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updateLinks="always" codeName="ThisWorkbook" checkCompatibility="1" defaultThemeVersion="124226"/>
  <mc:AlternateContent xmlns:mc="http://schemas.openxmlformats.org/markup-compatibility/2006">
    <mc:Choice Requires="x15">
      <x15ac:absPath xmlns:x15ac="http://schemas.microsoft.com/office/spreadsheetml/2010/11/ac" url="O:\sd_0486\45 Odbor integrace na trh práce\452 Oddělení chráněného trhu práce a APZ\Bližňáková Pavlína\!!! OZP\!!! Novela ZoZ\Seznam zaměstnanců\"/>
    </mc:Choice>
  </mc:AlternateContent>
  <xr:revisionPtr revIDLastSave="0" documentId="13_ncr:1_{B85A428C-0ECE-4BEC-9CDA-CB96A6525653}" xr6:coauthVersionLast="47" xr6:coauthVersionMax="47" xr10:uidLastSave="{00000000-0000-0000-0000-000000000000}"/>
  <workbookProtection workbookAlgorithmName="SHA-512" workbookHashValue="G99ICQBlcUg4TNfAEWSYAd5+49HTA/6mrY/FQDMl5s/bAIo+8NBjImBlrEhpkuO5GDtas9eobmwg7FyOrbQVBQ==" workbookSaltValue="BGM3zwqxEChpZGTMUaN8hw==" workbookSpinCount="100000" lockStructure="1"/>
  <bookViews>
    <workbookView xWindow="-120" yWindow="-120" windowWidth="29040" windowHeight="15720" xr2:uid="{00000000-000D-0000-FFFF-FFFF00000000}"/>
  </bookViews>
  <sheets>
    <sheet name="1) Úvodní list" sheetId="1" r:id="rId1"/>
    <sheet name="2) seznam zaměstnanců OZP" sheetId="2" r:id="rId2"/>
    <sheet name="3) nákl. prov. asistence" sheetId="10" r:id="rId3"/>
    <sheet name="4) nákl. na dopr." sheetId="9" r:id="rId4"/>
    <sheet name="5) nákl. na přiz. prov." sheetId="8" r:id="rId5"/>
    <sheet name="6) seznam dokl." sheetId="6" r:id="rId6"/>
    <sheet name="7) Upozornění" sheetId="12" r:id="rId7"/>
  </sheets>
  <definedNames>
    <definedName name="_xlnm.Print_Titles" localSheetId="1">#N/A</definedName>
    <definedName name="_xlnm.Print_Area" localSheetId="0">'1) Úvodní list'!$A$1:$P$43</definedName>
    <definedName name="_xlnm.Print_Area" localSheetId="1">'2) seznam zaměstnanců OZP'!$A$1:$BP$2012</definedName>
    <definedName name="_xlnm.Print_Area" localSheetId="3">#N/A</definedName>
    <definedName name="_xlnm.Print_Area" localSheetId="5">#N/A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7" i="10" l="1"/>
  <c r="P37" i="10"/>
  <c r="O37" i="10"/>
  <c r="S38" i="9" l="1"/>
  <c r="R38" i="9"/>
  <c r="Q38" i="9"/>
  <c r="S37" i="9"/>
  <c r="R37" i="9"/>
  <c r="Q37" i="9"/>
  <c r="M4" i="10"/>
  <c r="Q3" i="10" s="1"/>
  <c r="J8" i="2"/>
  <c r="E3" i="2"/>
  <c r="K53" i="10"/>
  <c r="L53" i="10"/>
  <c r="M53" i="10"/>
  <c r="K63" i="10"/>
  <c r="L63" i="10"/>
  <c r="M63" i="10"/>
  <c r="H7" i="8"/>
  <c r="L6" i="8" s="1"/>
  <c r="H4" i="9"/>
  <c r="O4" i="9" s="1"/>
  <c r="G7" i="8"/>
  <c r="K6" i="8" s="1"/>
  <c r="G4" i="9"/>
  <c r="N4" i="9" s="1"/>
  <c r="L4" i="10"/>
  <c r="P3" i="10" s="1"/>
  <c r="F7" i="8"/>
  <c r="J6" i="8" s="1"/>
  <c r="F4" i="9"/>
  <c r="M4" i="9" s="1"/>
  <c r="K4" i="10"/>
  <c r="O3" i="10" s="1"/>
  <c r="X11" i="2"/>
  <c r="AN2" i="2" s="1"/>
  <c r="Q11" i="2"/>
  <c r="AM2" i="2" s="1"/>
  <c r="J11" i="2"/>
  <c r="AE11" i="2" s="1"/>
  <c r="D8" i="2"/>
  <c r="D7" i="2"/>
  <c r="I3" i="2"/>
  <c r="R3" i="9" l="1"/>
  <c r="S3" i="9"/>
  <c r="Q3" i="9"/>
  <c r="AI11" i="2"/>
  <c r="AM11" i="2"/>
  <c r="AJ1" i="2"/>
  <c r="AH1" i="2"/>
  <c r="AI1" i="2"/>
  <c r="AL2" i="2"/>
  <c r="U2012" i="2" l="1"/>
  <c r="U2011" i="2"/>
  <c r="U2010" i="2"/>
  <c r="U2009" i="2"/>
  <c r="U2008" i="2"/>
  <c r="U2007" i="2"/>
  <c r="U2006" i="2"/>
  <c r="U2005" i="2"/>
  <c r="U2004" i="2"/>
  <c r="U2003" i="2"/>
  <c r="U2002" i="2"/>
  <c r="U2001" i="2"/>
  <c r="U2000" i="2"/>
  <c r="U1999" i="2"/>
  <c r="U1998" i="2"/>
  <c r="U1997" i="2"/>
  <c r="U1996" i="2"/>
  <c r="U1995" i="2"/>
  <c r="U1994" i="2"/>
  <c r="U1993" i="2"/>
  <c r="U1992" i="2"/>
  <c r="U1991" i="2"/>
  <c r="U1990" i="2"/>
  <c r="U1989" i="2"/>
  <c r="U1988" i="2"/>
  <c r="U1987" i="2"/>
  <c r="U1986" i="2"/>
  <c r="U1985" i="2"/>
  <c r="U1984" i="2"/>
  <c r="U1983" i="2"/>
  <c r="U1982" i="2"/>
  <c r="U1981" i="2"/>
  <c r="U1980" i="2"/>
  <c r="U1979" i="2"/>
  <c r="U1978" i="2"/>
  <c r="U1977" i="2"/>
  <c r="U1976" i="2"/>
  <c r="U1975" i="2"/>
  <c r="U1974" i="2"/>
  <c r="U1973" i="2"/>
  <c r="U1972" i="2"/>
  <c r="U1971" i="2"/>
  <c r="U1970" i="2"/>
  <c r="U1969" i="2"/>
  <c r="U1968" i="2"/>
  <c r="U1967" i="2"/>
  <c r="U1966" i="2"/>
  <c r="U1965" i="2"/>
  <c r="U1964" i="2"/>
  <c r="U1963" i="2"/>
  <c r="U1962" i="2"/>
  <c r="U1961" i="2"/>
  <c r="U1960" i="2"/>
  <c r="U1959" i="2"/>
  <c r="U1958" i="2"/>
  <c r="U1957" i="2"/>
  <c r="U1956" i="2"/>
  <c r="U1955" i="2"/>
  <c r="U1954" i="2"/>
  <c r="U1953" i="2"/>
  <c r="U1952" i="2"/>
  <c r="U1951" i="2"/>
  <c r="U1950" i="2"/>
  <c r="U1949" i="2"/>
  <c r="U1948" i="2"/>
  <c r="U1947" i="2"/>
  <c r="U1946" i="2"/>
  <c r="U1945" i="2"/>
  <c r="U1944" i="2"/>
  <c r="U1943" i="2"/>
  <c r="U1942" i="2"/>
  <c r="U1941" i="2"/>
  <c r="U1940" i="2"/>
  <c r="U1939" i="2"/>
  <c r="U1938" i="2"/>
  <c r="U1937" i="2"/>
  <c r="U1936" i="2"/>
  <c r="U1935" i="2"/>
  <c r="U1934" i="2"/>
  <c r="U1933" i="2"/>
  <c r="U1932" i="2"/>
  <c r="U1931" i="2"/>
  <c r="U1930" i="2"/>
  <c r="U1929" i="2"/>
  <c r="U1928" i="2"/>
  <c r="U1927" i="2"/>
  <c r="U1926" i="2"/>
  <c r="U1925" i="2"/>
  <c r="U1924" i="2"/>
  <c r="U1923" i="2"/>
  <c r="U1922" i="2"/>
  <c r="U1921" i="2"/>
  <c r="U1920" i="2"/>
  <c r="U1919" i="2"/>
  <c r="U1918" i="2"/>
  <c r="U1917" i="2"/>
  <c r="U1916" i="2"/>
  <c r="U1915" i="2"/>
  <c r="U1914" i="2"/>
  <c r="U1913" i="2"/>
  <c r="U1912" i="2"/>
  <c r="U1911" i="2"/>
  <c r="U1910" i="2"/>
  <c r="U1909" i="2"/>
  <c r="U1908" i="2"/>
  <c r="U1907" i="2"/>
  <c r="U1906" i="2"/>
  <c r="U1905" i="2"/>
  <c r="U1904" i="2"/>
  <c r="U1903" i="2"/>
  <c r="U1902" i="2"/>
  <c r="U1901" i="2"/>
  <c r="U1900" i="2"/>
  <c r="U1899" i="2"/>
  <c r="U1898" i="2"/>
  <c r="U1897" i="2"/>
  <c r="U1896" i="2"/>
  <c r="U1895" i="2"/>
  <c r="U1894" i="2"/>
  <c r="U1893" i="2"/>
  <c r="U1892" i="2"/>
  <c r="U1891" i="2"/>
  <c r="U1890" i="2"/>
  <c r="U1889" i="2"/>
  <c r="U1888" i="2"/>
  <c r="U1887" i="2"/>
  <c r="U1886" i="2"/>
  <c r="U1885" i="2"/>
  <c r="U1884" i="2"/>
  <c r="U1883" i="2"/>
  <c r="U1882" i="2"/>
  <c r="U1881" i="2"/>
  <c r="U1880" i="2"/>
  <c r="U1879" i="2"/>
  <c r="U1878" i="2"/>
  <c r="U1877" i="2"/>
  <c r="U1876" i="2"/>
  <c r="U1875" i="2"/>
  <c r="U1874" i="2"/>
  <c r="U1873" i="2"/>
  <c r="U1872" i="2"/>
  <c r="U1871" i="2"/>
  <c r="U1870" i="2"/>
  <c r="U1869" i="2"/>
  <c r="U1868" i="2"/>
  <c r="U1867" i="2"/>
  <c r="U1866" i="2"/>
  <c r="U1865" i="2"/>
  <c r="U1864" i="2"/>
  <c r="U1863" i="2"/>
  <c r="U1862" i="2"/>
  <c r="U1861" i="2"/>
  <c r="U1860" i="2"/>
  <c r="U1859" i="2"/>
  <c r="U1858" i="2"/>
  <c r="U1857" i="2"/>
  <c r="U1856" i="2"/>
  <c r="U1855" i="2"/>
  <c r="U1854" i="2"/>
  <c r="U1853" i="2"/>
  <c r="U1852" i="2"/>
  <c r="U1851" i="2"/>
  <c r="U1850" i="2"/>
  <c r="U1849" i="2"/>
  <c r="U1848" i="2"/>
  <c r="U1847" i="2"/>
  <c r="U1846" i="2"/>
  <c r="U1845" i="2"/>
  <c r="U1844" i="2"/>
  <c r="U1843" i="2"/>
  <c r="U1842" i="2"/>
  <c r="U1841" i="2"/>
  <c r="U1840" i="2"/>
  <c r="U1839" i="2"/>
  <c r="U1838" i="2"/>
  <c r="U1837" i="2"/>
  <c r="U1836" i="2"/>
  <c r="U1835" i="2"/>
  <c r="U1834" i="2"/>
  <c r="U1833" i="2"/>
  <c r="U1832" i="2"/>
  <c r="U1831" i="2"/>
  <c r="U1830" i="2"/>
  <c r="U1829" i="2"/>
  <c r="U1828" i="2"/>
  <c r="U1827" i="2"/>
  <c r="U1826" i="2"/>
  <c r="U1825" i="2"/>
  <c r="U1824" i="2"/>
  <c r="U1823" i="2"/>
  <c r="U1822" i="2"/>
  <c r="U1821" i="2"/>
  <c r="U1820" i="2"/>
  <c r="U1819" i="2"/>
  <c r="U1818" i="2"/>
  <c r="U1817" i="2"/>
  <c r="U1816" i="2"/>
  <c r="U1815" i="2"/>
  <c r="U1814" i="2"/>
  <c r="U1813" i="2"/>
  <c r="U1812" i="2"/>
  <c r="U1811" i="2"/>
  <c r="U1810" i="2"/>
  <c r="U1809" i="2"/>
  <c r="U1808" i="2"/>
  <c r="U1807" i="2"/>
  <c r="U1806" i="2"/>
  <c r="U1805" i="2"/>
  <c r="U1804" i="2"/>
  <c r="U1803" i="2"/>
  <c r="U1802" i="2"/>
  <c r="U1801" i="2"/>
  <c r="U1800" i="2"/>
  <c r="U1799" i="2"/>
  <c r="U1798" i="2"/>
  <c r="U1797" i="2"/>
  <c r="U1796" i="2"/>
  <c r="U1795" i="2"/>
  <c r="U1794" i="2"/>
  <c r="U1793" i="2"/>
  <c r="U1792" i="2"/>
  <c r="U1791" i="2"/>
  <c r="U1790" i="2"/>
  <c r="U1789" i="2"/>
  <c r="U1788" i="2"/>
  <c r="U1787" i="2"/>
  <c r="U1786" i="2"/>
  <c r="U1785" i="2"/>
  <c r="U1784" i="2"/>
  <c r="U1783" i="2"/>
  <c r="U1782" i="2"/>
  <c r="U1781" i="2"/>
  <c r="U1780" i="2"/>
  <c r="U1779" i="2"/>
  <c r="U1778" i="2"/>
  <c r="U1777" i="2"/>
  <c r="U1776" i="2"/>
  <c r="U1775" i="2"/>
  <c r="U1774" i="2"/>
  <c r="U1773" i="2"/>
  <c r="U1772" i="2"/>
  <c r="U1771" i="2"/>
  <c r="U1770" i="2"/>
  <c r="U1769" i="2"/>
  <c r="U1768" i="2"/>
  <c r="U1767" i="2"/>
  <c r="U1766" i="2"/>
  <c r="U1765" i="2"/>
  <c r="U1764" i="2"/>
  <c r="U1763" i="2"/>
  <c r="U1762" i="2"/>
  <c r="U1761" i="2"/>
  <c r="U1760" i="2"/>
  <c r="U1759" i="2"/>
  <c r="U1758" i="2"/>
  <c r="U1757" i="2"/>
  <c r="U1756" i="2"/>
  <c r="U1755" i="2"/>
  <c r="U1754" i="2"/>
  <c r="U1753" i="2"/>
  <c r="U1752" i="2"/>
  <c r="U1751" i="2"/>
  <c r="U1750" i="2"/>
  <c r="U1749" i="2"/>
  <c r="U1748" i="2"/>
  <c r="U1747" i="2"/>
  <c r="U1746" i="2"/>
  <c r="U1745" i="2"/>
  <c r="U1744" i="2"/>
  <c r="U1743" i="2"/>
  <c r="U1742" i="2"/>
  <c r="U1741" i="2"/>
  <c r="U1740" i="2"/>
  <c r="U1739" i="2"/>
  <c r="U1738" i="2"/>
  <c r="U1737" i="2"/>
  <c r="U1736" i="2"/>
  <c r="U1735" i="2"/>
  <c r="U1734" i="2"/>
  <c r="U1733" i="2"/>
  <c r="U1732" i="2"/>
  <c r="U1731" i="2"/>
  <c r="U1730" i="2"/>
  <c r="U1729" i="2"/>
  <c r="U1728" i="2"/>
  <c r="U1727" i="2"/>
  <c r="U1726" i="2"/>
  <c r="U1725" i="2"/>
  <c r="U1724" i="2"/>
  <c r="U1723" i="2"/>
  <c r="U1722" i="2"/>
  <c r="U1721" i="2"/>
  <c r="U1720" i="2"/>
  <c r="U1719" i="2"/>
  <c r="U1718" i="2"/>
  <c r="U1717" i="2"/>
  <c r="U1716" i="2"/>
  <c r="U1715" i="2"/>
  <c r="U1714" i="2"/>
  <c r="U1713" i="2"/>
  <c r="U1712" i="2"/>
  <c r="U1711" i="2"/>
  <c r="U1710" i="2"/>
  <c r="U1709" i="2"/>
  <c r="U1708" i="2"/>
  <c r="U1707" i="2"/>
  <c r="U1706" i="2"/>
  <c r="U1705" i="2"/>
  <c r="U1704" i="2"/>
  <c r="U1703" i="2"/>
  <c r="U1702" i="2"/>
  <c r="U1701" i="2"/>
  <c r="U1700" i="2"/>
  <c r="U1699" i="2"/>
  <c r="U1698" i="2"/>
  <c r="U1697" i="2"/>
  <c r="U1696" i="2"/>
  <c r="U1695" i="2"/>
  <c r="U1694" i="2"/>
  <c r="U1693" i="2"/>
  <c r="U1692" i="2"/>
  <c r="U1691" i="2"/>
  <c r="U1690" i="2"/>
  <c r="U1689" i="2"/>
  <c r="U1688" i="2"/>
  <c r="U1687" i="2"/>
  <c r="U1686" i="2"/>
  <c r="U1685" i="2"/>
  <c r="U1684" i="2"/>
  <c r="U1683" i="2"/>
  <c r="U1682" i="2"/>
  <c r="U1681" i="2"/>
  <c r="U1680" i="2"/>
  <c r="U1679" i="2"/>
  <c r="U1678" i="2"/>
  <c r="U1677" i="2"/>
  <c r="U1676" i="2"/>
  <c r="U1675" i="2"/>
  <c r="U1674" i="2"/>
  <c r="U1673" i="2"/>
  <c r="U1672" i="2"/>
  <c r="U1671" i="2"/>
  <c r="U1670" i="2"/>
  <c r="U1669" i="2"/>
  <c r="U1668" i="2"/>
  <c r="U1667" i="2"/>
  <c r="U1666" i="2"/>
  <c r="U1665" i="2"/>
  <c r="U1664" i="2"/>
  <c r="U1663" i="2"/>
  <c r="U1662" i="2"/>
  <c r="U1661" i="2"/>
  <c r="U1660" i="2"/>
  <c r="U1659" i="2"/>
  <c r="U1658" i="2"/>
  <c r="U1657" i="2"/>
  <c r="U1656" i="2"/>
  <c r="U1655" i="2"/>
  <c r="U1654" i="2"/>
  <c r="U1653" i="2"/>
  <c r="U1652" i="2"/>
  <c r="U1651" i="2"/>
  <c r="U1650" i="2"/>
  <c r="U1649" i="2"/>
  <c r="U1648" i="2"/>
  <c r="U1647" i="2"/>
  <c r="U1646" i="2"/>
  <c r="U1645" i="2"/>
  <c r="U1644" i="2"/>
  <c r="U1643" i="2"/>
  <c r="U1642" i="2"/>
  <c r="U1641" i="2"/>
  <c r="U1640" i="2"/>
  <c r="U1639" i="2"/>
  <c r="U1638" i="2"/>
  <c r="U1637" i="2"/>
  <c r="U1636" i="2"/>
  <c r="U1635" i="2"/>
  <c r="U1634" i="2"/>
  <c r="U1633" i="2"/>
  <c r="U1632" i="2"/>
  <c r="U1631" i="2"/>
  <c r="U1630" i="2"/>
  <c r="U1629" i="2"/>
  <c r="U1628" i="2"/>
  <c r="U1627" i="2"/>
  <c r="U1626" i="2"/>
  <c r="U1625" i="2"/>
  <c r="U1624" i="2"/>
  <c r="U1623" i="2"/>
  <c r="U1622" i="2"/>
  <c r="U1621" i="2"/>
  <c r="U1620" i="2"/>
  <c r="U1619" i="2"/>
  <c r="U1618" i="2"/>
  <c r="U1617" i="2"/>
  <c r="U1616" i="2"/>
  <c r="U1615" i="2"/>
  <c r="U1614" i="2"/>
  <c r="U1613" i="2"/>
  <c r="U1612" i="2"/>
  <c r="U1611" i="2"/>
  <c r="U1610" i="2"/>
  <c r="U1609" i="2"/>
  <c r="U1608" i="2"/>
  <c r="U1607" i="2"/>
  <c r="U1606" i="2"/>
  <c r="U1605" i="2"/>
  <c r="U1604" i="2"/>
  <c r="U1603" i="2"/>
  <c r="U1602" i="2"/>
  <c r="U1601" i="2"/>
  <c r="U1600" i="2"/>
  <c r="U1599" i="2"/>
  <c r="U1598" i="2"/>
  <c r="U1597" i="2"/>
  <c r="U1596" i="2"/>
  <c r="U1595" i="2"/>
  <c r="U1594" i="2"/>
  <c r="U1593" i="2"/>
  <c r="U1592" i="2"/>
  <c r="U1591" i="2"/>
  <c r="U1590" i="2"/>
  <c r="U1589" i="2"/>
  <c r="U1588" i="2"/>
  <c r="U1587" i="2"/>
  <c r="U1586" i="2"/>
  <c r="U1585" i="2"/>
  <c r="U1584" i="2"/>
  <c r="U1583" i="2"/>
  <c r="U1582" i="2"/>
  <c r="U1581" i="2"/>
  <c r="U1580" i="2"/>
  <c r="U1579" i="2"/>
  <c r="U1578" i="2"/>
  <c r="U1577" i="2"/>
  <c r="U1576" i="2"/>
  <c r="U1575" i="2"/>
  <c r="U1574" i="2"/>
  <c r="U1573" i="2"/>
  <c r="U1572" i="2"/>
  <c r="U1571" i="2"/>
  <c r="U1570" i="2"/>
  <c r="U1569" i="2"/>
  <c r="U1568" i="2"/>
  <c r="U1567" i="2"/>
  <c r="U1566" i="2"/>
  <c r="U1565" i="2"/>
  <c r="U1564" i="2"/>
  <c r="U1563" i="2"/>
  <c r="U1562" i="2"/>
  <c r="U1561" i="2"/>
  <c r="U1560" i="2"/>
  <c r="U1559" i="2"/>
  <c r="U1558" i="2"/>
  <c r="U1557" i="2"/>
  <c r="U1556" i="2"/>
  <c r="U1555" i="2"/>
  <c r="U1554" i="2"/>
  <c r="U1553" i="2"/>
  <c r="U1552" i="2"/>
  <c r="U1551" i="2"/>
  <c r="U1550" i="2"/>
  <c r="U1549" i="2"/>
  <c r="U1548" i="2"/>
  <c r="U1547" i="2"/>
  <c r="U1546" i="2"/>
  <c r="U1545" i="2"/>
  <c r="U1544" i="2"/>
  <c r="U1543" i="2"/>
  <c r="U1542" i="2"/>
  <c r="U1541" i="2"/>
  <c r="U1540" i="2"/>
  <c r="U1539" i="2"/>
  <c r="U1538" i="2"/>
  <c r="U1537" i="2"/>
  <c r="U1536" i="2"/>
  <c r="U1535" i="2"/>
  <c r="U1534" i="2"/>
  <c r="U1533" i="2"/>
  <c r="U1532" i="2"/>
  <c r="U1531" i="2"/>
  <c r="U1530" i="2"/>
  <c r="U1529" i="2"/>
  <c r="U1528" i="2"/>
  <c r="U1527" i="2"/>
  <c r="U1526" i="2"/>
  <c r="U1525" i="2"/>
  <c r="U1524" i="2"/>
  <c r="U1523" i="2"/>
  <c r="U1522" i="2"/>
  <c r="U1521" i="2"/>
  <c r="U1520" i="2"/>
  <c r="U1519" i="2"/>
  <c r="U1518" i="2"/>
  <c r="U1517" i="2"/>
  <c r="U1516" i="2"/>
  <c r="U1515" i="2"/>
  <c r="U1514" i="2"/>
  <c r="U1513" i="2"/>
  <c r="U1512" i="2"/>
  <c r="U1511" i="2"/>
  <c r="U1510" i="2"/>
  <c r="U1509" i="2"/>
  <c r="U1508" i="2"/>
  <c r="U1507" i="2"/>
  <c r="U1506" i="2"/>
  <c r="U1505" i="2"/>
  <c r="U1504" i="2"/>
  <c r="U1503" i="2"/>
  <c r="U1502" i="2"/>
  <c r="U1501" i="2"/>
  <c r="U1500" i="2"/>
  <c r="U1499" i="2"/>
  <c r="U1498" i="2"/>
  <c r="U1497" i="2"/>
  <c r="U1496" i="2"/>
  <c r="U1495" i="2"/>
  <c r="U1494" i="2"/>
  <c r="U1493" i="2"/>
  <c r="U1492" i="2"/>
  <c r="U1491" i="2"/>
  <c r="U1490" i="2"/>
  <c r="U1489" i="2"/>
  <c r="U1488" i="2"/>
  <c r="U1487" i="2"/>
  <c r="U1486" i="2"/>
  <c r="U1485" i="2"/>
  <c r="U1484" i="2"/>
  <c r="U1483" i="2"/>
  <c r="U1482" i="2"/>
  <c r="U1481" i="2"/>
  <c r="U1480" i="2"/>
  <c r="U1479" i="2"/>
  <c r="U1478" i="2"/>
  <c r="U1477" i="2"/>
  <c r="U1476" i="2"/>
  <c r="U1475" i="2"/>
  <c r="U1474" i="2"/>
  <c r="U1473" i="2"/>
  <c r="U1472" i="2"/>
  <c r="U1471" i="2"/>
  <c r="U1470" i="2"/>
  <c r="U1469" i="2"/>
  <c r="U1468" i="2"/>
  <c r="U1467" i="2"/>
  <c r="U1466" i="2"/>
  <c r="U1465" i="2"/>
  <c r="U1464" i="2"/>
  <c r="U1463" i="2"/>
  <c r="U1462" i="2"/>
  <c r="U1461" i="2"/>
  <c r="U1460" i="2"/>
  <c r="U1459" i="2"/>
  <c r="U1458" i="2"/>
  <c r="U1457" i="2"/>
  <c r="U1456" i="2"/>
  <c r="U1455" i="2"/>
  <c r="U1454" i="2"/>
  <c r="U1453" i="2"/>
  <c r="U1452" i="2"/>
  <c r="U1451" i="2"/>
  <c r="U1450" i="2"/>
  <c r="U1449" i="2"/>
  <c r="U1448" i="2"/>
  <c r="U1447" i="2"/>
  <c r="U1446" i="2"/>
  <c r="U1445" i="2"/>
  <c r="U1444" i="2"/>
  <c r="U1443" i="2"/>
  <c r="U1442" i="2"/>
  <c r="U1441" i="2"/>
  <c r="U1440" i="2"/>
  <c r="U1439" i="2"/>
  <c r="U1438" i="2"/>
  <c r="U1437" i="2"/>
  <c r="U1436" i="2"/>
  <c r="U1435" i="2"/>
  <c r="U1434" i="2"/>
  <c r="U1433" i="2"/>
  <c r="U1432" i="2"/>
  <c r="U1431" i="2"/>
  <c r="U1430" i="2"/>
  <c r="U1429" i="2"/>
  <c r="U1428" i="2"/>
  <c r="U1427" i="2"/>
  <c r="U1426" i="2"/>
  <c r="U1425" i="2"/>
  <c r="U1424" i="2"/>
  <c r="U1423" i="2"/>
  <c r="U1422" i="2"/>
  <c r="U1421" i="2"/>
  <c r="U1420" i="2"/>
  <c r="U1419" i="2"/>
  <c r="U1418" i="2"/>
  <c r="U1417" i="2"/>
  <c r="U1416" i="2"/>
  <c r="U1415" i="2"/>
  <c r="U1414" i="2"/>
  <c r="U1413" i="2"/>
  <c r="U1412" i="2"/>
  <c r="U1411" i="2"/>
  <c r="U1410" i="2"/>
  <c r="U1409" i="2"/>
  <c r="U1408" i="2"/>
  <c r="U1407" i="2"/>
  <c r="U1406" i="2"/>
  <c r="U1405" i="2"/>
  <c r="U1404" i="2"/>
  <c r="U1403" i="2"/>
  <c r="U1402" i="2"/>
  <c r="U1401" i="2"/>
  <c r="U1400" i="2"/>
  <c r="U1399" i="2"/>
  <c r="U1398" i="2"/>
  <c r="U1397" i="2"/>
  <c r="U1396" i="2"/>
  <c r="U1395" i="2"/>
  <c r="U1394" i="2"/>
  <c r="U1393" i="2"/>
  <c r="U1392" i="2"/>
  <c r="U1391" i="2"/>
  <c r="U1390" i="2"/>
  <c r="U1389" i="2"/>
  <c r="U1388" i="2"/>
  <c r="U1387" i="2"/>
  <c r="U1386" i="2"/>
  <c r="U1385" i="2"/>
  <c r="U1384" i="2"/>
  <c r="U1383" i="2"/>
  <c r="U1382" i="2"/>
  <c r="U1381" i="2"/>
  <c r="U1380" i="2"/>
  <c r="U1379" i="2"/>
  <c r="U1378" i="2"/>
  <c r="U1377" i="2"/>
  <c r="U1376" i="2"/>
  <c r="U1375" i="2"/>
  <c r="U1374" i="2"/>
  <c r="U1373" i="2"/>
  <c r="U1372" i="2"/>
  <c r="U1371" i="2"/>
  <c r="U1370" i="2"/>
  <c r="U1369" i="2"/>
  <c r="U1368" i="2"/>
  <c r="U1367" i="2"/>
  <c r="U1366" i="2"/>
  <c r="U1365" i="2"/>
  <c r="U1364" i="2"/>
  <c r="U1363" i="2"/>
  <c r="U1362" i="2"/>
  <c r="U1361" i="2"/>
  <c r="U1360" i="2"/>
  <c r="U1359" i="2"/>
  <c r="U1358" i="2"/>
  <c r="U1357" i="2"/>
  <c r="U1356" i="2"/>
  <c r="U1355" i="2"/>
  <c r="U1354" i="2"/>
  <c r="U1353" i="2"/>
  <c r="U1352" i="2"/>
  <c r="U1351" i="2"/>
  <c r="U1350" i="2"/>
  <c r="U1349" i="2"/>
  <c r="U1348" i="2"/>
  <c r="U1347" i="2"/>
  <c r="U1346" i="2"/>
  <c r="U1345" i="2"/>
  <c r="U1344" i="2"/>
  <c r="U1343" i="2"/>
  <c r="U1342" i="2"/>
  <c r="U1341" i="2"/>
  <c r="U1340" i="2"/>
  <c r="U1339" i="2"/>
  <c r="U1338" i="2"/>
  <c r="U1337" i="2"/>
  <c r="U1336" i="2"/>
  <c r="U1335" i="2"/>
  <c r="U1334" i="2"/>
  <c r="U1333" i="2"/>
  <c r="U1332" i="2"/>
  <c r="U1331" i="2"/>
  <c r="U1330" i="2"/>
  <c r="U1329" i="2"/>
  <c r="U1328" i="2"/>
  <c r="U1327" i="2"/>
  <c r="U1326" i="2"/>
  <c r="U1325" i="2"/>
  <c r="U1324" i="2"/>
  <c r="U1323" i="2"/>
  <c r="U1322" i="2"/>
  <c r="U1321" i="2"/>
  <c r="U1320" i="2"/>
  <c r="U1319" i="2"/>
  <c r="U1318" i="2"/>
  <c r="U1317" i="2"/>
  <c r="U1316" i="2"/>
  <c r="U1315" i="2"/>
  <c r="U1314" i="2"/>
  <c r="U1313" i="2"/>
  <c r="U1312" i="2"/>
  <c r="U1311" i="2"/>
  <c r="U1310" i="2"/>
  <c r="U1309" i="2"/>
  <c r="U1308" i="2"/>
  <c r="U1307" i="2"/>
  <c r="U1306" i="2"/>
  <c r="U1305" i="2"/>
  <c r="U1304" i="2"/>
  <c r="U1303" i="2"/>
  <c r="U1302" i="2"/>
  <c r="U1301" i="2"/>
  <c r="U1300" i="2"/>
  <c r="U1299" i="2"/>
  <c r="U1298" i="2"/>
  <c r="U1297" i="2"/>
  <c r="U1296" i="2"/>
  <c r="U1295" i="2"/>
  <c r="U1294" i="2"/>
  <c r="U1293" i="2"/>
  <c r="U1292" i="2"/>
  <c r="U1291" i="2"/>
  <c r="U1290" i="2"/>
  <c r="U1289" i="2"/>
  <c r="U1288" i="2"/>
  <c r="U1287" i="2"/>
  <c r="U1286" i="2"/>
  <c r="U1285" i="2"/>
  <c r="U1284" i="2"/>
  <c r="U1283" i="2"/>
  <c r="U1282" i="2"/>
  <c r="U1281" i="2"/>
  <c r="U1280" i="2"/>
  <c r="U1279" i="2"/>
  <c r="U1278" i="2"/>
  <c r="U1277" i="2"/>
  <c r="U1276" i="2"/>
  <c r="U1275" i="2"/>
  <c r="U1274" i="2"/>
  <c r="U1273" i="2"/>
  <c r="U1272" i="2"/>
  <c r="U1271" i="2"/>
  <c r="U1270" i="2"/>
  <c r="U1269" i="2"/>
  <c r="U1268" i="2"/>
  <c r="U1267" i="2"/>
  <c r="U1266" i="2"/>
  <c r="U1265" i="2"/>
  <c r="U1264" i="2"/>
  <c r="U1263" i="2"/>
  <c r="U1262" i="2"/>
  <c r="U1261" i="2"/>
  <c r="U1260" i="2"/>
  <c r="U1259" i="2"/>
  <c r="U1258" i="2"/>
  <c r="U1257" i="2"/>
  <c r="U1256" i="2"/>
  <c r="U1255" i="2"/>
  <c r="U1254" i="2"/>
  <c r="U1253" i="2"/>
  <c r="U1252" i="2"/>
  <c r="U1251" i="2"/>
  <c r="U1250" i="2"/>
  <c r="U1249" i="2"/>
  <c r="U1248" i="2"/>
  <c r="U1247" i="2"/>
  <c r="U1246" i="2"/>
  <c r="U1245" i="2"/>
  <c r="U1244" i="2"/>
  <c r="U1243" i="2"/>
  <c r="U1242" i="2"/>
  <c r="U1241" i="2"/>
  <c r="U1240" i="2"/>
  <c r="U1239" i="2"/>
  <c r="U1238" i="2"/>
  <c r="U1237" i="2"/>
  <c r="U1236" i="2"/>
  <c r="U1235" i="2"/>
  <c r="U1234" i="2"/>
  <c r="U1233" i="2"/>
  <c r="U1232" i="2"/>
  <c r="U1231" i="2"/>
  <c r="U1230" i="2"/>
  <c r="U1229" i="2"/>
  <c r="U1228" i="2"/>
  <c r="U1227" i="2"/>
  <c r="U1226" i="2"/>
  <c r="U1225" i="2"/>
  <c r="U1224" i="2"/>
  <c r="U1223" i="2"/>
  <c r="U1222" i="2"/>
  <c r="U1221" i="2"/>
  <c r="U1220" i="2"/>
  <c r="U1219" i="2"/>
  <c r="U1218" i="2"/>
  <c r="U1217" i="2"/>
  <c r="U1216" i="2"/>
  <c r="U1215" i="2"/>
  <c r="U1214" i="2"/>
  <c r="U1213" i="2"/>
  <c r="U1212" i="2"/>
  <c r="U1211" i="2"/>
  <c r="U1210" i="2"/>
  <c r="U1209" i="2"/>
  <c r="U1208" i="2"/>
  <c r="U1207" i="2"/>
  <c r="U1206" i="2"/>
  <c r="U1205" i="2"/>
  <c r="U1204" i="2"/>
  <c r="U1203" i="2"/>
  <c r="U1202" i="2"/>
  <c r="U1201" i="2"/>
  <c r="U1200" i="2"/>
  <c r="U1199" i="2"/>
  <c r="U1198" i="2"/>
  <c r="U1197" i="2"/>
  <c r="U1196" i="2"/>
  <c r="U1195" i="2"/>
  <c r="U1194" i="2"/>
  <c r="U1193" i="2"/>
  <c r="U1192" i="2"/>
  <c r="U1191" i="2"/>
  <c r="U1190" i="2"/>
  <c r="U1189" i="2"/>
  <c r="U1188" i="2"/>
  <c r="U1187" i="2"/>
  <c r="U1186" i="2"/>
  <c r="U1185" i="2"/>
  <c r="U1184" i="2"/>
  <c r="U1183" i="2"/>
  <c r="U1182" i="2"/>
  <c r="U1181" i="2"/>
  <c r="U1180" i="2"/>
  <c r="U1179" i="2"/>
  <c r="U1178" i="2"/>
  <c r="U1177" i="2"/>
  <c r="U1176" i="2"/>
  <c r="U1175" i="2"/>
  <c r="U1174" i="2"/>
  <c r="U1173" i="2"/>
  <c r="U1172" i="2"/>
  <c r="U1171" i="2"/>
  <c r="U1170" i="2"/>
  <c r="U1169" i="2"/>
  <c r="U1168" i="2"/>
  <c r="U1167" i="2"/>
  <c r="U1166" i="2"/>
  <c r="U1165" i="2"/>
  <c r="U1164" i="2"/>
  <c r="U1163" i="2"/>
  <c r="U1162" i="2"/>
  <c r="U1161" i="2"/>
  <c r="U1160" i="2"/>
  <c r="U1159" i="2"/>
  <c r="U1158" i="2"/>
  <c r="U1157" i="2"/>
  <c r="U1156" i="2"/>
  <c r="U1155" i="2"/>
  <c r="U1154" i="2"/>
  <c r="U1153" i="2"/>
  <c r="U1152" i="2"/>
  <c r="U1151" i="2"/>
  <c r="U1150" i="2"/>
  <c r="U1149" i="2"/>
  <c r="U1148" i="2"/>
  <c r="U1147" i="2"/>
  <c r="U1146" i="2"/>
  <c r="U1145" i="2"/>
  <c r="U1144" i="2"/>
  <c r="U1143" i="2"/>
  <c r="U1142" i="2"/>
  <c r="U1141" i="2"/>
  <c r="U1140" i="2"/>
  <c r="U1139" i="2"/>
  <c r="U1138" i="2"/>
  <c r="U1137" i="2"/>
  <c r="U1136" i="2"/>
  <c r="U1135" i="2"/>
  <c r="U1134" i="2"/>
  <c r="U1133" i="2"/>
  <c r="U1132" i="2"/>
  <c r="U1131" i="2"/>
  <c r="U1130" i="2"/>
  <c r="U1129" i="2"/>
  <c r="U1128" i="2"/>
  <c r="U1127" i="2"/>
  <c r="U1126" i="2"/>
  <c r="U1125" i="2"/>
  <c r="U1124" i="2"/>
  <c r="U1123" i="2"/>
  <c r="U1122" i="2"/>
  <c r="U1121" i="2"/>
  <c r="U1120" i="2"/>
  <c r="U1119" i="2"/>
  <c r="U1118" i="2"/>
  <c r="U1117" i="2"/>
  <c r="U1116" i="2"/>
  <c r="U1115" i="2"/>
  <c r="U1114" i="2"/>
  <c r="U1113" i="2"/>
  <c r="U1112" i="2"/>
  <c r="U1111" i="2"/>
  <c r="U1110" i="2"/>
  <c r="U1109" i="2"/>
  <c r="U1108" i="2"/>
  <c r="U1107" i="2"/>
  <c r="U1106" i="2"/>
  <c r="U1105" i="2"/>
  <c r="U1104" i="2"/>
  <c r="U1103" i="2"/>
  <c r="U1102" i="2"/>
  <c r="U1101" i="2"/>
  <c r="U1100" i="2"/>
  <c r="U1099" i="2"/>
  <c r="U1098" i="2"/>
  <c r="U1097" i="2"/>
  <c r="U1096" i="2"/>
  <c r="U1095" i="2"/>
  <c r="U1094" i="2"/>
  <c r="U1093" i="2"/>
  <c r="U1092" i="2"/>
  <c r="U1091" i="2"/>
  <c r="U1090" i="2"/>
  <c r="U1089" i="2"/>
  <c r="U1088" i="2"/>
  <c r="U1087" i="2"/>
  <c r="U1086" i="2"/>
  <c r="U1085" i="2"/>
  <c r="U1084" i="2"/>
  <c r="U1083" i="2"/>
  <c r="U1082" i="2"/>
  <c r="U1081" i="2"/>
  <c r="U1080" i="2"/>
  <c r="U1079" i="2"/>
  <c r="U1078" i="2"/>
  <c r="U1077" i="2"/>
  <c r="U1076" i="2"/>
  <c r="U1075" i="2"/>
  <c r="U1074" i="2"/>
  <c r="U1073" i="2"/>
  <c r="U1072" i="2"/>
  <c r="U1071" i="2"/>
  <c r="U1070" i="2"/>
  <c r="U1069" i="2"/>
  <c r="U1068" i="2"/>
  <c r="U1067" i="2"/>
  <c r="U1066" i="2"/>
  <c r="U1065" i="2"/>
  <c r="U1064" i="2"/>
  <c r="U1063" i="2"/>
  <c r="U1062" i="2"/>
  <c r="U1061" i="2"/>
  <c r="U1060" i="2"/>
  <c r="U1059" i="2"/>
  <c r="U1058" i="2"/>
  <c r="U1057" i="2"/>
  <c r="U1056" i="2"/>
  <c r="U1055" i="2"/>
  <c r="U1054" i="2"/>
  <c r="U1053" i="2"/>
  <c r="U1052" i="2"/>
  <c r="U1051" i="2"/>
  <c r="U1050" i="2"/>
  <c r="U1049" i="2"/>
  <c r="U1048" i="2"/>
  <c r="U1047" i="2"/>
  <c r="U1046" i="2"/>
  <c r="U1045" i="2"/>
  <c r="U1044" i="2"/>
  <c r="U1043" i="2"/>
  <c r="U1042" i="2"/>
  <c r="U1041" i="2"/>
  <c r="U1040" i="2"/>
  <c r="U1039" i="2"/>
  <c r="U1038" i="2"/>
  <c r="U1037" i="2"/>
  <c r="U1036" i="2"/>
  <c r="U1035" i="2"/>
  <c r="U1034" i="2"/>
  <c r="U1033" i="2"/>
  <c r="U1032" i="2"/>
  <c r="U1031" i="2"/>
  <c r="U1030" i="2"/>
  <c r="U1029" i="2"/>
  <c r="U1028" i="2"/>
  <c r="U1027" i="2"/>
  <c r="U1026" i="2"/>
  <c r="U1025" i="2"/>
  <c r="U1024" i="2"/>
  <c r="U1023" i="2"/>
  <c r="U1022" i="2"/>
  <c r="U1021" i="2"/>
  <c r="U1020" i="2"/>
  <c r="U1019" i="2"/>
  <c r="U1018" i="2"/>
  <c r="U1017" i="2"/>
  <c r="U1016" i="2"/>
  <c r="U1015" i="2"/>
  <c r="U1014" i="2"/>
  <c r="U1013" i="2"/>
  <c r="U1012" i="2"/>
  <c r="U1011" i="2"/>
  <c r="U1010" i="2"/>
  <c r="U1009" i="2"/>
  <c r="U1008" i="2"/>
  <c r="U1007" i="2"/>
  <c r="U1006" i="2"/>
  <c r="U1005" i="2"/>
  <c r="U1004" i="2"/>
  <c r="U1003" i="2"/>
  <c r="U1002" i="2"/>
  <c r="U1001" i="2"/>
  <c r="U1000" i="2"/>
  <c r="U999" i="2"/>
  <c r="U998" i="2"/>
  <c r="U997" i="2"/>
  <c r="U996" i="2"/>
  <c r="U995" i="2"/>
  <c r="U994" i="2"/>
  <c r="U993" i="2"/>
  <c r="U992" i="2"/>
  <c r="U991" i="2"/>
  <c r="U990" i="2"/>
  <c r="U989" i="2"/>
  <c r="U988" i="2"/>
  <c r="U987" i="2"/>
  <c r="U986" i="2"/>
  <c r="U985" i="2"/>
  <c r="U984" i="2"/>
  <c r="U983" i="2"/>
  <c r="U982" i="2"/>
  <c r="U981" i="2"/>
  <c r="U980" i="2"/>
  <c r="U979" i="2"/>
  <c r="U978" i="2"/>
  <c r="U977" i="2"/>
  <c r="U976" i="2"/>
  <c r="U975" i="2"/>
  <c r="U974" i="2"/>
  <c r="U973" i="2"/>
  <c r="U972" i="2"/>
  <c r="U971" i="2"/>
  <c r="U970" i="2"/>
  <c r="U969" i="2"/>
  <c r="U968" i="2"/>
  <c r="U967" i="2"/>
  <c r="U966" i="2"/>
  <c r="U965" i="2"/>
  <c r="U964" i="2"/>
  <c r="U963" i="2"/>
  <c r="U962" i="2"/>
  <c r="U961" i="2"/>
  <c r="U960" i="2"/>
  <c r="U959" i="2"/>
  <c r="U958" i="2"/>
  <c r="U957" i="2"/>
  <c r="U956" i="2"/>
  <c r="U955" i="2"/>
  <c r="U954" i="2"/>
  <c r="U953" i="2"/>
  <c r="U952" i="2"/>
  <c r="U951" i="2"/>
  <c r="U950" i="2"/>
  <c r="U949" i="2"/>
  <c r="U948" i="2"/>
  <c r="U947" i="2"/>
  <c r="U946" i="2"/>
  <c r="U945" i="2"/>
  <c r="U944"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AB2012" i="2"/>
  <c r="AB2011" i="2"/>
  <c r="AB2010" i="2"/>
  <c r="AB2009" i="2"/>
  <c r="AB2008" i="2"/>
  <c r="AB2007" i="2"/>
  <c r="AB2006" i="2"/>
  <c r="AB2005" i="2"/>
  <c r="AB2004" i="2"/>
  <c r="AB2003" i="2"/>
  <c r="AB2002" i="2"/>
  <c r="AB2001" i="2"/>
  <c r="AB2000" i="2"/>
  <c r="AB1999" i="2"/>
  <c r="AB1998" i="2"/>
  <c r="AB1997" i="2"/>
  <c r="AB1996" i="2"/>
  <c r="AB1995" i="2"/>
  <c r="AB1994" i="2"/>
  <c r="AB1993" i="2"/>
  <c r="AB1992" i="2"/>
  <c r="AB1991" i="2"/>
  <c r="AB1990" i="2"/>
  <c r="AB1989" i="2"/>
  <c r="AB1988" i="2"/>
  <c r="AB1987" i="2"/>
  <c r="AB1986" i="2"/>
  <c r="AB1985" i="2"/>
  <c r="AB1984" i="2"/>
  <c r="AB1983" i="2"/>
  <c r="AB1982" i="2"/>
  <c r="AB1981" i="2"/>
  <c r="AB1980" i="2"/>
  <c r="AB1979" i="2"/>
  <c r="AB1978" i="2"/>
  <c r="AB1977" i="2"/>
  <c r="AB1976" i="2"/>
  <c r="AB1975" i="2"/>
  <c r="AB1974" i="2"/>
  <c r="AB1973" i="2"/>
  <c r="AB1972" i="2"/>
  <c r="AB1971" i="2"/>
  <c r="AB1970" i="2"/>
  <c r="AB1969" i="2"/>
  <c r="AB1968" i="2"/>
  <c r="AB1967" i="2"/>
  <c r="AB1966" i="2"/>
  <c r="AB1965" i="2"/>
  <c r="AB1964" i="2"/>
  <c r="AB1963" i="2"/>
  <c r="AB1962" i="2"/>
  <c r="AB1961" i="2"/>
  <c r="AB1960" i="2"/>
  <c r="AB1959" i="2"/>
  <c r="AB1958" i="2"/>
  <c r="AB1957" i="2"/>
  <c r="AB1956" i="2"/>
  <c r="AB1955" i="2"/>
  <c r="AB1954" i="2"/>
  <c r="AB1953" i="2"/>
  <c r="AB1952" i="2"/>
  <c r="AB1951" i="2"/>
  <c r="AB1950" i="2"/>
  <c r="AB1949" i="2"/>
  <c r="AB1948" i="2"/>
  <c r="AB1947" i="2"/>
  <c r="AB1946" i="2"/>
  <c r="AB1945" i="2"/>
  <c r="AB1944" i="2"/>
  <c r="AB1943" i="2"/>
  <c r="AB1942" i="2"/>
  <c r="AB1941" i="2"/>
  <c r="AB1940" i="2"/>
  <c r="AB1939" i="2"/>
  <c r="AB1938" i="2"/>
  <c r="AB1937" i="2"/>
  <c r="AB1936" i="2"/>
  <c r="AB1935" i="2"/>
  <c r="AB1934" i="2"/>
  <c r="AB1933" i="2"/>
  <c r="AB1932" i="2"/>
  <c r="AB1931" i="2"/>
  <c r="AB1930" i="2"/>
  <c r="AB1929" i="2"/>
  <c r="AB1928" i="2"/>
  <c r="AB1927" i="2"/>
  <c r="AB1926" i="2"/>
  <c r="AB1925" i="2"/>
  <c r="AB1924" i="2"/>
  <c r="AB1923" i="2"/>
  <c r="AB1922" i="2"/>
  <c r="AB1921" i="2"/>
  <c r="AB1920" i="2"/>
  <c r="AB1919" i="2"/>
  <c r="AB1918" i="2"/>
  <c r="AB1917" i="2"/>
  <c r="AB1916" i="2"/>
  <c r="AB1915" i="2"/>
  <c r="AB1914" i="2"/>
  <c r="AB1913" i="2"/>
  <c r="AB1912" i="2"/>
  <c r="AB1911" i="2"/>
  <c r="AB1910" i="2"/>
  <c r="AB1909" i="2"/>
  <c r="AB1908" i="2"/>
  <c r="AB1907" i="2"/>
  <c r="AB1906" i="2"/>
  <c r="AB1905" i="2"/>
  <c r="AB1904" i="2"/>
  <c r="AB1903" i="2"/>
  <c r="AB1902" i="2"/>
  <c r="AB1901" i="2"/>
  <c r="AB1900" i="2"/>
  <c r="AB1899" i="2"/>
  <c r="AB1898" i="2"/>
  <c r="AB1897" i="2"/>
  <c r="AB1896" i="2"/>
  <c r="AB1895" i="2"/>
  <c r="AB1894" i="2"/>
  <c r="AB1893" i="2"/>
  <c r="AB1892" i="2"/>
  <c r="AB1891" i="2"/>
  <c r="AB1890" i="2"/>
  <c r="AB1889" i="2"/>
  <c r="AB1888" i="2"/>
  <c r="AB1887" i="2"/>
  <c r="AB1886" i="2"/>
  <c r="AB1885" i="2"/>
  <c r="AB1884" i="2"/>
  <c r="AB1883" i="2"/>
  <c r="AB1882" i="2"/>
  <c r="AB1881" i="2"/>
  <c r="AB1880" i="2"/>
  <c r="AB1879" i="2"/>
  <c r="AB1878" i="2"/>
  <c r="AB1877" i="2"/>
  <c r="AB1876" i="2"/>
  <c r="AB1875" i="2"/>
  <c r="AB1874" i="2"/>
  <c r="AB1873" i="2"/>
  <c r="AB1872" i="2"/>
  <c r="AB1871" i="2"/>
  <c r="AB1870" i="2"/>
  <c r="AB1869" i="2"/>
  <c r="AB1868" i="2"/>
  <c r="AB1867" i="2"/>
  <c r="AB1866" i="2"/>
  <c r="AB1865" i="2"/>
  <c r="AB1864" i="2"/>
  <c r="AB1863" i="2"/>
  <c r="AB1862" i="2"/>
  <c r="AB1861" i="2"/>
  <c r="AB1860" i="2"/>
  <c r="AB1859" i="2"/>
  <c r="AB1858" i="2"/>
  <c r="AB1857" i="2"/>
  <c r="AB1856" i="2"/>
  <c r="AB1855" i="2"/>
  <c r="AB1854" i="2"/>
  <c r="AB1853" i="2"/>
  <c r="AB1852" i="2"/>
  <c r="AB1851" i="2"/>
  <c r="AB1850" i="2"/>
  <c r="AB1849" i="2"/>
  <c r="AB1848" i="2"/>
  <c r="AB1847" i="2"/>
  <c r="AB1846" i="2"/>
  <c r="AB1845" i="2"/>
  <c r="AB1844" i="2"/>
  <c r="AB1843" i="2"/>
  <c r="AB1842" i="2"/>
  <c r="AB1841" i="2"/>
  <c r="AB1840" i="2"/>
  <c r="AB1839" i="2"/>
  <c r="AB1838" i="2"/>
  <c r="AB1837" i="2"/>
  <c r="AB1836" i="2"/>
  <c r="AB1835" i="2"/>
  <c r="AB1834" i="2"/>
  <c r="AB1833" i="2"/>
  <c r="AB1832" i="2"/>
  <c r="AB1831" i="2"/>
  <c r="AB1830" i="2"/>
  <c r="AB1829" i="2"/>
  <c r="AB1828" i="2"/>
  <c r="AB1827" i="2"/>
  <c r="AB1826" i="2"/>
  <c r="AB1825" i="2"/>
  <c r="AB1824" i="2"/>
  <c r="AB1823" i="2"/>
  <c r="AB1822" i="2"/>
  <c r="AB1821" i="2"/>
  <c r="AB1820" i="2"/>
  <c r="AB1819" i="2"/>
  <c r="AB1818" i="2"/>
  <c r="AB1817" i="2"/>
  <c r="AB1816" i="2"/>
  <c r="AB1815" i="2"/>
  <c r="AB1814" i="2"/>
  <c r="AB1813" i="2"/>
  <c r="AB1812" i="2"/>
  <c r="AB1811" i="2"/>
  <c r="AB1810" i="2"/>
  <c r="AB1809" i="2"/>
  <c r="AB1808" i="2"/>
  <c r="AB1807" i="2"/>
  <c r="AB1806" i="2"/>
  <c r="AB1805" i="2"/>
  <c r="AB1804" i="2"/>
  <c r="AB1803" i="2"/>
  <c r="AB1802" i="2"/>
  <c r="AB1801" i="2"/>
  <c r="AB1800" i="2"/>
  <c r="AB1799" i="2"/>
  <c r="AB1798" i="2"/>
  <c r="AB1797" i="2"/>
  <c r="AB1796" i="2"/>
  <c r="AB1795" i="2"/>
  <c r="AB1794" i="2"/>
  <c r="AB1793" i="2"/>
  <c r="AB1792" i="2"/>
  <c r="AB1791" i="2"/>
  <c r="AB1790" i="2"/>
  <c r="AB1789" i="2"/>
  <c r="AB1788" i="2"/>
  <c r="AB1787" i="2"/>
  <c r="AB1786" i="2"/>
  <c r="AB1785" i="2"/>
  <c r="AB1784" i="2"/>
  <c r="AB1783" i="2"/>
  <c r="AB1782" i="2"/>
  <c r="AB1781" i="2"/>
  <c r="AB1780" i="2"/>
  <c r="AB1779" i="2"/>
  <c r="AB1778" i="2"/>
  <c r="AB1777" i="2"/>
  <c r="AB1776" i="2"/>
  <c r="AB1775" i="2"/>
  <c r="AB1774" i="2"/>
  <c r="AB1773" i="2"/>
  <c r="AB1772" i="2"/>
  <c r="AB1771" i="2"/>
  <c r="AB1770" i="2"/>
  <c r="AB1769" i="2"/>
  <c r="AB1768" i="2"/>
  <c r="AB1767" i="2"/>
  <c r="AB1766" i="2"/>
  <c r="AB1765" i="2"/>
  <c r="AB1764" i="2"/>
  <c r="AB1763" i="2"/>
  <c r="AB1762" i="2"/>
  <c r="AB1761" i="2"/>
  <c r="AB1760" i="2"/>
  <c r="AB1759" i="2"/>
  <c r="AB1758" i="2"/>
  <c r="AB1757" i="2"/>
  <c r="AB1756" i="2"/>
  <c r="AB1755" i="2"/>
  <c r="AB1754" i="2"/>
  <c r="AB1753" i="2"/>
  <c r="AB1752" i="2"/>
  <c r="AB1751" i="2"/>
  <c r="AB1750" i="2"/>
  <c r="AB1749" i="2"/>
  <c r="AB1748" i="2"/>
  <c r="AB1747" i="2"/>
  <c r="AB1746" i="2"/>
  <c r="AB1745" i="2"/>
  <c r="AB1744" i="2"/>
  <c r="AB1743" i="2"/>
  <c r="AB1742" i="2"/>
  <c r="AB1741" i="2"/>
  <c r="AB1740" i="2"/>
  <c r="AB1739" i="2"/>
  <c r="AB1738" i="2"/>
  <c r="AB1737" i="2"/>
  <c r="AB1736" i="2"/>
  <c r="AB1735" i="2"/>
  <c r="AB1734" i="2"/>
  <c r="AB1733" i="2"/>
  <c r="AB1732" i="2"/>
  <c r="AB1731" i="2"/>
  <c r="AB1730" i="2"/>
  <c r="AB1729" i="2"/>
  <c r="AB1728" i="2"/>
  <c r="AB1727" i="2"/>
  <c r="AB1726" i="2"/>
  <c r="AB1725" i="2"/>
  <c r="AB1724" i="2"/>
  <c r="AB1723" i="2"/>
  <c r="AB1722" i="2"/>
  <c r="AB1721" i="2"/>
  <c r="AB1720" i="2"/>
  <c r="AB1719" i="2"/>
  <c r="AB1718" i="2"/>
  <c r="AB1717" i="2"/>
  <c r="AB1716" i="2"/>
  <c r="AB1715" i="2"/>
  <c r="AB1714" i="2"/>
  <c r="AB1713" i="2"/>
  <c r="AB1712" i="2"/>
  <c r="AB1711" i="2"/>
  <c r="AB1710" i="2"/>
  <c r="AB1709" i="2"/>
  <c r="AB1708" i="2"/>
  <c r="AB1707" i="2"/>
  <c r="AB1706" i="2"/>
  <c r="AB1705" i="2"/>
  <c r="AB1704" i="2"/>
  <c r="AB1703" i="2"/>
  <c r="AB1702" i="2"/>
  <c r="AB1701" i="2"/>
  <c r="AB1700" i="2"/>
  <c r="AB1699" i="2"/>
  <c r="AB1698" i="2"/>
  <c r="AB1697" i="2"/>
  <c r="AB1696" i="2"/>
  <c r="AB1695" i="2"/>
  <c r="AB1694" i="2"/>
  <c r="AB1693" i="2"/>
  <c r="AB1692" i="2"/>
  <c r="AB1691" i="2"/>
  <c r="AB1690" i="2"/>
  <c r="AB1689" i="2"/>
  <c r="AB1688" i="2"/>
  <c r="AB1687" i="2"/>
  <c r="AB1686" i="2"/>
  <c r="AB1685" i="2"/>
  <c r="AB1684" i="2"/>
  <c r="AB1683" i="2"/>
  <c r="AB1682" i="2"/>
  <c r="AB1681" i="2"/>
  <c r="AB1680" i="2"/>
  <c r="AB1679" i="2"/>
  <c r="AB1678" i="2"/>
  <c r="AB1677" i="2"/>
  <c r="AB1676" i="2"/>
  <c r="AB1675" i="2"/>
  <c r="AB1674" i="2"/>
  <c r="AB1673" i="2"/>
  <c r="AB1672" i="2"/>
  <c r="AB1671" i="2"/>
  <c r="AB1670" i="2"/>
  <c r="AB1669" i="2"/>
  <c r="AB1668" i="2"/>
  <c r="AB1667" i="2"/>
  <c r="AB1666" i="2"/>
  <c r="AB1665" i="2"/>
  <c r="AB1664" i="2"/>
  <c r="AB1663" i="2"/>
  <c r="AB1662" i="2"/>
  <c r="AB1661" i="2"/>
  <c r="AB1660" i="2"/>
  <c r="AB1659" i="2"/>
  <c r="AB1658" i="2"/>
  <c r="AB1657" i="2"/>
  <c r="AB1656" i="2"/>
  <c r="AB1655" i="2"/>
  <c r="AB1654" i="2"/>
  <c r="AB1653" i="2"/>
  <c r="AB1652" i="2"/>
  <c r="AB1651" i="2"/>
  <c r="AB1650" i="2"/>
  <c r="AB1649" i="2"/>
  <c r="AB1648" i="2"/>
  <c r="AB1647" i="2"/>
  <c r="AB1646" i="2"/>
  <c r="AB1645" i="2"/>
  <c r="AB1644" i="2"/>
  <c r="AB1643" i="2"/>
  <c r="AB1642" i="2"/>
  <c r="AB1641" i="2"/>
  <c r="AB1640" i="2"/>
  <c r="AB1639" i="2"/>
  <c r="AB1638" i="2"/>
  <c r="AB1637" i="2"/>
  <c r="AB1636" i="2"/>
  <c r="AB1635" i="2"/>
  <c r="AB1634" i="2"/>
  <c r="AB1633" i="2"/>
  <c r="AB1632" i="2"/>
  <c r="AB1631" i="2"/>
  <c r="AB1630" i="2"/>
  <c r="AB1629" i="2"/>
  <c r="AB1628" i="2"/>
  <c r="AB1627" i="2"/>
  <c r="AB1626" i="2"/>
  <c r="AB1625" i="2"/>
  <c r="AB1624" i="2"/>
  <c r="AB1623" i="2"/>
  <c r="AB1622" i="2"/>
  <c r="AB1621" i="2"/>
  <c r="AB1620" i="2"/>
  <c r="AB1619" i="2"/>
  <c r="AB1618" i="2"/>
  <c r="AB1617" i="2"/>
  <c r="AB1616" i="2"/>
  <c r="AB1615" i="2"/>
  <c r="AB1614" i="2"/>
  <c r="AB1613" i="2"/>
  <c r="AB1612" i="2"/>
  <c r="AB1611" i="2"/>
  <c r="AB1610" i="2"/>
  <c r="AB1609" i="2"/>
  <c r="AB1608" i="2"/>
  <c r="AB1607" i="2"/>
  <c r="AB1606" i="2"/>
  <c r="AB1605" i="2"/>
  <c r="AB1604" i="2"/>
  <c r="AB1603" i="2"/>
  <c r="AB1602" i="2"/>
  <c r="AB1601" i="2"/>
  <c r="AB1600" i="2"/>
  <c r="AB1599" i="2"/>
  <c r="AB1598" i="2"/>
  <c r="AB1597" i="2"/>
  <c r="AB1596" i="2"/>
  <c r="AB1595" i="2"/>
  <c r="AB1594" i="2"/>
  <c r="AB1593" i="2"/>
  <c r="AB1592" i="2"/>
  <c r="AB1591" i="2"/>
  <c r="AB1590" i="2"/>
  <c r="AB1589" i="2"/>
  <c r="AB1588" i="2"/>
  <c r="AB1587" i="2"/>
  <c r="AB1586" i="2"/>
  <c r="AB1585" i="2"/>
  <c r="AB1584" i="2"/>
  <c r="AB1583" i="2"/>
  <c r="AB1582" i="2"/>
  <c r="AB1581" i="2"/>
  <c r="AB1580" i="2"/>
  <c r="AB1579" i="2"/>
  <c r="AB1578" i="2"/>
  <c r="AB1577" i="2"/>
  <c r="AB1576" i="2"/>
  <c r="AB1575" i="2"/>
  <c r="AB1574" i="2"/>
  <c r="AB1573" i="2"/>
  <c r="AB1572" i="2"/>
  <c r="AB1571" i="2"/>
  <c r="AB1570" i="2"/>
  <c r="AB1569" i="2"/>
  <c r="AB1568" i="2"/>
  <c r="AB1567" i="2"/>
  <c r="AB1566" i="2"/>
  <c r="AB1565" i="2"/>
  <c r="AB1564" i="2"/>
  <c r="AB1563" i="2"/>
  <c r="AB1562" i="2"/>
  <c r="AB1561" i="2"/>
  <c r="AB1560" i="2"/>
  <c r="AB1559" i="2"/>
  <c r="AB1558" i="2"/>
  <c r="AB1557" i="2"/>
  <c r="AB1556" i="2"/>
  <c r="AB1555" i="2"/>
  <c r="AB1554" i="2"/>
  <c r="AB1553" i="2"/>
  <c r="AB1552" i="2"/>
  <c r="AB1551" i="2"/>
  <c r="AB1550" i="2"/>
  <c r="AB1549" i="2"/>
  <c r="AB1548" i="2"/>
  <c r="AB1547" i="2"/>
  <c r="AB1546" i="2"/>
  <c r="AB1545" i="2"/>
  <c r="AB1544" i="2"/>
  <c r="AB1543" i="2"/>
  <c r="AB1542" i="2"/>
  <c r="AB1541" i="2"/>
  <c r="AB1540" i="2"/>
  <c r="AB1539" i="2"/>
  <c r="AB1538" i="2"/>
  <c r="AB1537" i="2"/>
  <c r="AB1536" i="2"/>
  <c r="AB1535" i="2"/>
  <c r="AB1534" i="2"/>
  <c r="AB1533" i="2"/>
  <c r="AB1532" i="2"/>
  <c r="AB1531" i="2"/>
  <c r="AB1530" i="2"/>
  <c r="AB1529" i="2"/>
  <c r="AB1528" i="2"/>
  <c r="AB1527" i="2"/>
  <c r="AB1526" i="2"/>
  <c r="AB1525" i="2"/>
  <c r="AB1524" i="2"/>
  <c r="AB1523" i="2"/>
  <c r="AB1522" i="2"/>
  <c r="AB1521" i="2"/>
  <c r="AB1520" i="2"/>
  <c r="AB1519" i="2"/>
  <c r="AB1518" i="2"/>
  <c r="AB1517" i="2"/>
  <c r="AB1516" i="2"/>
  <c r="AB1515" i="2"/>
  <c r="AB1514" i="2"/>
  <c r="AB1513" i="2"/>
  <c r="AB1512" i="2"/>
  <c r="AB1511" i="2"/>
  <c r="AB1510" i="2"/>
  <c r="AB1509" i="2"/>
  <c r="AB1508" i="2"/>
  <c r="AB1507" i="2"/>
  <c r="AB1506" i="2"/>
  <c r="AB1505" i="2"/>
  <c r="AB1504" i="2"/>
  <c r="AB1503" i="2"/>
  <c r="AB1502" i="2"/>
  <c r="AB1501" i="2"/>
  <c r="AB1500" i="2"/>
  <c r="AB1499" i="2"/>
  <c r="AB1498" i="2"/>
  <c r="AB1497" i="2"/>
  <c r="AB1496" i="2"/>
  <c r="AB1495" i="2"/>
  <c r="AB1494" i="2"/>
  <c r="AB1493" i="2"/>
  <c r="AB1492" i="2"/>
  <c r="AB1491" i="2"/>
  <c r="AB1490" i="2"/>
  <c r="AB1489" i="2"/>
  <c r="AB1488" i="2"/>
  <c r="AB1487" i="2"/>
  <c r="AB1486" i="2"/>
  <c r="AB1485" i="2"/>
  <c r="AB1484" i="2"/>
  <c r="AB1483" i="2"/>
  <c r="AB1482" i="2"/>
  <c r="AB1481" i="2"/>
  <c r="AB1480" i="2"/>
  <c r="AB1479" i="2"/>
  <c r="AB1478" i="2"/>
  <c r="AB1477" i="2"/>
  <c r="AB1476" i="2"/>
  <c r="AB1475" i="2"/>
  <c r="AB1474" i="2"/>
  <c r="AB1473" i="2"/>
  <c r="AB1472" i="2"/>
  <c r="AB1471" i="2"/>
  <c r="AB1470" i="2"/>
  <c r="AB1469" i="2"/>
  <c r="AB1468" i="2"/>
  <c r="AB1467" i="2"/>
  <c r="AB1466" i="2"/>
  <c r="AB1465" i="2"/>
  <c r="AB1464" i="2"/>
  <c r="AB1463" i="2"/>
  <c r="AB1462" i="2"/>
  <c r="AB1461" i="2"/>
  <c r="AB1460" i="2"/>
  <c r="AB1459" i="2"/>
  <c r="AB1458" i="2"/>
  <c r="AB1457" i="2"/>
  <c r="AB1456" i="2"/>
  <c r="AB1455" i="2"/>
  <c r="AB1454" i="2"/>
  <c r="AB1453" i="2"/>
  <c r="AB1452" i="2"/>
  <c r="AB1451" i="2"/>
  <c r="AB1450" i="2"/>
  <c r="AB1449" i="2"/>
  <c r="AB1448" i="2"/>
  <c r="AB1447" i="2"/>
  <c r="AB1446" i="2"/>
  <c r="AB1445" i="2"/>
  <c r="AB1444" i="2"/>
  <c r="AB1443" i="2"/>
  <c r="AB1442" i="2"/>
  <c r="AB1441" i="2"/>
  <c r="AB1440" i="2"/>
  <c r="AB1439" i="2"/>
  <c r="AB1438" i="2"/>
  <c r="AB1437" i="2"/>
  <c r="AB1436" i="2"/>
  <c r="AB1435" i="2"/>
  <c r="AB1434" i="2"/>
  <c r="AB1433" i="2"/>
  <c r="AB1432" i="2"/>
  <c r="AB1431" i="2"/>
  <c r="AB1430" i="2"/>
  <c r="AB1429" i="2"/>
  <c r="AB1428" i="2"/>
  <c r="AB1427" i="2"/>
  <c r="AB1426" i="2"/>
  <c r="AB1425" i="2"/>
  <c r="AB1424" i="2"/>
  <c r="AB1423" i="2"/>
  <c r="AB1422" i="2"/>
  <c r="AB1421" i="2"/>
  <c r="AB1420" i="2"/>
  <c r="AB1419" i="2"/>
  <c r="AB1418" i="2"/>
  <c r="AB1417" i="2"/>
  <c r="AB1416" i="2"/>
  <c r="AB1415" i="2"/>
  <c r="AB1414" i="2"/>
  <c r="AB1413" i="2"/>
  <c r="AB1412" i="2"/>
  <c r="AB1411" i="2"/>
  <c r="AB1410" i="2"/>
  <c r="AB1409" i="2"/>
  <c r="AB1408" i="2"/>
  <c r="AB1407" i="2"/>
  <c r="AB1406" i="2"/>
  <c r="AB1405" i="2"/>
  <c r="AB1404" i="2"/>
  <c r="AB1403" i="2"/>
  <c r="AB1402" i="2"/>
  <c r="AB1401" i="2"/>
  <c r="AB1400" i="2"/>
  <c r="AB1399" i="2"/>
  <c r="AB1398" i="2"/>
  <c r="AB1397" i="2"/>
  <c r="AB1396" i="2"/>
  <c r="AB1395" i="2"/>
  <c r="AB1394" i="2"/>
  <c r="AB1393" i="2"/>
  <c r="AB1392" i="2"/>
  <c r="AB1391" i="2"/>
  <c r="AB1390" i="2"/>
  <c r="AB1389" i="2"/>
  <c r="AB1388" i="2"/>
  <c r="AB1387" i="2"/>
  <c r="AB1386" i="2"/>
  <c r="AB1385" i="2"/>
  <c r="AB1384" i="2"/>
  <c r="AB1383" i="2"/>
  <c r="AB1382" i="2"/>
  <c r="AB1381" i="2"/>
  <c r="AB1380" i="2"/>
  <c r="AB1379" i="2"/>
  <c r="AB1378" i="2"/>
  <c r="AB1377" i="2"/>
  <c r="AB1376" i="2"/>
  <c r="AB1375" i="2"/>
  <c r="AB1374" i="2"/>
  <c r="AB1373" i="2"/>
  <c r="AB1372" i="2"/>
  <c r="AB1371" i="2"/>
  <c r="AB1370" i="2"/>
  <c r="AB1369" i="2"/>
  <c r="AB1368" i="2"/>
  <c r="AB1367" i="2"/>
  <c r="AB1366" i="2"/>
  <c r="AB1365" i="2"/>
  <c r="AB1364" i="2"/>
  <c r="AB1363" i="2"/>
  <c r="AB1362" i="2"/>
  <c r="AB1361" i="2"/>
  <c r="AB1360" i="2"/>
  <c r="AB1359" i="2"/>
  <c r="AB1358" i="2"/>
  <c r="AB1357" i="2"/>
  <c r="AB1356" i="2"/>
  <c r="AB1355" i="2"/>
  <c r="AB1354" i="2"/>
  <c r="AB1353" i="2"/>
  <c r="AB1352" i="2"/>
  <c r="AB1351" i="2"/>
  <c r="AB1350" i="2"/>
  <c r="AB1349" i="2"/>
  <c r="AB1348" i="2"/>
  <c r="AB1347" i="2"/>
  <c r="AB1346" i="2"/>
  <c r="AB1345" i="2"/>
  <c r="AB1344" i="2"/>
  <c r="AB1343" i="2"/>
  <c r="AB1342" i="2"/>
  <c r="AB1341" i="2"/>
  <c r="AB1340" i="2"/>
  <c r="AB1339" i="2"/>
  <c r="AB1338" i="2"/>
  <c r="AB1337" i="2"/>
  <c r="AB1336" i="2"/>
  <c r="AB1335" i="2"/>
  <c r="AB1334" i="2"/>
  <c r="AB1333" i="2"/>
  <c r="AB1332" i="2"/>
  <c r="AB1331" i="2"/>
  <c r="AB1330" i="2"/>
  <c r="AB1329" i="2"/>
  <c r="AB1328" i="2"/>
  <c r="AB1327" i="2"/>
  <c r="AB1326" i="2"/>
  <c r="AB1325" i="2"/>
  <c r="AB1324" i="2"/>
  <c r="AB1323" i="2"/>
  <c r="AB1322" i="2"/>
  <c r="AB1321" i="2"/>
  <c r="AB1320" i="2"/>
  <c r="AB1319" i="2"/>
  <c r="AB1318" i="2"/>
  <c r="AB1317" i="2"/>
  <c r="AB1316" i="2"/>
  <c r="AB1315" i="2"/>
  <c r="AB1314" i="2"/>
  <c r="AB1313" i="2"/>
  <c r="AB1312" i="2"/>
  <c r="AB1311" i="2"/>
  <c r="AB1310" i="2"/>
  <c r="AB1309" i="2"/>
  <c r="AB1308" i="2"/>
  <c r="AB1307" i="2"/>
  <c r="AB1306" i="2"/>
  <c r="AB1305" i="2"/>
  <c r="AB1304" i="2"/>
  <c r="AB1303" i="2"/>
  <c r="AB1302" i="2"/>
  <c r="AB1301" i="2"/>
  <c r="AB1300" i="2"/>
  <c r="AB1299" i="2"/>
  <c r="AB1298" i="2"/>
  <c r="AB1297" i="2"/>
  <c r="AB1296" i="2"/>
  <c r="AB1295" i="2"/>
  <c r="AB1294" i="2"/>
  <c r="AB1293" i="2"/>
  <c r="AB1292" i="2"/>
  <c r="AB1291" i="2"/>
  <c r="AB1290" i="2"/>
  <c r="AB1289" i="2"/>
  <c r="AB1288" i="2"/>
  <c r="AB1287" i="2"/>
  <c r="AB1286" i="2"/>
  <c r="AB1285" i="2"/>
  <c r="AB1284" i="2"/>
  <c r="AB1283" i="2"/>
  <c r="AB1282" i="2"/>
  <c r="AB1281" i="2"/>
  <c r="AB1280" i="2"/>
  <c r="AB1279" i="2"/>
  <c r="AB1278" i="2"/>
  <c r="AB1277" i="2"/>
  <c r="AB1276" i="2"/>
  <c r="AB1275" i="2"/>
  <c r="AB1274" i="2"/>
  <c r="AB1273" i="2"/>
  <c r="AB1272" i="2"/>
  <c r="AB1271" i="2"/>
  <c r="AB1270" i="2"/>
  <c r="AB1269" i="2"/>
  <c r="AB1268" i="2"/>
  <c r="AB1267" i="2"/>
  <c r="AB1266" i="2"/>
  <c r="AB1265" i="2"/>
  <c r="AB1264" i="2"/>
  <c r="AB1263" i="2"/>
  <c r="AB1262" i="2"/>
  <c r="AB1261" i="2"/>
  <c r="AB1260" i="2"/>
  <c r="AB1259" i="2"/>
  <c r="AB1258" i="2"/>
  <c r="AB1257" i="2"/>
  <c r="AB1256" i="2"/>
  <c r="AB1255" i="2"/>
  <c r="AB1254" i="2"/>
  <c r="AB1253" i="2"/>
  <c r="AB1252" i="2"/>
  <c r="AB1251" i="2"/>
  <c r="AB1250" i="2"/>
  <c r="AB1249" i="2"/>
  <c r="AB1248" i="2"/>
  <c r="AB1247" i="2"/>
  <c r="AB1246" i="2"/>
  <c r="AB1245" i="2"/>
  <c r="AB1244" i="2"/>
  <c r="AB1243" i="2"/>
  <c r="AB1242" i="2"/>
  <c r="AB1241" i="2"/>
  <c r="AB1240" i="2"/>
  <c r="AB1239" i="2"/>
  <c r="AB1238" i="2"/>
  <c r="AB1237" i="2"/>
  <c r="AB1236" i="2"/>
  <c r="AB1235" i="2"/>
  <c r="AB1234" i="2"/>
  <c r="AB1233" i="2"/>
  <c r="AB1232" i="2"/>
  <c r="AB1231" i="2"/>
  <c r="AB1230" i="2"/>
  <c r="AB1229" i="2"/>
  <c r="AB1228" i="2"/>
  <c r="AB1227" i="2"/>
  <c r="AB1226" i="2"/>
  <c r="AB1225" i="2"/>
  <c r="AB1224" i="2"/>
  <c r="AB1223" i="2"/>
  <c r="AB1222" i="2"/>
  <c r="AB1221" i="2"/>
  <c r="AB1220" i="2"/>
  <c r="AB1219" i="2"/>
  <c r="AB1218" i="2"/>
  <c r="AB1217" i="2"/>
  <c r="AB1216" i="2"/>
  <c r="AB1215" i="2"/>
  <c r="AB1214" i="2"/>
  <c r="AB1213" i="2"/>
  <c r="AB1212" i="2"/>
  <c r="AB1211" i="2"/>
  <c r="AB1210" i="2"/>
  <c r="AB1209" i="2"/>
  <c r="AB1208" i="2"/>
  <c r="AB1207" i="2"/>
  <c r="AB1206" i="2"/>
  <c r="AB1205" i="2"/>
  <c r="AB1204" i="2"/>
  <c r="AB1203" i="2"/>
  <c r="AB1202" i="2"/>
  <c r="AB1201" i="2"/>
  <c r="AB1200" i="2"/>
  <c r="AB1199" i="2"/>
  <c r="AB1198" i="2"/>
  <c r="AB1197" i="2"/>
  <c r="AB1196" i="2"/>
  <c r="AB1195" i="2"/>
  <c r="AB1194" i="2"/>
  <c r="AB1193" i="2"/>
  <c r="AB1192" i="2"/>
  <c r="AB1191" i="2"/>
  <c r="AB1190" i="2"/>
  <c r="AB1189" i="2"/>
  <c r="AB1188" i="2"/>
  <c r="AB1187" i="2"/>
  <c r="AB1186" i="2"/>
  <c r="AB1185" i="2"/>
  <c r="AB1184" i="2"/>
  <c r="AB1183" i="2"/>
  <c r="AB1182" i="2"/>
  <c r="AB1181" i="2"/>
  <c r="AB1180" i="2"/>
  <c r="AB1179" i="2"/>
  <c r="AB1178" i="2"/>
  <c r="AB1177" i="2"/>
  <c r="AB1176" i="2"/>
  <c r="AB1175" i="2"/>
  <c r="AB1174" i="2"/>
  <c r="AB1173" i="2"/>
  <c r="AB1172" i="2"/>
  <c r="AB1171" i="2"/>
  <c r="AB1170" i="2"/>
  <c r="AB1169" i="2"/>
  <c r="AB1168" i="2"/>
  <c r="AB1167" i="2"/>
  <c r="AB1166" i="2"/>
  <c r="AB1165" i="2"/>
  <c r="AB1164" i="2"/>
  <c r="AB1163" i="2"/>
  <c r="AB1162" i="2"/>
  <c r="AB1161" i="2"/>
  <c r="AB1160" i="2"/>
  <c r="AB1159" i="2"/>
  <c r="AB1158" i="2"/>
  <c r="AB1157" i="2"/>
  <c r="AB1156" i="2"/>
  <c r="AB1155" i="2"/>
  <c r="AB1154" i="2"/>
  <c r="AB1153" i="2"/>
  <c r="AB1152" i="2"/>
  <c r="AB1151" i="2"/>
  <c r="AB1150" i="2"/>
  <c r="AB1149" i="2"/>
  <c r="AB1148" i="2"/>
  <c r="AB1147" i="2"/>
  <c r="AB1146" i="2"/>
  <c r="AB1145" i="2"/>
  <c r="AB1144" i="2"/>
  <c r="AB1143" i="2"/>
  <c r="AB1142" i="2"/>
  <c r="AB1141" i="2"/>
  <c r="AB1140" i="2"/>
  <c r="AB1139" i="2"/>
  <c r="AB1138" i="2"/>
  <c r="AB1137" i="2"/>
  <c r="AB1136" i="2"/>
  <c r="AB1135" i="2"/>
  <c r="AB1134" i="2"/>
  <c r="AB1133" i="2"/>
  <c r="AB1132" i="2"/>
  <c r="AB1131" i="2"/>
  <c r="AB1130" i="2"/>
  <c r="AB1129" i="2"/>
  <c r="AB1128" i="2"/>
  <c r="AB1127" i="2"/>
  <c r="AB1126" i="2"/>
  <c r="AB1125" i="2"/>
  <c r="AB1124" i="2"/>
  <c r="AB1123" i="2"/>
  <c r="AB1122" i="2"/>
  <c r="AB1121" i="2"/>
  <c r="AB1120" i="2"/>
  <c r="AB1119" i="2"/>
  <c r="AB1118" i="2"/>
  <c r="AB1117" i="2"/>
  <c r="AB1116" i="2"/>
  <c r="AB1115" i="2"/>
  <c r="AB1114" i="2"/>
  <c r="AB1113" i="2"/>
  <c r="AB1112" i="2"/>
  <c r="AB1111" i="2"/>
  <c r="AB1110" i="2"/>
  <c r="AB1109" i="2"/>
  <c r="AB1108" i="2"/>
  <c r="AB1107" i="2"/>
  <c r="AB1106" i="2"/>
  <c r="AB1105" i="2"/>
  <c r="AB1104" i="2"/>
  <c r="AB1103" i="2"/>
  <c r="AB1102" i="2"/>
  <c r="AB1101" i="2"/>
  <c r="AB1100" i="2"/>
  <c r="AB1099" i="2"/>
  <c r="AB1098" i="2"/>
  <c r="AB1097" i="2"/>
  <c r="AB1096" i="2"/>
  <c r="AB1095" i="2"/>
  <c r="AB1094" i="2"/>
  <c r="AB1093" i="2"/>
  <c r="AB1092" i="2"/>
  <c r="AB1091" i="2"/>
  <c r="AB1090" i="2"/>
  <c r="AB1089" i="2"/>
  <c r="AB1088" i="2"/>
  <c r="AB1087" i="2"/>
  <c r="AB1086" i="2"/>
  <c r="AB1085" i="2"/>
  <c r="AB1084" i="2"/>
  <c r="AB1083" i="2"/>
  <c r="AB1082" i="2"/>
  <c r="AB1081" i="2"/>
  <c r="AB1080" i="2"/>
  <c r="AB1079" i="2"/>
  <c r="AB1078" i="2"/>
  <c r="AB1077" i="2"/>
  <c r="AB1076" i="2"/>
  <c r="AB1075" i="2"/>
  <c r="AB1074" i="2"/>
  <c r="AB1073" i="2"/>
  <c r="AB1072" i="2"/>
  <c r="AB1071" i="2"/>
  <c r="AB1070" i="2"/>
  <c r="AB1069" i="2"/>
  <c r="AB1068" i="2"/>
  <c r="AB1067" i="2"/>
  <c r="AB1066" i="2"/>
  <c r="AB1065" i="2"/>
  <c r="AB1064" i="2"/>
  <c r="AB1063" i="2"/>
  <c r="AB1062" i="2"/>
  <c r="AB1061" i="2"/>
  <c r="AB1060" i="2"/>
  <c r="AB1059" i="2"/>
  <c r="AB1058" i="2"/>
  <c r="AB1057" i="2"/>
  <c r="AB1056" i="2"/>
  <c r="AB1055" i="2"/>
  <c r="AB1054" i="2"/>
  <c r="AB1053" i="2"/>
  <c r="AB1052" i="2"/>
  <c r="AB1051" i="2"/>
  <c r="AB1050" i="2"/>
  <c r="AB1049" i="2"/>
  <c r="AB1048" i="2"/>
  <c r="AB1047" i="2"/>
  <c r="AB1046" i="2"/>
  <c r="AB1045" i="2"/>
  <c r="AB1044" i="2"/>
  <c r="AB1043" i="2"/>
  <c r="AB1042" i="2"/>
  <c r="AB1041" i="2"/>
  <c r="AB1040" i="2"/>
  <c r="AB1039" i="2"/>
  <c r="AB1038" i="2"/>
  <c r="AB1037" i="2"/>
  <c r="AB1036" i="2"/>
  <c r="AB1035" i="2"/>
  <c r="AB1034" i="2"/>
  <c r="AB1033" i="2"/>
  <c r="AB1032" i="2"/>
  <c r="AB1031" i="2"/>
  <c r="AB1030" i="2"/>
  <c r="AB1029" i="2"/>
  <c r="AB1028" i="2"/>
  <c r="AB1027" i="2"/>
  <c r="AB1026" i="2"/>
  <c r="AB1025" i="2"/>
  <c r="AB1024" i="2"/>
  <c r="AB1023" i="2"/>
  <c r="AB1022" i="2"/>
  <c r="AB1021" i="2"/>
  <c r="AB1020" i="2"/>
  <c r="AB1019" i="2"/>
  <c r="AB1018" i="2"/>
  <c r="AB1017" i="2"/>
  <c r="AB1016" i="2"/>
  <c r="AB1015" i="2"/>
  <c r="AB1014" i="2"/>
  <c r="AB1013" i="2"/>
  <c r="AB1012" i="2"/>
  <c r="AB1011" i="2"/>
  <c r="AB1010" i="2"/>
  <c r="AB1009" i="2"/>
  <c r="AB1008" i="2"/>
  <c r="AB1007" i="2"/>
  <c r="AB1006" i="2"/>
  <c r="AB1005" i="2"/>
  <c r="AB1004" i="2"/>
  <c r="AB1003" i="2"/>
  <c r="AB1002" i="2"/>
  <c r="AB1001" i="2"/>
  <c r="AB1000" i="2"/>
  <c r="AB999" i="2"/>
  <c r="AB998" i="2"/>
  <c r="AB997" i="2"/>
  <c r="AB996" i="2"/>
  <c r="AB995" i="2"/>
  <c r="AB994" i="2"/>
  <c r="AB993" i="2"/>
  <c r="AB992" i="2"/>
  <c r="AB991" i="2"/>
  <c r="AB990" i="2"/>
  <c r="AB989" i="2"/>
  <c r="AB988" i="2"/>
  <c r="AB987" i="2"/>
  <c r="AB986" i="2"/>
  <c r="AB985" i="2"/>
  <c r="AB984" i="2"/>
  <c r="AB983" i="2"/>
  <c r="AB982" i="2"/>
  <c r="AB981" i="2"/>
  <c r="AB980" i="2"/>
  <c r="AB979" i="2"/>
  <c r="AB978" i="2"/>
  <c r="AB977" i="2"/>
  <c r="AB976" i="2"/>
  <c r="AB975" i="2"/>
  <c r="AB974" i="2"/>
  <c r="AB973" i="2"/>
  <c r="AB972" i="2"/>
  <c r="AB971" i="2"/>
  <c r="AB970" i="2"/>
  <c r="AB969" i="2"/>
  <c r="AB968" i="2"/>
  <c r="AB967" i="2"/>
  <c r="AB966" i="2"/>
  <c r="AB965" i="2"/>
  <c r="AB964" i="2"/>
  <c r="AB963" i="2"/>
  <c r="AB962" i="2"/>
  <c r="AB961" i="2"/>
  <c r="AB960" i="2"/>
  <c r="AB959" i="2"/>
  <c r="AB958" i="2"/>
  <c r="AB957" i="2"/>
  <c r="AB956" i="2"/>
  <c r="AB955" i="2"/>
  <c r="AB954" i="2"/>
  <c r="AB953" i="2"/>
  <c r="AB952" i="2"/>
  <c r="AB951" i="2"/>
  <c r="AB950" i="2"/>
  <c r="AB949" i="2"/>
  <c r="AB948" i="2"/>
  <c r="AB947" i="2"/>
  <c r="AB946" i="2"/>
  <c r="AB945" i="2"/>
  <c r="AB944" i="2"/>
  <c r="AB943" i="2"/>
  <c r="AB942" i="2"/>
  <c r="AB941" i="2"/>
  <c r="AB940" i="2"/>
  <c r="AB939" i="2"/>
  <c r="AB938" i="2"/>
  <c r="AB937" i="2"/>
  <c r="AB936" i="2"/>
  <c r="AB935" i="2"/>
  <c r="AB934" i="2"/>
  <c r="AB933" i="2"/>
  <c r="AB932" i="2"/>
  <c r="AB931" i="2"/>
  <c r="AB930" i="2"/>
  <c r="AB929" i="2"/>
  <c r="AB928" i="2"/>
  <c r="AB927" i="2"/>
  <c r="AB926" i="2"/>
  <c r="AB925" i="2"/>
  <c r="AB924" i="2"/>
  <c r="AB923" i="2"/>
  <c r="AB922" i="2"/>
  <c r="AB921" i="2"/>
  <c r="AB920" i="2"/>
  <c r="AB919" i="2"/>
  <c r="AB918" i="2"/>
  <c r="AB917" i="2"/>
  <c r="AB916" i="2"/>
  <c r="AB915" i="2"/>
  <c r="AB914" i="2"/>
  <c r="AB913" i="2"/>
  <c r="AB912" i="2"/>
  <c r="AB911" i="2"/>
  <c r="AB910" i="2"/>
  <c r="AB909" i="2"/>
  <c r="AB908" i="2"/>
  <c r="AB907" i="2"/>
  <c r="AB906" i="2"/>
  <c r="AB905" i="2"/>
  <c r="AB904" i="2"/>
  <c r="AB903" i="2"/>
  <c r="AB902" i="2"/>
  <c r="AB901" i="2"/>
  <c r="AB900" i="2"/>
  <c r="AB899" i="2"/>
  <c r="AB898" i="2"/>
  <c r="AB897" i="2"/>
  <c r="AB896" i="2"/>
  <c r="AB895" i="2"/>
  <c r="AB894" i="2"/>
  <c r="AB893" i="2"/>
  <c r="AB892" i="2"/>
  <c r="AB891" i="2"/>
  <c r="AB890" i="2"/>
  <c r="AB889" i="2"/>
  <c r="AB888" i="2"/>
  <c r="AB887" i="2"/>
  <c r="AB886" i="2"/>
  <c r="AB885" i="2"/>
  <c r="AB884" i="2"/>
  <c r="AB883" i="2"/>
  <c r="AB882" i="2"/>
  <c r="AB881" i="2"/>
  <c r="AB880" i="2"/>
  <c r="AB879" i="2"/>
  <c r="AB878" i="2"/>
  <c r="AB877" i="2"/>
  <c r="AB876" i="2"/>
  <c r="AB875" i="2"/>
  <c r="AB874" i="2"/>
  <c r="AB873" i="2"/>
  <c r="AB872" i="2"/>
  <c r="AB871" i="2"/>
  <c r="AB870" i="2"/>
  <c r="AB869" i="2"/>
  <c r="AB868" i="2"/>
  <c r="AB867" i="2"/>
  <c r="AB866" i="2"/>
  <c r="AB865" i="2"/>
  <c r="AB864" i="2"/>
  <c r="AB863" i="2"/>
  <c r="AB862" i="2"/>
  <c r="AB861" i="2"/>
  <c r="AB860" i="2"/>
  <c r="AB859" i="2"/>
  <c r="AB858" i="2"/>
  <c r="AB857" i="2"/>
  <c r="AB856" i="2"/>
  <c r="AB855" i="2"/>
  <c r="AB854" i="2"/>
  <c r="AB853" i="2"/>
  <c r="AB852" i="2"/>
  <c r="AB851" i="2"/>
  <c r="AB850" i="2"/>
  <c r="AB849" i="2"/>
  <c r="AB848" i="2"/>
  <c r="AB847" i="2"/>
  <c r="AB846" i="2"/>
  <c r="AB845" i="2"/>
  <c r="AB844" i="2"/>
  <c r="AB843" i="2"/>
  <c r="AB842" i="2"/>
  <c r="AB841" i="2"/>
  <c r="AB840" i="2"/>
  <c r="AB839" i="2"/>
  <c r="AB838" i="2"/>
  <c r="AB837" i="2"/>
  <c r="AB836" i="2"/>
  <c r="AB835" i="2"/>
  <c r="AB834" i="2"/>
  <c r="AB833" i="2"/>
  <c r="AB832" i="2"/>
  <c r="AB831" i="2"/>
  <c r="AB830" i="2"/>
  <c r="AB829" i="2"/>
  <c r="AB828" i="2"/>
  <c r="AB827" i="2"/>
  <c r="AB826" i="2"/>
  <c r="AB825" i="2"/>
  <c r="AB824" i="2"/>
  <c r="AB823" i="2"/>
  <c r="AB822" i="2"/>
  <c r="AB821" i="2"/>
  <c r="AB820" i="2"/>
  <c r="AB819" i="2"/>
  <c r="AB818" i="2"/>
  <c r="AB817" i="2"/>
  <c r="AB816" i="2"/>
  <c r="AB815" i="2"/>
  <c r="AB814" i="2"/>
  <c r="AB813" i="2"/>
  <c r="AB812" i="2"/>
  <c r="AB811" i="2"/>
  <c r="AB810" i="2"/>
  <c r="AB809" i="2"/>
  <c r="AB808" i="2"/>
  <c r="AB807" i="2"/>
  <c r="AB806" i="2"/>
  <c r="AB805" i="2"/>
  <c r="AB804" i="2"/>
  <c r="AB803" i="2"/>
  <c r="AB802" i="2"/>
  <c r="AB801" i="2"/>
  <c r="AB800" i="2"/>
  <c r="AB799" i="2"/>
  <c r="AB798" i="2"/>
  <c r="AB797" i="2"/>
  <c r="AB796" i="2"/>
  <c r="AB795" i="2"/>
  <c r="AB794" i="2"/>
  <c r="AB793" i="2"/>
  <c r="AB792" i="2"/>
  <c r="AB791" i="2"/>
  <c r="AB790" i="2"/>
  <c r="AB789" i="2"/>
  <c r="AB788" i="2"/>
  <c r="AB787" i="2"/>
  <c r="AB786" i="2"/>
  <c r="AB785" i="2"/>
  <c r="AB784" i="2"/>
  <c r="AB783" i="2"/>
  <c r="AB782" i="2"/>
  <c r="AB781" i="2"/>
  <c r="AB780" i="2"/>
  <c r="AB779" i="2"/>
  <c r="AB778" i="2"/>
  <c r="AB777" i="2"/>
  <c r="AB776" i="2"/>
  <c r="AB775" i="2"/>
  <c r="AB774" i="2"/>
  <c r="AB773" i="2"/>
  <c r="AB772" i="2"/>
  <c r="AB771" i="2"/>
  <c r="AB770" i="2"/>
  <c r="AB769" i="2"/>
  <c r="AB768" i="2"/>
  <c r="AB767" i="2"/>
  <c r="AB766" i="2"/>
  <c r="AB765" i="2"/>
  <c r="AB764" i="2"/>
  <c r="AB763" i="2"/>
  <c r="AB762" i="2"/>
  <c r="AB761" i="2"/>
  <c r="AB760" i="2"/>
  <c r="AB759" i="2"/>
  <c r="AB758" i="2"/>
  <c r="AB757" i="2"/>
  <c r="AB756" i="2"/>
  <c r="AB755" i="2"/>
  <c r="AB754" i="2"/>
  <c r="AB753" i="2"/>
  <c r="AB752" i="2"/>
  <c r="AB751" i="2"/>
  <c r="AB750" i="2"/>
  <c r="AB749" i="2"/>
  <c r="AB748" i="2"/>
  <c r="AB747" i="2"/>
  <c r="AB746" i="2"/>
  <c r="AB745" i="2"/>
  <c r="AB744" i="2"/>
  <c r="AB743" i="2"/>
  <c r="AB742" i="2"/>
  <c r="AB741" i="2"/>
  <c r="AB740" i="2"/>
  <c r="AB739" i="2"/>
  <c r="AB738" i="2"/>
  <c r="AB737" i="2"/>
  <c r="AB736" i="2"/>
  <c r="AB735" i="2"/>
  <c r="AB734" i="2"/>
  <c r="AB733"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B685" i="2"/>
  <c r="AB684" i="2"/>
  <c r="AB683" i="2"/>
  <c r="AB682" i="2"/>
  <c r="AB681" i="2"/>
  <c r="AB680" i="2"/>
  <c r="AB679" i="2"/>
  <c r="AB678" i="2"/>
  <c r="AB677" i="2"/>
  <c r="AB676" i="2"/>
  <c r="AB675" i="2"/>
  <c r="AB674" i="2"/>
  <c r="AB673" i="2"/>
  <c r="AB672" i="2"/>
  <c r="AB671" i="2"/>
  <c r="AB670" i="2"/>
  <c r="AB669" i="2"/>
  <c r="AB668" i="2"/>
  <c r="AB667" i="2"/>
  <c r="AB666" i="2"/>
  <c r="AB665" i="2"/>
  <c r="AB664" i="2"/>
  <c r="AB663" i="2"/>
  <c r="AB662" i="2"/>
  <c r="AB661" i="2"/>
  <c r="AB660" i="2"/>
  <c r="AB659" i="2"/>
  <c r="AB658" i="2"/>
  <c r="AB657" i="2"/>
  <c r="AB656" i="2"/>
  <c r="AB655" i="2"/>
  <c r="AB654" i="2"/>
  <c r="AB653" i="2"/>
  <c r="AB652" i="2"/>
  <c r="AB651" i="2"/>
  <c r="AB650" i="2"/>
  <c r="AB649" i="2"/>
  <c r="AB648" i="2"/>
  <c r="AB647" i="2"/>
  <c r="AB646" i="2"/>
  <c r="AB645" i="2"/>
  <c r="AB644" i="2"/>
  <c r="AB643" i="2"/>
  <c r="AB642" i="2"/>
  <c r="AB641" i="2"/>
  <c r="AB640" i="2"/>
  <c r="AB639" i="2"/>
  <c r="AB638" i="2"/>
  <c r="AB637" i="2"/>
  <c r="AB636" i="2"/>
  <c r="AB635" i="2"/>
  <c r="AB634" i="2"/>
  <c r="AB633" i="2"/>
  <c r="AB632" i="2"/>
  <c r="AB631" i="2"/>
  <c r="AB630" i="2"/>
  <c r="AB629" i="2"/>
  <c r="AB628" i="2"/>
  <c r="AB627" i="2"/>
  <c r="AB626" i="2"/>
  <c r="AB625" i="2"/>
  <c r="AB624" i="2"/>
  <c r="AB623" i="2"/>
  <c r="AB622" i="2"/>
  <c r="AB621" i="2"/>
  <c r="AB620" i="2"/>
  <c r="AB619" i="2"/>
  <c r="AB618" i="2"/>
  <c r="AB617" i="2"/>
  <c r="AB616" i="2"/>
  <c r="AB615" i="2"/>
  <c r="AB614" i="2"/>
  <c r="AB613" i="2"/>
  <c r="AB612" i="2"/>
  <c r="AB611" i="2"/>
  <c r="AB610" i="2"/>
  <c r="AB609" i="2"/>
  <c r="AB608" i="2"/>
  <c r="AB607" i="2"/>
  <c r="AB606" i="2"/>
  <c r="AB605" i="2"/>
  <c r="AB604" i="2"/>
  <c r="AB603" i="2"/>
  <c r="AB602" i="2"/>
  <c r="AB601" i="2"/>
  <c r="AB600" i="2"/>
  <c r="AB599" i="2"/>
  <c r="AB598" i="2"/>
  <c r="AB597" i="2"/>
  <c r="AB596" i="2"/>
  <c r="AB595" i="2"/>
  <c r="AB594" i="2"/>
  <c r="AB593" i="2"/>
  <c r="AB592" i="2"/>
  <c r="AB591" i="2"/>
  <c r="AB590" i="2"/>
  <c r="AB589" i="2"/>
  <c r="AB588" i="2"/>
  <c r="AB587" i="2"/>
  <c r="AB586" i="2"/>
  <c r="AB585" i="2"/>
  <c r="AB584" i="2"/>
  <c r="AB583" i="2"/>
  <c r="AB582" i="2"/>
  <c r="AB581" i="2"/>
  <c r="AB580" i="2"/>
  <c r="AB579" i="2"/>
  <c r="AB578" i="2"/>
  <c r="AB577" i="2"/>
  <c r="AB576" i="2"/>
  <c r="AB575" i="2"/>
  <c r="AB574" i="2"/>
  <c r="AB573" i="2"/>
  <c r="AB572" i="2"/>
  <c r="AB571" i="2"/>
  <c r="AB570" i="2"/>
  <c r="AB569" i="2"/>
  <c r="AB568" i="2"/>
  <c r="AB567" i="2"/>
  <c r="AB566" i="2"/>
  <c r="AB565" i="2"/>
  <c r="AB564" i="2"/>
  <c r="AB563" i="2"/>
  <c r="AB562" i="2"/>
  <c r="AB561" i="2"/>
  <c r="AB560" i="2"/>
  <c r="AB559" i="2"/>
  <c r="AB558" i="2"/>
  <c r="AB557" i="2"/>
  <c r="AB556" i="2"/>
  <c r="AB555" i="2"/>
  <c r="AB554" i="2"/>
  <c r="AB553" i="2"/>
  <c r="AB552" i="2"/>
  <c r="AB551" i="2"/>
  <c r="AB550" i="2"/>
  <c r="AB549" i="2"/>
  <c r="AB548" i="2"/>
  <c r="AB547" i="2"/>
  <c r="AB546" i="2"/>
  <c r="AB545" i="2"/>
  <c r="AB544" i="2"/>
  <c r="AB543" i="2"/>
  <c r="AB542" i="2"/>
  <c r="AB541" i="2"/>
  <c r="AB540" i="2"/>
  <c r="AB539" i="2"/>
  <c r="AB538" i="2"/>
  <c r="AB537" i="2"/>
  <c r="AB536" i="2"/>
  <c r="AB535" i="2"/>
  <c r="AB534" i="2"/>
  <c r="AB533" i="2"/>
  <c r="AB532" i="2"/>
  <c r="AB531" i="2"/>
  <c r="AB530" i="2"/>
  <c r="AB529" i="2"/>
  <c r="AB528" i="2"/>
  <c r="AB527" i="2"/>
  <c r="AB526" i="2"/>
  <c r="AB525" i="2"/>
  <c r="AB524" i="2"/>
  <c r="AB523" i="2"/>
  <c r="AB522" i="2"/>
  <c r="AB521" i="2"/>
  <c r="AB520" i="2"/>
  <c r="AB519" i="2"/>
  <c r="AB518" i="2"/>
  <c r="AB517" i="2"/>
  <c r="AB516" i="2"/>
  <c r="AB515" i="2"/>
  <c r="AB514" i="2"/>
  <c r="AB513" i="2"/>
  <c r="AB512" i="2"/>
  <c r="AB511" i="2"/>
  <c r="AB510" i="2"/>
  <c r="AB509" i="2"/>
  <c r="AB508" i="2"/>
  <c r="AB507" i="2"/>
  <c r="AB506" i="2"/>
  <c r="AB505" i="2"/>
  <c r="AB504" i="2"/>
  <c r="AB503" i="2"/>
  <c r="AB502" i="2"/>
  <c r="AB501"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3" i="2"/>
  <c r="AB472" i="2"/>
  <c r="AB471" i="2"/>
  <c r="AB470" i="2"/>
  <c r="AB469" i="2"/>
  <c r="AB468" i="2"/>
  <c r="AB467" i="2"/>
  <c r="AB466" i="2"/>
  <c r="AB465" i="2"/>
  <c r="AB464" i="2"/>
  <c r="AB463" i="2"/>
  <c r="AB462" i="2"/>
  <c r="AB461" i="2"/>
  <c r="AB460" i="2"/>
  <c r="AB459" i="2"/>
  <c r="AB458" i="2"/>
  <c r="AB457" i="2"/>
  <c r="AB456" i="2"/>
  <c r="AB455" i="2"/>
  <c r="AB454" i="2"/>
  <c r="AB453" i="2"/>
  <c r="AB452" i="2"/>
  <c r="AB451" i="2"/>
  <c r="AB450" i="2"/>
  <c r="AB449" i="2"/>
  <c r="AB448" i="2"/>
  <c r="AB447" i="2"/>
  <c r="AB446" i="2"/>
  <c r="AB445" i="2"/>
  <c r="AB444" i="2"/>
  <c r="AB443" i="2"/>
  <c r="AB442" i="2"/>
  <c r="AB441" i="2"/>
  <c r="AB440" i="2"/>
  <c r="AB439" i="2"/>
  <c r="AB438" i="2"/>
  <c r="AB437" i="2"/>
  <c r="AB436" i="2"/>
  <c r="AB435" i="2"/>
  <c r="AB434" i="2"/>
  <c r="AB433" i="2"/>
  <c r="AB432" i="2"/>
  <c r="AB431" i="2"/>
  <c r="AB430" i="2"/>
  <c r="AB429" i="2"/>
  <c r="AB428" i="2"/>
  <c r="AB427" i="2"/>
  <c r="AB426" i="2"/>
  <c r="AB425" i="2"/>
  <c r="AB424" i="2"/>
  <c r="AB423" i="2"/>
  <c r="AB422" i="2"/>
  <c r="AB421" i="2"/>
  <c r="AB420" i="2"/>
  <c r="AB419" i="2"/>
  <c r="AB418" i="2"/>
  <c r="AB417" i="2"/>
  <c r="AB416" i="2"/>
  <c r="AB415" i="2"/>
  <c r="AB414" i="2"/>
  <c r="AB413" i="2"/>
  <c r="AB412" i="2"/>
  <c r="AB411"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N2012" i="2"/>
  <c r="N2011" i="2"/>
  <c r="N2010" i="2"/>
  <c r="N2009" i="2"/>
  <c r="N2008" i="2"/>
  <c r="N2007" i="2"/>
  <c r="N2006" i="2"/>
  <c r="N2005" i="2"/>
  <c r="N2004" i="2"/>
  <c r="N2003" i="2"/>
  <c r="N2002" i="2"/>
  <c r="N2001" i="2"/>
  <c r="N2000" i="2"/>
  <c r="N1999" i="2"/>
  <c r="N1998" i="2"/>
  <c r="N1997" i="2"/>
  <c r="N1996" i="2"/>
  <c r="N1995" i="2"/>
  <c r="N1994" i="2"/>
  <c r="N1993" i="2"/>
  <c r="N1992" i="2"/>
  <c r="N1991" i="2"/>
  <c r="N1990" i="2"/>
  <c r="N1989" i="2"/>
  <c r="N1988" i="2"/>
  <c r="N1987" i="2"/>
  <c r="N1986" i="2"/>
  <c r="N1985" i="2"/>
  <c r="N1984" i="2"/>
  <c r="N1983" i="2"/>
  <c r="N1982" i="2"/>
  <c r="N1981" i="2"/>
  <c r="N1980" i="2"/>
  <c r="N1979" i="2"/>
  <c r="N1978" i="2"/>
  <c r="N1977" i="2"/>
  <c r="N1976" i="2"/>
  <c r="N1975" i="2"/>
  <c r="N1974" i="2"/>
  <c r="N1973" i="2"/>
  <c r="N1972" i="2"/>
  <c r="N1971" i="2"/>
  <c r="N1970" i="2"/>
  <c r="N1969" i="2"/>
  <c r="N1968" i="2"/>
  <c r="N1967" i="2"/>
  <c r="N1966" i="2"/>
  <c r="N1965"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1" i="2"/>
  <c r="N1790" i="2"/>
  <c r="N1789" i="2"/>
  <c r="N1788" i="2"/>
  <c r="N1787" i="2"/>
  <c r="N1786" i="2"/>
  <c r="N1785" i="2"/>
  <c r="N1784" i="2"/>
  <c r="N1783" i="2"/>
  <c r="N1782" i="2"/>
  <c r="N1781" i="2"/>
  <c r="N1780" i="2"/>
  <c r="N1779" i="2"/>
  <c r="N1778" i="2"/>
  <c r="N1777" i="2"/>
  <c r="N1776"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700" i="2"/>
  <c r="N1699" i="2"/>
  <c r="N1698" i="2"/>
  <c r="N1697" i="2"/>
  <c r="N1696" i="2"/>
  <c r="N1695" i="2"/>
  <c r="N1694" i="2"/>
  <c r="N1693" i="2"/>
  <c r="N1692" i="2"/>
  <c r="N1691" i="2"/>
  <c r="N1690" i="2"/>
  <c r="N1689" i="2"/>
  <c r="N1688" i="2"/>
  <c r="N1687" i="2"/>
  <c r="N1686" i="2"/>
  <c r="N1685" i="2"/>
  <c r="N1684" i="2"/>
  <c r="N1683" i="2"/>
  <c r="N1682" i="2"/>
  <c r="N1681" i="2"/>
  <c r="N1680" i="2"/>
  <c r="N1679" i="2"/>
  <c r="N1678" i="2"/>
  <c r="N1677" i="2"/>
  <c r="N1676" i="2"/>
  <c r="N1675" i="2"/>
  <c r="N1674" i="2"/>
  <c r="N1673" i="2"/>
  <c r="N1672" i="2"/>
  <c r="N1671" i="2"/>
  <c r="N1670" i="2"/>
  <c r="N1669" i="2"/>
  <c r="N1668" i="2"/>
  <c r="N1667" i="2"/>
  <c r="N1666" i="2"/>
  <c r="N1665" i="2"/>
  <c r="N1664" i="2"/>
  <c r="N1663" i="2"/>
  <c r="N1662" i="2"/>
  <c r="N1661" i="2"/>
  <c r="N1660" i="2"/>
  <c r="N1659" i="2"/>
  <c r="N1658" i="2"/>
  <c r="N1657" i="2"/>
  <c r="N1656" i="2"/>
  <c r="N1655" i="2"/>
  <c r="N1654" i="2"/>
  <c r="N1653"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1555" i="2"/>
  <c r="N1554" i="2"/>
  <c r="N1553" i="2"/>
  <c r="N1552" i="2"/>
  <c r="N1551" i="2"/>
  <c r="N1550" i="2"/>
  <c r="N1549" i="2"/>
  <c r="N1548" i="2"/>
  <c r="N1547" i="2"/>
  <c r="N1546" i="2"/>
  <c r="N1545" i="2"/>
  <c r="N1544" i="2"/>
  <c r="N1543" i="2"/>
  <c r="N1542" i="2"/>
  <c r="N1541" i="2"/>
  <c r="N1540" i="2"/>
  <c r="N1539" i="2"/>
  <c r="N1538" i="2"/>
  <c r="N1537" i="2"/>
  <c r="N153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AB13" i="2"/>
  <c r="U13" i="2"/>
  <c r="N13" i="2"/>
  <c r="AB14" i="2"/>
  <c r="U14" i="2"/>
  <c r="N14" i="2"/>
  <c r="K39" i="10"/>
  <c r="M530" i="10"/>
  <c r="M529" i="10"/>
  <c r="M528" i="10"/>
  <c r="M527" i="10"/>
  <c r="M526" i="10"/>
  <c r="M525" i="10"/>
  <c r="M524" i="10"/>
  <c r="M523" i="10"/>
  <c r="M522" i="10"/>
  <c r="M521" i="10"/>
  <c r="M520" i="10"/>
  <c r="M519" i="10"/>
  <c r="M518" i="10"/>
  <c r="M517" i="10"/>
  <c r="M516" i="10"/>
  <c r="M515" i="10"/>
  <c r="M514" i="10"/>
  <c r="M513" i="10"/>
  <c r="M512" i="10"/>
  <c r="M511" i="10"/>
  <c r="M510" i="10"/>
  <c r="M509" i="10"/>
  <c r="M508" i="10"/>
  <c r="M507" i="10"/>
  <c r="M506" i="10"/>
  <c r="M505" i="10"/>
  <c r="M504" i="10"/>
  <c r="M503" i="10"/>
  <c r="M502" i="10"/>
  <c r="M501" i="10"/>
  <c r="M500" i="10"/>
  <c r="M499" i="10"/>
  <c r="M498" i="10"/>
  <c r="M497" i="10"/>
  <c r="M496" i="10"/>
  <c r="M495" i="10"/>
  <c r="M494" i="10"/>
  <c r="M493" i="10"/>
  <c r="M492" i="10"/>
  <c r="M491" i="10"/>
  <c r="M490" i="10"/>
  <c r="M489" i="10"/>
  <c r="M488" i="10"/>
  <c r="M487" i="10"/>
  <c r="M486" i="10"/>
  <c r="M485" i="10"/>
  <c r="M484" i="10"/>
  <c r="M483" i="10"/>
  <c r="M482" i="10"/>
  <c r="M481" i="10"/>
  <c r="M480" i="10"/>
  <c r="M479" i="10"/>
  <c r="M478" i="10"/>
  <c r="M477" i="10"/>
  <c r="M476" i="10"/>
  <c r="M475" i="10"/>
  <c r="M474" i="10"/>
  <c r="M473" i="10"/>
  <c r="M472" i="10"/>
  <c r="M471" i="10"/>
  <c r="M470" i="10"/>
  <c r="M469" i="10"/>
  <c r="M468" i="10"/>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2" i="10"/>
  <c r="M61" i="10"/>
  <c r="M60" i="10"/>
  <c r="M59" i="10"/>
  <c r="M58" i="10"/>
  <c r="M57" i="10"/>
  <c r="M56" i="10"/>
  <c r="M55" i="10"/>
  <c r="M54" i="10"/>
  <c r="M52" i="10"/>
  <c r="M51" i="10"/>
  <c r="M50" i="10"/>
  <c r="M49" i="10"/>
  <c r="M48" i="10"/>
  <c r="M47" i="10"/>
  <c r="M46" i="10"/>
  <c r="M45" i="10"/>
  <c r="M44" i="10"/>
  <c r="M43" i="10"/>
  <c r="M42" i="10"/>
  <c r="M41" i="10"/>
  <c r="M40" i="10"/>
  <c r="L530" i="10"/>
  <c r="L529" i="10"/>
  <c r="L528" i="10"/>
  <c r="L527" i="10"/>
  <c r="L526" i="10"/>
  <c r="L525" i="10"/>
  <c r="L524" i="10"/>
  <c r="L523" i="10"/>
  <c r="L522" i="10"/>
  <c r="L521" i="10"/>
  <c r="L520" i="10"/>
  <c r="L519" i="10"/>
  <c r="L518" i="10"/>
  <c r="L517" i="10"/>
  <c r="L516" i="10"/>
  <c r="L515" i="10"/>
  <c r="L514" i="10"/>
  <c r="L513" i="10"/>
  <c r="L512" i="10"/>
  <c r="L511" i="10"/>
  <c r="L510" i="10"/>
  <c r="L509" i="10"/>
  <c r="L508" i="10"/>
  <c r="L507" i="10"/>
  <c r="L506" i="10"/>
  <c r="L505" i="10"/>
  <c r="L504" i="10"/>
  <c r="L503" i="10"/>
  <c r="L502" i="10"/>
  <c r="L501" i="10"/>
  <c r="L500" i="10"/>
  <c r="L499" i="10"/>
  <c r="L498" i="10"/>
  <c r="L497" i="10"/>
  <c r="L496" i="10"/>
  <c r="L495" i="10"/>
  <c r="L494" i="10"/>
  <c r="L493" i="10"/>
  <c r="L492" i="10"/>
  <c r="L491" i="10"/>
  <c r="L490" i="10"/>
  <c r="L489" i="10"/>
  <c r="L488" i="10"/>
  <c r="L487" i="10"/>
  <c r="L486" i="10"/>
  <c r="L485" i="10"/>
  <c r="L484" i="10"/>
  <c r="L483" i="10"/>
  <c r="L482" i="10"/>
  <c r="L481" i="10"/>
  <c r="L480" i="10"/>
  <c r="L479" i="10"/>
  <c r="L478" i="10"/>
  <c r="L477" i="10"/>
  <c r="L476" i="10"/>
  <c r="L475" i="10"/>
  <c r="L474" i="10"/>
  <c r="L473" i="10"/>
  <c r="L472" i="10"/>
  <c r="L471" i="10"/>
  <c r="L470" i="10"/>
  <c r="L469" i="10"/>
  <c r="L468" i="10"/>
  <c r="L467" i="10"/>
  <c r="L466" i="10"/>
  <c r="L465" i="10"/>
  <c r="L464" i="10"/>
  <c r="L463" i="10"/>
  <c r="L462" i="10"/>
  <c r="L461" i="10"/>
  <c r="L460" i="10"/>
  <c r="L459" i="10"/>
  <c r="L458" i="10"/>
  <c r="L457" i="10"/>
  <c r="L456" i="10"/>
  <c r="L455" i="10"/>
  <c r="L454" i="10"/>
  <c r="L453" i="10"/>
  <c r="L452" i="10"/>
  <c r="L451" i="10"/>
  <c r="L450" i="10"/>
  <c r="L449" i="10"/>
  <c r="L448" i="10"/>
  <c r="L447" i="10"/>
  <c r="L446" i="10"/>
  <c r="L445" i="10"/>
  <c r="L444" i="10"/>
  <c r="L443" i="10"/>
  <c r="L442" i="10"/>
  <c r="L441" i="10"/>
  <c r="L440" i="10"/>
  <c r="L439" i="10"/>
  <c r="L438" i="10"/>
  <c r="L437" i="10"/>
  <c r="L436" i="10"/>
  <c r="L435" i="10"/>
  <c r="L434" i="10"/>
  <c r="L433" i="10"/>
  <c r="L432" i="10"/>
  <c r="L431" i="10"/>
  <c r="L430" i="10"/>
  <c r="L429" i="10"/>
  <c r="L428" i="10"/>
  <c r="L427" i="10"/>
  <c r="L426" i="10"/>
  <c r="L425" i="10"/>
  <c r="L424" i="10"/>
  <c r="L423" i="10"/>
  <c r="L422" i="10"/>
  <c r="L421" i="10"/>
  <c r="L420" i="10"/>
  <c r="L419" i="10"/>
  <c r="L418" i="10"/>
  <c r="L417" i="10"/>
  <c r="L416" i="10"/>
  <c r="L415" i="10"/>
  <c r="L414" i="10"/>
  <c r="L413" i="10"/>
  <c r="L412" i="10"/>
  <c r="L411" i="10"/>
  <c r="L410" i="10"/>
  <c r="L409" i="10"/>
  <c r="L408" i="10"/>
  <c r="L407" i="10"/>
  <c r="L406" i="10"/>
  <c r="L405" i="10"/>
  <c r="L404" i="10"/>
  <c r="L403" i="10"/>
  <c r="L402" i="10"/>
  <c r="L401" i="10"/>
  <c r="L400" i="10"/>
  <c r="L399" i="10"/>
  <c r="L398" i="10"/>
  <c r="L397" i="10"/>
  <c r="L396" i="10"/>
  <c r="L395" i="10"/>
  <c r="L394" i="10"/>
  <c r="L393" i="10"/>
  <c r="L392" i="10"/>
  <c r="L391" i="10"/>
  <c r="L390" i="10"/>
  <c r="L389" i="10"/>
  <c r="L388" i="10"/>
  <c r="L387" i="10"/>
  <c r="L386" i="10"/>
  <c r="L385" i="10"/>
  <c r="L384" i="10"/>
  <c r="L383" i="10"/>
  <c r="L382" i="10"/>
  <c r="L381" i="10"/>
  <c r="L380" i="10"/>
  <c r="L379" i="10"/>
  <c r="L378" i="10"/>
  <c r="L377" i="10"/>
  <c r="L376" i="10"/>
  <c r="L375" i="10"/>
  <c r="L374" i="10"/>
  <c r="L373" i="10"/>
  <c r="L372" i="10"/>
  <c r="L371" i="10"/>
  <c r="L370" i="10"/>
  <c r="L369" i="10"/>
  <c r="L368" i="10"/>
  <c r="L367" i="10"/>
  <c r="L366" i="10"/>
  <c r="L365" i="10"/>
  <c r="L364" i="10"/>
  <c r="L363" i="10"/>
  <c r="L362" i="10"/>
  <c r="L361" i="10"/>
  <c r="L360" i="10"/>
  <c r="L359" i="10"/>
  <c r="L358" i="10"/>
  <c r="L357" i="10"/>
  <c r="L356" i="10"/>
  <c r="L355" i="10"/>
  <c r="L354" i="10"/>
  <c r="L353" i="10"/>
  <c r="L352" i="10"/>
  <c r="L351" i="10"/>
  <c r="L350" i="10"/>
  <c r="L349" i="10"/>
  <c r="L348" i="10"/>
  <c r="L347" i="10"/>
  <c r="L346" i="10"/>
  <c r="L345" i="10"/>
  <c r="L344" i="10"/>
  <c r="L343" i="10"/>
  <c r="L342" i="10"/>
  <c r="L341" i="10"/>
  <c r="L340" i="10"/>
  <c r="L339" i="10"/>
  <c r="L338" i="10"/>
  <c r="L337" i="10"/>
  <c r="L336" i="10"/>
  <c r="L335" i="10"/>
  <c r="L334" i="10"/>
  <c r="L333" i="10"/>
  <c r="L332" i="10"/>
  <c r="L331" i="10"/>
  <c r="L330" i="10"/>
  <c r="L329" i="10"/>
  <c r="L328" i="10"/>
  <c r="L327" i="10"/>
  <c r="L326" i="10"/>
  <c r="L325" i="10"/>
  <c r="L324" i="10"/>
  <c r="L323" i="10"/>
  <c r="L322" i="10"/>
  <c r="L321" i="10"/>
  <c r="L320" i="10"/>
  <c r="L319" i="10"/>
  <c r="L318" i="10"/>
  <c r="L317" i="10"/>
  <c r="L316" i="10"/>
  <c r="L315" i="10"/>
  <c r="L314" i="10"/>
  <c r="L313" i="10"/>
  <c r="L312" i="10"/>
  <c r="L311" i="10"/>
  <c r="L310" i="10"/>
  <c r="L309" i="10"/>
  <c r="L308" i="10"/>
  <c r="L307" i="10"/>
  <c r="L306" i="10"/>
  <c r="L305" i="10"/>
  <c r="L304" i="10"/>
  <c r="L303" i="10"/>
  <c r="L302" i="10"/>
  <c r="L301" i="10"/>
  <c r="L300" i="10"/>
  <c r="L299" i="10"/>
  <c r="L298" i="10"/>
  <c r="L297" i="10"/>
  <c r="L296" i="10"/>
  <c r="L295" i="10"/>
  <c r="L294" i="10"/>
  <c r="L293" i="10"/>
  <c r="L292" i="10"/>
  <c r="L291" i="10"/>
  <c r="L290" i="10"/>
  <c r="L289" i="10"/>
  <c r="L288" i="10"/>
  <c r="L287" i="10"/>
  <c r="L286" i="10"/>
  <c r="L285" i="10"/>
  <c r="L284" i="10"/>
  <c r="L283" i="10"/>
  <c r="L282" i="10"/>
  <c r="L281" i="10"/>
  <c r="L280" i="10"/>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2" i="10"/>
  <c r="L61" i="10"/>
  <c r="L60" i="10"/>
  <c r="L59" i="10"/>
  <c r="L58" i="10"/>
  <c r="L57" i="10"/>
  <c r="L56" i="10"/>
  <c r="L55" i="10"/>
  <c r="L54" i="10"/>
  <c r="L52" i="10"/>
  <c r="L51" i="10"/>
  <c r="L50" i="10"/>
  <c r="L49" i="10"/>
  <c r="L48" i="10"/>
  <c r="L47" i="10"/>
  <c r="L46" i="10"/>
  <c r="L45" i="10"/>
  <c r="L44" i="10"/>
  <c r="L43" i="10"/>
  <c r="L42" i="10"/>
  <c r="L41" i="10"/>
  <c r="L40" i="10"/>
  <c r="K530" i="10"/>
  <c r="K529" i="10"/>
  <c r="K528" i="10"/>
  <c r="K527" i="10"/>
  <c r="K526" i="10"/>
  <c r="K525" i="10"/>
  <c r="K524" i="10"/>
  <c r="K523" i="10"/>
  <c r="K522" i="10"/>
  <c r="K521" i="10"/>
  <c r="K520" i="10"/>
  <c r="K519" i="10"/>
  <c r="K518" i="10"/>
  <c r="K517" i="10"/>
  <c r="K516" i="10"/>
  <c r="K515" i="10"/>
  <c r="K514" i="10"/>
  <c r="K513" i="10"/>
  <c r="K512" i="10"/>
  <c r="K511" i="10"/>
  <c r="K510" i="10"/>
  <c r="K509" i="10"/>
  <c r="K508" i="10"/>
  <c r="K507" i="10"/>
  <c r="K506" i="10"/>
  <c r="K505" i="10"/>
  <c r="K504" i="10"/>
  <c r="K503" i="10"/>
  <c r="K502" i="10"/>
  <c r="K501" i="10"/>
  <c r="K500" i="10"/>
  <c r="K499" i="10"/>
  <c r="K498" i="10"/>
  <c r="K497" i="10"/>
  <c r="K496" i="10"/>
  <c r="K495" i="10"/>
  <c r="K494" i="10"/>
  <c r="K493" i="10"/>
  <c r="K492" i="10"/>
  <c r="K491" i="10"/>
  <c r="K490" i="10"/>
  <c r="K489" i="10"/>
  <c r="K488" i="10"/>
  <c r="K487" i="10"/>
  <c r="K486" i="10"/>
  <c r="K485" i="10"/>
  <c r="K484" i="10"/>
  <c r="K483" i="10"/>
  <c r="K482" i="10"/>
  <c r="K481" i="10"/>
  <c r="K480" i="10"/>
  <c r="K479" i="10"/>
  <c r="K478" i="10"/>
  <c r="K477" i="10"/>
  <c r="K476" i="10"/>
  <c r="K475" i="10"/>
  <c r="K474" i="10"/>
  <c r="K473" i="10"/>
  <c r="K472" i="10"/>
  <c r="K471" i="10"/>
  <c r="K470" i="10"/>
  <c r="K469" i="10"/>
  <c r="K468" i="10"/>
  <c r="K467" i="10"/>
  <c r="K466" i="10"/>
  <c r="K465" i="10"/>
  <c r="K464" i="10"/>
  <c r="K463" i="10"/>
  <c r="K462" i="10"/>
  <c r="K461" i="10"/>
  <c r="K460" i="10"/>
  <c r="K459" i="10"/>
  <c r="K458" i="10"/>
  <c r="K457" i="10"/>
  <c r="K456" i="10"/>
  <c r="K455" i="10"/>
  <c r="K454" i="10"/>
  <c r="K453" i="10"/>
  <c r="K452" i="10"/>
  <c r="K451" i="10"/>
  <c r="K450" i="10"/>
  <c r="K449" i="10"/>
  <c r="K448" i="10"/>
  <c r="K447" i="10"/>
  <c r="K446" i="10"/>
  <c r="K445" i="10"/>
  <c r="K444" i="10"/>
  <c r="K443" i="10"/>
  <c r="K442" i="10"/>
  <c r="K441" i="10"/>
  <c r="K440" i="10"/>
  <c r="K439" i="10"/>
  <c r="K438" i="10"/>
  <c r="K437" i="10"/>
  <c r="K436" i="10"/>
  <c r="K435" i="10"/>
  <c r="K434" i="10"/>
  <c r="K433" i="10"/>
  <c r="K432" i="10"/>
  <c r="K431" i="10"/>
  <c r="K430" i="10"/>
  <c r="K429" i="10"/>
  <c r="K428" i="10"/>
  <c r="K427" i="10"/>
  <c r="K426" i="10"/>
  <c r="K425" i="10"/>
  <c r="K424" i="10"/>
  <c r="K423" i="10"/>
  <c r="K422" i="10"/>
  <c r="K421" i="10"/>
  <c r="K420" i="10"/>
  <c r="K419" i="10"/>
  <c r="K418" i="10"/>
  <c r="K417" i="10"/>
  <c r="K416" i="10"/>
  <c r="K415" i="10"/>
  <c r="K414" i="10"/>
  <c r="K413" i="10"/>
  <c r="K412" i="10"/>
  <c r="K411" i="10"/>
  <c r="K410" i="10"/>
  <c r="K409" i="10"/>
  <c r="K408" i="10"/>
  <c r="K407" i="10"/>
  <c r="K406" i="10"/>
  <c r="K405" i="10"/>
  <c r="K404" i="10"/>
  <c r="K403" i="10"/>
  <c r="K402" i="10"/>
  <c r="K401" i="10"/>
  <c r="K400" i="10"/>
  <c r="K399" i="10"/>
  <c r="K398" i="10"/>
  <c r="K397" i="10"/>
  <c r="K396" i="10"/>
  <c r="K395" i="10"/>
  <c r="K394" i="10"/>
  <c r="K393" i="10"/>
  <c r="K392" i="10"/>
  <c r="K391" i="10"/>
  <c r="K390" i="10"/>
  <c r="K389" i="10"/>
  <c r="K388" i="10"/>
  <c r="K387"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K336" i="10"/>
  <c r="K335" i="10"/>
  <c r="K334" i="10"/>
  <c r="K333" i="10"/>
  <c r="K332" i="10"/>
  <c r="K331" i="10"/>
  <c r="K330" i="10"/>
  <c r="K329" i="10"/>
  <c r="K328" i="10"/>
  <c r="K327" i="10"/>
  <c r="K326" i="10"/>
  <c r="K325" i="10"/>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95" i="10"/>
  <c r="K294" i="10"/>
  <c r="K293" i="10"/>
  <c r="K292" i="10"/>
  <c r="K291" i="10"/>
  <c r="K290"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2" i="10"/>
  <c r="K61" i="10"/>
  <c r="K60" i="10"/>
  <c r="K59" i="10"/>
  <c r="K58" i="10"/>
  <c r="K57" i="10"/>
  <c r="K56" i="10"/>
  <c r="K55" i="10"/>
  <c r="K54" i="10"/>
  <c r="K52" i="10"/>
  <c r="K51" i="10"/>
  <c r="K50" i="10"/>
  <c r="K49" i="10"/>
  <c r="K48" i="10"/>
  <c r="K47" i="10"/>
  <c r="K46" i="10"/>
  <c r="K45" i="10"/>
  <c r="K44" i="10"/>
  <c r="K43" i="10"/>
  <c r="K42" i="10"/>
  <c r="K41" i="10"/>
  <c r="K40" i="10"/>
  <c r="L39" i="10"/>
  <c r="M39" i="10"/>
  <c r="M38" i="10"/>
  <c r="L38" i="10"/>
  <c r="K38" i="10"/>
  <c r="N38" i="9"/>
  <c r="R4" i="9" s="1"/>
  <c r="M38" i="9"/>
  <c r="Q4" i="9" s="1"/>
  <c r="K7" i="8"/>
  <c r="L7" i="8"/>
  <c r="J7" i="8"/>
  <c r="AJ4" i="2"/>
  <c r="AK4" i="2" s="1"/>
  <c r="AJ3" i="2"/>
  <c r="AK3" i="2" s="1"/>
  <c r="AJ2" i="2"/>
  <c r="AI4" i="2"/>
  <c r="AI3" i="2"/>
  <c r="AI2" i="2"/>
  <c r="AH4" i="2"/>
  <c r="AH3" i="2"/>
  <c r="AH2" i="2"/>
  <c r="BP2012" i="2"/>
  <c r="BO2012" i="2"/>
  <c r="BN2012" i="2"/>
  <c r="BM2012" i="2"/>
  <c r="BL2012" i="2"/>
  <c r="BK2012" i="2"/>
  <c r="BI2012" i="2"/>
  <c r="BH2012" i="2"/>
  <c r="BF2012" i="2"/>
  <c r="BE2012" i="2"/>
  <c r="BD2012" i="2"/>
  <c r="BC2012" i="2"/>
  <c r="BB2012" i="2"/>
  <c r="BA2012" i="2"/>
  <c r="AZ2012" i="2"/>
  <c r="AY2012" i="2"/>
  <c r="AX2012" i="2"/>
  <c r="AW2012" i="2"/>
  <c r="AV2012" i="2"/>
  <c r="AU2012" i="2"/>
  <c r="BP2011" i="2"/>
  <c r="BO2011" i="2"/>
  <c r="BN2011" i="2"/>
  <c r="BM2011" i="2"/>
  <c r="BL2011" i="2"/>
  <c r="BK2011" i="2"/>
  <c r="BI2011" i="2"/>
  <c r="BH2011" i="2"/>
  <c r="BF2011" i="2"/>
  <c r="BE2011" i="2"/>
  <c r="BD2011" i="2"/>
  <c r="BC2011" i="2"/>
  <c r="BB2011" i="2"/>
  <c r="BA2011" i="2"/>
  <c r="AZ2011" i="2"/>
  <c r="AY2011" i="2"/>
  <c r="AX2011" i="2"/>
  <c r="AW2011" i="2"/>
  <c r="AV2011" i="2"/>
  <c r="AU2011" i="2"/>
  <c r="BP2010" i="2"/>
  <c r="BO2010" i="2"/>
  <c r="BN2010" i="2"/>
  <c r="BM2010" i="2"/>
  <c r="BL2010" i="2"/>
  <c r="BK2010" i="2"/>
  <c r="BI2010" i="2"/>
  <c r="BH2010" i="2"/>
  <c r="BF2010" i="2"/>
  <c r="BE2010" i="2"/>
  <c r="BD2010" i="2"/>
  <c r="BC2010" i="2"/>
  <c r="BB2010" i="2"/>
  <c r="BA2010" i="2"/>
  <c r="AZ2010" i="2"/>
  <c r="AY2010" i="2"/>
  <c r="AX2010" i="2"/>
  <c r="AW2010" i="2"/>
  <c r="AV2010" i="2"/>
  <c r="AU2010" i="2"/>
  <c r="BP2009" i="2"/>
  <c r="BO2009" i="2"/>
  <c r="BN2009" i="2"/>
  <c r="BM2009" i="2"/>
  <c r="BL2009" i="2"/>
  <c r="BK2009" i="2"/>
  <c r="BI2009" i="2"/>
  <c r="BH2009" i="2"/>
  <c r="BF2009" i="2"/>
  <c r="BE2009" i="2"/>
  <c r="BD2009" i="2"/>
  <c r="BC2009" i="2"/>
  <c r="BB2009" i="2"/>
  <c r="BA2009" i="2"/>
  <c r="AZ2009" i="2"/>
  <c r="AY2009" i="2"/>
  <c r="AX2009" i="2"/>
  <c r="AW2009" i="2"/>
  <c r="AV2009" i="2"/>
  <c r="AU2009" i="2"/>
  <c r="BP2008" i="2"/>
  <c r="BO2008" i="2"/>
  <c r="BN2008" i="2"/>
  <c r="BM2008" i="2"/>
  <c r="BL2008" i="2"/>
  <c r="BK2008" i="2"/>
  <c r="BI2008" i="2"/>
  <c r="BH2008" i="2"/>
  <c r="BF2008" i="2"/>
  <c r="BE2008" i="2"/>
  <c r="BD2008" i="2"/>
  <c r="BC2008" i="2"/>
  <c r="BB2008" i="2"/>
  <c r="BA2008" i="2"/>
  <c r="AZ2008" i="2"/>
  <c r="AY2008" i="2"/>
  <c r="AX2008" i="2"/>
  <c r="AW2008" i="2"/>
  <c r="AV2008" i="2"/>
  <c r="AU2008" i="2"/>
  <c r="BP2007" i="2"/>
  <c r="BO2007" i="2"/>
  <c r="BN2007" i="2"/>
  <c r="BM2007" i="2"/>
  <c r="BL2007" i="2"/>
  <c r="BK2007" i="2"/>
  <c r="BI2007" i="2"/>
  <c r="BH2007" i="2"/>
  <c r="BF2007" i="2"/>
  <c r="BE2007" i="2"/>
  <c r="BD2007" i="2"/>
  <c r="BC2007" i="2"/>
  <c r="BB2007" i="2"/>
  <c r="BA2007" i="2"/>
  <c r="AZ2007" i="2"/>
  <c r="AY2007" i="2"/>
  <c r="AX2007" i="2"/>
  <c r="AW2007" i="2"/>
  <c r="AV2007" i="2"/>
  <c r="AU2007" i="2"/>
  <c r="BP2006" i="2"/>
  <c r="BO2006" i="2"/>
  <c r="BN2006" i="2"/>
  <c r="BM2006" i="2"/>
  <c r="BL2006" i="2"/>
  <c r="BK2006" i="2"/>
  <c r="BI2006" i="2"/>
  <c r="BH2006" i="2"/>
  <c r="BF2006" i="2"/>
  <c r="BE2006" i="2"/>
  <c r="BD2006" i="2"/>
  <c r="BC2006" i="2"/>
  <c r="BB2006" i="2"/>
  <c r="BA2006" i="2"/>
  <c r="AZ2006" i="2"/>
  <c r="AY2006" i="2"/>
  <c r="AX2006" i="2"/>
  <c r="AW2006" i="2"/>
  <c r="AV2006" i="2"/>
  <c r="AU2006" i="2"/>
  <c r="BP2005" i="2"/>
  <c r="BO2005" i="2"/>
  <c r="BN2005" i="2"/>
  <c r="BM2005" i="2"/>
  <c r="BL2005" i="2"/>
  <c r="BK2005" i="2"/>
  <c r="BI2005" i="2"/>
  <c r="BH2005" i="2"/>
  <c r="BF2005" i="2"/>
  <c r="BE2005" i="2"/>
  <c r="BD2005" i="2"/>
  <c r="BC2005" i="2"/>
  <c r="BB2005" i="2"/>
  <c r="BA2005" i="2"/>
  <c r="AZ2005" i="2"/>
  <c r="AY2005" i="2"/>
  <c r="AX2005" i="2"/>
  <c r="AW2005" i="2"/>
  <c r="AV2005" i="2"/>
  <c r="AU2005" i="2"/>
  <c r="BP2004" i="2"/>
  <c r="BO2004" i="2"/>
  <c r="BN2004" i="2"/>
  <c r="BM2004" i="2"/>
  <c r="BL2004" i="2"/>
  <c r="BK2004" i="2"/>
  <c r="BI2004" i="2"/>
  <c r="BH2004" i="2"/>
  <c r="BF2004" i="2"/>
  <c r="BE2004" i="2"/>
  <c r="BD2004" i="2"/>
  <c r="BC2004" i="2"/>
  <c r="BB2004" i="2"/>
  <c r="BA2004" i="2"/>
  <c r="AZ2004" i="2"/>
  <c r="AY2004" i="2"/>
  <c r="AX2004" i="2"/>
  <c r="AW2004" i="2"/>
  <c r="AV2004" i="2"/>
  <c r="AU2004" i="2"/>
  <c r="BP2003" i="2"/>
  <c r="BO2003" i="2"/>
  <c r="BN2003" i="2"/>
  <c r="BM2003" i="2"/>
  <c r="BL2003" i="2"/>
  <c r="BK2003" i="2"/>
  <c r="BI2003" i="2"/>
  <c r="BH2003" i="2"/>
  <c r="BF2003" i="2"/>
  <c r="BE2003" i="2"/>
  <c r="BD2003" i="2"/>
  <c r="BC2003" i="2"/>
  <c r="BB2003" i="2"/>
  <c r="BA2003" i="2"/>
  <c r="AZ2003" i="2"/>
  <c r="AY2003" i="2"/>
  <c r="AX2003" i="2"/>
  <c r="AW2003" i="2"/>
  <c r="AV2003" i="2"/>
  <c r="AU2003" i="2"/>
  <c r="BP2002" i="2"/>
  <c r="BO2002" i="2"/>
  <c r="BN2002" i="2"/>
  <c r="BM2002" i="2"/>
  <c r="BL2002" i="2"/>
  <c r="BK2002" i="2"/>
  <c r="BI2002" i="2"/>
  <c r="BH2002" i="2"/>
  <c r="BF2002" i="2"/>
  <c r="BE2002" i="2"/>
  <c r="BD2002" i="2"/>
  <c r="BC2002" i="2"/>
  <c r="BB2002" i="2"/>
  <c r="BA2002" i="2"/>
  <c r="AZ2002" i="2"/>
  <c r="AY2002" i="2"/>
  <c r="AX2002" i="2"/>
  <c r="AW2002" i="2"/>
  <c r="AV2002" i="2"/>
  <c r="AU2002" i="2"/>
  <c r="BP2001" i="2"/>
  <c r="BO2001" i="2"/>
  <c r="BN2001" i="2"/>
  <c r="BM2001" i="2"/>
  <c r="BL2001" i="2"/>
  <c r="BK2001" i="2"/>
  <c r="BI2001" i="2"/>
  <c r="BH2001" i="2"/>
  <c r="BF2001" i="2"/>
  <c r="BE2001" i="2"/>
  <c r="BD2001" i="2"/>
  <c r="BC2001" i="2"/>
  <c r="BB2001" i="2"/>
  <c r="BA2001" i="2"/>
  <c r="AZ2001" i="2"/>
  <c r="AY2001" i="2"/>
  <c r="AX2001" i="2"/>
  <c r="AW2001" i="2"/>
  <c r="AV2001" i="2"/>
  <c r="AU2001" i="2"/>
  <c r="BP2000" i="2"/>
  <c r="BO2000" i="2"/>
  <c r="BN2000" i="2"/>
  <c r="BM2000" i="2"/>
  <c r="BL2000" i="2"/>
  <c r="BK2000" i="2"/>
  <c r="BI2000" i="2"/>
  <c r="BH2000" i="2"/>
  <c r="BF2000" i="2"/>
  <c r="BE2000" i="2"/>
  <c r="BD2000" i="2"/>
  <c r="BC2000" i="2"/>
  <c r="BB2000" i="2"/>
  <c r="BA2000" i="2"/>
  <c r="AZ2000" i="2"/>
  <c r="AY2000" i="2"/>
  <c r="AX2000" i="2"/>
  <c r="AW2000" i="2"/>
  <c r="AV2000" i="2"/>
  <c r="AU2000" i="2"/>
  <c r="BP1999" i="2"/>
  <c r="BO1999" i="2"/>
  <c r="BN1999" i="2"/>
  <c r="BM1999" i="2"/>
  <c r="BL1999" i="2"/>
  <c r="BK1999" i="2"/>
  <c r="BI1999" i="2"/>
  <c r="BH1999" i="2"/>
  <c r="BF1999" i="2"/>
  <c r="BE1999" i="2"/>
  <c r="BD1999" i="2"/>
  <c r="BC1999" i="2"/>
  <c r="BB1999" i="2"/>
  <c r="BA1999" i="2"/>
  <c r="AZ1999" i="2"/>
  <c r="AY1999" i="2"/>
  <c r="AX1999" i="2"/>
  <c r="AW1999" i="2"/>
  <c r="AV1999" i="2"/>
  <c r="AU1999" i="2"/>
  <c r="BP1998" i="2"/>
  <c r="BO1998" i="2"/>
  <c r="BN1998" i="2"/>
  <c r="BM1998" i="2"/>
  <c r="BL1998" i="2"/>
  <c r="BK1998" i="2"/>
  <c r="BI1998" i="2"/>
  <c r="BH1998" i="2"/>
  <c r="BF1998" i="2"/>
  <c r="BE1998" i="2"/>
  <c r="BD1998" i="2"/>
  <c r="BC1998" i="2"/>
  <c r="BB1998" i="2"/>
  <c r="BA1998" i="2"/>
  <c r="AZ1998" i="2"/>
  <c r="AY1998" i="2"/>
  <c r="AX1998" i="2"/>
  <c r="AW1998" i="2"/>
  <c r="AV1998" i="2"/>
  <c r="AU1998" i="2"/>
  <c r="BP1997" i="2"/>
  <c r="BO1997" i="2"/>
  <c r="BN1997" i="2"/>
  <c r="BM1997" i="2"/>
  <c r="BL1997" i="2"/>
  <c r="BK1997" i="2"/>
  <c r="BI1997" i="2"/>
  <c r="BH1997" i="2"/>
  <c r="BF1997" i="2"/>
  <c r="BE1997" i="2"/>
  <c r="BD1997" i="2"/>
  <c r="BC1997" i="2"/>
  <c r="BB1997" i="2"/>
  <c r="BA1997" i="2"/>
  <c r="AZ1997" i="2"/>
  <c r="AY1997" i="2"/>
  <c r="AX1997" i="2"/>
  <c r="AW1997" i="2"/>
  <c r="AV1997" i="2"/>
  <c r="AU1997" i="2"/>
  <c r="BP1996" i="2"/>
  <c r="BO1996" i="2"/>
  <c r="BN1996" i="2"/>
  <c r="BM1996" i="2"/>
  <c r="BL1996" i="2"/>
  <c r="BK1996" i="2"/>
  <c r="BI1996" i="2"/>
  <c r="BH1996" i="2"/>
  <c r="BF1996" i="2"/>
  <c r="BE1996" i="2"/>
  <c r="BD1996" i="2"/>
  <c r="BC1996" i="2"/>
  <c r="BB1996" i="2"/>
  <c r="BA1996" i="2"/>
  <c r="AZ1996" i="2"/>
  <c r="AY1996" i="2"/>
  <c r="AX1996" i="2"/>
  <c r="AW1996" i="2"/>
  <c r="AV1996" i="2"/>
  <c r="AU1996" i="2"/>
  <c r="BP1995" i="2"/>
  <c r="BO1995" i="2"/>
  <c r="BN1995" i="2"/>
  <c r="BM1995" i="2"/>
  <c r="BL1995" i="2"/>
  <c r="BK1995" i="2"/>
  <c r="BI1995" i="2"/>
  <c r="BH1995" i="2"/>
  <c r="BF1995" i="2"/>
  <c r="BE1995" i="2"/>
  <c r="BD1995" i="2"/>
  <c r="BC1995" i="2"/>
  <c r="BB1995" i="2"/>
  <c r="BA1995" i="2"/>
  <c r="AZ1995" i="2"/>
  <c r="AY1995" i="2"/>
  <c r="AX1995" i="2"/>
  <c r="AW1995" i="2"/>
  <c r="AV1995" i="2"/>
  <c r="AU1995" i="2"/>
  <c r="BP1994" i="2"/>
  <c r="BO1994" i="2"/>
  <c r="BN1994" i="2"/>
  <c r="BM1994" i="2"/>
  <c r="BL1994" i="2"/>
  <c r="BK1994" i="2"/>
  <c r="BI1994" i="2"/>
  <c r="BH1994" i="2"/>
  <c r="BF1994" i="2"/>
  <c r="BE1994" i="2"/>
  <c r="BD1994" i="2"/>
  <c r="BC1994" i="2"/>
  <c r="BB1994" i="2"/>
  <c r="BA1994" i="2"/>
  <c r="AZ1994" i="2"/>
  <c r="AY1994" i="2"/>
  <c r="AX1994" i="2"/>
  <c r="AW1994" i="2"/>
  <c r="AV1994" i="2"/>
  <c r="AU1994" i="2"/>
  <c r="BP1993" i="2"/>
  <c r="BO1993" i="2"/>
  <c r="BN1993" i="2"/>
  <c r="BM1993" i="2"/>
  <c r="BL1993" i="2"/>
  <c r="BK1993" i="2"/>
  <c r="BI1993" i="2"/>
  <c r="BH1993" i="2"/>
  <c r="BF1993" i="2"/>
  <c r="BE1993" i="2"/>
  <c r="BD1993" i="2"/>
  <c r="BC1993" i="2"/>
  <c r="BB1993" i="2"/>
  <c r="BA1993" i="2"/>
  <c r="AZ1993" i="2"/>
  <c r="AY1993" i="2"/>
  <c r="AX1993" i="2"/>
  <c r="AW1993" i="2"/>
  <c r="AV1993" i="2"/>
  <c r="AU1993" i="2"/>
  <c r="BP1992" i="2"/>
  <c r="BO1992" i="2"/>
  <c r="BN1992" i="2"/>
  <c r="BM1992" i="2"/>
  <c r="BL1992" i="2"/>
  <c r="BK1992" i="2"/>
  <c r="BI1992" i="2"/>
  <c r="BH1992" i="2"/>
  <c r="BF1992" i="2"/>
  <c r="BE1992" i="2"/>
  <c r="BD1992" i="2"/>
  <c r="BC1992" i="2"/>
  <c r="BB1992" i="2"/>
  <c r="BA1992" i="2"/>
  <c r="AZ1992" i="2"/>
  <c r="AY1992" i="2"/>
  <c r="AX1992" i="2"/>
  <c r="AW1992" i="2"/>
  <c r="AV1992" i="2"/>
  <c r="AU1992" i="2"/>
  <c r="BP1991" i="2"/>
  <c r="BO1991" i="2"/>
  <c r="BN1991" i="2"/>
  <c r="BM1991" i="2"/>
  <c r="BL1991" i="2"/>
  <c r="BK1991" i="2"/>
  <c r="BI1991" i="2"/>
  <c r="BH1991" i="2"/>
  <c r="BF1991" i="2"/>
  <c r="BE1991" i="2"/>
  <c r="BD1991" i="2"/>
  <c r="BC1991" i="2"/>
  <c r="BB1991" i="2"/>
  <c r="BA1991" i="2"/>
  <c r="AZ1991" i="2"/>
  <c r="AY1991" i="2"/>
  <c r="AX1991" i="2"/>
  <c r="AW1991" i="2"/>
  <c r="AV1991" i="2"/>
  <c r="AU1991" i="2"/>
  <c r="BP1990" i="2"/>
  <c r="BO1990" i="2"/>
  <c r="BN1990" i="2"/>
  <c r="BM1990" i="2"/>
  <c r="BL1990" i="2"/>
  <c r="BK1990" i="2"/>
  <c r="BI1990" i="2"/>
  <c r="BH1990" i="2"/>
  <c r="BF1990" i="2"/>
  <c r="BE1990" i="2"/>
  <c r="BD1990" i="2"/>
  <c r="BC1990" i="2"/>
  <c r="BB1990" i="2"/>
  <c r="BA1990" i="2"/>
  <c r="AZ1990" i="2"/>
  <c r="AY1990" i="2"/>
  <c r="AX1990" i="2"/>
  <c r="AW1990" i="2"/>
  <c r="AV1990" i="2"/>
  <c r="AU1990" i="2"/>
  <c r="BP1989" i="2"/>
  <c r="BO1989" i="2"/>
  <c r="BN1989" i="2"/>
  <c r="BM1989" i="2"/>
  <c r="BL1989" i="2"/>
  <c r="BK1989" i="2"/>
  <c r="BI1989" i="2"/>
  <c r="BH1989" i="2"/>
  <c r="BF1989" i="2"/>
  <c r="BE1989" i="2"/>
  <c r="BD1989" i="2"/>
  <c r="BC1989" i="2"/>
  <c r="BB1989" i="2"/>
  <c r="BA1989" i="2"/>
  <c r="AZ1989" i="2"/>
  <c r="AY1989" i="2"/>
  <c r="AX1989" i="2"/>
  <c r="AW1989" i="2"/>
  <c r="AV1989" i="2"/>
  <c r="AU1989" i="2"/>
  <c r="BP1988" i="2"/>
  <c r="BO1988" i="2"/>
  <c r="BN1988" i="2"/>
  <c r="BM1988" i="2"/>
  <c r="BL1988" i="2"/>
  <c r="BK1988" i="2"/>
  <c r="BI1988" i="2"/>
  <c r="BH1988" i="2"/>
  <c r="BF1988" i="2"/>
  <c r="BE1988" i="2"/>
  <c r="BD1988" i="2"/>
  <c r="BC1988" i="2"/>
  <c r="BB1988" i="2"/>
  <c r="BA1988" i="2"/>
  <c r="AZ1988" i="2"/>
  <c r="AY1988" i="2"/>
  <c r="AX1988" i="2"/>
  <c r="AW1988" i="2"/>
  <c r="AV1988" i="2"/>
  <c r="AU1988" i="2"/>
  <c r="BP1987" i="2"/>
  <c r="BO1987" i="2"/>
  <c r="BN1987" i="2"/>
  <c r="BM1987" i="2"/>
  <c r="BL1987" i="2"/>
  <c r="BK1987" i="2"/>
  <c r="BI1987" i="2"/>
  <c r="BH1987" i="2"/>
  <c r="BF1987" i="2"/>
  <c r="BE1987" i="2"/>
  <c r="BD1987" i="2"/>
  <c r="BC1987" i="2"/>
  <c r="BB1987" i="2"/>
  <c r="BA1987" i="2"/>
  <c r="AZ1987" i="2"/>
  <c r="AY1987" i="2"/>
  <c r="AX1987" i="2"/>
  <c r="AW1987" i="2"/>
  <c r="AV1987" i="2"/>
  <c r="AU1987" i="2"/>
  <c r="BP1986" i="2"/>
  <c r="BO1986" i="2"/>
  <c r="BN1986" i="2"/>
  <c r="BM1986" i="2"/>
  <c r="BL1986" i="2"/>
  <c r="BK1986" i="2"/>
  <c r="BI1986" i="2"/>
  <c r="BH1986" i="2"/>
  <c r="BF1986" i="2"/>
  <c r="BE1986" i="2"/>
  <c r="BD1986" i="2"/>
  <c r="BC1986" i="2"/>
  <c r="BB1986" i="2"/>
  <c r="BA1986" i="2"/>
  <c r="AZ1986" i="2"/>
  <c r="AY1986" i="2"/>
  <c r="AX1986" i="2"/>
  <c r="AW1986" i="2"/>
  <c r="AV1986" i="2"/>
  <c r="AU1986" i="2"/>
  <c r="BP1985" i="2"/>
  <c r="BO1985" i="2"/>
  <c r="BN1985" i="2"/>
  <c r="BM1985" i="2"/>
  <c r="BL1985" i="2"/>
  <c r="BK1985" i="2"/>
  <c r="BI1985" i="2"/>
  <c r="BH1985" i="2"/>
  <c r="BF1985" i="2"/>
  <c r="BE1985" i="2"/>
  <c r="BD1985" i="2"/>
  <c r="BC1985" i="2"/>
  <c r="BB1985" i="2"/>
  <c r="BA1985" i="2"/>
  <c r="AZ1985" i="2"/>
  <c r="AY1985" i="2"/>
  <c r="AX1985" i="2"/>
  <c r="AW1985" i="2"/>
  <c r="AV1985" i="2"/>
  <c r="AU1985" i="2"/>
  <c r="BP1984" i="2"/>
  <c r="BO1984" i="2"/>
  <c r="BN1984" i="2"/>
  <c r="BM1984" i="2"/>
  <c r="BL1984" i="2"/>
  <c r="BK1984" i="2"/>
  <c r="BI1984" i="2"/>
  <c r="BH1984" i="2"/>
  <c r="BF1984" i="2"/>
  <c r="BE1984" i="2"/>
  <c r="BD1984" i="2"/>
  <c r="BC1984" i="2"/>
  <c r="BB1984" i="2"/>
  <c r="BA1984" i="2"/>
  <c r="AZ1984" i="2"/>
  <c r="AY1984" i="2"/>
  <c r="AX1984" i="2"/>
  <c r="AW1984" i="2"/>
  <c r="AV1984" i="2"/>
  <c r="AU1984" i="2"/>
  <c r="BP1983" i="2"/>
  <c r="BO1983" i="2"/>
  <c r="BN1983" i="2"/>
  <c r="BM1983" i="2"/>
  <c r="BL1983" i="2"/>
  <c r="BK1983" i="2"/>
  <c r="BI1983" i="2"/>
  <c r="BH1983" i="2"/>
  <c r="BF1983" i="2"/>
  <c r="BE1983" i="2"/>
  <c r="BD1983" i="2"/>
  <c r="BC1983" i="2"/>
  <c r="BB1983" i="2"/>
  <c r="BA1983" i="2"/>
  <c r="AZ1983" i="2"/>
  <c r="AY1983" i="2"/>
  <c r="AX1983" i="2"/>
  <c r="AW1983" i="2"/>
  <c r="AV1983" i="2"/>
  <c r="AU1983" i="2"/>
  <c r="BP1982" i="2"/>
  <c r="BO1982" i="2"/>
  <c r="BN1982" i="2"/>
  <c r="BM1982" i="2"/>
  <c r="BL1982" i="2"/>
  <c r="BK1982" i="2"/>
  <c r="BI1982" i="2"/>
  <c r="BH1982" i="2"/>
  <c r="BF1982" i="2"/>
  <c r="BE1982" i="2"/>
  <c r="BD1982" i="2"/>
  <c r="BC1982" i="2"/>
  <c r="BB1982" i="2"/>
  <c r="BA1982" i="2"/>
  <c r="AZ1982" i="2"/>
  <c r="AY1982" i="2"/>
  <c r="AX1982" i="2"/>
  <c r="AW1982" i="2"/>
  <c r="AV1982" i="2"/>
  <c r="AU1982" i="2"/>
  <c r="BP1981" i="2"/>
  <c r="BO1981" i="2"/>
  <c r="BN1981" i="2"/>
  <c r="BM1981" i="2"/>
  <c r="BL1981" i="2"/>
  <c r="BK1981" i="2"/>
  <c r="BI1981" i="2"/>
  <c r="BH1981" i="2"/>
  <c r="BF1981" i="2"/>
  <c r="BE1981" i="2"/>
  <c r="BD1981" i="2"/>
  <c r="BC1981" i="2"/>
  <c r="BB1981" i="2"/>
  <c r="BA1981" i="2"/>
  <c r="AZ1981" i="2"/>
  <c r="AY1981" i="2"/>
  <c r="AX1981" i="2"/>
  <c r="AW1981" i="2"/>
  <c r="AV1981" i="2"/>
  <c r="AU1981" i="2"/>
  <c r="BP1980" i="2"/>
  <c r="BO1980" i="2"/>
  <c r="BN1980" i="2"/>
  <c r="BM1980" i="2"/>
  <c r="BL1980" i="2"/>
  <c r="BK1980" i="2"/>
  <c r="BI1980" i="2"/>
  <c r="BH1980" i="2"/>
  <c r="BF1980" i="2"/>
  <c r="BE1980" i="2"/>
  <c r="BD1980" i="2"/>
  <c r="BC1980" i="2"/>
  <c r="BB1980" i="2"/>
  <c r="BA1980" i="2"/>
  <c r="AZ1980" i="2"/>
  <c r="AY1980" i="2"/>
  <c r="AX1980" i="2"/>
  <c r="AW1980" i="2"/>
  <c r="AV1980" i="2"/>
  <c r="AU1980" i="2"/>
  <c r="BP1979" i="2"/>
  <c r="BO1979" i="2"/>
  <c r="BN1979" i="2"/>
  <c r="BM1979" i="2"/>
  <c r="BL1979" i="2"/>
  <c r="BK1979" i="2"/>
  <c r="BI1979" i="2"/>
  <c r="BH1979" i="2"/>
  <c r="BF1979" i="2"/>
  <c r="BE1979" i="2"/>
  <c r="BD1979" i="2"/>
  <c r="BC1979" i="2"/>
  <c r="BB1979" i="2"/>
  <c r="BA1979" i="2"/>
  <c r="AZ1979" i="2"/>
  <c r="AY1979" i="2"/>
  <c r="AX1979" i="2"/>
  <c r="AW1979" i="2"/>
  <c r="AV1979" i="2"/>
  <c r="AU1979" i="2"/>
  <c r="BP1978" i="2"/>
  <c r="BO1978" i="2"/>
  <c r="BN1978" i="2"/>
  <c r="BM1978" i="2"/>
  <c r="BL1978" i="2"/>
  <c r="BK1978" i="2"/>
  <c r="BI1978" i="2"/>
  <c r="BH1978" i="2"/>
  <c r="BF1978" i="2"/>
  <c r="BE1978" i="2"/>
  <c r="BD1978" i="2"/>
  <c r="BC1978" i="2"/>
  <c r="BB1978" i="2"/>
  <c r="BA1978" i="2"/>
  <c r="AZ1978" i="2"/>
  <c r="AY1978" i="2"/>
  <c r="AX1978" i="2"/>
  <c r="AW1978" i="2"/>
  <c r="AV1978" i="2"/>
  <c r="AU1978" i="2"/>
  <c r="BP1977" i="2"/>
  <c r="BO1977" i="2"/>
  <c r="BN1977" i="2"/>
  <c r="BM1977" i="2"/>
  <c r="BL1977" i="2"/>
  <c r="BK1977" i="2"/>
  <c r="BI1977" i="2"/>
  <c r="BH1977" i="2"/>
  <c r="BF1977" i="2"/>
  <c r="BE1977" i="2"/>
  <c r="BD1977" i="2"/>
  <c r="BC1977" i="2"/>
  <c r="BB1977" i="2"/>
  <c r="BA1977" i="2"/>
  <c r="AZ1977" i="2"/>
  <c r="AY1977" i="2"/>
  <c r="AX1977" i="2"/>
  <c r="AW1977" i="2"/>
  <c r="AV1977" i="2"/>
  <c r="AU1977" i="2"/>
  <c r="BP1976" i="2"/>
  <c r="BO1976" i="2"/>
  <c r="BN1976" i="2"/>
  <c r="BM1976" i="2"/>
  <c r="BL1976" i="2"/>
  <c r="BK1976" i="2"/>
  <c r="BI1976" i="2"/>
  <c r="BH1976" i="2"/>
  <c r="BF1976" i="2"/>
  <c r="BE1976" i="2"/>
  <c r="BD1976" i="2"/>
  <c r="BC1976" i="2"/>
  <c r="BB1976" i="2"/>
  <c r="BA1976" i="2"/>
  <c r="AZ1976" i="2"/>
  <c r="AY1976" i="2"/>
  <c r="AX1976" i="2"/>
  <c r="AW1976" i="2"/>
  <c r="AV1976" i="2"/>
  <c r="AU1976" i="2"/>
  <c r="BP1975" i="2"/>
  <c r="BO1975" i="2"/>
  <c r="BN1975" i="2"/>
  <c r="BM1975" i="2"/>
  <c r="BL1975" i="2"/>
  <c r="BK1975" i="2"/>
  <c r="BI1975" i="2"/>
  <c r="BH1975" i="2"/>
  <c r="BF1975" i="2"/>
  <c r="BE1975" i="2"/>
  <c r="BD1975" i="2"/>
  <c r="BC1975" i="2"/>
  <c r="BB1975" i="2"/>
  <c r="BA1975" i="2"/>
  <c r="AZ1975" i="2"/>
  <c r="AY1975" i="2"/>
  <c r="AX1975" i="2"/>
  <c r="AW1975" i="2"/>
  <c r="AV1975" i="2"/>
  <c r="AU1975" i="2"/>
  <c r="BP1974" i="2"/>
  <c r="BO1974" i="2"/>
  <c r="BN1974" i="2"/>
  <c r="BM1974" i="2"/>
  <c r="BL1974" i="2"/>
  <c r="BK1974" i="2"/>
  <c r="BI1974" i="2"/>
  <c r="BH1974" i="2"/>
  <c r="BF1974" i="2"/>
  <c r="BE1974" i="2"/>
  <c r="BD1974" i="2"/>
  <c r="BC1974" i="2"/>
  <c r="BB1974" i="2"/>
  <c r="BA1974" i="2"/>
  <c r="AZ1974" i="2"/>
  <c r="AY1974" i="2"/>
  <c r="AX1974" i="2"/>
  <c r="AW1974" i="2"/>
  <c r="AV1974" i="2"/>
  <c r="AU1974" i="2"/>
  <c r="BP1973" i="2"/>
  <c r="BO1973" i="2"/>
  <c r="BN1973" i="2"/>
  <c r="BM1973" i="2"/>
  <c r="BL1973" i="2"/>
  <c r="BK1973" i="2"/>
  <c r="BI1973" i="2"/>
  <c r="BH1973" i="2"/>
  <c r="BF1973" i="2"/>
  <c r="BE1973" i="2"/>
  <c r="BD1973" i="2"/>
  <c r="BC1973" i="2"/>
  <c r="BB1973" i="2"/>
  <c r="BA1973" i="2"/>
  <c r="AZ1973" i="2"/>
  <c r="AY1973" i="2"/>
  <c r="AX1973" i="2"/>
  <c r="AW1973" i="2"/>
  <c r="AV1973" i="2"/>
  <c r="AU1973" i="2"/>
  <c r="BP1972" i="2"/>
  <c r="BO1972" i="2"/>
  <c r="BN1972" i="2"/>
  <c r="BM1972" i="2"/>
  <c r="BL1972" i="2"/>
  <c r="BK1972" i="2"/>
  <c r="BI1972" i="2"/>
  <c r="BH1972" i="2"/>
  <c r="BF1972" i="2"/>
  <c r="BE1972" i="2"/>
  <c r="BD1972" i="2"/>
  <c r="BC1972" i="2"/>
  <c r="BB1972" i="2"/>
  <c r="BA1972" i="2"/>
  <c r="AZ1972" i="2"/>
  <c r="AY1972" i="2"/>
  <c r="AX1972" i="2"/>
  <c r="AW1972" i="2"/>
  <c r="AV1972" i="2"/>
  <c r="AU1972" i="2"/>
  <c r="BP1971" i="2"/>
  <c r="BO1971" i="2"/>
  <c r="BN1971" i="2"/>
  <c r="BM1971" i="2"/>
  <c r="BL1971" i="2"/>
  <c r="BK1971" i="2"/>
  <c r="BI1971" i="2"/>
  <c r="BH1971" i="2"/>
  <c r="BF1971" i="2"/>
  <c r="BE1971" i="2"/>
  <c r="BD1971" i="2"/>
  <c r="BC1971" i="2"/>
  <c r="BB1971" i="2"/>
  <c r="BA1971" i="2"/>
  <c r="AZ1971" i="2"/>
  <c r="AY1971" i="2"/>
  <c r="AX1971" i="2"/>
  <c r="AW1971" i="2"/>
  <c r="AV1971" i="2"/>
  <c r="AU1971" i="2"/>
  <c r="BP1970" i="2"/>
  <c r="BO1970" i="2"/>
  <c r="BN1970" i="2"/>
  <c r="BM1970" i="2"/>
  <c r="BL1970" i="2"/>
  <c r="BK1970" i="2"/>
  <c r="BI1970" i="2"/>
  <c r="BH1970" i="2"/>
  <c r="BF1970" i="2"/>
  <c r="BE1970" i="2"/>
  <c r="BD1970" i="2"/>
  <c r="BC1970" i="2"/>
  <c r="BB1970" i="2"/>
  <c r="BA1970" i="2"/>
  <c r="AZ1970" i="2"/>
  <c r="AY1970" i="2"/>
  <c r="AX1970" i="2"/>
  <c r="AW1970" i="2"/>
  <c r="AV1970" i="2"/>
  <c r="AU1970" i="2"/>
  <c r="BP1969" i="2"/>
  <c r="BO1969" i="2"/>
  <c r="BN1969" i="2"/>
  <c r="BM1969" i="2"/>
  <c r="BL1969" i="2"/>
  <c r="BK1969" i="2"/>
  <c r="BI1969" i="2"/>
  <c r="BH1969" i="2"/>
  <c r="BF1969" i="2"/>
  <c r="BE1969" i="2"/>
  <c r="BD1969" i="2"/>
  <c r="BC1969" i="2"/>
  <c r="BB1969" i="2"/>
  <c r="BA1969" i="2"/>
  <c r="AZ1969" i="2"/>
  <c r="AY1969" i="2"/>
  <c r="AX1969" i="2"/>
  <c r="AW1969" i="2"/>
  <c r="AV1969" i="2"/>
  <c r="AU1969" i="2"/>
  <c r="BP1968" i="2"/>
  <c r="BO1968" i="2"/>
  <c r="BN1968" i="2"/>
  <c r="BM1968" i="2"/>
  <c r="BL1968" i="2"/>
  <c r="BK1968" i="2"/>
  <c r="BI1968" i="2"/>
  <c r="BH1968" i="2"/>
  <c r="BF1968" i="2"/>
  <c r="BE1968" i="2"/>
  <c r="BD1968" i="2"/>
  <c r="BC1968" i="2"/>
  <c r="BB1968" i="2"/>
  <c r="BA1968" i="2"/>
  <c r="AZ1968" i="2"/>
  <c r="AY1968" i="2"/>
  <c r="AX1968" i="2"/>
  <c r="AW1968" i="2"/>
  <c r="AV1968" i="2"/>
  <c r="AU1968" i="2"/>
  <c r="BP1967" i="2"/>
  <c r="BO1967" i="2"/>
  <c r="BN1967" i="2"/>
  <c r="BM1967" i="2"/>
  <c r="BL1967" i="2"/>
  <c r="BK1967" i="2"/>
  <c r="BI1967" i="2"/>
  <c r="BH1967" i="2"/>
  <c r="BF1967" i="2"/>
  <c r="BE1967" i="2"/>
  <c r="BD1967" i="2"/>
  <c r="BC1967" i="2"/>
  <c r="BB1967" i="2"/>
  <c r="BA1967" i="2"/>
  <c r="AZ1967" i="2"/>
  <c r="AY1967" i="2"/>
  <c r="AX1967" i="2"/>
  <c r="AW1967" i="2"/>
  <c r="AV1967" i="2"/>
  <c r="AU1967" i="2"/>
  <c r="BP1966" i="2"/>
  <c r="BO1966" i="2"/>
  <c r="BN1966" i="2"/>
  <c r="BM1966" i="2"/>
  <c r="BL1966" i="2"/>
  <c r="BK1966" i="2"/>
  <c r="BI1966" i="2"/>
  <c r="BH1966" i="2"/>
  <c r="BF1966" i="2"/>
  <c r="BE1966" i="2"/>
  <c r="BD1966" i="2"/>
  <c r="BC1966" i="2"/>
  <c r="BB1966" i="2"/>
  <c r="BA1966" i="2"/>
  <c r="AZ1966" i="2"/>
  <c r="AY1966" i="2"/>
  <c r="AX1966" i="2"/>
  <c r="AW1966" i="2"/>
  <c r="AV1966" i="2"/>
  <c r="AU1966" i="2"/>
  <c r="BP1965" i="2"/>
  <c r="BO1965" i="2"/>
  <c r="BN1965" i="2"/>
  <c r="BM1965" i="2"/>
  <c r="BL1965" i="2"/>
  <c r="BK1965" i="2"/>
  <c r="BI1965" i="2"/>
  <c r="BH1965" i="2"/>
  <c r="BF1965" i="2"/>
  <c r="BE1965" i="2"/>
  <c r="BD1965" i="2"/>
  <c r="BC1965" i="2"/>
  <c r="BB1965" i="2"/>
  <c r="BA1965" i="2"/>
  <c r="AZ1965" i="2"/>
  <c r="AY1965" i="2"/>
  <c r="AX1965" i="2"/>
  <c r="AW1965" i="2"/>
  <c r="AV1965" i="2"/>
  <c r="AU1965" i="2"/>
  <c r="BP1964" i="2"/>
  <c r="BO1964" i="2"/>
  <c r="BN1964" i="2"/>
  <c r="BM1964" i="2"/>
  <c r="BL1964" i="2"/>
  <c r="BK1964" i="2"/>
  <c r="BI1964" i="2"/>
  <c r="BH1964" i="2"/>
  <c r="BF1964" i="2"/>
  <c r="BE1964" i="2"/>
  <c r="BD1964" i="2"/>
  <c r="BC1964" i="2"/>
  <c r="BB1964" i="2"/>
  <c r="BA1964" i="2"/>
  <c r="AZ1964" i="2"/>
  <c r="AY1964" i="2"/>
  <c r="AX1964" i="2"/>
  <c r="AW1964" i="2"/>
  <c r="AV1964" i="2"/>
  <c r="AU1964" i="2"/>
  <c r="BP1963" i="2"/>
  <c r="BO1963" i="2"/>
  <c r="BN1963" i="2"/>
  <c r="BM1963" i="2"/>
  <c r="BL1963" i="2"/>
  <c r="BK1963" i="2"/>
  <c r="BI1963" i="2"/>
  <c r="BH1963" i="2"/>
  <c r="BF1963" i="2"/>
  <c r="BE1963" i="2"/>
  <c r="BD1963" i="2"/>
  <c r="BC1963" i="2"/>
  <c r="BB1963" i="2"/>
  <c r="BA1963" i="2"/>
  <c r="AZ1963" i="2"/>
  <c r="AY1963" i="2"/>
  <c r="AX1963" i="2"/>
  <c r="AW1963" i="2"/>
  <c r="AV1963" i="2"/>
  <c r="AU1963" i="2"/>
  <c r="BP1962" i="2"/>
  <c r="BO1962" i="2"/>
  <c r="BN1962" i="2"/>
  <c r="BM1962" i="2"/>
  <c r="BL1962" i="2"/>
  <c r="BK1962" i="2"/>
  <c r="BI1962" i="2"/>
  <c r="BH1962" i="2"/>
  <c r="BF1962" i="2"/>
  <c r="BE1962" i="2"/>
  <c r="BD1962" i="2"/>
  <c r="BC1962" i="2"/>
  <c r="BB1962" i="2"/>
  <c r="BA1962" i="2"/>
  <c r="AZ1962" i="2"/>
  <c r="AY1962" i="2"/>
  <c r="AX1962" i="2"/>
  <c r="AW1962" i="2"/>
  <c r="AV1962" i="2"/>
  <c r="AU1962" i="2"/>
  <c r="BP1961" i="2"/>
  <c r="BO1961" i="2"/>
  <c r="BN1961" i="2"/>
  <c r="BM1961" i="2"/>
  <c r="BL1961" i="2"/>
  <c r="BK1961" i="2"/>
  <c r="BI1961" i="2"/>
  <c r="BH1961" i="2"/>
  <c r="BF1961" i="2"/>
  <c r="BE1961" i="2"/>
  <c r="BD1961" i="2"/>
  <c r="BC1961" i="2"/>
  <c r="BB1961" i="2"/>
  <c r="BA1961" i="2"/>
  <c r="AZ1961" i="2"/>
  <c r="AY1961" i="2"/>
  <c r="AX1961" i="2"/>
  <c r="AW1961" i="2"/>
  <c r="AV1961" i="2"/>
  <c r="AU1961" i="2"/>
  <c r="BP1960" i="2"/>
  <c r="BO1960" i="2"/>
  <c r="BN1960" i="2"/>
  <c r="BM1960" i="2"/>
  <c r="BL1960" i="2"/>
  <c r="BK1960" i="2"/>
  <c r="BI1960" i="2"/>
  <c r="BH1960" i="2"/>
  <c r="BF1960" i="2"/>
  <c r="BE1960" i="2"/>
  <c r="BD1960" i="2"/>
  <c r="BC1960" i="2"/>
  <c r="BB1960" i="2"/>
  <c r="BA1960" i="2"/>
  <c r="AZ1960" i="2"/>
  <c r="AY1960" i="2"/>
  <c r="AX1960" i="2"/>
  <c r="AW1960" i="2"/>
  <c r="AV1960" i="2"/>
  <c r="AU1960" i="2"/>
  <c r="BP1959" i="2"/>
  <c r="BO1959" i="2"/>
  <c r="BN1959" i="2"/>
  <c r="BM1959" i="2"/>
  <c r="BL1959" i="2"/>
  <c r="BK1959" i="2"/>
  <c r="BI1959" i="2"/>
  <c r="BH1959" i="2"/>
  <c r="BF1959" i="2"/>
  <c r="BE1959" i="2"/>
  <c r="BD1959" i="2"/>
  <c r="BC1959" i="2"/>
  <c r="BB1959" i="2"/>
  <c r="BA1959" i="2"/>
  <c r="AZ1959" i="2"/>
  <c r="AY1959" i="2"/>
  <c r="AX1959" i="2"/>
  <c r="AW1959" i="2"/>
  <c r="AV1959" i="2"/>
  <c r="AU1959" i="2"/>
  <c r="BP1958" i="2"/>
  <c r="BO1958" i="2"/>
  <c r="BN1958" i="2"/>
  <c r="BM1958" i="2"/>
  <c r="BL1958" i="2"/>
  <c r="BK1958" i="2"/>
  <c r="BI1958" i="2"/>
  <c r="BH1958" i="2"/>
  <c r="BF1958" i="2"/>
  <c r="BE1958" i="2"/>
  <c r="BD1958" i="2"/>
  <c r="BC1958" i="2"/>
  <c r="BB1958" i="2"/>
  <c r="BA1958" i="2"/>
  <c r="AZ1958" i="2"/>
  <c r="AY1958" i="2"/>
  <c r="AX1958" i="2"/>
  <c r="AW1958" i="2"/>
  <c r="AV1958" i="2"/>
  <c r="AU1958" i="2"/>
  <c r="BP1957" i="2"/>
  <c r="BO1957" i="2"/>
  <c r="BN1957" i="2"/>
  <c r="BM1957" i="2"/>
  <c r="BL1957" i="2"/>
  <c r="BK1957" i="2"/>
  <c r="BI1957" i="2"/>
  <c r="BH1957" i="2"/>
  <c r="BF1957" i="2"/>
  <c r="BE1957" i="2"/>
  <c r="BD1957" i="2"/>
  <c r="BC1957" i="2"/>
  <c r="BB1957" i="2"/>
  <c r="BA1957" i="2"/>
  <c r="AZ1957" i="2"/>
  <c r="AY1957" i="2"/>
  <c r="AX1957" i="2"/>
  <c r="AW1957" i="2"/>
  <c r="AV1957" i="2"/>
  <c r="AU1957" i="2"/>
  <c r="BP1956" i="2"/>
  <c r="BO1956" i="2"/>
  <c r="BN1956" i="2"/>
  <c r="BM1956" i="2"/>
  <c r="BL1956" i="2"/>
  <c r="BK1956" i="2"/>
  <c r="BI1956" i="2"/>
  <c r="BH1956" i="2"/>
  <c r="BF1956" i="2"/>
  <c r="BE1956" i="2"/>
  <c r="BD1956" i="2"/>
  <c r="BC1956" i="2"/>
  <c r="BB1956" i="2"/>
  <c r="BA1956" i="2"/>
  <c r="AZ1956" i="2"/>
  <c r="AY1956" i="2"/>
  <c r="AX1956" i="2"/>
  <c r="AW1956" i="2"/>
  <c r="AV1956" i="2"/>
  <c r="AU1956" i="2"/>
  <c r="BP1955" i="2"/>
  <c r="BO1955" i="2"/>
  <c r="BN1955" i="2"/>
  <c r="BM1955" i="2"/>
  <c r="BL1955" i="2"/>
  <c r="BK1955" i="2"/>
  <c r="BI1955" i="2"/>
  <c r="BH1955" i="2"/>
  <c r="BF1955" i="2"/>
  <c r="BE1955" i="2"/>
  <c r="BD1955" i="2"/>
  <c r="BC1955" i="2"/>
  <c r="BB1955" i="2"/>
  <c r="BA1955" i="2"/>
  <c r="AZ1955" i="2"/>
  <c r="AY1955" i="2"/>
  <c r="AX1955" i="2"/>
  <c r="AW1955" i="2"/>
  <c r="AV1955" i="2"/>
  <c r="AU1955" i="2"/>
  <c r="BP1954" i="2"/>
  <c r="BO1954" i="2"/>
  <c r="BN1954" i="2"/>
  <c r="BM1954" i="2"/>
  <c r="BL1954" i="2"/>
  <c r="BK1954" i="2"/>
  <c r="BI1954" i="2"/>
  <c r="BH1954" i="2"/>
  <c r="BF1954" i="2"/>
  <c r="BE1954" i="2"/>
  <c r="BD1954" i="2"/>
  <c r="BC1954" i="2"/>
  <c r="BB1954" i="2"/>
  <c r="BA1954" i="2"/>
  <c r="AZ1954" i="2"/>
  <c r="AY1954" i="2"/>
  <c r="AX1954" i="2"/>
  <c r="AW1954" i="2"/>
  <c r="AV1954" i="2"/>
  <c r="AU1954" i="2"/>
  <c r="BP1953" i="2"/>
  <c r="BO1953" i="2"/>
  <c r="BN1953" i="2"/>
  <c r="BM1953" i="2"/>
  <c r="BL1953" i="2"/>
  <c r="BK1953" i="2"/>
  <c r="BI1953" i="2"/>
  <c r="BH1953" i="2"/>
  <c r="BF1953" i="2"/>
  <c r="BE1953" i="2"/>
  <c r="BD1953" i="2"/>
  <c r="BC1953" i="2"/>
  <c r="BB1953" i="2"/>
  <c r="BA1953" i="2"/>
  <c r="AZ1953" i="2"/>
  <c r="AY1953" i="2"/>
  <c r="AX1953" i="2"/>
  <c r="AW1953" i="2"/>
  <c r="AV1953" i="2"/>
  <c r="AU1953" i="2"/>
  <c r="BP1952" i="2"/>
  <c r="BO1952" i="2"/>
  <c r="BN1952" i="2"/>
  <c r="BM1952" i="2"/>
  <c r="BL1952" i="2"/>
  <c r="BK1952" i="2"/>
  <c r="BI1952" i="2"/>
  <c r="BH1952" i="2"/>
  <c r="BF1952" i="2"/>
  <c r="BE1952" i="2"/>
  <c r="BD1952" i="2"/>
  <c r="BC1952" i="2"/>
  <c r="BB1952" i="2"/>
  <c r="BA1952" i="2"/>
  <c r="AZ1952" i="2"/>
  <c r="AY1952" i="2"/>
  <c r="AX1952" i="2"/>
  <c r="AW1952" i="2"/>
  <c r="AV1952" i="2"/>
  <c r="AU1952" i="2"/>
  <c r="BP1951" i="2"/>
  <c r="BO1951" i="2"/>
  <c r="BN1951" i="2"/>
  <c r="BM1951" i="2"/>
  <c r="BL1951" i="2"/>
  <c r="BK1951" i="2"/>
  <c r="BI1951" i="2"/>
  <c r="BH1951" i="2"/>
  <c r="BF1951" i="2"/>
  <c r="BE1951" i="2"/>
  <c r="BD1951" i="2"/>
  <c r="BC1951" i="2"/>
  <c r="BB1951" i="2"/>
  <c r="BA1951" i="2"/>
  <c r="AZ1951" i="2"/>
  <c r="AY1951" i="2"/>
  <c r="AX1951" i="2"/>
  <c r="AW1951" i="2"/>
  <c r="AV1951" i="2"/>
  <c r="AU1951" i="2"/>
  <c r="BP1950" i="2"/>
  <c r="BO1950" i="2"/>
  <c r="BN1950" i="2"/>
  <c r="BM1950" i="2"/>
  <c r="BL1950" i="2"/>
  <c r="BK1950" i="2"/>
  <c r="BI1950" i="2"/>
  <c r="BH1950" i="2"/>
  <c r="BF1950" i="2"/>
  <c r="BE1950" i="2"/>
  <c r="BD1950" i="2"/>
  <c r="BC1950" i="2"/>
  <c r="BB1950" i="2"/>
  <c r="BA1950" i="2"/>
  <c r="AZ1950" i="2"/>
  <c r="AY1950" i="2"/>
  <c r="AX1950" i="2"/>
  <c r="AW1950" i="2"/>
  <c r="AV1950" i="2"/>
  <c r="AU1950" i="2"/>
  <c r="BP1949" i="2"/>
  <c r="BO1949" i="2"/>
  <c r="BN1949" i="2"/>
  <c r="BM1949" i="2"/>
  <c r="BL1949" i="2"/>
  <c r="BK1949" i="2"/>
  <c r="BI1949" i="2"/>
  <c r="BH1949" i="2"/>
  <c r="BF1949" i="2"/>
  <c r="BE1949" i="2"/>
  <c r="BD1949" i="2"/>
  <c r="BC1949" i="2"/>
  <c r="BB1949" i="2"/>
  <c r="BA1949" i="2"/>
  <c r="AZ1949" i="2"/>
  <c r="AY1949" i="2"/>
  <c r="AX1949" i="2"/>
  <c r="AW1949" i="2"/>
  <c r="AV1949" i="2"/>
  <c r="AU1949" i="2"/>
  <c r="BP1948" i="2"/>
  <c r="BO1948" i="2"/>
  <c r="BN1948" i="2"/>
  <c r="BM1948" i="2"/>
  <c r="BL1948" i="2"/>
  <c r="BK1948" i="2"/>
  <c r="BI1948" i="2"/>
  <c r="BH1948" i="2"/>
  <c r="BF1948" i="2"/>
  <c r="BE1948" i="2"/>
  <c r="BD1948" i="2"/>
  <c r="BC1948" i="2"/>
  <c r="BB1948" i="2"/>
  <c r="BA1948" i="2"/>
  <c r="AZ1948" i="2"/>
  <c r="AY1948" i="2"/>
  <c r="AX1948" i="2"/>
  <c r="AW1948" i="2"/>
  <c r="AV1948" i="2"/>
  <c r="AU1948" i="2"/>
  <c r="BP1947" i="2"/>
  <c r="BO1947" i="2"/>
  <c r="BN1947" i="2"/>
  <c r="BM1947" i="2"/>
  <c r="BL1947" i="2"/>
  <c r="BK1947" i="2"/>
  <c r="BI1947" i="2"/>
  <c r="BH1947" i="2"/>
  <c r="BF1947" i="2"/>
  <c r="BE1947" i="2"/>
  <c r="BD1947" i="2"/>
  <c r="BC1947" i="2"/>
  <c r="BB1947" i="2"/>
  <c r="BA1947" i="2"/>
  <c r="AZ1947" i="2"/>
  <c r="AY1947" i="2"/>
  <c r="AX1947" i="2"/>
  <c r="AW1947" i="2"/>
  <c r="AV1947" i="2"/>
  <c r="AU1947" i="2"/>
  <c r="BP1946" i="2"/>
  <c r="BO1946" i="2"/>
  <c r="BN1946" i="2"/>
  <c r="BM1946" i="2"/>
  <c r="BL1946" i="2"/>
  <c r="BK1946" i="2"/>
  <c r="BI1946" i="2"/>
  <c r="BH1946" i="2"/>
  <c r="BF1946" i="2"/>
  <c r="BE1946" i="2"/>
  <c r="BD1946" i="2"/>
  <c r="BC1946" i="2"/>
  <c r="BB1946" i="2"/>
  <c r="BA1946" i="2"/>
  <c r="AZ1946" i="2"/>
  <c r="AY1946" i="2"/>
  <c r="AX1946" i="2"/>
  <c r="AW1946" i="2"/>
  <c r="AV1946" i="2"/>
  <c r="AU1946" i="2"/>
  <c r="BP1945" i="2"/>
  <c r="BO1945" i="2"/>
  <c r="BN1945" i="2"/>
  <c r="BM1945" i="2"/>
  <c r="BL1945" i="2"/>
  <c r="BK1945" i="2"/>
  <c r="BI1945" i="2"/>
  <c r="BH1945" i="2"/>
  <c r="BF1945" i="2"/>
  <c r="BE1945" i="2"/>
  <c r="BD1945" i="2"/>
  <c r="BC1945" i="2"/>
  <c r="BB1945" i="2"/>
  <c r="BA1945" i="2"/>
  <c r="AZ1945" i="2"/>
  <c r="AY1945" i="2"/>
  <c r="AX1945" i="2"/>
  <c r="AW1945" i="2"/>
  <c r="AV1945" i="2"/>
  <c r="AU1945" i="2"/>
  <c r="BP1944" i="2"/>
  <c r="BO1944" i="2"/>
  <c r="BN1944" i="2"/>
  <c r="BM1944" i="2"/>
  <c r="BL1944" i="2"/>
  <c r="BK1944" i="2"/>
  <c r="BI1944" i="2"/>
  <c r="BH1944" i="2"/>
  <c r="BF1944" i="2"/>
  <c r="BE1944" i="2"/>
  <c r="BD1944" i="2"/>
  <c r="BC1944" i="2"/>
  <c r="BB1944" i="2"/>
  <c r="BA1944" i="2"/>
  <c r="AZ1944" i="2"/>
  <c r="AY1944" i="2"/>
  <c r="AX1944" i="2"/>
  <c r="AW1944" i="2"/>
  <c r="AV1944" i="2"/>
  <c r="AU1944" i="2"/>
  <c r="BP1943" i="2"/>
  <c r="BO1943" i="2"/>
  <c r="BN1943" i="2"/>
  <c r="BM1943" i="2"/>
  <c r="BL1943" i="2"/>
  <c r="BK1943" i="2"/>
  <c r="BI1943" i="2"/>
  <c r="BH1943" i="2"/>
  <c r="BF1943" i="2"/>
  <c r="BE1943" i="2"/>
  <c r="BD1943" i="2"/>
  <c r="BC1943" i="2"/>
  <c r="BB1943" i="2"/>
  <c r="BA1943" i="2"/>
  <c r="AZ1943" i="2"/>
  <c r="AY1943" i="2"/>
  <c r="AX1943" i="2"/>
  <c r="AW1943" i="2"/>
  <c r="AV1943" i="2"/>
  <c r="AU1943" i="2"/>
  <c r="BP1942" i="2"/>
  <c r="BO1942" i="2"/>
  <c r="BN1942" i="2"/>
  <c r="BM1942" i="2"/>
  <c r="BL1942" i="2"/>
  <c r="BK1942" i="2"/>
  <c r="BI1942" i="2"/>
  <c r="BH1942" i="2"/>
  <c r="BF1942" i="2"/>
  <c r="BE1942" i="2"/>
  <c r="BD1942" i="2"/>
  <c r="BC1942" i="2"/>
  <c r="BB1942" i="2"/>
  <c r="BA1942" i="2"/>
  <c r="AZ1942" i="2"/>
  <c r="AY1942" i="2"/>
  <c r="AX1942" i="2"/>
  <c r="AW1942" i="2"/>
  <c r="AV1942" i="2"/>
  <c r="AU1942" i="2"/>
  <c r="BP1941" i="2"/>
  <c r="BO1941" i="2"/>
  <c r="BN1941" i="2"/>
  <c r="BM1941" i="2"/>
  <c r="BL1941" i="2"/>
  <c r="BK1941" i="2"/>
  <c r="BI1941" i="2"/>
  <c r="BH1941" i="2"/>
  <c r="BF1941" i="2"/>
  <c r="BE1941" i="2"/>
  <c r="BD1941" i="2"/>
  <c r="BC1941" i="2"/>
  <c r="BB1941" i="2"/>
  <c r="BA1941" i="2"/>
  <c r="AZ1941" i="2"/>
  <c r="AY1941" i="2"/>
  <c r="AX1941" i="2"/>
  <c r="AW1941" i="2"/>
  <c r="AV1941" i="2"/>
  <c r="AU1941" i="2"/>
  <c r="BP1940" i="2"/>
  <c r="BO1940" i="2"/>
  <c r="BN1940" i="2"/>
  <c r="BM1940" i="2"/>
  <c r="BL1940" i="2"/>
  <c r="BK1940" i="2"/>
  <c r="BI1940" i="2"/>
  <c r="BH1940" i="2"/>
  <c r="BF1940" i="2"/>
  <c r="BE1940" i="2"/>
  <c r="BD1940" i="2"/>
  <c r="BC1940" i="2"/>
  <c r="BB1940" i="2"/>
  <c r="BA1940" i="2"/>
  <c r="AZ1940" i="2"/>
  <c r="AY1940" i="2"/>
  <c r="AX1940" i="2"/>
  <c r="AW1940" i="2"/>
  <c r="AV1940" i="2"/>
  <c r="AU1940" i="2"/>
  <c r="BP1939" i="2"/>
  <c r="BO1939" i="2"/>
  <c r="BN1939" i="2"/>
  <c r="BM1939" i="2"/>
  <c r="BL1939" i="2"/>
  <c r="BK1939" i="2"/>
  <c r="BI1939" i="2"/>
  <c r="BH1939" i="2"/>
  <c r="BF1939" i="2"/>
  <c r="BE1939" i="2"/>
  <c r="BD1939" i="2"/>
  <c r="BC1939" i="2"/>
  <c r="BB1939" i="2"/>
  <c r="BA1939" i="2"/>
  <c r="AZ1939" i="2"/>
  <c r="AY1939" i="2"/>
  <c r="AX1939" i="2"/>
  <c r="AW1939" i="2"/>
  <c r="AV1939" i="2"/>
  <c r="AU1939" i="2"/>
  <c r="BP1938" i="2"/>
  <c r="BO1938" i="2"/>
  <c r="BN1938" i="2"/>
  <c r="BM1938" i="2"/>
  <c r="BL1938" i="2"/>
  <c r="BK1938" i="2"/>
  <c r="BI1938" i="2"/>
  <c r="BH1938" i="2"/>
  <c r="BF1938" i="2"/>
  <c r="BE1938" i="2"/>
  <c r="BD1938" i="2"/>
  <c r="BC1938" i="2"/>
  <c r="BB1938" i="2"/>
  <c r="BA1938" i="2"/>
  <c r="AZ1938" i="2"/>
  <c r="AY1938" i="2"/>
  <c r="AX1938" i="2"/>
  <c r="AW1938" i="2"/>
  <c r="AV1938" i="2"/>
  <c r="AU1938" i="2"/>
  <c r="BP1937" i="2"/>
  <c r="BO1937" i="2"/>
  <c r="BN1937" i="2"/>
  <c r="BM1937" i="2"/>
  <c r="BL1937" i="2"/>
  <c r="BK1937" i="2"/>
  <c r="BI1937" i="2"/>
  <c r="BH1937" i="2"/>
  <c r="BF1937" i="2"/>
  <c r="BE1937" i="2"/>
  <c r="BD1937" i="2"/>
  <c r="BC1937" i="2"/>
  <c r="BB1937" i="2"/>
  <c r="BA1937" i="2"/>
  <c r="AZ1937" i="2"/>
  <c r="AY1937" i="2"/>
  <c r="AX1937" i="2"/>
  <c r="AW1937" i="2"/>
  <c r="AV1937" i="2"/>
  <c r="AU1937" i="2"/>
  <c r="BP1936" i="2"/>
  <c r="BO1936" i="2"/>
  <c r="BN1936" i="2"/>
  <c r="BM1936" i="2"/>
  <c r="BL1936" i="2"/>
  <c r="BK1936" i="2"/>
  <c r="BI1936" i="2"/>
  <c r="BH1936" i="2"/>
  <c r="BF1936" i="2"/>
  <c r="BE1936" i="2"/>
  <c r="BD1936" i="2"/>
  <c r="BC1936" i="2"/>
  <c r="BB1936" i="2"/>
  <c r="BA1936" i="2"/>
  <c r="AZ1936" i="2"/>
  <c r="AY1936" i="2"/>
  <c r="AX1936" i="2"/>
  <c r="AW1936" i="2"/>
  <c r="AV1936" i="2"/>
  <c r="AU1936" i="2"/>
  <c r="BP1935" i="2"/>
  <c r="BO1935" i="2"/>
  <c r="BN1935" i="2"/>
  <c r="BM1935" i="2"/>
  <c r="BL1935" i="2"/>
  <c r="BK1935" i="2"/>
  <c r="BI1935" i="2"/>
  <c r="BH1935" i="2"/>
  <c r="BF1935" i="2"/>
  <c r="BE1935" i="2"/>
  <c r="BD1935" i="2"/>
  <c r="BC1935" i="2"/>
  <c r="BB1935" i="2"/>
  <c r="BA1935" i="2"/>
  <c r="AZ1935" i="2"/>
  <c r="AY1935" i="2"/>
  <c r="AX1935" i="2"/>
  <c r="AW1935" i="2"/>
  <c r="AV1935" i="2"/>
  <c r="AU1935" i="2"/>
  <c r="BP1934" i="2"/>
  <c r="BO1934" i="2"/>
  <c r="BN1934" i="2"/>
  <c r="BM1934" i="2"/>
  <c r="BL1934" i="2"/>
  <c r="BK1934" i="2"/>
  <c r="BI1934" i="2"/>
  <c r="BH1934" i="2"/>
  <c r="BF1934" i="2"/>
  <c r="BE1934" i="2"/>
  <c r="BD1934" i="2"/>
  <c r="BC1934" i="2"/>
  <c r="BB1934" i="2"/>
  <c r="BA1934" i="2"/>
  <c r="AZ1934" i="2"/>
  <c r="AY1934" i="2"/>
  <c r="AX1934" i="2"/>
  <c r="AW1934" i="2"/>
  <c r="AV1934" i="2"/>
  <c r="AU1934" i="2"/>
  <c r="BP1933" i="2"/>
  <c r="BO1933" i="2"/>
  <c r="BN1933" i="2"/>
  <c r="BM1933" i="2"/>
  <c r="BL1933" i="2"/>
  <c r="BK1933" i="2"/>
  <c r="BI1933" i="2"/>
  <c r="BH1933" i="2"/>
  <c r="BF1933" i="2"/>
  <c r="BE1933" i="2"/>
  <c r="BD1933" i="2"/>
  <c r="BC1933" i="2"/>
  <c r="BB1933" i="2"/>
  <c r="BA1933" i="2"/>
  <c r="AZ1933" i="2"/>
  <c r="AY1933" i="2"/>
  <c r="AX1933" i="2"/>
  <c r="AW1933" i="2"/>
  <c r="AV1933" i="2"/>
  <c r="AU1933" i="2"/>
  <c r="BP1932" i="2"/>
  <c r="BO1932" i="2"/>
  <c r="BN1932" i="2"/>
  <c r="BM1932" i="2"/>
  <c r="BL1932" i="2"/>
  <c r="BK1932" i="2"/>
  <c r="BI1932" i="2"/>
  <c r="BH1932" i="2"/>
  <c r="BF1932" i="2"/>
  <c r="BE1932" i="2"/>
  <c r="BD1932" i="2"/>
  <c r="BC1932" i="2"/>
  <c r="BB1932" i="2"/>
  <c r="BA1932" i="2"/>
  <c r="AZ1932" i="2"/>
  <c r="AY1932" i="2"/>
  <c r="AX1932" i="2"/>
  <c r="AW1932" i="2"/>
  <c r="AV1932" i="2"/>
  <c r="AU1932" i="2"/>
  <c r="BP1931" i="2"/>
  <c r="BO1931" i="2"/>
  <c r="BN1931" i="2"/>
  <c r="BM1931" i="2"/>
  <c r="BL1931" i="2"/>
  <c r="BK1931" i="2"/>
  <c r="BI1931" i="2"/>
  <c r="BH1931" i="2"/>
  <c r="BF1931" i="2"/>
  <c r="BE1931" i="2"/>
  <c r="BD1931" i="2"/>
  <c r="BC1931" i="2"/>
  <c r="BB1931" i="2"/>
  <c r="BA1931" i="2"/>
  <c r="AZ1931" i="2"/>
  <c r="AY1931" i="2"/>
  <c r="AX1931" i="2"/>
  <c r="AW1931" i="2"/>
  <c r="AV1931" i="2"/>
  <c r="AU1931" i="2"/>
  <c r="BP1930" i="2"/>
  <c r="BO1930" i="2"/>
  <c r="BN1930" i="2"/>
  <c r="BM1930" i="2"/>
  <c r="BL1930" i="2"/>
  <c r="BK1930" i="2"/>
  <c r="BI1930" i="2"/>
  <c r="BH1930" i="2"/>
  <c r="BF1930" i="2"/>
  <c r="BE1930" i="2"/>
  <c r="BD1930" i="2"/>
  <c r="BC1930" i="2"/>
  <c r="BB1930" i="2"/>
  <c r="BA1930" i="2"/>
  <c r="AZ1930" i="2"/>
  <c r="AY1930" i="2"/>
  <c r="AX1930" i="2"/>
  <c r="AW1930" i="2"/>
  <c r="AV1930" i="2"/>
  <c r="AU1930" i="2"/>
  <c r="BP1929" i="2"/>
  <c r="BO1929" i="2"/>
  <c r="BN1929" i="2"/>
  <c r="BM1929" i="2"/>
  <c r="BL1929" i="2"/>
  <c r="BK1929" i="2"/>
  <c r="BI1929" i="2"/>
  <c r="BH1929" i="2"/>
  <c r="BF1929" i="2"/>
  <c r="BE1929" i="2"/>
  <c r="BD1929" i="2"/>
  <c r="BC1929" i="2"/>
  <c r="BB1929" i="2"/>
  <c r="BA1929" i="2"/>
  <c r="AZ1929" i="2"/>
  <c r="AY1929" i="2"/>
  <c r="AX1929" i="2"/>
  <c r="AW1929" i="2"/>
  <c r="AV1929" i="2"/>
  <c r="AU1929" i="2"/>
  <c r="BP1928" i="2"/>
  <c r="BO1928" i="2"/>
  <c r="BN1928" i="2"/>
  <c r="BM1928" i="2"/>
  <c r="BL1928" i="2"/>
  <c r="BK1928" i="2"/>
  <c r="BI1928" i="2"/>
  <c r="BH1928" i="2"/>
  <c r="BF1928" i="2"/>
  <c r="BE1928" i="2"/>
  <c r="BD1928" i="2"/>
  <c r="BC1928" i="2"/>
  <c r="BB1928" i="2"/>
  <c r="BA1928" i="2"/>
  <c r="AZ1928" i="2"/>
  <c r="AY1928" i="2"/>
  <c r="AX1928" i="2"/>
  <c r="AW1928" i="2"/>
  <c r="AV1928" i="2"/>
  <c r="AU1928" i="2"/>
  <c r="BP1927" i="2"/>
  <c r="BO1927" i="2"/>
  <c r="BN1927" i="2"/>
  <c r="BM1927" i="2"/>
  <c r="BL1927" i="2"/>
  <c r="BK1927" i="2"/>
  <c r="BI1927" i="2"/>
  <c r="BH1927" i="2"/>
  <c r="BF1927" i="2"/>
  <c r="BE1927" i="2"/>
  <c r="BD1927" i="2"/>
  <c r="BC1927" i="2"/>
  <c r="BB1927" i="2"/>
  <c r="BA1927" i="2"/>
  <c r="AZ1927" i="2"/>
  <c r="AY1927" i="2"/>
  <c r="AX1927" i="2"/>
  <c r="AW1927" i="2"/>
  <c r="AV1927" i="2"/>
  <c r="AU1927" i="2"/>
  <c r="BP1926" i="2"/>
  <c r="BO1926" i="2"/>
  <c r="BN1926" i="2"/>
  <c r="BM1926" i="2"/>
  <c r="BL1926" i="2"/>
  <c r="BK1926" i="2"/>
  <c r="BI1926" i="2"/>
  <c r="BH1926" i="2"/>
  <c r="BF1926" i="2"/>
  <c r="BE1926" i="2"/>
  <c r="BD1926" i="2"/>
  <c r="BC1926" i="2"/>
  <c r="BB1926" i="2"/>
  <c r="BA1926" i="2"/>
  <c r="AZ1926" i="2"/>
  <c r="AY1926" i="2"/>
  <c r="AX1926" i="2"/>
  <c r="AW1926" i="2"/>
  <c r="AV1926" i="2"/>
  <c r="AU1926" i="2"/>
  <c r="BP1925" i="2"/>
  <c r="BO1925" i="2"/>
  <c r="BN1925" i="2"/>
  <c r="BM1925" i="2"/>
  <c r="BL1925" i="2"/>
  <c r="BK1925" i="2"/>
  <c r="BI1925" i="2"/>
  <c r="BH1925" i="2"/>
  <c r="BF1925" i="2"/>
  <c r="BE1925" i="2"/>
  <c r="BD1925" i="2"/>
  <c r="BC1925" i="2"/>
  <c r="BB1925" i="2"/>
  <c r="BA1925" i="2"/>
  <c r="AZ1925" i="2"/>
  <c r="AY1925" i="2"/>
  <c r="AX1925" i="2"/>
  <c r="AW1925" i="2"/>
  <c r="AV1925" i="2"/>
  <c r="AU1925" i="2"/>
  <c r="BP1924" i="2"/>
  <c r="BO1924" i="2"/>
  <c r="BN1924" i="2"/>
  <c r="BM1924" i="2"/>
  <c r="BL1924" i="2"/>
  <c r="BK1924" i="2"/>
  <c r="BI1924" i="2"/>
  <c r="BH1924" i="2"/>
  <c r="BF1924" i="2"/>
  <c r="BE1924" i="2"/>
  <c r="BD1924" i="2"/>
  <c r="BC1924" i="2"/>
  <c r="BB1924" i="2"/>
  <c r="BA1924" i="2"/>
  <c r="AZ1924" i="2"/>
  <c r="AY1924" i="2"/>
  <c r="AX1924" i="2"/>
  <c r="AW1924" i="2"/>
  <c r="AV1924" i="2"/>
  <c r="AU1924" i="2"/>
  <c r="BP1923" i="2"/>
  <c r="BO1923" i="2"/>
  <c r="BN1923" i="2"/>
  <c r="BM1923" i="2"/>
  <c r="BL1923" i="2"/>
  <c r="BK1923" i="2"/>
  <c r="BI1923" i="2"/>
  <c r="BH1923" i="2"/>
  <c r="BF1923" i="2"/>
  <c r="BE1923" i="2"/>
  <c r="BD1923" i="2"/>
  <c r="BC1923" i="2"/>
  <c r="BB1923" i="2"/>
  <c r="BA1923" i="2"/>
  <c r="AZ1923" i="2"/>
  <c r="AY1923" i="2"/>
  <c r="AX1923" i="2"/>
  <c r="AW1923" i="2"/>
  <c r="AV1923" i="2"/>
  <c r="AU1923" i="2"/>
  <c r="BP1922" i="2"/>
  <c r="BO1922" i="2"/>
  <c r="BN1922" i="2"/>
  <c r="BM1922" i="2"/>
  <c r="BL1922" i="2"/>
  <c r="BK1922" i="2"/>
  <c r="BI1922" i="2"/>
  <c r="BH1922" i="2"/>
  <c r="BF1922" i="2"/>
  <c r="BE1922" i="2"/>
  <c r="BD1922" i="2"/>
  <c r="BC1922" i="2"/>
  <c r="BB1922" i="2"/>
  <c r="BA1922" i="2"/>
  <c r="AZ1922" i="2"/>
  <c r="AY1922" i="2"/>
  <c r="AX1922" i="2"/>
  <c r="AW1922" i="2"/>
  <c r="AV1922" i="2"/>
  <c r="AU1922" i="2"/>
  <c r="BP1921" i="2"/>
  <c r="BO1921" i="2"/>
  <c r="BN1921" i="2"/>
  <c r="BM1921" i="2"/>
  <c r="BL1921" i="2"/>
  <c r="BK1921" i="2"/>
  <c r="BI1921" i="2"/>
  <c r="BH1921" i="2"/>
  <c r="BF1921" i="2"/>
  <c r="BE1921" i="2"/>
  <c r="BD1921" i="2"/>
  <c r="BC1921" i="2"/>
  <c r="BB1921" i="2"/>
  <c r="BA1921" i="2"/>
  <c r="AZ1921" i="2"/>
  <c r="AY1921" i="2"/>
  <c r="AX1921" i="2"/>
  <c r="AW1921" i="2"/>
  <c r="AV1921" i="2"/>
  <c r="AU1921" i="2"/>
  <c r="BP1920" i="2"/>
  <c r="BO1920" i="2"/>
  <c r="BN1920" i="2"/>
  <c r="BM1920" i="2"/>
  <c r="BL1920" i="2"/>
  <c r="BK1920" i="2"/>
  <c r="BI1920" i="2"/>
  <c r="BH1920" i="2"/>
  <c r="BF1920" i="2"/>
  <c r="BE1920" i="2"/>
  <c r="BD1920" i="2"/>
  <c r="BC1920" i="2"/>
  <c r="BB1920" i="2"/>
  <c r="BA1920" i="2"/>
  <c r="AZ1920" i="2"/>
  <c r="AY1920" i="2"/>
  <c r="AX1920" i="2"/>
  <c r="AW1920" i="2"/>
  <c r="AV1920" i="2"/>
  <c r="AU1920" i="2"/>
  <c r="BP1919" i="2"/>
  <c r="BO1919" i="2"/>
  <c r="BN1919" i="2"/>
  <c r="BM1919" i="2"/>
  <c r="BL1919" i="2"/>
  <c r="BK1919" i="2"/>
  <c r="BI1919" i="2"/>
  <c r="BH1919" i="2"/>
  <c r="BF1919" i="2"/>
  <c r="BE1919" i="2"/>
  <c r="BD1919" i="2"/>
  <c r="BC1919" i="2"/>
  <c r="BB1919" i="2"/>
  <c r="BA1919" i="2"/>
  <c r="AZ1919" i="2"/>
  <c r="AY1919" i="2"/>
  <c r="AX1919" i="2"/>
  <c r="AW1919" i="2"/>
  <c r="AV1919" i="2"/>
  <c r="AU1919" i="2"/>
  <c r="BP1918" i="2"/>
  <c r="BO1918" i="2"/>
  <c r="BN1918" i="2"/>
  <c r="BM1918" i="2"/>
  <c r="BL1918" i="2"/>
  <c r="BK1918" i="2"/>
  <c r="BI1918" i="2"/>
  <c r="BH1918" i="2"/>
  <c r="BF1918" i="2"/>
  <c r="BE1918" i="2"/>
  <c r="BD1918" i="2"/>
  <c r="BC1918" i="2"/>
  <c r="BB1918" i="2"/>
  <c r="BA1918" i="2"/>
  <c r="AZ1918" i="2"/>
  <c r="AY1918" i="2"/>
  <c r="AX1918" i="2"/>
  <c r="AW1918" i="2"/>
  <c r="AV1918" i="2"/>
  <c r="AU1918" i="2"/>
  <c r="BP1917" i="2"/>
  <c r="BO1917" i="2"/>
  <c r="BN1917" i="2"/>
  <c r="BM1917" i="2"/>
  <c r="BL1917" i="2"/>
  <c r="BK1917" i="2"/>
  <c r="BI1917" i="2"/>
  <c r="BH1917" i="2"/>
  <c r="BF1917" i="2"/>
  <c r="BE1917" i="2"/>
  <c r="BD1917" i="2"/>
  <c r="BC1917" i="2"/>
  <c r="BB1917" i="2"/>
  <c r="BA1917" i="2"/>
  <c r="AZ1917" i="2"/>
  <c r="AY1917" i="2"/>
  <c r="AX1917" i="2"/>
  <c r="AW1917" i="2"/>
  <c r="AV1917" i="2"/>
  <c r="AU1917" i="2"/>
  <c r="BP1916" i="2"/>
  <c r="BO1916" i="2"/>
  <c r="BN1916" i="2"/>
  <c r="BM1916" i="2"/>
  <c r="BL1916" i="2"/>
  <c r="BK1916" i="2"/>
  <c r="BI1916" i="2"/>
  <c r="BH1916" i="2"/>
  <c r="BF1916" i="2"/>
  <c r="BE1916" i="2"/>
  <c r="BD1916" i="2"/>
  <c r="BC1916" i="2"/>
  <c r="BB1916" i="2"/>
  <c r="BA1916" i="2"/>
  <c r="AZ1916" i="2"/>
  <c r="AY1916" i="2"/>
  <c r="AX1916" i="2"/>
  <c r="AW1916" i="2"/>
  <c r="AV1916" i="2"/>
  <c r="AU1916" i="2"/>
  <c r="BP1915" i="2"/>
  <c r="BO1915" i="2"/>
  <c r="BN1915" i="2"/>
  <c r="BM1915" i="2"/>
  <c r="BL1915" i="2"/>
  <c r="BK1915" i="2"/>
  <c r="BI1915" i="2"/>
  <c r="BH1915" i="2"/>
  <c r="BF1915" i="2"/>
  <c r="BE1915" i="2"/>
  <c r="BD1915" i="2"/>
  <c r="BC1915" i="2"/>
  <c r="BB1915" i="2"/>
  <c r="BA1915" i="2"/>
  <c r="AZ1915" i="2"/>
  <c r="AY1915" i="2"/>
  <c r="AX1915" i="2"/>
  <c r="AW1915" i="2"/>
  <c r="AV1915" i="2"/>
  <c r="AU1915" i="2"/>
  <c r="BP1914" i="2"/>
  <c r="BO1914" i="2"/>
  <c r="BN1914" i="2"/>
  <c r="BM1914" i="2"/>
  <c r="BL1914" i="2"/>
  <c r="BK1914" i="2"/>
  <c r="BI1914" i="2"/>
  <c r="BH1914" i="2"/>
  <c r="BF1914" i="2"/>
  <c r="BE1914" i="2"/>
  <c r="BD1914" i="2"/>
  <c r="BC1914" i="2"/>
  <c r="BB1914" i="2"/>
  <c r="BA1914" i="2"/>
  <c r="AZ1914" i="2"/>
  <c r="AY1914" i="2"/>
  <c r="AX1914" i="2"/>
  <c r="AW1914" i="2"/>
  <c r="AV1914" i="2"/>
  <c r="AU1914" i="2"/>
  <c r="BP1913" i="2"/>
  <c r="BO1913" i="2"/>
  <c r="BN1913" i="2"/>
  <c r="BM1913" i="2"/>
  <c r="BL1913" i="2"/>
  <c r="BK1913" i="2"/>
  <c r="BI1913" i="2"/>
  <c r="BH1913" i="2"/>
  <c r="BF1913" i="2"/>
  <c r="BE1913" i="2"/>
  <c r="BD1913" i="2"/>
  <c r="BC1913" i="2"/>
  <c r="BB1913" i="2"/>
  <c r="BA1913" i="2"/>
  <c r="AZ1913" i="2"/>
  <c r="AY1913" i="2"/>
  <c r="AX1913" i="2"/>
  <c r="AW1913" i="2"/>
  <c r="AV1913" i="2"/>
  <c r="AU1913" i="2"/>
  <c r="BP1912" i="2"/>
  <c r="BO1912" i="2"/>
  <c r="BN1912" i="2"/>
  <c r="BM1912" i="2"/>
  <c r="BL1912" i="2"/>
  <c r="BK1912" i="2"/>
  <c r="BI1912" i="2"/>
  <c r="BH1912" i="2"/>
  <c r="BF1912" i="2"/>
  <c r="BE1912" i="2"/>
  <c r="BD1912" i="2"/>
  <c r="BC1912" i="2"/>
  <c r="BB1912" i="2"/>
  <c r="BA1912" i="2"/>
  <c r="AZ1912" i="2"/>
  <c r="AY1912" i="2"/>
  <c r="AX1912" i="2"/>
  <c r="AW1912" i="2"/>
  <c r="AV1912" i="2"/>
  <c r="AU1912" i="2"/>
  <c r="BP1911" i="2"/>
  <c r="BO1911" i="2"/>
  <c r="BN1911" i="2"/>
  <c r="BM1911" i="2"/>
  <c r="BL1911" i="2"/>
  <c r="BK1911" i="2"/>
  <c r="BI1911" i="2"/>
  <c r="BH1911" i="2"/>
  <c r="BF1911" i="2"/>
  <c r="BE1911" i="2"/>
  <c r="BD1911" i="2"/>
  <c r="BC1911" i="2"/>
  <c r="BB1911" i="2"/>
  <c r="BA1911" i="2"/>
  <c r="AZ1911" i="2"/>
  <c r="AY1911" i="2"/>
  <c r="AX1911" i="2"/>
  <c r="AW1911" i="2"/>
  <c r="AV1911" i="2"/>
  <c r="AU1911" i="2"/>
  <c r="BP1910" i="2"/>
  <c r="BO1910" i="2"/>
  <c r="BN1910" i="2"/>
  <c r="BM1910" i="2"/>
  <c r="BL1910" i="2"/>
  <c r="BK1910" i="2"/>
  <c r="BI1910" i="2"/>
  <c r="BH1910" i="2"/>
  <c r="BF1910" i="2"/>
  <c r="BE1910" i="2"/>
  <c r="BD1910" i="2"/>
  <c r="BC1910" i="2"/>
  <c r="BB1910" i="2"/>
  <c r="BA1910" i="2"/>
  <c r="AZ1910" i="2"/>
  <c r="AY1910" i="2"/>
  <c r="AX1910" i="2"/>
  <c r="AW1910" i="2"/>
  <c r="AV1910" i="2"/>
  <c r="AU1910" i="2"/>
  <c r="BP1909" i="2"/>
  <c r="BO1909" i="2"/>
  <c r="BN1909" i="2"/>
  <c r="BM1909" i="2"/>
  <c r="BL1909" i="2"/>
  <c r="BK1909" i="2"/>
  <c r="BI1909" i="2"/>
  <c r="BH1909" i="2"/>
  <c r="BF1909" i="2"/>
  <c r="BE1909" i="2"/>
  <c r="BD1909" i="2"/>
  <c r="BC1909" i="2"/>
  <c r="BB1909" i="2"/>
  <c r="BA1909" i="2"/>
  <c r="AZ1909" i="2"/>
  <c r="AY1909" i="2"/>
  <c r="AX1909" i="2"/>
  <c r="AW1909" i="2"/>
  <c r="AV1909" i="2"/>
  <c r="AU1909" i="2"/>
  <c r="BP1908" i="2"/>
  <c r="BO1908" i="2"/>
  <c r="BN1908" i="2"/>
  <c r="BM1908" i="2"/>
  <c r="BL1908" i="2"/>
  <c r="BK1908" i="2"/>
  <c r="BI1908" i="2"/>
  <c r="BH1908" i="2"/>
  <c r="BF1908" i="2"/>
  <c r="BE1908" i="2"/>
  <c r="BD1908" i="2"/>
  <c r="BC1908" i="2"/>
  <c r="BB1908" i="2"/>
  <c r="BA1908" i="2"/>
  <c r="AZ1908" i="2"/>
  <c r="AY1908" i="2"/>
  <c r="AX1908" i="2"/>
  <c r="AW1908" i="2"/>
  <c r="AV1908" i="2"/>
  <c r="AU1908" i="2"/>
  <c r="BP1907" i="2"/>
  <c r="BO1907" i="2"/>
  <c r="BN1907" i="2"/>
  <c r="BM1907" i="2"/>
  <c r="BL1907" i="2"/>
  <c r="BK1907" i="2"/>
  <c r="BI1907" i="2"/>
  <c r="BH1907" i="2"/>
  <c r="BF1907" i="2"/>
  <c r="BE1907" i="2"/>
  <c r="BD1907" i="2"/>
  <c r="BC1907" i="2"/>
  <c r="BB1907" i="2"/>
  <c r="BA1907" i="2"/>
  <c r="AZ1907" i="2"/>
  <c r="AY1907" i="2"/>
  <c r="AX1907" i="2"/>
  <c r="AW1907" i="2"/>
  <c r="AV1907" i="2"/>
  <c r="AU1907" i="2"/>
  <c r="BP1906" i="2"/>
  <c r="BO1906" i="2"/>
  <c r="BN1906" i="2"/>
  <c r="BM1906" i="2"/>
  <c r="BL1906" i="2"/>
  <c r="BK1906" i="2"/>
  <c r="BI1906" i="2"/>
  <c r="BH1906" i="2"/>
  <c r="BF1906" i="2"/>
  <c r="BE1906" i="2"/>
  <c r="BD1906" i="2"/>
  <c r="BC1906" i="2"/>
  <c r="BB1906" i="2"/>
  <c r="BA1906" i="2"/>
  <c r="AZ1906" i="2"/>
  <c r="AY1906" i="2"/>
  <c r="AX1906" i="2"/>
  <c r="AW1906" i="2"/>
  <c r="AV1906" i="2"/>
  <c r="AU1906" i="2"/>
  <c r="BP1905" i="2"/>
  <c r="BO1905" i="2"/>
  <c r="BN1905" i="2"/>
  <c r="BM1905" i="2"/>
  <c r="BL1905" i="2"/>
  <c r="BK1905" i="2"/>
  <c r="BI1905" i="2"/>
  <c r="BH1905" i="2"/>
  <c r="BF1905" i="2"/>
  <c r="BE1905" i="2"/>
  <c r="BD1905" i="2"/>
  <c r="BC1905" i="2"/>
  <c r="BB1905" i="2"/>
  <c r="BA1905" i="2"/>
  <c r="AZ1905" i="2"/>
  <c r="AY1905" i="2"/>
  <c r="AX1905" i="2"/>
  <c r="AW1905" i="2"/>
  <c r="AV1905" i="2"/>
  <c r="AU1905" i="2"/>
  <c r="BP1904" i="2"/>
  <c r="BO1904" i="2"/>
  <c r="BN1904" i="2"/>
  <c r="BM1904" i="2"/>
  <c r="BL1904" i="2"/>
  <c r="BK1904" i="2"/>
  <c r="BI1904" i="2"/>
  <c r="BH1904" i="2"/>
  <c r="BF1904" i="2"/>
  <c r="BE1904" i="2"/>
  <c r="BD1904" i="2"/>
  <c r="BC1904" i="2"/>
  <c r="BB1904" i="2"/>
  <c r="BA1904" i="2"/>
  <c r="AZ1904" i="2"/>
  <c r="AY1904" i="2"/>
  <c r="AX1904" i="2"/>
  <c r="AW1904" i="2"/>
  <c r="AV1904" i="2"/>
  <c r="AU1904" i="2"/>
  <c r="BP1903" i="2"/>
  <c r="BO1903" i="2"/>
  <c r="BN1903" i="2"/>
  <c r="BM1903" i="2"/>
  <c r="BL1903" i="2"/>
  <c r="BK1903" i="2"/>
  <c r="BI1903" i="2"/>
  <c r="BH1903" i="2"/>
  <c r="BF1903" i="2"/>
  <c r="BE1903" i="2"/>
  <c r="BD1903" i="2"/>
  <c r="BC1903" i="2"/>
  <c r="BB1903" i="2"/>
  <c r="BA1903" i="2"/>
  <c r="AZ1903" i="2"/>
  <c r="AY1903" i="2"/>
  <c r="AX1903" i="2"/>
  <c r="AW1903" i="2"/>
  <c r="AV1903" i="2"/>
  <c r="AU1903" i="2"/>
  <c r="BP1902" i="2"/>
  <c r="BO1902" i="2"/>
  <c r="BN1902" i="2"/>
  <c r="BM1902" i="2"/>
  <c r="BL1902" i="2"/>
  <c r="BK1902" i="2"/>
  <c r="BI1902" i="2"/>
  <c r="BH1902" i="2"/>
  <c r="BF1902" i="2"/>
  <c r="BE1902" i="2"/>
  <c r="BD1902" i="2"/>
  <c r="BC1902" i="2"/>
  <c r="BB1902" i="2"/>
  <c r="BA1902" i="2"/>
  <c r="AZ1902" i="2"/>
  <c r="AY1902" i="2"/>
  <c r="AX1902" i="2"/>
  <c r="AW1902" i="2"/>
  <c r="AV1902" i="2"/>
  <c r="AU1902" i="2"/>
  <c r="BP1901" i="2"/>
  <c r="BO1901" i="2"/>
  <c r="BN1901" i="2"/>
  <c r="BM1901" i="2"/>
  <c r="BL1901" i="2"/>
  <c r="BK1901" i="2"/>
  <c r="BI1901" i="2"/>
  <c r="BH1901" i="2"/>
  <c r="BF1901" i="2"/>
  <c r="BE1901" i="2"/>
  <c r="BD1901" i="2"/>
  <c r="BC1901" i="2"/>
  <c r="BB1901" i="2"/>
  <c r="BA1901" i="2"/>
  <c r="AZ1901" i="2"/>
  <c r="AY1901" i="2"/>
  <c r="AX1901" i="2"/>
  <c r="AW1901" i="2"/>
  <c r="AV1901" i="2"/>
  <c r="AU1901" i="2"/>
  <c r="BP1900" i="2"/>
  <c r="BO1900" i="2"/>
  <c r="BN1900" i="2"/>
  <c r="BM1900" i="2"/>
  <c r="BL1900" i="2"/>
  <c r="BK1900" i="2"/>
  <c r="BI1900" i="2"/>
  <c r="BH1900" i="2"/>
  <c r="BF1900" i="2"/>
  <c r="BE1900" i="2"/>
  <c r="BD1900" i="2"/>
  <c r="BC1900" i="2"/>
  <c r="BB1900" i="2"/>
  <c r="BA1900" i="2"/>
  <c r="AZ1900" i="2"/>
  <c r="AY1900" i="2"/>
  <c r="AX1900" i="2"/>
  <c r="AW1900" i="2"/>
  <c r="AV1900" i="2"/>
  <c r="AU1900" i="2"/>
  <c r="BP1899" i="2"/>
  <c r="BO1899" i="2"/>
  <c r="BN1899" i="2"/>
  <c r="BM1899" i="2"/>
  <c r="BL1899" i="2"/>
  <c r="BK1899" i="2"/>
  <c r="BI1899" i="2"/>
  <c r="BH1899" i="2"/>
  <c r="BF1899" i="2"/>
  <c r="BE1899" i="2"/>
  <c r="BD1899" i="2"/>
  <c r="BC1899" i="2"/>
  <c r="BB1899" i="2"/>
  <c r="BA1899" i="2"/>
  <c r="AZ1899" i="2"/>
  <c r="AY1899" i="2"/>
  <c r="AX1899" i="2"/>
  <c r="AW1899" i="2"/>
  <c r="AV1899" i="2"/>
  <c r="AU1899" i="2"/>
  <c r="BP1898" i="2"/>
  <c r="BO1898" i="2"/>
  <c r="BN1898" i="2"/>
  <c r="BM1898" i="2"/>
  <c r="BL1898" i="2"/>
  <c r="BK1898" i="2"/>
  <c r="BI1898" i="2"/>
  <c r="BH1898" i="2"/>
  <c r="BF1898" i="2"/>
  <c r="BE1898" i="2"/>
  <c r="BD1898" i="2"/>
  <c r="BC1898" i="2"/>
  <c r="BB1898" i="2"/>
  <c r="BA1898" i="2"/>
  <c r="AZ1898" i="2"/>
  <c r="AY1898" i="2"/>
  <c r="AX1898" i="2"/>
  <c r="AW1898" i="2"/>
  <c r="AV1898" i="2"/>
  <c r="AU1898" i="2"/>
  <c r="BP1897" i="2"/>
  <c r="BO1897" i="2"/>
  <c r="BN1897" i="2"/>
  <c r="BM1897" i="2"/>
  <c r="BL1897" i="2"/>
  <c r="BK1897" i="2"/>
  <c r="BI1897" i="2"/>
  <c r="BH1897" i="2"/>
  <c r="BF1897" i="2"/>
  <c r="BE1897" i="2"/>
  <c r="BD1897" i="2"/>
  <c r="BC1897" i="2"/>
  <c r="BB1897" i="2"/>
  <c r="BA1897" i="2"/>
  <c r="AZ1897" i="2"/>
  <c r="AY1897" i="2"/>
  <c r="AX1897" i="2"/>
  <c r="AW1897" i="2"/>
  <c r="AV1897" i="2"/>
  <c r="AU1897" i="2"/>
  <c r="BP1896" i="2"/>
  <c r="BO1896" i="2"/>
  <c r="BN1896" i="2"/>
  <c r="BM1896" i="2"/>
  <c r="BL1896" i="2"/>
  <c r="BK1896" i="2"/>
  <c r="BI1896" i="2"/>
  <c r="BH1896" i="2"/>
  <c r="BF1896" i="2"/>
  <c r="BE1896" i="2"/>
  <c r="BD1896" i="2"/>
  <c r="BC1896" i="2"/>
  <c r="BB1896" i="2"/>
  <c r="BA1896" i="2"/>
  <c r="AZ1896" i="2"/>
  <c r="AY1896" i="2"/>
  <c r="AX1896" i="2"/>
  <c r="AW1896" i="2"/>
  <c r="AV1896" i="2"/>
  <c r="AU1896" i="2"/>
  <c r="BP1895" i="2"/>
  <c r="BO1895" i="2"/>
  <c r="BN1895" i="2"/>
  <c r="BM1895" i="2"/>
  <c r="BL1895" i="2"/>
  <c r="BK1895" i="2"/>
  <c r="BI1895" i="2"/>
  <c r="BH1895" i="2"/>
  <c r="BF1895" i="2"/>
  <c r="BE1895" i="2"/>
  <c r="BD1895" i="2"/>
  <c r="BC1895" i="2"/>
  <c r="BB1895" i="2"/>
  <c r="BA1895" i="2"/>
  <c r="AZ1895" i="2"/>
  <c r="AY1895" i="2"/>
  <c r="AX1895" i="2"/>
  <c r="AW1895" i="2"/>
  <c r="AV1895" i="2"/>
  <c r="AU1895" i="2"/>
  <c r="BP1894" i="2"/>
  <c r="BO1894" i="2"/>
  <c r="BN1894" i="2"/>
  <c r="BM1894" i="2"/>
  <c r="BL1894" i="2"/>
  <c r="BK1894" i="2"/>
  <c r="BI1894" i="2"/>
  <c r="BH1894" i="2"/>
  <c r="BF1894" i="2"/>
  <c r="BE1894" i="2"/>
  <c r="BD1894" i="2"/>
  <c r="BC1894" i="2"/>
  <c r="BB1894" i="2"/>
  <c r="BA1894" i="2"/>
  <c r="AZ1894" i="2"/>
  <c r="AY1894" i="2"/>
  <c r="AX1894" i="2"/>
  <c r="AW1894" i="2"/>
  <c r="AV1894" i="2"/>
  <c r="AU1894" i="2"/>
  <c r="BP1893" i="2"/>
  <c r="BO1893" i="2"/>
  <c r="BN1893" i="2"/>
  <c r="BM1893" i="2"/>
  <c r="BL1893" i="2"/>
  <c r="BK1893" i="2"/>
  <c r="BI1893" i="2"/>
  <c r="BH1893" i="2"/>
  <c r="BF1893" i="2"/>
  <c r="BE1893" i="2"/>
  <c r="BD1893" i="2"/>
  <c r="BC1893" i="2"/>
  <c r="BB1893" i="2"/>
  <c r="BA1893" i="2"/>
  <c r="AZ1893" i="2"/>
  <c r="AY1893" i="2"/>
  <c r="AX1893" i="2"/>
  <c r="AW1893" i="2"/>
  <c r="AV1893" i="2"/>
  <c r="AU1893" i="2"/>
  <c r="BP1892" i="2"/>
  <c r="BO1892" i="2"/>
  <c r="BN1892" i="2"/>
  <c r="BM1892" i="2"/>
  <c r="BL1892" i="2"/>
  <c r="BK1892" i="2"/>
  <c r="BI1892" i="2"/>
  <c r="BH1892" i="2"/>
  <c r="BF1892" i="2"/>
  <c r="BE1892" i="2"/>
  <c r="BD1892" i="2"/>
  <c r="BC1892" i="2"/>
  <c r="BB1892" i="2"/>
  <c r="BA1892" i="2"/>
  <c r="AZ1892" i="2"/>
  <c r="AY1892" i="2"/>
  <c r="AX1892" i="2"/>
  <c r="AW1892" i="2"/>
  <c r="AV1892" i="2"/>
  <c r="AU1892" i="2"/>
  <c r="BP1891" i="2"/>
  <c r="BO1891" i="2"/>
  <c r="BN1891" i="2"/>
  <c r="BM1891" i="2"/>
  <c r="BL1891" i="2"/>
  <c r="BK1891" i="2"/>
  <c r="BI1891" i="2"/>
  <c r="BH1891" i="2"/>
  <c r="BF1891" i="2"/>
  <c r="BE1891" i="2"/>
  <c r="BD1891" i="2"/>
  <c r="BC1891" i="2"/>
  <c r="BB1891" i="2"/>
  <c r="BA1891" i="2"/>
  <c r="AZ1891" i="2"/>
  <c r="AY1891" i="2"/>
  <c r="AX1891" i="2"/>
  <c r="AW1891" i="2"/>
  <c r="AV1891" i="2"/>
  <c r="AU1891" i="2"/>
  <c r="BP1890" i="2"/>
  <c r="BO1890" i="2"/>
  <c r="BN1890" i="2"/>
  <c r="BM1890" i="2"/>
  <c r="BL1890" i="2"/>
  <c r="BK1890" i="2"/>
  <c r="BI1890" i="2"/>
  <c r="BH1890" i="2"/>
  <c r="BF1890" i="2"/>
  <c r="BE1890" i="2"/>
  <c r="BD1890" i="2"/>
  <c r="BC1890" i="2"/>
  <c r="BB1890" i="2"/>
  <c r="BA1890" i="2"/>
  <c r="AZ1890" i="2"/>
  <c r="AY1890" i="2"/>
  <c r="AX1890" i="2"/>
  <c r="AW1890" i="2"/>
  <c r="AV1890" i="2"/>
  <c r="AU1890" i="2"/>
  <c r="BP1889" i="2"/>
  <c r="BO1889" i="2"/>
  <c r="BN1889" i="2"/>
  <c r="BM1889" i="2"/>
  <c r="BL1889" i="2"/>
  <c r="BK1889" i="2"/>
  <c r="BI1889" i="2"/>
  <c r="BH1889" i="2"/>
  <c r="BF1889" i="2"/>
  <c r="BE1889" i="2"/>
  <c r="BD1889" i="2"/>
  <c r="BC1889" i="2"/>
  <c r="BB1889" i="2"/>
  <c r="BA1889" i="2"/>
  <c r="AZ1889" i="2"/>
  <c r="AY1889" i="2"/>
  <c r="AX1889" i="2"/>
  <c r="AW1889" i="2"/>
  <c r="AV1889" i="2"/>
  <c r="AU1889" i="2"/>
  <c r="BP1888" i="2"/>
  <c r="BO1888" i="2"/>
  <c r="BN1888" i="2"/>
  <c r="BM1888" i="2"/>
  <c r="BL1888" i="2"/>
  <c r="BK1888" i="2"/>
  <c r="BI1888" i="2"/>
  <c r="BH1888" i="2"/>
  <c r="BF1888" i="2"/>
  <c r="BE1888" i="2"/>
  <c r="BD1888" i="2"/>
  <c r="BC1888" i="2"/>
  <c r="BB1888" i="2"/>
  <c r="BA1888" i="2"/>
  <c r="AZ1888" i="2"/>
  <c r="AY1888" i="2"/>
  <c r="AX1888" i="2"/>
  <c r="AW1888" i="2"/>
  <c r="AV1888" i="2"/>
  <c r="AU1888" i="2"/>
  <c r="BP1887" i="2"/>
  <c r="BO1887" i="2"/>
  <c r="BN1887" i="2"/>
  <c r="BM1887" i="2"/>
  <c r="BL1887" i="2"/>
  <c r="BK1887" i="2"/>
  <c r="BI1887" i="2"/>
  <c r="BH1887" i="2"/>
  <c r="BF1887" i="2"/>
  <c r="BE1887" i="2"/>
  <c r="BD1887" i="2"/>
  <c r="BC1887" i="2"/>
  <c r="BB1887" i="2"/>
  <c r="BA1887" i="2"/>
  <c r="AZ1887" i="2"/>
  <c r="AY1887" i="2"/>
  <c r="AX1887" i="2"/>
  <c r="AW1887" i="2"/>
  <c r="AV1887" i="2"/>
  <c r="AU1887" i="2"/>
  <c r="BP1886" i="2"/>
  <c r="BO1886" i="2"/>
  <c r="BN1886" i="2"/>
  <c r="BM1886" i="2"/>
  <c r="BL1886" i="2"/>
  <c r="BK1886" i="2"/>
  <c r="BI1886" i="2"/>
  <c r="BH1886" i="2"/>
  <c r="BF1886" i="2"/>
  <c r="BE1886" i="2"/>
  <c r="BD1886" i="2"/>
  <c r="BC1886" i="2"/>
  <c r="BB1886" i="2"/>
  <c r="BA1886" i="2"/>
  <c r="AZ1886" i="2"/>
  <c r="AY1886" i="2"/>
  <c r="AX1886" i="2"/>
  <c r="AW1886" i="2"/>
  <c r="AV1886" i="2"/>
  <c r="AU1886" i="2"/>
  <c r="BP1885" i="2"/>
  <c r="BO1885" i="2"/>
  <c r="BN1885" i="2"/>
  <c r="BM1885" i="2"/>
  <c r="BL1885" i="2"/>
  <c r="BK1885" i="2"/>
  <c r="BI1885" i="2"/>
  <c r="BH1885" i="2"/>
  <c r="BF1885" i="2"/>
  <c r="BE1885" i="2"/>
  <c r="BD1885" i="2"/>
  <c r="BC1885" i="2"/>
  <c r="BB1885" i="2"/>
  <c r="BA1885" i="2"/>
  <c r="AZ1885" i="2"/>
  <c r="AY1885" i="2"/>
  <c r="AX1885" i="2"/>
  <c r="AW1885" i="2"/>
  <c r="AV1885" i="2"/>
  <c r="AU1885" i="2"/>
  <c r="BP1884" i="2"/>
  <c r="BO1884" i="2"/>
  <c r="BN1884" i="2"/>
  <c r="BM1884" i="2"/>
  <c r="BL1884" i="2"/>
  <c r="BK1884" i="2"/>
  <c r="BI1884" i="2"/>
  <c r="BH1884" i="2"/>
  <c r="BF1884" i="2"/>
  <c r="BE1884" i="2"/>
  <c r="BD1884" i="2"/>
  <c r="BC1884" i="2"/>
  <c r="BB1884" i="2"/>
  <c r="BA1884" i="2"/>
  <c r="AZ1884" i="2"/>
  <c r="AY1884" i="2"/>
  <c r="AX1884" i="2"/>
  <c r="AW1884" i="2"/>
  <c r="AV1884" i="2"/>
  <c r="AU1884" i="2"/>
  <c r="BP1883" i="2"/>
  <c r="BO1883" i="2"/>
  <c r="BN1883" i="2"/>
  <c r="BM1883" i="2"/>
  <c r="BL1883" i="2"/>
  <c r="BK1883" i="2"/>
  <c r="BI1883" i="2"/>
  <c r="BH1883" i="2"/>
  <c r="BF1883" i="2"/>
  <c r="BE1883" i="2"/>
  <c r="BD1883" i="2"/>
  <c r="BC1883" i="2"/>
  <c r="BB1883" i="2"/>
  <c r="BA1883" i="2"/>
  <c r="AZ1883" i="2"/>
  <c r="AY1883" i="2"/>
  <c r="AX1883" i="2"/>
  <c r="AW1883" i="2"/>
  <c r="AV1883" i="2"/>
  <c r="AU1883" i="2"/>
  <c r="BP1882" i="2"/>
  <c r="BO1882" i="2"/>
  <c r="BN1882" i="2"/>
  <c r="BM1882" i="2"/>
  <c r="BL1882" i="2"/>
  <c r="BK1882" i="2"/>
  <c r="BI1882" i="2"/>
  <c r="BH1882" i="2"/>
  <c r="BF1882" i="2"/>
  <c r="BE1882" i="2"/>
  <c r="BD1882" i="2"/>
  <c r="BC1882" i="2"/>
  <c r="BB1882" i="2"/>
  <c r="BA1882" i="2"/>
  <c r="AZ1882" i="2"/>
  <c r="AY1882" i="2"/>
  <c r="AX1882" i="2"/>
  <c r="AW1882" i="2"/>
  <c r="AV1882" i="2"/>
  <c r="AU1882" i="2"/>
  <c r="BP1881" i="2"/>
  <c r="BO1881" i="2"/>
  <c r="BN1881" i="2"/>
  <c r="BM1881" i="2"/>
  <c r="BL1881" i="2"/>
  <c r="BK1881" i="2"/>
  <c r="BI1881" i="2"/>
  <c r="BH1881" i="2"/>
  <c r="BF1881" i="2"/>
  <c r="BE1881" i="2"/>
  <c r="BD1881" i="2"/>
  <c r="BC1881" i="2"/>
  <c r="BB1881" i="2"/>
  <c r="BA1881" i="2"/>
  <c r="AZ1881" i="2"/>
  <c r="AY1881" i="2"/>
  <c r="AX1881" i="2"/>
  <c r="AW1881" i="2"/>
  <c r="AV1881" i="2"/>
  <c r="AU1881" i="2"/>
  <c r="BP1880" i="2"/>
  <c r="BO1880" i="2"/>
  <c r="BN1880" i="2"/>
  <c r="BM1880" i="2"/>
  <c r="BL1880" i="2"/>
  <c r="BK1880" i="2"/>
  <c r="BI1880" i="2"/>
  <c r="BH1880" i="2"/>
  <c r="BF1880" i="2"/>
  <c r="BE1880" i="2"/>
  <c r="BD1880" i="2"/>
  <c r="BC1880" i="2"/>
  <c r="BB1880" i="2"/>
  <c r="BA1880" i="2"/>
  <c r="AZ1880" i="2"/>
  <c r="AY1880" i="2"/>
  <c r="AX1880" i="2"/>
  <c r="AW1880" i="2"/>
  <c r="AV1880" i="2"/>
  <c r="AU1880" i="2"/>
  <c r="BP1879" i="2"/>
  <c r="BO1879" i="2"/>
  <c r="BN1879" i="2"/>
  <c r="BM1879" i="2"/>
  <c r="BL1879" i="2"/>
  <c r="BK1879" i="2"/>
  <c r="BI1879" i="2"/>
  <c r="BH1879" i="2"/>
  <c r="BF1879" i="2"/>
  <c r="BE1879" i="2"/>
  <c r="BD1879" i="2"/>
  <c r="BC1879" i="2"/>
  <c r="BB1879" i="2"/>
  <c r="BA1879" i="2"/>
  <c r="AZ1879" i="2"/>
  <c r="AY1879" i="2"/>
  <c r="AX1879" i="2"/>
  <c r="AW1879" i="2"/>
  <c r="AV1879" i="2"/>
  <c r="AU1879" i="2"/>
  <c r="BP1878" i="2"/>
  <c r="BO1878" i="2"/>
  <c r="BN1878" i="2"/>
  <c r="BM1878" i="2"/>
  <c r="BL1878" i="2"/>
  <c r="BK1878" i="2"/>
  <c r="BI1878" i="2"/>
  <c r="BH1878" i="2"/>
  <c r="BF1878" i="2"/>
  <c r="BE1878" i="2"/>
  <c r="BD1878" i="2"/>
  <c r="BC1878" i="2"/>
  <c r="BB1878" i="2"/>
  <c r="BA1878" i="2"/>
  <c r="AZ1878" i="2"/>
  <c r="AY1878" i="2"/>
  <c r="AX1878" i="2"/>
  <c r="AW1878" i="2"/>
  <c r="AV1878" i="2"/>
  <c r="AU1878" i="2"/>
  <c r="BP1877" i="2"/>
  <c r="BO1877" i="2"/>
  <c r="BN1877" i="2"/>
  <c r="BM1877" i="2"/>
  <c r="BL1877" i="2"/>
  <c r="BK1877" i="2"/>
  <c r="BI1877" i="2"/>
  <c r="BH1877" i="2"/>
  <c r="BF1877" i="2"/>
  <c r="BE1877" i="2"/>
  <c r="BD1877" i="2"/>
  <c r="BC1877" i="2"/>
  <c r="BB1877" i="2"/>
  <c r="BA1877" i="2"/>
  <c r="AZ1877" i="2"/>
  <c r="AY1877" i="2"/>
  <c r="AX1877" i="2"/>
  <c r="AW1877" i="2"/>
  <c r="AV1877" i="2"/>
  <c r="AU1877" i="2"/>
  <c r="BP1876" i="2"/>
  <c r="BO1876" i="2"/>
  <c r="BN1876" i="2"/>
  <c r="BM1876" i="2"/>
  <c r="BL1876" i="2"/>
  <c r="BK1876" i="2"/>
  <c r="BI1876" i="2"/>
  <c r="BH1876" i="2"/>
  <c r="BF1876" i="2"/>
  <c r="BE1876" i="2"/>
  <c r="BD1876" i="2"/>
  <c r="BC1876" i="2"/>
  <c r="BB1876" i="2"/>
  <c r="BA1876" i="2"/>
  <c r="AZ1876" i="2"/>
  <c r="AY1876" i="2"/>
  <c r="AX1876" i="2"/>
  <c r="AW1876" i="2"/>
  <c r="AV1876" i="2"/>
  <c r="AU1876" i="2"/>
  <c r="BP1875" i="2"/>
  <c r="BO1875" i="2"/>
  <c r="BN1875" i="2"/>
  <c r="BM1875" i="2"/>
  <c r="BL1875" i="2"/>
  <c r="BK1875" i="2"/>
  <c r="BI1875" i="2"/>
  <c r="BH1875" i="2"/>
  <c r="BF1875" i="2"/>
  <c r="BE1875" i="2"/>
  <c r="BD1875" i="2"/>
  <c r="BC1875" i="2"/>
  <c r="BB1875" i="2"/>
  <c r="BA1875" i="2"/>
  <c r="AZ1875" i="2"/>
  <c r="AY1875" i="2"/>
  <c r="AX1875" i="2"/>
  <c r="AW1875" i="2"/>
  <c r="AV1875" i="2"/>
  <c r="AU1875" i="2"/>
  <c r="BP1874" i="2"/>
  <c r="BO1874" i="2"/>
  <c r="BN1874" i="2"/>
  <c r="BM1874" i="2"/>
  <c r="BL1874" i="2"/>
  <c r="BK1874" i="2"/>
  <c r="BI1874" i="2"/>
  <c r="BH1874" i="2"/>
  <c r="BF1874" i="2"/>
  <c r="BE1874" i="2"/>
  <c r="BD1874" i="2"/>
  <c r="BC1874" i="2"/>
  <c r="BB1874" i="2"/>
  <c r="BA1874" i="2"/>
  <c r="AZ1874" i="2"/>
  <c r="AY1874" i="2"/>
  <c r="AX1874" i="2"/>
  <c r="AW1874" i="2"/>
  <c r="AV1874" i="2"/>
  <c r="AU1874" i="2"/>
  <c r="BP1873" i="2"/>
  <c r="BO1873" i="2"/>
  <c r="BN1873" i="2"/>
  <c r="BM1873" i="2"/>
  <c r="BL1873" i="2"/>
  <c r="BK1873" i="2"/>
  <c r="BI1873" i="2"/>
  <c r="BH1873" i="2"/>
  <c r="BF1873" i="2"/>
  <c r="BE1873" i="2"/>
  <c r="BD1873" i="2"/>
  <c r="BC1873" i="2"/>
  <c r="BB1873" i="2"/>
  <c r="BA1873" i="2"/>
  <c r="AZ1873" i="2"/>
  <c r="AY1873" i="2"/>
  <c r="AX1873" i="2"/>
  <c r="AW1873" i="2"/>
  <c r="AV1873" i="2"/>
  <c r="AU1873" i="2"/>
  <c r="BP1872" i="2"/>
  <c r="BO1872" i="2"/>
  <c r="BN1872" i="2"/>
  <c r="BM1872" i="2"/>
  <c r="BL1872" i="2"/>
  <c r="BK1872" i="2"/>
  <c r="BI1872" i="2"/>
  <c r="BH1872" i="2"/>
  <c r="BF1872" i="2"/>
  <c r="BE1872" i="2"/>
  <c r="BD1872" i="2"/>
  <c r="BC1872" i="2"/>
  <c r="BB1872" i="2"/>
  <c r="BA1872" i="2"/>
  <c r="AZ1872" i="2"/>
  <c r="AY1872" i="2"/>
  <c r="AX1872" i="2"/>
  <c r="AW1872" i="2"/>
  <c r="AV1872" i="2"/>
  <c r="AU1872" i="2"/>
  <c r="BP1871" i="2"/>
  <c r="BO1871" i="2"/>
  <c r="BN1871" i="2"/>
  <c r="BM1871" i="2"/>
  <c r="BL1871" i="2"/>
  <c r="BK1871" i="2"/>
  <c r="BI1871" i="2"/>
  <c r="BH1871" i="2"/>
  <c r="BF1871" i="2"/>
  <c r="BE1871" i="2"/>
  <c r="BD1871" i="2"/>
  <c r="BC1871" i="2"/>
  <c r="BB1871" i="2"/>
  <c r="BA1871" i="2"/>
  <c r="AZ1871" i="2"/>
  <c r="AY1871" i="2"/>
  <c r="AX1871" i="2"/>
  <c r="AW1871" i="2"/>
  <c r="AV1871" i="2"/>
  <c r="AU1871" i="2"/>
  <c r="BP1870" i="2"/>
  <c r="BO1870" i="2"/>
  <c r="BN1870" i="2"/>
  <c r="BM1870" i="2"/>
  <c r="BL1870" i="2"/>
  <c r="BK1870" i="2"/>
  <c r="BI1870" i="2"/>
  <c r="BH1870" i="2"/>
  <c r="BF1870" i="2"/>
  <c r="BE1870" i="2"/>
  <c r="BD1870" i="2"/>
  <c r="BC1870" i="2"/>
  <c r="BB1870" i="2"/>
  <c r="BA1870" i="2"/>
  <c r="AZ1870" i="2"/>
  <c r="AY1870" i="2"/>
  <c r="AX1870" i="2"/>
  <c r="AW1870" i="2"/>
  <c r="AV1870" i="2"/>
  <c r="AU1870" i="2"/>
  <c r="BP1869" i="2"/>
  <c r="BO1869" i="2"/>
  <c r="BN1869" i="2"/>
  <c r="BM1869" i="2"/>
  <c r="BL1869" i="2"/>
  <c r="BK1869" i="2"/>
  <c r="BI1869" i="2"/>
  <c r="BH1869" i="2"/>
  <c r="BF1869" i="2"/>
  <c r="BE1869" i="2"/>
  <c r="BD1869" i="2"/>
  <c r="BC1869" i="2"/>
  <c r="BB1869" i="2"/>
  <c r="BA1869" i="2"/>
  <c r="AZ1869" i="2"/>
  <c r="AY1869" i="2"/>
  <c r="AX1869" i="2"/>
  <c r="AW1869" i="2"/>
  <c r="AV1869" i="2"/>
  <c r="AU1869" i="2"/>
  <c r="BP1868" i="2"/>
  <c r="BO1868" i="2"/>
  <c r="BN1868" i="2"/>
  <c r="BM1868" i="2"/>
  <c r="BL1868" i="2"/>
  <c r="BK1868" i="2"/>
  <c r="BI1868" i="2"/>
  <c r="BH1868" i="2"/>
  <c r="BF1868" i="2"/>
  <c r="BE1868" i="2"/>
  <c r="BD1868" i="2"/>
  <c r="BC1868" i="2"/>
  <c r="BB1868" i="2"/>
  <c r="BA1868" i="2"/>
  <c r="AZ1868" i="2"/>
  <c r="AY1868" i="2"/>
  <c r="AX1868" i="2"/>
  <c r="AW1868" i="2"/>
  <c r="AV1868" i="2"/>
  <c r="AU1868" i="2"/>
  <c r="BP1867" i="2"/>
  <c r="BO1867" i="2"/>
  <c r="BN1867" i="2"/>
  <c r="BM1867" i="2"/>
  <c r="BL1867" i="2"/>
  <c r="BK1867" i="2"/>
  <c r="BI1867" i="2"/>
  <c r="BH1867" i="2"/>
  <c r="BF1867" i="2"/>
  <c r="BE1867" i="2"/>
  <c r="BD1867" i="2"/>
  <c r="BC1867" i="2"/>
  <c r="BB1867" i="2"/>
  <c r="BA1867" i="2"/>
  <c r="AZ1867" i="2"/>
  <c r="AY1867" i="2"/>
  <c r="AX1867" i="2"/>
  <c r="AW1867" i="2"/>
  <c r="AV1867" i="2"/>
  <c r="AU1867" i="2"/>
  <c r="BP1866" i="2"/>
  <c r="BO1866" i="2"/>
  <c r="BN1866" i="2"/>
  <c r="BM1866" i="2"/>
  <c r="BL1866" i="2"/>
  <c r="BK1866" i="2"/>
  <c r="BI1866" i="2"/>
  <c r="BH1866" i="2"/>
  <c r="BF1866" i="2"/>
  <c r="BE1866" i="2"/>
  <c r="BD1866" i="2"/>
  <c r="BC1866" i="2"/>
  <c r="BB1866" i="2"/>
  <c r="BA1866" i="2"/>
  <c r="AZ1866" i="2"/>
  <c r="AY1866" i="2"/>
  <c r="AX1866" i="2"/>
  <c r="AW1866" i="2"/>
  <c r="AV1866" i="2"/>
  <c r="AU1866" i="2"/>
  <c r="BP1865" i="2"/>
  <c r="BO1865" i="2"/>
  <c r="BN1865" i="2"/>
  <c r="BM1865" i="2"/>
  <c r="BL1865" i="2"/>
  <c r="BK1865" i="2"/>
  <c r="BI1865" i="2"/>
  <c r="BH1865" i="2"/>
  <c r="BF1865" i="2"/>
  <c r="BE1865" i="2"/>
  <c r="BD1865" i="2"/>
  <c r="BC1865" i="2"/>
  <c r="BB1865" i="2"/>
  <c r="BA1865" i="2"/>
  <c r="AZ1865" i="2"/>
  <c r="AY1865" i="2"/>
  <c r="AX1865" i="2"/>
  <c r="AW1865" i="2"/>
  <c r="AV1865" i="2"/>
  <c r="AU1865" i="2"/>
  <c r="BP1864" i="2"/>
  <c r="BO1864" i="2"/>
  <c r="BN1864" i="2"/>
  <c r="BM1864" i="2"/>
  <c r="BL1864" i="2"/>
  <c r="BK1864" i="2"/>
  <c r="BI1864" i="2"/>
  <c r="BH1864" i="2"/>
  <c r="BF1864" i="2"/>
  <c r="BE1864" i="2"/>
  <c r="BD1864" i="2"/>
  <c r="BC1864" i="2"/>
  <c r="BB1864" i="2"/>
  <c r="BA1864" i="2"/>
  <c r="AZ1864" i="2"/>
  <c r="AY1864" i="2"/>
  <c r="AX1864" i="2"/>
  <c r="AW1864" i="2"/>
  <c r="AV1864" i="2"/>
  <c r="AU1864" i="2"/>
  <c r="BP1863" i="2"/>
  <c r="BO1863" i="2"/>
  <c r="BN1863" i="2"/>
  <c r="BM1863" i="2"/>
  <c r="BL1863" i="2"/>
  <c r="BK1863" i="2"/>
  <c r="BI1863" i="2"/>
  <c r="BH1863" i="2"/>
  <c r="BF1863" i="2"/>
  <c r="BE1863" i="2"/>
  <c r="BD1863" i="2"/>
  <c r="BC1863" i="2"/>
  <c r="BB1863" i="2"/>
  <c r="BA1863" i="2"/>
  <c r="AZ1863" i="2"/>
  <c r="AY1863" i="2"/>
  <c r="AX1863" i="2"/>
  <c r="AW1863" i="2"/>
  <c r="AV1863" i="2"/>
  <c r="AU1863" i="2"/>
  <c r="BP1862" i="2"/>
  <c r="BO1862" i="2"/>
  <c r="BN1862" i="2"/>
  <c r="BM1862" i="2"/>
  <c r="BL1862" i="2"/>
  <c r="BK1862" i="2"/>
  <c r="BI1862" i="2"/>
  <c r="BH1862" i="2"/>
  <c r="BF1862" i="2"/>
  <c r="BE1862" i="2"/>
  <c r="BD1862" i="2"/>
  <c r="BC1862" i="2"/>
  <c r="BB1862" i="2"/>
  <c r="BA1862" i="2"/>
  <c r="AZ1862" i="2"/>
  <c r="AY1862" i="2"/>
  <c r="AX1862" i="2"/>
  <c r="AW1862" i="2"/>
  <c r="AV1862" i="2"/>
  <c r="AU1862" i="2"/>
  <c r="BP1861" i="2"/>
  <c r="BO1861" i="2"/>
  <c r="BN1861" i="2"/>
  <c r="BM1861" i="2"/>
  <c r="BL1861" i="2"/>
  <c r="BK1861" i="2"/>
  <c r="BI1861" i="2"/>
  <c r="BH1861" i="2"/>
  <c r="BF1861" i="2"/>
  <c r="BE1861" i="2"/>
  <c r="BD1861" i="2"/>
  <c r="BC1861" i="2"/>
  <c r="BB1861" i="2"/>
  <c r="BA1861" i="2"/>
  <c r="AZ1861" i="2"/>
  <c r="AY1861" i="2"/>
  <c r="AX1861" i="2"/>
  <c r="AW1861" i="2"/>
  <c r="AV1861" i="2"/>
  <c r="AU1861" i="2"/>
  <c r="BP1860" i="2"/>
  <c r="BO1860" i="2"/>
  <c r="BN1860" i="2"/>
  <c r="BM1860" i="2"/>
  <c r="BL1860" i="2"/>
  <c r="BK1860" i="2"/>
  <c r="BI1860" i="2"/>
  <c r="BH1860" i="2"/>
  <c r="BF1860" i="2"/>
  <c r="BE1860" i="2"/>
  <c r="BD1860" i="2"/>
  <c r="BC1860" i="2"/>
  <c r="BB1860" i="2"/>
  <c r="BA1860" i="2"/>
  <c r="AZ1860" i="2"/>
  <c r="AY1860" i="2"/>
  <c r="AX1860" i="2"/>
  <c r="AW1860" i="2"/>
  <c r="AV1860" i="2"/>
  <c r="AU1860" i="2"/>
  <c r="BP1859" i="2"/>
  <c r="BO1859" i="2"/>
  <c r="BN1859" i="2"/>
  <c r="BM1859" i="2"/>
  <c r="BL1859" i="2"/>
  <c r="BK1859" i="2"/>
  <c r="BI1859" i="2"/>
  <c r="BH1859" i="2"/>
  <c r="BF1859" i="2"/>
  <c r="BE1859" i="2"/>
  <c r="BD1859" i="2"/>
  <c r="BC1859" i="2"/>
  <c r="BB1859" i="2"/>
  <c r="BA1859" i="2"/>
  <c r="AZ1859" i="2"/>
  <c r="AY1859" i="2"/>
  <c r="AX1859" i="2"/>
  <c r="AW1859" i="2"/>
  <c r="AV1859" i="2"/>
  <c r="AU1859" i="2"/>
  <c r="BP1858" i="2"/>
  <c r="BO1858" i="2"/>
  <c r="BN1858" i="2"/>
  <c r="BM1858" i="2"/>
  <c r="BL1858" i="2"/>
  <c r="BK1858" i="2"/>
  <c r="BI1858" i="2"/>
  <c r="BH1858" i="2"/>
  <c r="BF1858" i="2"/>
  <c r="BE1858" i="2"/>
  <c r="BD1858" i="2"/>
  <c r="BC1858" i="2"/>
  <c r="BB1858" i="2"/>
  <c r="BA1858" i="2"/>
  <c r="AZ1858" i="2"/>
  <c r="AY1858" i="2"/>
  <c r="AX1858" i="2"/>
  <c r="AW1858" i="2"/>
  <c r="AV1858" i="2"/>
  <c r="AU1858" i="2"/>
  <c r="BP1857" i="2"/>
  <c r="BO1857" i="2"/>
  <c r="BN1857" i="2"/>
  <c r="BM1857" i="2"/>
  <c r="BL1857" i="2"/>
  <c r="BK1857" i="2"/>
  <c r="BI1857" i="2"/>
  <c r="BH1857" i="2"/>
  <c r="BF1857" i="2"/>
  <c r="BE1857" i="2"/>
  <c r="BD1857" i="2"/>
  <c r="BC1857" i="2"/>
  <c r="BB1857" i="2"/>
  <c r="BA1857" i="2"/>
  <c r="AZ1857" i="2"/>
  <c r="AY1857" i="2"/>
  <c r="AX1857" i="2"/>
  <c r="AW1857" i="2"/>
  <c r="AV1857" i="2"/>
  <c r="AU1857" i="2"/>
  <c r="BP1856" i="2"/>
  <c r="BO1856" i="2"/>
  <c r="BN1856" i="2"/>
  <c r="BM1856" i="2"/>
  <c r="BL1856" i="2"/>
  <c r="BK1856" i="2"/>
  <c r="BI1856" i="2"/>
  <c r="BH1856" i="2"/>
  <c r="BF1856" i="2"/>
  <c r="BE1856" i="2"/>
  <c r="BD1856" i="2"/>
  <c r="BC1856" i="2"/>
  <c r="BB1856" i="2"/>
  <c r="BA1856" i="2"/>
  <c r="AZ1856" i="2"/>
  <c r="AY1856" i="2"/>
  <c r="AX1856" i="2"/>
  <c r="AW1856" i="2"/>
  <c r="AV1856" i="2"/>
  <c r="AU1856" i="2"/>
  <c r="BP1855" i="2"/>
  <c r="BO1855" i="2"/>
  <c r="BN1855" i="2"/>
  <c r="BM1855" i="2"/>
  <c r="BL1855" i="2"/>
  <c r="BK1855" i="2"/>
  <c r="BI1855" i="2"/>
  <c r="BH1855" i="2"/>
  <c r="BF1855" i="2"/>
  <c r="BE1855" i="2"/>
  <c r="BD1855" i="2"/>
  <c r="BC1855" i="2"/>
  <c r="BB1855" i="2"/>
  <c r="BA1855" i="2"/>
  <c r="AZ1855" i="2"/>
  <c r="AY1855" i="2"/>
  <c r="AX1855" i="2"/>
  <c r="AW1855" i="2"/>
  <c r="AV1855" i="2"/>
  <c r="AU1855" i="2"/>
  <c r="BP1854" i="2"/>
  <c r="BO1854" i="2"/>
  <c r="BN1854" i="2"/>
  <c r="BM1854" i="2"/>
  <c r="BL1854" i="2"/>
  <c r="BK1854" i="2"/>
  <c r="BI1854" i="2"/>
  <c r="BH1854" i="2"/>
  <c r="BF1854" i="2"/>
  <c r="BE1854" i="2"/>
  <c r="BD1854" i="2"/>
  <c r="BC1854" i="2"/>
  <c r="BB1854" i="2"/>
  <c r="BA1854" i="2"/>
  <c r="AZ1854" i="2"/>
  <c r="AY1854" i="2"/>
  <c r="AX1854" i="2"/>
  <c r="AW1854" i="2"/>
  <c r="AV1854" i="2"/>
  <c r="AU1854" i="2"/>
  <c r="BP1853" i="2"/>
  <c r="BO1853" i="2"/>
  <c r="BN1853" i="2"/>
  <c r="BM1853" i="2"/>
  <c r="BL1853" i="2"/>
  <c r="BK1853" i="2"/>
  <c r="BI1853" i="2"/>
  <c r="BH1853" i="2"/>
  <c r="BF1853" i="2"/>
  <c r="BE1853" i="2"/>
  <c r="BD1853" i="2"/>
  <c r="BC1853" i="2"/>
  <c r="BB1853" i="2"/>
  <c r="BA1853" i="2"/>
  <c r="AZ1853" i="2"/>
  <c r="AY1853" i="2"/>
  <c r="AX1853" i="2"/>
  <c r="AW1853" i="2"/>
  <c r="AV1853" i="2"/>
  <c r="AU1853" i="2"/>
  <c r="BP1852" i="2"/>
  <c r="BO1852" i="2"/>
  <c r="BN1852" i="2"/>
  <c r="BM1852" i="2"/>
  <c r="BL1852" i="2"/>
  <c r="BK1852" i="2"/>
  <c r="BI1852" i="2"/>
  <c r="BH1852" i="2"/>
  <c r="BF1852" i="2"/>
  <c r="BE1852" i="2"/>
  <c r="BD1852" i="2"/>
  <c r="BC1852" i="2"/>
  <c r="BB1852" i="2"/>
  <c r="BA1852" i="2"/>
  <c r="AZ1852" i="2"/>
  <c r="AY1852" i="2"/>
  <c r="AX1852" i="2"/>
  <c r="AW1852" i="2"/>
  <c r="AV1852" i="2"/>
  <c r="AU1852" i="2"/>
  <c r="BP1851" i="2"/>
  <c r="BO1851" i="2"/>
  <c r="BN1851" i="2"/>
  <c r="BM1851" i="2"/>
  <c r="BL1851" i="2"/>
  <c r="BK1851" i="2"/>
  <c r="BI1851" i="2"/>
  <c r="BH1851" i="2"/>
  <c r="BF1851" i="2"/>
  <c r="BE1851" i="2"/>
  <c r="BD1851" i="2"/>
  <c r="BC1851" i="2"/>
  <c r="BB1851" i="2"/>
  <c r="BA1851" i="2"/>
  <c r="AZ1851" i="2"/>
  <c r="AY1851" i="2"/>
  <c r="AX1851" i="2"/>
  <c r="AW1851" i="2"/>
  <c r="AV1851" i="2"/>
  <c r="AU1851" i="2"/>
  <c r="BP1850" i="2"/>
  <c r="BO1850" i="2"/>
  <c r="BN1850" i="2"/>
  <c r="BM1850" i="2"/>
  <c r="BL1850" i="2"/>
  <c r="BK1850" i="2"/>
  <c r="BI1850" i="2"/>
  <c r="BH1850" i="2"/>
  <c r="BF1850" i="2"/>
  <c r="BE1850" i="2"/>
  <c r="BD1850" i="2"/>
  <c r="BC1850" i="2"/>
  <c r="BB1850" i="2"/>
  <c r="BA1850" i="2"/>
  <c r="AZ1850" i="2"/>
  <c r="AY1850" i="2"/>
  <c r="AX1850" i="2"/>
  <c r="AW1850" i="2"/>
  <c r="AV1850" i="2"/>
  <c r="AU1850" i="2"/>
  <c r="BP1849" i="2"/>
  <c r="BO1849" i="2"/>
  <c r="BN1849" i="2"/>
  <c r="BM1849" i="2"/>
  <c r="BL1849" i="2"/>
  <c r="BK1849" i="2"/>
  <c r="BI1849" i="2"/>
  <c r="BH1849" i="2"/>
  <c r="BF1849" i="2"/>
  <c r="BE1849" i="2"/>
  <c r="BD1849" i="2"/>
  <c r="BC1849" i="2"/>
  <c r="BB1849" i="2"/>
  <c r="BA1849" i="2"/>
  <c r="AZ1849" i="2"/>
  <c r="AY1849" i="2"/>
  <c r="AX1849" i="2"/>
  <c r="AW1849" i="2"/>
  <c r="AV1849" i="2"/>
  <c r="AU1849" i="2"/>
  <c r="BP1848" i="2"/>
  <c r="BO1848" i="2"/>
  <c r="BN1848" i="2"/>
  <c r="BM1848" i="2"/>
  <c r="BL1848" i="2"/>
  <c r="BK1848" i="2"/>
  <c r="BI1848" i="2"/>
  <c r="BH1848" i="2"/>
  <c r="BF1848" i="2"/>
  <c r="BE1848" i="2"/>
  <c r="BD1848" i="2"/>
  <c r="BC1848" i="2"/>
  <c r="BB1848" i="2"/>
  <c r="BA1848" i="2"/>
  <c r="AZ1848" i="2"/>
  <c r="AY1848" i="2"/>
  <c r="AX1848" i="2"/>
  <c r="AW1848" i="2"/>
  <c r="AV1848" i="2"/>
  <c r="AU1848" i="2"/>
  <c r="BP1847" i="2"/>
  <c r="BO1847" i="2"/>
  <c r="BN1847" i="2"/>
  <c r="BM1847" i="2"/>
  <c r="BL1847" i="2"/>
  <c r="BK1847" i="2"/>
  <c r="BI1847" i="2"/>
  <c r="BH1847" i="2"/>
  <c r="BF1847" i="2"/>
  <c r="BE1847" i="2"/>
  <c r="BD1847" i="2"/>
  <c r="BC1847" i="2"/>
  <c r="BB1847" i="2"/>
  <c r="BA1847" i="2"/>
  <c r="AZ1847" i="2"/>
  <c r="AY1847" i="2"/>
  <c r="AX1847" i="2"/>
  <c r="AW1847" i="2"/>
  <c r="AV1847" i="2"/>
  <c r="AU1847" i="2"/>
  <c r="BP1846" i="2"/>
  <c r="BO1846" i="2"/>
  <c r="BN1846" i="2"/>
  <c r="BM1846" i="2"/>
  <c r="BL1846" i="2"/>
  <c r="BK1846" i="2"/>
  <c r="BI1846" i="2"/>
  <c r="BH1846" i="2"/>
  <c r="BF1846" i="2"/>
  <c r="BE1846" i="2"/>
  <c r="BD1846" i="2"/>
  <c r="BC1846" i="2"/>
  <c r="BB1846" i="2"/>
  <c r="BA1846" i="2"/>
  <c r="AZ1846" i="2"/>
  <c r="AY1846" i="2"/>
  <c r="AX1846" i="2"/>
  <c r="AW1846" i="2"/>
  <c r="AV1846" i="2"/>
  <c r="AU1846" i="2"/>
  <c r="BP1845" i="2"/>
  <c r="BO1845" i="2"/>
  <c r="BN1845" i="2"/>
  <c r="BM1845" i="2"/>
  <c r="BL1845" i="2"/>
  <c r="BK1845" i="2"/>
  <c r="BI1845" i="2"/>
  <c r="BH1845" i="2"/>
  <c r="BF1845" i="2"/>
  <c r="BE1845" i="2"/>
  <c r="BD1845" i="2"/>
  <c r="BC1845" i="2"/>
  <c r="BB1845" i="2"/>
  <c r="BA1845" i="2"/>
  <c r="AZ1845" i="2"/>
  <c r="AY1845" i="2"/>
  <c r="AX1845" i="2"/>
  <c r="AW1845" i="2"/>
  <c r="AV1845" i="2"/>
  <c r="AU1845" i="2"/>
  <c r="BP1844" i="2"/>
  <c r="BO1844" i="2"/>
  <c r="BN1844" i="2"/>
  <c r="BM1844" i="2"/>
  <c r="BL1844" i="2"/>
  <c r="BK1844" i="2"/>
  <c r="BI1844" i="2"/>
  <c r="BH1844" i="2"/>
  <c r="BF1844" i="2"/>
  <c r="BE1844" i="2"/>
  <c r="BD1844" i="2"/>
  <c r="BC1844" i="2"/>
  <c r="BB1844" i="2"/>
  <c r="BA1844" i="2"/>
  <c r="AZ1844" i="2"/>
  <c r="AY1844" i="2"/>
  <c r="AX1844" i="2"/>
  <c r="AW1844" i="2"/>
  <c r="AV1844" i="2"/>
  <c r="AU1844" i="2"/>
  <c r="BP1843" i="2"/>
  <c r="BO1843" i="2"/>
  <c r="BN1843" i="2"/>
  <c r="BM1843" i="2"/>
  <c r="BL1843" i="2"/>
  <c r="BK1843" i="2"/>
  <c r="BI1843" i="2"/>
  <c r="BH1843" i="2"/>
  <c r="BF1843" i="2"/>
  <c r="BE1843" i="2"/>
  <c r="BD1843" i="2"/>
  <c r="BC1843" i="2"/>
  <c r="BB1843" i="2"/>
  <c r="BA1843" i="2"/>
  <c r="AZ1843" i="2"/>
  <c r="AY1843" i="2"/>
  <c r="AX1843" i="2"/>
  <c r="AW1843" i="2"/>
  <c r="AV1843" i="2"/>
  <c r="AU1843" i="2"/>
  <c r="BP1842" i="2"/>
  <c r="BO1842" i="2"/>
  <c r="BN1842" i="2"/>
  <c r="BM1842" i="2"/>
  <c r="BL1842" i="2"/>
  <c r="BK1842" i="2"/>
  <c r="BI1842" i="2"/>
  <c r="BH1842" i="2"/>
  <c r="BF1842" i="2"/>
  <c r="BE1842" i="2"/>
  <c r="BD1842" i="2"/>
  <c r="BC1842" i="2"/>
  <c r="BB1842" i="2"/>
  <c r="BA1842" i="2"/>
  <c r="AZ1842" i="2"/>
  <c r="AY1842" i="2"/>
  <c r="AX1842" i="2"/>
  <c r="AW1842" i="2"/>
  <c r="AV1842" i="2"/>
  <c r="AU1842" i="2"/>
  <c r="BP1841" i="2"/>
  <c r="BO1841" i="2"/>
  <c r="BN1841" i="2"/>
  <c r="BM1841" i="2"/>
  <c r="BL1841" i="2"/>
  <c r="BK1841" i="2"/>
  <c r="BI1841" i="2"/>
  <c r="BH1841" i="2"/>
  <c r="BF1841" i="2"/>
  <c r="BE1841" i="2"/>
  <c r="BD1841" i="2"/>
  <c r="BC1841" i="2"/>
  <c r="BB1841" i="2"/>
  <c r="BA1841" i="2"/>
  <c r="AZ1841" i="2"/>
  <c r="AY1841" i="2"/>
  <c r="AX1841" i="2"/>
  <c r="AW1841" i="2"/>
  <c r="AV1841" i="2"/>
  <c r="AU1841" i="2"/>
  <c r="BP1840" i="2"/>
  <c r="BO1840" i="2"/>
  <c r="BN1840" i="2"/>
  <c r="BM1840" i="2"/>
  <c r="BL1840" i="2"/>
  <c r="BK1840" i="2"/>
  <c r="BI1840" i="2"/>
  <c r="BH1840" i="2"/>
  <c r="BF1840" i="2"/>
  <c r="BE1840" i="2"/>
  <c r="BD1840" i="2"/>
  <c r="BC1840" i="2"/>
  <c r="BB1840" i="2"/>
  <c r="BA1840" i="2"/>
  <c r="AZ1840" i="2"/>
  <c r="AY1840" i="2"/>
  <c r="AX1840" i="2"/>
  <c r="AW1840" i="2"/>
  <c r="AV1840" i="2"/>
  <c r="AU1840" i="2"/>
  <c r="BP1839" i="2"/>
  <c r="BO1839" i="2"/>
  <c r="BN1839" i="2"/>
  <c r="BM1839" i="2"/>
  <c r="BL1839" i="2"/>
  <c r="BK1839" i="2"/>
  <c r="BI1839" i="2"/>
  <c r="BH1839" i="2"/>
  <c r="BF1839" i="2"/>
  <c r="BE1839" i="2"/>
  <c r="BD1839" i="2"/>
  <c r="BC1839" i="2"/>
  <c r="BB1839" i="2"/>
  <c r="BA1839" i="2"/>
  <c r="AZ1839" i="2"/>
  <c r="AY1839" i="2"/>
  <c r="AX1839" i="2"/>
  <c r="AW1839" i="2"/>
  <c r="AV1839" i="2"/>
  <c r="AU1839" i="2"/>
  <c r="BP1838" i="2"/>
  <c r="BO1838" i="2"/>
  <c r="BN1838" i="2"/>
  <c r="BM1838" i="2"/>
  <c r="BL1838" i="2"/>
  <c r="BK1838" i="2"/>
  <c r="BI1838" i="2"/>
  <c r="BH1838" i="2"/>
  <c r="BF1838" i="2"/>
  <c r="BE1838" i="2"/>
  <c r="BD1838" i="2"/>
  <c r="BC1838" i="2"/>
  <c r="BB1838" i="2"/>
  <c r="BA1838" i="2"/>
  <c r="AZ1838" i="2"/>
  <c r="AY1838" i="2"/>
  <c r="AX1838" i="2"/>
  <c r="AW1838" i="2"/>
  <c r="AV1838" i="2"/>
  <c r="AU1838" i="2"/>
  <c r="BP1837" i="2"/>
  <c r="BO1837" i="2"/>
  <c r="BN1837" i="2"/>
  <c r="BM1837" i="2"/>
  <c r="BL1837" i="2"/>
  <c r="BK1837" i="2"/>
  <c r="BI1837" i="2"/>
  <c r="BH1837" i="2"/>
  <c r="BF1837" i="2"/>
  <c r="BE1837" i="2"/>
  <c r="BD1837" i="2"/>
  <c r="BC1837" i="2"/>
  <c r="BB1837" i="2"/>
  <c r="BA1837" i="2"/>
  <c r="AZ1837" i="2"/>
  <c r="AY1837" i="2"/>
  <c r="AX1837" i="2"/>
  <c r="AW1837" i="2"/>
  <c r="AV1837" i="2"/>
  <c r="AU1837" i="2"/>
  <c r="BP1836" i="2"/>
  <c r="BO1836" i="2"/>
  <c r="BN1836" i="2"/>
  <c r="BM1836" i="2"/>
  <c r="BL1836" i="2"/>
  <c r="BK1836" i="2"/>
  <c r="BI1836" i="2"/>
  <c r="BH1836" i="2"/>
  <c r="BF1836" i="2"/>
  <c r="BE1836" i="2"/>
  <c r="BD1836" i="2"/>
  <c r="BC1836" i="2"/>
  <c r="BB1836" i="2"/>
  <c r="BA1836" i="2"/>
  <c r="AZ1836" i="2"/>
  <c r="AY1836" i="2"/>
  <c r="AX1836" i="2"/>
  <c r="AW1836" i="2"/>
  <c r="AV1836" i="2"/>
  <c r="AU1836" i="2"/>
  <c r="BP1835" i="2"/>
  <c r="BO1835" i="2"/>
  <c r="BN1835" i="2"/>
  <c r="BM1835" i="2"/>
  <c r="BL1835" i="2"/>
  <c r="BK1835" i="2"/>
  <c r="BI1835" i="2"/>
  <c r="BH1835" i="2"/>
  <c r="BF1835" i="2"/>
  <c r="BE1835" i="2"/>
  <c r="BD1835" i="2"/>
  <c r="BC1835" i="2"/>
  <c r="BB1835" i="2"/>
  <c r="BA1835" i="2"/>
  <c r="AZ1835" i="2"/>
  <c r="AY1835" i="2"/>
  <c r="AX1835" i="2"/>
  <c r="AW1835" i="2"/>
  <c r="AV1835" i="2"/>
  <c r="AU1835" i="2"/>
  <c r="BP1834" i="2"/>
  <c r="BO1834" i="2"/>
  <c r="BN1834" i="2"/>
  <c r="BM1834" i="2"/>
  <c r="BL1834" i="2"/>
  <c r="BK1834" i="2"/>
  <c r="BI1834" i="2"/>
  <c r="BH1834" i="2"/>
  <c r="BF1834" i="2"/>
  <c r="BE1834" i="2"/>
  <c r="BD1834" i="2"/>
  <c r="BC1834" i="2"/>
  <c r="BB1834" i="2"/>
  <c r="BA1834" i="2"/>
  <c r="AZ1834" i="2"/>
  <c r="AY1834" i="2"/>
  <c r="AX1834" i="2"/>
  <c r="AW1834" i="2"/>
  <c r="AV1834" i="2"/>
  <c r="AU1834" i="2"/>
  <c r="BP1833" i="2"/>
  <c r="BO1833" i="2"/>
  <c r="BN1833" i="2"/>
  <c r="BM1833" i="2"/>
  <c r="BL1833" i="2"/>
  <c r="BK1833" i="2"/>
  <c r="BI1833" i="2"/>
  <c r="BH1833" i="2"/>
  <c r="BF1833" i="2"/>
  <c r="BE1833" i="2"/>
  <c r="BD1833" i="2"/>
  <c r="BC1833" i="2"/>
  <c r="BB1833" i="2"/>
  <c r="BA1833" i="2"/>
  <c r="AZ1833" i="2"/>
  <c r="AY1833" i="2"/>
  <c r="AX1833" i="2"/>
  <c r="AW1833" i="2"/>
  <c r="AV1833" i="2"/>
  <c r="AU1833" i="2"/>
  <c r="BP1832" i="2"/>
  <c r="BO1832" i="2"/>
  <c r="BN1832" i="2"/>
  <c r="BM1832" i="2"/>
  <c r="BL1832" i="2"/>
  <c r="BK1832" i="2"/>
  <c r="BI1832" i="2"/>
  <c r="BH1832" i="2"/>
  <c r="BF1832" i="2"/>
  <c r="BE1832" i="2"/>
  <c r="BD1832" i="2"/>
  <c r="BC1832" i="2"/>
  <c r="BB1832" i="2"/>
  <c r="BA1832" i="2"/>
  <c r="AZ1832" i="2"/>
  <c r="AY1832" i="2"/>
  <c r="AX1832" i="2"/>
  <c r="AW1832" i="2"/>
  <c r="AV1832" i="2"/>
  <c r="AU1832" i="2"/>
  <c r="BP1831" i="2"/>
  <c r="BO1831" i="2"/>
  <c r="BN1831" i="2"/>
  <c r="BM1831" i="2"/>
  <c r="BL1831" i="2"/>
  <c r="BK1831" i="2"/>
  <c r="BI1831" i="2"/>
  <c r="BH1831" i="2"/>
  <c r="BF1831" i="2"/>
  <c r="BE1831" i="2"/>
  <c r="BD1831" i="2"/>
  <c r="BC1831" i="2"/>
  <c r="BB1831" i="2"/>
  <c r="BA1831" i="2"/>
  <c r="AZ1831" i="2"/>
  <c r="AY1831" i="2"/>
  <c r="AX1831" i="2"/>
  <c r="AW1831" i="2"/>
  <c r="AV1831" i="2"/>
  <c r="AU1831" i="2"/>
  <c r="BP1830" i="2"/>
  <c r="BO1830" i="2"/>
  <c r="BN1830" i="2"/>
  <c r="BM1830" i="2"/>
  <c r="BL1830" i="2"/>
  <c r="BK1830" i="2"/>
  <c r="BI1830" i="2"/>
  <c r="BH1830" i="2"/>
  <c r="BF1830" i="2"/>
  <c r="BE1830" i="2"/>
  <c r="BD1830" i="2"/>
  <c r="BC1830" i="2"/>
  <c r="BB1830" i="2"/>
  <c r="BA1830" i="2"/>
  <c r="AZ1830" i="2"/>
  <c r="AY1830" i="2"/>
  <c r="AX1830" i="2"/>
  <c r="AW1830" i="2"/>
  <c r="AV1830" i="2"/>
  <c r="AU1830" i="2"/>
  <c r="BP1829" i="2"/>
  <c r="BO1829" i="2"/>
  <c r="BN1829" i="2"/>
  <c r="BM1829" i="2"/>
  <c r="BL1829" i="2"/>
  <c r="BK1829" i="2"/>
  <c r="BI1829" i="2"/>
  <c r="BH1829" i="2"/>
  <c r="BF1829" i="2"/>
  <c r="BE1829" i="2"/>
  <c r="BD1829" i="2"/>
  <c r="BC1829" i="2"/>
  <c r="BB1829" i="2"/>
  <c r="BA1829" i="2"/>
  <c r="AZ1829" i="2"/>
  <c r="AY1829" i="2"/>
  <c r="AX1829" i="2"/>
  <c r="AW1829" i="2"/>
  <c r="AV1829" i="2"/>
  <c r="AU1829" i="2"/>
  <c r="BP1828" i="2"/>
  <c r="BO1828" i="2"/>
  <c r="BN1828" i="2"/>
  <c r="BM1828" i="2"/>
  <c r="BL1828" i="2"/>
  <c r="BK1828" i="2"/>
  <c r="BI1828" i="2"/>
  <c r="BH1828" i="2"/>
  <c r="BF1828" i="2"/>
  <c r="BE1828" i="2"/>
  <c r="BD1828" i="2"/>
  <c r="BC1828" i="2"/>
  <c r="BB1828" i="2"/>
  <c r="BA1828" i="2"/>
  <c r="AZ1828" i="2"/>
  <c r="AY1828" i="2"/>
  <c r="AX1828" i="2"/>
  <c r="AW1828" i="2"/>
  <c r="AV1828" i="2"/>
  <c r="AU1828" i="2"/>
  <c r="BP1827" i="2"/>
  <c r="BO1827" i="2"/>
  <c r="BN1827" i="2"/>
  <c r="BM1827" i="2"/>
  <c r="BL1827" i="2"/>
  <c r="BK1827" i="2"/>
  <c r="BI1827" i="2"/>
  <c r="BH1827" i="2"/>
  <c r="BF1827" i="2"/>
  <c r="BE1827" i="2"/>
  <c r="BD1827" i="2"/>
  <c r="BC1827" i="2"/>
  <c r="BB1827" i="2"/>
  <c r="BA1827" i="2"/>
  <c r="AZ1827" i="2"/>
  <c r="AY1827" i="2"/>
  <c r="AX1827" i="2"/>
  <c r="AW1827" i="2"/>
  <c r="AV1827" i="2"/>
  <c r="AU1827" i="2"/>
  <c r="BP1826" i="2"/>
  <c r="BO1826" i="2"/>
  <c r="BN1826" i="2"/>
  <c r="BM1826" i="2"/>
  <c r="BL1826" i="2"/>
  <c r="BK1826" i="2"/>
  <c r="BI1826" i="2"/>
  <c r="BH1826" i="2"/>
  <c r="BF1826" i="2"/>
  <c r="BE1826" i="2"/>
  <c r="BD1826" i="2"/>
  <c r="BC1826" i="2"/>
  <c r="BB1826" i="2"/>
  <c r="BA1826" i="2"/>
  <c r="AZ1826" i="2"/>
  <c r="AY1826" i="2"/>
  <c r="AX1826" i="2"/>
  <c r="AW1826" i="2"/>
  <c r="AV1826" i="2"/>
  <c r="AU1826" i="2"/>
  <c r="BP1825" i="2"/>
  <c r="BO1825" i="2"/>
  <c r="BN1825" i="2"/>
  <c r="BM1825" i="2"/>
  <c r="BL1825" i="2"/>
  <c r="BK1825" i="2"/>
  <c r="BI1825" i="2"/>
  <c r="BH1825" i="2"/>
  <c r="BF1825" i="2"/>
  <c r="BE1825" i="2"/>
  <c r="BD1825" i="2"/>
  <c r="BC1825" i="2"/>
  <c r="BB1825" i="2"/>
  <c r="BA1825" i="2"/>
  <c r="AZ1825" i="2"/>
  <c r="AY1825" i="2"/>
  <c r="AX1825" i="2"/>
  <c r="AW1825" i="2"/>
  <c r="AV1825" i="2"/>
  <c r="AU1825" i="2"/>
  <c r="BP1824" i="2"/>
  <c r="BO1824" i="2"/>
  <c r="BN1824" i="2"/>
  <c r="BM1824" i="2"/>
  <c r="BL1824" i="2"/>
  <c r="BK1824" i="2"/>
  <c r="BI1824" i="2"/>
  <c r="BH1824" i="2"/>
  <c r="BF1824" i="2"/>
  <c r="BE1824" i="2"/>
  <c r="BD1824" i="2"/>
  <c r="BC1824" i="2"/>
  <c r="BB1824" i="2"/>
  <c r="BA1824" i="2"/>
  <c r="AZ1824" i="2"/>
  <c r="AY1824" i="2"/>
  <c r="AX1824" i="2"/>
  <c r="AW1824" i="2"/>
  <c r="AV1824" i="2"/>
  <c r="AU1824" i="2"/>
  <c r="BP1823" i="2"/>
  <c r="BO1823" i="2"/>
  <c r="BN1823" i="2"/>
  <c r="BM1823" i="2"/>
  <c r="BL1823" i="2"/>
  <c r="BK1823" i="2"/>
  <c r="BI1823" i="2"/>
  <c r="BH1823" i="2"/>
  <c r="BF1823" i="2"/>
  <c r="BE1823" i="2"/>
  <c r="BD1823" i="2"/>
  <c r="BC1823" i="2"/>
  <c r="BB1823" i="2"/>
  <c r="BA1823" i="2"/>
  <c r="AZ1823" i="2"/>
  <c r="AY1823" i="2"/>
  <c r="AX1823" i="2"/>
  <c r="AW1823" i="2"/>
  <c r="AV1823" i="2"/>
  <c r="AU1823" i="2"/>
  <c r="BP1822" i="2"/>
  <c r="BO1822" i="2"/>
  <c r="BN1822" i="2"/>
  <c r="BM1822" i="2"/>
  <c r="BL1822" i="2"/>
  <c r="BK1822" i="2"/>
  <c r="BI1822" i="2"/>
  <c r="BH1822" i="2"/>
  <c r="BF1822" i="2"/>
  <c r="BE1822" i="2"/>
  <c r="BD1822" i="2"/>
  <c r="BC1822" i="2"/>
  <c r="BB1822" i="2"/>
  <c r="BA1822" i="2"/>
  <c r="AZ1822" i="2"/>
  <c r="AY1822" i="2"/>
  <c r="AX1822" i="2"/>
  <c r="AW1822" i="2"/>
  <c r="AV1822" i="2"/>
  <c r="AU1822" i="2"/>
  <c r="BP1821" i="2"/>
  <c r="BO1821" i="2"/>
  <c r="BN1821" i="2"/>
  <c r="BM1821" i="2"/>
  <c r="BL1821" i="2"/>
  <c r="BK1821" i="2"/>
  <c r="BI1821" i="2"/>
  <c r="BH1821" i="2"/>
  <c r="BF1821" i="2"/>
  <c r="BE1821" i="2"/>
  <c r="BD1821" i="2"/>
  <c r="BC1821" i="2"/>
  <c r="BB1821" i="2"/>
  <c r="BA1821" i="2"/>
  <c r="AZ1821" i="2"/>
  <c r="AY1821" i="2"/>
  <c r="AX1821" i="2"/>
  <c r="AW1821" i="2"/>
  <c r="AV1821" i="2"/>
  <c r="AU1821" i="2"/>
  <c r="BP1820" i="2"/>
  <c r="BO1820" i="2"/>
  <c r="BN1820" i="2"/>
  <c r="BM1820" i="2"/>
  <c r="BL1820" i="2"/>
  <c r="BK1820" i="2"/>
  <c r="BI1820" i="2"/>
  <c r="BH1820" i="2"/>
  <c r="BF1820" i="2"/>
  <c r="BE1820" i="2"/>
  <c r="BD1820" i="2"/>
  <c r="BC1820" i="2"/>
  <c r="BB1820" i="2"/>
  <c r="BA1820" i="2"/>
  <c r="AZ1820" i="2"/>
  <c r="AY1820" i="2"/>
  <c r="AX1820" i="2"/>
  <c r="AW1820" i="2"/>
  <c r="AV1820" i="2"/>
  <c r="AU1820" i="2"/>
  <c r="BP1819" i="2"/>
  <c r="BO1819" i="2"/>
  <c r="BN1819" i="2"/>
  <c r="BM1819" i="2"/>
  <c r="BL1819" i="2"/>
  <c r="BK1819" i="2"/>
  <c r="BI1819" i="2"/>
  <c r="BH1819" i="2"/>
  <c r="BF1819" i="2"/>
  <c r="BE1819" i="2"/>
  <c r="BD1819" i="2"/>
  <c r="BC1819" i="2"/>
  <c r="BB1819" i="2"/>
  <c r="BA1819" i="2"/>
  <c r="AZ1819" i="2"/>
  <c r="AY1819" i="2"/>
  <c r="AX1819" i="2"/>
  <c r="AW1819" i="2"/>
  <c r="AV1819" i="2"/>
  <c r="AU1819" i="2"/>
  <c r="BP1818" i="2"/>
  <c r="BO1818" i="2"/>
  <c r="BN1818" i="2"/>
  <c r="BM1818" i="2"/>
  <c r="BL1818" i="2"/>
  <c r="BK1818" i="2"/>
  <c r="BI1818" i="2"/>
  <c r="BH1818" i="2"/>
  <c r="BF1818" i="2"/>
  <c r="BE1818" i="2"/>
  <c r="BD1818" i="2"/>
  <c r="BC1818" i="2"/>
  <c r="BB1818" i="2"/>
  <c r="BA1818" i="2"/>
  <c r="AZ1818" i="2"/>
  <c r="AY1818" i="2"/>
  <c r="AX1818" i="2"/>
  <c r="AW1818" i="2"/>
  <c r="AV1818" i="2"/>
  <c r="AU1818" i="2"/>
  <c r="BP1817" i="2"/>
  <c r="BO1817" i="2"/>
  <c r="BN1817" i="2"/>
  <c r="BM1817" i="2"/>
  <c r="BL1817" i="2"/>
  <c r="BK1817" i="2"/>
  <c r="BI1817" i="2"/>
  <c r="BH1817" i="2"/>
  <c r="BF1817" i="2"/>
  <c r="BE1817" i="2"/>
  <c r="BD1817" i="2"/>
  <c r="BC1817" i="2"/>
  <c r="BB1817" i="2"/>
  <c r="BA1817" i="2"/>
  <c r="AZ1817" i="2"/>
  <c r="AY1817" i="2"/>
  <c r="AX1817" i="2"/>
  <c r="AW1817" i="2"/>
  <c r="AV1817" i="2"/>
  <c r="AU1817" i="2"/>
  <c r="BP1816" i="2"/>
  <c r="BO1816" i="2"/>
  <c r="BN1816" i="2"/>
  <c r="BM1816" i="2"/>
  <c r="BL1816" i="2"/>
  <c r="BK1816" i="2"/>
  <c r="BI1816" i="2"/>
  <c r="BH1816" i="2"/>
  <c r="BF1816" i="2"/>
  <c r="BE1816" i="2"/>
  <c r="BD1816" i="2"/>
  <c r="BC1816" i="2"/>
  <c r="BB1816" i="2"/>
  <c r="BA1816" i="2"/>
  <c r="AZ1816" i="2"/>
  <c r="AY1816" i="2"/>
  <c r="AX1816" i="2"/>
  <c r="AW1816" i="2"/>
  <c r="AV1816" i="2"/>
  <c r="AU1816" i="2"/>
  <c r="BP1815" i="2"/>
  <c r="BO1815" i="2"/>
  <c r="BN1815" i="2"/>
  <c r="BM1815" i="2"/>
  <c r="BL1815" i="2"/>
  <c r="BK1815" i="2"/>
  <c r="BI1815" i="2"/>
  <c r="BH1815" i="2"/>
  <c r="BF1815" i="2"/>
  <c r="BE1815" i="2"/>
  <c r="BD1815" i="2"/>
  <c r="BC1815" i="2"/>
  <c r="BB1815" i="2"/>
  <c r="BA1815" i="2"/>
  <c r="AZ1815" i="2"/>
  <c r="AY1815" i="2"/>
  <c r="AX1815" i="2"/>
  <c r="AW1815" i="2"/>
  <c r="AV1815" i="2"/>
  <c r="AU1815" i="2"/>
  <c r="BP1814" i="2"/>
  <c r="BO1814" i="2"/>
  <c r="BN1814" i="2"/>
  <c r="BM1814" i="2"/>
  <c r="BL1814" i="2"/>
  <c r="BK1814" i="2"/>
  <c r="BI1814" i="2"/>
  <c r="BH1814" i="2"/>
  <c r="BF1814" i="2"/>
  <c r="BE1814" i="2"/>
  <c r="BD1814" i="2"/>
  <c r="BC1814" i="2"/>
  <c r="BB1814" i="2"/>
  <c r="BA1814" i="2"/>
  <c r="AZ1814" i="2"/>
  <c r="AY1814" i="2"/>
  <c r="AX1814" i="2"/>
  <c r="AW1814" i="2"/>
  <c r="AV1814" i="2"/>
  <c r="AU1814" i="2"/>
  <c r="BP1813" i="2"/>
  <c r="BO1813" i="2"/>
  <c r="BN1813" i="2"/>
  <c r="BM1813" i="2"/>
  <c r="BL1813" i="2"/>
  <c r="BK1813" i="2"/>
  <c r="BI1813" i="2"/>
  <c r="BH1813" i="2"/>
  <c r="BF1813" i="2"/>
  <c r="BE1813" i="2"/>
  <c r="BD1813" i="2"/>
  <c r="BC1813" i="2"/>
  <c r="BB1813" i="2"/>
  <c r="BA1813" i="2"/>
  <c r="AZ1813" i="2"/>
  <c r="AY1813" i="2"/>
  <c r="AX1813" i="2"/>
  <c r="AW1813" i="2"/>
  <c r="AV1813" i="2"/>
  <c r="AU1813" i="2"/>
  <c r="BP1812" i="2"/>
  <c r="BO1812" i="2"/>
  <c r="BN1812" i="2"/>
  <c r="BM1812" i="2"/>
  <c r="BL1812" i="2"/>
  <c r="BK1812" i="2"/>
  <c r="BI1812" i="2"/>
  <c r="BH1812" i="2"/>
  <c r="BF1812" i="2"/>
  <c r="BE1812" i="2"/>
  <c r="BD1812" i="2"/>
  <c r="BC1812" i="2"/>
  <c r="BB1812" i="2"/>
  <c r="BA1812" i="2"/>
  <c r="AZ1812" i="2"/>
  <c r="AY1812" i="2"/>
  <c r="AX1812" i="2"/>
  <c r="AW1812" i="2"/>
  <c r="AV1812" i="2"/>
  <c r="AU1812" i="2"/>
  <c r="BP1811" i="2"/>
  <c r="BO1811" i="2"/>
  <c r="BN1811" i="2"/>
  <c r="BM1811" i="2"/>
  <c r="BL1811" i="2"/>
  <c r="BK1811" i="2"/>
  <c r="BI1811" i="2"/>
  <c r="BH1811" i="2"/>
  <c r="BF1811" i="2"/>
  <c r="BE1811" i="2"/>
  <c r="BD1811" i="2"/>
  <c r="BC1811" i="2"/>
  <c r="BB1811" i="2"/>
  <c r="BA1811" i="2"/>
  <c r="AZ1811" i="2"/>
  <c r="AY1811" i="2"/>
  <c r="AX1811" i="2"/>
  <c r="AW1811" i="2"/>
  <c r="AV1811" i="2"/>
  <c r="AU1811" i="2"/>
  <c r="BP1810" i="2"/>
  <c r="BO1810" i="2"/>
  <c r="BN1810" i="2"/>
  <c r="BM1810" i="2"/>
  <c r="BL1810" i="2"/>
  <c r="BK1810" i="2"/>
  <c r="BI1810" i="2"/>
  <c r="BH1810" i="2"/>
  <c r="BF1810" i="2"/>
  <c r="BE1810" i="2"/>
  <c r="BD1810" i="2"/>
  <c r="BC1810" i="2"/>
  <c r="BB1810" i="2"/>
  <c r="BA1810" i="2"/>
  <c r="AZ1810" i="2"/>
  <c r="AY1810" i="2"/>
  <c r="AX1810" i="2"/>
  <c r="AW1810" i="2"/>
  <c r="AV1810" i="2"/>
  <c r="AU1810" i="2"/>
  <c r="BP1809" i="2"/>
  <c r="BO1809" i="2"/>
  <c r="BN1809" i="2"/>
  <c r="BM1809" i="2"/>
  <c r="BL1809" i="2"/>
  <c r="BK1809" i="2"/>
  <c r="BI1809" i="2"/>
  <c r="BH1809" i="2"/>
  <c r="BF1809" i="2"/>
  <c r="BE1809" i="2"/>
  <c r="BD1809" i="2"/>
  <c r="BC1809" i="2"/>
  <c r="BB1809" i="2"/>
  <c r="BA1809" i="2"/>
  <c r="AZ1809" i="2"/>
  <c r="AY1809" i="2"/>
  <c r="AX1809" i="2"/>
  <c r="AW1809" i="2"/>
  <c r="AV1809" i="2"/>
  <c r="AU1809" i="2"/>
  <c r="BP1808" i="2"/>
  <c r="BO1808" i="2"/>
  <c r="BN1808" i="2"/>
  <c r="BM1808" i="2"/>
  <c r="BL1808" i="2"/>
  <c r="BK1808" i="2"/>
  <c r="BI1808" i="2"/>
  <c r="BH1808" i="2"/>
  <c r="BF1808" i="2"/>
  <c r="BE1808" i="2"/>
  <c r="BD1808" i="2"/>
  <c r="BC1808" i="2"/>
  <c r="BB1808" i="2"/>
  <c r="BA1808" i="2"/>
  <c r="AZ1808" i="2"/>
  <c r="AY1808" i="2"/>
  <c r="AX1808" i="2"/>
  <c r="AW1808" i="2"/>
  <c r="AV1808" i="2"/>
  <c r="AU1808" i="2"/>
  <c r="BP1807" i="2"/>
  <c r="BO1807" i="2"/>
  <c r="BN1807" i="2"/>
  <c r="BM1807" i="2"/>
  <c r="BL1807" i="2"/>
  <c r="BK1807" i="2"/>
  <c r="BI1807" i="2"/>
  <c r="BH1807" i="2"/>
  <c r="BF1807" i="2"/>
  <c r="BE1807" i="2"/>
  <c r="BD1807" i="2"/>
  <c r="BC1807" i="2"/>
  <c r="BB1807" i="2"/>
  <c r="BA1807" i="2"/>
  <c r="AZ1807" i="2"/>
  <c r="AY1807" i="2"/>
  <c r="AX1807" i="2"/>
  <c r="AW1807" i="2"/>
  <c r="AV1807" i="2"/>
  <c r="AU1807" i="2"/>
  <c r="BP1806" i="2"/>
  <c r="BO1806" i="2"/>
  <c r="BN1806" i="2"/>
  <c r="BM1806" i="2"/>
  <c r="BL1806" i="2"/>
  <c r="BK1806" i="2"/>
  <c r="BI1806" i="2"/>
  <c r="BH1806" i="2"/>
  <c r="BF1806" i="2"/>
  <c r="BE1806" i="2"/>
  <c r="BD1806" i="2"/>
  <c r="BC1806" i="2"/>
  <c r="BB1806" i="2"/>
  <c r="BA1806" i="2"/>
  <c r="AZ1806" i="2"/>
  <c r="AY1806" i="2"/>
  <c r="AX1806" i="2"/>
  <c r="AW1806" i="2"/>
  <c r="AV1806" i="2"/>
  <c r="AU1806" i="2"/>
  <c r="BP1805" i="2"/>
  <c r="BO1805" i="2"/>
  <c r="BN1805" i="2"/>
  <c r="BM1805" i="2"/>
  <c r="BL1805" i="2"/>
  <c r="BK1805" i="2"/>
  <c r="BI1805" i="2"/>
  <c r="BH1805" i="2"/>
  <c r="BF1805" i="2"/>
  <c r="BE1805" i="2"/>
  <c r="BD1805" i="2"/>
  <c r="BC1805" i="2"/>
  <c r="BB1805" i="2"/>
  <c r="BA1805" i="2"/>
  <c r="AZ1805" i="2"/>
  <c r="AY1805" i="2"/>
  <c r="AX1805" i="2"/>
  <c r="AW1805" i="2"/>
  <c r="AV1805" i="2"/>
  <c r="AU1805" i="2"/>
  <c r="BP1804" i="2"/>
  <c r="BO1804" i="2"/>
  <c r="BN1804" i="2"/>
  <c r="BM1804" i="2"/>
  <c r="BL1804" i="2"/>
  <c r="BK1804" i="2"/>
  <c r="BI1804" i="2"/>
  <c r="BH1804" i="2"/>
  <c r="BF1804" i="2"/>
  <c r="BE1804" i="2"/>
  <c r="BD1804" i="2"/>
  <c r="BC1804" i="2"/>
  <c r="BB1804" i="2"/>
  <c r="BA1804" i="2"/>
  <c r="AZ1804" i="2"/>
  <c r="AY1804" i="2"/>
  <c r="AX1804" i="2"/>
  <c r="AW1804" i="2"/>
  <c r="AV1804" i="2"/>
  <c r="AU1804" i="2"/>
  <c r="BP1803" i="2"/>
  <c r="BO1803" i="2"/>
  <c r="BN1803" i="2"/>
  <c r="BM1803" i="2"/>
  <c r="BL1803" i="2"/>
  <c r="BK1803" i="2"/>
  <c r="BI1803" i="2"/>
  <c r="BH1803" i="2"/>
  <c r="BF1803" i="2"/>
  <c r="BE1803" i="2"/>
  <c r="BD1803" i="2"/>
  <c r="BC1803" i="2"/>
  <c r="BB1803" i="2"/>
  <c r="BA1803" i="2"/>
  <c r="AZ1803" i="2"/>
  <c r="AY1803" i="2"/>
  <c r="AX1803" i="2"/>
  <c r="AW1803" i="2"/>
  <c r="AV1803" i="2"/>
  <c r="AU1803" i="2"/>
  <c r="BP1802" i="2"/>
  <c r="BO1802" i="2"/>
  <c r="BN1802" i="2"/>
  <c r="BM1802" i="2"/>
  <c r="BL1802" i="2"/>
  <c r="BK1802" i="2"/>
  <c r="BI1802" i="2"/>
  <c r="BH1802" i="2"/>
  <c r="BF1802" i="2"/>
  <c r="BE1802" i="2"/>
  <c r="BD1802" i="2"/>
  <c r="BC1802" i="2"/>
  <c r="BB1802" i="2"/>
  <c r="BA1802" i="2"/>
  <c r="AZ1802" i="2"/>
  <c r="AY1802" i="2"/>
  <c r="AX1802" i="2"/>
  <c r="AW1802" i="2"/>
  <c r="AV1802" i="2"/>
  <c r="AU1802" i="2"/>
  <c r="BP1801" i="2"/>
  <c r="BO1801" i="2"/>
  <c r="BN1801" i="2"/>
  <c r="BM1801" i="2"/>
  <c r="BL1801" i="2"/>
  <c r="BK1801" i="2"/>
  <c r="BI1801" i="2"/>
  <c r="BH1801" i="2"/>
  <c r="BF1801" i="2"/>
  <c r="BE1801" i="2"/>
  <c r="BD1801" i="2"/>
  <c r="BC1801" i="2"/>
  <c r="BB1801" i="2"/>
  <c r="BA1801" i="2"/>
  <c r="AZ1801" i="2"/>
  <c r="AY1801" i="2"/>
  <c r="AX1801" i="2"/>
  <c r="AW1801" i="2"/>
  <c r="AV1801" i="2"/>
  <c r="AU1801" i="2"/>
  <c r="BP1800" i="2"/>
  <c r="BO1800" i="2"/>
  <c r="BN1800" i="2"/>
  <c r="BM1800" i="2"/>
  <c r="BL1800" i="2"/>
  <c r="BK1800" i="2"/>
  <c r="BI1800" i="2"/>
  <c r="BH1800" i="2"/>
  <c r="BF1800" i="2"/>
  <c r="BE1800" i="2"/>
  <c r="BD1800" i="2"/>
  <c r="BC1800" i="2"/>
  <c r="BB1800" i="2"/>
  <c r="BA1800" i="2"/>
  <c r="AZ1800" i="2"/>
  <c r="AY1800" i="2"/>
  <c r="AX1800" i="2"/>
  <c r="AW1800" i="2"/>
  <c r="AV1800" i="2"/>
  <c r="AU1800" i="2"/>
  <c r="BP1799" i="2"/>
  <c r="BO1799" i="2"/>
  <c r="BN1799" i="2"/>
  <c r="BM1799" i="2"/>
  <c r="BL1799" i="2"/>
  <c r="BK1799" i="2"/>
  <c r="BI1799" i="2"/>
  <c r="BH1799" i="2"/>
  <c r="BF1799" i="2"/>
  <c r="BE1799" i="2"/>
  <c r="BD1799" i="2"/>
  <c r="BC1799" i="2"/>
  <c r="BB1799" i="2"/>
  <c r="BA1799" i="2"/>
  <c r="AZ1799" i="2"/>
  <c r="AY1799" i="2"/>
  <c r="AX1799" i="2"/>
  <c r="AW1799" i="2"/>
  <c r="AV1799" i="2"/>
  <c r="AU1799" i="2"/>
  <c r="BP1798" i="2"/>
  <c r="BO1798" i="2"/>
  <c r="BN1798" i="2"/>
  <c r="BM1798" i="2"/>
  <c r="BL1798" i="2"/>
  <c r="BK1798" i="2"/>
  <c r="BI1798" i="2"/>
  <c r="BH1798" i="2"/>
  <c r="BF1798" i="2"/>
  <c r="BE1798" i="2"/>
  <c r="BD1798" i="2"/>
  <c r="BC1798" i="2"/>
  <c r="BB1798" i="2"/>
  <c r="BA1798" i="2"/>
  <c r="AZ1798" i="2"/>
  <c r="AY1798" i="2"/>
  <c r="AX1798" i="2"/>
  <c r="AW1798" i="2"/>
  <c r="AV1798" i="2"/>
  <c r="AU1798" i="2"/>
  <c r="BP1797" i="2"/>
  <c r="BO1797" i="2"/>
  <c r="BN1797" i="2"/>
  <c r="BM1797" i="2"/>
  <c r="BL1797" i="2"/>
  <c r="BK1797" i="2"/>
  <c r="BI1797" i="2"/>
  <c r="BH1797" i="2"/>
  <c r="BF1797" i="2"/>
  <c r="BE1797" i="2"/>
  <c r="BD1797" i="2"/>
  <c r="BC1797" i="2"/>
  <c r="BB1797" i="2"/>
  <c r="BA1797" i="2"/>
  <c r="AZ1797" i="2"/>
  <c r="AY1797" i="2"/>
  <c r="AX1797" i="2"/>
  <c r="AW1797" i="2"/>
  <c r="AV1797" i="2"/>
  <c r="AU1797" i="2"/>
  <c r="BP1796" i="2"/>
  <c r="BO1796" i="2"/>
  <c r="BN1796" i="2"/>
  <c r="BM1796" i="2"/>
  <c r="BL1796" i="2"/>
  <c r="BK1796" i="2"/>
  <c r="BI1796" i="2"/>
  <c r="BH1796" i="2"/>
  <c r="BF1796" i="2"/>
  <c r="BE1796" i="2"/>
  <c r="BD1796" i="2"/>
  <c r="BC1796" i="2"/>
  <c r="BB1796" i="2"/>
  <c r="BA1796" i="2"/>
  <c r="AZ1796" i="2"/>
  <c r="AY1796" i="2"/>
  <c r="AX1796" i="2"/>
  <c r="AW1796" i="2"/>
  <c r="AV1796" i="2"/>
  <c r="AU1796" i="2"/>
  <c r="BP1795" i="2"/>
  <c r="BO1795" i="2"/>
  <c r="BN1795" i="2"/>
  <c r="BM1795" i="2"/>
  <c r="BL1795" i="2"/>
  <c r="BK1795" i="2"/>
  <c r="BI1795" i="2"/>
  <c r="BH1795" i="2"/>
  <c r="BF1795" i="2"/>
  <c r="BE1795" i="2"/>
  <c r="BD1795" i="2"/>
  <c r="BC1795" i="2"/>
  <c r="BB1795" i="2"/>
  <c r="BA1795" i="2"/>
  <c r="AZ1795" i="2"/>
  <c r="AY1795" i="2"/>
  <c r="AX1795" i="2"/>
  <c r="AW1795" i="2"/>
  <c r="AV1795" i="2"/>
  <c r="AU1795" i="2"/>
  <c r="BP1794" i="2"/>
  <c r="BO1794" i="2"/>
  <c r="BN1794" i="2"/>
  <c r="BM1794" i="2"/>
  <c r="BL1794" i="2"/>
  <c r="BK1794" i="2"/>
  <c r="BI1794" i="2"/>
  <c r="BH1794" i="2"/>
  <c r="BF1794" i="2"/>
  <c r="BE1794" i="2"/>
  <c r="BD1794" i="2"/>
  <c r="BC1794" i="2"/>
  <c r="BB1794" i="2"/>
  <c r="BA1794" i="2"/>
  <c r="AZ1794" i="2"/>
  <c r="AY1794" i="2"/>
  <c r="AX1794" i="2"/>
  <c r="AW1794" i="2"/>
  <c r="AV1794" i="2"/>
  <c r="AU1794" i="2"/>
  <c r="BP1793" i="2"/>
  <c r="BO1793" i="2"/>
  <c r="BN1793" i="2"/>
  <c r="BM1793" i="2"/>
  <c r="BL1793" i="2"/>
  <c r="BK1793" i="2"/>
  <c r="BI1793" i="2"/>
  <c r="BH1793" i="2"/>
  <c r="BF1793" i="2"/>
  <c r="BE1793" i="2"/>
  <c r="BD1793" i="2"/>
  <c r="BC1793" i="2"/>
  <c r="BB1793" i="2"/>
  <c r="BA1793" i="2"/>
  <c r="AZ1793" i="2"/>
  <c r="AY1793" i="2"/>
  <c r="AX1793" i="2"/>
  <c r="AW1793" i="2"/>
  <c r="AV1793" i="2"/>
  <c r="AU1793" i="2"/>
  <c r="BP1792" i="2"/>
  <c r="BO1792" i="2"/>
  <c r="BN1792" i="2"/>
  <c r="BM1792" i="2"/>
  <c r="BL1792" i="2"/>
  <c r="BK1792" i="2"/>
  <c r="BI1792" i="2"/>
  <c r="BH1792" i="2"/>
  <c r="BF1792" i="2"/>
  <c r="BE1792" i="2"/>
  <c r="BD1792" i="2"/>
  <c r="BC1792" i="2"/>
  <c r="BB1792" i="2"/>
  <c r="BA1792" i="2"/>
  <c r="AZ1792" i="2"/>
  <c r="AY1792" i="2"/>
  <c r="AX1792" i="2"/>
  <c r="AW1792" i="2"/>
  <c r="AV1792" i="2"/>
  <c r="AU1792" i="2"/>
  <c r="BP1791" i="2"/>
  <c r="BO1791" i="2"/>
  <c r="BN1791" i="2"/>
  <c r="BM1791" i="2"/>
  <c r="BL1791" i="2"/>
  <c r="BK1791" i="2"/>
  <c r="BI1791" i="2"/>
  <c r="BH1791" i="2"/>
  <c r="BF1791" i="2"/>
  <c r="BE1791" i="2"/>
  <c r="BD1791" i="2"/>
  <c r="BC1791" i="2"/>
  <c r="BB1791" i="2"/>
  <c r="BA1791" i="2"/>
  <c r="AZ1791" i="2"/>
  <c r="AY1791" i="2"/>
  <c r="AX1791" i="2"/>
  <c r="AW1791" i="2"/>
  <c r="AV1791" i="2"/>
  <c r="AU1791" i="2"/>
  <c r="BP1790" i="2"/>
  <c r="BO1790" i="2"/>
  <c r="BN1790" i="2"/>
  <c r="BM1790" i="2"/>
  <c r="BL1790" i="2"/>
  <c r="BK1790" i="2"/>
  <c r="BI1790" i="2"/>
  <c r="BH1790" i="2"/>
  <c r="BF1790" i="2"/>
  <c r="BE1790" i="2"/>
  <c r="BD1790" i="2"/>
  <c r="BC1790" i="2"/>
  <c r="BB1790" i="2"/>
  <c r="BA1790" i="2"/>
  <c r="AZ1790" i="2"/>
  <c r="AY1790" i="2"/>
  <c r="AX1790" i="2"/>
  <c r="AW1790" i="2"/>
  <c r="AV1790" i="2"/>
  <c r="AU1790" i="2"/>
  <c r="BP1789" i="2"/>
  <c r="BO1789" i="2"/>
  <c r="BN1789" i="2"/>
  <c r="BM1789" i="2"/>
  <c r="BL1789" i="2"/>
  <c r="BK1789" i="2"/>
  <c r="BI1789" i="2"/>
  <c r="BH1789" i="2"/>
  <c r="BF1789" i="2"/>
  <c r="BE1789" i="2"/>
  <c r="BD1789" i="2"/>
  <c r="BC1789" i="2"/>
  <c r="BB1789" i="2"/>
  <c r="BA1789" i="2"/>
  <c r="AZ1789" i="2"/>
  <c r="AY1789" i="2"/>
  <c r="AX1789" i="2"/>
  <c r="AW1789" i="2"/>
  <c r="AV1789" i="2"/>
  <c r="AU1789" i="2"/>
  <c r="BP1788" i="2"/>
  <c r="BO1788" i="2"/>
  <c r="BN1788" i="2"/>
  <c r="BM1788" i="2"/>
  <c r="BL1788" i="2"/>
  <c r="BK1788" i="2"/>
  <c r="BI1788" i="2"/>
  <c r="BH1788" i="2"/>
  <c r="BF1788" i="2"/>
  <c r="BE1788" i="2"/>
  <c r="BD1788" i="2"/>
  <c r="BC1788" i="2"/>
  <c r="BB1788" i="2"/>
  <c r="BA1788" i="2"/>
  <c r="AZ1788" i="2"/>
  <c r="AY1788" i="2"/>
  <c r="AX1788" i="2"/>
  <c r="AW1788" i="2"/>
  <c r="AV1788" i="2"/>
  <c r="AU1788" i="2"/>
  <c r="BP1787" i="2"/>
  <c r="BO1787" i="2"/>
  <c r="BN1787" i="2"/>
  <c r="BM1787" i="2"/>
  <c r="BL1787" i="2"/>
  <c r="BK1787" i="2"/>
  <c r="BI1787" i="2"/>
  <c r="BH1787" i="2"/>
  <c r="BF1787" i="2"/>
  <c r="BE1787" i="2"/>
  <c r="BD1787" i="2"/>
  <c r="BC1787" i="2"/>
  <c r="BB1787" i="2"/>
  <c r="BA1787" i="2"/>
  <c r="AZ1787" i="2"/>
  <c r="AY1787" i="2"/>
  <c r="AX1787" i="2"/>
  <c r="AW1787" i="2"/>
  <c r="AV1787" i="2"/>
  <c r="AU1787" i="2"/>
  <c r="BP1786" i="2"/>
  <c r="BO1786" i="2"/>
  <c r="BN1786" i="2"/>
  <c r="BM1786" i="2"/>
  <c r="BL1786" i="2"/>
  <c r="BK1786" i="2"/>
  <c r="BI1786" i="2"/>
  <c r="BH1786" i="2"/>
  <c r="BF1786" i="2"/>
  <c r="BE1786" i="2"/>
  <c r="BD1786" i="2"/>
  <c r="BC1786" i="2"/>
  <c r="BB1786" i="2"/>
  <c r="BA1786" i="2"/>
  <c r="AZ1786" i="2"/>
  <c r="AY1786" i="2"/>
  <c r="AX1786" i="2"/>
  <c r="AW1786" i="2"/>
  <c r="AV1786" i="2"/>
  <c r="AU1786" i="2"/>
  <c r="BP1785" i="2"/>
  <c r="BO1785" i="2"/>
  <c r="BN1785" i="2"/>
  <c r="BM1785" i="2"/>
  <c r="BL1785" i="2"/>
  <c r="BK1785" i="2"/>
  <c r="BI1785" i="2"/>
  <c r="BH1785" i="2"/>
  <c r="BF1785" i="2"/>
  <c r="BE1785" i="2"/>
  <c r="BD1785" i="2"/>
  <c r="BC1785" i="2"/>
  <c r="BB1785" i="2"/>
  <c r="BA1785" i="2"/>
  <c r="AZ1785" i="2"/>
  <c r="AY1785" i="2"/>
  <c r="AX1785" i="2"/>
  <c r="AW1785" i="2"/>
  <c r="AV1785" i="2"/>
  <c r="AU1785" i="2"/>
  <c r="BP1784" i="2"/>
  <c r="BO1784" i="2"/>
  <c r="BN1784" i="2"/>
  <c r="BM1784" i="2"/>
  <c r="BL1784" i="2"/>
  <c r="BK1784" i="2"/>
  <c r="BI1784" i="2"/>
  <c r="BH1784" i="2"/>
  <c r="BF1784" i="2"/>
  <c r="BE1784" i="2"/>
  <c r="BD1784" i="2"/>
  <c r="BC1784" i="2"/>
  <c r="BB1784" i="2"/>
  <c r="BA1784" i="2"/>
  <c r="AZ1784" i="2"/>
  <c r="AY1784" i="2"/>
  <c r="AX1784" i="2"/>
  <c r="AW1784" i="2"/>
  <c r="AV1784" i="2"/>
  <c r="AU1784" i="2"/>
  <c r="BP1783" i="2"/>
  <c r="BO1783" i="2"/>
  <c r="BN1783" i="2"/>
  <c r="BM1783" i="2"/>
  <c r="BL1783" i="2"/>
  <c r="BK1783" i="2"/>
  <c r="BI1783" i="2"/>
  <c r="BH1783" i="2"/>
  <c r="BF1783" i="2"/>
  <c r="BE1783" i="2"/>
  <c r="BD1783" i="2"/>
  <c r="BC1783" i="2"/>
  <c r="BB1783" i="2"/>
  <c r="BA1783" i="2"/>
  <c r="AZ1783" i="2"/>
  <c r="AY1783" i="2"/>
  <c r="AX1783" i="2"/>
  <c r="AW1783" i="2"/>
  <c r="AV1783" i="2"/>
  <c r="AU1783" i="2"/>
  <c r="BP1782" i="2"/>
  <c r="BO1782" i="2"/>
  <c r="BN1782" i="2"/>
  <c r="BM1782" i="2"/>
  <c r="BL1782" i="2"/>
  <c r="BK1782" i="2"/>
  <c r="BI1782" i="2"/>
  <c r="BH1782" i="2"/>
  <c r="BF1782" i="2"/>
  <c r="BE1782" i="2"/>
  <c r="BD1782" i="2"/>
  <c r="BC1782" i="2"/>
  <c r="BB1782" i="2"/>
  <c r="BA1782" i="2"/>
  <c r="AZ1782" i="2"/>
  <c r="AY1782" i="2"/>
  <c r="AX1782" i="2"/>
  <c r="AW1782" i="2"/>
  <c r="AV1782" i="2"/>
  <c r="AU1782" i="2"/>
  <c r="BP1781" i="2"/>
  <c r="BO1781" i="2"/>
  <c r="BN1781" i="2"/>
  <c r="BM1781" i="2"/>
  <c r="BL1781" i="2"/>
  <c r="BK1781" i="2"/>
  <c r="BI1781" i="2"/>
  <c r="BH1781" i="2"/>
  <c r="BF1781" i="2"/>
  <c r="BE1781" i="2"/>
  <c r="BD1781" i="2"/>
  <c r="BC1781" i="2"/>
  <c r="BB1781" i="2"/>
  <c r="BA1781" i="2"/>
  <c r="AZ1781" i="2"/>
  <c r="AY1781" i="2"/>
  <c r="AX1781" i="2"/>
  <c r="AW1781" i="2"/>
  <c r="AV1781" i="2"/>
  <c r="AU1781" i="2"/>
  <c r="BP1780" i="2"/>
  <c r="BO1780" i="2"/>
  <c r="BN1780" i="2"/>
  <c r="BM1780" i="2"/>
  <c r="BL1780" i="2"/>
  <c r="BK1780" i="2"/>
  <c r="BI1780" i="2"/>
  <c r="BH1780" i="2"/>
  <c r="BF1780" i="2"/>
  <c r="BE1780" i="2"/>
  <c r="BD1780" i="2"/>
  <c r="BC1780" i="2"/>
  <c r="BB1780" i="2"/>
  <c r="BA1780" i="2"/>
  <c r="AZ1780" i="2"/>
  <c r="AY1780" i="2"/>
  <c r="AX1780" i="2"/>
  <c r="AW1780" i="2"/>
  <c r="AV1780" i="2"/>
  <c r="AU1780" i="2"/>
  <c r="BP1779" i="2"/>
  <c r="BO1779" i="2"/>
  <c r="BN1779" i="2"/>
  <c r="BM1779" i="2"/>
  <c r="BL1779" i="2"/>
  <c r="BK1779" i="2"/>
  <c r="BI1779" i="2"/>
  <c r="BH1779" i="2"/>
  <c r="BF1779" i="2"/>
  <c r="BE1779" i="2"/>
  <c r="BD1779" i="2"/>
  <c r="BC1779" i="2"/>
  <c r="BB1779" i="2"/>
  <c r="BA1779" i="2"/>
  <c r="AZ1779" i="2"/>
  <c r="AY1779" i="2"/>
  <c r="AX1779" i="2"/>
  <c r="AW1779" i="2"/>
  <c r="AV1779" i="2"/>
  <c r="AU1779" i="2"/>
  <c r="BP1778" i="2"/>
  <c r="BO1778" i="2"/>
  <c r="BN1778" i="2"/>
  <c r="BM1778" i="2"/>
  <c r="BL1778" i="2"/>
  <c r="BK1778" i="2"/>
  <c r="BI1778" i="2"/>
  <c r="BH1778" i="2"/>
  <c r="BF1778" i="2"/>
  <c r="BE1778" i="2"/>
  <c r="BD1778" i="2"/>
  <c r="BC1778" i="2"/>
  <c r="BB1778" i="2"/>
  <c r="BA1778" i="2"/>
  <c r="AZ1778" i="2"/>
  <c r="AY1778" i="2"/>
  <c r="AX1778" i="2"/>
  <c r="AW1778" i="2"/>
  <c r="AV1778" i="2"/>
  <c r="AU1778" i="2"/>
  <c r="BP1777" i="2"/>
  <c r="BO1777" i="2"/>
  <c r="BN1777" i="2"/>
  <c r="BM1777" i="2"/>
  <c r="BL1777" i="2"/>
  <c r="BK1777" i="2"/>
  <c r="BI1777" i="2"/>
  <c r="BH1777" i="2"/>
  <c r="BF1777" i="2"/>
  <c r="BE1777" i="2"/>
  <c r="BD1777" i="2"/>
  <c r="BC1777" i="2"/>
  <c r="BB1777" i="2"/>
  <c r="BA1777" i="2"/>
  <c r="AZ1777" i="2"/>
  <c r="AY1777" i="2"/>
  <c r="AX1777" i="2"/>
  <c r="AW1777" i="2"/>
  <c r="AV1777" i="2"/>
  <c r="AU1777" i="2"/>
  <c r="BP1776" i="2"/>
  <c r="BO1776" i="2"/>
  <c r="BN1776" i="2"/>
  <c r="BM1776" i="2"/>
  <c r="BL1776" i="2"/>
  <c r="BK1776" i="2"/>
  <c r="BI1776" i="2"/>
  <c r="BH1776" i="2"/>
  <c r="BF1776" i="2"/>
  <c r="BE1776" i="2"/>
  <c r="BD1776" i="2"/>
  <c r="BC1776" i="2"/>
  <c r="BB1776" i="2"/>
  <c r="BA1776" i="2"/>
  <c r="AZ1776" i="2"/>
  <c r="AY1776" i="2"/>
  <c r="AX1776" i="2"/>
  <c r="AW1776" i="2"/>
  <c r="AV1776" i="2"/>
  <c r="AU1776" i="2"/>
  <c r="BP1775" i="2"/>
  <c r="BO1775" i="2"/>
  <c r="BN1775" i="2"/>
  <c r="BM1775" i="2"/>
  <c r="BL1775" i="2"/>
  <c r="BK1775" i="2"/>
  <c r="BI1775" i="2"/>
  <c r="BH1775" i="2"/>
  <c r="BF1775" i="2"/>
  <c r="BE1775" i="2"/>
  <c r="BD1775" i="2"/>
  <c r="BC1775" i="2"/>
  <c r="BB1775" i="2"/>
  <c r="BA1775" i="2"/>
  <c r="AZ1775" i="2"/>
  <c r="AY1775" i="2"/>
  <c r="AX1775" i="2"/>
  <c r="AW1775" i="2"/>
  <c r="AV1775" i="2"/>
  <c r="AU1775" i="2"/>
  <c r="BP1774" i="2"/>
  <c r="BO1774" i="2"/>
  <c r="BN1774" i="2"/>
  <c r="BM1774" i="2"/>
  <c r="BL1774" i="2"/>
  <c r="BK1774" i="2"/>
  <c r="BI1774" i="2"/>
  <c r="BH1774" i="2"/>
  <c r="BF1774" i="2"/>
  <c r="BE1774" i="2"/>
  <c r="BD1774" i="2"/>
  <c r="BC1774" i="2"/>
  <c r="BB1774" i="2"/>
  <c r="BA1774" i="2"/>
  <c r="AZ1774" i="2"/>
  <c r="AY1774" i="2"/>
  <c r="AX1774" i="2"/>
  <c r="AW1774" i="2"/>
  <c r="AV1774" i="2"/>
  <c r="AU1774" i="2"/>
  <c r="BP1773" i="2"/>
  <c r="BO1773" i="2"/>
  <c r="BN1773" i="2"/>
  <c r="BM1773" i="2"/>
  <c r="BL1773" i="2"/>
  <c r="BK1773" i="2"/>
  <c r="BI1773" i="2"/>
  <c r="BH1773" i="2"/>
  <c r="BF1773" i="2"/>
  <c r="BE1773" i="2"/>
  <c r="BD1773" i="2"/>
  <c r="BC1773" i="2"/>
  <c r="BB1773" i="2"/>
  <c r="BA1773" i="2"/>
  <c r="AZ1773" i="2"/>
  <c r="AY1773" i="2"/>
  <c r="AX1773" i="2"/>
  <c r="AW1773" i="2"/>
  <c r="AV1773" i="2"/>
  <c r="AU1773" i="2"/>
  <c r="BP1772" i="2"/>
  <c r="BO1772" i="2"/>
  <c r="BN1772" i="2"/>
  <c r="BM1772" i="2"/>
  <c r="BL1772" i="2"/>
  <c r="BK1772" i="2"/>
  <c r="BI1772" i="2"/>
  <c r="BH1772" i="2"/>
  <c r="BF1772" i="2"/>
  <c r="BE1772" i="2"/>
  <c r="BD1772" i="2"/>
  <c r="BC1772" i="2"/>
  <c r="BB1772" i="2"/>
  <c r="BA1772" i="2"/>
  <c r="AZ1772" i="2"/>
  <c r="AY1772" i="2"/>
  <c r="AX1772" i="2"/>
  <c r="AW1772" i="2"/>
  <c r="AV1772" i="2"/>
  <c r="AU1772" i="2"/>
  <c r="BP1771" i="2"/>
  <c r="BO1771" i="2"/>
  <c r="BN1771" i="2"/>
  <c r="BM1771" i="2"/>
  <c r="BL1771" i="2"/>
  <c r="BK1771" i="2"/>
  <c r="BI1771" i="2"/>
  <c r="BH1771" i="2"/>
  <c r="BF1771" i="2"/>
  <c r="BE1771" i="2"/>
  <c r="BD1771" i="2"/>
  <c r="BC1771" i="2"/>
  <c r="BB1771" i="2"/>
  <c r="BA1771" i="2"/>
  <c r="AZ1771" i="2"/>
  <c r="AY1771" i="2"/>
  <c r="AX1771" i="2"/>
  <c r="AW1771" i="2"/>
  <c r="AV1771" i="2"/>
  <c r="AU1771" i="2"/>
  <c r="BP1770" i="2"/>
  <c r="BO1770" i="2"/>
  <c r="BN1770" i="2"/>
  <c r="BM1770" i="2"/>
  <c r="BL1770" i="2"/>
  <c r="BK1770" i="2"/>
  <c r="BI1770" i="2"/>
  <c r="BH1770" i="2"/>
  <c r="BF1770" i="2"/>
  <c r="BE1770" i="2"/>
  <c r="BD1770" i="2"/>
  <c r="BC1770" i="2"/>
  <c r="BB1770" i="2"/>
  <c r="BA1770" i="2"/>
  <c r="AZ1770" i="2"/>
  <c r="AY1770" i="2"/>
  <c r="AX1770" i="2"/>
  <c r="AW1770" i="2"/>
  <c r="AV1770" i="2"/>
  <c r="AU1770" i="2"/>
  <c r="BP1769" i="2"/>
  <c r="BO1769" i="2"/>
  <c r="BN1769" i="2"/>
  <c r="BM1769" i="2"/>
  <c r="BL1769" i="2"/>
  <c r="BK1769" i="2"/>
  <c r="BI1769" i="2"/>
  <c r="BH1769" i="2"/>
  <c r="BF1769" i="2"/>
  <c r="BE1769" i="2"/>
  <c r="BD1769" i="2"/>
  <c r="BC1769" i="2"/>
  <c r="BB1769" i="2"/>
  <c r="BA1769" i="2"/>
  <c r="AZ1769" i="2"/>
  <c r="AY1769" i="2"/>
  <c r="AX1769" i="2"/>
  <c r="AW1769" i="2"/>
  <c r="AV1769" i="2"/>
  <c r="AU1769" i="2"/>
  <c r="BP1768" i="2"/>
  <c r="BO1768" i="2"/>
  <c r="BN1768" i="2"/>
  <c r="BM1768" i="2"/>
  <c r="BL1768" i="2"/>
  <c r="BK1768" i="2"/>
  <c r="BI1768" i="2"/>
  <c r="BH1768" i="2"/>
  <c r="BF1768" i="2"/>
  <c r="BE1768" i="2"/>
  <c r="BD1768" i="2"/>
  <c r="BC1768" i="2"/>
  <c r="BB1768" i="2"/>
  <c r="BA1768" i="2"/>
  <c r="AZ1768" i="2"/>
  <c r="AY1768" i="2"/>
  <c r="AX1768" i="2"/>
  <c r="AW1768" i="2"/>
  <c r="AV1768" i="2"/>
  <c r="AU1768" i="2"/>
  <c r="BP1767" i="2"/>
  <c r="BO1767" i="2"/>
  <c r="BN1767" i="2"/>
  <c r="BM1767" i="2"/>
  <c r="BL1767" i="2"/>
  <c r="BK1767" i="2"/>
  <c r="BI1767" i="2"/>
  <c r="BH1767" i="2"/>
  <c r="BF1767" i="2"/>
  <c r="BE1767" i="2"/>
  <c r="BD1767" i="2"/>
  <c r="BC1767" i="2"/>
  <c r="BB1767" i="2"/>
  <c r="BA1767" i="2"/>
  <c r="AZ1767" i="2"/>
  <c r="AY1767" i="2"/>
  <c r="AX1767" i="2"/>
  <c r="AW1767" i="2"/>
  <c r="AV1767" i="2"/>
  <c r="AU1767" i="2"/>
  <c r="BP1766" i="2"/>
  <c r="BO1766" i="2"/>
  <c r="BN1766" i="2"/>
  <c r="BM1766" i="2"/>
  <c r="BL1766" i="2"/>
  <c r="BK1766" i="2"/>
  <c r="BI1766" i="2"/>
  <c r="BH1766" i="2"/>
  <c r="BF1766" i="2"/>
  <c r="BE1766" i="2"/>
  <c r="BD1766" i="2"/>
  <c r="BC1766" i="2"/>
  <c r="BB1766" i="2"/>
  <c r="BA1766" i="2"/>
  <c r="AZ1766" i="2"/>
  <c r="AY1766" i="2"/>
  <c r="AX1766" i="2"/>
  <c r="AW1766" i="2"/>
  <c r="AV1766" i="2"/>
  <c r="AU1766" i="2"/>
  <c r="BP1765" i="2"/>
  <c r="BO1765" i="2"/>
  <c r="BN1765" i="2"/>
  <c r="BM1765" i="2"/>
  <c r="BL1765" i="2"/>
  <c r="BK1765" i="2"/>
  <c r="BI1765" i="2"/>
  <c r="BH1765" i="2"/>
  <c r="BF1765" i="2"/>
  <c r="BE1765" i="2"/>
  <c r="BD1765" i="2"/>
  <c r="BC1765" i="2"/>
  <c r="BB1765" i="2"/>
  <c r="BA1765" i="2"/>
  <c r="AZ1765" i="2"/>
  <c r="AY1765" i="2"/>
  <c r="AX1765" i="2"/>
  <c r="AW1765" i="2"/>
  <c r="AV1765" i="2"/>
  <c r="AU1765" i="2"/>
  <c r="BP1764" i="2"/>
  <c r="BO1764" i="2"/>
  <c r="BN1764" i="2"/>
  <c r="BM1764" i="2"/>
  <c r="BL1764" i="2"/>
  <c r="BK1764" i="2"/>
  <c r="BI1764" i="2"/>
  <c r="BH1764" i="2"/>
  <c r="BF1764" i="2"/>
  <c r="BE1764" i="2"/>
  <c r="BD1764" i="2"/>
  <c r="BC1764" i="2"/>
  <c r="BB1764" i="2"/>
  <c r="BA1764" i="2"/>
  <c r="AZ1764" i="2"/>
  <c r="AY1764" i="2"/>
  <c r="AX1764" i="2"/>
  <c r="AW1764" i="2"/>
  <c r="AV1764" i="2"/>
  <c r="AU1764" i="2"/>
  <c r="BP1763" i="2"/>
  <c r="BO1763" i="2"/>
  <c r="BN1763" i="2"/>
  <c r="BM1763" i="2"/>
  <c r="BL1763" i="2"/>
  <c r="BK1763" i="2"/>
  <c r="BI1763" i="2"/>
  <c r="BH1763" i="2"/>
  <c r="BF1763" i="2"/>
  <c r="BE1763" i="2"/>
  <c r="BD1763" i="2"/>
  <c r="BC1763" i="2"/>
  <c r="BB1763" i="2"/>
  <c r="BA1763" i="2"/>
  <c r="AZ1763" i="2"/>
  <c r="AY1763" i="2"/>
  <c r="AX1763" i="2"/>
  <c r="AW1763" i="2"/>
  <c r="AV1763" i="2"/>
  <c r="AU1763" i="2"/>
  <c r="BP1762" i="2"/>
  <c r="BO1762" i="2"/>
  <c r="BN1762" i="2"/>
  <c r="BM1762" i="2"/>
  <c r="BL1762" i="2"/>
  <c r="BK1762" i="2"/>
  <c r="BI1762" i="2"/>
  <c r="BH1762" i="2"/>
  <c r="BF1762" i="2"/>
  <c r="BE1762" i="2"/>
  <c r="BD1762" i="2"/>
  <c r="BC1762" i="2"/>
  <c r="BB1762" i="2"/>
  <c r="BA1762" i="2"/>
  <c r="AZ1762" i="2"/>
  <c r="AY1762" i="2"/>
  <c r="AX1762" i="2"/>
  <c r="AW1762" i="2"/>
  <c r="AV1762" i="2"/>
  <c r="AU1762" i="2"/>
  <c r="BP1761" i="2"/>
  <c r="BO1761" i="2"/>
  <c r="BN1761" i="2"/>
  <c r="BM1761" i="2"/>
  <c r="BL1761" i="2"/>
  <c r="BK1761" i="2"/>
  <c r="BI1761" i="2"/>
  <c r="BH1761" i="2"/>
  <c r="BF1761" i="2"/>
  <c r="BE1761" i="2"/>
  <c r="BD1761" i="2"/>
  <c r="BC1761" i="2"/>
  <c r="BB1761" i="2"/>
  <c r="BA1761" i="2"/>
  <c r="AZ1761" i="2"/>
  <c r="AY1761" i="2"/>
  <c r="AX1761" i="2"/>
  <c r="AW1761" i="2"/>
  <c r="AV1761" i="2"/>
  <c r="AU1761" i="2"/>
  <c r="BP1760" i="2"/>
  <c r="BO1760" i="2"/>
  <c r="BN1760" i="2"/>
  <c r="BM1760" i="2"/>
  <c r="BL1760" i="2"/>
  <c r="BK1760" i="2"/>
  <c r="BI1760" i="2"/>
  <c r="BH1760" i="2"/>
  <c r="BF1760" i="2"/>
  <c r="BE1760" i="2"/>
  <c r="BD1760" i="2"/>
  <c r="BC1760" i="2"/>
  <c r="BB1760" i="2"/>
  <c r="BA1760" i="2"/>
  <c r="AZ1760" i="2"/>
  <c r="AY1760" i="2"/>
  <c r="AX1760" i="2"/>
  <c r="AW1760" i="2"/>
  <c r="AV1760" i="2"/>
  <c r="AU1760" i="2"/>
  <c r="BP1759" i="2"/>
  <c r="BO1759" i="2"/>
  <c r="BN1759" i="2"/>
  <c r="BM1759" i="2"/>
  <c r="BL1759" i="2"/>
  <c r="BK1759" i="2"/>
  <c r="BI1759" i="2"/>
  <c r="BH1759" i="2"/>
  <c r="BF1759" i="2"/>
  <c r="BE1759" i="2"/>
  <c r="BD1759" i="2"/>
  <c r="BC1759" i="2"/>
  <c r="BB1759" i="2"/>
  <c r="BA1759" i="2"/>
  <c r="AZ1759" i="2"/>
  <c r="AY1759" i="2"/>
  <c r="AX1759" i="2"/>
  <c r="AW1759" i="2"/>
  <c r="AV1759" i="2"/>
  <c r="AU1759" i="2"/>
  <c r="BP1758" i="2"/>
  <c r="BO1758" i="2"/>
  <c r="BN1758" i="2"/>
  <c r="BM1758" i="2"/>
  <c r="BL1758" i="2"/>
  <c r="BK1758" i="2"/>
  <c r="BI1758" i="2"/>
  <c r="BH1758" i="2"/>
  <c r="BF1758" i="2"/>
  <c r="BE1758" i="2"/>
  <c r="BD1758" i="2"/>
  <c r="BC1758" i="2"/>
  <c r="BB1758" i="2"/>
  <c r="BA1758" i="2"/>
  <c r="AZ1758" i="2"/>
  <c r="AY1758" i="2"/>
  <c r="AX1758" i="2"/>
  <c r="AW1758" i="2"/>
  <c r="AV1758" i="2"/>
  <c r="AU1758" i="2"/>
  <c r="BP1757" i="2"/>
  <c r="BO1757" i="2"/>
  <c r="BN1757" i="2"/>
  <c r="BM1757" i="2"/>
  <c r="BL1757" i="2"/>
  <c r="BK1757" i="2"/>
  <c r="BI1757" i="2"/>
  <c r="BH1757" i="2"/>
  <c r="BF1757" i="2"/>
  <c r="BE1757" i="2"/>
  <c r="BD1757" i="2"/>
  <c r="BC1757" i="2"/>
  <c r="BB1757" i="2"/>
  <c r="BA1757" i="2"/>
  <c r="AZ1757" i="2"/>
  <c r="AY1757" i="2"/>
  <c r="AX1757" i="2"/>
  <c r="AW1757" i="2"/>
  <c r="AV1757" i="2"/>
  <c r="AU1757" i="2"/>
  <c r="BP1756" i="2"/>
  <c r="BO1756" i="2"/>
  <c r="BN1756" i="2"/>
  <c r="BM1756" i="2"/>
  <c r="BL1756" i="2"/>
  <c r="BK1756" i="2"/>
  <c r="BI1756" i="2"/>
  <c r="BH1756" i="2"/>
  <c r="BF1756" i="2"/>
  <c r="BE1756" i="2"/>
  <c r="BD1756" i="2"/>
  <c r="BC1756" i="2"/>
  <c r="BB1756" i="2"/>
  <c r="BA1756" i="2"/>
  <c r="AZ1756" i="2"/>
  <c r="AY1756" i="2"/>
  <c r="AX1756" i="2"/>
  <c r="AW1756" i="2"/>
  <c r="AV1756" i="2"/>
  <c r="AU1756" i="2"/>
  <c r="BP1755" i="2"/>
  <c r="BO1755" i="2"/>
  <c r="BN1755" i="2"/>
  <c r="BM1755" i="2"/>
  <c r="BL1755" i="2"/>
  <c r="BK1755" i="2"/>
  <c r="BI1755" i="2"/>
  <c r="BH1755" i="2"/>
  <c r="BF1755" i="2"/>
  <c r="BE1755" i="2"/>
  <c r="BD1755" i="2"/>
  <c r="BC1755" i="2"/>
  <c r="BB1755" i="2"/>
  <c r="BA1755" i="2"/>
  <c r="AZ1755" i="2"/>
  <c r="AY1755" i="2"/>
  <c r="AX1755" i="2"/>
  <c r="AW1755" i="2"/>
  <c r="AV1755" i="2"/>
  <c r="AU1755" i="2"/>
  <c r="BP1754" i="2"/>
  <c r="BO1754" i="2"/>
  <c r="BN1754" i="2"/>
  <c r="BM1754" i="2"/>
  <c r="BL1754" i="2"/>
  <c r="BK1754" i="2"/>
  <c r="BI1754" i="2"/>
  <c r="BH1754" i="2"/>
  <c r="BF1754" i="2"/>
  <c r="BE1754" i="2"/>
  <c r="BD1754" i="2"/>
  <c r="BC1754" i="2"/>
  <c r="BB1754" i="2"/>
  <c r="BA1754" i="2"/>
  <c r="AZ1754" i="2"/>
  <c r="AY1754" i="2"/>
  <c r="AX1754" i="2"/>
  <c r="AW1754" i="2"/>
  <c r="AV1754" i="2"/>
  <c r="AU1754" i="2"/>
  <c r="BP1753" i="2"/>
  <c r="BO1753" i="2"/>
  <c r="BN1753" i="2"/>
  <c r="BM1753" i="2"/>
  <c r="BL1753" i="2"/>
  <c r="BK1753" i="2"/>
  <c r="BI1753" i="2"/>
  <c r="BH1753" i="2"/>
  <c r="BF1753" i="2"/>
  <c r="BE1753" i="2"/>
  <c r="BD1753" i="2"/>
  <c r="BC1753" i="2"/>
  <c r="BB1753" i="2"/>
  <c r="BA1753" i="2"/>
  <c r="AZ1753" i="2"/>
  <c r="AY1753" i="2"/>
  <c r="AX1753" i="2"/>
  <c r="AW1753" i="2"/>
  <c r="AV1753" i="2"/>
  <c r="AU1753" i="2"/>
  <c r="BP1752" i="2"/>
  <c r="BO1752" i="2"/>
  <c r="BN1752" i="2"/>
  <c r="BM1752" i="2"/>
  <c r="BL1752" i="2"/>
  <c r="BK1752" i="2"/>
  <c r="BI1752" i="2"/>
  <c r="BH1752" i="2"/>
  <c r="BF1752" i="2"/>
  <c r="BE1752" i="2"/>
  <c r="BD1752" i="2"/>
  <c r="BC1752" i="2"/>
  <c r="BB1752" i="2"/>
  <c r="BA1752" i="2"/>
  <c r="AZ1752" i="2"/>
  <c r="AY1752" i="2"/>
  <c r="AX1752" i="2"/>
  <c r="AW1752" i="2"/>
  <c r="AV1752" i="2"/>
  <c r="AU1752" i="2"/>
  <c r="BP1751" i="2"/>
  <c r="BO1751" i="2"/>
  <c r="BN1751" i="2"/>
  <c r="BM1751" i="2"/>
  <c r="BL1751" i="2"/>
  <c r="BK1751" i="2"/>
  <c r="BI1751" i="2"/>
  <c r="BH1751" i="2"/>
  <c r="BF1751" i="2"/>
  <c r="BE1751" i="2"/>
  <c r="BD1751" i="2"/>
  <c r="BC1751" i="2"/>
  <c r="BB1751" i="2"/>
  <c r="BA1751" i="2"/>
  <c r="AZ1751" i="2"/>
  <c r="AY1751" i="2"/>
  <c r="AX1751" i="2"/>
  <c r="AW1751" i="2"/>
  <c r="AV1751" i="2"/>
  <c r="AU1751" i="2"/>
  <c r="BP1750" i="2"/>
  <c r="BO1750" i="2"/>
  <c r="BN1750" i="2"/>
  <c r="BM1750" i="2"/>
  <c r="BL1750" i="2"/>
  <c r="BK1750" i="2"/>
  <c r="BI1750" i="2"/>
  <c r="BH1750" i="2"/>
  <c r="BF1750" i="2"/>
  <c r="BE1750" i="2"/>
  <c r="BD1750" i="2"/>
  <c r="BC1750" i="2"/>
  <c r="BB1750" i="2"/>
  <c r="BA1750" i="2"/>
  <c r="AZ1750" i="2"/>
  <c r="AY1750" i="2"/>
  <c r="AX1750" i="2"/>
  <c r="AW1750" i="2"/>
  <c r="AV1750" i="2"/>
  <c r="AU1750" i="2"/>
  <c r="BP1749" i="2"/>
  <c r="BO1749" i="2"/>
  <c r="BN1749" i="2"/>
  <c r="BM1749" i="2"/>
  <c r="BL1749" i="2"/>
  <c r="BK1749" i="2"/>
  <c r="BI1749" i="2"/>
  <c r="BH1749" i="2"/>
  <c r="BF1749" i="2"/>
  <c r="BE1749" i="2"/>
  <c r="BD1749" i="2"/>
  <c r="BC1749" i="2"/>
  <c r="BB1749" i="2"/>
  <c r="BA1749" i="2"/>
  <c r="AZ1749" i="2"/>
  <c r="AY1749" i="2"/>
  <c r="AX1749" i="2"/>
  <c r="AW1749" i="2"/>
  <c r="AV1749" i="2"/>
  <c r="AU1749" i="2"/>
  <c r="BP1748" i="2"/>
  <c r="BO1748" i="2"/>
  <c r="BN1748" i="2"/>
  <c r="BM1748" i="2"/>
  <c r="BL1748" i="2"/>
  <c r="BK1748" i="2"/>
  <c r="BI1748" i="2"/>
  <c r="BH1748" i="2"/>
  <c r="BF1748" i="2"/>
  <c r="BE1748" i="2"/>
  <c r="BD1748" i="2"/>
  <c r="BC1748" i="2"/>
  <c r="BB1748" i="2"/>
  <c r="BA1748" i="2"/>
  <c r="AZ1748" i="2"/>
  <c r="AY1748" i="2"/>
  <c r="AX1748" i="2"/>
  <c r="AW1748" i="2"/>
  <c r="AV1748" i="2"/>
  <c r="AU1748" i="2"/>
  <c r="BP1747" i="2"/>
  <c r="BO1747" i="2"/>
  <c r="BN1747" i="2"/>
  <c r="BM1747" i="2"/>
  <c r="BL1747" i="2"/>
  <c r="BK1747" i="2"/>
  <c r="BI1747" i="2"/>
  <c r="BH1747" i="2"/>
  <c r="BF1747" i="2"/>
  <c r="BE1747" i="2"/>
  <c r="BD1747" i="2"/>
  <c r="BC1747" i="2"/>
  <c r="BB1747" i="2"/>
  <c r="BA1747" i="2"/>
  <c r="AZ1747" i="2"/>
  <c r="AY1747" i="2"/>
  <c r="AX1747" i="2"/>
  <c r="AW1747" i="2"/>
  <c r="AV1747" i="2"/>
  <c r="AU1747" i="2"/>
  <c r="BP1746" i="2"/>
  <c r="BO1746" i="2"/>
  <c r="BN1746" i="2"/>
  <c r="BM1746" i="2"/>
  <c r="BL1746" i="2"/>
  <c r="BK1746" i="2"/>
  <c r="BI1746" i="2"/>
  <c r="BH1746" i="2"/>
  <c r="BF1746" i="2"/>
  <c r="BE1746" i="2"/>
  <c r="BD1746" i="2"/>
  <c r="BC1746" i="2"/>
  <c r="BB1746" i="2"/>
  <c r="BA1746" i="2"/>
  <c r="AZ1746" i="2"/>
  <c r="AY1746" i="2"/>
  <c r="AX1746" i="2"/>
  <c r="AW1746" i="2"/>
  <c r="AV1746" i="2"/>
  <c r="AU1746" i="2"/>
  <c r="BP1745" i="2"/>
  <c r="BO1745" i="2"/>
  <c r="BN1745" i="2"/>
  <c r="BM1745" i="2"/>
  <c r="BL1745" i="2"/>
  <c r="BK1745" i="2"/>
  <c r="BI1745" i="2"/>
  <c r="BH1745" i="2"/>
  <c r="BF1745" i="2"/>
  <c r="BE1745" i="2"/>
  <c r="BD1745" i="2"/>
  <c r="BC1745" i="2"/>
  <c r="BB1745" i="2"/>
  <c r="BA1745" i="2"/>
  <c r="AZ1745" i="2"/>
  <c r="AY1745" i="2"/>
  <c r="AX1745" i="2"/>
  <c r="AW1745" i="2"/>
  <c r="AV1745" i="2"/>
  <c r="AU1745" i="2"/>
  <c r="BP1744" i="2"/>
  <c r="BO1744" i="2"/>
  <c r="BN1744" i="2"/>
  <c r="BM1744" i="2"/>
  <c r="BL1744" i="2"/>
  <c r="BK1744" i="2"/>
  <c r="BI1744" i="2"/>
  <c r="BH1744" i="2"/>
  <c r="BF1744" i="2"/>
  <c r="BE1744" i="2"/>
  <c r="BD1744" i="2"/>
  <c r="BC1744" i="2"/>
  <c r="BB1744" i="2"/>
  <c r="BA1744" i="2"/>
  <c r="AZ1744" i="2"/>
  <c r="AY1744" i="2"/>
  <c r="AX1744" i="2"/>
  <c r="AW1744" i="2"/>
  <c r="AV1744" i="2"/>
  <c r="AU1744" i="2"/>
  <c r="BP1743" i="2"/>
  <c r="BO1743" i="2"/>
  <c r="BN1743" i="2"/>
  <c r="BM1743" i="2"/>
  <c r="BL1743" i="2"/>
  <c r="BK1743" i="2"/>
  <c r="BI1743" i="2"/>
  <c r="BH1743" i="2"/>
  <c r="BF1743" i="2"/>
  <c r="BE1743" i="2"/>
  <c r="BD1743" i="2"/>
  <c r="BC1743" i="2"/>
  <c r="BB1743" i="2"/>
  <c r="BA1743" i="2"/>
  <c r="AZ1743" i="2"/>
  <c r="AY1743" i="2"/>
  <c r="AX1743" i="2"/>
  <c r="AW1743" i="2"/>
  <c r="AV1743" i="2"/>
  <c r="AU1743" i="2"/>
  <c r="BP1742" i="2"/>
  <c r="BO1742" i="2"/>
  <c r="BN1742" i="2"/>
  <c r="BM1742" i="2"/>
  <c r="BL1742" i="2"/>
  <c r="BK1742" i="2"/>
  <c r="BI1742" i="2"/>
  <c r="BH1742" i="2"/>
  <c r="BF1742" i="2"/>
  <c r="BE1742" i="2"/>
  <c r="BD1742" i="2"/>
  <c r="BC1742" i="2"/>
  <c r="BB1742" i="2"/>
  <c r="BA1742" i="2"/>
  <c r="AZ1742" i="2"/>
  <c r="AY1742" i="2"/>
  <c r="AX1742" i="2"/>
  <c r="AW1742" i="2"/>
  <c r="AV1742" i="2"/>
  <c r="AU1742" i="2"/>
  <c r="BP1741" i="2"/>
  <c r="BO1741" i="2"/>
  <c r="BN1741" i="2"/>
  <c r="BM1741" i="2"/>
  <c r="BL1741" i="2"/>
  <c r="BK1741" i="2"/>
  <c r="BI1741" i="2"/>
  <c r="BH1741" i="2"/>
  <c r="BF1741" i="2"/>
  <c r="BE1741" i="2"/>
  <c r="BD1741" i="2"/>
  <c r="BC1741" i="2"/>
  <c r="BB1741" i="2"/>
  <c r="BA1741" i="2"/>
  <c r="AZ1741" i="2"/>
  <c r="AY1741" i="2"/>
  <c r="AX1741" i="2"/>
  <c r="AW1741" i="2"/>
  <c r="AV1741" i="2"/>
  <c r="AU1741" i="2"/>
  <c r="BP1740" i="2"/>
  <c r="BO1740" i="2"/>
  <c r="BN1740" i="2"/>
  <c r="BM1740" i="2"/>
  <c r="BL1740" i="2"/>
  <c r="BK1740" i="2"/>
  <c r="BI1740" i="2"/>
  <c r="BH1740" i="2"/>
  <c r="BF1740" i="2"/>
  <c r="BE1740" i="2"/>
  <c r="BD1740" i="2"/>
  <c r="BC1740" i="2"/>
  <c r="BB1740" i="2"/>
  <c r="BA1740" i="2"/>
  <c r="AZ1740" i="2"/>
  <c r="AY1740" i="2"/>
  <c r="AX1740" i="2"/>
  <c r="AW1740" i="2"/>
  <c r="AV1740" i="2"/>
  <c r="AU1740" i="2"/>
  <c r="BP1739" i="2"/>
  <c r="BO1739" i="2"/>
  <c r="BN1739" i="2"/>
  <c r="BM1739" i="2"/>
  <c r="BL1739" i="2"/>
  <c r="BK1739" i="2"/>
  <c r="BI1739" i="2"/>
  <c r="BH1739" i="2"/>
  <c r="BF1739" i="2"/>
  <c r="BE1739" i="2"/>
  <c r="BD1739" i="2"/>
  <c r="BC1739" i="2"/>
  <c r="BB1739" i="2"/>
  <c r="BA1739" i="2"/>
  <c r="AZ1739" i="2"/>
  <c r="AY1739" i="2"/>
  <c r="AX1739" i="2"/>
  <c r="AW1739" i="2"/>
  <c r="AV1739" i="2"/>
  <c r="AU1739" i="2"/>
  <c r="BP1738" i="2"/>
  <c r="BO1738" i="2"/>
  <c r="BN1738" i="2"/>
  <c r="BM1738" i="2"/>
  <c r="BL1738" i="2"/>
  <c r="BK1738" i="2"/>
  <c r="BI1738" i="2"/>
  <c r="BH1738" i="2"/>
  <c r="BF1738" i="2"/>
  <c r="BE1738" i="2"/>
  <c r="BD1738" i="2"/>
  <c r="BC1738" i="2"/>
  <c r="BB1738" i="2"/>
  <c r="BA1738" i="2"/>
  <c r="AZ1738" i="2"/>
  <c r="AY1738" i="2"/>
  <c r="AX1738" i="2"/>
  <c r="AW1738" i="2"/>
  <c r="AV1738" i="2"/>
  <c r="AU1738" i="2"/>
  <c r="BP1737" i="2"/>
  <c r="BO1737" i="2"/>
  <c r="BN1737" i="2"/>
  <c r="BM1737" i="2"/>
  <c r="BL1737" i="2"/>
  <c r="BK1737" i="2"/>
  <c r="BI1737" i="2"/>
  <c r="BH1737" i="2"/>
  <c r="BF1737" i="2"/>
  <c r="BE1737" i="2"/>
  <c r="BD1737" i="2"/>
  <c r="BC1737" i="2"/>
  <c r="BB1737" i="2"/>
  <c r="BA1737" i="2"/>
  <c r="AZ1737" i="2"/>
  <c r="AY1737" i="2"/>
  <c r="AX1737" i="2"/>
  <c r="AW1737" i="2"/>
  <c r="AV1737" i="2"/>
  <c r="AU1737" i="2"/>
  <c r="BP1736" i="2"/>
  <c r="BO1736" i="2"/>
  <c r="BN1736" i="2"/>
  <c r="BM1736" i="2"/>
  <c r="BL1736" i="2"/>
  <c r="BK1736" i="2"/>
  <c r="BI1736" i="2"/>
  <c r="BH1736" i="2"/>
  <c r="BF1736" i="2"/>
  <c r="BE1736" i="2"/>
  <c r="BD1736" i="2"/>
  <c r="BC1736" i="2"/>
  <c r="BB1736" i="2"/>
  <c r="BA1736" i="2"/>
  <c r="AZ1736" i="2"/>
  <c r="AY1736" i="2"/>
  <c r="AX1736" i="2"/>
  <c r="AW1736" i="2"/>
  <c r="AV1736" i="2"/>
  <c r="AU1736" i="2"/>
  <c r="BP1735" i="2"/>
  <c r="BO1735" i="2"/>
  <c r="BN1735" i="2"/>
  <c r="BM1735" i="2"/>
  <c r="BL1735" i="2"/>
  <c r="BK1735" i="2"/>
  <c r="BI1735" i="2"/>
  <c r="BH1735" i="2"/>
  <c r="BF1735" i="2"/>
  <c r="BE1735" i="2"/>
  <c r="BD1735" i="2"/>
  <c r="BC1735" i="2"/>
  <c r="BB1735" i="2"/>
  <c r="BA1735" i="2"/>
  <c r="AZ1735" i="2"/>
  <c r="AY1735" i="2"/>
  <c r="AX1735" i="2"/>
  <c r="AW1735" i="2"/>
  <c r="AV1735" i="2"/>
  <c r="AU1735" i="2"/>
  <c r="BP1734" i="2"/>
  <c r="BO1734" i="2"/>
  <c r="BN1734" i="2"/>
  <c r="BM1734" i="2"/>
  <c r="BL1734" i="2"/>
  <c r="BK1734" i="2"/>
  <c r="BI1734" i="2"/>
  <c r="BH1734" i="2"/>
  <c r="BF1734" i="2"/>
  <c r="BE1734" i="2"/>
  <c r="BD1734" i="2"/>
  <c r="BC1734" i="2"/>
  <c r="BB1734" i="2"/>
  <c r="BA1734" i="2"/>
  <c r="AZ1734" i="2"/>
  <c r="AY1734" i="2"/>
  <c r="AX1734" i="2"/>
  <c r="AW1734" i="2"/>
  <c r="AV1734" i="2"/>
  <c r="AU1734" i="2"/>
  <c r="BP1733" i="2"/>
  <c r="BO1733" i="2"/>
  <c r="BN1733" i="2"/>
  <c r="BM1733" i="2"/>
  <c r="BL1733" i="2"/>
  <c r="BK1733" i="2"/>
  <c r="BI1733" i="2"/>
  <c r="BH1733" i="2"/>
  <c r="BF1733" i="2"/>
  <c r="BE1733" i="2"/>
  <c r="BD1733" i="2"/>
  <c r="BC1733" i="2"/>
  <c r="BB1733" i="2"/>
  <c r="BA1733" i="2"/>
  <c r="AZ1733" i="2"/>
  <c r="AY1733" i="2"/>
  <c r="AX1733" i="2"/>
  <c r="AW1733" i="2"/>
  <c r="AV1733" i="2"/>
  <c r="AU1733" i="2"/>
  <c r="BP1732" i="2"/>
  <c r="BO1732" i="2"/>
  <c r="BN1732" i="2"/>
  <c r="BM1732" i="2"/>
  <c r="BL1732" i="2"/>
  <c r="BK1732" i="2"/>
  <c r="BI1732" i="2"/>
  <c r="BH1732" i="2"/>
  <c r="BF1732" i="2"/>
  <c r="BE1732" i="2"/>
  <c r="BD1732" i="2"/>
  <c r="BC1732" i="2"/>
  <c r="BB1732" i="2"/>
  <c r="BA1732" i="2"/>
  <c r="AZ1732" i="2"/>
  <c r="AY1732" i="2"/>
  <c r="AX1732" i="2"/>
  <c r="AW1732" i="2"/>
  <c r="AV1732" i="2"/>
  <c r="AU1732" i="2"/>
  <c r="BP1731" i="2"/>
  <c r="BO1731" i="2"/>
  <c r="BN1731" i="2"/>
  <c r="BM1731" i="2"/>
  <c r="BL1731" i="2"/>
  <c r="BK1731" i="2"/>
  <c r="BI1731" i="2"/>
  <c r="BH1731" i="2"/>
  <c r="BF1731" i="2"/>
  <c r="BE1731" i="2"/>
  <c r="BD1731" i="2"/>
  <c r="BC1731" i="2"/>
  <c r="BB1731" i="2"/>
  <c r="BA1731" i="2"/>
  <c r="AZ1731" i="2"/>
  <c r="AY1731" i="2"/>
  <c r="AX1731" i="2"/>
  <c r="AW1731" i="2"/>
  <c r="AV1731" i="2"/>
  <c r="AU1731" i="2"/>
  <c r="BP1730" i="2"/>
  <c r="BO1730" i="2"/>
  <c r="BN1730" i="2"/>
  <c r="BM1730" i="2"/>
  <c r="BL1730" i="2"/>
  <c r="BK1730" i="2"/>
  <c r="BI1730" i="2"/>
  <c r="BH1730" i="2"/>
  <c r="BF1730" i="2"/>
  <c r="BE1730" i="2"/>
  <c r="BD1730" i="2"/>
  <c r="BC1730" i="2"/>
  <c r="BB1730" i="2"/>
  <c r="BA1730" i="2"/>
  <c r="AZ1730" i="2"/>
  <c r="AY1730" i="2"/>
  <c r="AX1730" i="2"/>
  <c r="AW1730" i="2"/>
  <c r="AV1730" i="2"/>
  <c r="AU1730" i="2"/>
  <c r="BP1729" i="2"/>
  <c r="BO1729" i="2"/>
  <c r="BN1729" i="2"/>
  <c r="BM1729" i="2"/>
  <c r="BL1729" i="2"/>
  <c r="BK1729" i="2"/>
  <c r="BI1729" i="2"/>
  <c r="BH1729" i="2"/>
  <c r="BF1729" i="2"/>
  <c r="BE1729" i="2"/>
  <c r="BD1729" i="2"/>
  <c r="BC1729" i="2"/>
  <c r="BB1729" i="2"/>
  <c r="BA1729" i="2"/>
  <c r="AZ1729" i="2"/>
  <c r="AY1729" i="2"/>
  <c r="AX1729" i="2"/>
  <c r="AW1729" i="2"/>
  <c r="AV1729" i="2"/>
  <c r="AU1729" i="2"/>
  <c r="BP1728" i="2"/>
  <c r="BO1728" i="2"/>
  <c r="BN1728" i="2"/>
  <c r="BM1728" i="2"/>
  <c r="BL1728" i="2"/>
  <c r="BK1728" i="2"/>
  <c r="BI1728" i="2"/>
  <c r="BH1728" i="2"/>
  <c r="BF1728" i="2"/>
  <c r="BE1728" i="2"/>
  <c r="BD1728" i="2"/>
  <c r="BC1728" i="2"/>
  <c r="BB1728" i="2"/>
  <c r="BA1728" i="2"/>
  <c r="AZ1728" i="2"/>
  <c r="AY1728" i="2"/>
  <c r="AX1728" i="2"/>
  <c r="AW1728" i="2"/>
  <c r="AV1728" i="2"/>
  <c r="AU1728" i="2"/>
  <c r="BP1727" i="2"/>
  <c r="BO1727" i="2"/>
  <c r="BN1727" i="2"/>
  <c r="BM1727" i="2"/>
  <c r="BL1727" i="2"/>
  <c r="BK1727" i="2"/>
  <c r="BI1727" i="2"/>
  <c r="BH1727" i="2"/>
  <c r="BF1727" i="2"/>
  <c r="BE1727" i="2"/>
  <c r="BD1727" i="2"/>
  <c r="BC1727" i="2"/>
  <c r="BB1727" i="2"/>
  <c r="BA1727" i="2"/>
  <c r="AZ1727" i="2"/>
  <c r="AY1727" i="2"/>
  <c r="AX1727" i="2"/>
  <c r="AW1727" i="2"/>
  <c r="AV1727" i="2"/>
  <c r="AU1727" i="2"/>
  <c r="BP1726" i="2"/>
  <c r="BO1726" i="2"/>
  <c r="BN1726" i="2"/>
  <c r="BM1726" i="2"/>
  <c r="BL1726" i="2"/>
  <c r="BK1726" i="2"/>
  <c r="BI1726" i="2"/>
  <c r="BH1726" i="2"/>
  <c r="BF1726" i="2"/>
  <c r="BE1726" i="2"/>
  <c r="BD1726" i="2"/>
  <c r="BC1726" i="2"/>
  <c r="BB1726" i="2"/>
  <c r="BA1726" i="2"/>
  <c r="AZ1726" i="2"/>
  <c r="AY1726" i="2"/>
  <c r="AX1726" i="2"/>
  <c r="AW1726" i="2"/>
  <c r="AV1726" i="2"/>
  <c r="AU1726" i="2"/>
  <c r="BP1725" i="2"/>
  <c r="BO1725" i="2"/>
  <c r="BN1725" i="2"/>
  <c r="BM1725" i="2"/>
  <c r="BL1725" i="2"/>
  <c r="BK1725" i="2"/>
  <c r="BI1725" i="2"/>
  <c r="BH1725" i="2"/>
  <c r="BF1725" i="2"/>
  <c r="BE1725" i="2"/>
  <c r="BD1725" i="2"/>
  <c r="BC1725" i="2"/>
  <c r="BB1725" i="2"/>
  <c r="BA1725" i="2"/>
  <c r="AZ1725" i="2"/>
  <c r="AY1725" i="2"/>
  <c r="AX1725" i="2"/>
  <c r="AW1725" i="2"/>
  <c r="AV1725" i="2"/>
  <c r="AU1725" i="2"/>
  <c r="BP1724" i="2"/>
  <c r="BO1724" i="2"/>
  <c r="BN1724" i="2"/>
  <c r="BM1724" i="2"/>
  <c r="BL1724" i="2"/>
  <c r="BK1724" i="2"/>
  <c r="BI1724" i="2"/>
  <c r="BH1724" i="2"/>
  <c r="BF1724" i="2"/>
  <c r="BE1724" i="2"/>
  <c r="BD1724" i="2"/>
  <c r="BC1724" i="2"/>
  <c r="BB1724" i="2"/>
  <c r="BA1724" i="2"/>
  <c r="AZ1724" i="2"/>
  <c r="AY1724" i="2"/>
  <c r="AX1724" i="2"/>
  <c r="AW1724" i="2"/>
  <c r="AV1724" i="2"/>
  <c r="AU1724" i="2"/>
  <c r="BP1723" i="2"/>
  <c r="BO1723" i="2"/>
  <c r="BN1723" i="2"/>
  <c r="BM1723" i="2"/>
  <c r="BL1723" i="2"/>
  <c r="BK1723" i="2"/>
  <c r="BI1723" i="2"/>
  <c r="BH1723" i="2"/>
  <c r="BF1723" i="2"/>
  <c r="BE1723" i="2"/>
  <c r="BD1723" i="2"/>
  <c r="BC1723" i="2"/>
  <c r="BB1723" i="2"/>
  <c r="BA1723" i="2"/>
  <c r="AZ1723" i="2"/>
  <c r="AY1723" i="2"/>
  <c r="AX1723" i="2"/>
  <c r="AW1723" i="2"/>
  <c r="AV1723" i="2"/>
  <c r="AU1723" i="2"/>
  <c r="BP1722" i="2"/>
  <c r="BO1722" i="2"/>
  <c r="BN1722" i="2"/>
  <c r="BM1722" i="2"/>
  <c r="BL1722" i="2"/>
  <c r="BK1722" i="2"/>
  <c r="BI1722" i="2"/>
  <c r="BH1722" i="2"/>
  <c r="BF1722" i="2"/>
  <c r="BE1722" i="2"/>
  <c r="BD1722" i="2"/>
  <c r="BC1722" i="2"/>
  <c r="BB1722" i="2"/>
  <c r="BA1722" i="2"/>
  <c r="AZ1722" i="2"/>
  <c r="AY1722" i="2"/>
  <c r="AX1722" i="2"/>
  <c r="AW1722" i="2"/>
  <c r="AV1722" i="2"/>
  <c r="AU1722" i="2"/>
  <c r="BP1721" i="2"/>
  <c r="BO1721" i="2"/>
  <c r="BN1721" i="2"/>
  <c r="BM1721" i="2"/>
  <c r="BL1721" i="2"/>
  <c r="BK1721" i="2"/>
  <c r="BI1721" i="2"/>
  <c r="BH1721" i="2"/>
  <c r="BF1721" i="2"/>
  <c r="BE1721" i="2"/>
  <c r="BD1721" i="2"/>
  <c r="BC1721" i="2"/>
  <c r="BB1721" i="2"/>
  <c r="BA1721" i="2"/>
  <c r="AZ1721" i="2"/>
  <c r="AY1721" i="2"/>
  <c r="AX1721" i="2"/>
  <c r="AW1721" i="2"/>
  <c r="AV1721" i="2"/>
  <c r="AU1721" i="2"/>
  <c r="BP1720" i="2"/>
  <c r="BO1720" i="2"/>
  <c r="BN1720" i="2"/>
  <c r="BM1720" i="2"/>
  <c r="BL1720" i="2"/>
  <c r="BK1720" i="2"/>
  <c r="BI1720" i="2"/>
  <c r="BH1720" i="2"/>
  <c r="BF1720" i="2"/>
  <c r="BE1720" i="2"/>
  <c r="BD1720" i="2"/>
  <c r="BC1720" i="2"/>
  <c r="BB1720" i="2"/>
  <c r="BA1720" i="2"/>
  <c r="AZ1720" i="2"/>
  <c r="AY1720" i="2"/>
  <c r="AX1720" i="2"/>
  <c r="AW1720" i="2"/>
  <c r="AV1720" i="2"/>
  <c r="AU1720" i="2"/>
  <c r="BP1719" i="2"/>
  <c r="BO1719" i="2"/>
  <c r="BN1719" i="2"/>
  <c r="BM1719" i="2"/>
  <c r="BL1719" i="2"/>
  <c r="BK1719" i="2"/>
  <c r="BI1719" i="2"/>
  <c r="BH1719" i="2"/>
  <c r="BF1719" i="2"/>
  <c r="BE1719" i="2"/>
  <c r="BD1719" i="2"/>
  <c r="BC1719" i="2"/>
  <c r="BB1719" i="2"/>
  <c r="BA1719" i="2"/>
  <c r="AZ1719" i="2"/>
  <c r="AY1719" i="2"/>
  <c r="AX1719" i="2"/>
  <c r="AW1719" i="2"/>
  <c r="AV1719" i="2"/>
  <c r="AU1719" i="2"/>
  <c r="BP1718" i="2"/>
  <c r="BO1718" i="2"/>
  <c r="BN1718" i="2"/>
  <c r="BM1718" i="2"/>
  <c r="BL1718" i="2"/>
  <c r="BK1718" i="2"/>
  <c r="BI1718" i="2"/>
  <c r="BH1718" i="2"/>
  <c r="BF1718" i="2"/>
  <c r="BE1718" i="2"/>
  <c r="BD1718" i="2"/>
  <c r="BC1718" i="2"/>
  <c r="BB1718" i="2"/>
  <c r="BA1718" i="2"/>
  <c r="AZ1718" i="2"/>
  <c r="AY1718" i="2"/>
  <c r="AX1718" i="2"/>
  <c r="AW1718" i="2"/>
  <c r="AV1718" i="2"/>
  <c r="AU1718" i="2"/>
  <c r="BP1717" i="2"/>
  <c r="BO1717" i="2"/>
  <c r="BN1717" i="2"/>
  <c r="BM1717" i="2"/>
  <c r="BL1717" i="2"/>
  <c r="BK1717" i="2"/>
  <c r="BI1717" i="2"/>
  <c r="BH1717" i="2"/>
  <c r="BF1717" i="2"/>
  <c r="BE1717" i="2"/>
  <c r="BD1717" i="2"/>
  <c r="BC1717" i="2"/>
  <c r="BB1717" i="2"/>
  <c r="BA1717" i="2"/>
  <c r="AZ1717" i="2"/>
  <c r="AY1717" i="2"/>
  <c r="AX1717" i="2"/>
  <c r="AW1717" i="2"/>
  <c r="AV1717" i="2"/>
  <c r="AU1717" i="2"/>
  <c r="BP1716" i="2"/>
  <c r="BO1716" i="2"/>
  <c r="BN1716" i="2"/>
  <c r="BM1716" i="2"/>
  <c r="BL1716" i="2"/>
  <c r="BK1716" i="2"/>
  <c r="BI1716" i="2"/>
  <c r="BH1716" i="2"/>
  <c r="BF1716" i="2"/>
  <c r="BE1716" i="2"/>
  <c r="BD1716" i="2"/>
  <c r="BC1716" i="2"/>
  <c r="BB1716" i="2"/>
  <c r="BA1716" i="2"/>
  <c r="AZ1716" i="2"/>
  <c r="AY1716" i="2"/>
  <c r="AX1716" i="2"/>
  <c r="AW1716" i="2"/>
  <c r="AV1716" i="2"/>
  <c r="AU1716" i="2"/>
  <c r="BP1715" i="2"/>
  <c r="BO1715" i="2"/>
  <c r="BN1715" i="2"/>
  <c r="BM1715" i="2"/>
  <c r="BL1715" i="2"/>
  <c r="BK1715" i="2"/>
  <c r="BI1715" i="2"/>
  <c r="BH1715" i="2"/>
  <c r="BF1715" i="2"/>
  <c r="BE1715" i="2"/>
  <c r="BD1715" i="2"/>
  <c r="BC1715" i="2"/>
  <c r="BB1715" i="2"/>
  <c r="BA1715" i="2"/>
  <c r="AZ1715" i="2"/>
  <c r="AY1715" i="2"/>
  <c r="AX1715" i="2"/>
  <c r="AW1715" i="2"/>
  <c r="AV1715" i="2"/>
  <c r="AU1715" i="2"/>
  <c r="BP1714" i="2"/>
  <c r="BO1714" i="2"/>
  <c r="BN1714" i="2"/>
  <c r="BM1714" i="2"/>
  <c r="BL1714" i="2"/>
  <c r="BK1714" i="2"/>
  <c r="BI1714" i="2"/>
  <c r="BH1714" i="2"/>
  <c r="BF1714" i="2"/>
  <c r="BE1714" i="2"/>
  <c r="BD1714" i="2"/>
  <c r="BC1714" i="2"/>
  <c r="BB1714" i="2"/>
  <c r="BA1714" i="2"/>
  <c r="AZ1714" i="2"/>
  <c r="AY1714" i="2"/>
  <c r="AX1714" i="2"/>
  <c r="AW1714" i="2"/>
  <c r="AV1714" i="2"/>
  <c r="AU1714" i="2"/>
  <c r="BP1713" i="2"/>
  <c r="BO1713" i="2"/>
  <c r="BN1713" i="2"/>
  <c r="BM1713" i="2"/>
  <c r="BL1713" i="2"/>
  <c r="BK1713" i="2"/>
  <c r="BI1713" i="2"/>
  <c r="BH1713" i="2"/>
  <c r="BF1713" i="2"/>
  <c r="BE1713" i="2"/>
  <c r="BD1713" i="2"/>
  <c r="BC1713" i="2"/>
  <c r="BB1713" i="2"/>
  <c r="BA1713" i="2"/>
  <c r="AZ1713" i="2"/>
  <c r="AY1713" i="2"/>
  <c r="AX1713" i="2"/>
  <c r="AW1713" i="2"/>
  <c r="AV1713" i="2"/>
  <c r="AU1713" i="2"/>
  <c r="BP1712" i="2"/>
  <c r="BO1712" i="2"/>
  <c r="BN1712" i="2"/>
  <c r="BM1712" i="2"/>
  <c r="BL1712" i="2"/>
  <c r="BK1712" i="2"/>
  <c r="BI1712" i="2"/>
  <c r="BH1712" i="2"/>
  <c r="BF1712" i="2"/>
  <c r="BE1712" i="2"/>
  <c r="BD1712" i="2"/>
  <c r="BC1712" i="2"/>
  <c r="BB1712" i="2"/>
  <c r="BA1712" i="2"/>
  <c r="AZ1712" i="2"/>
  <c r="AY1712" i="2"/>
  <c r="AX1712" i="2"/>
  <c r="AW1712" i="2"/>
  <c r="AV1712" i="2"/>
  <c r="AU1712" i="2"/>
  <c r="BP1711" i="2"/>
  <c r="BO1711" i="2"/>
  <c r="BN1711" i="2"/>
  <c r="BM1711" i="2"/>
  <c r="BL1711" i="2"/>
  <c r="BK1711" i="2"/>
  <c r="BI1711" i="2"/>
  <c r="BH1711" i="2"/>
  <c r="BF1711" i="2"/>
  <c r="BE1711" i="2"/>
  <c r="BD1711" i="2"/>
  <c r="BC1711" i="2"/>
  <c r="BB1711" i="2"/>
  <c r="BA1711" i="2"/>
  <c r="AZ1711" i="2"/>
  <c r="AY1711" i="2"/>
  <c r="AX1711" i="2"/>
  <c r="AW1711" i="2"/>
  <c r="AV1711" i="2"/>
  <c r="AU1711" i="2"/>
  <c r="BP1710" i="2"/>
  <c r="BO1710" i="2"/>
  <c r="BN1710" i="2"/>
  <c r="BM1710" i="2"/>
  <c r="BL1710" i="2"/>
  <c r="BK1710" i="2"/>
  <c r="BI1710" i="2"/>
  <c r="BH1710" i="2"/>
  <c r="BF1710" i="2"/>
  <c r="BE1710" i="2"/>
  <c r="BD1710" i="2"/>
  <c r="BC1710" i="2"/>
  <c r="BB1710" i="2"/>
  <c r="BA1710" i="2"/>
  <c r="AZ1710" i="2"/>
  <c r="AY1710" i="2"/>
  <c r="AX1710" i="2"/>
  <c r="AW1710" i="2"/>
  <c r="AV1710" i="2"/>
  <c r="AU1710" i="2"/>
  <c r="BP1709" i="2"/>
  <c r="BO1709" i="2"/>
  <c r="BN1709" i="2"/>
  <c r="BM1709" i="2"/>
  <c r="BL1709" i="2"/>
  <c r="BK1709" i="2"/>
  <c r="BI1709" i="2"/>
  <c r="BH1709" i="2"/>
  <c r="BF1709" i="2"/>
  <c r="BE1709" i="2"/>
  <c r="BD1709" i="2"/>
  <c r="BC1709" i="2"/>
  <c r="BB1709" i="2"/>
  <c r="BA1709" i="2"/>
  <c r="AZ1709" i="2"/>
  <c r="AY1709" i="2"/>
  <c r="AX1709" i="2"/>
  <c r="AW1709" i="2"/>
  <c r="AV1709" i="2"/>
  <c r="AU1709" i="2"/>
  <c r="BP1708" i="2"/>
  <c r="BO1708" i="2"/>
  <c r="BN1708" i="2"/>
  <c r="BM1708" i="2"/>
  <c r="BL1708" i="2"/>
  <c r="BK1708" i="2"/>
  <c r="BI1708" i="2"/>
  <c r="BH1708" i="2"/>
  <c r="BF1708" i="2"/>
  <c r="BE1708" i="2"/>
  <c r="BD1708" i="2"/>
  <c r="BC1708" i="2"/>
  <c r="BB1708" i="2"/>
  <c r="BA1708" i="2"/>
  <c r="AZ1708" i="2"/>
  <c r="AY1708" i="2"/>
  <c r="AX1708" i="2"/>
  <c r="AW1708" i="2"/>
  <c r="AV1708" i="2"/>
  <c r="AU1708" i="2"/>
  <c r="BP1707" i="2"/>
  <c r="BO1707" i="2"/>
  <c r="BN1707" i="2"/>
  <c r="BM1707" i="2"/>
  <c r="BL1707" i="2"/>
  <c r="BK1707" i="2"/>
  <c r="BI1707" i="2"/>
  <c r="BH1707" i="2"/>
  <c r="BF1707" i="2"/>
  <c r="BE1707" i="2"/>
  <c r="BD1707" i="2"/>
  <c r="BC1707" i="2"/>
  <c r="BB1707" i="2"/>
  <c r="BA1707" i="2"/>
  <c r="AZ1707" i="2"/>
  <c r="AY1707" i="2"/>
  <c r="AX1707" i="2"/>
  <c r="AW1707" i="2"/>
  <c r="AV1707" i="2"/>
  <c r="AU1707" i="2"/>
  <c r="BP1706" i="2"/>
  <c r="BO1706" i="2"/>
  <c r="BN1706" i="2"/>
  <c r="BM1706" i="2"/>
  <c r="BL1706" i="2"/>
  <c r="BK1706" i="2"/>
  <c r="BI1706" i="2"/>
  <c r="BH1706" i="2"/>
  <c r="BF1706" i="2"/>
  <c r="BE1706" i="2"/>
  <c r="BD1706" i="2"/>
  <c r="BC1706" i="2"/>
  <c r="BB1706" i="2"/>
  <c r="BA1706" i="2"/>
  <c r="AZ1706" i="2"/>
  <c r="AY1706" i="2"/>
  <c r="AX1706" i="2"/>
  <c r="AW1706" i="2"/>
  <c r="AV1706" i="2"/>
  <c r="AU1706" i="2"/>
  <c r="BP1705" i="2"/>
  <c r="BO1705" i="2"/>
  <c r="BN1705" i="2"/>
  <c r="BM1705" i="2"/>
  <c r="BL1705" i="2"/>
  <c r="BK1705" i="2"/>
  <c r="BI1705" i="2"/>
  <c r="BH1705" i="2"/>
  <c r="BF1705" i="2"/>
  <c r="BE1705" i="2"/>
  <c r="BD1705" i="2"/>
  <c r="BC1705" i="2"/>
  <c r="BB1705" i="2"/>
  <c r="BA1705" i="2"/>
  <c r="AZ1705" i="2"/>
  <c r="AY1705" i="2"/>
  <c r="AX1705" i="2"/>
  <c r="AW1705" i="2"/>
  <c r="AV1705" i="2"/>
  <c r="AU1705" i="2"/>
  <c r="BP1704" i="2"/>
  <c r="BO1704" i="2"/>
  <c r="BN1704" i="2"/>
  <c r="BM1704" i="2"/>
  <c r="BL1704" i="2"/>
  <c r="BK1704" i="2"/>
  <c r="BI1704" i="2"/>
  <c r="BH1704" i="2"/>
  <c r="BF1704" i="2"/>
  <c r="BE1704" i="2"/>
  <c r="BD1704" i="2"/>
  <c r="BC1704" i="2"/>
  <c r="BB1704" i="2"/>
  <c r="BA1704" i="2"/>
  <c r="AZ1704" i="2"/>
  <c r="AY1704" i="2"/>
  <c r="AX1704" i="2"/>
  <c r="AW1704" i="2"/>
  <c r="AV1704" i="2"/>
  <c r="AU1704" i="2"/>
  <c r="BP1703" i="2"/>
  <c r="BO1703" i="2"/>
  <c r="BN1703" i="2"/>
  <c r="BM1703" i="2"/>
  <c r="BL1703" i="2"/>
  <c r="BK1703" i="2"/>
  <c r="BI1703" i="2"/>
  <c r="BH1703" i="2"/>
  <c r="BF1703" i="2"/>
  <c r="BE1703" i="2"/>
  <c r="BD1703" i="2"/>
  <c r="BC1703" i="2"/>
  <c r="BB1703" i="2"/>
  <c r="BA1703" i="2"/>
  <c r="AZ1703" i="2"/>
  <c r="AY1703" i="2"/>
  <c r="AX1703" i="2"/>
  <c r="AW1703" i="2"/>
  <c r="AV1703" i="2"/>
  <c r="AU1703" i="2"/>
  <c r="BP1702" i="2"/>
  <c r="BO1702" i="2"/>
  <c r="BN1702" i="2"/>
  <c r="BM1702" i="2"/>
  <c r="BL1702" i="2"/>
  <c r="BK1702" i="2"/>
  <c r="BI1702" i="2"/>
  <c r="BH1702" i="2"/>
  <c r="BF1702" i="2"/>
  <c r="BE1702" i="2"/>
  <c r="BD1702" i="2"/>
  <c r="BC1702" i="2"/>
  <c r="BB1702" i="2"/>
  <c r="BA1702" i="2"/>
  <c r="AZ1702" i="2"/>
  <c r="AY1702" i="2"/>
  <c r="AX1702" i="2"/>
  <c r="AW1702" i="2"/>
  <c r="AV1702" i="2"/>
  <c r="AU1702" i="2"/>
  <c r="BP1701" i="2"/>
  <c r="BO1701" i="2"/>
  <c r="BN1701" i="2"/>
  <c r="BM1701" i="2"/>
  <c r="BL1701" i="2"/>
  <c r="BK1701" i="2"/>
  <c r="BI1701" i="2"/>
  <c r="BH1701" i="2"/>
  <c r="BF1701" i="2"/>
  <c r="BE1701" i="2"/>
  <c r="BD1701" i="2"/>
  <c r="BC1701" i="2"/>
  <c r="BB1701" i="2"/>
  <c r="BA1701" i="2"/>
  <c r="AZ1701" i="2"/>
  <c r="AY1701" i="2"/>
  <c r="AX1701" i="2"/>
  <c r="AW1701" i="2"/>
  <c r="AV1701" i="2"/>
  <c r="AU1701" i="2"/>
  <c r="BP1700" i="2"/>
  <c r="BO1700" i="2"/>
  <c r="BN1700" i="2"/>
  <c r="BM1700" i="2"/>
  <c r="BL1700" i="2"/>
  <c r="BK1700" i="2"/>
  <c r="BI1700" i="2"/>
  <c r="BH1700" i="2"/>
  <c r="BF1700" i="2"/>
  <c r="BE1700" i="2"/>
  <c r="BD1700" i="2"/>
  <c r="BC1700" i="2"/>
  <c r="BB1700" i="2"/>
  <c r="BA1700" i="2"/>
  <c r="AZ1700" i="2"/>
  <c r="AY1700" i="2"/>
  <c r="AX1700" i="2"/>
  <c r="AW1700" i="2"/>
  <c r="AV1700" i="2"/>
  <c r="AU1700" i="2"/>
  <c r="BP1699" i="2"/>
  <c r="BO1699" i="2"/>
  <c r="BN1699" i="2"/>
  <c r="BM1699" i="2"/>
  <c r="BL1699" i="2"/>
  <c r="BK1699" i="2"/>
  <c r="BI1699" i="2"/>
  <c r="BH1699" i="2"/>
  <c r="BF1699" i="2"/>
  <c r="BE1699" i="2"/>
  <c r="BD1699" i="2"/>
  <c r="BC1699" i="2"/>
  <c r="BB1699" i="2"/>
  <c r="BA1699" i="2"/>
  <c r="AZ1699" i="2"/>
  <c r="AY1699" i="2"/>
  <c r="AX1699" i="2"/>
  <c r="AW1699" i="2"/>
  <c r="AV1699" i="2"/>
  <c r="AU1699" i="2"/>
  <c r="BP1698" i="2"/>
  <c r="BO1698" i="2"/>
  <c r="BN1698" i="2"/>
  <c r="BM1698" i="2"/>
  <c r="BL1698" i="2"/>
  <c r="BK1698" i="2"/>
  <c r="BI1698" i="2"/>
  <c r="BH1698" i="2"/>
  <c r="BF1698" i="2"/>
  <c r="BE1698" i="2"/>
  <c r="BD1698" i="2"/>
  <c r="BC1698" i="2"/>
  <c r="BB1698" i="2"/>
  <c r="BA1698" i="2"/>
  <c r="AZ1698" i="2"/>
  <c r="AY1698" i="2"/>
  <c r="AX1698" i="2"/>
  <c r="AW1698" i="2"/>
  <c r="AV1698" i="2"/>
  <c r="AU1698" i="2"/>
  <c r="BP1697" i="2"/>
  <c r="BO1697" i="2"/>
  <c r="BN1697" i="2"/>
  <c r="BM1697" i="2"/>
  <c r="BL1697" i="2"/>
  <c r="BK1697" i="2"/>
  <c r="BI1697" i="2"/>
  <c r="BH1697" i="2"/>
  <c r="BF1697" i="2"/>
  <c r="BE1697" i="2"/>
  <c r="BD1697" i="2"/>
  <c r="BC1697" i="2"/>
  <c r="BB1697" i="2"/>
  <c r="BA1697" i="2"/>
  <c r="AZ1697" i="2"/>
  <c r="AY1697" i="2"/>
  <c r="AX1697" i="2"/>
  <c r="AW1697" i="2"/>
  <c r="AV1697" i="2"/>
  <c r="AU1697" i="2"/>
  <c r="BP1696" i="2"/>
  <c r="BO1696" i="2"/>
  <c r="BN1696" i="2"/>
  <c r="BM1696" i="2"/>
  <c r="BL1696" i="2"/>
  <c r="BK1696" i="2"/>
  <c r="BI1696" i="2"/>
  <c r="BH1696" i="2"/>
  <c r="BF1696" i="2"/>
  <c r="BE1696" i="2"/>
  <c r="BD1696" i="2"/>
  <c r="BC1696" i="2"/>
  <c r="BB1696" i="2"/>
  <c r="BA1696" i="2"/>
  <c r="AZ1696" i="2"/>
  <c r="AY1696" i="2"/>
  <c r="AX1696" i="2"/>
  <c r="AW1696" i="2"/>
  <c r="AV1696" i="2"/>
  <c r="AU1696" i="2"/>
  <c r="BP1695" i="2"/>
  <c r="BO1695" i="2"/>
  <c r="BN1695" i="2"/>
  <c r="BM1695" i="2"/>
  <c r="BL1695" i="2"/>
  <c r="BK1695" i="2"/>
  <c r="BI1695" i="2"/>
  <c r="BH1695" i="2"/>
  <c r="BF1695" i="2"/>
  <c r="BE1695" i="2"/>
  <c r="BD1695" i="2"/>
  <c r="BC1695" i="2"/>
  <c r="BB1695" i="2"/>
  <c r="BA1695" i="2"/>
  <c r="AZ1695" i="2"/>
  <c r="AY1695" i="2"/>
  <c r="AX1695" i="2"/>
  <c r="AW1695" i="2"/>
  <c r="AV1695" i="2"/>
  <c r="AU1695" i="2"/>
  <c r="BP1694" i="2"/>
  <c r="BO1694" i="2"/>
  <c r="BN1694" i="2"/>
  <c r="BM1694" i="2"/>
  <c r="BL1694" i="2"/>
  <c r="BK1694" i="2"/>
  <c r="BI1694" i="2"/>
  <c r="BH1694" i="2"/>
  <c r="BF1694" i="2"/>
  <c r="BE1694" i="2"/>
  <c r="BD1694" i="2"/>
  <c r="BC1694" i="2"/>
  <c r="BB1694" i="2"/>
  <c r="BA1694" i="2"/>
  <c r="AZ1694" i="2"/>
  <c r="AY1694" i="2"/>
  <c r="AX1694" i="2"/>
  <c r="AW1694" i="2"/>
  <c r="AV1694" i="2"/>
  <c r="AU1694" i="2"/>
  <c r="BP1693" i="2"/>
  <c r="BO1693" i="2"/>
  <c r="BN1693" i="2"/>
  <c r="BM1693" i="2"/>
  <c r="BL1693" i="2"/>
  <c r="BK1693" i="2"/>
  <c r="BI1693" i="2"/>
  <c r="BH1693" i="2"/>
  <c r="BF1693" i="2"/>
  <c r="BE1693" i="2"/>
  <c r="BD1693" i="2"/>
  <c r="BC1693" i="2"/>
  <c r="BB1693" i="2"/>
  <c r="BA1693" i="2"/>
  <c r="AZ1693" i="2"/>
  <c r="AY1693" i="2"/>
  <c r="AX1693" i="2"/>
  <c r="AW1693" i="2"/>
  <c r="AV1693" i="2"/>
  <c r="AU1693" i="2"/>
  <c r="BP1692" i="2"/>
  <c r="BO1692" i="2"/>
  <c r="BN1692" i="2"/>
  <c r="BM1692" i="2"/>
  <c r="BL1692" i="2"/>
  <c r="BK1692" i="2"/>
  <c r="BI1692" i="2"/>
  <c r="BH1692" i="2"/>
  <c r="BF1692" i="2"/>
  <c r="BE1692" i="2"/>
  <c r="BD1692" i="2"/>
  <c r="BC1692" i="2"/>
  <c r="BB1692" i="2"/>
  <c r="BA1692" i="2"/>
  <c r="AZ1692" i="2"/>
  <c r="AY1692" i="2"/>
  <c r="AX1692" i="2"/>
  <c r="AW1692" i="2"/>
  <c r="AV1692" i="2"/>
  <c r="AU1692" i="2"/>
  <c r="BP1691" i="2"/>
  <c r="BO1691" i="2"/>
  <c r="BN1691" i="2"/>
  <c r="BM1691" i="2"/>
  <c r="BL1691" i="2"/>
  <c r="BK1691" i="2"/>
  <c r="BI1691" i="2"/>
  <c r="BH1691" i="2"/>
  <c r="BF1691" i="2"/>
  <c r="BE1691" i="2"/>
  <c r="BD1691" i="2"/>
  <c r="BC1691" i="2"/>
  <c r="BB1691" i="2"/>
  <c r="BA1691" i="2"/>
  <c r="AZ1691" i="2"/>
  <c r="AY1691" i="2"/>
  <c r="AX1691" i="2"/>
  <c r="AW1691" i="2"/>
  <c r="AV1691" i="2"/>
  <c r="AU1691" i="2"/>
  <c r="BP1690" i="2"/>
  <c r="BO1690" i="2"/>
  <c r="BN1690" i="2"/>
  <c r="BM1690" i="2"/>
  <c r="BL1690" i="2"/>
  <c r="BK1690" i="2"/>
  <c r="BI1690" i="2"/>
  <c r="BH1690" i="2"/>
  <c r="BF1690" i="2"/>
  <c r="BE1690" i="2"/>
  <c r="BD1690" i="2"/>
  <c r="BC1690" i="2"/>
  <c r="BB1690" i="2"/>
  <c r="BA1690" i="2"/>
  <c r="AZ1690" i="2"/>
  <c r="AY1690" i="2"/>
  <c r="AX1690" i="2"/>
  <c r="AW1690" i="2"/>
  <c r="AV1690" i="2"/>
  <c r="AU1690" i="2"/>
  <c r="BP1689" i="2"/>
  <c r="BO1689" i="2"/>
  <c r="BN1689" i="2"/>
  <c r="BM1689" i="2"/>
  <c r="BL1689" i="2"/>
  <c r="BK1689" i="2"/>
  <c r="BI1689" i="2"/>
  <c r="BH1689" i="2"/>
  <c r="BF1689" i="2"/>
  <c r="BE1689" i="2"/>
  <c r="BD1689" i="2"/>
  <c r="BC1689" i="2"/>
  <c r="BB1689" i="2"/>
  <c r="BA1689" i="2"/>
  <c r="AZ1689" i="2"/>
  <c r="AY1689" i="2"/>
  <c r="AX1689" i="2"/>
  <c r="AW1689" i="2"/>
  <c r="AV1689" i="2"/>
  <c r="AU1689" i="2"/>
  <c r="BP1688" i="2"/>
  <c r="BO1688" i="2"/>
  <c r="BN1688" i="2"/>
  <c r="BM1688" i="2"/>
  <c r="BL1688" i="2"/>
  <c r="BK1688" i="2"/>
  <c r="BI1688" i="2"/>
  <c r="BH1688" i="2"/>
  <c r="BF1688" i="2"/>
  <c r="BE1688" i="2"/>
  <c r="BD1688" i="2"/>
  <c r="BC1688" i="2"/>
  <c r="BB1688" i="2"/>
  <c r="BA1688" i="2"/>
  <c r="AZ1688" i="2"/>
  <c r="AY1688" i="2"/>
  <c r="AX1688" i="2"/>
  <c r="AW1688" i="2"/>
  <c r="AV1688" i="2"/>
  <c r="AU1688" i="2"/>
  <c r="BP1687" i="2"/>
  <c r="BO1687" i="2"/>
  <c r="BN1687" i="2"/>
  <c r="BM1687" i="2"/>
  <c r="BL1687" i="2"/>
  <c r="BK1687" i="2"/>
  <c r="BI1687" i="2"/>
  <c r="BH1687" i="2"/>
  <c r="BF1687" i="2"/>
  <c r="BE1687" i="2"/>
  <c r="BD1687" i="2"/>
  <c r="BC1687" i="2"/>
  <c r="BB1687" i="2"/>
  <c r="BA1687" i="2"/>
  <c r="AZ1687" i="2"/>
  <c r="AY1687" i="2"/>
  <c r="AX1687" i="2"/>
  <c r="AW1687" i="2"/>
  <c r="AV1687" i="2"/>
  <c r="AU1687" i="2"/>
  <c r="BP1686" i="2"/>
  <c r="BO1686" i="2"/>
  <c r="BN1686" i="2"/>
  <c r="BM1686" i="2"/>
  <c r="BL1686" i="2"/>
  <c r="BK1686" i="2"/>
  <c r="BI1686" i="2"/>
  <c r="BH1686" i="2"/>
  <c r="BF1686" i="2"/>
  <c r="BE1686" i="2"/>
  <c r="BD1686" i="2"/>
  <c r="BC1686" i="2"/>
  <c r="BB1686" i="2"/>
  <c r="BA1686" i="2"/>
  <c r="AZ1686" i="2"/>
  <c r="AY1686" i="2"/>
  <c r="AX1686" i="2"/>
  <c r="AW1686" i="2"/>
  <c r="AV1686" i="2"/>
  <c r="AU1686" i="2"/>
  <c r="BP1685" i="2"/>
  <c r="BO1685" i="2"/>
  <c r="BN1685" i="2"/>
  <c r="BM1685" i="2"/>
  <c r="BL1685" i="2"/>
  <c r="BK1685" i="2"/>
  <c r="BI1685" i="2"/>
  <c r="BH1685" i="2"/>
  <c r="BF1685" i="2"/>
  <c r="BE1685" i="2"/>
  <c r="BD1685" i="2"/>
  <c r="BC1685" i="2"/>
  <c r="BB1685" i="2"/>
  <c r="BA1685" i="2"/>
  <c r="AZ1685" i="2"/>
  <c r="AY1685" i="2"/>
  <c r="AX1685" i="2"/>
  <c r="AW1685" i="2"/>
  <c r="AV1685" i="2"/>
  <c r="AU1685" i="2"/>
  <c r="BP1684" i="2"/>
  <c r="BO1684" i="2"/>
  <c r="BN1684" i="2"/>
  <c r="BM1684" i="2"/>
  <c r="BL1684" i="2"/>
  <c r="BK1684" i="2"/>
  <c r="BI1684" i="2"/>
  <c r="BH1684" i="2"/>
  <c r="BF1684" i="2"/>
  <c r="BE1684" i="2"/>
  <c r="BD1684" i="2"/>
  <c r="BC1684" i="2"/>
  <c r="BB1684" i="2"/>
  <c r="BA1684" i="2"/>
  <c r="AZ1684" i="2"/>
  <c r="AY1684" i="2"/>
  <c r="AX1684" i="2"/>
  <c r="AW1684" i="2"/>
  <c r="AV1684" i="2"/>
  <c r="AU1684" i="2"/>
  <c r="BP1683" i="2"/>
  <c r="BO1683" i="2"/>
  <c r="BN1683" i="2"/>
  <c r="BM1683" i="2"/>
  <c r="BL1683" i="2"/>
  <c r="BK1683" i="2"/>
  <c r="BI1683" i="2"/>
  <c r="BH1683" i="2"/>
  <c r="BF1683" i="2"/>
  <c r="BE1683" i="2"/>
  <c r="BD1683" i="2"/>
  <c r="BC1683" i="2"/>
  <c r="BB1683" i="2"/>
  <c r="BA1683" i="2"/>
  <c r="AZ1683" i="2"/>
  <c r="AY1683" i="2"/>
  <c r="AX1683" i="2"/>
  <c r="AW1683" i="2"/>
  <c r="AV1683" i="2"/>
  <c r="AU1683" i="2"/>
  <c r="BP1682" i="2"/>
  <c r="BO1682" i="2"/>
  <c r="BN1682" i="2"/>
  <c r="BM1682" i="2"/>
  <c r="BL1682" i="2"/>
  <c r="BK1682" i="2"/>
  <c r="BI1682" i="2"/>
  <c r="BH1682" i="2"/>
  <c r="BF1682" i="2"/>
  <c r="BE1682" i="2"/>
  <c r="BD1682" i="2"/>
  <c r="BC1682" i="2"/>
  <c r="BB1682" i="2"/>
  <c r="BA1682" i="2"/>
  <c r="AZ1682" i="2"/>
  <c r="AY1682" i="2"/>
  <c r="AX1682" i="2"/>
  <c r="AW1682" i="2"/>
  <c r="AV1682" i="2"/>
  <c r="AU1682" i="2"/>
  <c r="BP1681" i="2"/>
  <c r="BO1681" i="2"/>
  <c r="BN1681" i="2"/>
  <c r="BM1681" i="2"/>
  <c r="BL1681" i="2"/>
  <c r="BK1681" i="2"/>
  <c r="BI1681" i="2"/>
  <c r="BH1681" i="2"/>
  <c r="BF1681" i="2"/>
  <c r="BE1681" i="2"/>
  <c r="BD1681" i="2"/>
  <c r="BC1681" i="2"/>
  <c r="BB1681" i="2"/>
  <c r="BA1681" i="2"/>
  <c r="AZ1681" i="2"/>
  <c r="AY1681" i="2"/>
  <c r="AX1681" i="2"/>
  <c r="AW1681" i="2"/>
  <c r="AV1681" i="2"/>
  <c r="AU1681" i="2"/>
  <c r="BP1680" i="2"/>
  <c r="BO1680" i="2"/>
  <c r="BN1680" i="2"/>
  <c r="BM1680" i="2"/>
  <c r="BL1680" i="2"/>
  <c r="BK1680" i="2"/>
  <c r="BI1680" i="2"/>
  <c r="BH1680" i="2"/>
  <c r="BF1680" i="2"/>
  <c r="BE1680" i="2"/>
  <c r="BD1680" i="2"/>
  <c r="BC1680" i="2"/>
  <c r="BB1680" i="2"/>
  <c r="BA1680" i="2"/>
  <c r="AZ1680" i="2"/>
  <c r="AY1680" i="2"/>
  <c r="AX1680" i="2"/>
  <c r="AW1680" i="2"/>
  <c r="AV1680" i="2"/>
  <c r="AU1680" i="2"/>
  <c r="BP1679" i="2"/>
  <c r="BO1679" i="2"/>
  <c r="BN1679" i="2"/>
  <c r="BM1679" i="2"/>
  <c r="BL1679" i="2"/>
  <c r="BK1679" i="2"/>
  <c r="BI1679" i="2"/>
  <c r="BH1679" i="2"/>
  <c r="BF1679" i="2"/>
  <c r="BE1679" i="2"/>
  <c r="BD1679" i="2"/>
  <c r="BC1679" i="2"/>
  <c r="BB1679" i="2"/>
  <c r="BA1679" i="2"/>
  <c r="AZ1679" i="2"/>
  <c r="AY1679" i="2"/>
  <c r="AX1679" i="2"/>
  <c r="AW1679" i="2"/>
  <c r="AV1679" i="2"/>
  <c r="AU1679" i="2"/>
  <c r="BP1678" i="2"/>
  <c r="BO1678" i="2"/>
  <c r="BN1678" i="2"/>
  <c r="BM1678" i="2"/>
  <c r="BL1678" i="2"/>
  <c r="BK1678" i="2"/>
  <c r="BI1678" i="2"/>
  <c r="BH1678" i="2"/>
  <c r="BF1678" i="2"/>
  <c r="BE1678" i="2"/>
  <c r="BD1678" i="2"/>
  <c r="BC1678" i="2"/>
  <c r="BB1678" i="2"/>
  <c r="BA1678" i="2"/>
  <c r="AZ1678" i="2"/>
  <c r="AY1678" i="2"/>
  <c r="AX1678" i="2"/>
  <c r="AW1678" i="2"/>
  <c r="AV1678" i="2"/>
  <c r="AU1678" i="2"/>
  <c r="BP1677" i="2"/>
  <c r="BO1677" i="2"/>
  <c r="BN1677" i="2"/>
  <c r="BM1677" i="2"/>
  <c r="BL1677" i="2"/>
  <c r="BK1677" i="2"/>
  <c r="BI1677" i="2"/>
  <c r="BH1677" i="2"/>
  <c r="BF1677" i="2"/>
  <c r="BE1677" i="2"/>
  <c r="BD1677" i="2"/>
  <c r="BC1677" i="2"/>
  <c r="BB1677" i="2"/>
  <c r="BA1677" i="2"/>
  <c r="AZ1677" i="2"/>
  <c r="AY1677" i="2"/>
  <c r="AX1677" i="2"/>
  <c r="AW1677" i="2"/>
  <c r="AV1677" i="2"/>
  <c r="AU1677" i="2"/>
  <c r="BP1676" i="2"/>
  <c r="BO1676" i="2"/>
  <c r="BN1676" i="2"/>
  <c r="BM1676" i="2"/>
  <c r="BL1676" i="2"/>
  <c r="BK1676" i="2"/>
  <c r="BI1676" i="2"/>
  <c r="BH1676" i="2"/>
  <c r="BF1676" i="2"/>
  <c r="BE1676" i="2"/>
  <c r="BD1676" i="2"/>
  <c r="BC1676" i="2"/>
  <c r="BB1676" i="2"/>
  <c r="BA1676" i="2"/>
  <c r="AZ1676" i="2"/>
  <c r="AY1676" i="2"/>
  <c r="AX1676" i="2"/>
  <c r="AW1676" i="2"/>
  <c r="AV1676" i="2"/>
  <c r="AU1676" i="2"/>
  <c r="BP1675" i="2"/>
  <c r="BO1675" i="2"/>
  <c r="BN1675" i="2"/>
  <c r="BM1675" i="2"/>
  <c r="BL1675" i="2"/>
  <c r="BK1675" i="2"/>
  <c r="BI1675" i="2"/>
  <c r="BH1675" i="2"/>
  <c r="BF1675" i="2"/>
  <c r="BE1675" i="2"/>
  <c r="BD1675" i="2"/>
  <c r="BC1675" i="2"/>
  <c r="BB1675" i="2"/>
  <c r="BA1675" i="2"/>
  <c r="AZ1675" i="2"/>
  <c r="AY1675" i="2"/>
  <c r="AX1675" i="2"/>
  <c r="AW1675" i="2"/>
  <c r="AV1675" i="2"/>
  <c r="AU1675" i="2"/>
  <c r="BP1674" i="2"/>
  <c r="BO1674" i="2"/>
  <c r="BN1674" i="2"/>
  <c r="BM1674" i="2"/>
  <c r="BL1674" i="2"/>
  <c r="BK1674" i="2"/>
  <c r="BI1674" i="2"/>
  <c r="BH1674" i="2"/>
  <c r="BF1674" i="2"/>
  <c r="BE1674" i="2"/>
  <c r="BD1674" i="2"/>
  <c r="BC1674" i="2"/>
  <c r="BB1674" i="2"/>
  <c r="BA1674" i="2"/>
  <c r="AZ1674" i="2"/>
  <c r="AY1674" i="2"/>
  <c r="AX1674" i="2"/>
  <c r="AW1674" i="2"/>
  <c r="AV1674" i="2"/>
  <c r="AU1674" i="2"/>
  <c r="BP1673" i="2"/>
  <c r="BO1673" i="2"/>
  <c r="BN1673" i="2"/>
  <c r="BM1673" i="2"/>
  <c r="BL1673" i="2"/>
  <c r="BK1673" i="2"/>
  <c r="BI1673" i="2"/>
  <c r="BH1673" i="2"/>
  <c r="BF1673" i="2"/>
  <c r="BE1673" i="2"/>
  <c r="BD1673" i="2"/>
  <c r="BC1673" i="2"/>
  <c r="BB1673" i="2"/>
  <c r="BA1673" i="2"/>
  <c r="AZ1673" i="2"/>
  <c r="AY1673" i="2"/>
  <c r="AX1673" i="2"/>
  <c r="AW1673" i="2"/>
  <c r="AV1673" i="2"/>
  <c r="AU1673" i="2"/>
  <c r="BP1672" i="2"/>
  <c r="BO1672" i="2"/>
  <c r="BN1672" i="2"/>
  <c r="BM1672" i="2"/>
  <c r="BL1672" i="2"/>
  <c r="BK1672" i="2"/>
  <c r="BI1672" i="2"/>
  <c r="BH1672" i="2"/>
  <c r="BF1672" i="2"/>
  <c r="BE1672" i="2"/>
  <c r="BD1672" i="2"/>
  <c r="BC1672" i="2"/>
  <c r="BB1672" i="2"/>
  <c r="BA1672" i="2"/>
  <c r="AZ1672" i="2"/>
  <c r="AY1672" i="2"/>
  <c r="AX1672" i="2"/>
  <c r="AW1672" i="2"/>
  <c r="AV1672" i="2"/>
  <c r="AU1672" i="2"/>
  <c r="BP1671" i="2"/>
  <c r="BO1671" i="2"/>
  <c r="BN1671" i="2"/>
  <c r="BM1671" i="2"/>
  <c r="BL1671" i="2"/>
  <c r="BK1671" i="2"/>
  <c r="BI1671" i="2"/>
  <c r="BH1671" i="2"/>
  <c r="BF1671" i="2"/>
  <c r="BE1671" i="2"/>
  <c r="BD1671" i="2"/>
  <c r="BC1671" i="2"/>
  <c r="BB1671" i="2"/>
  <c r="BA1671" i="2"/>
  <c r="AZ1671" i="2"/>
  <c r="AY1671" i="2"/>
  <c r="AX1671" i="2"/>
  <c r="AW1671" i="2"/>
  <c r="AV1671" i="2"/>
  <c r="AU1671" i="2"/>
  <c r="BP1670" i="2"/>
  <c r="BO1670" i="2"/>
  <c r="BN1670" i="2"/>
  <c r="BM1670" i="2"/>
  <c r="BL1670" i="2"/>
  <c r="BK1670" i="2"/>
  <c r="BI1670" i="2"/>
  <c r="BH1670" i="2"/>
  <c r="BF1670" i="2"/>
  <c r="BE1670" i="2"/>
  <c r="BD1670" i="2"/>
  <c r="BC1670" i="2"/>
  <c r="BB1670" i="2"/>
  <c r="BA1670" i="2"/>
  <c r="AZ1670" i="2"/>
  <c r="AY1670" i="2"/>
  <c r="AX1670" i="2"/>
  <c r="AW1670" i="2"/>
  <c r="AV1670" i="2"/>
  <c r="AU1670" i="2"/>
  <c r="BP1669" i="2"/>
  <c r="BO1669" i="2"/>
  <c r="BN1669" i="2"/>
  <c r="BM1669" i="2"/>
  <c r="BL1669" i="2"/>
  <c r="BK1669" i="2"/>
  <c r="BI1669" i="2"/>
  <c r="BH1669" i="2"/>
  <c r="BF1669" i="2"/>
  <c r="BE1669" i="2"/>
  <c r="BD1669" i="2"/>
  <c r="BC1669" i="2"/>
  <c r="BB1669" i="2"/>
  <c r="BA1669" i="2"/>
  <c r="AZ1669" i="2"/>
  <c r="AY1669" i="2"/>
  <c r="AX1669" i="2"/>
  <c r="AW1669" i="2"/>
  <c r="AV1669" i="2"/>
  <c r="AU1669" i="2"/>
  <c r="BP1668" i="2"/>
  <c r="BO1668" i="2"/>
  <c r="BN1668" i="2"/>
  <c r="BM1668" i="2"/>
  <c r="BL1668" i="2"/>
  <c r="BK1668" i="2"/>
  <c r="BI1668" i="2"/>
  <c r="BH1668" i="2"/>
  <c r="BF1668" i="2"/>
  <c r="BE1668" i="2"/>
  <c r="BD1668" i="2"/>
  <c r="BC1668" i="2"/>
  <c r="BB1668" i="2"/>
  <c r="BA1668" i="2"/>
  <c r="AZ1668" i="2"/>
  <c r="AY1668" i="2"/>
  <c r="AX1668" i="2"/>
  <c r="AW1668" i="2"/>
  <c r="AV1668" i="2"/>
  <c r="AU1668" i="2"/>
  <c r="BP1667" i="2"/>
  <c r="BO1667" i="2"/>
  <c r="BN1667" i="2"/>
  <c r="BM1667" i="2"/>
  <c r="BL1667" i="2"/>
  <c r="BK1667" i="2"/>
  <c r="BI1667" i="2"/>
  <c r="BH1667" i="2"/>
  <c r="BF1667" i="2"/>
  <c r="BE1667" i="2"/>
  <c r="BD1667" i="2"/>
  <c r="BC1667" i="2"/>
  <c r="BB1667" i="2"/>
  <c r="BA1667" i="2"/>
  <c r="AZ1667" i="2"/>
  <c r="AY1667" i="2"/>
  <c r="AX1667" i="2"/>
  <c r="AW1667" i="2"/>
  <c r="AV1667" i="2"/>
  <c r="AU1667" i="2"/>
  <c r="BP1666" i="2"/>
  <c r="BO1666" i="2"/>
  <c r="BN1666" i="2"/>
  <c r="BM1666" i="2"/>
  <c r="BL1666" i="2"/>
  <c r="BK1666" i="2"/>
  <c r="BI1666" i="2"/>
  <c r="BH1666" i="2"/>
  <c r="BF1666" i="2"/>
  <c r="BE1666" i="2"/>
  <c r="BD1666" i="2"/>
  <c r="BC1666" i="2"/>
  <c r="BB1666" i="2"/>
  <c r="BA1666" i="2"/>
  <c r="AZ1666" i="2"/>
  <c r="AY1666" i="2"/>
  <c r="AX1666" i="2"/>
  <c r="AW1666" i="2"/>
  <c r="AV1666" i="2"/>
  <c r="AU1666" i="2"/>
  <c r="BP1665" i="2"/>
  <c r="BO1665" i="2"/>
  <c r="BN1665" i="2"/>
  <c r="BM1665" i="2"/>
  <c r="BL1665" i="2"/>
  <c r="BK1665" i="2"/>
  <c r="BI1665" i="2"/>
  <c r="BH1665" i="2"/>
  <c r="BF1665" i="2"/>
  <c r="BE1665" i="2"/>
  <c r="BD1665" i="2"/>
  <c r="BC1665" i="2"/>
  <c r="BB1665" i="2"/>
  <c r="BA1665" i="2"/>
  <c r="AZ1665" i="2"/>
  <c r="AY1665" i="2"/>
  <c r="AX1665" i="2"/>
  <c r="AW1665" i="2"/>
  <c r="AV1665" i="2"/>
  <c r="AU1665" i="2"/>
  <c r="BP1664" i="2"/>
  <c r="BO1664" i="2"/>
  <c r="BN1664" i="2"/>
  <c r="BM1664" i="2"/>
  <c r="BL1664" i="2"/>
  <c r="BK1664" i="2"/>
  <c r="BI1664" i="2"/>
  <c r="BH1664" i="2"/>
  <c r="BF1664" i="2"/>
  <c r="BE1664" i="2"/>
  <c r="BD1664" i="2"/>
  <c r="BC1664" i="2"/>
  <c r="BB1664" i="2"/>
  <c r="BA1664" i="2"/>
  <c r="AZ1664" i="2"/>
  <c r="AY1664" i="2"/>
  <c r="AX1664" i="2"/>
  <c r="AW1664" i="2"/>
  <c r="AV1664" i="2"/>
  <c r="AU1664" i="2"/>
  <c r="BP1663" i="2"/>
  <c r="BO1663" i="2"/>
  <c r="BN1663" i="2"/>
  <c r="BM1663" i="2"/>
  <c r="BL1663" i="2"/>
  <c r="BK1663" i="2"/>
  <c r="BI1663" i="2"/>
  <c r="BH1663" i="2"/>
  <c r="BF1663" i="2"/>
  <c r="BE1663" i="2"/>
  <c r="BD1663" i="2"/>
  <c r="BC1663" i="2"/>
  <c r="BB1663" i="2"/>
  <c r="BA1663" i="2"/>
  <c r="AZ1663" i="2"/>
  <c r="AY1663" i="2"/>
  <c r="AX1663" i="2"/>
  <c r="AW1663" i="2"/>
  <c r="AV1663" i="2"/>
  <c r="AU1663" i="2"/>
  <c r="BP1662" i="2"/>
  <c r="BO1662" i="2"/>
  <c r="BN1662" i="2"/>
  <c r="BM1662" i="2"/>
  <c r="BL1662" i="2"/>
  <c r="BK1662" i="2"/>
  <c r="BI1662" i="2"/>
  <c r="BH1662" i="2"/>
  <c r="BF1662" i="2"/>
  <c r="BE1662" i="2"/>
  <c r="BD1662" i="2"/>
  <c r="BC1662" i="2"/>
  <c r="BB1662" i="2"/>
  <c r="BA1662" i="2"/>
  <c r="AZ1662" i="2"/>
  <c r="AY1662" i="2"/>
  <c r="AX1662" i="2"/>
  <c r="AW1662" i="2"/>
  <c r="AV1662" i="2"/>
  <c r="AU1662" i="2"/>
  <c r="BP1661" i="2"/>
  <c r="BO1661" i="2"/>
  <c r="BN1661" i="2"/>
  <c r="BM1661" i="2"/>
  <c r="BL1661" i="2"/>
  <c r="BK1661" i="2"/>
  <c r="BI1661" i="2"/>
  <c r="BH1661" i="2"/>
  <c r="BF1661" i="2"/>
  <c r="BE1661" i="2"/>
  <c r="BD1661" i="2"/>
  <c r="BC1661" i="2"/>
  <c r="BB1661" i="2"/>
  <c r="BA1661" i="2"/>
  <c r="AZ1661" i="2"/>
  <c r="AY1661" i="2"/>
  <c r="AX1661" i="2"/>
  <c r="AW1661" i="2"/>
  <c r="AV1661" i="2"/>
  <c r="AU1661" i="2"/>
  <c r="BP1660" i="2"/>
  <c r="BO1660" i="2"/>
  <c r="BN1660" i="2"/>
  <c r="BM1660" i="2"/>
  <c r="BL1660" i="2"/>
  <c r="BK1660" i="2"/>
  <c r="BI1660" i="2"/>
  <c r="BH1660" i="2"/>
  <c r="BF1660" i="2"/>
  <c r="BE1660" i="2"/>
  <c r="BD1660" i="2"/>
  <c r="BC1660" i="2"/>
  <c r="BB1660" i="2"/>
  <c r="BA1660" i="2"/>
  <c r="AZ1660" i="2"/>
  <c r="AY1660" i="2"/>
  <c r="AX1660" i="2"/>
  <c r="AW1660" i="2"/>
  <c r="AV1660" i="2"/>
  <c r="AU1660" i="2"/>
  <c r="BP1659" i="2"/>
  <c r="BO1659" i="2"/>
  <c r="BN1659" i="2"/>
  <c r="BM1659" i="2"/>
  <c r="BL1659" i="2"/>
  <c r="BK1659" i="2"/>
  <c r="BI1659" i="2"/>
  <c r="BH1659" i="2"/>
  <c r="BF1659" i="2"/>
  <c r="BE1659" i="2"/>
  <c r="BD1659" i="2"/>
  <c r="BC1659" i="2"/>
  <c r="BB1659" i="2"/>
  <c r="BA1659" i="2"/>
  <c r="AZ1659" i="2"/>
  <c r="AY1659" i="2"/>
  <c r="AX1659" i="2"/>
  <c r="AW1659" i="2"/>
  <c r="AV1659" i="2"/>
  <c r="AU1659" i="2"/>
  <c r="BP1658" i="2"/>
  <c r="BO1658" i="2"/>
  <c r="BN1658" i="2"/>
  <c r="BM1658" i="2"/>
  <c r="BL1658" i="2"/>
  <c r="BK1658" i="2"/>
  <c r="BI1658" i="2"/>
  <c r="BH1658" i="2"/>
  <c r="BF1658" i="2"/>
  <c r="BE1658" i="2"/>
  <c r="BD1658" i="2"/>
  <c r="BC1658" i="2"/>
  <c r="BB1658" i="2"/>
  <c r="BA1658" i="2"/>
  <c r="AZ1658" i="2"/>
  <c r="AY1658" i="2"/>
  <c r="AX1658" i="2"/>
  <c r="AW1658" i="2"/>
  <c r="AV1658" i="2"/>
  <c r="AU1658" i="2"/>
  <c r="BP1657" i="2"/>
  <c r="BO1657" i="2"/>
  <c r="BN1657" i="2"/>
  <c r="BM1657" i="2"/>
  <c r="BL1657" i="2"/>
  <c r="BK1657" i="2"/>
  <c r="BI1657" i="2"/>
  <c r="BH1657" i="2"/>
  <c r="BF1657" i="2"/>
  <c r="BE1657" i="2"/>
  <c r="BD1657" i="2"/>
  <c r="BC1657" i="2"/>
  <c r="BB1657" i="2"/>
  <c r="BA1657" i="2"/>
  <c r="AZ1657" i="2"/>
  <c r="AY1657" i="2"/>
  <c r="AX1657" i="2"/>
  <c r="AW1657" i="2"/>
  <c r="AV1657" i="2"/>
  <c r="AU1657" i="2"/>
  <c r="BP1656" i="2"/>
  <c r="BO1656" i="2"/>
  <c r="BN1656" i="2"/>
  <c r="BM1656" i="2"/>
  <c r="BL1656" i="2"/>
  <c r="BK1656" i="2"/>
  <c r="BI1656" i="2"/>
  <c r="BH1656" i="2"/>
  <c r="BF1656" i="2"/>
  <c r="BE1656" i="2"/>
  <c r="BD1656" i="2"/>
  <c r="BC1656" i="2"/>
  <c r="BB1656" i="2"/>
  <c r="BA1656" i="2"/>
  <c r="AZ1656" i="2"/>
  <c r="AY1656" i="2"/>
  <c r="AX1656" i="2"/>
  <c r="AW1656" i="2"/>
  <c r="AV1656" i="2"/>
  <c r="AU1656" i="2"/>
  <c r="BP1655" i="2"/>
  <c r="BO1655" i="2"/>
  <c r="BN1655" i="2"/>
  <c r="BM1655" i="2"/>
  <c r="BL1655" i="2"/>
  <c r="BK1655" i="2"/>
  <c r="BI1655" i="2"/>
  <c r="BH1655" i="2"/>
  <c r="BF1655" i="2"/>
  <c r="BE1655" i="2"/>
  <c r="BD1655" i="2"/>
  <c r="BC1655" i="2"/>
  <c r="BB1655" i="2"/>
  <c r="BA1655" i="2"/>
  <c r="AZ1655" i="2"/>
  <c r="AY1655" i="2"/>
  <c r="AX1655" i="2"/>
  <c r="AW1655" i="2"/>
  <c r="AV1655" i="2"/>
  <c r="AU1655" i="2"/>
  <c r="BP1654" i="2"/>
  <c r="BO1654" i="2"/>
  <c r="BN1654" i="2"/>
  <c r="BM1654" i="2"/>
  <c r="BL1654" i="2"/>
  <c r="BK1654" i="2"/>
  <c r="BI1654" i="2"/>
  <c r="BH1654" i="2"/>
  <c r="BF1654" i="2"/>
  <c r="BE1654" i="2"/>
  <c r="BD1654" i="2"/>
  <c r="BC1654" i="2"/>
  <c r="BB1654" i="2"/>
  <c r="BA1654" i="2"/>
  <c r="AZ1654" i="2"/>
  <c r="AY1654" i="2"/>
  <c r="AX1654" i="2"/>
  <c r="AW1654" i="2"/>
  <c r="AV1654" i="2"/>
  <c r="AU1654" i="2"/>
  <c r="BP1653" i="2"/>
  <c r="BO1653" i="2"/>
  <c r="BN1653" i="2"/>
  <c r="BM1653" i="2"/>
  <c r="BL1653" i="2"/>
  <c r="BK1653" i="2"/>
  <c r="BI1653" i="2"/>
  <c r="BH1653" i="2"/>
  <c r="BF1653" i="2"/>
  <c r="BE1653" i="2"/>
  <c r="BD1653" i="2"/>
  <c r="BC1653" i="2"/>
  <c r="BB1653" i="2"/>
  <c r="BA1653" i="2"/>
  <c r="AZ1653" i="2"/>
  <c r="AY1653" i="2"/>
  <c r="AX1653" i="2"/>
  <c r="AW1653" i="2"/>
  <c r="AV1653" i="2"/>
  <c r="AU1653" i="2"/>
  <c r="BP1652" i="2"/>
  <c r="BO1652" i="2"/>
  <c r="BN1652" i="2"/>
  <c r="BM1652" i="2"/>
  <c r="BL1652" i="2"/>
  <c r="BK1652" i="2"/>
  <c r="BI1652" i="2"/>
  <c r="BH1652" i="2"/>
  <c r="BF1652" i="2"/>
  <c r="BE1652" i="2"/>
  <c r="BD1652" i="2"/>
  <c r="BC1652" i="2"/>
  <c r="BB1652" i="2"/>
  <c r="BA1652" i="2"/>
  <c r="AZ1652" i="2"/>
  <c r="AY1652" i="2"/>
  <c r="AX1652" i="2"/>
  <c r="AW1652" i="2"/>
  <c r="AV1652" i="2"/>
  <c r="AU1652" i="2"/>
  <c r="BP1651" i="2"/>
  <c r="BO1651" i="2"/>
  <c r="BN1651" i="2"/>
  <c r="BM1651" i="2"/>
  <c r="BL1651" i="2"/>
  <c r="BK1651" i="2"/>
  <c r="BI1651" i="2"/>
  <c r="BH1651" i="2"/>
  <c r="BF1651" i="2"/>
  <c r="BE1651" i="2"/>
  <c r="BD1651" i="2"/>
  <c r="BC1651" i="2"/>
  <c r="BB1651" i="2"/>
  <c r="BA1651" i="2"/>
  <c r="AZ1651" i="2"/>
  <c r="AY1651" i="2"/>
  <c r="AX1651" i="2"/>
  <c r="AW1651" i="2"/>
  <c r="AV1651" i="2"/>
  <c r="AU1651" i="2"/>
  <c r="BP1650" i="2"/>
  <c r="BO1650" i="2"/>
  <c r="BN1650" i="2"/>
  <c r="BM1650" i="2"/>
  <c r="BL1650" i="2"/>
  <c r="BK1650" i="2"/>
  <c r="BI1650" i="2"/>
  <c r="BH1650" i="2"/>
  <c r="BF1650" i="2"/>
  <c r="BE1650" i="2"/>
  <c r="BD1650" i="2"/>
  <c r="BC1650" i="2"/>
  <c r="BB1650" i="2"/>
  <c r="BA1650" i="2"/>
  <c r="AZ1650" i="2"/>
  <c r="AY1650" i="2"/>
  <c r="AX1650" i="2"/>
  <c r="AW1650" i="2"/>
  <c r="AV1650" i="2"/>
  <c r="AU1650" i="2"/>
  <c r="BP1649" i="2"/>
  <c r="BO1649" i="2"/>
  <c r="BN1649" i="2"/>
  <c r="BM1649" i="2"/>
  <c r="BL1649" i="2"/>
  <c r="BK1649" i="2"/>
  <c r="BI1649" i="2"/>
  <c r="BH1649" i="2"/>
  <c r="BF1649" i="2"/>
  <c r="BE1649" i="2"/>
  <c r="BD1649" i="2"/>
  <c r="BC1649" i="2"/>
  <c r="BB1649" i="2"/>
  <c r="BA1649" i="2"/>
  <c r="AZ1649" i="2"/>
  <c r="AY1649" i="2"/>
  <c r="AX1649" i="2"/>
  <c r="AW1649" i="2"/>
  <c r="AV1649" i="2"/>
  <c r="AU1649" i="2"/>
  <c r="BP1648" i="2"/>
  <c r="BO1648" i="2"/>
  <c r="BN1648" i="2"/>
  <c r="BM1648" i="2"/>
  <c r="BL1648" i="2"/>
  <c r="BK1648" i="2"/>
  <c r="BI1648" i="2"/>
  <c r="BH1648" i="2"/>
  <c r="BF1648" i="2"/>
  <c r="BE1648" i="2"/>
  <c r="BD1648" i="2"/>
  <c r="BC1648" i="2"/>
  <c r="BB1648" i="2"/>
  <c r="BA1648" i="2"/>
  <c r="AZ1648" i="2"/>
  <c r="AY1648" i="2"/>
  <c r="AX1648" i="2"/>
  <c r="AW1648" i="2"/>
  <c r="AV1648" i="2"/>
  <c r="AU1648" i="2"/>
  <c r="BP1647" i="2"/>
  <c r="BO1647" i="2"/>
  <c r="BN1647" i="2"/>
  <c r="BM1647" i="2"/>
  <c r="BL1647" i="2"/>
  <c r="BK1647" i="2"/>
  <c r="BI1647" i="2"/>
  <c r="BH1647" i="2"/>
  <c r="BF1647" i="2"/>
  <c r="BE1647" i="2"/>
  <c r="BD1647" i="2"/>
  <c r="BC1647" i="2"/>
  <c r="BB1647" i="2"/>
  <c r="BA1647" i="2"/>
  <c r="AZ1647" i="2"/>
  <c r="AY1647" i="2"/>
  <c r="AX1647" i="2"/>
  <c r="AW1647" i="2"/>
  <c r="AV1647" i="2"/>
  <c r="AU1647" i="2"/>
  <c r="BP1646" i="2"/>
  <c r="BO1646" i="2"/>
  <c r="BN1646" i="2"/>
  <c r="BM1646" i="2"/>
  <c r="BL1646" i="2"/>
  <c r="BK1646" i="2"/>
  <c r="BI1646" i="2"/>
  <c r="BH1646" i="2"/>
  <c r="BF1646" i="2"/>
  <c r="BE1646" i="2"/>
  <c r="BD1646" i="2"/>
  <c r="BC1646" i="2"/>
  <c r="BB1646" i="2"/>
  <c r="BA1646" i="2"/>
  <c r="AZ1646" i="2"/>
  <c r="AY1646" i="2"/>
  <c r="AX1646" i="2"/>
  <c r="AW1646" i="2"/>
  <c r="AV1646" i="2"/>
  <c r="AU1646" i="2"/>
  <c r="BP1645" i="2"/>
  <c r="BO1645" i="2"/>
  <c r="BN1645" i="2"/>
  <c r="BM1645" i="2"/>
  <c r="BL1645" i="2"/>
  <c r="BK1645" i="2"/>
  <c r="BI1645" i="2"/>
  <c r="BH1645" i="2"/>
  <c r="BF1645" i="2"/>
  <c r="BE1645" i="2"/>
  <c r="BD1645" i="2"/>
  <c r="BC1645" i="2"/>
  <c r="BB1645" i="2"/>
  <c r="BA1645" i="2"/>
  <c r="AZ1645" i="2"/>
  <c r="AY1645" i="2"/>
  <c r="AX1645" i="2"/>
  <c r="AW1645" i="2"/>
  <c r="AV1645" i="2"/>
  <c r="AU1645" i="2"/>
  <c r="BP1644" i="2"/>
  <c r="BO1644" i="2"/>
  <c r="BN1644" i="2"/>
  <c r="BM1644" i="2"/>
  <c r="BL1644" i="2"/>
  <c r="BK1644" i="2"/>
  <c r="BI1644" i="2"/>
  <c r="BH1644" i="2"/>
  <c r="BF1644" i="2"/>
  <c r="BE1644" i="2"/>
  <c r="BD1644" i="2"/>
  <c r="BC1644" i="2"/>
  <c r="BB1644" i="2"/>
  <c r="BA1644" i="2"/>
  <c r="AZ1644" i="2"/>
  <c r="AY1644" i="2"/>
  <c r="AX1644" i="2"/>
  <c r="AW1644" i="2"/>
  <c r="AV1644" i="2"/>
  <c r="AU1644" i="2"/>
  <c r="BP1643" i="2"/>
  <c r="BO1643" i="2"/>
  <c r="BN1643" i="2"/>
  <c r="BM1643" i="2"/>
  <c r="BL1643" i="2"/>
  <c r="BK1643" i="2"/>
  <c r="BI1643" i="2"/>
  <c r="BH1643" i="2"/>
  <c r="BF1643" i="2"/>
  <c r="BE1643" i="2"/>
  <c r="BD1643" i="2"/>
  <c r="BC1643" i="2"/>
  <c r="BB1643" i="2"/>
  <c r="BA1643" i="2"/>
  <c r="AZ1643" i="2"/>
  <c r="AY1643" i="2"/>
  <c r="AX1643" i="2"/>
  <c r="AW1643" i="2"/>
  <c r="AV1643" i="2"/>
  <c r="AU1643" i="2"/>
  <c r="BP1642" i="2"/>
  <c r="BO1642" i="2"/>
  <c r="BN1642" i="2"/>
  <c r="BM1642" i="2"/>
  <c r="BL1642" i="2"/>
  <c r="BK1642" i="2"/>
  <c r="BI1642" i="2"/>
  <c r="BH1642" i="2"/>
  <c r="BF1642" i="2"/>
  <c r="BE1642" i="2"/>
  <c r="BD1642" i="2"/>
  <c r="BC1642" i="2"/>
  <c r="BB1642" i="2"/>
  <c r="BA1642" i="2"/>
  <c r="AZ1642" i="2"/>
  <c r="AY1642" i="2"/>
  <c r="AX1642" i="2"/>
  <c r="AW1642" i="2"/>
  <c r="AV1642" i="2"/>
  <c r="AU1642" i="2"/>
  <c r="BP1641" i="2"/>
  <c r="BO1641" i="2"/>
  <c r="BN1641" i="2"/>
  <c r="BM1641" i="2"/>
  <c r="BL1641" i="2"/>
  <c r="BK1641" i="2"/>
  <c r="BI1641" i="2"/>
  <c r="BH1641" i="2"/>
  <c r="BF1641" i="2"/>
  <c r="BE1641" i="2"/>
  <c r="BD1641" i="2"/>
  <c r="BC1641" i="2"/>
  <c r="BB1641" i="2"/>
  <c r="BA1641" i="2"/>
  <c r="AZ1641" i="2"/>
  <c r="AY1641" i="2"/>
  <c r="AX1641" i="2"/>
  <c r="AW1641" i="2"/>
  <c r="AV1641" i="2"/>
  <c r="AU1641" i="2"/>
  <c r="BP1640" i="2"/>
  <c r="BO1640" i="2"/>
  <c r="BN1640" i="2"/>
  <c r="BM1640" i="2"/>
  <c r="BL1640" i="2"/>
  <c r="BK1640" i="2"/>
  <c r="BI1640" i="2"/>
  <c r="BH1640" i="2"/>
  <c r="BF1640" i="2"/>
  <c r="BE1640" i="2"/>
  <c r="BD1640" i="2"/>
  <c r="BC1640" i="2"/>
  <c r="BB1640" i="2"/>
  <c r="BA1640" i="2"/>
  <c r="AZ1640" i="2"/>
  <c r="AY1640" i="2"/>
  <c r="AX1640" i="2"/>
  <c r="AW1640" i="2"/>
  <c r="AV1640" i="2"/>
  <c r="AU1640" i="2"/>
  <c r="BP1639" i="2"/>
  <c r="BO1639" i="2"/>
  <c r="BN1639" i="2"/>
  <c r="BM1639" i="2"/>
  <c r="BL1639" i="2"/>
  <c r="BK1639" i="2"/>
  <c r="BI1639" i="2"/>
  <c r="BH1639" i="2"/>
  <c r="BF1639" i="2"/>
  <c r="BE1639" i="2"/>
  <c r="BD1639" i="2"/>
  <c r="BC1639" i="2"/>
  <c r="BB1639" i="2"/>
  <c r="BA1639" i="2"/>
  <c r="AZ1639" i="2"/>
  <c r="AY1639" i="2"/>
  <c r="AX1639" i="2"/>
  <c r="AW1639" i="2"/>
  <c r="AV1639" i="2"/>
  <c r="AU1639" i="2"/>
  <c r="BP1638" i="2"/>
  <c r="BO1638" i="2"/>
  <c r="BN1638" i="2"/>
  <c r="BM1638" i="2"/>
  <c r="BL1638" i="2"/>
  <c r="BK1638" i="2"/>
  <c r="BI1638" i="2"/>
  <c r="BH1638" i="2"/>
  <c r="BF1638" i="2"/>
  <c r="BE1638" i="2"/>
  <c r="BD1638" i="2"/>
  <c r="BC1638" i="2"/>
  <c r="BB1638" i="2"/>
  <c r="BA1638" i="2"/>
  <c r="AZ1638" i="2"/>
  <c r="AY1638" i="2"/>
  <c r="AX1638" i="2"/>
  <c r="AW1638" i="2"/>
  <c r="AV1638" i="2"/>
  <c r="AU1638" i="2"/>
  <c r="BP1637" i="2"/>
  <c r="BO1637" i="2"/>
  <c r="BN1637" i="2"/>
  <c r="BM1637" i="2"/>
  <c r="BL1637" i="2"/>
  <c r="BK1637" i="2"/>
  <c r="BI1637" i="2"/>
  <c r="BH1637" i="2"/>
  <c r="BF1637" i="2"/>
  <c r="BE1637" i="2"/>
  <c r="BD1637" i="2"/>
  <c r="BC1637" i="2"/>
  <c r="BB1637" i="2"/>
  <c r="BA1637" i="2"/>
  <c r="AZ1637" i="2"/>
  <c r="AY1637" i="2"/>
  <c r="AX1637" i="2"/>
  <c r="AW1637" i="2"/>
  <c r="AV1637" i="2"/>
  <c r="AU1637" i="2"/>
  <c r="BP1636" i="2"/>
  <c r="BO1636" i="2"/>
  <c r="BN1636" i="2"/>
  <c r="BM1636" i="2"/>
  <c r="BL1636" i="2"/>
  <c r="BK1636" i="2"/>
  <c r="BI1636" i="2"/>
  <c r="BH1636" i="2"/>
  <c r="BF1636" i="2"/>
  <c r="BE1636" i="2"/>
  <c r="BD1636" i="2"/>
  <c r="BC1636" i="2"/>
  <c r="BB1636" i="2"/>
  <c r="BA1636" i="2"/>
  <c r="AZ1636" i="2"/>
  <c r="AY1636" i="2"/>
  <c r="AX1636" i="2"/>
  <c r="AW1636" i="2"/>
  <c r="AV1636" i="2"/>
  <c r="AU1636" i="2"/>
  <c r="BP1635" i="2"/>
  <c r="BO1635" i="2"/>
  <c r="BN1635" i="2"/>
  <c r="BM1635" i="2"/>
  <c r="BL1635" i="2"/>
  <c r="BK1635" i="2"/>
  <c r="BI1635" i="2"/>
  <c r="BH1635" i="2"/>
  <c r="BF1635" i="2"/>
  <c r="BE1635" i="2"/>
  <c r="BD1635" i="2"/>
  <c r="BC1635" i="2"/>
  <c r="BB1635" i="2"/>
  <c r="BA1635" i="2"/>
  <c r="AZ1635" i="2"/>
  <c r="AY1635" i="2"/>
  <c r="AX1635" i="2"/>
  <c r="AW1635" i="2"/>
  <c r="AV1635" i="2"/>
  <c r="AU1635" i="2"/>
  <c r="BP1634" i="2"/>
  <c r="BO1634" i="2"/>
  <c r="BN1634" i="2"/>
  <c r="BM1634" i="2"/>
  <c r="BL1634" i="2"/>
  <c r="BK1634" i="2"/>
  <c r="BI1634" i="2"/>
  <c r="BH1634" i="2"/>
  <c r="BF1634" i="2"/>
  <c r="BE1634" i="2"/>
  <c r="BD1634" i="2"/>
  <c r="BC1634" i="2"/>
  <c r="BB1634" i="2"/>
  <c r="BA1634" i="2"/>
  <c r="AZ1634" i="2"/>
  <c r="AY1634" i="2"/>
  <c r="AX1634" i="2"/>
  <c r="AW1634" i="2"/>
  <c r="AV1634" i="2"/>
  <c r="AU1634" i="2"/>
  <c r="BP1633" i="2"/>
  <c r="BO1633" i="2"/>
  <c r="BN1633" i="2"/>
  <c r="BM1633" i="2"/>
  <c r="BL1633" i="2"/>
  <c r="BK1633" i="2"/>
  <c r="BI1633" i="2"/>
  <c r="BH1633" i="2"/>
  <c r="BF1633" i="2"/>
  <c r="BE1633" i="2"/>
  <c r="BD1633" i="2"/>
  <c r="BC1633" i="2"/>
  <c r="BB1633" i="2"/>
  <c r="BA1633" i="2"/>
  <c r="AZ1633" i="2"/>
  <c r="AY1633" i="2"/>
  <c r="AX1633" i="2"/>
  <c r="AW1633" i="2"/>
  <c r="AV1633" i="2"/>
  <c r="AU1633" i="2"/>
  <c r="BP1632" i="2"/>
  <c r="BO1632" i="2"/>
  <c r="BN1632" i="2"/>
  <c r="BM1632" i="2"/>
  <c r="BL1632" i="2"/>
  <c r="BK1632" i="2"/>
  <c r="BI1632" i="2"/>
  <c r="BH1632" i="2"/>
  <c r="BF1632" i="2"/>
  <c r="BE1632" i="2"/>
  <c r="BD1632" i="2"/>
  <c r="BC1632" i="2"/>
  <c r="BB1632" i="2"/>
  <c r="BA1632" i="2"/>
  <c r="AZ1632" i="2"/>
  <c r="AY1632" i="2"/>
  <c r="AX1632" i="2"/>
  <c r="AW1632" i="2"/>
  <c r="AV1632" i="2"/>
  <c r="AU1632" i="2"/>
  <c r="BP1631" i="2"/>
  <c r="BO1631" i="2"/>
  <c r="BN1631" i="2"/>
  <c r="BM1631" i="2"/>
  <c r="BL1631" i="2"/>
  <c r="BK1631" i="2"/>
  <c r="BI1631" i="2"/>
  <c r="BH1631" i="2"/>
  <c r="BF1631" i="2"/>
  <c r="BE1631" i="2"/>
  <c r="BD1631" i="2"/>
  <c r="BC1631" i="2"/>
  <c r="BB1631" i="2"/>
  <c r="BA1631" i="2"/>
  <c r="AZ1631" i="2"/>
  <c r="AY1631" i="2"/>
  <c r="AX1631" i="2"/>
  <c r="AW1631" i="2"/>
  <c r="AV1631" i="2"/>
  <c r="AU1631" i="2"/>
  <c r="BP1630" i="2"/>
  <c r="BO1630" i="2"/>
  <c r="BN1630" i="2"/>
  <c r="BM1630" i="2"/>
  <c r="BL1630" i="2"/>
  <c r="BK1630" i="2"/>
  <c r="BI1630" i="2"/>
  <c r="BH1630" i="2"/>
  <c r="BF1630" i="2"/>
  <c r="BE1630" i="2"/>
  <c r="BD1630" i="2"/>
  <c r="BC1630" i="2"/>
  <c r="BB1630" i="2"/>
  <c r="BA1630" i="2"/>
  <c r="AZ1630" i="2"/>
  <c r="AY1630" i="2"/>
  <c r="AX1630" i="2"/>
  <c r="AW1630" i="2"/>
  <c r="AV1630" i="2"/>
  <c r="AU1630" i="2"/>
  <c r="BP1629" i="2"/>
  <c r="BO1629" i="2"/>
  <c r="BN1629" i="2"/>
  <c r="BM1629" i="2"/>
  <c r="BL1629" i="2"/>
  <c r="BK1629" i="2"/>
  <c r="BI1629" i="2"/>
  <c r="BH1629" i="2"/>
  <c r="BF1629" i="2"/>
  <c r="BE1629" i="2"/>
  <c r="BD1629" i="2"/>
  <c r="BC1629" i="2"/>
  <c r="BB1629" i="2"/>
  <c r="BA1629" i="2"/>
  <c r="AZ1629" i="2"/>
  <c r="AY1629" i="2"/>
  <c r="AX1629" i="2"/>
  <c r="AW1629" i="2"/>
  <c r="AV1629" i="2"/>
  <c r="AU1629" i="2"/>
  <c r="BP1628" i="2"/>
  <c r="BO1628" i="2"/>
  <c r="BN1628" i="2"/>
  <c r="BM1628" i="2"/>
  <c r="BL1628" i="2"/>
  <c r="BK1628" i="2"/>
  <c r="BI1628" i="2"/>
  <c r="BH1628" i="2"/>
  <c r="BF1628" i="2"/>
  <c r="BE1628" i="2"/>
  <c r="BD1628" i="2"/>
  <c r="BC1628" i="2"/>
  <c r="BB1628" i="2"/>
  <c r="BA1628" i="2"/>
  <c r="AZ1628" i="2"/>
  <c r="AY1628" i="2"/>
  <c r="AX1628" i="2"/>
  <c r="AW1628" i="2"/>
  <c r="AV1628" i="2"/>
  <c r="AU1628" i="2"/>
  <c r="BP1627" i="2"/>
  <c r="BO1627" i="2"/>
  <c r="BN1627" i="2"/>
  <c r="BM1627" i="2"/>
  <c r="BL1627" i="2"/>
  <c r="BK1627" i="2"/>
  <c r="BI1627" i="2"/>
  <c r="BH1627" i="2"/>
  <c r="BF1627" i="2"/>
  <c r="BE1627" i="2"/>
  <c r="BD1627" i="2"/>
  <c r="BC1627" i="2"/>
  <c r="BB1627" i="2"/>
  <c r="BA1627" i="2"/>
  <c r="AZ1627" i="2"/>
  <c r="AY1627" i="2"/>
  <c r="AX1627" i="2"/>
  <c r="AW1627" i="2"/>
  <c r="AV1627" i="2"/>
  <c r="AU1627" i="2"/>
  <c r="BP1626" i="2"/>
  <c r="BO1626" i="2"/>
  <c r="BN1626" i="2"/>
  <c r="BM1626" i="2"/>
  <c r="BL1626" i="2"/>
  <c r="BK1626" i="2"/>
  <c r="BI1626" i="2"/>
  <c r="BH1626" i="2"/>
  <c r="BF1626" i="2"/>
  <c r="BE1626" i="2"/>
  <c r="BD1626" i="2"/>
  <c r="BC1626" i="2"/>
  <c r="BB1626" i="2"/>
  <c r="BA1626" i="2"/>
  <c r="AZ1626" i="2"/>
  <c r="AY1626" i="2"/>
  <c r="AX1626" i="2"/>
  <c r="AW1626" i="2"/>
  <c r="AV1626" i="2"/>
  <c r="AU1626" i="2"/>
  <c r="BP1625" i="2"/>
  <c r="BO1625" i="2"/>
  <c r="BN1625" i="2"/>
  <c r="BM1625" i="2"/>
  <c r="BL1625" i="2"/>
  <c r="BK1625" i="2"/>
  <c r="BI1625" i="2"/>
  <c r="BH1625" i="2"/>
  <c r="BF1625" i="2"/>
  <c r="BE1625" i="2"/>
  <c r="BD1625" i="2"/>
  <c r="BC1625" i="2"/>
  <c r="BB1625" i="2"/>
  <c r="BA1625" i="2"/>
  <c r="AZ1625" i="2"/>
  <c r="AY1625" i="2"/>
  <c r="AX1625" i="2"/>
  <c r="AW1625" i="2"/>
  <c r="AV1625" i="2"/>
  <c r="AU1625" i="2"/>
  <c r="BP1624" i="2"/>
  <c r="BO1624" i="2"/>
  <c r="BN1624" i="2"/>
  <c r="BM1624" i="2"/>
  <c r="BL1624" i="2"/>
  <c r="BK1624" i="2"/>
  <c r="BI1624" i="2"/>
  <c r="BH1624" i="2"/>
  <c r="BF1624" i="2"/>
  <c r="BE1624" i="2"/>
  <c r="BD1624" i="2"/>
  <c r="BC1624" i="2"/>
  <c r="BB1624" i="2"/>
  <c r="BA1624" i="2"/>
  <c r="AZ1624" i="2"/>
  <c r="AY1624" i="2"/>
  <c r="AX1624" i="2"/>
  <c r="AW1624" i="2"/>
  <c r="AV1624" i="2"/>
  <c r="AU1624" i="2"/>
  <c r="BP1623" i="2"/>
  <c r="BO1623" i="2"/>
  <c r="BN1623" i="2"/>
  <c r="BM1623" i="2"/>
  <c r="BL1623" i="2"/>
  <c r="BK1623" i="2"/>
  <c r="BI1623" i="2"/>
  <c r="BH1623" i="2"/>
  <c r="BF1623" i="2"/>
  <c r="BE1623" i="2"/>
  <c r="BD1623" i="2"/>
  <c r="BC1623" i="2"/>
  <c r="BB1623" i="2"/>
  <c r="BA1623" i="2"/>
  <c r="AZ1623" i="2"/>
  <c r="AY1623" i="2"/>
  <c r="AX1623" i="2"/>
  <c r="AW1623" i="2"/>
  <c r="AV1623" i="2"/>
  <c r="AU1623" i="2"/>
  <c r="BP1622" i="2"/>
  <c r="BO1622" i="2"/>
  <c r="BN1622" i="2"/>
  <c r="BM1622" i="2"/>
  <c r="BL1622" i="2"/>
  <c r="BK1622" i="2"/>
  <c r="BI1622" i="2"/>
  <c r="BH1622" i="2"/>
  <c r="BF1622" i="2"/>
  <c r="BE1622" i="2"/>
  <c r="BD1622" i="2"/>
  <c r="BC1622" i="2"/>
  <c r="BB1622" i="2"/>
  <c r="BA1622" i="2"/>
  <c r="AZ1622" i="2"/>
  <c r="AY1622" i="2"/>
  <c r="AX1622" i="2"/>
  <c r="AW1622" i="2"/>
  <c r="AV1622" i="2"/>
  <c r="AU1622" i="2"/>
  <c r="BP1621" i="2"/>
  <c r="BO1621" i="2"/>
  <c r="BN1621" i="2"/>
  <c r="BM1621" i="2"/>
  <c r="BL1621" i="2"/>
  <c r="BK1621" i="2"/>
  <c r="BI1621" i="2"/>
  <c r="BH1621" i="2"/>
  <c r="BF1621" i="2"/>
  <c r="BE1621" i="2"/>
  <c r="BD1621" i="2"/>
  <c r="BC1621" i="2"/>
  <c r="BB1621" i="2"/>
  <c r="BA1621" i="2"/>
  <c r="AZ1621" i="2"/>
  <c r="AY1621" i="2"/>
  <c r="AX1621" i="2"/>
  <c r="AW1621" i="2"/>
  <c r="AV1621" i="2"/>
  <c r="AU1621" i="2"/>
  <c r="BP1620" i="2"/>
  <c r="BO1620" i="2"/>
  <c r="BN1620" i="2"/>
  <c r="BM1620" i="2"/>
  <c r="BL1620" i="2"/>
  <c r="BK1620" i="2"/>
  <c r="BI1620" i="2"/>
  <c r="BH1620" i="2"/>
  <c r="BF1620" i="2"/>
  <c r="BE1620" i="2"/>
  <c r="BD1620" i="2"/>
  <c r="BC1620" i="2"/>
  <c r="BB1620" i="2"/>
  <c r="BA1620" i="2"/>
  <c r="AZ1620" i="2"/>
  <c r="AY1620" i="2"/>
  <c r="AX1620" i="2"/>
  <c r="AW1620" i="2"/>
  <c r="AV1620" i="2"/>
  <c r="AU1620" i="2"/>
  <c r="BP1619" i="2"/>
  <c r="BO1619" i="2"/>
  <c r="BN1619" i="2"/>
  <c r="BM1619" i="2"/>
  <c r="BL1619" i="2"/>
  <c r="BK1619" i="2"/>
  <c r="BI1619" i="2"/>
  <c r="BH1619" i="2"/>
  <c r="BF1619" i="2"/>
  <c r="BE1619" i="2"/>
  <c r="BD1619" i="2"/>
  <c r="BC1619" i="2"/>
  <c r="BB1619" i="2"/>
  <c r="BA1619" i="2"/>
  <c r="AZ1619" i="2"/>
  <c r="AY1619" i="2"/>
  <c r="AX1619" i="2"/>
  <c r="AW1619" i="2"/>
  <c r="AV1619" i="2"/>
  <c r="AU1619" i="2"/>
  <c r="BP1618" i="2"/>
  <c r="BO1618" i="2"/>
  <c r="BN1618" i="2"/>
  <c r="BM1618" i="2"/>
  <c r="BL1618" i="2"/>
  <c r="BK1618" i="2"/>
  <c r="BI1618" i="2"/>
  <c r="BH1618" i="2"/>
  <c r="BF1618" i="2"/>
  <c r="BE1618" i="2"/>
  <c r="BD1618" i="2"/>
  <c r="BC1618" i="2"/>
  <c r="BB1618" i="2"/>
  <c r="BA1618" i="2"/>
  <c r="AZ1618" i="2"/>
  <c r="AY1618" i="2"/>
  <c r="AX1618" i="2"/>
  <c r="AW1618" i="2"/>
  <c r="AV1618" i="2"/>
  <c r="AU1618" i="2"/>
  <c r="BP1617" i="2"/>
  <c r="BO1617" i="2"/>
  <c r="BN1617" i="2"/>
  <c r="BM1617" i="2"/>
  <c r="BL1617" i="2"/>
  <c r="BK1617" i="2"/>
  <c r="BI1617" i="2"/>
  <c r="BH1617" i="2"/>
  <c r="BF1617" i="2"/>
  <c r="BE1617" i="2"/>
  <c r="BD1617" i="2"/>
  <c r="BC1617" i="2"/>
  <c r="BB1617" i="2"/>
  <c r="BA1617" i="2"/>
  <c r="AZ1617" i="2"/>
  <c r="AY1617" i="2"/>
  <c r="AX1617" i="2"/>
  <c r="AW1617" i="2"/>
  <c r="AV1617" i="2"/>
  <c r="AU1617" i="2"/>
  <c r="BP1616" i="2"/>
  <c r="BO1616" i="2"/>
  <c r="BN1616" i="2"/>
  <c r="BM1616" i="2"/>
  <c r="BL1616" i="2"/>
  <c r="BK1616" i="2"/>
  <c r="BI1616" i="2"/>
  <c r="BH1616" i="2"/>
  <c r="BF1616" i="2"/>
  <c r="BE1616" i="2"/>
  <c r="BD1616" i="2"/>
  <c r="BC1616" i="2"/>
  <c r="BB1616" i="2"/>
  <c r="BA1616" i="2"/>
  <c r="AZ1616" i="2"/>
  <c r="AY1616" i="2"/>
  <c r="AX1616" i="2"/>
  <c r="AW1616" i="2"/>
  <c r="AV1616" i="2"/>
  <c r="AU1616" i="2"/>
  <c r="BP1615" i="2"/>
  <c r="BO1615" i="2"/>
  <c r="BN1615" i="2"/>
  <c r="BM1615" i="2"/>
  <c r="BL1615" i="2"/>
  <c r="BK1615" i="2"/>
  <c r="BI1615" i="2"/>
  <c r="BH1615" i="2"/>
  <c r="BF1615" i="2"/>
  <c r="BE1615" i="2"/>
  <c r="BD1615" i="2"/>
  <c r="BC1615" i="2"/>
  <c r="BB1615" i="2"/>
  <c r="BA1615" i="2"/>
  <c r="AZ1615" i="2"/>
  <c r="AY1615" i="2"/>
  <c r="AX1615" i="2"/>
  <c r="AW1615" i="2"/>
  <c r="AV1615" i="2"/>
  <c r="AU1615" i="2"/>
  <c r="BP1614" i="2"/>
  <c r="BO1614" i="2"/>
  <c r="BN1614" i="2"/>
  <c r="BM1614" i="2"/>
  <c r="BL1614" i="2"/>
  <c r="BK1614" i="2"/>
  <c r="BI1614" i="2"/>
  <c r="BH1614" i="2"/>
  <c r="BF1614" i="2"/>
  <c r="BE1614" i="2"/>
  <c r="BD1614" i="2"/>
  <c r="BC1614" i="2"/>
  <c r="BB1614" i="2"/>
  <c r="BA1614" i="2"/>
  <c r="AZ1614" i="2"/>
  <c r="AY1614" i="2"/>
  <c r="AX1614" i="2"/>
  <c r="AW1614" i="2"/>
  <c r="AV1614" i="2"/>
  <c r="AU1614" i="2"/>
  <c r="BP1613" i="2"/>
  <c r="BO1613" i="2"/>
  <c r="BN1613" i="2"/>
  <c r="BM1613" i="2"/>
  <c r="BL1613" i="2"/>
  <c r="BK1613" i="2"/>
  <c r="BI1613" i="2"/>
  <c r="BH1613" i="2"/>
  <c r="BF1613" i="2"/>
  <c r="BE1613" i="2"/>
  <c r="BD1613" i="2"/>
  <c r="BC1613" i="2"/>
  <c r="BB1613" i="2"/>
  <c r="BA1613" i="2"/>
  <c r="AZ1613" i="2"/>
  <c r="AY1613" i="2"/>
  <c r="AX1613" i="2"/>
  <c r="AW1613" i="2"/>
  <c r="AV1613" i="2"/>
  <c r="AU1613" i="2"/>
  <c r="BP1612" i="2"/>
  <c r="BO1612" i="2"/>
  <c r="BN1612" i="2"/>
  <c r="BM1612" i="2"/>
  <c r="BL1612" i="2"/>
  <c r="BK1612" i="2"/>
  <c r="BI1612" i="2"/>
  <c r="BH1612" i="2"/>
  <c r="BF1612" i="2"/>
  <c r="BE1612" i="2"/>
  <c r="BD1612" i="2"/>
  <c r="BC1612" i="2"/>
  <c r="BB1612" i="2"/>
  <c r="BA1612" i="2"/>
  <c r="AZ1612" i="2"/>
  <c r="AY1612" i="2"/>
  <c r="AX1612" i="2"/>
  <c r="AW1612" i="2"/>
  <c r="AV1612" i="2"/>
  <c r="AU1612" i="2"/>
  <c r="BP1611" i="2"/>
  <c r="BO1611" i="2"/>
  <c r="BN1611" i="2"/>
  <c r="BM1611" i="2"/>
  <c r="BL1611" i="2"/>
  <c r="BK1611" i="2"/>
  <c r="BI1611" i="2"/>
  <c r="BH1611" i="2"/>
  <c r="BF1611" i="2"/>
  <c r="BE1611" i="2"/>
  <c r="BD1611" i="2"/>
  <c r="BC1611" i="2"/>
  <c r="BB1611" i="2"/>
  <c r="BA1611" i="2"/>
  <c r="AZ1611" i="2"/>
  <c r="AY1611" i="2"/>
  <c r="AX1611" i="2"/>
  <c r="AW1611" i="2"/>
  <c r="AV1611" i="2"/>
  <c r="AU1611" i="2"/>
  <c r="BP1610" i="2"/>
  <c r="BO1610" i="2"/>
  <c r="BN1610" i="2"/>
  <c r="BM1610" i="2"/>
  <c r="BL1610" i="2"/>
  <c r="BK1610" i="2"/>
  <c r="BI1610" i="2"/>
  <c r="BH1610" i="2"/>
  <c r="BF1610" i="2"/>
  <c r="BE1610" i="2"/>
  <c r="BD1610" i="2"/>
  <c r="BC1610" i="2"/>
  <c r="BB1610" i="2"/>
  <c r="BA1610" i="2"/>
  <c r="AZ1610" i="2"/>
  <c r="AY1610" i="2"/>
  <c r="AX1610" i="2"/>
  <c r="AW1610" i="2"/>
  <c r="AV1610" i="2"/>
  <c r="AU1610" i="2"/>
  <c r="BP1609" i="2"/>
  <c r="BO1609" i="2"/>
  <c r="BN1609" i="2"/>
  <c r="BM1609" i="2"/>
  <c r="BL1609" i="2"/>
  <c r="BK1609" i="2"/>
  <c r="BI1609" i="2"/>
  <c r="BH1609" i="2"/>
  <c r="BF1609" i="2"/>
  <c r="BE1609" i="2"/>
  <c r="BD1609" i="2"/>
  <c r="BC1609" i="2"/>
  <c r="BB1609" i="2"/>
  <c r="BA1609" i="2"/>
  <c r="AZ1609" i="2"/>
  <c r="AY1609" i="2"/>
  <c r="AX1609" i="2"/>
  <c r="AW1609" i="2"/>
  <c r="AV1609" i="2"/>
  <c r="AU1609" i="2"/>
  <c r="BP1608" i="2"/>
  <c r="BO1608" i="2"/>
  <c r="BN1608" i="2"/>
  <c r="BM1608" i="2"/>
  <c r="BL1608" i="2"/>
  <c r="BK1608" i="2"/>
  <c r="BI1608" i="2"/>
  <c r="BH1608" i="2"/>
  <c r="BF1608" i="2"/>
  <c r="BE1608" i="2"/>
  <c r="BD1608" i="2"/>
  <c r="BC1608" i="2"/>
  <c r="BB1608" i="2"/>
  <c r="BA1608" i="2"/>
  <c r="AZ1608" i="2"/>
  <c r="AY1608" i="2"/>
  <c r="AX1608" i="2"/>
  <c r="AW1608" i="2"/>
  <c r="AV1608" i="2"/>
  <c r="AU1608" i="2"/>
  <c r="BP1607" i="2"/>
  <c r="BO1607" i="2"/>
  <c r="BN1607" i="2"/>
  <c r="BM1607" i="2"/>
  <c r="BL1607" i="2"/>
  <c r="BK1607" i="2"/>
  <c r="BI1607" i="2"/>
  <c r="BH1607" i="2"/>
  <c r="BF1607" i="2"/>
  <c r="BE1607" i="2"/>
  <c r="BD1607" i="2"/>
  <c r="BC1607" i="2"/>
  <c r="BB1607" i="2"/>
  <c r="BA1607" i="2"/>
  <c r="AZ1607" i="2"/>
  <c r="AY1607" i="2"/>
  <c r="AX1607" i="2"/>
  <c r="AW1607" i="2"/>
  <c r="AV1607" i="2"/>
  <c r="AU1607" i="2"/>
  <c r="BP1606" i="2"/>
  <c r="BO1606" i="2"/>
  <c r="BN1606" i="2"/>
  <c r="BM1606" i="2"/>
  <c r="BL1606" i="2"/>
  <c r="BK1606" i="2"/>
  <c r="BI1606" i="2"/>
  <c r="BH1606" i="2"/>
  <c r="BF1606" i="2"/>
  <c r="BE1606" i="2"/>
  <c r="BD1606" i="2"/>
  <c r="BC1606" i="2"/>
  <c r="BB1606" i="2"/>
  <c r="BA1606" i="2"/>
  <c r="AZ1606" i="2"/>
  <c r="AY1606" i="2"/>
  <c r="AX1606" i="2"/>
  <c r="AW1606" i="2"/>
  <c r="AV1606" i="2"/>
  <c r="AU1606" i="2"/>
  <c r="BP1605" i="2"/>
  <c r="BO1605" i="2"/>
  <c r="BN1605" i="2"/>
  <c r="BM1605" i="2"/>
  <c r="BL1605" i="2"/>
  <c r="BK1605" i="2"/>
  <c r="BI1605" i="2"/>
  <c r="BH1605" i="2"/>
  <c r="BF1605" i="2"/>
  <c r="BE1605" i="2"/>
  <c r="BD1605" i="2"/>
  <c r="BC1605" i="2"/>
  <c r="BB1605" i="2"/>
  <c r="BA1605" i="2"/>
  <c r="AZ1605" i="2"/>
  <c r="AY1605" i="2"/>
  <c r="AX1605" i="2"/>
  <c r="AW1605" i="2"/>
  <c r="AV1605" i="2"/>
  <c r="AU1605" i="2"/>
  <c r="BP1604" i="2"/>
  <c r="BO1604" i="2"/>
  <c r="BN1604" i="2"/>
  <c r="BM1604" i="2"/>
  <c r="BL1604" i="2"/>
  <c r="BK1604" i="2"/>
  <c r="BI1604" i="2"/>
  <c r="BH1604" i="2"/>
  <c r="BF1604" i="2"/>
  <c r="BE1604" i="2"/>
  <c r="BD1604" i="2"/>
  <c r="BC1604" i="2"/>
  <c r="BB1604" i="2"/>
  <c r="BA1604" i="2"/>
  <c r="AZ1604" i="2"/>
  <c r="AY1604" i="2"/>
  <c r="AX1604" i="2"/>
  <c r="AW1604" i="2"/>
  <c r="AV1604" i="2"/>
  <c r="AU1604" i="2"/>
  <c r="BP1603" i="2"/>
  <c r="BO1603" i="2"/>
  <c r="BN1603" i="2"/>
  <c r="BM1603" i="2"/>
  <c r="BL1603" i="2"/>
  <c r="BK1603" i="2"/>
  <c r="BI1603" i="2"/>
  <c r="BH1603" i="2"/>
  <c r="BF1603" i="2"/>
  <c r="BE1603" i="2"/>
  <c r="BD1603" i="2"/>
  <c r="BC1603" i="2"/>
  <c r="BB1603" i="2"/>
  <c r="BA1603" i="2"/>
  <c r="AZ1603" i="2"/>
  <c r="AY1603" i="2"/>
  <c r="AX1603" i="2"/>
  <c r="AW1603" i="2"/>
  <c r="AV1603" i="2"/>
  <c r="AU1603" i="2"/>
  <c r="BP1602" i="2"/>
  <c r="BO1602" i="2"/>
  <c r="BN1602" i="2"/>
  <c r="BM1602" i="2"/>
  <c r="BL1602" i="2"/>
  <c r="BK1602" i="2"/>
  <c r="BI1602" i="2"/>
  <c r="BH1602" i="2"/>
  <c r="BF1602" i="2"/>
  <c r="BE1602" i="2"/>
  <c r="BD1602" i="2"/>
  <c r="BC1602" i="2"/>
  <c r="BB1602" i="2"/>
  <c r="BA1602" i="2"/>
  <c r="AZ1602" i="2"/>
  <c r="AY1602" i="2"/>
  <c r="AX1602" i="2"/>
  <c r="AW1602" i="2"/>
  <c r="AV1602" i="2"/>
  <c r="AU1602" i="2"/>
  <c r="BP1601" i="2"/>
  <c r="BO1601" i="2"/>
  <c r="BN1601" i="2"/>
  <c r="BM1601" i="2"/>
  <c r="BL1601" i="2"/>
  <c r="BK1601" i="2"/>
  <c r="BI1601" i="2"/>
  <c r="BH1601" i="2"/>
  <c r="BF1601" i="2"/>
  <c r="BE1601" i="2"/>
  <c r="BD1601" i="2"/>
  <c r="BC1601" i="2"/>
  <c r="BB1601" i="2"/>
  <c r="BA1601" i="2"/>
  <c r="AZ1601" i="2"/>
  <c r="AY1601" i="2"/>
  <c r="AX1601" i="2"/>
  <c r="AW1601" i="2"/>
  <c r="AV1601" i="2"/>
  <c r="AU1601" i="2"/>
  <c r="BP1600" i="2"/>
  <c r="BO1600" i="2"/>
  <c r="BN1600" i="2"/>
  <c r="BM1600" i="2"/>
  <c r="BL1600" i="2"/>
  <c r="BK1600" i="2"/>
  <c r="BI1600" i="2"/>
  <c r="BH1600" i="2"/>
  <c r="BF1600" i="2"/>
  <c r="BE1600" i="2"/>
  <c r="BD1600" i="2"/>
  <c r="BC1600" i="2"/>
  <c r="BB1600" i="2"/>
  <c r="BA1600" i="2"/>
  <c r="AZ1600" i="2"/>
  <c r="AY1600" i="2"/>
  <c r="AX1600" i="2"/>
  <c r="AW1600" i="2"/>
  <c r="AV1600" i="2"/>
  <c r="AU1600" i="2"/>
  <c r="BP1599" i="2"/>
  <c r="BO1599" i="2"/>
  <c r="BN1599" i="2"/>
  <c r="BM1599" i="2"/>
  <c r="BL1599" i="2"/>
  <c r="BK1599" i="2"/>
  <c r="BI1599" i="2"/>
  <c r="BH1599" i="2"/>
  <c r="BF1599" i="2"/>
  <c r="BE1599" i="2"/>
  <c r="BD1599" i="2"/>
  <c r="BC1599" i="2"/>
  <c r="BB1599" i="2"/>
  <c r="BA1599" i="2"/>
  <c r="AZ1599" i="2"/>
  <c r="AY1599" i="2"/>
  <c r="AX1599" i="2"/>
  <c r="AW1599" i="2"/>
  <c r="AV1599" i="2"/>
  <c r="AU1599" i="2"/>
  <c r="BP1598" i="2"/>
  <c r="BO1598" i="2"/>
  <c r="BN1598" i="2"/>
  <c r="BM1598" i="2"/>
  <c r="BL1598" i="2"/>
  <c r="BK1598" i="2"/>
  <c r="BI1598" i="2"/>
  <c r="BH1598" i="2"/>
  <c r="BF1598" i="2"/>
  <c r="BE1598" i="2"/>
  <c r="BD1598" i="2"/>
  <c r="BC1598" i="2"/>
  <c r="BB1598" i="2"/>
  <c r="BA1598" i="2"/>
  <c r="AZ1598" i="2"/>
  <c r="AY1598" i="2"/>
  <c r="AX1598" i="2"/>
  <c r="AW1598" i="2"/>
  <c r="AV1598" i="2"/>
  <c r="AU1598" i="2"/>
  <c r="BP1597" i="2"/>
  <c r="BO1597" i="2"/>
  <c r="BN1597" i="2"/>
  <c r="BM1597" i="2"/>
  <c r="BL1597" i="2"/>
  <c r="BK1597" i="2"/>
  <c r="BI1597" i="2"/>
  <c r="BH1597" i="2"/>
  <c r="BF1597" i="2"/>
  <c r="BE1597" i="2"/>
  <c r="BD1597" i="2"/>
  <c r="BC1597" i="2"/>
  <c r="BB1597" i="2"/>
  <c r="BA1597" i="2"/>
  <c r="AZ1597" i="2"/>
  <c r="AY1597" i="2"/>
  <c r="AX1597" i="2"/>
  <c r="AW1597" i="2"/>
  <c r="AV1597" i="2"/>
  <c r="AU1597" i="2"/>
  <c r="BP1596" i="2"/>
  <c r="BO1596" i="2"/>
  <c r="BN1596" i="2"/>
  <c r="BM1596" i="2"/>
  <c r="BL1596" i="2"/>
  <c r="BK1596" i="2"/>
  <c r="BI1596" i="2"/>
  <c r="BH1596" i="2"/>
  <c r="BF1596" i="2"/>
  <c r="BE1596" i="2"/>
  <c r="BD1596" i="2"/>
  <c r="BC1596" i="2"/>
  <c r="BB1596" i="2"/>
  <c r="BA1596" i="2"/>
  <c r="AZ1596" i="2"/>
  <c r="AY1596" i="2"/>
  <c r="AX1596" i="2"/>
  <c r="AW1596" i="2"/>
  <c r="AV1596" i="2"/>
  <c r="AU1596" i="2"/>
  <c r="BP1595" i="2"/>
  <c r="BO1595" i="2"/>
  <c r="BN1595" i="2"/>
  <c r="BM1595" i="2"/>
  <c r="BL1595" i="2"/>
  <c r="BK1595" i="2"/>
  <c r="BI1595" i="2"/>
  <c r="BH1595" i="2"/>
  <c r="BF1595" i="2"/>
  <c r="BE1595" i="2"/>
  <c r="BD1595" i="2"/>
  <c r="BC1595" i="2"/>
  <c r="BB1595" i="2"/>
  <c r="BA1595" i="2"/>
  <c r="AZ1595" i="2"/>
  <c r="AY1595" i="2"/>
  <c r="AX1595" i="2"/>
  <c r="AW1595" i="2"/>
  <c r="AV1595" i="2"/>
  <c r="AU1595" i="2"/>
  <c r="BP1594" i="2"/>
  <c r="BO1594" i="2"/>
  <c r="BN1594" i="2"/>
  <c r="BM1594" i="2"/>
  <c r="BL1594" i="2"/>
  <c r="BK1594" i="2"/>
  <c r="BI1594" i="2"/>
  <c r="BH1594" i="2"/>
  <c r="BF1594" i="2"/>
  <c r="BE1594" i="2"/>
  <c r="BD1594" i="2"/>
  <c r="BC1594" i="2"/>
  <c r="BB1594" i="2"/>
  <c r="BA1594" i="2"/>
  <c r="AZ1594" i="2"/>
  <c r="AY1594" i="2"/>
  <c r="AX1594" i="2"/>
  <c r="AW1594" i="2"/>
  <c r="AV1594" i="2"/>
  <c r="AU1594" i="2"/>
  <c r="BP1593" i="2"/>
  <c r="BO1593" i="2"/>
  <c r="BN1593" i="2"/>
  <c r="BM1593" i="2"/>
  <c r="BL1593" i="2"/>
  <c r="BK1593" i="2"/>
  <c r="BI1593" i="2"/>
  <c r="BH1593" i="2"/>
  <c r="BF1593" i="2"/>
  <c r="BE1593" i="2"/>
  <c r="BD1593" i="2"/>
  <c r="BC1593" i="2"/>
  <c r="BB1593" i="2"/>
  <c r="BA1593" i="2"/>
  <c r="AZ1593" i="2"/>
  <c r="AY1593" i="2"/>
  <c r="AX1593" i="2"/>
  <c r="AW1593" i="2"/>
  <c r="AV1593" i="2"/>
  <c r="AU1593" i="2"/>
  <c r="BP1592" i="2"/>
  <c r="BO1592" i="2"/>
  <c r="BN1592" i="2"/>
  <c r="BM1592" i="2"/>
  <c r="BL1592" i="2"/>
  <c r="BK1592" i="2"/>
  <c r="BI1592" i="2"/>
  <c r="BH1592" i="2"/>
  <c r="BF1592" i="2"/>
  <c r="BE1592" i="2"/>
  <c r="BD1592" i="2"/>
  <c r="BC1592" i="2"/>
  <c r="BB1592" i="2"/>
  <c r="BA1592" i="2"/>
  <c r="AZ1592" i="2"/>
  <c r="AY1592" i="2"/>
  <c r="AX1592" i="2"/>
  <c r="AW1592" i="2"/>
  <c r="AV1592" i="2"/>
  <c r="AU1592" i="2"/>
  <c r="BP1591" i="2"/>
  <c r="BO1591" i="2"/>
  <c r="BN1591" i="2"/>
  <c r="BM1591" i="2"/>
  <c r="BL1591" i="2"/>
  <c r="BK1591" i="2"/>
  <c r="BI1591" i="2"/>
  <c r="BH1591" i="2"/>
  <c r="BF1591" i="2"/>
  <c r="BE1591" i="2"/>
  <c r="BD1591" i="2"/>
  <c r="BC1591" i="2"/>
  <c r="BB1591" i="2"/>
  <c r="BA1591" i="2"/>
  <c r="AZ1591" i="2"/>
  <c r="AY1591" i="2"/>
  <c r="AX1591" i="2"/>
  <c r="AW1591" i="2"/>
  <c r="AV1591" i="2"/>
  <c r="AU1591" i="2"/>
  <c r="BP1590" i="2"/>
  <c r="BO1590" i="2"/>
  <c r="BN1590" i="2"/>
  <c r="BM1590" i="2"/>
  <c r="BL1590" i="2"/>
  <c r="BK1590" i="2"/>
  <c r="BI1590" i="2"/>
  <c r="BH1590" i="2"/>
  <c r="BF1590" i="2"/>
  <c r="BE1590" i="2"/>
  <c r="BD1590" i="2"/>
  <c r="BC1590" i="2"/>
  <c r="BB1590" i="2"/>
  <c r="BA1590" i="2"/>
  <c r="AZ1590" i="2"/>
  <c r="AY1590" i="2"/>
  <c r="AX1590" i="2"/>
  <c r="AW1590" i="2"/>
  <c r="AV1590" i="2"/>
  <c r="AU1590" i="2"/>
  <c r="BP1589" i="2"/>
  <c r="BO1589" i="2"/>
  <c r="BN1589" i="2"/>
  <c r="BM1589" i="2"/>
  <c r="BL1589" i="2"/>
  <c r="BK1589" i="2"/>
  <c r="BI1589" i="2"/>
  <c r="BH1589" i="2"/>
  <c r="BF1589" i="2"/>
  <c r="BE1589" i="2"/>
  <c r="BD1589" i="2"/>
  <c r="BC1589" i="2"/>
  <c r="BB1589" i="2"/>
  <c r="BA1589" i="2"/>
  <c r="AZ1589" i="2"/>
  <c r="AY1589" i="2"/>
  <c r="AX1589" i="2"/>
  <c r="AW1589" i="2"/>
  <c r="AV1589" i="2"/>
  <c r="AU1589" i="2"/>
  <c r="BP1588" i="2"/>
  <c r="BO1588" i="2"/>
  <c r="BN1588" i="2"/>
  <c r="BM1588" i="2"/>
  <c r="BL1588" i="2"/>
  <c r="BK1588" i="2"/>
  <c r="BI1588" i="2"/>
  <c r="BH1588" i="2"/>
  <c r="BF1588" i="2"/>
  <c r="BE1588" i="2"/>
  <c r="BD1588" i="2"/>
  <c r="BC1588" i="2"/>
  <c r="BB1588" i="2"/>
  <c r="BA1588" i="2"/>
  <c r="AZ1588" i="2"/>
  <c r="AY1588" i="2"/>
  <c r="AX1588" i="2"/>
  <c r="AW1588" i="2"/>
  <c r="AV1588" i="2"/>
  <c r="AU1588" i="2"/>
  <c r="BP1587" i="2"/>
  <c r="BO1587" i="2"/>
  <c r="BN1587" i="2"/>
  <c r="BM1587" i="2"/>
  <c r="BL1587" i="2"/>
  <c r="BK1587" i="2"/>
  <c r="BI1587" i="2"/>
  <c r="BH1587" i="2"/>
  <c r="BF1587" i="2"/>
  <c r="BE1587" i="2"/>
  <c r="BD1587" i="2"/>
  <c r="BC1587" i="2"/>
  <c r="BB1587" i="2"/>
  <c r="BA1587" i="2"/>
  <c r="AZ1587" i="2"/>
  <c r="AY1587" i="2"/>
  <c r="AX1587" i="2"/>
  <c r="AW1587" i="2"/>
  <c r="AV1587" i="2"/>
  <c r="AU1587" i="2"/>
  <c r="BP1586" i="2"/>
  <c r="BO1586" i="2"/>
  <c r="BN1586" i="2"/>
  <c r="BM1586" i="2"/>
  <c r="BL1586" i="2"/>
  <c r="BK1586" i="2"/>
  <c r="BI1586" i="2"/>
  <c r="BH1586" i="2"/>
  <c r="BF1586" i="2"/>
  <c r="BE1586" i="2"/>
  <c r="BD1586" i="2"/>
  <c r="BC1586" i="2"/>
  <c r="BB1586" i="2"/>
  <c r="BA1586" i="2"/>
  <c r="AZ1586" i="2"/>
  <c r="AY1586" i="2"/>
  <c r="AX1586" i="2"/>
  <c r="AW1586" i="2"/>
  <c r="AV1586" i="2"/>
  <c r="AU1586" i="2"/>
  <c r="BP1585" i="2"/>
  <c r="BO1585" i="2"/>
  <c r="BN1585" i="2"/>
  <c r="BM1585" i="2"/>
  <c r="BL1585" i="2"/>
  <c r="BK1585" i="2"/>
  <c r="BI1585" i="2"/>
  <c r="BH1585" i="2"/>
  <c r="BF1585" i="2"/>
  <c r="BE1585" i="2"/>
  <c r="BD1585" i="2"/>
  <c r="BC1585" i="2"/>
  <c r="BB1585" i="2"/>
  <c r="BA1585" i="2"/>
  <c r="AZ1585" i="2"/>
  <c r="AY1585" i="2"/>
  <c r="AX1585" i="2"/>
  <c r="AW1585" i="2"/>
  <c r="AV1585" i="2"/>
  <c r="AU1585" i="2"/>
  <c r="BP1584" i="2"/>
  <c r="BO1584" i="2"/>
  <c r="BN1584" i="2"/>
  <c r="BM1584" i="2"/>
  <c r="BL1584" i="2"/>
  <c r="BK1584" i="2"/>
  <c r="BI1584" i="2"/>
  <c r="BH1584" i="2"/>
  <c r="BF1584" i="2"/>
  <c r="BE1584" i="2"/>
  <c r="BD1584" i="2"/>
  <c r="BC1584" i="2"/>
  <c r="BB1584" i="2"/>
  <c r="BA1584" i="2"/>
  <c r="AZ1584" i="2"/>
  <c r="AY1584" i="2"/>
  <c r="AX1584" i="2"/>
  <c r="AW1584" i="2"/>
  <c r="AV1584" i="2"/>
  <c r="AU1584" i="2"/>
  <c r="BP1583" i="2"/>
  <c r="BO1583" i="2"/>
  <c r="BN1583" i="2"/>
  <c r="BM1583" i="2"/>
  <c r="BL1583" i="2"/>
  <c r="BK1583" i="2"/>
  <c r="BI1583" i="2"/>
  <c r="BH1583" i="2"/>
  <c r="BF1583" i="2"/>
  <c r="BE1583" i="2"/>
  <c r="BD1583" i="2"/>
  <c r="BC1583" i="2"/>
  <c r="BB1583" i="2"/>
  <c r="BA1583" i="2"/>
  <c r="AZ1583" i="2"/>
  <c r="AY1583" i="2"/>
  <c r="AX1583" i="2"/>
  <c r="AW1583" i="2"/>
  <c r="AV1583" i="2"/>
  <c r="AU1583" i="2"/>
  <c r="BP1582" i="2"/>
  <c r="BO1582" i="2"/>
  <c r="BN1582" i="2"/>
  <c r="BM1582" i="2"/>
  <c r="BL1582" i="2"/>
  <c r="BK1582" i="2"/>
  <c r="BI1582" i="2"/>
  <c r="BH1582" i="2"/>
  <c r="BF1582" i="2"/>
  <c r="BE1582" i="2"/>
  <c r="BD1582" i="2"/>
  <c r="BC1582" i="2"/>
  <c r="BB1582" i="2"/>
  <c r="BA1582" i="2"/>
  <c r="AZ1582" i="2"/>
  <c r="AY1582" i="2"/>
  <c r="AX1582" i="2"/>
  <c r="AW1582" i="2"/>
  <c r="AV1582" i="2"/>
  <c r="AU1582" i="2"/>
  <c r="BP1581" i="2"/>
  <c r="BO1581" i="2"/>
  <c r="BN1581" i="2"/>
  <c r="BM1581" i="2"/>
  <c r="BL1581" i="2"/>
  <c r="BK1581" i="2"/>
  <c r="BI1581" i="2"/>
  <c r="BH1581" i="2"/>
  <c r="BF1581" i="2"/>
  <c r="BE1581" i="2"/>
  <c r="BD1581" i="2"/>
  <c r="BC1581" i="2"/>
  <c r="BB1581" i="2"/>
  <c r="BA1581" i="2"/>
  <c r="AZ1581" i="2"/>
  <c r="AY1581" i="2"/>
  <c r="AX1581" i="2"/>
  <c r="AW1581" i="2"/>
  <c r="AV1581" i="2"/>
  <c r="AU1581" i="2"/>
  <c r="BP1580" i="2"/>
  <c r="BO1580" i="2"/>
  <c r="BN1580" i="2"/>
  <c r="BM1580" i="2"/>
  <c r="BL1580" i="2"/>
  <c r="BK1580" i="2"/>
  <c r="BI1580" i="2"/>
  <c r="BH1580" i="2"/>
  <c r="BF1580" i="2"/>
  <c r="BE1580" i="2"/>
  <c r="BD1580" i="2"/>
  <c r="BC1580" i="2"/>
  <c r="BB1580" i="2"/>
  <c r="BA1580" i="2"/>
  <c r="AZ1580" i="2"/>
  <c r="AY1580" i="2"/>
  <c r="AX1580" i="2"/>
  <c r="AW1580" i="2"/>
  <c r="AV1580" i="2"/>
  <c r="AU1580" i="2"/>
  <c r="BP1579" i="2"/>
  <c r="BO1579" i="2"/>
  <c r="BN1579" i="2"/>
  <c r="BM1579" i="2"/>
  <c r="BL1579" i="2"/>
  <c r="BK1579" i="2"/>
  <c r="BI1579" i="2"/>
  <c r="BH1579" i="2"/>
  <c r="BF1579" i="2"/>
  <c r="BE1579" i="2"/>
  <c r="BD1579" i="2"/>
  <c r="BC1579" i="2"/>
  <c r="BB1579" i="2"/>
  <c r="BA1579" i="2"/>
  <c r="AZ1579" i="2"/>
  <c r="AY1579" i="2"/>
  <c r="AX1579" i="2"/>
  <c r="AW1579" i="2"/>
  <c r="AV1579" i="2"/>
  <c r="AU1579" i="2"/>
  <c r="BP1578" i="2"/>
  <c r="BO1578" i="2"/>
  <c r="BN1578" i="2"/>
  <c r="BM1578" i="2"/>
  <c r="BL1578" i="2"/>
  <c r="BK1578" i="2"/>
  <c r="BI1578" i="2"/>
  <c r="BH1578" i="2"/>
  <c r="BF1578" i="2"/>
  <c r="BE1578" i="2"/>
  <c r="BD1578" i="2"/>
  <c r="BC1578" i="2"/>
  <c r="BB1578" i="2"/>
  <c r="BA1578" i="2"/>
  <c r="AZ1578" i="2"/>
  <c r="AY1578" i="2"/>
  <c r="AX1578" i="2"/>
  <c r="AW1578" i="2"/>
  <c r="AV1578" i="2"/>
  <c r="AU1578" i="2"/>
  <c r="BP1577" i="2"/>
  <c r="BO1577" i="2"/>
  <c r="BN1577" i="2"/>
  <c r="BM1577" i="2"/>
  <c r="BL1577" i="2"/>
  <c r="BK1577" i="2"/>
  <c r="BI1577" i="2"/>
  <c r="BH1577" i="2"/>
  <c r="BF1577" i="2"/>
  <c r="BE1577" i="2"/>
  <c r="BD1577" i="2"/>
  <c r="BC1577" i="2"/>
  <c r="BB1577" i="2"/>
  <c r="BA1577" i="2"/>
  <c r="AZ1577" i="2"/>
  <c r="AY1577" i="2"/>
  <c r="AX1577" i="2"/>
  <c r="AW1577" i="2"/>
  <c r="AV1577" i="2"/>
  <c r="AU1577" i="2"/>
  <c r="BP1576" i="2"/>
  <c r="BO1576" i="2"/>
  <c r="BN1576" i="2"/>
  <c r="BM1576" i="2"/>
  <c r="BL1576" i="2"/>
  <c r="BK1576" i="2"/>
  <c r="BI1576" i="2"/>
  <c r="BH1576" i="2"/>
  <c r="BF1576" i="2"/>
  <c r="BE1576" i="2"/>
  <c r="BD1576" i="2"/>
  <c r="BC1576" i="2"/>
  <c r="BB1576" i="2"/>
  <c r="BA1576" i="2"/>
  <c r="AZ1576" i="2"/>
  <c r="AY1576" i="2"/>
  <c r="AX1576" i="2"/>
  <c r="AW1576" i="2"/>
  <c r="AV1576" i="2"/>
  <c r="AU1576" i="2"/>
  <c r="BP1575" i="2"/>
  <c r="BO1575" i="2"/>
  <c r="BN1575" i="2"/>
  <c r="BM1575" i="2"/>
  <c r="BL1575" i="2"/>
  <c r="BK1575" i="2"/>
  <c r="BI1575" i="2"/>
  <c r="BH1575" i="2"/>
  <c r="BF1575" i="2"/>
  <c r="BE1575" i="2"/>
  <c r="BD1575" i="2"/>
  <c r="BC1575" i="2"/>
  <c r="BB1575" i="2"/>
  <c r="BA1575" i="2"/>
  <c r="AZ1575" i="2"/>
  <c r="AY1575" i="2"/>
  <c r="AX1575" i="2"/>
  <c r="AW1575" i="2"/>
  <c r="AV1575" i="2"/>
  <c r="AU1575" i="2"/>
  <c r="BP1574" i="2"/>
  <c r="BO1574" i="2"/>
  <c r="BN1574" i="2"/>
  <c r="BM1574" i="2"/>
  <c r="BL1574" i="2"/>
  <c r="BK1574" i="2"/>
  <c r="BI1574" i="2"/>
  <c r="BH1574" i="2"/>
  <c r="BF1574" i="2"/>
  <c r="BE1574" i="2"/>
  <c r="BD1574" i="2"/>
  <c r="BC1574" i="2"/>
  <c r="BB1574" i="2"/>
  <c r="BA1574" i="2"/>
  <c r="AZ1574" i="2"/>
  <c r="AY1574" i="2"/>
  <c r="AX1574" i="2"/>
  <c r="AW1574" i="2"/>
  <c r="AV1574" i="2"/>
  <c r="AU1574" i="2"/>
  <c r="BP1573" i="2"/>
  <c r="BO1573" i="2"/>
  <c r="BN1573" i="2"/>
  <c r="BM1573" i="2"/>
  <c r="BL1573" i="2"/>
  <c r="BK1573" i="2"/>
  <c r="BI1573" i="2"/>
  <c r="BH1573" i="2"/>
  <c r="BF1573" i="2"/>
  <c r="BE1573" i="2"/>
  <c r="BD1573" i="2"/>
  <c r="BC1573" i="2"/>
  <c r="BB1573" i="2"/>
  <c r="BA1573" i="2"/>
  <c r="AZ1573" i="2"/>
  <c r="AY1573" i="2"/>
  <c r="AX1573" i="2"/>
  <c r="AW1573" i="2"/>
  <c r="AV1573" i="2"/>
  <c r="AU1573" i="2"/>
  <c r="BP1572" i="2"/>
  <c r="BO1572" i="2"/>
  <c r="BN1572" i="2"/>
  <c r="BM1572" i="2"/>
  <c r="BL1572" i="2"/>
  <c r="BK1572" i="2"/>
  <c r="BI1572" i="2"/>
  <c r="BH1572" i="2"/>
  <c r="BF1572" i="2"/>
  <c r="BE1572" i="2"/>
  <c r="BD1572" i="2"/>
  <c r="BC1572" i="2"/>
  <c r="BB1572" i="2"/>
  <c r="BA1572" i="2"/>
  <c r="AZ1572" i="2"/>
  <c r="AY1572" i="2"/>
  <c r="AX1572" i="2"/>
  <c r="AW1572" i="2"/>
  <c r="AV1572" i="2"/>
  <c r="AU1572" i="2"/>
  <c r="BP1571" i="2"/>
  <c r="BO1571" i="2"/>
  <c r="BN1571" i="2"/>
  <c r="BM1571" i="2"/>
  <c r="BL1571" i="2"/>
  <c r="BK1571" i="2"/>
  <c r="BI1571" i="2"/>
  <c r="BH1571" i="2"/>
  <c r="BF1571" i="2"/>
  <c r="BE1571" i="2"/>
  <c r="BD1571" i="2"/>
  <c r="BC1571" i="2"/>
  <c r="BB1571" i="2"/>
  <c r="BA1571" i="2"/>
  <c r="AZ1571" i="2"/>
  <c r="AY1571" i="2"/>
  <c r="AX1571" i="2"/>
  <c r="AW1571" i="2"/>
  <c r="AV1571" i="2"/>
  <c r="AU1571" i="2"/>
  <c r="BP1570" i="2"/>
  <c r="BO1570" i="2"/>
  <c r="BN1570" i="2"/>
  <c r="BM1570" i="2"/>
  <c r="BL1570" i="2"/>
  <c r="BK1570" i="2"/>
  <c r="BI1570" i="2"/>
  <c r="BH1570" i="2"/>
  <c r="BF1570" i="2"/>
  <c r="BE1570" i="2"/>
  <c r="BD1570" i="2"/>
  <c r="BC1570" i="2"/>
  <c r="BB1570" i="2"/>
  <c r="BA1570" i="2"/>
  <c r="AZ1570" i="2"/>
  <c r="AY1570" i="2"/>
  <c r="AX1570" i="2"/>
  <c r="AW1570" i="2"/>
  <c r="AV1570" i="2"/>
  <c r="AU1570" i="2"/>
  <c r="BP1569" i="2"/>
  <c r="BO1569" i="2"/>
  <c r="BN1569" i="2"/>
  <c r="BM1569" i="2"/>
  <c r="BL1569" i="2"/>
  <c r="BK1569" i="2"/>
  <c r="BI1569" i="2"/>
  <c r="BH1569" i="2"/>
  <c r="BF1569" i="2"/>
  <c r="BE1569" i="2"/>
  <c r="BD1569" i="2"/>
  <c r="BC1569" i="2"/>
  <c r="BB1569" i="2"/>
  <c r="BA1569" i="2"/>
  <c r="AZ1569" i="2"/>
  <c r="AY1569" i="2"/>
  <c r="AX1569" i="2"/>
  <c r="AW1569" i="2"/>
  <c r="AV1569" i="2"/>
  <c r="AU1569" i="2"/>
  <c r="BP1568" i="2"/>
  <c r="BO1568" i="2"/>
  <c r="BN1568" i="2"/>
  <c r="BM1568" i="2"/>
  <c r="BL1568" i="2"/>
  <c r="BK1568" i="2"/>
  <c r="BI1568" i="2"/>
  <c r="BH1568" i="2"/>
  <c r="BF1568" i="2"/>
  <c r="BE1568" i="2"/>
  <c r="BD1568" i="2"/>
  <c r="BC1568" i="2"/>
  <c r="BB1568" i="2"/>
  <c r="BA1568" i="2"/>
  <c r="AZ1568" i="2"/>
  <c r="AY1568" i="2"/>
  <c r="AX1568" i="2"/>
  <c r="AW1568" i="2"/>
  <c r="AV1568" i="2"/>
  <c r="AU1568" i="2"/>
  <c r="BP1567" i="2"/>
  <c r="BO1567" i="2"/>
  <c r="BN1567" i="2"/>
  <c r="BM1567" i="2"/>
  <c r="BL1567" i="2"/>
  <c r="BK1567" i="2"/>
  <c r="BI1567" i="2"/>
  <c r="BH1567" i="2"/>
  <c r="BF1567" i="2"/>
  <c r="BE1567" i="2"/>
  <c r="BD1567" i="2"/>
  <c r="BC1567" i="2"/>
  <c r="BB1567" i="2"/>
  <c r="BA1567" i="2"/>
  <c r="AZ1567" i="2"/>
  <c r="AY1567" i="2"/>
  <c r="AX1567" i="2"/>
  <c r="AW1567" i="2"/>
  <c r="AV1567" i="2"/>
  <c r="AU1567" i="2"/>
  <c r="BP1566" i="2"/>
  <c r="BO1566" i="2"/>
  <c r="BN1566" i="2"/>
  <c r="BM1566" i="2"/>
  <c r="BL1566" i="2"/>
  <c r="BK1566" i="2"/>
  <c r="BI1566" i="2"/>
  <c r="BH1566" i="2"/>
  <c r="BF1566" i="2"/>
  <c r="BE1566" i="2"/>
  <c r="BD1566" i="2"/>
  <c r="BC1566" i="2"/>
  <c r="BB1566" i="2"/>
  <c r="BA1566" i="2"/>
  <c r="AZ1566" i="2"/>
  <c r="AY1566" i="2"/>
  <c r="AX1566" i="2"/>
  <c r="AW1566" i="2"/>
  <c r="AV1566" i="2"/>
  <c r="AU1566" i="2"/>
  <c r="BP1565" i="2"/>
  <c r="BO1565" i="2"/>
  <c r="BN1565" i="2"/>
  <c r="BM1565" i="2"/>
  <c r="BL1565" i="2"/>
  <c r="BK1565" i="2"/>
  <c r="BI1565" i="2"/>
  <c r="BH1565" i="2"/>
  <c r="BF1565" i="2"/>
  <c r="BE1565" i="2"/>
  <c r="BD1565" i="2"/>
  <c r="BC1565" i="2"/>
  <c r="BB1565" i="2"/>
  <c r="BA1565" i="2"/>
  <c r="AZ1565" i="2"/>
  <c r="AY1565" i="2"/>
  <c r="AX1565" i="2"/>
  <c r="AW1565" i="2"/>
  <c r="AV1565" i="2"/>
  <c r="AU1565" i="2"/>
  <c r="BP1564" i="2"/>
  <c r="BO1564" i="2"/>
  <c r="BN1564" i="2"/>
  <c r="BM1564" i="2"/>
  <c r="BL1564" i="2"/>
  <c r="BK1564" i="2"/>
  <c r="BI1564" i="2"/>
  <c r="BH1564" i="2"/>
  <c r="BF1564" i="2"/>
  <c r="BE1564" i="2"/>
  <c r="BD1564" i="2"/>
  <c r="BC1564" i="2"/>
  <c r="BB1564" i="2"/>
  <c r="BA1564" i="2"/>
  <c r="AZ1564" i="2"/>
  <c r="AY1564" i="2"/>
  <c r="AX1564" i="2"/>
  <c r="AW1564" i="2"/>
  <c r="AV1564" i="2"/>
  <c r="AU1564" i="2"/>
  <c r="BP1563" i="2"/>
  <c r="BO1563" i="2"/>
  <c r="BN1563" i="2"/>
  <c r="BM1563" i="2"/>
  <c r="BL1563" i="2"/>
  <c r="BK1563" i="2"/>
  <c r="BI1563" i="2"/>
  <c r="BH1563" i="2"/>
  <c r="BF1563" i="2"/>
  <c r="BE1563" i="2"/>
  <c r="BD1563" i="2"/>
  <c r="BC1563" i="2"/>
  <c r="BB1563" i="2"/>
  <c r="BA1563" i="2"/>
  <c r="AZ1563" i="2"/>
  <c r="AY1563" i="2"/>
  <c r="AX1563" i="2"/>
  <c r="AW1563" i="2"/>
  <c r="AV1563" i="2"/>
  <c r="AU1563" i="2"/>
  <c r="BP1562" i="2"/>
  <c r="BO1562" i="2"/>
  <c r="BN1562" i="2"/>
  <c r="BM1562" i="2"/>
  <c r="BL1562" i="2"/>
  <c r="BK1562" i="2"/>
  <c r="BI1562" i="2"/>
  <c r="BH1562" i="2"/>
  <c r="BF1562" i="2"/>
  <c r="BE1562" i="2"/>
  <c r="BD1562" i="2"/>
  <c r="BC1562" i="2"/>
  <c r="BB1562" i="2"/>
  <c r="BA1562" i="2"/>
  <c r="AZ1562" i="2"/>
  <c r="AY1562" i="2"/>
  <c r="AX1562" i="2"/>
  <c r="AW1562" i="2"/>
  <c r="AV1562" i="2"/>
  <c r="AU1562" i="2"/>
  <c r="BP1561" i="2"/>
  <c r="BO1561" i="2"/>
  <c r="BN1561" i="2"/>
  <c r="BM1561" i="2"/>
  <c r="BL1561" i="2"/>
  <c r="BK1561" i="2"/>
  <c r="BI1561" i="2"/>
  <c r="BH1561" i="2"/>
  <c r="BF1561" i="2"/>
  <c r="BE1561" i="2"/>
  <c r="BD1561" i="2"/>
  <c r="BC1561" i="2"/>
  <c r="BB1561" i="2"/>
  <c r="BA1561" i="2"/>
  <c r="AZ1561" i="2"/>
  <c r="AY1561" i="2"/>
  <c r="AX1561" i="2"/>
  <c r="AW1561" i="2"/>
  <c r="AV1561" i="2"/>
  <c r="AU1561" i="2"/>
  <c r="BP1560" i="2"/>
  <c r="BO1560" i="2"/>
  <c r="BN1560" i="2"/>
  <c r="BM1560" i="2"/>
  <c r="BL1560" i="2"/>
  <c r="BK1560" i="2"/>
  <c r="BI1560" i="2"/>
  <c r="BH1560" i="2"/>
  <c r="BF1560" i="2"/>
  <c r="BE1560" i="2"/>
  <c r="BD1560" i="2"/>
  <c r="BC1560" i="2"/>
  <c r="BB1560" i="2"/>
  <c r="BA1560" i="2"/>
  <c r="AZ1560" i="2"/>
  <c r="AY1560" i="2"/>
  <c r="AX1560" i="2"/>
  <c r="AW1560" i="2"/>
  <c r="AV1560" i="2"/>
  <c r="AU1560" i="2"/>
  <c r="BP1559" i="2"/>
  <c r="BO1559" i="2"/>
  <c r="BN1559" i="2"/>
  <c r="BM1559" i="2"/>
  <c r="BL1559" i="2"/>
  <c r="BK1559" i="2"/>
  <c r="BI1559" i="2"/>
  <c r="BH1559" i="2"/>
  <c r="BF1559" i="2"/>
  <c r="BE1559" i="2"/>
  <c r="BD1559" i="2"/>
  <c r="BC1559" i="2"/>
  <c r="BB1559" i="2"/>
  <c r="BA1559" i="2"/>
  <c r="AZ1559" i="2"/>
  <c r="AY1559" i="2"/>
  <c r="AX1559" i="2"/>
  <c r="AW1559" i="2"/>
  <c r="AV1559" i="2"/>
  <c r="AU1559" i="2"/>
  <c r="BP1558" i="2"/>
  <c r="BO1558" i="2"/>
  <c r="BN1558" i="2"/>
  <c r="BM1558" i="2"/>
  <c r="BL1558" i="2"/>
  <c r="BK1558" i="2"/>
  <c r="BI1558" i="2"/>
  <c r="BH1558" i="2"/>
  <c r="BF1558" i="2"/>
  <c r="BE1558" i="2"/>
  <c r="BD1558" i="2"/>
  <c r="BC1558" i="2"/>
  <c r="BB1558" i="2"/>
  <c r="BA1558" i="2"/>
  <c r="AZ1558" i="2"/>
  <c r="AY1558" i="2"/>
  <c r="AX1558" i="2"/>
  <c r="AW1558" i="2"/>
  <c r="AV1558" i="2"/>
  <c r="AU1558" i="2"/>
  <c r="BP1557" i="2"/>
  <c r="BO1557" i="2"/>
  <c r="BN1557" i="2"/>
  <c r="BM1557" i="2"/>
  <c r="BL1557" i="2"/>
  <c r="BK1557" i="2"/>
  <c r="BI1557" i="2"/>
  <c r="BH1557" i="2"/>
  <c r="BF1557" i="2"/>
  <c r="BE1557" i="2"/>
  <c r="BD1557" i="2"/>
  <c r="BC1557" i="2"/>
  <c r="BB1557" i="2"/>
  <c r="BA1557" i="2"/>
  <c r="AZ1557" i="2"/>
  <c r="AY1557" i="2"/>
  <c r="AX1557" i="2"/>
  <c r="AW1557" i="2"/>
  <c r="AV1557" i="2"/>
  <c r="AU1557" i="2"/>
  <c r="BP1556" i="2"/>
  <c r="BO1556" i="2"/>
  <c r="BN1556" i="2"/>
  <c r="BM1556" i="2"/>
  <c r="BL1556" i="2"/>
  <c r="BK1556" i="2"/>
  <c r="BI1556" i="2"/>
  <c r="BH1556" i="2"/>
  <c r="BF1556" i="2"/>
  <c r="BE1556" i="2"/>
  <c r="BD1556" i="2"/>
  <c r="BC1556" i="2"/>
  <c r="BB1556" i="2"/>
  <c r="BA1556" i="2"/>
  <c r="AZ1556" i="2"/>
  <c r="AY1556" i="2"/>
  <c r="AX1556" i="2"/>
  <c r="AW1556" i="2"/>
  <c r="AV1556" i="2"/>
  <c r="AU1556" i="2"/>
  <c r="BP1555" i="2"/>
  <c r="BO1555" i="2"/>
  <c r="BN1555" i="2"/>
  <c r="BM1555" i="2"/>
  <c r="BL1555" i="2"/>
  <c r="BK1555" i="2"/>
  <c r="BI1555" i="2"/>
  <c r="BH1555" i="2"/>
  <c r="BF1555" i="2"/>
  <c r="BE1555" i="2"/>
  <c r="BD1555" i="2"/>
  <c r="BC1555" i="2"/>
  <c r="BB1555" i="2"/>
  <c r="BA1555" i="2"/>
  <c r="AZ1555" i="2"/>
  <c r="AY1555" i="2"/>
  <c r="AX1555" i="2"/>
  <c r="AW1555" i="2"/>
  <c r="AV1555" i="2"/>
  <c r="AU1555" i="2"/>
  <c r="BP1554" i="2"/>
  <c r="BO1554" i="2"/>
  <c r="BN1554" i="2"/>
  <c r="BM1554" i="2"/>
  <c r="BL1554" i="2"/>
  <c r="BK1554" i="2"/>
  <c r="BI1554" i="2"/>
  <c r="BH1554" i="2"/>
  <c r="BF1554" i="2"/>
  <c r="BE1554" i="2"/>
  <c r="BD1554" i="2"/>
  <c r="BC1554" i="2"/>
  <c r="BB1554" i="2"/>
  <c r="BA1554" i="2"/>
  <c r="AZ1554" i="2"/>
  <c r="AY1554" i="2"/>
  <c r="AX1554" i="2"/>
  <c r="AW1554" i="2"/>
  <c r="AV1554" i="2"/>
  <c r="AU1554" i="2"/>
  <c r="BP1553" i="2"/>
  <c r="BO1553" i="2"/>
  <c r="BN1553" i="2"/>
  <c r="BM1553" i="2"/>
  <c r="BL1553" i="2"/>
  <c r="BK1553" i="2"/>
  <c r="BI1553" i="2"/>
  <c r="BH1553" i="2"/>
  <c r="BF1553" i="2"/>
  <c r="BE1553" i="2"/>
  <c r="BD1553" i="2"/>
  <c r="BC1553" i="2"/>
  <c r="BB1553" i="2"/>
  <c r="BA1553" i="2"/>
  <c r="AZ1553" i="2"/>
  <c r="AY1553" i="2"/>
  <c r="AX1553" i="2"/>
  <c r="AW1553" i="2"/>
  <c r="AV1553" i="2"/>
  <c r="AU1553" i="2"/>
  <c r="BP1552" i="2"/>
  <c r="BO1552" i="2"/>
  <c r="BN1552" i="2"/>
  <c r="BM1552" i="2"/>
  <c r="BL1552" i="2"/>
  <c r="BK1552" i="2"/>
  <c r="BI1552" i="2"/>
  <c r="BH1552" i="2"/>
  <c r="BF1552" i="2"/>
  <c r="BE1552" i="2"/>
  <c r="BD1552" i="2"/>
  <c r="BC1552" i="2"/>
  <c r="BB1552" i="2"/>
  <c r="BA1552" i="2"/>
  <c r="AZ1552" i="2"/>
  <c r="AY1552" i="2"/>
  <c r="AX1552" i="2"/>
  <c r="AW1552" i="2"/>
  <c r="AV1552" i="2"/>
  <c r="AU1552" i="2"/>
  <c r="BP1551" i="2"/>
  <c r="BO1551" i="2"/>
  <c r="BN1551" i="2"/>
  <c r="BM1551" i="2"/>
  <c r="BL1551" i="2"/>
  <c r="BK1551" i="2"/>
  <c r="BI1551" i="2"/>
  <c r="BH1551" i="2"/>
  <c r="BF1551" i="2"/>
  <c r="BE1551" i="2"/>
  <c r="BD1551" i="2"/>
  <c r="BC1551" i="2"/>
  <c r="BB1551" i="2"/>
  <c r="BA1551" i="2"/>
  <c r="AZ1551" i="2"/>
  <c r="AY1551" i="2"/>
  <c r="AX1551" i="2"/>
  <c r="AW1551" i="2"/>
  <c r="AV1551" i="2"/>
  <c r="AU1551" i="2"/>
  <c r="BP1550" i="2"/>
  <c r="BO1550" i="2"/>
  <c r="BN1550" i="2"/>
  <c r="BM1550" i="2"/>
  <c r="BL1550" i="2"/>
  <c r="BK1550" i="2"/>
  <c r="BI1550" i="2"/>
  <c r="BH1550" i="2"/>
  <c r="BF1550" i="2"/>
  <c r="BE1550" i="2"/>
  <c r="BD1550" i="2"/>
  <c r="BC1550" i="2"/>
  <c r="BB1550" i="2"/>
  <c r="BA1550" i="2"/>
  <c r="AZ1550" i="2"/>
  <c r="AY1550" i="2"/>
  <c r="AX1550" i="2"/>
  <c r="AW1550" i="2"/>
  <c r="AV1550" i="2"/>
  <c r="AU1550" i="2"/>
  <c r="BP1549" i="2"/>
  <c r="BO1549" i="2"/>
  <c r="BN1549" i="2"/>
  <c r="BM1549" i="2"/>
  <c r="BL1549" i="2"/>
  <c r="BK1549" i="2"/>
  <c r="BI1549" i="2"/>
  <c r="BH1549" i="2"/>
  <c r="BF1549" i="2"/>
  <c r="BE1549" i="2"/>
  <c r="BD1549" i="2"/>
  <c r="BC1549" i="2"/>
  <c r="BB1549" i="2"/>
  <c r="BA1549" i="2"/>
  <c r="AZ1549" i="2"/>
  <c r="AY1549" i="2"/>
  <c r="AX1549" i="2"/>
  <c r="AW1549" i="2"/>
  <c r="AV1549" i="2"/>
  <c r="AU1549" i="2"/>
  <c r="BP1548" i="2"/>
  <c r="BO1548" i="2"/>
  <c r="BN1548" i="2"/>
  <c r="BM1548" i="2"/>
  <c r="BL1548" i="2"/>
  <c r="BK1548" i="2"/>
  <c r="BI1548" i="2"/>
  <c r="BH1548" i="2"/>
  <c r="BF1548" i="2"/>
  <c r="BE1548" i="2"/>
  <c r="BD1548" i="2"/>
  <c r="BC1548" i="2"/>
  <c r="BB1548" i="2"/>
  <c r="BA1548" i="2"/>
  <c r="AZ1548" i="2"/>
  <c r="AY1548" i="2"/>
  <c r="AX1548" i="2"/>
  <c r="AW1548" i="2"/>
  <c r="AV1548" i="2"/>
  <c r="AU1548" i="2"/>
  <c r="BP1547" i="2"/>
  <c r="BO1547" i="2"/>
  <c r="BN1547" i="2"/>
  <c r="BM1547" i="2"/>
  <c r="BL1547" i="2"/>
  <c r="BK1547" i="2"/>
  <c r="BI1547" i="2"/>
  <c r="BH1547" i="2"/>
  <c r="BF1547" i="2"/>
  <c r="BE1547" i="2"/>
  <c r="BD1547" i="2"/>
  <c r="BC1547" i="2"/>
  <c r="BB1547" i="2"/>
  <c r="BA1547" i="2"/>
  <c r="AZ1547" i="2"/>
  <c r="AY1547" i="2"/>
  <c r="AX1547" i="2"/>
  <c r="AW1547" i="2"/>
  <c r="AV1547" i="2"/>
  <c r="AU1547" i="2"/>
  <c r="BP1546" i="2"/>
  <c r="BO1546" i="2"/>
  <c r="BN1546" i="2"/>
  <c r="BM1546" i="2"/>
  <c r="BL1546" i="2"/>
  <c r="BK1546" i="2"/>
  <c r="BI1546" i="2"/>
  <c r="BH1546" i="2"/>
  <c r="BF1546" i="2"/>
  <c r="BE1546" i="2"/>
  <c r="BD1546" i="2"/>
  <c r="BC1546" i="2"/>
  <c r="BB1546" i="2"/>
  <c r="BA1546" i="2"/>
  <c r="AZ1546" i="2"/>
  <c r="AY1546" i="2"/>
  <c r="AX1546" i="2"/>
  <c r="AW1546" i="2"/>
  <c r="AV1546" i="2"/>
  <c r="AU1546" i="2"/>
  <c r="BP1545" i="2"/>
  <c r="BO1545" i="2"/>
  <c r="BN1545" i="2"/>
  <c r="BM1545" i="2"/>
  <c r="BL1545" i="2"/>
  <c r="BK1545" i="2"/>
  <c r="BI1545" i="2"/>
  <c r="BH1545" i="2"/>
  <c r="BF1545" i="2"/>
  <c r="BE1545" i="2"/>
  <c r="BD1545" i="2"/>
  <c r="BC1545" i="2"/>
  <c r="BB1545" i="2"/>
  <c r="BA1545" i="2"/>
  <c r="AZ1545" i="2"/>
  <c r="AY1545" i="2"/>
  <c r="AX1545" i="2"/>
  <c r="AW1545" i="2"/>
  <c r="AV1545" i="2"/>
  <c r="AU1545" i="2"/>
  <c r="BP1544" i="2"/>
  <c r="BO1544" i="2"/>
  <c r="BN1544" i="2"/>
  <c r="BM1544" i="2"/>
  <c r="BL1544" i="2"/>
  <c r="BK1544" i="2"/>
  <c r="BI1544" i="2"/>
  <c r="BH1544" i="2"/>
  <c r="BF1544" i="2"/>
  <c r="BE1544" i="2"/>
  <c r="BD1544" i="2"/>
  <c r="BC1544" i="2"/>
  <c r="BB1544" i="2"/>
  <c r="BA1544" i="2"/>
  <c r="AZ1544" i="2"/>
  <c r="AY1544" i="2"/>
  <c r="AX1544" i="2"/>
  <c r="AW1544" i="2"/>
  <c r="AV1544" i="2"/>
  <c r="AU1544" i="2"/>
  <c r="BP1543" i="2"/>
  <c r="BO1543" i="2"/>
  <c r="BN1543" i="2"/>
  <c r="BM1543" i="2"/>
  <c r="BL1543" i="2"/>
  <c r="BK1543" i="2"/>
  <c r="BI1543" i="2"/>
  <c r="BH1543" i="2"/>
  <c r="BF1543" i="2"/>
  <c r="BE1543" i="2"/>
  <c r="BD1543" i="2"/>
  <c r="BC1543" i="2"/>
  <c r="BB1543" i="2"/>
  <c r="BA1543" i="2"/>
  <c r="AZ1543" i="2"/>
  <c r="AY1543" i="2"/>
  <c r="AX1543" i="2"/>
  <c r="AW1543" i="2"/>
  <c r="AV1543" i="2"/>
  <c r="AU1543" i="2"/>
  <c r="BP1542" i="2"/>
  <c r="BO1542" i="2"/>
  <c r="BN1542" i="2"/>
  <c r="BM1542" i="2"/>
  <c r="BL1542" i="2"/>
  <c r="BK1542" i="2"/>
  <c r="BI1542" i="2"/>
  <c r="BH1542" i="2"/>
  <c r="BF1542" i="2"/>
  <c r="BE1542" i="2"/>
  <c r="BD1542" i="2"/>
  <c r="BC1542" i="2"/>
  <c r="BB1542" i="2"/>
  <c r="BA1542" i="2"/>
  <c r="AZ1542" i="2"/>
  <c r="AY1542" i="2"/>
  <c r="AX1542" i="2"/>
  <c r="AW1542" i="2"/>
  <c r="AV1542" i="2"/>
  <c r="AU1542" i="2"/>
  <c r="BP1541" i="2"/>
  <c r="BO1541" i="2"/>
  <c r="BN1541" i="2"/>
  <c r="BM1541" i="2"/>
  <c r="BL1541" i="2"/>
  <c r="BK1541" i="2"/>
  <c r="BI1541" i="2"/>
  <c r="BH1541" i="2"/>
  <c r="BF1541" i="2"/>
  <c r="BE1541" i="2"/>
  <c r="BD1541" i="2"/>
  <c r="BC1541" i="2"/>
  <c r="BB1541" i="2"/>
  <c r="BA1541" i="2"/>
  <c r="AZ1541" i="2"/>
  <c r="AY1541" i="2"/>
  <c r="AX1541" i="2"/>
  <c r="AW1541" i="2"/>
  <c r="AV1541" i="2"/>
  <c r="AU1541" i="2"/>
  <c r="BP1540" i="2"/>
  <c r="BO1540" i="2"/>
  <c r="BN1540" i="2"/>
  <c r="BM1540" i="2"/>
  <c r="BL1540" i="2"/>
  <c r="BK1540" i="2"/>
  <c r="BI1540" i="2"/>
  <c r="BH1540" i="2"/>
  <c r="BF1540" i="2"/>
  <c r="BE1540" i="2"/>
  <c r="BD1540" i="2"/>
  <c r="BC1540" i="2"/>
  <c r="BB1540" i="2"/>
  <c r="BA1540" i="2"/>
  <c r="AZ1540" i="2"/>
  <c r="AY1540" i="2"/>
  <c r="AX1540" i="2"/>
  <c r="AW1540" i="2"/>
  <c r="AV1540" i="2"/>
  <c r="AU1540" i="2"/>
  <c r="BP1539" i="2"/>
  <c r="BO1539" i="2"/>
  <c r="BN1539" i="2"/>
  <c r="BM1539" i="2"/>
  <c r="BL1539" i="2"/>
  <c r="BK1539" i="2"/>
  <c r="BI1539" i="2"/>
  <c r="BH1539" i="2"/>
  <c r="BF1539" i="2"/>
  <c r="BE1539" i="2"/>
  <c r="BD1539" i="2"/>
  <c r="BC1539" i="2"/>
  <c r="BB1539" i="2"/>
  <c r="BA1539" i="2"/>
  <c r="AZ1539" i="2"/>
  <c r="AY1539" i="2"/>
  <c r="AX1539" i="2"/>
  <c r="AW1539" i="2"/>
  <c r="AV1539" i="2"/>
  <c r="AU1539" i="2"/>
  <c r="BP1538" i="2"/>
  <c r="BO1538" i="2"/>
  <c r="BN1538" i="2"/>
  <c r="BM1538" i="2"/>
  <c r="BL1538" i="2"/>
  <c r="BK1538" i="2"/>
  <c r="BI1538" i="2"/>
  <c r="BH1538" i="2"/>
  <c r="BF1538" i="2"/>
  <c r="BE1538" i="2"/>
  <c r="BD1538" i="2"/>
  <c r="BC1538" i="2"/>
  <c r="BB1538" i="2"/>
  <c r="BA1538" i="2"/>
  <c r="AZ1538" i="2"/>
  <c r="AY1538" i="2"/>
  <c r="AX1538" i="2"/>
  <c r="AW1538" i="2"/>
  <c r="AV1538" i="2"/>
  <c r="AU1538" i="2"/>
  <c r="BP1537" i="2"/>
  <c r="BO1537" i="2"/>
  <c r="BN1537" i="2"/>
  <c r="BM1537" i="2"/>
  <c r="BL1537" i="2"/>
  <c r="BK1537" i="2"/>
  <c r="BI1537" i="2"/>
  <c r="BH1537" i="2"/>
  <c r="BF1537" i="2"/>
  <c r="BE1537" i="2"/>
  <c r="BD1537" i="2"/>
  <c r="BC1537" i="2"/>
  <c r="BB1537" i="2"/>
  <c r="BA1537" i="2"/>
  <c r="AZ1537" i="2"/>
  <c r="AY1537" i="2"/>
  <c r="AX1537" i="2"/>
  <c r="AW1537" i="2"/>
  <c r="AV1537" i="2"/>
  <c r="AU1537" i="2"/>
  <c r="BP1536" i="2"/>
  <c r="BO1536" i="2"/>
  <c r="BN1536" i="2"/>
  <c r="BM1536" i="2"/>
  <c r="BL1536" i="2"/>
  <c r="BK1536" i="2"/>
  <c r="BI1536" i="2"/>
  <c r="BH1536" i="2"/>
  <c r="BF1536" i="2"/>
  <c r="BE1536" i="2"/>
  <c r="BD1536" i="2"/>
  <c r="BC1536" i="2"/>
  <c r="BB1536" i="2"/>
  <c r="BA1536" i="2"/>
  <c r="AZ1536" i="2"/>
  <c r="AY1536" i="2"/>
  <c r="AX1536" i="2"/>
  <c r="AW1536" i="2"/>
  <c r="AV1536" i="2"/>
  <c r="AU1536" i="2"/>
  <c r="BP1535" i="2"/>
  <c r="BO1535" i="2"/>
  <c r="BN1535" i="2"/>
  <c r="BM1535" i="2"/>
  <c r="BL1535" i="2"/>
  <c r="BK1535" i="2"/>
  <c r="BI1535" i="2"/>
  <c r="BH1535" i="2"/>
  <c r="BF1535" i="2"/>
  <c r="BE1535" i="2"/>
  <c r="BD1535" i="2"/>
  <c r="BC1535" i="2"/>
  <c r="BB1535" i="2"/>
  <c r="BA1535" i="2"/>
  <c r="AZ1535" i="2"/>
  <c r="AY1535" i="2"/>
  <c r="AX1535" i="2"/>
  <c r="AW1535" i="2"/>
  <c r="AV1535" i="2"/>
  <c r="AU1535" i="2"/>
  <c r="BP1534" i="2"/>
  <c r="BO1534" i="2"/>
  <c r="BN1534" i="2"/>
  <c r="BM1534" i="2"/>
  <c r="BL1534" i="2"/>
  <c r="BK1534" i="2"/>
  <c r="BI1534" i="2"/>
  <c r="BH1534" i="2"/>
  <c r="BF1534" i="2"/>
  <c r="BE1534" i="2"/>
  <c r="BD1534" i="2"/>
  <c r="BC1534" i="2"/>
  <c r="BB1534" i="2"/>
  <c r="BA1534" i="2"/>
  <c r="AZ1534" i="2"/>
  <c r="AY1534" i="2"/>
  <c r="AX1534" i="2"/>
  <c r="AW1534" i="2"/>
  <c r="AV1534" i="2"/>
  <c r="AU1534" i="2"/>
  <c r="BP1533" i="2"/>
  <c r="BO1533" i="2"/>
  <c r="BN1533" i="2"/>
  <c r="BM1533" i="2"/>
  <c r="BL1533" i="2"/>
  <c r="BK1533" i="2"/>
  <c r="BI1533" i="2"/>
  <c r="BH1533" i="2"/>
  <c r="BF1533" i="2"/>
  <c r="BE1533" i="2"/>
  <c r="BD1533" i="2"/>
  <c r="BC1533" i="2"/>
  <c r="BB1533" i="2"/>
  <c r="BA1533" i="2"/>
  <c r="AZ1533" i="2"/>
  <c r="AY1533" i="2"/>
  <c r="AX1533" i="2"/>
  <c r="AW1533" i="2"/>
  <c r="AV1533" i="2"/>
  <c r="AU1533" i="2"/>
  <c r="BP1532" i="2"/>
  <c r="BO1532" i="2"/>
  <c r="BN1532" i="2"/>
  <c r="BM1532" i="2"/>
  <c r="BL1532" i="2"/>
  <c r="BK1532" i="2"/>
  <c r="BI1532" i="2"/>
  <c r="BH1532" i="2"/>
  <c r="BF1532" i="2"/>
  <c r="BE1532" i="2"/>
  <c r="BD1532" i="2"/>
  <c r="BC1532" i="2"/>
  <c r="BB1532" i="2"/>
  <c r="BA1532" i="2"/>
  <c r="AZ1532" i="2"/>
  <c r="AY1532" i="2"/>
  <c r="AX1532" i="2"/>
  <c r="AW1532" i="2"/>
  <c r="AV1532" i="2"/>
  <c r="AU1532" i="2"/>
  <c r="BP1531" i="2"/>
  <c r="BO1531" i="2"/>
  <c r="BN1531" i="2"/>
  <c r="BM1531" i="2"/>
  <c r="BL1531" i="2"/>
  <c r="BK1531" i="2"/>
  <c r="BI1531" i="2"/>
  <c r="BH1531" i="2"/>
  <c r="BF1531" i="2"/>
  <c r="BE1531" i="2"/>
  <c r="BD1531" i="2"/>
  <c r="BC1531" i="2"/>
  <c r="BB1531" i="2"/>
  <c r="BA1531" i="2"/>
  <c r="AZ1531" i="2"/>
  <c r="AY1531" i="2"/>
  <c r="AX1531" i="2"/>
  <c r="AW1531" i="2"/>
  <c r="AV1531" i="2"/>
  <c r="AU1531" i="2"/>
  <c r="BP1530" i="2"/>
  <c r="BO1530" i="2"/>
  <c r="BN1530" i="2"/>
  <c r="BM1530" i="2"/>
  <c r="BL1530" i="2"/>
  <c r="BK1530" i="2"/>
  <c r="BI1530" i="2"/>
  <c r="BH1530" i="2"/>
  <c r="BF1530" i="2"/>
  <c r="BE1530" i="2"/>
  <c r="BD1530" i="2"/>
  <c r="BC1530" i="2"/>
  <c r="BB1530" i="2"/>
  <c r="BA1530" i="2"/>
  <c r="AZ1530" i="2"/>
  <c r="AY1530" i="2"/>
  <c r="AX1530" i="2"/>
  <c r="AW1530" i="2"/>
  <c r="AV1530" i="2"/>
  <c r="AU1530" i="2"/>
  <c r="BP1529" i="2"/>
  <c r="BO1529" i="2"/>
  <c r="BN1529" i="2"/>
  <c r="BM1529" i="2"/>
  <c r="BL1529" i="2"/>
  <c r="BK1529" i="2"/>
  <c r="BI1529" i="2"/>
  <c r="BH1529" i="2"/>
  <c r="BF1529" i="2"/>
  <c r="BE1529" i="2"/>
  <c r="BD1529" i="2"/>
  <c r="BC1529" i="2"/>
  <c r="BB1529" i="2"/>
  <c r="BA1529" i="2"/>
  <c r="AZ1529" i="2"/>
  <c r="AY1529" i="2"/>
  <c r="AX1529" i="2"/>
  <c r="AW1529" i="2"/>
  <c r="AV1529" i="2"/>
  <c r="AU1529" i="2"/>
  <c r="BP1528" i="2"/>
  <c r="BO1528" i="2"/>
  <c r="BN1528" i="2"/>
  <c r="BM1528" i="2"/>
  <c r="BL1528" i="2"/>
  <c r="BK1528" i="2"/>
  <c r="BI1528" i="2"/>
  <c r="BH1528" i="2"/>
  <c r="BF1528" i="2"/>
  <c r="BE1528" i="2"/>
  <c r="BD1528" i="2"/>
  <c r="BC1528" i="2"/>
  <c r="BB1528" i="2"/>
  <c r="BA1528" i="2"/>
  <c r="AZ1528" i="2"/>
  <c r="AY1528" i="2"/>
  <c r="AX1528" i="2"/>
  <c r="AW1528" i="2"/>
  <c r="AV1528" i="2"/>
  <c r="AU1528" i="2"/>
  <c r="BP1527" i="2"/>
  <c r="BO1527" i="2"/>
  <c r="BN1527" i="2"/>
  <c r="BM1527" i="2"/>
  <c r="BL1527" i="2"/>
  <c r="BK1527" i="2"/>
  <c r="BI1527" i="2"/>
  <c r="BH1527" i="2"/>
  <c r="BF1527" i="2"/>
  <c r="BE1527" i="2"/>
  <c r="BD1527" i="2"/>
  <c r="BC1527" i="2"/>
  <c r="BB1527" i="2"/>
  <c r="BA1527" i="2"/>
  <c r="AZ1527" i="2"/>
  <c r="AY1527" i="2"/>
  <c r="AX1527" i="2"/>
  <c r="AW1527" i="2"/>
  <c r="AV1527" i="2"/>
  <c r="AU1527" i="2"/>
  <c r="BP1526" i="2"/>
  <c r="BO1526" i="2"/>
  <c r="BN1526" i="2"/>
  <c r="BM1526" i="2"/>
  <c r="BL1526" i="2"/>
  <c r="BK1526" i="2"/>
  <c r="BI1526" i="2"/>
  <c r="BH1526" i="2"/>
  <c r="BF1526" i="2"/>
  <c r="BE1526" i="2"/>
  <c r="BD1526" i="2"/>
  <c r="BC1526" i="2"/>
  <c r="BB1526" i="2"/>
  <c r="BA1526" i="2"/>
  <c r="AZ1526" i="2"/>
  <c r="AY1526" i="2"/>
  <c r="AX1526" i="2"/>
  <c r="AW1526" i="2"/>
  <c r="AV1526" i="2"/>
  <c r="AU1526" i="2"/>
  <c r="BP1525" i="2"/>
  <c r="BO1525" i="2"/>
  <c r="BN1525" i="2"/>
  <c r="BM1525" i="2"/>
  <c r="BL1525" i="2"/>
  <c r="BK1525" i="2"/>
  <c r="BI1525" i="2"/>
  <c r="BH1525" i="2"/>
  <c r="BF1525" i="2"/>
  <c r="BE1525" i="2"/>
  <c r="BD1525" i="2"/>
  <c r="BC1525" i="2"/>
  <c r="BB1525" i="2"/>
  <c r="BA1525" i="2"/>
  <c r="AZ1525" i="2"/>
  <c r="AY1525" i="2"/>
  <c r="AX1525" i="2"/>
  <c r="AW1525" i="2"/>
  <c r="AV1525" i="2"/>
  <c r="AU1525" i="2"/>
  <c r="BP1524" i="2"/>
  <c r="BO1524" i="2"/>
  <c r="BN1524" i="2"/>
  <c r="BM1524" i="2"/>
  <c r="BL1524" i="2"/>
  <c r="BK1524" i="2"/>
  <c r="BI1524" i="2"/>
  <c r="BH1524" i="2"/>
  <c r="BF1524" i="2"/>
  <c r="BE1524" i="2"/>
  <c r="BD1524" i="2"/>
  <c r="BC1524" i="2"/>
  <c r="BB1524" i="2"/>
  <c r="BA1524" i="2"/>
  <c r="AZ1524" i="2"/>
  <c r="AY1524" i="2"/>
  <c r="AX1524" i="2"/>
  <c r="AW1524" i="2"/>
  <c r="AV1524" i="2"/>
  <c r="AU1524" i="2"/>
  <c r="BP1523" i="2"/>
  <c r="BO1523" i="2"/>
  <c r="BN1523" i="2"/>
  <c r="BM1523" i="2"/>
  <c r="BL1523" i="2"/>
  <c r="BK1523" i="2"/>
  <c r="BI1523" i="2"/>
  <c r="BH1523" i="2"/>
  <c r="BF1523" i="2"/>
  <c r="BE1523" i="2"/>
  <c r="BD1523" i="2"/>
  <c r="BC1523" i="2"/>
  <c r="BB1523" i="2"/>
  <c r="BA1523" i="2"/>
  <c r="AZ1523" i="2"/>
  <c r="AY1523" i="2"/>
  <c r="AX1523" i="2"/>
  <c r="AW1523" i="2"/>
  <c r="AV1523" i="2"/>
  <c r="AU1523" i="2"/>
  <c r="BP1522" i="2"/>
  <c r="BO1522" i="2"/>
  <c r="BN1522" i="2"/>
  <c r="BM1522" i="2"/>
  <c r="BL1522" i="2"/>
  <c r="BK1522" i="2"/>
  <c r="BI1522" i="2"/>
  <c r="BH1522" i="2"/>
  <c r="BF1522" i="2"/>
  <c r="BE1522" i="2"/>
  <c r="BD1522" i="2"/>
  <c r="BC1522" i="2"/>
  <c r="BB1522" i="2"/>
  <c r="BA1522" i="2"/>
  <c r="AZ1522" i="2"/>
  <c r="AY1522" i="2"/>
  <c r="AX1522" i="2"/>
  <c r="AW1522" i="2"/>
  <c r="AV1522" i="2"/>
  <c r="AU1522" i="2"/>
  <c r="BP1521" i="2"/>
  <c r="BO1521" i="2"/>
  <c r="BN1521" i="2"/>
  <c r="BM1521" i="2"/>
  <c r="BL1521" i="2"/>
  <c r="BK1521" i="2"/>
  <c r="BI1521" i="2"/>
  <c r="BH1521" i="2"/>
  <c r="BF1521" i="2"/>
  <c r="BE1521" i="2"/>
  <c r="BD1521" i="2"/>
  <c r="BC1521" i="2"/>
  <c r="BB1521" i="2"/>
  <c r="BA1521" i="2"/>
  <c r="AZ1521" i="2"/>
  <c r="AY1521" i="2"/>
  <c r="AX1521" i="2"/>
  <c r="AW1521" i="2"/>
  <c r="AV1521" i="2"/>
  <c r="AU1521" i="2"/>
  <c r="BP1520" i="2"/>
  <c r="BO1520" i="2"/>
  <c r="BN1520" i="2"/>
  <c r="BM1520" i="2"/>
  <c r="BL1520" i="2"/>
  <c r="BK1520" i="2"/>
  <c r="BI1520" i="2"/>
  <c r="BH1520" i="2"/>
  <c r="BF1520" i="2"/>
  <c r="BE1520" i="2"/>
  <c r="BD1520" i="2"/>
  <c r="BC1520" i="2"/>
  <c r="BB1520" i="2"/>
  <c r="BA1520" i="2"/>
  <c r="AZ1520" i="2"/>
  <c r="AY1520" i="2"/>
  <c r="AX1520" i="2"/>
  <c r="AW1520" i="2"/>
  <c r="AV1520" i="2"/>
  <c r="AU1520" i="2"/>
  <c r="BP1519" i="2"/>
  <c r="BO1519" i="2"/>
  <c r="BN1519" i="2"/>
  <c r="BM1519" i="2"/>
  <c r="BL1519" i="2"/>
  <c r="BK1519" i="2"/>
  <c r="BI1519" i="2"/>
  <c r="BH1519" i="2"/>
  <c r="BF1519" i="2"/>
  <c r="BE1519" i="2"/>
  <c r="BD1519" i="2"/>
  <c r="BC1519" i="2"/>
  <c r="BB1519" i="2"/>
  <c r="BA1519" i="2"/>
  <c r="AZ1519" i="2"/>
  <c r="AY1519" i="2"/>
  <c r="AX1519" i="2"/>
  <c r="AW1519" i="2"/>
  <c r="AV1519" i="2"/>
  <c r="AU1519" i="2"/>
  <c r="BP1518" i="2"/>
  <c r="BO1518" i="2"/>
  <c r="BN1518" i="2"/>
  <c r="BM1518" i="2"/>
  <c r="BL1518" i="2"/>
  <c r="BK1518" i="2"/>
  <c r="BI1518" i="2"/>
  <c r="BH1518" i="2"/>
  <c r="BF1518" i="2"/>
  <c r="BE1518" i="2"/>
  <c r="BD1518" i="2"/>
  <c r="BC1518" i="2"/>
  <c r="BB1518" i="2"/>
  <c r="BA1518" i="2"/>
  <c r="AZ1518" i="2"/>
  <c r="AY1518" i="2"/>
  <c r="AX1518" i="2"/>
  <c r="AW1518" i="2"/>
  <c r="AV1518" i="2"/>
  <c r="AU1518" i="2"/>
  <c r="BP1517" i="2"/>
  <c r="BO1517" i="2"/>
  <c r="BN1517" i="2"/>
  <c r="BM1517" i="2"/>
  <c r="BL1517" i="2"/>
  <c r="BK1517" i="2"/>
  <c r="BI1517" i="2"/>
  <c r="BH1517" i="2"/>
  <c r="BF1517" i="2"/>
  <c r="BE1517" i="2"/>
  <c r="BD1517" i="2"/>
  <c r="BC1517" i="2"/>
  <c r="BB1517" i="2"/>
  <c r="BA1517" i="2"/>
  <c r="AZ1517" i="2"/>
  <c r="AY1517" i="2"/>
  <c r="AX1517" i="2"/>
  <c r="AW1517" i="2"/>
  <c r="AV1517" i="2"/>
  <c r="AU1517" i="2"/>
  <c r="BP1516" i="2"/>
  <c r="BO1516" i="2"/>
  <c r="BN1516" i="2"/>
  <c r="BM1516" i="2"/>
  <c r="BL1516" i="2"/>
  <c r="BK1516" i="2"/>
  <c r="BI1516" i="2"/>
  <c r="BH1516" i="2"/>
  <c r="BF1516" i="2"/>
  <c r="BE1516" i="2"/>
  <c r="BD1516" i="2"/>
  <c r="BC1516" i="2"/>
  <c r="BB1516" i="2"/>
  <c r="BA1516" i="2"/>
  <c r="AZ1516" i="2"/>
  <c r="AY1516" i="2"/>
  <c r="AX1516" i="2"/>
  <c r="AW1516" i="2"/>
  <c r="AV1516" i="2"/>
  <c r="AU1516" i="2"/>
  <c r="BP1515" i="2"/>
  <c r="BO1515" i="2"/>
  <c r="BN1515" i="2"/>
  <c r="BM1515" i="2"/>
  <c r="BL1515" i="2"/>
  <c r="BK1515" i="2"/>
  <c r="BI1515" i="2"/>
  <c r="BH1515" i="2"/>
  <c r="BF1515" i="2"/>
  <c r="BE1515" i="2"/>
  <c r="BD1515" i="2"/>
  <c r="BC1515" i="2"/>
  <c r="BB1515" i="2"/>
  <c r="BA1515" i="2"/>
  <c r="AZ1515" i="2"/>
  <c r="AY1515" i="2"/>
  <c r="AX1515" i="2"/>
  <c r="AW1515" i="2"/>
  <c r="AV1515" i="2"/>
  <c r="AU1515" i="2"/>
  <c r="BP1514" i="2"/>
  <c r="BO1514" i="2"/>
  <c r="BN1514" i="2"/>
  <c r="BM1514" i="2"/>
  <c r="BL1514" i="2"/>
  <c r="BK1514" i="2"/>
  <c r="BI1514" i="2"/>
  <c r="BH1514" i="2"/>
  <c r="BF1514" i="2"/>
  <c r="BE1514" i="2"/>
  <c r="BD1514" i="2"/>
  <c r="BC1514" i="2"/>
  <c r="BB1514" i="2"/>
  <c r="BA1514" i="2"/>
  <c r="AZ1514" i="2"/>
  <c r="AY1514" i="2"/>
  <c r="AX1514" i="2"/>
  <c r="AW1514" i="2"/>
  <c r="AV1514" i="2"/>
  <c r="AU1514" i="2"/>
  <c r="BP1513" i="2"/>
  <c r="BO1513" i="2"/>
  <c r="BN1513" i="2"/>
  <c r="BM1513" i="2"/>
  <c r="BL1513" i="2"/>
  <c r="BK1513" i="2"/>
  <c r="BI1513" i="2"/>
  <c r="BH1513" i="2"/>
  <c r="BF1513" i="2"/>
  <c r="BE1513" i="2"/>
  <c r="BD1513" i="2"/>
  <c r="BC1513" i="2"/>
  <c r="BB1513" i="2"/>
  <c r="BA1513" i="2"/>
  <c r="AZ1513" i="2"/>
  <c r="AY1513" i="2"/>
  <c r="AX1513" i="2"/>
  <c r="AW1513" i="2"/>
  <c r="AV1513" i="2"/>
  <c r="AU1513" i="2"/>
  <c r="P1513" i="2"/>
  <c r="W1513" i="2"/>
  <c r="AD1513" i="2"/>
  <c r="AH1513" i="2"/>
  <c r="O1513" i="2" s="1"/>
  <c r="AL1513" i="2"/>
  <c r="V1513" i="2" s="1"/>
  <c r="AP1513" i="2"/>
  <c r="AC1513" i="2" s="1"/>
  <c r="P1514" i="2"/>
  <c r="W1514" i="2"/>
  <c r="AD1514" i="2"/>
  <c r="AH1514" i="2"/>
  <c r="O1514" i="2" s="1"/>
  <c r="AL1514" i="2"/>
  <c r="V1514" i="2" s="1"/>
  <c r="AP1514" i="2"/>
  <c r="AC1514" i="2" s="1"/>
  <c r="P1515" i="2"/>
  <c r="W1515" i="2"/>
  <c r="AD1515" i="2"/>
  <c r="AH1515" i="2"/>
  <c r="O1515" i="2" s="1"/>
  <c r="AL1515" i="2"/>
  <c r="V1515" i="2" s="1"/>
  <c r="AP1515" i="2"/>
  <c r="AC1515" i="2" s="1"/>
  <c r="P1516" i="2"/>
  <c r="W1516" i="2"/>
  <c r="AD1516" i="2"/>
  <c r="AH1516" i="2"/>
  <c r="O1516" i="2" s="1"/>
  <c r="AL1516" i="2"/>
  <c r="V1516" i="2" s="1"/>
  <c r="AP1516" i="2"/>
  <c r="AC1516" i="2" s="1"/>
  <c r="P1517" i="2"/>
  <c r="W1517" i="2"/>
  <c r="AD1517" i="2"/>
  <c r="AH1517" i="2"/>
  <c r="O1517" i="2" s="1"/>
  <c r="AL1517" i="2"/>
  <c r="V1517" i="2" s="1"/>
  <c r="AP1517" i="2"/>
  <c r="AC1517" i="2" s="1"/>
  <c r="P1518" i="2"/>
  <c r="W1518" i="2"/>
  <c r="AD1518" i="2"/>
  <c r="AH1518" i="2"/>
  <c r="O1518" i="2" s="1"/>
  <c r="AL1518" i="2"/>
  <c r="V1518" i="2" s="1"/>
  <c r="AP1518" i="2"/>
  <c r="AC1518" i="2" s="1"/>
  <c r="P1519" i="2"/>
  <c r="W1519" i="2"/>
  <c r="AD1519" i="2"/>
  <c r="AH1519" i="2"/>
  <c r="O1519" i="2" s="1"/>
  <c r="AL1519" i="2"/>
  <c r="V1519" i="2" s="1"/>
  <c r="AP1519" i="2"/>
  <c r="AC1519" i="2" s="1"/>
  <c r="P1520" i="2"/>
  <c r="W1520" i="2"/>
  <c r="AD1520" i="2"/>
  <c r="AH1520" i="2"/>
  <c r="O1520" i="2" s="1"/>
  <c r="AL1520" i="2"/>
  <c r="V1520" i="2" s="1"/>
  <c r="AP1520" i="2"/>
  <c r="AC1520" i="2" s="1"/>
  <c r="P1521" i="2"/>
  <c r="W1521" i="2"/>
  <c r="AD1521" i="2"/>
  <c r="AH1521" i="2"/>
  <c r="O1521" i="2" s="1"/>
  <c r="AL1521" i="2"/>
  <c r="V1521" i="2" s="1"/>
  <c r="AP1521" i="2"/>
  <c r="AC1521" i="2" s="1"/>
  <c r="P1522" i="2"/>
  <c r="W1522" i="2"/>
  <c r="AD1522" i="2"/>
  <c r="AH1522" i="2"/>
  <c r="O1522" i="2" s="1"/>
  <c r="AL1522" i="2"/>
  <c r="V1522" i="2" s="1"/>
  <c r="AP1522" i="2"/>
  <c r="AC1522" i="2" s="1"/>
  <c r="P1523" i="2"/>
  <c r="W1523" i="2"/>
  <c r="AD1523" i="2"/>
  <c r="AH1523" i="2"/>
  <c r="O1523" i="2" s="1"/>
  <c r="AL1523" i="2"/>
  <c r="V1523" i="2" s="1"/>
  <c r="AP1523" i="2"/>
  <c r="AC1523" i="2" s="1"/>
  <c r="P1524" i="2"/>
  <c r="W1524" i="2"/>
  <c r="AD1524" i="2"/>
  <c r="AH1524" i="2"/>
  <c r="O1524" i="2" s="1"/>
  <c r="AL1524" i="2"/>
  <c r="V1524" i="2" s="1"/>
  <c r="AP1524" i="2"/>
  <c r="AC1524" i="2" s="1"/>
  <c r="P1525" i="2"/>
  <c r="W1525" i="2"/>
  <c r="AD1525" i="2"/>
  <c r="AH1525" i="2"/>
  <c r="O1525" i="2" s="1"/>
  <c r="AL1525" i="2"/>
  <c r="V1525" i="2" s="1"/>
  <c r="AP1525" i="2"/>
  <c r="AC1525" i="2" s="1"/>
  <c r="P1526" i="2"/>
  <c r="W1526" i="2"/>
  <c r="AD1526" i="2"/>
  <c r="AH1526" i="2"/>
  <c r="O1526" i="2" s="1"/>
  <c r="AL1526" i="2"/>
  <c r="V1526" i="2" s="1"/>
  <c r="AP1526" i="2"/>
  <c r="AC1526" i="2" s="1"/>
  <c r="P1527" i="2"/>
  <c r="W1527" i="2"/>
  <c r="AD1527" i="2"/>
  <c r="AH1527" i="2"/>
  <c r="O1527" i="2" s="1"/>
  <c r="AL1527" i="2"/>
  <c r="V1527" i="2" s="1"/>
  <c r="AP1527" i="2"/>
  <c r="AC1527" i="2" s="1"/>
  <c r="P1528" i="2"/>
  <c r="W1528" i="2"/>
  <c r="AD1528" i="2"/>
  <c r="AH1528" i="2"/>
  <c r="O1528" i="2" s="1"/>
  <c r="AL1528" i="2"/>
  <c r="V1528" i="2" s="1"/>
  <c r="AP1528" i="2"/>
  <c r="AC1528" i="2" s="1"/>
  <c r="P1529" i="2"/>
  <c r="W1529" i="2"/>
  <c r="AD1529" i="2"/>
  <c r="AH1529" i="2"/>
  <c r="O1529" i="2" s="1"/>
  <c r="AL1529" i="2"/>
  <c r="V1529" i="2" s="1"/>
  <c r="AP1529" i="2"/>
  <c r="AC1529" i="2" s="1"/>
  <c r="P1530" i="2"/>
  <c r="W1530" i="2"/>
  <c r="AD1530" i="2"/>
  <c r="AH1530" i="2"/>
  <c r="O1530" i="2" s="1"/>
  <c r="AL1530" i="2"/>
  <c r="V1530" i="2" s="1"/>
  <c r="AP1530" i="2"/>
  <c r="AC1530" i="2" s="1"/>
  <c r="P1531" i="2"/>
  <c r="W1531" i="2"/>
  <c r="AD1531" i="2"/>
  <c r="AH1531" i="2"/>
  <c r="O1531" i="2" s="1"/>
  <c r="AL1531" i="2"/>
  <c r="V1531" i="2" s="1"/>
  <c r="AP1531" i="2"/>
  <c r="AC1531" i="2" s="1"/>
  <c r="P1532" i="2"/>
  <c r="W1532" i="2"/>
  <c r="AD1532" i="2"/>
  <c r="AH1532" i="2"/>
  <c r="O1532" i="2" s="1"/>
  <c r="AL1532" i="2"/>
  <c r="V1532" i="2" s="1"/>
  <c r="AP1532" i="2"/>
  <c r="AC1532" i="2" s="1"/>
  <c r="P1533" i="2"/>
  <c r="W1533" i="2"/>
  <c r="AD1533" i="2"/>
  <c r="AH1533" i="2"/>
  <c r="O1533" i="2" s="1"/>
  <c r="AL1533" i="2"/>
  <c r="V1533" i="2" s="1"/>
  <c r="AP1533" i="2"/>
  <c r="AC1533" i="2" s="1"/>
  <c r="P1534" i="2"/>
  <c r="W1534" i="2"/>
  <c r="AD1534" i="2"/>
  <c r="AH1534" i="2"/>
  <c r="O1534" i="2" s="1"/>
  <c r="AL1534" i="2"/>
  <c r="V1534" i="2" s="1"/>
  <c r="AP1534" i="2"/>
  <c r="AC1534" i="2" s="1"/>
  <c r="P1535" i="2"/>
  <c r="W1535" i="2"/>
  <c r="AD1535" i="2"/>
  <c r="AH1535" i="2"/>
  <c r="O1535" i="2" s="1"/>
  <c r="AL1535" i="2"/>
  <c r="V1535" i="2" s="1"/>
  <c r="AP1535" i="2"/>
  <c r="AC1535" i="2" s="1"/>
  <c r="P1536" i="2"/>
  <c r="W1536" i="2"/>
  <c r="AD1536" i="2"/>
  <c r="AH1536" i="2"/>
  <c r="O1536" i="2" s="1"/>
  <c r="AL1536" i="2"/>
  <c r="V1536" i="2" s="1"/>
  <c r="AP1536" i="2"/>
  <c r="AC1536" i="2" s="1"/>
  <c r="P1537" i="2"/>
  <c r="W1537" i="2"/>
  <c r="AD1537" i="2"/>
  <c r="AH1537" i="2"/>
  <c r="O1537" i="2" s="1"/>
  <c r="AL1537" i="2"/>
  <c r="V1537" i="2" s="1"/>
  <c r="AP1537" i="2"/>
  <c r="AC1537" i="2" s="1"/>
  <c r="P1538" i="2"/>
  <c r="W1538" i="2"/>
  <c r="AD1538" i="2"/>
  <c r="AH1538" i="2"/>
  <c r="O1538" i="2" s="1"/>
  <c r="AL1538" i="2"/>
  <c r="V1538" i="2" s="1"/>
  <c r="AP1538" i="2"/>
  <c r="AC1538" i="2" s="1"/>
  <c r="P1539" i="2"/>
  <c r="W1539" i="2"/>
  <c r="AD1539" i="2"/>
  <c r="AH1539" i="2"/>
  <c r="O1539" i="2" s="1"/>
  <c r="AL1539" i="2"/>
  <c r="V1539" i="2" s="1"/>
  <c r="AP1539" i="2"/>
  <c r="AC1539" i="2" s="1"/>
  <c r="P1540" i="2"/>
  <c r="W1540" i="2"/>
  <c r="AD1540" i="2"/>
  <c r="AH1540" i="2"/>
  <c r="O1540" i="2" s="1"/>
  <c r="AL1540" i="2"/>
  <c r="V1540" i="2" s="1"/>
  <c r="AP1540" i="2"/>
  <c r="AC1540" i="2" s="1"/>
  <c r="P1541" i="2"/>
  <c r="W1541" i="2"/>
  <c r="AD1541" i="2"/>
  <c r="AH1541" i="2"/>
  <c r="O1541" i="2" s="1"/>
  <c r="AL1541" i="2"/>
  <c r="V1541" i="2" s="1"/>
  <c r="AP1541" i="2"/>
  <c r="AC1541" i="2" s="1"/>
  <c r="P1542" i="2"/>
  <c r="W1542" i="2"/>
  <c r="AD1542" i="2"/>
  <c r="AH1542" i="2"/>
  <c r="O1542" i="2" s="1"/>
  <c r="AL1542" i="2"/>
  <c r="V1542" i="2" s="1"/>
  <c r="AP1542" i="2"/>
  <c r="AC1542" i="2" s="1"/>
  <c r="P1543" i="2"/>
  <c r="W1543" i="2"/>
  <c r="AD1543" i="2"/>
  <c r="AH1543" i="2"/>
  <c r="O1543" i="2" s="1"/>
  <c r="AL1543" i="2"/>
  <c r="V1543" i="2" s="1"/>
  <c r="AP1543" i="2"/>
  <c r="AC1543" i="2" s="1"/>
  <c r="P1544" i="2"/>
  <c r="W1544" i="2"/>
  <c r="AD1544" i="2"/>
  <c r="AH1544" i="2"/>
  <c r="O1544" i="2" s="1"/>
  <c r="AL1544" i="2"/>
  <c r="V1544" i="2" s="1"/>
  <c r="AP1544" i="2"/>
  <c r="AC1544" i="2" s="1"/>
  <c r="P1545" i="2"/>
  <c r="W1545" i="2"/>
  <c r="AD1545" i="2"/>
  <c r="AH1545" i="2"/>
  <c r="O1545" i="2" s="1"/>
  <c r="AL1545" i="2"/>
  <c r="V1545" i="2" s="1"/>
  <c r="AP1545" i="2"/>
  <c r="AC1545" i="2" s="1"/>
  <c r="P1546" i="2"/>
  <c r="W1546" i="2"/>
  <c r="AD1546" i="2"/>
  <c r="AH1546" i="2"/>
  <c r="O1546" i="2" s="1"/>
  <c r="AL1546" i="2"/>
  <c r="V1546" i="2" s="1"/>
  <c r="AP1546" i="2"/>
  <c r="AC1546" i="2" s="1"/>
  <c r="P1547" i="2"/>
  <c r="W1547" i="2"/>
  <c r="AD1547" i="2"/>
  <c r="AH1547" i="2"/>
  <c r="O1547" i="2" s="1"/>
  <c r="AL1547" i="2"/>
  <c r="V1547" i="2" s="1"/>
  <c r="AP1547" i="2"/>
  <c r="AC1547" i="2" s="1"/>
  <c r="P1548" i="2"/>
  <c r="W1548" i="2"/>
  <c r="AD1548" i="2"/>
  <c r="AH1548" i="2"/>
  <c r="O1548" i="2" s="1"/>
  <c r="AL1548" i="2"/>
  <c r="V1548" i="2" s="1"/>
  <c r="AP1548" i="2"/>
  <c r="AC1548" i="2" s="1"/>
  <c r="P1549" i="2"/>
  <c r="W1549" i="2"/>
  <c r="AD1549" i="2"/>
  <c r="AH1549" i="2"/>
  <c r="O1549" i="2" s="1"/>
  <c r="AL1549" i="2"/>
  <c r="V1549" i="2" s="1"/>
  <c r="AP1549" i="2"/>
  <c r="AC1549" i="2" s="1"/>
  <c r="P1550" i="2"/>
  <c r="W1550" i="2"/>
  <c r="AD1550" i="2"/>
  <c r="AH1550" i="2"/>
  <c r="O1550" i="2" s="1"/>
  <c r="AL1550" i="2"/>
  <c r="V1550" i="2" s="1"/>
  <c r="AP1550" i="2"/>
  <c r="AC1550" i="2" s="1"/>
  <c r="P1551" i="2"/>
  <c r="W1551" i="2"/>
  <c r="AD1551" i="2"/>
  <c r="AH1551" i="2"/>
  <c r="O1551" i="2" s="1"/>
  <c r="AL1551" i="2"/>
  <c r="V1551" i="2" s="1"/>
  <c r="AP1551" i="2"/>
  <c r="AC1551" i="2" s="1"/>
  <c r="P1552" i="2"/>
  <c r="W1552" i="2"/>
  <c r="AD1552" i="2"/>
  <c r="AH1552" i="2"/>
  <c r="O1552" i="2" s="1"/>
  <c r="AL1552" i="2"/>
  <c r="V1552" i="2" s="1"/>
  <c r="AP1552" i="2"/>
  <c r="AC1552" i="2" s="1"/>
  <c r="P1553" i="2"/>
  <c r="W1553" i="2"/>
  <c r="AD1553" i="2"/>
  <c r="AH1553" i="2"/>
  <c r="O1553" i="2" s="1"/>
  <c r="AL1553" i="2"/>
  <c r="V1553" i="2" s="1"/>
  <c r="AP1553" i="2"/>
  <c r="AC1553" i="2" s="1"/>
  <c r="P1554" i="2"/>
  <c r="W1554" i="2"/>
  <c r="AD1554" i="2"/>
  <c r="AH1554" i="2"/>
  <c r="O1554" i="2" s="1"/>
  <c r="AL1554" i="2"/>
  <c r="V1554" i="2" s="1"/>
  <c r="AP1554" i="2"/>
  <c r="AC1554" i="2" s="1"/>
  <c r="P1555" i="2"/>
  <c r="W1555" i="2"/>
  <c r="AD1555" i="2"/>
  <c r="AH1555" i="2"/>
  <c r="O1555" i="2" s="1"/>
  <c r="AL1555" i="2"/>
  <c r="V1555" i="2" s="1"/>
  <c r="AP1555" i="2"/>
  <c r="AC1555" i="2" s="1"/>
  <c r="P1556" i="2"/>
  <c r="W1556" i="2"/>
  <c r="AD1556" i="2"/>
  <c r="AH1556" i="2"/>
  <c r="O1556" i="2" s="1"/>
  <c r="AL1556" i="2"/>
  <c r="V1556" i="2" s="1"/>
  <c r="AP1556" i="2"/>
  <c r="AC1556" i="2" s="1"/>
  <c r="P1557" i="2"/>
  <c r="W1557" i="2"/>
  <c r="AD1557" i="2"/>
  <c r="AH1557" i="2"/>
  <c r="O1557" i="2" s="1"/>
  <c r="AL1557" i="2"/>
  <c r="V1557" i="2" s="1"/>
  <c r="AP1557" i="2"/>
  <c r="AC1557" i="2" s="1"/>
  <c r="P1558" i="2"/>
  <c r="W1558" i="2"/>
  <c r="AD1558" i="2"/>
  <c r="AH1558" i="2"/>
  <c r="O1558" i="2" s="1"/>
  <c r="AL1558" i="2"/>
  <c r="V1558" i="2" s="1"/>
  <c r="AP1558" i="2"/>
  <c r="AC1558" i="2" s="1"/>
  <c r="P1559" i="2"/>
  <c r="W1559" i="2"/>
  <c r="AD1559" i="2"/>
  <c r="AH1559" i="2"/>
  <c r="O1559" i="2" s="1"/>
  <c r="AL1559" i="2"/>
  <c r="V1559" i="2" s="1"/>
  <c r="AP1559" i="2"/>
  <c r="AC1559" i="2" s="1"/>
  <c r="P1560" i="2"/>
  <c r="W1560" i="2"/>
  <c r="AD1560" i="2"/>
  <c r="AH1560" i="2"/>
  <c r="O1560" i="2" s="1"/>
  <c r="AL1560" i="2"/>
  <c r="V1560" i="2" s="1"/>
  <c r="AP1560" i="2"/>
  <c r="AC1560" i="2" s="1"/>
  <c r="P1561" i="2"/>
  <c r="W1561" i="2"/>
  <c r="AD1561" i="2"/>
  <c r="AH1561" i="2"/>
  <c r="O1561" i="2" s="1"/>
  <c r="AL1561" i="2"/>
  <c r="V1561" i="2" s="1"/>
  <c r="AP1561" i="2"/>
  <c r="AC1561" i="2" s="1"/>
  <c r="P1562" i="2"/>
  <c r="W1562" i="2"/>
  <c r="AD1562" i="2"/>
  <c r="AH1562" i="2"/>
  <c r="O1562" i="2" s="1"/>
  <c r="AL1562" i="2"/>
  <c r="V1562" i="2" s="1"/>
  <c r="AP1562" i="2"/>
  <c r="AC1562" i="2" s="1"/>
  <c r="P1563" i="2"/>
  <c r="W1563" i="2"/>
  <c r="AD1563" i="2"/>
  <c r="AH1563" i="2"/>
  <c r="O1563" i="2" s="1"/>
  <c r="AL1563" i="2"/>
  <c r="V1563" i="2" s="1"/>
  <c r="AP1563" i="2"/>
  <c r="AC1563" i="2" s="1"/>
  <c r="P1564" i="2"/>
  <c r="W1564" i="2"/>
  <c r="AD1564" i="2"/>
  <c r="AH1564" i="2"/>
  <c r="O1564" i="2" s="1"/>
  <c r="AL1564" i="2"/>
  <c r="V1564" i="2" s="1"/>
  <c r="AP1564" i="2"/>
  <c r="AC1564" i="2" s="1"/>
  <c r="P1565" i="2"/>
  <c r="W1565" i="2"/>
  <c r="AD1565" i="2"/>
  <c r="AH1565" i="2"/>
  <c r="O1565" i="2" s="1"/>
  <c r="AL1565" i="2"/>
  <c r="V1565" i="2" s="1"/>
  <c r="AP1565" i="2"/>
  <c r="AC1565" i="2" s="1"/>
  <c r="P1566" i="2"/>
  <c r="W1566" i="2"/>
  <c r="AD1566" i="2"/>
  <c r="AH1566" i="2"/>
  <c r="O1566" i="2" s="1"/>
  <c r="AL1566" i="2"/>
  <c r="V1566" i="2" s="1"/>
  <c r="AP1566" i="2"/>
  <c r="AC1566" i="2" s="1"/>
  <c r="P1567" i="2"/>
  <c r="W1567" i="2"/>
  <c r="AD1567" i="2"/>
  <c r="AH1567" i="2"/>
  <c r="O1567" i="2" s="1"/>
  <c r="AL1567" i="2"/>
  <c r="V1567" i="2" s="1"/>
  <c r="AP1567" i="2"/>
  <c r="AC1567" i="2" s="1"/>
  <c r="P1568" i="2"/>
  <c r="W1568" i="2"/>
  <c r="AD1568" i="2"/>
  <c r="AH1568" i="2"/>
  <c r="O1568" i="2" s="1"/>
  <c r="AL1568" i="2"/>
  <c r="V1568" i="2" s="1"/>
  <c r="AP1568" i="2"/>
  <c r="AC1568" i="2" s="1"/>
  <c r="P1569" i="2"/>
  <c r="W1569" i="2"/>
  <c r="AD1569" i="2"/>
  <c r="AH1569" i="2"/>
  <c r="O1569" i="2" s="1"/>
  <c r="AL1569" i="2"/>
  <c r="V1569" i="2" s="1"/>
  <c r="AP1569" i="2"/>
  <c r="AC1569" i="2" s="1"/>
  <c r="P1570" i="2"/>
  <c r="W1570" i="2"/>
  <c r="AD1570" i="2"/>
  <c r="AH1570" i="2"/>
  <c r="O1570" i="2" s="1"/>
  <c r="AL1570" i="2"/>
  <c r="V1570" i="2" s="1"/>
  <c r="AP1570" i="2"/>
  <c r="AC1570" i="2" s="1"/>
  <c r="P1571" i="2"/>
  <c r="W1571" i="2"/>
  <c r="AD1571" i="2"/>
  <c r="AH1571" i="2"/>
  <c r="O1571" i="2" s="1"/>
  <c r="AL1571" i="2"/>
  <c r="V1571" i="2" s="1"/>
  <c r="AP1571" i="2"/>
  <c r="AC1571" i="2" s="1"/>
  <c r="P1572" i="2"/>
  <c r="W1572" i="2"/>
  <c r="AD1572" i="2"/>
  <c r="AH1572" i="2"/>
  <c r="O1572" i="2" s="1"/>
  <c r="AL1572" i="2"/>
  <c r="V1572" i="2" s="1"/>
  <c r="AP1572" i="2"/>
  <c r="AC1572" i="2" s="1"/>
  <c r="P1573" i="2"/>
  <c r="W1573" i="2"/>
  <c r="AD1573" i="2"/>
  <c r="AH1573" i="2"/>
  <c r="O1573" i="2" s="1"/>
  <c r="AL1573" i="2"/>
  <c r="V1573" i="2" s="1"/>
  <c r="AP1573" i="2"/>
  <c r="AC1573" i="2" s="1"/>
  <c r="P1574" i="2"/>
  <c r="W1574" i="2"/>
  <c r="AD1574" i="2"/>
  <c r="AH1574" i="2"/>
  <c r="O1574" i="2" s="1"/>
  <c r="AL1574" i="2"/>
  <c r="V1574" i="2" s="1"/>
  <c r="AP1574" i="2"/>
  <c r="AC1574" i="2" s="1"/>
  <c r="P1575" i="2"/>
  <c r="W1575" i="2"/>
  <c r="AD1575" i="2"/>
  <c r="AH1575" i="2"/>
  <c r="O1575" i="2" s="1"/>
  <c r="AL1575" i="2"/>
  <c r="V1575" i="2" s="1"/>
  <c r="AP1575" i="2"/>
  <c r="AC1575" i="2" s="1"/>
  <c r="P1576" i="2"/>
  <c r="W1576" i="2"/>
  <c r="AD1576" i="2"/>
  <c r="AH1576" i="2"/>
  <c r="O1576" i="2" s="1"/>
  <c r="AL1576" i="2"/>
  <c r="V1576" i="2" s="1"/>
  <c r="AP1576" i="2"/>
  <c r="AC1576" i="2" s="1"/>
  <c r="P1577" i="2"/>
  <c r="W1577" i="2"/>
  <c r="AD1577" i="2"/>
  <c r="AH1577" i="2"/>
  <c r="O1577" i="2" s="1"/>
  <c r="AL1577" i="2"/>
  <c r="V1577" i="2" s="1"/>
  <c r="AP1577" i="2"/>
  <c r="AC1577" i="2" s="1"/>
  <c r="P1578" i="2"/>
  <c r="W1578" i="2"/>
  <c r="AD1578" i="2"/>
  <c r="AH1578" i="2"/>
  <c r="O1578" i="2" s="1"/>
  <c r="AL1578" i="2"/>
  <c r="V1578" i="2" s="1"/>
  <c r="AP1578" i="2"/>
  <c r="AC1578" i="2" s="1"/>
  <c r="P1579" i="2"/>
  <c r="W1579" i="2"/>
  <c r="AD1579" i="2"/>
  <c r="AH1579" i="2"/>
  <c r="O1579" i="2" s="1"/>
  <c r="AL1579" i="2"/>
  <c r="V1579" i="2" s="1"/>
  <c r="AP1579" i="2"/>
  <c r="AC1579" i="2" s="1"/>
  <c r="P1580" i="2"/>
  <c r="W1580" i="2"/>
  <c r="AD1580" i="2"/>
  <c r="AH1580" i="2"/>
  <c r="O1580" i="2" s="1"/>
  <c r="AL1580" i="2"/>
  <c r="V1580" i="2" s="1"/>
  <c r="AP1580" i="2"/>
  <c r="AC1580" i="2" s="1"/>
  <c r="P1581" i="2"/>
  <c r="W1581" i="2"/>
  <c r="AD1581" i="2"/>
  <c r="AH1581" i="2"/>
  <c r="O1581" i="2" s="1"/>
  <c r="AL1581" i="2"/>
  <c r="V1581" i="2" s="1"/>
  <c r="AP1581" i="2"/>
  <c r="AC1581" i="2" s="1"/>
  <c r="P1582" i="2"/>
  <c r="W1582" i="2"/>
  <c r="AD1582" i="2"/>
  <c r="AH1582" i="2"/>
  <c r="O1582" i="2" s="1"/>
  <c r="AL1582" i="2"/>
  <c r="V1582" i="2" s="1"/>
  <c r="AP1582" i="2"/>
  <c r="AC1582" i="2" s="1"/>
  <c r="P1583" i="2"/>
  <c r="W1583" i="2"/>
  <c r="AD1583" i="2"/>
  <c r="AH1583" i="2"/>
  <c r="O1583" i="2" s="1"/>
  <c r="AL1583" i="2"/>
  <c r="V1583" i="2" s="1"/>
  <c r="AP1583" i="2"/>
  <c r="AC1583" i="2" s="1"/>
  <c r="P1584" i="2"/>
  <c r="W1584" i="2"/>
  <c r="AD1584" i="2"/>
  <c r="AH1584" i="2"/>
  <c r="O1584" i="2" s="1"/>
  <c r="AL1584" i="2"/>
  <c r="V1584" i="2" s="1"/>
  <c r="AP1584" i="2"/>
  <c r="AC1584" i="2" s="1"/>
  <c r="P1585" i="2"/>
  <c r="W1585" i="2"/>
  <c r="AD1585" i="2"/>
  <c r="AH1585" i="2"/>
  <c r="O1585" i="2" s="1"/>
  <c r="AL1585" i="2"/>
  <c r="V1585" i="2" s="1"/>
  <c r="AP1585" i="2"/>
  <c r="AC1585" i="2" s="1"/>
  <c r="P1586" i="2"/>
  <c r="W1586" i="2"/>
  <c r="AD1586" i="2"/>
  <c r="AH1586" i="2"/>
  <c r="O1586" i="2" s="1"/>
  <c r="AL1586" i="2"/>
  <c r="V1586" i="2" s="1"/>
  <c r="AP1586" i="2"/>
  <c r="AC1586" i="2" s="1"/>
  <c r="P1587" i="2"/>
  <c r="W1587" i="2"/>
  <c r="AD1587" i="2"/>
  <c r="AH1587" i="2"/>
  <c r="O1587" i="2" s="1"/>
  <c r="AL1587" i="2"/>
  <c r="V1587" i="2" s="1"/>
  <c r="AP1587" i="2"/>
  <c r="AC1587" i="2" s="1"/>
  <c r="P1588" i="2"/>
  <c r="W1588" i="2"/>
  <c r="AD1588" i="2"/>
  <c r="AH1588" i="2"/>
  <c r="O1588" i="2" s="1"/>
  <c r="AL1588" i="2"/>
  <c r="V1588" i="2" s="1"/>
  <c r="AP1588" i="2"/>
  <c r="AC1588" i="2" s="1"/>
  <c r="P1589" i="2"/>
  <c r="W1589" i="2"/>
  <c r="AD1589" i="2"/>
  <c r="AH1589" i="2"/>
  <c r="O1589" i="2" s="1"/>
  <c r="AL1589" i="2"/>
  <c r="V1589" i="2" s="1"/>
  <c r="AP1589" i="2"/>
  <c r="AC1589" i="2" s="1"/>
  <c r="P1590" i="2"/>
  <c r="W1590" i="2"/>
  <c r="AD1590" i="2"/>
  <c r="AH1590" i="2"/>
  <c r="O1590" i="2" s="1"/>
  <c r="AL1590" i="2"/>
  <c r="V1590" i="2" s="1"/>
  <c r="AP1590" i="2"/>
  <c r="AC1590" i="2" s="1"/>
  <c r="P1591" i="2"/>
  <c r="W1591" i="2"/>
  <c r="AD1591" i="2"/>
  <c r="AH1591" i="2"/>
  <c r="O1591" i="2" s="1"/>
  <c r="AL1591" i="2"/>
  <c r="V1591" i="2" s="1"/>
  <c r="AP1591" i="2"/>
  <c r="AC1591" i="2" s="1"/>
  <c r="P1592" i="2"/>
  <c r="W1592" i="2"/>
  <c r="AD1592" i="2"/>
  <c r="AH1592" i="2"/>
  <c r="O1592" i="2" s="1"/>
  <c r="AL1592" i="2"/>
  <c r="V1592" i="2" s="1"/>
  <c r="AP1592" i="2"/>
  <c r="AC1592" i="2" s="1"/>
  <c r="P1593" i="2"/>
  <c r="W1593" i="2"/>
  <c r="AD1593" i="2"/>
  <c r="AH1593" i="2"/>
  <c r="O1593" i="2" s="1"/>
  <c r="AL1593" i="2"/>
  <c r="V1593" i="2" s="1"/>
  <c r="AP1593" i="2"/>
  <c r="AC1593" i="2" s="1"/>
  <c r="P1594" i="2"/>
  <c r="W1594" i="2"/>
  <c r="AD1594" i="2"/>
  <c r="AH1594" i="2"/>
  <c r="O1594" i="2" s="1"/>
  <c r="AL1594" i="2"/>
  <c r="V1594" i="2" s="1"/>
  <c r="AP1594" i="2"/>
  <c r="AC1594" i="2" s="1"/>
  <c r="P1595" i="2"/>
  <c r="W1595" i="2"/>
  <c r="AD1595" i="2"/>
  <c r="AH1595" i="2"/>
  <c r="O1595" i="2" s="1"/>
  <c r="AL1595" i="2"/>
  <c r="V1595" i="2" s="1"/>
  <c r="AP1595" i="2"/>
  <c r="AC1595" i="2" s="1"/>
  <c r="P1596" i="2"/>
  <c r="W1596" i="2"/>
  <c r="AD1596" i="2"/>
  <c r="AH1596" i="2"/>
  <c r="O1596" i="2" s="1"/>
  <c r="AL1596" i="2"/>
  <c r="V1596" i="2" s="1"/>
  <c r="AP1596" i="2"/>
  <c r="AC1596" i="2" s="1"/>
  <c r="P1597" i="2"/>
  <c r="W1597" i="2"/>
  <c r="AD1597" i="2"/>
  <c r="AH1597" i="2"/>
  <c r="O1597" i="2" s="1"/>
  <c r="AL1597" i="2"/>
  <c r="V1597" i="2" s="1"/>
  <c r="AP1597" i="2"/>
  <c r="AC1597" i="2" s="1"/>
  <c r="P1598" i="2"/>
  <c r="W1598" i="2"/>
  <c r="AD1598" i="2"/>
  <c r="AH1598" i="2"/>
  <c r="O1598" i="2" s="1"/>
  <c r="AL1598" i="2"/>
  <c r="V1598" i="2" s="1"/>
  <c r="AP1598" i="2"/>
  <c r="AC1598" i="2" s="1"/>
  <c r="P1599" i="2"/>
  <c r="W1599" i="2"/>
  <c r="AD1599" i="2"/>
  <c r="AH1599" i="2"/>
  <c r="O1599" i="2" s="1"/>
  <c r="AL1599" i="2"/>
  <c r="V1599" i="2" s="1"/>
  <c r="AP1599" i="2"/>
  <c r="AC1599" i="2" s="1"/>
  <c r="P1600" i="2"/>
  <c r="W1600" i="2"/>
  <c r="AD1600" i="2"/>
  <c r="AH1600" i="2"/>
  <c r="O1600" i="2" s="1"/>
  <c r="AL1600" i="2"/>
  <c r="V1600" i="2" s="1"/>
  <c r="AP1600" i="2"/>
  <c r="AC1600" i="2" s="1"/>
  <c r="P1601" i="2"/>
  <c r="W1601" i="2"/>
  <c r="AD1601" i="2"/>
  <c r="AH1601" i="2"/>
  <c r="O1601" i="2" s="1"/>
  <c r="AL1601" i="2"/>
  <c r="V1601" i="2" s="1"/>
  <c r="AP1601" i="2"/>
  <c r="AC1601" i="2" s="1"/>
  <c r="P1602" i="2"/>
  <c r="W1602" i="2"/>
  <c r="AD1602" i="2"/>
  <c r="AH1602" i="2"/>
  <c r="O1602" i="2" s="1"/>
  <c r="AL1602" i="2"/>
  <c r="V1602" i="2" s="1"/>
  <c r="AP1602" i="2"/>
  <c r="AC1602" i="2" s="1"/>
  <c r="P1603" i="2"/>
  <c r="W1603" i="2"/>
  <c r="AD1603" i="2"/>
  <c r="AH1603" i="2"/>
  <c r="O1603" i="2" s="1"/>
  <c r="AL1603" i="2"/>
  <c r="V1603" i="2" s="1"/>
  <c r="AP1603" i="2"/>
  <c r="AC1603" i="2" s="1"/>
  <c r="P1604" i="2"/>
  <c r="W1604" i="2"/>
  <c r="AD1604" i="2"/>
  <c r="AH1604" i="2"/>
  <c r="O1604" i="2" s="1"/>
  <c r="AL1604" i="2"/>
  <c r="V1604" i="2" s="1"/>
  <c r="AP1604" i="2"/>
  <c r="AC1604" i="2" s="1"/>
  <c r="P1605" i="2"/>
  <c r="W1605" i="2"/>
  <c r="AD1605" i="2"/>
  <c r="AH1605" i="2"/>
  <c r="O1605" i="2" s="1"/>
  <c r="AL1605" i="2"/>
  <c r="V1605" i="2" s="1"/>
  <c r="AP1605" i="2"/>
  <c r="AC1605" i="2" s="1"/>
  <c r="P1606" i="2"/>
  <c r="W1606" i="2"/>
  <c r="AD1606" i="2"/>
  <c r="AH1606" i="2"/>
  <c r="O1606" i="2" s="1"/>
  <c r="AL1606" i="2"/>
  <c r="V1606" i="2" s="1"/>
  <c r="AP1606" i="2"/>
  <c r="AC1606" i="2" s="1"/>
  <c r="P1607" i="2"/>
  <c r="W1607" i="2"/>
  <c r="AD1607" i="2"/>
  <c r="AH1607" i="2"/>
  <c r="O1607" i="2" s="1"/>
  <c r="AL1607" i="2"/>
  <c r="V1607" i="2" s="1"/>
  <c r="AP1607" i="2"/>
  <c r="AC1607" i="2" s="1"/>
  <c r="P1608" i="2"/>
  <c r="W1608" i="2"/>
  <c r="AD1608" i="2"/>
  <c r="AH1608" i="2"/>
  <c r="O1608" i="2" s="1"/>
  <c r="AL1608" i="2"/>
  <c r="V1608" i="2" s="1"/>
  <c r="AP1608" i="2"/>
  <c r="AC1608" i="2" s="1"/>
  <c r="P1609" i="2"/>
  <c r="W1609" i="2"/>
  <c r="AD1609" i="2"/>
  <c r="AH1609" i="2"/>
  <c r="O1609" i="2" s="1"/>
  <c r="AL1609" i="2"/>
  <c r="V1609" i="2" s="1"/>
  <c r="AP1609" i="2"/>
  <c r="AC1609" i="2" s="1"/>
  <c r="P1610" i="2"/>
  <c r="W1610" i="2"/>
  <c r="AD1610" i="2"/>
  <c r="AH1610" i="2"/>
  <c r="O1610" i="2" s="1"/>
  <c r="AL1610" i="2"/>
  <c r="V1610" i="2" s="1"/>
  <c r="AP1610" i="2"/>
  <c r="AC1610" i="2" s="1"/>
  <c r="P1611" i="2"/>
  <c r="W1611" i="2"/>
  <c r="AD1611" i="2"/>
  <c r="AH1611" i="2"/>
  <c r="O1611" i="2" s="1"/>
  <c r="AL1611" i="2"/>
  <c r="V1611" i="2" s="1"/>
  <c r="AP1611" i="2"/>
  <c r="AC1611" i="2" s="1"/>
  <c r="P1612" i="2"/>
  <c r="W1612" i="2"/>
  <c r="AD1612" i="2"/>
  <c r="AH1612" i="2"/>
  <c r="O1612" i="2" s="1"/>
  <c r="AL1612" i="2"/>
  <c r="V1612" i="2" s="1"/>
  <c r="AP1612" i="2"/>
  <c r="AC1612" i="2" s="1"/>
  <c r="P1613" i="2"/>
  <c r="W1613" i="2"/>
  <c r="AD1613" i="2"/>
  <c r="AH1613" i="2"/>
  <c r="O1613" i="2" s="1"/>
  <c r="AL1613" i="2"/>
  <c r="V1613" i="2" s="1"/>
  <c r="AP1613" i="2"/>
  <c r="AC1613" i="2" s="1"/>
  <c r="P1614" i="2"/>
  <c r="W1614" i="2"/>
  <c r="AD1614" i="2"/>
  <c r="AH1614" i="2"/>
  <c r="O1614" i="2" s="1"/>
  <c r="AL1614" i="2"/>
  <c r="V1614" i="2" s="1"/>
  <c r="AP1614" i="2"/>
  <c r="AC1614" i="2" s="1"/>
  <c r="P1615" i="2"/>
  <c r="W1615" i="2"/>
  <c r="AD1615" i="2"/>
  <c r="AH1615" i="2"/>
  <c r="O1615" i="2" s="1"/>
  <c r="AL1615" i="2"/>
  <c r="V1615" i="2" s="1"/>
  <c r="AP1615" i="2"/>
  <c r="AC1615" i="2" s="1"/>
  <c r="P1616" i="2"/>
  <c r="W1616" i="2"/>
  <c r="AD1616" i="2"/>
  <c r="AH1616" i="2"/>
  <c r="O1616" i="2" s="1"/>
  <c r="AL1616" i="2"/>
  <c r="V1616" i="2" s="1"/>
  <c r="AP1616" i="2"/>
  <c r="AC1616" i="2" s="1"/>
  <c r="P1617" i="2"/>
  <c r="W1617" i="2"/>
  <c r="AD1617" i="2"/>
  <c r="AH1617" i="2"/>
  <c r="O1617" i="2" s="1"/>
  <c r="AL1617" i="2"/>
  <c r="V1617" i="2" s="1"/>
  <c r="AP1617" i="2"/>
  <c r="AC1617" i="2" s="1"/>
  <c r="P1618" i="2"/>
  <c r="W1618" i="2"/>
  <c r="AD1618" i="2"/>
  <c r="AH1618" i="2"/>
  <c r="O1618" i="2" s="1"/>
  <c r="AL1618" i="2"/>
  <c r="V1618" i="2" s="1"/>
  <c r="AP1618" i="2"/>
  <c r="AC1618" i="2" s="1"/>
  <c r="P1619" i="2"/>
  <c r="W1619" i="2"/>
  <c r="AD1619" i="2"/>
  <c r="AH1619" i="2"/>
  <c r="O1619" i="2" s="1"/>
  <c r="AL1619" i="2"/>
  <c r="V1619" i="2" s="1"/>
  <c r="AP1619" i="2"/>
  <c r="AC1619" i="2" s="1"/>
  <c r="P1620" i="2"/>
  <c r="W1620" i="2"/>
  <c r="AD1620" i="2"/>
  <c r="AH1620" i="2"/>
  <c r="O1620" i="2" s="1"/>
  <c r="AL1620" i="2"/>
  <c r="V1620" i="2" s="1"/>
  <c r="AP1620" i="2"/>
  <c r="AC1620" i="2" s="1"/>
  <c r="P1621" i="2"/>
  <c r="W1621" i="2"/>
  <c r="AD1621" i="2"/>
  <c r="AH1621" i="2"/>
  <c r="O1621" i="2" s="1"/>
  <c r="AL1621" i="2"/>
  <c r="V1621" i="2" s="1"/>
  <c r="AP1621" i="2"/>
  <c r="AC1621" i="2" s="1"/>
  <c r="P1622" i="2"/>
  <c r="W1622" i="2"/>
  <c r="AD1622" i="2"/>
  <c r="AH1622" i="2"/>
  <c r="O1622" i="2" s="1"/>
  <c r="AL1622" i="2"/>
  <c r="V1622" i="2" s="1"/>
  <c r="AP1622" i="2"/>
  <c r="AC1622" i="2" s="1"/>
  <c r="P1623" i="2"/>
  <c r="W1623" i="2"/>
  <c r="AD1623" i="2"/>
  <c r="AH1623" i="2"/>
  <c r="O1623" i="2" s="1"/>
  <c r="AL1623" i="2"/>
  <c r="V1623" i="2" s="1"/>
  <c r="AP1623" i="2"/>
  <c r="AC1623" i="2" s="1"/>
  <c r="P1624" i="2"/>
  <c r="W1624" i="2"/>
  <c r="AD1624" i="2"/>
  <c r="AH1624" i="2"/>
  <c r="O1624" i="2" s="1"/>
  <c r="AL1624" i="2"/>
  <c r="V1624" i="2" s="1"/>
  <c r="AP1624" i="2"/>
  <c r="AC1624" i="2" s="1"/>
  <c r="P1625" i="2"/>
  <c r="W1625" i="2"/>
  <c r="AD1625" i="2"/>
  <c r="AH1625" i="2"/>
  <c r="O1625" i="2" s="1"/>
  <c r="AL1625" i="2"/>
  <c r="V1625" i="2" s="1"/>
  <c r="AP1625" i="2"/>
  <c r="AC1625" i="2" s="1"/>
  <c r="P1626" i="2"/>
  <c r="W1626" i="2"/>
  <c r="AD1626" i="2"/>
  <c r="AH1626" i="2"/>
  <c r="O1626" i="2" s="1"/>
  <c r="AL1626" i="2"/>
  <c r="V1626" i="2" s="1"/>
  <c r="AP1626" i="2"/>
  <c r="AC1626" i="2" s="1"/>
  <c r="P1627" i="2"/>
  <c r="W1627" i="2"/>
  <c r="AD1627" i="2"/>
  <c r="AH1627" i="2"/>
  <c r="O1627" i="2" s="1"/>
  <c r="AL1627" i="2"/>
  <c r="V1627" i="2" s="1"/>
  <c r="AP1627" i="2"/>
  <c r="AC1627" i="2" s="1"/>
  <c r="P1628" i="2"/>
  <c r="W1628" i="2"/>
  <c r="AD1628" i="2"/>
  <c r="AH1628" i="2"/>
  <c r="O1628" i="2" s="1"/>
  <c r="AL1628" i="2"/>
  <c r="V1628" i="2" s="1"/>
  <c r="AP1628" i="2"/>
  <c r="AC1628" i="2" s="1"/>
  <c r="P1629" i="2"/>
  <c r="W1629" i="2"/>
  <c r="AD1629" i="2"/>
  <c r="AH1629" i="2"/>
  <c r="O1629" i="2" s="1"/>
  <c r="AL1629" i="2"/>
  <c r="V1629" i="2" s="1"/>
  <c r="AP1629" i="2"/>
  <c r="AC1629" i="2" s="1"/>
  <c r="P1630" i="2"/>
  <c r="W1630" i="2"/>
  <c r="AD1630" i="2"/>
  <c r="AH1630" i="2"/>
  <c r="O1630" i="2" s="1"/>
  <c r="AL1630" i="2"/>
  <c r="V1630" i="2" s="1"/>
  <c r="AP1630" i="2"/>
  <c r="AC1630" i="2" s="1"/>
  <c r="P1631" i="2"/>
  <c r="W1631" i="2"/>
  <c r="AD1631" i="2"/>
  <c r="AH1631" i="2"/>
  <c r="O1631" i="2" s="1"/>
  <c r="AL1631" i="2"/>
  <c r="V1631" i="2" s="1"/>
  <c r="AP1631" i="2"/>
  <c r="AC1631" i="2" s="1"/>
  <c r="P1632" i="2"/>
  <c r="W1632" i="2"/>
  <c r="AD1632" i="2"/>
  <c r="AH1632" i="2"/>
  <c r="O1632" i="2" s="1"/>
  <c r="AL1632" i="2"/>
  <c r="V1632" i="2" s="1"/>
  <c r="AP1632" i="2"/>
  <c r="AC1632" i="2" s="1"/>
  <c r="P1633" i="2"/>
  <c r="W1633" i="2"/>
  <c r="AD1633" i="2"/>
  <c r="AH1633" i="2"/>
  <c r="O1633" i="2" s="1"/>
  <c r="AL1633" i="2"/>
  <c r="V1633" i="2" s="1"/>
  <c r="AP1633" i="2"/>
  <c r="AC1633" i="2" s="1"/>
  <c r="P1634" i="2"/>
  <c r="W1634" i="2"/>
  <c r="AD1634" i="2"/>
  <c r="AH1634" i="2"/>
  <c r="O1634" i="2" s="1"/>
  <c r="AL1634" i="2"/>
  <c r="V1634" i="2" s="1"/>
  <c r="AP1634" i="2"/>
  <c r="AC1634" i="2" s="1"/>
  <c r="P1635" i="2"/>
  <c r="W1635" i="2"/>
  <c r="AD1635" i="2"/>
  <c r="AH1635" i="2"/>
  <c r="O1635" i="2" s="1"/>
  <c r="AL1635" i="2"/>
  <c r="V1635" i="2" s="1"/>
  <c r="AP1635" i="2"/>
  <c r="AC1635" i="2" s="1"/>
  <c r="P1636" i="2"/>
  <c r="W1636" i="2"/>
  <c r="AD1636" i="2"/>
  <c r="AH1636" i="2"/>
  <c r="O1636" i="2" s="1"/>
  <c r="AL1636" i="2"/>
  <c r="V1636" i="2" s="1"/>
  <c r="AP1636" i="2"/>
  <c r="AC1636" i="2" s="1"/>
  <c r="P1637" i="2"/>
  <c r="W1637" i="2"/>
  <c r="AD1637" i="2"/>
  <c r="AH1637" i="2"/>
  <c r="O1637" i="2" s="1"/>
  <c r="AL1637" i="2"/>
  <c r="V1637" i="2" s="1"/>
  <c r="AP1637" i="2"/>
  <c r="AC1637" i="2" s="1"/>
  <c r="P1638" i="2"/>
  <c r="W1638" i="2"/>
  <c r="AD1638" i="2"/>
  <c r="AH1638" i="2"/>
  <c r="O1638" i="2" s="1"/>
  <c r="AL1638" i="2"/>
  <c r="V1638" i="2" s="1"/>
  <c r="AP1638" i="2"/>
  <c r="AC1638" i="2" s="1"/>
  <c r="P1639" i="2"/>
  <c r="W1639" i="2"/>
  <c r="AD1639" i="2"/>
  <c r="AH1639" i="2"/>
  <c r="O1639" i="2" s="1"/>
  <c r="AL1639" i="2"/>
  <c r="V1639" i="2" s="1"/>
  <c r="AP1639" i="2"/>
  <c r="AC1639" i="2" s="1"/>
  <c r="P1640" i="2"/>
  <c r="W1640" i="2"/>
  <c r="AD1640" i="2"/>
  <c r="AH1640" i="2"/>
  <c r="O1640" i="2" s="1"/>
  <c r="AL1640" i="2"/>
  <c r="V1640" i="2" s="1"/>
  <c r="AP1640" i="2"/>
  <c r="AC1640" i="2" s="1"/>
  <c r="P1641" i="2"/>
  <c r="W1641" i="2"/>
  <c r="AD1641" i="2"/>
  <c r="AH1641" i="2"/>
  <c r="O1641" i="2" s="1"/>
  <c r="AL1641" i="2"/>
  <c r="V1641" i="2" s="1"/>
  <c r="AP1641" i="2"/>
  <c r="AC1641" i="2" s="1"/>
  <c r="P1642" i="2"/>
  <c r="W1642" i="2"/>
  <c r="AD1642" i="2"/>
  <c r="AH1642" i="2"/>
  <c r="O1642" i="2" s="1"/>
  <c r="AL1642" i="2"/>
  <c r="V1642" i="2" s="1"/>
  <c r="AP1642" i="2"/>
  <c r="AC1642" i="2" s="1"/>
  <c r="P1643" i="2"/>
  <c r="W1643" i="2"/>
  <c r="AD1643" i="2"/>
  <c r="AH1643" i="2"/>
  <c r="O1643" i="2" s="1"/>
  <c r="AL1643" i="2"/>
  <c r="V1643" i="2" s="1"/>
  <c r="AP1643" i="2"/>
  <c r="AC1643" i="2" s="1"/>
  <c r="P1644" i="2"/>
  <c r="W1644" i="2"/>
  <c r="AD1644" i="2"/>
  <c r="AH1644" i="2"/>
  <c r="O1644" i="2" s="1"/>
  <c r="AL1644" i="2"/>
  <c r="V1644" i="2" s="1"/>
  <c r="AP1644" i="2"/>
  <c r="AC1644" i="2" s="1"/>
  <c r="P1645" i="2"/>
  <c r="W1645" i="2"/>
  <c r="AD1645" i="2"/>
  <c r="AH1645" i="2"/>
  <c r="O1645" i="2" s="1"/>
  <c r="AL1645" i="2"/>
  <c r="V1645" i="2" s="1"/>
  <c r="AP1645" i="2"/>
  <c r="AC1645" i="2" s="1"/>
  <c r="P1646" i="2"/>
  <c r="W1646" i="2"/>
  <c r="AD1646" i="2"/>
  <c r="AH1646" i="2"/>
  <c r="O1646" i="2" s="1"/>
  <c r="AL1646" i="2"/>
  <c r="V1646" i="2" s="1"/>
  <c r="AP1646" i="2"/>
  <c r="AC1646" i="2" s="1"/>
  <c r="P1647" i="2"/>
  <c r="W1647" i="2"/>
  <c r="AD1647" i="2"/>
  <c r="AH1647" i="2"/>
  <c r="O1647" i="2" s="1"/>
  <c r="AL1647" i="2"/>
  <c r="V1647" i="2" s="1"/>
  <c r="AP1647" i="2"/>
  <c r="AC1647" i="2" s="1"/>
  <c r="P1648" i="2"/>
  <c r="W1648" i="2"/>
  <c r="AD1648" i="2"/>
  <c r="AH1648" i="2"/>
  <c r="O1648" i="2" s="1"/>
  <c r="AL1648" i="2"/>
  <c r="V1648" i="2" s="1"/>
  <c r="AP1648" i="2"/>
  <c r="AC1648" i="2" s="1"/>
  <c r="P1649" i="2"/>
  <c r="W1649" i="2"/>
  <c r="AD1649" i="2"/>
  <c r="AH1649" i="2"/>
  <c r="O1649" i="2" s="1"/>
  <c r="AL1649" i="2"/>
  <c r="V1649" i="2" s="1"/>
  <c r="AP1649" i="2"/>
  <c r="AC1649" i="2" s="1"/>
  <c r="P1650" i="2"/>
  <c r="W1650" i="2"/>
  <c r="AD1650" i="2"/>
  <c r="AH1650" i="2"/>
  <c r="O1650" i="2" s="1"/>
  <c r="AL1650" i="2"/>
  <c r="V1650" i="2" s="1"/>
  <c r="AP1650" i="2"/>
  <c r="AC1650" i="2" s="1"/>
  <c r="P1651" i="2"/>
  <c r="W1651" i="2"/>
  <c r="AD1651" i="2"/>
  <c r="AH1651" i="2"/>
  <c r="O1651" i="2" s="1"/>
  <c r="AL1651" i="2"/>
  <c r="V1651" i="2" s="1"/>
  <c r="AP1651" i="2"/>
  <c r="AC1651" i="2" s="1"/>
  <c r="P1652" i="2"/>
  <c r="W1652" i="2"/>
  <c r="AD1652" i="2"/>
  <c r="AH1652" i="2"/>
  <c r="O1652" i="2" s="1"/>
  <c r="AL1652" i="2"/>
  <c r="V1652" i="2" s="1"/>
  <c r="AP1652" i="2"/>
  <c r="AC1652" i="2" s="1"/>
  <c r="P1653" i="2"/>
  <c r="W1653" i="2"/>
  <c r="AD1653" i="2"/>
  <c r="AH1653" i="2"/>
  <c r="O1653" i="2" s="1"/>
  <c r="AL1653" i="2"/>
  <c r="V1653" i="2" s="1"/>
  <c r="AP1653" i="2"/>
  <c r="AC1653" i="2" s="1"/>
  <c r="P1654" i="2"/>
  <c r="W1654" i="2"/>
  <c r="AD1654" i="2"/>
  <c r="AH1654" i="2"/>
  <c r="O1654" i="2" s="1"/>
  <c r="AL1654" i="2"/>
  <c r="V1654" i="2" s="1"/>
  <c r="AP1654" i="2"/>
  <c r="AC1654" i="2" s="1"/>
  <c r="P1655" i="2"/>
  <c r="W1655" i="2"/>
  <c r="AD1655" i="2"/>
  <c r="AH1655" i="2"/>
  <c r="O1655" i="2" s="1"/>
  <c r="AL1655" i="2"/>
  <c r="V1655" i="2" s="1"/>
  <c r="AP1655" i="2"/>
  <c r="AC1655" i="2" s="1"/>
  <c r="P1656" i="2"/>
  <c r="W1656" i="2"/>
  <c r="AD1656" i="2"/>
  <c r="AH1656" i="2"/>
  <c r="O1656" i="2" s="1"/>
  <c r="AL1656" i="2"/>
  <c r="V1656" i="2" s="1"/>
  <c r="AP1656" i="2"/>
  <c r="AC1656" i="2" s="1"/>
  <c r="P1657" i="2"/>
  <c r="W1657" i="2"/>
  <c r="AD1657" i="2"/>
  <c r="AH1657" i="2"/>
  <c r="O1657" i="2" s="1"/>
  <c r="AL1657" i="2"/>
  <c r="V1657" i="2" s="1"/>
  <c r="AP1657" i="2"/>
  <c r="AC1657" i="2" s="1"/>
  <c r="P1658" i="2"/>
  <c r="W1658" i="2"/>
  <c r="AD1658" i="2"/>
  <c r="AH1658" i="2"/>
  <c r="O1658" i="2" s="1"/>
  <c r="AL1658" i="2"/>
  <c r="V1658" i="2" s="1"/>
  <c r="AP1658" i="2"/>
  <c r="AC1658" i="2" s="1"/>
  <c r="P1659" i="2"/>
  <c r="W1659" i="2"/>
  <c r="AD1659" i="2"/>
  <c r="AH1659" i="2"/>
  <c r="O1659" i="2" s="1"/>
  <c r="AL1659" i="2"/>
  <c r="V1659" i="2" s="1"/>
  <c r="AP1659" i="2"/>
  <c r="AC1659" i="2" s="1"/>
  <c r="P1660" i="2"/>
  <c r="W1660" i="2"/>
  <c r="AD1660" i="2"/>
  <c r="AH1660" i="2"/>
  <c r="O1660" i="2" s="1"/>
  <c r="AL1660" i="2"/>
  <c r="V1660" i="2" s="1"/>
  <c r="AP1660" i="2"/>
  <c r="AC1660" i="2" s="1"/>
  <c r="P1661" i="2"/>
  <c r="W1661" i="2"/>
  <c r="AD1661" i="2"/>
  <c r="AH1661" i="2"/>
  <c r="O1661" i="2" s="1"/>
  <c r="AL1661" i="2"/>
  <c r="V1661" i="2" s="1"/>
  <c r="AP1661" i="2"/>
  <c r="AC1661" i="2" s="1"/>
  <c r="P1662" i="2"/>
  <c r="W1662" i="2"/>
  <c r="AD1662" i="2"/>
  <c r="AH1662" i="2"/>
  <c r="O1662" i="2" s="1"/>
  <c r="AL1662" i="2"/>
  <c r="V1662" i="2" s="1"/>
  <c r="AP1662" i="2"/>
  <c r="AC1662" i="2" s="1"/>
  <c r="P1663" i="2"/>
  <c r="W1663" i="2"/>
  <c r="AD1663" i="2"/>
  <c r="AH1663" i="2"/>
  <c r="O1663" i="2" s="1"/>
  <c r="AL1663" i="2"/>
  <c r="V1663" i="2" s="1"/>
  <c r="AP1663" i="2"/>
  <c r="AC1663" i="2" s="1"/>
  <c r="P1664" i="2"/>
  <c r="W1664" i="2"/>
  <c r="AD1664" i="2"/>
  <c r="AH1664" i="2"/>
  <c r="O1664" i="2" s="1"/>
  <c r="AL1664" i="2"/>
  <c r="V1664" i="2" s="1"/>
  <c r="AP1664" i="2"/>
  <c r="AC1664" i="2" s="1"/>
  <c r="P1665" i="2"/>
  <c r="W1665" i="2"/>
  <c r="AD1665" i="2"/>
  <c r="AH1665" i="2"/>
  <c r="O1665" i="2" s="1"/>
  <c r="AL1665" i="2"/>
  <c r="V1665" i="2" s="1"/>
  <c r="AP1665" i="2"/>
  <c r="AC1665" i="2" s="1"/>
  <c r="P1666" i="2"/>
  <c r="W1666" i="2"/>
  <c r="AD1666" i="2"/>
  <c r="AH1666" i="2"/>
  <c r="O1666" i="2" s="1"/>
  <c r="AL1666" i="2"/>
  <c r="V1666" i="2" s="1"/>
  <c r="AP1666" i="2"/>
  <c r="AC1666" i="2" s="1"/>
  <c r="P1667" i="2"/>
  <c r="W1667" i="2"/>
  <c r="AD1667" i="2"/>
  <c r="AH1667" i="2"/>
  <c r="O1667" i="2" s="1"/>
  <c r="AL1667" i="2"/>
  <c r="V1667" i="2" s="1"/>
  <c r="AP1667" i="2"/>
  <c r="AC1667" i="2" s="1"/>
  <c r="P1668" i="2"/>
  <c r="W1668" i="2"/>
  <c r="AD1668" i="2"/>
  <c r="AH1668" i="2"/>
  <c r="O1668" i="2" s="1"/>
  <c r="AL1668" i="2"/>
  <c r="V1668" i="2" s="1"/>
  <c r="AP1668" i="2"/>
  <c r="AC1668" i="2" s="1"/>
  <c r="P1669" i="2"/>
  <c r="W1669" i="2"/>
  <c r="AD1669" i="2"/>
  <c r="AH1669" i="2"/>
  <c r="O1669" i="2" s="1"/>
  <c r="AL1669" i="2"/>
  <c r="V1669" i="2" s="1"/>
  <c r="AP1669" i="2"/>
  <c r="AC1669" i="2" s="1"/>
  <c r="P1670" i="2"/>
  <c r="W1670" i="2"/>
  <c r="AD1670" i="2"/>
  <c r="AH1670" i="2"/>
  <c r="O1670" i="2" s="1"/>
  <c r="AL1670" i="2"/>
  <c r="V1670" i="2" s="1"/>
  <c r="AP1670" i="2"/>
  <c r="AC1670" i="2" s="1"/>
  <c r="P1671" i="2"/>
  <c r="W1671" i="2"/>
  <c r="AD1671" i="2"/>
  <c r="AH1671" i="2"/>
  <c r="O1671" i="2" s="1"/>
  <c r="AL1671" i="2"/>
  <c r="V1671" i="2" s="1"/>
  <c r="AP1671" i="2"/>
  <c r="AC1671" i="2" s="1"/>
  <c r="P1672" i="2"/>
  <c r="W1672" i="2"/>
  <c r="AD1672" i="2"/>
  <c r="AH1672" i="2"/>
  <c r="O1672" i="2" s="1"/>
  <c r="AL1672" i="2"/>
  <c r="V1672" i="2" s="1"/>
  <c r="AP1672" i="2"/>
  <c r="AC1672" i="2" s="1"/>
  <c r="P1673" i="2"/>
  <c r="W1673" i="2"/>
  <c r="AD1673" i="2"/>
  <c r="AH1673" i="2"/>
  <c r="O1673" i="2" s="1"/>
  <c r="AL1673" i="2"/>
  <c r="V1673" i="2" s="1"/>
  <c r="AP1673" i="2"/>
  <c r="AC1673" i="2" s="1"/>
  <c r="P1674" i="2"/>
  <c r="W1674" i="2"/>
  <c r="AD1674" i="2"/>
  <c r="AH1674" i="2"/>
  <c r="O1674" i="2" s="1"/>
  <c r="AL1674" i="2"/>
  <c r="V1674" i="2" s="1"/>
  <c r="AP1674" i="2"/>
  <c r="AC1674" i="2" s="1"/>
  <c r="P1675" i="2"/>
  <c r="W1675" i="2"/>
  <c r="AD1675" i="2"/>
  <c r="AH1675" i="2"/>
  <c r="O1675" i="2" s="1"/>
  <c r="AL1675" i="2"/>
  <c r="V1675" i="2" s="1"/>
  <c r="AP1675" i="2"/>
  <c r="AC1675" i="2" s="1"/>
  <c r="P1676" i="2"/>
  <c r="W1676" i="2"/>
  <c r="AD1676" i="2"/>
  <c r="AH1676" i="2"/>
  <c r="O1676" i="2" s="1"/>
  <c r="AL1676" i="2"/>
  <c r="V1676" i="2" s="1"/>
  <c r="AP1676" i="2"/>
  <c r="AC1676" i="2" s="1"/>
  <c r="P1677" i="2"/>
  <c r="W1677" i="2"/>
  <c r="AD1677" i="2"/>
  <c r="AH1677" i="2"/>
  <c r="O1677" i="2" s="1"/>
  <c r="AL1677" i="2"/>
  <c r="V1677" i="2" s="1"/>
  <c r="AP1677" i="2"/>
  <c r="AC1677" i="2" s="1"/>
  <c r="P1678" i="2"/>
  <c r="W1678" i="2"/>
  <c r="AD1678" i="2"/>
  <c r="AH1678" i="2"/>
  <c r="O1678" i="2" s="1"/>
  <c r="AL1678" i="2"/>
  <c r="V1678" i="2" s="1"/>
  <c r="AP1678" i="2"/>
  <c r="AC1678" i="2" s="1"/>
  <c r="P1679" i="2"/>
  <c r="W1679" i="2"/>
  <c r="AD1679" i="2"/>
  <c r="AH1679" i="2"/>
  <c r="O1679" i="2" s="1"/>
  <c r="AL1679" i="2"/>
  <c r="V1679" i="2" s="1"/>
  <c r="AP1679" i="2"/>
  <c r="AC1679" i="2" s="1"/>
  <c r="P1680" i="2"/>
  <c r="W1680" i="2"/>
  <c r="AD1680" i="2"/>
  <c r="AH1680" i="2"/>
  <c r="O1680" i="2" s="1"/>
  <c r="AL1680" i="2"/>
  <c r="V1680" i="2" s="1"/>
  <c r="AP1680" i="2"/>
  <c r="AC1680" i="2" s="1"/>
  <c r="P1681" i="2"/>
  <c r="W1681" i="2"/>
  <c r="AD1681" i="2"/>
  <c r="AH1681" i="2"/>
  <c r="O1681" i="2" s="1"/>
  <c r="AL1681" i="2"/>
  <c r="V1681" i="2" s="1"/>
  <c r="AP1681" i="2"/>
  <c r="AC1681" i="2" s="1"/>
  <c r="P1682" i="2"/>
  <c r="W1682" i="2"/>
  <c r="AD1682" i="2"/>
  <c r="AH1682" i="2"/>
  <c r="O1682" i="2" s="1"/>
  <c r="AL1682" i="2"/>
  <c r="V1682" i="2" s="1"/>
  <c r="AP1682" i="2"/>
  <c r="AC1682" i="2" s="1"/>
  <c r="P1683" i="2"/>
  <c r="W1683" i="2"/>
  <c r="AD1683" i="2"/>
  <c r="AH1683" i="2"/>
  <c r="O1683" i="2" s="1"/>
  <c r="AL1683" i="2"/>
  <c r="V1683" i="2" s="1"/>
  <c r="AP1683" i="2"/>
  <c r="AC1683" i="2" s="1"/>
  <c r="P1684" i="2"/>
  <c r="W1684" i="2"/>
  <c r="AD1684" i="2"/>
  <c r="AH1684" i="2"/>
  <c r="O1684" i="2" s="1"/>
  <c r="AL1684" i="2"/>
  <c r="V1684" i="2" s="1"/>
  <c r="AP1684" i="2"/>
  <c r="AC1684" i="2" s="1"/>
  <c r="P1685" i="2"/>
  <c r="W1685" i="2"/>
  <c r="AD1685" i="2"/>
  <c r="AH1685" i="2"/>
  <c r="O1685" i="2" s="1"/>
  <c r="AL1685" i="2"/>
  <c r="V1685" i="2" s="1"/>
  <c r="AP1685" i="2"/>
  <c r="AC1685" i="2" s="1"/>
  <c r="P1686" i="2"/>
  <c r="W1686" i="2"/>
  <c r="AD1686" i="2"/>
  <c r="AH1686" i="2"/>
  <c r="O1686" i="2" s="1"/>
  <c r="AL1686" i="2"/>
  <c r="V1686" i="2" s="1"/>
  <c r="AP1686" i="2"/>
  <c r="AC1686" i="2" s="1"/>
  <c r="P1687" i="2"/>
  <c r="W1687" i="2"/>
  <c r="AD1687" i="2"/>
  <c r="AH1687" i="2"/>
  <c r="O1687" i="2" s="1"/>
  <c r="AL1687" i="2"/>
  <c r="V1687" i="2" s="1"/>
  <c r="AP1687" i="2"/>
  <c r="AC1687" i="2" s="1"/>
  <c r="P1688" i="2"/>
  <c r="W1688" i="2"/>
  <c r="AD1688" i="2"/>
  <c r="AH1688" i="2"/>
  <c r="O1688" i="2" s="1"/>
  <c r="AL1688" i="2"/>
  <c r="V1688" i="2" s="1"/>
  <c r="AP1688" i="2"/>
  <c r="AC1688" i="2" s="1"/>
  <c r="P1689" i="2"/>
  <c r="W1689" i="2"/>
  <c r="AD1689" i="2"/>
  <c r="AH1689" i="2"/>
  <c r="O1689" i="2" s="1"/>
  <c r="AL1689" i="2"/>
  <c r="V1689" i="2" s="1"/>
  <c r="AP1689" i="2"/>
  <c r="AC1689" i="2" s="1"/>
  <c r="P1690" i="2"/>
  <c r="W1690" i="2"/>
  <c r="AD1690" i="2"/>
  <c r="AH1690" i="2"/>
  <c r="O1690" i="2" s="1"/>
  <c r="AL1690" i="2"/>
  <c r="V1690" i="2" s="1"/>
  <c r="AP1690" i="2"/>
  <c r="AC1690" i="2" s="1"/>
  <c r="P1691" i="2"/>
  <c r="W1691" i="2"/>
  <c r="AD1691" i="2"/>
  <c r="AH1691" i="2"/>
  <c r="O1691" i="2" s="1"/>
  <c r="AL1691" i="2"/>
  <c r="V1691" i="2" s="1"/>
  <c r="AP1691" i="2"/>
  <c r="AC1691" i="2" s="1"/>
  <c r="P1692" i="2"/>
  <c r="W1692" i="2"/>
  <c r="AD1692" i="2"/>
  <c r="AH1692" i="2"/>
  <c r="O1692" i="2" s="1"/>
  <c r="AL1692" i="2"/>
  <c r="V1692" i="2" s="1"/>
  <c r="AP1692" i="2"/>
  <c r="AC1692" i="2" s="1"/>
  <c r="P1693" i="2"/>
  <c r="W1693" i="2"/>
  <c r="AD1693" i="2"/>
  <c r="AH1693" i="2"/>
  <c r="O1693" i="2" s="1"/>
  <c r="AL1693" i="2"/>
  <c r="V1693" i="2" s="1"/>
  <c r="AP1693" i="2"/>
  <c r="AC1693" i="2" s="1"/>
  <c r="P1694" i="2"/>
  <c r="W1694" i="2"/>
  <c r="AD1694" i="2"/>
  <c r="AH1694" i="2"/>
  <c r="O1694" i="2" s="1"/>
  <c r="AL1694" i="2"/>
  <c r="V1694" i="2" s="1"/>
  <c r="AP1694" i="2"/>
  <c r="AC1694" i="2" s="1"/>
  <c r="P1695" i="2"/>
  <c r="W1695" i="2"/>
  <c r="AD1695" i="2"/>
  <c r="AH1695" i="2"/>
  <c r="O1695" i="2" s="1"/>
  <c r="AL1695" i="2"/>
  <c r="V1695" i="2" s="1"/>
  <c r="AP1695" i="2"/>
  <c r="AC1695" i="2" s="1"/>
  <c r="P1696" i="2"/>
  <c r="W1696" i="2"/>
  <c r="AD1696" i="2"/>
  <c r="AH1696" i="2"/>
  <c r="O1696" i="2" s="1"/>
  <c r="AL1696" i="2"/>
  <c r="V1696" i="2" s="1"/>
  <c r="AP1696" i="2"/>
  <c r="AC1696" i="2" s="1"/>
  <c r="P1697" i="2"/>
  <c r="W1697" i="2"/>
  <c r="AD1697" i="2"/>
  <c r="AH1697" i="2"/>
  <c r="O1697" i="2" s="1"/>
  <c r="AL1697" i="2"/>
  <c r="V1697" i="2" s="1"/>
  <c r="AP1697" i="2"/>
  <c r="AC1697" i="2" s="1"/>
  <c r="P1698" i="2"/>
  <c r="W1698" i="2"/>
  <c r="AD1698" i="2"/>
  <c r="AH1698" i="2"/>
  <c r="O1698" i="2" s="1"/>
  <c r="AL1698" i="2"/>
  <c r="V1698" i="2" s="1"/>
  <c r="AP1698" i="2"/>
  <c r="AC1698" i="2" s="1"/>
  <c r="P1699" i="2"/>
  <c r="W1699" i="2"/>
  <c r="AD1699" i="2"/>
  <c r="AH1699" i="2"/>
  <c r="O1699" i="2" s="1"/>
  <c r="AL1699" i="2"/>
  <c r="V1699" i="2" s="1"/>
  <c r="AP1699" i="2"/>
  <c r="AC1699" i="2" s="1"/>
  <c r="P1700" i="2"/>
  <c r="W1700" i="2"/>
  <c r="AD1700" i="2"/>
  <c r="AH1700" i="2"/>
  <c r="O1700" i="2" s="1"/>
  <c r="AL1700" i="2"/>
  <c r="V1700" i="2" s="1"/>
  <c r="AP1700" i="2"/>
  <c r="AC1700" i="2" s="1"/>
  <c r="P1701" i="2"/>
  <c r="W1701" i="2"/>
  <c r="AD1701" i="2"/>
  <c r="AH1701" i="2"/>
  <c r="O1701" i="2" s="1"/>
  <c r="AL1701" i="2"/>
  <c r="V1701" i="2" s="1"/>
  <c r="AP1701" i="2"/>
  <c r="AC1701" i="2" s="1"/>
  <c r="P1702" i="2"/>
  <c r="W1702" i="2"/>
  <c r="AD1702" i="2"/>
  <c r="AH1702" i="2"/>
  <c r="O1702" i="2" s="1"/>
  <c r="AL1702" i="2"/>
  <c r="V1702" i="2" s="1"/>
  <c r="AP1702" i="2"/>
  <c r="AC1702" i="2" s="1"/>
  <c r="P1703" i="2"/>
  <c r="W1703" i="2"/>
  <c r="AD1703" i="2"/>
  <c r="AH1703" i="2"/>
  <c r="O1703" i="2" s="1"/>
  <c r="AL1703" i="2"/>
  <c r="V1703" i="2" s="1"/>
  <c r="AP1703" i="2"/>
  <c r="AC1703" i="2" s="1"/>
  <c r="P1704" i="2"/>
  <c r="W1704" i="2"/>
  <c r="AD1704" i="2"/>
  <c r="AH1704" i="2"/>
  <c r="O1704" i="2" s="1"/>
  <c r="AL1704" i="2"/>
  <c r="V1704" i="2" s="1"/>
  <c r="AP1704" i="2"/>
  <c r="AC1704" i="2" s="1"/>
  <c r="P1705" i="2"/>
  <c r="W1705" i="2"/>
  <c r="AD1705" i="2"/>
  <c r="AH1705" i="2"/>
  <c r="O1705" i="2" s="1"/>
  <c r="AL1705" i="2"/>
  <c r="V1705" i="2" s="1"/>
  <c r="AP1705" i="2"/>
  <c r="AC1705" i="2" s="1"/>
  <c r="P1706" i="2"/>
  <c r="W1706" i="2"/>
  <c r="AD1706" i="2"/>
  <c r="AH1706" i="2"/>
  <c r="O1706" i="2" s="1"/>
  <c r="AL1706" i="2"/>
  <c r="V1706" i="2" s="1"/>
  <c r="AP1706" i="2"/>
  <c r="AC1706" i="2" s="1"/>
  <c r="P1707" i="2"/>
  <c r="W1707" i="2"/>
  <c r="AD1707" i="2"/>
  <c r="AH1707" i="2"/>
  <c r="O1707" i="2" s="1"/>
  <c r="AL1707" i="2"/>
  <c r="V1707" i="2" s="1"/>
  <c r="AP1707" i="2"/>
  <c r="AC1707" i="2" s="1"/>
  <c r="P1708" i="2"/>
  <c r="W1708" i="2"/>
  <c r="AD1708" i="2"/>
  <c r="AH1708" i="2"/>
  <c r="O1708" i="2" s="1"/>
  <c r="AL1708" i="2"/>
  <c r="V1708" i="2" s="1"/>
  <c r="AP1708" i="2"/>
  <c r="AC1708" i="2" s="1"/>
  <c r="P1709" i="2"/>
  <c r="W1709" i="2"/>
  <c r="AD1709" i="2"/>
  <c r="AH1709" i="2"/>
  <c r="O1709" i="2" s="1"/>
  <c r="AL1709" i="2"/>
  <c r="V1709" i="2" s="1"/>
  <c r="AP1709" i="2"/>
  <c r="AC1709" i="2" s="1"/>
  <c r="P1710" i="2"/>
  <c r="W1710" i="2"/>
  <c r="AD1710" i="2"/>
  <c r="AH1710" i="2"/>
  <c r="O1710" i="2" s="1"/>
  <c r="AL1710" i="2"/>
  <c r="V1710" i="2" s="1"/>
  <c r="AP1710" i="2"/>
  <c r="AC1710" i="2" s="1"/>
  <c r="P1711" i="2"/>
  <c r="W1711" i="2"/>
  <c r="AD1711" i="2"/>
  <c r="AH1711" i="2"/>
  <c r="O1711" i="2" s="1"/>
  <c r="AL1711" i="2"/>
  <c r="V1711" i="2" s="1"/>
  <c r="AP1711" i="2"/>
  <c r="AC1711" i="2" s="1"/>
  <c r="P1712" i="2"/>
  <c r="W1712" i="2"/>
  <c r="AD1712" i="2"/>
  <c r="AH1712" i="2"/>
  <c r="O1712" i="2" s="1"/>
  <c r="AL1712" i="2"/>
  <c r="V1712" i="2" s="1"/>
  <c r="AP1712" i="2"/>
  <c r="AC1712" i="2" s="1"/>
  <c r="P1713" i="2"/>
  <c r="W1713" i="2"/>
  <c r="AD1713" i="2"/>
  <c r="AH1713" i="2"/>
  <c r="O1713" i="2" s="1"/>
  <c r="AL1713" i="2"/>
  <c r="V1713" i="2" s="1"/>
  <c r="AP1713" i="2"/>
  <c r="AC1713" i="2" s="1"/>
  <c r="P1714" i="2"/>
  <c r="W1714" i="2"/>
  <c r="AD1714" i="2"/>
  <c r="AH1714" i="2"/>
  <c r="O1714" i="2" s="1"/>
  <c r="AL1714" i="2"/>
  <c r="V1714" i="2" s="1"/>
  <c r="AP1714" i="2"/>
  <c r="AC1714" i="2" s="1"/>
  <c r="P1715" i="2"/>
  <c r="W1715" i="2"/>
  <c r="AD1715" i="2"/>
  <c r="AH1715" i="2"/>
  <c r="O1715" i="2" s="1"/>
  <c r="AL1715" i="2"/>
  <c r="V1715" i="2" s="1"/>
  <c r="AP1715" i="2"/>
  <c r="AC1715" i="2" s="1"/>
  <c r="P1716" i="2"/>
  <c r="W1716" i="2"/>
  <c r="AD1716" i="2"/>
  <c r="AH1716" i="2"/>
  <c r="O1716" i="2" s="1"/>
  <c r="AL1716" i="2"/>
  <c r="V1716" i="2" s="1"/>
  <c r="AP1716" i="2"/>
  <c r="AC1716" i="2" s="1"/>
  <c r="P1717" i="2"/>
  <c r="W1717" i="2"/>
  <c r="AD1717" i="2"/>
  <c r="AH1717" i="2"/>
  <c r="O1717" i="2" s="1"/>
  <c r="AL1717" i="2"/>
  <c r="V1717" i="2" s="1"/>
  <c r="AP1717" i="2"/>
  <c r="AC1717" i="2" s="1"/>
  <c r="P1718" i="2"/>
  <c r="W1718" i="2"/>
  <c r="AD1718" i="2"/>
  <c r="AH1718" i="2"/>
  <c r="O1718" i="2" s="1"/>
  <c r="AL1718" i="2"/>
  <c r="V1718" i="2" s="1"/>
  <c r="AP1718" i="2"/>
  <c r="AC1718" i="2" s="1"/>
  <c r="P1719" i="2"/>
  <c r="W1719" i="2"/>
  <c r="AD1719" i="2"/>
  <c r="AH1719" i="2"/>
  <c r="O1719" i="2" s="1"/>
  <c r="AL1719" i="2"/>
  <c r="V1719" i="2" s="1"/>
  <c r="AP1719" i="2"/>
  <c r="AC1719" i="2" s="1"/>
  <c r="P1720" i="2"/>
  <c r="W1720" i="2"/>
  <c r="AD1720" i="2"/>
  <c r="AH1720" i="2"/>
  <c r="O1720" i="2" s="1"/>
  <c r="AL1720" i="2"/>
  <c r="V1720" i="2" s="1"/>
  <c r="AP1720" i="2"/>
  <c r="AC1720" i="2" s="1"/>
  <c r="P1721" i="2"/>
  <c r="W1721" i="2"/>
  <c r="AD1721" i="2"/>
  <c r="AH1721" i="2"/>
  <c r="O1721" i="2" s="1"/>
  <c r="AL1721" i="2"/>
  <c r="V1721" i="2" s="1"/>
  <c r="AP1721" i="2"/>
  <c r="AC1721" i="2" s="1"/>
  <c r="P1722" i="2"/>
  <c r="W1722" i="2"/>
  <c r="AD1722" i="2"/>
  <c r="AH1722" i="2"/>
  <c r="O1722" i="2" s="1"/>
  <c r="AL1722" i="2"/>
  <c r="V1722" i="2" s="1"/>
  <c r="AP1722" i="2"/>
  <c r="AC1722" i="2" s="1"/>
  <c r="P1723" i="2"/>
  <c r="W1723" i="2"/>
  <c r="AD1723" i="2"/>
  <c r="AH1723" i="2"/>
  <c r="O1723" i="2" s="1"/>
  <c r="AL1723" i="2"/>
  <c r="V1723" i="2" s="1"/>
  <c r="AP1723" i="2"/>
  <c r="AC1723" i="2" s="1"/>
  <c r="P1724" i="2"/>
  <c r="W1724" i="2"/>
  <c r="AD1724" i="2"/>
  <c r="AH1724" i="2"/>
  <c r="O1724" i="2" s="1"/>
  <c r="AL1724" i="2"/>
  <c r="V1724" i="2" s="1"/>
  <c r="AP1724" i="2"/>
  <c r="AC1724" i="2" s="1"/>
  <c r="P1725" i="2"/>
  <c r="W1725" i="2"/>
  <c r="AD1725" i="2"/>
  <c r="AH1725" i="2"/>
  <c r="O1725" i="2" s="1"/>
  <c r="AL1725" i="2"/>
  <c r="V1725" i="2" s="1"/>
  <c r="AP1725" i="2"/>
  <c r="AC1725" i="2" s="1"/>
  <c r="P1726" i="2"/>
  <c r="W1726" i="2"/>
  <c r="AD1726" i="2"/>
  <c r="AH1726" i="2"/>
  <c r="O1726" i="2" s="1"/>
  <c r="AL1726" i="2"/>
  <c r="V1726" i="2" s="1"/>
  <c r="AP1726" i="2"/>
  <c r="AC1726" i="2" s="1"/>
  <c r="P1727" i="2"/>
  <c r="W1727" i="2"/>
  <c r="AD1727" i="2"/>
  <c r="AH1727" i="2"/>
  <c r="O1727" i="2" s="1"/>
  <c r="AL1727" i="2"/>
  <c r="V1727" i="2" s="1"/>
  <c r="AP1727" i="2"/>
  <c r="AC1727" i="2" s="1"/>
  <c r="P1728" i="2"/>
  <c r="W1728" i="2"/>
  <c r="AD1728" i="2"/>
  <c r="AH1728" i="2"/>
  <c r="O1728" i="2" s="1"/>
  <c r="AL1728" i="2"/>
  <c r="V1728" i="2" s="1"/>
  <c r="AP1728" i="2"/>
  <c r="AC1728" i="2" s="1"/>
  <c r="P1729" i="2"/>
  <c r="W1729" i="2"/>
  <c r="AD1729" i="2"/>
  <c r="AH1729" i="2"/>
  <c r="O1729" i="2" s="1"/>
  <c r="AL1729" i="2"/>
  <c r="V1729" i="2" s="1"/>
  <c r="AP1729" i="2"/>
  <c r="AC1729" i="2" s="1"/>
  <c r="P1730" i="2"/>
  <c r="W1730" i="2"/>
  <c r="AD1730" i="2"/>
  <c r="AH1730" i="2"/>
  <c r="O1730" i="2" s="1"/>
  <c r="AL1730" i="2"/>
  <c r="V1730" i="2" s="1"/>
  <c r="AP1730" i="2"/>
  <c r="AC1730" i="2" s="1"/>
  <c r="P1731" i="2"/>
  <c r="W1731" i="2"/>
  <c r="AD1731" i="2"/>
  <c r="AH1731" i="2"/>
  <c r="O1731" i="2" s="1"/>
  <c r="AL1731" i="2"/>
  <c r="V1731" i="2" s="1"/>
  <c r="AP1731" i="2"/>
  <c r="AC1731" i="2" s="1"/>
  <c r="P1732" i="2"/>
  <c r="W1732" i="2"/>
  <c r="AD1732" i="2"/>
  <c r="AH1732" i="2"/>
  <c r="O1732" i="2" s="1"/>
  <c r="AL1732" i="2"/>
  <c r="V1732" i="2" s="1"/>
  <c r="AP1732" i="2"/>
  <c r="AC1732" i="2" s="1"/>
  <c r="P1733" i="2"/>
  <c r="W1733" i="2"/>
  <c r="AD1733" i="2"/>
  <c r="AH1733" i="2"/>
  <c r="O1733" i="2" s="1"/>
  <c r="AL1733" i="2"/>
  <c r="V1733" i="2" s="1"/>
  <c r="AP1733" i="2"/>
  <c r="AC1733" i="2" s="1"/>
  <c r="P1734" i="2"/>
  <c r="W1734" i="2"/>
  <c r="AD1734" i="2"/>
  <c r="AH1734" i="2"/>
  <c r="O1734" i="2" s="1"/>
  <c r="AL1734" i="2"/>
  <c r="V1734" i="2" s="1"/>
  <c r="AP1734" i="2"/>
  <c r="AC1734" i="2" s="1"/>
  <c r="P1735" i="2"/>
  <c r="W1735" i="2"/>
  <c r="AD1735" i="2"/>
  <c r="AH1735" i="2"/>
  <c r="O1735" i="2" s="1"/>
  <c r="AL1735" i="2"/>
  <c r="V1735" i="2" s="1"/>
  <c r="AP1735" i="2"/>
  <c r="AC1735" i="2" s="1"/>
  <c r="P1736" i="2"/>
  <c r="W1736" i="2"/>
  <c r="AD1736" i="2"/>
  <c r="AH1736" i="2"/>
  <c r="O1736" i="2" s="1"/>
  <c r="AL1736" i="2"/>
  <c r="V1736" i="2" s="1"/>
  <c r="AP1736" i="2"/>
  <c r="AC1736" i="2" s="1"/>
  <c r="P1737" i="2"/>
  <c r="W1737" i="2"/>
  <c r="AD1737" i="2"/>
  <c r="AH1737" i="2"/>
  <c r="O1737" i="2" s="1"/>
  <c r="AL1737" i="2"/>
  <c r="V1737" i="2" s="1"/>
  <c r="AP1737" i="2"/>
  <c r="AC1737" i="2" s="1"/>
  <c r="P1738" i="2"/>
  <c r="W1738" i="2"/>
  <c r="AD1738" i="2"/>
  <c r="AH1738" i="2"/>
  <c r="O1738" i="2" s="1"/>
  <c r="AL1738" i="2"/>
  <c r="V1738" i="2" s="1"/>
  <c r="AP1738" i="2"/>
  <c r="AC1738" i="2" s="1"/>
  <c r="P1739" i="2"/>
  <c r="W1739" i="2"/>
  <c r="AD1739" i="2"/>
  <c r="AH1739" i="2"/>
  <c r="O1739" i="2" s="1"/>
  <c r="AL1739" i="2"/>
  <c r="V1739" i="2" s="1"/>
  <c r="AP1739" i="2"/>
  <c r="AC1739" i="2" s="1"/>
  <c r="P1740" i="2"/>
  <c r="W1740" i="2"/>
  <c r="AD1740" i="2"/>
  <c r="AH1740" i="2"/>
  <c r="O1740" i="2" s="1"/>
  <c r="AL1740" i="2"/>
  <c r="V1740" i="2" s="1"/>
  <c r="AP1740" i="2"/>
  <c r="AC1740" i="2" s="1"/>
  <c r="P1741" i="2"/>
  <c r="W1741" i="2"/>
  <c r="AD1741" i="2"/>
  <c r="AH1741" i="2"/>
  <c r="O1741" i="2" s="1"/>
  <c r="AL1741" i="2"/>
  <c r="V1741" i="2" s="1"/>
  <c r="AP1741" i="2"/>
  <c r="AC1741" i="2" s="1"/>
  <c r="P1742" i="2"/>
  <c r="W1742" i="2"/>
  <c r="AD1742" i="2"/>
  <c r="AH1742" i="2"/>
  <c r="O1742" i="2" s="1"/>
  <c r="AL1742" i="2"/>
  <c r="V1742" i="2" s="1"/>
  <c r="AP1742" i="2"/>
  <c r="AC1742" i="2" s="1"/>
  <c r="P1743" i="2"/>
  <c r="W1743" i="2"/>
  <c r="AD1743" i="2"/>
  <c r="AH1743" i="2"/>
  <c r="O1743" i="2" s="1"/>
  <c r="AL1743" i="2"/>
  <c r="V1743" i="2" s="1"/>
  <c r="AP1743" i="2"/>
  <c r="AC1743" i="2" s="1"/>
  <c r="P1744" i="2"/>
  <c r="W1744" i="2"/>
  <c r="AD1744" i="2"/>
  <c r="AH1744" i="2"/>
  <c r="O1744" i="2" s="1"/>
  <c r="AL1744" i="2"/>
  <c r="V1744" i="2" s="1"/>
  <c r="AP1744" i="2"/>
  <c r="AC1744" i="2" s="1"/>
  <c r="P1745" i="2"/>
  <c r="W1745" i="2"/>
  <c r="AD1745" i="2"/>
  <c r="AH1745" i="2"/>
  <c r="O1745" i="2" s="1"/>
  <c r="AL1745" i="2"/>
  <c r="V1745" i="2" s="1"/>
  <c r="AP1745" i="2"/>
  <c r="AC1745" i="2" s="1"/>
  <c r="P1746" i="2"/>
  <c r="W1746" i="2"/>
  <c r="AD1746" i="2"/>
  <c r="AH1746" i="2"/>
  <c r="O1746" i="2" s="1"/>
  <c r="AL1746" i="2"/>
  <c r="V1746" i="2" s="1"/>
  <c r="AP1746" i="2"/>
  <c r="AC1746" i="2" s="1"/>
  <c r="P1747" i="2"/>
  <c r="W1747" i="2"/>
  <c r="AD1747" i="2"/>
  <c r="AH1747" i="2"/>
  <c r="O1747" i="2" s="1"/>
  <c r="AL1747" i="2"/>
  <c r="V1747" i="2" s="1"/>
  <c r="AP1747" i="2"/>
  <c r="AC1747" i="2" s="1"/>
  <c r="P1748" i="2"/>
  <c r="W1748" i="2"/>
  <c r="AD1748" i="2"/>
  <c r="AH1748" i="2"/>
  <c r="O1748" i="2" s="1"/>
  <c r="AL1748" i="2"/>
  <c r="V1748" i="2" s="1"/>
  <c r="AP1748" i="2"/>
  <c r="AC1748" i="2" s="1"/>
  <c r="P1749" i="2"/>
  <c r="W1749" i="2"/>
  <c r="AD1749" i="2"/>
  <c r="AH1749" i="2"/>
  <c r="O1749" i="2" s="1"/>
  <c r="AL1749" i="2"/>
  <c r="V1749" i="2" s="1"/>
  <c r="AP1749" i="2"/>
  <c r="AC1749" i="2" s="1"/>
  <c r="P1750" i="2"/>
  <c r="W1750" i="2"/>
  <c r="AD1750" i="2"/>
  <c r="AH1750" i="2"/>
  <c r="O1750" i="2" s="1"/>
  <c r="AL1750" i="2"/>
  <c r="V1750" i="2" s="1"/>
  <c r="AP1750" i="2"/>
  <c r="AC1750" i="2" s="1"/>
  <c r="P1751" i="2"/>
  <c r="W1751" i="2"/>
  <c r="AD1751" i="2"/>
  <c r="AH1751" i="2"/>
  <c r="O1751" i="2" s="1"/>
  <c r="AL1751" i="2"/>
  <c r="V1751" i="2" s="1"/>
  <c r="AP1751" i="2"/>
  <c r="AC1751" i="2" s="1"/>
  <c r="P1752" i="2"/>
  <c r="W1752" i="2"/>
  <c r="AD1752" i="2"/>
  <c r="AH1752" i="2"/>
  <c r="O1752" i="2" s="1"/>
  <c r="AL1752" i="2"/>
  <c r="V1752" i="2" s="1"/>
  <c r="AP1752" i="2"/>
  <c r="AC1752" i="2" s="1"/>
  <c r="P1753" i="2"/>
  <c r="W1753" i="2"/>
  <c r="AD1753" i="2"/>
  <c r="AH1753" i="2"/>
  <c r="O1753" i="2" s="1"/>
  <c r="AL1753" i="2"/>
  <c r="V1753" i="2" s="1"/>
  <c r="AP1753" i="2"/>
  <c r="AC1753" i="2" s="1"/>
  <c r="P1754" i="2"/>
  <c r="W1754" i="2"/>
  <c r="AD1754" i="2"/>
  <c r="AH1754" i="2"/>
  <c r="O1754" i="2" s="1"/>
  <c r="AL1754" i="2"/>
  <c r="V1754" i="2" s="1"/>
  <c r="AP1754" i="2"/>
  <c r="AC1754" i="2" s="1"/>
  <c r="P1755" i="2"/>
  <c r="W1755" i="2"/>
  <c r="AD1755" i="2"/>
  <c r="AH1755" i="2"/>
  <c r="O1755" i="2" s="1"/>
  <c r="AL1755" i="2"/>
  <c r="V1755" i="2" s="1"/>
  <c r="AP1755" i="2"/>
  <c r="AC1755" i="2" s="1"/>
  <c r="P1756" i="2"/>
  <c r="W1756" i="2"/>
  <c r="AD1756" i="2"/>
  <c r="AH1756" i="2"/>
  <c r="O1756" i="2" s="1"/>
  <c r="AL1756" i="2"/>
  <c r="V1756" i="2" s="1"/>
  <c r="AP1756" i="2"/>
  <c r="AC1756" i="2" s="1"/>
  <c r="P1757" i="2"/>
  <c r="W1757" i="2"/>
  <c r="AD1757" i="2"/>
  <c r="AH1757" i="2"/>
  <c r="O1757" i="2" s="1"/>
  <c r="AL1757" i="2"/>
  <c r="V1757" i="2" s="1"/>
  <c r="AP1757" i="2"/>
  <c r="AC1757" i="2" s="1"/>
  <c r="P1758" i="2"/>
  <c r="W1758" i="2"/>
  <c r="AD1758" i="2"/>
  <c r="AH1758" i="2"/>
  <c r="O1758" i="2" s="1"/>
  <c r="AL1758" i="2"/>
  <c r="V1758" i="2" s="1"/>
  <c r="AP1758" i="2"/>
  <c r="AC1758" i="2" s="1"/>
  <c r="P1759" i="2"/>
  <c r="W1759" i="2"/>
  <c r="AD1759" i="2"/>
  <c r="AH1759" i="2"/>
  <c r="O1759" i="2" s="1"/>
  <c r="AL1759" i="2"/>
  <c r="V1759" i="2" s="1"/>
  <c r="AP1759" i="2"/>
  <c r="AC1759" i="2" s="1"/>
  <c r="P1760" i="2"/>
  <c r="W1760" i="2"/>
  <c r="AD1760" i="2"/>
  <c r="AH1760" i="2"/>
  <c r="O1760" i="2" s="1"/>
  <c r="AL1760" i="2"/>
  <c r="V1760" i="2" s="1"/>
  <c r="AP1760" i="2"/>
  <c r="AC1760" i="2" s="1"/>
  <c r="P1761" i="2"/>
  <c r="W1761" i="2"/>
  <c r="AD1761" i="2"/>
  <c r="AH1761" i="2"/>
  <c r="O1761" i="2" s="1"/>
  <c r="AL1761" i="2"/>
  <c r="V1761" i="2" s="1"/>
  <c r="AP1761" i="2"/>
  <c r="AC1761" i="2" s="1"/>
  <c r="P1762" i="2"/>
  <c r="W1762" i="2"/>
  <c r="AD1762" i="2"/>
  <c r="AH1762" i="2"/>
  <c r="O1762" i="2" s="1"/>
  <c r="AL1762" i="2"/>
  <c r="V1762" i="2" s="1"/>
  <c r="AP1762" i="2"/>
  <c r="AC1762" i="2" s="1"/>
  <c r="P1763" i="2"/>
  <c r="W1763" i="2"/>
  <c r="AD1763" i="2"/>
  <c r="AH1763" i="2"/>
  <c r="O1763" i="2" s="1"/>
  <c r="AL1763" i="2"/>
  <c r="V1763" i="2" s="1"/>
  <c r="AP1763" i="2"/>
  <c r="AC1763" i="2" s="1"/>
  <c r="P1764" i="2"/>
  <c r="W1764" i="2"/>
  <c r="AD1764" i="2"/>
  <c r="AH1764" i="2"/>
  <c r="O1764" i="2" s="1"/>
  <c r="AL1764" i="2"/>
  <c r="V1764" i="2" s="1"/>
  <c r="AP1764" i="2"/>
  <c r="AC1764" i="2" s="1"/>
  <c r="P1765" i="2"/>
  <c r="W1765" i="2"/>
  <c r="AD1765" i="2"/>
  <c r="AH1765" i="2"/>
  <c r="O1765" i="2" s="1"/>
  <c r="AL1765" i="2"/>
  <c r="V1765" i="2" s="1"/>
  <c r="AP1765" i="2"/>
  <c r="AC1765" i="2" s="1"/>
  <c r="P1766" i="2"/>
  <c r="W1766" i="2"/>
  <c r="AD1766" i="2"/>
  <c r="AH1766" i="2"/>
  <c r="O1766" i="2" s="1"/>
  <c r="AL1766" i="2"/>
  <c r="V1766" i="2" s="1"/>
  <c r="AP1766" i="2"/>
  <c r="AC1766" i="2" s="1"/>
  <c r="P1767" i="2"/>
  <c r="W1767" i="2"/>
  <c r="AD1767" i="2"/>
  <c r="AH1767" i="2"/>
  <c r="O1767" i="2" s="1"/>
  <c r="AL1767" i="2"/>
  <c r="V1767" i="2" s="1"/>
  <c r="AP1767" i="2"/>
  <c r="AC1767" i="2" s="1"/>
  <c r="P1768" i="2"/>
  <c r="W1768" i="2"/>
  <c r="AD1768" i="2"/>
  <c r="AH1768" i="2"/>
  <c r="O1768" i="2" s="1"/>
  <c r="AL1768" i="2"/>
  <c r="V1768" i="2" s="1"/>
  <c r="AP1768" i="2"/>
  <c r="AC1768" i="2" s="1"/>
  <c r="P1769" i="2"/>
  <c r="W1769" i="2"/>
  <c r="AD1769" i="2"/>
  <c r="AH1769" i="2"/>
  <c r="O1769" i="2" s="1"/>
  <c r="AL1769" i="2"/>
  <c r="V1769" i="2" s="1"/>
  <c r="AP1769" i="2"/>
  <c r="AC1769" i="2" s="1"/>
  <c r="P1770" i="2"/>
  <c r="W1770" i="2"/>
  <c r="AD1770" i="2"/>
  <c r="AH1770" i="2"/>
  <c r="O1770" i="2" s="1"/>
  <c r="AL1770" i="2"/>
  <c r="V1770" i="2" s="1"/>
  <c r="AP1770" i="2"/>
  <c r="AC1770" i="2" s="1"/>
  <c r="P1771" i="2"/>
  <c r="W1771" i="2"/>
  <c r="AD1771" i="2"/>
  <c r="AH1771" i="2"/>
  <c r="O1771" i="2" s="1"/>
  <c r="AL1771" i="2"/>
  <c r="V1771" i="2" s="1"/>
  <c r="AP1771" i="2"/>
  <c r="AC1771" i="2" s="1"/>
  <c r="P1772" i="2"/>
  <c r="W1772" i="2"/>
  <c r="AD1772" i="2"/>
  <c r="AH1772" i="2"/>
  <c r="O1772" i="2" s="1"/>
  <c r="AL1772" i="2"/>
  <c r="V1772" i="2" s="1"/>
  <c r="AP1772" i="2"/>
  <c r="AC1772" i="2" s="1"/>
  <c r="P1773" i="2"/>
  <c r="W1773" i="2"/>
  <c r="AD1773" i="2"/>
  <c r="AH1773" i="2"/>
  <c r="O1773" i="2" s="1"/>
  <c r="AL1773" i="2"/>
  <c r="V1773" i="2" s="1"/>
  <c r="AP1773" i="2"/>
  <c r="AC1773" i="2" s="1"/>
  <c r="P1774" i="2"/>
  <c r="W1774" i="2"/>
  <c r="AD1774" i="2"/>
  <c r="AH1774" i="2"/>
  <c r="O1774" i="2" s="1"/>
  <c r="AL1774" i="2"/>
  <c r="V1774" i="2" s="1"/>
  <c r="AP1774" i="2"/>
  <c r="AC1774" i="2" s="1"/>
  <c r="P1775" i="2"/>
  <c r="W1775" i="2"/>
  <c r="AD1775" i="2"/>
  <c r="AH1775" i="2"/>
  <c r="O1775" i="2" s="1"/>
  <c r="AL1775" i="2"/>
  <c r="V1775" i="2" s="1"/>
  <c r="AP1775" i="2"/>
  <c r="AC1775" i="2" s="1"/>
  <c r="P1776" i="2"/>
  <c r="W1776" i="2"/>
  <c r="AD1776" i="2"/>
  <c r="AH1776" i="2"/>
  <c r="O1776" i="2" s="1"/>
  <c r="AL1776" i="2"/>
  <c r="V1776" i="2" s="1"/>
  <c r="AP1776" i="2"/>
  <c r="AC1776" i="2" s="1"/>
  <c r="P1777" i="2"/>
  <c r="W1777" i="2"/>
  <c r="AD1777" i="2"/>
  <c r="AH1777" i="2"/>
  <c r="O1777" i="2" s="1"/>
  <c r="AL1777" i="2"/>
  <c r="V1777" i="2" s="1"/>
  <c r="AP1777" i="2"/>
  <c r="AC1777" i="2" s="1"/>
  <c r="P1778" i="2"/>
  <c r="W1778" i="2"/>
  <c r="AD1778" i="2"/>
  <c r="AH1778" i="2"/>
  <c r="O1778" i="2" s="1"/>
  <c r="AL1778" i="2"/>
  <c r="V1778" i="2" s="1"/>
  <c r="AP1778" i="2"/>
  <c r="AC1778" i="2" s="1"/>
  <c r="P1779" i="2"/>
  <c r="W1779" i="2"/>
  <c r="AD1779" i="2"/>
  <c r="AH1779" i="2"/>
  <c r="O1779" i="2" s="1"/>
  <c r="AL1779" i="2"/>
  <c r="V1779" i="2" s="1"/>
  <c r="AP1779" i="2"/>
  <c r="AC1779" i="2" s="1"/>
  <c r="P1780" i="2"/>
  <c r="W1780" i="2"/>
  <c r="AD1780" i="2"/>
  <c r="AH1780" i="2"/>
  <c r="O1780" i="2" s="1"/>
  <c r="AL1780" i="2"/>
  <c r="V1780" i="2" s="1"/>
  <c r="AP1780" i="2"/>
  <c r="AC1780" i="2" s="1"/>
  <c r="P1781" i="2"/>
  <c r="W1781" i="2"/>
  <c r="AD1781" i="2"/>
  <c r="AH1781" i="2"/>
  <c r="O1781" i="2" s="1"/>
  <c r="AL1781" i="2"/>
  <c r="V1781" i="2" s="1"/>
  <c r="AP1781" i="2"/>
  <c r="AC1781" i="2" s="1"/>
  <c r="P1782" i="2"/>
  <c r="W1782" i="2"/>
  <c r="AD1782" i="2"/>
  <c r="AH1782" i="2"/>
  <c r="O1782" i="2" s="1"/>
  <c r="AL1782" i="2"/>
  <c r="V1782" i="2" s="1"/>
  <c r="AP1782" i="2"/>
  <c r="AC1782" i="2" s="1"/>
  <c r="P1783" i="2"/>
  <c r="W1783" i="2"/>
  <c r="AD1783" i="2"/>
  <c r="AH1783" i="2"/>
  <c r="O1783" i="2" s="1"/>
  <c r="AL1783" i="2"/>
  <c r="V1783" i="2" s="1"/>
  <c r="AP1783" i="2"/>
  <c r="AC1783" i="2" s="1"/>
  <c r="P1784" i="2"/>
  <c r="W1784" i="2"/>
  <c r="AD1784" i="2"/>
  <c r="AH1784" i="2"/>
  <c r="O1784" i="2" s="1"/>
  <c r="AL1784" i="2"/>
  <c r="V1784" i="2" s="1"/>
  <c r="AP1784" i="2"/>
  <c r="AC1784" i="2" s="1"/>
  <c r="P1785" i="2"/>
  <c r="W1785" i="2"/>
  <c r="AD1785" i="2"/>
  <c r="AH1785" i="2"/>
  <c r="O1785" i="2" s="1"/>
  <c r="AL1785" i="2"/>
  <c r="V1785" i="2" s="1"/>
  <c r="AP1785" i="2"/>
  <c r="AC1785" i="2" s="1"/>
  <c r="P1786" i="2"/>
  <c r="W1786" i="2"/>
  <c r="AD1786" i="2"/>
  <c r="AH1786" i="2"/>
  <c r="O1786" i="2" s="1"/>
  <c r="AL1786" i="2"/>
  <c r="V1786" i="2" s="1"/>
  <c r="AP1786" i="2"/>
  <c r="AC1786" i="2" s="1"/>
  <c r="P1787" i="2"/>
  <c r="W1787" i="2"/>
  <c r="AD1787" i="2"/>
  <c r="AH1787" i="2"/>
  <c r="O1787" i="2" s="1"/>
  <c r="AL1787" i="2"/>
  <c r="V1787" i="2" s="1"/>
  <c r="AP1787" i="2"/>
  <c r="AC1787" i="2" s="1"/>
  <c r="P1788" i="2"/>
  <c r="W1788" i="2"/>
  <c r="AD1788" i="2"/>
  <c r="AH1788" i="2"/>
  <c r="O1788" i="2" s="1"/>
  <c r="AL1788" i="2"/>
  <c r="V1788" i="2" s="1"/>
  <c r="AP1788" i="2"/>
  <c r="AC1788" i="2" s="1"/>
  <c r="P1789" i="2"/>
  <c r="W1789" i="2"/>
  <c r="AD1789" i="2"/>
  <c r="AH1789" i="2"/>
  <c r="O1789" i="2" s="1"/>
  <c r="AL1789" i="2"/>
  <c r="V1789" i="2" s="1"/>
  <c r="AP1789" i="2"/>
  <c r="AC1789" i="2" s="1"/>
  <c r="P1790" i="2"/>
  <c r="W1790" i="2"/>
  <c r="AD1790" i="2"/>
  <c r="AH1790" i="2"/>
  <c r="O1790" i="2" s="1"/>
  <c r="AL1790" i="2"/>
  <c r="V1790" i="2" s="1"/>
  <c r="AP1790" i="2"/>
  <c r="AC1790" i="2" s="1"/>
  <c r="P1791" i="2"/>
  <c r="W1791" i="2"/>
  <c r="AD1791" i="2"/>
  <c r="AH1791" i="2"/>
  <c r="O1791" i="2" s="1"/>
  <c r="AL1791" i="2"/>
  <c r="V1791" i="2" s="1"/>
  <c r="AP1791" i="2"/>
  <c r="AC1791" i="2" s="1"/>
  <c r="P1792" i="2"/>
  <c r="W1792" i="2"/>
  <c r="AD1792" i="2"/>
  <c r="AH1792" i="2"/>
  <c r="O1792" i="2" s="1"/>
  <c r="AL1792" i="2"/>
  <c r="V1792" i="2" s="1"/>
  <c r="AP1792" i="2"/>
  <c r="AC1792" i="2" s="1"/>
  <c r="P1793" i="2"/>
  <c r="W1793" i="2"/>
  <c r="AD1793" i="2"/>
  <c r="AH1793" i="2"/>
  <c r="O1793" i="2" s="1"/>
  <c r="AL1793" i="2"/>
  <c r="V1793" i="2" s="1"/>
  <c r="AP1793" i="2"/>
  <c r="AC1793" i="2" s="1"/>
  <c r="P1794" i="2"/>
  <c r="W1794" i="2"/>
  <c r="AD1794" i="2"/>
  <c r="AH1794" i="2"/>
  <c r="O1794" i="2" s="1"/>
  <c r="AL1794" i="2"/>
  <c r="V1794" i="2" s="1"/>
  <c r="AP1794" i="2"/>
  <c r="AC1794" i="2" s="1"/>
  <c r="P1795" i="2"/>
  <c r="W1795" i="2"/>
  <c r="AD1795" i="2"/>
  <c r="AH1795" i="2"/>
  <c r="O1795" i="2" s="1"/>
  <c r="AL1795" i="2"/>
  <c r="V1795" i="2" s="1"/>
  <c r="AP1795" i="2"/>
  <c r="AC1795" i="2" s="1"/>
  <c r="P1796" i="2"/>
  <c r="W1796" i="2"/>
  <c r="AD1796" i="2"/>
  <c r="AH1796" i="2"/>
  <c r="O1796" i="2" s="1"/>
  <c r="AL1796" i="2"/>
  <c r="V1796" i="2" s="1"/>
  <c r="AP1796" i="2"/>
  <c r="AC1796" i="2" s="1"/>
  <c r="P1797" i="2"/>
  <c r="W1797" i="2"/>
  <c r="AD1797" i="2"/>
  <c r="AH1797" i="2"/>
  <c r="O1797" i="2" s="1"/>
  <c r="AL1797" i="2"/>
  <c r="V1797" i="2" s="1"/>
  <c r="AP1797" i="2"/>
  <c r="AC1797" i="2" s="1"/>
  <c r="P1798" i="2"/>
  <c r="W1798" i="2"/>
  <c r="AD1798" i="2"/>
  <c r="AH1798" i="2"/>
  <c r="O1798" i="2" s="1"/>
  <c r="AL1798" i="2"/>
  <c r="V1798" i="2" s="1"/>
  <c r="AP1798" i="2"/>
  <c r="AC1798" i="2" s="1"/>
  <c r="P1799" i="2"/>
  <c r="W1799" i="2"/>
  <c r="AD1799" i="2"/>
  <c r="AH1799" i="2"/>
  <c r="O1799" i="2" s="1"/>
  <c r="AL1799" i="2"/>
  <c r="V1799" i="2" s="1"/>
  <c r="AP1799" i="2"/>
  <c r="AC1799" i="2" s="1"/>
  <c r="P1800" i="2"/>
  <c r="W1800" i="2"/>
  <c r="AD1800" i="2"/>
  <c r="AH1800" i="2"/>
  <c r="O1800" i="2" s="1"/>
  <c r="AL1800" i="2"/>
  <c r="V1800" i="2" s="1"/>
  <c r="AP1800" i="2"/>
  <c r="AC1800" i="2" s="1"/>
  <c r="P1801" i="2"/>
  <c r="W1801" i="2"/>
  <c r="AD1801" i="2"/>
  <c r="AH1801" i="2"/>
  <c r="O1801" i="2" s="1"/>
  <c r="AL1801" i="2"/>
  <c r="V1801" i="2" s="1"/>
  <c r="AP1801" i="2"/>
  <c r="AC1801" i="2" s="1"/>
  <c r="P1802" i="2"/>
  <c r="W1802" i="2"/>
  <c r="AD1802" i="2"/>
  <c r="AH1802" i="2"/>
  <c r="O1802" i="2" s="1"/>
  <c r="AL1802" i="2"/>
  <c r="V1802" i="2" s="1"/>
  <c r="AP1802" i="2"/>
  <c r="AC1802" i="2" s="1"/>
  <c r="P1803" i="2"/>
  <c r="W1803" i="2"/>
  <c r="AD1803" i="2"/>
  <c r="AH1803" i="2"/>
  <c r="O1803" i="2" s="1"/>
  <c r="AL1803" i="2"/>
  <c r="V1803" i="2" s="1"/>
  <c r="AP1803" i="2"/>
  <c r="AC1803" i="2" s="1"/>
  <c r="P1804" i="2"/>
  <c r="W1804" i="2"/>
  <c r="AD1804" i="2"/>
  <c r="AH1804" i="2"/>
  <c r="O1804" i="2" s="1"/>
  <c r="AL1804" i="2"/>
  <c r="V1804" i="2" s="1"/>
  <c r="AP1804" i="2"/>
  <c r="AC1804" i="2" s="1"/>
  <c r="P1805" i="2"/>
  <c r="W1805" i="2"/>
  <c r="AD1805" i="2"/>
  <c r="AH1805" i="2"/>
  <c r="O1805" i="2" s="1"/>
  <c r="AL1805" i="2"/>
  <c r="V1805" i="2" s="1"/>
  <c r="AP1805" i="2"/>
  <c r="AC1805" i="2" s="1"/>
  <c r="P1806" i="2"/>
  <c r="W1806" i="2"/>
  <c r="AD1806" i="2"/>
  <c r="AH1806" i="2"/>
  <c r="O1806" i="2" s="1"/>
  <c r="AL1806" i="2"/>
  <c r="V1806" i="2" s="1"/>
  <c r="AP1806" i="2"/>
  <c r="AC1806" i="2" s="1"/>
  <c r="P1807" i="2"/>
  <c r="W1807" i="2"/>
  <c r="AD1807" i="2"/>
  <c r="AH1807" i="2"/>
  <c r="O1807" i="2" s="1"/>
  <c r="AL1807" i="2"/>
  <c r="V1807" i="2" s="1"/>
  <c r="AP1807" i="2"/>
  <c r="AC1807" i="2" s="1"/>
  <c r="P1808" i="2"/>
  <c r="W1808" i="2"/>
  <c r="AD1808" i="2"/>
  <c r="AH1808" i="2"/>
  <c r="O1808" i="2" s="1"/>
  <c r="AL1808" i="2"/>
  <c r="V1808" i="2" s="1"/>
  <c r="AP1808" i="2"/>
  <c r="AC1808" i="2" s="1"/>
  <c r="P1809" i="2"/>
  <c r="W1809" i="2"/>
  <c r="AD1809" i="2"/>
  <c r="AH1809" i="2"/>
  <c r="O1809" i="2" s="1"/>
  <c r="AL1809" i="2"/>
  <c r="V1809" i="2" s="1"/>
  <c r="AP1809" i="2"/>
  <c r="AC1809" i="2" s="1"/>
  <c r="P1810" i="2"/>
  <c r="W1810" i="2"/>
  <c r="AD1810" i="2"/>
  <c r="AH1810" i="2"/>
  <c r="O1810" i="2" s="1"/>
  <c r="AL1810" i="2"/>
  <c r="V1810" i="2" s="1"/>
  <c r="AP1810" i="2"/>
  <c r="AC1810" i="2" s="1"/>
  <c r="P1811" i="2"/>
  <c r="W1811" i="2"/>
  <c r="AD1811" i="2"/>
  <c r="AH1811" i="2"/>
  <c r="O1811" i="2" s="1"/>
  <c r="AL1811" i="2"/>
  <c r="V1811" i="2" s="1"/>
  <c r="AP1811" i="2"/>
  <c r="AC1811" i="2" s="1"/>
  <c r="P1812" i="2"/>
  <c r="W1812" i="2"/>
  <c r="AD1812" i="2"/>
  <c r="AH1812" i="2"/>
  <c r="O1812" i="2" s="1"/>
  <c r="AL1812" i="2"/>
  <c r="V1812" i="2" s="1"/>
  <c r="AP1812" i="2"/>
  <c r="AC1812" i="2" s="1"/>
  <c r="P1813" i="2"/>
  <c r="W1813" i="2"/>
  <c r="AD1813" i="2"/>
  <c r="AH1813" i="2"/>
  <c r="O1813" i="2" s="1"/>
  <c r="AL1813" i="2"/>
  <c r="V1813" i="2" s="1"/>
  <c r="AP1813" i="2"/>
  <c r="AC1813" i="2" s="1"/>
  <c r="P1814" i="2"/>
  <c r="W1814" i="2"/>
  <c r="AD1814" i="2"/>
  <c r="AH1814" i="2"/>
  <c r="O1814" i="2" s="1"/>
  <c r="AL1814" i="2"/>
  <c r="V1814" i="2" s="1"/>
  <c r="AP1814" i="2"/>
  <c r="AC1814" i="2" s="1"/>
  <c r="P1815" i="2"/>
  <c r="W1815" i="2"/>
  <c r="AD1815" i="2"/>
  <c r="AH1815" i="2"/>
  <c r="O1815" i="2" s="1"/>
  <c r="AL1815" i="2"/>
  <c r="V1815" i="2" s="1"/>
  <c r="AP1815" i="2"/>
  <c r="AC1815" i="2" s="1"/>
  <c r="P1816" i="2"/>
  <c r="W1816" i="2"/>
  <c r="AD1816" i="2"/>
  <c r="AH1816" i="2"/>
  <c r="O1816" i="2" s="1"/>
  <c r="AL1816" i="2"/>
  <c r="V1816" i="2" s="1"/>
  <c r="AP1816" i="2"/>
  <c r="AC1816" i="2" s="1"/>
  <c r="P1817" i="2"/>
  <c r="W1817" i="2"/>
  <c r="AD1817" i="2"/>
  <c r="AH1817" i="2"/>
  <c r="O1817" i="2" s="1"/>
  <c r="AL1817" i="2"/>
  <c r="V1817" i="2" s="1"/>
  <c r="AP1817" i="2"/>
  <c r="AC1817" i="2" s="1"/>
  <c r="P1818" i="2"/>
  <c r="W1818" i="2"/>
  <c r="AD1818" i="2"/>
  <c r="AH1818" i="2"/>
  <c r="O1818" i="2" s="1"/>
  <c r="AL1818" i="2"/>
  <c r="V1818" i="2" s="1"/>
  <c r="AP1818" i="2"/>
  <c r="AC1818" i="2" s="1"/>
  <c r="P1819" i="2"/>
  <c r="W1819" i="2"/>
  <c r="AD1819" i="2"/>
  <c r="AH1819" i="2"/>
  <c r="O1819" i="2" s="1"/>
  <c r="AL1819" i="2"/>
  <c r="V1819" i="2" s="1"/>
  <c r="AP1819" i="2"/>
  <c r="AC1819" i="2" s="1"/>
  <c r="P1820" i="2"/>
  <c r="W1820" i="2"/>
  <c r="AD1820" i="2"/>
  <c r="AH1820" i="2"/>
  <c r="O1820" i="2" s="1"/>
  <c r="AL1820" i="2"/>
  <c r="V1820" i="2" s="1"/>
  <c r="AP1820" i="2"/>
  <c r="AC1820" i="2" s="1"/>
  <c r="P1821" i="2"/>
  <c r="W1821" i="2"/>
  <c r="AD1821" i="2"/>
  <c r="AH1821" i="2"/>
  <c r="O1821" i="2" s="1"/>
  <c r="AL1821" i="2"/>
  <c r="V1821" i="2" s="1"/>
  <c r="AP1821" i="2"/>
  <c r="AC1821" i="2" s="1"/>
  <c r="P1822" i="2"/>
  <c r="W1822" i="2"/>
  <c r="AD1822" i="2"/>
  <c r="AH1822" i="2"/>
  <c r="O1822" i="2" s="1"/>
  <c r="AL1822" i="2"/>
  <c r="V1822" i="2" s="1"/>
  <c r="AP1822" i="2"/>
  <c r="AC1822" i="2" s="1"/>
  <c r="P1823" i="2"/>
  <c r="W1823" i="2"/>
  <c r="AD1823" i="2"/>
  <c r="AH1823" i="2"/>
  <c r="O1823" i="2" s="1"/>
  <c r="AL1823" i="2"/>
  <c r="V1823" i="2" s="1"/>
  <c r="AP1823" i="2"/>
  <c r="AC1823" i="2" s="1"/>
  <c r="P1824" i="2"/>
  <c r="W1824" i="2"/>
  <c r="AD1824" i="2"/>
  <c r="AH1824" i="2"/>
  <c r="O1824" i="2" s="1"/>
  <c r="AL1824" i="2"/>
  <c r="V1824" i="2" s="1"/>
  <c r="AP1824" i="2"/>
  <c r="AC1824" i="2" s="1"/>
  <c r="P1825" i="2"/>
  <c r="W1825" i="2"/>
  <c r="AD1825" i="2"/>
  <c r="AH1825" i="2"/>
  <c r="O1825" i="2" s="1"/>
  <c r="AL1825" i="2"/>
  <c r="V1825" i="2" s="1"/>
  <c r="AP1825" i="2"/>
  <c r="AC1825" i="2" s="1"/>
  <c r="P1826" i="2"/>
  <c r="W1826" i="2"/>
  <c r="AD1826" i="2"/>
  <c r="AH1826" i="2"/>
  <c r="O1826" i="2" s="1"/>
  <c r="AL1826" i="2"/>
  <c r="V1826" i="2" s="1"/>
  <c r="AP1826" i="2"/>
  <c r="AC1826" i="2" s="1"/>
  <c r="P1827" i="2"/>
  <c r="W1827" i="2"/>
  <c r="AD1827" i="2"/>
  <c r="AH1827" i="2"/>
  <c r="O1827" i="2" s="1"/>
  <c r="AL1827" i="2"/>
  <c r="V1827" i="2" s="1"/>
  <c r="AP1827" i="2"/>
  <c r="AC1827" i="2" s="1"/>
  <c r="P1828" i="2"/>
  <c r="W1828" i="2"/>
  <c r="AD1828" i="2"/>
  <c r="AH1828" i="2"/>
  <c r="O1828" i="2" s="1"/>
  <c r="AL1828" i="2"/>
  <c r="V1828" i="2" s="1"/>
  <c r="AP1828" i="2"/>
  <c r="AC1828" i="2" s="1"/>
  <c r="P1829" i="2"/>
  <c r="W1829" i="2"/>
  <c r="AD1829" i="2"/>
  <c r="AH1829" i="2"/>
  <c r="O1829" i="2" s="1"/>
  <c r="AL1829" i="2"/>
  <c r="V1829" i="2" s="1"/>
  <c r="AP1829" i="2"/>
  <c r="AC1829" i="2" s="1"/>
  <c r="P1830" i="2"/>
  <c r="W1830" i="2"/>
  <c r="AD1830" i="2"/>
  <c r="AH1830" i="2"/>
  <c r="O1830" i="2" s="1"/>
  <c r="AL1830" i="2"/>
  <c r="V1830" i="2" s="1"/>
  <c r="AP1830" i="2"/>
  <c r="AC1830" i="2" s="1"/>
  <c r="P1831" i="2"/>
  <c r="W1831" i="2"/>
  <c r="AD1831" i="2"/>
  <c r="AH1831" i="2"/>
  <c r="O1831" i="2" s="1"/>
  <c r="AL1831" i="2"/>
  <c r="V1831" i="2" s="1"/>
  <c r="AP1831" i="2"/>
  <c r="AC1831" i="2" s="1"/>
  <c r="P1832" i="2"/>
  <c r="W1832" i="2"/>
  <c r="AD1832" i="2"/>
  <c r="AH1832" i="2"/>
  <c r="O1832" i="2" s="1"/>
  <c r="AL1832" i="2"/>
  <c r="V1832" i="2" s="1"/>
  <c r="AP1832" i="2"/>
  <c r="AC1832" i="2" s="1"/>
  <c r="P1833" i="2"/>
  <c r="W1833" i="2"/>
  <c r="AD1833" i="2"/>
  <c r="AH1833" i="2"/>
  <c r="O1833" i="2" s="1"/>
  <c r="AL1833" i="2"/>
  <c r="V1833" i="2" s="1"/>
  <c r="AP1833" i="2"/>
  <c r="AC1833" i="2" s="1"/>
  <c r="P1834" i="2"/>
  <c r="W1834" i="2"/>
  <c r="AD1834" i="2"/>
  <c r="AH1834" i="2"/>
  <c r="O1834" i="2" s="1"/>
  <c r="AL1834" i="2"/>
  <c r="V1834" i="2" s="1"/>
  <c r="AP1834" i="2"/>
  <c r="AC1834" i="2" s="1"/>
  <c r="P1835" i="2"/>
  <c r="W1835" i="2"/>
  <c r="AD1835" i="2"/>
  <c r="AH1835" i="2"/>
  <c r="O1835" i="2" s="1"/>
  <c r="AL1835" i="2"/>
  <c r="V1835" i="2" s="1"/>
  <c r="AP1835" i="2"/>
  <c r="AC1835" i="2" s="1"/>
  <c r="P1836" i="2"/>
  <c r="W1836" i="2"/>
  <c r="AD1836" i="2"/>
  <c r="AH1836" i="2"/>
  <c r="O1836" i="2" s="1"/>
  <c r="AL1836" i="2"/>
  <c r="V1836" i="2" s="1"/>
  <c r="AP1836" i="2"/>
  <c r="AC1836" i="2" s="1"/>
  <c r="P1837" i="2"/>
  <c r="W1837" i="2"/>
  <c r="AD1837" i="2"/>
  <c r="AH1837" i="2"/>
  <c r="O1837" i="2" s="1"/>
  <c r="AL1837" i="2"/>
  <c r="V1837" i="2" s="1"/>
  <c r="AP1837" i="2"/>
  <c r="AC1837" i="2" s="1"/>
  <c r="P1838" i="2"/>
  <c r="W1838" i="2"/>
  <c r="AD1838" i="2"/>
  <c r="AH1838" i="2"/>
  <c r="O1838" i="2" s="1"/>
  <c r="AL1838" i="2"/>
  <c r="V1838" i="2" s="1"/>
  <c r="AP1838" i="2"/>
  <c r="AC1838" i="2" s="1"/>
  <c r="P1839" i="2"/>
  <c r="W1839" i="2"/>
  <c r="AD1839" i="2"/>
  <c r="AH1839" i="2"/>
  <c r="O1839" i="2" s="1"/>
  <c r="AL1839" i="2"/>
  <c r="V1839" i="2" s="1"/>
  <c r="AP1839" i="2"/>
  <c r="AC1839" i="2" s="1"/>
  <c r="P1840" i="2"/>
  <c r="W1840" i="2"/>
  <c r="AD1840" i="2"/>
  <c r="AH1840" i="2"/>
  <c r="O1840" i="2" s="1"/>
  <c r="AL1840" i="2"/>
  <c r="V1840" i="2" s="1"/>
  <c r="AP1840" i="2"/>
  <c r="AC1840" i="2" s="1"/>
  <c r="P1841" i="2"/>
  <c r="W1841" i="2"/>
  <c r="AD1841" i="2"/>
  <c r="AH1841" i="2"/>
  <c r="O1841" i="2" s="1"/>
  <c r="AL1841" i="2"/>
  <c r="V1841" i="2" s="1"/>
  <c r="AP1841" i="2"/>
  <c r="AC1841" i="2" s="1"/>
  <c r="P1842" i="2"/>
  <c r="W1842" i="2"/>
  <c r="AD1842" i="2"/>
  <c r="AH1842" i="2"/>
  <c r="O1842" i="2" s="1"/>
  <c r="AL1842" i="2"/>
  <c r="V1842" i="2" s="1"/>
  <c r="AP1842" i="2"/>
  <c r="AC1842" i="2" s="1"/>
  <c r="P1843" i="2"/>
  <c r="W1843" i="2"/>
  <c r="AD1843" i="2"/>
  <c r="AH1843" i="2"/>
  <c r="O1843" i="2" s="1"/>
  <c r="AL1843" i="2"/>
  <c r="V1843" i="2" s="1"/>
  <c r="AP1843" i="2"/>
  <c r="AC1843" i="2" s="1"/>
  <c r="P1844" i="2"/>
  <c r="W1844" i="2"/>
  <c r="AD1844" i="2"/>
  <c r="AH1844" i="2"/>
  <c r="O1844" i="2" s="1"/>
  <c r="AL1844" i="2"/>
  <c r="V1844" i="2" s="1"/>
  <c r="AP1844" i="2"/>
  <c r="AC1844" i="2" s="1"/>
  <c r="P1845" i="2"/>
  <c r="W1845" i="2"/>
  <c r="AD1845" i="2"/>
  <c r="AH1845" i="2"/>
  <c r="O1845" i="2" s="1"/>
  <c r="AL1845" i="2"/>
  <c r="V1845" i="2" s="1"/>
  <c r="AP1845" i="2"/>
  <c r="AC1845" i="2" s="1"/>
  <c r="P1846" i="2"/>
  <c r="W1846" i="2"/>
  <c r="AD1846" i="2"/>
  <c r="AH1846" i="2"/>
  <c r="O1846" i="2" s="1"/>
  <c r="AL1846" i="2"/>
  <c r="V1846" i="2" s="1"/>
  <c r="AP1846" i="2"/>
  <c r="AC1846" i="2" s="1"/>
  <c r="P1847" i="2"/>
  <c r="W1847" i="2"/>
  <c r="AD1847" i="2"/>
  <c r="AH1847" i="2"/>
  <c r="O1847" i="2" s="1"/>
  <c r="AL1847" i="2"/>
  <c r="V1847" i="2" s="1"/>
  <c r="AP1847" i="2"/>
  <c r="AC1847" i="2" s="1"/>
  <c r="P1848" i="2"/>
  <c r="W1848" i="2"/>
  <c r="AD1848" i="2"/>
  <c r="AH1848" i="2"/>
  <c r="O1848" i="2" s="1"/>
  <c r="AL1848" i="2"/>
  <c r="V1848" i="2" s="1"/>
  <c r="AP1848" i="2"/>
  <c r="AC1848" i="2" s="1"/>
  <c r="P1849" i="2"/>
  <c r="W1849" i="2"/>
  <c r="AD1849" i="2"/>
  <c r="AH1849" i="2"/>
  <c r="O1849" i="2" s="1"/>
  <c r="AL1849" i="2"/>
  <c r="V1849" i="2" s="1"/>
  <c r="AP1849" i="2"/>
  <c r="AC1849" i="2" s="1"/>
  <c r="P1850" i="2"/>
  <c r="W1850" i="2"/>
  <c r="AD1850" i="2"/>
  <c r="AH1850" i="2"/>
  <c r="O1850" i="2" s="1"/>
  <c r="AL1850" i="2"/>
  <c r="V1850" i="2" s="1"/>
  <c r="AP1850" i="2"/>
  <c r="AC1850" i="2" s="1"/>
  <c r="P1851" i="2"/>
  <c r="W1851" i="2"/>
  <c r="AD1851" i="2"/>
  <c r="AH1851" i="2"/>
  <c r="O1851" i="2" s="1"/>
  <c r="AL1851" i="2"/>
  <c r="V1851" i="2" s="1"/>
  <c r="AP1851" i="2"/>
  <c r="AC1851" i="2" s="1"/>
  <c r="P1852" i="2"/>
  <c r="W1852" i="2"/>
  <c r="AD1852" i="2"/>
  <c r="AH1852" i="2"/>
  <c r="O1852" i="2" s="1"/>
  <c r="AL1852" i="2"/>
  <c r="V1852" i="2" s="1"/>
  <c r="AP1852" i="2"/>
  <c r="AC1852" i="2" s="1"/>
  <c r="P1853" i="2"/>
  <c r="W1853" i="2"/>
  <c r="AD1853" i="2"/>
  <c r="AH1853" i="2"/>
  <c r="O1853" i="2" s="1"/>
  <c r="AL1853" i="2"/>
  <c r="V1853" i="2" s="1"/>
  <c r="AP1853" i="2"/>
  <c r="AC1853" i="2" s="1"/>
  <c r="P1854" i="2"/>
  <c r="W1854" i="2"/>
  <c r="AD1854" i="2"/>
  <c r="AH1854" i="2"/>
  <c r="O1854" i="2" s="1"/>
  <c r="AL1854" i="2"/>
  <c r="V1854" i="2" s="1"/>
  <c r="AP1854" i="2"/>
  <c r="AC1854" i="2" s="1"/>
  <c r="P1855" i="2"/>
  <c r="W1855" i="2"/>
  <c r="AD1855" i="2"/>
  <c r="AH1855" i="2"/>
  <c r="O1855" i="2" s="1"/>
  <c r="AL1855" i="2"/>
  <c r="V1855" i="2" s="1"/>
  <c r="AP1855" i="2"/>
  <c r="AC1855" i="2" s="1"/>
  <c r="P1856" i="2"/>
  <c r="W1856" i="2"/>
  <c r="AD1856" i="2"/>
  <c r="AH1856" i="2"/>
  <c r="O1856" i="2" s="1"/>
  <c r="AL1856" i="2"/>
  <c r="V1856" i="2" s="1"/>
  <c r="AP1856" i="2"/>
  <c r="AC1856" i="2" s="1"/>
  <c r="P1857" i="2"/>
  <c r="W1857" i="2"/>
  <c r="AD1857" i="2"/>
  <c r="AH1857" i="2"/>
  <c r="O1857" i="2" s="1"/>
  <c r="AL1857" i="2"/>
  <c r="V1857" i="2" s="1"/>
  <c r="AP1857" i="2"/>
  <c r="AC1857" i="2" s="1"/>
  <c r="P1858" i="2"/>
  <c r="W1858" i="2"/>
  <c r="AD1858" i="2"/>
  <c r="AH1858" i="2"/>
  <c r="O1858" i="2" s="1"/>
  <c r="AL1858" i="2"/>
  <c r="V1858" i="2" s="1"/>
  <c r="AP1858" i="2"/>
  <c r="AC1858" i="2" s="1"/>
  <c r="P1859" i="2"/>
  <c r="W1859" i="2"/>
  <c r="AD1859" i="2"/>
  <c r="AH1859" i="2"/>
  <c r="O1859" i="2" s="1"/>
  <c r="AL1859" i="2"/>
  <c r="V1859" i="2" s="1"/>
  <c r="AP1859" i="2"/>
  <c r="AC1859" i="2" s="1"/>
  <c r="P1860" i="2"/>
  <c r="W1860" i="2"/>
  <c r="AD1860" i="2"/>
  <c r="AH1860" i="2"/>
  <c r="O1860" i="2" s="1"/>
  <c r="AL1860" i="2"/>
  <c r="V1860" i="2" s="1"/>
  <c r="AP1860" i="2"/>
  <c r="AC1860" i="2" s="1"/>
  <c r="P1861" i="2"/>
  <c r="W1861" i="2"/>
  <c r="AD1861" i="2"/>
  <c r="AH1861" i="2"/>
  <c r="O1861" i="2" s="1"/>
  <c r="AL1861" i="2"/>
  <c r="V1861" i="2" s="1"/>
  <c r="AP1861" i="2"/>
  <c r="AC1861" i="2" s="1"/>
  <c r="P1862" i="2"/>
  <c r="W1862" i="2"/>
  <c r="AD1862" i="2"/>
  <c r="AH1862" i="2"/>
  <c r="O1862" i="2" s="1"/>
  <c r="AL1862" i="2"/>
  <c r="V1862" i="2" s="1"/>
  <c r="AP1862" i="2"/>
  <c r="AC1862" i="2" s="1"/>
  <c r="P1863" i="2"/>
  <c r="W1863" i="2"/>
  <c r="AD1863" i="2"/>
  <c r="AH1863" i="2"/>
  <c r="O1863" i="2" s="1"/>
  <c r="AL1863" i="2"/>
  <c r="V1863" i="2" s="1"/>
  <c r="AP1863" i="2"/>
  <c r="AC1863" i="2" s="1"/>
  <c r="P1864" i="2"/>
  <c r="W1864" i="2"/>
  <c r="AD1864" i="2"/>
  <c r="AH1864" i="2"/>
  <c r="O1864" i="2" s="1"/>
  <c r="AL1864" i="2"/>
  <c r="V1864" i="2" s="1"/>
  <c r="AP1864" i="2"/>
  <c r="AC1864" i="2" s="1"/>
  <c r="P1865" i="2"/>
  <c r="W1865" i="2"/>
  <c r="AD1865" i="2"/>
  <c r="AH1865" i="2"/>
  <c r="O1865" i="2" s="1"/>
  <c r="AL1865" i="2"/>
  <c r="V1865" i="2" s="1"/>
  <c r="AP1865" i="2"/>
  <c r="AC1865" i="2" s="1"/>
  <c r="P1866" i="2"/>
  <c r="W1866" i="2"/>
  <c r="AD1866" i="2"/>
  <c r="AH1866" i="2"/>
  <c r="O1866" i="2" s="1"/>
  <c r="AL1866" i="2"/>
  <c r="V1866" i="2" s="1"/>
  <c r="AP1866" i="2"/>
  <c r="AC1866" i="2" s="1"/>
  <c r="P1867" i="2"/>
  <c r="W1867" i="2"/>
  <c r="AD1867" i="2"/>
  <c r="AH1867" i="2"/>
  <c r="O1867" i="2" s="1"/>
  <c r="AL1867" i="2"/>
  <c r="V1867" i="2" s="1"/>
  <c r="AP1867" i="2"/>
  <c r="AC1867" i="2" s="1"/>
  <c r="P1868" i="2"/>
  <c r="W1868" i="2"/>
  <c r="AD1868" i="2"/>
  <c r="AH1868" i="2"/>
  <c r="O1868" i="2" s="1"/>
  <c r="AL1868" i="2"/>
  <c r="V1868" i="2" s="1"/>
  <c r="AP1868" i="2"/>
  <c r="AC1868" i="2" s="1"/>
  <c r="P1869" i="2"/>
  <c r="W1869" i="2"/>
  <c r="AD1869" i="2"/>
  <c r="AH1869" i="2"/>
  <c r="O1869" i="2" s="1"/>
  <c r="AL1869" i="2"/>
  <c r="V1869" i="2" s="1"/>
  <c r="AP1869" i="2"/>
  <c r="AC1869" i="2" s="1"/>
  <c r="P1870" i="2"/>
  <c r="W1870" i="2"/>
  <c r="AD1870" i="2"/>
  <c r="AH1870" i="2"/>
  <c r="O1870" i="2" s="1"/>
  <c r="AL1870" i="2"/>
  <c r="V1870" i="2" s="1"/>
  <c r="AP1870" i="2"/>
  <c r="AC1870" i="2" s="1"/>
  <c r="P1871" i="2"/>
  <c r="W1871" i="2"/>
  <c r="AD1871" i="2"/>
  <c r="AH1871" i="2"/>
  <c r="O1871" i="2" s="1"/>
  <c r="AL1871" i="2"/>
  <c r="V1871" i="2" s="1"/>
  <c r="AP1871" i="2"/>
  <c r="AC1871" i="2" s="1"/>
  <c r="P1872" i="2"/>
  <c r="W1872" i="2"/>
  <c r="AD1872" i="2"/>
  <c r="AH1872" i="2"/>
  <c r="O1872" i="2" s="1"/>
  <c r="AL1872" i="2"/>
  <c r="V1872" i="2" s="1"/>
  <c r="AP1872" i="2"/>
  <c r="AC1872" i="2" s="1"/>
  <c r="P1873" i="2"/>
  <c r="W1873" i="2"/>
  <c r="AD1873" i="2"/>
  <c r="AH1873" i="2"/>
  <c r="O1873" i="2" s="1"/>
  <c r="AL1873" i="2"/>
  <c r="V1873" i="2" s="1"/>
  <c r="AP1873" i="2"/>
  <c r="AC1873" i="2" s="1"/>
  <c r="P1874" i="2"/>
  <c r="W1874" i="2"/>
  <c r="AD1874" i="2"/>
  <c r="AH1874" i="2"/>
  <c r="O1874" i="2" s="1"/>
  <c r="AL1874" i="2"/>
  <c r="V1874" i="2" s="1"/>
  <c r="AP1874" i="2"/>
  <c r="AC1874" i="2" s="1"/>
  <c r="P1875" i="2"/>
  <c r="W1875" i="2"/>
  <c r="AD1875" i="2"/>
  <c r="AH1875" i="2"/>
  <c r="O1875" i="2" s="1"/>
  <c r="AL1875" i="2"/>
  <c r="V1875" i="2" s="1"/>
  <c r="AP1875" i="2"/>
  <c r="AC1875" i="2" s="1"/>
  <c r="P1876" i="2"/>
  <c r="W1876" i="2"/>
  <c r="AD1876" i="2"/>
  <c r="AH1876" i="2"/>
  <c r="O1876" i="2" s="1"/>
  <c r="AL1876" i="2"/>
  <c r="V1876" i="2" s="1"/>
  <c r="AP1876" i="2"/>
  <c r="AC1876" i="2" s="1"/>
  <c r="P1877" i="2"/>
  <c r="W1877" i="2"/>
  <c r="AD1877" i="2"/>
  <c r="AH1877" i="2"/>
  <c r="O1877" i="2" s="1"/>
  <c r="AL1877" i="2"/>
  <c r="V1877" i="2" s="1"/>
  <c r="AP1877" i="2"/>
  <c r="AC1877" i="2" s="1"/>
  <c r="P1878" i="2"/>
  <c r="W1878" i="2"/>
  <c r="AD1878" i="2"/>
  <c r="AH1878" i="2"/>
  <c r="O1878" i="2" s="1"/>
  <c r="AL1878" i="2"/>
  <c r="V1878" i="2" s="1"/>
  <c r="AP1878" i="2"/>
  <c r="AC1878" i="2" s="1"/>
  <c r="P1879" i="2"/>
  <c r="W1879" i="2"/>
  <c r="AD1879" i="2"/>
  <c r="AH1879" i="2"/>
  <c r="O1879" i="2" s="1"/>
  <c r="AL1879" i="2"/>
  <c r="V1879" i="2" s="1"/>
  <c r="AP1879" i="2"/>
  <c r="AC1879" i="2" s="1"/>
  <c r="P1880" i="2"/>
  <c r="W1880" i="2"/>
  <c r="AD1880" i="2"/>
  <c r="AH1880" i="2"/>
  <c r="O1880" i="2" s="1"/>
  <c r="AL1880" i="2"/>
  <c r="V1880" i="2" s="1"/>
  <c r="AP1880" i="2"/>
  <c r="AC1880" i="2" s="1"/>
  <c r="P1881" i="2"/>
  <c r="W1881" i="2"/>
  <c r="AD1881" i="2"/>
  <c r="AH1881" i="2"/>
  <c r="O1881" i="2" s="1"/>
  <c r="AL1881" i="2"/>
  <c r="V1881" i="2" s="1"/>
  <c r="AP1881" i="2"/>
  <c r="AC1881" i="2" s="1"/>
  <c r="P1882" i="2"/>
  <c r="W1882" i="2"/>
  <c r="AD1882" i="2"/>
  <c r="AH1882" i="2"/>
  <c r="O1882" i="2" s="1"/>
  <c r="AL1882" i="2"/>
  <c r="V1882" i="2" s="1"/>
  <c r="AP1882" i="2"/>
  <c r="AC1882" i="2" s="1"/>
  <c r="P1883" i="2"/>
  <c r="W1883" i="2"/>
  <c r="AD1883" i="2"/>
  <c r="AH1883" i="2"/>
  <c r="O1883" i="2" s="1"/>
  <c r="AL1883" i="2"/>
  <c r="V1883" i="2" s="1"/>
  <c r="AP1883" i="2"/>
  <c r="AC1883" i="2" s="1"/>
  <c r="P1884" i="2"/>
  <c r="W1884" i="2"/>
  <c r="AD1884" i="2"/>
  <c r="AH1884" i="2"/>
  <c r="O1884" i="2" s="1"/>
  <c r="AL1884" i="2"/>
  <c r="V1884" i="2" s="1"/>
  <c r="AP1884" i="2"/>
  <c r="AC1884" i="2" s="1"/>
  <c r="P1885" i="2"/>
  <c r="W1885" i="2"/>
  <c r="AD1885" i="2"/>
  <c r="AH1885" i="2"/>
  <c r="O1885" i="2" s="1"/>
  <c r="AL1885" i="2"/>
  <c r="V1885" i="2" s="1"/>
  <c r="AP1885" i="2"/>
  <c r="AC1885" i="2" s="1"/>
  <c r="P1886" i="2"/>
  <c r="W1886" i="2"/>
  <c r="AD1886" i="2"/>
  <c r="AH1886" i="2"/>
  <c r="O1886" i="2" s="1"/>
  <c r="AL1886" i="2"/>
  <c r="V1886" i="2" s="1"/>
  <c r="AP1886" i="2"/>
  <c r="AC1886" i="2" s="1"/>
  <c r="P1887" i="2"/>
  <c r="W1887" i="2"/>
  <c r="AD1887" i="2"/>
  <c r="AH1887" i="2"/>
  <c r="O1887" i="2" s="1"/>
  <c r="AL1887" i="2"/>
  <c r="V1887" i="2" s="1"/>
  <c r="AP1887" i="2"/>
  <c r="AC1887" i="2" s="1"/>
  <c r="P1888" i="2"/>
  <c r="W1888" i="2"/>
  <c r="AD1888" i="2"/>
  <c r="AH1888" i="2"/>
  <c r="O1888" i="2" s="1"/>
  <c r="AL1888" i="2"/>
  <c r="V1888" i="2" s="1"/>
  <c r="AP1888" i="2"/>
  <c r="AC1888" i="2" s="1"/>
  <c r="P1889" i="2"/>
  <c r="W1889" i="2"/>
  <c r="AD1889" i="2"/>
  <c r="AH1889" i="2"/>
  <c r="O1889" i="2" s="1"/>
  <c r="AL1889" i="2"/>
  <c r="V1889" i="2" s="1"/>
  <c r="AP1889" i="2"/>
  <c r="AC1889" i="2" s="1"/>
  <c r="P1890" i="2"/>
  <c r="W1890" i="2"/>
  <c r="AD1890" i="2"/>
  <c r="AH1890" i="2"/>
  <c r="O1890" i="2" s="1"/>
  <c r="AL1890" i="2"/>
  <c r="V1890" i="2" s="1"/>
  <c r="AP1890" i="2"/>
  <c r="AC1890" i="2" s="1"/>
  <c r="P1891" i="2"/>
  <c r="W1891" i="2"/>
  <c r="AD1891" i="2"/>
  <c r="AH1891" i="2"/>
  <c r="O1891" i="2" s="1"/>
  <c r="AL1891" i="2"/>
  <c r="V1891" i="2" s="1"/>
  <c r="AP1891" i="2"/>
  <c r="AC1891" i="2" s="1"/>
  <c r="P1892" i="2"/>
  <c r="W1892" i="2"/>
  <c r="AD1892" i="2"/>
  <c r="AH1892" i="2"/>
  <c r="O1892" i="2" s="1"/>
  <c r="AL1892" i="2"/>
  <c r="V1892" i="2" s="1"/>
  <c r="AP1892" i="2"/>
  <c r="AC1892" i="2" s="1"/>
  <c r="P1893" i="2"/>
  <c r="W1893" i="2"/>
  <c r="AD1893" i="2"/>
  <c r="AH1893" i="2"/>
  <c r="O1893" i="2" s="1"/>
  <c r="AL1893" i="2"/>
  <c r="V1893" i="2" s="1"/>
  <c r="AP1893" i="2"/>
  <c r="AC1893" i="2" s="1"/>
  <c r="P1894" i="2"/>
  <c r="W1894" i="2"/>
  <c r="AD1894" i="2"/>
  <c r="AH1894" i="2"/>
  <c r="O1894" i="2" s="1"/>
  <c r="AL1894" i="2"/>
  <c r="V1894" i="2" s="1"/>
  <c r="AP1894" i="2"/>
  <c r="AC1894" i="2" s="1"/>
  <c r="P1895" i="2"/>
  <c r="W1895" i="2"/>
  <c r="AD1895" i="2"/>
  <c r="AH1895" i="2"/>
  <c r="O1895" i="2" s="1"/>
  <c r="AL1895" i="2"/>
  <c r="V1895" i="2" s="1"/>
  <c r="AP1895" i="2"/>
  <c r="AC1895" i="2" s="1"/>
  <c r="P1896" i="2"/>
  <c r="W1896" i="2"/>
  <c r="AD1896" i="2"/>
  <c r="AH1896" i="2"/>
  <c r="O1896" i="2" s="1"/>
  <c r="AL1896" i="2"/>
  <c r="V1896" i="2" s="1"/>
  <c r="AP1896" i="2"/>
  <c r="AC1896" i="2" s="1"/>
  <c r="P1897" i="2"/>
  <c r="W1897" i="2"/>
  <c r="AD1897" i="2"/>
  <c r="AH1897" i="2"/>
  <c r="O1897" i="2" s="1"/>
  <c r="AL1897" i="2"/>
  <c r="V1897" i="2" s="1"/>
  <c r="AP1897" i="2"/>
  <c r="AC1897" i="2" s="1"/>
  <c r="P1898" i="2"/>
  <c r="W1898" i="2"/>
  <c r="AD1898" i="2"/>
  <c r="AH1898" i="2"/>
  <c r="O1898" i="2" s="1"/>
  <c r="AL1898" i="2"/>
  <c r="V1898" i="2" s="1"/>
  <c r="AP1898" i="2"/>
  <c r="AC1898" i="2" s="1"/>
  <c r="P1899" i="2"/>
  <c r="W1899" i="2"/>
  <c r="AD1899" i="2"/>
  <c r="AH1899" i="2"/>
  <c r="O1899" i="2" s="1"/>
  <c r="AL1899" i="2"/>
  <c r="V1899" i="2" s="1"/>
  <c r="AP1899" i="2"/>
  <c r="AC1899" i="2" s="1"/>
  <c r="P1900" i="2"/>
  <c r="W1900" i="2"/>
  <c r="AD1900" i="2"/>
  <c r="AH1900" i="2"/>
  <c r="O1900" i="2" s="1"/>
  <c r="AL1900" i="2"/>
  <c r="V1900" i="2" s="1"/>
  <c r="AP1900" i="2"/>
  <c r="AC1900" i="2" s="1"/>
  <c r="P1901" i="2"/>
  <c r="W1901" i="2"/>
  <c r="AD1901" i="2"/>
  <c r="AH1901" i="2"/>
  <c r="O1901" i="2" s="1"/>
  <c r="AL1901" i="2"/>
  <c r="V1901" i="2" s="1"/>
  <c r="AP1901" i="2"/>
  <c r="AC1901" i="2" s="1"/>
  <c r="P1902" i="2"/>
  <c r="W1902" i="2"/>
  <c r="AD1902" i="2"/>
  <c r="AH1902" i="2"/>
  <c r="O1902" i="2" s="1"/>
  <c r="AL1902" i="2"/>
  <c r="V1902" i="2" s="1"/>
  <c r="AP1902" i="2"/>
  <c r="AC1902" i="2" s="1"/>
  <c r="P1903" i="2"/>
  <c r="W1903" i="2"/>
  <c r="AD1903" i="2"/>
  <c r="AH1903" i="2"/>
  <c r="O1903" i="2" s="1"/>
  <c r="AL1903" i="2"/>
  <c r="V1903" i="2" s="1"/>
  <c r="AP1903" i="2"/>
  <c r="AC1903" i="2" s="1"/>
  <c r="P1904" i="2"/>
  <c r="W1904" i="2"/>
  <c r="AD1904" i="2"/>
  <c r="AH1904" i="2"/>
  <c r="O1904" i="2" s="1"/>
  <c r="AL1904" i="2"/>
  <c r="V1904" i="2" s="1"/>
  <c r="AP1904" i="2"/>
  <c r="AC1904" i="2" s="1"/>
  <c r="P1905" i="2"/>
  <c r="W1905" i="2"/>
  <c r="AD1905" i="2"/>
  <c r="AH1905" i="2"/>
  <c r="O1905" i="2" s="1"/>
  <c r="AL1905" i="2"/>
  <c r="V1905" i="2" s="1"/>
  <c r="AP1905" i="2"/>
  <c r="AC1905" i="2" s="1"/>
  <c r="P1906" i="2"/>
  <c r="W1906" i="2"/>
  <c r="AD1906" i="2"/>
  <c r="AH1906" i="2"/>
  <c r="O1906" i="2" s="1"/>
  <c r="AL1906" i="2"/>
  <c r="V1906" i="2" s="1"/>
  <c r="AP1906" i="2"/>
  <c r="AC1906" i="2" s="1"/>
  <c r="P1907" i="2"/>
  <c r="W1907" i="2"/>
  <c r="AD1907" i="2"/>
  <c r="AH1907" i="2"/>
  <c r="O1907" i="2" s="1"/>
  <c r="AL1907" i="2"/>
  <c r="V1907" i="2" s="1"/>
  <c r="AP1907" i="2"/>
  <c r="AC1907" i="2" s="1"/>
  <c r="P1908" i="2"/>
  <c r="W1908" i="2"/>
  <c r="AD1908" i="2"/>
  <c r="AH1908" i="2"/>
  <c r="O1908" i="2" s="1"/>
  <c r="AL1908" i="2"/>
  <c r="V1908" i="2" s="1"/>
  <c r="AP1908" i="2"/>
  <c r="AC1908" i="2" s="1"/>
  <c r="P1909" i="2"/>
  <c r="W1909" i="2"/>
  <c r="AD1909" i="2"/>
  <c r="AH1909" i="2"/>
  <c r="O1909" i="2" s="1"/>
  <c r="AL1909" i="2"/>
  <c r="V1909" i="2" s="1"/>
  <c r="AP1909" i="2"/>
  <c r="AC1909" i="2" s="1"/>
  <c r="P1910" i="2"/>
  <c r="W1910" i="2"/>
  <c r="AD1910" i="2"/>
  <c r="AH1910" i="2"/>
  <c r="O1910" i="2" s="1"/>
  <c r="AL1910" i="2"/>
  <c r="V1910" i="2" s="1"/>
  <c r="AP1910" i="2"/>
  <c r="AC1910" i="2" s="1"/>
  <c r="P1911" i="2"/>
  <c r="W1911" i="2"/>
  <c r="AD1911" i="2"/>
  <c r="AH1911" i="2"/>
  <c r="O1911" i="2" s="1"/>
  <c r="AL1911" i="2"/>
  <c r="V1911" i="2" s="1"/>
  <c r="AP1911" i="2"/>
  <c r="AC1911" i="2" s="1"/>
  <c r="P1912" i="2"/>
  <c r="W1912" i="2"/>
  <c r="AD1912" i="2"/>
  <c r="AH1912" i="2"/>
  <c r="O1912" i="2" s="1"/>
  <c r="AL1912" i="2"/>
  <c r="V1912" i="2" s="1"/>
  <c r="AP1912" i="2"/>
  <c r="AC1912" i="2" s="1"/>
  <c r="P1913" i="2"/>
  <c r="W1913" i="2"/>
  <c r="AD1913" i="2"/>
  <c r="AH1913" i="2"/>
  <c r="O1913" i="2" s="1"/>
  <c r="AL1913" i="2"/>
  <c r="V1913" i="2" s="1"/>
  <c r="AP1913" i="2"/>
  <c r="AC1913" i="2" s="1"/>
  <c r="P1914" i="2"/>
  <c r="W1914" i="2"/>
  <c r="AD1914" i="2"/>
  <c r="AH1914" i="2"/>
  <c r="O1914" i="2" s="1"/>
  <c r="AL1914" i="2"/>
  <c r="V1914" i="2" s="1"/>
  <c r="AP1914" i="2"/>
  <c r="AC1914" i="2" s="1"/>
  <c r="P1915" i="2"/>
  <c r="W1915" i="2"/>
  <c r="AD1915" i="2"/>
  <c r="AH1915" i="2"/>
  <c r="O1915" i="2" s="1"/>
  <c r="AL1915" i="2"/>
  <c r="V1915" i="2" s="1"/>
  <c r="AP1915" i="2"/>
  <c r="AC1915" i="2" s="1"/>
  <c r="P1916" i="2"/>
  <c r="W1916" i="2"/>
  <c r="AD1916" i="2"/>
  <c r="AH1916" i="2"/>
  <c r="O1916" i="2" s="1"/>
  <c r="AL1916" i="2"/>
  <c r="V1916" i="2" s="1"/>
  <c r="AP1916" i="2"/>
  <c r="AC1916" i="2" s="1"/>
  <c r="P1917" i="2"/>
  <c r="W1917" i="2"/>
  <c r="AD1917" i="2"/>
  <c r="AH1917" i="2"/>
  <c r="O1917" i="2" s="1"/>
  <c r="AL1917" i="2"/>
  <c r="V1917" i="2" s="1"/>
  <c r="AP1917" i="2"/>
  <c r="AC1917" i="2" s="1"/>
  <c r="P1918" i="2"/>
  <c r="W1918" i="2"/>
  <c r="AD1918" i="2"/>
  <c r="AH1918" i="2"/>
  <c r="O1918" i="2" s="1"/>
  <c r="AL1918" i="2"/>
  <c r="V1918" i="2" s="1"/>
  <c r="AP1918" i="2"/>
  <c r="AC1918" i="2" s="1"/>
  <c r="P1919" i="2"/>
  <c r="W1919" i="2"/>
  <c r="AD1919" i="2"/>
  <c r="AH1919" i="2"/>
  <c r="O1919" i="2" s="1"/>
  <c r="AL1919" i="2"/>
  <c r="V1919" i="2" s="1"/>
  <c r="AP1919" i="2"/>
  <c r="AC1919" i="2" s="1"/>
  <c r="P1920" i="2"/>
  <c r="W1920" i="2"/>
  <c r="AD1920" i="2"/>
  <c r="AH1920" i="2"/>
  <c r="O1920" i="2" s="1"/>
  <c r="AL1920" i="2"/>
  <c r="V1920" i="2" s="1"/>
  <c r="AP1920" i="2"/>
  <c r="AC1920" i="2" s="1"/>
  <c r="P1921" i="2"/>
  <c r="W1921" i="2"/>
  <c r="AD1921" i="2"/>
  <c r="AH1921" i="2"/>
  <c r="O1921" i="2" s="1"/>
  <c r="AL1921" i="2"/>
  <c r="V1921" i="2" s="1"/>
  <c r="AP1921" i="2"/>
  <c r="AC1921" i="2" s="1"/>
  <c r="P1922" i="2"/>
  <c r="W1922" i="2"/>
  <c r="AD1922" i="2"/>
  <c r="AH1922" i="2"/>
  <c r="O1922" i="2" s="1"/>
  <c r="AL1922" i="2"/>
  <c r="V1922" i="2" s="1"/>
  <c r="AP1922" i="2"/>
  <c r="AC1922" i="2" s="1"/>
  <c r="P1923" i="2"/>
  <c r="W1923" i="2"/>
  <c r="AD1923" i="2"/>
  <c r="AH1923" i="2"/>
  <c r="O1923" i="2" s="1"/>
  <c r="AL1923" i="2"/>
  <c r="V1923" i="2" s="1"/>
  <c r="AP1923" i="2"/>
  <c r="AC1923" i="2" s="1"/>
  <c r="P1924" i="2"/>
  <c r="W1924" i="2"/>
  <c r="AD1924" i="2"/>
  <c r="AH1924" i="2"/>
  <c r="O1924" i="2" s="1"/>
  <c r="AL1924" i="2"/>
  <c r="V1924" i="2" s="1"/>
  <c r="AP1924" i="2"/>
  <c r="AC1924" i="2" s="1"/>
  <c r="P1925" i="2"/>
  <c r="W1925" i="2"/>
  <c r="AD1925" i="2"/>
  <c r="AH1925" i="2"/>
  <c r="O1925" i="2" s="1"/>
  <c r="AL1925" i="2"/>
  <c r="V1925" i="2" s="1"/>
  <c r="AP1925" i="2"/>
  <c r="AC1925" i="2" s="1"/>
  <c r="P1926" i="2"/>
  <c r="W1926" i="2"/>
  <c r="AD1926" i="2"/>
  <c r="AH1926" i="2"/>
  <c r="O1926" i="2" s="1"/>
  <c r="AL1926" i="2"/>
  <c r="V1926" i="2" s="1"/>
  <c r="AP1926" i="2"/>
  <c r="AC1926" i="2" s="1"/>
  <c r="P1927" i="2"/>
  <c r="W1927" i="2"/>
  <c r="AD1927" i="2"/>
  <c r="AH1927" i="2"/>
  <c r="O1927" i="2" s="1"/>
  <c r="AL1927" i="2"/>
  <c r="V1927" i="2" s="1"/>
  <c r="AP1927" i="2"/>
  <c r="AC1927" i="2" s="1"/>
  <c r="P1928" i="2"/>
  <c r="W1928" i="2"/>
  <c r="AD1928" i="2"/>
  <c r="AH1928" i="2"/>
  <c r="O1928" i="2" s="1"/>
  <c r="AL1928" i="2"/>
  <c r="V1928" i="2" s="1"/>
  <c r="AP1928" i="2"/>
  <c r="AC1928" i="2" s="1"/>
  <c r="P1929" i="2"/>
  <c r="W1929" i="2"/>
  <c r="AD1929" i="2"/>
  <c r="AH1929" i="2"/>
  <c r="O1929" i="2" s="1"/>
  <c r="AL1929" i="2"/>
  <c r="V1929" i="2" s="1"/>
  <c r="AP1929" i="2"/>
  <c r="AC1929" i="2" s="1"/>
  <c r="P1930" i="2"/>
  <c r="W1930" i="2"/>
  <c r="AD1930" i="2"/>
  <c r="AH1930" i="2"/>
  <c r="O1930" i="2" s="1"/>
  <c r="AL1930" i="2"/>
  <c r="V1930" i="2" s="1"/>
  <c r="AP1930" i="2"/>
  <c r="AC1930" i="2" s="1"/>
  <c r="P1931" i="2"/>
  <c r="W1931" i="2"/>
  <c r="AD1931" i="2"/>
  <c r="AH1931" i="2"/>
  <c r="O1931" i="2" s="1"/>
  <c r="AL1931" i="2"/>
  <c r="V1931" i="2" s="1"/>
  <c r="AP1931" i="2"/>
  <c r="AC1931" i="2" s="1"/>
  <c r="P1932" i="2"/>
  <c r="W1932" i="2"/>
  <c r="AD1932" i="2"/>
  <c r="AH1932" i="2"/>
  <c r="O1932" i="2" s="1"/>
  <c r="AL1932" i="2"/>
  <c r="V1932" i="2" s="1"/>
  <c r="AP1932" i="2"/>
  <c r="AC1932" i="2" s="1"/>
  <c r="P1933" i="2"/>
  <c r="W1933" i="2"/>
  <c r="AD1933" i="2"/>
  <c r="AH1933" i="2"/>
  <c r="O1933" i="2" s="1"/>
  <c r="AL1933" i="2"/>
  <c r="V1933" i="2" s="1"/>
  <c r="AP1933" i="2"/>
  <c r="AC1933" i="2" s="1"/>
  <c r="P1934" i="2"/>
  <c r="W1934" i="2"/>
  <c r="AD1934" i="2"/>
  <c r="AH1934" i="2"/>
  <c r="O1934" i="2" s="1"/>
  <c r="AL1934" i="2"/>
  <c r="V1934" i="2" s="1"/>
  <c r="AP1934" i="2"/>
  <c r="AC1934" i="2" s="1"/>
  <c r="P1935" i="2"/>
  <c r="W1935" i="2"/>
  <c r="AD1935" i="2"/>
  <c r="AH1935" i="2"/>
  <c r="O1935" i="2" s="1"/>
  <c r="AL1935" i="2"/>
  <c r="V1935" i="2" s="1"/>
  <c r="AP1935" i="2"/>
  <c r="AC1935" i="2" s="1"/>
  <c r="P1936" i="2"/>
  <c r="W1936" i="2"/>
  <c r="AD1936" i="2"/>
  <c r="AH1936" i="2"/>
  <c r="O1936" i="2" s="1"/>
  <c r="AL1936" i="2"/>
  <c r="V1936" i="2" s="1"/>
  <c r="AP1936" i="2"/>
  <c r="AC1936" i="2" s="1"/>
  <c r="P1937" i="2"/>
  <c r="W1937" i="2"/>
  <c r="AD1937" i="2"/>
  <c r="AH1937" i="2"/>
  <c r="O1937" i="2" s="1"/>
  <c r="AL1937" i="2"/>
  <c r="V1937" i="2" s="1"/>
  <c r="AP1937" i="2"/>
  <c r="AC1937" i="2" s="1"/>
  <c r="P1938" i="2"/>
  <c r="W1938" i="2"/>
  <c r="AD1938" i="2"/>
  <c r="AH1938" i="2"/>
  <c r="O1938" i="2" s="1"/>
  <c r="AL1938" i="2"/>
  <c r="V1938" i="2" s="1"/>
  <c r="AP1938" i="2"/>
  <c r="AC1938" i="2" s="1"/>
  <c r="P1939" i="2"/>
  <c r="W1939" i="2"/>
  <c r="AD1939" i="2"/>
  <c r="AH1939" i="2"/>
  <c r="O1939" i="2" s="1"/>
  <c r="AL1939" i="2"/>
  <c r="V1939" i="2" s="1"/>
  <c r="AP1939" i="2"/>
  <c r="AC1939" i="2" s="1"/>
  <c r="P1940" i="2"/>
  <c r="W1940" i="2"/>
  <c r="AD1940" i="2"/>
  <c r="AH1940" i="2"/>
  <c r="O1940" i="2" s="1"/>
  <c r="AL1940" i="2"/>
  <c r="V1940" i="2" s="1"/>
  <c r="AP1940" i="2"/>
  <c r="AC1940" i="2" s="1"/>
  <c r="P1941" i="2"/>
  <c r="W1941" i="2"/>
  <c r="AD1941" i="2"/>
  <c r="AH1941" i="2"/>
  <c r="O1941" i="2" s="1"/>
  <c r="AL1941" i="2"/>
  <c r="V1941" i="2" s="1"/>
  <c r="AP1941" i="2"/>
  <c r="AC1941" i="2" s="1"/>
  <c r="P1942" i="2"/>
  <c r="W1942" i="2"/>
  <c r="AD1942" i="2"/>
  <c r="AH1942" i="2"/>
  <c r="O1942" i="2" s="1"/>
  <c r="AL1942" i="2"/>
  <c r="V1942" i="2" s="1"/>
  <c r="AP1942" i="2"/>
  <c r="AC1942" i="2" s="1"/>
  <c r="P1943" i="2"/>
  <c r="W1943" i="2"/>
  <c r="AD1943" i="2"/>
  <c r="AH1943" i="2"/>
  <c r="O1943" i="2" s="1"/>
  <c r="AL1943" i="2"/>
  <c r="V1943" i="2" s="1"/>
  <c r="AP1943" i="2"/>
  <c r="AC1943" i="2" s="1"/>
  <c r="P1944" i="2"/>
  <c r="W1944" i="2"/>
  <c r="AD1944" i="2"/>
  <c r="AH1944" i="2"/>
  <c r="O1944" i="2" s="1"/>
  <c r="AL1944" i="2"/>
  <c r="V1944" i="2" s="1"/>
  <c r="AP1944" i="2"/>
  <c r="AC1944" i="2" s="1"/>
  <c r="P1945" i="2"/>
  <c r="W1945" i="2"/>
  <c r="AD1945" i="2"/>
  <c r="AH1945" i="2"/>
  <c r="O1945" i="2" s="1"/>
  <c r="AL1945" i="2"/>
  <c r="V1945" i="2" s="1"/>
  <c r="AP1945" i="2"/>
  <c r="AC1945" i="2" s="1"/>
  <c r="P1946" i="2"/>
  <c r="W1946" i="2"/>
  <c r="AD1946" i="2"/>
  <c r="AH1946" i="2"/>
  <c r="O1946" i="2" s="1"/>
  <c r="AL1946" i="2"/>
  <c r="V1946" i="2" s="1"/>
  <c r="AP1946" i="2"/>
  <c r="AC1946" i="2" s="1"/>
  <c r="P1947" i="2"/>
  <c r="W1947" i="2"/>
  <c r="AD1947" i="2"/>
  <c r="AH1947" i="2"/>
  <c r="O1947" i="2" s="1"/>
  <c r="AL1947" i="2"/>
  <c r="V1947" i="2" s="1"/>
  <c r="AP1947" i="2"/>
  <c r="AC1947" i="2" s="1"/>
  <c r="P1948" i="2"/>
  <c r="W1948" i="2"/>
  <c r="AD1948" i="2"/>
  <c r="AH1948" i="2"/>
  <c r="O1948" i="2" s="1"/>
  <c r="AL1948" i="2"/>
  <c r="V1948" i="2" s="1"/>
  <c r="AP1948" i="2"/>
  <c r="AC1948" i="2" s="1"/>
  <c r="P1949" i="2"/>
  <c r="W1949" i="2"/>
  <c r="AD1949" i="2"/>
  <c r="AH1949" i="2"/>
  <c r="O1949" i="2" s="1"/>
  <c r="AL1949" i="2"/>
  <c r="V1949" i="2" s="1"/>
  <c r="AP1949" i="2"/>
  <c r="AC1949" i="2" s="1"/>
  <c r="P1950" i="2"/>
  <c r="W1950" i="2"/>
  <c r="AD1950" i="2"/>
  <c r="AH1950" i="2"/>
  <c r="O1950" i="2" s="1"/>
  <c r="AL1950" i="2"/>
  <c r="V1950" i="2" s="1"/>
  <c r="AP1950" i="2"/>
  <c r="AC1950" i="2" s="1"/>
  <c r="P1951" i="2"/>
  <c r="W1951" i="2"/>
  <c r="AD1951" i="2"/>
  <c r="AH1951" i="2"/>
  <c r="O1951" i="2" s="1"/>
  <c r="AL1951" i="2"/>
  <c r="V1951" i="2" s="1"/>
  <c r="AP1951" i="2"/>
  <c r="AC1951" i="2" s="1"/>
  <c r="P1952" i="2"/>
  <c r="W1952" i="2"/>
  <c r="AD1952" i="2"/>
  <c r="AH1952" i="2"/>
  <c r="O1952" i="2" s="1"/>
  <c r="AL1952" i="2"/>
  <c r="V1952" i="2" s="1"/>
  <c r="AP1952" i="2"/>
  <c r="AC1952" i="2" s="1"/>
  <c r="P1953" i="2"/>
  <c r="W1953" i="2"/>
  <c r="AD1953" i="2"/>
  <c r="AH1953" i="2"/>
  <c r="O1953" i="2" s="1"/>
  <c r="AL1953" i="2"/>
  <c r="V1953" i="2" s="1"/>
  <c r="AP1953" i="2"/>
  <c r="AC1953" i="2" s="1"/>
  <c r="P1954" i="2"/>
  <c r="W1954" i="2"/>
  <c r="AD1954" i="2"/>
  <c r="AH1954" i="2"/>
  <c r="O1954" i="2" s="1"/>
  <c r="AL1954" i="2"/>
  <c r="V1954" i="2" s="1"/>
  <c r="AP1954" i="2"/>
  <c r="AC1954" i="2" s="1"/>
  <c r="P1955" i="2"/>
  <c r="W1955" i="2"/>
  <c r="AD1955" i="2"/>
  <c r="AH1955" i="2"/>
  <c r="O1955" i="2" s="1"/>
  <c r="AL1955" i="2"/>
  <c r="V1955" i="2" s="1"/>
  <c r="AP1955" i="2"/>
  <c r="AC1955" i="2" s="1"/>
  <c r="P1956" i="2"/>
  <c r="W1956" i="2"/>
  <c r="AD1956" i="2"/>
  <c r="AH1956" i="2"/>
  <c r="O1956" i="2" s="1"/>
  <c r="AL1956" i="2"/>
  <c r="V1956" i="2" s="1"/>
  <c r="AP1956" i="2"/>
  <c r="AC1956" i="2" s="1"/>
  <c r="P1957" i="2"/>
  <c r="W1957" i="2"/>
  <c r="AD1957" i="2"/>
  <c r="AH1957" i="2"/>
  <c r="O1957" i="2" s="1"/>
  <c r="AL1957" i="2"/>
  <c r="V1957" i="2" s="1"/>
  <c r="AP1957" i="2"/>
  <c r="AC1957" i="2" s="1"/>
  <c r="P1958" i="2"/>
  <c r="W1958" i="2"/>
  <c r="AD1958" i="2"/>
  <c r="AH1958" i="2"/>
  <c r="O1958" i="2" s="1"/>
  <c r="AL1958" i="2"/>
  <c r="V1958" i="2" s="1"/>
  <c r="AP1958" i="2"/>
  <c r="AC1958" i="2" s="1"/>
  <c r="P1959" i="2"/>
  <c r="W1959" i="2"/>
  <c r="AD1959" i="2"/>
  <c r="AH1959" i="2"/>
  <c r="O1959" i="2" s="1"/>
  <c r="AL1959" i="2"/>
  <c r="V1959" i="2" s="1"/>
  <c r="AP1959" i="2"/>
  <c r="AC1959" i="2" s="1"/>
  <c r="P1960" i="2"/>
  <c r="W1960" i="2"/>
  <c r="AD1960" i="2"/>
  <c r="AH1960" i="2"/>
  <c r="O1960" i="2" s="1"/>
  <c r="AL1960" i="2"/>
  <c r="V1960" i="2" s="1"/>
  <c r="AP1960" i="2"/>
  <c r="AC1960" i="2" s="1"/>
  <c r="P1961" i="2"/>
  <c r="W1961" i="2"/>
  <c r="AD1961" i="2"/>
  <c r="AH1961" i="2"/>
  <c r="O1961" i="2" s="1"/>
  <c r="AL1961" i="2"/>
  <c r="V1961" i="2" s="1"/>
  <c r="AP1961" i="2"/>
  <c r="AC1961" i="2" s="1"/>
  <c r="P1962" i="2"/>
  <c r="W1962" i="2"/>
  <c r="AD1962" i="2"/>
  <c r="AH1962" i="2"/>
  <c r="O1962" i="2" s="1"/>
  <c r="AL1962" i="2"/>
  <c r="V1962" i="2" s="1"/>
  <c r="AP1962" i="2"/>
  <c r="AC1962" i="2" s="1"/>
  <c r="P1963" i="2"/>
  <c r="W1963" i="2"/>
  <c r="AD1963" i="2"/>
  <c r="AH1963" i="2"/>
  <c r="O1963" i="2" s="1"/>
  <c r="AL1963" i="2"/>
  <c r="V1963" i="2" s="1"/>
  <c r="AP1963" i="2"/>
  <c r="AC1963" i="2" s="1"/>
  <c r="P1964" i="2"/>
  <c r="W1964" i="2"/>
  <c r="AD1964" i="2"/>
  <c r="AH1964" i="2"/>
  <c r="O1964" i="2" s="1"/>
  <c r="AL1964" i="2"/>
  <c r="V1964" i="2" s="1"/>
  <c r="AP1964" i="2"/>
  <c r="AC1964" i="2" s="1"/>
  <c r="P1965" i="2"/>
  <c r="W1965" i="2"/>
  <c r="AD1965" i="2"/>
  <c r="AH1965" i="2"/>
  <c r="O1965" i="2" s="1"/>
  <c r="AL1965" i="2"/>
  <c r="V1965" i="2" s="1"/>
  <c r="AP1965" i="2"/>
  <c r="AC1965" i="2" s="1"/>
  <c r="P1966" i="2"/>
  <c r="W1966" i="2"/>
  <c r="AD1966" i="2"/>
  <c r="AH1966" i="2"/>
  <c r="O1966" i="2" s="1"/>
  <c r="AL1966" i="2"/>
  <c r="V1966" i="2" s="1"/>
  <c r="AP1966" i="2"/>
  <c r="AC1966" i="2" s="1"/>
  <c r="P1967" i="2"/>
  <c r="W1967" i="2"/>
  <c r="AD1967" i="2"/>
  <c r="AH1967" i="2"/>
  <c r="O1967" i="2" s="1"/>
  <c r="AL1967" i="2"/>
  <c r="V1967" i="2" s="1"/>
  <c r="AP1967" i="2"/>
  <c r="AC1967" i="2" s="1"/>
  <c r="P1968" i="2"/>
  <c r="W1968" i="2"/>
  <c r="AD1968" i="2"/>
  <c r="AH1968" i="2"/>
  <c r="O1968" i="2" s="1"/>
  <c r="AL1968" i="2"/>
  <c r="V1968" i="2" s="1"/>
  <c r="AP1968" i="2"/>
  <c r="AC1968" i="2" s="1"/>
  <c r="P1969" i="2"/>
  <c r="W1969" i="2"/>
  <c r="AD1969" i="2"/>
  <c r="AH1969" i="2"/>
  <c r="O1969" i="2" s="1"/>
  <c r="AL1969" i="2"/>
  <c r="V1969" i="2" s="1"/>
  <c r="AP1969" i="2"/>
  <c r="AC1969" i="2" s="1"/>
  <c r="P1970" i="2"/>
  <c r="W1970" i="2"/>
  <c r="AD1970" i="2"/>
  <c r="AH1970" i="2"/>
  <c r="O1970" i="2" s="1"/>
  <c r="AL1970" i="2"/>
  <c r="V1970" i="2" s="1"/>
  <c r="AP1970" i="2"/>
  <c r="AC1970" i="2" s="1"/>
  <c r="P1971" i="2"/>
  <c r="W1971" i="2"/>
  <c r="AD1971" i="2"/>
  <c r="AH1971" i="2"/>
  <c r="O1971" i="2" s="1"/>
  <c r="AL1971" i="2"/>
  <c r="V1971" i="2" s="1"/>
  <c r="AP1971" i="2"/>
  <c r="AC1971" i="2" s="1"/>
  <c r="P1972" i="2"/>
  <c r="W1972" i="2"/>
  <c r="AD1972" i="2"/>
  <c r="AH1972" i="2"/>
  <c r="O1972" i="2" s="1"/>
  <c r="AL1972" i="2"/>
  <c r="V1972" i="2" s="1"/>
  <c r="AP1972" i="2"/>
  <c r="AC1972" i="2" s="1"/>
  <c r="P1973" i="2"/>
  <c r="W1973" i="2"/>
  <c r="AD1973" i="2"/>
  <c r="AH1973" i="2"/>
  <c r="O1973" i="2" s="1"/>
  <c r="AL1973" i="2"/>
  <c r="V1973" i="2" s="1"/>
  <c r="AP1973" i="2"/>
  <c r="AC1973" i="2" s="1"/>
  <c r="P1974" i="2"/>
  <c r="W1974" i="2"/>
  <c r="AD1974" i="2"/>
  <c r="AH1974" i="2"/>
  <c r="O1974" i="2" s="1"/>
  <c r="AL1974" i="2"/>
  <c r="V1974" i="2" s="1"/>
  <c r="AP1974" i="2"/>
  <c r="AC1974" i="2" s="1"/>
  <c r="P1975" i="2"/>
  <c r="W1975" i="2"/>
  <c r="AD1975" i="2"/>
  <c r="AH1975" i="2"/>
  <c r="O1975" i="2" s="1"/>
  <c r="AL1975" i="2"/>
  <c r="V1975" i="2" s="1"/>
  <c r="AP1975" i="2"/>
  <c r="AC1975" i="2" s="1"/>
  <c r="P1976" i="2"/>
  <c r="W1976" i="2"/>
  <c r="AD1976" i="2"/>
  <c r="AH1976" i="2"/>
  <c r="O1976" i="2" s="1"/>
  <c r="AL1976" i="2"/>
  <c r="V1976" i="2" s="1"/>
  <c r="AP1976" i="2"/>
  <c r="AC1976" i="2" s="1"/>
  <c r="P1977" i="2"/>
  <c r="W1977" i="2"/>
  <c r="AD1977" i="2"/>
  <c r="AH1977" i="2"/>
  <c r="O1977" i="2" s="1"/>
  <c r="AL1977" i="2"/>
  <c r="V1977" i="2" s="1"/>
  <c r="AP1977" i="2"/>
  <c r="AC1977" i="2" s="1"/>
  <c r="P1978" i="2"/>
  <c r="W1978" i="2"/>
  <c r="AD1978" i="2"/>
  <c r="AH1978" i="2"/>
  <c r="O1978" i="2" s="1"/>
  <c r="AL1978" i="2"/>
  <c r="V1978" i="2" s="1"/>
  <c r="AP1978" i="2"/>
  <c r="AC1978" i="2" s="1"/>
  <c r="P1979" i="2"/>
  <c r="W1979" i="2"/>
  <c r="AD1979" i="2"/>
  <c r="AH1979" i="2"/>
  <c r="O1979" i="2" s="1"/>
  <c r="AL1979" i="2"/>
  <c r="V1979" i="2" s="1"/>
  <c r="AP1979" i="2"/>
  <c r="AC1979" i="2" s="1"/>
  <c r="P1980" i="2"/>
  <c r="W1980" i="2"/>
  <c r="AD1980" i="2"/>
  <c r="AH1980" i="2"/>
  <c r="O1980" i="2" s="1"/>
  <c r="AL1980" i="2"/>
  <c r="V1980" i="2" s="1"/>
  <c r="AP1980" i="2"/>
  <c r="AC1980" i="2" s="1"/>
  <c r="P1981" i="2"/>
  <c r="W1981" i="2"/>
  <c r="AD1981" i="2"/>
  <c r="AH1981" i="2"/>
  <c r="O1981" i="2" s="1"/>
  <c r="AL1981" i="2"/>
  <c r="V1981" i="2" s="1"/>
  <c r="AP1981" i="2"/>
  <c r="AC1981" i="2" s="1"/>
  <c r="P1982" i="2"/>
  <c r="W1982" i="2"/>
  <c r="AD1982" i="2"/>
  <c r="AH1982" i="2"/>
  <c r="O1982" i="2" s="1"/>
  <c r="AL1982" i="2"/>
  <c r="V1982" i="2" s="1"/>
  <c r="AP1982" i="2"/>
  <c r="AC1982" i="2" s="1"/>
  <c r="P1983" i="2"/>
  <c r="W1983" i="2"/>
  <c r="AD1983" i="2"/>
  <c r="AH1983" i="2"/>
  <c r="O1983" i="2" s="1"/>
  <c r="AL1983" i="2"/>
  <c r="V1983" i="2" s="1"/>
  <c r="AP1983" i="2"/>
  <c r="AC1983" i="2" s="1"/>
  <c r="P1984" i="2"/>
  <c r="W1984" i="2"/>
  <c r="AD1984" i="2"/>
  <c r="AH1984" i="2"/>
  <c r="O1984" i="2" s="1"/>
  <c r="AL1984" i="2"/>
  <c r="V1984" i="2" s="1"/>
  <c r="AP1984" i="2"/>
  <c r="AC1984" i="2" s="1"/>
  <c r="P1985" i="2"/>
  <c r="W1985" i="2"/>
  <c r="AD1985" i="2"/>
  <c r="AH1985" i="2"/>
  <c r="O1985" i="2" s="1"/>
  <c r="AL1985" i="2"/>
  <c r="V1985" i="2" s="1"/>
  <c r="AP1985" i="2"/>
  <c r="AC1985" i="2" s="1"/>
  <c r="P1986" i="2"/>
  <c r="W1986" i="2"/>
  <c r="AD1986" i="2"/>
  <c r="AH1986" i="2"/>
  <c r="O1986" i="2" s="1"/>
  <c r="AL1986" i="2"/>
  <c r="V1986" i="2" s="1"/>
  <c r="AP1986" i="2"/>
  <c r="AC1986" i="2" s="1"/>
  <c r="P1987" i="2"/>
  <c r="W1987" i="2"/>
  <c r="AD1987" i="2"/>
  <c r="AH1987" i="2"/>
  <c r="O1987" i="2" s="1"/>
  <c r="AL1987" i="2"/>
  <c r="V1987" i="2" s="1"/>
  <c r="AP1987" i="2"/>
  <c r="AC1987" i="2" s="1"/>
  <c r="P1988" i="2"/>
  <c r="W1988" i="2"/>
  <c r="AD1988" i="2"/>
  <c r="AH1988" i="2"/>
  <c r="O1988" i="2" s="1"/>
  <c r="AL1988" i="2"/>
  <c r="V1988" i="2" s="1"/>
  <c r="AP1988" i="2"/>
  <c r="AC1988" i="2" s="1"/>
  <c r="P1989" i="2"/>
  <c r="W1989" i="2"/>
  <c r="AD1989" i="2"/>
  <c r="AH1989" i="2"/>
  <c r="O1989" i="2" s="1"/>
  <c r="AL1989" i="2"/>
  <c r="V1989" i="2" s="1"/>
  <c r="AP1989" i="2"/>
  <c r="AC1989" i="2" s="1"/>
  <c r="P1990" i="2"/>
  <c r="W1990" i="2"/>
  <c r="AD1990" i="2"/>
  <c r="AH1990" i="2"/>
  <c r="O1990" i="2" s="1"/>
  <c r="AL1990" i="2"/>
  <c r="V1990" i="2" s="1"/>
  <c r="AP1990" i="2"/>
  <c r="AC1990" i="2" s="1"/>
  <c r="P1991" i="2"/>
  <c r="W1991" i="2"/>
  <c r="AD1991" i="2"/>
  <c r="AH1991" i="2"/>
  <c r="O1991" i="2" s="1"/>
  <c r="AL1991" i="2"/>
  <c r="V1991" i="2" s="1"/>
  <c r="AP1991" i="2"/>
  <c r="AC1991" i="2" s="1"/>
  <c r="P1992" i="2"/>
  <c r="W1992" i="2"/>
  <c r="AD1992" i="2"/>
  <c r="AH1992" i="2"/>
  <c r="O1992" i="2" s="1"/>
  <c r="AL1992" i="2"/>
  <c r="V1992" i="2" s="1"/>
  <c r="AP1992" i="2"/>
  <c r="AC1992" i="2" s="1"/>
  <c r="P1993" i="2"/>
  <c r="W1993" i="2"/>
  <c r="AD1993" i="2"/>
  <c r="AH1993" i="2"/>
  <c r="O1993" i="2" s="1"/>
  <c r="AL1993" i="2"/>
  <c r="V1993" i="2" s="1"/>
  <c r="AP1993" i="2"/>
  <c r="AC1993" i="2" s="1"/>
  <c r="P1994" i="2"/>
  <c r="W1994" i="2"/>
  <c r="AD1994" i="2"/>
  <c r="AH1994" i="2"/>
  <c r="O1994" i="2" s="1"/>
  <c r="AL1994" i="2"/>
  <c r="V1994" i="2" s="1"/>
  <c r="AP1994" i="2"/>
  <c r="AC1994" i="2" s="1"/>
  <c r="P1995" i="2"/>
  <c r="W1995" i="2"/>
  <c r="AD1995" i="2"/>
  <c r="AH1995" i="2"/>
  <c r="O1995" i="2" s="1"/>
  <c r="AL1995" i="2"/>
  <c r="V1995" i="2" s="1"/>
  <c r="AP1995" i="2"/>
  <c r="AC1995" i="2" s="1"/>
  <c r="P1996" i="2"/>
  <c r="W1996" i="2"/>
  <c r="AD1996" i="2"/>
  <c r="AH1996" i="2"/>
  <c r="O1996" i="2" s="1"/>
  <c r="AL1996" i="2"/>
  <c r="V1996" i="2" s="1"/>
  <c r="AP1996" i="2"/>
  <c r="AC1996" i="2" s="1"/>
  <c r="P1997" i="2"/>
  <c r="W1997" i="2"/>
  <c r="AD1997" i="2"/>
  <c r="AH1997" i="2"/>
  <c r="O1997" i="2" s="1"/>
  <c r="AL1997" i="2"/>
  <c r="V1997" i="2" s="1"/>
  <c r="AP1997" i="2"/>
  <c r="AC1997" i="2" s="1"/>
  <c r="P1998" i="2"/>
  <c r="W1998" i="2"/>
  <c r="AD1998" i="2"/>
  <c r="AH1998" i="2"/>
  <c r="O1998" i="2" s="1"/>
  <c r="AL1998" i="2"/>
  <c r="V1998" i="2" s="1"/>
  <c r="AP1998" i="2"/>
  <c r="AC1998" i="2" s="1"/>
  <c r="P1999" i="2"/>
  <c r="W1999" i="2"/>
  <c r="AD1999" i="2"/>
  <c r="AH1999" i="2"/>
  <c r="O1999" i="2" s="1"/>
  <c r="AL1999" i="2"/>
  <c r="V1999" i="2" s="1"/>
  <c r="AP1999" i="2"/>
  <c r="AC1999" i="2" s="1"/>
  <c r="P2000" i="2"/>
  <c r="W2000" i="2"/>
  <c r="AD2000" i="2"/>
  <c r="AH2000" i="2"/>
  <c r="O2000" i="2" s="1"/>
  <c r="AL2000" i="2"/>
  <c r="V2000" i="2" s="1"/>
  <c r="AP2000" i="2"/>
  <c r="AC2000" i="2" s="1"/>
  <c r="P2001" i="2"/>
  <c r="W2001" i="2"/>
  <c r="AD2001" i="2"/>
  <c r="AH2001" i="2"/>
  <c r="O2001" i="2" s="1"/>
  <c r="AL2001" i="2"/>
  <c r="V2001" i="2" s="1"/>
  <c r="AP2001" i="2"/>
  <c r="AC2001" i="2" s="1"/>
  <c r="P2002" i="2"/>
  <c r="W2002" i="2"/>
  <c r="AD2002" i="2"/>
  <c r="AH2002" i="2"/>
  <c r="O2002" i="2" s="1"/>
  <c r="AL2002" i="2"/>
  <c r="V2002" i="2" s="1"/>
  <c r="AP2002" i="2"/>
  <c r="AC2002" i="2" s="1"/>
  <c r="P2003" i="2"/>
  <c r="W2003" i="2"/>
  <c r="AD2003" i="2"/>
  <c r="AH2003" i="2"/>
  <c r="O2003" i="2" s="1"/>
  <c r="AL2003" i="2"/>
  <c r="V2003" i="2" s="1"/>
  <c r="AP2003" i="2"/>
  <c r="AC2003" i="2" s="1"/>
  <c r="P2004" i="2"/>
  <c r="W2004" i="2"/>
  <c r="AD2004" i="2"/>
  <c r="AH2004" i="2"/>
  <c r="O2004" i="2" s="1"/>
  <c r="AL2004" i="2"/>
  <c r="V2004" i="2" s="1"/>
  <c r="AP2004" i="2"/>
  <c r="AC2004" i="2" s="1"/>
  <c r="P2005" i="2"/>
  <c r="W2005" i="2"/>
  <c r="AD2005" i="2"/>
  <c r="AH2005" i="2"/>
  <c r="O2005" i="2" s="1"/>
  <c r="AL2005" i="2"/>
  <c r="V2005" i="2" s="1"/>
  <c r="AP2005" i="2"/>
  <c r="AC2005" i="2" s="1"/>
  <c r="P2006" i="2"/>
  <c r="W2006" i="2"/>
  <c r="AD2006" i="2"/>
  <c r="AH2006" i="2"/>
  <c r="O2006" i="2" s="1"/>
  <c r="AL2006" i="2"/>
  <c r="V2006" i="2" s="1"/>
  <c r="AP2006" i="2"/>
  <c r="AC2006" i="2" s="1"/>
  <c r="P2007" i="2"/>
  <c r="W2007" i="2"/>
  <c r="AD2007" i="2"/>
  <c r="AH2007" i="2"/>
  <c r="O2007" i="2" s="1"/>
  <c r="AL2007" i="2"/>
  <c r="V2007" i="2" s="1"/>
  <c r="AP2007" i="2"/>
  <c r="AC2007" i="2" s="1"/>
  <c r="P2008" i="2"/>
  <c r="W2008" i="2"/>
  <c r="AD2008" i="2"/>
  <c r="AH2008" i="2"/>
  <c r="O2008" i="2" s="1"/>
  <c r="AL2008" i="2"/>
  <c r="V2008" i="2" s="1"/>
  <c r="AP2008" i="2"/>
  <c r="AC2008" i="2" s="1"/>
  <c r="P2009" i="2"/>
  <c r="W2009" i="2"/>
  <c r="AD2009" i="2"/>
  <c r="AH2009" i="2"/>
  <c r="O2009" i="2" s="1"/>
  <c r="AL2009" i="2"/>
  <c r="V2009" i="2" s="1"/>
  <c r="AP2009" i="2"/>
  <c r="AC2009" i="2" s="1"/>
  <c r="P2010" i="2"/>
  <c r="W2010" i="2"/>
  <c r="AD2010" i="2"/>
  <c r="AH2010" i="2"/>
  <c r="O2010" i="2" s="1"/>
  <c r="AL2010" i="2"/>
  <c r="V2010" i="2" s="1"/>
  <c r="AP2010" i="2"/>
  <c r="AC2010" i="2" s="1"/>
  <c r="P2011" i="2"/>
  <c r="W2011" i="2"/>
  <c r="AD2011" i="2"/>
  <c r="AH2011" i="2"/>
  <c r="O2011" i="2" s="1"/>
  <c r="AL2011" i="2"/>
  <c r="V2011" i="2" s="1"/>
  <c r="AP2011" i="2"/>
  <c r="AC2011" i="2" s="1"/>
  <c r="P2012" i="2"/>
  <c r="W2012" i="2"/>
  <c r="AD2012" i="2"/>
  <c r="AH2012" i="2"/>
  <c r="O2012" i="2" s="1"/>
  <c r="AL2012" i="2"/>
  <c r="V2012" i="2" s="1"/>
  <c r="AP2012" i="2"/>
  <c r="AC2012" i="2" s="1"/>
  <c r="BP1512" i="2"/>
  <c r="BO1512" i="2"/>
  <c r="BN1512" i="2"/>
  <c r="BM1512" i="2"/>
  <c r="BL1512" i="2"/>
  <c r="BK1512" i="2"/>
  <c r="BI1512" i="2"/>
  <c r="BH1512" i="2"/>
  <c r="BF1512" i="2"/>
  <c r="BE1512" i="2"/>
  <c r="BD1512" i="2"/>
  <c r="BC1512" i="2"/>
  <c r="BB1512" i="2"/>
  <c r="BA1512" i="2"/>
  <c r="AZ1512" i="2"/>
  <c r="AY1512" i="2"/>
  <c r="AX1512" i="2"/>
  <c r="AW1512" i="2"/>
  <c r="AV1512" i="2"/>
  <c r="AU1512" i="2"/>
  <c r="BP1511" i="2"/>
  <c r="BO1511" i="2"/>
  <c r="BN1511" i="2"/>
  <c r="BM1511" i="2"/>
  <c r="BL1511" i="2"/>
  <c r="BK1511" i="2"/>
  <c r="BI1511" i="2"/>
  <c r="BH1511" i="2"/>
  <c r="BF1511" i="2"/>
  <c r="BE1511" i="2"/>
  <c r="BD1511" i="2"/>
  <c r="BC1511" i="2"/>
  <c r="BB1511" i="2"/>
  <c r="BA1511" i="2"/>
  <c r="AZ1511" i="2"/>
  <c r="AY1511" i="2"/>
  <c r="AX1511" i="2"/>
  <c r="AW1511" i="2"/>
  <c r="AV1511" i="2"/>
  <c r="AU1511" i="2"/>
  <c r="BP1510" i="2"/>
  <c r="BO1510" i="2"/>
  <c r="BN1510" i="2"/>
  <c r="BM1510" i="2"/>
  <c r="BL1510" i="2"/>
  <c r="BK1510" i="2"/>
  <c r="BI1510" i="2"/>
  <c r="BH1510" i="2"/>
  <c r="BF1510" i="2"/>
  <c r="BE1510" i="2"/>
  <c r="BD1510" i="2"/>
  <c r="BC1510" i="2"/>
  <c r="BB1510" i="2"/>
  <c r="BA1510" i="2"/>
  <c r="AZ1510" i="2"/>
  <c r="AY1510" i="2"/>
  <c r="AX1510" i="2"/>
  <c r="AW1510" i="2"/>
  <c r="AV1510" i="2"/>
  <c r="AU1510" i="2"/>
  <c r="BP1509" i="2"/>
  <c r="BO1509" i="2"/>
  <c r="BN1509" i="2"/>
  <c r="BM1509" i="2"/>
  <c r="BL1509" i="2"/>
  <c r="BK1509" i="2"/>
  <c r="BI1509" i="2"/>
  <c r="BH1509" i="2"/>
  <c r="BF1509" i="2"/>
  <c r="BE1509" i="2"/>
  <c r="BD1509" i="2"/>
  <c r="BC1509" i="2"/>
  <c r="BB1509" i="2"/>
  <c r="BA1509" i="2"/>
  <c r="AZ1509" i="2"/>
  <c r="AY1509" i="2"/>
  <c r="AX1509" i="2"/>
  <c r="AW1509" i="2"/>
  <c r="AV1509" i="2"/>
  <c r="AU1509" i="2"/>
  <c r="BP1508" i="2"/>
  <c r="BO1508" i="2"/>
  <c r="BN1508" i="2"/>
  <c r="BM1508" i="2"/>
  <c r="BL1508" i="2"/>
  <c r="BK1508" i="2"/>
  <c r="BI1508" i="2"/>
  <c r="BH1508" i="2"/>
  <c r="BF1508" i="2"/>
  <c r="BE1508" i="2"/>
  <c r="BD1508" i="2"/>
  <c r="BC1508" i="2"/>
  <c r="BB1508" i="2"/>
  <c r="BA1508" i="2"/>
  <c r="AZ1508" i="2"/>
  <c r="AY1508" i="2"/>
  <c r="AX1508" i="2"/>
  <c r="AW1508" i="2"/>
  <c r="AV1508" i="2"/>
  <c r="AU1508" i="2"/>
  <c r="BP1507" i="2"/>
  <c r="BO1507" i="2"/>
  <c r="BN1507" i="2"/>
  <c r="BM1507" i="2"/>
  <c r="BL1507" i="2"/>
  <c r="BK1507" i="2"/>
  <c r="BI1507" i="2"/>
  <c r="BH1507" i="2"/>
  <c r="BF1507" i="2"/>
  <c r="BE1507" i="2"/>
  <c r="BD1507" i="2"/>
  <c r="BC1507" i="2"/>
  <c r="BB1507" i="2"/>
  <c r="BA1507" i="2"/>
  <c r="AZ1507" i="2"/>
  <c r="AY1507" i="2"/>
  <c r="AX1507" i="2"/>
  <c r="AW1507" i="2"/>
  <c r="AV1507" i="2"/>
  <c r="AU1507" i="2"/>
  <c r="BP1506" i="2"/>
  <c r="BO1506" i="2"/>
  <c r="BN1506" i="2"/>
  <c r="BM1506" i="2"/>
  <c r="BL1506" i="2"/>
  <c r="BK1506" i="2"/>
  <c r="BI1506" i="2"/>
  <c r="BH1506" i="2"/>
  <c r="BF1506" i="2"/>
  <c r="BE1506" i="2"/>
  <c r="BD1506" i="2"/>
  <c r="BC1506" i="2"/>
  <c r="BB1506" i="2"/>
  <c r="BA1506" i="2"/>
  <c r="AZ1506" i="2"/>
  <c r="AY1506" i="2"/>
  <c r="AX1506" i="2"/>
  <c r="AW1506" i="2"/>
  <c r="AV1506" i="2"/>
  <c r="AU1506" i="2"/>
  <c r="BP1505" i="2"/>
  <c r="BO1505" i="2"/>
  <c r="BN1505" i="2"/>
  <c r="BM1505" i="2"/>
  <c r="BL1505" i="2"/>
  <c r="BK1505" i="2"/>
  <c r="BI1505" i="2"/>
  <c r="BH1505" i="2"/>
  <c r="BF1505" i="2"/>
  <c r="BE1505" i="2"/>
  <c r="BD1505" i="2"/>
  <c r="BC1505" i="2"/>
  <c r="BB1505" i="2"/>
  <c r="BA1505" i="2"/>
  <c r="AZ1505" i="2"/>
  <c r="AY1505" i="2"/>
  <c r="AX1505" i="2"/>
  <c r="AW1505" i="2"/>
  <c r="AV1505" i="2"/>
  <c r="AU1505" i="2"/>
  <c r="BP1504" i="2"/>
  <c r="BO1504" i="2"/>
  <c r="BN1504" i="2"/>
  <c r="BM1504" i="2"/>
  <c r="BL1504" i="2"/>
  <c r="BK1504" i="2"/>
  <c r="BI1504" i="2"/>
  <c r="BH1504" i="2"/>
  <c r="BF1504" i="2"/>
  <c r="BE1504" i="2"/>
  <c r="BD1504" i="2"/>
  <c r="BC1504" i="2"/>
  <c r="BB1504" i="2"/>
  <c r="BA1504" i="2"/>
  <c r="AZ1504" i="2"/>
  <c r="AY1504" i="2"/>
  <c r="AX1504" i="2"/>
  <c r="AW1504" i="2"/>
  <c r="AV1504" i="2"/>
  <c r="AU1504" i="2"/>
  <c r="BP1503" i="2"/>
  <c r="BO1503" i="2"/>
  <c r="BN1503" i="2"/>
  <c r="BM1503" i="2"/>
  <c r="BL1503" i="2"/>
  <c r="BK1503" i="2"/>
  <c r="BI1503" i="2"/>
  <c r="BH1503" i="2"/>
  <c r="BF1503" i="2"/>
  <c r="BE1503" i="2"/>
  <c r="BD1503" i="2"/>
  <c r="BC1503" i="2"/>
  <c r="BB1503" i="2"/>
  <c r="BA1503" i="2"/>
  <c r="AZ1503" i="2"/>
  <c r="AY1503" i="2"/>
  <c r="AX1503" i="2"/>
  <c r="AW1503" i="2"/>
  <c r="AV1503" i="2"/>
  <c r="AU1503" i="2"/>
  <c r="BP1502" i="2"/>
  <c r="BO1502" i="2"/>
  <c r="BN1502" i="2"/>
  <c r="BM1502" i="2"/>
  <c r="BL1502" i="2"/>
  <c r="BK1502" i="2"/>
  <c r="BI1502" i="2"/>
  <c r="BH1502" i="2"/>
  <c r="BF1502" i="2"/>
  <c r="BE1502" i="2"/>
  <c r="BD1502" i="2"/>
  <c r="BC1502" i="2"/>
  <c r="BB1502" i="2"/>
  <c r="BA1502" i="2"/>
  <c r="AZ1502" i="2"/>
  <c r="AY1502" i="2"/>
  <c r="AX1502" i="2"/>
  <c r="AW1502" i="2"/>
  <c r="AV1502" i="2"/>
  <c r="AU1502" i="2"/>
  <c r="BP1501" i="2"/>
  <c r="BO1501" i="2"/>
  <c r="BN1501" i="2"/>
  <c r="BM1501" i="2"/>
  <c r="BL1501" i="2"/>
  <c r="BK1501" i="2"/>
  <c r="BI1501" i="2"/>
  <c r="BH1501" i="2"/>
  <c r="BF1501" i="2"/>
  <c r="BE1501" i="2"/>
  <c r="BD1501" i="2"/>
  <c r="BC1501" i="2"/>
  <c r="BB1501" i="2"/>
  <c r="BA1501" i="2"/>
  <c r="AZ1501" i="2"/>
  <c r="AY1501" i="2"/>
  <c r="AX1501" i="2"/>
  <c r="AW1501" i="2"/>
  <c r="AV1501" i="2"/>
  <c r="AU1501" i="2"/>
  <c r="BP1500" i="2"/>
  <c r="BO1500" i="2"/>
  <c r="BN1500" i="2"/>
  <c r="BM1500" i="2"/>
  <c r="BL1500" i="2"/>
  <c r="BK1500" i="2"/>
  <c r="BI1500" i="2"/>
  <c r="BH1500" i="2"/>
  <c r="BF1500" i="2"/>
  <c r="BE1500" i="2"/>
  <c r="BD1500" i="2"/>
  <c r="BC1500" i="2"/>
  <c r="BB1500" i="2"/>
  <c r="BA1500" i="2"/>
  <c r="AZ1500" i="2"/>
  <c r="AY1500" i="2"/>
  <c r="AX1500" i="2"/>
  <c r="AW1500" i="2"/>
  <c r="AV1500" i="2"/>
  <c r="AU1500" i="2"/>
  <c r="BP1499" i="2"/>
  <c r="BO1499" i="2"/>
  <c r="BN1499" i="2"/>
  <c r="BM1499" i="2"/>
  <c r="BL1499" i="2"/>
  <c r="BK1499" i="2"/>
  <c r="BI1499" i="2"/>
  <c r="BH1499" i="2"/>
  <c r="BF1499" i="2"/>
  <c r="BE1499" i="2"/>
  <c r="BD1499" i="2"/>
  <c r="BC1499" i="2"/>
  <c r="BB1499" i="2"/>
  <c r="BA1499" i="2"/>
  <c r="AZ1499" i="2"/>
  <c r="AY1499" i="2"/>
  <c r="AX1499" i="2"/>
  <c r="AW1499" i="2"/>
  <c r="AV1499" i="2"/>
  <c r="AU1499" i="2"/>
  <c r="BP1498" i="2"/>
  <c r="BO1498" i="2"/>
  <c r="BN1498" i="2"/>
  <c r="BM1498" i="2"/>
  <c r="BL1498" i="2"/>
  <c r="BK1498" i="2"/>
  <c r="BI1498" i="2"/>
  <c r="BH1498" i="2"/>
  <c r="BF1498" i="2"/>
  <c r="BE1498" i="2"/>
  <c r="BD1498" i="2"/>
  <c r="BC1498" i="2"/>
  <c r="BB1498" i="2"/>
  <c r="BA1498" i="2"/>
  <c r="AZ1498" i="2"/>
  <c r="AY1498" i="2"/>
  <c r="AX1498" i="2"/>
  <c r="AW1498" i="2"/>
  <c r="AV1498" i="2"/>
  <c r="AU1498" i="2"/>
  <c r="BP1497" i="2"/>
  <c r="BO1497" i="2"/>
  <c r="BN1497" i="2"/>
  <c r="BM1497" i="2"/>
  <c r="BL1497" i="2"/>
  <c r="BK1497" i="2"/>
  <c r="BI1497" i="2"/>
  <c r="BH1497" i="2"/>
  <c r="BF1497" i="2"/>
  <c r="BE1497" i="2"/>
  <c r="BD1497" i="2"/>
  <c r="BC1497" i="2"/>
  <c r="BB1497" i="2"/>
  <c r="BA1497" i="2"/>
  <c r="AZ1497" i="2"/>
  <c r="AY1497" i="2"/>
  <c r="AX1497" i="2"/>
  <c r="AW1497" i="2"/>
  <c r="AV1497" i="2"/>
  <c r="AU1497" i="2"/>
  <c r="BP1496" i="2"/>
  <c r="BO1496" i="2"/>
  <c r="BN1496" i="2"/>
  <c r="BM1496" i="2"/>
  <c r="BL1496" i="2"/>
  <c r="BK1496" i="2"/>
  <c r="BI1496" i="2"/>
  <c r="BH1496" i="2"/>
  <c r="BF1496" i="2"/>
  <c r="BE1496" i="2"/>
  <c r="BD1496" i="2"/>
  <c r="BC1496" i="2"/>
  <c r="BB1496" i="2"/>
  <c r="BA1496" i="2"/>
  <c r="AZ1496" i="2"/>
  <c r="AY1496" i="2"/>
  <c r="AX1496" i="2"/>
  <c r="AW1496" i="2"/>
  <c r="AV1496" i="2"/>
  <c r="AU1496" i="2"/>
  <c r="BP1495" i="2"/>
  <c r="BO1495" i="2"/>
  <c r="BN1495" i="2"/>
  <c r="BM1495" i="2"/>
  <c r="BL1495" i="2"/>
  <c r="BK1495" i="2"/>
  <c r="BI1495" i="2"/>
  <c r="BH1495" i="2"/>
  <c r="BF1495" i="2"/>
  <c r="BE1495" i="2"/>
  <c r="BD1495" i="2"/>
  <c r="BC1495" i="2"/>
  <c r="BB1495" i="2"/>
  <c r="BA1495" i="2"/>
  <c r="AZ1495" i="2"/>
  <c r="AY1495" i="2"/>
  <c r="AX1495" i="2"/>
  <c r="AW1495" i="2"/>
  <c r="AV1495" i="2"/>
  <c r="AU1495" i="2"/>
  <c r="BP1494" i="2"/>
  <c r="BO1494" i="2"/>
  <c r="BN1494" i="2"/>
  <c r="BM1494" i="2"/>
  <c r="BL1494" i="2"/>
  <c r="BK1494" i="2"/>
  <c r="BI1494" i="2"/>
  <c r="BH1494" i="2"/>
  <c r="BF1494" i="2"/>
  <c r="BE1494" i="2"/>
  <c r="BD1494" i="2"/>
  <c r="BC1494" i="2"/>
  <c r="BB1494" i="2"/>
  <c r="BA1494" i="2"/>
  <c r="AZ1494" i="2"/>
  <c r="AY1494" i="2"/>
  <c r="AX1494" i="2"/>
  <c r="AW1494" i="2"/>
  <c r="AV1494" i="2"/>
  <c r="AU1494" i="2"/>
  <c r="BP1493" i="2"/>
  <c r="BO1493" i="2"/>
  <c r="BN1493" i="2"/>
  <c r="BM1493" i="2"/>
  <c r="BL1493" i="2"/>
  <c r="BK1493" i="2"/>
  <c r="BI1493" i="2"/>
  <c r="BH1493" i="2"/>
  <c r="BF1493" i="2"/>
  <c r="BE1493" i="2"/>
  <c r="BD1493" i="2"/>
  <c r="BC1493" i="2"/>
  <c r="BB1493" i="2"/>
  <c r="BA1493" i="2"/>
  <c r="AZ1493" i="2"/>
  <c r="AY1493" i="2"/>
  <c r="AX1493" i="2"/>
  <c r="AW1493" i="2"/>
  <c r="AV1493" i="2"/>
  <c r="AU1493" i="2"/>
  <c r="BP1492" i="2"/>
  <c r="BO1492" i="2"/>
  <c r="BN1492" i="2"/>
  <c r="BM1492" i="2"/>
  <c r="BL1492" i="2"/>
  <c r="BK1492" i="2"/>
  <c r="BI1492" i="2"/>
  <c r="BH1492" i="2"/>
  <c r="BF1492" i="2"/>
  <c r="BE1492" i="2"/>
  <c r="BD1492" i="2"/>
  <c r="BC1492" i="2"/>
  <c r="BB1492" i="2"/>
  <c r="BA1492" i="2"/>
  <c r="AZ1492" i="2"/>
  <c r="AY1492" i="2"/>
  <c r="AX1492" i="2"/>
  <c r="AW1492" i="2"/>
  <c r="AV1492" i="2"/>
  <c r="AU1492" i="2"/>
  <c r="BP1491" i="2"/>
  <c r="BO1491" i="2"/>
  <c r="BN1491" i="2"/>
  <c r="BM1491" i="2"/>
  <c r="BL1491" i="2"/>
  <c r="BK1491" i="2"/>
  <c r="BI1491" i="2"/>
  <c r="BH1491" i="2"/>
  <c r="BF1491" i="2"/>
  <c r="BE1491" i="2"/>
  <c r="BD1491" i="2"/>
  <c r="BC1491" i="2"/>
  <c r="BB1491" i="2"/>
  <c r="BA1491" i="2"/>
  <c r="AZ1491" i="2"/>
  <c r="AY1491" i="2"/>
  <c r="AX1491" i="2"/>
  <c r="AW1491" i="2"/>
  <c r="AV1491" i="2"/>
  <c r="AU1491" i="2"/>
  <c r="BP1490" i="2"/>
  <c r="BO1490" i="2"/>
  <c r="BN1490" i="2"/>
  <c r="BM1490" i="2"/>
  <c r="BL1490" i="2"/>
  <c r="BK1490" i="2"/>
  <c r="BI1490" i="2"/>
  <c r="BH1490" i="2"/>
  <c r="BF1490" i="2"/>
  <c r="BE1490" i="2"/>
  <c r="BD1490" i="2"/>
  <c r="BC1490" i="2"/>
  <c r="BB1490" i="2"/>
  <c r="BA1490" i="2"/>
  <c r="AZ1490" i="2"/>
  <c r="AY1490" i="2"/>
  <c r="AX1490" i="2"/>
  <c r="AW1490" i="2"/>
  <c r="AV1490" i="2"/>
  <c r="AU1490" i="2"/>
  <c r="BP1489" i="2"/>
  <c r="BO1489" i="2"/>
  <c r="BN1489" i="2"/>
  <c r="BM1489" i="2"/>
  <c r="BL1489" i="2"/>
  <c r="BK1489" i="2"/>
  <c r="BI1489" i="2"/>
  <c r="BH1489" i="2"/>
  <c r="BF1489" i="2"/>
  <c r="BE1489" i="2"/>
  <c r="BD1489" i="2"/>
  <c r="BC1489" i="2"/>
  <c r="BB1489" i="2"/>
  <c r="BA1489" i="2"/>
  <c r="AZ1489" i="2"/>
  <c r="AY1489" i="2"/>
  <c r="AX1489" i="2"/>
  <c r="AW1489" i="2"/>
  <c r="AV1489" i="2"/>
  <c r="AU1489" i="2"/>
  <c r="BP1488" i="2"/>
  <c r="BO1488" i="2"/>
  <c r="BN1488" i="2"/>
  <c r="BM1488" i="2"/>
  <c r="BL1488" i="2"/>
  <c r="BK1488" i="2"/>
  <c r="BI1488" i="2"/>
  <c r="BH1488" i="2"/>
  <c r="BF1488" i="2"/>
  <c r="BE1488" i="2"/>
  <c r="BD1488" i="2"/>
  <c r="BC1488" i="2"/>
  <c r="BB1488" i="2"/>
  <c r="BA1488" i="2"/>
  <c r="AZ1488" i="2"/>
  <c r="AY1488" i="2"/>
  <c r="AX1488" i="2"/>
  <c r="AW1488" i="2"/>
  <c r="AV1488" i="2"/>
  <c r="AU1488" i="2"/>
  <c r="BP1487" i="2"/>
  <c r="BO1487" i="2"/>
  <c r="BN1487" i="2"/>
  <c r="BM1487" i="2"/>
  <c r="BL1487" i="2"/>
  <c r="BK1487" i="2"/>
  <c r="BI1487" i="2"/>
  <c r="BH1487" i="2"/>
  <c r="BF1487" i="2"/>
  <c r="BE1487" i="2"/>
  <c r="BD1487" i="2"/>
  <c r="BC1487" i="2"/>
  <c r="BB1487" i="2"/>
  <c r="BA1487" i="2"/>
  <c r="AZ1487" i="2"/>
  <c r="AY1487" i="2"/>
  <c r="AX1487" i="2"/>
  <c r="AW1487" i="2"/>
  <c r="AV1487" i="2"/>
  <c r="AU1487" i="2"/>
  <c r="BP1486" i="2"/>
  <c r="BO1486" i="2"/>
  <c r="BN1486" i="2"/>
  <c r="BM1486" i="2"/>
  <c r="BL1486" i="2"/>
  <c r="BK1486" i="2"/>
  <c r="BI1486" i="2"/>
  <c r="BH1486" i="2"/>
  <c r="BF1486" i="2"/>
  <c r="BE1486" i="2"/>
  <c r="BD1486" i="2"/>
  <c r="BC1486" i="2"/>
  <c r="BB1486" i="2"/>
  <c r="BA1486" i="2"/>
  <c r="AZ1486" i="2"/>
  <c r="AY1486" i="2"/>
  <c r="AX1486" i="2"/>
  <c r="AW1486" i="2"/>
  <c r="AV1486" i="2"/>
  <c r="AU1486" i="2"/>
  <c r="BP1485" i="2"/>
  <c r="BO1485" i="2"/>
  <c r="BN1485" i="2"/>
  <c r="BM1485" i="2"/>
  <c r="BL1485" i="2"/>
  <c r="BK1485" i="2"/>
  <c r="BI1485" i="2"/>
  <c r="BH1485" i="2"/>
  <c r="BF1485" i="2"/>
  <c r="BE1485" i="2"/>
  <c r="BD1485" i="2"/>
  <c r="BC1485" i="2"/>
  <c r="BB1485" i="2"/>
  <c r="BA1485" i="2"/>
  <c r="AZ1485" i="2"/>
  <c r="AY1485" i="2"/>
  <c r="AX1485" i="2"/>
  <c r="AW1485" i="2"/>
  <c r="AV1485" i="2"/>
  <c r="AU1485" i="2"/>
  <c r="BP1484" i="2"/>
  <c r="BO1484" i="2"/>
  <c r="BN1484" i="2"/>
  <c r="BM1484" i="2"/>
  <c r="BL1484" i="2"/>
  <c r="BK1484" i="2"/>
  <c r="BI1484" i="2"/>
  <c r="BH1484" i="2"/>
  <c r="BF1484" i="2"/>
  <c r="BE1484" i="2"/>
  <c r="BD1484" i="2"/>
  <c r="BC1484" i="2"/>
  <c r="BB1484" i="2"/>
  <c r="BA1484" i="2"/>
  <c r="AZ1484" i="2"/>
  <c r="AY1484" i="2"/>
  <c r="AX1484" i="2"/>
  <c r="AW1484" i="2"/>
  <c r="AV1484" i="2"/>
  <c r="AU1484" i="2"/>
  <c r="BP1483" i="2"/>
  <c r="BO1483" i="2"/>
  <c r="BN1483" i="2"/>
  <c r="BM1483" i="2"/>
  <c r="BL1483" i="2"/>
  <c r="BK1483" i="2"/>
  <c r="BI1483" i="2"/>
  <c r="BH1483" i="2"/>
  <c r="BF1483" i="2"/>
  <c r="BE1483" i="2"/>
  <c r="BD1483" i="2"/>
  <c r="BC1483" i="2"/>
  <c r="BB1483" i="2"/>
  <c r="BA1483" i="2"/>
  <c r="AZ1483" i="2"/>
  <c r="AY1483" i="2"/>
  <c r="AX1483" i="2"/>
  <c r="AW1483" i="2"/>
  <c r="AV1483" i="2"/>
  <c r="AU1483" i="2"/>
  <c r="BP1482" i="2"/>
  <c r="BO1482" i="2"/>
  <c r="BN1482" i="2"/>
  <c r="BM1482" i="2"/>
  <c r="BL1482" i="2"/>
  <c r="BK1482" i="2"/>
  <c r="BI1482" i="2"/>
  <c r="BH1482" i="2"/>
  <c r="BF1482" i="2"/>
  <c r="BE1482" i="2"/>
  <c r="BD1482" i="2"/>
  <c r="BC1482" i="2"/>
  <c r="BB1482" i="2"/>
  <c r="BA1482" i="2"/>
  <c r="AZ1482" i="2"/>
  <c r="AY1482" i="2"/>
  <c r="AX1482" i="2"/>
  <c r="AW1482" i="2"/>
  <c r="AV1482" i="2"/>
  <c r="AU1482" i="2"/>
  <c r="BP1481" i="2"/>
  <c r="BO1481" i="2"/>
  <c r="BN1481" i="2"/>
  <c r="BM1481" i="2"/>
  <c r="BL1481" i="2"/>
  <c r="BK1481" i="2"/>
  <c r="BI1481" i="2"/>
  <c r="BH1481" i="2"/>
  <c r="BF1481" i="2"/>
  <c r="BE1481" i="2"/>
  <c r="BD1481" i="2"/>
  <c r="BC1481" i="2"/>
  <c r="BB1481" i="2"/>
  <c r="BA1481" i="2"/>
  <c r="AZ1481" i="2"/>
  <c r="AY1481" i="2"/>
  <c r="AX1481" i="2"/>
  <c r="AW1481" i="2"/>
  <c r="AV1481" i="2"/>
  <c r="AU1481" i="2"/>
  <c r="BP1480" i="2"/>
  <c r="BO1480" i="2"/>
  <c r="BN1480" i="2"/>
  <c r="BM1480" i="2"/>
  <c r="BL1480" i="2"/>
  <c r="BK1480" i="2"/>
  <c r="BI1480" i="2"/>
  <c r="BH1480" i="2"/>
  <c r="BF1480" i="2"/>
  <c r="BE1480" i="2"/>
  <c r="BD1480" i="2"/>
  <c r="BC1480" i="2"/>
  <c r="BB1480" i="2"/>
  <c r="BA1480" i="2"/>
  <c r="AZ1480" i="2"/>
  <c r="AY1480" i="2"/>
  <c r="AX1480" i="2"/>
  <c r="AW1480" i="2"/>
  <c r="AV1480" i="2"/>
  <c r="AU1480" i="2"/>
  <c r="BP1479" i="2"/>
  <c r="BO1479" i="2"/>
  <c r="BN1479" i="2"/>
  <c r="BM1479" i="2"/>
  <c r="BL1479" i="2"/>
  <c r="BK1479" i="2"/>
  <c r="BI1479" i="2"/>
  <c r="BH1479" i="2"/>
  <c r="BF1479" i="2"/>
  <c r="BE1479" i="2"/>
  <c r="BD1479" i="2"/>
  <c r="BC1479" i="2"/>
  <c r="BB1479" i="2"/>
  <c r="BA1479" i="2"/>
  <c r="AZ1479" i="2"/>
  <c r="AY1479" i="2"/>
  <c r="AX1479" i="2"/>
  <c r="AW1479" i="2"/>
  <c r="AV1479" i="2"/>
  <c r="AU1479" i="2"/>
  <c r="BP1478" i="2"/>
  <c r="BO1478" i="2"/>
  <c r="BN1478" i="2"/>
  <c r="BM1478" i="2"/>
  <c r="BL1478" i="2"/>
  <c r="BK1478" i="2"/>
  <c r="BI1478" i="2"/>
  <c r="BH1478" i="2"/>
  <c r="BF1478" i="2"/>
  <c r="BE1478" i="2"/>
  <c r="BD1478" i="2"/>
  <c r="BC1478" i="2"/>
  <c r="BB1478" i="2"/>
  <c r="BA1478" i="2"/>
  <c r="AZ1478" i="2"/>
  <c r="AY1478" i="2"/>
  <c r="AX1478" i="2"/>
  <c r="AW1478" i="2"/>
  <c r="AV1478" i="2"/>
  <c r="AU1478" i="2"/>
  <c r="BP1477" i="2"/>
  <c r="BO1477" i="2"/>
  <c r="BN1477" i="2"/>
  <c r="BM1477" i="2"/>
  <c r="BL1477" i="2"/>
  <c r="BK1477" i="2"/>
  <c r="BI1477" i="2"/>
  <c r="BH1477" i="2"/>
  <c r="BF1477" i="2"/>
  <c r="BE1477" i="2"/>
  <c r="BD1477" i="2"/>
  <c r="BC1477" i="2"/>
  <c r="BB1477" i="2"/>
  <c r="BA1477" i="2"/>
  <c r="AZ1477" i="2"/>
  <c r="AY1477" i="2"/>
  <c r="AX1477" i="2"/>
  <c r="AW1477" i="2"/>
  <c r="AV1477" i="2"/>
  <c r="AU1477" i="2"/>
  <c r="BP1476" i="2"/>
  <c r="BO1476" i="2"/>
  <c r="BN1476" i="2"/>
  <c r="BM1476" i="2"/>
  <c r="BL1476" i="2"/>
  <c r="BK1476" i="2"/>
  <c r="BI1476" i="2"/>
  <c r="BH1476" i="2"/>
  <c r="BF1476" i="2"/>
  <c r="BE1476" i="2"/>
  <c r="BD1476" i="2"/>
  <c r="BC1476" i="2"/>
  <c r="BB1476" i="2"/>
  <c r="BA1476" i="2"/>
  <c r="AZ1476" i="2"/>
  <c r="AY1476" i="2"/>
  <c r="AX1476" i="2"/>
  <c r="AW1476" i="2"/>
  <c r="AV1476" i="2"/>
  <c r="AU1476" i="2"/>
  <c r="BP1475" i="2"/>
  <c r="BO1475" i="2"/>
  <c r="BN1475" i="2"/>
  <c r="BM1475" i="2"/>
  <c r="BL1475" i="2"/>
  <c r="BK1475" i="2"/>
  <c r="BI1475" i="2"/>
  <c r="BH1475" i="2"/>
  <c r="BF1475" i="2"/>
  <c r="BE1475" i="2"/>
  <c r="BD1475" i="2"/>
  <c r="BC1475" i="2"/>
  <c r="BB1475" i="2"/>
  <c r="BA1475" i="2"/>
  <c r="AZ1475" i="2"/>
  <c r="AY1475" i="2"/>
  <c r="AX1475" i="2"/>
  <c r="AW1475" i="2"/>
  <c r="AV1475" i="2"/>
  <c r="AU1475" i="2"/>
  <c r="BP1474" i="2"/>
  <c r="BO1474" i="2"/>
  <c r="BN1474" i="2"/>
  <c r="BM1474" i="2"/>
  <c r="BL1474" i="2"/>
  <c r="BK1474" i="2"/>
  <c r="BI1474" i="2"/>
  <c r="BH1474" i="2"/>
  <c r="BF1474" i="2"/>
  <c r="BE1474" i="2"/>
  <c r="BD1474" i="2"/>
  <c r="BC1474" i="2"/>
  <c r="BB1474" i="2"/>
  <c r="BA1474" i="2"/>
  <c r="AZ1474" i="2"/>
  <c r="AY1474" i="2"/>
  <c r="AX1474" i="2"/>
  <c r="AW1474" i="2"/>
  <c r="AV1474" i="2"/>
  <c r="AU1474" i="2"/>
  <c r="BP1473" i="2"/>
  <c r="BO1473" i="2"/>
  <c r="BN1473" i="2"/>
  <c r="BM1473" i="2"/>
  <c r="BL1473" i="2"/>
  <c r="BK1473" i="2"/>
  <c r="BI1473" i="2"/>
  <c r="BH1473" i="2"/>
  <c r="BF1473" i="2"/>
  <c r="BE1473" i="2"/>
  <c r="BD1473" i="2"/>
  <c r="BC1473" i="2"/>
  <c r="BB1473" i="2"/>
  <c r="BA1473" i="2"/>
  <c r="AZ1473" i="2"/>
  <c r="AY1473" i="2"/>
  <c r="AX1473" i="2"/>
  <c r="AW1473" i="2"/>
  <c r="AV1473" i="2"/>
  <c r="AU1473" i="2"/>
  <c r="BP1472" i="2"/>
  <c r="BO1472" i="2"/>
  <c r="BN1472" i="2"/>
  <c r="BM1472" i="2"/>
  <c r="BL1472" i="2"/>
  <c r="BK1472" i="2"/>
  <c r="BI1472" i="2"/>
  <c r="BH1472" i="2"/>
  <c r="BF1472" i="2"/>
  <c r="BE1472" i="2"/>
  <c r="BD1472" i="2"/>
  <c r="BC1472" i="2"/>
  <c r="BB1472" i="2"/>
  <c r="BA1472" i="2"/>
  <c r="AZ1472" i="2"/>
  <c r="AY1472" i="2"/>
  <c r="AX1472" i="2"/>
  <c r="AW1472" i="2"/>
  <c r="AV1472" i="2"/>
  <c r="AU1472" i="2"/>
  <c r="BP1471" i="2"/>
  <c r="BO1471" i="2"/>
  <c r="BN1471" i="2"/>
  <c r="BM1471" i="2"/>
  <c r="BL1471" i="2"/>
  <c r="BK1471" i="2"/>
  <c r="BI1471" i="2"/>
  <c r="BH1471" i="2"/>
  <c r="BF1471" i="2"/>
  <c r="BE1471" i="2"/>
  <c r="BD1471" i="2"/>
  <c r="BC1471" i="2"/>
  <c r="BB1471" i="2"/>
  <c r="BA1471" i="2"/>
  <c r="AZ1471" i="2"/>
  <c r="AY1471" i="2"/>
  <c r="AX1471" i="2"/>
  <c r="AW1471" i="2"/>
  <c r="AV1471" i="2"/>
  <c r="AU1471" i="2"/>
  <c r="BP1470" i="2"/>
  <c r="BO1470" i="2"/>
  <c r="BN1470" i="2"/>
  <c r="BM1470" i="2"/>
  <c r="BL1470" i="2"/>
  <c r="BK1470" i="2"/>
  <c r="BI1470" i="2"/>
  <c r="BH1470" i="2"/>
  <c r="BF1470" i="2"/>
  <c r="BE1470" i="2"/>
  <c r="BD1470" i="2"/>
  <c r="BC1470" i="2"/>
  <c r="BB1470" i="2"/>
  <c r="BA1470" i="2"/>
  <c r="AZ1470" i="2"/>
  <c r="AY1470" i="2"/>
  <c r="AX1470" i="2"/>
  <c r="AW1470" i="2"/>
  <c r="AV1470" i="2"/>
  <c r="AU1470" i="2"/>
  <c r="BP1469" i="2"/>
  <c r="BO1469" i="2"/>
  <c r="BN1469" i="2"/>
  <c r="BM1469" i="2"/>
  <c r="BL1469" i="2"/>
  <c r="BK1469" i="2"/>
  <c r="BI1469" i="2"/>
  <c r="BH1469" i="2"/>
  <c r="BF1469" i="2"/>
  <c r="BE1469" i="2"/>
  <c r="BD1469" i="2"/>
  <c r="BC1469" i="2"/>
  <c r="BB1469" i="2"/>
  <c r="BA1469" i="2"/>
  <c r="AZ1469" i="2"/>
  <c r="AY1469" i="2"/>
  <c r="AX1469" i="2"/>
  <c r="AW1469" i="2"/>
  <c r="AV1469" i="2"/>
  <c r="AU1469" i="2"/>
  <c r="BP1468" i="2"/>
  <c r="BO1468" i="2"/>
  <c r="BN1468" i="2"/>
  <c r="BM1468" i="2"/>
  <c r="BL1468" i="2"/>
  <c r="BK1468" i="2"/>
  <c r="BI1468" i="2"/>
  <c r="BH1468" i="2"/>
  <c r="BF1468" i="2"/>
  <c r="BE1468" i="2"/>
  <c r="BD1468" i="2"/>
  <c r="BC1468" i="2"/>
  <c r="BB1468" i="2"/>
  <c r="BA1468" i="2"/>
  <c r="AZ1468" i="2"/>
  <c r="AY1468" i="2"/>
  <c r="AX1468" i="2"/>
  <c r="AW1468" i="2"/>
  <c r="AV1468" i="2"/>
  <c r="AU1468" i="2"/>
  <c r="BP1467" i="2"/>
  <c r="BO1467" i="2"/>
  <c r="BN1467" i="2"/>
  <c r="BM1467" i="2"/>
  <c r="BL1467" i="2"/>
  <c r="BK1467" i="2"/>
  <c r="BI1467" i="2"/>
  <c r="BH1467" i="2"/>
  <c r="BF1467" i="2"/>
  <c r="BE1467" i="2"/>
  <c r="BD1467" i="2"/>
  <c r="BC1467" i="2"/>
  <c r="BB1467" i="2"/>
  <c r="BA1467" i="2"/>
  <c r="AZ1467" i="2"/>
  <c r="AY1467" i="2"/>
  <c r="AX1467" i="2"/>
  <c r="AW1467" i="2"/>
  <c r="AV1467" i="2"/>
  <c r="AU1467" i="2"/>
  <c r="BP1466" i="2"/>
  <c r="BO1466" i="2"/>
  <c r="BN1466" i="2"/>
  <c r="BM1466" i="2"/>
  <c r="BL1466" i="2"/>
  <c r="BK1466" i="2"/>
  <c r="BI1466" i="2"/>
  <c r="BH1466" i="2"/>
  <c r="BF1466" i="2"/>
  <c r="BE1466" i="2"/>
  <c r="BD1466" i="2"/>
  <c r="BC1466" i="2"/>
  <c r="BB1466" i="2"/>
  <c r="BA1466" i="2"/>
  <c r="AZ1466" i="2"/>
  <c r="AY1466" i="2"/>
  <c r="AX1466" i="2"/>
  <c r="AW1466" i="2"/>
  <c r="AV1466" i="2"/>
  <c r="AU1466" i="2"/>
  <c r="BP1465" i="2"/>
  <c r="BO1465" i="2"/>
  <c r="BN1465" i="2"/>
  <c r="BM1465" i="2"/>
  <c r="BL1465" i="2"/>
  <c r="BK1465" i="2"/>
  <c r="BI1465" i="2"/>
  <c r="BH1465" i="2"/>
  <c r="BF1465" i="2"/>
  <c r="BE1465" i="2"/>
  <c r="BD1465" i="2"/>
  <c r="BC1465" i="2"/>
  <c r="BB1465" i="2"/>
  <c r="BA1465" i="2"/>
  <c r="AZ1465" i="2"/>
  <c r="AY1465" i="2"/>
  <c r="AX1465" i="2"/>
  <c r="AW1465" i="2"/>
  <c r="AV1465" i="2"/>
  <c r="AU1465" i="2"/>
  <c r="BP1464" i="2"/>
  <c r="BO1464" i="2"/>
  <c r="BN1464" i="2"/>
  <c r="BM1464" i="2"/>
  <c r="BL1464" i="2"/>
  <c r="BK1464" i="2"/>
  <c r="BI1464" i="2"/>
  <c r="BH1464" i="2"/>
  <c r="BF1464" i="2"/>
  <c r="BE1464" i="2"/>
  <c r="BD1464" i="2"/>
  <c r="BC1464" i="2"/>
  <c r="BB1464" i="2"/>
  <c r="BA1464" i="2"/>
  <c r="AZ1464" i="2"/>
  <c r="AY1464" i="2"/>
  <c r="AX1464" i="2"/>
  <c r="AW1464" i="2"/>
  <c r="AV1464" i="2"/>
  <c r="AU1464" i="2"/>
  <c r="BP1463" i="2"/>
  <c r="BO1463" i="2"/>
  <c r="BN1463" i="2"/>
  <c r="BM1463" i="2"/>
  <c r="BL1463" i="2"/>
  <c r="BK1463" i="2"/>
  <c r="BI1463" i="2"/>
  <c r="BH1463" i="2"/>
  <c r="BF1463" i="2"/>
  <c r="BE1463" i="2"/>
  <c r="BD1463" i="2"/>
  <c r="BC1463" i="2"/>
  <c r="BB1463" i="2"/>
  <c r="BA1463" i="2"/>
  <c r="AZ1463" i="2"/>
  <c r="AY1463" i="2"/>
  <c r="AX1463" i="2"/>
  <c r="AW1463" i="2"/>
  <c r="AV1463" i="2"/>
  <c r="AU1463" i="2"/>
  <c r="BP1462" i="2"/>
  <c r="BO1462" i="2"/>
  <c r="BN1462" i="2"/>
  <c r="BM1462" i="2"/>
  <c r="BL1462" i="2"/>
  <c r="BK1462" i="2"/>
  <c r="BI1462" i="2"/>
  <c r="BH1462" i="2"/>
  <c r="BF1462" i="2"/>
  <c r="BE1462" i="2"/>
  <c r="BD1462" i="2"/>
  <c r="BC1462" i="2"/>
  <c r="BB1462" i="2"/>
  <c r="BA1462" i="2"/>
  <c r="AZ1462" i="2"/>
  <c r="AY1462" i="2"/>
  <c r="AX1462" i="2"/>
  <c r="AW1462" i="2"/>
  <c r="AV1462" i="2"/>
  <c r="AU1462" i="2"/>
  <c r="BP1461" i="2"/>
  <c r="BO1461" i="2"/>
  <c r="BN1461" i="2"/>
  <c r="BM1461" i="2"/>
  <c r="BL1461" i="2"/>
  <c r="BK1461" i="2"/>
  <c r="BI1461" i="2"/>
  <c r="BH1461" i="2"/>
  <c r="BF1461" i="2"/>
  <c r="BE1461" i="2"/>
  <c r="BD1461" i="2"/>
  <c r="BC1461" i="2"/>
  <c r="BB1461" i="2"/>
  <c r="BA1461" i="2"/>
  <c r="AZ1461" i="2"/>
  <c r="AY1461" i="2"/>
  <c r="AX1461" i="2"/>
  <c r="AW1461" i="2"/>
  <c r="AV1461" i="2"/>
  <c r="AU1461" i="2"/>
  <c r="BP1460" i="2"/>
  <c r="BO1460" i="2"/>
  <c r="BN1460" i="2"/>
  <c r="BM1460" i="2"/>
  <c r="BL1460" i="2"/>
  <c r="BK1460" i="2"/>
  <c r="BI1460" i="2"/>
  <c r="BH1460" i="2"/>
  <c r="BF1460" i="2"/>
  <c r="BE1460" i="2"/>
  <c r="BD1460" i="2"/>
  <c r="BC1460" i="2"/>
  <c r="BB1460" i="2"/>
  <c r="BA1460" i="2"/>
  <c r="AZ1460" i="2"/>
  <c r="AY1460" i="2"/>
  <c r="AX1460" i="2"/>
  <c r="AW1460" i="2"/>
  <c r="AV1460" i="2"/>
  <c r="AU1460" i="2"/>
  <c r="BP1459" i="2"/>
  <c r="BO1459" i="2"/>
  <c r="BN1459" i="2"/>
  <c r="BM1459" i="2"/>
  <c r="BL1459" i="2"/>
  <c r="BK1459" i="2"/>
  <c r="BI1459" i="2"/>
  <c r="BH1459" i="2"/>
  <c r="BF1459" i="2"/>
  <c r="BE1459" i="2"/>
  <c r="BD1459" i="2"/>
  <c r="BC1459" i="2"/>
  <c r="BB1459" i="2"/>
  <c r="BA1459" i="2"/>
  <c r="AZ1459" i="2"/>
  <c r="AY1459" i="2"/>
  <c r="AX1459" i="2"/>
  <c r="AW1459" i="2"/>
  <c r="AV1459" i="2"/>
  <c r="AU1459" i="2"/>
  <c r="BP1458" i="2"/>
  <c r="BO1458" i="2"/>
  <c r="BN1458" i="2"/>
  <c r="BM1458" i="2"/>
  <c r="BL1458" i="2"/>
  <c r="BK1458" i="2"/>
  <c r="BI1458" i="2"/>
  <c r="BH1458" i="2"/>
  <c r="BF1458" i="2"/>
  <c r="BE1458" i="2"/>
  <c r="BD1458" i="2"/>
  <c r="BC1458" i="2"/>
  <c r="BB1458" i="2"/>
  <c r="BA1458" i="2"/>
  <c r="AZ1458" i="2"/>
  <c r="AY1458" i="2"/>
  <c r="AX1458" i="2"/>
  <c r="AW1458" i="2"/>
  <c r="AV1458" i="2"/>
  <c r="AU1458" i="2"/>
  <c r="BP1457" i="2"/>
  <c r="BO1457" i="2"/>
  <c r="BN1457" i="2"/>
  <c r="BM1457" i="2"/>
  <c r="BL1457" i="2"/>
  <c r="BK1457" i="2"/>
  <c r="BI1457" i="2"/>
  <c r="BH1457" i="2"/>
  <c r="BF1457" i="2"/>
  <c r="BE1457" i="2"/>
  <c r="BD1457" i="2"/>
  <c r="BC1457" i="2"/>
  <c r="BB1457" i="2"/>
  <c r="BA1457" i="2"/>
  <c r="AZ1457" i="2"/>
  <c r="AY1457" i="2"/>
  <c r="AX1457" i="2"/>
  <c r="AW1457" i="2"/>
  <c r="AV1457" i="2"/>
  <c r="AU1457" i="2"/>
  <c r="BP1456" i="2"/>
  <c r="BO1456" i="2"/>
  <c r="BN1456" i="2"/>
  <c r="BM1456" i="2"/>
  <c r="BL1456" i="2"/>
  <c r="BK1456" i="2"/>
  <c r="BI1456" i="2"/>
  <c r="BH1456" i="2"/>
  <c r="BF1456" i="2"/>
  <c r="BE1456" i="2"/>
  <c r="BD1456" i="2"/>
  <c r="BC1456" i="2"/>
  <c r="BB1456" i="2"/>
  <c r="BA1456" i="2"/>
  <c r="AZ1456" i="2"/>
  <c r="AY1456" i="2"/>
  <c r="AX1456" i="2"/>
  <c r="AW1456" i="2"/>
  <c r="AV1456" i="2"/>
  <c r="AU1456" i="2"/>
  <c r="BP1455" i="2"/>
  <c r="BO1455" i="2"/>
  <c r="BN1455" i="2"/>
  <c r="BM1455" i="2"/>
  <c r="BL1455" i="2"/>
  <c r="BK1455" i="2"/>
  <c r="BI1455" i="2"/>
  <c r="BH1455" i="2"/>
  <c r="BF1455" i="2"/>
  <c r="BE1455" i="2"/>
  <c r="BD1455" i="2"/>
  <c r="BC1455" i="2"/>
  <c r="BB1455" i="2"/>
  <c r="BA1455" i="2"/>
  <c r="AZ1455" i="2"/>
  <c r="AY1455" i="2"/>
  <c r="AX1455" i="2"/>
  <c r="AW1455" i="2"/>
  <c r="AV1455" i="2"/>
  <c r="AU1455" i="2"/>
  <c r="BP1454" i="2"/>
  <c r="BO1454" i="2"/>
  <c r="BN1454" i="2"/>
  <c r="BM1454" i="2"/>
  <c r="BL1454" i="2"/>
  <c r="BK1454" i="2"/>
  <c r="BI1454" i="2"/>
  <c r="BH1454" i="2"/>
  <c r="BF1454" i="2"/>
  <c r="BE1454" i="2"/>
  <c r="BD1454" i="2"/>
  <c r="BC1454" i="2"/>
  <c r="BB1454" i="2"/>
  <c r="BA1454" i="2"/>
  <c r="AZ1454" i="2"/>
  <c r="AY1454" i="2"/>
  <c r="AX1454" i="2"/>
  <c r="AW1454" i="2"/>
  <c r="AV1454" i="2"/>
  <c r="AU1454" i="2"/>
  <c r="BP1453" i="2"/>
  <c r="BO1453" i="2"/>
  <c r="BN1453" i="2"/>
  <c r="BM1453" i="2"/>
  <c r="BL1453" i="2"/>
  <c r="BK1453" i="2"/>
  <c r="BI1453" i="2"/>
  <c r="BH1453" i="2"/>
  <c r="BF1453" i="2"/>
  <c r="BE1453" i="2"/>
  <c r="BD1453" i="2"/>
  <c r="BC1453" i="2"/>
  <c r="BB1453" i="2"/>
  <c r="BA1453" i="2"/>
  <c r="AZ1453" i="2"/>
  <c r="AY1453" i="2"/>
  <c r="AX1453" i="2"/>
  <c r="AW1453" i="2"/>
  <c r="AV1453" i="2"/>
  <c r="AU1453" i="2"/>
  <c r="BP1452" i="2"/>
  <c r="BO1452" i="2"/>
  <c r="BN1452" i="2"/>
  <c r="BM1452" i="2"/>
  <c r="BL1452" i="2"/>
  <c r="BK1452" i="2"/>
  <c r="BI1452" i="2"/>
  <c r="BH1452" i="2"/>
  <c r="BF1452" i="2"/>
  <c r="BE1452" i="2"/>
  <c r="BD1452" i="2"/>
  <c r="BC1452" i="2"/>
  <c r="BB1452" i="2"/>
  <c r="BA1452" i="2"/>
  <c r="AZ1452" i="2"/>
  <c r="AY1452" i="2"/>
  <c r="AX1452" i="2"/>
  <c r="AW1452" i="2"/>
  <c r="AV1452" i="2"/>
  <c r="AU1452" i="2"/>
  <c r="BP1451" i="2"/>
  <c r="BO1451" i="2"/>
  <c r="BN1451" i="2"/>
  <c r="BM1451" i="2"/>
  <c r="BL1451" i="2"/>
  <c r="BK1451" i="2"/>
  <c r="BI1451" i="2"/>
  <c r="BH1451" i="2"/>
  <c r="BF1451" i="2"/>
  <c r="BE1451" i="2"/>
  <c r="BD1451" i="2"/>
  <c r="BC1451" i="2"/>
  <c r="BB1451" i="2"/>
  <c r="BA1451" i="2"/>
  <c r="AZ1451" i="2"/>
  <c r="AY1451" i="2"/>
  <c r="AX1451" i="2"/>
  <c r="AW1451" i="2"/>
  <c r="AV1451" i="2"/>
  <c r="AU1451" i="2"/>
  <c r="BP1450" i="2"/>
  <c r="BO1450" i="2"/>
  <c r="BN1450" i="2"/>
  <c r="BM1450" i="2"/>
  <c r="BL1450" i="2"/>
  <c r="BK1450" i="2"/>
  <c r="BI1450" i="2"/>
  <c r="BH1450" i="2"/>
  <c r="BF1450" i="2"/>
  <c r="BE1450" i="2"/>
  <c r="BD1450" i="2"/>
  <c r="BC1450" i="2"/>
  <c r="BB1450" i="2"/>
  <c r="BA1450" i="2"/>
  <c r="AZ1450" i="2"/>
  <c r="AY1450" i="2"/>
  <c r="AX1450" i="2"/>
  <c r="AW1450" i="2"/>
  <c r="AV1450" i="2"/>
  <c r="AU1450" i="2"/>
  <c r="BP1449" i="2"/>
  <c r="BO1449" i="2"/>
  <c r="BN1449" i="2"/>
  <c r="BM1449" i="2"/>
  <c r="BL1449" i="2"/>
  <c r="BK1449" i="2"/>
  <c r="BI1449" i="2"/>
  <c r="BH1449" i="2"/>
  <c r="BF1449" i="2"/>
  <c r="BE1449" i="2"/>
  <c r="BD1449" i="2"/>
  <c r="BC1449" i="2"/>
  <c r="BB1449" i="2"/>
  <c r="BA1449" i="2"/>
  <c r="AZ1449" i="2"/>
  <c r="AY1449" i="2"/>
  <c r="AX1449" i="2"/>
  <c r="AW1449" i="2"/>
  <c r="AV1449" i="2"/>
  <c r="AU1449" i="2"/>
  <c r="BP1448" i="2"/>
  <c r="BO1448" i="2"/>
  <c r="BN1448" i="2"/>
  <c r="BM1448" i="2"/>
  <c r="BL1448" i="2"/>
  <c r="BK1448" i="2"/>
  <c r="BI1448" i="2"/>
  <c r="BH1448" i="2"/>
  <c r="BF1448" i="2"/>
  <c r="BE1448" i="2"/>
  <c r="BD1448" i="2"/>
  <c r="BC1448" i="2"/>
  <c r="BB1448" i="2"/>
  <c r="BA1448" i="2"/>
  <c r="AZ1448" i="2"/>
  <c r="AY1448" i="2"/>
  <c r="AX1448" i="2"/>
  <c r="AW1448" i="2"/>
  <c r="AV1448" i="2"/>
  <c r="AU1448" i="2"/>
  <c r="BP1447" i="2"/>
  <c r="BO1447" i="2"/>
  <c r="BN1447" i="2"/>
  <c r="BM1447" i="2"/>
  <c r="BL1447" i="2"/>
  <c r="BK1447" i="2"/>
  <c r="BI1447" i="2"/>
  <c r="BH1447" i="2"/>
  <c r="BF1447" i="2"/>
  <c r="BE1447" i="2"/>
  <c r="BD1447" i="2"/>
  <c r="BC1447" i="2"/>
  <c r="BB1447" i="2"/>
  <c r="BA1447" i="2"/>
  <c r="AZ1447" i="2"/>
  <c r="AY1447" i="2"/>
  <c r="AX1447" i="2"/>
  <c r="AW1447" i="2"/>
  <c r="AV1447" i="2"/>
  <c r="AU1447" i="2"/>
  <c r="BP1446" i="2"/>
  <c r="BO1446" i="2"/>
  <c r="BN1446" i="2"/>
  <c r="BM1446" i="2"/>
  <c r="BL1446" i="2"/>
  <c r="BK1446" i="2"/>
  <c r="BI1446" i="2"/>
  <c r="BH1446" i="2"/>
  <c r="BF1446" i="2"/>
  <c r="BE1446" i="2"/>
  <c r="BD1446" i="2"/>
  <c r="BC1446" i="2"/>
  <c r="BB1446" i="2"/>
  <c r="BA1446" i="2"/>
  <c r="AZ1446" i="2"/>
  <c r="AY1446" i="2"/>
  <c r="AX1446" i="2"/>
  <c r="AW1446" i="2"/>
  <c r="AV1446" i="2"/>
  <c r="AU1446" i="2"/>
  <c r="BP1445" i="2"/>
  <c r="BO1445" i="2"/>
  <c r="BN1445" i="2"/>
  <c r="BM1445" i="2"/>
  <c r="BL1445" i="2"/>
  <c r="BK1445" i="2"/>
  <c r="BI1445" i="2"/>
  <c r="BH1445" i="2"/>
  <c r="BF1445" i="2"/>
  <c r="BE1445" i="2"/>
  <c r="BD1445" i="2"/>
  <c r="BC1445" i="2"/>
  <c r="BB1445" i="2"/>
  <c r="BA1445" i="2"/>
  <c r="AZ1445" i="2"/>
  <c r="AY1445" i="2"/>
  <c r="AX1445" i="2"/>
  <c r="AW1445" i="2"/>
  <c r="AV1445" i="2"/>
  <c r="AU1445" i="2"/>
  <c r="BP1444" i="2"/>
  <c r="BO1444" i="2"/>
  <c r="BN1444" i="2"/>
  <c r="BM1444" i="2"/>
  <c r="BL1444" i="2"/>
  <c r="BK1444" i="2"/>
  <c r="BI1444" i="2"/>
  <c r="BH1444" i="2"/>
  <c r="BF1444" i="2"/>
  <c r="BE1444" i="2"/>
  <c r="BD1444" i="2"/>
  <c r="BC1444" i="2"/>
  <c r="BB1444" i="2"/>
  <c r="BA1444" i="2"/>
  <c r="AZ1444" i="2"/>
  <c r="AY1444" i="2"/>
  <c r="AX1444" i="2"/>
  <c r="AW1444" i="2"/>
  <c r="AV1444" i="2"/>
  <c r="AU1444" i="2"/>
  <c r="BP1443" i="2"/>
  <c r="BO1443" i="2"/>
  <c r="BN1443" i="2"/>
  <c r="BM1443" i="2"/>
  <c r="BL1443" i="2"/>
  <c r="BK1443" i="2"/>
  <c r="BI1443" i="2"/>
  <c r="BH1443" i="2"/>
  <c r="BF1443" i="2"/>
  <c r="BE1443" i="2"/>
  <c r="BD1443" i="2"/>
  <c r="BC1443" i="2"/>
  <c r="BB1443" i="2"/>
  <c r="BA1443" i="2"/>
  <c r="AZ1443" i="2"/>
  <c r="AY1443" i="2"/>
  <c r="AX1443" i="2"/>
  <c r="AW1443" i="2"/>
  <c r="AV1443" i="2"/>
  <c r="AU1443" i="2"/>
  <c r="BP1442" i="2"/>
  <c r="BO1442" i="2"/>
  <c r="BN1442" i="2"/>
  <c r="BM1442" i="2"/>
  <c r="BL1442" i="2"/>
  <c r="BK1442" i="2"/>
  <c r="BI1442" i="2"/>
  <c r="BH1442" i="2"/>
  <c r="BF1442" i="2"/>
  <c r="BE1442" i="2"/>
  <c r="BD1442" i="2"/>
  <c r="BC1442" i="2"/>
  <c r="BB1442" i="2"/>
  <c r="BA1442" i="2"/>
  <c r="AZ1442" i="2"/>
  <c r="AY1442" i="2"/>
  <c r="AX1442" i="2"/>
  <c r="AW1442" i="2"/>
  <c r="AV1442" i="2"/>
  <c r="AU1442" i="2"/>
  <c r="BP1441" i="2"/>
  <c r="BO1441" i="2"/>
  <c r="BN1441" i="2"/>
  <c r="BM1441" i="2"/>
  <c r="BL1441" i="2"/>
  <c r="BK1441" i="2"/>
  <c r="BI1441" i="2"/>
  <c r="BH1441" i="2"/>
  <c r="BF1441" i="2"/>
  <c r="BE1441" i="2"/>
  <c r="BD1441" i="2"/>
  <c r="BC1441" i="2"/>
  <c r="BB1441" i="2"/>
  <c r="BA1441" i="2"/>
  <c r="AZ1441" i="2"/>
  <c r="AY1441" i="2"/>
  <c r="AX1441" i="2"/>
  <c r="AW1441" i="2"/>
  <c r="AV1441" i="2"/>
  <c r="AU1441" i="2"/>
  <c r="BP1440" i="2"/>
  <c r="BO1440" i="2"/>
  <c r="BN1440" i="2"/>
  <c r="BM1440" i="2"/>
  <c r="BL1440" i="2"/>
  <c r="BK1440" i="2"/>
  <c r="BI1440" i="2"/>
  <c r="BH1440" i="2"/>
  <c r="BF1440" i="2"/>
  <c r="BE1440" i="2"/>
  <c r="BD1440" i="2"/>
  <c r="BC1440" i="2"/>
  <c r="BB1440" i="2"/>
  <c r="BA1440" i="2"/>
  <c r="AZ1440" i="2"/>
  <c r="AY1440" i="2"/>
  <c r="AX1440" i="2"/>
  <c r="AW1440" i="2"/>
  <c r="AV1440" i="2"/>
  <c r="AU1440" i="2"/>
  <c r="BP1439" i="2"/>
  <c r="BO1439" i="2"/>
  <c r="BN1439" i="2"/>
  <c r="BM1439" i="2"/>
  <c r="BL1439" i="2"/>
  <c r="BK1439" i="2"/>
  <c r="BI1439" i="2"/>
  <c r="BH1439" i="2"/>
  <c r="BF1439" i="2"/>
  <c r="BE1439" i="2"/>
  <c r="BD1439" i="2"/>
  <c r="BC1439" i="2"/>
  <c r="BB1439" i="2"/>
  <c r="BA1439" i="2"/>
  <c r="AZ1439" i="2"/>
  <c r="AY1439" i="2"/>
  <c r="AX1439" i="2"/>
  <c r="AW1439" i="2"/>
  <c r="AV1439" i="2"/>
  <c r="AU1439" i="2"/>
  <c r="BP1438" i="2"/>
  <c r="BO1438" i="2"/>
  <c r="BN1438" i="2"/>
  <c r="BM1438" i="2"/>
  <c r="BL1438" i="2"/>
  <c r="BK1438" i="2"/>
  <c r="BI1438" i="2"/>
  <c r="BH1438" i="2"/>
  <c r="BF1438" i="2"/>
  <c r="BE1438" i="2"/>
  <c r="BD1438" i="2"/>
  <c r="BC1438" i="2"/>
  <c r="BB1438" i="2"/>
  <c r="BA1438" i="2"/>
  <c r="AZ1438" i="2"/>
  <c r="AY1438" i="2"/>
  <c r="AX1438" i="2"/>
  <c r="AW1438" i="2"/>
  <c r="AV1438" i="2"/>
  <c r="AU1438" i="2"/>
  <c r="BP1437" i="2"/>
  <c r="BO1437" i="2"/>
  <c r="BN1437" i="2"/>
  <c r="BM1437" i="2"/>
  <c r="BL1437" i="2"/>
  <c r="BK1437" i="2"/>
  <c r="BI1437" i="2"/>
  <c r="BH1437" i="2"/>
  <c r="BF1437" i="2"/>
  <c r="BE1437" i="2"/>
  <c r="BD1437" i="2"/>
  <c r="BC1437" i="2"/>
  <c r="BB1437" i="2"/>
  <c r="BA1437" i="2"/>
  <c r="AZ1437" i="2"/>
  <c r="AY1437" i="2"/>
  <c r="AX1437" i="2"/>
  <c r="AW1437" i="2"/>
  <c r="AV1437" i="2"/>
  <c r="AU1437" i="2"/>
  <c r="BP1436" i="2"/>
  <c r="BO1436" i="2"/>
  <c r="BN1436" i="2"/>
  <c r="BM1436" i="2"/>
  <c r="BL1436" i="2"/>
  <c r="BK1436" i="2"/>
  <c r="BI1436" i="2"/>
  <c r="BH1436" i="2"/>
  <c r="BF1436" i="2"/>
  <c r="BE1436" i="2"/>
  <c r="BD1436" i="2"/>
  <c r="BC1436" i="2"/>
  <c r="BB1436" i="2"/>
  <c r="BA1436" i="2"/>
  <c r="AZ1436" i="2"/>
  <c r="AY1436" i="2"/>
  <c r="AX1436" i="2"/>
  <c r="AW1436" i="2"/>
  <c r="AV1436" i="2"/>
  <c r="AU1436" i="2"/>
  <c r="BP1435" i="2"/>
  <c r="BO1435" i="2"/>
  <c r="BN1435" i="2"/>
  <c r="BM1435" i="2"/>
  <c r="BL1435" i="2"/>
  <c r="BK1435" i="2"/>
  <c r="BI1435" i="2"/>
  <c r="BH1435" i="2"/>
  <c r="BF1435" i="2"/>
  <c r="BE1435" i="2"/>
  <c r="BD1435" i="2"/>
  <c r="BC1435" i="2"/>
  <c r="BB1435" i="2"/>
  <c r="BA1435" i="2"/>
  <c r="AZ1435" i="2"/>
  <c r="AY1435" i="2"/>
  <c r="AX1435" i="2"/>
  <c r="AW1435" i="2"/>
  <c r="AV1435" i="2"/>
  <c r="AU1435" i="2"/>
  <c r="BP1434" i="2"/>
  <c r="BO1434" i="2"/>
  <c r="BN1434" i="2"/>
  <c r="BM1434" i="2"/>
  <c r="BL1434" i="2"/>
  <c r="BK1434" i="2"/>
  <c r="BI1434" i="2"/>
  <c r="BH1434" i="2"/>
  <c r="BF1434" i="2"/>
  <c r="BE1434" i="2"/>
  <c r="BD1434" i="2"/>
  <c r="BC1434" i="2"/>
  <c r="BB1434" i="2"/>
  <c r="BA1434" i="2"/>
  <c r="AZ1434" i="2"/>
  <c r="AY1434" i="2"/>
  <c r="AX1434" i="2"/>
  <c r="AW1434" i="2"/>
  <c r="AV1434" i="2"/>
  <c r="AU1434" i="2"/>
  <c r="BP1433" i="2"/>
  <c r="BO1433" i="2"/>
  <c r="BN1433" i="2"/>
  <c r="BM1433" i="2"/>
  <c r="BL1433" i="2"/>
  <c r="BK1433" i="2"/>
  <c r="BI1433" i="2"/>
  <c r="BH1433" i="2"/>
  <c r="BF1433" i="2"/>
  <c r="BE1433" i="2"/>
  <c r="BD1433" i="2"/>
  <c r="BC1433" i="2"/>
  <c r="BB1433" i="2"/>
  <c r="BA1433" i="2"/>
  <c r="AZ1433" i="2"/>
  <c r="AY1433" i="2"/>
  <c r="AX1433" i="2"/>
  <c r="AW1433" i="2"/>
  <c r="AV1433" i="2"/>
  <c r="AU1433" i="2"/>
  <c r="BP1432" i="2"/>
  <c r="BO1432" i="2"/>
  <c r="BN1432" i="2"/>
  <c r="BM1432" i="2"/>
  <c r="BL1432" i="2"/>
  <c r="BK1432" i="2"/>
  <c r="BI1432" i="2"/>
  <c r="BH1432" i="2"/>
  <c r="BF1432" i="2"/>
  <c r="BE1432" i="2"/>
  <c r="BD1432" i="2"/>
  <c r="BC1432" i="2"/>
  <c r="BB1432" i="2"/>
  <c r="BA1432" i="2"/>
  <c r="AZ1432" i="2"/>
  <c r="AY1432" i="2"/>
  <c r="AX1432" i="2"/>
  <c r="AW1432" i="2"/>
  <c r="AV1432" i="2"/>
  <c r="AU1432" i="2"/>
  <c r="BP1431" i="2"/>
  <c r="BO1431" i="2"/>
  <c r="BN1431" i="2"/>
  <c r="BM1431" i="2"/>
  <c r="BL1431" i="2"/>
  <c r="BK1431" i="2"/>
  <c r="BI1431" i="2"/>
  <c r="BH1431" i="2"/>
  <c r="BF1431" i="2"/>
  <c r="BE1431" i="2"/>
  <c r="BD1431" i="2"/>
  <c r="BC1431" i="2"/>
  <c r="BB1431" i="2"/>
  <c r="BA1431" i="2"/>
  <c r="AZ1431" i="2"/>
  <c r="AY1431" i="2"/>
  <c r="AX1431" i="2"/>
  <c r="AW1431" i="2"/>
  <c r="AV1431" i="2"/>
  <c r="AU1431" i="2"/>
  <c r="AP1512" i="2"/>
  <c r="AC1512" i="2" s="1"/>
  <c r="AL1512" i="2"/>
  <c r="V1512" i="2" s="1"/>
  <c r="AH1512" i="2"/>
  <c r="O1512" i="2" s="1"/>
  <c r="AD1512" i="2"/>
  <c r="W1512" i="2"/>
  <c r="P1512" i="2"/>
  <c r="AP1511" i="2"/>
  <c r="AC1511" i="2" s="1"/>
  <c r="AL1511" i="2"/>
  <c r="V1511" i="2" s="1"/>
  <c r="AH1511" i="2"/>
  <c r="O1511" i="2" s="1"/>
  <c r="AD1511" i="2"/>
  <c r="W1511" i="2"/>
  <c r="P1511" i="2"/>
  <c r="AP1510" i="2"/>
  <c r="AC1510" i="2" s="1"/>
  <c r="AL1510" i="2"/>
  <c r="V1510" i="2" s="1"/>
  <c r="AH1510" i="2"/>
  <c r="O1510" i="2" s="1"/>
  <c r="AD1510" i="2"/>
  <c r="W1510" i="2"/>
  <c r="P1510" i="2"/>
  <c r="AP1509" i="2"/>
  <c r="AC1509" i="2" s="1"/>
  <c r="AL1509" i="2"/>
  <c r="V1509" i="2" s="1"/>
  <c r="AH1509" i="2"/>
  <c r="O1509" i="2" s="1"/>
  <c r="AD1509" i="2"/>
  <c r="W1509" i="2"/>
  <c r="P1509" i="2"/>
  <c r="AP1508" i="2"/>
  <c r="AC1508" i="2" s="1"/>
  <c r="AL1508" i="2"/>
  <c r="V1508" i="2" s="1"/>
  <c r="AH1508" i="2"/>
  <c r="O1508" i="2" s="1"/>
  <c r="AD1508" i="2"/>
  <c r="W1508" i="2"/>
  <c r="P1508" i="2"/>
  <c r="AP1507" i="2"/>
  <c r="AC1507" i="2" s="1"/>
  <c r="AL1507" i="2"/>
  <c r="V1507" i="2" s="1"/>
  <c r="AH1507" i="2"/>
  <c r="O1507" i="2" s="1"/>
  <c r="AD1507" i="2"/>
  <c r="W1507" i="2"/>
  <c r="P1507" i="2"/>
  <c r="AP1506" i="2"/>
  <c r="AC1506" i="2" s="1"/>
  <c r="AL1506" i="2"/>
  <c r="V1506" i="2" s="1"/>
  <c r="AH1506" i="2"/>
  <c r="O1506" i="2" s="1"/>
  <c r="AD1506" i="2"/>
  <c r="W1506" i="2"/>
  <c r="P1506" i="2"/>
  <c r="AP1505" i="2"/>
  <c r="AC1505" i="2" s="1"/>
  <c r="AL1505" i="2"/>
  <c r="V1505" i="2" s="1"/>
  <c r="AH1505" i="2"/>
  <c r="O1505" i="2" s="1"/>
  <c r="AD1505" i="2"/>
  <c r="W1505" i="2"/>
  <c r="P1505" i="2"/>
  <c r="AP1504" i="2"/>
  <c r="AC1504" i="2" s="1"/>
  <c r="AL1504" i="2"/>
  <c r="V1504" i="2" s="1"/>
  <c r="AH1504" i="2"/>
  <c r="O1504" i="2" s="1"/>
  <c r="AD1504" i="2"/>
  <c r="W1504" i="2"/>
  <c r="P1504" i="2"/>
  <c r="AP1503" i="2"/>
  <c r="AC1503" i="2" s="1"/>
  <c r="AL1503" i="2"/>
  <c r="V1503" i="2" s="1"/>
  <c r="AH1503" i="2"/>
  <c r="O1503" i="2" s="1"/>
  <c r="AD1503" i="2"/>
  <c r="W1503" i="2"/>
  <c r="P1503" i="2"/>
  <c r="AP1502" i="2"/>
  <c r="AC1502" i="2" s="1"/>
  <c r="AL1502" i="2"/>
  <c r="V1502" i="2" s="1"/>
  <c r="AH1502" i="2"/>
  <c r="O1502" i="2" s="1"/>
  <c r="AD1502" i="2"/>
  <c r="W1502" i="2"/>
  <c r="P1502" i="2"/>
  <c r="AP1501" i="2"/>
  <c r="AC1501" i="2" s="1"/>
  <c r="AL1501" i="2"/>
  <c r="V1501" i="2" s="1"/>
  <c r="AH1501" i="2"/>
  <c r="O1501" i="2" s="1"/>
  <c r="AD1501" i="2"/>
  <c r="W1501" i="2"/>
  <c r="P1501" i="2"/>
  <c r="AP1500" i="2"/>
  <c r="AC1500" i="2" s="1"/>
  <c r="AL1500" i="2"/>
  <c r="V1500" i="2" s="1"/>
  <c r="AH1500" i="2"/>
  <c r="O1500" i="2" s="1"/>
  <c r="AD1500" i="2"/>
  <c r="W1500" i="2"/>
  <c r="P1500" i="2"/>
  <c r="AP1499" i="2"/>
  <c r="AC1499" i="2" s="1"/>
  <c r="AL1499" i="2"/>
  <c r="V1499" i="2" s="1"/>
  <c r="AH1499" i="2"/>
  <c r="O1499" i="2" s="1"/>
  <c r="AD1499" i="2"/>
  <c r="W1499" i="2"/>
  <c r="P1499" i="2"/>
  <c r="AP1498" i="2"/>
  <c r="AC1498" i="2" s="1"/>
  <c r="AL1498" i="2"/>
  <c r="V1498" i="2" s="1"/>
  <c r="AH1498" i="2"/>
  <c r="O1498" i="2" s="1"/>
  <c r="AD1498" i="2"/>
  <c r="W1498" i="2"/>
  <c r="P1498" i="2"/>
  <c r="AP1497" i="2"/>
  <c r="AC1497" i="2" s="1"/>
  <c r="AL1497" i="2"/>
  <c r="V1497" i="2" s="1"/>
  <c r="AH1497" i="2"/>
  <c r="O1497" i="2" s="1"/>
  <c r="AD1497" i="2"/>
  <c r="W1497" i="2"/>
  <c r="P1497" i="2"/>
  <c r="AP1496" i="2"/>
  <c r="AC1496" i="2" s="1"/>
  <c r="AL1496" i="2"/>
  <c r="V1496" i="2" s="1"/>
  <c r="AH1496" i="2"/>
  <c r="O1496" i="2" s="1"/>
  <c r="AD1496" i="2"/>
  <c r="W1496" i="2"/>
  <c r="P1496" i="2"/>
  <c r="AP1495" i="2"/>
  <c r="AC1495" i="2" s="1"/>
  <c r="AL1495" i="2"/>
  <c r="V1495" i="2" s="1"/>
  <c r="AH1495" i="2"/>
  <c r="O1495" i="2" s="1"/>
  <c r="AD1495" i="2"/>
  <c r="W1495" i="2"/>
  <c r="P1495" i="2"/>
  <c r="AP1494" i="2"/>
  <c r="AC1494" i="2" s="1"/>
  <c r="AL1494" i="2"/>
  <c r="V1494" i="2" s="1"/>
  <c r="AH1494" i="2"/>
  <c r="O1494" i="2" s="1"/>
  <c r="AD1494" i="2"/>
  <c r="W1494" i="2"/>
  <c r="P1494" i="2"/>
  <c r="AP1493" i="2"/>
  <c r="AC1493" i="2" s="1"/>
  <c r="AL1493" i="2"/>
  <c r="V1493" i="2" s="1"/>
  <c r="AH1493" i="2"/>
  <c r="O1493" i="2" s="1"/>
  <c r="AD1493" i="2"/>
  <c r="W1493" i="2"/>
  <c r="P1493" i="2"/>
  <c r="AP1492" i="2"/>
  <c r="AC1492" i="2" s="1"/>
  <c r="AL1492" i="2"/>
  <c r="V1492" i="2" s="1"/>
  <c r="AH1492" i="2"/>
  <c r="O1492" i="2" s="1"/>
  <c r="AD1492" i="2"/>
  <c r="W1492" i="2"/>
  <c r="P1492" i="2"/>
  <c r="AP1491" i="2"/>
  <c r="AC1491" i="2" s="1"/>
  <c r="AL1491" i="2"/>
  <c r="V1491" i="2" s="1"/>
  <c r="AH1491" i="2"/>
  <c r="O1491" i="2" s="1"/>
  <c r="AD1491" i="2"/>
  <c r="W1491" i="2"/>
  <c r="P1491" i="2"/>
  <c r="AP1490" i="2"/>
  <c r="AC1490" i="2" s="1"/>
  <c r="AL1490" i="2"/>
  <c r="V1490" i="2" s="1"/>
  <c r="AH1490" i="2"/>
  <c r="O1490" i="2" s="1"/>
  <c r="AD1490" i="2"/>
  <c r="W1490" i="2"/>
  <c r="P1490" i="2"/>
  <c r="AP1489" i="2"/>
  <c r="AC1489" i="2" s="1"/>
  <c r="AL1489" i="2"/>
  <c r="V1489" i="2" s="1"/>
  <c r="AH1489" i="2"/>
  <c r="O1489" i="2" s="1"/>
  <c r="AD1489" i="2"/>
  <c r="W1489" i="2"/>
  <c r="P1489" i="2"/>
  <c r="AP1488" i="2"/>
  <c r="AC1488" i="2" s="1"/>
  <c r="AL1488" i="2"/>
  <c r="V1488" i="2" s="1"/>
  <c r="AH1488" i="2"/>
  <c r="O1488" i="2" s="1"/>
  <c r="AD1488" i="2"/>
  <c r="W1488" i="2"/>
  <c r="P1488" i="2"/>
  <c r="AP1487" i="2"/>
  <c r="AC1487" i="2" s="1"/>
  <c r="AL1487" i="2"/>
  <c r="V1487" i="2" s="1"/>
  <c r="AH1487" i="2"/>
  <c r="O1487" i="2" s="1"/>
  <c r="AD1487" i="2"/>
  <c r="W1487" i="2"/>
  <c r="P1487" i="2"/>
  <c r="AP1486" i="2"/>
  <c r="AC1486" i="2" s="1"/>
  <c r="AL1486" i="2"/>
  <c r="V1486" i="2" s="1"/>
  <c r="AH1486" i="2"/>
  <c r="O1486" i="2" s="1"/>
  <c r="AD1486" i="2"/>
  <c r="W1486" i="2"/>
  <c r="P1486" i="2"/>
  <c r="AP1485" i="2"/>
  <c r="AC1485" i="2" s="1"/>
  <c r="AL1485" i="2"/>
  <c r="V1485" i="2" s="1"/>
  <c r="AH1485" i="2"/>
  <c r="O1485" i="2" s="1"/>
  <c r="AD1485" i="2"/>
  <c r="W1485" i="2"/>
  <c r="P1485" i="2"/>
  <c r="AP1484" i="2"/>
  <c r="AC1484" i="2" s="1"/>
  <c r="AL1484" i="2"/>
  <c r="V1484" i="2" s="1"/>
  <c r="AH1484" i="2"/>
  <c r="O1484" i="2" s="1"/>
  <c r="AD1484" i="2"/>
  <c r="W1484" i="2"/>
  <c r="P1484" i="2"/>
  <c r="AP1483" i="2"/>
  <c r="AC1483" i="2" s="1"/>
  <c r="AL1483" i="2"/>
  <c r="V1483" i="2" s="1"/>
  <c r="AH1483" i="2"/>
  <c r="O1483" i="2" s="1"/>
  <c r="AD1483" i="2"/>
  <c r="W1483" i="2"/>
  <c r="P1483" i="2"/>
  <c r="AP1482" i="2"/>
  <c r="AC1482" i="2" s="1"/>
  <c r="AL1482" i="2"/>
  <c r="V1482" i="2" s="1"/>
  <c r="AH1482" i="2"/>
  <c r="O1482" i="2" s="1"/>
  <c r="AD1482" i="2"/>
  <c r="W1482" i="2"/>
  <c r="P1482" i="2"/>
  <c r="AP1481" i="2"/>
  <c r="AC1481" i="2" s="1"/>
  <c r="AL1481" i="2"/>
  <c r="V1481" i="2" s="1"/>
  <c r="AH1481" i="2"/>
  <c r="O1481" i="2" s="1"/>
  <c r="AD1481" i="2"/>
  <c r="W1481" i="2"/>
  <c r="P1481" i="2"/>
  <c r="AP1480" i="2"/>
  <c r="AC1480" i="2" s="1"/>
  <c r="AL1480" i="2"/>
  <c r="V1480" i="2" s="1"/>
  <c r="AH1480" i="2"/>
  <c r="O1480" i="2" s="1"/>
  <c r="AD1480" i="2"/>
  <c r="W1480" i="2"/>
  <c r="P1480" i="2"/>
  <c r="AP1479" i="2"/>
  <c r="AC1479" i="2" s="1"/>
  <c r="AL1479" i="2"/>
  <c r="V1479" i="2" s="1"/>
  <c r="AH1479" i="2"/>
  <c r="O1479" i="2" s="1"/>
  <c r="AD1479" i="2"/>
  <c r="W1479" i="2"/>
  <c r="P1479" i="2"/>
  <c r="AP1478" i="2"/>
  <c r="AC1478" i="2" s="1"/>
  <c r="AL1478" i="2"/>
  <c r="V1478" i="2" s="1"/>
  <c r="AH1478" i="2"/>
  <c r="O1478" i="2" s="1"/>
  <c r="AD1478" i="2"/>
  <c r="W1478" i="2"/>
  <c r="P1478" i="2"/>
  <c r="AP1477" i="2"/>
  <c r="AC1477" i="2" s="1"/>
  <c r="AL1477" i="2"/>
  <c r="V1477" i="2" s="1"/>
  <c r="AH1477" i="2"/>
  <c r="O1477" i="2" s="1"/>
  <c r="AD1477" i="2"/>
  <c r="W1477" i="2"/>
  <c r="P1477" i="2"/>
  <c r="AP1476" i="2"/>
  <c r="AC1476" i="2" s="1"/>
  <c r="AL1476" i="2"/>
  <c r="V1476" i="2" s="1"/>
  <c r="AH1476" i="2"/>
  <c r="O1476" i="2" s="1"/>
  <c r="AD1476" i="2"/>
  <c r="W1476" i="2"/>
  <c r="P1476" i="2"/>
  <c r="AP1475" i="2"/>
  <c r="AC1475" i="2" s="1"/>
  <c r="AL1475" i="2"/>
  <c r="V1475" i="2" s="1"/>
  <c r="AH1475" i="2"/>
  <c r="O1475" i="2" s="1"/>
  <c r="AD1475" i="2"/>
  <c r="W1475" i="2"/>
  <c r="P1475" i="2"/>
  <c r="AP1474" i="2"/>
  <c r="AC1474" i="2" s="1"/>
  <c r="AL1474" i="2"/>
  <c r="V1474" i="2" s="1"/>
  <c r="AH1474" i="2"/>
  <c r="O1474" i="2" s="1"/>
  <c r="AD1474" i="2"/>
  <c r="W1474" i="2"/>
  <c r="P1474" i="2"/>
  <c r="AP1473" i="2"/>
  <c r="AC1473" i="2" s="1"/>
  <c r="AL1473" i="2"/>
  <c r="V1473" i="2" s="1"/>
  <c r="AH1473" i="2"/>
  <c r="O1473" i="2" s="1"/>
  <c r="AD1473" i="2"/>
  <c r="W1473" i="2"/>
  <c r="P1473" i="2"/>
  <c r="AP1472" i="2"/>
  <c r="AC1472" i="2" s="1"/>
  <c r="AL1472" i="2"/>
  <c r="V1472" i="2" s="1"/>
  <c r="AH1472" i="2"/>
  <c r="O1472" i="2" s="1"/>
  <c r="AD1472" i="2"/>
  <c r="W1472" i="2"/>
  <c r="P1472" i="2"/>
  <c r="AP1471" i="2"/>
  <c r="AC1471" i="2" s="1"/>
  <c r="AL1471" i="2"/>
  <c r="V1471" i="2" s="1"/>
  <c r="AH1471" i="2"/>
  <c r="O1471" i="2" s="1"/>
  <c r="AD1471" i="2"/>
  <c r="W1471" i="2"/>
  <c r="P1471" i="2"/>
  <c r="AP1470" i="2"/>
  <c r="AC1470" i="2" s="1"/>
  <c r="AL1470" i="2"/>
  <c r="V1470" i="2" s="1"/>
  <c r="AH1470" i="2"/>
  <c r="O1470" i="2" s="1"/>
  <c r="AD1470" i="2"/>
  <c r="W1470" i="2"/>
  <c r="P1470" i="2"/>
  <c r="AP1469" i="2"/>
  <c r="AC1469" i="2" s="1"/>
  <c r="AL1469" i="2"/>
  <c r="V1469" i="2" s="1"/>
  <c r="AH1469" i="2"/>
  <c r="O1469" i="2" s="1"/>
  <c r="AD1469" i="2"/>
  <c r="W1469" i="2"/>
  <c r="P1469" i="2"/>
  <c r="AP1468" i="2"/>
  <c r="AC1468" i="2" s="1"/>
  <c r="AL1468" i="2"/>
  <c r="V1468" i="2" s="1"/>
  <c r="AH1468" i="2"/>
  <c r="O1468" i="2" s="1"/>
  <c r="AD1468" i="2"/>
  <c r="W1468" i="2"/>
  <c r="P1468" i="2"/>
  <c r="AP1467" i="2"/>
  <c r="AC1467" i="2" s="1"/>
  <c r="AL1467" i="2"/>
  <c r="V1467" i="2" s="1"/>
  <c r="AH1467" i="2"/>
  <c r="O1467" i="2" s="1"/>
  <c r="AD1467" i="2"/>
  <c r="W1467" i="2"/>
  <c r="P1467" i="2"/>
  <c r="AP1466" i="2"/>
  <c r="AC1466" i="2" s="1"/>
  <c r="AL1466" i="2"/>
  <c r="V1466" i="2" s="1"/>
  <c r="AH1466" i="2"/>
  <c r="O1466" i="2" s="1"/>
  <c r="AD1466" i="2"/>
  <c r="W1466" i="2"/>
  <c r="P1466" i="2"/>
  <c r="AP1465" i="2"/>
  <c r="AC1465" i="2" s="1"/>
  <c r="AL1465" i="2"/>
  <c r="V1465" i="2" s="1"/>
  <c r="AH1465" i="2"/>
  <c r="O1465" i="2" s="1"/>
  <c r="AD1465" i="2"/>
  <c r="W1465" i="2"/>
  <c r="P1465" i="2"/>
  <c r="AP1464" i="2"/>
  <c r="AC1464" i="2" s="1"/>
  <c r="AL1464" i="2"/>
  <c r="V1464" i="2" s="1"/>
  <c r="AH1464" i="2"/>
  <c r="O1464" i="2" s="1"/>
  <c r="AD1464" i="2"/>
  <c r="W1464" i="2"/>
  <c r="P1464" i="2"/>
  <c r="AP1463" i="2"/>
  <c r="AC1463" i="2" s="1"/>
  <c r="AL1463" i="2"/>
  <c r="V1463" i="2" s="1"/>
  <c r="AH1463" i="2"/>
  <c r="O1463" i="2" s="1"/>
  <c r="AD1463" i="2"/>
  <c r="W1463" i="2"/>
  <c r="P1463" i="2"/>
  <c r="AP1462" i="2"/>
  <c r="AC1462" i="2" s="1"/>
  <c r="AL1462" i="2"/>
  <c r="V1462" i="2" s="1"/>
  <c r="AH1462" i="2"/>
  <c r="O1462" i="2" s="1"/>
  <c r="AD1462" i="2"/>
  <c r="W1462" i="2"/>
  <c r="P1462" i="2"/>
  <c r="AP1461" i="2"/>
  <c r="AC1461" i="2" s="1"/>
  <c r="AL1461" i="2"/>
  <c r="V1461" i="2" s="1"/>
  <c r="AH1461" i="2"/>
  <c r="O1461" i="2" s="1"/>
  <c r="AD1461" i="2"/>
  <c r="W1461" i="2"/>
  <c r="P1461" i="2"/>
  <c r="AP1460" i="2"/>
  <c r="AC1460" i="2" s="1"/>
  <c r="AL1460" i="2"/>
  <c r="V1460" i="2" s="1"/>
  <c r="AH1460" i="2"/>
  <c r="O1460" i="2" s="1"/>
  <c r="AD1460" i="2"/>
  <c r="W1460" i="2"/>
  <c r="P1460" i="2"/>
  <c r="AP1459" i="2"/>
  <c r="AC1459" i="2" s="1"/>
  <c r="AL1459" i="2"/>
  <c r="V1459" i="2" s="1"/>
  <c r="AH1459" i="2"/>
  <c r="O1459" i="2" s="1"/>
  <c r="AD1459" i="2"/>
  <c r="W1459" i="2"/>
  <c r="P1459" i="2"/>
  <c r="AP1458" i="2"/>
  <c r="AC1458" i="2" s="1"/>
  <c r="AL1458" i="2"/>
  <c r="V1458" i="2" s="1"/>
  <c r="AH1458" i="2"/>
  <c r="O1458" i="2" s="1"/>
  <c r="AD1458" i="2"/>
  <c r="W1458" i="2"/>
  <c r="P1458" i="2"/>
  <c r="AP1457" i="2"/>
  <c r="AC1457" i="2" s="1"/>
  <c r="AL1457" i="2"/>
  <c r="V1457" i="2" s="1"/>
  <c r="AH1457" i="2"/>
  <c r="O1457" i="2" s="1"/>
  <c r="AD1457" i="2"/>
  <c r="W1457" i="2"/>
  <c r="P1457" i="2"/>
  <c r="AP1456" i="2"/>
  <c r="AC1456" i="2" s="1"/>
  <c r="AL1456" i="2"/>
  <c r="V1456" i="2" s="1"/>
  <c r="AH1456" i="2"/>
  <c r="O1456" i="2" s="1"/>
  <c r="AD1456" i="2"/>
  <c r="W1456" i="2"/>
  <c r="P1456" i="2"/>
  <c r="AP1455" i="2"/>
  <c r="AC1455" i="2" s="1"/>
  <c r="AL1455" i="2"/>
  <c r="V1455" i="2" s="1"/>
  <c r="AH1455" i="2"/>
  <c r="O1455" i="2" s="1"/>
  <c r="AD1455" i="2"/>
  <c r="W1455" i="2"/>
  <c r="P1455" i="2"/>
  <c r="AP1454" i="2"/>
  <c r="AC1454" i="2" s="1"/>
  <c r="AL1454" i="2"/>
  <c r="V1454" i="2" s="1"/>
  <c r="AH1454" i="2"/>
  <c r="O1454" i="2" s="1"/>
  <c r="AD1454" i="2"/>
  <c r="W1454" i="2"/>
  <c r="P1454" i="2"/>
  <c r="AP1453" i="2"/>
  <c r="AC1453" i="2" s="1"/>
  <c r="AL1453" i="2"/>
  <c r="V1453" i="2" s="1"/>
  <c r="AH1453" i="2"/>
  <c r="O1453" i="2" s="1"/>
  <c r="AD1453" i="2"/>
  <c r="W1453" i="2"/>
  <c r="P1453" i="2"/>
  <c r="AP1452" i="2"/>
  <c r="AC1452" i="2" s="1"/>
  <c r="AL1452" i="2"/>
  <c r="V1452" i="2" s="1"/>
  <c r="AH1452" i="2"/>
  <c r="O1452" i="2" s="1"/>
  <c r="AD1452" i="2"/>
  <c r="W1452" i="2"/>
  <c r="P1452" i="2"/>
  <c r="AP1451" i="2"/>
  <c r="AC1451" i="2" s="1"/>
  <c r="AL1451" i="2"/>
  <c r="V1451" i="2" s="1"/>
  <c r="AH1451" i="2"/>
  <c r="O1451" i="2" s="1"/>
  <c r="AD1451" i="2"/>
  <c r="W1451" i="2"/>
  <c r="P1451" i="2"/>
  <c r="AP1450" i="2"/>
  <c r="AC1450" i="2" s="1"/>
  <c r="AL1450" i="2"/>
  <c r="V1450" i="2" s="1"/>
  <c r="AH1450" i="2"/>
  <c r="O1450" i="2" s="1"/>
  <c r="AD1450" i="2"/>
  <c r="W1450" i="2"/>
  <c r="P1450" i="2"/>
  <c r="AP1449" i="2"/>
  <c r="AC1449" i="2" s="1"/>
  <c r="AL1449" i="2"/>
  <c r="V1449" i="2" s="1"/>
  <c r="AH1449" i="2"/>
  <c r="O1449" i="2" s="1"/>
  <c r="AD1449" i="2"/>
  <c r="W1449" i="2"/>
  <c r="P1449" i="2"/>
  <c r="AP1448" i="2"/>
  <c r="AC1448" i="2" s="1"/>
  <c r="AL1448" i="2"/>
  <c r="V1448" i="2" s="1"/>
  <c r="AH1448" i="2"/>
  <c r="O1448" i="2" s="1"/>
  <c r="AD1448" i="2"/>
  <c r="W1448" i="2"/>
  <c r="P1448" i="2"/>
  <c r="AP1447" i="2"/>
  <c r="AC1447" i="2" s="1"/>
  <c r="AL1447" i="2"/>
  <c r="V1447" i="2" s="1"/>
  <c r="AH1447" i="2"/>
  <c r="O1447" i="2" s="1"/>
  <c r="AD1447" i="2"/>
  <c r="W1447" i="2"/>
  <c r="P1447" i="2"/>
  <c r="AP1446" i="2"/>
  <c r="AC1446" i="2" s="1"/>
  <c r="AL1446" i="2"/>
  <c r="V1446" i="2" s="1"/>
  <c r="AH1446" i="2"/>
  <c r="O1446" i="2" s="1"/>
  <c r="AD1446" i="2"/>
  <c r="W1446" i="2"/>
  <c r="P1446" i="2"/>
  <c r="AP1445" i="2"/>
  <c r="AC1445" i="2" s="1"/>
  <c r="AL1445" i="2"/>
  <c r="V1445" i="2" s="1"/>
  <c r="AH1445" i="2"/>
  <c r="O1445" i="2" s="1"/>
  <c r="AD1445" i="2"/>
  <c r="W1445" i="2"/>
  <c r="P1445" i="2"/>
  <c r="AP1444" i="2"/>
  <c r="AC1444" i="2" s="1"/>
  <c r="AL1444" i="2"/>
  <c r="V1444" i="2" s="1"/>
  <c r="AH1444" i="2"/>
  <c r="O1444" i="2" s="1"/>
  <c r="AD1444" i="2"/>
  <c r="W1444" i="2"/>
  <c r="P1444" i="2"/>
  <c r="AP1443" i="2"/>
  <c r="AC1443" i="2" s="1"/>
  <c r="AL1443" i="2"/>
  <c r="V1443" i="2" s="1"/>
  <c r="AH1443" i="2"/>
  <c r="O1443" i="2" s="1"/>
  <c r="AD1443" i="2"/>
  <c r="W1443" i="2"/>
  <c r="P1443" i="2"/>
  <c r="T530" i="10"/>
  <c r="T529" i="10"/>
  <c r="T528" i="10"/>
  <c r="T527" i="10"/>
  <c r="T526" i="10"/>
  <c r="T525" i="10"/>
  <c r="T524" i="10"/>
  <c r="T523" i="10"/>
  <c r="T522" i="10"/>
  <c r="T521" i="10"/>
  <c r="T520" i="10"/>
  <c r="T519" i="10"/>
  <c r="T518" i="10"/>
  <c r="T517" i="10"/>
  <c r="T516" i="10"/>
  <c r="T515" i="10"/>
  <c r="T514" i="10"/>
  <c r="T513" i="10"/>
  <c r="T512" i="10"/>
  <c r="T511" i="10"/>
  <c r="T510" i="10"/>
  <c r="T509" i="10"/>
  <c r="T508" i="10"/>
  <c r="T507" i="10"/>
  <c r="T506" i="10"/>
  <c r="T505" i="10"/>
  <c r="T504" i="10"/>
  <c r="T503" i="10"/>
  <c r="T502" i="10"/>
  <c r="T501" i="10"/>
  <c r="T500" i="10"/>
  <c r="T499" i="10"/>
  <c r="T498" i="10"/>
  <c r="T497" i="10"/>
  <c r="T496" i="10"/>
  <c r="T495" i="10"/>
  <c r="T494" i="10"/>
  <c r="T493" i="10"/>
  <c r="T492" i="10"/>
  <c r="T491" i="10"/>
  <c r="T490" i="10"/>
  <c r="T489" i="10"/>
  <c r="T488" i="10"/>
  <c r="T487" i="10"/>
  <c r="T486" i="10"/>
  <c r="T485" i="10"/>
  <c r="T484" i="10"/>
  <c r="T483" i="10"/>
  <c r="T482" i="10"/>
  <c r="T481" i="10"/>
  <c r="T480" i="10"/>
  <c r="T479" i="10"/>
  <c r="T478" i="10"/>
  <c r="T477" i="10"/>
  <c r="T476" i="10"/>
  <c r="T475" i="10"/>
  <c r="T474" i="10"/>
  <c r="T473" i="10"/>
  <c r="T472" i="10"/>
  <c r="T471" i="10"/>
  <c r="T470" i="10"/>
  <c r="T469" i="10"/>
  <c r="T468" i="10"/>
  <c r="T467" i="10"/>
  <c r="T466" i="10"/>
  <c r="T465" i="10"/>
  <c r="T464" i="10"/>
  <c r="T463" i="10"/>
  <c r="T462" i="10"/>
  <c r="T461" i="10"/>
  <c r="T460" i="10"/>
  <c r="T459" i="10"/>
  <c r="T458" i="10"/>
  <c r="T457" i="10"/>
  <c r="T456" i="10"/>
  <c r="T455" i="10"/>
  <c r="T454" i="10"/>
  <c r="T453" i="10"/>
  <c r="T452" i="10"/>
  <c r="T451" i="10"/>
  <c r="T450" i="10"/>
  <c r="T449" i="10"/>
  <c r="T448" i="10"/>
  <c r="T447" i="10"/>
  <c r="T446" i="10"/>
  <c r="T445" i="10"/>
  <c r="T444" i="10"/>
  <c r="T443" i="10"/>
  <c r="T442" i="10"/>
  <c r="T441" i="10"/>
  <c r="T440" i="10"/>
  <c r="T439" i="10"/>
  <c r="T438" i="10"/>
  <c r="T437" i="10"/>
  <c r="T436" i="10"/>
  <c r="T435" i="10"/>
  <c r="T434" i="10"/>
  <c r="T433" i="10"/>
  <c r="T432" i="10"/>
  <c r="T431" i="10"/>
  <c r="T430" i="10"/>
  <c r="T429" i="10"/>
  <c r="T428" i="10"/>
  <c r="T427" i="10"/>
  <c r="T426" i="10"/>
  <c r="T425" i="10"/>
  <c r="T424" i="10"/>
  <c r="T423" i="10"/>
  <c r="T422" i="10"/>
  <c r="T421" i="10"/>
  <c r="T420" i="10"/>
  <c r="T419" i="10"/>
  <c r="T418" i="10"/>
  <c r="T417" i="10"/>
  <c r="T416" i="10"/>
  <c r="T415" i="10"/>
  <c r="T414" i="10"/>
  <c r="T413" i="10"/>
  <c r="T412" i="10"/>
  <c r="T411" i="10"/>
  <c r="T410" i="10"/>
  <c r="T409" i="10"/>
  <c r="T408" i="10"/>
  <c r="T407" i="10"/>
  <c r="T406" i="10"/>
  <c r="T405" i="10"/>
  <c r="T404" i="10"/>
  <c r="T403" i="10"/>
  <c r="T402" i="10"/>
  <c r="T401" i="10"/>
  <c r="T400" i="10"/>
  <c r="T399" i="10"/>
  <c r="T398" i="10"/>
  <c r="T397" i="10"/>
  <c r="T396" i="10"/>
  <c r="T395" i="10"/>
  <c r="T394" i="10"/>
  <c r="T393" i="10"/>
  <c r="T392" i="10"/>
  <c r="T391" i="10"/>
  <c r="T390" i="10"/>
  <c r="T389" i="10"/>
  <c r="T388" i="10"/>
  <c r="T387" i="10"/>
  <c r="T386" i="10"/>
  <c r="T385" i="10"/>
  <c r="T384" i="10"/>
  <c r="T383" i="10"/>
  <c r="T382" i="10"/>
  <c r="T381" i="10"/>
  <c r="T380" i="10"/>
  <c r="T379" i="10"/>
  <c r="T378" i="10"/>
  <c r="T377" i="10"/>
  <c r="T376" i="10"/>
  <c r="T375" i="10"/>
  <c r="T374" i="10"/>
  <c r="T373" i="10"/>
  <c r="T372" i="10"/>
  <c r="T371" i="10"/>
  <c r="T370" i="10"/>
  <c r="T369" i="10"/>
  <c r="T368" i="10"/>
  <c r="T367" i="10"/>
  <c r="T366" i="10"/>
  <c r="T365" i="10"/>
  <c r="T364" i="10"/>
  <c r="T363" i="10"/>
  <c r="T362" i="10"/>
  <c r="T361" i="10"/>
  <c r="T360" i="10"/>
  <c r="T359" i="10"/>
  <c r="T358" i="10"/>
  <c r="T357" i="10"/>
  <c r="T356" i="10"/>
  <c r="T355" i="10"/>
  <c r="T354" i="10"/>
  <c r="T353" i="10"/>
  <c r="T352" i="10"/>
  <c r="T351" i="10"/>
  <c r="T350" i="10"/>
  <c r="T349" i="10"/>
  <c r="T348" i="10"/>
  <c r="T347" i="10"/>
  <c r="T346" i="10"/>
  <c r="T345" i="10"/>
  <c r="T344" i="10"/>
  <c r="T343" i="10"/>
  <c r="T342" i="10"/>
  <c r="T341" i="10"/>
  <c r="T340" i="10"/>
  <c r="T339" i="10"/>
  <c r="T338" i="10"/>
  <c r="T337" i="10"/>
  <c r="T336" i="10"/>
  <c r="T335" i="10"/>
  <c r="T334" i="10"/>
  <c r="T333" i="10"/>
  <c r="T332" i="10"/>
  <c r="T331" i="10"/>
  <c r="T330" i="10"/>
  <c r="T329" i="10"/>
  <c r="T328" i="10"/>
  <c r="T327" i="10"/>
  <c r="T326" i="10"/>
  <c r="T325" i="10"/>
  <c r="T324" i="10"/>
  <c r="T323" i="10"/>
  <c r="T322" i="10"/>
  <c r="T321" i="10"/>
  <c r="T320" i="10"/>
  <c r="T319" i="10"/>
  <c r="T318" i="10"/>
  <c r="T317" i="10"/>
  <c r="T316" i="10"/>
  <c r="T315" i="10"/>
  <c r="T314" i="10"/>
  <c r="T313" i="10"/>
  <c r="T312" i="10"/>
  <c r="T311" i="10"/>
  <c r="T310" i="10"/>
  <c r="T309" i="10"/>
  <c r="T308" i="10"/>
  <c r="T307" i="10"/>
  <c r="T306" i="10"/>
  <c r="T305" i="10"/>
  <c r="T304" i="10"/>
  <c r="T303" i="10"/>
  <c r="T302" i="10"/>
  <c r="T301" i="10"/>
  <c r="T300" i="10"/>
  <c r="T299" i="10"/>
  <c r="T298" i="10"/>
  <c r="T297" i="10"/>
  <c r="T296" i="10"/>
  <c r="T295" i="10"/>
  <c r="T294" i="10"/>
  <c r="T293" i="10"/>
  <c r="T292" i="10"/>
  <c r="T291" i="10"/>
  <c r="T290" i="10"/>
  <c r="T289" i="10"/>
  <c r="T288" i="10"/>
  <c r="T287" i="10"/>
  <c r="T286" i="10"/>
  <c r="T285" i="10"/>
  <c r="T284" i="10"/>
  <c r="T283" i="10"/>
  <c r="T282" i="10"/>
  <c r="T281" i="10"/>
  <c r="T280" i="10"/>
  <c r="T279" i="10"/>
  <c r="T278" i="10"/>
  <c r="T277" i="10"/>
  <c r="T276" i="10"/>
  <c r="T275" i="10"/>
  <c r="T274" i="10"/>
  <c r="T273" i="10"/>
  <c r="T272" i="10"/>
  <c r="T271" i="10"/>
  <c r="T270" i="10"/>
  <c r="T269" i="10"/>
  <c r="T268" i="10"/>
  <c r="T267" i="10"/>
  <c r="T266" i="10"/>
  <c r="T265" i="10"/>
  <c r="T264" i="10"/>
  <c r="T263" i="10"/>
  <c r="T262" i="10"/>
  <c r="T261" i="10"/>
  <c r="T260" i="10"/>
  <c r="T259" i="10"/>
  <c r="T258" i="10"/>
  <c r="T257" i="10"/>
  <c r="T256" i="10"/>
  <c r="T255" i="10"/>
  <c r="T254" i="10"/>
  <c r="T253" i="10"/>
  <c r="T252" i="10"/>
  <c r="T251" i="10"/>
  <c r="T250" i="10"/>
  <c r="T249" i="10"/>
  <c r="T248" i="10"/>
  <c r="T247" i="10"/>
  <c r="T246" i="10"/>
  <c r="T245" i="10"/>
  <c r="T244" i="10"/>
  <c r="T243" i="10"/>
  <c r="T242" i="10"/>
  <c r="T241" i="10"/>
  <c r="T240" i="10"/>
  <c r="T239" i="10"/>
  <c r="T238" i="10"/>
  <c r="T237" i="10"/>
  <c r="T236" i="10"/>
  <c r="T235" i="10"/>
  <c r="T234" i="10"/>
  <c r="T233" i="10"/>
  <c r="T232" i="10"/>
  <c r="T231" i="10"/>
  <c r="T230" i="10"/>
  <c r="T229" i="10"/>
  <c r="T228" i="10"/>
  <c r="T227" i="10"/>
  <c r="T226" i="10"/>
  <c r="T225" i="10"/>
  <c r="T224" i="10"/>
  <c r="T223" i="10"/>
  <c r="T222" i="10"/>
  <c r="T221" i="10"/>
  <c r="T220" i="10"/>
  <c r="T219" i="10"/>
  <c r="T218" i="10"/>
  <c r="T217" i="10"/>
  <c r="T216" i="10"/>
  <c r="T215" i="10"/>
  <c r="T214" i="10"/>
  <c r="T213" i="10"/>
  <c r="T212" i="10"/>
  <c r="T211" i="10"/>
  <c r="T210" i="10"/>
  <c r="T209" i="10"/>
  <c r="T208" i="10"/>
  <c r="T207" i="10"/>
  <c r="T206" i="10"/>
  <c r="T205" i="10"/>
  <c r="T204" i="10"/>
  <c r="T203" i="10"/>
  <c r="T202" i="10"/>
  <c r="T201" i="10"/>
  <c r="T200" i="10"/>
  <c r="T199" i="10"/>
  <c r="T198" i="10"/>
  <c r="T197" i="10"/>
  <c r="T196" i="10"/>
  <c r="T195" i="10"/>
  <c r="T194" i="10"/>
  <c r="T193" i="10"/>
  <c r="T192" i="10"/>
  <c r="T191" i="10"/>
  <c r="T190" i="10"/>
  <c r="T189" i="10"/>
  <c r="T188" i="10"/>
  <c r="T187" i="10"/>
  <c r="T186" i="10"/>
  <c r="T185" i="10"/>
  <c r="T184" i="10"/>
  <c r="T183" i="10"/>
  <c r="T182" i="10"/>
  <c r="T181" i="10"/>
  <c r="T180" i="10"/>
  <c r="T179" i="10"/>
  <c r="T178" i="10"/>
  <c r="T177" i="10"/>
  <c r="T176" i="10"/>
  <c r="T175" i="10"/>
  <c r="T174" i="10"/>
  <c r="T173" i="10"/>
  <c r="T172" i="10"/>
  <c r="T171" i="10"/>
  <c r="T170" i="10"/>
  <c r="T169" i="10"/>
  <c r="T168" i="10"/>
  <c r="T167" i="10"/>
  <c r="T166" i="10"/>
  <c r="T165" i="10"/>
  <c r="T164" i="10"/>
  <c r="T163" i="10"/>
  <c r="T162" i="10"/>
  <c r="T161" i="10"/>
  <c r="T160" i="10"/>
  <c r="T159" i="10"/>
  <c r="T158" i="10"/>
  <c r="T157" i="10"/>
  <c r="T156" i="10"/>
  <c r="T155" i="10"/>
  <c r="T154" i="10"/>
  <c r="T153" i="10"/>
  <c r="T152" i="10"/>
  <c r="T151" i="10"/>
  <c r="T150" i="10"/>
  <c r="T149" i="10"/>
  <c r="T148" i="10"/>
  <c r="T147" i="10"/>
  <c r="T146" i="10"/>
  <c r="T145" i="10"/>
  <c r="T144" i="10"/>
  <c r="T143" i="10"/>
  <c r="T142" i="10"/>
  <c r="T141" i="10"/>
  <c r="T140" i="10"/>
  <c r="T139" i="10"/>
  <c r="T138" i="10"/>
  <c r="T137" i="10"/>
  <c r="T136" i="10"/>
  <c r="T135" i="10"/>
  <c r="T134" i="10"/>
  <c r="T133" i="10"/>
  <c r="T132" i="10"/>
  <c r="T131" i="10"/>
  <c r="T130" i="10"/>
  <c r="T129" i="10"/>
  <c r="T128" i="10"/>
  <c r="T127" i="10"/>
  <c r="T126" i="10"/>
  <c r="T125" i="10"/>
  <c r="T124" i="10"/>
  <c r="T123" i="10"/>
  <c r="T122" i="10"/>
  <c r="T121" i="10"/>
  <c r="T120" i="10"/>
  <c r="T119" i="10"/>
  <c r="T118" i="10"/>
  <c r="T117" i="10"/>
  <c r="T116" i="10"/>
  <c r="T115" i="10"/>
  <c r="T114" i="10"/>
  <c r="T113" i="10"/>
  <c r="T112" i="10"/>
  <c r="T111" i="10"/>
  <c r="T110" i="10"/>
  <c r="T109" i="10"/>
  <c r="T108" i="10"/>
  <c r="T107" i="10"/>
  <c r="T106" i="10"/>
  <c r="T105" i="10"/>
  <c r="T104" i="10"/>
  <c r="T103" i="10"/>
  <c r="T102" i="10"/>
  <c r="T101" i="10"/>
  <c r="T100" i="10"/>
  <c r="T99" i="10"/>
  <c r="T98" i="10"/>
  <c r="T97" i="10"/>
  <c r="T96" i="10"/>
  <c r="T95" i="10"/>
  <c r="T94" i="10"/>
  <c r="T93" i="10"/>
  <c r="T92" i="10"/>
  <c r="T91" i="10"/>
  <c r="T90" i="10"/>
  <c r="T89" i="10"/>
  <c r="T88" i="10"/>
  <c r="T87" i="10"/>
  <c r="T86" i="10"/>
  <c r="T85" i="10"/>
  <c r="T84" i="10"/>
  <c r="T83" i="10"/>
  <c r="T82" i="10"/>
  <c r="T81" i="10"/>
  <c r="T80" i="10"/>
  <c r="T79" i="10"/>
  <c r="T78" i="10"/>
  <c r="T77" i="10"/>
  <c r="T76" i="10"/>
  <c r="T75" i="10"/>
  <c r="T74" i="10"/>
  <c r="T73" i="10"/>
  <c r="T72" i="10"/>
  <c r="T71" i="10"/>
  <c r="T70" i="10"/>
  <c r="T69" i="10"/>
  <c r="T68" i="10"/>
  <c r="T67" i="10"/>
  <c r="T66" i="10"/>
  <c r="T65" i="10"/>
  <c r="T64" i="10"/>
  <c r="T62" i="10"/>
  <c r="T61" i="10"/>
  <c r="T60" i="10"/>
  <c r="T59" i="10"/>
  <c r="T58" i="10"/>
  <c r="T57" i="10"/>
  <c r="T56" i="10"/>
  <c r="T55" i="10"/>
  <c r="T54" i="10"/>
  <c r="T52" i="10"/>
  <c r="T51" i="10"/>
  <c r="T50" i="10"/>
  <c r="T49" i="10"/>
  <c r="T48" i="10"/>
  <c r="T47" i="10"/>
  <c r="T46" i="10"/>
  <c r="T45" i="10"/>
  <c r="T44" i="10"/>
  <c r="T43" i="10"/>
  <c r="T42" i="10"/>
  <c r="T41" i="10"/>
  <c r="T39" i="10"/>
  <c r="S530" i="10"/>
  <c r="S529" i="10"/>
  <c r="S528" i="10"/>
  <c r="S527" i="10"/>
  <c r="S526" i="10"/>
  <c r="S525" i="10"/>
  <c r="S524" i="10"/>
  <c r="S523" i="10"/>
  <c r="S522" i="10"/>
  <c r="S521" i="10"/>
  <c r="S520" i="10"/>
  <c r="S519" i="10"/>
  <c r="S518" i="10"/>
  <c r="S517" i="10"/>
  <c r="S516" i="10"/>
  <c r="S515" i="10"/>
  <c r="S514" i="10"/>
  <c r="S513" i="10"/>
  <c r="S512" i="10"/>
  <c r="S511" i="10"/>
  <c r="S510" i="10"/>
  <c r="S509" i="10"/>
  <c r="S508" i="10"/>
  <c r="S507" i="10"/>
  <c r="S506" i="10"/>
  <c r="S505" i="10"/>
  <c r="S504" i="10"/>
  <c r="S503" i="10"/>
  <c r="S502" i="10"/>
  <c r="S501" i="10"/>
  <c r="S500" i="10"/>
  <c r="S499" i="10"/>
  <c r="S498" i="10"/>
  <c r="S497" i="10"/>
  <c r="S496" i="10"/>
  <c r="S495" i="10"/>
  <c r="S494" i="10"/>
  <c r="S493" i="10"/>
  <c r="S492" i="10"/>
  <c r="S491" i="10"/>
  <c r="S490" i="10"/>
  <c r="S489" i="10"/>
  <c r="S488" i="10"/>
  <c r="S487" i="10"/>
  <c r="S486" i="10"/>
  <c r="S485" i="10"/>
  <c r="S484" i="10"/>
  <c r="S483" i="10"/>
  <c r="S482" i="10"/>
  <c r="S481" i="10"/>
  <c r="S480" i="10"/>
  <c r="S479" i="10"/>
  <c r="S478" i="10"/>
  <c r="S477" i="10"/>
  <c r="S476" i="10"/>
  <c r="S475" i="10"/>
  <c r="S474" i="10"/>
  <c r="S473" i="10"/>
  <c r="S472" i="10"/>
  <c r="S471" i="10"/>
  <c r="S470" i="10"/>
  <c r="S469" i="10"/>
  <c r="S468" i="10"/>
  <c r="S467" i="10"/>
  <c r="S466" i="10"/>
  <c r="S465" i="10"/>
  <c r="S464" i="10"/>
  <c r="S463" i="10"/>
  <c r="S462" i="10"/>
  <c r="S461" i="10"/>
  <c r="S460" i="10"/>
  <c r="S459" i="10"/>
  <c r="S458" i="10"/>
  <c r="S457" i="10"/>
  <c r="S456" i="10"/>
  <c r="S455" i="10"/>
  <c r="S454" i="10"/>
  <c r="S453" i="10"/>
  <c r="S452" i="10"/>
  <c r="S451" i="10"/>
  <c r="S450" i="10"/>
  <c r="S449" i="10"/>
  <c r="S448" i="10"/>
  <c r="S447" i="10"/>
  <c r="S446" i="10"/>
  <c r="S445" i="10"/>
  <c r="S444" i="10"/>
  <c r="S443" i="10"/>
  <c r="S442" i="10"/>
  <c r="S441" i="10"/>
  <c r="S440" i="10"/>
  <c r="S439" i="10"/>
  <c r="S438" i="10"/>
  <c r="S437" i="10"/>
  <c r="S436" i="10"/>
  <c r="S435" i="10"/>
  <c r="S434" i="10"/>
  <c r="S433" i="10"/>
  <c r="S432" i="10"/>
  <c r="S431" i="10"/>
  <c r="S430" i="10"/>
  <c r="S429" i="10"/>
  <c r="S428" i="10"/>
  <c r="S427" i="10"/>
  <c r="S426" i="10"/>
  <c r="S425" i="10"/>
  <c r="S424" i="10"/>
  <c r="S423" i="10"/>
  <c r="S422" i="10"/>
  <c r="S421" i="10"/>
  <c r="S420" i="10"/>
  <c r="S419" i="10"/>
  <c r="S418" i="10"/>
  <c r="S417" i="10"/>
  <c r="S416" i="10"/>
  <c r="S415" i="10"/>
  <c r="S414" i="10"/>
  <c r="S413" i="10"/>
  <c r="S412" i="10"/>
  <c r="S411" i="10"/>
  <c r="S410" i="10"/>
  <c r="S409" i="10"/>
  <c r="S408" i="10"/>
  <c r="S407" i="10"/>
  <c r="S406" i="10"/>
  <c r="S405" i="10"/>
  <c r="S404" i="10"/>
  <c r="S403" i="10"/>
  <c r="S402" i="10"/>
  <c r="S401" i="10"/>
  <c r="S400" i="10"/>
  <c r="S399" i="10"/>
  <c r="S398" i="10"/>
  <c r="S397" i="10"/>
  <c r="S396" i="10"/>
  <c r="S395" i="10"/>
  <c r="S394" i="10"/>
  <c r="S393" i="10"/>
  <c r="S392" i="10"/>
  <c r="S391" i="10"/>
  <c r="S390" i="10"/>
  <c r="S389" i="10"/>
  <c r="S388" i="10"/>
  <c r="S387" i="10"/>
  <c r="S386" i="10"/>
  <c r="S385" i="10"/>
  <c r="S384" i="10"/>
  <c r="S383" i="10"/>
  <c r="S382" i="10"/>
  <c r="S381" i="10"/>
  <c r="S380" i="10"/>
  <c r="S379" i="10"/>
  <c r="S378" i="10"/>
  <c r="S377" i="10"/>
  <c r="S376" i="10"/>
  <c r="S375" i="10"/>
  <c r="S374" i="10"/>
  <c r="S373" i="10"/>
  <c r="S372" i="10"/>
  <c r="S371" i="10"/>
  <c r="S370" i="10"/>
  <c r="S369" i="10"/>
  <c r="S368" i="10"/>
  <c r="S367" i="10"/>
  <c r="S366" i="10"/>
  <c r="S365" i="10"/>
  <c r="S364" i="10"/>
  <c r="S363" i="10"/>
  <c r="S362" i="10"/>
  <c r="S361" i="10"/>
  <c r="S360" i="10"/>
  <c r="S359" i="10"/>
  <c r="S358" i="10"/>
  <c r="S357" i="10"/>
  <c r="S356" i="10"/>
  <c r="S355" i="10"/>
  <c r="S354" i="10"/>
  <c r="S353" i="10"/>
  <c r="S352" i="10"/>
  <c r="S351" i="10"/>
  <c r="S350" i="10"/>
  <c r="S349" i="10"/>
  <c r="S348" i="10"/>
  <c r="S347" i="10"/>
  <c r="S346" i="10"/>
  <c r="S345" i="10"/>
  <c r="S344" i="10"/>
  <c r="S343" i="10"/>
  <c r="S342" i="10"/>
  <c r="S341" i="10"/>
  <c r="S340" i="10"/>
  <c r="S339" i="10"/>
  <c r="S338" i="10"/>
  <c r="S337" i="10"/>
  <c r="S336" i="10"/>
  <c r="S335" i="10"/>
  <c r="S334" i="10"/>
  <c r="S333" i="10"/>
  <c r="S332" i="10"/>
  <c r="S331" i="10"/>
  <c r="S330" i="10"/>
  <c r="S329" i="10"/>
  <c r="S328" i="10"/>
  <c r="S327" i="10"/>
  <c r="S326" i="10"/>
  <c r="S325" i="10"/>
  <c r="S324" i="10"/>
  <c r="S323" i="10"/>
  <c r="S322" i="10"/>
  <c r="S321" i="10"/>
  <c r="S320" i="10"/>
  <c r="S319" i="10"/>
  <c r="S318" i="10"/>
  <c r="S317" i="10"/>
  <c r="S316" i="10"/>
  <c r="S315" i="10"/>
  <c r="S314" i="10"/>
  <c r="S313" i="10"/>
  <c r="S312" i="10"/>
  <c r="S311" i="10"/>
  <c r="S310" i="10"/>
  <c r="S309" i="10"/>
  <c r="S308" i="10"/>
  <c r="S307" i="10"/>
  <c r="S306" i="10"/>
  <c r="S305" i="10"/>
  <c r="S304" i="10"/>
  <c r="S303" i="10"/>
  <c r="S302" i="10"/>
  <c r="S301" i="10"/>
  <c r="S300" i="10"/>
  <c r="S299" i="10"/>
  <c r="S298" i="10"/>
  <c r="S297" i="10"/>
  <c r="S296" i="10"/>
  <c r="S295" i="10"/>
  <c r="S294" i="10"/>
  <c r="S293" i="10"/>
  <c r="S292" i="10"/>
  <c r="S291" i="10"/>
  <c r="S290" i="10"/>
  <c r="S289" i="10"/>
  <c r="S288" i="10"/>
  <c r="S287" i="10"/>
  <c r="S286" i="10"/>
  <c r="S285" i="10"/>
  <c r="S284" i="10"/>
  <c r="S283" i="10"/>
  <c r="S282" i="10"/>
  <c r="S281" i="10"/>
  <c r="S280" i="10"/>
  <c r="S279" i="10"/>
  <c r="S278" i="10"/>
  <c r="S277" i="10"/>
  <c r="S276" i="10"/>
  <c r="S275" i="10"/>
  <c r="S274" i="10"/>
  <c r="S273" i="10"/>
  <c r="S272" i="10"/>
  <c r="S271" i="10"/>
  <c r="S270" i="10"/>
  <c r="S269" i="10"/>
  <c r="S268" i="10"/>
  <c r="S267" i="10"/>
  <c r="S266" i="10"/>
  <c r="S265" i="10"/>
  <c r="S264" i="10"/>
  <c r="S263" i="10"/>
  <c r="S262" i="10"/>
  <c r="S261" i="10"/>
  <c r="S260" i="10"/>
  <c r="S259" i="10"/>
  <c r="S258" i="10"/>
  <c r="S257" i="10"/>
  <c r="S256" i="10"/>
  <c r="S255" i="10"/>
  <c r="S254" i="10"/>
  <c r="S253" i="10"/>
  <c r="S252" i="10"/>
  <c r="S251" i="10"/>
  <c r="S250" i="10"/>
  <c r="S249" i="10"/>
  <c r="S248" i="10"/>
  <c r="S247" i="10"/>
  <c r="S246" i="10"/>
  <c r="S245" i="10"/>
  <c r="S244" i="10"/>
  <c r="S243" i="10"/>
  <c r="S242" i="10"/>
  <c r="S241" i="10"/>
  <c r="S240" i="10"/>
  <c r="S239" i="10"/>
  <c r="S238" i="10"/>
  <c r="S237" i="10"/>
  <c r="S236" i="10"/>
  <c r="S235" i="10"/>
  <c r="S234" i="10"/>
  <c r="S233" i="10"/>
  <c r="S232" i="10"/>
  <c r="S231" i="10"/>
  <c r="S230" i="10"/>
  <c r="S229" i="10"/>
  <c r="S228" i="10"/>
  <c r="S227" i="10"/>
  <c r="S226" i="10"/>
  <c r="S225" i="10"/>
  <c r="S224" i="10"/>
  <c r="S223" i="10"/>
  <c r="S222" i="10"/>
  <c r="S221" i="10"/>
  <c r="S220" i="10"/>
  <c r="S219" i="10"/>
  <c r="S218" i="10"/>
  <c r="S217" i="10"/>
  <c r="S216" i="10"/>
  <c r="S215" i="10"/>
  <c r="S214" i="10"/>
  <c r="S213" i="10"/>
  <c r="S212" i="10"/>
  <c r="S211" i="10"/>
  <c r="S210" i="10"/>
  <c r="S209" i="10"/>
  <c r="S208" i="10"/>
  <c r="S207" i="10"/>
  <c r="S206" i="10"/>
  <c r="S205" i="10"/>
  <c r="S204" i="10"/>
  <c r="S203" i="10"/>
  <c r="S202" i="10"/>
  <c r="S201" i="10"/>
  <c r="S200" i="10"/>
  <c r="S199" i="10"/>
  <c r="S198" i="10"/>
  <c r="S197" i="10"/>
  <c r="S196" i="10"/>
  <c r="S195" i="10"/>
  <c r="S194" i="10"/>
  <c r="S193" i="10"/>
  <c r="S192" i="10"/>
  <c r="S191" i="10"/>
  <c r="S190" i="10"/>
  <c r="S189" i="10"/>
  <c r="S188" i="10"/>
  <c r="S187" i="10"/>
  <c r="S186" i="10"/>
  <c r="S185" i="10"/>
  <c r="S184" i="10"/>
  <c r="S183" i="10"/>
  <c r="S182" i="10"/>
  <c r="S181" i="10"/>
  <c r="S180" i="10"/>
  <c r="S179" i="10"/>
  <c r="S178" i="10"/>
  <c r="S177" i="10"/>
  <c r="S176" i="10"/>
  <c r="S175" i="10"/>
  <c r="S174" i="10"/>
  <c r="S173" i="10"/>
  <c r="S172" i="10"/>
  <c r="S171" i="10"/>
  <c r="S170" i="10"/>
  <c r="S169" i="10"/>
  <c r="S168" i="10"/>
  <c r="S167" i="10"/>
  <c r="S166" i="10"/>
  <c r="S165" i="10"/>
  <c r="S164" i="10"/>
  <c r="S163" i="10"/>
  <c r="S162" i="10"/>
  <c r="S161" i="10"/>
  <c r="S160" i="10"/>
  <c r="S159" i="10"/>
  <c r="S158" i="10"/>
  <c r="S157" i="10"/>
  <c r="S156" i="10"/>
  <c r="S155" i="10"/>
  <c r="S154" i="10"/>
  <c r="S153" i="10"/>
  <c r="S152" i="10"/>
  <c r="S151" i="10"/>
  <c r="S150" i="10"/>
  <c r="S149" i="10"/>
  <c r="S148" i="10"/>
  <c r="S147" i="10"/>
  <c r="S146" i="10"/>
  <c r="S145" i="10"/>
  <c r="S144" i="10"/>
  <c r="S143" i="10"/>
  <c r="S142" i="10"/>
  <c r="S141" i="10"/>
  <c r="S140" i="10"/>
  <c r="S139" i="10"/>
  <c r="S138" i="10"/>
  <c r="S137" i="10"/>
  <c r="S136" i="10"/>
  <c r="S135" i="10"/>
  <c r="S134" i="10"/>
  <c r="S133" i="10"/>
  <c r="S132" i="10"/>
  <c r="S131" i="10"/>
  <c r="S130" i="10"/>
  <c r="S129" i="10"/>
  <c r="S128" i="10"/>
  <c r="S127" i="10"/>
  <c r="S126" i="10"/>
  <c r="S125" i="10"/>
  <c r="S124" i="10"/>
  <c r="S123" i="10"/>
  <c r="S122" i="10"/>
  <c r="S121" i="10"/>
  <c r="S120" i="10"/>
  <c r="S119" i="10"/>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S63" i="10"/>
  <c r="T63" i="10" s="1"/>
  <c r="S62" i="10"/>
  <c r="S61" i="10"/>
  <c r="S60" i="10"/>
  <c r="S59" i="10"/>
  <c r="S58" i="10"/>
  <c r="S57" i="10"/>
  <c r="S56" i="10"/>
  <c r="S55" i="10"/>
  <c r="S54" i="10"/>
  <c r="S53" i="10"/>
  <c r="T53" i="10" s="1"/>
  <c r="S52" i="10"/>
  <c r="S51" i="10"/>
  <c r="S50" i="10"/>
  <c r="S49" i="10"/>
  <c r="S48" i="10"/>
  <c r="S47" i="10"/>
  <c r="S46" i="10"/>
  <c r="S45" i="10"/>
  <c r="S44" i="10"/>
  <c r="S43" i="10"/>
  <c r="S42" i="10"/>
  <c r="S41" i="10"/>
  <c r="S40" i="10"/>
  <c r="T40" i="10" s="1"/>
  <c r="S39" i="10"/>
  <c r="AP14" i="2"/>
  <c r="AC14" i="2" s="1"/>
  <c r="AP15" i="2"/>
  <c r="AC15" i="2" s="1"/>
  <c r="AP16" i="2"/>
  <c r="AC16" i="2" s="1"/>
  <c r="AP17" i="2"/>
  <c r="AC17" i="2" s="1"/>
  <c r="AP18" i="2"/>
  <c r="AC18" i="2" s="1"/>
  <c r="AP19" i="2"/>
  <c r="AC19" i="2" s="1"/>
  <c r="AP20" i="2"/>
  <c r="AC20" i="2" s="1"/>
  <c r="AP21" i="2"/>
  <c r="AC21" i="2" s="1"/>
  <c r="AP22" i="2"/>
  <c r="AC22" i="2" s="1"/>
  <c r="AP23" i="2"/>
  <c r="AC23" i="2" s="1"/>
  <c r="AP24" i="2"/>
  <c r="AC24" i="2" s="1"/>
  <c r="AP25" i="2"/>
  <c r="AC25" i="2" s="1"/>
  <c r="AP26" i="2"/>
  <c r="AC26" i="2" s="1"/>
  <c r="AP27" i="2"/>
  <c r="AC27" i="2" s="1"/>
  <c r="AP28" i="2"/>
  <c r="AC28" i="2" s="1"/>
  <c r="AP29" i="2"/>
  <c r="AC29" i="2" s="1"/>
  <c r="AP30" i="2"/>
  <c r="AC30" i="2" s="1"/>
  <c r="AP31" i="2"/>
  <c r="AC31" i="2" s="1"/>
  <c r="AP32" i="2"/>
  <c r="AC32" i="2" s="1"/>
  <c r="AP33" i="2"/>
  <c r="AC33" i="2" s="1"/>
  <c r="AP34" i="2"/>
  <c r="AC34" i="2" s="1"/>
  <c r="AP35" i="2"/>
  <c r="AC35" i="2" s="1"/>
  <c r="AP36" i="2"/>
  <c r="AC36" i="2" s="1"/>
  <c r="AP37" i="2"/>
  <c r="AC37" i="2" s="1"/>
  <c r="AP38" i="2"/>
  <c r="AC38" i="2" s="1"/>
  <c r="AP39" i="2"/>
  <c r="AC39" i="2" s="1"/>
  <c r="AP40" i="2"/>
  <c r="AC40" i="2" s="1"/>
  <c r="AP41" i="2"/>
  <c r="AC41" i="2" s="1"/>
  <c r="AP42" i="2"/>
  <c r="AC42" i="2" s="1"/>
  <c r="AP43" i="2"/>
  <c r="AC43" i="2" s="1"/>
  <c r="AP44" i="2"/>
  <c r="AC44" i="2" s="1"/>
  <c r="AP45" i="2"/>
  <c r="AC45" i="2" s="1"/>
  <c r="AP46" i="2"/>
  <c r="AC46" i="2" s="1"/>
  <c r="AP47" i="2"/>
  <c r="AC47" i="2" s="1"/>
  <c r="AP48" i="2"/>
  <c r="AC48" i="2" s="1"/>
  <c r="AP49" i="2"/>
  <c r="AC49" i="2" s="1"/>
  <c r="AP50" i="2"/>
  <c r="AC50" i="2" s="1"/>
  <c r="AP51" i="2"/>
  <c r="AC51" i="2" s="1"/>
  <c r="AP52" i="2"/>
  <c r="AC52" i="2" s="1"/>
  <c r="AP53" i="2"/>
  <c r="AC53" i="2" s="1"/>
  <c r="AP54" i="2"/>
  <c r="AC54" i="2" s="1"/>
  <c r="AP55" i="2"/>
  <c r="AC55" i="2" s="1"/>
  <c r="AP56" i="2"/>
  <c r="AC56" i="2" s="1"/>
  <c r="AP57" i="2"/>
  <c r="AC57" i="2" s="1"/>
  <c r="AP58" i="2"/>
  <c r="AC58" i="2" s="1"/>
  <c r="AP59" i="2"/>
  <c r="AC59" i="2" s="1"/>
  <c r="AP60" i="2"/>
  <c r="AC60" i="2" s="1"/>
  <c r="AP61" i="2"/>
  <c r="AC61" i="2" s="1"/>
  <c r="AP62" i="2"/>
  <c r="AC62" i="2" s="1"/>
  <c r="AP63" i="2"/>
  <c r="AC63" i="2" s="1"/>
  <c r="AP64" i="2"/>
  <c r="AC64" i="2" s="1"/>
  <c r="AP65" i="2"/>
  <c r="AC65" i="2" s="1"/>
  <c r="AP66" i="2"/>
  <c r="AC66" i="2" s="1"/>
  <c r="AP67" i="2"/>
  <c r="AC67" i="2" s="1"/>
  <c r="AP68" i="2"/>
  <c r="AC68" i="2" s="1"/>
  <c r="AP69" i="2"/>
  <c r="AC69" i="2" s="1"/>
  <c r="AP70" i="2"/>
  <c r="AC70" i="2" s="1"/>
  <c r="AP71" i="2"/>
  <c r="AC71" i="2" s="1"/>
  <c r="AP72" i="2"/>
  <c r="AC72" i="2" s="1"/>
  <c r="AP73" i="2"/>
  <c r="AC73" i="2" s="1"/>
  <c r="AP74" i="2"/>
  <c r="AC74" i="2" s="1"/>
  <c r="AP75" i="2"/>
  <c r="AC75" i="2" s="1"/>
  <c r="AP76" i="2"/>
  <c r="AC76" i="2" s="1"/>
  <c r="AP77" i="2"/>
  <c r="AC77" i="2" s="1"/>
  <c r="AP78" i="2"/>
  <c r="AC78" i="2" s="1"/>
  <c r="AP79" i="2"/>
  <c r="AC79" i="2" s="1"/>
  <c r="AP80" i="2"/>
  <c r="AC80" i="2" s="1"/>
  <c r="AP81" i="2"/>
  <c r="AC81" i="2" s="1"/>
  <c r="AP82" i="2"/>
  <c r="AC82" i="2" s="1"/>
  <c r="AP83" i="2"/>
  <c r="AC83" i="2" s="1"/>
  <c r="AP84" i="2"/>
  <c r="AC84" i="2" s="1"/>
  <c r="AP85" i="2"/>
  <c r="AC85" i="2" s="1"/>
  <c r="AP86" i="2"/>
  <c r="AC86" i="2" s="1"/>
  <c r="AP87" i="2"/>
  <c r="AC87" i="2" s="1"/>
  <c r="AP88" i="2"/>
  <c r="AC88" i="2" s="1"/>
  <c r="AP89" i="2"/>
  <c r="AC89" i="2" s="1"/>
  <c r="AP90" i="2"/>
  <c r="AC90" i="2" s="1"/>
  <c r="AP91" i="2"/>
  <c r="AC91" i="2" s="1"/>
  <c r="AP92" i="2"/>
  <c r="AC92" i="2" s="1"/>
  <c r="AP93" i="2"/>
  <c r="AC93" i="2" s="1"/>
  <c r="AP94" i="2"/>
  <c r="AC94" i="2" s="1"/>
  <c r="AP95" i="2"/>
  <c r="AC95" i="2" s="1"/>
  <c r="AP96" i="2"/>
  <c r="AC96" i="2" s="1"/>
  <c r="AP97" i="2"/>
  <c r="AC97" i="2" s="1"/>
  <c r="AP98" i="2"/>
  <c r="AC98" i="2" s="1"/>
  <c r="AP99" i="2"/>
  <c r="AC99" i="2" s="1"/>
  <c r="AP100" i="2"/>
  <c r="AC100" i="2" s="1"/>
  <c r="AP101" i="2"/>
  <c r="AC101" i="2" s="1"/>
  <c r="AP102" i="2"/>
  <c r="AC102" i="2" s="1"/>
  <c r="AP103" i="2"/>
  <c r="AC103" i="2" s="1"/>
  <c r="AP104" i="2"/>
  <c r="AC104" i="2" s="1"/>
  <c r="AP105" i="2"/>
  <c r="AC105" i="2" s="1"/>
  <c r="AP106" i="2"/>
  <c r="AC106" i="2" s="1"/>
  <c r="AP107" i="2"/>
  <c r="AC107" i="2" s="1"/>
  <c r="AP108" i="2"/>
  <c r="AC108" i="2" s="1"/>
  <c r="AP109" i="2"/>
  <c r="AC109" i="2" s="1"/>
  <c r="AP110" i="2"/>
  <c r="AC110" i="2" s="1"/>
  <c r="AP111" i="2"/>
  <c r="AC111" i="2" s="1"/>
  <c r="AP112" i="2"/>
  <c r="AC112" i="2" s="1"/>
  <c r="AP113" i="2"/>
  <c r="AC113" i="2" s="1"/>
  <c r="AP114" i="2"/>
  <c r="AC114" i="2" s="1"/>
  <c r="AP115" i="2"/>
  <c r="AC115" i="2" s="1"/>
  <c r="AP116" i="2"/>
  <c r="AC116" i="2" s="1"/>
  <c r="AP117" i="2"/>
  <c r="AC117" i="2" s="1"/>
  <c r="AP118" i="2"/>
  <c r="AC118" i="2" s="1"/>
  <c r="AP119" i="2"/>
  <c r="AC119" i="2" s="1"/>
  <c r="AP120" i="2"/>
  <c r="AC120" i="2" s="1"/>
  <c r="AP121" i="2"/>
  <c r="AC121" i="2" s="1"/>
  <c r="AP122" i="2"/>
  <c r="AC122" i="2" s="1"/>
  <c r="AP123" i="2"/>
  <c r="AC123" i="2" s="1"/>
  <c r="AP124" i="2"/>
  <c r="AC124" i="2" s="1"/>
  <c r="AP125" i="2"/>
  <c r="AC125" i="2" s="1"/>
  <c r="AP126" i="2"/>
  <c r="AC126" i="2" s="1"/>
  <c r="AP127" i="2"/>
  <c r="AC127" i="2" s="1"/>
  <c r="AP128" i="2"/>
  <c r="AC128" i="2" s="1"/>
  <c r="AP129" i="2"/>
  <c r="AC129" i="2" s="1"/>
  <c r="AP130" i="2"/>
  <c r="AC130" i="2" s="1"/>
  <c r="AP131" i="2"/>
  <c r="AC131" i="2" s="1"/>
  <c r="AP132" i="2"/>
  <c r="AC132" i="2" s="1"/>
  <c r="AP133" i="2"/>
  <c r="AC133" i="2" s="1"/>
  <c r="AP134" i="2"/>
  <c r="AC134" i="2" s="1"/>
  <c r="AP135" i="2"/>
  <c r="AC135" i="2" s="1"/>
  <c r="AP136" i="2"/>
  <c r="AC136" i="2" s="1"/>
  <c r="AP137" i="2"/>
  <c r="AC137" i="2" s="1"/>
  <c r="AP138" i="2"/>
  <c r="AC138" i="2" s="1"/>
  <c r="AP139" i="2"/>
  <c r="AC139" i="2" s="1"/>
  <c r="AP140" i="2"/>
  <c r="AC140" i="2" s="1"/>
  <c r="AP141" i="2"/>
  <c r="AC141" i="2" s="1"/>
  <c r="AP142" i="2"/>
  <c r="AC142" i="2" s="1"/>
  <c r="AP143" i="2"/>
  <c r="AC143" i="2" s="1"/>
  <c r="AP144" i="2"/>
  <c r="AC144" i="2" s="1"/>
  <c r="AP145" i="2"/>
  <c r="AC145" i="2" s="1"/>
  <c r="AP146" i="2"/>
  <c r="AC146" i="2" s="1"/>
  <c r="AP147" i="2"/>
  <c r="AC147" i="2" s="1"/>
  <c r="AP148" i="2"/>
  <c r="AC148" i="2" s="1"/>
  <c r="AP149" i="2"/>
  <c r="AC149" i="2" s="1"/>
  <c r="AP150" i="2"/>
  <c r="AC150" i="2" s="1"/>
  <c r="AP151" i="2"/>
  <c r="AC151" i="2" s="1"/>
  <c r="AP152" i="2"/>
  <c r="AC152" i="2" s="1"/>
  <c r="AP153" i="2"/>
  <c r="AC153" i="2" s="1"/>
  <c r="AP154" i="2"/>
  <c r="AC154" i="2" s="1"/>
  <c r="AP155" i="2"/>
  <c r="AC155" i="2" s="1"/>
  <c r="AP156" i="2"/>
  <c r="AC156" i="2" s="1"/>
  <c r="AP157" i="2"/>
  <c r="AC157" i="2" s="1"/>
  <c r="AP158" i="2"/>
  <c r="AC158" i="2" s="1"/>
  <c r="AP159" i="2"/>
  <c r="AC159" i="2" s="1"/>
  <c r="AP160" i="2"/>
  <c r="AC160" i="2" s="1"/>
  <c r="AP161" i="2"/>
  <c r="AC161" i="2" s="1"/>
  <c r="AP162" i="2"/>
  <c r="AC162" i="2" s="1"/>
  <c r="AP163" i="2"/>
  <c r="AC163" i="2" s="1"/>
  <c r="AP164" i="2"/>
  <c r="AC164" i="2" s="1"/>
  <c r="AP165" i="2"/>
  <c r="AC165" i="2" s="1"/>
  <c r="AP166" i="2"/>
  <c r="AC166" i="2" s="1"/>
  <c r="AP167" i="2"/>
  <c r="AC167" i="2" s="1"/>
  <c r="AP168" i="2"/>
  <c r="AC168" i="2" s="1"/>
  <c r="AP169" i="2"/>
  <c r="AC169" i="2" s="1"/>
  <c r="AP170" i="2"/>
  <c r="AC170" i="2" s="1"/>
  <c r="AP171" i="2"/>
  <c r="AC171" i="2" s="1"/>
  <c r="AP172" i="2"/>
  <c r="AC172" i="2" s="1"/>
  <c r="AP173" i="2"/>
  <c r="AC173" i="2" s="1"/>
  <c r="AP174" i="2"/>
  <c r="AC174" i="2" s="1"/>
  <c r="AP175" i="2"/>
  <c r="AC175" i="2" s="1"/>
  <c r="AP176" i="2"/>
  <c r="AC176" i="2" s="1"/>
  <c r="AP177" i="2"/>
  <c r="AC177" i="2" s="1"/>
  <c r="AP178" i="2"/>
  <c r="AC178" i="2" s="1"/>
  <c r="AP179" i="2"/>
  <c r="AC179" i="2" s="1"/>
  <c r="AP180" i="2"/>
  <c r="AC180" i="2" s="1"/>
  <c r="AP181" i="2"/>
  <c r="AC181" i="2" s="1"/>
  <c r="AP182" i="2"/>
  <c r="AC182" i="2" s="1"/>
  <c r="AP183" i="2"/>
  <c r="AC183" i="2" s="1"/>
  <c r="AP184" i="2"/>
  <c r="AC184" i="2" s="1"/>
  <c r="AP185" i="2"/>
  <c r="AC185" i="2" s="1"/>
  <c r="AP186" i="2"/>
  <c r="AC186" i="2" s="1"/>
  <c r="AP187" i="2"/>
  <c r="AC187" i="2" s="1"/>
  <c r="AP188" i="2"/>
  <c r="AC188" i="2" s="1"/>
  <c r="AP189" i="2"/>
  <c r="AC189" i="2" s="1"/>
  <c r="AP190" i="2"/>
  <c r="AC190" i="2" s="1"/>
  <c r="AP191" i="2"/>
  <c r="AC191" i="2" s="1"/>
  <c r="AP192" i="2"/>
  <c r="AC192" i="2" s="1"/>
  <c r="AP193" i="2"/>
  <c r="AC193" i="2" s="1"/>
  <c r="AP194" i="2"/>
  <c r="AC194" i="2" s="1"/>
  <c r="AP195" i="2"/>
  <c r="AC195" i="2" s="1"/>
  <c r="AP196" i="2"/>
  <c r="AC196" i="2" s="1"/>
  <c r="AP197" i="2"/>
  <c r="AC197" i="2" s="1"/>
  <c r="AP198" i="2"/>
  <c r="AC198" i="2" s="1"/>
  <c r="AP199" i="2"/>
  <c r="AC199" i="2" s="1"/>
  <c r="AP200" i="2"/>
  <c r="AC200" i="2" s="1"/>
  <c r="AP201" i="2"/>
  <c r="AC201" i="2" s="1"/>
  <c r="AP202" i="2"/>
  <c r="AC202" i="2" s="1"/>
  <c r="AP203" i="2"/>
  <c r="AC203" i="2" s="1"/>
  <c r="AP204" i="2"/>
  <c r="AC204" i="2" s="1"/>
  <c r="AP205" i="2"/>
  <c r="AC205" i="2" s="1"/>
  <c r="AP206" i="2"/>
  <c r="AC206" i="2" s="1"/>
  <c r="AP207" i="2"/>
  <c r="AC207" i="2" s="1"/>
  <c r="AP208" i="2"/>
  <c r="AC208" i="2" s="1"/>
  <c r="AP209" i="2"/>
  <c r="AC209" i="2" s="1"/>
  <c r="AP210" i="2"/>
  <c r="AC210" i="2" s="1"/>
  <c r="AP211" i="2"/>
  <c r="AC211" i="2" s="1"/>
  <c r="AP212" i="2"/>
  <c r="AC212" i="2" s="1"/>
  <c r="AP213" i="2"/>
  <c r="AC213" i="2" s="1"/>
  <c r="AP214" i="2"/>
  <c r="AC214" i="2" s="1"/>
  <c r="AP215" i="2"/>
  <c r="AC215" i="2" s="1"/>
  <c r="AP216" i="2"/>
  <c r="AC216" i="2" s="1"/>
  <c r="AP217" i="2"/>
  <c r="AC217" i="2" s="1"/>
  <c r="AP218" i="2"/>
  <c r="AC218" i="2" s="1"/>
  <c r="AP219" i="2"/>
  <c r="AC219" i="2" s="1"/>
  <c r="AP220" i="2"/>
  <c r="AC220" i="2" s="1"/>
  <c r="AP221" i="2"/>
  <c r="AC221" i="2" s="1"/>
  <c r="AP222" i="2"/>
  <c r="AC222" i="2" s="1"/>
  <c r="AP223" i="2"/>
  <c r="AC223" i="2" s="1"/>
  <c r="AP224" i="2"/>
  <c r="AC224" i="2" s="1"/>
  <c r="AP225" i="2"/>
  <c r="AC225" i="2" s="1"/>
  <c r="AP226" i="2"/>
  <c r="AC226" i="2" s="1"/>
  <c r="AP227" i="2"/>
  <c r="AC227" i="2" s="1"/>
  <c r="AP228" i="2"/>
  <c r="AC228" i="2" s="1"/>
  <c r="AP229" i="2"/>
  <c r="AC229" i="2" s="1"/>
  <c r="AP230" i="2"/>
  <c r="AC230" i="2" s="1"/>
  <c r="AP231" i="2"/>
  <c r="AC231" i="2" s="1"/>
  <c r="AP232" i="2"/>
  <c r="AC232" i="2" s="1"/>
  <c r="AP233" i="2"/>
  <c r="AC233" i="2" s="1"/>
  <c r="AP234" i="2"/>
  <c r="AC234" i="2" s="1"/>
  <c r="AP235" i="2"/>
  <c r="AC235" i="2" s="1"/>
  <c r="AP236" i="2"/>
  <c r="AC236" i="2" s="1"/>
  <c r="AP237" i="2"/>
  <c r="AC237" i="2" s="1"/>
  <c r="AP238" i="2"/>
  <c r="AC238" i="2" s="1"/>
  <c r="AP239" i="2"/>
  <c r="AC239" i="2" s="1"/>
  <c r="AP240" i="2"/>
  <c r="AC240" i="2" s="1"/>
  <c r="AP241" i="2"/>
  <c r="AC241" i="2" s="1"/>
  <c r="AP242" i="2"/>
  <c r="AC242" i="2" s="1"/>
  <c r="AP243" i="2"/>
  <c r="AC243" i="2" s="1"/>
  <c r="AP244" i="2"/>
  <c r="AC244" i="2" s="1"/>
  <c r="AP245" i="2"/>
  <c r="AC245" i="2" s="1"/>
  <c r="AP246" i="2"/>
  <c r="AC246" i="2" s="1"/>
  <c r="AP247" i="2"/>
  <c r="AC247" i="2" s="1"/>
  <c r="AP248" i="2"/>
  <c r="AC248" i="2" s="1"/>
  <c r="AP249" i="2"/>
  <c r="AC249" i="2" s="1"/>
  <c r="AP250" i="2"/>
  <c r="AC250" i="2" s="1"/>
  <c r="AP251" i="2"/>
  <c r="AC251" i="2" s="1"/>
  <c r="AP252" i="2"/>
  <c r="AC252" i="2" s="1"/>
  <c r="AP253" i="2"/>
  <c r="AC253" i="2" s="1"/>
  <c r="AP254" i="2"/>
  <c r="AC254" i="2" s="1"/>
  <c r="AP255" i="2"/>
  <c r="AC255" i="2" s="1"/>
  <c r="AP256" i="2"/>
  <c r="AC256" i="2" s="1"/>
  <c r="AP257" i="2"/>
  <c r="AC257" i="2" s="1"/>
  <c r="AP258" i="2"/>
  <c r="AC258" i="2" s="1"/>
  <c r="AP259" i="2"/>
  <c r="AC259" i="2" s="1"/>
  <c r="AP260" i="2"/>
  <c r="AC260" i="2" s="1"/>
  <c r="AP261" i="2"/>
  <c r="AC261" i="2" s="1"/>
  <c r="AP262" i="2"/>
  <c r="AC262" i="2" s="1"/>
  <c r="AP263" i="2"/>
  <c r="AC263" i="2" s="1"/>
  <c r="AP264" i="2"/>
  <c r="AC264" i="2" s="1"/>
  <c r="AP265" i="2"/>
  <c r="AC265" i="2" s="1"/>
  <c r="AP266" i="2"/>
  <c r="AC266" i="2" s="1"/>
  <c r="AP267" i="2"/>
  <c r="AC267" i="2" s="1"/>
  <c r="AP268" i="2"/>
  <c r="AC268" i="2" s="1"/>
  <c r="AP269" i="2"/>
  <c r="AC269" i="2" s="1"/>
  <c r="AP270" i="2"/>
  <c r="AC270" i="2" s="1"/>
  <c r="AP271" i="2"/>
  <c r="AC271" i="2" s="1"/>
  <c r="AP272" i="2"/>
  <c r="AC272" i="2" s="1"/>
  <c r="AP273" i="2"/>
  <c r="AC273" i="2" s="1"/>
  <c r="AP274" i="2"/>
  <c r="AC274" i="2" s="1"/>
  <c r="AP275" i="2"/>
  <c r="AC275" i="2" s="1"/>
  <c r="AP276" i="2"/>
  <c r="AC276" i="2" s="1"/>
  <c r="AP277" i="2"/>
  <c r="AC277" i="2" s="1"/>
  <c r="AP278" i="2"/>
  <c r="AC278" i="2" s="1"/>
  <c r="AP279" i="2"/>
  <c r="AC279" i="2" s="1"/>
  <c r="AP280" i="2"/>
  <c r="AC280" i="2" s="1"/>
  <c r="AP281" i="2"/>
  <c r="AC281" i="2" s="1"/>
  <c r="AP282" i="2"/>
  <c r="AC282" i="2" s="1"/>
  <c r="AP283" i="2"/>
  <c r="AC283" i="2" s="1"/>
  <c r="AP284" i="2"/>
  <c r="AC284" i="2" s="1"/>
  <c r="AP285" i="2"/>
  <c r="AC285" i="2" s="1"/>
  <c r="AP286" i="2"/>
  <c r="AC286" i="2" s="1"/>
  <c r="AP287" i="2"/>
  <c r="AC287" i="2" s="1"/>
  <c r="AP288" i="2"/>
  <c r="AC288" i="2" s="1"/>
  <c r="AP289" i="2"/>
  <c r="AC289" i="2" s="1"/>
  <c r="AP290" i="2"/>
  <c r="AC290" i="2" s="1"/>
  <c r="AP291" i="2"/>
  <c r="AC291" i="2" s="1"/>
  <c r="AP292" i="2"/>
  <c r="AC292" i="2" s="1"/>
  <c r="AP293" i="2"/>
  <c r="AC293" i="2" s="1"/>
  <c r="AP294" i="2"/>
  <c r="AC294" i="2" s="1"/>
  <c r="AP295" i="2"/>
  <c r="AC295" i="2" s="1"/>
  <c r="AP296" i="2"/>
  <c r="AC296" i="2" s="1"/>
  <c r="AP297" i="2"/>
  <c r="AC297" i="2" s="1"/>
  <c r="AP298" i="2"/>
  <c r="AC298" i="2" s="1"/>
  <c r="AP299" i="2"/>
  <c r="AC299" i="2" s="1"/>
  <c r="AP300" i="2"/>
  <c r="AC300" i="2" s="1"/>
  <c r="AP301" i="2"/>
  <c r="AC301" i="2" s="1"/>
  <c r="AP302" i="2"/>
  <c r="AC302" i="2" s="1"/>
  <c r="AP303" i="2"/>
  <c r="AC303" i="2" s="1"/>
  <c r="AP304" i="2"/>
  <c r="AC304" i="2" s="1"/>
  <c r="AP305" i="2"/>
  <c r="AC305" i="2" s="1"/>
  <c r="AP306" i="2"/>
  <c r="AC306" i="2" s="1"/>
  <c r="AP307" i="2"/>
  <c r="AC307" i="2" s="1"/>
  <c r="AP308" i="2"/>
  <c r="AC308" i="2" s="1"/>
  <c r="AP309" i="2"/>
  <c r="AC309" i="2" s="1"/>
  <c r="AP310" i="2"/>
  <c r="AC310" i="2" s="1"/>
  <c r="AP311" i="2"/>
  <c r="AC311" i="2" s="1"/>
  <c r="AP312" i="2"/>
  <c r="AC312" i="2" s="1"/>
  <c r="AP313" i="2"/>
  <c r="AC313" i="2" s="1"/>
  <c r="AP314" i="2"/>
  <c r="AC314" i="2" s="1"/>
  <c r="AP315" i="2"/>
  <c r="AC315" i="2" s="1"/>
  <c r="AP316" i="2"/>
  <c r="AC316" i="2" s="1"/>
  <c r="AP317" i="2"/>
  <c r="AC317" i="2" s="1"/>
  <c r="AP318" i="2"/>
  <c r="AC318" i="2" s="1"/>
  <c r="AP319" i="2"/>
  <c r="AC319" i="2" s="1"/>
  <c r="AP320" i="2"/>
  <c r="AC320" i="2" s="1"/>
  <c r="AP321" i="2"/>
  <c r="AC321" i="2" s="1"/>
  <c r="AP322" i="2"/>
  <c r="AC322" i="2" s="1"/>
  <c r="AP323" i="2"/>
  <c r="AC323" i="2" s="1"/>
  <c r="AP324" i="2"/>
  <c r="AC324" i="2" s="1"/>
  <c r="AP325" i="2"/>
  <c r="AC325" i="2" s="1"/>
  <c r="AP326" i="2"/>
  <c r="AC326" i="2" s="1"/>
  <c r="AP327" i="2"/>
  <c r="AC327" i="2" s="1"/>
  <c r="AP328" i="2"/>
  <c r="AC328" i="2" s="1"/>
  <c r="AP329" i="2"/>
  <c r="AC329" i="2" s="1"/>
  <c r="AP330" i="2"/>
  <c r="AC330" i="2" s="1"/>
  <c r="AP331" i="2"/>
  <c r="AC331" i="2" s="1"/>
  <c r="AP332" i="2"/>
  <c r="AC332" i="2" s="1"/>
  <c r="AP333" i="2"/>
  <c r="AC333" i="2" s="1"/>
  <c r="AP334" i="2"/>
  <c r="AC334" i="2" s="1"/>
  <c r="AP335" i="2"/>
  <c r="AC335" i="2" s="1"/>
  <c r="AP336" i="2"/>
  <c r="AC336" i="2" s="1"/>
  <c r="AP337" i="2"/>
  <c r="AC337" i="2" s="1"/>
  <c r="AP338" i="2"/>
  <c r="AC338" i="2" s="1"/>
  <c r="AP339" i="2"/>
  <c r="AC339" i="2" s="1"/>
  <c r="AP340" i="2"/>
  <c r="AC340" i="2" s="1"/>
  <c r="AP341" i="2"/>
  <c r="AC341" i="2" s="1"/>
  <c r="AP342" i="2"/>
  <c r="AC342" i="2" s="1"/>
  <c r="AP343" i="2"/>
  <c r="AC343" i="2" s="1"/>
  <c r="AP344" i="2"/>
  <c r="AC344" i="2" s="1"/>
  <c r="AP345" i="2"/>
  <c r="AC345" i="2" s="1"/>
  <c r="AP346" i="2"/>
  <c r="AC346" i="2" s="1"/>
  <c r="AP347" i="2"/>
  <c r="AC347" i="2" s="1"/>
  <c r="AP348" i="2"/>
  <c r="AC348" i="2" s="1"/>
  <c r="AP349" i="2"/>
  <c r="AC349" i="2" s="1"/>
  <c r="AP350" i="2"/>
  <c r="AC350" i="2" s="1"/>
  <c r="AP351" i="2"/>
  <c r="AC351" i="2" s="1"/>
  <c r="AP352" i="2"/>
  <c r="AC352" i="2" s="1"/>
  <c r="AP353" i="2"/>
  <c r="AC353" i="2" s="1"/>
  <c r="AP354" i="2"/>
  <c r="AC354" i="2" s="1"/>
  <c r="AP355" i="2"/>
  <c r="AC355" i="2" s="1"/>
  <c r="AP356" i="2"/>
  <c r="AC356" i="2" s="1"/>
  <c r="AP357" i="2"/>
  <c r="AC357" i="2" s="1"/>
  <c r="AP358" i="2"/>
  <c r="AC358" i="2" s="1"/>
  <c r="AP359" i="2"/>
  <c r="AC359" i="2" s="1"/>
  <c r="AP360" i="2"/>
  <c r="AC360" i="2" s="1"/>
  <c r="AP361" i="2"/>
  <c r="AC361" i="2" s="1"/>
  <c r="AP362" i="2"/>
  <c r="AC362" i="2" s="1"/>
  <c r="AP363" i="2"/>
  <c r="AC363" i="2" s="1"/>
  <c r="AP364" i="2"/>
  <c r="AC364" i="2" s="1"/>
  <c r="AP365" i="2"/>
  <c r="AC365" i="2" s="1"/>
  <c r="AP366" i="2"/>
  <c r="AC366" i="2" s="1"/>
  <c r="AP367" i="2"/>
  <c r="AC367" i="2" s="1"/>
  <c r="AP368" i="2"/>
  <c r="AC368" i="2" s="1"/>
  <c r="AP369" i="2"/>
  <c r="AC369" i="2" s="1"/>
  <c r="AP370" i="2"/>
  <c r="AC370" i="2" s="1"/>
  <c r="AP371" i="2"/>
  <c r="AC371" i="2" s="1"/>
  <c r="AP372" i="2"/>
  <c r="AC372" i="2" s="1"/>
  <c r="AP373" i="2"/>
  <c r="AC373" i="2" s="1"/>
  <c r="AP374" i="2"/>
  <c r="AC374" i="2" s="1"/>
  <c r="AP375" i="2"/>
  <c r="AC375" i="2" s="1"/>
  <c r="AP376" i="2"/>
  <c r="AC376" i="2" s="1"/>
  <c r="AP377" i="2"/>
  <c r="AC377" i="2" s="1"/>
  <c r="AP378" i="2"/>
  <c r="AC378" i="2" s="1"/>
  <c r="AP379" i="2"/>
  <c r="AC379" i="2" s="1"/>
  <c r="AP380" i="2"/>
  <c r="AC380" i="2" s="1"/>
  <c r="AP381" i="2"/>
  <c r="AC381" i="2" s="1"/>
  <c r="AP382" i="2"/>
  <c r="AC382" i="2" s="1"/>
  <c r="AP383" i="2"/>
  <c r="AC383" i="2" s="1"/>
  <c r="AP384" i="2"/>
  <c r="AC384" i="2" s="1"/>
  <c r="AP385" i="2"/>
  <c r="AC385" i="2" s="1"/>
  <c r="AP386" i="2"/>
  <c r="AC386" i="2" s="1"/>
  <c r="AP387" i="2"/>
  <c r="AC387" i="2" s="1"/>
  <c r="AP388" i="2"/>
  <c r="AC388" i="2" s="1"/>
  <c r="AP389" i="2"/>
  <c r="AC389" i="2" s="1"/>
  <c r="AP390" i="2"/>
  <c r="AC390" i="2" s="1"/>
  <c r="AP391" i="2"/>
  <c r="AC391" i="2" s="1"/>
  <c r="AP392" i="2"/>
  <c r="AC392" i="2" s="1"/>
  <c r="AP393" i="2"/>
  <c r="AC393" i="2" s="1"/>
  <c r="AP394" i="2"/>
  <c r="AC394" i="2" s="1"/>
  <c r="AP395" i="2"/>
  <c r="AC395" i="2" s="1"/>
  <c r="AP396" i="2"/>
  <c r="AC396" i="2" s="1"/>
  <c r="AP397" i="2"/>
  <c r="AC397" i="2" s="1"/>
  <c r="AP398" i="2"/>
  <c r="AC398" i="2" s="1"/>
  <c r="AP399" i="2"/>
  <c r="AC399" i="2" s="1"/>
  <c r="AP400" i="2"/>
  <c r="AC400" i="2" s="1"/>
  <c r="AP401" i="2"/>
  <c r="AC401" i="2" s="1"/>
  <c r="AP402" i="2"/>
  <c r="AC402" i="2" s="1"/>
  <c r="AP403" i="2"/>
  <c r="AC403" i="2" s="1"/>
  <c r="AP404" i="2"/>
  <c r="AC404" i="2" s="1"/>
  <c r="AP405" i="2"/>
  <c r="AC405" i="2" s="1"/>
  <c r="AP406" i="2"/>
  <c r="AC406" i="2" s="1"/>
  <c r="AP407" i="2"/>
  <c r="AC407" i="2" s="1"/>
  <c r="AP408" i="2"/>
  <c r="AC408" i="2" s="1"/>
  <c r="AP409" i="2"/>
  <c r="AC409" i="2" s="1"/>
  <c r="AP410" i="2"/>
  <c r="AC410" i="2" s="1"/>
  <c r="AP411" i="2"/>
  <c r="AC411" i="2" s="1"/>
  <c r="AP412" i="2"/>
  <c r="AC412" i="2" s="1"/>
  <c r="AP413" i="2"/>
  <c r="AC413" i="2" s="1"/>
  <c r="AP414" i="2"/>
  <c r="AC414" i="2" s="1"/>
  <c r="AP415" i="2"/>
  <c r="AC415" i="2" s="1"/>
  <c r="AP416" i="2"/>
  <c r="AC416" i="2" s="1"/>
  <c r="AP417" i="2"/>
  <c r="AC417" i="2" s="1"/>
  <c r="AP418" i="2"/>
  <c r="AC418" i="2" s="1"/>
  <c r="AP419" i="2"/>
  <c r="AC419" i="2" s="1"/>
  <c r="AP420" i="2"/>
  <c r="AC420" i="2" s="1"/>
  <c r="AP421" i="2"/>
  <c r="AC421" i="2" s="1"/>
  <c r="AP422" i="2"/>
  <c r="AC422" i="2" s="1"/>
  <c r="AP423" i="2"/>
  <c r="AC423" i="2" s="1"/>
  <c r="AP424" i="2"/>
  <c r="AC424" i="2" s="1"/>
  <c r="AP425" i="2"/>
  <c r="AC425" i="2" s="1"/>
  <c r="AP426" i="2"/>
  <c r="AC426" i="2" s="1"/>
  <c r="AP427" i="2"/>
  <c r="AC427" i="2" s="1"/>
  <c r="AP428" i="2"/>
  <c r="AC428" i="2" s="1"/>
  <c r="AP429" i="2"/>
  <c r="AC429" i="2" s="1"/>
  <c r="AP430" i="2"/>
  <c r="AC430" i="2" s="1"/>
  <c r="AP431" i="2"/>
  <c r="AC431" i="2" s="1"/>
  <c r="AP432" i="2"/>
  <c r="AC432" i="2" s="1"/>
  <c r="AP433" i="2"/>
  <c r="AC433" i="2" s="1"/>
  <c r="AP434" i="2"/>
  <c r="AC434" i="2" s="1"/>
  <c r="AP435" i="2"/>
  <c r="AC435" i="2" s="1"/>
  <c r="AP436" i="2"/>
  <c r="AC436" i="2" s="1"/>
  <c r="AP437" i="2"/>
  <c r="AC437" i="2" s="1"/>
  <c r="AP438" i="2"/>
  <c r="AC438" i="2" s="1"/>
  <c r="AP439" i="2"/>
  <c r="AC439" i="2" s="1"/>
  <c r="AP440" i="2"/>
  <c r="AC440" i="2" s="1"/>
  <c r="AP441" i="2"/>
  <c r="AC441" i="2" s="1"/>
  <c r="AP442" i="2"/>
  <c r="AC442" i="2" s="1"/>
  <c r="AP443" i="2"/>
  <c r="AC443" i="2" s="1"/>
  <c r="AP444" i="2"/>
  <c r="AC444" i="2" s="1"/>
  <c r="AP445" i="2"/>
  <c r="AC445" i="2" s="1"/>
  <c r="AP446" i="2"/>
  <c r="AC446" i="2" s="1"/>
  <c r="AP447" i="2"/>
  <c r="AC447" i="2" s="1"/>
  <c r="AP448" i="2"/>
  <c r="AC448" i="2" s="1"/>
  <c r="AP449" i="2"/>
  <c r="AC449" i="2" s="1"/>
  <c r="AP450" i="2"/>
  <c r="AC450" i="2" s="1"/>
  <c r="AP451" i="2"/>
  <c r="AC451" i="2" s="1"/>
  <c r="AP452" i="2"/>
  <c r="AC452" i="2" s="1"/>
  <c r="AP453" i="2"/>
  <c r="AC453" i="2" s="1"/>
  <c r="AP454" i="2"/>
  <c r="AC454" i="2" s="1"/>
  <c r="AP455" i="2"/>
  <c r="AC455" i="2" s="1"/>
  <c r="AP456" i="2"/>
  <c r="AC456" i="2" s="1"/>
  <c r="AP457" i="2"/>
  <c r="AC457" i="2" s="1"/>
  <c r="AP458" i="2"/>
  <c r="AC458" i="2" s="1"/>
  <c r="AP459" i="2"/>
  <c r="AC459" i="2" s="1"/>
  <c r="AP460" i="2"/>
  <c r="AC460" i="2" s="1"/>
  <c r="AP461" i="2"/>
  <c r="AC461" i="2" s="1"/>
  <c r="AP462" i="2"/>
  <c r="AC462" i="2" s="1"/>
  <c r="AP463" i="2"/>
  <c r="AC463" i="2" s="1"/>
  <c r="AP464" i="2"/>
  <c r="AC464" i="2" s="1"/>
  <c r="AP465" i="2"/>
  <c r="AC465" i="2" s="1"/>
  <c r="AP466" i="2"/>
  <c r="AC466" i="2" s="1"/>
  <c r="AP467" i="2"/>
  <c r="AC467" i="2" s="1"/>
  <c r="AP468" i="2"/>
  <c r="AC468" i="2" s="1"/>
  <c r="AP469" i="2"/>
  <c r="AC469" i="2" s="1"/>
  <c r="AP470" i="2"/>
  <c r="AC470" i="2" s="1"/>
  <c r="AP471" i="2"/>
  <c r="AC471" i="2" s="1"/>
  <c r="AP472" i="2"/>
  <c r="AC472" i="2" s="1"/>
  <c r="AP473" i="2"/>
  <c r="AC473" i="2" s="1"/>
  <c r="AP474" i="2"/>
  <c r="AC474" i="2" s="1"/>
  <c r="AP475" i="2"/>
  <c r="AC475" i="2" s="1"/>
  <c r="AP476" i="2"/>
  <c r="AC476" i="2" s="1"/>
  <c r="AP477" i="2"/>
  <c r="AC477" i="2" s="1"/>
  <c r="AP478" i="2"/>
  <c r="AC478" i="2" s="1"/>
  <c r="AP479" i="2"/>
  <c r="AC479" i="2" s="1"/>
  <c r="AP480" i="2"/>
  <c r="AC480" i="2" s="1"/>
  <c r="AP481" i="2"/>
  <c r="AC481" i="2" s="1"/>
  <c r="AP482" i="2"/>
  <c r="AC482" i="2" s="1"/>
  <c r="AP483" i="2"/>
  <c r="AC483" i="2" s="1"/>
  <c r="AP484" i="2"/>
  <c r="AC484" i="2" s="1"/>
  <c r="AP485" i="2"/>
  <c r="AC485" i="2" s="1"/>
  <c r="AP486" i="2"/>
  <c r="AC486" i="2" s="1"/>
  <c r="AP487" i="2"/>
  <c r="AC487" i="2" s="1"/>
  <c r="AP488" i="2"/>
  <c r="AC488" i="2" s="1"/>
  <c r="AP489" i="2"/>
  <c r="AC489" i="2" s="1"/>
  <c r="AP490" i="2"/>
  <c r="AC490" i="2" s="1"/>
  <c r="AP491" i="2"/>
  <c r="AC491" i="2" s="1"/>
  <c r="AP492" i="2"/>
  <c r="AC492" i="2" s="1"/>
  <c r="AP493" i="2"/>
  <c r="AC493" i="2" s="1"/>
  <c r="AP494" i="2"/>
  <c r="AC494" i="2" s="1"/>
  <c r="AP495" i="2"/>
  <c r="AC495" i="2" s="1"/>
  <c r="AP496" i="2"/>
  <c r="AC496" i="2" s="1"/>
  <c r="AP497" i="2"/>
  <c r="AC497" i="2" s="1"/>
  <c r="AP498" i="2"/>
  <c r="AC498" i="2" s="1"/>
  <c r="AP499" i="2"/>
  <c r="AC499" i="2" s="1"/>
  <c r="AP500" i="2"/>
  <c r="AC500" i="2" s="1"/>
  <c r="AP501" i="2"/>
  <c r="AC501" i="2" s="1"/>
  <c r="AP502" i="2"/>
  <c r="AC502" i="2" s="1"/>
  <c r="AP503" i="2"/>
  <c r="AC503" i="2" s="1"/>
  <c r="AP504" i="2"/>
  <c r="AC504" i="2" s="1"/>
  <c r="AP505" i="2"/>
  <c r="AC505" i="2" s="1"/>
  <c r="AP506" i="2"/>
  <c r="AC506" i="2" s="1"/>
  <c r="AP507" i="2"/>
  <c r="AC507" i="2" s="1"/>
  <c r="AP508" i="2"/>
  <c r="AC508" i="2" s="1"/>
  <c r="AP509" i="2"/>
  <c r="AC509" i="2" s="1"/>
  <c r="AP510" i="2"/>
  <c r="AC510" i="2" s="1"/>
  <c r="AP511" i="2"/>
  <c r="AC511" i="2" s="1"/>
  <c r="AP512" i="2"/>
  <c r="AC512" i="2" s="1"/>
  <c r="AP513" i="2"/>
  <c r="AC513" i="2" s="1"/>
  <c r="AP514" i="2"/>
  <c r="AC514" i="2" s="1"/>
  <c r="AP515" i="2"/>
  <c r="AC515" i="2" s="1"/>
  <c r="AP516" i="2"/>
  <c r="AC516" i="2" s="1"/>
  <c r="AP517" i="2"/>
  <c r="AC517" i="2" s="1"/>
  <c r="AP518" i="2"/>
  <c r="AC518" i="2" s="1"/>
  <c r="AP519" i="2"/>
  <c r="AC519" i="2" s="1"/>
  <c r="AP520" i="2"/>
  <c r="AC520" i="2" s="1"/>
  <c r="AP521" i="2"/>
  <c r="AC521" i="2" s="1"/>
  <c r="AP522" i="2"/>
  <c r="AC522" i="2" s="1"/>
  <c r="AP523" i="2"/>
  <c r="AC523" i="2" s="1"/>
  <c r="AP524" i="2"/>
  <c r="AC524" i="2" s="1"/>
  <c r="AP525" i="2"/>
  <c r="AC525" i="2" s="1"/>
  <c r="AP526" i="2"/>
  <c r="AC526" i="2" s="1"/>
  <c r="AP527" i="2"/>
  <c r="AC527" i="2" s="1"/>
  <c r="AP528" i="2"/>
  <c r="AC528" i="2" s="1"/>
  <c r="AP529" i="2"/>
  <c r="AC529" i="2" s="1"/>
  <c r="AP530" i="2"/>
  <c r="AC530" i="2" s="1"/>
  <c r="AP531" i="2"/>
  <c r="AC531" i="2" s="1"/>
  <c r="AP532" i="2"/>
  <c r="AC532" i="2" s="1"/>
  <c r="AP533" i="2"/>
  <c r="AC533" i="2" s="1"/>
  <c r="AP534" i="2"/>
  <c r="AC534" i="2" s="1"/>
  <c r="AP535" i="2"/>
  <c r="AC535" i="2" s="1"/>
  <c r="AP536" i="2"/>
  <c r="AC536" i="2" s="1"/>
  <c r="AP537" i="2"/>
  <c r="AC537" i="2" s="1"/>
  <c r="AP538" i="2"/>
  <c r="AC538" i="2" s="1"/>
  <c r="AP539" i="2"/>
  <c r="AC539" i="2" s="1"/>
  <c r="AP540" i="2"/>
  <c r="AC540" i="2" s="1"/>
  <c r="AP541" i="2"/>
  <c r="AC541" i="2" s="1"/>
  <c r="AP542" i="2"/>
  <c r="AC542" i="2" s="1"/>
  <c r="AP543" i="2"/>
  <c r="AC543" i="2" s="1"/>
  <c r="AP544" i="2"/>
  <c r="AC544" i="2" s="1"/>
  <c r="AP545" i="2"/>
  <c r="AC545" i="2" s="1"/>
  <c r="AP546" i="2"/>
  <c r="AC546" i="2" s="1"/>
  <c r="AP547" i="2"/>
  <c r="AC547" i="2" s="1"/>
  <c r="AP548" i="2"/>
  <c r="AC548" i="2" s="1"/>
  <c r="AP549" i="2"/>
  <c r="AC549" i="2" s="1"/>
  <c r="AP550" i="2"/>
  <c r="AC550" i="2" s="1"/>
  <c r="AP551" i="2"/>
  <c r="AC551" i="2" s="1"/>
  <c r="AP552" i="2"/>
  <c r="AC552" i="2" s="1"/>
  <c r="AP553" i="2"/>
  <c r="AC553" i="2" s="1"/>
  <c r="AP554" i="2"/>
  <c r="AC554" i="2" s="1"/>
  <c r="AP555" i="2"/>
  <c r="AC555" i="2" s="1"/>
  <c r="AP556" i="2"/>
  <c r="AC556" i="2" s="1"/>
  <c r="AP557" i="2"/>
  <c r="AC557" i="2" s="1"/>
  <c r="AP558" i="2"/>
  <c r="AC558" i="2" s="1"/>
  <c r="AP559" i="2"/>
  <c r="AC559" i="2" s="1"/>
  <c r="AP560" i="2"/>
  <c r="AC560" i="2" s="1"/>
  <c r="AP561" i="2"/>
  <c r="AC561" i="2" s="1"/>
  <c r="AP562" i="2"/>
  <c r="AC562" i="2" s="1"/>
  <c r="AP563" i="2"/>
  <c r="AC563" i="2" s="1"/>
  <c r="AP564" i="2"/>
  <c r="AC564" i="2" s="1"/>
  <c r="AP565" i="2"/>
  <c r="AC565" i="2" s="1"/>
  <c r="AP566" i="2"/>
  <c r="AC566" i="2" s="1"/>
  <c r="AP567" i="2"/>
  <c r="AC567" i="2" s="1"/>
  <c r="AP568" i="2"/>
  <c r="AC568" i="2" s="1"/>
  <c r="AP569" i="2"/>
  <c r="AC569" i="2" s="1"/>
  <c r="AP570" i="2"/>
  <c r="AC570" i="2" s="1"/>
  <c r="AP571" i="2"/>
  <c r="AC571" i="2" s="1"/>
  <c r="AP572" i="2"/>
  <c r="AC572" i="2" s="1"/>
  <c r="AP573" i="2"/>
  <c r="AC573" i="2" s="1"/>
  <c r="AP574" i="2"/>
  <c r="AC574" i="2" s="1"/>
  <c r="AP575" i="2"/>
  <c r="AC575" i="2" s="1"/>
  <c r="AP576" i="2"/>
  <c r="AC576" i="2" s="1"/>
  <c r="AP577" i="2"/>
  <c r="AC577" i="2" s="1"/>
  <c r="AP578" i="2"/>
  <c r="AC578" i="2" s="1"/>
  <c r="AP579" i="2"/>
  <c r="AC579" i="2" s="1"/>
  <c r="AP580" i="2"/>
  <c r="AC580" i="2" s="1"/>
  <c r="AP581" i="2"/>
  <c r="AC581" i="2" s="1"/>
  <c r="AP582" i="2"/>
  <c r="AC582" i="2" s="1"/>
  <c r="AP583" i="2"/>
  <c r="AC583" i="2" s="1"/>
  <c r="AP584" i="2"/>
  <c r="AC584" i="2" s="1"/>
  <c r="AP585" i="2"/>
  <c r="AC585" i="2" s="1"/>
  <c r="AP586" i="2"/>
  <c r="AC586" i="2" s="1"/>
  <c r="AP587" i="2"/>
  <c r="AC587" i="2" s="1"/>
  <c r="AP588" i="2"/>
  <c r="AC588" i="2" s="1"/>
  <c r="AP589" i="2"/>
  <c r="AC589" i="2" s="1"/>
  <c r="AP590" i="2"/>
  <c r="AC590" i="2" s="1"/>
  <c r="AP591" i="2"/>
  <c r="AC591" i="2" s="1"/>
  <c r="AP592" i="2"/>
  <c r="AC592" i="2" s="1"/>
  <c r="AP593" i="2"/>
  <c r="AC593" i="2" s="1"/>
  <c r="AP594" i="2"/>
  <c r="AC594" i="2" s="1"/>
  <c r="AP595" i="2"/>
  <c r="AC595" i="2" s="1"/>
  <c r="AP596" i="2"/>
  <c r="AC596" i="2" s="1"/>
  <c r="AP597" i="2"/>
  <c r="AC597" i="2" s="1"/>
  <c r="AP598" i="2"/>
  <c r="AC598" i="2" s="1"/>
  <c r="AP599" i="2"/>
  <c r="AC599" i="2" s="1"/>
  <c r="AP600" i="2"/>
  <c r="AC600" i="2" s="1"/>
  <c r="AP601" i="2"/>
  <c r="AC601" i="2" s="1"/>
  <c r="AP602" i="2"/>
  <c r="AC602" i="2" s="1"/>
  <c r="AP603" i="2"/>
  <c r="AC603" i="2" s="1"/>
  <c r="AP604" i="2"/>
  <c r="AC604" i="2" s="1"/>
  <c r="AP605" i="2"/>
  <c r="AC605" i="2" s="1"/>
  <c r="AP606" i="2"/>
  <c r="AC606" i="2" s="1"/>
  <c r="AP607" i="2"/>
  <c r="AC607" i="2" s="1"/>
  <c r="AP608" i="2"/>
  <c r="AC608" i="2" s="1"/>
  <c r="AP609" i="2"/>
  <c r="AC609" i="2" s="1"/>
  <c r="AP610" i="2"/>
  <c r="AC610" i="2" s="1"/>
  <c r="AP611" i="2"/>
  <c r="AC611" i="2" s="1"/>
  <c r="AP612" i="2"/>
  <c r="AC612" i="2" s="1"/>
  <c r="AP613" i="2"/>
  <c r="AC613" i="2" s="1"/>
  <c r="AP614" i="2"/>
  <c r="AC614" i="2" s="1"/>
  <c r="AP615" i="2"/>
  <c r="AC615" i="2" s="1"/>
  <c r="AP616" i="2"/>
  <c r="AC616" i="2" s="1"/>
  <c r="AP617" i="2"/>
  <c r="AC617" i="2" s="1"/>
  <c r="AP618" i="2"/>
  <c r="AC618" i="2" s="1"/>
  <c r="AP619" i="2"/>
  <c r="AC619" i="2" s="1"/>
  <c r="AP620" i="2"/>
  <c r="AC620" i="2" s="1"/>
  <c r="AP621" i="2"/>
  <c r="AC621" i="2" s="1"/>
  <c r="AP622" i="2"/>
  <c r="AC622" i="2" s="1"/>
  <c r="AP623" i="2"/>
  <c r="AC623" i="2" s="1"/>
  <c r="AP624" i="2"/>
  <c r="AC624" i="2" s="1"/>
  <c r="AP625" i="2"/>
  <c r="AC625" i="2" s="1"/>
  <c r="AP626" i="2"/>
  <c r="AC626" i="2" s="1"/>
  <c r="AP627" i="2"/>
  <c r="AC627" i="2" s="1"/>
  <c r="AP628" i="2"/>
  <c r="AC628" i="2" s="1"/>
  <c r="AP629" i="2"/>
  <c r="AC629" i="2" s="1"/>
  <c r="AP630" i="2"/>
  <c r="AC630" i="2" s="1"/>
  <c r="AP631" i="2"/>
  <c r="AC631" i="2" s="1"/>
  <c r="AP632" i="2"/>
  <c r="AC632" i="2" s="1"/>
  <c r="AP633" i="2"/>
  <c r="AC633" i="2" s="1"/>
  <c r="AP634" i="2"/>
  <c r="AC634" i="2" s="1"/>
  <c r="AP635" i="2"/>
  <c r="AC635" i="2" s="1"/>
  <c r="AP636" i="2"/>
  <c r="AC636" i="2" s="1"/>
  <c r="AP637" i="2"/>
  <c r="AC637" i="2" s="1"/>
  <c r="AP638" i="2"/>
  <c r="AC638" i="2" s="1"/>
  <c r="AP639" i="2"/>
  <c r="AC639" i="2" s="1"/>
  <c r="AP640" i="2"/>
  <c r="AC640" i="2" s="1"/>
  <c r="AP641" i="2"/>
  <c r="AC641" i="2" s="1"/>
  <c r="AP642" i="2"/>
  <c r="AC642" i="2" s="1"/>
  <c r="AP643" i="2"/>
  <c r="AC643" i="2" s="1"/>
  <c r="AP644" i="2"/>
  <c r="AC644" i="2" s="1"/>
  <c r="AP645" i="2"/>
  <c r="AC645" i="2" s="1"/>
  <c r="AP646" i="2"/>
  <c r="AC646" i="2" s="1"/>
  <c r="AP647" i="2"/>
  <c r="AC647" i="2" s="1"/>
  <c r="AP648" i="2"/>
  <c r="AC648" i="2" s="1"/>
  <c r="AP649" i="2"/>
  <c r="AC649" i="2" s="1"/>
  <c r="AP650" i="2"/>
  <c r="AC650" i="2" s="1"/>
  <c r="AP651" i="2"/>
  <c r="AC651" i="2" s="1"/>
  <c r="AP652" i="2"/>
  <c r="AC652" i="2" s="1"/>
  <c r="AP653" i="2"/>
  <c r="AC653" i="2" s="1"/>
  <c r="AP654" i="2"/>
  <c r="AC654" i="2" s="1"/>
  <c r="AP655" i="2"/>
  <c r="AC655" i="2" s="1"/>
  <c r="AP656" i="2"/>
  <c r="AC656" i="2" s="1"/>
  <c r="AP657" i="2"/>
  <c r="AC657" i="2" s="1"/>
  <c r="AP658" i="2"/>
  <c r="AC658" i="2" s="1"/>
  <c r="AP659" i="2"/>
  <c r="AC659" i="2" s="1"/>
  <c r="AP660" i="2"/>
  <c r="AC660" i="2" s="1"/>
  <c r="AP661" i="2"/>
  <c r="AC661" i="2" s="1"/>
  <c r="AP662" i="2"/>
  <c r="AC662" i="2" s="1"/>
  <c r="AP663" i="2"/>
  <c r="AC663" i="2" s="1"/>
  <c r="AP664" i="2"/>
  <c r="AC664" i="2" s="1"/>
  <c r="AP665" i="2"/>
  <c r="AC665" i="2" s="1"/>
  <c r="AP666" i="2"/>
  <c r="AC666" i="2" s="1"/>
  <c r="AP667" i="2"/>
  <c r="AC667" i="2" s="1"/>
  <c r="AP668" i="2"/>
  <c r="AC668" i="2" s="1"/>
  <c r="AP669" i="2"/>
  <c r="AC669" i="2" s="1"/>
  <c r="AP670" i="2"/>
  <c r="AC670" i="2" s="1"/>
  <c r="AP671" i="2"/>
  <c r="AC671" i="2" s="1"/>
  <c r="AP672" i="2"/>
  <c r="AC672" i="2" s="1"/>
  <c r="AP673" i="2"/>
  <c r="AC673" i="2" s="1"/>
  <c r="AP674" i="2"/>
  <c r="AC674" i="2" s="1"/>
  <c r="AP675" i="2"/>
  <c r="AC675" i="2" s="1"/>
  <c r="AP676" i="2"/>
  <c r="AC676" i="2" s="1"/>
  <c r="AP677" i="2"/>
  <c r="AC677" i="2" s="1"/>
  <c r="AP678" i="2"/>
  <c r="AC678" i="2" s="1"/>
  <c r="AP679" i="2"/>
  <c r="AC679" i="2" s="1"/>
  <c r="AP680" i="2"/>
  <c r="AC680" i="2" s="1"/>
  <c r="AP681" i="2"/>
  <c r="AC681" i="2" s="1"/>
  <c r="AP682" i="2"/>
  <c r="AC682" i="2" s="1"/>
  <c r="AP683" i="2"/>
  <c r="AC683" i="2" s="1"/>
  <c r="AP684" i="2"/>
  <c r="AC684" i="2" s="1"/>
  <c r="AP685" i="2"/>
  <c r="AC685" i="2" s="1"/>
  <c r="AP686" i="2"/>
  <c r="AC686" i="2" s="1"/>
  <c r="AP687" i="2"/>
  <c r="AC687" i="2" s="1"/>
  <c r="AP688" i="2"/>
  <c r="AC688" i="2" s="1"/>
  <c r="AP689" i="2"/>
  <c r="AC689" i="2" s="1"/>
  <c r="AP690" i="2"/>
  <c r="AC690" i="2" s="1"/>
  <c r="AP691" i="2"/>
  <c r="AC691" i="2" s="1"/>
  <c r="AP692" i="2"/>
  <c r="AC692" i="2" s="1"/>
  <c r="AP693" i="2"/>
  <c r="AC693" i="2" s="1"/>
  <c r="AP694" i="2"/>
  <c r="AC694" i="2" s="1"/>
  <c r="AP695" i="2"/>
  <c r="AC695" i="2" s="1"/>
  <c r="AP696" i="2"/>
  <c r="AC696" i="2" s="1"/>
  <c r="AP697" i="2"/>
  <c r="AC697" i="2" s="1"/>
  <c r="AP698" i="2"/>
  <c r="AC698" i="2" s="1"/>
  <c r="AP699" i="2"/>
  <c r="AC699" i="2" s="1"/>
  <c r="AP700" i="2"/>
  <c r="AC700" i="2" s="1"/>
  <c r="AP701" i="2"/>
  <c r="AC701" i="2" s="1"/>
  <c r="AP702" i="2"/>
  <c r="AC702" i="2" s="1"/>
  <c r="AP703" i="2"/>
  <c r="AC703" i="2" s="1"/>
  <c r="AP704" i="2"/>
  <c r="AC704" i="2" s="1"/>
  <c r="AP705" i="2"/>
  <c r="AC705" i="2" s="1"/>
  <c r="AP706" i="2"/>
  <c r="AC706" i="2" s="1"/>
  <c r="AP707" i="2"/>
  <c r="AC707" i="2" s="1"/>
  <c r="AP708" i="2"/>
  <c r="AC708" i="2" s="1"/>
  <c r="AP709" i="2"/>
  <c r="AC709" i="2" s="1"/>
  <c r="AP710" i="2"/>
  <c r="AC710" i="2" s="1"/>
  <c r="AP711" i="2"/>
  <c r="AC711" i="2" s="1"/>
  <c r="AP712" i="2"/>
  <c r="AC712" i="2" s="1"/>
  <c r="AP713" i="2"/>
  <c r="AC713" i="2" s="1"/>
  <c r="AP714" i="2"/>
  <c r="AC714" i="2" s="1"/>
  <c r="AP715" i="2"/>
  <c r="AC715" i="2" s="1"/>
  <c r="AP716" i="2"/>
  <c r="AC716" i="2" s="1"/>
  <c r="AP717" i="2"/>
  <c r="AC717" i="2" s="1"/>
  <c r="AP718" i="2"/>
  <c r="AC718" i="2" s="1"/>
  <c r="AP719" i="2"/>
  <c r="AC719" i="2" s="1"/>
  <c r="AP720" i="2"/>
  <c r="AC720" i="2" s="1"/>
  <c r="AP721" i="2"/>
  <c r="AC721" i="2" s="1"/>
  <c r="AP722" i="2"/>
  <c r="AC722" i="2" s="1"/>
  <c r="AP723" i="2"/>
  <c r="AC723" i="2" s="1"/>
  <c r="AP724" i="2"/>
  <c r="AC724" i="2" s="1"/>
  <c r="AP725" i="2"/>
  <c r="AC725" i="2" s="1"/>
  <c r="AP726" i="2"/>
  <c r="AC726" i="2" s="1"/>
  <c r="AP727" i="2"/>
  <c r="AC727" i="2" s="1"/>
  <c r="AP728" i="2"/>
  <c r="AC728" i="2" s="1"/>
  <c r="AP729" i="2"/>
  <c r="AC729" i="2" s="1"/>
  <c r="AP730" i="2"/>
  <c r="AC730" i="2" s="1"/>
  <c r="AP731" i="2"/>
  <c r="AC731" i="2" s="1"/>
  <c r="AP732" i="2"/>
  <c r="AC732" i="2" s="1"/>
  <c r="AP733" i="2"/>
  <c r="AC733" i="2" s="1"/>
  <c r="AP734" i="2"/>
  <c r="AC734" i="2" s="1"/>
  <c r="AP735" i="2"/>
  <c r="AC735" i="2" s="1"/>
  <c r="AP736" i="2"/>
  <c r="AC736" i="2" s="1"/>
  <c r="AP737" i="2"/>
  <c r="AC737" i="2" s="1"/>
  <c r="AP738" i="2"/>
  <c r="AC738" i="2" s="1"/>
  <c r="AP739" i="2"/>
  <c r="AC739" i="2" s="1"/>
  <c r="AP740" i="2"/>
  <c r="AC740" i="2" s="1"/>
  <c r="AP741" i="2"/>
  <c r="AC741" i="2" s="1"/>
  <c r="AP742" i="2"/>
  <c r="AC742" i="2" s="1"/>
  <c r="AP743" i="2"/>
  <c r="AC743" i="2" s="1"/>
  <c r="AP744" i="2"/>
  <c r="AC744" i="2" s="1"/>
  <c r="AP745" i="2"/>
  <c r="AC745" i="2" s="1"/>
  <c r="AP746" i="2"/>
  <c r="AC746" i="2" s="1"/>
  <c r="AP747" i="2"/>
  <c r="AC747" i="2" s="1"/>
  <c r="AP748" i="2"/>
  <c r="AC748" i="2" s="1"/>
  <c r="AP749" i="2"/>
  <c r="AC749" i="2" s="1"/>
  <c r="AP750" i="2"/>
  <c r="AC750" i="2" s="1"/>
  <c r="AP751" i="2"/>
  <c r="AC751" i="2" s="1"/>
  <c r="AP752" i="2"/>
  <c r="AC752" i="2" s="1"/>
  <c r="AP753" i="2"/>
  <c r="AC753" i="2" s="1"/>
  <c r="AP754" i="2"/>
  <c r="AC754" i="2" s="1"/>
  <c r="AP755" i="2"/>
  <c r="AC755" i="2" s="1"/>
  <c r="AP756" i="2"/>
  <c r="AC756" i="2" s="1"/>
  <c r="AP757" i="2"/>
  <c r="AC757" i="2" s="1"/>
  <c r="AP758" i="2"/>
  <c r="AC758" i="2" s="1"/>
  <c r="AP759" i="2"/>
  <c r="AC759" i="2" s="1"/>
  <c r="AP760" i="2"/>
  <c r="AC760" i="2" s="1"/>
  <c r="AP761" i="2"/>
  <c r="AC761" i="2" s="1"/>
  <c r="AP762" i="2"/>
  <c r="AC762" i="2" s="1"/>
  <c r="AP763" i="2"/>
  <c r="AC763" i="2" s="1"/>
  <c r="AP764" i="2"/>
  <c r="AC764" i="2" s="1"/>
  <c r="AP765" i="2"/>
  <c r="AC765" i="2" s="1"/>
  <c r="AP766" i="2"/>
  <c r="AC766" i="2" s="1"/>
  <c r="AP767" i="2"/>
  <c r="AC767" i="2" s="1"/>
  <c r="AP768" i="2"/>
  <c r="AC768" i="2" s="1"/>
  <c r="AP769" i="2"/>
  <c r="AC769" i="2" s="1"/>
  <c r="AP770" i="2"/>
  <c r="AC770" i="2" s="1"/>
  <c r="AP771" i="2"/>
  <c r="AC771" i="2" s="1"/>
  <c r="AP772" i="2"/>
  <c r="AC772" i="2" s="1"/>
  <c r="AP773" i="2"/>
  <c r="AC773" i="2" s="1"/>
  <c r="AP774" i="2"/>
  <c r="AC774" i="2" s="1"/>
  <c r="AP775" i="2"/>
  <c r="AC775" i="2" s="1"/>
  <c r="AP776" i="2"/>
  <c r="AC776" i="2" s="1"/>
  <c r="AP777" i="2"/>
  <c r="AC777" i="2" s="1"/>
  <c r="AP778" i="2"/>
  <c r="AC778" i="2" s="1"/>
  <c r="AP779" i="2"/>
  <c r="AC779" i="2" s="1"/>
  <c r="AP780" i="2"/>
  <c r="AC780" i="2" s="1"/>
  <c r="AP781" i="2"/>
  <c r="AC781" i="2" s="1"/>
  <c r="AP782" i="2"/>
  <c r="AC782" i="2" s="1"/>
  <c r="AP783" i="2"/>
  <c r="AC783" i="2" s="1"/>
  <c r="AP784" i="2"/>
  <c r="AC784" i="2" s="1"/>
  <c r="AP785" i="2"/>
  <c r="AC785" i="2" s="1"/>
  <c r="AP786" i="2"/>
  <c r="AC786" i="2" s="1"/>
  <c r="AP787" i="2"/>
  <c r="AC787" i="2" s="1"/>
  <c r="AP788" i="2"/>
  <c r="AC788" i="2" s="1"/>
  <c r="AP789" i="2"/>
  <c r="AC789" i="2" s="1"/>
  <c r="AP790" i="2"/>
  <c r="AC790" i="2" s="1"/>
  <c r="AP791" i="2"/>
  <c r="AC791" i="2" s="1"/>
  <c r="AP792" i="2"/>
  <c r="AC792" i="2" s="1"/>
  <c r="AP793" i="2"/>
  <c r="AC793" i="2" s="1"/>
  <c r="AP794" i="2"/>
  <c r="AC794" i="2" s="1"/>
  <c r="AP795" i="2"/>
  <c r="AC795" i="2" s="1"/>
  <c r="AP796" i="2"/>
  <c r="AC796" i="2" s="1"/>
  <c r="AP797" i="2"/>
  <c r="AC797" i="2" s="1"/>
  <c r="AP798" i="2"/>
  <c r="AC798" i="2" s="1"/>
  <c r="AP799" i="2"/>
  <c r="AC799" i="2" s="1"/>
  <c r="AP800" i="2"/>
  <c r="AC800" i="2" s="1"/>
  <c r="AP801" i="2"/>
  <c r="AC801" i="2" s="1"/>
  <c r="AP802" i="2"/>
  <c r="AC802" i="2" s="1"/>
  <c r="AP803" i="2"/>
  <c r="AC803" i="2" s="1"/>
  <c r="AP804" i="2"/>
  <c r="AC804" i="2" s="1"/>
  <c r="AP805" i="2"/>
  <c r="AC805" i="2" s="1"/>
  <c r="AP806" i="2"/>
  <c r="AC806" i="2" s="1"/>
  <c r="AP807" i="2"/>
  <c r="AC807" i="2" s="1"/>
  <c r="AP808" i="2"/>
  <c r="AC808" i="2" s="1"/>
  <c r="AP809" i="2"/>
  <c r="AC809" i="2" s="1"/>
  <c r="AP810" i="2"/>
  <c r="AC810" i="2" s="1"/>
  <c r="AP811" i="2"/>
  <c r="AC811" i="2" s="1"/>
  <c r="AP812" i="2"/>
  <c r="AC812" i="2" s="1"/>
  <c r="AP813" i="2"/>
  <c r="AC813" i="2" s="1"/>
  <c r="AP814" i="2"/>
  <c r="AC814" i="2" s="1"/>
  <c r="AP815" i="2"/>
  <c r="AC815" i="2" s="1"/>
  <c r="AP816" i="2"/>
  <c r="AC816" i="2" s="1"/>
  <c r="AP817" i="2"/>
  <c r="AC817" i="2" s="1"/>
  <c r="AP818" i="2"/>
  <c r="AC818" i="2" s="1"/>
  <c r="AP819" i="2"/>
  <c r="AC819" i="2" s="1"/>
  <c r="AP820" i="2"/>
  <c r="AC820" i="2" s="1"/>
  <c r="AP821" i="2"/>
  <c r="AC821" i="2" s="1"/>
  <c r="AP822" i="2"/>
  <c r="AC822" i="2" s="1"/>
  <c r="AP823" i="2"/>
  <c r="AC823" i="2" s="1"/>
  <c r="AP824" i="2"/>
  <c r="AC824" i="2" s="1"/>
  <c r="AP825" i="2"/>
  <c r="AC825" i="2" s="1"/>
  <c r="AP826" i="2"/>
  <c r="AC826" i="2" s="1"/>
  <c r="AP827" i="2"/>
  <c r="AC827" i="2" s="1"/>
  <c r="AP828" i="2"/>
  <c r="AC828" i="2" s="1"/>
  <c r="AP829" i="2"/>
  <c r="AC829" i="2" s="1"/>
  <c r="AP830" i="2"/>
  <c r="AC830" i="2" s="1"/>
  <c r="AP831" i="2"/>
  <c r="AC831" i="2" s="1"/>
  <c r="AP832" i="2"/>
  <c r="AC832" i="2" s="1"/>
  <c r="AP833" i="2"/>
  <c r="AC833" i="2" s="1"/>
  <c r="AP834" i="2"/>
  <c r="AC834" i="2" s="1"/>
  <c r="AP835" i="2"/>
  <c r="AC835" i="2" s="1"/>
  <c r="AP836" i="2"/>
  <c r="AC836" i="2" s="1"/>
  <c r="AP837" i="2"/>
  <c r="AC837" i="2" s="1"/>
  <c r="AP838" i="2"/>
  <c r="AC838" i="2" s="1"/>
  <c r="AP839" i="2"/>
  <c r="AC839" i="2" s="1"/>
  <c r="AP840" i="2"/>
  <c r="AC840" i="2" s="1"/>
  <c r="AP841" i="2"/>
  <c r="AC841" i="2" s="1"/>
  <c r="AP842" i="2"/>
  <c r="AC842" i="2" s="1"/>
  <c r="AP843" i="2"/>
  <c r="AC843" i="2" s="1"/>
  <c r="AP844" i="2"/>
  <c r="AC844" i="2" s="1"/>
  <c r="AP845" i="2"/>
  <c r="AC845" i="2" s="1"/>
  <c r="AP846" i="2"/>
  <c r="AC846" i="2" s="1"/>
  <c r="AP847" i="2"/>
  <c r="AC847" i="2" s="1"/>
  <c r="AP848" i="2"/>
  <c r="AC848" i="2" s="1"/>
  <c r="AP849" i="2"/>
  <c r="AC849" i="2" s="1"/>
  <c r="AP850" i="2"/>
  <c r="AC850" i="2" s="1"/>
  <c r="AP851" i="2"/>
  <c r="AC851" i="2" s="1"/>
  <c r="AP852" i="2"/>
  <c r="AC852" i="2" s="1"/>
  <c r="AP853" i="2"/>
  <c r="AC853" i="2" s="1"/>
  <c r="AP854" i="2"/>
  <c r="AC854" i="2" s="1"/>
  <c r="AP855" i="2"/>
  <c r="AC855" i="2" s="1"/>
  <c r="AP856" i="2"/>
  <c r="AC856" i="2" s="1"/>
  <c r="AP857" i="2"/>
  <c r="AC857" i="2" s="1"/>
  <c r="AP858" i="2"/>
  <c r="AC858" i="2" s="1"/>
  <c r="AP859" i="2"/>
  <c r="AC859" i="2" s="1"/>
  <c r="AP860" i="2"/>
  <c r="AC860" i="2" s="1"/>
  <c r="AP861" i="2"/>
  <c r="AC861" i="2" s="1"/>
  <c r="AP862" i="2"/>
  <c r="AC862" i="2" s="1"/>
  <c r="AP863" i="2"/>
  <c r="AC863" i="2" s="1"/>
  <c r="AP864" i="2"/>
  <c r="AC864" i="2" s="1"/>
  <c r="AP865" i="2"/>
  <c r="AC865" i="2" s="1"/>
  <c r="AP866" i="2"/>
  <c r="AC866" i="2" s="1"/>
  <c r="AP867" i="2"/>
  <c r="AC867" i="2" s="1"/>
  <c r="AP868" i="2"/>
  <c r="AC868" i="2" s="1"/>
  <c r="AP869" i="2"/>
  <c r="AC869" i="2" s="1"/>
  <c r="AP870" i="2"/>
  <c r="AC870" i="2" s="1"/>
  <c r="AP871" i="2"/>
  <c r="AC871" i="2" s="1"/>
  <c r="AP872" i="2"/>
  <c r="AC872" i="2" s="1"/>
  <c r="AP873" i="2"/>
  <c r="AC873" i="2" s="1"/>
  <c r="AP874" i="2"/>
  <c r="AC874" i="2" s="1"/>
  <c r="AP875" i="2"/>
  <c r="AC875" i="2" s="1"/>
  <c r="AP876" i="2"/>
  <c r="AC876" i="2" s="1"/>
  <c r="AP877" i="2"/>
  <c r="AC877" i="2" s="1"/>
  <c r="AP878" i="2"/>
  <c r="AC878" i="2" s="1"/>
  <c r="AP879" i="2"/>
  <c r="AC879" i="2" s="1"/>
  <c r="AP880" i="2"/>
  <c r="AC880" i="2" s="1"/>
  <c r="AP881" i="2"/>
  <c r="AC881" i="2" s="1"/>
  <c r="AP882" i="2"/>
  <c r="AC882" i="2" s="1"/>
  <c r="AP883" i="2"/>
  <c r="AC883" i="2" s="1"/>
  <c r="AP884" i="2"/>
  <c r="AC884" i="2" s="1"/>
  <c r="AP885" i="2"/>
  <c r="AC885" i="2" s="1"/>
  <c r="AP886" i="2"/>
  <c r="AC886" i="2" s="1"/>
  <c r="AP887" i="2"/>
  <c r="AC887" i="2" s="1"/>
  <c r="AP888" i="2"/>
  <c r="AC888" i="2" s="1"/>
  <c r="AP889" i="2"/>
  <c r="AC889" i="2" s="1"/>
  <c r="AP890" i="2"/>
  <c r="AC890" i="2" s="1"/>
  <c r="AP891" i="2"/>
  <c r="AC891" i="2" s="1"/>
  <c r="AP892" i="2"/>
  <c r="AC892" i="2" s="1"/>
  <c r="AP893" i="2"/>
  <c r="AC893" i="2" s="1"/>
  <c r="AP894" i="2"/>
  <c r="AC894" i="2" s="1"/>
  <c r="AP895" i="2"/>
  <c r="AC895" i="2" s="1"/>
  <c r="AP896" i="2"/>
  <c r="AC896" i="2" s="1"/>
  <c r="AP897" i="2"/>
  <c r="AC897" i="2" s="1"/>
  <c r="AP898" i="2"/>
  <c r="AC898" i="2" s="1"/>
  <c r="AP899" i="2"/>
  <c r="AC899" i="2" s="1"/>
  <c r="AP900" i="2"/>
  <c r="AC900" i="2" s="1"/>
  <c r="AP901" i="2"/>
  <c r="AC901" i="2" s="1"/>
  <c r="AP902" i="2"/>
  <c r="AC902" i="2" s="1"/>
  <c r="AP903" i="2"/>
  <c r="AC903" i="2" s="1"/>
  <c r="AP904" i="2"/>
  <c r="AC904" i="2" s="1"/>
  <c r="AP905" i="2"/>
  <c r="AC905" i="2" s="1"/>
  <c r="AP906" i="2"/>
  <c r="AC906" i="2" s="1"/>
  <c r="AP907" i="2"/>
  <c r="AC907" i="2" s="1"/>
  <c r="AP908" i="2"/>
  <c r="AC908" i="2" s="1"/>
  <c r="AP909" i="2"/>
  <c r="AC909" i="2" s="1"/>
  <c r="AP910" i="2"/>
  <c r="AC910" i="2" s="1"/>
  <c r="AP911" i="2"/>
  <c r="AC911" i="2" s="1"/>
  <c r="AP912" i="2"/>
  <c r="AC912" i="2" s="1"/>
  <c r="AP913" i="2"/>
  <c r="AC913" i="2" s="1"/>
  <c r="AP914" i="2"/>
  <c r="AC914" i="2" s="1"/>
  <c r="AP915" i="2"/>
  <c r="AC915" i="2" s="1"/>
  <c r="AP916" i="2"/>
  <c r="AC916" i="2" s="1"/>
  <c r="AP917" i="2"/>
  <c r="AC917" i="2" s="1"/>
  <c r="AP918" i="2"/>
  <c r="AC918" i="2" s="1"/>
  <c r="AP919" i="2"/>
  <c r="AC919" i="2" s="1"/>
  <c r="AP920" i="2"/>
  <c r="AC920" i="2" s="1"/>
  <c r="AP921" i="2"/>
  <c r="AC921" i="2" s="1"/>
  <c r="AP922" i="2"/>
  <c r="AC922" i="2" s="1"/>
  <c r="AP923" i="2"/>
  <c r="AC923" i="2" s="1"/>
  <c r="AP924" i="2"/>
  <c r="AC924" i="2" s="1"/>
  <c r="AP925" i="2"/>
  <c r="AC925" i="2" s="1"/>
  <c r="AP926" i="2"/>
  <c r="AC926" i="2" s="1"/>
  <c r="AP927" i="2"/>
  <c r="AC927" i="2" s="1"/>
  <c r="AP928" i="2"/>
  <c r="AC928" i="2" s="1"/>
  <c r="AP929" i="2"/>
  <c r="AC929" i="2" s="1"/>
  <c r="AP930" i="2"/>
  <c r="AC930" i="2" s="1"/>
  <c r="AP931" i="2"/>
  <c r="AC931" i="2" s="1"/>
  <c r="AP932" i="2"/>
  <c r="AC932" i="2" s="1"/>
  <c r="AP933" i="2"/>
  <c r="AC933" i="2" s="1"/>
  <c r="AP934" i="2"/>
  <c r="AC934" i="2" s="1"/>
  <c r="AP935" i="2"/>
  <c r="AC935" i="2" s="1"/>
  <c r="AP936" i="2"/>
  <c r="AC936" i="2" s="1"/>
  <c r="AP937" i="2"/>
  <c r="AC937" i="2" s="1"/>
  <c r="AP938" i="2"/>
  <c r="AC938" i="2" s="1"/>
  <c r="AP939" i="2"/>
  <c r="AC939" i="2" s="1"/>
  <c r="AP940" i="2"/>
  <c r="AC940" i="2" s="1"/>
  <c r="AP941" i="2"/>
  <c r="AC941" i="2" s="1"/>
  <c r="AP942" i="2"/>
  <c r="AC942" i="2" s="1"/>
  <c r="AP943" i="2"/>
  <c r="AC943" i="2" s="1"/>
  <c r="AP944" i="2"/>
  <c r="AC944" i="2" s="1"/>
  <c r="AP945" i="2"/>
  <c r="AC945" i="2" s="1"/>
  <c r="AP946" i="2"/>
  <c r="AC946" i="2" s="1"/>
  <c r="AP947" i="2"/>
  <c r="AC947" i="2" s="1"/>
  <c r="AP948" i="2"/>
  <c r="AC948" i="2" s="1"/>
  <c r="AP949" i="2"/>
  <c r="AC949" i="2" s="1"/>
  <c r="AP950" i="2"/>
  <c r="AC950" i="2" s="1"/>
  <c r="AP951" i="2"/>
  <c r="AC951" i="2" s="1"/>
  <c r="AP952" i="2"/>
  <c r="AC952" i="2" s="1"/>
  <c r="AP953" i="2"/>
  <c r="AC953" i="2" s="1"/>
  <c r="AP954" i="2"/>
  <c r="AC954" i="2" s="1"/>
  <c r="AP955" i="2"/>
  <c r="AC955" i="2" s="1"/>
  <c r="AP956" i="2"/>
  <c r="AC956" i="2" s="1"/>
  <c r="AP957" i="2"/>
  <c r="AC957" i="2" s="1"/>
  <c r="AP958" i="2"/>
  <c r="AC958" i="2" s="1"/>
  <c r="AP959" i="2"/>
  <c r="AC959" i="2" s="1"/>
  <c r="AP960" i="2"/>
  <c r="AC960" i="2" s="1"/>
  <c r="AP961" i="2"/>
  <c r="AC961" i="2" s="1"/>
  <c r="AP962" i="2"/>
  <c r="AC962" i="2" s="1"/>
  <c r="AP963" i="2"/>
  <c r="AC963" i="2" s="1"/>
  <c r="AP964" i="2"/>
  <c r="AC964" i="2" s="1"/>
  <c r="AP965" i="2"/>
  <c r="AC965" i="2" s="1"/>
  <c r="AP966" i="2"/>
  <c r="AC966" i="2" s="1"/>
  <c r="AP967" i="2"/>
  <c r="AC967" i="2" s="1"/>
  <c r="AP968" i="2"/>
  <c r="AC968" i="2" s="1"/>
  <c r="AP969" i="2"/>
  <c r="AC969" i="2" s="1"/>
  <c r="AP970" i="2"/>
  <c r="AC970" i="2" s="1"/>
  <c r="AP971" i="2"/>
  <c r="AC971" i="2" s="1"/>
  <c r="AP972" i="2"/>
  <c r="AC972" i="2" s="1"/>
  <c r="AP973" i="2"/>
  <c r="AC973" i="2" s="1"/>
  <c r="AP974" i="2"/>
  <c r="AC974" i="2" s="1"/>
  <c r="AP975" i="2"/>
  <c r="AC975" i="2" s="1"/>
  <c r="AP976" i="2"/>
  <c r="AC976" i="2" s="1"/>
  <c r="AP977" i="2"/>
  <c r="AC977" i="2" s="1"/>
  <c r="AP978" i="2"/>
  <c r="AC978" i="2" s="1"/>
  <c r="AP979" i="2"/>
  <c r="AC979" i="2" s="1"/>
  <c r="AP980" i="2"/>
  <c r="AC980" i="2" s="1"/>
  <c r="AP981" i="2"/>
  <c r="AC981" i="2" s="1"/>
  <c r="AP982" i="2"/>
  <c r="AC982" i="2" s="1"/>
  <c r="AP983" i="2"/>
  <c r="AC983" i="2" s="1"/>
  <c r="AP984" i="2"/>
  <c r="AC984" i="2" s="1"/>
  <c r="AP985" i="2"/>
  <c r="AC985" i="2" s="1"/>
  <c r="AP986" i="2"/>
  <c r="AC986" i="2" s="1"/>
  <c r="AP987" i="2"/>
  <c r="AC987" i="2" s="1"/>
  <c r="AP988" i="2"/>
  <c r="AC988" i="2" s="1"/>
  <c r="AP989" i="2"/>
  <c r="AC989" i="2" s="1"/>
  <c r="AP990" i="2"/>
  <c r="AC990" i="2" s="1"/>
  <c r="AP991" i="2"/>
  <c r="AC991" i="2" s="1"/>
  <c r="AP992" i="2"/>
  <c r="AC992" i="2" s="1"/>
  <c r="AP993" i="2"/>
  <c r="AC993" i="2" s="1"/>
  <c r="AP994" i="2"/>
  <c r="AC994" i="2" s="1"/>
  <c r="AP995" i="2"/>
  <c r="AC995" i="2" s="1"/>
  <c r="AP996" i="2"/>
  <c r="AC996" i="2" s="1"/>
  <c r="AP997" i="2"/>
  <c r="AC997" i="2" s="1"/>
  <c r="AP998" i="2"/>
  <c r="AC998" i="2" s="1"/>
  <c r="AP999" i="2"/>
  <c r="AC999" i="2" s="1"/>
  <c r="AP1000" i="2"/>
  <c r="AC1000" i="2" s="1"/>
  <c r="AP1001" i="2"/>
  <c r="AC1001" i="2" s="1"/>
  <c r="AP1002" i="2"/>
  <c r="AC1002" i="2" s="1"/>
  <c r="AP1003" i="2"/>
  <c r="AC1003" i="2" s="1"/>
  <c r="AP1004" i="2"/>
  <c r="AC1004" i="2" s="1"/>
  <c r="AP1005" i="2"/>
  <c r="AC1005" i="2" s="1"/>
  <c r="AP1006" i="2"/>
  <c r="AC1006" i="2" s="1"/>
  <c r="AP1007" i="2"/>
  <c r="AC1007" i="2" s="1"/>
  <c r="AP1008" i="2"/>
  <c r="AC1008" i="2" s="1"/>
  <c r="AP1009" i="2"/>
  <c r="AC1009" i="2" s="1"/>
  <c r="AP1010" i="2"/>
  <c r="AC1010" i="2" s="1"/>
  <c r="AP1011" i="2"/>
  <c r="AC1011" i="2" s="1"/>
  <c r="AP1012" i="2"/>
  <c r="AC1012" i="2" s="1"/>
  <c r="AP1013" i="2"/>
  <c r="AC1013" i="2" s="1"/>
  <c r="AP1014" i="2"/>
  <c r="AC1014" i="2" s="1"/>
  <c r="AP1015" i="2"/>
  <c r="AC1015" i="2" s="1"/>
  <c r="AP1016" i="2"/>
  <c r="AC1016" i="2" s="1"/>
  <c r="AP1017" i="2"/>
  <c r="AC1017" i="2" s="1"/>
  <c r="AP1018" i="2"/>
  <c r="AC1018" i="2" s="1"/>
  <c r="AP1019" i="2"/>
  <c r="AC1019" i="2" s="1"/>
  <c r="AP1020" i="2"/>
  <c r="AC1020" i="2" s="1"/>
  <c r="AP1021" i="2"/>
  <c r="AC1021" i="2" s="1"/>
  <c r="AP1022" i="2"/>
  <c r="AC1022" i="2" s="1"/>
  <c r="AP1023" i="2"/>
  <c r="AC1023" i="2" s="1"/>
  <c r="AP1024" i="2"/>
  <c r="AC1024" i="2" s="1"/>
  <c r="AP1025" i="2"/>
  <c r="AC1025" i="2" s="1"/>
  <c r="AP1026" i="2"/>
  <c r="AC1026" i="2" s="1"/>
  <c r="AP1027" i="2"/>
  <c r="AC1027" i="2" s="1"/>
  <c r="AP1028" i="2"/>
  <c r="AC1028" i="2" s="1"/>
  <c r="AP1029" i="2"/>
  <c r="AC1029" i="2" s="1"/>
  <c r="AP1030" i="2"/>
  <c r="AC1030" i="2" s="1"/>
  <c r="AP1031" i="2"/>
  <c r="AC1031" i="2" s="1"/>
  <c r="AP1032" i="2"/>
  <c r="AC1032" i="2" s="1"/>
  <c r="AP1033" i="2"/>
  <c r="AC1033" i="2" s="1"/>
  <c r="AP1034" i="2"/>
  <c r="AC1034" i="2" s="1"/>
  <c r="AP1035" i="2"/>
  <c r="AC1035" i="2" s="1"/>
  <c r="AP1036" i="2"/>
  <c r="AC1036" i="2" s="1"/>
  <c r="AP1037" i="2"/>
  <c r="AC1037" i="2" s="1"/>
  <c r="AP1038" i="2"/>
  <c r="AC1038" i="2" s="1"/>
  <c r="AP1039" i="2"/>
  <c r="AC1039" i="2" s="1"/>
  <c r="AP1040" i="2"/>
  <c r="AC1040" i="2" s="1"/>
  <c r="AP1041" i="2"/>
  <c r="AC1041" i="2" s="1"/>
  <c r="AP1042" i="2"/>
  <c r="AC1042" i="2" s="1"/>
  <c r="AP1043" i="2"/>
  <c r="AC1043" i="2" s="1"/>
  <c r="AP1044" i="2"/>
  <c r="AC1044" i="2" s="1"/>
  <c r="AP1045" i="2"/>
  <c r="AC1045" i="2" s="1"/>
  <c r="AP1046" i="2"/>
  <c r="AC1046" i="2" s="1"/>
  <c r="AP1047" i="2"/>
  <c r="AC1047" i="2" s="1"/>
  <c r="AP1048" i="2"/>
  <c r="AC1048" i="2" s="1"/>
  <c r="AP1049" i="2"/>
  <c r="AC1049" i="2" s="1"/>
  <c r="AP1050" i="2"/>
  <c r="AC1050" i="2" s="1"/>
  <c r="AP1051" i="2"/>
  <c r="AC1051" i="2" s="1"/>
  <c r="AP1052" i="2"/>
  <c r="AC1052" i="2" s="1"/>
  <c r="AP1053" i="2"/>
  <c r="AC1053" i="2" s="1"/>
  <c r="AP1054" i="2"/>
  <c r="AC1054" i="2" s="1"/>
  <c r="AP1055" i="2"/>
  <c r="AC1055" i="2" s="1"/>
  <c r="AP1056" i="2"/>
  <c r="AC1056" i="2" s="1"/>
  <c r="AP1057" i="2"/>
  <c r="AC1057" i="2" s="1"/>
  <c r="AP1058" i="2"/>
  <c r="AC1058" i="2" s="1"/>
  <c r="AP1059" i="2"/>
  <c r="AC1059" i="2" s="1"/>
  <c r="AP1060" i="2"/>
  <c r="AC1060" i="2" s="1"/>
  <c r="AP1061" i="2"/>
  <c r="AC1061" i="2" s="1"/>
  <c r="AP1062" i="2"/>
  <c r="AC1062" i="2" s="1"/>
  <c r="AP1063" i="2"/>
  <c r="AC1063" i="2" s="1"/>
  <c r="AP1064" i="2"/>
  <c r="AC1064" i="2" s="1"/>
  <c r="AP1065" i="2"/>
  <c r="AC1065" i="2" s="1"/>
  <c r="AP1066" i="2"/>
  <c r="AC1066" i="2" s="1"/>
  <c r="AP1067" i="2"/>
  <c r="AC1067" i="2" s="1"/>
  <c r="AP1068" i="2"/>
  <c r="AC1068" i="2" s="1"/>
  <c r="AP1069" i="2"/>
  <c r="AC1069" i="2" s="1"/>
  <c r="AP1070" i="2"/>
  <c r="AC1070" i="2" s="1"/>
  <c r="AP1071" i="2"/>
  <c r="AC1071" i="2" s="1"/>
  <c r="AP1072" i="2"/>
  <c r="AC1072" i="2" s="1"/>
  <c r="AP1073" i="2"/>
  <c r="AC1073" i="2" s="1"/>
  <c r="AP1074" i="2"/>
  <c r="AC1074" i="2" s="1"/>
  <c r="AP1075" i="2"/>
  <c r="AC1075" i="2" s="1"/>
  <c r="AP1076" i="2"/>
  <c r="AC1076" i="2" s="1"/>
  <c r="AP1077" i="2"/>
  <c r="AC1077" i="2" s="1"/>
  <c r="AP1078" i="2"/>
  <c r="AC1078" i="2" s="1"/>
  <c r="AP1079" i="2"/>
  <c r="AC1079" i="2" s="1"/>
  <c r="AP1080" i="2"/>
  <c r="AC1080" i="2" s="1"/>
  <c r="AP1081" i="2"/>
  <c r="AC1081" i="2" s="1"/>
  <c r="AP1082" i="2"/>
  <c r="AC1082" i="2" s="1"/>
  <c r="AP1083" i="2"/>
  <c r="AC1083" i="2" s="1"/>
  <c r="AP1084" i="2"/>
  <c r="AC1084" i="2" s="1"/>
  <c r="AP1085" i="2"/>
  <c r="AC1085" i="2" s="1"/>
  <c r="AP1086" i="2"/>
  <c r="AC1086" i="2" s="1"/>
  <c r="AP1087" i="2"/>
  <c r="AC1087" i="2" s="1"/>
  <c r="AP1088" i="2"/>
  <c r="AC1088" i="2" s="1"/>
  <c r="AP1089" i="2"/>
  <c r="AC1089" i="2" s="1"/>
  <c r="AP1090" i="2"/>
  <c r="AC1090" i="2" s="1"/>
  <c r="AP1091" i="2"/>
  <c r="AC1091" i="2" s="1"/>
  <c r="AP1092" i="2"/>
  <c r="AC1092" i="2" s="1"/>
  <c r="AP1093" i="2"/>
  <c r="AC1093" i="2" s="1"/>
  <c r="AP1094" i="2"/>
  <c r="AC1094" i="2" s="1"/>
  <c r="AP1095" i="2"/>
  <c r="AC1095" i="2" s="1"/>
  <c r="AP1096" i="2"/>
  <c r="AC1096" i="2" s="1"/>
  <c r="AP1097" i="2"/>
  <c r="AC1097" i="2" s="1"/>
  <c r="AP1098" i="2"/>
  <c r="AC1098" i="2" s="1"/>
  <c r="AP1099" i="2"/>
  <c r="AC1099" i="2" s="1"/>
  <c r="AP1100" i="2"/>
  <c r="AC1100" i="2" s="1"/>
  <c r="AP1101" i="2"/>
  <c r="AC1101" i="2" s="1"/>
  <c r="AP1102" i="2"/>
  <c r="AC1102" i="2" s="1"/>
  <c r="AP1103" i="2"/>
  <c r="AC1103" i="2" s="1"/>
  <c r="AP1104" i="2"/>
  <c r="AC1104" i="2" s="1"/>
  <c r="AP1105" i="2"/>
  <c r="AC1105" i="2" s="1"/>
  <c r="AP1106" i="2"/>
  <c r="AC1106" i="2" s="1"/>
  <c r="AP1107" i="2"/>
  <c r="AC1107" i="2" s="1"/>
  <c r="AP1108" i="2"/>
  <c r="AC1108" i="2" s="1"/>
  <c r="AP1109" i="2"/>
  <c r="AC1109" i="2" s="1"/>
  <c r="AP1110" i="2"/>
  <c r="AC1110" i="2" s="1"/>
  <c r="AP1111" i="2"/>
  <c r="AC1111" i="2" s="1"/>
  <c r="AP1112" i="2"/>
  <c r="AC1112" i="2" s="1"/>
  <c r="AP1113" i="2"/>
  <c r="AC1113" i="2" s="1"/>
  <c r="AP1114" i="2"/>
  <c r="AC1114" i="2" s="1"/>
  <c r="AP1115" i="2"/>
  <c r="AC1115" i="2" s="1"/>
  <c r="AP1116" i="2"/>
  <c r="AC1116" i="2" s="1"/>
  <c r="AP1117" i="2"/>
  <c r="AC1117" i="2" s="1"/>
  <c r="AP1118" i="2"/>
  <c r="AC1118" i="2" s="1"/>
  <c r="AP1119" i="2"/>
  <c r="AC1119" i="2" s="1"/>
  <c r="AP1120" i="2"/>
  <c r="AC1120" i="2" s="1"/>
  <c r="AP1121" i="2"/>
  <c r="AC1121" i="2" s="1"/>
  <c r="AP1122" i="2"/>
  <c r="AC1122" i="2" s="1"/>
  <c r="AP1123" i="2"/>
  <c r="AC1123" i="2" s="1"/>
  <c r="AP1124" i="2"/>
  <c r="AC1124" i="2" s="1"/>
  <c r="AP1125" i="2"/>
  <c r="AC1125" i="2" s="1"/>
  <c r="AP1126" i="2"/>
  <c r="AC1126" i="2" s="1"/>
  <c r="AP1127" i="2"/>
  <c r="AC1127" i="2" s="1"/>
  <c r="AP1128" i="2"/>
  <c r="AC1128" i="2" s="1"/>
  <c r="AP1129" i="2"/>
  <c r="AC1129" i="2" s="1"/>
  <c r="AP1130" i="2"/>
  <c r="AC1130" i="2" s="1"/>
  <c r="AP1131" i="2"/>
  <c r="AC1131" i="2" s="1"/>
  <c r="AP1132" i="2"/>
  <c r="AC1132" i="2" s="1"/>
  <c r="AP1133" i="2"/>
  <c r="AC1133" i="2" s="1"/>
  <c r="AP1134" i="2"/>
  <c r="AC1134" i="2" s="1"/>
  <c r="AP1135" i="2"/>
  <c r="AC1135" i="2" s="1"/>
  <c r="AP1136" i="2"/>
  <c r="AC1136" i="2" s="1"/>
  <c r="AP1137" i="2"/>
  <c r="AC1137" i="2" s="1"/>
  <c r="AP1138" i="2"/>
  <c r="AC1138" i="2" s="1"/>
  <c r="AP1139" i="2"/>
  <c r="AC1139" i="2" s="1"/>
  <c r="AP1140" i="2"/>
  <c r="AC1140" i="2" s="1"/>
  <c r="AP1141" i="2"/>
  <c r="AC1141" i="2" s="1"/>
  <c r="AP1142" i="2"/>
  <c r="AC1142" i="2" s="1"/>
  <c r="AP1143" i="2"/>
  <c r="AC1143" i="2" s="1"/>
  <c r="AP1144" i="2"/>
  <c r="AC1144" i="2" s="1"/>
  <c r="AP1145" i="2"/>
  <c r="AC1145" i="2" s="1"/>
  <c r="AP1146" i="2"/>
  <c r="AC1146" i="2" s="1"/>
  <c r="AP1147" i="2"/>
  <c r="AC1147" i="2" s="1"/>
  <c r="AP1148" i="2"/>
  <c r="AC1148" i="2" s="1"/>
  <c r="AP1149" i="2"/>
  <c r="AC1149" i="2" s="1"/>
  <c r="AP1150" i="2"/>
  <c r="AC1150" i="2" s="1"/>
  <c r="AP1151" i="2"/>
  <c r="AC1151" i="2" s="1"/>
  <c r="AP1152" i="2"/>
  <c r="AC1152" i="2" s="1"/>
  <c r="AP1153" i="2"/>
  <c r="AC1153" i="2" s="1"/>
  <c r="AP1154" i="2"/>
  <c r="AC1154" i="2" s="1"/>
  <c r="AP1155" i="2"/>
  <c r="AC1155" i="2" s="1"/>
  <c r="AP1156" i="2"/>
  <c r="AC1156" i="2" s="1"/>
  <c r="AP1157" i="2"/>
  <c r="AC1157" i="2" s="1"/>
  <c r="AP1158" i="2"/>
  <c r="AC1158" i="2" s="1"/>
  <c r="AP1159" i="2"/>
  <c r="AC1159" i="2" s="1"/>
  <c r="AP1160" i="2"/>
  <c r="AC1160" i="2" s="1"/>
  <c r="AP1161" i="2"/>
  <c r="AC1161" i="2" s="1"/>
  <c r="AP1162" i="2"/>
  <c r="AC1162" i="2" s="1"/>
  <c r="AP1163" i="2"/>
  <c r="AC1163" i="2" s="1"/>
  <c r="AP1164" i="2"/>
  <c r="AC1164" i="2" s="1"/>
  <c r="AP1165" i="2"/>
  <c r="AC1165" i="2" s="1"/>
  <c r="AP1166" i="2"/>
  <c r="AC1166" i="2" s="1"/>
  <c r="AP1167" i="2"/>
  <c r="AC1167" i="2" s="1"/>
  <c r="AP1168" i="2"/>
  <c r="AC1168" i="2" s="1"/>
  <c r="AP1169" i="2"/>
  <c r="AC1169" i="2" s="1"/>
  <c r="AP1170" i="2"/>
  <c r="AC1170" i="2" s="1"/>
  <c r="AP1171" i="2"/>
  <c r="AC1171" i="2" s="1"/>
  <c r="AP1172" i="2"/>
  <c r="AC1172" i="2" s="1"/>
  <c r="AP1173" i="2"/>
  <c r="AC1173" i="2" s="1"/>
  <c r="AP1174" i="2"/>
  <c r="AC1174" i="2" s="1"/>
  <c r="AP1175" i="2"/>
  <c r="AC1175" i="2" s="1"/>
  <c r="AP1176" i="2"/>
  <c r="AC1176" i="2" s="1"/>
  <c r="AP1177" i="2"/>
  <c r="AC1177" i="2" s="1"/>
  <c r="AP1178" i="2"/>
  <c r="AC1178" i="2" s="1"/>
  <c r="AP1179" i="2"/>
  <c r="AC1179" i="2" s="1"/>
  <c r="AP1180" i="2"/>
  <c r="AC1180" i="2" s="1"/>
  <c r="AP1181" i="2"/>
  <c r="AC1181" i="2" s="1"/>
  <c r="AP1182" i="2"/>
  <c r="AC1182" i="2" s="1"/>
  <c r="AP1183" i="2"/>
  <c r="AC1183" i="2" s="1"/>
  <c r="AP1184" i="2"/>
  <c r="AC1184" i="2" s="1"/>
  <c r="AP1185" i="2"/>
  <c r="AC1185" i="2" s="1"/>
  <c r="AP1186" i="2"/>
  <c r="AC1186" i="2" s="1"/>
  <c r="AP1187" i="2"/>
  <c r="AC1187" i="2" s="1"/>
  <c r="AP1188" i="2"/>
  <c r="AC1188" i="2" s="1"/>
  <c r="AP1189" i="2"/>
  <c r="AC1189" i="2" s="1"/>
  <c r="AP1190" i="2"/>
  <c r="AC1190" i="2" s="1"/>
  <c r="AP1191" i="2"/>
  <c r="AC1191" i="2" s="1"/>
  <c r="AP1192" i="2"/>
  <c r="AC1192" i="2" s="1"/>
  <c r="AP1193" i="2"/>
  <c r="AC1193" i="2" s="1"/>
  <c r="AP1194" i="2"/>
  <c r="AC1194" i="2" s="1"/>
  <c r="AP1195" i="2"/>
  <c r="AC1195" i="2" s="1"/>
  <c r="AP1196" i="2"/>
  <c r="AC1196" i="2" s="1"/>
  <c r="AP1197" i="2"/>
  <c r="AC1197" i="2" s="1"/>
  <c r="AP1198" i="2"/>
  <c r="AC1198" i="2" s="1"/>
  <c r="AP1199" i="2"/>
  <c r="AC1199" i="2" s="1"/>
  <c r="AP1200" i="2"/>
  <c r="AC1200" i="2" s="1"/>
  <c r="AP1201" i="2"/>
  <c r="AC1201" i="2" s="1"/>
  <c r="AP1202" i="2"/>
  <c r="AC1202" i="2" s="1"/>
  <c r="AP1203" i="2"/>
  <c r="AC1203" i="2" s="1"/>
  <c r="AP1204" i="2"/>
  <c r="AC1204" i="2" s="1"/>
  <c r="AP1205" i="2"/>
  <c r="AC1205" i="2" s="1"/>
  <c r="AP1206" i="2"/>
  <c r="AC1206" i="2" s="1"/>
  <c r="AP1207" i="2"/>
  <c r="AC1207" i="2" s="1"/>
  <c r="AP1208" i="2"/>
  <c r="AC1208" i="2" s="1"/>
  <c r="AP1209" i="2"/>
  <c r="AC1209" i="2" s="1"/>
  <c r="AP1210" i="2"/>
  <c r="AC1210" i="2" s="1"/>
  <c r="AP1211" i="2"/>
  <c r="AC1211" i="2" s="1"/>
  <c r="AP1212" i="2"/>
  <c r="AC1212" i="2" s="1"/>
  <c r="AP1213" i="2"/>
  <c r="AC1213" i="2" s="1"/>
  <c r="AP1214" i="2"/>
  <c r="AC1214" i="2" s="1"/>
  <c r="AP1215" i="2"/>
  <c r="AC1215" i="2" s="1"/>
  <c r="AP1216" i="2"/>
  <c r="AC1216" i="2" s="1"/>
  <c r="AP1217" i="2"/>
  <c r="AC1217" i="2" s="1"/>
  <c r="AP1218" i="2"/>
  <c r="AC1218" i="2" s="1"/>
  <c r="AP1219" i="2"/>
  <c r="AC1219" i="2" s="1"/>
  <c r="AP1220" i="2"/>
  <c r="AC1220" i="2" s="1"/>
  <c r="AP1221" i="2"/>
  <c r="AC1221" i="2" s="1"/>
  <c r="AP1222" i="2"/>
  <c r="AC1222" i="2" s="1"/>
  <c r="AP1223" i="2"/>
  <c r="AC1223" i="2" s="1"/>
  <c r="AP1224" i="2"/>
  <c r="AC1224" i="2" s="1"/>
  <c r="AP1225" i="2"/>
  <c r="AC1225" i="2" s="1"/>
  <c r="AP1226" i="2"/>
  <c r="AC1226" i="2" s="1"/>
  <c r="AP1227" i="2"/>
  <c r="AC1227" i="2" s="1"/>
  <c r="AP1228" i="2"/>
  <c r="AC1228" i="2" s="1"/>
  <c r="AP1229" i="2"/>
  <c r="AC1229" i="2" s="1"/>
  <c r="AP1230" i="2"/>
  <c r="AC1230" i="2" s="1"/>
  <c r="AP1231" i="2"/>
  <c r="AC1231" i="2" s="1"/>
  <c r="AP1232" i="2"/>
  <c r="AC1232" i="2" s="1"/>
  <c r="AP1233" i="2"/>
  <c r="AC1233" i="2" s="1"/>
  <c r="AP1234" i="2"/>
  <c r="AC1234" i="2" s="1"/>
  <c r="AP1235" i="2"/>
  <c r="AC1235" i="2" s="1"/>
  <c r="AP1236" i="2"/>
  <c r="AC1236" i="2" s="1"/>
  <c r="AP1237" i="2"/>
  <c r="AC1237" i="2" s="1"/>
  <c r="AP1238" i="2"/>
  <c r="AC1238" i="2" s="1"/>
  <c r="AP1239" i="2"/>
  <c r="AC1239" i="2" s="1"/>
  <c r="AP1240" i="2"/>
  <c r="AC1240" i="2" s="1"/>
  <c r="AP1241" i="2"/>
  <c r="AC1241" i="2" s="1"/>
  <c r="AP1242" i="2"/>
  <c r="AC1242" i="2" s="1"/>
  <c r="AP1243" i="2"/>
  <c r="AC1243" i="2" s="1"/>
  <c r="AP1244" i="2"/>
  <c r="AC1244" i="2" s="1"/>
  <c r="AP1245" i="2"/>
  <c r="AC1245" i="2" s="1"/>
  <c r="AP1246" i="2"/>
  <c r="AC1246" i="2" s="1"/>
  <c r="AP1247" i="2"/>
  <c r="AC1247" i="2" s="1"/>
  <c r="AP1248" i="2"/>
  <c r="AC1248" i="2" s="1"/>
  <c r="AP1249" i="2"/>
  <c r="AC1249" i="2" s="1"/>
  <c r="AP1250" i="2"/>
  <c r="AC1250" i="2" s="1"/>
  <c r="AP1251" i="2"/>
  <c r="AC1251" i="2" s="1"/>
  <c r="AP1252" i="2"/>
  <c r="AC1252" i="2" s="1"/>
  <c r="AP1253" i="2"/>
  <c r="AC1253" i="2" s="1"/>
  <c r="AP1254" i="2"/>
  <c r="AC1254" i="2" s="1"/>
  <c r="AP1255" i="2"/>
  <c r="AC1255" i="2" s="1"/>
  <c r="AP1256" i="2"/>
  <c r="AC1256" i="2" s="1"/>
  <c r="AP1257" i="2"/>
  <c r="AC1257" i="2" s="1"/>
  <c r="AP1258" i="2"/>
  <c r="AC1258" i="2" s="1"/>
  <c r="AP1259" i="2"/>
  <c r="AC1259" i="2" s="1"/>
  <c r="AP1260" i="2"/>
  <c r="AC1260" i="2" s="1"/>
  <c r="AP1261" i="2"/>
  <c r="AC1261" i="2" s="1"/>
  <c r="AP1262" i="2"/>
  <c r="AC1262" i="2" s="1"/>
  <c r="AP1263" i="2"/>
  <c r="AC1263" i="2" s="1"/>
  <c r="AP1264" i="2"/>
  <c r="AC1264" i="2" s="1"/>
  <c r="AP1265" i="2"/>
  <c r="AC1265" i="2" s="1"/>
  <c r="AP1266" i="2"/>
  <c r="AC1266" i="2" s="1"/>
  <c r="AP1267" i="2"/>
  <c r="AC1267" i="2" s="1"/>
  <c r="AP1268" i="2"/>
  <c r="AC1268" i="2" s="1"/>
  <c r="AP1269" i="2"/>
  <c r="AC1269" i="2" s="1"/>
  <c r="AP1270" i="2"/>
  <c r="AC1270" i="2" s="1"/>
  <c r="AP1271" i="2"/>
  <c r="AC1271" i="2" s="1"/>
  <c r="AP1272" i="2"/>
  <c r="AC1272" i="2" s="1"/>
  <c r="AP1273" i="2"/>
  <c r="AC1273" i="2" s="1"/>
  <c r="AP1274" i="2"/>
  <c r="AC1274" i="2" s="1"/>
  <c r="AP1275" i="2"/>
  <c r="AC1275" i="2" s="1"/>
  <c r="AP1276" i="2"/>
  <c r="AC1276" i="2" s="1"/>
  <c r="AP1277" i="2"/>
  <c r="AC1277" i="2" s="1"/>
  <c r="AP1278" i="2"/>
  <c r="AC1278" i="2" s="1"/>
  <c r="AP1279" i="2"/>
  <c r="AC1279" i="2" s="1"/>
  <c r="AP1280" i="2"/>
  <c r="AC1280" i="2" s="1"/>
  <c r="AP1281" i="2"/>
  <c r="AC1281" i="2" s="1"/>
  <c r="AP1282" i="2"/>
  <c r="AC1282" i="2" s="1"/>
  <c r="AP1283" i="2"/>
  <c r="AC1283" i="2" s="1"/>
  <c r="AP1284" i="2"/>
  <c r="AC1284" i="2" s="1"/>
  <c r="AP1285" i="2"/>
  <c r="AC1285" i="2" s="1"/>
  <c r="AP1286" i="2"/>
  <c r="AC1286" i="2" s="1"/>
  <c r="AP1287" i="2"/>
  <c r="AC1287" i="2" s="1"/>
  <c r="AP1288" i="2"/>
  <c r="AC1288" i="2" s="1"/>
  <c r="AP1289" i="2"/>
  <c r="AC1289" i="2" s="1"/>
  <c r="AP1290" i="2"/>
  <c r="AC1290" i="2" s="1"/>
  <c r="AP1291" i="2"/>
  <c r="AC1291" i="2" s="1"/>
  <c r="AP1292" i="2"/>
  <c r="AC1292" i="2" s="1"/>
  <c r="AP1293" i="2"/>
  <c r="AC1293" i="2" s="1"/>
  <c r="AP1294" i="2"/>
  <c r="AC1294" i="2" s="1"/>
  <c r="AP1295" i="2"/>
  <c r="AC1295" i="2" s="1"/>
  <c r="AP1296" i="2"/>
  <c r="AC1296" i="2" s="1"/>
  <c r="AP1297" i="2"/>
  <c r="AC1297" i="2" s="1"/>
  <c r="AP1298" i="2"/>
  <c r="AC1298" i="2" s="1"/>
  <c r="AP1299" i="2"/>
  <c r="AC1299" i="2" s="1"/>
  <c r="AP1300" i="2"/>
  <c r="AC1300" i="2" s="1"/>
  <c r="AP1301" i="2"/>
  <c r="AC1301" i="2" s="1"/>
  <c r="AP1302" i="2"/>
  <c r="AC1302" i="2" s="1"/>
  <c r="AP1303" i="2"/>
  <c r="AC1303" i="2" s="1"/>
  <c r="AP1304" i="2"/>
  <c r="AC1304" i="2" s="1"/>
  <c r="AP1305" i="2"/>
  <c r="AC1305" i="2" s="1"/>
  <c r="AP1306" i="2"/>
  <c r="AC1306" i="2" s="1"/>
  <c r="AP1307" i="2"/>
  <c r="AC1307" i="2" s="1"/>
  <c r="AP1308" i="2"/>
  <c r="AC1308" i="2" s="1"/>
  <c r="AP1309" i="2"/>
  <c r="AC1309" i="2" s="1"/>
  <c r="AP1310" i="2"/>
  <c r="AC1310" i="2" s="1"/>
  <c r="AP1311" i="2"/>
  <c r="AC1311" i="2" s="1"/>
  <c r="AP1312" i="2"/>
  <c r="AC1312" i="2" s="1"/>
  <c r="AP1313" i="2"/>
  <c r="AC1313" i="2" s="1"/>
  <c r="AP1314" i="2"/>
  <c r="AC1314" i="2" s="1"/>
  <c r="AP1315" i="2"/>
  <c r="AC1315" i="2" s="1"/>
  <c r="AP1316" i="2"/>
  <c r="AC1316" i="2" s="1"/>
  <c r="AP1317" i="2"/>
  <c r="AC1317" i="2" s="1"/>
  <c r="AP1318" i="2"/>
  <c r="AC1318" i="2" s="1"/>
  <c r="AP1319" i="2"/>
  <c r="AC1319" i="2" s="1"/>
  <c r="AP1320" i="2"/>
  <c r="AC1320" i="2" s="1"/>
  <c r="AP1321" i="2"/>
  <c r="AC1321" i="2" s="1"/>
  <c r="AP1322" i="2"/>
  <c r="AC1322" i="2" s="1"/>
  <c r="AP1323" i="2"/>
  <c r="AC1323" i="2" s="1"/>
  <c r="AP1324" i="2"/>
  <c r="AC1324" i="2" s="1"/>
  <c r="AP1325" i="2"/>
  <c r="AC1325" i="2" s="1"/>
  <c r="AP1326" i="2"/>
  <c r="AC1326" i="2" s="1"/>
  <c r="AP1327" i="2"/>
  <c r="AC1327" i="2" s="1"/>
  <c r="AP1328" i="2"/>
  <c r="AC1328" i="2" s="1"/>
  <c r="AP1329" i="2"/>
  <c r="AC1329" i="2" s="1"/>
  <c r="AP1330" i="2"/>
  <c r="AC1330" i="2" s="1"/>
  <c r="AP1331" i="2"/>
  <c r="AC1331" i="2" s="1"/>
  <c r="AP1332" i="2"/>
  <c r="AC1332" i="2" s="1"/>
  <c r="AP1333" i="2"/>
  <c r="AC1333" i="2" s="1"/>
  <c r="AP1334" i="2"/>
  <c r="AC1334" i="2" s="1"/>
  <c r="AP1335" i="2"/>
  <c r="AC1335" i="2" s="1"/>
  <c r="AP1336" i="2"/>
  <c r="AC1336" i="2" s="1"/>
  <c r="AP1337" i="2"/>
  <c r="AC1337" i="2" s="1"/>
  <c r="AP1338" i="2"/>
  <c r="AC1338" i="2" s="1"/>
  <c r="AP1339" i="2"/>
  <c r="AC1339" i="2" s="1"/>
  <c r="AP1340" i="2"/>
  <c r="AC1340" i="2" s="1"/>
  <c r="AP1341" i="2"/>
  <c r="AC1341" i="2" s="1"/>
  <c r="AP1342" i="2"/>
  <c r="AC1342" i="2" s="1"/>
  <c r="AP1343" i="2"/>
  <c r="AC1343" i="2" s="1"/>
  <c r="AP1344" i="2"/>
  <c r="AC1344" i="2" s="1"/>
  <c r="AP1345" i="2"/>
  <c r="AC1345" i="2" s="1"/>
  <c r="AP1346" i="2"/>
  <c r="AC1346" i="2" s="1"/>
  <c r="AP1347" i="2"/>
  <c r="AC1347" i="2" s="1"/>
  <c r="AP1348" i="2"/>
  <c r="AC1348" i="2" s="1"/>
  <c r="AP1349" i="2"/>
  <c r="AC1349" i="2" s="1"/>
  <c r="AP1350" i="2"/>
  <c r="AC1350" i="2" s="1"/>
  <c r="AP1351" i="2"/>
  <c r="AC1351" i="2" s="1"/>
  <c r="AP1352" i="2"/>
  <c r="AC1352" i="2" s="1"/>
  <c r="AP1353" i="2"/>
  <c r="AC1353" i="2" s="1"/>
  <c r="AP1354" i="2"/>
  <c r="AC1354" i="2" s="1"/>
  <c r="AP1355" i="2"/>
  <c r="AC1355" i="2" s="1"/>
  <c r="AP1356" i="2"/>
  <c r="AC1356" i="2" s="1"/>
  <c r="AP1357" i="2"/>
  <c r="AC1357" i="2" s="1"/>
  <c r="AP1358" i="2"/>
  <c r="AC1358" i="2" s="1"/>
  <c r="AP1359" i="2"/>
  <c r="AC1359" i="2" s="1"/>
  <c r="AP1360" i="2"/>
  <c r="AC1360" i="2" s="1"/>
  <c r="AP1361" i="2"/>
  <c r="AC1361" i="2" s="1"/>
  <c r="AP1362" i="2"/>
  <c r="AC1362" i="2" s="1"/>
  <c r="AP1363" i="2"/>
  <c r="AC1363" i="2" s="1"/>
  <c r="AP1364" i="2"/>
  <c r="AC1364" i="2" s="1"/>
  <c r="AP1365" i="2"/>
  <c r="AC1365" i="2" s="1"/>
  <c r="AP1366" i="2"/>
  <c r="AC1366" i="2" s="1"/>
  <c r="AP1367" i="2"/>
  <c r="AC1367" i="2" s="1"/>
  <c r="AP1368" i="2"/>
  <c r="AC1368" i="2" s="1"/>
  <c r="AP1369" i="2"/>
  <c r="AC1369" i="2" s="1"/>
  <c r="AP1370" i="2"/>
  <c r="AC1370" i="2" s="1"/>
  <c r="AP1371" i="2"/>
  <c r="AC1371" i="2" s="1"/>
  <c r="AP1372" i="2"/>
  <c r="AC1372" i="2" s="1"/>
  <c r="AP1373" i="2"/>
  <c r="AC1373" i="2" s="1"/>
  <c r="AP1374" i="2"/>
  <c r="AC1374" i="2" s="1"/>
  <c r="AP1375" i="2"/>
  <c r="AC1375" i="2" s="1"/>
  <c r="AP1376" i="2"/>
  <c r="AC1376" i="2" s="1"/>
  <c r="AP1377" i="2"/>
  <c r="AC1377" i="2" s="1"/>
  <c r="AP1378" i="2"/>
  <c r="AC1378" i="2" s="1"/>
  <c r="AP1379" i="2"/>
  <c r="AC1379" i="2" s="1"/>
  <c r="AP1380" i="2"/>
  <c r="AC1380" i="2" s="1"/>
  <c r="AP1381" i="2"/>
  <c r="AC1381" i="2" s="1"/>
  <c r="AP1382" i="2"/>
  <c r="AC1382" i="2" s="1"/>
  <c r="AP1383" i="2"/>
  <c r="AC1383" i="2" s="1"/>
  <c r="AP1384" i="2"/>
  <c r="AC1384" i="2" s="1"/>
  <c r="AP1385" i="2"/>
  <c r="AC1385" i="2" s="1"/>
  <c r="AP1386" i="2"/>
  <c r="AC1386" i="2" s="1"/>
  <c r="AP1387" i="2"/>
  <c r="AC1387" i="2" s="1"/>
  <c r="AP1388" i="2"/>
  <c r="AC1388" i="2" s="1"/>
  <c r="AP1389" i="2"/>
  <c r="AC1389" i="2" s="1"/>
  <c r="AP1390" i="2"/>
  <c r="AC1390" i="2" s="1"/>
  <c r="AP1391" i="2"/>
  <c r="AC1391" i="2" s="1"/>
  <c r="AP1392" i="2"/>
  <c r="AC1392" i="2" s="1"/>
  <c r="AP1393" i="2"/>
  <c r="AC1393" i="2" s="1"/>
  <c r="AP1394" i="2"/>
  <c r="AC1394" i="2" s="1"/>
  <c r="AP1395" i="2"/>
  <c r="AC1395" i="2" s="1"/>
  <c r="AP1396" i="2"/>
  <c r="AC1396" i="2" s="1"/>
  <c r="AP1397" i="2"/>
  <c r="AC1397" i="2" s="1"/>
  <c r="AP1398" i="2"/>
  <c r="AC1398" i="2" s="1"/>
  <c r="AP1399" i="2"/>
  <c r="AC1399" i="2" s="1"/>
  <c r="AP1400" i="2"/>
  <c r="AC1400" i="2" s="1"/>
  <c r="AP1401" i="2"/>
  <c r="AC1401" i="2" s="1"/>
  <c r="AP1402" i="2"/>
  <c r="AC1402" i="2" s="1"/>
  <c r="AP1403" i="2"/>
  <c r="AC1403" i="2" s="1"/>
  <c r="AP1404" i="2"/>
  <c r="AC1404" i="2" s="1"/>
  <c r="AP1405" i="2"/>
  <c r="AC1405" i="2" s="1"/>
  <c r="AP1406" i="2"/>
  <c r="AC1406" i="2" s="1"/>
  <c r="AP1407" i="2"/>
  <c r="AC1407" i="2" s="1"/>
  <c r="AP1408" i="2"/>
  <c r="AC1408" i="2" s="1"/>
  <c r="AP1409" i="2"/>
  <c r="AC1409" i="2" s="1"/>
  <c r="AP1410" i="2"/>
  <c r="AC1410" i="2" s="1"/>
  <c r="AP1411" i="2"/>
  <c r="AC1411" i="2" s="1"/>
  <c r="AP1412" i="2"/>
  <c r="AC1412" i="2" s="1"/>
  <c r="AP1413" i="2"/>
  <c r="AC1413" i="2" s="1"/>
  <c r="AP1414" i="2"/>
  <c r="AC1414" i="2" s="1"/>
  <c r="AP1415" i="2"/>
  <c r="AC1415" i="2" s="1"/>
  <c r="AP1416" i="2"/>
  <c r="AC1416" i="2" s="1"/>
  <c r="AP1417" i="2"/>
  <c r="AC1417" i="2" s="1"/>
  <c r="AP1418" i="2"/>
  <c r="AC1418" i="2" s="1"/>
  <c r="AP1419" i="2"/>
  <c r="AC1419" i="2" s="1"/>
  <c r="AP1420" i="2"/>
  <c r="AC1420" i="2" s="1"/>
  <c r="AP1421" i="2"/>
  <c r="AC1421" i="2" s="1"/>
  <c r="AP1422" i="2"/>
  <c r="AC1422" i="2" s="1"/>
  <c r="AP1423" i="2"/>
  <c r="AC1423" i="2" s="1"/>
  <c r="AP1424" i="2"/>
  <c r="AC1424" i="2" s="1"/>
  <c r="AP1425" i="2"/>
  <c r="AC1425" i="2" s="1"/>
  <c r="AP1426" i="2"/>
  <c r="AC1426" i="2" s="1"/>
  <c r="AP1427" i="2"/>
  <c r="AC1427" i="2" s="1"/>
  <c r="AP1428" i="2"/>
  <c r="AC1428" i="2" s="1"/>
  <c r="AP1429" i="2"/>
  <c r="AC1429" i="2" s="1"/>
  <c r="AP1430" i="2"/>
  <c r="AC1430" i="2" s="1"/>
  <c r="AP1431" i="2"/>
  <c r="AC1431" i="2" s="1"/>
  <c r="AP1432" i="2"/>
  <c r="AC1432" i="2" s="1"/>
  <c r="AP1433" i="2"/>
  <c r="AC1433" i="2" s="1"/>
  <c r="AP1434" i="2"/>
  <c r="AC1434" i="2" s="1"/>
  <c r="AP1435" i="2"/>
  <c r="AC1435" i="2" s="1"/>
  <c r="AP1436" i="2"/>
  <c r="AC1436" i="2" s="1"/>
  <c r="AP1437" i="2"/>
  <c r="AC1437" i="2" s="1"/>
  <c r="AP1438" i="2"/>
  <c r="AC1438" i="2" s="1"/>
  <c r="AP1439" i="2"/>
  <c r="AC1439" i="2" s="1"/>
  <c r="AP1440" i="2"/>
  <c r="AC1440" i="2" s="1"/>
  <c r="AP1441" i="2"/>
  <c r="AC1441" i="2" s="1"/>
  <c r="AP1442" i="2"/>
  <c r="AC1442" i="2" s="1"/>
  <c r="AL14" i="2"/>
  <c r="V14" i="2" s="1"/>
  <c r="AL15" i="2"/>
  <c r="V15" i="2" s="1"/>
  <c r="AL16" i="2"/>
  <c r="V16" i="2" s="1"/>
  <c r="AL17" i="2"/>
  <c r="V17" i="2" s="1"/>
  <c r="AL18" i="2"/>
  <c r="V18" i="2" s="1"/>
  <c r="AL19" i="2"/>
  <c r="V19" i="2" s="1"/>
  <c r="AL20" i="2"/>
  <c r="V20" i="2" s="1"/>
  <c r="AL21" i="2"/>
  <c r="V21" i="2" s="1"/>
  <c r="AL22" i="2"/>
  <c r="V22" i="2" s="1"/>
  <c r="AL23" i="2"/>
  <c r="V23" i="2" s="1"/>
  <c r="AL24" i="2"/>
  <c r="V24" i="2" s="1"/>
  <c r="AL25" i="2"/>
  <c r="V25" i="2" s="1"/>
  <c r="AL26" i="2"/>
  <c r="V26" i="2" s="1"/>
  <c r="AL27" i="2"/>
  <c r="V27" i="2" s="1"/>
  <c r="AL28" i="2"/>
  <c r="V28" i="2" s="1"/>
  <c r="AL29" i="2"/>
  <c r="V29" i="2" s="1"/>
  <c r="AL30" i="2"/>
  <c r="V30" i="2" s="1"/>
  <c r="AL31" i="2"/>
  <c r="V31" i="2" s="1"/>
  <c r="AL32" i="2"/>
  <c r="V32" i="2" s="1"/>
  <c r="AL33" i="2"/>
  <c r="V33" i="2" s="1"/>
  <c r="AL34" i="2"/>
  <c r="V34" i="2" s="1"/>
  <c r="AL35" i="2"/>
  <c r="V35" i="2" s="1"/>
  <c r="AL36" i="2"/>
  <c r="V36" i="2" s="1"/>
  <c r="AL37" i="2"/>
  <c r="V37" i="2" s="1"/>
  <c r="AL38" i="2"/>
  <c r="V38" i="2" s="1"/>
  <c r="AL39" i="2"/>
  <c r="V39" i="2" s="1"/>
  <c r="AL40" i="2"/>
  <c r="V40" i="2" s="1"/>
  <c r="AL41" i="2"/>
  <c r="V41" i="2" s="1"/>
  <c r="AL42" i="2"/>
  <c r="V42" i="2" s="1"/>
  <c r="AL43" i="2"/>
  <c r="V43" i="2" s="1"/>
  <c r="AL44" i="2"/>
  <c r="V44" i="2" s="1"/>
  <c r="AL45" i="2"/>
  <c r="V45" i="2" s="1"/>
  <c r="AL46" i="2"/>
  <c r="V46" i="2" s="1"/>
  <c r="AL47" i="2"/>
  <c r="V47" i="2" s="1"/>
  <c r="AL48" i="2"/>
  <c r="V48" i="2" s="1"/>
  <c r="AL49" i="2"/>
  <c r="V49" i="2" s="1"/>
  <c r="AL50" i="2"/>
  <c r="V50" i="2" s="1"/>
  <c r="AL51" i="2"/>
  <c r="V51" i="2" s="1"/>
  <c r="AL52" i="2"/>
  <c r="V52" i="2" s="1"/>
  <c r="AL53" i="2"/>
  <c r="V53" i="2" s="1"/>
  <c r="AL54" i="2"/>
  <c r="V54" i="2" s="1"/>
  <c r="AL55" i="2"/>
  <c r="V55" i="2" s="1"/>
  <c r="AL56" i="2"/>
  <c r="V56" i="2" s="1"/>
  <c r="AL57" i="2"/>
  <c r="V57" i="2" s="1"/>
  <c r="AL58" i="2"/>
  <c r="V58" i="2" s="1"/>
  <c r="AL59" i="2"/>
  <c r="V59" i="2" s="1"/>
  <c r="AL60" i="2"/>
  <c r="V60" i="2" s="1"/>
  <c r="AL61" i="2"/>
  <c r="V61" i="2" s="1"/>
  <c r="AL62" i="2"/>
  <c r="V62" i="2" s="1"/>
  <c r="AL63" i="2"/>
  <c r="V63" i="2" s="1"/>
  <c r="AL64" i="2"/>
  <c r="V64" i="2" s="1"/>
  <c r="AL65" i="2"/>
  <c r="V65" i="2" s="1"/>
  <c r="AL66" i="2"/>
  <c r="V66" i="2" s="1"/>
  <c r="AL67" i="2"/>
  <c r="V67" i="2" s="1"/>
  <c r="AL68" i="2"/>
  <c r="V68" i="2" s="1"/>
  <c r="AL69" i="2"/>
  <c r="V69" i="2" s="1"/>
  <c r="AL70" i="2"/>
  <c r="V70" i="2" s="1"/>
  <c r="AL71" i="2"/>
  <c r="V71" i="2" s="1"/>
  <c r="AL72" i="2"/>
  <c r="V72" i="2" s="1"/>
  <c r="AL73" i="2"/>
  <c r="V73" i="2" s="1"/>
  <c r="AL74" i="2"/>
  <c r="V74" i="2" s="1"/>
  <c r="AL75" i="2"/>
  <c r="V75" i="2" s="1"/>
  <c r="AL76" i="2"/>
  <c r="V76" i="2" s="1"/>
  <c r="AL77" i="2"/>
  <c r="V77" i="2" s="1"/>
  <c r="AL78" i="2"/>
  <c r="V78" i="2" s="1"/>
  <c r="AL79" i="2"/>
  <c r="V79" i="2" s="1"/>
  <c r="AL80" i="2"/>
  <c r="V80" i="2" s="1"/>
  <c r="AL81" i="2"/>
  <c r="V81" i="2" s="1"/>
  <c r="AL82" i="2"/>
  <c r="V82" i="2" s="1"/>
  <c r="AL83" i="2"/>
  <c r="V83" i="2" s="1"/>
  <c r="AL84" i="2"/>
  <c r="V84" i="2" s="1"/>
  <c r="AL85" i="2"/>
  <c r="V85" i="2" s="1"/>
  <c r="AL86" i="2"/>
  <c r="V86" i="2" s="1"/>
  <c r="AL87" i="2"/>
  <c r="V87" i="2" s="1"/>
  <c r="AL88" i="2"/>
  <c r="V88" i="2" s="1"/>
  <c r="AL89" i="2"/>
  <c r="V89" i="2" s="1"/>
  <c r="AL90" i="2"/>
  <c r="V90" i="2" s="1"/>
  <c r="AL91" i="2"/>
  <c r="V91" i="2" s="1"/>
  <c r="AL92" i="2"/>
  <c r="V92" i="2" s="1"/>
  <c r="AL93" i="2"/>
  <c r="V93" i="2" s="1"/>
  <c r="AL94" i="2"/>
  <c r="V94" i="2" s="1"/>
  <c r="AL95" i="2"/>
  <c r="V95" i="2" s="1"/>
  <c r="AL96" i="2"/>
  <c r="V96" i="2" s="1"/>
  <c r="AL97" i="2"/>
  <c r="V97" i="2" s="1"/>
  <c r="AL98" i="2"/>
  <c r="V98" i="2" s="1"/>
  <c r="AL99" i="2"/>
  <c r="V99" i="2" s="1"/>
  <c r="AL100" i="2"/>
  <c r="V100" i="2" s="1"/>
  <c r="AL101" i="2"/>
  <c r="V101" i="2" s="1"/>
  <c r="AL102" i="2"/>
  <c r="V102" i="2" s="1"/>
  <c r="AL103" i="2"/>
  <c r="V103" i="2" s="1"/>
  <c r="AL104" i="2"/>
  <c r="V104" i="2" s="1"/>
  <c r="AL105" i="2"/>
  <c r="V105" i="2" s="1"/>
  <c r="AL106" i="2"/>
  <c r="V106" i="2" s="1"/>
  <c r="AL107" i="2"/>
  <c r="V107" i="2" s="1"/>
  <c r="AL108" i="2"/>
  <c r="V108" i="2" s="1"/>
  <c r="AL109" i="2"/>
  <c r="V109" i="2" s="1"/>
  <c r="AL110" i="2"/>
  <c r="V110" i="2" s="1"/>
  <c r="AL111" i="2"/>
  <c r="V111" i="2" s="1"/>
  <c r="AL112" i="2"/>
  <c r="V112" i="2" s="1"/>
  <c r="AL113" i="2"/>
  <c r="V113" i="2" s="1"/>
  <c r="AL114" i="2"/>
  <c r="V114" i="2" s="1"/>
  <c r="AL115" i="2"/>
  <c r="V115" i="2" s="1"/>
  <c r="AL116" i="2"/>
  <c r="V116" i="2" s="1"/>
  <c r="AL117" i="2"/>
  <c r="V117" i="2" s="1"/>
  <c r="AL118" i="2"/>
  <c r="V118" i="2" s="1"/>
  <c r="AL119" i="2"/>
  <c r="V119" i="2" s="1"/>
  <c r="AL120" i="2"/>
  <c r="V120" i="2" s="1"/>
  <c r="AL121" i="2"/>
  <c r="V121" i="2" s="1"/>
  <c r="AL122" i="2"/>
  <c r="V122" i="2" s="1"/>
  <c r="AL123" i="2"/>
  <c r="V123" i="2" s="1"/>
  <c r="AL124" i="2"/>
  <c r="V124" i="2" s="1"/>
  <c r="AL125" i="2"/>
  <c r="V125" i="2" s="1"/>
  <c r="AL126" i="2"/>
  <c r="V126" i="2" s="1"/>
  <c r="AL127" i="2"/>
  <c r="V127" i="2" s="1"/>
  <c r="AL128" i="2"/>
  <c r="V128" i="2" s="1"/>
  <c r="AL129" i="2"/>
  <c r="V129" i="2" s="1"/>
  <c r="AL130" i="2"/>
  <c r="V130" i="2" s="1"/>
  <c r="AL131" i="2"/>
  <c r="V131" i="2" s="1"/>
  <c r="AL132" i="2"/>
  <c r="V132" i="2" s="1"/>
  <c r="AL133" i="2"/>
  <c r="V133" i="2" s="1"/>
  <c r="AL134" i="2"/>
  <c r="V134" i="2" s="1"/>
  <c r="AL135" i="2"/>
  <c r="V135" i="2" s="1"/>
  <c r="AL136" i="2"/>
  <c r="V136" i="2" s="1"/>
  <c r="AL137" i="2"/>
  <c r="V137" i="2" s="1"/>
  <c r="AL138" i="2"/>
  <c r="V138" i="2" s="1"/>
  <c r="AL139" i="2"/>
  <c r="V139" i="2" s="1"/>
  <c r="AL140" i="2"/>
  <c r="V140" i="2" s="1"/>
  <c r="AL141" i="2"/>
  <c r="V141" i="2" s="1"/>
  <c r="AL142" i="2"/>
  <c r="V142" i="2" s="1"/>
  <c r="AL143" i="2"/>
  <c r="V143" i="2" s="1"/>
  <c r="AL144" i="2"/>
  <c r="V144" i="2" s="1"/>
  <c r="AL145" i="2"/>
  <c r="V145" i="2" s="1"/>
  <c r="AL146" i="2"/>
  <c r="V146" i="2" s="1"/>
  <c r="AL147" i="2"/>
  <c r="V147" i="2" s="1"/>
  <c r="AL148" i="2"/>
  <c r="V148" i="2" s="1"/>
  <c r="AL149" i="2"/>
  <c r="V149" i="2" s="1"/>
  <c r="AL150" i="2"/>
  <c r="V150" i="2" s="1"/>
  <c r="AL151" i="2"/>
  <c r="V151" i="2" s="1"/>
  <c r="AL152" i="2"/>
  <c r="V152" i="2" s="1"/>
  <c r="AL153" i="2"/>
  <c r="V153" i="2" s="1"/>
  <c r="AL154" i="2"/>
  <c r="V154" i="2" s="1"/>
  <c r="AL155" i="2"/>
  <c r="V155" i="2" s="1"/>
  <c r="AL156" i="2"/>
  <c r="V156" i="2" s="1"/>
  <c r="AL157" i="2"/>
  <c r="V157" i="2" s="1"/>
  <c r="AL158" i="2"/>
  <c r="V158" i="2" s="1"/>
  <c r="AL159" i="2"/>
  <c r="V159" i="2" s="1"/>
  <c r="AL160" i="2"/>
  <c r="V160" i="2" s="1"/>
  <c r="AL161" i="2"/>
  <c r="V161" i="2" s="1"/>
  <c r="AL162" i="2"/>
  <c r="V162" i="2" s="1"/>
  <c r="AL163" i="2"/>
  <c r="V163" i="2" s="1"/>
  <c r="AL164" i="2"/>
  <c r="V164" i="2" s="1"/>
  <c r="AL165" i="2"/>
  <c r="V165" i="2" s="1"/>
  <c r="AL166" i="2"/>
  <c r="V166" i="2" s="1"/>
  <c r="AL167" i="2"/>
  <c r="V167" i="2" s="1"/>
  <c r="AL168" i="2"/>
  <c r="V168" i="2" s="1"/>
  <c r="AL169" i="2"/>
  <c r="V169" i="2" s="1"/>
  <c r="AL170" i="2"/>
  <c r="V170" i="2" s="1"/>
  <c r="AL171" i="2"/>
  <c r="V171" i="2" s="1"/>
  <c r="AL172" i="2"/>
  <c r="V172" i="2" s="1"/>
  <c r="AL173" i="2"/>
  <c r="V173" i="2" s="1"/>
  <c r="AL174" i="2"/>
  <c r="V174" i="2" s="1"/>
  <c r="AL175" i="2"/>
  <c r="V175" i="2" s="1"/>
  <c r="AL176" i="2"/>
  <c r="V176" i="2" s="1"/>
  <c r="AL177" i="2"/>
  <c r="V177" i="2" s="1"/>
  <c r="AL178" i="2"/>
  <c r="V178" i="2" s="1"/>
  <c r="AL179" i="2"/>
  <c r="V179" i="2" s="1"/>
  <c r="AL180" i="2"/>
  <c r="V180" i="2" s="1"/>
  <c r="AL181" i="2"/>
  <c r="V181" i="2" s="1"/>
  <c r="AL182" i="2"/>
  <c r="V182" i="2" s="1"/>
  <c r="AL183" i="2"/>
  <c r="V183" i="2" s="1"/>
  <c r="AL184" i="2"/>
  <c r="V184" i="2" s="1"/>
  <c r="AL185" i="2"/>
  <c r="V185" i="2" s="1"/>
  <c r="AL186" i="2"/>
  <c r="V186" i="2" s="1"/>
  <c r="AL187" i="2"/>
  <c r="V187" i="2" s="1"/>
  <c r="AL188" i="2"/>
  <c r="V188" i="2" s="1"/>
  <c r="AL189" i="2"/>
  <c r="V189" i="2" s="1"/>
  <c r="AL190" i="2"/>
  <c r="V190" i="2" s="1"/>
  <c r="AL191" i="2"/>
  <c r="V191" i="2" s="1"/>
  <c r="AL192" i="2"/>
  <c r="V192" i="2" s="1"/>
  <c r="AL193" i="2"/>
  <c r="V193" i="2" s="1"/>
  <c r="AL194" i="2"/>
  <c r="V194" i="2" s="1"/>
  <c r="AL195" i="2"/>
  <c r="V195" i="2" s="1"/>
  <c r="AL196" i="2"/>
  <c r="V196" i="2" s="1"/>
  <c r="AL197" i="2"/>
  <c r="V197" i="2" s="1"/>
  <c r="AL198" i="2"/>
  <c r="V198" i="2" s="1"/>
  <c r="AL199" i="2"/>
  <c r="V199" i="2" s="1"/>
  <c r="AL200" i="2"/>
  <c r="V200" i="2" s="1"/>
  <c r="AL201" i="2"/>
  <c r="V201" i="2" s="1"/>
  <c r="AL202" i="2"/>
  <c r="V202" i="2" s="1"/>
  <c r="AL203" i="2"/>
  <c r="V203" i="2" s="1"/>
  <c r="AL204" i="2"/>
  <c r="V204" i="2" s="1"/>
  <c r="AL205" i="2"/>
  <c r="V205" i="2" s="1"/>
  <c r="AL206" i="2"/>
  <c r="V206" i="2" s="1"/>
  <c r="AL207" i="2"/>
  <c r="V207" i="2" s="1"/>
  <c r="AL208" i="2"/>
  <c r="V208" i="2" s="1"/>
  <c r="AL209" i="2"/>
  <c r="V209" i="2" s="1"/>
  <c r="AL210" i="2"/>
  <c r="V210" i="2" s="1"/>
  <c r="AL211" i="2"/>
  <c r="V211" i="2" s="1"/>
  <c r="AL212" i="2"/>
  <c r="V212" i="2" s="1"/>
  <c r="AL213" i="2"/>
  <c r="V213" i="2" s="1"/>
  <c r="AL214" i="2"/>
  <c r="V214" i="2" s="1"/>
  <c r="AL215" i="2"/>
  <c r="V215" i="2" s="1"/>
  <c r="AL216" i="2"/>
  <c r="V216" i="2" s="1"/>
  <c r="AL217" i="2"/>
  <c r="V217" i="2" s="1"/>
  <c r="AL218" i="2"/>
  <c r="V218" i="2" s="1"/>
  <c r="AL219" i="2"/>
  <c r="V219" i="2" s="1"/>
  <c r="AL220" i="2"/>
  <c r="V220" i="2" s="1"/>
  <c r="AL221" i="2"/>
  <c r="V221" i="2" s="1"/>
  <c r="AL222" i="2"/>
  <c r="V222" i="2" s="1"/>
  <c r="AL223" i="2"/>
  <c r="V223" i="2" s="1"/>
  <c r="AL224" i="2"/>
  <c r="V224" i="2" s="1"/>
  <c r="AL225" i="2"/>
  <c r="V225" i="2" s="1"/>
  <c r="AL226" i="2"/>
  <c r="V226" i="2" s="1"/>
  <c r="AL227" i="2"/>
  <c r="V227" i="2" s="1"/>
  <c r="AL228" i="2"/>
  <c r="V228" i="2" s="1"/>
  <c r="AL229" i="2"/>
  <c r="V229" i="2" s="1"/>
  <c r="AL230" i="2"/>
  <c r="V230" i="2" s="1"/>
  <c r="AL231" i="2"/>
  <c r="V231" i="2" s="1"/>
  <c r="AL232" i="2"/>
  <c r="V232" i="2" s="1"/>
  <c r="AL233" i="2"/>
  <c r="V233" i="2" s="1"/>
  <c r="AL234" i="2"/>
  <c r="V234" i="2" s="1"/>
  <c r="AL235" i="2"/>
  <c r="V235" i="2" s="1"/>
  <c r="AL236" i="2"/>
  <c r="V236" i="2" s="1"/>
  <c r="AL237" i="2"/>
  <c r="V237" i="2" s="1"/>
  <c r="AL238" i="2"/>
  <c r="V238" i="2" s="1"/>
  <c r="AL239" i="2"/>
  <c r="V239" i="2" s="1"/>
  <c r="AL240" i="2"/>
  <c r="V240" i="2" s="1"/>
  <c r="AL241" i="2"/>
  <c r="V241" i="2" s="1"/>
  <c r="AL242" i="2"/>
  <c r="V242" i="2" s="1"/>
  <c r="AL243" i="2"/>
  <c r="V243" i="2" s="1"/>
  <c r="AL244" i="2"/>
  <c r="V244" i="2" s="1"/>
  <c r="AL245" i="2"/>
  <c r="V245" i="2" s="1"/>
  <c r="AL246" i="2"/>
  <c r="V246" i="2" s="1"/>
  <c r="AL247" i="2"/>
  <c r="V247" i="2" s="1"/>
  <c r="AL248" i="2"/>
  <c r="V248" i="2" s="1"/>
  <c r="AL249" i="2"/>
  <c r="V249" i="2" s="1"/>
  <c r="AL250" i="2"/>
  <c r="V250" i="2" s="1"/>
  <c r="AL251" i="2"/>
  <c r="V251" i="2" s="1"/>
  <c r="AL252" i="2"/>
  <c r="V252" i="2" s="1"/>
  <c r="AL253" i="2"/>
  <c r="V253" i="2" s="1"/>
  <c r="AL254" i="2"/>
  <c r="V254" i="2" s="1"/>
  <c r="AL255" i="2"/>
  <c r="V255" i="2" s="1"/>
  <c r="AL256" i="2"/>
  <c r="V256" i="2" s="1"/>
  <c r="AL257" i="2"/>
  <c r="V257" i="2" s="1"/>
  <c r="AL258" i="2"/>
  <c r="V258" i="2" s="1"/>
  <c r="AL259" i="2"/>
  <c r="V259" i="2" s="1"/>
  <c r="AL260" i="2"/>
  <c r="V260" i="2" s="1"/>
  <c r="AL261" i="2"/>
  <c r="V261" i="2" s="1"/>
  <c r="AL262" i="2"/>
  <c r="V262" i="2" s="1"/>
  <c r="AL263" i="2"/>
  <c r="V263" i="2" s="1"/>
  <c r="AL264" i="2"/>
  <c r="V264" i="2" s="1"/>
  <c r="AL265" i="2"/>
  <c r="V265" i="2" s="1"/>
  <c r="AL266" i="2"/>
  <c r="V266" i="2" s="1"/>
  <c r="AL267" i="2"/>
  <c r="V267" i="2" s="1"/>
  <c r="AL268" i="2"/>
  <c r="V268" i="2" s="1"/>
  <c r="AL269" i="2"/>
  <c r="V269" i="2" s="1"/>
  <c r="AL270" i="2"/>
  <c r="V270" i="2" s="1"/>
  <c r="AL271" i="2"/>
  <c r="V271" i="2" s="1"/>
  <c r="AL272" i="2"/>
  <c r="V272" i="2" s="1"/>
  <c r="AL273" i="2"/>
  <c r="V273" i="2" s="1"/>
  <c r="AL274" i="2"/>
  <c r="V274" i="2" s="1"/>
  <c r="AL275" i="2"/>
  <c r="V275" i="2" s="1"/>
  <c r="AL276" i="2"/>
  <c r="V276" i="2" s="1"/>
  <c r="AL277" i="2"/>
  <c r="V277" i="2" s="1"/>
  <c r="AL278" i="2"/>
  <c r="V278" i="2" s="1"/>
  <c r="AL279" i="2"/>
  <c r="V279" i="2" s="1"/>
  <c r="AL280" i="2"/>
  <c r="V280" i="2" s="1"/>
  <c r="AL281" i="2"/>
  <c r="V281" i="2" s="1"/>
  <c r="AL282" i="2"/>
  <c r="V282" i="2" s="1"/>
  <c r="AL283" i="2"/>
  <c r="V283" i="2" s="1"/>
  <c r="AL284" i="2"/>
  <c r="V284" i="2" s="1"/>
  <c r="AL285" i="2"/>
  <c r="V285" i="2" s="1"/>
  <c r="AL286" i="2"/>
  <c r="V286" i="2" s="1"/>
  <c r="AL287" i="2"/>
  <c r="V287" i="2" s="1"/>
  <c r="AL288" i="2"/>
  <c r="V288" i="2" s="1"/>
  <c r="AL289" i="2"/>
  <c r="V289" i="2" s="1"/>
  <c r="AL290" i="2"/>
  <c r="V290" i="2" s="1"/>
  <c r="AL291" i="2"/>
  <c r="V291" i="2" s="1"/>
  <c r="AL292" i="2"/>
  <c r="V292" i="2" s="1"/>
  <c r="AL293" i="2"/>
  <c r="V293" i="2" s="1"/>
  <c r="AL294" i="2"/>
  <c r="V294" i="2" s="1"/>
  <c r="AL295" i="2"/>
  <c r="V295" i="2" s="1"/>
  <c r="AL296" i="2"/>
  <c r="V296" i="2" s="1"/>
  <c r="AL297" i="2"/>
  <c r="V297" i="2" s="1"/>
  <c r="AL298" i="2"/>
  <c r="V298" i="2" s="1"/>
  <c r="AL299" i="2"/>
  <c r="V299" i="2" s="1"/>
  <c r="AL300" i="2"/>
  <c r="V300" i="2" s="1"/>
  <c r="AL301" i="2"/>
  <c r="V301" i="2" s="1"/>
  <c r="AL302" i="2"/>
  <c r="V302" i="2" s="1"/>
  <c r="AL303" i="2"/>
  <c r="V303" i="2" s="1"/>
  <c r="AL304" i="2"/>
  <c r="V304" i="2" s="1"/>
  <c r="AL305" i="2"/>
  <c r="V305" i="2" s="1"/>
  <c r="AL306" i="2"/>
  <c r="V306" i="2" s="1"/>
  <c r="AL307" i="2"/>
  <c r="V307" i="2" s="1"/>
  <c r="AL308" i="2"/>
  <c r="V308" i="2" s="1"/>
  <c r="AL309" i="2"/>
  <c r="V309" i="2" s="1"/>
  <c r="AL310" i="2"/>
  <c r="V310" i="2" s="1"/>
  <c r="AL311" i="2"/>
  <c r="V311" i="2" s="1"/>
  <c r="AL312" i="2"/>
  <c r="V312" i="2" s="1"/>
  <c r="AL313" i="2"/>
  <c r="V313" i="2" s="1"/>
  <c r="AL314" i="2"/>
  <c r="V314" i="2" s="1"/>
  <c r="AL315" i="2"/>
  <c r="V315" i="2" s="1"/>
  <c r="AL316" i="2"/>
  <c r="V316" i="2" s="1"/>
  <c r="AL317" i="2"/>
  <c r="V317" i="2" s="1"/>
  <c r="AL318" i="2"/>
  <c r="V318" i="2" s="1"/>
  <c r="AL319" i="2"/>
  <c r="V319" i="2" s="1"/>
  <c r="AL320" i="2"/>
  <c r="V320" i="2" s="1"/>
  <c r="AL321" i="2"/>
  <c r="V321" i="2" s="1"/>
  <c r="AL322" i="2"/>
  <c r="V322" i="2" s="1"/>
  <c r="AL323" i="2"/>
  <c r="V323" i="2" s="1"/>
  <c r="AL324" i="2"/>
  <c r="V324" i="2" s="1"/>
  <c r="AL325" i="2"/>
  <c r="V325" i="2" s="1"/>
  <c r="AL326" i="2"/>
  <c r="V326" i="2" s="1"/>
  <c r="AL327" i="2"/>
  <c r="V327" i="2" s="1"/>
  <c r="AL328" i="2"/>
  <c r="V328" i="2" s="1"/>
  <c r="AL329" i="2"/>
  <c r="V329" i="2" s="1"/>
  <c r="AL330" i="2"/>
  <c r="V330" i="2" s="1"/>
  <c r="AL331" i="2"/>
  <c r="V331" i="2" s="1"/>
  <c r="AL332" i="2"/>
  <c r="V332" i="2" s="1"/>
  <c r="AL333" i="2"/>
  <c r="V333" i="2" s="1"/>
  <c r="AL334" i="2"/>
  <c r="V334" i="2" s="1"/>
  <c r="AL335" i="2"/>
  <c r="V335" i="2" s="1"/>
  <c r="AL336" i="2"/>
  <c r="V336" i="2" s="1"/>
  <c r="AL337" i="2"/>
  <c r="V337" i="2" s="1"/>
  <c r="AL338" i="2"/>
  <c r="V338" i="2" s="1"/>
  <c r="AL339" i="2"/>
  <c r="V339" i="2" s="1"/>
  <c r="AL340" i="2"/>
  <c r="V340" i="2" s="1"/>
  <c r="AL341" i="2"/>
  <c r="V341" i="2" s="1"/>
  <c r="AL342" i="2"/>
  <c r="V342" i="2" s="1"/>
  <c r="AL343" i="2"/>
  <c r="V343" i="2" s="1"/>
  <c r="AL344" i="2"/>
  <c r="V344" i="2" s="1"/>
  <c r="AL345" i="2"/>
  <c r="V345" i="2" s="1"/>
  <c r="AL346" i="2"/>
  <c r="V346" i="2" s="1"/>
  <c r="AL347" i="2"/>
  <c r="V347" i="2" s="1"/>
  <c r="AL348" i="2"/>
  <c r="V348" i="2" s="1"/>
  <c r="AL349" i="2"/>
  <c r="V349" i="2" s="1"/>
  <c r="AL350" i="2"/>
  <c r="V350" i="2" s="1"/>
  <c r="AL351" i="2"/>
  <c r="V351" i="2" s="1"/>
  <c r="AL352" i="2"/>
  <c r="V352" i="2" s="1"/>
  <c r="AL353" i="2"/>
  <c r="V353" i="2" s="1"/>
  <c r="AL354" i="2"/>
  <c r="V354" i="2" s="1"/>
  <c r="AL355" i="2"/>
  <c r="V355" i="2" s="1"/>
  <c r="AL356" i="2"/>
  <c r="V356" i="2" s="1"/>
  <c r="AL357" i="2"/>
  <c r="V357" i="2" s="1"/>
  <c r="AL358" i="2"/>
  <c r="V358" i="2" s="1"/>
  <c r="AL359" i="2"/>
  <c r="V359" i="2" s="1"/>
  <c r="AL360" i="2"/>
  <c r="V360" i="2" s="1"/>
  <c r="AL361" i="2"/>
  <c r="V361" i="2" s="1"/>
  <c r="AL362" i="2"/>
  <c r="V362" i="2" s="1"/>
  <c r="AL363" i="2"/>
  <c r="V363" i="2" s="1"/>
  <c r="AL364" i="2"/>
  <c r="V364" i="2" s="1"/>
  <c r="AL365" i="2"/>
  <c r="V365" i="2" s="1"/>
  <c r="AL366" i="2"/>
  <c r="V366" i="2" s="1"/>
  <c r="AL367" i="2"/>
  <c r="V367" i="2" s="1"/>
  <c r="AL368" i="2"/>
  <c r="V368" i="2" s="1"/>
  <c r="AL369" i="2"/>
  <c r="V369" i="2" s="1"/>
  <c r="AL370" i="2"/>
  <c r="V370" i="2" s="1"/>
  <c r="AL371" i="2"/>
  <c r="V371" i="2" s="1"/>
  <c r="AL372" i="2"/>
  <c r="V372" i="2" s="1"/>
  <c r="AL373" i="2"/>
  <c r="V373" i="2" s="1"/>
  <c r="AL374" i="2"/>
  <c r="V374" i="2" s="1"/>
  <c r="AL375" i="2"/>
  <c r="V375" i="2" s="1"/>
  <c r="AL376" i="2"/>
  <c r="V376" i="2" s="1"/>
  <c r="AL377" i="2"/>
  <c r="V377" i="2" s="1"/>
  <c r="AL378" i="2"/>
  <c r="V378" i="2" s="1"/>
  <c r="AL379" i="2"/>
  <c r="V379" i="2" s="1"/>
  <c r="AL380" i="2"/>
  <c r="V380" i="2" s="1"/>
  <c r="AL381" i="2"/>
  <c r="V381" i="2" s="1"/>
  <c r="AL382" i="2"/>
  <c r="V382" i="2" s="1"/>
  <c r="AL383" i="2"/>
  <c r="V383" i="2" s="1"/>
  <c r="AL384" i="2"/>
  <c r="V384" i="2" s="1"/>
  <c r="AL385" i="2"/>
  <c r="V385" i="2" s="1"/>
  <c r="AL386" i="2"/>
  <c r="V386" i="2" s="1"/>
  <c r="AL387" i="2"/>
  <c r="V387" i="2" s="1"/>
  <c r="AL388" i="2"/>
  <c r="V388" i="2" s="1"/>
  <c r="AL389" i="2"/>
  <c r="V389" i="2" s="1"/>
  <c r="AL390" i="2"/>
  <c r="V390" i="2" s="1"/>
  <c r="AL391" i="2"/>
  <c r="V391" i="2" s="1"/>
  <c r="AL392" i="2"/>
  <c r="V392" i="2" s="1"/>
  <c r="AL393" i="2"/>
  <c r="V393" i="2" s="1"/>
  <c r="AL394" i="2"/>
  <c r="V394" i="2" s="1"/>
  <c r="AL395" i="2"/>
  <c r="V395" i="2" s="1"/>
  <c r="AL396" i="2"/>
  <c r="V396" i="2" s="1"/>
  <c r="AL397" i="2"/>
  <c r="V397" i="2" s="1"/>
  <c r="AL398" i="2"/>
  <c r="V398" i="2" s="1"/>
  <c r="AL399" i="2"/>
  <c r="V399" i="2" s="1"/>
  <c r="AL400" i="2"/>
  <c r="V400" i="2" s="1"/>
  <c r="AL401" i="2"/>
  <c r="V401" i="2" s="1"/>
  <c r="AL402" i="2"/>
  <c r="V402" i="2" s="1"/>
  <c r="AL403" i="2"/>
  <c r="V403" i="2" s="1"/>
  <c r="AL404" i="2"/>
  <c r="V404" i="2" s="1"/>
  <c r="AL405" i="2"/>
  <c r="V405" i="2" s="1"/>
  <c r="AL406" i="2"/>
  <c r="V406" i="2" s="1"/>
  <c r="AL407" i="2"/>
  <c r="V407" i="2" s="1"/>
  <c r="AL408" i="2"/>
  <c r="V408" i="2" s="1"/>
  <c r="AL409" i="2"/>
  <c r="V409" i="2" s="1"/>
  <c r="AL410" i="2"/>
  <c r="V410" i="2" s="1"/>
  <c r="AL411" i="2"/>
  <c r="V411" i="2" s="1"/>
  <c r="AL412" i="2"/>
  <c r="V412" i="2" s="1"/>
  <c r="AL413" i="2"/>
  <c r="V413" i="2" s="1"/>
  <c r="AL414" i="2"/>
  <c r="V414" i="2" s="1"/>
  <c r="AL415" i="2"/>
  <c r="V415" i="2" s="1"/>
  <c r="AL416" i="2"/>
  <c r="V416" i="2" s="1"/>
  <c r="AL417" i="2"/>
  <c r="V417" i="2" s="1"/>
  <c r="AL418" i="2"/>
  <c r="V418" i="2" s="1"/>
  <c r="AL419" i="2"/>
  <c r="V419" i="2" s="1"/>
  <c r="AL420" i="2"/>
  <c r="V420" i="2" s="1"/>
  <c r="AL421" i="2"/>
  <c r="V421" i="2" s="1"/>
  <c r="AL422" i="2"/>
  <c r="V422" i="2" s="1"/>
  <c r="AL423" i="2"/>
  <c r="V423" i="2" s="1"/>
  <c r="AL424" i="2"/>
  <c r="V424" i="2" s="1"/>
  <c r="AL425" i="2"/>
  <c r="V425" i="2" s="1"/>
  <c r="AL426" i="2"/>
  <c r="V426" i="2" s="1"/>
  <c r="AL427" i="2"/>
  <c r="V427" i="2" s="1"/>
  <c r="AL428" i="2"/>
  <c r="V428" i="2" s="1"/>
  <c r="AL429" i="2"/>
  <c r="V429" i="2" s="1"/>
  <c r="AL430" i="2"/>
  <c r="V430" i="2" s="1"/>
  <c r="AL431" i="2"/>
  <c r="V431" i="2" s="1"/>
  <c r="AL432" i="2"/>
  <c r="V432" i="2" s="1"/>
  <c r="AL433" i="2"/>
  <c r="V433" i="2" s="1"/>
  <c r="AL434" i="2"/>
  <c r="V434" i="2" s="1"/>
  <c r="AL435" i="2"/>
  <c r="V435" i="2" s="1"/>
  <c r="AL436" i="2"/>
  <c r="V436" i="2" s="1"/>
  <c r="AL437" i="2"/>
  <c r="V437" i="2" s="1"/>
  <c r="AL438" i="2"/>
  <c r="V438" i="2" s="1"/>
  <c r="AL439" i="2"/>
  <c r="V439" i="2" s="1"/>
  <c r="AL440" i="2"/>
  <c r="V440" i="2" s="1"/>
  <c r="AL441" i="2"/>
  <c r="V441" i="2" s="1"/>
  <c r="AL442" i="2"/>
  <c r="V442" i="2" s="1"/>
  <c r="AL443" i="2"/>
  <c r="V443" i="2" s="1"/>
  <c r="AL444" i="2"/>
  <c r="V444" i="2" s="1"/>
  <c r="AL445" i="2"/>
  <c r="V445" i="2" s="1"/>
  <c r="AL446" i="2"/>
  <c r="V446" i="2" s="1"/>
  <c r="AL447" i="2"/>
  <c r="V447" i="2" s="1"/>
  <c r="AL448" i="2"/>
  <c r="V448" i="2" s="1"/>
  <c r="AL449" i="2"/>
  <c r="V449" i="2" s="1"/>
  <c r="AL450" i="2"/>
  <c r="V450" i="2" s="1"/>
  <c r="AL451" i="2"/>
  <c r="V451" i="2" s="1"/>
  <c r="AL452" i="2"/>
  <c r="V452" i="2" s="1"/>
  <c r="AL453" i="2"/>
  <c r="V453" i="2" s="1"/>
  <c r="AL454" i="2"/>
  <c r="V454" i="2" s="1"/>
  <c r="AL455" i="2"/>
  <c r="V455" i="2" s="1"/>
  <c r="AL456" i="2"/>
  <c r="V456" i="2" s="1"/>
  <c r="AL457" i="2"/>
  <c r="V457" i="2" s="1"/>
  <c r="AL458" i="2"/>
  <c r="V458" i="2" s="1"/>
  <c r="AL459" i="2"/>
  <c r="V459" i="2" s="1"/>
  <c r="AL460" i="2"/>
  <c r="V460" i="2" s="1"/>
  <c r="AL461" i="2"/>
  <c r="V461" i="2" s="1"/>
  <c r="AL462" i="2"/>
  <c r="V462" i="2" s="1"/>
  <c r="AL463" i="2"/>
  <c r="V463" i="2" s="1"/>
  <c r="AL464" i="2"/>
  <c r="V464" i="2" s="1"/>
  <c r="AL465" i="2"/>
  <c r="V465" i="2" s="1"/>
  <c r="AL466" i="2"/>
  <c r="V466" i="2" s="1"/>
  <c r="AL467" i="2"/>
  <c r="V467" i="2" s="1"/>
  <c r="AL468" i="2"/>
  <c r="V468" i="2" s="1"/>
  <c r="AL469" i="2"/>
  <c r="V469" i="2" s="1"/>
  <c r="AL470" i="2"/>
  <c r="V470" i="2" s="1"/>
  <c r="AL471" i="2"/>
  <c r="V471" i="2" s="1"/>
  <c r="AL472" i="2"/>
  <c r="V472" i="2" s="1"/>
  <c r="AL473" i="2"/>
  <c r="V473" i="2" s="1"/>
  <c r="AL474" i="2"/>
  <c r="V474" i="2" s="1"/>
  <c r="AL475" i="2"/>
  <c r="V475" i="2" s="1"/>
  <c r="AL476" i="2"/>
  <c r="V476" i="2" s="1"/>
  <c r="AL477" i="2"/>
  <c r="V477" i="2" s="1"/>
  <c r="AL478" i="2"/>
  <c r="V478" i="2" s="1"/>
  <c r="AL479" i="2"/>
  <c r="V479" i="2" s="1"/>
  <c r="AL480" i="2"/>
  <c r="V480" i="2" s="1"/>
  <c r="AL481" i="2"/>
  <c r="V481" i="2" s="1"/>
  <c r="AL482" i="2"/>
  <c r="V482" i="2" s="1"/>
  <c r="AL483" i="2"/>
  <c r="V483" i="2" s="1"/>
  <c r="AL484" i="2"/>
  <c r="V484" i="2" s="1"/>
  <c r="AL485" i="2"/>
  <c r="V485" i="2" s="1"/>
  <c r="AL486" i="2"/>
  <c r="V486" i="2" s="1"/>
  <c r="AL487" i="2"/>
  <c r="V487" i="2" s="1"/>
  <c r="AL488" i="2"/>
  <c r="V488" i="2" s="1"/>
  <c r="AL489" i="2"/>
  <c r="V489" i="2" s="1"/>
  <c r="AL490" i="2"/>
  <c r="V490" i="2" s="1"/>
  <c r="AL491" i="2"/>
  <c r="V491" i="2" s="1"/>
  <c r="AL492" i="2"/>
  <c r="V492" i="2" s="1"/>
  <c r="AL493" i="2"/>
  <c r="V493" i="2" s="1"/>
  <c r="AL494" i="2"/>
  <c r="V494" i="2" s="1"/>
  <c r="AL495" i="2"/>
  <c r="V495" i="2" s="1"/>
  <c r="AL496" i="2"/>
  <c r="V496" i="2" s="1"/>
  <c r="AL497" i="2"/>
  <c r="V497" i="2" s="1"/>
  <c r="AL498" i="2"/>
  <c r="V498" i="2" s="1"/>
  <c r="AL499" i="2"/>
  <c r="V499" i="2" s="1"/>
  <c r="AL500" i="2"/>
  <c r="V500" i="2" s="1"/>
  <c r="AL501" i="2"/>
  <c r="V501" i="2" s="1"/>
  <c r="AL502" i="2"/>
  <c r="V502" i="2" s="1"/>
  <c r="AL503" i="2"/>
  <c r="V503" i="2" s="1"/>
  <c r="AL504" i="2"/>
  <c r="V504" i="2" s="1"/>
  <c r="AL505" i="2"/>
  <c r="V505" i="2" s="1"/>
  <c r="AL506" i="2"/>
  <c r="V506" i="2" s="1"/>
  <c r="AL507" i="2"/>
  <c r="V507" i="2" s="1"/>
  <c r="AL508" i="2"/>
  <c r="V508" i="2" s="1"/>
  <c r="AL509" i="2"/>
  <c r="V509" i="2" s="1"/>
  <c r="AL510" i="2"/>
  <c r="V510" i="2" s="1"/>
  <c r="AL511" i="2"/>
  <c r="V511" i="2" s="1"/>
  <c r="AL512" i="2"/>
  <c r="V512" i="2" s="1"/>
  <c r="AL513" i="2"/>
  <c r="V513" i="2" s="1"/>
  <c r="AL514" i="2"/>
  <c r="V514" i="2" s="1"/>
  <c r="AL515" i="2"/>
  <c r="V515" i="2" s="1"/>
  <c r="AL516" i="2"/>
  <c r="V516" i="2" s="1"/>
  <c r="AL517" i="2"/>
  <c r="V517" i="2" s="1"/>
  <c r="AL518" i="2"/>
  <c r="V518" i="2" s="1"/>
  <c r="AL519" i="2"/>
  <c r="V519" i="2" s="1"/>
  <c r="AL520" i="2"/>
  <c r="V520" i="2" s="1"/>
  <c r="AL521" i="2"/>
  <c r="V521" i="2" s="1"/>
  <c r="AL522" i="2"/>
  <c r="V522" i="2" s="1"/>
  <c r="AL523" i="2"/>
  <c r="V523" i="2" s="1"/>
  <c r="AL524" i="2"/>
  <c r="V524" i="2" s="1"/>
  <c r="AL525" i="2"/>
  <c r="V525" i="2" s="1"/>
  <c r="AL526" i="2"/>
  <c r="V526" i="2" s="1"/>
  <c r="AL527" i="2"/>
  <c r="V527" i="2" s="1"/>
  <c r="AL528" i="2"/>
  <c r="V528" i="2" s="1"/>
  <c r="AL529" i="2"/>
  <c r="V529" i="2" s="1"/>
  <c r="AL530" i="2"/>
  <c r="V530" i="2" s="1"/>
  <c r="AL531" i="2"/>
  <c r="V531" i="2" s="1"/>
  <c r="AL532" i="2"/>
  <c r="V532" i="2" s="1"/>
  <c r="AL533" i="2"/>
  <c r="V533" i="2" s="1"/>
  <c r="AL534" i="2"/>
  <c r="V534" i="2" s="1"/>
  <c r="AL535" i="2"/>
  <c r="V535" i="2" s="1"/>
  <c r="AL536" i="2"/>
  <c r="V536" i="2" s="1"/>
  <c r="AL537" i="2"/>
  <c r="V537" i="2" s="1"/>
  <c r="AL538" i="2"/>
  <c r="V538" i="2" s="1"/>
  <c r="AL539" i="2"/>
  <c r="V539" i="2" s="1"/>
  <c r="AL540" i="2"/>
  <c r="V540" i="2" s="1"/>
  <c r="AL541" i="2"/>
  <c r="V541" i="2" s="1"/>
  <c r="AL542" i="2"/>
  <c r="V542" i="2" s="1"/>
  <c r="AL543" i="2"/>
  <c r="V543" i="2" s="1"/>
  <c r="AL544" i="2"/>
  <c r="V544" i="2" s="1"/>
  <c r="AL545" i="2"/>
  <c r="V545" i="2" s="1"/>
  <c r="AL546" i="2"/>
  <c r="V546" i="2" s="1"/>
  <c r="AL547" i="2"/>
  <c r="V547" i="2" s="1"/>
  <c r="AL548" i="2"/>
  <c r="V548" i="2" s="1"/>
  <c r="AL549" i="2"/>
  <c r="V549" i="2" s="1"/>
  <c r="AL550" i="2"/>
  <c r="V550" i="2" s="1"/>
  <c r="AL551" i="2"/>
  <c r="V551" i="2" s="1"/>
  <c r="AL552" i="2"/>
  <c r="V552" i="2" s="1"/>
  <c r="AL553" i="2"/>
  <c r="V553" i="2" s="1"/>
  <c r="AL554" i="2"/>
  <c r="V554" i="2" s="1"/>
  <c r="AL555" i="2"/>
  <c r="V555" i="2" s="1"/>
  <c r="AL556" i="2"/>
  <c r="V556" i="2" s="1"/>
  <c r="AL557" i="2"/>
  <c r="V557" i="2" s="1"/>
  <c r="AL558" i="2"/>
  <c r="V558" i="2" s="1"/>
  <c r="AL559" i="2"/>
  <c r="V559" i="2" s="1"/>
  <c r="AL560" i="2"/>
  <c r="V560" i="2" s="1"/>
  <c r="AL561" i="2"/>
  <c r="V561" i="2" s="1"/>
  <c r="AL562" i="2"/>
  <c r="V562" i="2" s="1"/>
  <c r="AL563" i="2"/>
  <c r="V563" i="2" s="1"/>
  <c r="AL564" i="2"/>
  <c r="V564" i="2" s="1"/>
  <c r="AL565" i="2"/>
  <c r="V565" i="2" s="1"/>
  <c r="AL566" i="2"/>
  <c r="V566" i="2" s="1"/>
  <c r="AL567" i="2"/>
  <c r="V567" i="2" s="1"/>
  <c r="AL568" i="2"/>
  <c r="V568" i="2" s="1"/>
  <c r="AL569" i="2"/>
  <c r="V569" i="2" s="1"/>
  <c r="AL570" i="2"/>
  <c r="V570" i="2" s="1"/>
  <c r="AL571" i="2"/>
  <c r="V571" i="2" s="1"/>
  <c r="AL572" i="2"/>
  <c r="V572" i="2" s="1"/>
  <c r="AL573" i="2"/>
  <c r="V573" i="2" s="1"/>
  <c r="AL574" i="2"/>
  <c r="V574" i="2" s="1"/>
  <c r="AL575" i="2"/>
  <c r="V575" i="2" s="1"/>
  <c r="AL576" i="2"/>
  <c r="V576" i="2" s="1"/>
  <c r="AL577" i="2"/>
  <c r="V577" i="2" s="1"/>
  <c r="AL578" i="2"/>
  <c r="V578" i="2" s="1"/>
  <c r="AL579" i="2"/>
  <c r="V579" i="2" s="1"/>
  <c r="AL580" i="2"/>
  <c r="V580" i="2" s="1"/>
  <c r="AL581" i="2"/>
  <c r="V581" i="2" s="1"/>
  <c r="AL582" i="2"/>
  <c r="V582" i="2" s="1"/>
  <c r="AL583" i="2"/>
  <c r="V583" i="2" s="1"/>
  <c r="AL584" i="2"/>
  <c r="V584" i="2" s="1"/>
  <c r="AL585" i="2"/>
  <c r="V585" i="2" s="1"/>
  <c r="AL586" i="2"/>
  <c r="V586" i="2" s="1"/>
  <c r="AL587" i="2"/>
  <c r="V587" i="2" s="1"/>
  <c r="AL588" i="2"/>
  <c r="V588" i="2" s="1"/>
  <c r="AL589" i="2"/>
  <c r="V589" i="2" s="1"/>
  <c r="AL590" i="2"/>
  <c r="V590" i="2" s="1"/>
  <c r="AL591" i="2"/>
  <c r="V591" i="2" s="1"/>
  <c r="AL592" i="2"/>
  <c r="V592" i="2" s="1"/>
  <c r="AL593" i="2"/>
  <c r="V593" i="2" s="1"/>
  <c r="AL594" i="2"/>
  <c r="V594" i="2" s="1"/>
  <c r="AL595" i="2"/>
  <c r="V595" i="2" s="1"/>
  <c r="AL596" i="2"/>
  <c r="V596" i="2" s="1"/>
  <c r="AL597" i="2"/>
  <c r="V597" i="2" s="1"/>
  <c r="AL598" i="2"/>
  <c r="V598" i="2" s="1"/>
  <c r="AL599" i="2"/>
  <c r="V599" i="2" s="1"/>
  <c r="AL600" i="2"/>
  <c r="V600" i="2" s="1"/>
  <c r="AL601" i="2"/>
  <c r="V601" i="2" s="1"/>
  <c r="AL602" i="2"/>
  <c r="V602" i="2" s="1"/>
  <c r="AL603" i="2"/>
  <c r="V603" i="2" s="1"/>
  <c r="AL604" i="2"/>
  <c r="V604" i="2" s="1"/>
  <c r="AL605" i="2"/>
  <c r="V605" i="2" s="1"/>
  <c r="AL606" i="2"/>
  <c r="V606" i="2" s="1"/>
  <c r="AL607" i="2"/>
  <c r="V607" i="2" s="1"/>
  <c r="AL608" i="2"/>
  <c r="V608" i="2" s="1"/>
  <c r="AL609" i="2"/>
  <c r="V609" i="2" s="1"/>
  <c r="AL610" i="2"/>
  <c r="V610" i="2" s="1"/>
  <c r="AL611" i="2"/>
  <c r="V611" i="2" s="1"/>
  <c r="AL612" i="2"/>
  <c r="V612" i="2" s="1"/>
  <c r="AL613" i="2"/>
  <c r="V613" i="2" s="1"/>
  <c r="AL614" i="2"/>
  <c r="V614" i="2" s="1"/>
  <c r="AL615" i="2"/>
  <c r="V615" i="2" s="1"/>
  <c r="AL616" i="2"/>
  <c r="V616" i="2" s="1"/>
  <c r="AL617" i="2"/>
  <c r="V617" i="2" s="1"/>
  <c r="AL618" i="2"/>
  <c r="V618" i="2" s="1"/>
  <c r="AL619" i="2"/>
  <c r="V619" i="2" s="1"/>
  <c r="AL620" i="2"/>
  <c r="V620" i="2" s="1"/>
  <c r="AL621" i="2"/>
  <c r="V621" i="2" s="1"/>
  <c r="AL622" i="2"/>
  <c r="V622" i="2" s="1"/>
  <c r="AL623" i="2"/>
  <c r="V623" i="2" s="1"/>
  <c r="AL624" i="2"/>
  <c r="V624" i="2" s="1"/>
  <c r="AL625" i="2"/>
  <c r="V625" i="2" s="1"/>
  <c r="AL626" i="2"/>
  <c r="V626" i="2" s="1"/>
  <c r="AL627" i="2"/>
  <c r="V627" i="2" s="1"/>
  <c r="AL628" i="2"/>
  <c r="V628" i="2" s="1"/>
  <c r="AL629" i="2"/>
  <c r="V629" i="2" s="1"/>
  <c r="AL630" i="2"/>
  <c r="V630" i="2" s="1"/>
  <c r="AL631" i="2"/>
  <c r="V631" i="2" s="1"/>
  <c r="AL632" i="2"/>
  <c r="V632" i="2" s="1"/>
  <c r="AL633" i="2"/>
  <c r="V633" i="2" s="1"/>
  <c r="AL634" i="2"/>
  <c r="V634" i="2" s="1"/>
  <c r="AL635" i="2"/>
  <c r="V635" i="2" s="1"/>
  <c r="AL636" i="2"/>
  <c r="V636" i="2" s="1"/>
  <c r="AL637" i="2"/>
  <c r="V637" i="2" s="1"/>
  <c r="AL638" i="2"/>
  <c r="V638" i="2" s="1"/>
  <c r="AL639" i="2"/>
  <c r="V639" i="2" s="1"/>
  <c r="AL640" i="2"/>
  <c r="V640" i="2" s="1"/>
  <c r="AL641" i="2"/>
  <c r="V641" i="2" s="1"/>
  <c r="AL642" i="2"/>
  <c r="V642" i="2" s="1"/>
  <c r="AL643" i="2"/>
  <c r="V643" i="2" s="1"/>
  <c r="AL644" i="2"/>
  <c r="V644" i="2" s="1"/>
  <c r="AL645" i="2"/>
  <c r="V645" i="2" s="1"/>
  <c r="AL646" i="2"/>
  <c r="V646" i="2" s="1"/>
  <c r="AL647" i="2"/>
  <c r="V647" i="2" s="1"/>
  <c r="AL648" i="2"/>
  <c r="V648" i="2" s="1"/>
  <c r="AL649" i="2"/>
  <c r="V649" i="2" s="1"/>
  <c r="AL650" i="2"/>
  <c r="V650" i="2" s="1"/>
  <c r="AL651" i="2"/>
  <c r="V651" i="2" s="1"/>
  <c r="AL652" i="2"/>
  <c r="V652" i="2" s="1"/>
  <c r="AL653" i="2"/>
  <c r="V653" i="2" s="1"/>
  <c r="AL654" i="2"/>
  <c r="V654" i="2" s="1"/>
  <c r="AL655" i="2"/>
  <c r="V655" i="2" s="1"/>
  <c r="AL656" i="2"/>
  <c r="V656" i="2" s="1"/>
  <c r="AL657" i="2"/>
  <c r="V657" i="2" s="1"/>
  <c r="AL658" i="2"/>
  <c r="V658" i="2" s="1"/>
  <c r="AL659" i="2"/>
  <c r="V659" i="2" s="1"/>
  <c r="AL660" i="2"/>
  <c r="V660" i="2" s="1"/>
  <c r="AL661" i="2"/>
  <c r="V661" i="2" s="1"/>
  <c r="AL662" i="2"/>
  <c r="V662" i="2" s="1"/>
  <c r="AL663" i="2"/>
  <c r="V663" i="2" s="1"/>
  <c r="AL664" i="2"/>
  <c r="V664" i="2" s="1"/>
  <c r="AL665" i="2"/>
  <c r="V665" i="2" s="1"/>
  <c r="AL666" i="2"/>
  <c r="V666" i="2" s="1"/>
  <c r="AL667" i="2"/>
  <c r="V667" i="2" s="1"/>
  <c r="AL668" i="2"/>
  <c r="V668" i="2" s="1"/>
  <c r="AL669" i="2"/>
  <c r="V669" i="2" s="1"/>
  <c r="AL670" i="2"/>
  <c r="V670" i="2" s="1"/>
  <c r="AL671" i="2"/>
  <c r="V671" i="2" s="1"/>
  <c r="AL672" i="2"/>
  <c r="V672" i="2" s="1"/>
  <c r="AL673" i="2"/>
  <c r="V673" i="2" s="1"/>
  <c r="AL674" i="2"/>
  <c r="V674" i="2" s="1"/>
  <c r="AL675" i="2"/>
  <c r="V675" i="2" s="1"/>
  <c r="AL676" i="2"/>
  <c r="V676" i="2" s="1"/>
  <c r="AL677" i="2"/>
  <c r="V677" i="2" s="1"/>
  <c r="AL678" i="2"/>
  <c r="V678" i="2" s="1"/>
  <c r="AL679" i="2"/>
  <c r="V679" i="2" s="1"/>
  <c r="AL680" i="2"/>
  <c r="V680" i="2" s="1"/>
  <c r="AL681" i="2"/>
  <c r="V681" i="2" s="1"/>
  <c r="AL682" i="2"/>
  <c r="V682" i="2" s="1"/>
  <c r="AL683" i="2"/>
  <c r="V683" i="2" s="1"/>
  <c r="AL684" i="2"/>
  <c r="V684" i="2" s="1"/>
  <c r="AL685" i="2"/>
  <c r="V685" i="2" s="1"/>
  <c r="AL686" i="2"/>
  <c r="V686" i="2" s="1"/>
  <c r="AL687" i="2"/>
  <c r="V687" i="2" s="1"/>
  <c r="AL688" i="2"/>
  <c r="V688" i="2" s="1"/>
  <c r="AL689" i="2"/>
  <c r="V689" i="2" s="1"/>
  <c r="AL690" i="2"/>
  <c r="V690" i="2" s="1"/>
  <c r="AL691" i="2"/>
  <c r="V691" i="2" s="1"/>
  <c r="AL692" i="2"/>
  <c r="V692" i="2" s="1"/>
  <c r="AL693" i="2"/>
  <c r="V693" i="2" s="1"/>
  <c r="AL694" i="2"/>
  <c r="V694" i="2" s="1"/>
  <c r="AL695" i="2"/>
  <c r="V695" i="2" s="1"/>
  <c r="AL696" i="2"/>
  <c r="V696" i="2" s="1"/>
  <c r="AL697" i="2"/>
  <c r="V697" i="2" s="1"/>
  <c r="AL698" i="2"/>
  <c r="V698" i="2" s="1"/>
  <c r="AL699" i="2"/>
  <c r="V699" i="2" s="1"/>
  <c r="AL700" i="2"/>
  <c r="V700" i="2" s="1"/>
  <c r="AL701" i="2"/>
  <c r="V701" i="2" s="1"/>
  <c r="AL702" i="2"/>
  <c r="V702" i="2" s="1"/>
  <c r="AL703" i="2"/>
  <c r="V703" i="2" s="1"/>
  <c r="AL704" i="2"/>
  <c r="V704" i="2" s="1"/>
  <c r="AL705" i="2"/>
  <c r="V705" i="2" s="1"/>
  <c r="AL706" i="2"/>
  <c r="V706" i="2" s="1"/>
  <c r="AL707" i="2"/>
  <c r="V707" i="2" s="1"/>
  <c r="AL708" i="2"/>
  <c r="V708" i="2" s="1"/>
  <c r="AL709" i="2"/>
  <c r="V709" i="2" s="1"/>
  <c r="AL710" i="2"/>
  <c r="V710" i="2" s="1"/>
  <c r="AL711" i="2"/>
  <c r="V711" i="2" s="1"/>
  <c r="AL712" i="2"/>
  <c r="V712" i="2" s="1"/>
  <c r="AL713" i="2"/>
  <c r="V713" i="2" s="1"/>
  <c r="AL714" i="2"/>
  <c r="V714" i="2" s="1"/>
  <c r="AL715" i="2"/>
  <c r="V715" i="2" s="1"/>
  <c r="AL716" i="2"/>
  <c r="V716" i="2" s="1"/>
  <c r="AL717" i="2"/>
  <c r="V717" i="2" s="1"/>
  <c r="AL718" i="2"/>
  <c r="V718" i="2" s="1"/>
  <c r="AL719" i="2"/>
  <c r="V719" i="2" s="1"/>
  <c r="AL720" i="2"/>
  <c r="V720" i="2" s="1"/>
  <c r="AL721" i="2"/>
  <c r="V721" i="2" s="1"/>
  <c r="AL722" i="2"/>
  <c r="V722" i="2" s="1"/>
  <c r="AL723" i="2"/>
  <c r="V723" i="2" s="1"/>
  <c r="AL724" i="2"/>
  <c r="V724" i="2" s="1"/>
  <c r="AL725" i="2"/>
  <c r="V725" i="2" s="1"/>
  <c r="AL726" i="2"/>
  <c r="V726" i="2" s="1"/>
  <c r="AL727" i="2"/>
  <c r="V727" i="2" s="1"/>
  <c r="AL728" i="2"/>
  <c r="V728" i="2" s="1"/>
  <c r="AL729" i="2"/>
  <c r="V729" i="2" s="1"/>
  <c r="AL730" i="2"/>
  <c r="V730" i="2" s="1"/>
  <c r="AL731" i="2"/>
  <c r="V731" i="2" s="1"/>
  <c r="AL732" i="2"/>
  <c r="V732" i="2" s="1"/>
  <c r="AL733" i="2"/>
  <c r="V733" i="2" s="1"/>
  <c r="AL734" i="2"/>
  <c r="V734" i="2" s="1"/>
  <c r="AL735" i="2"/>
  <c r="V735" i="2" s="1"/>
  <c r="AL736" i="2"/>
  <c r="V736" i="2" s="1"/>
  <c r="AL737" i="2"/>
  <c r="V737" i="2" s="1"/>
  <c r="AL738" i="2"/>
  <c r="V738" i="2" s="1"/>
  <c r="AL739" i="2"/>
  <c r="V739" i="2" s="1"/>
  <c r="AL740" i="2"/>
  <c r="V740" i="2" s="1"/>
  <c r="AL741" i="2"/>
  <c r="V741" i="2" s="1"/>
  <c r="AL742" i="2"/>
  <c r="V742" i="2" s="1"/>
  <c r="AL743" i="2"/>
  <c r="V743" i="2" s="1"/>
  <c r="AL744" i="2"/>
  <c r="V744" i="2" s="1"/>
  <c r="AL745" i="2"/>
  <c r="V745" i="2" s="1"/>
  <c r="AL746" i="2"/>
  <c r="V746" i="2" s="1"/>
  <c r="AL747" i="2"/>
  <c r="V747" i="2" s="1"/>
  <c r="AL748" i="2"/>
  <c r="V748" i="2" s="1"/>
  <c r="AL749" i="2"/>
  <c r="V749" i="2" s="1"/>
  <c r="AL750" i="2"/>
  <c r="V750" i="2" s="1"/>
  <c r="AL751" i="2"/>
  <c r="V751" i="2" s="1"/>
  <c r="AL752" i="2"/>
  <c r="V752" i="2" s="1"/>
  <c r="AL753" i="2"/>
  <c r="V753" i="2" s="1"/>
  <c r="AL754" i="2"/>
  <c r="V754" i="2" s="1"/>
  <c r="AL755" i="2"/>
  <c r="V755" i="2" s="1"/>
  <c r="AL756" i="2"/>
  <c r="V756" i="2" s="1"/>
  <c r="AL757" i="2"/>
  <c r="V757" i="2" s="1"/>
  <c r="AL758" i="2"/>
  <c r="V758" i="2" s="1"/>
  <c r="AL759" i="2"/>
  <c r="V759" i="2" s="1"/>
  <c r="AL760" i="2"/>
  <c r="V760" i="2" s="1"/>
  <c r="AL761" i="2"/>
  <c r="V761" i="2" s="1"/>
  <c r="AL762" i="2"/>
  <c r="V762" i="2" s="1"/>
  <c r="AL763" i="2"/>
  <c r="V763" i="2" s="1"/>
  <c r="AL764" i="2"/>
  <c r="V764" i="2" s="1"/>
  <c r="AL765" i="2"/>
  <c r="V765" i="2" s="1"/>
  <c r="AL766" i="2"/>
  <c r="V766" i="2" s="1"/>
  <c r="AL767" i="2"/>
  <c r="V767" i="2" s="1"/>
  <c r="AL768" i="2"/>
  <c r="V768" i="2" s="1"/>
  <c r="AL769" i="2"/>
  <c r="V769" i="2" s="1"/>
  <c r="AL770" i="2"/>
  <c r="V770" i="2" s="1"/>
  <c r="AL771" i="2"/>
  <c r="V771" i="2" s="1"/>
  <c r="AL772" i="2"/>
  <c r="V772" i="2" s="1"/>
  <c r="AL773" i="2"/>
  <c r="V773" i="2" s="1"/>
  <c r="AL774" i="2"/>
  <c r="V774" i="2" s="1"/>
  <c r="AL775" i="2"/>
  <c r="V775" i="2" s="1"/>
  <c r="AL776" i="2"/>
  <c r="V776" i="2" s="1"/>
  <c r="AL777" i="2"/>
  <c r="V777" i="2" s="1"/>
  <c r="AL778" i="2"/>
  <c r="V778" i="2" s="1"/>
  <c r="AL779" i="2"/>
  <c r="V779" i="2" s="1"/>
  <c r="AL780" i="2"/>
  <c r="V780" i="2" s="1"/>
  <c r="AL781" i="2"/>
  <c r="V781" i="2" s="1"/>
  <c r="AL782" i="2"/>
  <c r="V782" i="2" s="1"/>
  <c r="AL783" i="2"/>
  <c r="V783" i="2" s="1"/>
  <c r="AL784" i="2"/>
  <c r="V784" i="2" s="1"/>
  <c r="AL785" i="2"/>
  <c r="V785" i="2" s="1"/>
  <c r="AL786" i="2"/>
  <c r="V786" i="2" s="1"/>
  <c r="AL787" i="2"/>
  <c r="V787" i="2" s="1"/>
  <c r="AL788" i="2"/>
  <c r="V788" i="2" s="1"/>
  <c r="AL789" i="2"/>
  <c r="V789" i="2" s="1"/>
  <c r="AL790" i="2"/>
  <c r="V790" i="2" s="1"/>
  <c r="AL791" i="2"/>
  <c r="V791" i="2" s="1"/>
  <c r="AL792" i="2"/>
  <c r="V792" i="2" s="1"/>
  <c r="AL793" i="2"/>
  <c r="V793" i="2" s="1"/>
  <c r="AL794" i="2"/>
  <c r="V794" i="2" s="1"/>
  <c r="AL795" i="2"/>
  <c r="V795" i="2" s="1"/>
  <c r="AL796" i="2"/>
  <c r="V796" i="2" s="1"/>
  <c r="AL797" i="2"/>
  <c r="V797" i="2" s="1"/>
  <c r="AL798" i="2"/>
  <c r="V798" i="2" s="1"/>
  <c r="AL799" i="2"/>
  <c r="V799" i="2" s="1"/>
  <c r="AL800" i="2"/>
  <c r="V800" i="2" s="1"/>
  <c r="AL801" i="2"/>
  <c r="V801" i="2" s="1"/>
  <c r="AL802" i="2"/>
  <c r="V802" i="2" s="1"/>
  <c r="AL803" i="2"/>
  <c r="V803" i="2" s="1"/>
  <c r="AL804" i="2"/>
  <c r="V804" i="2" s="1"/>
  <c r="AL805" i="2"/>
  <c r="V805" i="2" s="1"/>
  <c r="AL806" i="2"/>
  <c r="V806" i="2" s="1"/>
  <c r="AL807" i="2"/>
  <c r="V807" i="2" s="1"/>
  <c r="AL808" i="2"/>
  <c r="V808" i="2" s="1"/>
  <c r="AL809" i="2"/>
  <c r="V809" i="2" s="1"/>
  <c r="AL810" i="2"/>
  <c r="V810" i="2" s="1"/>
  <c r="AL811" i="2"/>
  <c r="V811" i="2" s="1"/>
  <c r="AL812" i="2"/>
  <c r="V812" i="2" s="1"/>
  <c r="AL813" i="2"/>
  <c r="V813" i="2" s="1"/>
  <c r="AL814" i="2"/>
  <c r="V814" i="2" s="1"/>
  <c r="AL815" i="2"/>
  <c r="V815" i="2" s="1"/>
  <c r="AL816" i="2"/>
  <c r="V816" i="2" s="1"/>
  <c r="AL817" i="2"/>
  <c r="V817" i="2" s="1"/>
  <c r="AL818" i="2"/>
  <c r="V818" i="2" s="1"/>
  <c r="AL819" i="2"/>
  <c r="V819" i="2" s="1"/>
  <c r="AL820" i="2"/>
  <c r="V820" i="2" s="1"/>
  <c r="AL821" i="2"/>
  <c r="V821" i="2" s="1"/>
  <c r="AL822" i="2"/>
  <c r="V822" i="2" s="1"/>
  <c r="AL823" i="2"/>
  <c r="V823" i="2" s="1"/>
  <c r="AL824" i="2"/>
  <c r="V824" i="2" s="1"/>
  <c r="AL825" i="2"/>
  <c r="V825" i="2" s="1"/>
  <c r="AL826" i="2"/>
  <c r="V826" i="2" s="1"/>
  <c r="AL827" i="2"/>
  <c r="V827" i="2" s="1"/>
  <c r="AL828" i="2"/>
  <c r="V828" i="2" s="1"/>
  <c r="AL829" i="2"/>
  <c r="V829" i="2" s="1"/>
  <c r="AL830" i="2"/>
  <c r="V830" i="2" s="1"/>
  <c r="AL831" i="2"/>
  <c r="V831" i="2" s="1"/>
  <c r="AL832" i="2"/>
  <c r="V832" i="2" s="1"/>
  <c r="AL833" i="2"/>
  <c r="V833" i="2" s="1"/>
  <c r="AL834" i="2"/>
  <c r="V834" i="2" s="1"/>
  <c r="AL835" i="2"/>
  <c r="V835" i="2" s="1"/>
  <c r="AL836" i="2"/>
  <c r="V836" i="2" s="1"/>
  <c r="AL837" i="2"/>
  <c r="V837" i="2" s="1"/>
  <c r="AL838" i="2"/>
  <c r="V838" i="2" s="1"/>
  <c r="AL839" i="2"/>
  <c r="V839" i="2" s="1"/>
  <c r="AL840" i="2"/>
  <c r="V840" i="2" s="1"/>
  <c r="AL841" i="2"/>
  <c r="V841" i="2" s="1"/>
  <c r="AL842" i="2"/>
  <c r="V842" i="2" s="1"/>
  <c r="AL843" i="2"/>
  <c r="V843" i="2" s="1"/>
  <c r="AL844" i="2"/>
  <c r="V844" i="2" s="1"/>
  <c r="AL845" i="2"/>
  <c r="V845" i="2" s="1"/>
  <c r="AL846" i="2"/>
  <c r="V846" i="2" s="1"/>
  <c r="AL847" i="2"/>
  <c r="V847" i="2" s="1"/>
  <c r="AL848" i="2"/>
  <c r="V848" i="2" s="1"/>
  <c r="AL849" i="2"/>
  <c r="V849" i="2" s="1"/>
  <c r="AL850" i="2"/>
  <c r="V850" i="2" s="1"/>
  <c r="AL851" i="2"/>
  <c r="V851" i="2" s="1"/>
  <c r="AL852" i="2"/>
  <c r="V852" i="2" s="1"/>
  <c r="AL853" i="2"/>
  <c r="V853" i="2" s="1"/>
  <c r="AL854" i="2"/>
  <c r="V854" i="2" s="1"/>
  <c r="AL855" i="2"/>
  <c r="V855" i="2" s="1"/>
  <c r="AL856" i="2"/>
  <c r="V856" i="2" s="1"/>
  <c r="AL857" i="2"/>
  <c r="V857" i="2" s="1"/>
  <c r="AL858" i="2"/>
  <c r="V858" i="2" s="1"/>
  <c r="AL859" i="2"/>
  <c r="V859" i="2" s="1"/>
  <c r="AL860" i="2"/>
  <c r="V860" i="2" s="1"/>
  <c r="AL861" i="2"/>
  <c r="V861" i="2" s="1"/>
  <c r="AL862" i="2"/>
  <c r="V862" i="2" s="1"/>
  <c r="AL863" i="2"/>
  <c r="V863" i="2" s="1"/>
  <c r="AL864" i="2"/>
  <c r="V864" i="2" s="1"/>
  <c r="AL865" i="2"/>
  <c r="V865" i="2" s="1"/>
  <c r="AL866" i="2"/>
  <c r="V866" i="2" s="1"/>
  <c r="AL867" i="2"/>
  <c r="V867" i="2" s="1"/>
  <c r="AL868" i="2"/>
  <c r="V868" i="2" s="1"/>
  <c r="AL869" i="2"/>
  <c r="V869" i="2" s="1"/>
  <c r="AL870" i="2"/>
  <c r="V870" i="2" s="1"/>
  <c r="AL871" i="2"/>
  <c r="V871" i="2" s="1"/>
  <c r="AL872" i="2"/>
  <c r="V872" i="2" s="1"/>
  <c r="AL873" i="2"/>
  <c r="V873" i="2" s="1"/>
  <c r="AL874" i="2"/>
  <c r="V874" i="2" s="1"/>
  <c r="AL875" i="2"/>
  <c r="V875" i="2" s="1"/>
  <c r="AL876" i="2"/>
  <c r="V876" i="2" s="1"/>
  <c r="AL877" i="2"/>
  <c r="V877" i="2" s="1"/>
  <c r="AL878" i="2"/>
  <c r="V878" i="2" s="1"/>
  <c r="AL879" i="2"/>
  <c r="V879" i="2" s="1"/>
  <c r="AL880" i="2"/>
  <c r="V880" i="2" s="1"/>
  <c r="AL881" i="2"/>
  <c r="V881" i="2" s="1"/>
  <c r="AL882" i="2"/>
  <c r="V882" i="2" s="1"/>
  <c r="AL883" i="2"/>
  <c r="V883" i="2" s="1"/>
  <c r="AL884" i="2"/>
  <c r="V884" i="2" s="1"/>
  <c r="AL885" i="2"/>
  <c r="V885" i="2" s="1"/>
  <c r="AL886" i="2"/>
  <c r="V886" i="2" s="1"/>
  <c r="AL887" i="2"/>
  <c r="V887" i="2" s="1"/>
  <c r="AL888" i="2"/>
  <c r="V888" i="2" s="1"/>
  <c r="AL889" i="2"/>
  <c r="V889" i="2" s="1"/>
  <c r="AL890" i="2"/>
  <c r="V890" i="2" s="1"/>
  <c r="AL891" i="2"/>
  <c r="V891" i="2" s="1"/>
  <c r="AL892" i="2"/>
  <c r="V892" i="2" s="1"/>
  <c r="AL893" i="2"/>
  <c r="V893" i="2" s="1"/>
  <c r="AL894" i="2"/>
  <c r="V894" i="2" s="1"/>
  <c r="AL895" i="2"/>
  <c r="V895" i="2" s="1"/>
  <c r="AL896" i="2"/>
  <c r="V896" i="2" s="1"/>
  <c r="AL897" i="2"/>
  <c r="V897" i="2" s="1"/>
  <c r="AL898" i="2"/>
  <c r="V898" i="2" s="1"/>
  <c r="AL899" i="2"/>
  <c r="V899" i="2" s="1"/>
  <c r="AL900" i="2"/>
  <c r="V900" i="2" s="1"/>
  <c r="AL901" i="2"/>
  <c r="V901" i="2" s="1"/>
  <c r="AL902" i="2"/>
  <c r="V902" i="2" s="1"/>
  <c r="AL903" i="2"/>
  <c r="V903" i="2" s="1"/>
  <c r="AL904" i="2"/>
  <c r="V904" i="2" s="1"/>
  <c r="AL905" i="2"/>
  <c r="V905" i="2" s="1"/>
  <c r="AL906" i="2"/>
  <c r="V906" i="2" s="1"/>
  <c r="AL907" i="2"/>
  <c r="V907" i="2" s="1"/>
  <c r="AL908" i="2"/>
  <c r="V908" i="2" s="1"/>
  <c r="AL909" i="2"/>
  <c r="V909" i="2" s="1"/>
  <c r="AL910" i="2"/>
  <c r="V910" i="2" s="1"/>
  <c r="AL911" i="2"/>
  <c r="V911" i="2" s="1"/>
  <c r="AL912" i="2"/>
  <c r="V912" i="2" s="1"/>
  <c r="AL913" i="2"/>
  <c r="V913" i="2" s="1"/>
  <c r="AL914" i="2"/>
  <c r="V914" i="2" s="1"/>
  <c r="AL915" i="2"/>
  <c r="V915" i="2" s="1"/>
  <c r="AL916" i="2"/>
  <c r="V916" i="2" s="1"/>
  <c r="AL917" i="2"/>
  <c r="V917" i="2" s="1"/>
  <c r="AL918" i="2"/>
  <c r="V918" i="2" s="1"/>
  <c r="AL919" i="2"/>
  <c r="V919" i="2" s="1"/>
  <c r="AL920" i="2"/>
  <c r="V920" i="2" s="1"/>
  <c r="AL921" i="2"/>
  <c r="V921" i="2" s="1"/>
  <c r="AL922" i="2"/>
  <c r="V922" i="2" s="1"/>
  <c r="AL923" i="2"/>
  <c r="V923" i="2" s="1"/>
  <c r="AL924" i="2"/>
  <c r="V924" i="2" s="1"/>
  <c r="AL925" i="2"/>
  <c r="V925" i="2" s="1"/>
  <c r="AL926" i="2"/>
  <c r="V926" i="2" s="1"/>
  <c r="AL927" i="2"/>
  <c r="V927" i="2" s="1"/>
  <c r="AL928" i="2"/>
  <c r="V928" i="2" s="1"/>
  <c r="AL929" i="2"/>
  <c r="V929" i="2" s="1"/>
  <c r="AL930" i="2"/>
  <c r="V930" i="2" s="1"/>
  <c r="AL931" i="2"/>
  <c r="V931" i="2" s="1"/>
  <c r="AL932" i="2"/>
  <c r="V932" i="2" s="1"/>
  <c r="AL933" i="2"/>
  <c r="V933" i="2" s="1"/>
  <c r="AL934" i="2"/>
  <c r="V934" i="2" s="1"/>
  <c r="AL935" i="2"/>
  <c r="V935" i="2" s="1"/>
  <c r="AL936" i="2"/>
  <c r="V936" i="2" s="1"/>
  <c r="AL937" i="2"/>
  <c r="V937" i="2" s="1"/>
  <c r="AL938" i="2"/>
  <c r="V938" i="2" s="1"/>
  <c r="AL939" i="2"/>
  <c r="V939" i="2" s="1"/>
  <c r="AL940" i="2"/>
  <c r="V940" i="2" s="1"/>
  <c r="AL941" i="2"/>
  <c r="V941" i="2" s="1"/>
  <c r="AL942" i="2"/>
  <c r="V942" i="2" s="1"/>
  <c r="AL943" i="2"/>
  <c r="V943" i="2" s="1"/>
  <c r="AL944" i="2"/>
  <c r="V944" i="2" s="1"/>
  <c r="AL945" i="2"/>
  <c r="V945" i="2" s="1"/>
  <c r="AL946" i="2"/>
  <c r="V946" i="2" s="1"/>
  <c r="AL947" i="2"/>
  <c r="V947" i="2" s="1"/>
  <c r="AL948" i="2"/>
  <c r="V948" i="2" s="1"/>
  <c r="AL949" i="2"/>
  <c r="V949" i="2" s="1"/>
  <c r="AL950" i="2"/>
  <c r="V950" i="2" s="1"/>
  <c r="AL951" i="2"/>
  <c r="V951" i="2" s="1"/>
  <c r="AL952" i="2"/>
  <c r="V952" i="2" s="1"/>
  <c r="AL953" i="2"/>
  <c r="V953" i="2" s="1"/>
  <c r="AL954" i="2"/>
  <c r="V954" i="2" s="1"/>
  <c r="AL955" i="2"/>
  <c r="V955" i="2" s="1"/>
  <c r="AL956" i="2"/>
  <c r="V956" i="2" s="1"/>
  <c r="AL957" i="2"/>
  <c r="V957" i="2" s="1"/>
  <c r="AL958" i="2"/>
  <c r="V958" i="2" s="1"/>
  <c r="AL959" i="2"/>
  <c r="V959" i="2" s="1"/>
  <c r="AL960" i="2"/>
  <c r="V960" i="2" s="1"/>
  <c r="AL961" i="2"/>
  <c r="V961" i="2" s="1"/>
  <c r="AL962" i="2"/>
  <c r="V962" i="2" s="1"/>
  <c r="AL963" i="2"/>
  <c r="V963" i="2" s="1"/>
  <c r="AL964" i="2"/>
  <c r="V964" i="2" s="1"/>
  <c r="AL965" i="2"/>
  <c r="V965" i="2" s="1"/>
  <c r="AL966" i="2"/>
  <c r="V966" i="2" s="1"/>
  <c r="AL967" i="2"/>
  <c r="V967" i="2" s="1"/>
  <c r="AL968" i="2"/>
  <c r="V968" i="2" s="1"/>
  <c r="AL969" i="2"/>
  <c r="V969" i="2" s="1"/>
  <c r="AL970" i="2"/>
  <c r="V970" i="2" s="1"/>
  <c r="AL971" i="2"/>
  <c r="V971" i="2" s="1"/>
  <c r="AL972" i="2"/>
  <c r="V972" i="2" s="1"/>
  <c r="AL973" i="2"/>
  <c r="V973" i="2" s="1"/>
  <c r="AL974" i="2"/>
  <c r="V974" i="2" s="1"/>
  <c r="AL975" i="2"/>
  <c r="V975" i="2" s="1"/>
  <c r="AL976" i="2"/>
  <c r="V976" i="2" s="1"/>
  <c r="AL977" i="2"/>
  <c r="V977" i="2" s="1"/>
  <c r="AL978" i="2"/>
  <c r="V978" i="2" s="1"/>
  <c r="AL979" i="2"/>
  <c r="V979" i="2" s="1"/>
  <c r="AL980" i="2"/>
  <c r="V980" i="2" s="1"/>
  <c r="AL981" i="2"/>
  <c r="V981" i="2" s="1"/>
  <c r="AL982" i="2"/>
  <c r="V982" i="2" s="1"/>
  <c r="AL983" i="2"/>
  <c r="V983" i="2" s="1"/>
  <c r="AL984" i="2"/>
  <c r="V984" i="2" s="1"/>
  <c r="AL985" i="2"/>
  <c r="V985" i="2" s="1"/>
  <c r="AL986" i="2"/>
  <c r="V986" i="2" s="1"/>
  <c r="AL987" i="2"/>
  <c r="V987" i="2" s="1"/>
  <c r="AL988" i="2"/>
  <c r="V988" i="2" s="1"/>
  <c r="AL989" i="2"/>
  <c r="V989" i="2" s="1"/>
  <c r="AL990" i="2"/>
  <c r="V990" i="2" s="1"/>
  <c r="AL991" i="2"/>
  <c r="V991" i="2" s="1"/>
  <c r="AL992" i="2"/>
  <c r="V992" i="2" s="1"/>
  <c r="AL993" i="2"/>
  <c r="V993" i="2" s="1"/>
  <c r="AL994" i="2"/>
  <c r="V994" i="2" s="1"/>
  <c r="AL995" i="2"/>
  <c r="V995" i="2" s="1"/>
  <c r="AL996" i="2"/>
  <c r="V996" i="2" s="1"/>
  <c r="AL997" i="2"/>
  <c r="V997" i="2" s="1"/>
  <c r="AL998" i="2"/>
  <c r="V998" i="2" s="1"/>
  <c r="AL999" i="2"/>
  <c r="V999" i="2" s="1"/>
  <c r="AL1000" i="2"/>
  <c r="V1000" i="2" s="1"/>
  <c r="AL1001" i="2"/>
  <c r="V1001" i="2" s="1"/>
  <c r="AL1002" i="2"/>
  <c r="V1002" i="2" s="1"/>
  <c r="AL1003" i="2"/>
  <c r="V1003" i="2" s="1"/>
  <c r="AL1004" i="2"/>
  <c r="V1004" i="2" s="1"/>
  <c r="AL1005" i="2"/>
  <c r="V1005" i="2" s="1"/>
  <c r="AL1006" i="2"/>
  <c r="V1006" i="2" s="1"/>
  <c r="AL1007" i="2"/>
  <c r="V1007" i="2" s="1"/>
  <c r="AL1008" i="2"/>
  <c r="V1008" i="2" s="1"/>
  <c r="AL1009" i="2"/>
  <c r="V1009" i="2" s="1"/>
  <c r="AL1010" i="2"/>
  <c r="V1010" i="2" s="1"/>
  <c r="AL1011" i="2"/>
  <c r="V1011" i="2" s="1"/>
  <c r="AL1012" i="2"/>
  <c r="V1012" i="2" s="1"/>
  <c r="AL1013" i="2"/>
  <c r="V1013" i="2" s="1"/>
  <c r="AL1014" i="2"/>
  <c r="V1014" i="2" s="1"/>
  <c r="AL1015" i="2"/>
  <c r="V1015" i="2" s="1"/>
  <c r="AL1016" i="2"/>
  <c r="V1016" i="2" s="1"/>
  <c r="AL1017" i="2"/>
  <c r="V1017" i="2" s="1"/>
  <c r="AL1018" i="2"/>
  <c r="V1018" i="2" s="1"/>
  <c r="AL1019" i="2"/>
  <c r="V1019" i="2" s="1"/>
  <c r="AL1020" i="2"/>
  <c r="V1020" i="2" s="1"/>
  <c r="AL1021" i="2"/>
  <c r="V1021" i="2" s="1"/>
  <c r="AL1022" i="2"/>
  <c r="V1022" i="2" s="1"/>
  <c r="AL1023" i="2"/>
  <c r="V1023" i="2" s="1"/>
  <c r="AL1024" i="2"/>
  <c r="V1024" i="2" s="1"/>
  <c r="AL1025" i="2"/>
  <c r="V1025" i="2" s="1"/>
  <c r="AL1026" i="2"/>
  <c r="V1026" i="2" s="1"/>
  <c r="AL1027" i="2"/>
  <c r="V1027" i="2" s="1"/>
  <c r="AL1028" i="2"/>
  <c r="V1028" i="2" s="1"/>
  <c r="AL1029" i="2"/>
  <c r="V1029" i="2" s="1"/>
  <c r="AL1030" i="2"/>
  <c r="V1030" i="2" s="1"/>
  <c r="AL1031" i="2"/>
  <c r="V1031" i="2" s="1"/>
  <c r="AL1032" i="2"/>
  <c r="V1032" i="2" s="1"/>
  <c r="AL1033" i="2"/>
  <c r="V1033" i="2" s="1"/>
  <c r="AL1034" i="2"/>
  <c r="V1034" i="2" s="1"/>
  <c r="AL1035" i="2"/>
  <c r="V1035" i="2" s="1"/>
  <c r="AL1036" i="2"/>
  <c r="V1036" i="2" s="1"/>
  <c r="AL1037" i="2"/>
  <c r="V1037" i="2" s="1"/>
  <c r="AL1038" i="2"/>
  <c r="V1038" i="2" s="1"/>
  <c r="AL1039" i="2"/>
  <c r="V1039" i="2" s="1"/>
  <c r="AL1040" i="2"/>
  <c r="V1040" i="2" s="1"/>
  <c r="AL1041" i="2"/>
  <c r="V1041" i="2" s="1"/>
  <c r="AL1042" i="2"/>
  <c r="V1042" i="2" s="1"/>
  <c r="AL1043" i="2"/>
  <c r="V1043" i="2" s="1"/>
  <c r="AL1044" i="2"/>
  <c r="V1044" i="2" s="1"/>
  <c r="AL1045" i="2"/>
  <c r="V1045" i="2" s="1"/>
  <c r="AL1046" i="2"/>
  <c r="V1046" i="2" s="1"/>
  <c r="AL1047" i="2"/>
  <c r="V1047" i="2" s="1"/>
  <c r="AL1048" i="2"/>
  <c r="V1048" i="2" s="1"/>
  <c r="AL1049" i="2"/>
  <c r="V1049" i="2" s="1"/>
  <c r="AL1050" i="2"/>
  <c r="V1050" i="2" s="1"/>
  <c r="AL1051" i="2"/>
  <c r="V1051" i="2" s="1"/>
  <c r="AL1052" i="2"/>
  <c r="V1052" i="2" s="1"/>
  <c r="AL1053" i="2"/>
  <c r="V1053" i="2" s="1"/>
  <c r="AL1054" i="2"/>
  <c r="V1054" i="2" s="1"/>
  <c r="AL1055" i="2"/>
  <c r="V1055" i="2" s="1"/>
  <c r="AL1056" i="2"/>
  <c r="V1056" i="2" s="1"/>
  <c r="AL1057" i="2"/>
  <c r="V1057" i="2" s="1"/>
  <c r="AL1058" i="2"/>
  <c r="V1058" i="2" s="1"/>
  <c r="AL1059" i="2"/>
  <c r="V1059" i="2" s="1"/>
  <c r="AL1060" i="2"/>
  <c r="V1060" i="2" s="1"/>
  <c r="AL1061" i="2"/>
  <c r="V1061" i="2" s="1"/>
  <c r="AL1062" i="2"/>
  <c r="V1062" i="2" s="1"/>
  <c r="AL1063" i="2"/>
  <c r="V1063" i="2" s="1"/>
  <c r="AL1064" i="2"/>
  <c r="V1064" i="2" s="1"/>
  <c r="AL1065" i="2"/>
  <c r="V1065" i="2" s="1"/>
  <c r="AL1066" i="2"/>
  <c r="V1066" i="2" s="1"/>
  <c r="AL1067" i="2"/>
  <c r="V1067" i="2" s="1"/>
  <c r="AL1068" i="2"/>
  <c r="V1068" i="2" s="1"/>
  <c r="AL1069" i="2"/>
  <c r="V1069" i="2" s="1"/>
  <c r="AL1070" i="2"/>
  <c r="V1070" i="2" s="1"/>
  <c r="AL1071" i="2"/>
  <c r="V1071" i="2" s="1"/>
  <c r="AL1072" i="2"/>
  <c r="V1072" i="2" s="1"/>
  <c r="AL1073" i="2"/>
  <c r="V1073" i="2" s="1"/>
  <c r="AL1074" i="2"/>
  <c r="V1074" i="2" s="1"/>
  <c r="AL1075" i="2"/>
  <c r="V1075" i="2" s="1"/>
  <c r="AL1076" i="2"/>
  <c r="V1076" i="2" s="1"/>
  <c r="AL1077" i="2"/>
  <c r="V1077" i="2" s="1"/>
  <c r="AL1078" i="2"/>
  <c r="V1078" i="2" s="1"/>
  <c r="AL1079" i="2"/>
  <c r="V1079" i="2" s="1"/>
  <c r="AL1080" i="2"/>
  <c r="V1080" i="2" s="1"/>
  <c r="AL1081" i="2"/>
  <c r="V1081" i="2" s="1"/>
  <c r="AL1082" i="2"/>
  <c r="V1082" i="2" s="1"/>
  <c r="AL1083" i="2"/>
  <c r="V1083" i="2" s="1"/>
  <c r="AL1084" i="2"/>
  <c r="V1084" i="2" s="1"/>
  <c r="AL1085" i="2"/>
  <c r="V1085" i="2" s="1"/>
  <c r="AL1086" i="2"/>
  <c r="V1086" i="2" s="1"/>
  <c r="AL1087" i="2"/>
  <c r="V1087" i="2" s="1"/>
  <c r="AL1088" i="2"/>
  <c r="V1088" i="2" s="1"/>
  <c r="AL1089" i="2"/>
  <c r="V1089" i="2" s="1"/>
  <c r="AL1090" i="2"/>
  <c r="V1090" i="2" s="1"/>
  <c r="AL1091" i="2"/>
  <c r="V1091" i="2" s="1"/>
  <c r="AL1092" i="2"/>
  <c r="V1092" i="2" s="1"/>
  <c r="AL1093" i="2"/>
  <c r="V1093" i="2" s="1"/>
  <c r="AL1094" i="2"/>
  <c r="V1094" i="2" s="1"/>
  <c r="AL1095" i="2"/>
  <c r="V1095" i="2" s="1"/>
  <c r="AL1096" i="2"/>
  <c r="V1096" i="2" s="1"/>
  <c r="AL1097" i="2"/>
  <c r="V1097" i="2" s="1"/>
  <c r="AL1098" i="2"/>
  <c r="V1098" i="2" s="1"/>
  <c r="AL1099" i="2"/>
  <c r="V1099" i="2" s="1"/>
  <c r="AL1100" i="2"/>
  <c r="V1100" i="2" s="1"/>
  <c r="AL1101" i="2"/>
  <c r="V1101" i="2" s="1"/>
  <c r="AL1102" i="2"/>
  <c r="V1102" i="2" s="1"/>
  <c r="AL1103" i="2"/>
  <c r="V1103" i="2" s="1"/>
  <c r="AL1104" i="2"/>
  <c r="V1104" i="2" s="1"/>
  <c r="AL1105" i="2"/>
  <c r="V1105" i="2" s="1"/>
  <c r="AL1106" i="2"/>
  <c r="V1106" i="2" s="1"/>
  <c r="AL1107" i="2"/>
  <c r="V1107" i="2" s="1"/>
  <c r="AL1108" i="2"/>
  <c r="V1108" i="2" s="1"/>
  <c r="AL1109" i="2"/>
  <c r="V1109" i="2" s="1"/>
  <c r="AL1110" i="2"/>
  <c r="V1110" i="2" s="1"/>
  <c r="AL1111" i="2"/>
  <c r="V1111" i="2" s="1"/>
  <c r="AL1112" i="2"/>
  <c r="V1112" i="2" s="1"/>
  <c r="AL1113" i="2"/>
  <c r="V1113" i="2" s="1"/>
  <c r="AL1114" i="2"/>
  <c r="V1114" i="2" s="1"/>
  <c r="AL1115" i="2"/>
  <c r="V1115" i="2" s="1"/>
  <c r="AL1116" i="2"/>
  <c r="V1116" i="2" s="1"/>
  <c r="AL1117" i="2"/>
  <c r="V1117" i="2" s="1"/>
  <c r="AL1118" i="2"/>
  <c r="V1118" i="2" s="1"/>
  <c r="AL1119" i="2"/>
  <c r="V1119" i="2" s="1"/>
  <c r="AL1120" i="2"/>
  <c r="V1120" i="2" s="1"/>
  <c r="AL1121" i="2"/>
  <c r="V1121" i="2" s="1"/>
  <c r="AL1122" i="2"/>
  <c r="V1122" i="2" s="1"/>
  <c r="AL1123" i="2"/>
  <c r="V1123" i="2" s="1"/>
  <c r="AL1124" i="2"/>
  <c r="V1124" i="2" s="1"/>
  <c r="AL1125" i="2"/>
  <c r="V1125" i="2" s="1"/>
  <c r="AL1126" i="2"/>
  <c r="V1126" i="2" s="1"/>
  <c r="AL1127" i="2"/>
  <c r="V1127" i="2" s="1"/>
  <c r="AL1128" i="2"/>
  <c r="V1128" i="2" s="1"/>
  <c r="AL1129" i="2"/>
  <c r="V1129" i="2" s="1"/>
  <c r="AL1130" i="2"/>
  <c r="V1130" i="2" s="1"/>
  <c r="AL1131" i="2"/>
  <c r="V1131" i="2" s="1"/>
  <c r="AL1132" i="2"/>
  <c r="V1132" i="2" s="1"/>
  <c r="AL1133" i="2"/>
  <c r="V1133" i="2" s="1"/>
  <c r="AL1134" i="2"/>
  <c r="V1134" i="2" s="1"/>
  <c r="AL1135" i="2"/>
  <c r="V1135" i="2" s="1"/>
  <c r="AL1136" i="2"/>
  <c r="V1136" i="2" s="1"/>
  <c r="AL1137" i="2"/>
  <c r="V1137" i="2" s="1"/>
  <c r="AL1138" i="2"/>
  <c r="V1138" i="2" s="1"/>
  <c r="AL1139" i="2"/>
  <c r="V1139" i="2" s="1"/>
  <c r="AL1140" i="2"/>
  <c r="V1140" i="2" s="1"/>
  <c r="AL1141" i="2"/>
  <c r="V1141" i="2" s="1"/>
  <c r="AL1142" i="2"/>
  <c r="V1142" i="2" s="1"/>
  <c r="AL1143" i="2"/>
  <c r="V1143" i="2" s="1"/>
  <c r="AL1144" i="2"/>
  <c r="V1144" i="2" s="1"/>
  <c r="AL1145" i="2"/>
  <c r="V1145" i="2" s="1"/>
  <c r="AL1146" i="2"/>
  <c r="V1146" i="2" s="1"/>
  <c r="AL1147" i="2"/>
  <c r="V1147" i="2" s="1"/>
  <c r="AL1148" i="2"/>
  <c r="V1148" i="2" s="1"/>
  <c r="AL1149" i="2"/>
  <c r="V1149" i="2" s="1"/>
  <c r="AL1150" i="2"/>
  <c r="V1150" i="2" s="1"/>
  <c r="AL1151" i="2"/>
  <c r="V1151" i="2" s="1"/>
  <c r="AL1152" i="2"/>
  <c r="V1152" i="2" s="1"/>
  <c r="AL1153" i="2"/>
  <c r="V1153" i="2" s="1"/>
  <c r="AL1154" i="2"/>
  <c r="V1154" i="2" s="1"/>
  <c r="AL1155" i="2"/>
  <c r="V1155" i="2" s="1"/>
  <c r="AL1156" i="2"/>
  <c r="V1156" i="2" s="1"/>
  <c r="AL1157" i="2"/>
  <c r="V1157" i="2" s="1"/>
  <c r="AL1158" i="2"/>
  <c r="V1158" i="2" s="1"/>
  <c r="AL1159" i="2"/>
  <c r="V1159" i="2" s="1"/>
  <c r="AL1160" i="2"/>
  <c r="V1160" i="2" s="1"/>
  <c r="AL1161" i="2"/>
  <c r="V1161" i="2" s="1"/>
  <c r="AL1162" i="2"/>
  <c r="V1162" i="2" s="1"/>
  <c r="AL1163" i="2"/>
  <c r="V1163" i="2" s="1"/>
  <c r="AL1164" i="2"/>
  <c r="V1164" i="2" s="1"/>
  <c r="AL1165" i="2"/>
  <c r="V1165" i="2" s="1"/>
  <c r="AL1166" i="2"/>
  <c r="V1166" i="2" s="1"/>
  <c r="AL1167" i="2"/>
  <c r="V1167" i="2" s="1"/>
  <c r="AL1168" i="2"/>
  <c r="V1168" i="2" s="1"/>
  <c r="AL1169" i="2"/>
  <c r="V1169" i="2" s="1"/>
  <c r="AL1170" i="2"/>
  <c r="V1170" i="2" s="1"/>
  <c r="AL1171" i="2"/>
  <c r="V1171" i="2" s="1"/>
  <c r="AL1172" i="2"/>
  <c r="V1172" i="2" s="1"/>
  <c r="AL1173" i="2"/>
  <c r="V1173" i="2" s="1"/>
  <c r="AL1174" i="2"/>
  <c r="V1174" i="2" s="1"/>
  <c r="AL1175" i="2"/>
  <c r="V1175" i="2" s="1"/>
  <c r="AL1176" i="2"/>
  <c r="V1176" i="2" s="1"/>
  <c r="AL1177" i="2"/>
  <c r="V1177" i="2" s="1"/>
  <c r="AL1178" i="2"/>
  <c r="V1178" i="2" s="1"/>
  <c r="AL1179" i="2"/>
  <c r="V1179" i="2" s="1"/>
  <c r="AL1180" i="2"/>
  <c r="V1180" i="2" s="1"/>
  <c r="AL1181" i="2"/>
  <c r="V1181" i="2" s="1"/>
  <c r="AL1182" i="2"/>
  <c r="V1182" i="2" s="1"/>
  <c r="AL1183" i="2"/>
  <c r="V1183" i="2" s="1"/>
  <c r="AL1184" i="2"/>
  <c r="V1184" i="2" s="1"/>
  <c r="AL1185" i="2"/>
  <c r="V1185" i="2" s="1"/>
  <c r="AL1186" i="2"/>
  <c r="V1186" i="2" s="1"/>
  <c r="AL1187" i="2"/>
  <c r="V1187" i="2" s="1"/>
  <c r="AL1188" i="2"/>
  <c r="V1188" i="2" s="1"/>
  <c r="AL1189" i="2"/>
  <c r="V1189" i="2" s="1"/>
  <c r="AL1190" i="2"/>
  <c r="V1190" i="2" s="1"/>
  <c r="AL1191" i="2"/>
  <c r="V1191" i="2" s="1"/>
  <c r="AL1192" i="2"/>
  <c r="V1192" i="2" s="1"/>
  <c r="AL1193" i="2"/>
  <c r="V1193" i="2" s="1"/>
  <c r="AL1194" i="2"/>
  <c r="V1194" i="2" s="1"/>
  <c r="AL1195" i="2"/>
  <c r="V1195" i="2" s="1"/>
  <c r="AL1196" i="2"/>
  <c r="V1196" i="2" s="1"/>
  <c r="AL1197" i="2"/>
  <c r="V1197" i="2" s="1"/>
  <c r="AL1198" i="2"/>
  <c r="V1198" i="2" s="1"/>
  <c r="AL1199" i="2"/>
  <c r="V1199" i="2" s="1"/>
  <c r="AL1200" i="2"/>
  <c r="V1200" i="2" s="1"/>
  <c r="AL1201" i="2"/>
  <c r="V1201" i="2" s="1"/>
  <c r="AL1202" i="2"/>
  <c r="V1202" i="2" s="1"/>
  <c r="AL1203" i="2"/>
  <c r="V1203" i="2" s="1"/>
  <c r="AL1204" i="2"/>
  <c r="V1204" i="2" s="1"/>
  <c r="AL1205" i="2"/>
  <c r="V1205" i="2" s="1"/>
  <c r="AL1206" i="2"/>
  <c r="V1206" i="2" s="1"/>
  <c r="AL1207" i="2"/>
  <c r="V1207" i="2" s="1"/>
  <c r="AL1208" i="2"/>
  <c r="V1208" i="2" s="1"/>
  <c r="AL1209" i="2"/>
  <c r="V1209" i="2" s="1"/>
  <c r="AL1210" i="2"/>
  <c r="V1210" i="2" s="1"/>
  <c r="AL1211" i="2"/>
  <c r="V1211" i="2" s="1"/>
  <c r="AL1212" i="2"/>
  <c r="V1212" i="2" s="1"/>
  <c r="AL1213" i="2"/>
  <c r="V1213" i="2" s="1"/>
  <c r="AL1214" i="2"/>
  <c r="V1214" i="2" s="1"/>
  <c r="AL1215" i="2"/>
  <c r="V1215" i="2" s="1"/>
  <c r="AL1216" i="2"/>
  <c r="V1216" i="2" s="1"/>
  <c r="AL1217" i="2"/>
  <c r="V1217" i="2" s="1"/>
  <c r="AL1218" i="2"/>
  <c r="V1218" i="2" s="1"/>
  <c r="AL1219" i="2"/>
  <c r="V1219" i="2" s="1"/>
  <c r="AL1220" i="2"/>
  <c r="V1220" i="2" s="1"/>
  <c r="AL1221" i="2"/>
  <c r="V1221" i="2" s="1"/>
  <c r="AL1222" i="2"/>
  <c r="V1222" i="2" s="1"/>
  <c r="AL1223" i="2"/>
  <c r="V1223" i="2" s="1"/>
  <c r="AL1224" i="2"/>
  <c r="V1224" i="2" s="1"/>
  <c r="AL1225" i="2"/>
  <c r="V1225" i="2" s="1"/>
  <c r="AL1226" i="2"/>
  <c r="V1226" i="2" s="1"/>
  <c r="AL1227" i="2"/>
  <c r="V1227" i="2" s="1"/>
  <c r="AL1228" i="2"/>
  <c r="V1228" i="2" s="1"/>
  <c r="AL1229" i="2"/>
  <c r="V1229" i="2" s="1"/>
  <c r="AL1230" i="2"/>
  <c r="V1230" i="2" s="1"/>
  <c r="AL1231" i="2"/>
  <c r="V1231" i="2" s="1"/>
  <c r="AL1232" i="2"/>
  <c r="V1232" i="2" s="1"/>
  <c r="AL1233" i="2"/>
  <c r="V1233" i="2" s="1"/>
  <c r="AL1234" i="2"/>
  <c r="V1234" i="2" s="1"/>
  <c r="AL1235" i="2"/>
  <c r="V1235" i="2" s="1"/>
  <c r="AL1236" i="2"/>
  <c r="V1236" i="2" s="1"/>
  <c r="AL1237" i="2"/>
  <c r="V1237" i="2" s="1"/>
  <c r="AL1238" i="2"/>
  <c r="V1238" i="2" s="1"/>
  <c r="AL1239" i="2"/>
  <c r="V1239" i="2" s="1"/>
  <c r="AL1240" i="2"/>
  <c r="V1240" i="2" s="1"/>
  <c r="AL1241" i="2"/>
  <c r="V1241" i="2" s="1"/>
  <c r="AL1242" i="2"/>
  <c r="V1242" i="2" s="1"/>
  <c r="AL1243" i="2"/>
  <c r="V1243" i="2" s="1"/>
  <c r="AL1244" i="2"/>
  <c r="V1244" i="2" s="1"/>
  <c r="AL1245" i="2"/>
  <c r="V1245" i="2" s="1"/>
  <c r="AL1246" i="2"/>
  <c r="V1246" i="2" s="1"/>
  <c r="AL1247" i="2"/>
  <c r="V1247" i="2" s="1"/>
  <c r="AL1248" i="2"/>
  <c r="V1248" i="2" s="1"/>
  <c r="AL1249" i="2"/>
  <c r="V1249" i="2" s="1"/>
  <c r="AL1250" i="2"/>
  <c r="V1250" i="2" s="1"/>
  <c r="AL1251" i="2"/>
  <c r="V1251" i="2" s="1"/>
  <c r="AL1252" i="2"/>
  <c r="V1252" i="2" s="1"/>
  <c r="AL1253" i="2"/>
  <c r="V1253" i="2" s="1"/>
  <c r="AL1254" i="2"/>
  <c r="V1254" i="2" s="1"/>
  <c r="AL1255" i="2"/>
  <c r="V1255" i="2" s="1"/>
  <c r="AL1256" i="2"/>
  <c r="V1256" i="2" s="1"/>
  <c r="AL1257" i="2"/>
  <c r="V1257" i="2" s="1"/>
  <c r="AL1258" i="2"/>
  <c r="V1258" i="2" s="1"/>
  <c r="AL1259" i="2"/>
  <c r="V1259" i="2" s="1"/>
  <c r="AL1260" i="2"/>
  <c r="V1260" i="2" s="1"/>
  <c r="AL1261" i="2"/>
  <c r="V1261" i="2" s="1"/>
  <c r="AL1262" i="2"/>
  <c r="V1262" i="2" s="1"/>
  <c r="AL1263" i="2"/>
  <c r="V1263" i="2" s="1"/>
  <c r="AL1264" i="2"/>
  <c r="V1264" i="2" s="1"/>
  <c r="AL1265" i="2"/>
  <c r="V1265" i="2" s="1"/>
  <c r="AL1266" i="2"/>
  <c r="V1266" i="2" s="1"/>
  <c r="AL1267" i="2"/>
  <c r="V1267" i="2" s="1"/>
  <c r="AL1268" i="2"/>
  <c r="V1268" i="2" s="1"/>
  <c r="AL1269" i="2"/>
  <c r="V1269" i="2" s="1"/>
  <c r="AL1270" i="2"/>
  <c r="V1270" i="2" s="1"/>
  <c r="AL1271" i="2"/>
  <c r="V1271" i="2" s="1"/>
  <c r="AL1272" i="2"/>
  <c r="V1272" i="2" s="1"/>
  <c r="AL1273" i="2"/>
  <c r="V1273" i="2" s="1"/>
  <c r="AL1274" i="2"/>
  <c r="V1274" i="2" s="1"/>
  <c r="AL1275" i="2"/>
  <c r="V1275" i="2" s="1"/>
  <c r="AL1276" i="2"/>
  <c r="V1276" i="2" s="1"/>
  <c r="AL1277" i="2"/>
  <c r="V1277" i="2" s="1"/>
  <c r="AL1278" i="2"/>
  <c r="V1278" i="2" s="1"/>
  <c r="AL1279" i="2"/>
  <c r="V1279" i="2" s="1"/>
  <c r="AL1280" i="2"/>
  <c r="V1280" i="2" s="1"/>
  <c r="AL1281" i="2"/>
  <c r="V1281" i="2" s="1"/>
  <c r="AL1282" i="2"/>
  <c r="V1282" i="2" s="1"/>
  <c r="AL1283" i="2"/>
  <c r="V1283" i="2" s="1"/>
  <c r="AL1284" i="2"/>
  <c r="V1284" i="2" s="1"/>
  <c r="AL1285" i="2"/>
  <c r="V1285" i="2" s="1"/>
  <c r="AL1286" i="2"/>
  <c r="V1286" i="2" s="1"/>
  <c r="AL1287" i="2"/>
  <c r="V1287" i="2" s="1"/>
  <c r="AL1288" i="2"/>
  <c r="V1288" i="2" s="1"/>
  <c r="AL1289" i="2"/>
  <c r="V1289" i="2" s="1"/>
  <c r="AL1290" i="2"/>
  <c r="V1290" i="2" s="1"/>
  <c r="AL1291" i="2"/>
  <c r="V1291" i="2" s="1"/>
  <c r="AL1292" i="2"/>
  <c r="V1292" i="2" s="1"/>
  <c r="AL1293" i="2"/>
  <c r="V1293" i="2" s="1"/>
  <c r="AL1294" i="2"/>
  <c r="V1294" i="2" s="1"/>
  <c r="AL1295" i="2"/>
  <c r="V1295" i="2" s="1"/>
  <c r="AL1296" i="2"/>
  <c r="V1296" i="2" s="1"/>
  <c r="AL1297" i="2"/>
  <c r="V1297" i="2" s="1"/>
  <c r="AL1298" i="2"/>
  <c r="V1298" i="2" s="1"/>
  <c r="AL1299" i="2"/>
  <c r="V1299" i="2" s="1"/>
  <c r="AL1300" i="2"/>
  <c r="V1300" i="2" s="1"/>
  <c r="AL1301" i="2"/>
  <c r="V1301" i="2" s="1"/>
  <c r="AL1302" i="2"/>
  <c r="V1302" i="2" s="1"/>
  <c r="AL1303" i="2"/>
  <c r="V1303" i="2" s="1"/>
  <c r="AL1304" i="2"/>
  <c r="V1304" i="2" s="1"/>
  <c r="AL1305" i="2"/>
  <c r="V1305" i="2" s="1"/>
  <c r="AL1306" i="2"/>
  <c r="V1306" i="2" s="1"/>
  <c r="AL1307" i="2"/>
  <c r="V1307" i="2" s="1"/>
  <c r="AL1308" i="2"/>
  <c r="V1308" i="2" s="1"/>
  <c r="AL1309" i="2"/>
  <c r="V1309" i="2" s="1"/>
  <c r="AL1310" i="2"/>
  <c r="V1310" i="2" s="1"/>
  <c r="AL1311" i="2"/>
  <c r="V1311" i="2" s="1"/>
  <c r="AL1312" i="2"/>
  <c r="V1312" i="2" s="1"/>
  <c r="AL1313" i="2"/>
  <c r="V1313" i="2" s="1"/>
  <c r="AL1314" i="2"/>
  <c r="V1314" i="2" s="1"/>
  <c r="AL1315" i="2"/>
  <c r="V1315" i="2" s="1"/>
  <c r="AL1316" i="2"/>
  <c r="V1316" i="2" s="1"/>
  <c r="AL1317" i="2"/>
  <c r="V1317" i="2" s="1"/>
  <c r="AL1318" i="2"/>
  <c r="V1318" i="2" s="1"/>
  <c r="AL1319" i="2"/>
  <c r="V1319" i="2" s="1"/>
  <c r="AL1320" i="2"/>
  <c r="V1320" i="2" s="1"/>
  <c r="AL1321" i="2"/>
  <c r="V1321" i="2" s="1"/>
  <c r="AL1322" i="2"/>
  <c r="V1322" i="2" s="1"/>
  <c r="AL1323" i="2"/>
  <c r="V1323" i="2" s="1"/>
  <c r="AL1324" i="2"/>
  <c r="V1324" i="2" s="1"/>
  <c r="AL1325" i="2"/>
  <c r="V1325" i="2" s="1"/>
  <c r="AL1326" i="2"/>
  <c r="V1326" i="2" s="1"/>
  <c r="AL1327" i="2"/>
  <c r="V1327" i="2" s="1"/>
  <c r="AL1328" i="2"/>
  <c r="V1328" i="2" s="1"/>
  <c r="AL1329" i="2"/>
  <c r="V1329" i="2" s="1"/>
  <c r="AL1330" i="2"/>
  <c r="V1330" i="2" s="1"/>
  <c r="AL1331" i="2"/>
  <c r="V1331" i="2" s="1"/>
  <c r="AL1332" i="2"/>
  <c r="V1332" i="2" s="1"/>
  <c r="AL1333" i="2"/>
  <c r="V1333" i="2" s="1"/>
  <c r="AL1334" i="2"/>
  <c r="V1334" i="2" s="1"/>
  <c r="AL1335" i="2"/>
  <c r="V1335" i="2" s="1"/>
  <c r="AL1336" i="2"/>
  <c r="V1336" i="2" s="1"/>
  <c r="AL1337" i="2"/>
  <c r="V1337" i="2" s="1"/>
  <c r="AL1338" i="2"/>
  <c r="V1338" i="2" s="1"/>
  <c r="AL1339" i="2"/>
  <c r="V1339" i="2" s="1"/>
  <c r="AL1340" i="2"/>
  <c r="V1340" i="2" s="1"/>
  <c r="AL1341" i="2"/>
  <c r="V1341" i="2" s="1"/>
  <c r="AL1342" i="2"/>
  <c r="V1342" i="2" s="1"/>
  <c r="AL1343" i="2"/>
  <c r="V1343" i="2" s="1"/>
  <c r="AL1344" i="2"/>
  <c r="V1344" i="2" s="1"/>
  <c r="AL1345" i="2"/>
  <c r="V1345" i="2" s="1"/>
  <c r="AL1346" i="2"/>
  <c r="V1346" i="2" s="1"/>
  <c r="AL1347" i="2"/>
  <c r="V1347" i="2" s="1"/>
  <c r="AL1348" i="2"/>
  <c r="V1348" i="2" s="1"/>
  <c r="AL1349" i="2"/>
  <c r="V1349" i="2" s="1"/>
  <c r="AL1350" i="2"/>
  <c r="V1350" i="2" s="1"/>
  <c r="AL1351" i="2"/>
  <c r="V1351" i="2" s="1"/>
  <c r="AL1352" i="2"/>
  <c r="V1352" i="2" s="1"/>
  <c r="AL1353" i="2"/>
  <c r="V1353" i="2" s="1"/>
  <c r="AL1354" i="2"/>
  <c r="V1354" i="2" s="1"/>
  <c r="AL1355" i="2"/>
  <c r="V1355" i="2" s="1"/>
  <c r="AL1356" i="2"/>
  <c r="V1356" i="2" s="1"/>
  <c r="AL1357" i="2"/>
  <c r="V1357" i="2" s="1"/>
  <c r="AL1358" i="2"/>
  <c r="V1358" i="2" s="1"/>
  <c r="AL1359" i="2"/>
  <c r="V1359" i="2" s="1"/>
  <c r="AL1360" i="2"/>
  <c r="V1360" i="2" s="1"/>
  <c r="AL1361" i="2"/>
  <c r="V1361" i="2" s="1"/>
  <c r="AL1362" i="2"/>
  <c r="V1362" i="2" s="1"/>
  <c r="AL1363" i="2"/>
  <c r="V1363" i="2" s="1"/>
  <c r="AL1364" i="2"/>
  <c r="V1364" i="2" s="1"/>
  <c r="AL1365" i="2"/>
  <c r="V1365" i="2" s="1"/>
  <c r="AL1366" i="2"/>
  <c r="V1366" i="2" s="1"/>
  <c r="AL1367" i="2"/>
  <c r="V1367" i="2" s="1"/>
  <c r="AL1368" i="2"/>
  <c r="V1368" i="2" s="1"/>
  <c r="AL1369" i="2"/>
  <c r="V1369" i="2" s="1"/>
  <c r="AL1370" i="2"/>
  <c r="V1370" i="2" s="1"/>
  <c r="AL1371" i="2"/>
  <c r="V1371" i="2" s="1"/>
  <c r="AL1372" i="2"/>
  <c r="V1372" i="2" s="1"/>
  <c r="AL1373" i="2"/>
  <c r="V1373" i="2" s="1"/>
  <c r="AL1374" i="2"/>
  <c r="V1374" i="2" s="1"/>
  <c r="AL1375" i="2"/>
  <c r="V1375" i="2" s="1"/>
  <c r="AL1376" i="2"/>
  <c r="V1376" i="2" s="1"/>
  <c r="AL1377" i="2"/>
  <c r="V1377" i="2" s="1"/>
  <c r="AL1378" i="2"/>
  <c r="V1378" i="2" s="1"/>
  <c r="AL1379" i="2"/>
  <c r="V1379" i="2" s="1"/>
  <c r="AL1380" i="2"/>
  <c r="V1380" i="2" s="1"/>
  <c r="AL1381" i="2"/>
  <c r="V1381" i="2" s="1"/>
  <c r="AL1382" i="2"/>
  <c r="V1382" i="2" s="1"/>
  <c r="AL1383" i="2"/>
  <c r="V1383" i="2" s="1"/>
  <c r="AL1384" i="2"/>
  <c r="V1384" i="2" s="1"/>
  <c r="AL1385" i="2"/>
  <c r="V1385" i="2" s="1"/>
  <c r="AL1386" i="2"/>
  <c r="V1386" i="2" s="1"/>
  <c r="AL1387" i="2"/>
  <c r="V1387" i="2" s="1"/>
  <c r="AL1388" i="2"/>
  <c r="V1388" i="2" s="1"/>
  <c r="AL1389" i="2"/>
  <c r="V1389" i="2" s="1"/>
  <c r="AL1390" i="2"/>
  <c r="V1390" i="2" s="1"/>
  <c r="AL1391" i="2"/>
  <c r="V1391" i="2" s="1"/>
  <c r="AL1392" i="2"/>
  <c r="V1392" i="2" s="1"/>
  <c r="AL1393" i="2"/>
  <c r="V1393" i="2" s="1"/>
  <c r="AL1394" i="2"/>
  <c r="V1394" i="2" s="1"/>
  <c r="AL1395" i="2"/>
  <c r="V1395" i="2" s="1"/>
  <c r="AL1396" i="2"/>
  <c r="V1396" i="2" s="1"/>
  <c r="AL1397" i="2"/>
  <c r="V1397" i="2" s="1"/>
  <c r="AL1398" i="2"/>
  <c r="V1398" i="2" s="1"/>
  <c r="AL1399" i="2"/>
  <c r="V1399" i="2" s="1"/>
  <c r="AL1400" i="2"/>
  <c r="V1400" i="2" s="1"/>
  <c r="AL1401" i="2"/>
  <c r="V1401" i="2" s="1"/>
  <c r="AL1402" i="2"/>
  <c r="V1402" i="2" s="1"/>
  <c r="AL1403" i="2"/>
  <c r="V1403" i="2" s="1"/>
  <c r="AL1404" i="2"/>
  <c r="V1404" i="2" s="1"/>
  <c r="AL1405" i="2"/>
  <c r="V1405" i="2" s="1"/>
  <c r="AL1406" i="2"/>
  <c r="V1406" i="2" s="1"/>
  <c r="AL1407" i="2"/>
  <c r="V1407" i="2" s="1"/>
  <c r="AL1408" i="2"/>
  <c r="V1408" i="2" s="1"/>
  <c r="AL1409" i="2"/>
  <c r="V1409" i="2" s="1"/>
  <c r="AL1410" i="2"/>
  <c r="V1410" i="2" s="1"/>
  <c r="AL1411" i="2"/>
  <c r="V1411" i="2" s="1"/>
  <c r="AL1412" i="2"/>
  <c r="V1412" i="2" s="1"/>
  <c r="AL1413" i="2"/>
  <c r="V1413" i="2" s="1"/>
  <c r="AL1414" i="2"/>
  <c r="V1414" i="2" s="1"/>
  <c r="AL1415" i="2"/>
  <c r="V1415" i="2" s="1"/>
  <c r="AL1416" i="2"/>
  <c r="V1416" i="2" s="1"/>
  <c r="AL1417" i="2"/>
  <c r="V1417" i="2" s="1"/>
  <c r="AL1418" i="2"/>
  <c r="V1418" i="2" s="1"/>
  <c r="AL1419" i="2"/>
  <c r="V1419" i="2" s="1"/>
  <c r="AL1420" i="2"/>
  <c r="V1420" i="2" s="1"/>
  <c r="AL1421" i="2"/>
  <c r="V1421" i="2" s="1"/>
  <c r="AL1422" i="2"/>
  <c r="V1422" i="2" s="1"/>
  <c r="AL1423" i="2"/>
  <c r="V1423" i="2" s="1"/>
  <c r="AL1424" i="2"/>
  <c r="V1424" i="2" s="1"/>
  <c r="AL1425" i="2"/>
  <c r="V1425" i="2" s="1"/>
  <c r="AL1426" i="2"/>
  <c r="V1426" i="2" s="1"/>
  <c r="AL1427" i="2"/>
  <c r="V1427" i="2" s="1"/>
  <c r="AL1428" i="2"/>
  <c r="V1428" i="2" s="1"/>
  <c r="AL1429" i="2"/>
  <c r="V1429" i="2" s="1"/>
  <c r="AL1430" i="2"/>
  <c r="V1430" i="2" s="1"/>
  <c r="AL1431" i="2"/>
  <c r="V1431" i="2" s="1"/>
  <c r="AL1432" i="2"/>
  <c r="V1432" i="2" s="1"/>
  <c r="AL1433" i="2"/>
  <c r="V1433" i="2" s="1"/>
  <c r="AL1434" i="2"/>
  <c r="V1434" i="2" s="1"/>
  <c r="AL1435" i="2"/>
  <c r="V1435" i="2" s="1"/>
  <c r="AL1436" i="2"/>
  <c r="V1436" i="2" s="1"/>
  <c r="AL1437" i="2"/>
  <c r="V1437" i="2" s="1"/>
  <c r="AL1438" i="2"/>
  <c r="V1438" i="2" s="1"/>
  <c r="AL1439" i="2"/>
  <c r="V1439" i="2" s="1"/>
  <c r="AL1440" i="2"/>
  <c r="V1440" i="2" s="1"/>
  <c r="AL1441" i="2"/>
  <c r="V1441" i="2" s="1"/>
  <c r="AL1442" i="2"/>
  <c r="V1442" i="2" s="1"/>
  <c r="AH14" i="2"/>
  <c r="O14" i="2" s="1"/>
  <c r="AH15" i="2"/>
  <c r="O15" i="2" s="1"/>
  <c r="AH16" i="2"/>
  <c r="O16" i="2" s="1"/>
  <c r="AH17" i="2"/>
  <c r="O17" i="2" s="1"/>
  <c r="AH18" i="2"/>
  <c r="O18" i="2" s="1"/>
  <c r="AH19" i="2"/>
  <c r="O19" i="2" s="1"/>
  <c r="AH20" i="2"/>
  <c r="O20" i="2" s="1"/>
  <c r="AH21" i="2"/>
  <c r="O21" i="2" s="1"/>
  <c r="AH22" i="2"/>
  <c r="O22" i="2" s="1"/>
  <c r="AH23" i="2"/>
  <c r="O23" i="2" s="1"/>
  <c r="AH24" i="2"/>
  <c r="O24" i="2" s="1"/>
  <c r="AH25" i="2"/>
  <c r="O25" i="2" s="1"/>
  <c r="AH26" i="2"/>
  <c r="O26" i="2" s="1"/>
  <c r="AH27" i="2"/>
  <c r="O27" i="2" s="1"/>
  <c r="AH28" i="2"/>
  <c r="O28" i="2" s="1"/>
  <c r="AH29" i="2"/>
  <c r="O29" i="2" s="1"/>
  <c r="AH30" i="2"/>
  <c r="O30" i="2" s="1"/>
  <c r="AH31" i="2"/>
  <c r="O31" i="2" s="1"/>
  <c r="AH32" i="2"/>
  <c r="O32" i="2" s="1"/>
  <c r="AH33" i="2"/>
  <c r="O33" i="2" s="1"/>
  <c r="AH34" i="2"/>
  <c r="O34" i="2" s="1"/>
  <c r="AH35" i="2"/>
  <c r="O35" i="2" s="1"/>
  <c r="AH36" i="2"/>
  <c r="O36" i="2" s="1"/>
  <c r="AH37" i="2"/>
  <c r="O37" i="2" s="1"/>
  <c r="AH38" i="2"/>
  <c r="O38" i="2" s="1"/>
  <c r="AH39" i="2"/>
  <c r="O39" i="2" s="1"/>
  <c r="AH40" i="2"/>
  <c r="O40" i="2" s="1"/>
  <c r="AH41" i="2"/>
  <c r="O41" i="2" s="1"/>
  <c r="AH42" i="2"/>
  <c r="O42" i="2" s="1"/>
  <c r="AH43" i="2"/>
  <c r="O43" i="2" s="1"/>
  <c r="AH44" i="2"/>
  <c r="O44" i="2" s="1"/>
  <c r="AH45" i="2"/>
  <c r="O45" i="2" s="1"/>
  <c r="AH46" i="2"/>
  <c r="O46" i="2" s="1"/>
  <c r="AH47" i="2"/>
  <c r="O47" i="2" s="1"/>
  <c r="AH48" i="2"/>
  <c r="O48" i="2" s="1"/>
  <c r="AH49" i="2"/>
  <c r="O49" i="2" s="1"/>
  <c r="AH50" i="2"/>
  <c r="O50" i="2" s="1"/>
  <c r="AH51" i="2"/>
  <c r="O51" i="2" s="1"/>
  <c r="AH52" i="2"/>
  <c r="O52" i="2" s="1"/>
  <c r="AH53" i="2"/>
  <c r="O53" i="2" s="1"/>
  <c r="AH54" i="2"/>
  <c r="O54" i="2" s="1"/>
  <c r="AH55" i="2"/>
  <c r="O55" i="2" s="1"/>
  <c r="AH56" i="2"/>
  <c r="O56" i="2" s="1"/>
  <c r="AH57" i="2"/>
  <c r="O57" i="2" s="1"/>
  <c r="AH58" i="2"/>
  <c r="O58" i="2" s="1"/>
  <c r="AH59" i="2"/>
  <c r="O59" i="2" s="1"/>
  <c r="AH60" i="2"/>
  <c r="O60" i="2" s="1"/>
  <c r="AH61" i="2"/>
  <c r="O61" i="2" s="1"/>
  <c r="AH62" i="2"/>
  <c r="O62" i="2" s="1"/>
  <c r="AH63" i="2"/>
  <c r="O63" i="2" s="1"/>
  <c r="AH64" i="2"/>
  <c r="O64" i="2" s="1"/>
  <c r="AH65" i="2"/>
  <c r="O65" i="2" s="1"/>
  <c r="AH66" i="2"/>
  <c r="O66" i="2" s="1"/>
  <c r="AH67" i="2"/>
  <c r="O67" i="2" s="1"/>
  <c r="AH68" i="2"/>
  <c r="O68" i="2" s="1"/>
  <c r="AH69" i="2"/>
  <c r="O69" i="2" s="1"/>
  <c r="AH70" i="2"/>
  <c r="O70" i="2" s="1"/>
  <c r="AH71" i="2"/>
  <c r="O71" i="2" s="1"/>
  <c r="AH72" i="2"/>
  <c r="O72" i="2" s="1"/>
  <c r="AH73" i="2"/>
  <c r="O73" i="2" s="1"/>
  <c r="AH74" i="2"/>
  <c r="O74" i="2" s="1"/>
  <c r="AH75" i="2"/>
  <c r="O75" i="2" s="1"/>
  <c r="AH76" i="2"/>
  <c r="O76" i="2" s="1"/>
  <c r="AH77" i="2"/>
  <c r="O77" i="2" s="1"/>
  <c r="AH78" i="2"/>
  <c r="O78" i="2" s="1"/>
  <c r="AH79" i="2"/>
  <c r="O79" i="2" s="1"/>
  <c r="AH80" i="2"/>
  <c r="O80" i="2" s="1"/>
  <c r="AH81" i="2"/>
  <c r="O81" i="2" s="1"/>
  <c r="AH82" i="2"/>
  <c r="O82" i="2" s="1"/>
  <c r="AH83" i="2"/>
  <c r="O83" i="2" s="1"/>
  <c r="AH84" i="2"/>
  <c r="O84" i="2" s="1"/>
  <c r="AH85" i="2"/>
  <c r="O85" i="2" s="1"/>
  <c r="AH86" i="2"/>
  <c r="O86" i="2" s="1"/>
  <c r="AH87" i="2"/>
  <c r="O87" i="2" s="1"/>
  <c r="AH88" i="2"/>
  <c r="O88" i="2" s="1"/>
  <c r="AH89" i="2"/>
  <c r="O89" i="2" s="1"/>
  <c r="AH90" i="2"/>
  <c r="O90" i="2" s="1"/>
  <c r="AH91" i="2"/>
  <c r="O91" i="2" s="1"/>
  <c r="AH92" i="2"/>
  <c r="O92" i="2" s="1"/>
  <c r="AH93" i="2"/>
  <c r="O93" i="2" s="1"/>
  <c r="AH94" i="2"/>
  <c r="O94" i="2" s="1"/>
  <c r="AH95" i="2"/>
  <c r="O95" i="2" s="1"/>
  <c r="AH96" i="2"/>
  <c r="O96" i="2" s="1"/>
  <c r="AH97" i="2"/>
  <c r="O97" i="2" s="1"/>
  <c r="AH98" i="2"/>
  <c r="O98" i="2" s="1"/>
  <c r="AH99" i="2"/>
  <c r="O99" i="2" s="1"/>
  <c r="AH100" i="2"/>
  <c r="O100" i="2" s="1"/>
  <c r="AH101" i="2"/>
  <c r="O101" i="2" s="1"/>
  <c r="AH102" i="2"/>
  <c r="O102" i="2" s="1"/>
  <c r="AH103" i="2"/>
  <c r="O103" i="2" s="1"/>
  <c r="AH104" i="2"/>
  <c r="O104" i="2" s="1"/>
  <c r="AH105" i="2"/>
  <c r="O105" i="2" s="1"/>
  <c r="AH106" i="2"/>
  <c r="O106" i="2" s="1"/>
  <c r="AH107" i="2"/>
  <c r="O107" i="2" s="1"/>
  <c r="AH108" i="2"/>
  <c r="O108" i="2" s="1"/>
  <c r="AH109" i="2"/>
  <c r="O109" i="2" s="1"/>
  <c r="AH110" i="2"/>
  <c r="O110" i="2" s="1"/>
  <c r="AH111" i="2"/>
  <c r="O111" i="2" s="1"/>
  <c r="AH112" i="2"/>
  <c r="O112" i="2" s="1"/>
  <c r="AH113" i="2"/>
  <c r="O113" i="2" s="1"/>
  <c r="AH114" i="2"/>
  <c r="O114" i="2" s="1"/>
  <c r="AH115" i="2"/>
  <c r="O115" i="2" s="1"/>
  <c r="AH116" i="2"/>
  <c r="O116" i="2" s="1"/>
  <c r="AH117" i="2"/>
  <c r="O117" i="2" s="1"/>
  <c r="AH118" i="2"/>
  <c r="O118" i="2" s="1"/>
  <c r="AH119" i="2"/>
  <c r="O119" i="2" s="1"/>
  <c r="AH120" i="2"/>
  <c r="O120" i="2" s="1"/>
  <c r="AH121" i="2"/>
  <c r="O121" i="2" s="1"/>
  <c r="AH122" i="2"/>
  <c r="O122" i="2" s="1"/>
  <c r="AH123" i="2"/>
  <c r="O123" i="2" s="1"/>
  <c r="AH124" i="2"/>
  <c r="O124" i="2" s="1"/>
  <c r="AH125" i="2"/>
  <c r="O125" i="2" s="1"/>
  <c r="AH126" i="2"/>
  <c r="O126" i="2" s="1"/>
  <c r="AH127" i="2"/>
  <c r="O127" i="2" s="1"/>
  <c r="AH128" i="2"/>
  <c r="O128" i="2" s="1"/>
  <c r="AH129" i="2"/>
  <c r="O129" i="2" s="1"/>
  <c r="AH130" i="2"/>
  <c r="O130" i="2" s="1"/>
  <c r="AH131" i="2"/>
  <c r="O131" i="2" s="1"/>
  <c r="AH132" i="2"/>
  <c r="O132" i="2" s="1"/>
  <c r="AH133" i="2"/>
  <c r="O133" i="2" s="1"/>
  <c r="AH134" i="2"/>
  <c r="O134" i="2" s="1"/>
  <c r="AH135" i="2"/>
  <c r="O135" i="2" s="1"/>
  <c r="AH136" i="2"/>
  <c r="O136" i="2" s="1"/>
  <c r="AH137" i="2"/>
  <c r="O137" i="2" s="1"/>
  <c r="AH138" i="2"/>
  <c r="O138" i="2" s="1"/>
  <c r="AH139" i="2"/>
  <c r="O139" i="2" s="1"/>
  <c r="AH140" i="2"/>
  <c r="O140" i="2" s="1"/>
  <c r="AH141" i="2"/>
  <c r="O141" i="2" s="1"/>
  <c r="AH142" i="2"/>
  <c r="O142" i="2" s="1"/>
  <c r="AH143" i="2"/>
  <c r="O143" i="2" s="1"/>
  <c r="AH144" i="2"/>
  <c r="O144" i="2" s="1"/>
  <c r="AH145" i="2"/>
  <c r="O145" i="2" s="1"/>
  <c r="AH146" i="2"/>
  <c r="O146" i="2" s="1"/>
  <c r="AH147" i="2"/>
  <c r="O147" i="2" s="1"/>
  <c r="AH148" i="2"/>
  <c r="O148" i="2" s="1"/>
  <c r="AH149" i="2"/>
  <c r="O149" i="2" s="1"/>
  <c r="AH150" i="2"/>
  <c r="O150" i="2" s="1"/>
  <c r="AH151" i="2"/>
  <c r="O151" i="2" s="1"/>
  <c r="AH152" i="2"/>
  <c r="O152" i="2" s="1"/>
  <c r="AH153" i="2"/>
  <c r="O153" i="2" s="1"/>
  <c r="AH154" i="2"/>
  <c r="O154" i="2" s="1"/>
  <c r="AH155" i="2"/>
  <c r="O155" i="2" s="1"/>
  <c r="AH156" i="2"/>
  <c r="O156" i="2" s="1"/>
  <c r="AH157" i="2"/>
  <c r="O157" i="2" s="1"/>
  <c r="AH158" i="2"/>
  <c r="O158" i="2" s="1"/>
  <c r="AH159" i="2"/>
  <c r="O159" i="2" s="1"/>
  <c r="AH160" i="2"/>
  <c r="O160" i="2" s="1"/>
  <c r="AH161" i="2"/>
  <c r="O161" i="2" s="1"/>
  <c r="AH162" i="2"/>
  <c r="O162" i="2" s="1"/>
  <c r="AH163" i="2"/>
  <c r="O163" i="2" s="1"/>
  <c r="AH164" i="2"/>
  <c r="O164" i="2" s="1"/>
  <c r="AH165" i="2"/>
  <c r="O165" i="2" s="1"/>
  <c r="AH166" i="2"/>
  <c r="O166" i="2" s="1"/>
  <c r="AH167" i="2"/>
  <c r="O167" i="2" s="1"/>
  <c r="AH168" i="2"/>
  <c r="O168" i="2" s="1"/>
  <c r="AH169" i="2"/>
  <c r="O169" i="2" s="1"/>
  <c r="AH170" i="2"/>
  <c r="O170" i="2" s="1"/>
  <c r="AH171" i="2"/>
  <c r="O171" i="2" s="1"/>
  <c r="AH172" i="2"/>
  <c r="O172" i="2" s="1"/>
  <c r="AH173" i="2"/>
  <c r="O173" i="2" s="1"/>
  <c r="AH174" i="2"/>
  <c r="O174" i="2" s="1"/>
  <c r="AH175" i="2"/>
  <c r="O175" i="2" s="1"/>
  <c r="AH176" i="2"/>
  <c r="O176" i="2" s="1"/>
  <c r="AH177" i="2"/>
  <c r="O177" i="2" s="1"/>
  <c r="AH178" i="2"/>
  <c r="O178" i="2" s="1"/>
  <c r="AH179" i="2"/>
  <c r="O179" i="2" s="1"/>
  <c r="AH180" i="2"/>
  <c r="O180" i="2" s="1"/>
  <c r="AH181" i="2"/>
  <c r="O181" i="2" s="1"/>
  <c r="AH182" i="2"/>
  <c r="O182" i="2" s="1"/>
  <c r="AH183" i="2"/>
  <c r="O183" i="2" s="1"/>
  <c r="AH184" i="2"/>
  <c r="O184" i="2" s="1"/>
  <c r="AH185" i="2"/>
  <c r="O185" i="2" s="1"/>
  <c r="AH186" i="2"/>
  <c r="O186" i="2" s="1"/>
  <c r="AH187" i="2"/>
  <c r="O187" i="2" s="1"/>
  <c r="AH188" i="2"/>
  <c r="O188" i="2" s="1"/>
  <c r="AH189" i="2"/>
  <c r="O189" i="2" s="1"/>
  <c r="AH190" i="2"/>
  <c r="O190" i="2" s="1"/>
  <c r="AH191" i="2"/>
  <c r="O191" i="2" s="1"/>
  <c r="AH192" i="2"/>
  <c r="O192" i="2" s="1"/>
  <c r="AH193" i="2"/>
  <c r="O193" i="2" s="1"/>
  <c r="AH194" i="2"/>
  <c r="O194" i="2" s="1"/>
  <c r="AH195" i="2"/>
  <c r="O195" i="2" s="1"/>
  <c r="AH196" i="2"/>
  <c r="O196" i="2" s="1"/>
  <c r="AH197" i="2"/>
  <c r="O197" i="2" s="1"/>
  <c r="AH198" i="2"/>
  <c r="O198" i="2" s="1"/>
  <c r="AH199" i="2"/>
  <c r="O199" i="2" s="1"/>
  <c r="AH200" i="2"/>
  <c r="O200" i="2" s="1"/>
  <c r="AH201" i="2"/>
  <c r="O201" i="2" s="1"/>
  <c r="AH202" i="2"/>
  <c r="O202" i="2" s="1"/>
  <c r="AH203" i="2"/>
  <c r="O203" i="2" s="1"/>
  <c r="AH204" i="2"/>
  <c r="O204" i="2" s="1"/>
  <c r="AH205" i="2"/>
  <c r="O205" i="2" s="1"/>
  <c r="AH206" i="2"/>
  <c r="O206" i="2" s="1"/>
  <c r="AH207" i="2"/>
  <c r="O207" i="2" s="1"/>
  <c r="AH208" i="2"/>
  <c r="O208" i="2" s="1"/>
  <c r="AH209" i="2"/>
  <c r="O209" i="2" s="1"/>
  <c r="AH210" i="2"/>
  <c r="O210" i="2" s="1"/>
  <c r="AH211" i="2"/>
  <c r="O211" i="2" s="1"/>
  <c r="AH212" i="2"/>
  <c r="O212" i="2" s="1"/>
  <c r="AH213" i="2"/>
  <c r="O213" i="2" s="1"/>
  <c r="AH214" i="2"/>
  <c r="O214" i="2" s="1"/>
  <c r="AH215" i="2"/>
  <c r="O215" i="2" s="1"/>
  <c r="AH216" i="2"/>
  <c r="O216" i="2" s="1"/>
  <c r="AH217" i="2"/>
  <c r="O217" i="2" s="1"/>
  <c r="AH218" i="2"/>
  <c r="O218" i="2" s="1"/>
  <c r="AH219" i="2"/>
  <c r="O219" i="2" s="1"/>
  <c r="AH220" i="2"/>
  <c r="O220" i="2" s="1"/>
  <c r="AH221" i="2"/>
  <c r="O221" i="2" s="1"/>
  <c r="AH222" i="2"/>
  <c r="O222" i="2" s="1"/>
  <c r="AH223" i="2"/>
  <c r="O223" i="2" s="1"/>
  <c r="AH224" i="2"/>
  <c r="O224" i="2" s="1"/>
  <c r="AH225" i="2"/>
  <c r="O225" i="2" s="1"/>
  <c r="AH226" i="2"/>
  <c r="O226" i="2" s="1"/>
  <c r="AH227" i="2"/>
  <c r="O227" i="2" s="1"/>
  <c r="AH228" i="2"/>
  <c r="O228" i="2" s="1"/>
  <c r="AH229" i="2"/>
  <c r="O229" i="2" s="1"/>
  <c r="AH230" i="2"/>
  <c r="O230" i="2" s="1"/>
  <c r="AH231" i="2"/>
  <c r="O231" i="2" s="1"/>
  <c r="AH232" i="2"/>
  <c r="O232" i="2" s="1"/>
  <c r="AH233" i="2"/>
  <c r="O233" i="2" s="1"/>
  <c r="AH234" i="2"/>
  <c r="O234" i="2" s="1"/>
  <c r="AH235" i="2"/>
  <c r="O235" i="2" s="1"/>
  <c r="AH236" i="2"/>
  <c r="O236" i="2" s="1"/>
  <c r="AH237" i="2"/>
  <c r="O237" i="2" s="1"/>
  <c r="AH238" i="2"/>
  <c r="O238" i="2" s="1"/>
  <c r="AH239" i="2"/>
  <c r="O239" i="2" s="1"/>
  <c r="AH240" i="2"/>
  <c r="O240" i="2" s="1"/>
  <c r="AH241" i="2"/>
  <c r="O241" i="2" s="1"/>
  <c r="AH242" i="2"/>
  <c r="O242" i="2" s="1"/>
  <c r="AH243" i="2"/>
  <c r="O243" i="2" s="1"/>
  <c r="AH244" i="2"/>
  <c r="O244" i="2" s="1"/>
  <c r="AH245" i="2"/>
  <c r="O245" i="2" s="1"/>
  <c r="AH246" i="2"/>
  <c r="O246" i="2" s="1"/>
  <c r="AH247" i="2"/>
  <c r="O247" i="2" s="1"/>
  <c r="AH248" i="2"/>
  <c r="O248" i="2" s="1"/>
  <c r="AH249" i="2"/>
  <c r="O249" i="2" s="1"/>
  <c r="AH250" i="2"/>
  <c r="O250" i="2" s="1"/>
  <c r="AH251" i="2"/>
  <c r="O251" i="2" s="1"/>
  <c r="AH252" i="2"/>
  <c r="O252" i="2" s="1"/>
  <c r="AH253" i="2"/>
  <c r="O253" i="2" s="1"/>
  <c r="AH254" i="2"/>
  <c r="O254" i="2" s="1"/>
  <c r="AH255" i="2"/>
  <c r="O255" i="2" s="1"/>
  <c r="AH256" i="2"/>
  <c r="O256" i="2" s="1"/>
  <c r="AH257" i="2"/>
  <c r="O257" i="2" s="1"/>
  <c r="AH258" i="2"/>
  <c r="O258" i="2" s="1"/>
  <c r="AH259" i="2"/>
  <c r="O259" i="2" s="1"/>
  <c r="AH260" i="2"/>
  <c r="O260" i="2" s="1"/>
  <c r="AH261" i="2"/>
  <c r="O261" i="2" s="1"/>
  <c r="AH262" i="2"/>
  <c r="O262" i="2" s="1"/>
  <c r="AH263" i="2"/>
  <c r="O263" i="2" s="1"/>
  <c r="AH264" i="2"/>
  <c r="O264" i="2" s="1"/>
  <c r="AH265" i="2"/>
  <c r="O265" i="2" s="1"/>
  <c r="AH266" i="2"/>
  <c r="O266" i="2" s="1"/>
  <c r="AH267" i="2"/>
  <c r="O267" i="2" s="1"/>
  <c r="AH268" i="2"/>
  <c r="O268" i="2" s="1"/>
  <c r="AH269" i="2"/>
  <c r="O269" i="2" s="1"/>
  <c r="AH270" i="2"/>
  <c r="O270" i="2" s="1"/>
  <c r="AH271" i="2"/>
  <c r="O271" i="2" s="1"/>
  <c r="AH272" i="2"/>
  <c r="O272" i="2" s="1"/>
  <c r="AH273" i="2"/>
  <c r="O273" i="2" s="1"/>
  <c r="AH274" i="2"/>
  <c r="O274" i="2" s="1"/>
  <c r="AH275" i="2"/>
  <c r="O275" i="2" s="1"/>
  <c r="AH276" i="2"/>
  <c r="O276" i="2" s="1"/>
  <c r="AH277" i="2"/>
  <c r="O277" i="2" s="1"/>
  <c r="AH278" i="2"/>
  <c r="O278" i="2" s="1"/>
  <c r="AH279" i="2"/>
  <c r="O279" i="2" s="1"/>
  <c r="AH280" i="2"/>
  <c r="O280" i="2" s="1"/>
  <c r="AH281" i="2"/>
  <c r="O281" i="2" s="1"/>
  <c r="AH282" i="2"/>
  <c r="O282" i="2" s="1"/>
  <c r="AH283" i="2"/>
  <c r="O283" i="2" s="1"/>
  <c r="AH284" i="2"/>
  <c r="O284" i="2" s="1"/>
  <c r="AH285" i="2"/>
  <c r="O285" i="2" s="1"/>
  <c r="AH286" i="2"/>
  <c r="O286" i="2" s="1"/>
  <c r="AH287" i="2"/>
  <c r="O287" i="2" s="1"/>
  <c r="AH288" i="2"/>
  <c r="O288" i="2" s="1"/>
  <c r="AH289" i="2"/>
  <c r="O289" i="2" s="1"/>
  <c r="AH290" i="2"/>
  <c r="O290" i="2" s="1"/>
  <c r="AH291" i="2"/>
  <c r="O291" i="2" s="1"/>
  <c r="AH292" i="2"/>
  <c r="O292" i="2" s="1"/>
  <c r="AH293" i="2"/>
  <c r="O293" i="2" s="1"/>
  <c r="AH294" i="2"/>
  <c r="O294" i="2" s="1"/>
  <c r="AH295" i="2"/>
  <c r="O295" i="2" s="1"/>
  <c r="AH296" i="2"/>
  <c r="O296" i="2" s="1"/>
  <c r="AH297" i="2"/>
  <c r="O297" i="2" s="1"/>
  <c r="AH298" i="2"/>
  <c r="O298" i="2" s="1"/>
  <c r="AH299" i="2"/>
  <c r="O299" i="2" s="1"/>
  <c r="AH300" i="2"/>
  <c r="O300" i="2" s="1"/>
  <c r="AH301" i="2"/>
  <c r="O301" i="2" s="1"/>
  <c r="AH302" i="2"/>
  <c r="O302" i="2" s="1"/>
  <c r="AH303" i="2"/>
  <c r="O303" i="2" s="1"/>
  <c r="AH304" i="2"/>
  <c r="O304" i="2" s="1"/>
  <c r="AH305" i="2"/>
  <c r="O305" i="2" s="1"/>
  <c r="AH306" i="2"/>
  <c r="O306" i="2" s="1"/>
  <c r="AH307" i="2"/>
  <c r="O307" i="2" s="1"/>
  <c r="AH308" i="2"/>
  <c r="O308" i="2" s="1"/>
  <c r="AH309" i="2"/>
  <c r="O309" i="2" s="1"/>
  <c r="AH310" i="2"/>
  <c r="O310" i="2" s="1"/>
  <c r="AH311" i="2"/>
  <c r="O311" i="2" s="1"/>
  <c r="AH312" i="2"/>
  <c r="O312" i="2" s="1"/>
  <c r="AH313" i="2"/>
  <c r="O313" i="2" s="1"/>
  <c r="AH314" i="2"/>
  <c r="O314" i="2" s="1"/>
  <c r="AH315" i="2"/>
  <c r="O315" i="2" s="1"/>
  <c r="AH316" i="2"/>
  <c r="O316" i="2" s="1"/>
  <c r="AH317" i="2"/>
  <c r="O317" i="2" s="1"/>
  <c r="AH318" i="2"/>
  <c r="O318" i="2" s="1"/>
  <c r="AH319" i="2"/>
  <c r="O319" i="2" s="1"/>
  <c r="AH320" i="2"/>
  <c r="O320" i="2" s="1"/>
  <c r="AH321" i="2"/>
  <c r="O321" i="2" s="1"/>
  <c r="AH322" i="2"/>
  <c r="O322" i="2" s="1"/>
  <c r="AH323" i="2"/>
  <c r="O323" i="2" s="1"/>
  <c r="AH324" i="2"/>
  <c r="O324" i="2" s="1"/>
  <c r="AH325" i="2"/>
  <c r="O325" i="2" s="1"/>
  <c r="AH326" i="2"/>
  <c r="O326" i="2" s="1"/>
  <c r="AH327" i="2"/>
  <c r="O327" i="2" s="1"/>
  <c r="AH328" i="2"/>
  <c r="O328" i="2" s="1"/>
  <c r="AH329" i="2"/>
  <c r="O329" i="2" s="1"/>
  <c r="AH330" i="2"/>
  <c r="O330" i="2" s="1"/>
  <c r="AH331" i="2"/>
  <c r="O331" i="2" s="1"/>
  <c r="AH332" i="2"/>
  <c r="O332" i="2" s="1"/>
  <c r="AH333" i="2"/>
  <c r="O333" i="2" s="1"/>
  <c r="AH334" i="2"/>
  <c r="O334" i="2" s="1"/>
  <c r="AH335" i="2"/>
  <c r="O335" i="2" s="1"/>
  <c r="AH336" i="2"/>
  <c r="O336" i="2" s="1"/>
  <c r="AH337" i="2"/>
  <c r="O337" i="2" s="1"/>
  <c r="AH338" i="2"/>
  <c r="O338" i="2" s="1"/>
  <c r="AH339" i="2"/>
  <c r="O339" i="2" s="1"/>
  <c r="AH340" i="2"/>
  <c r="O340" i="2" s="1"/>
  <c r="AH341" i="2"/>
  <c r="O341" i="2" s="1"/>
  <c r="AH342" i="2"/>
  <c r="O342" i="2" s="1"/>
  <c r="AH343" i="2"/>
  <c r="O343" i="2" s="1"/>
  <c r="AH344" i="2"/>
  <c r="O344" i="2" s="1"/>
  <c r="AH345" i="2"/>
  <c r="O345" i="2" s="1"/>
  <c r="AH346" i="2"/>
  <c r="O346" i="2" s="1"/>
  <c r="AH347" i="2"/>
  <c r="O347" i="2" s="1"/>
  <c r="AH348" i="2"/>
  <c r="O348" i="2" s="1"/>
  <c r="AH349" i="2"/>
  <c r="O349" i="2" s="1"/>
  <c r="AH350" i="2"/>
  <c r="O350" i="2" s="1"/>
  <c r="AH351" i="2"/>
  <c r="O351" i="2" s="1"/>
  <c r="AH352" i="2"/>
  <c r="O352" i="2" s="1"/>
  <c r="AH353" i="2"/>
  <c r="O353" i="2" s="1"/>
  <c r="AH354" i="2"/>
  <c r="O354" i="2" s="1"/>
  <c r="AH355" i="2"/>
  <c r="O355" i="2" s="1"/>
  <c r="AH356" i="2"/>
  <c r="O356" i="2" s="1"/>
  <c r="AH357" i="2"/>
  <c r="O357" i="2" s="1"/>
  <c r="AH358" i="2"/>
  <c r="O358" i="2" s="1"/>
  <c r="AH359" i="2"/>
  <c r="O359" i="2" s="1"/>
  <c r="AH360" i="2"/>
  <c r="O360" i="2" s="1"/>
  <c r="AH361" i="2"/>
  <c r="O361" i="2" s="1"/>
  <c r="AH362" i="2"/>
  <c r="O362" i="2" s="1"/>
  <c r="AH363" i="2"/>
  <c r="O363" i="2" s="1"/>
  <c r="AH364" i="2"/>
  <c r="O364" i="2" s="1"/>
  <c r="AH365" i="2"/>
  <c r="O365" i="2" s="1"/>
  <c r="AH366" i="2"/>
  <c r="O366" i="2" s="1"/>
  <c r="AH367" i="2"/>
  <c r="O367" i="2" s="1"/>
  <c r="AH368" i="2"/>
  <c r="O368" i="2" s="1"/>
  <c r="AH369" i="2"/>
  <c r="O369" i="2" s="1"/>
  <c r="AH370" i="2"/>
  <c r="O370" i="2" s="1"/>
  <c r="AH371" i="2"/>
  <c r="O371" i="2" s="1"/>
  <c r="AH372" i="2"/>
  <c r="O372" i="2" s="1"/>
  <c r="AH373" i="2"/>
  <c r="O373" i="2" s="1"/>
  <c r="AH374" i="2"/>
  <c r="O374" i="2" s="1"/>
  <c r="AH375" i="2"/>
  <c r="O375" i="2" s="1"/>
  <c r="AH376" i="2"/>
  <c r="O376" i="2" s="1"/>
  <c r="AH377" i="2"/>
  <c r="O377" i="2" s="1"/>
  <c r="AH378" i="2"/>
  <c r="O378" i="2" s="1"/>
  <c r="AH379" i="2"/>
  <c r="O379" i="2" s="1"/>
  <c r="AH380" i="2"/>
  <c r="O380" i="2" s="1"/>
  <c r="AH381" i="2"/>
  <c r="O381" i="2" s="1"/>
  <c r="AH382" i="2"/>
  <c r="O382" i="2" s="1"/>
  <c r="AH383" i="2"/>
  <c r="O383" i="2" s="1"/>
  <c r="AH384" i="2"/>
  <c r="O384" i="2" s="1"/>
  <c r="AH385" i="2"/>
  <c r="O385" i="2" s="1"/>
  <c r="AH386" i="2"/>
  <c r="O386" i="2" s="1"/>
  <c r="AH387" i="2"/>
  <c r="O387" i="2" s="1"/>
  <c r="AH388" i="2"/>
  <c r="O388" i="2" s="1"/>
  <c r="AH389" i="2"/>
  <c r="O389" i="2" s="1"/>
  <c r="AH390" i="2"/>
  <c r="O390" i="2" s="1"/>
  <c r="AH391" i="2"/>
  <c r="O391" i="2" s="1"/>
  <c r="AH392" i="2"/>
  <c r="O392" i="2" s="1"/>
  <c r="AH393" i="2"/>
  <c r="O393" i="2" s="1"/>
  <c r="AH394" i="2"/>
  <c r="O394" i="2" s="1"/>
  <c r="AH395" i="2"/>
  <c r="O395" i="2" s="1"/>
  <c r="AH396" i="2"/>
  <c r="O396" i="2" s="1"/>
  <c r="AH397" i="2"/>
  <c r="O397" i="2" s="1"/>
  <c r="AH398" i="2"/>
  <c r="O398" i="2" s="1"/>
  <c r="AH399" i="2"/>
  <c r="O399" i="2" s="1"/>
  <c r="AH400" i="2"/>
  <c r="O400" i="2" s="1"/>
  <c r="AH401" i="2"/>
  <c r="O401" i="2" s="1"/>
  <c r="AH402" i="2"/>
  <c r="O402" i="2" s="1"/>
  <c r="AH403" i="2"/>
  <c r="O403" i="2" s="1"/>
  <c r="AH404" i="2"/>
  <c r="O404" i="2" s="1"/>
  <c r="AH405" i="2"/>
  <c r="O405" i="2" s="1"/>
  <c r="AH406" i="2"/>
  <c r="O406" i="2" s="1"/>
  <c r="AH407" i="2"/>
  <c r="O407" i="2" s="1"/>
  <c r="AH408" i="2"/>
  <c r="O408" i="2" s="1"/>
  <c r="AH409" i="2"/>
  <c r="O409" i="2" s="1"/>
  <c r="AH410" i="2"/>
  <c r="O410" i="2" s="1"/>
  <c r="AH411" i="2"/>
  <c r="O411" i="2" s="1"/>
  <c r="AH412" i="2"/>
  <c r="O412" i="2" s="1"/>
  <c r="AH413" i="2"/>
  <c r="O413" i="2" s="1"/>
  <c r="AH414" i="2"/>
  <c r="O414" i="2" s="1"/>
  <c r="AH415" i="2"/>
  <c r="O415" i="2" s="1"/>
  <c r="AH416" i="2"/>
  <c r="O416" i="2" s="1"/>
  <c r="AH417" i="2"/>
  <c r="O417" i="2" s="1"/>
  <c r="AH418" i="2"/>
  <c r="O418" i="2" s="1"/>
  <c r="AH419" i="2"/>
  <c r="O419" i="2" s="1"/>
  <c r="AH420" i="2"/>
  <c r="O420" i="2" s="1"/>
  <c r="AH421" i="2"/>
  <c r="O421" i="2" s="1"/>
  <c r="AH422" i="2"/>
  <c r="O422" i="2" s="1"/>
  <c r="AH423" i="2"/>
  <c r="O423" i="2" s="1"/>
  <c r="AH424" i="2"/>
  <c r="O424" i="2" s="1"/>
  <c r="AH425" i="2"/>
  <c r="O425" i="2" s="1"/>
  <c r="AH426" i="2"/>
  <c r="O426" i="2" s="1"/>
  <c r="AH427" i="2"/>
  <c r="O427" i="2" s="1"/>
  <c r="AH428" i="2"/>
  <c r="O428" i="2" s="1"/>
  <c r="AH429" i="2"/>
  <c r="O429" i="2" s="1"/>
  <c r="AH430" i="2"/>
  <c r="O430" i="2" s="1"/>
  <c r="AH431" i="2"/>
  <c r="O431" i="2" s="1"/>
  <c r="AH432" i="2"/>
  <c r="O432" i="2" s="1"/>
  <c r="AH433" i="2"/>
  <c r="O433" i="2" s="1"/>
  <c r="AH434" i="2"/>
  <c r="O434" i="2" s="1"/>
  <c r="AH435" i="2"/>
  <c r="O435" i="2" s="1"/>
  <c r="AH436" i="2"/>
  <c r="O436" i="2" s="1"/>
  <c r="AH437" i="2"/>
  <c r="O437" i="2" s="1"/>
  <c r="AH438" i="2"/>
  <c r="O438" i="2" s="1"/>
  <c r="AH439" i="2"/>
  <c r="O439" i="2" s="1"/>
  <c r="AH440" i="2"/>
  <c r="O440" i="2" s="1"/>
  <c r="AH441" i="2"/>
  <c r="O441" i="2" s="1"/>
  <c r="AH442" i="2"/>
  <c r="O442" i="2" s="1"/>
  <c r="AH443" i="2"/>
  <c r="O443" i="2" s="1"/>
  <c r="AH444" i="2"/>
  <c r="O444" i="2" s="1"/>
  <c r="AH445" i="2"/>
  <c r="O445" i="2" s="1"/>
  <c r="AH446" i="2"/>
  <c r="O446" i="2" s="1"/>
  <c r="AH447" i="2"/>
  <c r="O447" i="2" s="1"/>
  <c r="AH448" i="2"/>
  <c r="O448" i="2" s="1"/>
  <c r="AH449" i="2"/>
  <c r="O449" i="2" s="1"/>
  <c r="AH450" i="2"/>
  <c r="O450" i="2" s="1"/>
  <c r="AH451" i="2"/>
  <c r="O451" i="2" s="1"/>
  <c r="AH452" i="2"/>
  <c r="O452" i="2" s="1"/>
  <c r="AH453" i="2"/>
  <c r="O453" i="2" s="1"/>
  <c r="AH454" i="2"/>
  <c r="O454" i="2" s="1"/>
  <c r="AH455" i="2"/>
  <c r="O455" i="2" s="1"/>
  <c r="AH456" i="2"/>
  <c r="O456" i="2" s="1"/>
  <c r="AH457" i="2"/>
  <c r="O457" i="2" s="1"/>
  <c r="AH458" i="2"/>
  <c r="O458" i="2" s="1"/>
  <c r="AH459" i="2"/>
  <c r="O459" i="2" s="1"/>
  <c r="AH460" i="2"/>
  <c r="O460" i="2" s="1"/>
  <c r="AH461" i="2"/>
  <c r="O461" i="2" s="1"/>
  <c r="AH462" i="2"/>
  <c r="O462" i="2" s="1"/>
  <c r="AH463" i="2"/>
  <c r="O463" i="2" s="1"/>
  <c r="AH464" i="2"/>
  <c r="O464" i="2" s="1"/>
  <c r="AH465" i="2"/>
  <c r="O465" i="2" s="1"/>
  <c r="AH466" i="2"/>
  <c r="O466" i="2" s="1"/>
  <c r="AH467" i="2"/>
  <c r="O467" i="2" s="1"/>
  <c r="AH468" i="2"/>
  <c r="O468" i="2" s="1"/>
  <c r="AH469" i="2"/>
  <c r="O469" i="2" s="1"/>
  <c r="AH470" i="2"/>
  <c r="O470" i="2" s="1"/>
  <c r="AH471" i="2"/>
  <c r="O471" i="2" s="1"/>
  <c r="AH472" i="2"/>
  <c r="O472" i="2" s="1"/>
  <c r="AH473" i="2"/>
  <c r="O473" i="2" s="1"/>
  <c r="AH474" i="2"/>
  <c r="O474" i="2" s="1"/>
  <c r="AH475" i="2"/>
  <c r="O475" i="2" s="1"/>
  <c r="AH476" i="2"/>
  <c r="O476" i="2" s="1"/>
  <c r="AH477" i="2"/>
  <c r="O477" i="2" s="1"/>
  <c r="AH478" i="2"/>
  <c r="O478" i="2" s="1"/>
  <c r="AH479" i="2"/>
  <c r="O479" i="2" s="1"/>
  <c r="AH480" i="2"/>
  <c r="O480" i="2" s="1"/>
  <c r="AH481" i="2"/>
  <c r="O481" i="2" s="1"/>
  <c r="AH482" i="2"/>
  <c r="O482" i="2" s="1"/>
  <c r="AH483" i="2"/>
  <c r="O483" i="2" s="1"/>
  <c r="AH484" i="2"/>
  <c r="O484" i="2" s="1"/>
  <c r="AH485" i="2"/>
  <c r="O485" i="2" s="1"/>
  <c r="AH486" i="2"/>
  <c r="O486" i="2" s="1"/>
  <c r="AH487" i="2"/>
  <c r="O487" i="2" s="1"/>
  <c r="AH488" i="2"/>
  <c r="O488" i="2" s="1"/>
  <c r="AH489" i="2"/>
  <c r="O489" i="2" s="1"/>
  <c r="AH490" i="2"/>
  <c r="O490" i="2" s="1"/>
  <c r="AH491" i="2"/>
  <c r="O491" i="2" s="1"/>
  <c r="AH492" i="2"/>
  <c r="O492" i="2" s="1"/>
  <c r="AH493" i="2"/>
  <c r="O493" i="2" s="1"/>
  <c r="AH494" i="2"/>
  <c r="O494" i="2" s="1"/>
  <c r="AH495" i="2"/>
  <c r="O495" i="2" s="1"/>
  <c r="AH496" i="2"/>
  <c r="O496" i="2" s="1"/>
  <c r="AH497" i="2"/>
  <c r="O497" i="2" s="1"/>
  <c r="AH498" i="2"/>
  <c r="O498" i="2" s="1"/>
  <c r="AH499" i="2"/>
  <c r="O499" i="2" s="1"/>
  <c r="AH500" i="2"/>
  <c r="O500" i="2" s="1"/>
  <c r="AH501" i="2"/>
  <c r="O501" i="2" s="1"/>
  <c r="AH502" i="2"/>
  <c r="O502" i="2" s="1"/>
  <c r="AH503" i="2"/>
  <c r="O503" i="2" s="1"/>
  <c r="AH504" i="2"/>
  <c r="O504" i="2" s="1"/>
  <c r="AH505" i="2"/>
  <c r="O505" i="2" s="1"/>
  <c r="AH506" i="2"/>
  <c r="O506" i="2" s="1"/>
  <c r="AH507" i="2"/>
  <c r="O507" i="2" s="1"/>
  <c r="AH508" i="2"/>
  <c r="O508" i="2" s="1"/>
  <c r="AH509" i="2"/>
  <c r="O509" i="2" s="1"/>
  <c r="AH510" i="2"/>
  <c r="O510" i="2" s="1"/>
  <c r="AH511" i="2"/>
  <c r="O511" i="2" s="1"/>
  <c r="AH512" i="2"/>
  <c r="O512" i="2" s="1"/>
  <c r="AH513" i="2"/>
  <c r="O513" i="2" s="1"/>
  <c r="AH514" i="2"/>
  <c r="O514" i="2" s="1"/>
  <c r="AH515" i="2"/>
  <c r="O515" i="2" s="1"/>
  <c r="AH516" i="2"/>
  <c r="O516" i="2" s="1"/>
  <c r="AH517" i="2"/>
  <c r="O517" i="2" s="1"/>
  <c r="AH518" i="2"/>
  <c r="O518" i="2" s="1"/>
  <c r="AH519" i="2"/>
  <c r="O519" i="2" s="1"/>
  <c r="AH520" i="2"/>
  <c r="O520" i="2" s="1"/>
  <c r="AH521" i="2"/>
  <c r="O521" i="2" s="1"/>
  <c r="AH522" i="2"/>
  <c r="O522" i="2" s="1"/>
  <c r="AH523" i="2"/>
  <c r="O523" i="2" s="1"/>
  <c r="AH524" i="2"/>
  <c r="O524" i="2" s="1"/>
  <c r="AH525" i="2"/>
  <c r="O525" i="2" s="1"/>
  <c r="AH526" i="2"/>
  <c r="O526" i="2" s="1"/>
  <c r="AH527" i="2"/>
  <c r="O527" i="2" s="1"/>
  <c r="AH528" i="2"/>
  <c r="O528" i="2" s="1"/>
  <c r="AH529" i="2"/>
  <c r="O529" i="2" s="1"/>
  <c r="AH530" i="2"/>
  <c r="O530" i="2" s="1"/>
  <c r="AH531" i="2"/>
  <c r="O531" i="2" s="1"/>
  <c r="AH532" i="2"/>
  <c r="O532" i="2" s="1"/>
  <c r="AH533" i="2"/>
  <c r="O533" i="2" s="1"/>
  <c r="AH534" i="2"/>
  <c r="O534" i="2" s="1"/>
  <c r="AH535" i="2"/>
  <c r="O535" i="2" s="1"/>
  <c r="AH536" i="2"/>
  <c r="O536" i="2" s="1"/>
  <c r="AH537" i="2"/>
  <c r="O537" i="2" s="1"/>
  <c r="AH538" i="2"/>
  <c r="O538" i="2" s="1"/>
  <c r="AH539" i="2"/>
  <c r="O539" i="2" s="1"/>
  <c r="AH540" i="2"/>
  <c r="O540" i="2" s="1"/>
  <c r="AH541" i="2"/>
  <c r="O541" i="2" s="1"/>
  <c r="AH542" i="2"/>
  <c r="O542" i="2" s="1"/>
  <c r="AH543" i="2"/>
  <c r="O543" i="2" s="1"/>
  <c r="AH544" i="2"/>
  <c r="O544" i="2" s="1"/>
  <c r="AH545" i="2"/>
  <c r="O545" i="2" s="1"/>
  <c r="AH546" i="2"/>
  <c r="O546" i="2" s="1"/>
  <c r="AH547" i="2"/>
  <c r="O547" i="2" s="1"/>
  <c r="AH548" i="2"/>
  <c r="O548" i="2" s="1"/>
  <c r="AH549" i="2"/>
  <c r="O549" i="2" s="1"/>
  <c r="AH550" i="2"/>
  <c r="O550" i="2" s="1"/>
  <c r="AH551" i="2"/>
  <c r="O551" i="2" s="1"/>
  <c r="AH552" i="2"/>
  <c r="O552" i="2" s="1"/>
  <c r="AH553" i="2"/>
  <c r="O553" i="2" s="1"/>
  <c r="AH554" i="2"/>
  <c r="O554" i="2" s="1"/>
  <c r="AH555" i="2"/>
  <c r="O555" i="2" s="1"/>
  <c r="AH556" i="2"/>
  <c r="O556" i="2" s="1"/>
  <c r="AH557" i="2"/>
  <c r="O557" i="2" s="1"/>
  <c r="AH558" i="2"/>
  <c r="O558" i="2" s="1"/>
  <c r="AH559" i="2"/>
  <c r="O559" i="2" s="1"/>
  <c r="AH560" i="2"/>
  <c r="O560" i="2" s="1"/>
  <c r="AH561" i="2"/>
  <c r="O561" i="2" s="1"/>
  <c r="AH562" i="2"/>
  <c r="O562" i="2" s="1"/>
  <c r="AH563" i="2"/>
  <c r="O563" i="2" s="1"/>
  <c r="AH564" i="2"/>
  <c r="O564" i="2" s="1"/>
  <c r="AH565" i="2"/>
  <c r="O565" i="2" s="1"/>
  <c r="AH566" i="2"/>
  <c r="O566" i="2" s="1"/>
  <c r="AH567" i="2"/>
  <c r="O567" i="2" s="1"/>
  <c r="AH568" i="2"/>
  <c r="O568" i="2" s="1"/>
  <c r="AH569" i="2"/>
  <c r="O569" i="2" s="1"/>
  <c r="AH570" i="2"/>
  <c r="O570" i="2" s="1"/>
  <c r="AH571" i="2"/>
  <c r="O571" i="2" s="1"/>
  <c r="AH572" i="2"/>
  <c r="O572" i="2" s="1"/>
  <c r="AH573" i="2"/>
  <c r="O573" i="2" s="1"/>
  <c r="AH574" i="2"/>
  <c r="O574" i="2" s="1"/>
  <c r="AH575" i="2"/>
  <c r="O575" i="2" s="1"/>
  <c r="AH576" i="2"/>
  <c r="O576" i="2" s="1"/>
  <c r="AH577" i="2"/>
  <c r="O577" i="2" s="1"/>
  <c r="AH578" i="2"/>
  <c r="O578" i="2" s="1"/>
  <c r="AH579" i="2"/>
  <c r="O579" i="2" s="1"/>
  <c r="AH580" i="2"/>
  <c r="O580" i="2" s="1"/>
  <c r="AH581" i="2"/>
  <c r="O581" i="2" s="1"/>
  <c r="AH582" i="2"/>
  <c r="O582" i="2" s="1"/>
  <c r="AH583" i="2"/>
  <c r="O583" i="2" s="1"/>
  <c r="AH584" i="2"/>
  <c r="O584" i="2" s="1"/>
  <c r="AH585" i="2"/>
  <c r="O585" i="2" s="1"/>
  <c r="AH586" i="2"/>
  <c r="O586" i="2" s="1"/>
  <c r="AH587" i="2"/>
  <c r="O587" i="2" s="1"/>
  <c r="AH588" i="2"/>
  <c r="O588" i="2" s="1"/>
  <c r="AH589" i="2"/>
  <c r="O589" i="2" s="1"/>
  <c r="AH590" i="2"/>
  <c r="O590" i="2" s="1"/>
  <c r="AH591" i="2"/>
  <c r="O591" i="2" s="1"/>
  <c r="AH592" i="2"/>
  <c r="O592" i="2" s="1"/>
  <c r="AH593" i="2"/>
  <c r="O593" i="2" s="1"/>
  <c r="AH594" i="2"/>
  <c r="O594" i="2" s="1"/>
  <c r="AH595" i="2"/>
  <c r="O595" i="2" s="1"/>
  <c r="AH596" i="2"/>
  <c r="O596" i="2" s="1"/>
  <c r="AH597" i="2"/>
  <c r="O597" i="2" s="1"/>
  <c r="AH598" i="2"/>
  <c r="O598" i="2" s="1"/>
  <c r="AH599" i="2"/>
  <c r="O599" i="2" s="1"/>
  <c r="AH600" i="2"/>
  <c r="O600" i="2" s="1"/>
  <c r="AH601" i="2"/>
  <c r="O601" i="2" s="1"/>
  <c r="AH602" i="2"/>
  <c r="O602" i="2" s="1"/>
  <c r="AH603" i="2"/>
  <c r="O603" i="2" s="1"/>
  <c r="AH604" i="2"/>
  <c r="O604" i="2" s="1"/>
  <c r="AH605" i="2"/>
  <c r="O605" i="2" s="1"/>
  <c r="AH606" i="2"/>
  <c r="O606" i="2" s="1"/>
  <c r="AH607" i="2"/>
  <c r="O607" i="2" s="1"/>
  <c r="AH608" i="2"/>
  <c r="O608" i="2" s="1"/>
  <c r="AH609" i="2"/>
  <c r="O609" i="2" s="1"/>
  <c r="AH610" i="2"/>
  <c r="O610" i="2" s="1"/>
  <c r="AH611" i="2"/>
  <c r="O611" i="2" s="1"/>
  <c r="AH612" i="2"/>
  <c r="O612" i="2" s="1"/>
  <c r="AH613" i="2"/>
  <c r="O613" i="2" s="1"/>
  <c r="AH614" i="2"/>
  <c r="O614" i="2" s="1"/>
  <c r="AH615" i="2"/>
  <c r="O615" i="2" s="1"/>
  <c r="AH616" i="2"/>
  <c r="O616" i="2" s="1"/>
  <c r="AH617" i="2"/>
  <c r="O617" i="2" s="1"/>
  <c r="AH618" i="2"/>
  <c r="O618" i="2" s="1"/>
  <c r="AH619" i="2"/>
  <c r="O619" i="2" s="1"/>
  <c r="AH620" i="2"/>
  <c r="O620" i="2" s="1"/>
  <c r="AH621" i="2"/>
  <c r="O621" i="2" s="1"/>
  <c r="AH622" i="2"/>
  <c r="O622" i="2" s="1"/>
  <c r="AH623" i="2"/>
  <c r="O623" i="2" s="1"/>
  <c r="AH624" i="2"/>
  <c r="O624" i="2" s="1"/>
  <c r="AH625" i="2"/>
  <c r="O625" i="2" s="1"/>
  <c r="AH626" i="2"/>
  <c r="O626" i="2" s="1"/>
  <c r="AH627" i="2"/>
  <c r="O627" i="2" s="1"/>
  <c r="AH628" i="2"/>
  <c r="O628" i="2" s="1"/>
  <c r="AH629" i="2"/>
  <c r="O629" i="2" s="1"/>
  <c r="AH630" i="2"/>
  <c r="O630" i="2" s="1"/>
  <c r="AH631" i="2"/>
  <c r="O631" i="2" s="1"/>
  <c r="AH632" i="2"/>
  <c r="O632" i="2" s="1"/>
  <c r="AH633" i="2"/>
  <c r="O633" i="2" s="1"/>
  <c r="AH634" i="2"/>
  <c r="O634" i="2" s="1"/>
  <c r="AH635" i="2"/>
  <c r="O635" i="2" s="1"/>
  <c r="AH636" i="2"/>
  <c r="O636" i="2" s="1"/>
  <c r="AH637" i="2"/>
  <c r="O637" i="2" s="1"/>
  <c r="AH638" i="2"/>
  <c r="O638" i="2" s="1"/>
  <c r="AH639" i="2"/>
  <c r="O639" i="2" s="1"/>
  <c r="AH640" i="2"/>
  <c r="O640" i="2" s="1"/>
  <c r="AH641" i="2"/>
  <c r="O641" i="2" s="1"/>
  <c r="AH642" i="2"/>
  <c r="O642" i="2" s="1"/>
  <c r="AH643" i="2"/>
  <c r="O643" i="2" s="1"/>
  <c r="AH644" i="2"/>
  <c r="O644" i="2" s="1"/>
  <c r="AH645" i="2"/>
  <c r="O645" i="2" s="1"/>
  <c r="AH646" i="2"/>
  <c r="O646" i="2" s="1"/>
  <c r="AH647" i="2"/>
  <c r="O647" i="2" s="1"/>
  <c r="AH648" i="2"/>
  <c r="O648" i="2" s="1"/>
  <c r="AH649" i="2"/>
  <c r="O649" i="2" s="1"/>
  <c r="AH650" i="2"/>
  <c r="O650" i="2" s="1"/>
  <c r="AH651" i="2"/>
  <c r="O651" i="2" s="1"/>
  <c r="AH652" i="2"/>
  <c r="O652" i="2" s="1"/>
  <c r="AH653" i="2"/>
  <c r="O653" i="2" s="1"/>
  <c r="AH654" i="2"/>
  <c r="O654" i="2" s="1"/>
  <c r="AH655" i="2"/>
  <c r="O655" i="2" s="1"/>
  <c r="AH656" i="2"/>
  <c r="O656" i="2" s="1"/>
  <c r="AH657" i="2"/>
  <c r="O657" i="2" s="1"/>
  <c r="AH658" i="2"/>
  <c r="O658" i="2" s="1"/>
  <c r="AH659" i="2"/>
  <c r="O659" i="2" s="1"/>
  <c r="AH660" i="2"/>
  <c r="O660" i="2" s="1"/>
  <c r="AH661" i="2"/>
  <c r="O661" i="2" s="1"/>
  <c r="AH662" i="2"/>
  <c r="O662" i="2" s="1"/>
  <c r="AH663" i="2"/>
  <c r="O663" i="2" s="1"/>
  <c r="AH664" i="2"/>
  <c r="O664" i="2" s="1"/>
  <c r="AH665" i="2"/>
  <c r="O665" i="2" s="1"/>
  <c r="AH666" i="2"/>
  <c r="O666" i="2" s="1"/>
  <c r="AH667" i="2"/>
  <c r="O667" i="2" s="1"/>
  <c r="AH668" i="2"/>
  <c r="O668" i="2" s="1"/>
  <c r="AH669" i="2"/>
  <c r="O669" i="2" s="1"/>
  <c r="AH670" i="2"/>
  <c r="O670" i="2" s="1"/>
  <c r="AH671" i="2"/>
  <c r="O671" i="2" s="1"/>
  <c r="AH672" i="2"/>
  <c r="O672" i="2" s="1"/>
  <c r="AH673" i="2"/>
  <c r="O673" i="2" s="1"/>
  <c r="AH674" i="2"/>
  <c r="O674" i="2" s="1"/>
  <c r="AH675" i="2"/>
  <c r="O675" i="2" s="1"/>
  <c r="AH676" i="2"/>
  <c r="O676" i="2" s="1"/>
  <c r="AH677" i="2"/>
  <c r="O677" i="2" s="1"/>
  <c r="AH678" i="2"/>
  <c r="O678" i="2" s="1"/>
  <c r="AH679" i="2"/>
  <c r="O679" i="2" s="1"/>
  <c r="AH680" i="2"/>
  <c r="O680" i="2" s="1"/>
  <c r="AH681" i="2"/>
  <c r="O681" i="2" s="1"/>
  <c r="AH682" i="2"/>
  <c r="O682" i="2" s="1"/>
  <c r="AH683" i="2"/>
  <c r="O683" i="2" s="1"/>
  <c r="AH684" i="2"/>
  <c r="O684" i="2" s="1"/>
  <c r="AH685" i="2"/>
  <c r="O685" i="2" s="1"/>
  <c r="AH686" i="2"/>
  <c r="O686" i="2" s="1"/>
  <c r="AH687" i="2"/>
  <c r="O687" i="2" s="1"/>
  <c r="AH688" i="2"/>
  <c r="O688" i="2" s="1"/>
  <c r="AH689" i="2"/>
  <c r="O689" i="2" s="1"/>
  <c r="AH690" i="2"/>
  <c r="O690" i="2" s="1"/>
  <c r="AH691" i="2"/>
  <c r="O691" i="2" s="1"/>
  <c r="AH692" i="2"/>
  <c r="O692" i="2" s="1"/>
  <c r="AH693" i="2"/>
  <c r="O693" i="2" s="1"/>
  <c r="AH694" i="2"/>
  <c r="O694" i="2" s="1"/>
  <c r="AH695" i="2"/>
  <c r="O695" i="2" s="1"/>
  <c r="AH696" i="2"/>
  <c r="O696" i="2" s="1"/>
  <c r="AH697" i="2"/>
  <c r="O697" i="2" s="1"/>
  <c r="AH698" i="2"/>
  <c r="O698" i="2" s="1"/>
  <c r="AH699" i="2"/>
  <c r="O699" i="2" s="1"/>
  <c r="AH700" i="2"/>
  <c r="O700" i="2" s="1"/>
  <c r="AH701" i="2"/>
  <c r="O701" i="2" s="1"/>
  <c r="AH702" i="2"/>
  <c r="O702" i="2" s="1"/>
  <c r="AH703" i="2"/>
  <c r="O703" i="2" s="1"/>
  <c r="AH704" i="2"/>
  <c r="O704" i="2" s="1"/>
  <c r="AH705" i="2"/>
  <c r="O705" i="2" s="1"/>
  <c r="AH706" i="2"/>
  <c r="O706" i="2" s="1"/>
  <c r="AH707" i="2"/>
  <c r="O707" i="2" s="1"/>
  <c r="AH708" i="2"/>
  <c r="O708" i="2" s="1"/>
  <c r="AH709" i="2"/>
  <c r="O709" i="2" s="1"/>
  <c r="AH710" i="2"/>
  <c r="O710" i="2" s="1"/>
  <c r="AH711" i="2"/>
  <c r="O711" i="2" s="1"/>
  <c r="AH712" i="2"/>
  <c r="O712" i="2" s="1"/>
  <c r="AH713" i="2"/>
  <c r="O713" i="2" s="1"/>
  <c r="AH714" i="2"/>
  <c r="O714" i="2" s="1"/>
  <c r="AH715" i="2"/>
  <c r="O715" i="2" s="1"/>
  <c r="AH716" i="2"/>
  <c r="O716" i="2" s="1"/>
  <c r="AH717" i="2"/>
  <c r="O717" i="2" s="1"/>
  <c r="AH718" i="2"/>
  <c r="O718" i="2" s="1"/>
  <c r="AH719" i="2"/>
  <c r="O719" i="2" s="1"/>
  <c r="AH720" i="2"/>
  <c r="O720" i="2" s="1"/>
  <c r="AH721" i="2"/>
  <c r="O721" i="2" s="1"/>
  <c r="AH722" i="2"/>
  <c r="O722" i="2" s="1"/>
  <c r="AH723" i="2"/>
  <c r="O723" i="2" s="1"/>
  <c r="AH724" i="2"/>
  <c r="O724" i="2" s="1"/>
  <c r="AH725" i="2"/>
  <c r="O725" i="2" s="1"/>
  <c r="AH726" i="2"/>
  <c r="O726" i="2" s="1"/>
  <c r="AH727" i="2"/>
  <c r="O727" i="2" s="1"/>
  <c r="AH728" i="2"/>
  <c r="O728" i="2" s="1"/>
  <c r="AH729" i="2"/>
  <c r="O729" i="2" s="1"/>
  <c r="AH730" i="2"/>
  <c r="O730" i="2" s="1"/>
  <c r="AH731" i="2"/>
  <c r="O731" i="2" s="1"/>
  <c r="AH732" i="2"/>
  <c r="O732" i="2" s="1"/>
  <c r="AH733" i="2"/>
  <c r="O733" i="2" s="1"/>
  <c r="AH734" i="2"/>
  <c r="O734" i="2" s="1"/>
  <c r="AH735" i="2"/>
  <c r="O735" i="2" s="1"/>
  <c r="AH736" i="2"/>
  <c r="O736" i="2" s="1"/>
  <c r="AH737" i="2"/>
  <c r="O737" i="2" s="1"/>
  <c r="AH738" i="2"/>
  <c r="O738" i="2" s="1"/>
  <c r="AH739" i="2"/>
  <c r="O739" i="2" s="1"/>
  <c r="AH740" i="2"/>
  <c r="O740" i="2" s="1"/>
  <c r="AH741" i="2"/>
  <c r="O741" i="2" s="1"/>
  <c r="AH742" i="2"/>
  <c r="O742" i="2" s="1"/>
  <c r="AH743" i="2"/>
  <c r="O743" i="2" s="1"/>
  <c r="AH744" i="2"/>
  <c r="O744" i="2" s="1"/>
  <c r="AH745" i="2"/>
  <c r="O745" i="2" s="1"/>
  <c r="AH746" i="2"/>
  <c r="O746" i="2" s="1"/>
  <c r="AH747" i="2"/>
  <c r="O747" i="2" s="1"/>
  <c r="AH748" i="2"/>
  <c r="O748" i="2" s="1"/>
  <c r="AH749" i="2"/>
  <c r="O749" i="2" s="1"/>
  <c r="AH750" i="2"/>
  <c r="O750" i="2" s="1"/>
  <c r="AH751" i="2"/>
  <c r="O751" i="2" s="1"/>
  <c r="AH752" i="2"/>
  <c r="O752" i="2" s="1"/>
  <c r="AH753" i="2"/>
  <c r="O753" i="2" s="1"/>
  <c r="AH754" i="2"/>
  <c r="O754" i="2" s="1"/>
  <c r="AH755" i="2"/>
  <c r="O755" i="2" s="1"/>
  <c r="AH756" i="2"/>
  <c r="O756" i="2" s="1"/>
  <c r="AH757" i="2"/>
  <c r="O757" i="2" s="1"/>
  <c r="AH758" i="2"/>
  <c r="O758" i="2" s="1"/>
  <c r="AH759" i="2"/>
  <c r="O759" i="2" s="1"/>
  <c r="AH760" i="2"/>
  <c r="O760" i="2" s="1"/>
  <c r="AH761" i="2"/>
  <c r="O761" i="2" s="1"/>
  <c r="AH762" i="2"/>
  <c r="O762" i="2" s="1"/>
  <c r="AH763" i="2"/>
  <c r="O763" i="2" s="1"/>
  <c r="AH764" i="2"/>
  <c r="O764" i="2" s="1"/>
  <c r="AH765" i="2"/>
  <c r="O765" i="2" s="1"/>
  <c r="AH766" i="2"/>
  <c r="O766" i="2" s="1"/>
  <c r="AH767" i="2"/>
  <c r="O767" i="2" s="1"/>
  <c r="AH768" i="2"/>
  <c r="O768" i="2" s="1"/>
  <c r="AH769" i="2"/>
  <c r="O769" i="2" s="1"/>
  <c r="AH770" i="2"/>
  <c r="O770" i="2" s="1"/>
  <c r="AH771" i="2"/>
  <c r="O771" i="2" s="1"/>
  <c r="AH772" i="2"/>
  <c r="O772" i="2" s="1"/>
  <c r="AH773" i="2"/>
  <c r="O773" i="2" s="1"/>
  <c r="AH774" i="2"/>
  <c r="O774" i="2" s="1"/>
  <c r="AH775" i="2"/>
  <c r="O775" i="2" s="1"/>
  <c r="AH776" i="2"/>
  <c r="O776" i="2" s="1"/>
  <c r="AH777" i="2"/>
  <c r="O777" i="2" s="1"/>
  <c r="AH778" i="2"/>
  <c r="O778" i="2" s="1"/>
  <c r="AH779" i="2"/>
  <c r="O779" i="2" s="1"/>
  <c r="AH780" i="2"/>
  <c r="O780" i="2" s="1"/>
  <c r="AH781" i="2"/>
  <c r="O781" i="2" s="1"/>
  <c r="AH782" i="2"/>
  <c r="O782" i="2" s="1"/>
  <c r="AH783" i="2"/>
  <c r="O783" i="2" s="1"/>
  <c r="AH784" i="2"/>
  <c r="O784" i="2" s="1"/>
  <c r="AH785" i="2"/>
  <c r="O785" i="2" s="1"/>
  <c r="AH786" i="2"/>
  <c r="O786" i="2" s="1"/>
  <c r="AH787" i="2"/>
  <c r="O787" i="2" s="1"/>
  <c r="AH788" i="2"/>
  <c r="O788" i="2" s="1"/>
  <c r="AH789" i="2"/>
  <c r="O789" i="2" s="1"/>
  <c r="AH790" i="2"/>
  <c r="O790" i="2" s="1"/>
  <c r="AH791" i="2"/>
  <c r="O791" i="2" s="1"/>
  <c r="AH792" i="2"/>
  <c r="O792" i="2" s="1"/>
  <c r="AH793" i="2"/>
  <c r="O793" i="2" s="1"/>
  <c r="AH794" i="2"/>
  <c r="O794" i="2" s="1"/>
  <c r="AH795" i="2"/>
  <c r="O795" i="2" s="1"/>
  <c r="AH796" i="2"/>
  <c r="O796" i="2" s="1"/>
  <c r="AH797" i="2"/>
  <c r="O797" i="2" s="1"/>
  <c r="AH798" i="2"/>
  <c r="O798" i="2" s="1"/>
  <c r="AH799" i="2"/>
  <c r="O799" i="2" s="1"/>
  <c r="AH800" i="2"/>
  <c r="O800" i="2" s="1"/>
  <c r="AH801" i="2"/>
  <c r="O801" i="2" s="1"/>
  <c r="AH802" i="2"/>
  <c r="O802" i="2" s="1"/>
  <c r="AH803" i="2"/>
  <c r="O803" i="2" s="1"/>
  <c r="AH804" i="2"/>
  <c r="O804" i="2" s="1"/>
  <c r="AH805" i="2"/>
  <c r="O805" i="2" s="1"/>
  <c r="AH806" i="2"/>
  <c r="O806" i="2" s="1"/>
  <c r="AH807" i="2"/>
  <c r="O807" i="2" s="1"/>
  <c r="AH808" i="2"/>
  <c r="O808" i="2" s="1"/>
  <c r="AH809" i="2"/>
  <c r="O809" i="2" s="1"/>
  <c r="AH810" i="2"/>
  <c r="O810" i="2" s="1"/>
  <c r="AH811" i="2"/>
  <c r="O811" i="2" s="1"/>
  <c r="AH812" i="2"/>
  <c r="O812" i="2" s="1"/>
  <c r="AH813" i="2"/>
  <c r="O813" i="2" s="1"/>
  <c r="AH814" i="2"/>
  <c r="O814" i="2" s="1"/>
  <c r="AH815" i="2"/>
  <c r="O815" i="2" s="1"/>
  <c r="AH816" i="2"/>
  <c r="O816" i="2" s="1"/>
  <c r="AH817" i="2"/>
  <c r="O817" i="2" s="1"/>
  <c r="AH818" i="2"/>
  <c r="O818" i="2" s="1"/>
  <c r="AH819" i="2"/>
  <c r="O819" i="2" s="1"/>
  <c r="AH820" i="2"/>
  <c r="O820" i="2" s="1"/>
  <c r="AH821" i="2"/>
  <c r="O821" i="2" s="1"/>
  <c r="AH822" i="2"/>
  <c r="O822" i="2" s="1"/>
  <c r="AH823" i="2"/>
  <c r="O823" i="2" s="1"/>
  <c r="AH824" i="2"/>
  <c r="O824" i="2" s="1"/>
  <c r="AH825" i="2"/>
  <c r="O825" i="2" s="1"/>
  <c r="AH826" i="2"/>
  <c r="O826" i="2" s="1"/>
  <c r="AH827" i="2"/>
  <c r="O827" i="2" s="1"/>
  <c r="AH828" i="2"/>
  <c r="O828" i="2" s="1"/>
  <c r="AH829" i="2"/>
  <c r="O829" i="2" s="1"/>
  <c r="AH830" i="2"/>
  <c r="O830" i="2" s="1"/>
  <c r="AH831" i="2"/>
  <c r="O831" i="2" s="1"/>
  <c r="AH832" i="2"/>
  <c r="O832" i="2" s="1"/>
  <c r="AH833" i="2"/>
  <c r="O833" i="2" s="1"/>
  <c r="AH834" i="2"/>
  <c r="O834" i="2" s="1"/>
  <c r="AH835" i="2"/>
  <c r="O835" i="2" s="1"/>
  <c r="AH836" i="2"/>
  <c r="O836" i="2" s="1"/>
  <c r="AH837" i="2"/>
  <c r="O837" i="2" s="1"/>
  <c r="AH838" i="2"/>
  <c r="O838" i="2" s="1"/>
  <c r="AH839" i="2"/>
  <c r="O839" i="2" s="1"/>
  <c r="AH840" i="2"/>
  <c r="O840" i="2" s="1"/>
  <c r="AH841" i="2"/>
  <c r="O841" i="2" s="1"/>
  <c r="AH842" i="2"/>
  <c r="O842" i="2" s="1"/>
  <c r="AH843" i="2"/>
  <c r="O843" i="2" s="1"/>
  <c r="AH844" i="2"/>
  <c r="O844" i="2" s="1"/>
  <c r="AH845" i="2"/>
  <c r="O845" i="2" s="1"/>
  <c r="AH846" i="2"/>
  <c r="O846" i="2" s="1"/>
  <c r="AH847" i="2"/>
  <c r="O847" i="2" s="1"/>
  <c r="AH848" i="2"/>
  <c r="O848" i="2" s="1"/>
  <c r="AH849" i="2"/>
  <c r="O849" i="2" s="1"/>
  <c r="AH850" i="2"/>
  <c r="O850" i="2" s="1"/>
  <c r="AH851" i="2"/>
  <c r="O851" i="2" s="1"/>
  <c r="AH852" i="2"/>
  <c r="O852" i="2" s="1"/>
  <c r="AH853" i="2"/>
  <c r="O853" i="2" s="1"/>
  <c r="AH854" i="2"/>
  <c r="O854" i="2" s="1"/>
  <c r="AH855" i="2"/>
  <c r="O855" i="2" s="1"/>
  <c r="AH856" i="2"/>
  <c r="O856" i="2" s="1"/>
  <c r="AH857" i="2"/>
  <c r="O857" i="2" s="1"/>
  <c r="AH858" i="2"/>
  <c r="O858" i="2" s="1"/>
  <c r="AH859" i="2"/>
  <c r="O859" i="2" s="1"/>
  <c r="AH860" i="2"/>
  <c r="O860" i="2" s="1"/>
  <c r="AH861" i="2"/>
  <c r="O861" i="2" s="1"/>
  <c r="AH862" i="2"/>
  <c r="O862" i="2" s="1"/>
  <c r="AH863" i="2"/>
  <c r="O863" i="2" s="1"/>
  <c r="AH864" i="2"/>
  <c r="O864" i="2" s="1"/>
  <c r="AH865" i="2"/>
  <c r="O865" i="2" s="1"/>
  <c r="AH866" i="2"/>
  <c r="O866" i="2" s="1"/>
  <c r="AH867" i="2"/>
  <c r="O867" i="2" s="1"/>
  <c r="AH868" i="2"/>
  <c r="O868" i="2" s="1"/>
  <c r="AH869" i="2"/>
  <c r="O869" i="2" s="1"/>
  <c r="AH870" i="2"/>
  <c r="O870" i="2" s="1"/>
  <c r="AH871" i="2"/>
  <c r="O871" i="2" s="1"/>
  <c r="AH872" i="2"/>
  <c r="O872" i="2" s="1"/>
  <c r="AH873" i="2"/>
  <c r="O873" i="2" s="1"/>
  <c r="AH874" i="2"/>
  <c r="O874" i="2" s="1"/>
  <c r="AH875" i="2"/>
  <c r="O875" i="2" s="1"/>
  <c r="AH876" i="2"/>
  <c r="O876" i="2" s="1"/>
  <c r="AH877" i="2"/>
  <c r="O877" i="2" s="1"/>
  <c r="AH878" i="2"/>
  <c r="O878" i="2" s="1"/>
  <c r="AH879" i="2"/>
  <c r="O879" i="2" s="1"/>
  <c r="AH880" i="2"/>
  <c r="O880" i="2" s="1"/>
  <c r="AH881" i="2"/>
  <c r="O881" i="2" s="1"/>
  <c r="AH882" i="2"/>
  <c r="O882" i="2" s="1"/>
  <c r="AH883" i="2"/>
  <c r="O883" i="2" s="1"/>
  <c r="AH884" i="2"/>
  <c r="O884" i="2" s="1"/>
  <c r="AH885" i="2"/>
  <c r="O885" i="2" s="1"/>
  <c r="AH886" i="2"/>
  <c r="O886" i="2" s="1"/>
  <c r="AH887" i="2"/>
  <c r="O887" i="2" s="1"/>
  <c r="AH888" i="2"/>
  <c r="O888" i="2" s="1"/>
  <c r="AH889" i="2"/>
  <c r="O889" i="2" s="1"/>
  <c r="AH890" i="2"/>
  <c r="O890" i="2" s="1"/>
  <c r="AH891" i="2"/>
  <c r="O891" i="2" s="1"/>
  <c r="AH892" i="2"/>
  <c r="O892" i="2" s="1"/>
  <c r="AH893" i="2"/>
  <c r="O893" i="2" s="1"/>
  <c r="AH894" i="2"/>
  <c r="O894" i="2" s="1"/>
  <c r="AH895" i="2"/>
  <c r="O895" i="2" s="1"/>
  <c r="AH896" i="2"/>
  <c r="O896" i="2" s="1"/>
  <c r="AH897" i="2"/>
  <c r="O897" i="2" s="1"/>
  <c r="AH898" i="2"/>
  <c r="O898" i="2" s="1"/>
  <c r="AH899" i="2"/>
  <c r="O899" i="2" s="1"/>
  <c r="AH900" i="2"/>
  <c r="O900" i="2" s="1"/>
  <c r="AH901" i="2"/>
  <c r="O901" i="2" s="1"/>
  <c r="AH902" i="2"/>
  <c r="O902" i="2" s="1"/>
  <c r="AH903" i="2"/>
  <c r="O903" i="2" s="1"/>
  <c r="AH904" i="2"/>
  <c r="O904" i="2" s="1"/>
  <c r="AH905" i="2"/>
  <c r="O905" i="2" s="1"/>
  <c r="AH906" i="2"/>
  <c r="O906" i="2" s="1"/>
  <c r="AH907" i="2"/>
  <c r="O907" i="2" s="1"/>
  <c r="AH908" i="2"/>
  <c r="O908" i="2" s="1"/>
  <c r="AH909" i="2"/>
  <c r="O909" i="2" s="1"/>
  <c r="AH910" i="2"/>
  <c r="O910" i="2" s="1"/>
  <c r="AH911" i="2"/>
  <c r="O911" i="2" s="1"/>
  <c r="AH912" i="2"/>
  <c r="O912" i="2" s="1"/>
  <c r="AH913" i="2"/>
  <c r="O913" i="2" s="1"/>
  <c r="AH914" i="2"/>
  <c r="O914" i="2" s="1"/>
  <c r="AH915" i="2"/>
  <c r="O915" i="2" s="1"/>
  <c r="AH916" i="2"/>
  <c r="O916" i="2" s="1"/>
  <c r="AH917" i="2"/>
  <c r="O917" i="2" s="1"/>
  <c r="AH918" i="2"/>
  <c r="O918" i="2" s="1"/>
  <c r="AH919" i="2"/>
  <c r="O919" i="2" s="1"/>
  <c r="AH920" i="2"/>
  <c r="O920" i="2" s="1"/>
  <c r="AH921" i="2"/>
  <c r="O921" i="2" s="1"/>
  <c r="AH922" i="2"/>
  <c r="O922" i="2" s="1"/>
  <c r="AH923" i="2"/>
  <c r="O923" i="2" s="1"/>
  <c r="AH924" i="2"/>
  <c r="O924" i="2" s="1"/>
  <c r="AH925" i="2"/>
  <c r="O925" i="2" s="1"/>
  <c r="AH926" i="2"/>
  <c r="O926" i="2" s="1"/>
  <c r="AH927" i="2"/>
  <c r="O927" i="2" s="1"/>
  <c r="AH928" i="2"/>
  <c r="O928" i="2" s="1"/>
  <c r="AH929" i="2"/>
  <c r="O929" i="2" s="1"/>
  <c r="AH930" i="2"/>
  <c r="O930" i="2" s="1"/>
  <c r="AH931" i="2"/>
  <c r="O931" i="2" s="1"/>
  <c r="AH932" i="2"/>
  <c r="O932" i="2" s="1"/>
  <c r="AH933" i="2"/>
  <c r="O933" i="2" s="1"/>
  <c r="AH934" i="2"/>
  <c r="O934" i="2" s="1"/>
  <c r="AH935" i="2"/>
  <c r="O935" i="2" s="1"/>
  <c r="AH936" i="2"/>
  <c r="O936" i="2" s="1"/>
  <c r="AH937" i="2"/>
  <c r="O937" i="2" s="1"/>
  <c r="AH938" i="2"/>
  <c r="O938" i="2" s="1"/>
  <c r="AH939" i="2"/>
  <c r="O939" i="2" s="1"/>
  <c r="AH940" i="2"/>
  <c r="O940" i="2" s="1"/>
  <c r="AH941" i="2"/>
  <c r="O941" i="2" s="1"/>
  <c r="AH942" i="2"/>
  <c r="O942" i="2" s="1"/>
  <c r="AH943" i="2"/>
  <c r="O943" i="2" s="1"/>
  <c r="AH944" i="2"/>
  <c r="O944" i="2" s="1"/>
  <c r="AH945" i="2"/>
  <c r="O945" i="2" s="1"/>
  <c r="AH946" i="2"/>
  <c r="O946" i="2" s="1"/>
  <c r="AH947" i="2"/>
  <c r="O947" i="2" s="1"/>
  <c r="AH948" i="2"/>
  <c r="O948" i="2" s="1"/>
  <c r="AH949" i="2"/>
  <c r="O949" i="2" s="1"/>
  <c r="AH950" i="2"/>
  <c r="O950" i="2" s="1"/>
  <c r="AH951" i="2"/>
  <c r="O951" i="2" s="1"/>
  <c r="AH952" i="2"/>
  <c r="O952" i="2" s="1"/>
  <c r="AH953" i="2"/>
  <c r="O953" i="2" s="1"/>
  <c r="AH954" i="2"/>
  <c r="O954" i="2" s="1"/>
  <c r="AH955" i="2"/>
  <c r="O955" i="2" s="1"/>
  <c r="AH956" i="2"/>
  <c r="O956" i="2" s="1"/>
  <c r="AH957" i="2"/>
  <c r="O957" i="2" s="1"/>
  <c r="AH958" i="2"/>
  <c r="O958" i="2" s="1"/>
  <c r="AH959" i="2"/>
  <c r="O959" i="2" s="1"/>
  <c r="AH960" i="2"/>
  <c r="O960" i="2" s="1"/>
  <c r="AH961" i="2"/>
  <c r="O961" i="2" s="1"/>
  <c r="AH962" i="2"/>
  <c r="O962" i="2" s="1"/>
  <c r="AH963" i="2"/>
  <c r="O963" i="2" s="1"/>
  <c r="AH964" i="2"/>
  <c r="O964" i="2" s="1"/>
  <c r="AH965" i="2"/>
  <c r="O965" i="2" s="1"/>
  <c r="AH966" i="2"/>
  <c r="O966" i="2" s="1"/>
  <c r="AH967" i="2"/>
  <c r="O967" i="2" s="1"/>
  <c r="AH968" i="2"/>
  <c r="O968" i="2" s="1"/>
  <c r="AH969" i="2"/>
  <c r="O969" i="2" s="1"/>
  <c r="AH970" i="2"/>
  <c r="O970" i="2" s="1"/>
  <c r="AH971" i="2"/>
  <c r="O971" i="2" s="1"/>
  <c r="AH972" i="2"/>
  <c r="O972" i="2" s="1"/>
  <c r="AH973" i="2"/>
  <c r="O973" i="2" s="1"/>
  <c r="AH974" i="2"/>
  <c r="O974" i="2" s="1"/>
  <c r="AH975" i="2"/>
  <c r="O975" i="2" s="1"/>
  <c r="AH976" i="2"/>
  <c r="O976" i="2" s="1"/>
  <c r="AH977" i="2"/>
  <c r="O977" i="2" s="1"/>
  <c r="AH978" i="2"/>
  <c r="O978" i="2" s="1"/>
  <c r="AH979" i="2"/>
  <c r="O979" i="2" s="1"/>
  <c r="AH980" i="2"/>
  <c r="O980" i="2" s="1"/>
  <c r="AH981" i="2"/>
  <c r="O981" i="2" s="1"/>
  <c r="AH982" i="2"/>
  <c r="O982" i="2" s="1"/>
  <c r="AH983" i="2"/>
  <c r="O983" i="2" s="1"/>
  <c r="AH984" i="2"/>
  <c r="O984" i="2" s="1"/>
  <c r="AH985" i="2"/>
  <c r="O985" i="2" s="1"/>
  <c r="AH986" i="2"/>
  <c r="O986" i="2" s="1"/>
  <c r="AH987" i="2"/>
  <c r="O987" i="2" s="1"/>
  <c r="AH988" i="2"/>
  <c r="O988" i="2" s="1"/>
  <c r="AH989" i="2"/>
  <c r="O989" i="2" s="1"/>
  <c r="AH990" i="2"/>
  <c r="O990" i="2" s="1"/>
  <c r="AH991" i="2"/>
  <c r="O991" i="2" s="1"/>
  <c r="AH992" i="2"/>
  <c r="O992" i="2" s="1"/>
  <c r="AH993" i="2"/>
  <c r="O993" i="2" s="1"/>
  <c r="AH994" i="2"/>
  <c r="O994" i="2" s="1"/>
  <c r="AH995" i="2"/>
  <c r="O995" i="2" s="1"/>
  <c r="AH996" i="2"/>
  <c r="O996" i="2" s="1"/>
  <c r="AH997" i="2"/>
  <c r="O997" i="2" s="1"/>
  <c r="AH998" i="2"/>
  <c r="O998" i="2" s="1"/>
  <c r="AH999" i="2"/>
  <c r="O999" i="2" s="1"/>
  <c r="AH1000" i="2"/>
  <c r="O1000" i="2" s="1"/>
  <c r="AH1001" i="2"/>
  <c r="O1001" i="2" s="1"/>
  <c r="AH1002" i="2"/>
  <c r="O1002" i="2" s="1"/>
  <c r="AH1003" i="2"/>
  <c r="O1003" i="2" s="1"/>
  <c r="AH1004" i="2"/>
  <c r="O1004" i="2" s="1"/>
  <c r="AH1005" i="2"/>
  <c r="O1005" i="2" s="1"/>
  <c r="AH1006" i="2"/>
  <c r="O1006" i="2" s="1"/>
  <c r="AH1007" i="2"/>
  <c r="O1007" i="2" s="1"/>
  <c r="AH1008" i="2"/>
  <c r="O1008" i="2" s="1"/>
  <c r="AH1009" i="2"/>
  <c r="O1009" i="2" s="1"/>
  <c r="AH1010" i="2"/>
  <c r="O1010" i="2" s="1"/>
  <c r="AH1011" i="2"/>
  <c r="O1011" i="2" s="1"/>
  <c r="AH1012" i="2"/>
  <c r="O1012" i="2" s="1"/>
  <c r="AH1013" i="2"/>
  <c r="O1013" i="2" s="1"/>
  <c r="AH1014" i="2"/>
  <c r="O1014" i="2" s="1"/>
  <c r="AH1015" i="2"/>
  <c r="O1015" i="2" s="1"/>
  <c r="AH1016" i="2"/>
  <c r="O1016" i="2" s="1"/>
  <c r="AH1017" i="2"/>
  <c r="O1017" i="2" s="1"/>
  <c r="AH1018" i="2"/>
  <c r="O1018" i="2" s="1"/>
  <c r="AH1019" i="2"/>
  <c r="O1019" i="2" s="1"/>
  <c r="AH1020" i="2"/>
  <c r="O1020" i="2" s="1"/>
  <c r="AH1021" i="2"/>
  <c r="O1021" i="2" s="1"/>
  <c r="AH1022" i="2"/>
  <c r="O1022" i="2" s="1"/>
  <c r="AH1023" i="2"/>
  <c r="O1023" i="2" s="1"/>
  <c r="AH1024" i="2"/>
  <c r="O1024" i="2" s="1"/>
  <c r="AH1025" i="2"/>
  <c r="O1025" i="2" s="1"/>
  <c r="AH1026" i="2"/>
  <c r="O1026" i="2" s="1"/>
  <c r="AH1027" i="2"/>
  <c r="O1027" i="2" s="1"/>
  <c r="AH1028" i="2"/>
  <c r="O1028" i="2" s="1"/>
  <c r="AH1029" i="2"/>
  <c r="O1029" i="2" s="1"/>
  <c r="AH1030" i="2"/>
  <c r="O1030" i="2" s="1"/>
  <c r="AH1031" i="2"/>
  <c r="O1031" i="2" s="1"/>
  <c r="AH1032" i="2"/>
  <c r="O1032" i="2" s="1"/>
  <c r="AH1033" i="2"/>
  <c r="O1033" i="2" s="1"/>
  <c r="AH1034" i="2"/>
  <c r="O1034" i="2" s="1"/>
  <c r="AH1035" i="2"/>
  <c r="O1035" i="2" s="1"/>
  <c r="AH1036" i="2"/>
  <c r="O1036" i="2" s="1"/>
  <c r="AH1037" i="2"/>
  <c r="O1037" i="2" s="1"/>
  <c r="AH1038" i="2"/>
  <c r="O1038" i="2" s="1"/>
  <c r="AH1039" i="2"/>
  <c r="O1039" i="2" s="1"/>
  <c r="AH1040" i="2"/>
  <c r="O1040" i="2" s="1"/>
  <c r="AH1041" i="2"/>
  <c r="O1041" i="2" s="1"/>
  <c r="AH1042" i="2"/>
  <c r="O1042" i="2" s="1"/>
  <c r="AH1043" i="2"/>
  <c r="O1043" i="2" s="1"/>
  <c r="AH1044" i="2"/>
  <c r="O1044" i="2" s="1"/>
  <c r="AH1045" i="2"/>
  <c r="O1045" i="2" s="1"/>
  <c r="AH1046" i="2"/>
  <c r="O1046" i="2" s="1"/>
  <c r="AH1047" i="2"/>
  <c r="O1047" i="2" s="1"/>
  <c r="AH1048" i="2"/>
  <c r="O1048" i="2" s="1"/>
  <c r="AH1049" i="2"/>
  <c r="O1049" i="2" s="1"/>
  <c r="AH1050" i="2"/>
  <c r="O1050" i="2" s="1"/>
  <c r="AH1051" i="2"/>
  <c r="O1051" i="2" s="1"/>
  <c r="AH1052" i="2"/>
  <c r="O1052" i="2" s="1"/>
  <c r="AH1053" i="2"/>
  <c r="O1053" i="2" s="1"/>
  <c r="AH1054" i="2"/>
  <c r="O1054" i="2" s="1"/>
  <c r="AH1055" i="2"/>
  <c r="O1055" i="2" s="1"/>
  <c r="AH1056" i="2"/>
  <c r="O1056" i="2" s="1"/>
  <c r="AH1057" i="2"/>
  <c r="O1057" i="2" s="1"/>
  <c r="AH1058" i="2"/>
  <c r="O1058" i="2" s="1"/>
  <c r="AH1059" i="2"/>
  <c r="O1059" i="2" s="1"/>
  <c r="AH1060" i="2"/>
  <c r="O1060" i="2" s="1"/>
  <c r="AH1061" i="2"/>
  <c r="O1061" i="2" s="1"/>
  <c r="AH1062" i="2"/>
  <c r="O1062" i="2" s="1"/>
  <c r="AH1063" i="2"/>
  <c r="O1063" i="2" s="1"/>
  <c r="AH1064" i="2"/>
  <c r="O1064" i="2" s="1"/>
  <c r="AH1065" i="2"/>
  <c r="O1065" i="2" s="1"/>
  <c r="AH1066" i="2"/>
  <c r="O1066" i="2" s="1"/>
  <c r="AH1067" i="2"/>
  <c r="O1067" i="2" s="1"/>
  <c r="AH1068" i="2"/>
  <c r="O1068" i="2" s="1"/>
  <c r="AH1069" i="2"/>
  <c r="O1069" i="2" s="1"/>
  <c r="AH1070" i="2"/>
  <c r="O1070" i="2" s="1"/>
  <c r="AH1071" i="2"/>
  <c r="O1071" i="2" s="1"/>
  <c r="AH1072" i="2"/>
  <c r="O1072" i="2" s="1"/>
  <c r="AH1073" i="2"/>
  <c r="O1073" i="2" s="1"/>
  <c r="AH1074" i="2"/>
  <c r="O1074" i="2" s="1"/>
  <c r="AH1075" i="2"/>
  <c r="O1075" i="2" s="1"/>
  <c r="AH1076" i="2"/>
  <c r="O1076" i="2" s="1"/>
  <c r="AH1077" i="2"/>
  <c r="O1077" i="2" s="1"/>
  <c r="AH1078" i="2"/>
  <c r="O1078" i="2" s="1"/>
  <c r="AH1079" i="2"/>
  <c r="O1079" i="2" s="1"/>
  <c r="AH1080" i="2"/>
  <c r="O1080" i="2" s="1"/>
  <c r="AH1081" i="2"/>
  <c r="O1081" i="2" s="1"/>
  <c r="AH1082" i="2"/>
  <c r="O1082" i="2" s="1"/>
  <c r="AH1083" i="2"/>
  <c r="O1083" i="2" s="1"/>
  <c r="AH1084" i="2"/>
  <c r="O1084" i="2" s="1"/>
  <c r="AH1085" i="2"/>
  <c r="O1085" i="2" s="1"/>
  <c r="AH1086" i="2"/>
  <c r="O1086" i="2" s="1"/>
  <c r="AH1087" i="2"/>
  <c r="O1087" i="2" s="1"/>
  <c r="AH1088" i="2"/>
  <c r="O1088" i="2" s="1"/>
  <c r="AH1089" i="2"/>
  <c r="O1089" i="2" s="1"/>
  <c r="AH1090" i="2"/>
  <c r="O1090" i="2" s="1"/>
  <c r="AH1091" i="2"/>
  <c r="O1091" i="2" s="1"/>
  <c r="AH1092" i="2"/>
  <c r="O1092" i="2" s="1"/>
  <c r="AH1093" i="2"/>
  <c r="O1093" i="2" s="1"/>
  <c r="AH1094" i="2"/>
  <c r="O1094" i="2" s="1"/>
  <c r="AH1095" i="2"/>
  <c r="O1095" i="2" s="1"/>
  <c r="AH1096" i="2"/>
  <c r="O1096" i="2" s="1"/>
  <c r="AH1097" i="2"/>
  <c r="O1097" i="2" s="1"/>
  <c r="AH1098" i="2"/>
  <c r="O1098" i="2" s="1"/>
  <c r="AH1099" i="2"/>
  <c r="O1099" i="2" s="1"/>
  <c r="AH1100" i="2"/>
  <c r="O1100" i="2" s="1"/>
  <c r="AH1101" i="2"/>
  <c r="O1101" i="2" s="1"/>
  <c r="AH1102" i="2"/>
  <c r="O1102" i="2" s="1"/>
  <c r="AH1103" i="2"/>
  <c r="O1103" i="2" s="1"/>
  <c r="AH1104" i="2"/>
  <c r="O1104" i="2" s="1"/>
  <c r="AH1105" i="2"/>
  <c r="O1105" i="2" s="1"/>
  <c r="AH1106" i="2"/>
  <c r="O1106" i="2" s="1"/>
  <c r="AH1107" i="2"/>
  <c r="O1107" i="2" s="1"/>
  <c r="AH1108" i="2"/>
  <c r="O1108" i="2" s="1"/>
  <c r="AH1109" i="2"/>
  <c r="O1109" i="2" s="1"/>
  <c r="AH1110" i="2"/>
  <c r="O1110" i="2" s="1"/>
  <c r="AH1111" i="2"/>
  <c r="O1111" i="2" s="1"/>
  <c r="AH1112" i="2"/>
  <c r="O1112" i="2" s="1"/>
  <c r="AH1113" i="2"/>
  <c r="O1113" i="2" s="1"/>
  <c r="AH1114" i="2"/>
  <c r="O1114" i="2" s="1"/>
  <c r="AH1115" i="2"/>
  <c r="O1115" i="2" s="1"/>
  <c r="AH1116" i="2"/>
  <c r="O1116" i="2" s="1"/>
  <c r="AH1117" i="2"/>
  <c r="O1117" i="2" s="1"/>
  <c r="AH1118" i="2"/>
  <c r="O1118" i="2" s="1"/>
  <c r="AH1119" i="2"/>
  <c r="O1119" i="2" s="1"/>
  <c r="AH1120" i="2"/>
  <c r="O1120" i="2" s="1"/>
  <c r="AH1121" i="2"/>
  <c r="O1121" i="2" s="1"/>
  <c r="AH1122" i="2"/>
  <c r="O1122" i="2" s="1"/>
  <c r="AH1123" i="2"/>
  <c r="O1123" i="2" s="1"/>
  <c r="AH1124" i="2"/>
  <c r="O1124" i="2" s="1"/>
  <c r="AH1125" i="2"/>
  <c r="O1125" i="2" s="1"/>
  <c r="AH1126" i="2"/>
  <c r="O1126" i="2" s="1"/>
  <c r="AH1127" i="2"/>
  <c r="O1127" i="2" s="1"/>
  <c r="AH1128" i="2"/>
  <c r="O1128" i="2" s="1"/>
  <c r="AH1129" i="2"/>
  <c r="O1129" i="2" s="1"/>
  <c r="AH1130" i="2"/>
  <c r="O1130" i="2" s="1"/>
  <c r="AH1131" i="2"/>
  <c r="O1131" i="2" s="1"/>
  <c r="AH1132" i="2"/>
  <c r="O1132" i="2" s="1"/>
  <c r="AH1133" i="2"/>
  <c r="O1133" i="2" s="1"/>
  <c r="AH1134" i="2"/>
  <c r="O1134" i="2" s="1"/>
  <c r="AH1135" i="2"/>
  <c r="O1135" i="2" s="1"/>
  <c r="AH1136" i="2"/>
  <c r="O1136" i="2" s="1"/>
  <c r="AH1137" i="2"/>
  <c r="O1137" i="2" s="1"/>
  <c r="AH1138" i="2"/>
  <c r="O1138" i="2" s="1"/>
  <c r="AH1139" i="2"/>
  <c r="O1139" i="2" s="1"/>
  <c r="AH1140" i="2"/>
  <c r="O1140" i="2" s="1"/>
  <c r="AH1141" i="2"/>
  <c r="O1141" i="2" s="1"/>
  <c r="AH1142" i="2"/>
  <c r="O1142" i="2" s="1"/>
  <c r="AH1143" i="2"/>
  <c r="O1143" i="2" s="1"/>
  <c r="AH1144" i="2"/>
  <c r="O1144" i="2" s="1"/>
  <c r="AH1145" i="2"/>
  <c r="O1145" i="2" s="1"/>
  <c r="AH1146" i="2"/>
  <c r="O1146" i="2" s="1"/>
  <c r="AH1147" i="2"/>
  <c r="O1147" i="2" s="1"/>
  <c r="AH1148" i="2"/>
  <c r="O1148" i="2" s="1"/>
  <c r="AH1149" i="2"/>
  <c r="O1149" i="2" s="1"/>
  <c r="AH1150" i="2"/>
  <c r="O1150" i="2" s="1"/>
  <c r="AH1151" i="2"/>
  <c r="O1151" i="2" s="1"/>
  <c r="AH1152" i="2"/>
  <c r="O1152" i="2" s="1"/>
  <c r="AH1153" i="2"/>
  <c r="O1153" i="2" s="1"/>
  <c r="AH1154" i="2"/>
  <c r="O1154" i="2" s="1"/>
  <c r="AH1155" i="2"/>
  <c r="O1155" i="2" s="1"/>
  <c r="AH1156" i="2"/>
  <c r="O1156" i="2" s="1"/>
  <c r="AH1157" i="2"/>
  <c r="O1157" i="2" s="1"/>
  <c r="AH1158" i="2"/>
  <c r="O1158" i="2" s="1"/>
  <c r="AH1159" i="2"/>
  <c r="O1159" i="2" s="1"/>
  <c r="AH1160" i="2"/>
  <c r="O1160" i="2" s="1"/>
  <c r="AH1161" i="2"/>
  <c r="O1161" i="2" s="1"/>
  <c r="AH1162" i="2"/>
  <c r="O1162" i="2" s="1"/>
  <c r="AH1163" i="2"/>
  <c r="O1163" i="2" s="1"/>
  <c r="AH1164" i="2"/>
  <c r="O1164" i="2" s="1"/>
  <c r="AH1165" i="2"/>
  <c r="O1165" i="2" s="1"/>
  <c r="AH1166" i="2"/>
  <c r="O1166" i="2" s="1"/>
  <c r="AH1167" i="2"/>
  <c r="O1167" i="2" s="1"/>
  <c r="AH1168" i="2"/>
  <c r="O1168" i="2" s="1"/>
  <c r="AH1169" i="2"/>
  <c r="O1169" i="2" s="1"/>
  <c r="AH1170" i="2"/>
  <c r="O1170" i="2" s="1"/>
  <c r="AH1171" i="2"/>
  <c r="O1171" i="2" s="1"/>
  <c r="AH1172" i="2"/>
  <c r="O1172" i="2" s="1"/>
  <c r="AH1173" i="2"/>
  <c r="O1173" i="2" s="1"/>
  <c r="AH1174" i="2"/>
  <c r="O1174" i="2" s="1"/>
  <c r="AH1175" i="2"/>
  <c r="O1175" i="2" s="1"/>
  <c r="AH1176" i="2"/>
  <c r="O1176" i="2" s="1"/>
  <c r="AH1177" i="2"/>
  <c r="O1177" i="2" s="1"/>
  <c r="AH1178" i="2"/>
  <c r="O1178" i="2" s="1"/>
  <c r="AH1179" i="2"/>
  <c r="O1179" i="2" s="1"/>
  <c r="AH1180" i="2"/>
  <c r="O1180" i="2" s="1"/>
  <c r="AH1181" i="2"/>
  <c r="O1181" i="2" s="1"/>
  <c r="AH1182" i="2"/>
  <c r="O1182" i="2" s="1"/>
  <c r="AH1183" i="2"/>
  <c r="O1183" i="2" s="1"/>
  <c r="AH1184" i="2"/>
  <c r="O1184" i="2" s="1"/>
  <c r="AH1185" i="2"/>
  <c r="O1185" i="2" s="1"/>
  <c r="AH1186" i="2"/>
  <c r="O1186" i="2" s="1"/>
  <c r="AH1187" i="2"/>
  <c r="O1187" i="2" s="1"/>
  <c r="AH1188" i="2"/>
  <c r="O1188" i="2" s="1"/>
  <c r="AH1189" i="2"/>
  <c r="O1189" i="2" s="1"/>
  <c r="AH1190" i="2"/>
  <c r="O1190" i="2" s="1"/>
  <c r="AH1191" i="2"/>
  <c r="O1191" i="2" s="1"/>
  <c r="AH1192" i="2"/>
  <c r="O1192" i="2" s="1"/>
  <c r="AH1193" i="2"/>
  <c r="O1193" i="2" s="1"/>
  <c r="AH1194" i="2"/>
  <c r="O1194" i="2" s="1"/>
  <c r="AH1195" i="2"/>
  <c r="O1195" i="2" s="1"/>
  <c r="AH1196" i="2"/>
  <c r="O1196" i="2" s="1"/>
  <c r="AH1197" i="2"/>
  <c r="O1197" i="2" s="1"/>
  <c r="AH1198" i="2"/>
  <c r="O1198" i="2" s="1"/>
  <c r="AH1199" i="2"/>
  <c r="O1199" i="2" s="1"/>
  <c r="AH1200" i="2"/>
  <c r="O1200" i="2" s="1"/>
  <c r="AH1201" i="2"/>
  <c r="O1201" i="2" s="1"/>
  <c r="AH1202" i="2"/>
  <c r="O1202" i="2" s="1"/>
  <c r="AH1203" i="2"/>
  <c r="O1203" i="2" s="1"/>
  <c r="AH1204" i="2"/>
  <c r="O1204" i="2" s="1"/>
  <c r="AH1205" i="2"/>
  <c r="O1205" i="2" s="1"/>
  <c r="AH1206" i="2"/>
  <c r="O1206" i="2" s="1"/>
  <c r="AH1207" i="2"/>
  <c r="O1207" i="2" s="1"/>
  <c r="AH1208" i="2"/>
  <c r="O1208" i="2" s="1"/>
  <c r="AH1209" i="2"/>
  <c r="O1209" i="2" s="1"/>
  <c r="AH1210" i="2"/>
  <c r="O1210" i="2" s="1"/>
  <c r="AH1211" i="2"/>
  <c r="O1211" i="2" s="1"/>
  <c r="AH1212" i="2"/>
  <c r="O1212" i="2" s="1"/>
  <c r="AH1213" i="2"/>
  <c r="O1213" i="2" s="1"/>
  <c r="AH1214" i="2"/>
  <c r="O1214" i="2" s="1"/>
  <c r="AH1215" i="2"/>
  <c r="O1215" i="2" s="1"/>
  <c r="AH1216" i="2"/>
  <c r="O1216" i="2" s="1"/>
  <c r="AH1217" i="2"/>
  <c r="O1217" i="2" s="1"/>
  <c r="AH1218" i="2"/>
  <c r="O1218" i="2" s="1"/>
  <c r="AH1219" i="2"/>
  <c r="O1219" i="2" s="1"/>
  <c r="AH1220" i="2"/>
  <c r="O1220" i="2" s="1"/>
  <c r="AH1221" i="2"/>
  <c r="O1221" i="2" s="1"/>
  <c r="AH1222" i="2"/>
  <c r="O1222" i="2" s="1"/>
  <c r="AH1223" i="2"/>
  <c r="O1223" i="2" s="1"/>
  <c r="AH1224" i="2"/>
  <c r="O1224" i="2" s="1"/>
  <c r="AH1225" i="2"/>
  <c r="O1225" i="2" s="1"/>
  <c r="AH1226" i="2"/>
  <c r="O1226" i="2" s="1"/>
  <c r="AH1227" i="2"/>
  <c r="O1227" i="2" s="1"/>
  <c r="AH1228" i="2"/>
  <c r="O1228" i="2" s="1"/>
  <c r="AH1229" i="2"/>
  <c r="O1229" i="2" s="1"/>
  <c r="AH1230" i="2"/>
  <c r="O1230" i="2" s="1"/>
  <c r="AH1231" i="2"/>
  <c r="O1231" i="2" s="1"/>
  <c r="AH1232" i="2"/>
  <c r="O1232" i="2" s="1"/>
  <c r="AH1233" i="2"/>
  <c r="O1233" i="2" s="1"/>
  <c r="AH1234" i="2"/>
  <c r="O1234" i="2" s="1"/>
  <c r="AH1235" i="2"/>
  <c r="O1235" i="2" s="1"/>
  <c r="AH1236" i="2"/>
  <c r="O1236" i="2" s="1"/>
  <c r="AH1237" i="2"/>
  <c r="O1237" i="2" s="1"/>
  <c r="AH1238" i="2"/>
  <c r="O1238" i="2" s="1"/>
  <c r="AH1239" i="2"/>
  <c r="O1239" i="2" s="1"/>
  <c r="AH1240" i="2"/>
  <c r="O1240" i="2" s="1"/>
  <c r="AH1241" i="2"/>
  <c r="O1241" i="2" s="1"/>
  <c r="AH1242" i="2"/>
  <c r="O1242" i="2" s="1"/>
  <c r="AH1243" i="2"/>
  <c r="O1243" i="2" s="1"/>
  <c r="AH1244" i="2"/>
  <c r="O1244" i="2" s="1"/>
  <c r="AH1245" i="2"/>
  <c r="O1245" i="2" s="1"/>
  <c r="AH1246" i="2"/>
  <c r="O1246" i="2" s="1"/>
  <c r="AH1247" i="2"/>
  <c r="O1247" i="2" s="1"/>
  <c r="AH1248" i="2"/>
  <c r="O1248" i="2" s="1"/>
  <c r="AH1249" i="2"/>
  <c r="O1249" i="2" s="1"/>
  <c r="AH1250" i="2"/>
  <c r="O1250" i="2" s="1"/>
  <c r="AH1251" i="2"/>
  <c r="O1251" i="2" s="1"/>
  <c r="AH1252" i="2"/>
  <c r="O1252" i="2" s="1"/>
  <c r="AH1253" i="2"/>
  <c r="O1253" i="2" s="1"/>
  <c r="AH1254" i="2"/>
  <c r="O1254" i="2" s="1"/>
  <c r="AH1255" i="2"/>
  <c r="O1255" i="2" s="1"/>
  <c r="AH1256" i="2"/>
  <c r="O1256" i="2" s="1"/>
  <c r="AH1257" i="2"/>
  <c r="O1257" i="2" s="1"/>
  <c r="AH1258" i="2"/>
  <c r="O1258" i="2" s="1"/>
  <c r="AH1259" i="2"/>
  <c r="O1259" i="2" s="1"/>
  <c r="AH1260" i="2"/>
  <c r="O1260" i="2" s="1"/>
  <c r="AH1261" i="2"/>
  <c r="O1261" i="2" s="1"/>
  <c r="AH1262" i="2"/>
  <c r="O1262" i="2" s="1"/>
  <c r="AH1263" i="2"/>
  <c r="O1263" i="2" s="1"/>
  <c r="AH1264" i="2"/>
  <c r="O1264" i="2" s="1"/>
  <c r="AH1265" i="2"/>
  <c r="O1265" i="2" s="1"/>
  <c r="AH1266" i="2"/>
  <c r="O1266" i="2" s="1"/>
  <c r="AH1267" i="2"/>
  <c r="O1267" i="2" s="1"/>
  <c r="AH1268" i="2"/>
  <c r="O1268" i="2" s="1"/>
  <c r="AH1269" i="2"/>
  <c r="O1269" i="2" s="1"/>
  <c r="AH1270" i="2"/>
  <c r="O1270" i="2" s="1"/>
  <c r="AH1271" i="2"/>
  <c r="O1271" i="2" s="1"/>
  <c r="AH1272" i="2"/>
  <c r="O1272" i="2" s="1"/>
  <c r="AH1273" i="2"/>
  <c r="O1273" i="2" s="1"/>
  <c r="AH1274" i="2"/>
  <c r="O1274" i="2" s="1"/>
  <c r="AH1275" i="2"/>
  <c r="O1275" i="2" s="1"/>
  <c r="AH1276" i="2"/>
  <c r="O1276" i="2" s="1"/>
  <c r="AH1277" i="2"/>
  <c r="O1277" i="2" s="1"/>
  <c r="AH1278" i="2"/>
  <c r="O1278" i="2" s="1"/>
  <c r="AH1279" i="2"/>
  <c r="O1279" i="2" s="1"/>
  <c r="AH1280" i="2"/>
  <c r="O1280" i="2" s="1"/>
  <c r="AH1281" i="2"/>
  <c r="O1281" i="2" s="1"/>
  <c r="AH1282" i="2"/>
  <c r="O1282" i="2" s="1"/>
  <c r="AH1283" i="2"/>
  <c r="O1283" i="2" s="1"/>
  <c r="AH1284" i="2"/>
  <c r="O1284" i="2" s="1"/>
  <c r="AH1285" i="2"/>
  <c r="O1285" i="2" s="1"/>
  <c r="AH1286" i="2"/>
  <c r="O1286" i="2" s="1"/>
  <c r="AH1287" i="2"/>
  <c r="O1287" i="2" s="1"/>
  <c r="AH1288" i="2"/>
  <c r="O1288" i="2" s="1"/>
  <c r="AH1289" i="2"/>
  <c r="O1289" i="2" s="1"/>
  <c r="AH1290" i="2"/>
  <c r="O1290" i="2" s="1"/>
  <c r="AH1291" i="2"/>
  <c r="O1291" i="2" s="1"/>
  <c r="AH1292" i="2"/>
  <c r="O1292" i="2" s="1"/>
  <c r="AH1293" i="2"/>
  <c r="O1293" i="2" s="1"/>
  <c r="AH1294" i="2"/>
  <c r="O1294" i="2" s="1"/>
  <c r="AH1295" i="2"/>
  <c r="O1295" i="2" s="1"/>
  <c r="AH1296" i="2"/>
  <c r="O1296" i="2" s="1"/>
  <c r="AH1297" i="2"/>
  <c r="O1297" i="2" s="1"/>
  <c r="AH1298" i="2"/>
  <c r="O1298" i="2" s="1"/>
  <c r="AH1299" i="2"/>
  <c r="O1299" i="2" s="1"/>
  <c r="AH1300" i="2"/>
  <c r="O1300" i="2" s="1"/>
  <c r="AH1301" i="2"/>
  <c r="O1301" i="2" s="1"/>
  <c r="AH1302" i="2"/>
  <c r="O1302" i="2" s="1"/>
  <c r="AH1303" i="2"/>
  <c r="O1303" i="2" s="1"/>
  <c r="AH1304" i="2"/>
  <c r="O1304" i="2" s="1"/>
  <c r="AH1305" i="2"/>
  <c r="O1305" i="2" s="1"/>
  <c r="AH1306" i="2"/>
  <c r="O1306" i="2" s="1"/>
  <c r="AH1307" i="2"/>
  <c r="O1307" i="2" s="1"/>
  <c r="AH1308" i="2"/>
  <c r="O1308" i="2" s="1"/>
  <c r="AH1309" i="2"/>
  <c r="O1309" i="2" s="1"/>
  <c r="AH1310" i="2"/>
  <c r="O1310" i="2" s="1"/>
  <c r="AH1311" i="2"/>
  <c r="O1311" i="2" s="1"/>
  <c r="AH1312" i="2"/>
  <c r="O1312" i="2" s="1"/>
  <c r="AH1313" i="2"/>
  <c r="O1313" i="2" s="1"/>
  <c r="AH1314" i="2"/>
  <c r="O1314" i="2" s="1"/>
  <c r="AH1315" i="2"/>
  <c r="O1315" i="2" s="1"/>
  <c r="AH1316" i="2"/>
  <c r="O1316" i="2" s="1"/>
  <c r="AH1317" i="2"/>
  <c r="O1317" i="2" s="1"/>
  <c r="AH1318" i="2"/>
  <c r="O1318" i="2" s="1"/>
  <c r="AH1319" i="2"/>
  <c r="O1319" i="2" s="1"/>
  <c r="AH1320" i="2"/>
  <c r="O1320" i="2" s="1"/>
  <c r="AH1321" i="2"/>
  <c r="O1321" i="2" s="1"/>
  <c r="AH1322" i="2"/>
  <c r="O1322" i="2" s="1"/>
  <c r="AH1323" i="2"/>
  <c r="O1323" i="2" s="1"/>
  <c r="AH1324" i="2"/>
  <c r="O1324" i="2" s="1"/>
  <c r="AH1325" i="2"/>
  <c r="O1325" i="2" s="1"/>
  <c r="AH1326" i="2"/>
  <c r="O1326" i="2" s="1"/>
  <c r="AH1327" i="2"/>
  <c r="O1327" i="2" s="1"/>
  <c r="AH1328" i="2"/>
  <c r="O1328" i="2" s="1"/>
  <c r="AH1329" i="2"/>
  <c r="O1329" i="2" s="1"/>
  <c r="AH1330" i="2"/>
  <c r="O1330" i="2" s="1"/>
  <c r="AH1331" i="2"/>
  <c r="O1331" i="2" s="1"/>
  <c r="AH1332" i="2"/>
  <c r="O1332" i="2" s="1"/>
  <c r="AH1333" i="2"/>
  <c r="O1333" i="2" s="1"/>
  <c r="AH1334" i="2"/>
  <c r="O1334" i="2" s="1"/>
  <c r="AH1335" i="2"/>
  <c r="O1335" i="2" s="1"/>
  <c r="AH1336" i="2"/>
  <c r="O1336" i="2" s="1"/>
  <c r="AH1337" i="2"/>
  <c r="O1337" i="2" s="1"/>
  <c r="AH1338" i="2"/>
  <c r="O1338" i="2" s="1"/>
  <c r="AH1339" i="2"/>
  <c r="O1339" i="2" s="1"/>
  <c r="AH1340" i="2"/>
  <c r="O1340" i="2" s="1"/>
  <c r="AH1341" i="2"/>
  <c r="O1341" i="2" s="1"/>
  <c r="AH1342" i="2"/>
  <c r="O1342" i="2" s="1"/>
  <c r="AH1343" i="2"/>
  <c r="O1343" i="2" s="1"/>
  <c r="AH1344" i="2"/>
  <c r="O1344" i="2" s="1"/>
  <c r="AH1345" i="2"/>
  <c r="O1345" i="2" s="1"/>
  <c r="AH1346" i="2"/>
  <c r="O1346" i="2" s="1"/>
  <c r="AH1347" i="2"/>
  <c r="O1347" i="2" s="1"/>
  <c r="AH1348" i="2"/>
  <c r="O1348" i="2" s="1"/>
  <c r="AH1349" i="2"/>
  <c r="O1349" i="2" s="1"/>
  <c r="AH1350" i="2"/>
  <c r="O1350" i="2" s="1"/>
  <c r="AH1351" i="2"/>
  <c r="O1351" i="2" s="1"/>
  <c r="AH1352" i="2"/>
  <c r="O1352" i="2" s="1"/>
  <c r="AH1353" i="2"/>
  <c r="O1353" i="2" s="1"/>
  <c r="AH1354" i="2"/>
  <c r="O1354" i="2" s="1"/>
  <c r="AH1355" i="2"/>
  <c r="O1355" i="2" s="1"/>
  <c r="AH1356" i="2"/>
  <c r="O1356" i="2" s="1"/>
  <c r="AH1357" i="2"/>
  <c r="O1357" i="2" s="1"/>
  <c r="AH1358" i="2"/>
  <c r="O1358" i="2" s="1"/>
  <c r="AH1359" i="2"/>
  <c r="O1359" i="2" s="1"/>
  <c r="AH1360" i="2"/>
  <c r="O1360" i="2" s="1"/>
  <c r="AH1361" i="2"/>
  <c r="O1361" i="2" s="1"/>
  <c r="AH1362" i="2"/>
  <c r="O1362" i="2" s="1"/>
  <c r="AH1363" i="2"/>
  <c r="O1363" i="2" s="1"/>
  <c r="AH1364" i="2"/>
  <c r="O1364" i="2" s="1"/>
  <c r="AH1365" i="2"/>
  <c r="O1365" i="2" s="1"/>
  <c r="AH1366" i="2"/>
  <c r="O1366" i="2" s="1"/>
  <c r="AH1367" i="2"/>
  <c r="O1367" i="2" s="1"/>
  <c r="AH1368" i="2"/>
  <c r="O1368" i="2" s="1"/>
  <c r="AH1369" i="2"/>
  <c r="O1369" i="2" s="1"/>
  <c r="AH1370" i="2"/>
  <c r="O1370" i="2" s="1"/>
  <c r="AH1371" i="2"/>
  <c r="O1371" i="2" s="1"/>
  <c r="AH1372" i="2"/>
  <c r="O1372" i="2" s="1"/>
  <c r="AH1373" i="2"/>
  <c r="O1373" i="2" s="1"/>
  <c r="AH1374" i="2"/>
  <c r="O1374" i="2" s="1"/>
  <c r="AH1375" i="2"/>
  <c r="O1375" i="2" s="1"/>
  <c r="AH1376" i="2"/>
  <c r="O1376" i="2" s="1"/>
  <c r="AH1377" i="2"/>
  <c r="O1377" i="2" s="1"/>
  <c r="AH1378" i="2"/>
  <c r="O1378" i="2" s="1"/>
  <c r="AH1379" i="2"/>
  <c r="O1379" i="2" s="1"/>
  <c r="AH1380" i="2"/>
  <c r="O1380" i="2" s="1"/>
  <c r="AH1381" i="2"/>
  <c r="O1381" i="2" s="1"/>
  <c r="AH1382" i="2"/>
  <c r="O1382" i="2" s="1"/>
  <c r="AH1383" i="2"/>
  <c r="O1383" i="2" s="1"/>
  <c r="AH1384" i="2"/>
  <c r="O1384" i="2" s="1"/>
  <c r="AH1385" i="2"/>
  <c r="O1385" i="2" s="1"/>
  <c r="AH1386" i="2"/>
  <c r="O1386" i="2" s="1"/>
  <c r="AH1387" i="2"/>
  <c r="O1387" i="2" s="1"/>
  <c r="AH1388" i="2"/>
  <c r="O1388" i="2" s="1"/>
  <c r="AH1389" i="2"/>
  <c r="O1389" i="2" s="1"/>
  <c r="AH1390" i="2"/>
  <c r="O1390" i="2" s="1"/>
  <c r="AH1391" i="2"/>
  <c r="O1391" i="2" s="1"/>
  <c r="AH1392" i="2"/>
  <c r="O1392" i="2" s="1"/>
  <c r="AH1393" i="2"/>
  <c r="O1393" i="2" s="1"/>
  <c r="AH1394" i="2"/>
  <c r="O1394" i="2" s="1"/>
  <c r="AH1395" i="2"/>
  <c r="O1395" i="2" s="1"/>
  <c r="AH1396" i="2"/>
  <c r="O1396" i="2" s="1"/>
  <c r="AH1397" i="2"/>
  <c r="O1397" i="2" s="1"/>
  <c r="AH1398" i="2"/>
  <c r="O1398" i="2" s="1"/>
  <c r="AH1399" i="2"/>
  <c r="O1399" i="2" s="1"/>
  <c r="AH1400" i="2"/>
  <c r="O1400" i="2" s="1"/>
  <c r="AH1401" i="2"/>
  <c r="O1401" i="2" s="1"/>
  <c r="AH1402" i="2"/>
  <c r="O1402" i="2" s="1"/>
  <c r="AH1403" i="2"/>
  <c r="O1403" i="2" s="1"/>
  <c r="AH1404" i="2"/>
  <c r="O1404" i="2" s="1"/>
  <c r="AH1405" i="2"/>
  <c r="O1405" i="2" s="1"/>
  <c r="AH1406" i="2"/>
  <c r="O1406" i="2" s="1"/>
  <c r="AH1407" i="2"/>
  <c r="O1407" i="2" s="1"/>
  <c r="AH1408" i="2"/>
  <c r="O1408" i="2" s="1"/>
  <c r="AH1409" i="2"/>
  <c r="O1409" i="2" s="1"/>
  <c r="AH1410" i="2"/>
  <c r="O1410" i="2" s="1"/>
  <c r="AH1411" i="2"/>
  <c r="O1411" i="2" s="1"/>
  <c r="AH1412" i="2"/>
  <c r="O1412" i="2" s="1"/>
  <c r="AH1413" i="2"/>
  <c r="O1413" i="2" s="1"/>
  <c r="AH1414" i="2"/>
  <c r="O1414" i="2" s="1"/>
  <c r="AH1415" i="2"/>
  <c r="O1415" i="2" s="1"/>
  <c r="AH1416" i="2"/>
  <c r="O1416" i="2" s="1"/>
  <c r="AH1417" i="2"/>
  <c r="O1417" i="2" s="1"/>
  <c r="AH1418" i="2"/>
  <c r="O1418" i="2" s="1"/>
  <c r="AH1419" i="2"/>
  <c r="O1419" i="2" s="1"/>
  <c r="AH1420" i="2"/>
  <c r="O1420" i="2" s="1"/>
  <c r="AH1421" i="2"/>
  <c r="O1421" i="2" s="1"/>
  <c r="AH1422" i="2"/>
  <c r="O1422" i="2" s="1"/>
  <c r="AH1423" i="2"/>
  <c r="O1423" i="2" s="1"/>
  <c r="AH1424" i="2"/>
  <c r="O1424" i="2" s="1"/>
  <c r="AH1425" i="2"/>
  <c r="O1425" i="2" s="1"/>
  <c r="AH1426" i="2"/>
  <c r="O1426" i="2" s="1"/>
  <c r="AH1427" i="2"/>
  <c r="O1427" i="2" s="1"/>
  <c r="AH1428" i="2"/>
  <c r="O1428" i="2" s="1"/>
  <c r="AH1429" i="2"/>
  <c r="O1429" i="2" s="1"/>
  <c r="AH1430" i="2"/>
  <c r="O1430" i="2" s="1"/>
  <c r="AH1431" i="2"/>
  <c r="O1431" i="2" s="1"/>
  <c r="AH1432" i="2"/>
  <c r="O1432" i="2" s="1"/>
  <c r="AH1433" i="2"/>
  <c r="O1433" i="2" s="1"/>
  <c r="AH1434" i="2"/>
  <c r="O1434" i="2" s="1"/>
  <c r="AH1435" i="2"/>
  <c r="O1435" i="2" s="1"/>
  <c r="AH1436" i="2"/>
  <c r="O1436" i="2" s="1"/>
  <c r="AH1437" i="2"/>
  <c r="O1437" i="2" s="1"/>
  <c r="AH1438" i="2"/>
  <c r="O1438" i="2" s="1"/>
  <c r="AH1439" i="2"/>
  <c r="O1439" i="2" s="1"/>
  <c r="AH1440" i="2"/>
  <c r="O1440" i="2" s="1"/>
  <c r="AH1441" i="2"/>
  <c r="O1441" i="2" s="1"/>
  <c r="AH1442" i="2"/>
  <c r="O1442" i="2" s="1"/>
  <c r="P13" i="2"/>
  <c r="AP13" i="2"/>
  <c r="AC13" i="2" s="1"/>
  <c r="BM13" i="2"/>
  <c r="AL13" i="2"/>
  <c r="V13" i="2" s="1"/>
  <c r="AH13" i="2"/>
  <c r="O13" i="2" s="1"/>
  <c r="AU39" i="2"/>
  <c r="BC13" i="2"/>
  <c r="BB13" i="2"/>
  <c r="BP1430" i="2"/>
  <c r="BP1429" i="2"/>
  <c r="BP1428" i="2"/>
  <c r="BP1427" i="2"/>
  <c r="BP1426" i="2"/>
  <c r="BP1425" i="2"/>
  <c r="BP1424" i="2"/>
  <c r="BP1423" i="2"/>
  <c r="BP1422" i="2"/>
  <c r="BP1421" i="2"/>
  <c r="BP1420" i="2"/>
  <c r="BP1419" i="2"/>
  <c r="BP1418" i="2"/>
  <c r="BP1417" i="2"/>
  <c r="BP1416" i="2"/>
  <c r="BP1415" i="2"/>
  <c r="BP1414" i="2"/>
  <c r="BP1413" i="2"/>
  <c r="BP1412" i="2"/>
  <c r="BP1411" i="2"/>
  <c r="BP1410" i="2"/>
  <c r="BP1409" i="2"/>
  <c r="BP1408" i="2"/>
  <c r="BP1407" i="2"/>
  <c r="BP1406" i="2"/>
  <c r="BP1405" i="2"/>
  <c r="BP1404" i="2"/>
  <c r="BP1403" i="2"/>
  <c r="BP1402" i="2"/>
  <c r="BP1401" i="2"/>
  <c r="BP1400" i="2"/>
  <c r="BP1399" i="2"/>
  <c r="BP1398" i="2"/>
  <c r="BP1397" i="2"/>
  <c r="BP1396" i="2"/>
  <c r="BP1395" i="2"/>
  <c r="BP1394" i="2"/>
  <c r="BP1393" i="2"/>
  <c r="BP1392" i="2"/>
  <c r="BP1391" i="2"/>
  <c r="BP1390" i="2"/>
  <c r="BP1389" i="2"/>
  <c r="BP1388" i="2"/>
  <c r="BP1387" i="2"/>
  <c r="BP1386" i="2"/>
  <c r="BP1385" i="2"/>
  <c r="BP1384" i="2"/>
  <c r="BP1383" i="2"/>
  <c r="BP1382" i="2"/>
  <c r="BP1381" i="2"/>
  <c r="BP1380" i="2"/>
  <c r="BP1379" i="2"/>
  <c r="BP1378" i="2"/>
  <c r="BP1377" i="2"/>
  <c r="BP1376" i="2"/>
  <c r="BP1375" i="2"/>
  <c r="BP1374" i="2"/>
  <c r="BP1373" i="2"/>
  <c r="BP1372" i="2"/>
  <c r="BP1371" i="2"/>
  <c r="BP1370" i="2"/>
  <c r="BP1369" i="2"/>
  <c r="BP1368" i="2"/>
  <c r="BP1367" i="2"/>
  <c r="BP1366" i="2"/>
  <c r="BP1365" i="2"/>
  <c r="BP1364" i="2"/>
  <c r="BP1363" i="2"/>
  <c r="BP1362" i="2"/>
  <c r="BP1361" i="2"/>
  <c r="BP1360" i="2"/>
  <c r="BP1359" i="2"/>
  <c r="BP1358" i="2"/>
  <c r="BP1357" i="2"/>
  <c r="BP1356" i="2"/>
  <c r="BP1355" i="2"/>
  <c r="BP1354" i="2"/>
  <c r="BP1353" i="2"/>
  <c r="BP1352" i="2"/>
  <c r="BP1351" i="2"/>
  <c r="BP1350" i="2"/>
  <c r="BP1349" i="2"/>
  <c r="BP1348" i="2"/>
  <c r="BP1347" i="2"/>
  <c r="BP1346" i="2"/>
  <c r="BP1345" i="2"/>
  <c r="BP1344" i="2"/>
  <c r="BP1343" i="2"/>
  <c r="BP1342" i="2"/>
  <c r="BP1341" i="2"/>
  <c r="BP1340" i="2"/>
  <c r="BP1339" i="2"/>
  <c r="BP1338" i="2"/>
  <c r="BP1337" i="2"/>
  <c r="BP1336" i="2"/>
  <c r="BP1335" i="2"/>
  <c r="BP1334" i="2"/>
  <c r="BP1333" i="2"/>
  <c r="BP1332" i="2"/>
  <c r="BP1331" i="2"/>
  <c r="BP1330" i="2"/>
  <c r="BP1329" i="2"/>
  <c r="BP1328" i="2"/>
  <c r="BP1327" i="2"/>
  <c r="BP1326" i="2"/>
  <c r="BP1325" i="2"/>
  <c r="BP1324" i="2"/>
  <c r="BP1323" i="2"/>
  <c r="BP1322" i="2"/>
  <c r="BP1321" i="2"/>
  <c r="BP1320" i="2"/>
  <c r="BP1319" i="2"/>
  <c r="BP1318" i="2"/>
  <c r="BP1317" i="2"/>
  <c r="BP1316" i="2"/>
  <c r="BP1315" i="2"/>
  <c r="BP1314" i="2"/>
  <c r="BP1313" i="2"/>
  <c r="BP1312" i="2"/>
  <c r="BP1311" i="2"/>
  <c r="BP1310" i="2"/>
  <c r="BP1309" i="2"/>
  <c r="BP1308" i="2"/>
  <c r="BP1307" i="2"/>
  <c r="BP1306" i="2"/>
  <c r="BP1305" i="2"/>
  <c r="BP1304" i="2"/>
  <c r="BP1303" i="2"/>
  <c r="BP1302" i="2"/>
  <c r="BP1301" i="2"/>
  <c r="BP1300" i="2"/>
  <c r="BP1299" i="2"/>
  <c r="BP1298" i="2"/>
  <c r="BP1297" i="2"/>
  <c r="BP1296" i="2"/>
  <c r="BP1295" i="2"/>
  <c r="BP1294" i="2"/>
  <c r="BP1293" i="2"/>
  <c r="BP1292" i="2"/>
  <c r="BP1291" i="2"/>
  <c r="BP1290" i="2"/>
  <c r="BP1289" i="2"/>
  <c r="BP1288" i="2"/>
  <c r="BP1287" i="2"/>
  <c r="BP1286" i="2"/>
  <c r="BP1285" i="2"/>
  <c r="BP1284" i="2"/>
  <c r="BP1283" i="2"/>
  <c r="BP1282" i="2"/>
  <c r="BP1281" i="2"/>
  <c r="BP1280" i="2"/>
  <c r="BP1279" i="2"/>
  <c r="BP1278" i="2"/>
  <c r="BP1277" i="2"/>
  <c r="BP1276" i="2"/>
  <c r="BP1275" i="2"/>
  <c r="BP1274" i="2"/>
  <c r="BP1273" i="2"/>
  <c r="BP1272" i="2"/>
  <c r="BP1271" i="2"/>
  <c r="BP1270" i="2"/>
  <c r="BP1269" i="2"/>
  <c r="BP1268" i="2"/>
  <c r="BP1267" i="2"/>
  <c r="BP1266" i="2"/>
  <c r="BP1265" i="2"/>
  <c r="BP1264" i="2"/>
  <c r="BP1263" i="2"/>
  <c r="BP1262" i="2"/>
  <c r="BP1261" i="2"/>
  <c r="BP1260" i="2"/>
  <c r="BP1259" i="2"/>
  <c r="BP1258" i="2"/>
  <c r="BP1257" i="2"/>
  <c r="BP1256" i="2"/>
  <c r="BP1255" i="2"/>
  <c r="BP1254" i="2"/>
  <c r="BP1253" i="2"/>
  <c r="BP1252" i="2"/>
  <c r="BP1251" i="2"/>
  <c r="BP1250" i="2"/>
  <c r="BP1249" i="2"/>
  <c r="BP1248" i="2"/>
  <c r="BP1247" i="2"/>
  <c r="BP1246" i="2"/>
  <c r="BP1245" i="2"/>
  <c r="BP1244" i="2"/>
  <c r="BP1243" i="2"/>
  <c r="BP1242" i="2"/>
  <c r="BP1241" i="2"/>
  <c r="BP1240" i="2"/>
  <c r="BP1239" i="2"/>
  <c r="BP1238" i="2"/>
  <c r="BP1237" i="2"/>
  <c r="BP1236" i="2"/>
  <c r="BP1235" i="2"/>
  <c r="BP1234" i="2"/>
  <c r="BP1233" i="2"/>
  <c r="BP1232" i="2"/>
  <c r="BP1231" i="2"/>
  <c r="BP1230" i="2"/>
  <c r="BP1229" i="2"/>
  <c r="BP1228" i="2"/>
  <c r="BP1227" i="2"/>
  <c r="BP1226" i="2"/>
  <c r="BP1225" i="2"/>
  <c r="BP1224" i="2"/>
  <c r="BP1223" i="2"/>
  <c r="BP1222" i="2"/>
  <c r="BP1221" i="2"/>
  <c r="BP1220" i="2"/>
  <c r="BP1219" i="2"/>
  <c r="BP1218" i="2"/>
  <c r="BP1217" i="2"/>
  <c r="BP1216" i="2"/>
  <c r="BP1215" i="2"/>
  <c r="BP1214" i="2"/>
  <c r="BP1213" i="2"/>
  <c r="BP1212" i="2"/>
  <c r="BP1211" i="2"/>
  <c r="BP1210" i="2"/>
  <c r="BP1209" i="2"/>
  <c r="BP1208" i="2"/>
  <c r="BP1207" i="2"/>
  <c r="BP1206" i="2"/>
  <c r="BP1205" i="2"/>
  <c r="BP1204" i="2"/>
  <c r="BP1203" i="2"/>
  <c r="BP1202" i="2"/>
  <c r="BP1201" i="2"/>
  <c r="BP1200" i="2"/>
  <c r="BP1199" i="2"/>
  <c r="BP1198" i="2"/>
  <c r="BP1197" i="2"/>
  <c r="BP1196" i="2"/>
  <c r="BP1195" i="2"/>
  <c r="BP1194" i="2"/>
  <c r="BP1193" i="2"/>
  <c r="BP1192" i="2"/>
  <c r="BP1191" i="2"/>
  <c r="BP1190" i="2"/>
  <c r="BP1189" i="2"/>
  <c r="BP1188" i="2"/>
  <c r="BP1187" i="2"/>
  <c r="BP1186" i="2"/>
  <c r="BP1185" i="2"/>
  <c r="BP1184" i="2"/>
  <c r="BP1183" i="2"/>
  <c r="BP1182" i="2"/>
  <c r="BP1181" i="2"/>
  <c r="BP1180" i="2"/>
  <c r="BP1179" i="2"/>
  <c r="BP1178" i="2"/>
  <c r="BP1177" i="2"/>
  <c r="BP1176" i="2"/>
  <c r="BP1175" i="2"/>
  <c r="BP1174" i="2"/>
  <c r="BP1173" i="2"/>
  <c r="BP1172" i="2"/>
  <c r="BP1171" i="2"/>
  <c r="BP1170" i="2"/>
  <c r="BP1169" i="2"/>
  <c r="BP1168" i="2"/>
  <c r="BP1167" i="2"/>
  <c r="BP1166" i="2"/>
  <c r="BP1165" i="2"/>
  <c r="BP1164" i="2"/>
  <c r="BP1163" i="2"/>
  <c r="BP1162" i="2"/>
  <c r="BP1161" i="2"/>
  <c r="BP1160" i="2"/>
  <c r="BP1159" i="2"/>
  <c r="BP1158" i="2"/>
  <c r="BP1157" i="2"/>
  <c r="BP1156" i="2"/>
  <c r="BP1155" i="2"/>
  <c r="BP1154" i="2"/>
  <c r="BP1153" i="2"/>
  <c r="BP1152" i="2"/>
  <c r="BP1151" i="2"/>
  <c r="BP1150" i="2"/>
  <c r="BP1149" i="2"/>
  <c r="BP1148" i="2"/>
  <c r="BP1147" i="2"/>
  <c r="BP1146" i="2"/>
  <c r="BP1145" i="2"/>
  <c r="BP1144" i="2"/>
  <c r="BP1143" i="2"/>
  <c r="BP1142" i="2"/>
  <c r="BP1141" i="2"/>
  <c r="BP1140" i="2"/>
  <c r="BP1139" i="2"/>
  <c r="BP1138" i="2"/>
  <c r="BP1137" i="2"/>
  <c r="BP1136" i="2"/>
  <c r="BP1135" i="2"/>
  <c r="BP1134" i="2"/>
  <c r="BP1133" i="2"/>
  <c r="BP1132" i="2"/>
  <c r="BP1131" i="2"/>
  <c r="BP1130" i="2"/>
  <c r="BP1129" i="2"/>
  <c r="BP1128" i="2"/>
  <c r="BP1127" i="2"/>
  <c r="BP1126" i="2"/>
  <c r="BP1125" i="2"/>
  <c r="BP1124" i="2"/>
  <c r="BP1123" i="2"/>
  <c r="BP1122" i="2"/>
  <c r="BP1121" i="2"/>
  <c r="BP1120" i="2"/>
  <c r="BP1119" i="2"/>
  <c r="BP1118" i="2"/>
  <c r="BP1117" i="2"/>
  <c r="BP1116" i="2"/>
  <c r="BP1115" i="2"/>
  <c r="BP1114" i="2"/>
  <c r="BP1113" i="2"/>
  <c r="BP1112" i="2"/>
  <c r="BP1111" i="2"/>
  <c r="BP1110" i="2"/>
  <c r="BP1109" i="2"/>
  <c r="BP1108" i="2"/>
  <c r="BP1107" i="2"/>
  <c r="BP1106" i="2"/>
  <c r="BP1105" i="2"/>
  <c r="BP1104" i="2"/>
  <c r="BP1103" i="2"/>
  <c r="BP1102" i="2"/>
  <c r="BP1101" i="2"/>
  <c r="BP1100" i="2"/>
  <c r="BP1099" i="2"/>
  <c r="BP1098" i="2"/>
  <c r="BP1097" i="2"/>
  <c r="BP1096" i="2"/>
  <c r="BP1095" i="2"/>
  <c r="BP1094" i="2"/>
  <c r="BP1093" i="2"/>
  <c r="BP1092" i="2"/>
  <c r="BP1091" i="2"/>
  <c r="BP1090" i="2"/>
  <c r="BP1089" i="2"/>
  <c r="BP1088" i="2"/>
  <c r="BP1087" i="2"/>
  <c r="BP1086" i="2"/>
  <c r="BP1085" i="2"/>
  <c r="BP1084" i="2"/>
  <c r="BP1083" i="2"/>
  <c r="BP1082" i="2"/>
  <c r="BP1081" i="2"/>
  <c r="BP1080" i="2"/>
  <c r="BP1079" i="2"/>
  <c r="BP1078" i="2"/>
  <c r="BP1077" i="2"/>
  <c r="BP1076" i="2"/>
  <c r="BP1075" i="2"/>
  <c r="BP1074" i="2"/>
  <c r="BP1073" i="2"/>
  <c r="BP1072" i="2"/>
  <c r="BP1071" i="2"/>
  <c r="BP1070" i="2"/>
  <c r="BP1069" i="2"/>
  <c r="BP1068" i="2"/>
  <c r="BP1067" i="2"/>
  <c r="BP1066" i="2"/>
  <c r="BP1065" i="2"/>
  <c r="BP1064" i="2"/>
  <c r="BP1063" i="2"/>
  <c r="BP1062" i="2"/>
  <c r="BP1061" i="2"/>
  <c r="BP1060" i="2"/>
  <c r="BP1059" i="2"/>
  <c r="BP1058" i="2"/>
  <c r="BP1057" i="2"/>
  <c r="BP1056" i="2"/>
  <c r="BP1055" i="2"/>
  <c r="BP1054" i="2"/>
  <c r="BP1053" i="2"/>
  <c r="BP1052" i="2"/>
  <c r="BP1051" i="2"/>
  <c r="BP1050" i="2"/>
  <c r="BP1049" i="2"/>
  <c r="BP1048" i="2"/>
  <c r="BP1047" i="2"/>
  <c r="BP1046" i="2"/>
  <c r="BP1045" i="2"/>
  <c r="BP1044" i="2"/>
  <c r="BP1043" i="2"/>
  <c r="BP1042" i="2"/>
  <c r="BP1041" i="2"/>
  <c r="BP1040" i="2"/>
  <c r="BP1039" i="2"/>
  <c r="BP1038" i="2"/>
  <c r="BP1037" i="2"/>
  <c r="BP1036" i="2"/>
  <c r="BP1035" i="2"/>
  <c r="BP1034" i="2"/>
  <c r="BP1033" i="2"/>
  <c r="BP1032" i="2"/>
  <c r="BP1031" i="2"/>
  <c r="BP1030" i="2"/>
  <c r="BP1029" i="2"/>
  <c r="BP1028" i="2"/>
  <c r="BP1027" i="2"/>
  <c r="BP1026" i="2"/>
  <c r="BP1025" i="2"/>
  <c r="BP1024" i="2"/>
  <c r="BP1023" i="2"/>
  <c r="BP1022" i="2"/>
  <c r="BP1021" i="2"/>
  <c r="BP1020" i="2"/>
  <c r="BP1019" i="2"/>
  <c r="BP1018" i="2"/>
  <c r="BP1017" i="2"/>
  <c r="BP1016" i="2"/>
  <c r="BP1015" i="2"/>
  <c r="BP1014" i="2"/>
  <c r="BP1013" i="2"/>
  <c r="BP1012" i="2"/>
  <c r="BP1011" i="2"/>
  <c r="BP1010" i="2"/>
  <c r="BP1009" i="2"/>
  <c r="BP1008" i="2"/>
  <c r="BP1007" i="2"/>
  <c r="BP1006" i="2"/>
  <c r="BP1005" i="2"/>
  <c r="BP1004" i="2"/>
  <c r="BP1003" i="2"/>
  <c r="BP1002" i="2"/>
  <c r="BP1001" i="2"/>
  <c r="BP1000" i="2"/>
  <c r="BP999" i="2"/>
  <c r="BP998" i="2"/>
  <c r="BP997" i="2"/>
  <c r="BP996" i="2"/>
  <c r="BP995" i="2"/>
  <c r="BP994" i="2"/>
  <c r="BP993" i="2"/>
  <c r="BP992" i="2"/>
  <c r="BP991" i="2"/>
  <c r="BP990" i="2"/>
  <c r="BP989" i="2"/>
  <c r="BP988" i="2"/>
  <c r="BP987" i="2"/>
  <c r="BP986" i="2"/>
  <c r="BP985" i="2"/>
  <c r="BP984" i="2"/>
  <c r="BP983" i="2"/>
  <c r="BP982" i="2"/>
  <c r="BP981" i="2"/>
  <c r="BP980" i="2"/>
  <c r="BP979" i="2"/>
  <c r="BP978" i="2"/>
  <c r="BP977" i="2"/>
  <c r="BP976" i="2"/>
  <c r="BP975" i="2"/>
  <c r="BP974" i="2"/>
  <c r="BP973" i="2"/>
  <c r="BP972" i="2"/>
  <c r="BP971" i="2"/>
  <c r="BP970" i="2"/>
  <c r="BP969" i="2"/>
  <c r="BP968" i="2"/>
  <c r="BP967" i="2"/>
  <c r="BP966" i="2"/>
  <c r="BP965" i="2"/>
  <c r="BP964" i="2"/>
  <c r="BP963" i="2"/>
  <c r="BP962" i="2"/>
  <c r="BP961" i="2"/>
  <c r="BP960" i="2"/>
  <c r="BP959" i="2"/>
  <c r="BP958" i="2"/>
  <c r="BP957" i="2"/>
  <c r="BP956" i="2"/>
  <c r="BP955" i="2"/>
  <c r="BP954" i="2"/>
  <c r="BP953" i="2"/>
  <c r="BP952" i="2"/>
  <c r="BP951" i="2"/>
  <c r="BP950" i="2"/>
  <c r="BP949" i="2"/>
  <c r="BP948" i="2"/>
  <c r="BP947" i="2"/>
  <c r="BP946" i="2"/>
  <c r="BP945" i="2"/>
  <c r="BP944" i="2"/>
  <c r="BP943" i="2"/>
  <c r="BP942" i="2"/>
  <c r="BP941" i="2"/>
  <c r="BP940" i="2"/>
  <c r="BP939" i="2"/>
  <c r="BP938" i="2"/>
  <c r="BP937" i="2"/>
  <c r="BP936" i="2"/>
  <c r="BP935" i="2"/>
  <c r="BP934" i="2"/>
  <c r="BP933" i="2"/>
  <c r="BP932" i="2"/>
  <c r="BP931" i="2"/>
  <c r="BP930" i="2"/>
  <c r="BP929" i="2"/>
  <c r="BP928" i="2"/>
  <c r="BP927" i="2"/>
  <c r="BP926" i="2"/>
  <c r="BP925" i="2"/>
  <c r="BP924" i="2"/>
  <c r="BP923" i="2"/>
  <c r="BP922" i="2"/>
  <c r="BP921" i="2"/>
  <c r="BP920" i="2"/>
  <c r="BP919" i="2"/>
  <c r="BP918" i="2"/>
  <c r="BP917" i="2"/>
  <c r="BP916" i="2"/>
  <c r="BP915" i="2"/>
  <c r="BP914" i="2"/>
  <c r="BP913" i="2"/>
  <c r="BP912" i="2"/>
  <c r="BP911" i="2"/>
  <c r="BP910" i="2"/>
  <c r="BP909" i="2"/>
  <c r="BP908" i="2"/>
  <c r="BP907" i="2"/>
  <c r="BP906" i="2"/>
  <c r="BP905" i="2"/>
  <c r="BP904" i="2"/>
  <c r="BP903" i="2"/>
  <c r="BP902" i="2"/>
  <c r="BP901" i="2"/>
  <c r="BP900" i="2"/>
  <c r="BP899" i="2"/>
  <c r="BP898" i="2"/>
  <c r="BP897" i="2"/>
  <c r="BP896" i="2"/>
  <c r="BP895" i="2"/>
  <c r="BP894" i="2"/>
  <c r="BP893" i="2"/>
  <c r="BP892" i="2"/>
  <c r="BP891" i="2"/>
  <c r="BP890" i="2"/>
  <c r="BP889" i="2"/>
  <c r="BP888" i="2"/>
  <c r="BP887" i="2"/>
  <c r="BP886" i="2"/>
  <c r="BP885" i="2"/>
  <c r="BP884" i="2"/>
  <c r="BP883" i="2"/>
  <c r="BP882" i="2"/>
  <c r="BP881" i="2"/>
  <c r="BP880" i="2"/>
  <c r="BP879" i="2"/>
  <c r="BP878" i="2"/>
  <c r="BP877" i="2"/>
  <c r="BP876" i="2"/>
  <c r="BP875" i="2"/>
  <c r="BP874" i="2"/>
  <c r="BP873" i="2"/>
  <c r="BP872" i="2"/>
  <c r="BP871" i="2"/>
  <c r="BP870" i="2"/>
  <c r="BP869" i="2"/>
  <c r="BP868" i="2"/>
  <c r="BP867" i="2"/>
  <c r="BP866" i="2"/>
  <c r="BP865" i="2"/>
  <c r="BP864" i="2"/>
  <c r="BP863" i="2"/>
  <c r="BP862" i="2"/>
  <c r="BP861" i="2"/>
  <c r="BP860" i="2"/>
  <c r="BP859" i="2"/>
  <c r="BP858" i="2"/>
  <c r="BP857" i="2"/>
  <c r="BP856" i="2"/>
  <c r="BP855" i="2"/>
  <c r="BP854" i="2"/>
  <c r="BP853" i="2"/>
  <c r="BP852" i="2"/>
  <c r="BP851" i="2"/>
  <c r="BP850" i="2"/>
  <c r="BP849" i="2"/>
  <c r="BP848" i="2"/>
  <c r="BP847" i="2"/>
  <c r="BP846" i="2"/>
  <c r="BP845" i="2"/>
  <c r="BP844" i="2"/>
  <c r="BP843" i="2"/>
  <c r="BP842" i="2"/>
  <c r="BP841" i="2"/>
  <c r="BP840" i="2"/>
  <c r="BP839" i="2"/>
  <c r="BP838" i="2"/>
  <c r="BP837" i="2"/>
  <c r="BP836" i="2"/>
  <c r="BP835" i="2"/>
  <c r="BP834" i="2"/>
  <c r="BP833" i="2"/>
  <c r="BP832" i="2"/>
  <c r="BP831" i="2"/>
  <c r="BP830" i="2"/>
  <c r="BP829" i="2"/>
  <c r="BP828" i="2"/>
  <c r="BP827" i="2"/>
  <c r="BP826" i="2"/>
  <c r="BP825" i="2"/>
  <c r="BP824" i="2"/>
  <c r="BP823" i="2"/>
  <c r="BP822" i="2"/>
  <c r="BP821" i="2"/>
  <c r="BP820" i="2"/>
  <c r="BP819" i="2"/>
  <c r="BP818" i="2"/>
  <c r="BP817" i="2"/>
  <c r="BP816" i="2"/>
  <c r="BP815" i="2"/>
  <c r="BP814" i="2"/>
  <c r="BP813" i="2"/>
  <c r="BP812" i="2"/>
  <c r="BP811" i="2"/>
  <c r="BP810" i="2"/>
  <c r="BP809" i="2"/>
  <c r="BP808" i="2"/>
  <c r="BP807" i="2"/>
  <c r="BP806" i="2"/>
  <c r="BP805" i="2"/>
  <c r="BP804" i="2"/>
  <c r="BP803" i="2"/>
  <c r="BP802" i="2"/>
  <c r="BP801" i="2"/>
  <c r="BP800" i="2"/>
  <c r="BP799" i="2"/>
  <c r="BP798" i="2"/>
  <c r="BP797" i="2"/>
  <c r="BP796" i="2"/>
  <c r="BP795" i="2"/>
  <c r="BP794" i="2"/>
  <c r="BP793" i="2"/>
  <c r="BP792" i="2"/>
  <c r="BP791" i="2"/>
  <c r="BP790" i="2"/>
  <c r="BP789" i="2"/>
  <c r="BP788" i="2"/>
  <c r="BP787" i="2"/>
  <c r="BP786" i="2"/>
  <c r="BP785" i="2"/>
  <c r="BP784" i="2"/>
  <c r="BP783" i="2"/>
  <c r="BP782" i="2"/>
  <c r="BP781" i="2"/>
  <c r="BP780" i="2"/>
  <c r="BP779" i="2"/>
  <c r="BP778" i="2"/>
  <c r="BP777" i="2"/>
  <c r="BP776" i="2"/>
  <c r="BP775" i="2"/>
  <c r="BP774" i="2"/>
  <c r="BP773" i="2"/>
  <c r="BP772" i="2"/>
  <c r="BP771" i="2"/>
  <c r="BP770" i="2"/>
  <c r="BP769" i="2"/>
  <c r="BP768" i="2"/>
  <c r="BP767" i="2"/>
  <c r="BP766" i="2"/>
  <c r="BP765" i="2"/>
  <c r="BP764" i="2"/>
  <c r="BP763" i="2"/>
  <c r="BP762" i="2"/>
  <c r="BP761" i="2"/>
  <c r="BP760" i="2"/>
  <c r="BP759" i="2"/>
  <c r="BP758" i="2"/>
  <c r="BP757" i="2"/>
  <c r="BP756" i="2"/>
  <c r="BP755" i="2"/>
  <c r="BP754" i="2"/>
  <c r="BP753" i="2"/>
  <c r="BP752" i="2"/>
  <c r="BP751" i="2"/>
  <c r="BP750" i="2"/>
  <c r="BP749" i="2"/>
  <c r="BP748" i="2"/>
  <c r="BP747" i="2"/>
  <c r="BP746" i="2"/>
  <c r="BP745" i="2"/>
  <c r="BP744" i="2"/>
  <c r="BP743" i="2"/>
  <c r="BP742" i="2"/>
  <c r="BP741" i="2"/>
  <c r="BP740" i="2"/>
  <c r="BP739" i="2"/>
  <c r="BP738" i="2"/>
  <c r="BP737" i="2"/>
  <c r="BP736" i="2"/>
  <c r="BP735" i="2"/>
  <c r="BP734" i="2"/>
  <c r="BP733" i="2"/>
  <c r="BP732" i="2"/>
  <c r="BP731" i="2"/>
  <c r="BP730" i="2"/>
  <c r="BP729" i="2"/>
  <c r="BP728" i="2"/>
  <c r="BP727" i="2"/>
  <c r="BP726" i="2"/>
  <c r="BP725" i="2"/>
  <c r="BP724" i="2"/>
  <c r="BP723" i="2"/>
  <c r="BP722" i="2"/>
  <c r="BP721" i="2"/>
  <c r="BP720" i="2"/>
  <c r="BP719" i="2"/>
  <c r="BP718" i="2"/>
  <c r="BP717" i="2"/>
  <c r="BP716" i="2"/>
  <c r="BP715" i="2"/>
  <c r="BP714" i="2"/>
  <c r="BP713" i="2"/>
  <c r="BP712" i="2"/>
  <c r="BP711" i="2"/>
  <c r="BP710" i="2"/>
  <c r="BP709" i="2"/>
  <c r="BP708" i="2"/>
  <c r="BP707" i="2"/>
  <c r="BP706" i="2"/>
  <c r="BP705" i="2"/>
  <c r="BP704" i="2"/>
  <c r="BP703" i="2"/>
  <c r="BP702" i="2"/>
  <c r="BP701" i="2"/>
  <c r="BP700" i="2"/>
  <c r="BP699" i="2"/>
  <c r="BP698" i="2"/>
  <c r="BP697" i="2"/>
  <c r="BP696" i="2"/>
  <c r="BP695" i="2"/>
  <c r="BP694" i="2"/>
  <c r="BP693" i="2"/>
  <c r="BP692" i="2"/>
  <c r="BP691" i="2"/>
  <c r="BP690" i="2"/>
  <c r="BP689" i="2"/>
  <c r="BP688" i="2"/>
  <c r="BP687" i="2"/>
  <c r="BP686" i="2"/>
  <c r="BP685" i="2"/>
  <c r="BP684" i="2"/>
  <c r="BP683" i="2"/>
  <c r="BP682" i="2"/>
  <c r="BP681" i="2"/>
  <c r="BP680" i="2"/>
  <c r="BP679" i="2"/>
  <c r="BP678" i="2"/>
  <c r="BP677" i="2"/>
  <c r="BP676" i="2"/>
  <c r="BP675" i="2"/>
  <c r="BP674" i="2"/>
  <c r="BP673" i="2"/>
  <c r="BP672" i="2"/>
  <c r="BP671" i="2"/>
  <c r="BP670" i="2"/>
  <c r="BP669" i="2"/>
  <c r="BP668" i="2"/>
  <c r="BP667" i="2"/>
  <c r="BP666" i="2"/>
  <c r="BP665" i="2"/>
  <c r="BP664" i="2"/>
  <c r="BP663" i="2"/>
  <c r="BP662" i="2"/>
  <c r="BP661" i="2"/>
  <c r="BP660" i="2"/>
  <c r="BP659" i="2"/>
  <c r="BP658" i="2"/>
  <c r="BP657" i="2"/>
  <c r="BP656" i="2"/>
  <c r="BP655" i="2"/>
  <c r="BP654" i="2"/>
  <c r="BP653" i="2"/>
  <c r="BP652" i="2"/>
  <c r="BP651" i="2"/>
  <c r="BP650" i="2"/>
  <c r="BP649" i="2"/>
  <c r="BP648" i="2"/>
  <c r="BP647" i="2"/>
  <c r="BP646" i="2"/>
  <c r="BP645" i="2"/>
  <c r="BP644" i="2"/>
  <c r="BP643" i="2"/>
  <c r="BP642" i="2"/>
  <c r="BP641" i="2"/>
  <c r="BP640" i="2"/>
  <c r="BP639" i="2"/>
  <c r="BP638" i="2"/>
  <c r="BP637" i="2"/>
  <c r="BP636" i="2"/>
  <c r="BP635" i="2"/>
  <c r="BP634" i="2"/>
  <c r="BP633" i="2"/>
  <c r="BP632" i="2"/>
  <c r="BP631" i="2"/>
  <c r="BP630" i="2"/>
  <c r="BP629" i="2"/>
  <c r="BP628" i="2"/>
  <c r="BP627" i="2"/>
  <c r="BP626" i="2"/>
  <c r="BP625" i="2"/>
  <c r="BP624" i="2"/>
  <c r="BP623" i="2"/>
  <c r="BP622" i="2"/>
  <c r="BP621" i="2"/>
  <c r="BP620" i="2"/>
  <c r="BP619" i="2"/>
  <c r="BP618" i="2"/>
  <c r="BP617" i="2"/>
  <c r="BP616" i="2"/>
  <c r="BP615" i="2"/>
  <c r="BP614" i="2"/>
  <c r="BP613" i="2"/>
  <c r="BP612" i="2"/>
  <c r="BP611" i="2"/>
  <c r="BP610" i="2"/>
  <c r="BP609" i="2"/>
  <c r="BP608" i="2"/>
  <c r="BP607" i="2"/>
  <c r="BP606" i="2"/>
  <c r="BP605" i="2"/>
  <c r="BP604" i="2"/>
  <c r="BP603" i="2"/>
  <c r="BP602" i="2"/>
  <c r="BP601" i="2"/>
  <c r="BP600" i="2"/>
  <c r="BP599" i="2"/>
  <c r="BP598" i="2"/>
  <c r="BP597" i="2"/>
  <c r="BP596" i="2"/>
  <c r="BP595" i="2"/>
  <c r="BP594" i="2"/>
  <c r="BP593" i="2"/>
  <c r="BP592" i="2"/>
  <c r="BP591" i="2"/>
  <c r="BP590" i="2"/>
  <c r="BP589" i="2"/>
  <c r="BP588" i="2"/>
  <c r="BP587" i="2"/>
  <c r="BP586" i="2"/>
  <c r="BP585" i="2"/>
  <c r="BP584" i="2"/>
  <c r="BP583" i="2"/>
  <c r="BP582" i="2"/>
  <c r="BP581" i="2"/>
  <c r="BP580" i="2"/>
  <c r="BP579" i="2"/>
  <c r="BP578" i="2"/>
  <c r="BP577" i="2"/>
  <c r="BP576" i="2"/>
  <c r="BP575" i="2"/>
  <c r="BP574" i="2"/>
  <c r="BP573" i="2"/>
  <c r="BP572" i="2"/>
  <c r="BP571" i="2"/>
  <c r="BP570" i="2"/>
  <c r="BP569" i="2"/>
  <c r="BP568" i="2"/>
  <c r="BP567" i="2"/>
  <c r="BP566" i="2"/>
  <c r="BP565" i="2"/>
  <c r="BP564" i="2"/>
  <c r="BP563" i="2"/>
  <c r="BP562" i="2"/>
  <c r="BP561" i="2"/>
  <c r="BP560" i="2"/>
  <c r="BP559" i="2"/>
  <c r="BP558" i="2"/>
  <c r="BP557" i="2"/>
  <c r="BP556" i="2"/>
  <c r="BP555" i="2"/>
  <c r="BP554" i="2"/>
  <c r="BP553" i="2"/>
  <c r="BP552" i="2"/>
  <c r="BP551" i="2"/>
  <c r="BP550" i="2"/>
  <c r="BP549" i="2"/>
  <c r="BP548" i="2"/>
  <c r="BP547" i="2"/>
  <c r="BP546" i="2"/>
  <c r="BP545" i="2"/>
  <c r="BP544" i="2"/>
  <c r="BP543" i="2"/>
  <c r="BP542" i="2"/>
  <c r="BP541" i="2"/>
  <c r="BP540" i="2"/>
  <c r="BP539" i="2"/>
  <c r="BP538" i="2"/>
  <c r="BP537" i="2"/>
  <c r="BP536" i="2"/>
  <c r="BP535" i="2"/>
  <c r="BP534" i="2"/>
  <c r="BP533" i="2"/>
  <c r="BP532" i="2"/>
  <c r="BP531" i="2"/>
  <c r="BP530" i="2"/>
  <c r="BP529" i="2"/>
  <c r="BP528" i="2"/>
  <c r="BP527" i="2"/>
  <c r="BP526" i="2"/>
  <c r="BP525" i="2"/>
  <c r="BP524" i="2"/>
  <c r="BP523" i="2"/>
  <c r="BP522" i="2"/>
  <c r="BP521" i="2"/>
  <c r="BP520" i="2"/>
  <c r="BP519" i="2"/>
  <c r="BP518" i="2"/>
  <c r="BP517" i="2"/>
  <c r="BP516" i="2"/>
  <c r="BP515" i="2"/>
  <c r="BP514" i="2"/>
  <c r="BP513" i="2"/>
  <c r="BP512" i="2"/>
  <c r="BP511" i="2"/>
  <c r="BP510" i="2"/>
  <c r="BP509" i="2"/>
  <c r="BP508" i="2"/>
  <c r="BP507" i="2"/>
  <c r="BP506" i="2"/>
  <c r="BP505" i="2"/>
  <c r="BP504" i="2"/>
  <c r="BP503" i="2"/>
  <c r="BP502" i="2"/>
  <c r="BP501" i="2"/>
  <c r="BP500" i="2"/>
  <c r="BP499" i="2"/>
  <c r="BP498" i="2"/>
  <c r="BP497" i="2"/>
  <c r="BP496" i="2"/>
  <c r="BP495" i="2"/>
  <c r="BP494" i="2"/>
  <c r="BP493" i="2"/>
  <c r="BP492" i="2"/>
  <c r="BP491" i="2"/>
  <c r="BP490" i="2"/>
  <c r="BP489" i="2"/>
  <c r="BP488" i="2"/>
  <c r="BP487" i="2"/>
  <c r="BP486" i="2"/>
  <c r="BP485" i="2"/>
  <c r="BP484" i="2"/>
  <c r="BP483" i="2"/>
  <c r="BP482" i="2"/>
  <c r="BP481" i="2"/>
  <c r="BP480" i="2"/>
  <c r="BP479" i="2"/>
  <c r="BP478" i="2"/>
  <c r="BP477" i="2"/>
  <c r="BP476" i="2"/>
  <c r="BP475" i="2"/>
  <c r="BP474" i="2"/>
  <c r="BP473" i="2"/>
  <c r="BP472" i="2"/>
  <c r="BP471" i="2"/>
  <c r="BP470" i="2"/>
  <c r="BP469" i="2"/>
  <c r="BP468" i="2"/>
  <c r="BP467" i="2"/>
  <c r="BP466" i="2"/>
  <c r="BP465" i="2"/>
  <c r="BP464" i="2"/>
  <c r="BP463" i="2"/>
  <c r="BP462" i="2"/>
  <c r="BP461" i="2"/>
  <c r="BP460" i="2"/>
  <c r="BP459" i="2"/>
  <c r="BP458" i="2"/>
  <c r="BP457" i="2"/>
  <c r="BP456" i="2"/>
  <c r="BP455" i="2"/>
  <c r="BP454" i="2"/>
  <c r="BP453" i="2"/>
  <c r="BP452" i="2"/>
  <c r="BP451" i="2"/>
  <c r="BP450" i="2"/>
  <c r="BP449" i="2"/>
  <c r="BP448" i="2"/>
  <c r="BP447" i="2"/>
  <c r="BP446" i="2"/>
  <c r="BP445" i="2"/>
  <c r="BP444" i="2"/>
  <c r="BP443" i="2"/>
  <c r="BP442" i="2"/>
  <c r="BP441" i="2"/>
  <c r="BP440" i="2"/>
  <c r="BP439" i="2"/>
  <c r="BP438" i="2"/>
  <c r="BP437" i="2"/>
  <c r="BP436" i="2"/>
  <c r="BP435" i="2"/>
  <c r="BP434" i="2"/>
  <c r="BP433" i="2"/>
  <c r="BP432" i="2"/>
  <c r="BP431" i="2"/>
  <c r="BP430" i="2"/>
  <c r="BP429" i="2"/>
  <c r="BP428" i="2"/>
  <c r="BP427" i="2"/>
  <c r="BP426" i="2"/>
  <c r="BP425" i="2"/>
  <c r="BP424" i="2"/>
  <c r="BP423" i="2"/>
  <c r="BP422" i="2"/>
  <c r="BP421" i="2"/>
  <c r="BP420" i="2"/>
  <c r="BP419" i="2"/>
  <c r="BP418" i="2"/>
  <c r="BP417" i="2"/>
  <c r="BP416" i="2"/>
  <c r="BP415" i="2"/>
  <c r="BP414" i="2"/>
  <c r="BP413" i="2"/>
  <c r="BP412" i="2"/>
  <c r="BP411" i="2"/>
  <c r="BP410" i="2"/>
  <c r="BP409" i="2"/>
  <c r="BP408" i="2"/>
  <c r="BP407" i="2"/>
  <c r="BP406" i="2"/>
  <c r="BP405" i="2"/>
  <c r="BP404" i="2"/>
  <c r="BP403" i="2"/>
  <c r="BP402" i="2"/>
  <c r="BP401" i="2"/>
  <c r="BP400" i="2"/>
  <c r="BP399" i="2"/>
  <c r="BP398" i="2"/>
  <c r="BP397" i="2"/>
  <c r="BP396" i="2"/>
  <c r="BP395" i="2"/>
  <c r="BP394" i="2"/>
  <c r="BP393" i="2"/>
  <c r="BP392" i="2"/>
  <c r="BP391" i="2"/>
  <c r="BP390" i="2"/>
  <c r="BP389" i="2"/>
  <c r="BP388" i="2"/>
  <c r="BP387" i="2"/>
  <c r="BP386" i="2"/>
  <c r="BP385" i="2"/>
  <c r="BP384" i="2"/>
  <c r="BP383" i="2"/>
  <c r="BP382" i="2"/>
  <c r="BP381" i="2"/>
  <c r="BP380" i="2"/>
  <c r="BP379" i="2"/>
  <c r="BP378" i="2"/>
  <c r="BP377" i="2"/>
  <c r="BP376" i="2"/>
  <c r="BP375" i="2"/>
  <c r="BP374" i="2"/>
  <c r="BP373" i="2"/>
  <c r="BP372" i="2"/>
  <c r="BP371" i="2"/>
  <c r="BP370" i="2"/>
  <c r="BP369" i="2"/>
  <c r="BP368" i="2"/>
  <c r="BP367" i="2"/>
  <c r="BP366" i="2"/>
  <c r="BP365" i="2"/>
  <c r="BP364" i="2"/>
  <c r="BP363" i="2"/>
  <c r="BP362" i="2"/>
  <c r="BP361" i="2"/>
  <c r="BP360" i="2"/>
  <c r="BP359" i="2"/>
  <c r="BP358" i="2"/>
  <c r="BP357" i="2"/>
  <c r="BP356" i="2"/>
  <c r="BP355" i="2"/>
  <c r="BP354" i="2"/>
  <c r="BP353" i="2"/>
  <c r="BP352" i="2"/>
  <c r="BP351" i="2"/>
  <c r="BP350" i="2"/>
  <c r="BP349" i="2"/>
  <c r="BP348" i="2"/>
  <c r="BP347" i="2"/>
  <c r="BP346" i="2"/>
  <c r="BP345" i="2"/>
  <c r="BP344" i="2"/>
  <c r="BP343" i="2"/>
  <c r="BP342" i="2"/>
  <c r="BP341" i="2"/>
  <c r="BP340" i="2"/>
  <c r="BP339" i="2"/>
  <c r="BP338" i="2"/>
  <c r="BP337" i="2"/>
  <c r="BP336" i="2"/>
  <c r="BP335" i="2"/>
  <c r="BP334" i="2"/>
  <c r="BP333" i="2"/>
  <c r="BP332" i="2"/>
  <c r="BP331" i="2"/>
  <c r="BP330" i="2"/>
  <c r="BP329" i="2"/>
  <c r="BP328" i="2"/>
  <c r="BP327" i="2"/>
  <c r="BP326" i="2"/>
  <c r="BP325" i="2"/>
  <c r="BP324" i="2"/>
  <c r="BP323" i="2"/>
  <c r="BP322" i="2"/>
  <c r="BP321" i="2"/>
  <c r="BP320" i="2"/>
  <c r="BP319" i="2"/>
  <c r="BP318" i="2"/>
  <c r="BP317" i="2"/>
  <c r="BP316" i="2"/>
  <c r="BP315" i="2"/>
  <c r="BP314" i="2"/>
  <c r="BP313" i="2"/>
  <c r="BP312" i="2"/>
  <c r="BP311" i="2"/>
  <c r="BP310" i="2"/>
  <c r="BP309" i="2"/>
  <c r="BP308" i="2"/>
  <c r="BP307" i="2"/>
  <c r="BP306" i="2"/>
  <c r="BP305" i="2"/>
  <c r="BP304" i="2"/>
  <c r="BP303" i="2"/>
  <c r="BP302" i="2"/>
  <c r="BP301" i="2"/>
  <c r="BP300" i="2"/>
  <c r="BP299" i="2"/>
  <c r="BP298" i="2"/>
  <c r="BP297" i="2"/>
  <c r="BP296" i="2"/>
  <c r="BP295" i="2"/>
  <c r="BP294" i="2"/>
  <c r="BP293" i="2"/>
  <c r="BP292" i="2"/>
  <c r="BP291" i="2"/>
  <c r="BP290" i="2"/>
  <c r="BP289" i="2"/>
  <c r="BP288" i="2"/>
  <c r="BP287" i="2"/>
  <c r="BP286" i="2"/>
  <c r="BP285" i="2"/>
  <c r="BP284" i="2"/>
  <c r="BP283" i="2"/>
  <c r="BP282" i="2"/>
  <c r="BP281" i="2"/>
  <c r="BP280" i="2"/>
  <c r="BP279" i="2"/>
  <c r="BP278" i="2"/>
  <c r="BP277" i="2"/>
  <c r="BP276" i="2"/>
  <c r="BP275" i="2"/>
  <c r="BP274" i="2"/>
  <c r="BP273" i="2"/>
  <c r="BP272" i="2"/>
  <c r="BP271" i="2"/>
  <c r="BP270" i="2"/>
  <c r="BP269" i="2"/>
  <c r="BP268" i="2"/>
  <c r="BP267" i="2"/>
  <c r="BP266" i="2"/>
  <c r="BP265" i="2"/>
  <c r="BP264" i="2"/>
  <c r="BP263" i="2"/>
  <c r="BP262" i="2"/>
  <c r="BP261" i="2"/>
  <c r="BP260" i="2"/>
  <c r="BP259" i="2"/>
  <c r="BP258" i="2"/>
  <c r="BP257" i="2"/>
  <c r="BP256" i="2"/>
  <c r="BP255" i="2"/>
  <c r="BP254" i="2"/>
  <c r="BP253" i="2"/>
  <c r="BP252" i="2"/>
  <c r="BP251" i="2"/>
  <c r="BP250" i="2"/>
  <c r="BP249" i="2"/>
  <c r="BP248" i="2"/>
  <c r="BP247" i="2"/>
  <c r="BP246" i="2"/>
  <c r="BP245" i="2"/>
  <c r="BP244" i="2"/>
  <c r="BP243" i="2"/>
  <c r="BP242" i="2"/>
  <c r="BP241" i="2"/>
  <c r="BP240" i="2"/>
  <c r="BP239" i="2"/>
  <c r="BP238" i="2"/>
  <c r="BP237" i="2"/>
  <c r="BP236" i="2"/>
  <c r="BP235" i="2"/>
  <c r="BP234" i="2"/>
  <c r="BP233" i="2"/>
  <c r="BP232" i="2"/>
  <c r="BP231" i="2"/>
  <c r="BP230" i="2"/>
  <c r="BP229" i="2"/>
  <c r="BP228" i="2"/>
  <c r="BP227" i="2"/>
  <c r="BP226" i="2"/>
  <c r="BP225" i="2"/>
  <c r="BP224" i="2"/>
  <c r="BP223" i="2"/>
  <c r="BP222" i="2"/>
  <c r="BP221" i="2"/>
  <c r="BP220" i="2"/>
  <c r="BP219" i="2"/>
  <c r="BP218" i="2"/>
  <c r="BP217" i="2"/>
  <c r="BP216" i="2"/>
  <c r="BP215" i="2"/>
  <c r="BP214" i="2"/>
  <c r="BP213" i="2"/>
  <c r="BP212" i="2"/>
  <c r="BP211" i="2"/>
  <c r="BP210" i="2"/>
  <c r="BP209" i="2"/>
  <c r="BP208" i="2"/>
  <c r="BP207" i="2"/>
  <c r="BP206" i="2"/>
  <c r="BP205" i="2"/>
  <c r="BP204" i="2"/>
  <c r="BP203" i="2"/>
  <c r="BP202" i="2"/>
  <c r="BP201" i="2"/>
  <c r="BP200" i="2"/>
  <c r="BP199" i="2"/>
  <c r="BP198" i="2"/>
  <c r="BP197" i="2"/>
  <c r="BP196" i="2"/>
  <c r="BP195" i="2"/>
  <c r="BP194" i="2"/>
  <c r="BP193" i="2"/>
  <c r="BP192" i="2"/>
  <c r="BP191" i="2"/>
  <c r="BP190" i="2"/>
  <c r="BP189" i="2"/>
  <c r="BP188" i="2"/>
  <c r="BP187" i="2"/>
  <c r="BP186" i="2"/>
  <c r="BP185" i="2"/>
  <c r="BP184" i="2"/>
  <c r="BP183" i="2"/>
  <c r="BP182" i="2"/>
  <c r="BP181" i="2"/>
  <c r="BP180" i="2"/>
  <c r="BP179" i="2"/>
  <c r="BP178" i="2"/>
  <c r="BP177" i="2"/>
  <c r="BP176" i="2"/>
  <c r="BP175" i="2"/>
  <c r="BP174" i="2"/>
  <c r="BP173" i="2"/>
  <c r="BP172" i="2"/>
  <c r="BP171" i="2"/>
  <c r="BP170" i="2"/>
  <c r="BP169" i="2"/>
  <c r="BP168" i="2"/>
  <c r="BP167" i="2"/>
  <c r="BP166" i="2"/>
  <c r="BP165" i="2"/>
  <c r="BP164" i="2"/>
  <c r="BP163" i="2"/>
  <c r="BP162" i="2"/>
  <c r="BP161" i="2"/>
  <c r="BP160" i="2"/>
  <c r="BP159" i="2"/>
  <c r="BP158" i="2"/>
  <c r="BP157" i="2"/>
  <c r="BP156" i="2"/>
  <c r="BP155" i="2"/>
  <c r="BP154" i="2"/>
  <c r="BP153" i="2"/>
  <c r="BP152" i="2"/>
  <c r="BP151" i="2"/>
  <c r="BP150" i="2"/>
  <c r="BP149" i="2"/>
  <c r="BP148" i="2"/>
  <c r="BP147" i="2"/>
  <c r="BP146" i="2"/>
  <c r="BP145" i="2"/>
  <c r="BP144" i="2"/>
  <c r="BP143" i="2"/>
  <c r="BP142" i="2"/>
  <c r="BP141" i="2"/>
  <c r="BP140" i="2"/>
  <c r="BP139" i="2"/>
  <c r="BP138" i="2"/>
  <c r="BP137" i="2"/>
  <c r="BP136" i="2"/>
  <c r="BP135" i="2"/>
  <c r="BP134" i="2"/>
  <c r="BP133" i="2"/>
  <c r="BP132" i="2"/>
  <c r="BP131" i="2"/>
  <c r="BP130" i="2"/>
  <c r="BP129" i="2"/>
  <c r="BP128" i="2"/>
  <c r="BP127" i="2"/>
  <c r="BP126" i="2"/>
  <c r="BP125" i="2"/>
  <c r="BP124" i="2"/>
  <c r="BP123" i="2"/>
  <c r="BP122" i="2"/>
  <c r="BP121" i="2"/>
  <c r="BP120" i="2"/>
  <c r="BP119" i="2"/>
  <c r="BP118" i="2"/>
  <c r="BP117" i="2"/>
  <c r="BP116" i="2"/>
  <c r="BP115" i="2"/>
  <c r="BP114" i="2"/>
  <c r="BP113" i="2"/>
  <c r="BP112" i="2"/>
  <c r="BP111" i="2"/>
  <c r="BP110" i="2"/>
  <c r="BP109" i="2"/>
  <c r="BP108" i="2"/>
  <c r="BP107" i="2"/>
  <c r="BP106" i="2"/>
  <c r="BP105" i="2"/>
  <c r="BP104" i="2"/>
  <c r="BP103" i="2"/>
  <c r="BP102" i="2"/>
  <c r="BP101" i="2"/>
  <c r="BP100" i="2"/>
  <c r="BP99" i="2"/>
  <c r="BP98" i="2"/>
  <c r="BP97" i="2"/>
  <c r="BP96" i="2"/>
  <c r="BP95" i="2"/>
  <c r="BP94" i="2"/>
  <c r="BP93" i="2"/>
  <c r="BP92" i="2"/>
  <c r="BP91" i="2"/>
  <c r="BP90" i="2"/>
  <c r="BP89" i="2"/>
  <c r="BP88" i="2"/>
  <c r="BP87" i="2"/>
  <c r="BP86" i="2"/>
  <c r="BP85" i="2"/>
  <c r="BP84" i="2"/>
  <c r="BP83" i="2"/>
  <c r="BP82" i="2"/>
  <c r="BP81" i="2"/>
  <c r="BP80" i="2"/>
  <c r="BP79" i="2"/>
  <c r="BP78" i="2"/>
  <c r="BP77" i="2"/>
  <c r="BP76" i="2"/>
  <c r="BP75" i="2"/>
  <c r="BP74" i="2"/>
  <c r="BP73" i="2"/>
  <c r="BP72" i="2"/>
  <c r="BP71" i="2"/>
  <c r="BP70" i="2"/>
  <c r="BP69" i="2"/>
  <c r="BP68" i="2"/>
  <c r="BP67" i="2"/>
  <c r="BP66" i="2"/>
  <c r="BP65" i="2"/>
  <c r="BP64" i="2"/>
  <c r="BP63" i="2"/>
  <c r="BP62" i="2"/>
  <c r="BP61" i="2"/>
  <c r="BP60" i="2"/>
  <c r="BP59" i="2"/>
  <c r="BP58" i="2"/>
  <c r="BP57" i="2"/>
  <c r="BP56" i="2"/>
  <c r="BP55" i="2"/>
  <c r="BP54" i="2"/>
  <c r="BP53" i="2"/>
  <c r="BP52" i="2"/>
  <c r="BP51" i="2"/>
  <c r="BP50" i="2"/>
  <c r="BP49" i="2"/>
  <c r="BP48" i="2"/>
  <c r="BP47" i="2"/>
  <c r="BP46" i="2"/>
  <c r="BP45" i="2"/>
  <c r="BP44" i="2"/>
  <c r="BP43" i="2"/>
  <c r="BP42" i="2"/>
  <c r="BP41" i="2"/>
  <c r="BP40" i="2"/>
  <c r="BP39" i="2"/>
  <c r="BP38" i="2"/>
  <c r="BP37" i="2"/>
  <c r="BP36" i="2"/>
  <c r="BP35" i="2"/>
  <c r="BP34" i="2"/>
  <c r="BP33" i="2"/>
  <c r="BP32" i="2"/>
  <c r="BP31" i="2"/>
  <c r="BP30" i="2"/>
  <c r="BP29" i="2"/>
  <c r="BP28" i="2"/>
  <c r="BP27" i="2"/>
  <c r="BP26" i="2"/>
  <c r="BP25" i="2"/>
  <c r="BP24" i="2"/>
  <c r="BP23" i="2"/>
  <c r="BP22" i="2"/>
  <c r="BP21" i="2"/>
  <c r="BP20" i="2"/>
  <c r="BP19" i="2"/>
  <c r="BP18" i="2"/>
  <c r="BP17" i="2"/>
  <c r="BP16" i="2"/>
  <c r="BP15" i="2"/>
  <c r="BO1430" i="2"/>
  <c r="BO1429" i="2"/>
  <c r="BO1428" i="2"/>
  <c r="BO1427" i="2"/>
  <c r="BO1426" i="2"/>
  <c r="BO1425" i="2"/>
  <c r="BO1424" i="2"/>
  <c r="BO1423" i="2"/>
  <c r="BO1422" i="2"/>
  <c r="BO1421" i="2"/>
  <c r="BO1420" i="2"/>
  <c r="BO1419" i="2"/>
  <c r="BO1418" i="2"/>
  <c r="BO1417" i="2"/>
  <c r="BO1416" i="2"/>
  <c r="BO1415" i="2"/>
  <c r="BO1414" i="2"/>
  <c r="BO1413" i="2"/>
  <c r="BO1412" i="2"/>
  <c r="BO1411" i="2"/>
  <c r="BO1410" i="2"/>
  <c r="BO1409" i="2"/>
  <c r="BO1408" i="2"/>
  <c r="BO1407" i="2"/>
  <c r="BO1406" i="2"/>
  <c r="BO1405" i="2"/>
  <c r="BO1404" i="2"/>
  <c r="BO1403" i="2"/>
  <c r="BO1402" i="2"/>
  <c r="BO1401" i="2"/>
  <c r="BO1400" i="2"/>
  <c r="BO1399" i="2"/>
  <c r="BO1398" i="2"/>
  <c r="BO1397" i="2"/>
  <c r="BO1396" i="2"/>
  <c r="BO1395" i="2"/>
  <c r="BO1394" i="2"/>
  <c r="BO1393" i="2"/>
  <c r="BO1392" i="2"/>
  <c r="BO1391" i="2"/>
  <c r="BO1390" i="2"/>
  <c r="BO1389" i="2"/>
  <c r="BO1388" i="2"/>
  <c r="BO1387" i="2"/>
  <c r="BO1386" i="2"/>
  <c r="BO1385" i="2"/>
  <c r="BO1384" i="2"/>
  <c r="BO1383" i="2"/>
  <c r="BO1382" i="2"/>
  <c r="BO1381" i="2"/>
  <c r="BO1380" i="2"/>
  <c r="BO1379" i="2"/>
  <c r="BO1378" i="2"/>
  <c r="BO1377" i="2"/>
  <c r="BO1376" i="2"/>
  <c r="BO1375" i="2"/>
  <c r="BO1374" i="2"/>
  <c r="BO1373" i="2"/>
  <c r="BO1372" i="2"/>
  <c r="BO1371" i="2"/>
  <c r="BO1370" i="2"/>
  <c r="BO1369" i="2"/>
  <c r="BO1368" i="2"/>
  <c r="BO1367" i="2"/>
  <c r="BO1366" i="2"/>
  <c r="BO1365" i="2"/>
  <c r="BO1364" i="2"/>
  <c r="BO1363" i="2"/>
  <c r="BO1362" i="2"/>
  <c r="BO1361" i="2"/>
  <c r="BO1360" i="2"/>
  <c r="BO1359" i="2"/>
  <c r="BO1358" i="2"/>
  <c r="BO1357" i="2"/>
  <c r="BO1356" i="2"/>
  <c r="BO1355" i="2"/>
  <c r="BO1354" i="2"/>
  <c r="BO1353" i="2"/>
  <c r="BO1352" i="2"/>
  <c r="BO1351" i="2"/>
  <c r="BO1350" i="2"/>
  <c r="BO1349" i="2"/>
  <c r="BO1348" i="2"/>
  <c r="BO1347" i="2"/>
  <c r="BO1346" i="2"/>
  <c r="BO1345" i="2"/>
  <c r="BO1344" i="2"/>
  <c r="BO1343" i="2"/>
  <c r="BO1342" i="2"/>
  <c r="BO1341" i="2"/>
  <c r="BO1340" i="2"/>
  <c r="BO1339" i="2"/>
  <c r="BO1338" i="2"/>
  <c r="BO1337" i="2"/>
  <c r="BO1336" i="2"/>
  <c r="BO1335" i="2"/>
  <c r="BO1334" i="2"/>
  <c r="BO1333" i="2"/>
  <c r="BO1332" i="2"/>
  <c r="BO1331" i="2"/>
  <c r="BO1330" i="2"/>
  <c r="BO1329" i="2"/>
  <c r="BO1328" i="2"/>
  <c r="BO1327" i="2"/>
  <c r="BO1326" i="2"/>
  <c r="BO1325" i="2"/>
  <c r="BO1324" i="2"/>
  <c r="BO1323" i="2"/>
  <c r="BO1322" i="2"/>
  <c r="BO1321" i="2"/>
  <c r="BO1320" i="2"/>
  <c r="BO1319" i="2"/>
  <c r="BO1318" i="2"/>
  <c r="BO1317" i="2"/>
  <c r="BO1316" i="2"/>
  <c r="BO1315" i="2"/>
  <c r="BO1314" i="2"/>
  <c r="BO1313" i="2"/>
  <c r="BO1312" i="2"/>
  <c r="BO1311" i="2"/>
  <c r="BO1310" i="2"/>
  <c r="BO1309" i="2"/>
  <c r="BO1308" i="2"/>
  <c r="BO1307" i="2"/>
  <c r="BO1306" i="2"/>
  <c r="BO1305" i="2"/>
  <c r="BO1304" i="2"/>
  <c r="BO1303" i="2"/>
  <c r="BO1302" i="2"/>
  <c r="BO1301" i="2"/>
  <c r="BO1300" i="2"/>
  <c r="BO1299" i="2"/>
  <c r="BO1298" i="2"/>
  <c r="BO1297" i="2"/>
  <c r="BO1296" i="2"/>
  <c r="BO1295" i="2"/>
  <c r="BO1294" i="2"/>
  <c r="BO1293" i="2"/>
  <c r="BO1292" i="2"/>
  <c r="BO1291" i="2"/>
  <c r="BO1290" i="2"/>
  <c r="BO1289" i="2"/>
  <c r="BO1288" i="2"/>
  <c r="BO1287" i="2"/>
  <c r="BO1286" i="2"/>
  <c r="BO1285" i="2"/>
  <c r="BO1284" i="2"/>
  <c r="BO1283" i="2"/>
  <c r="BO1282" i="2"/>
  <c r="BO1281" i="2"/>
  <c r="BO1280" i="2"/>
  <c r="BO1279" i="2"/>
  <c r="BO1278" i="2"/>
  <c r="BO1277" i="2"/>
  <c r="BO1276" i="2"/>
  <c r="BO1275" i="2"/>
  <c r="BO1274" i="2"/>
  <c r="BO1273" i="2"/>
  <c r="BO1272" i="2"/>
  <c r="BO1271" i="2"/>
  <c r="BO1270" i="2"/>
  <c r="BO1269" i="2"/>
  <c r="BO1268" i="2"/>
  <c r="BO1267" i="2"/>
  <c r="BO1266" i="2"/>
  <c r="BO1265" i="2"/>
  <c r="BO1264" i="2"/>
  <c r="BO1263" i="2"/>
  <c r="BO1262" i="2"/>
  <c r="BO1261" i="2"/>
  <c r="BO1260" i="2"/>
  <c r="BO1259" i="2"/>
  <c r="BO1258" i="2"/>
  <c r="BO1257" i="2"/>
  <c r="BO1256" i="2"/>
  <c r="BO1255" i="2"/>
  <c r="BO1254" i="2"/>
  <c r="BO1253" i="2"/>
  <c r="BO1252" i="2"/>
  <c r="BO1251" i="2"/>
  <c r="BO1250" i="2"/>
  <c r="BO1249" i="2"/>
  <c r="BO1248" i="2"/>
  <c r="BO1247" i="2"/>
  <c r="BO1246" i="2"/>
  <c r="BO1245" i="2"/>
  <c r="BO1244" i="2"/>
  <c r="BO1243" i="2"/>
  <c r="BO1242" i="2"/>
  <c r="BO1241" i="2"/>
  <c r="BO1240" i="2"/>
  <c r="BO1239" i="2"/>
  <c r="BO1238" i="2"/>
  <c r="BO1237" i="2"/>
  <c r="BO1236" i="2"/>
  <c r="BO1235" i="2"/>
  <c r="BO1234" i="2"/>
  <c r="BO1233" i="2"/>
  <c r="BO1232" i="2"/>
  <c r="BO1231" i="2"/>
  <c r="BO1230" i="2"/>
  <c r="BO1229" i="2"/>
  <c r="BO1228" i="2"/>
  <c r="BO1227" i="2"/>
  <c r="BO1226" i="2"/>
  <c r="BO1225" i="2"/>
  <c r="BO1224" i="2"/>
  <c r="BO1223" i="2"/>
  <c r="BO1222" i="2"/>
  <c r="BO1221" i="2"/>
  <c r="BO1220" i="2"/>
  <c r="BO1219" i="2"/>
  <c r="BO1218" i="2"/>
  <c r="BO1217" i="2"/>
  <c r="BO1216" i="2"/>
  <c r="BO1215" i="2"/>
  <c r="BO1214" i="2"/>
  <c r="BO1213" i="2"/>
  <c r="BO1212" i="2"/>
  <c r="BO1211" i="2"/>
  <c r="BO1210" i="2"/>
  <c r="BO1209" i="2"/>
  <c r="BO1208" i="2"/>
  <c r="BO1207" i="2"/>
  <c r="BO1206" i="2"/>
  <c r="BO1205" i="2"/>
  <c r="BO1204" i="2"/>
  <c r="BO1203" i="2"/>
  <c r="BO1202" i="2"/>
  <c r="BO1201" i="2"/>
  <c r="BO1200" i="2"/>
  <c r="BO1199" i="2"/>
  <c r="BO1198" i="2"/>
  <c r="BO1197" i="2"/>
  <c r="BO1196" i="2"/>
  <c r="BO1195" i="2"/>
  <c r="BO1194" i="2"/>
  <c r="BO1193" i="2"/>
  <c r="BO1192" i="2"/>
  <c r="BO1191" i="2"/>
  <c r="BO1190" i="2"/>
  <c r="BO1189" i="2"/>
  <c r="BO1188" i="2"/>
  <c r="BO1187" i="2"/>
  <c r="BO1186" i="2"/>
  <c r="BO1185" i="2"/>
  <c r="BO1184" i="2"/>
  <c r="BO1183" i="2"/>
  <c r="BO1182" i="2"/>
  <c r="BO1181" i="2"/>
  <c r="BO1180" i="2"/>
  <c r="BO1179" i="2"/>
  <c r="BO1178" i="2"/>
  <c r="BO1177" i="2"/>
  <c r="BO1176" i="2"/>
  <c r="BO1175" i="2"/>
  <c r="BO1174" i="2"/>
  <c r="BO1173" i="2"/>
  <c r="BO1172" i="2"/>
  <c r="BO1171" i="2"/>
  <c r="BO1170" i="2"/>
  <c r="BO1169" i="2"/>
  <c r="BO1168" i="2"/>
  <c r="BO1167" i="2"/>
  <c r="BO1166" i="2"/>
  <c r="BO1165" i="2"/>
  <c r="BO1164" i="2"/>
  <c r="BO1163" i="2"/>
  <c r="BO1162" i="2"/>
  <c r="BO1161" i="2"/>
  <c r="BO1160" i="2"/>
  <c r="BO1159" i="2"/>
  <c r="BO1158" i="2"/>
  <c r="BO1157" i="2"/>
  <c r="BO1156" i="2"/>
  <c r="BO1155" i="2"/>
  <c r="BO1154" i="2"/>
  <c r="BO1153" i="2"/>
  <c r="BO1152" i="2"/>
  <c r="BO1151" i="2"/>
  <c r="BO1150" i="2"/>
  <c r="BO1149" i="2"/>
  <c r="BO1148" i="2"/>
  <c r="BO1147" i="2"/>
  <c r="BO1146" i="2"/>
  <c r="BO1145" i="2"/>
  <c r="BO1144" i="2"/>
  <c r="BO1143" i="2"/>
  <c r="BO1142" i="2"/>
  <c r="BO1141" i="2"/>
  <c r="BO1140" i="2"/>
  <c r="BO1139" i="2"/>
  <c r="BO1138" i="2"/>
  <c r="BO1137" i="2"/>
  <c r="BO1136" i="2"/>
  <c r="BO1135" i="2"/>
  <c r="BO1134" i="2"/>
  <c r="BO1133" i="2"/>
  <c r="BO1132" i="2"/>
  <c r="BO1131" i="2"/>
  <c r="BO1130" i="2"/>
  <c r="BO1129" i="2"/>
  <c r="BO1128" i="2"/>
  <c r="BO1127" i="2"/>
  <c r="BO1126" i="2"/>
  <c r="BO1125" i="2"/>
  <c r="BO1124" i="2"/>
  <c r="BO1123" i="2"/>
  <c r="BO1122" i="2"/>
  <c r="BO1121" i="2"/>
  <c r="BO1120" i="2"/>
  <c r="BO1119" i="2"/>
  <c r="BO1118" i="2"/>
  <c r="BO1117" i="2"/>
  <c r="BO1116" i="2"/>
  <c r="BO1115" i="2"/>
  <c r="BO1114" i="2"/>
  <c r="BO1113" i="2"/>
  <c r="BO1112" i="2"/>
  <c r="BO1111" i="2"/>
  <c r="BO1110" i="2"/>
  <c r="BO1109" i="2"/>
  <c r="BO1108" i="2"/>
  <c r="BO1107" i="2"/>
  <c r="BO1106" i="2"/>
  <c r="BO1105" i="2"/>
  <c r="BO1104" i="2"/>
  <c r="BO1103" i="2"/>
  <c r="BO1102" i="2"/>
  <c r="BO1101" i="2"/>
  <c r="BO1100" i="2"/>
  <c r="BO1099" i="2"/>
  <c r="BO1098" i="2"/>
  <c r="BO1097" i="2"/>
  <c r="BO1096" i="2"/>
  <c r="BO1095" i="2"/>
  <c r="BO1094" i="2"/>
  <c r="BO1093" i="2"/>
  <c r="BO1092" i="2"/>
  <c r="BO1091" i="2"/>
  <c r="BO1090" i="2"/>
  <c r="BO1089" i="2"/>
  <c r="BO1088" i="2"/>
  <c r="BO1087" i="2"/>
  <c r="BO1086" i="2"/>
  <c r="BO1085" i="2"/>
  <c r="BO1084" i="2"/>
  <c r="BO1083" i="2"/>
  <c r="BO1082" i="2"/>
  <c r="BO1081" i="2"/>
  <c r="BO1080" i="2"/>
  <c r="BO1079" i="2"/>
  <c r="BO1078" i="2"/>
  <c r="BO1077" i="2"/>
  <c r="BO1076" i="2"/>
  <c r="BO1075" i="2"/>
  <c r="BO1074" i="2"/>
  <c r="BO1073" i="2"/>
  <c r="BO1072" i="2"/>
  <c r="BO1071" i="2"/>
  <c r="BO1070" i="2"/>
  <c r="BO1069" i="2"/>
  <c r="BO1068" i="2"/>
  <c r="BO1067" i="2"/>
  <c r="BO1066" i="2"/>
  <c r="BO1065" i="2"/>
  <c r="BO1064" i="2"/>
  <c r="BO1063" i="2"/>
  <c r="BO1062" i="2"/>
  <c r="BO1061" i="2"/>
  <c r="BO1060" i="2"/>
  <c r="BO1059" i="2"/>
  <c r="BO1058" i="2"/>
  <c r="BO1057" i="2"/>
  <c r="BO1056" i="2"/>
  <c r="BO1055" i="2"/>
  <c r="BO1054" i="2"/>
  <c r="BO1053" i="2"/>
  <c r="BO1052" i="2"/>
  <c r="BO1051" i="2"/>
  <c r="BO1050" i="2"/>
  <c r="BO1049" i="2"/>
  <c r="BO1048" i="2"/>
  <c r="BO1047" i="2"/>
  <c r="BO1046" i="2"/>
  <c r="BO1045" i="2"/>
  <c r="BO1044" i="2"/>
  <c r="BO1043" i="2"/>
  <c r="BO1042" i="2"/>
  <c r="BO1041" i="2"/>
  <c r="BO1040" i="2"/>
  <c r="BO1039" i="2"/>
  <c r="BO1038" i="2"/>
  <c r="BO1037" i="2"/>
  <c r="BO1036" i="2"/>
  <c r="BO1035" i="2"/>
  <c r="BO1034" i="2"/>
  <c r="BO1033" i="2"/>
  <c r="BO1032" i="2"/>
  <c r="BO1031" i="2"/>
  <c r="BO1030" i="2"/>
  <c r="BO1029" i="2"/>
  <c r="BO1028" i="2"/>
  <c r="BO1027" i="2"/>
  <c r="BO1026" i="2"/>
  <c r="BO1025" i="2"/>
  <c r="BO1024" i="2"/>
  <c r="BO1023" i="2"/>
  <c r="BO1022" i="2"/>
  <c r="BO1021" i="2"/>
  <c r="BO1020" i="2"/>
  <c r="BO1019" i="2"/>
  <c r="BO1018" i="2"/>
  <c r="BO1017" i="2"/>
  <c r="BO1016" i="2"/>
  <c r="BO1015" i="2"/>
  <c r="BO1014" i="2"/>
  <c r="BO1013" i="2"/>
  <c r="BO1012" i="2"/>
  <c r="BO1011" i="2"/>
  <c r="BO1010" i="2"/>
  <c r="BO1009" i="2"/>
  <c r="BO1008" i="2"/>
  <c r="BO1007" i="2"/>
  <c r="BO1006" i="2"/>
  <c r="BO1005" i="2"/>
  <c r="BO1004" i="2"/>
  <c r="BO1003" i="2"/>
  <c r="BO1002" i="2"/>
  <c r="BO1001" i="2"/>
  <c r="BO1000" i="2"/>
  <c r="BO999" i="2"/>
  <c r="BO998" i="2"/>
  <c r="BO997" i="2"/>
  <c r="BO996" i="2"/>
  <c r="BO995" i="2"/>
  <c r="BO994" i="2"/>
  <c r="BO993" i="2"/>
  <c r="BO992" i="2"/>
  <c r="BO991" i="2"/>
  <c r="BO990" i="2"/>
  <c r="BO989" i="2"/>
  <c r="BO988" i="2"/>
  <c r="BO987" i="2"/>
  <c r="BO986" i="2"/>
  <c r="BO985" i="2"/>
  <c r="BO984" i="2"/>
  <c r="BO983" i="2"/>
  <c r="BO982" i="2"/>
  <c r="BO981" i="2"/>
  <c r="BO980" i="2"/>
  <c r="BO979" i="2"/>
  <c r="BO978" i="2"/>
  <c r="BO977" i="2"/>
  <c r="BO976" i="2"/>
  <c r="BO975" i="2"/>
  <c r="BO974" i="2"/>
  <c r="BO973" i="2"/>
  <c r="BO972" i="2"/>
  <c r="BO971" i="2"/>
  <c r="BO970" i="2"/>
  <c r="BO969" i="2"/>
  <c r="BO968" i="2"/>
  <c r="BO967" i="2"/>
  <c r="BO966" i="2"/>
  <c r="BO965" i="2"/>
  <c r="BO964" i="2"/>
  <c r="BO963" i="2"/>
  <c r="BO962" i="2"/>
  <c r="BO961" i="2"/>
  <c r="BO960" i="2"/>
  <c r="BO959" i="2"/>
  <c r="BO958" i="2"/>
  <c r="BO957" i="2"/>
  <c r="BO956" i="2"/>
  <c r="BO955" i="2"/>
  <c r="BO954" i="2"/>
  <c r="BO953" i="2"/>
  <c r="BO952" i="2"/>
  <c r="BO951" i="2"/>
  <c r="BO950" i="2"/>
  <c r="BO949" i="2"/>
  <c r="BO948" i="2"/>
  <c r="BO947" i="2"/>
  <c r="BO946" i="2"/>
  <c r="BO945" i="2"/>
  <c r="BO944" i="2"/>
  <c r="BO943" i="2"/>
  <c r="BO942" i="2"/>
  <c r="BO941" i="2"/>
  <c r="BO940" i="2"/>
  <c r="BO939" i="2"/>
  <c r="BO938" i="2"/>
  <c r="BO937" i="2"/>
  <c r="BO936" i="2"/>
  <c r="BO935" i="2"/>
  <c r="BO934" i="2"/>
  <c r="BO933" i="2"/>
  <c r="BO932" i="2"/>
  <c r="BO931" i="2"/>
  <c r="BO930" i="2"/>
  <c r="BO929" i="2"/>
  <c r="BO928" i="2"/>
  <c r="BO927" i="2"/>
  <c r="BO926" i="2"/>
  <c r="BO925" i="2"/>
  <c r="BO924" i="2"/>
  <c r="BO923" i="2"/>
  <c r="BO922" i="2"/>
  <c r="BO921" i="2"/>
  <c r="BO920" i="2"/>
  <c r="BO919" i="2"/>
  <c r="BO918" i="2"/>
  <c r="BO917" i="2"/>
  <c r="BO916" i="2"/>
  <c r="BO915" i="2"/>
  <c r="BO914" i="2"/>
  <c r="BO913" i="2"/>
  <c r="BO912" i="2"/>
  <c r="BO911" i="2"/>
  <c r="BO910" i="2"/>
  <c r="BO909" i="2"/>
  <c r="BO908" i="2"/>
  <c r="BO907" i="2"/>
  <c r="BO906" i="2"/>
  <c r="BO905" i="2"/>
  <c r="BO904" i="2"/>
  <c r="BO903" i="2"/>
  <c r="BO902" i="2"/>
  <c r="BO901" i="2"/>
  <c r="BO900" i="2"/>
  <c r="BO899" i="2"/>
  <c r="BO898" i="2"/>
  <c r="BO897" i="2"/>
  <c r="BO896" i="2"/>
  <c r="BO895" i="2"/>
  <c r="BO894" i="2"/>
  <c r="BO893" i="2"/>
  <c r="BO892" i="2"/>
  <c r="BO891" i="2"/>
  <c r="BO890" i="2"/>
  <c r="BO889" i="2"/>
  <c r="BO888" i="2"/>
  <c r="BO887" i="2"/>
  <c r="BO886" i="2"/>
  <c r="BO885" i="2"/>
  <c r="BO884" i="2"/>
  <c r="BO883" i="2"/>
  <c r="BO882" i="2"/>
  <c r="BO881" i="2"/>
  <c r="BO880" i="2"/>
  <c r="BO879" i="2"/>
  <c r="BO878" i="2"/>
  <c r="BO877" i="2"/>
  <c r="BO876" i="2"/>
  <c r="BO875" i="2"/>
  <c r="BO874" i="2"/>
  <c r="BO873" i="2"/>
  <c r="BO872" i="2"/>
  <c r="BO871" i="2"/>
  <c r="BO870" i="2"/>
  <c r="BO869" i="2"/>
  <c r="BO868" i="2"/>
  <c r="BO867" i="2"/>
  <c r="BO866" i="2"/>
  <c r="BO865" i="2"/>
  <c r="BO864" i="2"/>
  <c r="BO863" i="2"/>
  <c r="BO862" i="2"/>
  <c r="BO861" i="2"/>
  <c r="BO860" i="2"/>
  <c r="BO859" i="2"/>
  <c r="BO858" i="2"/>
  <c r="BO857" i="2"/>
  <c r="BO856" i="2"/>
  <c r="BO855" i="2"/>
  <c r="BO854" i="2"/>
  <c r="BO853" i="2"/>
  <c r="BO852" i="2"/>
  <c r="BO851" i="2"/>
  <c r="BO850" i="2"/>
  <c r="BO849" i="2"/>
  <c r="BO848" i="2"/>
  <c r="BO847" i="2"/>
  <c r="BO846" i="2"/>
  <c r="BO845" i="2"/>
  <c r="BO844" i="2"/>
  <c r="BO843" i="2"/>
  <c r="BO842" i="2"/>
  <c r="BO841" i="2"/>
  <c r="BO840" i="2"/>
  <c r="BO839" i="2"/>
  <c r="BO838" i="2"/>
  <c r="BO837" i="2"/>
  <c r="BO836" i="2"/>
  <c r="BO835" i="2"/>
  <c r="BO834" i="2"/>
  <c r="BO833" i="2"/>
  <c r="BO832" i="2"/>
  <c r="BO831" i="2"/>
  <c r="BO830" i="2"/>
  <c r="BO829" i="2"/>
  <c r="BO828" i="2"/>
  <c r="BO827" i="2"/>
  <c r="BO826" i="2"/>
  <c r="BO825" i="2"/>
  <c r="BO824" i="2"/>
  <c r="BO823" i="2"/>
  <c r="BO822" i="2"/>
  <c r="BO821" i="2"/>
  <c r="BO820" i="2"/>
  <c r="BO819" i="2"/>
  <c r="BO818" i="2"/>
  <c r="BO817" i="2"/>
  <c r="BO816" i="2"/>
  <c r="BO815" i="2"/>
  <c r="BO814" i="2"/>
  <c r="BO813" i="2"/>
  <c r="BO812" i="2"/>
  <c r="BO811" i="2"/>
  <c r="BO810" i="2"/>
  <c r="BO809" i="2"/>
  <c r="BO808" i="2"/>
  <c r="BO807" i="2"/>
  <c r="BO806" i="2"/>
  <c r="BO805" i="2"/>
  <c r="BO804" i="2"/>
  <c r="BO803" i="2"/>
  <c r="BO802" i="2"/>
  <c r="BO801" i="2"/>
  <c r="BO800" i="2"/>
  <c r="BO799" i="2"/>
  <c r="BO798" i="2"/>
  <c r="BO797" i="2"/>
  <c r="BO796" i="2"/>
  <c r="BO795" i="2"/>
  <c r="BO794" i="2"/>
  <c r="BO793" i="2"/>
  <c r="BO792" i="2"/>
  <c r="BO791" i="2"/>
  <c r="BO790" i="2"/>
  <c r="BO789" i="2"/>
  <c r="BO788" i="2"/>
  <c r="BO787" i="2"/>
  <c r="BO786" i="2"/>
  <c r="BO785" i="2"/>
  <c r="BO784" i="2"/>
  <c r="BO783" i="2"/>
  <c r="BO782" i="2"/>
  <c r="BO781" i="2"/>
  <c r="BO780" i="2"/>
  <c r="BO779" i="2"/>
  <c r="BO778" i="2"/>
  <c r="BO777" i="2"/>
  <c r="BO776" i="2"/>
  <c r="BO775" i="2"/>
  <c r="BO774" i="2"/>
  <c r="BO773" i="2"/>
  <c r="BO772" i="2"/>
  <c r="BO771" i="2"/>
  <c r="BO770" i="2"/>
  <c r="BO769" i="2"/>
  <c r="BO768" i="2"/>
  <c r="BO767" i="2"/>
  <c r="BO766" i="2"/>
  <c r="BO765" i="2"/>
  <c r="BO764" i="2"/>
  <c r="BO763" i="2"/>
  <c r="BO762" i="2"/>
  <c r="BO761" i="2"/>
  <c r="BO760" i="2"/>
  <c r="BO759" i="2"/>
  <c r="BO758" i="2"/>
  <c r="BO757" i="2"/>
  <c r="BO756" i="2"/>
  <c r="BO755" i="2"/>
  <c r="BO754" i="2"/>
  <c r="BO753" i="2"/>
  <c r="BO752" i="2"/>
  <c r="BO751" i="2"/>
  <c r="BO750" i="2"/>
  <c r="BO749" i="2"/>
  <c r="BO748" i="2"/>
  <c r="BO747" i="2"/>
  <c r="BO746" i="2"/>
  <c r="BO745" i="2"/>
  <c r="BO744" i="2"/>
  <c r="BO743" i="2"/>
  <c r="BO742" i="2"/>
  <c r="BO741" i="2"/>
  <c r="BO740" i="2"/>
  <c r="BO739" i="2"/>
  <c r="BO738" i="2"/>
  <c r="BO737" i="2"/>
  <c r="BO736" i="2"/>
  <c r="BO735" i="2"/>
  <c r="BO734" i="2"/>
  <c r="BO733" i="2"/>
  <c r="BO732" i="2"/>
  <c r="BO731" i="2"/>
  <c r="BO730" i="2"/>
  <c r="BO729" i="2"/>
  <c r="BO728" i="2"/>
  <c r="BO727" i="2"/>
  <c r="BO726" i="2"/>
  <c r="BO725" i="2"/>
  <c r="BO724" i="2"/>
  <c r="BO723" i="2"/>
  <c r="BO722" i="2"/>
  <c r="BO721" i="2"/>
  <c r="BO720" i="2"/>
  <c r="BO719" i="2"/>
  <c r="BO718" i="2"/>
  <c r="BO717" i="2"/>
  <c r="BO716" i="2"/>
  <c r="BO715" i="2"/>
  <c r="BO714" i="2"/>
  <c r="BO713" i="2"/>
  <c r="BO712" i="2"/>
  <c r="BO711" i="2"/>
  <c r="BO710" i="2"/>
  <c r="BO709" i="2"/>
  <c r="BO708" i="2"/>
  <c r="BO707" i="2"/>
  <c r="BO706" i="2"/>
  <c r="BO705" i="2"/>
  <c r="BO704" i="2"/>
  <c r="BO703" i="2"/>
  <c r="BO702" i="2"/>
  <c r="BO701" i="2"/>
  <c r="BO700" i="2"/>
  <c r="BO699" i="2"/>
  <c r="BO698" i="2"/>
  <c r="BO697" i="2"/>
  <c r="BO696" i="2"/>
  <c r="BO695" i="2"/>
  <c r="BO694" i="2"/>
  <c r="BO693" i="2"/>
  <c r="BO692" i="2"/>
  <c r="BO691" i="2"/>
  <c r="BO690" i="2"/>
  <c r="BO689" i="2"/>
  <c r="BO688" i="2"/>
  <c r="BO687" i="2"/>
  <c r="BO686" i="2"/>
  <c r="BO685" i="2"/>
  <c r="BO684" i="2"/>
  <c r="BO683" i="2"/>
  <c r="BO682" i="2"/>
  <c r="BO681" i="2"/>
  <c r="BO680" i="2"/>
  <c r="BO679" i="2"/>
  <c r="BO678" i="2"/>
  <c r="BO677" i="2"/>
  <c r="BO676" i="2"/>
  <c r="BO675" i="2"/>
  <c r="BO674" i="2"/>
  <c r="BO673" i="2"/>
  <c r="BO672" i="2"/>
  <c r="BO671" i="2"/>
  <c r="BO670" i="2"/>
  <c r="BO669" i="2"/>
  <c r="BO668" i="2"/>
  <c r="BO667" i="2"/>
  <c r="BO666" i="2"/>
  <c r="BO665" i="2"/>
  <c r="BO664" i="2"/>
  <c r="BO663" i="2"/>
  <c r="BO662" i="2"/>
  <c r="BO661" i="2"/>
  <c r="BO660" i="2"/>
  <c r="BO659" i="2"/>
  <c r="BO658" i="2"/>
  <c r="BO657" i="2"/>
  <c r="BO656" i="2"/>
  <c r="BO655" i="2"/>
  <c r="BO654" i="2"/>
  <c r="BO653" i="2"/>
  <c r="BO652" i="2"/>
  <c r="BO651" i="2"/>
  <c r="BO650" i="2"/>
  <c r="BO649" i="2"/>
  <c r="BO648" i="2"/>
  <c r="BO647" i="2"/>
  <c r="BO646" i="2"/>
  <c r="BO645" i="2"/>
  <c r="BO644" i="2"/>
  <c r="BO643" i="2"/>
  <c r="BO642" i="2"/>
  <c r="BO641" i="2"/>
  <c r="BO640" i="2"/>
  <c r="BO639" i="2"/>
  <c r="BO638" i="2"/>
  <c r="BO637" i="2"/>
  <c r="BO636" i="2"/>
  <c r="BO635" i="2"/>
  <c r="BO634" i="2"/>
  <c r="BO633" i="2"/>
  <c r="BO632" i="2"/>
  <c r="BO631" i="2"/>
  <c r="BO630" i="2"/>
  <c r="BO629" i="2"/>
  <c r="BO628" i="2"/>
  <c r="BO627" i="2"/>
  <c r="BO626" i="2"/>
  <c r="BO625" i="2"/>
  <c r="BO624" i="2"/>
  <c r="BO623" i="2"/>
  <c r="BO622" i="2"/>
  <c r="BO621" i="2"/>
  <c r="BO620" i="2"/>
  <c r="BO619" i="2"/>
  <c r="BO618" i="2"/>
  <c r="BO617" i="2"/>
  <c r="BO616" i="2"/>
  <c r="BO615" i="2"/>
  <c r="BO614" i="2"/>
  <c r="BO613" i="2"/>
  <c r="BO612" i="2"/>
  <c r="BO611" i="2"/>
  <c r="BO610" i="2"/>
  <c r="BO609" i="2"/>
  <c r="BO608" i="2"/>
  <c r="BO607" i="2"/>
  <c r="BO606" i="2"/>
  <c r="BO605" i="2"/>
  <c r="BO604" i="2"/>
  <c r="BO603" i="2"/>
  <c r="BO602" i="2"/>
  <c r="BO601" i="2"/>
  <c r="BO600" i="2"/>
  <c r="BO599" i="2"/>
  <c r="BO598" i="2"/>
  <c r="BO597" i="2"/>
  <c r="BO596" i="2"/>
  <c r="BO595" i="2"/>
  <c r="BO594" i="2"/>
  <c r="BO593" i="2"/>
  <c r="BO592" i="2"/>
  <c r="BO591" i="2"/>
  <c r="BO590" i="2"/>
  <c r="BO589" i="2"/>
  <c r="BO588" i="2"/>
  <c r="BO587" i="2"/>
  <c r="BO586" i="2"/>
  <c r="BO585" i="2"/>
  <c r="BO584" i="2"/>
  <c r="BO583" i="2"/>
  <c r="BO582" i="2"/>
  <c r="BO581" i="2"/>
  <c r="BO580" i="2"/>
  <c r="BO579" i="2"/>
  <c r="BO578" i="2"/>
  <c r="BO577" i="2"/>
  <c r="BO576" i="2"/>
  <c r="BO575" i="2"/>
  <c r="BO574" i="2"/>
  <c r="BO573" i="2"/>
  <c r="BO572" i="2"/>
  <c r="BO571" i="2"/>
  <c r="BO570" i="2"/>
  <c r="BO569" i="2"/>
  <c r="BO568" i="2"/>
  <c r="BO567" i="2"/>
  <c r="BO566" i="2"/>
  <c r="BO565" i="2"/>
  <c r="BO564" i="2"/>
  <c r="BO563" i="2"/>
  <c r="BO562" i="2"/>
  <c r="BO561" i="2"/>
  <c r="BO560" i="2"/>
  <c r="BO559" i="2"/>
  <c r="BO558" i="2"/>
  <c r="BO557" i="2"/>
  <c r="BO556" i="2"/>
  <c r="BO555" i="2"/>
  <c r="BO554" i="2"/>
  <c r="BO553" i="2"/>
  <c r="BO552" i="2"/>
  <c r="BO551" i="2"/>
  <c r="BO550" i="2"/>
  <c r="BO549" i="2"/>
  <c r="BO548" i="2"/>
  <c r="BO547" i="2"/>
  <c r="BO546" i="2"/>
  <c r="BO545" i="2"/>
  <c r="BO544" i="2"/>
  <c r="BO543" i="2"/>
  <c r="BO542" i="2"/>
  <c r="BO541" i="2"/>
  <c r="BO540" i="2"/>
  <c r="BO539" i="2"/>
  <c r="BO538" i="2"/>
  <c r="BO537" i="2"/>
  <c r="BO536" i="2"/>
  <c r="BO535" i="2"/>
  <c r="BO534" i="2"/>
  <c r="BO533" i="2"/>
  <c r="BO532" i="2"/>
  <c r="BO531" i="2"/>
  <c r="BO530" i="2"/>
  <c r="BO529" i="2"/>
  <c r="BO528" i="2"/>
  <c r="BO527" i="2"/>
  <c r="BO526" i="2"/>
  <c r="BO525" i="2"/>
  <c r="BO524" i="2"/>
  <c r="BO523" i="2"/>
  <c r="BO522" i="2"/>
  <c r="BO521" i="2"/>
  <c r="BO520" i="2"/>
  <c r="BO519" i="2"/>
  <c r="BO518" i="2"/>
  <c r="BO517" i="2"/>
  <c r="BO516" i="2"/>
  <c r="BO515" i="2"/>
  <c r="BO514" i="2"/>
  <c r="BO513" i="2"/>
  <c r="BO512" i="2"/>
  <c r="BO511" i="2"/>
  <c r="BO510" i="2"/>
  <c r="BO509" i="2"/>
  <c r="BO508" i="2"/>
  <c r="BO507" i="2"/>
  <c r="BO506" i="2"/>
  <c r="BO505" i="2"/>
  <c r="BO504" i="2"/>
  <c r="BO503" i="2"/>
  <c r="BO502" i="2"/>
  <c r="BO501" i="2"/>
  <c r="BO500" i="2"/>
  <c r="BO499" i="2"/>
  <c r="BO498" i="2"/>
  <c r="BO497" i="2"/>
  <c r="BO496" i="2"/>
  <c r="BO495" i="2"/>
  <c r="BO494" i="2"/>
  <c r="BO493" i="2"/>
  <c r="BO492" i="2"/>
  <c r="BO491" i="2"/>
  <c r="BO490" i="2"/>
  <c r="BO489" i="2"/>
  <c r="BO488" i="2"/>
  <c r="BO487" i="2"/>
  <c r="BO486" i="2"/>
  <c r="BO485" i="2"/>
  <c r="BO484" i="2"/>
  <c r="BO483" i="2"/>
  <c r="BO482" i="2"/>
  <c r="BO481" i="2"/>
  <c r="BO480" i="2"/>
  <c r="BO479" i="2"/>
  <c r="BO478" i="2"/>
  <c r="BO477" i="2"/>
  <c r="BO476" i="2"/>
  <c r="BO475" i="2"/>
  <c r="BO474" i="2"/>
  <c r="BO473" i="2"/>
  <c r="BO472" i="2"/>
  <c r="BO471" i="2"/>
  <c r="BO470" i="2"/>
  <c r="BO469" i="2"/>
  <c r="BO468" i="2"/>
  <c r="BO467" i="2"/>
  <c r="BO466" i="2"/>
  <c r="BO465" i="2"/>
  <c r="BO464" i="2"/>
  <c r="BO463" i="2"/>
  <c r="BO462" i="2"/>
  <c r="BO461" i="2"/>
  <c r="BO460" i="2"/>
  <c r="BO459" i="2"/>
  <c r="BO458" i="2"/>
  <c r="BO457" i="2"/>
  <c r="BO456" i="2"/>
  <c r="BO455" i="2"/>
  <c r="BO454" i="2"/>
  <c r="BO453" i="2"/>
  <c r="BO452" i="2"/>
  <c r="BO451" i="2"/>
  <c r="BO450" i="2"/>
  <c r="BO449" i="2"/>
  <c r="BO448" i="2"/>
  <c r="BO447" i="2"/>
  <c r="BO446" i="2"/>
  <c r="BO445" i="2"/>
  <c r="BO444" i="2"/>
  <c r="BO443" i="2"/>
  <c r="BO442" i="2"/>
  <c r="BO441" i="2"/>
  <c r="BO440" i="2"/>
  <c r="BO439" i="2"/>
  <c r="BO438" i="2"/>
  <c r="BO437" i="2"/>
  <c r="BO436" i="2"/>
  <c r="BO435" i="2"/>
  <c r="BO434" i="2"/>
  <c r="BO433" i="2"/>
  <c r="BO432" i="2"/>
  <c r="BO431" i="2"/>
  <c r="BO430" i="2"/>
  <c r="BO429" i="2"/>
  <c r="BO428" i="2"/>
  <c r="BO427" i="2"/>
  <c r="BO426" i="2"/>
  <c r="BO425" i="2"/>
  <c r="BO424" i="2"/>
  <c r="BO423" i="2"/>
  <c r="BO422" i="2"/>
  <c r="BO421" i="2"/>
  <c r="BO420" i="2"/>
  <c r="BO419" i="2"/>
  <c r="BO418" i="2"/>
  <c r="BO417" i="2"/>
  <c r="BO416" i="2"/>
  <c r="BO415" i="2"/>
  <c r="BO414" i="2"/>
  <c r="BO413" i="2"/>
  <c r="BO412" i="2"/>
  <c r="BO411" i="2"/>
  <c r="BO410" i="2"/>
  <c r="BO409" i="2"/>
  <c r="BO408" i="2"/>
  <c r="BO407" i="2"/>
  <c r="BO406" i="2"/>
  <c r="BO405" i="2"/>
  <c r="BO404" i="2"/>
  <c r="BO403" i="2"/>
  <c r="BO402" i="2"/>
  <c r="BO401" i="2"/>
  <c r="BO400" i="2"/>
  <c r="BO399" i="2"/>
  <c r="BO398" i="2"/>
  <c r="BO397" i="2"/>
  <c r="BO396" i="2"/>
  <c r="BO395" i="2"/>
  <c r="BO394" i="2"/>
  <c r="BO393" i="2"/>
  <c r="BO392" i="2"/>
  <c r="BO391" i="2"/>
  <c r="BO390" i="2"/>
  <c r="BO389" i="2"/>
  <c r="BO388" i="2"/>
  <c r="BO387" i="2"/>
  <c r="BO386" i="2"/>
  <c r="BO385" i="2"/>
  <c r="BO384" i="2"/>
  <c r="BO383" i="2"/>
  <c r="BO382" i="2"/>
  <c r="BO381" i="2"/>
  <c r="BO380" i="2"/>
  <c r="BO379" i="2"/>
  <c r="BO378" i="2"/>
  <c r="BO377" i="2"/>
  <c r="BO376" i="2"/>
  <c r="BO375" i="2"/>
  <c r="BO374" i="2"/>
  <c r="BO373" i="2"/>
  <c r="BO372" i="2"/>
  <c r="BO371" i="2"/>
  <c r="BO370" i="2"/>
  <c r="BO369" i="2"/>
  <c r="BO368" i="2"/>
  <c r="BO367" i="2"/>
  <c r="BO366" i="2"/>
  <c r="BO365" i="2"/>
  <c r="BO364" i="2"/>
  <c r="BO363" i="2"/>
  <c r="BO362" i="2"/>
  <c r="BO361" i="2"/>
  <c r="BO360" i="2"/>
  <c r="BO359" i="2"/>
  <c r="BO358" i="2"/>
  <c r="BO357" i="2"/>
  <c r="BO356" i="2"/>
  <c r="BO355" i="2"/>
  <c r="BO354" i="2"/>
  <c r="BO353" i="2"/>
  <c r="BO352" i="2"/>
  <c r="BO351" i="2"/>
  <c r="BO350" i="2"/>
  <c r="BO349" i="2"/>
  <c r="BO348" i="2"/>
  <c r="BO347" i="2"/>
  <c r="BO346" i="2"/>
  <c r="BO345" i="2"/>
  <c r="BO344" i="2"/>
  <c r="BO343" i="2"/>
  <c r="BO342" i="2"/>
  <c r="BO341" i="2"/>
  <c r="BO340" i="2"/>
  <c r="BO339" i="2"/>
  <c r="BO338" i="2"/>
  <c r="BO337" i="2"/>
  <c r="BO336" i="2"/>
  <c r="BO335" i="2"/>
  <c r="BO334" i="2"/>
  <c r="BO333" i="2"/>
  <c r="BO332" i="2"/>
  <c r="BO331" i="2"/>
  <c r="BO330" i="2"/>
  <c r="BO329" i="2"/>
  <c r="BO328" i="2"/>
  <c r="BO327" i="2"/>
  <c r="BO326" i="2"/>
  <c r="BO325" i="2"/>
  <c r="BO324" i="2"/>
  <c r="BO323" i="2"/>
  <c r="BO322" i="2"/>
  <c r="BO321" i="2"/>
  <c r="BO320" i="2"/>
  <c r="BO319" i="2"/>
  <c r="BO318" i="2"/>
  <c r="BO317" i="2"/>
  <c r="BO316" i="2"/>
  <c r="BO315" i="2"/>
  <c r="BO314" i="2"/>
  <c r="BO313" i="2"/>
  <c r="BO312" i="2"/>
  <c r="BO311" i="2"/>
  <c r="BO310" i="2"/>
  <c r="BO309" i="2"/>
  <c r="BO308" i="2"/>
  <c r="BO307" i="2"/>
  <c r="BO306" i="2"/>
  <c r="BO305" i="2"/>
  <c r="BO304" i="2"/>
  <c r="BO303" i="2"/>
  <c r="BO302" i="2"/>
  <c r="BO301" i="2"/>
  <c r="BO300" i="2"/>
  <c r="BO299" i="2"/>
  <c r="BO298" i="2"/>
  <c r="BO297" i="2"/>
  <c r="BO296" i="2"/>
  <c r="BO295" i="2"/>
  <c r="BO294" i="2"/>
  <c r="BO293" i="2"/>
  <c r="BO292" i="2"/>
  <c r="BO291" i="2"/>
  <c r="BO290" i="2"/>
  <c r="BO289" i="2"/>
  <c r="BO288" i="2"/>
  <c r="BO287" i="2"/>
  <c r="BO286" i="2"/>
  <c r="BO285" i="2"/>
  <c r="BO284" i="2"/>
  <c r="BO283" i="2"/>
  <c r="BO282" i="2"/>
  <c r="BO281" i="2"/>
  <c r="BO280" i="2"/>
  <c r="BO279" i="2"/>
  <c r="BO278" i="2"/>
  <c r="BO277" i="2"/>
  <c r="BO276" i="2"/>
  <c r="BO275" i="2"/>
  <c r="BO274" i="2"/>
  <c r="BO273" i="2"/>
  <c r="BO272" i="2"/>
  <c r="BO271" i="2"/>
  <c r="BO270" i="2"/>
  <c r="BO269" i="2"/>
  <c r="BO268" i="2"/>
  <c r="BO267" i="2"/>
  <c r="BO266" i="2"/>
  <c r="BO265" i="2"/>
  <c r="BO264" i="2"/>
  <c r="BO263" i="2"/>
  <c r="BO262" i="2"/>
  <c r="BO261" i="2"/>
  <c r="BO260" i="2"/>
  <c r="BO259" i="2"/>
  <c r="BO258" i="2"/>
  <c r="BO257" i="2"/>
  <c r="BO256" i="2"/>
  <c r="BO255" i="2"/>
  <c r="BO254" i="2"/>
  <c r="BO253" i="2"/>
  <c r="BO252" i="2"/>
  <c r="BO251" i="2"/>
  <c r="BO250" i="2"/>
  <c r="BO249" i="2"/>
  <c r="BO248" i="2"/>
  <c r="BO247" i="2"/>
  <c r="BO246" i="2"/>
  <c r="BO245" i="2"/>
  <c r="BO244" i="2"/>
  <c r="BO243" i="2"/>
  <c r="BO242" i="2"/>
  <c r="BO241" i="2"/>
  <c r="BO240" i="2"/>
  <c r="BO239" i="2"/>
  <c r="BO238" i="2"/>
  <c r="BO237" i="2"/>
  <c r="BO236" i="2"/>
  <c r="BO235" i="2"/>
  <c r="BO234" i="2"/>
  <c r="BO233" i="2"/>
  <c r="BO232" i="2"/>
  <c r="BO231" i="2"/>
  <c r="BO230" i="2"/>
  <c r="BO229" i="2"/>
  <c r="BO228" i="2"/>
  <c r="BO227" i="2"/>
  <c r="BO226" i="2"/>
  <c r="BO225" i="2"/>
  <c r="BO224" i="2"/>
  <c r="BO223" i="2"/>
  <c r="BO222" i="2"/>
  <c r="BO221" i="2"/>
  <c r="BO220" i="2"/>
  <c r="BO219" i="2"/>
  <c r="BO218" i="2"/>
  <c r="BO217" i="2"/>
  <c r="BO216" i="2"/>
  <c r="BO215" i="2"/>
  <c r="BO214" i="2"/>
  <c r="BO213" i="2"/>
  <c r="BO212" i="2"/>
  <c r="BO211" i="2"/>
  <c r="BO210" i="2"/>
  <c r="BO209" i="2"/>
  <c r="BO208" i="2"/>
  <c r="BO207" i="2"/>
  <c r="BO206" i="2"/>
  <c r="BO205" i="2"/>
  <c r="BO204" i="2"/>
  <c r="BO203" i="2"/>
  <c r="BO202" i="2"/>
  <c r="BO201" i="2"/>
  <c r="BO200" i="2"/>
  <c r="BO199" i="2"/>
  <c r="BO198" i="2"/>
  <c r="BO197" i="2"/>
  <c r="BO196" i="2"/>
  <c r="BO195" i="2"/>
  <c r="BO194" i="2"/>
  <c r="BO193" i="2"/>
  <c r="BO192" i="2"/>
  <c r="BO191" i="2"/>
  <c r="BO190" i="2"/>
  <c r="BO189" i="2"/>
  <c r="BO188" i="2"/>
  <c r="BO187" i="2"/>
  <c r="BO186" i="2"/>
  <c r="BO185" i="2"/>
  <c r="BO184" i="2"/>
  <c r="BO183" i="2"/>
  <c r="BO182" i="2"/>
  <c r="BO181" i="2"/>
  <c r="BO180" i="2"/>
  <c r="BO179" i="2"/>
  <c r="BO178" i="2"/>
  <c r="BO177" i="2"/>
  <c r="BO176" i="2"/>
  <c r="BO175" i="2"/>
  <c r="BO174" i="2"/>
  <c r="BO173" i="2"/>
  <c r="BO172" i="2"/>
  <c r="BO171" i="2"/>
  <c r="BO170" i="2"/>
  <c r="BO169" i="2"/>
  <c r="BO168" i="2"/>
  <c r="BO167" i="2"/>
  <c r="BO166" i="2"/>
  <c r="BO165" i="2"/>
  <c r="BO164" i="2"/>
  <c r="BO163" i="2"/>
  <c r="BO162" i="2"/>
  <c r="BO161" i="2"/>
  <c r="BO160" i="2"/>
  <c r="BO159" i="2"/>
  <c r="BO158" i="2"/>
  <c r="BO157" i="2"/>
  <c r="BO156" i="2"/>
  <c r="BO155" i="2"/>
  <c r="BO154" i="2"/>
  <c r="BO153" i="2"/>
  <c r="BO152" i="2"/>
  <c r="BO151" i="2"/>
  <c r="BO150" i="2"/>
  <c r="BO149" i="2"/>
  <c r="BO148" i="2"/>
  <c r="BO147" i="2"/>
  <c r="BO146" i="2"/>
  <c r="BO145" i="2"/>
  <c r="BO144" i="2"/>
  <c r="BO143" i="2"/>
  <c r="BO142" i="2"/>
  <c r="BO141" i="2"/>
  <c r="BO140" i="2"/>
  <c r="BO139" i="2"/>
  <c r="BO138" i="2"/>
  <c r="BO137" i="2"/>
  <c r="BO136" i="2"/>
  <c r="BO135" i="2"/>
  <c r="BO134" i="2"/>
  <c r="BO133" i="2"/>
  <c r="BO132" i="2"/>
  <c r="BO131" i="2"/>
  <c r="BO130" i="2"/>
  <c r="BO129" i="2"/>
  <c r="BO128" i="2"/>
  <c r="BO127" i="2"/>
  <c r="BO126" i="2"/>
  <c r="BO125" i="2"/>
  <c r="BO124" i="2"/>
  <c r="BO123" i="2"/>
  <c r="BO122" i="2"/>
  <c r="BO121" i="2"/>
  <c r="BO120" i="2"/>
  <c r="BO119" i="2"/>
  <c r="BO118" i="2"/>
  <c r="BO117" i="2"/>
  <c r="BO116" i="2"/>
  <c r="BO115" i="2"/>
  <c r="BO114" i="2"/>
  <c r="BO113" i="2"/>
  <c r="BO112" i="2"/>
  <c r="BO111" i="2"/>
  <c r="BO110" i="2"/>
  <c r="BO109" i="2"/>
  <c r="BO108" i="2"/>
  <c r="BO107" i="2"/>
  <c r="BO106" i="2"/>
  <c r="BO105" i="2"/>
  <c r="BO104" i="2"/>
  <c r="BO103" i="2"/>
  <c r="BO102" i="2"/>
  <c r="BO101" i="2"/>
  <c r="BO100" i="2"/>
  <c r="BO99" i="2"/>
  <c r="BO98" i="2"/>
  <c r="BO97" i="2"/>
  <c r="BO96" i="2"/>
  <c r="BO95" i="2"/>
  <c r="BO94" i="2"/>
  <c r="BO93" i="2"/>
  <c r="BO92" i="2"/>
  <c r="BO91" i="2"/>
  <c r="BO90" i="2"/>
  <c r="BO89" i="2"/>
  <c r="BO88" i="2"/>
  <c r="BO87" i="2"/>
  <c r="BO86" i="2"/>
  <c r="BO85" i="2"/>
  <c r="BO84" i="2"/>
  <c r="BO83" i="2"/>
  <c r="BO82" i="2"/>
  <c r="BO81" i="2"/>
  <c r="BO80" i="2"/>
  <c r="BO79" i="2"/>
  <c r="BO78" i="2"/>
  <c r="BO77" i="2"/>
  <c r="BO76" i="2"/>
  <c r="BO75" i="2"/>
  <c r="BO74" i="2"/>
  <c r="BO73" i="2"/>
  <c r="BO72" i="2"/>
  <c r="BO71" i="2"/>
  <c r="BO70" i="2"/>
  <c r="BO69" i="2"/>
  <c r="BO68" i="2"/>
  <c r="BO67" i="2"/>
  <c r="BO66" i="2"/>
  <c r="BO65" i="2"/>
  <c r="BO64" i="2"/>
  <c r="BO63" i="2"/>
  <c r="BO62" i="2"/>
  <c r="BO61" i="2"/>
  <c r="BO60" i="2"/>
  <c r="BO59" i="2"/>
  <c r="BO58" i="2"/>
  <c r="BO57" i="2"/>
  <c r="BO56" i="2"/>
  <c r="BO55" i="2"/>
  <c r="BO54" i="2"/>
  <c r="BO53" i="2"/>
  <c r="BO52" i="2"/>
  <c r="BO51" i="2"/>
  <c r="BO50" i="2"/>
  <c r="BO49" i="2"/>
  <c r="BO48" i="2"/>
  <c r="BO47" i="2"/>
  <c r="BO46" i="2"/>
  <c r="BO45" i="2"/>
  <c r="BO44" i="2"/>
  <c r="BO43" i="2"/>
  <c r="BO42" i="2"/>
  <c r="BO41" i="2"/>
  <c r="BO40" i="2"/>
  <c r="BO39" i="2"/>
  <c r="BO38" i="2"/>
  <c r="BO37" i="2"/>
  <c r="BO36" i="2"/>
  <c r="BO35" i="2"/>
  <c r="BO34" i="2"/>
  <c r="BO33" i="2"/>
  <c r="BO32" i="2"/>
  <c r="BO31" i="2"/>
  <c r="BO30" i="2"/>
  <c r="BO29" i="2"/>
  <c r="BO28" i="2"/>
  <c r="BO27" i="2"/>
  <c r="BO26" i="2"/>
  <c r="BO25" i="2"/>
  <c r="BO24" i="2"/>
  <c r="BO23" i="2"/>
  <c r="BO22" i="2"/>
  <c r="BO21" i="2"/>
  <c r="BO20" i="2"/>
  <c r="BO19" i="2"/>
  <c r="BO18" i="2"/>
  <c r="BO17" i="2"/>
  <c r="BO16" i="2"/>
  <c r="BO15" i="2"/>
  <c r="BN1430" i="2"/>
  <c r="BN1429" i="2"/>
  <c r="BN1428" i="2"/>
  <c r="BN1427" i="2"/>
  <c r="BN1426" i="2"/>
  <c r="BN1425" i="2"/>
  <c r="BN1424" i="2"/>
  <c r="BN1423" i="2"/>
  <c r="BN1422" i="2"/>
  <c r="BN1421" i="2"/>
  <c r="BN1420" i="2"/>
  <c r="BN1419" i="2"/>
  <c r="BN1418" i="2"/>
  <c r="BN1417" i="2"/>
  <c r="BN1416" i="2"/>
  <c r="BN1415" i="2"/>
  <c r="BN1414" i="2"/>
  <c r="BN1413" i="2"/>
  <c r="BN1412" i="2"/>
  <c r="BN1411" i="2"/>
  <c r="BN1410" i="2"/>
  <c r="BN1409" i="2"/>
  <c r="BN1408" i="2"/>
  <c r="BN1407" i="2"/>
  <c r="BN1406" i="2"/>
  <c r="BN1405" i="2"/>
  <c r="BN1404" i="2"/>
  <c r="BN1403" i="2"/>
  <c r="BN1402" i="2"/>
  <c r="BN1401" i="2"/>
  <c r="BN1400" i="2"/>
  <c r="BN1399" i="2"/>
  <c r="BN1398" i="2"/>
  <c r="BN1397" i="2"/>
  <c r="BN1396" i="2"/>
  <c r="BN1395" i="2"/>
  <c r="BN1394" i="2"/>
  <c r="BN1393" i="2"/>
  <c r="BN1392" i="2"/>
  <c r="BN1391" i="2"/>
  <c r="BN1390" i="2"/>
  <c r="BN1389" i="2"/>
  <c r="BN1388" i="2"/>
  <c r="BN1387" i="2"/>
  <c r="BN1386" i="2"/>
  <c r="BN1385" i="2"/>
  <c r="BN1384" i="2"/>
  <c r="BN1383" i="2"/>
  <c r="BN1382" i="2"/>
  <c r="BN1381" i="2"/>
  <c r="BN1380" i="2"/>
  <c r="BN1379" i="2"/>
  <c r="BN1378" i="2"/>
  <c r="BN1377" i="2"/>
  <c r="BN1376" i="2"/>
  <c r="BN1375" i="2"/>
  <c r="BN1374" i="2"/>
  <c r="BN1373" i="2"/>
  <c r="BN1372" i="2"/>
  <c r="BN1371" i="2"/>
  <c r="BN1370" i="2"/>
  <c r="BN1369" i="2"/>
  <c r="BN1368" i="2"/>
  <c r="BN1367" i="2"/>
  <c r="BN1366" i="2"/>
  <c r="BN1365" i="2"/>
  <c r="BN1364" i="2"/>
  <c r="BN1363" i="2"/>
  <c r="BN1362" i="2"/>
  <c r="BN1361" i="2"/>
  <c r="BN1360" i="2"/>
  <c r="BN1359" i="2"/>
  <c r="BN1358" i="2"/>
  <c r="BN1357" i="2"/>
  <c r="BN1356" i="2"/>
  <c r="BN1355" i="2"/>
  <c r="BN1354" i="2"/>
  <c r="BN1353" i="2"/>
  <c r="BN1352" i="2"/>
  <c r="BN1351" i="2"/>
  <c r="BN1350" i="2"/>
  <c r="BN1349" i="2"/>
  <c r="BN1348" i="2"/>
  <c r="BN1347" i="2"/>
  <c r="BN1346" i="2"/>
  <c r="BN1345" i="2"/>
  <c r="BN1344" i="2"/>
  <c r="BN1343" i="2"/>
  <c r="BN1342" i="2"/>
  <c r="BN1341" i="2"/>
  <c r="BN1340" i="2"/>
  <c r="BN1339" i="2"/>
  <c r="BN1338" i="2"/>
  <c r="BN1337" i="2"/>
  <c r="BN1336" i="2"/>
  <c r="BN1335" i="2"/>
  <c r="BN1334" i="2"/>
  <c r="BN1333" i="2"/>
  <c r="BN1332" i="2"/>
  <c r="BN1331" i="2"/>
  <c r="BN1330" i="2"/>
  <c r="BN1329" i="2"/>
  <c r="BN1328" i="2"/>
  <c r="BN1327" i="2"/>
  <c r="BN1326" i="2"/>
  <c r="BN1325" i="2"/>
  <c r="BN1324" i="2"/>
  <c r="BN1323" i="2"/>
  <c r="BN1322" i="2"/>
  <c r="BN1321" i="2"/>
  <c r="BN1320" i="2"/>
  <c r="BN1319" i="2"/>
  <c r="BN1318" i="2"/>
  <c r="BN1317" i="2"/>
  <c r="BN1316" i="2"/>
  <c r="BN1315" i="2"/>
  <c r="BN1314" i="2"/>
  <c r="BN1313" i="2"/>
  <c r="BN1312" i="2"/>
  <c r="BN1311" i="2"/>
  <c r="BN1310" i="2"/>
  <c r="BN1309" i="2"/>
  <c r="BN1308" i="2"/>
  <c r="BN1307" i="2"/>
  <c r="BN1306" i="2"/>
  <c r="BN1305" i="2"/>
  <c r="BN1304" i="2"/>
  <c r="BN1303" i="2"/>
  <c r="BN1302" i="2"/>
  <c r="BN1301" i="2"/>
  <c r="BN1300" i="2"/>
  <c r="BN1299" i="2"/>
  <c r="BN1298" i="2"/>
  <c r="BN1297" i="2"/>
  <c r="BN1296" i="2"/>
  <c r="BN1295" i="2"/>
  <c r="BN1294" i="2"/>
  <c r="BN1293" i="2"/>
  <c r="BN1292" i="2"/>
  <c r="BN1291" i="2"/>
  <c r="BN1290" i="2"/>
  <c r="BN1289" i="2"/>
  <c r="BN1288" i="2"/>
  <c r="BN1287" i="2"/>
  <c r="BN1286" i="2"/>
  <c r="BN1285" i="2"/>
  <c r="BN1284" i="2"/>
  <c r="BN1283" i="2"/>
  <c r="BN1282" i="2"/>
  <c r="BN1281" i="2"/>
  <c r="BN1280" i="2"/>
  <c r="BN1279" i="2"/>
  <c r="BN1278" i="2"/>
  <c r="BN1277" i="2"/>
  <c r="BN1276" i="2"/>
  <c r="BN1275" i="2"/>
  <c r="BN1274" i="2"/>
  <c r="BN1273" i="2"/>
  <c r="BN1272" i="2"/>
  <c r="BN1271" i="2"/>
  <c r="BN1270" i="2"/>
  <c r="BN1269" i="2"/>
  <c r="BN1268" i="2"/>
  <c r="BN1267" i="2"/>
  <c r="BN1266" i="2"/>
  <c r="BN1265" i="2"/>
  <c r="BN1264" i="2"/>
  <c r="BN1263" i="2"/>
  <c r="BN1262" i="2"/>
  <c r="BN1261" i="2"/>
  <c r="BN1260" i="2"/>
  <c r="BN1259" i="2"/>
  <c r="BN1258" i="2"/>
  <c r="BN1257" i="2"/>
  <c r="BN1256" i="2"/>
  <c r="BN1255" i="2"/>
  <c r="BN1254" i="2"/>
  <c r="BN1253" i="2"/>
  <c r="BN1252" i="2"/>
  <c r="BN1251" i="2"/>
  <c r="BN1250" i="2"/>
  <c r="BN1249" i="2"/>
  <c r="BN1248" i="2"/>
  <c r="BN1247" i="2"/>
  <c r="BN1246" i="2"/>
  <c r="BN1245" i="2"/>
  <c r="BN1244" i="2"/>
  <c r="BN1243" i="2"/>
  <c r="BN1242" i="2"/>
  <c r="BN1241" i="2"/>
  <c r="BN1240" i="2"/>
  <c r="BN1239" i="2"/>
  <c r="BN1238" i="2"/>
  <c r="BN1237" i="2"/>
  <c r="BN1236" i="2"/>
  <c r="BN1235" i="2"/>
  <c r="BN1234" i="2"/>
  <c r="BN1233" i="2"/>
  <c r="BN1232" i="2"/>
  <c r="BN1231" i="2"/>
  <c r="BN1230" i="2"/>
  <c r="BN1229" i="2"/>
  <c r="BN1228" i="2"/>
  <c r="BN1227" i="2"/>
  <c r="BN1226" i="2"/>
  <c r="BN1225" i="2"/>
  <c r="BN1224" i="2"/>
  <c r="BN1223" i="2"/>
  <c r="BN1222" i="2"/>
  <c r="BN1221" i="2"/>
  <c r="BN1220" i="2"/>
  <c r="BN1219" i="2"/>
  <c r="BN1218" i="2"/>
  <c r="BN1217" i="2"/>
  <c r="BN1216" i="2"/>
  <c r="BN1215" i="2"/>
  <c r="BN1214" i="2"/>
  <c r="BN1213" i="2"/>
  <c r="BN1212" i="2"/>
  <c r="BN1211" i="2"/>
  <c r="BN1210" i="2"/>
  <c r="BN1209" i="2"/>
  <c r="BN1208" i="2"/>
  <c r="BN1207" i="2"/>
  <c r="BN1206" i="2"/>
  <c r="BN1205" i="2"/>
  <c r="BN1204" i="2"/>
  <c r="BN1203" i="2"/>
  <c r="BN1202" i="2"/>
  <c r="BN1201" i="2"/>
  <c r="BN1200" i="2"/>
  <c r="BN1199" i="2"/>
  <c r="BN1198" i="2"/>
  <c r="BN1197" i="2"/>
  <c r="BN1196" i="2"/>
  <c r="BN1195" i="2"/>
  <c r="BN1194" i="2"/>
  <c r="BN1193" i="2"/>
  <c r="BN1192" i="2"/>
  <c r="BN1191" i="2"/>
  <c r="BN1190" i="2"/>
  <c r="BN1189" i="2"/>
  <c r="BN1188" i="2"/>
  <c r="BN1187" i="2"/>
  <c r="BN1186" i="2"/>
  <c r="BN1185" i="2"/>
  <c r="BN1184" i="2"/>
  <c r="BN1183" i="2"/>
  <c r="BN1182" i="2"/>
  <c r="BN1181" i="2"/>
  <c r="BN1180" i="2"/>
  <c r="BN1179" i="2"/>
  <c r="BN1178" i="2"/>
  <c r="BN1177" i="2"/>
  <c r="BN1176" i="2"/>
  <c r="BN1175" i="2"/>
  <c r="BN1174" i="2"/>
  <c r="BN1173" i="2"/>
  <c r="BN1172" i="2"/>
  <c r="BN1171" i="2"/>
  <c r="BN1170" i="2"/>
  <c r="BN1169" i="2"/>
  <c r="BN1168" i="2"/>
  <c r="BN1167" i="2"/>
  <c r="BN1166" i="2"/>
  <c r="BN1165" i="2"/>
  <c r="BN1164" i="2"/>
  <c r="BN1163" i="2"/>
  <c r="BN1162" i="2"/>
  <c r="BN1161" i="2"/>
  <c r="BN1160" i="2"/>
  <c r="BN1159" i="2"/>
  <c r="BN1158" i="2"/>
  <c r="BN1157" i="2"/>
  <c r="BN1156" i="2"/>
  <c r="BN1155" i="2"/>
  <c r="BN1154" i="2"/>
  <c r="BN1153" i="2"/>
  <c r="BN1152" i="2"/>
  <c r="BN1151" i="2"/>
  <c r="BN1150" i="2"/>
  <c r="BN1149" i="2"/>
  <c r="BN1148" i="2"/>
  <c r="BN1147" i="2"/>
  <c r="BN1146" i="2"/>
  <c r="BN1145" i="2"/>
  <c r="BN1144" i="2"/>
  <c r="BN1143" i="2"/>
  <c r="BN1142" i="2"/>
  <c r="BN1141" i="2"/>
  <c r="BN1140" i="2"/>
  <c r="BN1139" i="2"/>
  <c r="BN1138" i="2"/>
  <c r="BN1137" i="2"/>
  <c r="BN1136" i="2"/>
  <c r="BN1135" i="2"/>
  <c r="BN1134" i="2"/>
  <c r="BN1133" i="2"/>
  <c r="BN1132" i="2"/>
  <c r="BN1131" i="2"/>
  <c r="BN1130" i="2"/>
  <c r="BN1129" i="2"/>
  <c r="BN1128" i="2"/>
  <c r="BN1127" i="2"/>
  <c r="BN1126" i="2"/>
  <c r="BN1125" i="2"/>
  <c r="BN1124" i="2"/>
  <c r="BN1123" i="2"/>
  <c r="BN1122" i="2"/>
  <c r="BN1121" i="2"/>
  <c r="BN1120" i="2"/>
  <c r="BN1119" i="2"/>
  <c r="BN1118" i="2"/>
  <c r="BN1117" i="2"/>
  <c r="BN1116" i="2"/>
  <c r="BN1115" i="2"/>
  <c r="BN1114" i="2"/>
  <c r="BN1113" i="2"/>
  <c r="BN1112" i="2"/>
  <c r="BN1111" i="2"/>
  <c r="BN1110" i="2"/>
  <c r="BN1109" i="2"/>
  <c r="BN1108" i="2"/>
  <c r="BN1107" i="2"/>
  <c r="BN1106" i="2"/>
  <c r="BN1105" i="2"/>
  <c r="BN1104" i="2"/>
  <c r="BN1103" i="2"/>
  <c r="BN1102" i="2"/>
  <c r="BN1101" i="2"/>
  <c r="BN1100" i="2"/>
  <c r="BN1099" i="2"/>
  <c r="BN1098" i="2"/>
  <c r="BN1097" i="2"/>
  <c r="BN1096" i="2"/>
  <c r="BN1095" i="2"/>
  <c r="BN1094" i="2"/>
  <c r="BN1093" i="2"/>
  <c r="BN1092" i="2"/>
  <c r="BN1091" i="2"/>
  <c r="BN1090" i="2"/>
  <c r="BN1089" i="2"/>
  <c r="BN1088" i="2"/>
  <c r="BN1087" i="2"/>
  <c r="BN1086" i="2"/>
  <c r="BN1085" i="2"/>
  <c r="BN1084" i="2"/>
  <c r="BN1083" i="2"/>
  <c r="BN1082" i="2"/>
  <c r="BN1081" i="2"/>
  <c r="BN1080" i="2"/>
  <c r="BN1079" i="2"/>
  <c r="BN1078" i="2"/>
  <c r="BN1077" i="2"/>
  <c r="BN1076" i="2"/>
  <c r="BN1075" i="2"/>
  <c r="BN1074" i="2"/>
  <c r="BN1073" i="2"/>
  <c r="BN1072" i="2"/>
  <c r="BN1071" i="2"/>
  <c r="BN1070" i="2"/>
  <c r="BN1069" i="2"/>
  <c r="BN1068" i="2"/>
  <c r="BN1067" i="2"/>
  <c r="BN1066" i="2"/>
  <c r="BN1065" i="2"/>
  <c r="BN1064" i="2"/>
  <c r="BN1063" i="2"/>
  <c r="BN1062" i="2"/>
  <c r="BN1061" i="2"/>
  <c r="BN1060" i="2"/>
  <c r="BN1059" i="2"/>
  <c r="BN1058" i="2"/>
  <c r="BN1057" i="2"/>
  <c r="BN1056" i="2"/>
  <c r="BN1055" i="2"/>
  <c r="BN1054" i="2"/>
  <c r="BN1053" i="2"/>
  <c r="BN1052" i="2"/>
  <c r="BN1051" i="2"/>
  <c r="BN1050" i="2"/>
  <c r="BN1049" i="2"/>
  <c r="BN1048" i="2"/>
  <c r="BN1047" i="2"/>
  <c r="BN1046" i="2"/>
  <c r="BN1045" i="2"/>
  <c r="BN1044" i="2"/>
  <c r="BN1043" i="2"/>
  <c r="BN1042" i="2"/>
  <c r="BN1041" i="2"/>
  <c r="BN1040" i="2"/>
  <c r="BN1039" i="2"/>
  <c r="BN1038" i="2"/>
  <c r="BN1037" i="2"/>
  <c r="BN1036" i="2"/>
  <c r="BN1035" i="2"/>
  <c r="BN1034" i="2"/>
  <c r="BN1033" i="2"/>
  <c r="BN1032" i="2"/>
  <c r="BN1031" i="2"/>
  <c r="BN1030" i="2"/>
  <c r="BN1029" i="2"/>
  <c r="BN1028" i="2"/>
  <c r="BN1027" i="2"/>
  <c r="BN1026" i="2"/>
  <c r="BN1025" i="2"/>
  <c r="BN1024" i="2"/>
  <c r="BN1023" i="2"/>
  <c r="BN1022" i="2"/>
  <c r="BN1021" i="2"/>
  <c r="BN1020" i="2"/>
  <c r="BN1019" i="2"/>
  <c r="BN1018" i="2"/>
  <c r="BN1017" i="2"/>
  <c r="BN1016" i="2"/>
  <c r="BN1015" i="2"/>
  <c r="BN1014" i="2"/>
  <c r="BN1013" i="2"/>
  <c r="BN1012" i="2"/>
  <c r="BN1011" i="2"/>
  <c r="BN1010" i="2"/>
  <c r="BN1009" i="2"/>
  <c r="BN1008" i="2"/>
  <c r="BN1007" i="2"/>
  <c r="BN1006" i="2"/>
  <c r="BN1005" i="2"/>
  <c r="BN1004" i="2"/>
  <c r="BN1003" i="2"/>
  <c r="BN1002" i="2"/>
  <c r="BN1001" i="2"/>
  <c r="BN1000" i="2"/>
  <c r="BN999" i="2"/>
  <c r="BN998" i="2"/>
  <c r="BN997" i="2"/>
  <c r="BN996" i="2"/>
  <c r="BN995" i="2"/>
  <c r="BN994" i="2"/>
  <c r="BN993" i="2"/>
  <c r="BN992" i="2"/>
  <c r="BN991" i="2"/>
  <c r="BN990" i="2"/>
  <c r="BN989" i="2"/>
  <c r="BN988" i="2"/>
  <c r="BN987" i="2"/>
  <c r="BN986" i="2"/>
  <c r="BN985" i="2"/>
  <c r="BN984" i="2"/>
  <c r="BN983" i="2"/>
  <c r="BN982" i="2"/>
  <c r="BN981" i="2"/>
  <c r="BN980" i="2"/>
  <c r="BN979" i="2"/>
  <c r="BN978" i="2"/>
  <c r="BN977" i="2"/>
  <c r="BN976" i="2"/>
  <c r="BN975" i="2"/>
  <c r="BN974" i="2"/>
  <c r="BN973" i="2"/>
  <c r="BN972" i="2"/>
  <c r="BN971" i="2"/>
  <c r="BN970" i="2"/>
  <c r="BN969" i="2"/>
  <c r="BN968" i="2"/>
  <c r="BN967" i="2"/>
  <c r="BN966" i="2"/>
  <c r="BN965" i="2"/>
  <c r="BN964" i="2"/>
  <c r="BN963" i="2"/>
  <c r="BN962" i="2"/>
  <c r="BN961" i="2"/>
  <c r="BN960" i="2"/>
  <c r="BN959" i="2"/>
  <c r="BN958" i="2"/>
  <c r="BN957" i="2"/>
  <c r="BN956" i="2"/>
  <c r="BN955" i="2"/>
  <c r="BN954" i="2"/>
  <c r="BN953" i="2"/>
  <c r="BN952" i="2"/>
  <c r="BN951" i="2"/>
  <c r="BN950" i="2"/>
  <c r="BN949" i="2"/>
  <c r="BN948" i="2"/>
  <c r="BN947" i="2"/>
  <c r="BN946" i="2"/>
  <c r="BN945" i="2"/>
  <c r="BN944" i="2"/>
  <c r="BN943" i="2"/>
  <c r="BN942" i="2"/>
  <c r="BN941" i="2"/>
  <c r="BN940" i="2"/>
  <c r="BN939" i="2"/>
  <c r="BN938" i="2"/>
  <c r="BN937" i="2"/>
  <c r="BN936" i="2"/>
  <c r="BN935" i="2"/>
  <c r="BN934" i="2"/>
  <c r="BN933" i="2"/>
  <c r="BN932" i="2"/>
  <c r="BN931" i="2"/>
  <c r="BN930" i="2"/>
  <c r="BN929" i="2"/>
  <c r="BN928" i="2"/>
  <c r="BN927" i="2"/>
  <c r="BN926" i="2"/>
  <c r="BN925" i="2"/>
  <c r="BN924" i="2"/>
  <c r="BN923" i="2"/>
  <c r="BN922" i="2"/>
  <c r="BN921" i="2"/>
  <c r="BN920" i="2"/>
  <c r="BN919" i="2"/>
  <c r="BN918" i="2"/>
  <c r="BN917" i="2"/>
  <c r="BN916" i="2"/>
  <c r="BN915" i="2"/>
  <c r="BN914" i="2"/>
  <c r="BN913" i="2"/>
  <c r="BN912" i="2"/>
  <c r="BN911" i="2"/>
  <c r="BN910" i="2"/>
  <c r="BN909" i="2"/>
  <c r="BN908" i="2"/>
  <c r="BN907" i="2"/>
  <c r="BN906" i="2"/>
  <c r="BN905" i="2"/>
  <c r="BN904" i="2"/>
  <c r="BN903" i="2"/>
  <c r="BN902" i="2"/>
  <c r="BN901" i="2"/>
  <c r="BN900" i="2"/>
  <c r="BN899" i="2"/>
  <c r="BN898" i="2"/>
  <c r="BN897" i="2"/>
  <c r="BN896" i="2"/>
  <c r="BN895" i="2"/>
  <c r="BN894" i="2"/>
  <c r="BN893" i="2"/>
  <c r="BN892" i="2"/>
  <c r="BN891" i="2"/>
  <c r="BN890" i="2"/>
  <c r="BN889" i="2"/>
  <c r="BN888" i="2"/>
  <c r="BN887" i="2"/>
  <c r="BN886" i="2"/>
  <c r="BN885" i="2"/>
  <c r="BN884" i="2"/>
  <c r="BN883" i="2"/>
  <c r="BN882" i="2"/>
  <c r="BN881" i="2"/>
  <c r="BN880" i="2"/>
  <c r="BN879" i="2"/>
  <c r="BN878" i="2"/>
  <c r="BN877" i="2"/>
  <c r="BN876" i="2"/>
  <c r="BN875" i="2"/>
  <c r="BN874" i="2"/>
  <c r="BN873" i="2"/>
  <c r="BN872" i="2"/>
  <c r="BN871" i="2"/>
  <c r="BN870" i="2"/>
  <c r="BN869" i="2"/>
  <c r="BN868" i="2"/>
  <c r="BN867" i="2"/>
  <c r="BN866" i="2"/>
  <c r="BN865" i="2"/>
  <c r="BN864" i="2"/>
  <c r="BN863" i="2"/>
  <c r="BN862" i="2"/>
  <c r="BN861" i="2"/>
  <c r="BN860" i="2"/>
  <c r="BN859" i="2"/>
  <c r="BN858" i="2"/>
  <c r="BN857" i="2"/>
  <c r="BN856" i="2"/>
  <c r="BN855" i="2"/>
  <c r="BN854" i="2"/>
  <c r="BN853" i="2"/>
  <c r="BN852" i="2"/>
  <c r="BN851" i="2"/>
  <c r="BN850" i="2"/>
  <c r="BN849" i="2"/>
  <c r="BN848" i="2"/>
  <c r="BN847" i="2"/>
  <c r="BN846" i="2"/>
  <c r="BN845" i="2"/>
  <c r="BN844" i="2"/>
  <c r="BN843" i="2"/>
  <c r="BN842" i="2"/>
  <c r="BN841" i="2"/>
  <c r="BN840" i="2"/>
  <c r="BN839" i="2"/>
  <c r="BN838" i="2"/>
  <c r="BN837" i="2"/>
  <c r="BN836" i="2"/>
  <c r="BN835" i="2"/>
  <c r="BN834" i="2"/>
  <c r="BN833" i="2"/>
  <c r="BN832" i="2"/>
  <c r="BN831" i="2"/>
  <c r="BN830" i="2"/>
  <c r="BN829" i="2"/>
  <c r="BN828" i="2"/>
  <c r="BN827" i="2"/>
  <c r="BN826" i="2"/>
  <c r="BN825" i="2"/>
  <c r="BN824" i="2"/>
  <c r="BN823" i="2"/>
  <c r="BN822" i="2"/>
  <c r="BN821" i="2"/>
  <c r="BN820" i="2"/>
  <c r="BN819" i="2"/>
  <c r="BN818" i="2"/>
  <c r="BN817" i="2"/>
  <c r="BN816" i="2"/>
  <c r="BN815" i="2"/>
  <c r="BN814" i="2"/>
  <c r="BN813" i="2"/>
  <c r="BN812" i="2"/>
  <c r="BN811" i="2"/>
  <c r="BN810" i="2"/>
  <c r="BN809" i="2"/>
  <c r="BN808" i="2"/>
  <c r="BN807" i="2"/>
  <c r="BN806" i="2"/>
  <c r="BN805" i="2"/>
  <c r="BN804" i="2"/>
  <c r="BN803" i="2"/>
  <c r="BN802" i="2"/>
  <c r="BN801" i="2"/>
  <c r="BN800" i="2"/>
  <c r="BN799" i="2"/>
  <c r="BN798" i="2"/>
  <c r="BN797" i="2"/>
  <c r="BN796" i="2"/>
  <c r="BN795" i="2"/>
  <c r="BN794" i="2"/>
  <c r="BN793" i="2"/>
  <c r="BN792" i="2"/>
  <c r="BN791" i="2"/>
  <c r="BN790" i="2"/>
  <c r="BN789" i="2"/>
  <c r="BN788" i="2"/>
  <c r="BN787" i="2"/>
  <c r="BN786" i="2"/>
  <c r="BN785" i="2"/>
  <c r="BN784" i="2"/>
  <c r="BN783" i="2"/>
  <c r="BN782" i="2"/>
  <c r="BN781" i="2"/>
  <c r="BN780" i="2"/>
  <c r="BN779" i="2"/>
  <c r="BN778" i="2"/>
  <c r="BN777" i="2"/>
  <c r="BN776" i="2"/>
  <c r="BN775" i="2"/>
  <c r="BN774" i="2"/>
  <c r="BN773" i="2"/>
  <c r="BN772" i="2"/>
  <c r="BN771" i="2"/>
  <c r="BN770" i="2"/>
  <c r="BN769" i="2"/>
  <c r="BN768" i="2"/>
  <c r="BN767" i="2"/>
  <c r="BN766" i="2"/>
  <c r="BN765" i="2"/>
  <c r="BN764" i="2"/>
  <c r="BN763" i="2"/>
  <c r="BN762" i="2"/>
  <c r="BN761" i="2"/>
  <c r="BN760" i="2"/>
  <c r="BN759" i="2"/>
  <c r="BN758" i="2"/>
  <c r="BN757" i="2"/>
  <c r="BN756" i="2"/>
  <c r="BN755" i="2"/>
  <c r="BN754" i="2"/>
  <c r="BN753" i="2"/>
  <c r="BN752" i="2"/>
  <c r="BN751" i="2"/>
  <c r="BN750" i="2"/>
  <c r="BN749" i="2"/>
  <c r="BN748" i="2"/>
  <c r="BN747" i="2"/>
  <c r="BN746" i="2"/>
  <c r="BN745" i="2"/>
  <c r="BN744" i="2"/>
  <c r="BN743" i="2"/>
  <c r="BN742" i="2"/>
  <c r="BN741" i="2"/>
  <c r="BN740" i="2"/>
  <c r="BN739" i="2"/>
  <c r="BN738" i="2"/>
  <c r="BN737" i="2"/>
  <c r="BN736" i="2"/>
  <c r="BN735" i="2"/>
  <c r="BN734" i="2"/>
  <c r="BN733" i="2"/>
  <c r="BN732" i="2"/>
  <c r="BN731" i="2"/>
  <c r="BN730" i="2"/>
  <c r="BN729" i="2"/>
  <c r="BN728" i="2"/>
  <c r="BN727" i="2"/>
  <c r="BN726" i="2"/>
  <c r="BN725" i="2"/>
  <c r="BN724" i="2"/>
  <c r="BN723" i="2"/>
  <c r="BN722" i="2"/>
  <c r="BN721" i="2"/>
  <c r="BN720" i="2"/>
  <c r="BN719" i="2"/>
  <c r="BN718" i="2"/>
  <c r="BN717" i="2"/>
  <c r="BN716" i="2"/>
  <c r="BN715" i="2"/>
  <c r="BN714" i="2"/>
  <c r="BN713" i="2"/>
  <c r="BN712" i="2"/>
  <c r="BN711" i="2"/>
  <c r="BN710" i="2"/>
  <c r="BN709" i="2"/>
  <c r="BN708" i="2"/>
  <c r="BN707" i="2"/>
  <c r="BN706" i="2"/>
  <c r="BN705" i="2"/>
  <c r="BN704" i="2"/>
  <c r="BN703" i="2"/>
  <c r="BN702" i="2"/>
  <c r="BN701" i="2"/>
  <c r="BN700" i="2"/>
  <c r="BN699" i="2"/>
  <c r="BN698" i="2"/>
  <c r="BN697" i="2"/>
  <c r="BN696" i="2"/>
  <c r="BN695" i="2"/>
  <c r="BN694" i="2"/>
  <c r="BN693" i="2"/>
  <c r="BN692" i="2"/>
  <c r="BN691" i="2"/>
  <c r="BN690" i="2"/>
  <c r="BN689" i="2"/>
  <c r="BN688" i="2"/>
  <c r="BN687" i="2"/>
  <c r="BN686" i="2"/>
  <c r="BN685" i="2"/>
  <c r="BN684" i="2"/>
  <c r="BN683" i="2"/>
  <c r="BN682" i="2"/>
  <c r="BN681" i="2"/>
  <c r="BN680" i="2"/>
  <c r="BN679" i="2"/>
  <c r="BN678" i="2"/>
  <c r="BN677" i="2"/>
  <c r="BN676" i="2"/>
  <c r="BN675" i="2"/>
  <c r="BN674" i="2"/>
  <c r="BN673" i="2"/>
  <c r="BN672" i="2"/>
  <c r="BN671" i="2"/>
  <c r="BN670" i="2"/>
  <c r="BN669" i="2"/>
  <c r="BN668" i="2"/>
  <c r="BN667" i="2"/>
  <c r="BN666" i="2"/>
  <c r="BN665" i="2"/>
  <c r="BN664" i="2"/>
  <c r="BN663" i="2"/>
  <c r="BN662" i="2"/>
  <c r="BN661" i="2"/>
  <c r="BN660" i="2"/>
  <c r="BN659" i="2"/>
  <c r="BN658" i="2"/>
  <c r="BN657" i="2"/>
  <c r="BN656" i="2"/>
  <c r="BN655" i="2"/>
  <c r="BN654" i="2"/>
  <c r="BN653" i="2"/>
  <c r="BN652" i="2"/>
  <c r="BN651" i="2"/>
  <c r="BN650" i="2"/>
  <c r="BN649" i="2"/>
  <c r="BN648" i="2"/>
  <c r="BN647" i="2"/>
  <c r="BN646" i="2"/>
  <c r="BN645" i="2"/>
  <c r="BN644" i="2"/>
  <c r="BN643" i="2"/>
  <c r="BN642" i="2"/>
  <c r="BN641" i="2"/>
  <c r="BN640" i="2"/>
  <c r="BN639" i="2"/>
  <c r="BN638" i="2"/>
  <c r="BN637" i="2"/>
  <c r="BN636" i="2"/>
  <c r="BN635" i="2"/>
  <c r="BN634" i="2"/>
  <c r="BN633" i="2"/>
  <c r="BN632" i="2"/>
  <c r="BN631" i="2"/>
  <c r="BN630" i="2"/>
  <c r="BN629" i="2"/>
  <c r="BN628" i="2"/>
  <c r="BN627" i="2"/>
  <c r="BN626" i="2"/>
  <c r="BN625" i="2"/>
  <c r="BN624" i="2"/>
  <c r="BN623" i="2"/>
  <c r="BN622" i="2"/>
  <c r="BN621" i="2"/>
  <c r="BN620" i="2"/>
  <c r="BN619" i="2"/>
  <c r="BN618" i="2"/>
  <c r="BN617" i="2"/>
  <c r="BN616" i="2"/>
  <c r="BN615" i="2"/>
  <c r="BN614" i="2"/>
  <c r="BN613" i="2"/>
  <c r="BN612" i="2"/>
  <c r="BN611" i="2"/>
  <c r="BN610" i="2"/>
  <c r="BN609" i="2"/>
  <c r="BN608" i="2"/>
  <c r="BN607" i="2"/>
  <c r="BN606" i="2"/>
  <c r="BN605" i="2"/>
  <c r="BN604" i="2"/>
  <c r="BN603" i="2"/>
  <c r="BN602" i="2"/>
  <c r="BN601" i="2"/>
  <c r="BN600" i="2"/>
  <c r="BN599" i="2"/>
  <c r="BN598" i="2"/>
  <c r="BN597" i="2"/>
  <c r="BN596" i="2"/>
  <c r="BN595" i="2"/>
  <c r="BN594" i="2"/>
  <c r="BN593" i="2"/>
  <c r="BN592" i="2"/>
  <c r="BN591" i="2"/>
  <c r="BN590" i="2"/>
  <c r="BN589" i="2"/>
  <c r="BN588" i="2"/>
  <c r="BN587" i="2"/>
  <c r="BN586" i="2"/>
  <c r="BN585" i="2"/>
  <c r="BN584" i="2"/>
  <c r="BN583" i="2"/>
  <c r="BN582" i="2"/>
  <c r="BN581" i="2"/>
  <c r="BN580" i="2"/>
  <c r="BN579" i="2"/>
  <c r="BN578" i="2"/>
  <c r="BN577" i="2"/>
  <c r="BN576" i="2"/>
  <c r="BN575" i="2"/>
  <c r="BN574" i="2"/>
  <c r="BN573" i="2"/>
  <c r="BN572" i="2"/>
  <c r="BN571" i="2"/>
  <c r="BN570" i="2"/>
  <c r="BN569" i="2"/>
  <c r="BN568" i="2"/>
  <c r="BN567" i="2"/>
  <c r="BN566" i="2"/>
  <c r="BN565" i="2"/>
  <c r="BN564" i="2"/>
  <c r="BN563" i="2"/>
  <c r="BN562" i="2"/>
  <c r="BN561" i="2"/>
  <c r="BN560" i="2"/>
  <c r="BN559" i="2"/>
  <c r="BN558" i="2"/>
  <c r="BN557" i="2"/>
  <c r="BN556" i="2"/>
  <c r="BN555" i="2"/>
  <c r="BN554" i="2"/>
  <c r="BN553" i="2"/>
  <c r="BN552" i="2"/>
  <c r="BN551" i="2"/>
  <c r="BN550" i="2"/>
  <c r="BN549" i="2"/>
  <c r="BN548" i="2"/>
  <c r="BN547" i="2"/>
  <c r="BN546" i="2"/>
  <c r="BN545" i="2"/>
  <c r="BN544" i="2"/>
  <c r="BN543" i="2"/>
  <c r="BN542" i="2"/>
  <c r="BN541" i="2"/>
  <c r="BN540" i="2"/>
  <c r="BN539" i="2"/>
  <c r="BN538" i="2"/>
  <c r="BN537" i="2"/>
  <c r="BN536" i="2"/>
  <c r="BN535" i="2"/>
  <c r="BN534" i="2"/>
  <c r="BN533" i="2"/>
  <c r="BN532" i="2"/>
  <c r="BN531" i="2"/>
  <c r="BN530" i="2"/>
  <c r="BN529" i="2"/>
  <c r="BN528" i="2"/>
  <c r="BN527" i="2"/>
  <c r="BN526" i="2"/>
  <c r="BN525" i="2"/>
  <c r="BN524" i="2"/>
  <c r="BN523" i="2"/>
  <c r="BN522" i="2"/>
  <c r="BN521" i="2"/>
  <c r="BN520" i="2"/>
  <c r="BN519" i="2"/>
  <c r="BN518" i="2"/>
  <c r="BN517" i="2"/>
  <c r="BN516" i="2"/>
  <c r="BN515" i="2"/>
  <c r="BN514" i="2"/>
  <c r="BN513" i="2"/>
  <c r="BN512" i="2"/>
  <c r="BN511" i="2"/>
  <c r="BN510" i="2"/>
  <c r="BN509" i="2"/>
  <c r="BN508" i="2"/>
  <c r="BN507" i="2"/>
  <c r="BN506" i="2"/>
  <c r="BN505" i="2"/>
  <c r="BN504" i="2"/>
  <c r="BN503" i="2"/>
  <c r="BN502" i="2"/>
  <c r="BN501" i="2"/>
  <c r="BN500" i="2"/>
  <c r="BN499" i="2"/>
  <c r="BN498" i="2"/>
  <c r="BN497" i="2"/>
  <c r="BN496" i="2"/>
  <c r="BN495" i="2"/>
  <c r="BN494" i="2"/>
  <c r="BN493" i="2"/>
  <c r="BN492" i="2"/>
  <c r="BN491" i="2"/>
  <c r="BN490" i="2"/>
  <c r="BN489" i="2"/>
  <c r="BN488" i="2"/>
  <c r="BN487" i="2"/>
  <c r="BN486" i="2"/>
  <c r="BN485" i="2"/>
  <c r="BN484" i="2"/>
  <c r="BN483" i="2"/>
  <c r="BN482" i="2"/>
  <c r="BN481" i="2"/>
  <c r="BN480" i="2"/>
  <c r="BN479" i="2"/>
  <c r="BN478" i="2"/>
  <c r="BN477" i="2"/>
  <c r="BN476" i="2"/>
  <c r="BN475" i="2"/>
  <c r="BN474" i="2"/>
  <c r="BN473" i="2"/>
  <c r="BN472" i="2"/>
  <c r="BN471" i="2"/>
  <c r="BN470" i="2"/>
  <c r="BN469" i="2"/>
  <c r="BN468" i="2"/>
  <c r="BN467" i="2"/>
  <c r="BN466" i="2"/>
  <c r="BN465" i="2"/>
  <c r="BN464" i="2"/>
  <c r="BN463" i="2"/>
  <c r="BN462" i="2"/>
  <c r="BN461" i="2"/>
  <c r="BN460" i="2"/>
  <c r="BN459" i="2"/>
  <c r="BN458" i="2"/>
  <c r="BN457" i="2"/>
  <c r="BN456" i="2"/>
  <c r="BN455" i="2"/>
  <c r="BN454" i="2"/>
  <c r="BN453" i="2"/>
  <c r="BN452" i="2"/>
  <c r="BN451" i="2"/>
  <c r="BN450" i="2"/>
  <c r="BN449" i="2"/>
  <c r="BN448" i="2"/>
  <c r="BN447" i="2"/>
  <c r="BN446" i="2"/>
  <c r="BN445" i="2"/>
  <c r="BN444" i="2"/>
  <c r="BN443" i="2"/>
  <c r="BN442" i="2"/>
  <c r="BN441" i="2"/>
  <c r="BN440" i="2"/>
  <c r="BN439" i="2"/>
  <c r="BN438" i="2"/>
  <c r="BN437" i="2"/>
  <c r="BN436" i="2"/>
  <c r="BN435" i="2"/>
  <c r="BN434" i="2"/>
  <c r="BN433" i="2"/>
  <c r="BN432" i="2"/>
  <c r="BN431" i="2"/>
  <c r="BN430" i="2"/>
  <c r="BN429" i="2"/>
  <c r="BN428" i="2"/>
  <c r="BN427" i="2"/>
  <c r="BN426" i="2"/>
  <c r="BN425" i="2"/>
  <c r="BN424" i="2"/>
  <c r="BN423" i="2"/>
  <c r="BN422" i="2"/>
  <c r="BN421" i="2"/>
  <c r="BN420" i="2"/>
  <c r="BN419" i="2"/>
  <c r="BN418" i="2"/>
  <c r="BN417" i="2"/>
  <c r="BN416" i="2"/>
  <c r="BN415" i="2"/>
  <c r="BN414" i="2"/>
  <c r="BN413" i="2"/>
  <c r="BN412" i="2"/>
  <c r="BN411" i="2"/>
  <c r="BN410" i="2"/>
  <c r="BN409" i="2"/>
  <c r="BN408" i="2"/>
  <c r="BN407" i="2"/>
  <c r="BN406" i="2"/>
  <c r="BN405" i="2"/>
  <c r="BN404" i="2"/>
  <c r="BN403" i="2"/>
  <c r="BN402" i="2"/>
  <c r="BN401" i="2"/>
  <c r="BN400" i="2"/>
  <c r="BN399" i="2"/>
  <c r="BN398" i="2"/>
  <c r="BN397" i="2"/>
  <c r="BN396" i="2"/>
  <c r="BN395" i="2"/>
  <c r="BN394" i="2"/>
  <c r="BN393" i="2"/>
  <c r="BN392" i="2"/>
  <c r="BN391" i="2"/>
  <c r="BN390" i="2"/>
  <c r="BN389" i="2"/>
  <c r="BN388" i="2"/>
  <c r="BN387" i="2"/>
  <c r="BN386" i="2"/>
  <c r="BN385" i="2"/>
  <c r="BN384" i="2"/>
  <c r="BN383" i="2"/>
  <c r="BN382" i="2"/>
  <c r="BN381" i="2"/>
  <c r="BN380" i="2"/>
  <c r="BN379" i="2"/>
  <c r="BN378" i="2"/>
  <c r="BN377" i="2"/>
  <c r="BN376" i="2"/>
  <c r="BN375" i="2"/>
  <c r="BN374" i="2"/>
  <c r="BN373" i="2"/>
  <c r="BN372" i="2"/>
  <c r="BN371" i="2"/>
  <c r="BN370" i="2"/>
  <c r="BN369" i="2"/>
  <c r="BN368" i="2"/>
  <c r="BN367" i="2"/>
  <c r="BN366" i="2"/>
  <c r="BN365" i="2"/>
  <c r="BN364" i="2"/>
  <c r="BN363" i="2"/>
  <c r="BN362" i="2"/>
  <c r="BN361" i="2"/>
  <c r="BN360" i="2"/>
  <c r="BN359" i="2"/>
  <c r="BN358" i="2"/>
  <c r="BN357" i="2"/>
  <c r="BN356" i="2"/>
  <c r="BN355" i="2"/>
  <c r="BN354" i="2"/>
  <c r="BN353" i="2"/>
  <c r="BN352" i="2"/>
  <c r="BN351" i="2"/>
  <c r="BN350" i="2"/>
  <c r="BN349" i="2"/>
  <c r="BN348" i="2"/>
  <c r="BN347" i="2"/>
  <c r="BN346" i="2"/>
  <c r="BN345" i="2"/>
  <c r="BN344" i="2"/>
  <c r="BN343" i="2"/>
  <c r="BN342" i="2"/>
  <c r="BN341" i="2"/>
  <c r="BN340" i="2"/>
  <c r="BN339" i="2"/>
  <c r="BN338" i="2"/>
  <c r="BN337" i="2"/>
  <c r="BN336" i="2"/>
  <c r="BN335" i="2"/>
  <c r="BN334" i="2"/>
  <c r="BN333" i="2"/>
  <c r="BN332" i="2"/>
  <c r="BN331" i="2"/>
  <c r="BN330" i="2"/>
  <c r="BN329" i="2"/>
  <c r="BN328" i="2"/>
  <c r="BN327" i="2"/>
  <c r="BN326" i="2"/>
  <c r="BN325" i="2"/>
  <c r="BN324" i="2"/>
  <c r="BN323" i="2"/>
  <c r="BN322" i="2"/>
  <c r="BN321" i="2"/>
  <c r="BN320" i="2"/>
  <c r="BN319" i="2"/>
  <c r="BN318" i="2"/>
  <c r="BN317" i="2"/>
  <c r="BN316" i="2"/>
  <c r="BN315" i="2"/>
  <c r="BN314" i="2"/>
  <c r="BN313" i="2"/>
  <c r="BN312" i="2"/>
  <c r="BN311" i="2"/>
  <c r="BN310" i="2"/>
  <c r="BN309" i="2"/>
  <c r="BN308" i="2"/>
  <c r="BN307" i="2"/>
  <c r="BN306" i="2"/>
  <c r="BN305" i="2"/>
  <c r="BN304" i="2"/>
  <c r="BN303" i="2"/>
  <c r="BN302" i="2"/>
  <c r="BN301" i="2"/>
  <c r="BN300" i="2"/>
  <c r="BN299" i="2"/>
  <c r="BN298" i="2"/>
  <c r="BN297" i="2"/>
  <c r="BN296" i="2"/>
  <c r="BN295" i="2"/>
  <c r="BN294" i="2"/>
  <c r="BN293" i="2"/>
  <c r="BN292" i="2"/>
  <c r="BN291" i="2"/>
  <c r="BN290" i="2"/>
  <c r="BN289" i="2"/>
  <c r="BN288" i="2"/>
  <c r="BN287" i="2"/>
  <c r="BN286" i="2"/>
  <c r="BN285" i="2"/>
  <c r="BN284" i="2"/>
  <c r="BN283" i="2"/>
  <c r="BN282" i="2"/>
  <c r="BN281" i="2"/>
  <c r="BN280" i="2"/>
  <c r="BN279" i="2"/>
  <c r="BN278" i="2"/>
  <c r="BN277" i="2"/>
  <c r="BN276" i="2"/>
  <c r="BN275" i="2"/>
  <c r="BN274" i="2"/>
  <c r="BN273" i="2"/>
  <c r="BN272" i="2"/>
  <c r="BN271" i="2"/>
  <c r="BN270" i="2"/>
  <c r="BN269" i="2"/>
  <c r="BN268" i="2"/>
  <c r="BN267" i="2"/>
  <c r="BN266" i="2"/>
  <c r="BN265" i="2"/>
  <c r="BN264" i="2"/>
  <c r="BN263" i="2"/>
  <c r="BN262" i="2"/>
  <c r="BN261" i="2"/>
  <c r="BN260" i="2"/>
  <c r="BN259" i="2"/>
  <c r="BN258" i="2"/>
  <c r="BN257" i="2"/>
  <c r="BN256" i="2"/>
  <c r="BN255" i="2"/>
  <c r="BN254" i="2"/>
  <c r="BN253" i="2"/>
  <c r="BN252" i="2"/>
  <c r="BN251" i="2"/>
  <c r="BN250" i="2"/>
  <c r="BN249" i="2"/>
  <c r="BN248" i="2"/>
  <c r="BN247" i="2"/>
  <c r="BN246" i="2"/>
  <c r="BN245" i="2"/>
  <c r="BN244" i="2"/>
  <c r="BN243" i="2"/>
  <c r="BN242" i="2"/>
  <c r="BN241" i="2"/>
  <c r="BN240" i="2"/>
  <c r="BN239" i="2"/>
  <c r="BN238" i="2"/>
  <c r="BN237" i="2"/>
  <c r="BN236" i="2"/>
  <c r="BN235" i="2"/>
  <c r="BN234" i="2"/>
  <c r="BN233" i="2"/>
  <c r="BN232" i="2"/>
  <c r="BN231" i="2"/>
  <c r="BN230" i="2"/>
  <c r="BN229" i="2"/>
  <c r="BN228" i="2"/>
  <c r="BN227" i="2"/>
  <c r="BN226" i="2"/>
  <c r="BN225" i="2"/>
  <c r="BN224" i="2"/>
  <c r="BN223" i="2"/>
  <c r="BN222" i="2"/>
  <c r="BN221" i="2"/>
  <c r="BN220" i="2"/>
  <c r="BN219" i="2"/>
  <c r="BN218" i="2"/>
  <c r="BN217" i="2"/>
  <c r="BN216" i="2"/>
  <c r="BN215" i="2"/>
  <c r="BN214" i="2"/>
  <c r="BN213" i="2"/>
  <c r="BN212" i="2"/>
  <c r="BN211" i="2"/>
  <c r="BN210" i="2"/>
  <c r="BN209" i="2"/>
  <c r="BN208" i="2"/>
  <c r="BN207" i="2"/>
  <c r="BN206" i="2"/>
  <c r="BN205" i="2"/>
  <c r="BN204" i="2"/>
  <c r="BN203" i="2"/>
  <c r="BN202" i="2"/>
  <c r="BN201" i="2"/>
  <c r="BN200" i="2"/>
  <c r="BN199" i="2"/>
  <c r="BN198" i="2"/>
  <c r="BN197" i="2"/>
  <c r="BN196" i="2"/>
  <c r="BN195" i="2"/>
  <c r="BN194" i="2"/>
  <c r="BN193" i="2"/>
  <c r="BN192" i="2"/>
  <c r="BN191" i="2"/>
  <c r="BN190" i="2"/>
  <c r="BN189" i="2"/>
  <c r="BN188" i="2"/>
  <c r="BN187" i="2"/>
  <c r="BN186" i="2"/>
  <c r="BN185" i="2"/>
  <c r="BN184" i="2"/>
  <c r="BN183" i="2"/>
  <c r="BN182" i="2"/>
  <c r="BN181" i="2"/>
  <c r="BN180" i="2"/>
  <c r="BN179" i="2"/>
  <c r="BN178" i="2"/>
  <c r="BN177" i="2"/>
  <c r="BN176" i="2"/>
  <c r="BN175" i="2"/>
  <c r="BN174" i="2"/>
  <c r="BN173" i="2"/>
  <c r="BN172" i="2"/>
  <c r="BN171" i="2"/>
  <c r="BN170" i="2"/>
  <c r="BN169" i="2"/>
  <c r="BN168" i="2"/>
  <c r="BN167" i="2"/>
  <c r="BN166" i="2"/>
  <c r="BN165" i="2"/>
  <c r="BN164" i="2"/>
  <c r="BN163" i="2"/>
  <c r="BN162" i="2"/>
  <c r="BN161" i="2"/>
  <c r="BN160" i="2"/>
  <c r="BN159" i="2"/>
  <c r="BN158" i="2"/>
  <c r="BN157" i="2"/>
  <c r="BN156" i="2"/>
  <c r="BN155" i="2"/>
  <c r="BN154" i="2"/>
  <c r="BN153" i="2"/>
  <c r="BN152" i="2"/>
  <c r="BN151" i="2"/>
  <c r="BN150" i="2"/>
  <c r="BN149" i="2"/>
  <c r="BN148" i="2"/>
  <c r="BN147" i="2"/>
  <c r="BN146" i="2"/>
  <c r="BN145" i="2"/>
  <c r="BN144" i="2"/>
  <c r="BN143" i="2"/>
  <c r="BN142" i="2"/>
  <c r="BN141" i="2"/>
  <c r="BN140" i="2"/>
  <c r="BN139" i="2"/>
  <c r="BN138" i="2"/>
  <c r="BN137" i="2"/>
  <c r="BN136" i="2"/>
  <c r="BN135" i="2"/>
  <c r="BN134" i="2"/>
  <c r="BN133" i="2"/>
  <c r="BN132" i="2"/>
  <c r="BN131" i="2"/>
  <c r="BN130" i="2"/>
  <c r="BN129" i="2"/>
  <c r="BN128" i="2"/>
  <c r="BN127" i="2"/>
  <c r="BN126" i="2"/>
  <c r="BN125" i="2"/>
  <c r="BN124" i="2"/>
  <c r="BN123" i="2"/>
  <c r="BN122" i="2"/>
  <c r="BN121" i="2"/>
  <c r="BN120" i="2"/>
  <c r="BN119" i="2"/>
  <c r="BN118" i="2"/>
  <c r="BN117" i="2"/>
  <c r="BN116" i="2"/>
  <c r="BN115" i="2"/>
  <c r="BN114" i="2"/>
  <c r="BN113" i="2"/>
  <c r="BN112" i="2"/>
  <c r="BN111" i="2"/>
  <c r="BN110" i="2"/>
  <c r="BN109" i="2"/>
  <c r="BN108" i="2"/>
  <c r="BN107" i="2"/>
  <c r="BN106" i="2"/>
  <c r="BN105" i="2"/>
  <c r="BN104" i="2"/>
  <c r="BN103" i="2"/>
  <c r="BN102" i="2"/>
  <c r="BN101" i="2"/>
  <c r="BN100" i="2"/>
  <c r="BN99" i="2"/>
  <c r="BN98" i="2"/>
  <c r="BN97" i="2"/>
  <c r="BN96" i="2"/>
  <c r="BN95" i="2"/>
  <c r="BN94" i="2"/>
  <c r="BN93" i="2"/>
  <c r="BN92" i="2"/>
  <c r="BN91" i="2"/>
  <c r="BN90" i="2"/>
  <c r="BN89" i="2"/>
  <c r="BN88" i="2"/>
  <c r="BN87" i="2"/>
  <c r="BN86" i="2"/>
  <c r="BN85" i="2"/>
  <c r="BN84" i="2"/>
  <c r="BN83" i="2"/>
  <c r="BN82" i="2"/>
  <c r="BN81" i="2"/>
  <c r="BN80" i="2"/>
  <c r="BN79" i="2"/>
  <c r="BN78" i="2"/>
  <c r="BN77" i="2"/>
  <c r="BN76" i="2"/>
  <c r="BN75" i="2"/>
  <c r="BN74" i="2"/>
  <c r="BN73" i="2"/>
  <c r="BN72" i="2"/>
  <c r="BN71" i="2"/>
  <c r="BN70" i="2"/>
  <c r="BN69" i="2"/>
  <c r="BN68" i="2"/>
  <c r="BN67" i="2"/>
  <c r="BN66" i="2"/>
  <c r="BN65" i="2"/>
  <c r="BN64" i="2"/>
  <c r="BN63" i="2"/>
  <c r="BN62" i="2"/>
  <c r="BN61" i="2"/>
  <c r="BN60" i="2"/>
  <c r="BN59" i="2"/>
  <c r="BN58" i="2"/>
  <c r="BN57" i="2"/>
  <c r="BN56" i="2"/>
  <c r="BN55" i="2"/>
  <c r="BN54" i="2"/>
  <c r="BN53" i="2"/>
  <c r="BN52" i="2"/>
  <c r="BN51" i="2"/>
  <c r="BN50" i="2"/>
  <c r="BN49" i="2"/>
  <c r="BN48" i="2"/>
  <c r="BN47" i="2"/>
  <c r="BN46" i="2"/>
  <c r="BN45" i="2"/>
  <c r="BN44" i="2"/>
  <c r="BN43" i="2"/>
  <c r="BN42" i="2"/>
  <c r="BN41" i="2"/>
  <c r="BN40" i="2"/>
  <c r="BN39" i="2"/>
  <c r="BN38" i="2"/>
  <c r="BN37" i="2"/>
  <c r="BN36" i="2"/>
  <c r="BN35" i="2"/>
  <c r="BN34" i="2"/>
  <c r="BN33" i="2"/>
  <c r="BN32" i="2"/>
  <c r="BN31" i="2"/>
  <c r="BN30" i="2"/>
  <c r="BN29" i="2"/>
  <c r="BN28" i="2"/>
  <c r="BN27" i="2"/>
  <c r="BN26" i="2"/>
  <c r="BN25" i="2"/>
  <c r="BN24" i="2"/>
  <c r="BN23" i="2"/>
  <c r="BN22" i="2"/>
  <c r="BN21" i="2"/>
  <c r="BN20" i="2"/>
  <c r="BN19" i="2"/>
  <c r="BN18" i="2"/>
  <c r="BN17" i="2"/>
  <c r="BN16" i="2"/>
  <c r="BN15" i="2"/>
  <c r="BN14" i="2"/>
  <c r="BN13" i="2"/>
  <c r="BM1430" i="2"/>
  <c r="BM1429" i="2"/>
  <c r="BM1428" i="2"/>
  <c r="BM1427" i="2"/>
  <c r="BM1426" i="2"/>
  <c r="BM1425" i="2"/>
  <c r="BM1424" i="2"/>
  <c r="BM1423" i="2"/>
  <c r="BM1422" i="2"/>
  <c r="BM1421" i="2"/>
  <c r="BM1420" i="2"/>
  <c r="BM1419" i="2"/>
  <c r="BM1418" i="2"/>
  <c r="BM1417" i="2"/>
  <c r="BM1416" i="2"/>
  <c r="BM1415" i="2"/>
  <c r="BM1414" i="2"/>
  <c r="BM1413" i="2"/>
  <c r="BM1412" i="2"/>
  <c r="BM1411" i="2"/>
  <c r="BM1410" i="2"/>
  <c r="BM1409" i="2"/>
  <c r="BM1408" i="2"/>
  <c r="BM1407" i="2"/>
  <c r="BM1406" i="2"/>
  <c r="BM1405" i="2"/>
  <c r="BM1404" i="2"/>
  <c r="BM1403" i="2"/>
  <c r="BM1402" i="2"/>
  <c r="BM1401" i="2"/>
  <c r="BM1400" i="2"/>
  <c r="BM1399" i="2"/>
  <c r="BM1398" i="2"/>
  <c r="BM1397" i="2"/>
  <c r="BM1396" i="2"/>
  <c r="BM1395" i="2"/>
  <c r="BM1394" i="2"/>
  <c r="BM1393" i="2"/>
  <c r="BM1392" i="2"/>
  <c r="BM1391" i="2"/>
  <c r="BM1390" i="2"/>
  <c r="BM1389" i="2"/>
  <c r="BM1388" i="2"/>
  <c r="BM1387" i="2"/>
  <c r="BM1386" i="2"/>
  <c r="BM1385" i="2"/>
  <c r="BM1384" i="2"/>
  <c r="BM1383" i="2"/>
  <c r="BM1382" i="2"/>
  <c r="BM1381" i="2"/>
  <c r="BM1380" i="2"/>
  <c r="BM1379" i="2"/>
  <c r="BM1378" i="2"/>
  <c r="BM1377" i="2"/>
  <c r="BM1376" i="2"/>
  <c r="BM1375" i="2"/>
  <c r="BM1374" i="2"/>
  <c r="BM1373" i="2"/>
  <c r="BM1372" i="2"/>
  <c r="BM1371" i="2"/>
  <c r="BM1370" i="2"/>
  <c r="BM1369" i="2"/>
  <c r="BM1368" i="2"/>
  <c r="BM1367" i="2"/>
  <c r="BM1366" i="2"/>
  <c r="BM1365" i="2"/>
  <c r="BM1364" i="2"/>
  <c r="BM1363" i="2"/>
  <c r="BM1362" i="2"/>
  <c r="BM1361" i="2"/>
  <c r="BM1360" i="2"/>
  <c r="BM1359" i="2"/>
  <c r="BM1358" i="2"/>
  <c r="BM1357" i="2"/>
  <c r="BM1356" i="2"/>
  <c r="BM1355" i="2"/>
  <c r="BM1354" i="2"/>
  <c r="BM1353" i="2"/>
  <c r="BM1352" i="2"/>
  <c r="BM1351" i="2"/>
  <c r="BM1350" i="2"/>
  <c r="BM1349" i="2"/>
  <c r="BM1348" i="2"/>
  <c r="BM1347" i="2"/>
  <c r="BM1346" i="2"/>
  <c r="BM1345" i="2"/>
  <c r="BM1344" i="2"/>
  <c r="BM1343" i="2"/>
  <c r="BM1342" i="2"/>
  <c r="BM1341" i="2"/>
  <c r="BM1340" i="2"/>
  <c r="BM1339" i="2"/>
  <c r="BM1338" i="2"/>
  <c r="BM1337" i="2"/>
  <c r="BM1336" i="2"/>
  <c r="BM1335" i="2"/>
  <c r="BM1334" i="2"/>
  <c r="BM1333" i="2"/>
  <c r="BM1332" i="2"/>
  <c r="BM1331" i="2"/>
  <c r="BM1330" i="2"/>
  <c r="BM1329" i="2"/>
  <c r="BM1328" i="2"/>
  <c r="BM1327" i="2"/>
  <c r="BM1326" i="2"/>
  <c r="BM1325" i="2"/>
  <c r="BM1324" i="2"/>
  <c r="BM1323" i="2"/>
  <c r="BM1322" i="2"/>
  <c r="BM1321" i="2"/>
  <c r="BM1320" i="2"/>
  <c r="BM1319" i="2"/>
  <c r="BM1318" i="2"/>
  <c r="BM1317" i="2"/>
  <c r="BM1316" i="2"/>
  <c r="BM1315" i="2"/>
  <c r="BM1314" i="2"/>
  <c r="BM1313" i="2"/>
  <c r="BM1312" i="2"/>
  <c r="BM1311" i="2"/>
  <c r="BM1310" i="2"/>
  <c r="BM1309" i="2"/>
  <c r="BM1308" i="2"/>
  <c r="BM1307" i="2"/>
  <c r="BM1306" i="2"/>
  <c r="BM1305" i="2"/>
  <c r="BM1304" i="2"/>
  <c r="BM1303" i="2"/>
  <c r="BM1302" i="2"/>
  <c r="BM1301" i="2"/>
  <c r="BM1300" i="2"/>
  <c r="BM1299" i="2"/>
  <c r="BM1298" i="2"/>
  <c r="BM1297" i="2"/>
  <c r="BM1296" i="2"/>
  <c r="BM1295" i="2"/>
  <c r="BM1294" i="2"/>
  <c r="BM1293" i="2"/>
  <c r="BM1292" i="2"/>
  <c r="BM1291" i="2"/>
  <c r="BM1290" i="2"/>
  <c r="BM1289" i="2"/>
  <c r="BM1288" i="2"/>
  <c r="BM1287" i="2"/>
  <c r="BM1286" i="2"/>
  <c r="BM1285" i="2"/>
  <c r="BM1284" i="2"/>
  <c r="BM1283" i="2"/>
  <c r="BM1282" i="2"/>
  <c r="BM1281" i="2"/>
  <c r="BM1280" i="2"/>
  <c r="BM1279" i="2"/>
  <c r="BM1278" i="2"/>
  <c r="BM1277" i="2"/>
  <c r="BM1276" i="2"/>
  <c r="BM1275" i="2"/>
  <c r="BM1274" i="2"/>
  <c r="BM1273" i="2"/>
  <c r="BM1272" i="2"/>
  <c r="BM1271" i="2"/>
  <c r="BM1270" i="2"/>
  <c r="BM1269" i="2"/>
  <c r="BM1268" i="2"/>
  <c r="BM1267" i="2"/>
  <c r="BM1266" i="2"/>
  <c r="BM1265" i="2"/>
  <c r="BM1264" i="2"/>
  <c r="BM1263" i="2"/>
  <c r="BM1262" i="2"/>
  <c r="BM1261" i="2"/>
  <c r="BM1260" i="2"/>
  <c r="BM1259" i="2"/>
  <c r="BM1258" i="2"/>
  <c r="BM1257" i="2"/>
  <c r="BM1256" i="2"/>
  <c r="BM1255" i="2"/>
  <c r="BM1254" i="2"/>
  <c r="BM1253" i="2"/>
  <c r="BM1252" i="2"/>
  <c r="BM1251" i="2"/>
  <c r="BM1250" i="2"/>
  <c r="BM1249" i="2"/>
  <c r="BM1248" i="2"/>
  <c r="BM1247" i="2"/>
  <c r="BM1246" i="2"/>
  <c r="BM1245" i="2"/>
  <c r="BM1244" i="2"/>
  <c r="BM1243" i="2"/>
  <c r="BM1242" i="2"/>
  <c r="BM1241" i="2"/>
  <c r="BM1240" i="2"/>
  <c r="BM1239" i="2"/>
  <c r="BM1238" i="2"/>
  <c r="BM1237" i="2"/>
  <c r="BM1236" i="2"/>
  <c r="BM1235" i="2"/>
  <c r="BM1234" i="2"/>
  <c r="BM1233" i="2"/>
  <c r="BM1232" i="2"/>
  <c r="BM1231" i="2"/>
  <c r="BM1230" i="2"/>
  <c r="BM1229" i="2"/>
  <c r="BM1228" i="2"/>
  <c r="BM1227" i="2"/>
  <c r="BM1226" i="2"/>
  <c r="BM1225" i="2"/>
  <c r="BM1224" i="2"/>
  <c r="BM1223" i="2"/>
  <c r="BM1222" i="2"/>
  <c r="BM1221" i="2"/>
  <c r="BM1220" i="2"/>
  <c r="BM1219" i="2"/>
  <c r="BM1218" i="2"/>
  <c r="BM1217" i="2"/>
  <c r="BM1216" i="2"/>
  <c r="BM1215" i="2"/>
  <c r="BM1214" i="2"/>
  <c r="BM1213" i="2"/>
  <c r="BM1212" i="2"/>
  <c r="BM1211" i="2"/>
  <c r="BM1210" i="2"/>
  <c r="BM1209" i="2"/>
  <c r="BM1208" i="2"/>
  <c r="BM1207" i="2"/>
  <c r="BM1206" i="2"/>
  <c r="BM1205" i="2"/>
  <c r="BM1204" i="2"/>
  <c r="BM1203" i="2"/>
  <c r="BM1202" i="2"/>
  <c r="BM1201" i="2"/>
  <c r="BM1200" i="2"/>
  <c r="BM1199" i="2"/>
  <c r="BM1198" i="2"/>
  <c r="BM1197" i="2"/>
  <c r="BM1196" i="2"/>
  <c r="BM1195" i="2"/>
  <c r="BM1194" i="2"/>
  <c r="BM1193" i="2"/>
  <c r="BM1192" i="2"/>
  <c r="BM1191" i="2"/>
  <c r="BM1190" i="2"/>
  <c r="BM1189" i="2"/>
  <c r="BM1188" i="2"/>
  <c r="BM1187" i="2"/>
  <c r="BM1186" i="2"/>
  <c r="BM1185" i="2"/>
  <c r="BM1184" i="2"/>
  <c r="BM1183" i="2"/>
  <c r="BM1182" i="2"/>
  <c r="BM1181" i="2"/>
  <c r="BM1180" i="2"/>
  <c r="BM1179" i="2"/>
  <c r="BM1178" i="2"/>
  <c r="BM1177" i="2"/>
  <c r="BM1176" i="2"/>
  <c r="BM1175" i="2"/>
  <c r="BM1174" i="2"/>
  <c r="BM1173" i="2"/>
  <c r="BM1172" i="2"/>
  <c r="BM1171" i="2"/>
  <c r="BM1170" i="2"/>
  <c r="BM1169" i="2"/>
  <c r="BM1168" i="2"/>
  <c r="BM1167" i="2"/>
  <c r="BM1166" i="2"/>
  <c r="BM1165" i="2"/>
  <c r="BM1164" i="2"/>
  <c r="BM1163" i="2"/>
  <c r="BM1162" i="2"/>
  <c r="BM1161" i="2"/>
  <c r="BM1160" i="2"/>
  <c r="BM1159" i="2"/>
  <c r="BM1158" i="2"/>
  <c r="BM1157" i="2"/>
  <c r="BM1156" i="2"/>
  <c r="BM1155" i="2"/>
  <c r="BM1154" i="2"/>
  <c r="BM1153" i="2"/>
  <c r="BM1152" i="2"/>
  <c r="BM1151" i="2"/>
  <c r="BM1150" i="2"/>
  <c r="BM1149" i="2"/>
  <c r="BM1148" i="2"/>
  <c r="BM1147" i="2"/>
  <c r="BM1146" i="2"/>
  <c r="BM1145" i="2"/>
  <c r="BM1144" i="2"/>
  <c r="BM1143" i="2"/>
  <c r="BM1142" i="2"/>
  <c r="BM1141" i="2"/>
  <c r="BM1140" i="2"/>
  <c r="BM1139" i="2"/>
  <c r="BM1138" i="2"/>
  <c r="BM1137" i="2"/>
  <c r="BM1136" i="2"/>
  <c r="BM1135" i="2"/>
  <c r="BM1134" i="2"/>
  <c r="BM1133" i="2"/>
  <c r="BM1132" i="2"/>
  <c r="BM1131" i="2"/>
  <c r="BM1130" i="2"/>
  <c r="BM1129" i="2"/>
  <c r="BM1128" i="2"/>
  <c r="BM1127" i="2"/>
  <c r="BM1126" i="2"/>
  <c r="BM1125" i="2"/>
  <c r="BM1124" i="2"/>
  <c r="BM1123" i="2"/>
  <c r="BM1122" i="2"/>
  <c r="BM1121" i="2"/>
  <c r="BM1120" i="2"/>
  <c r="BM1119" i="2"/>
  <c r="BM1118" i="2"/>
  <c r="BM1117" i="2"/>
  <c r="BM1116" i="2"/>
  <c r="BM1115" i="2"/>
  <c r="BM1114" i="2"/>
  <c r="BM1113" i="2"/>
  <c r="BM1112" i="2"/>
  <c r="BM1111" i="2"/>
  <c r="BM1110" i="2"/>
  <c r="BM1109" i="2"/>
  <c r="BM1108" i="2"/>
  <c r="BM1107" i="2"/>
  <c r="BM1106" i="2"/>
  <c r="BM1105" i="2"/>
  <c r="BM1104" i="2"/>
  <c r="BM1103" i="2"/>
  <c r="BM1102" i="2"/>
  <c r="BM1101" i="2"/>
  <c r="BM1100" i="2"/>
  <c r="BM1099" i="2"/>
  <c r="BM1098" i="2"/>
  <c r="BM1097" i="2"/>
  <c r="BM1096" i="2"/>
  <c r="BM1095" i="2"/>
  <c r="BM1094" i="2"/>
  <c r="BM1093" i="2"/>
  <c r="BM1092" i="2"/>
  <c r="BM1091" i="2"/>
  <c r="BM1090" i="2"/>
  <c r="BM1089" i="2"/>
  <c r="BM1088" i="2"/>
  <c r="BM1087" i="2"/>
  <c r="BM1086" i="2"/>
  <c r="BM1085" i="2"/>
  <c r="BM1084" i="2"/>
  <c r="BM1083" i="2"/>
  <c r="BM1082" i="2"/>
  <c r="BM1081" i="2"/>
  <c r="BM1080" i="2"/>
  <c r="BM1079" i="2"/>
  <c r="BM1078" i="2"/>
  <c r="BM1077" i="2"/>
  <c r="BM1076" i="2"/>
  <c r="BM1075" i="2"/>
  <c r="BM1074" i="2"/>
  <c r="BM1073" i="2"/>
  <c r="BM1072" i="2"/>
  <c r="BM1071" i="2"/>
  <c r="BM1070" i="2"/>
  <c r="BM1069" i="2"/>
  <c r="BM1068" i="2"/>
  <c r="BM1067" i="2"/>
  <c r="BM1066" i="2"/>
  <c r="BM1065" i="2"/>
  <c r="BM1064" i="2"/>
  <c r="BM1063" i="2"/>
  <c r="BM1062" i="2"/>
  <c r="BM1061" i="2"/>
  <c r="BM1060" i="2"/>
  <c r="BM1059" i="2"/>
  <c r="BM1058" i="2"/>
  <c r="BM1057" i="2"/>
  <c r="BM1056" i="2"/>
  <c r="BM1055" i="2"/>
  <c r="BM1054" i="2"/>
  <c r="BM1053" i="2"/>
  <c r="BM1052" i="2"/>
  <c r="BM1051" i="2"/>
  <c r="BM1050" i="2"/>
  <c r="BM1049" i="2"/>
  <c r="BM1048" i="2"/>
  <c r="BM1047" i="2"/>
  <c r="BM1046" i="2"/>
  <c r="BM1045" i="2"/>
  <c r="BM1044" i="2"/>
  <c r="BM1043" i="2"/>
  <c r="BM1042" i="2"/>
  <c r="BM1041" i="2"/>
  <c r="BM1040" i="2"/>
  <c r="BM1039" i="2"/>
  <c r="BM1038" i="2"/>
  <c r="BM1037" i="2"/>
  <c r="BM1036" i="2"/>
  <c r="BM1035" i="2"/>
  <c r="BM1034" i="2"/>
  <c r="BM1033" i="2"/>
  <c r="BM1032" i="2"/>
  <c r="BM1031" i="2"/>
  <c r="BM1030" i="2"/>
  <c r="BM1029" i="2"/>
  <c r="BM1028" i="2"/>
  <c r="BM1027" i="2"/>
  <c r="BM1026" i="2"/>
  <c r="BM1025" i="2"/>
  <c r="BM1024" i="2"/>
  <c r="BM1023" i="2"/>
  <c r="BM1022" i="2"/>
  <c r="BM1021" i="2"/>
  <c r="BM1020" i="2"/>
  <c r="BM1019" i="2"/>
  <c r="BM1018" i="2"/>
  <c r="BM1017" i="2"/>
  <c r="BM1016" i="2"/>
  <c r="BM1015" i="2"/>
  <c r="BM1014" i="2"/>
  <c r="BM1013" i="2"/>
  <c r="BM1012" i="2"/>
  <c r="BM1011" i="2"/>
  <c r="BM1010" i="2"/>
  <c r="BM1009" i="2"/>
  <c r="BM1008" i="2"/>
  <c r="BM1007" i="2"/>
  <c r="BM1006" i="2"/>
  <c r="BM1005" i="2"/>
  <c r="BM1004" i="2"/>
  <c r="BM1003" i="2"/>
  <c r="BM1002" i="2"/>
  <c r="BM1001" i="2"/>
  <c r="BM1000" i="2"/>
  <c r="BM999" i="2"/>
  <c r="BM998" i="2"/>
  <c r="BM997" i="2"/>
  <c r="BM996" i="2"/>
  <c r="BM995" i="2"/>
  <c r="BM994" i="2"/>
  <c r="BM993" i="2"/>
  <c r="BM992" i="2"/>
  <c r="BM991" i="2"/>
  <c r="BM990" i="2"/>
  <c r="BM989" i="2"/>
  <c r="BM988" i="2"/>
  <c r="BM987" i="2"/>
  <c r="BM986" i="2"/>
  <c r="BM985" i="2"/>
  <c r="BM984" i="2"/>
  <c r="BM983" i="2"/>
  <c r="BM982" i="2"/>
  <c r="BM981" i="2"/>
  <c r="BM980" i="2"/>
  <c r="BM979" i="2"/>
  <c r="BM978" i="2"/>
  <c r="BM977" i="2"/>
  <c r="BM976" i="2"/>
  <c r="BM975" i="2"/>
  <c r="BM974" i="2"/>
  <c r="BM973" i="2"/>
  <c r="BM972" i="2"/>
  <c r="BM971" i="2"/>
  <c r="BM970" i="2"/>
  <c r="BM969" i="2"/>
  <c r="BM968" i="2"/>
  <c r="BM967" i="2"/>
  <c r="BM966" i="2"/>
  <c r="BM965" i="2"/>
  <c r="BM964" i="2"/>
  <c r="BM963" i="2"/>
  <c r="BM962" i="2"/>
  <c r="BM961" i="2"/>
  <c r="BM960" i="2"/>
  <c r="BM959" i="2"/>
  <c r="BM958" i="2"/>
  <c r="BM957" i="2"/>
  <c r="BM956" i="2"/>
  <c r="BM955" i="2"/>
  <c r="BM954" i="2"/>
  <c r="BM953" i="2"/>
  <c r="BM952" i="2"/>
  <c r="BM951" i="2"/>
  <c r="BM950" i="2"/>
  <c r="BM949" i="2"/>
  <c r="BM948" i="2"/>
  <c r="BM947" i="2"/>
  <c r="BM946" i="2"/>
  <c r="BM945" i="2"/>
  <c r="BM944" i="2"/>
  <c r="BM943" i="2"/>
  <c r="BM942" i="2"/>
  <c r="BM941" i="2"/>
  <c r="BM940" i="2"/>
  <c r="BM939" i="2"/>
  <c r="BM938" i="2"/>
  <c r="BM937" i="2"/>
  <c r="BM936" i="2"/>
  <c r="BM935" i="2"/>
  <c r="BM934" i="2"/>
  <c r="BM933" i="2"/>
  <c r="BM932" i="2"/>
  <c r="BM931" i="2"/>
  <c r="BM930" i="2"/>
  <c r="BM929" i="2"/>
  <c r="BM928" i="2"/>
  <c r="BM927" i="2"/>
  <c r="BM926" i="2"/>
  <c r="BM925" i="2"/>
  <c r="BM924" i="2"/>
  <c r="BM923" i="2"/>
  <c r="BM922" i="2"/>
  <c r="BM921" i="2"/>
  <c r="BM920" i="2"/>
  <c r="BM919" i="2"/>
  <c r="BM918" i="2"/>
  <c r="BM917" i="2"/>
  <c r="BM916" i="2"/>
  <c r="BM915" i="2"/>
  <c r="BM914" i="2"/>
  <c r="BM913" i="2"/>
  <c r="BM912" i="2"/>
  <c r="BM911" i="2"/>
  <c r="BM910" i="2"/>
  <c r="BM909" i="2"/>
  <c r="BM908" i="2"/>
  <c r="BM907" i="2"/>
  <c r="BM906" i="2"/>
  <c r="BM905" i="2"/>
  <c r="BM904" i="2"/>
  <c r="BM903" i="2"/>
  <c r="BM902" i="2"/>
  <c r="BM901" i="2"/>
  <c r="BM900" i="2"/>
  <c r="BM899" i="2"/>
  <c r="BM898" i="2"/>
  <c r="BM897" i="2"/>
  <c r="BM896" i="2"/>
  <c r="BM895" i="2"/>
  <c r="BM894" i="2"/>
  <c r="BM893" i="2"/>
  <c r="BM892" i="2"/>
  <c r="BM891" i="2"/>
  <c r="BM890" i="2"/>
  <c r="BM889" i="2"/>
  <c r="BM888" i="2"/>
  <c r="BM887" i="2"/>
  <c r="BM886" i="2"/>
  <c r="BM885" i="2"/>
  <c r="BM884" i="2"/>
  <c r="BM883" i="2"/>
  <c r="BM882" i="2"/>
  <c r="BM881" i="2"/>
  <c r="BM880" i="2"/>
  <c r="BM879" i="2"/>
  <c r="BM878" i="2"/>
  <c r="BM877" i="2"/>
  <c r="BM876" i="2"/>
  <c r="BM875" i="2"/>
  <c r="BM874" i="2"/>
  <c r="BM873" i="2"/>
  <c r="BM872" i="2"/>
  <c r="BM871" i="2"/>
  <c r="BM870" i="2"/>
  <c r="BM869" i="2"/>
  <c r="BM868" i="2"/>
  <c r="BM867" i="2"/>
  <c r="BM866" i="2"/>
  <c r="BM865" i="2"/>
  <c r="BM864" i="2"/>
  <c r="BM863" i="2"/>
  <c r="BM862" i="2"/>
  <c r="BM861" i="2"/>
  <c r="BM860" i="2"/>
  <c r="BM859" i="2"/>
  <c r="BM858" i="2"/>
  <c r="BM857" i="2"/>
  <c r="BM856" i="2"/>
  <c r="BM855" i="2"/>
  <c r="BM854" i="2"/>
  <c r="BM853" i="2"/>
  <c r="BM852" i="2"/>
  <c r="BM851" i="2"/>
  <c r="BM850" i="2"/>
  <c r="BM849" i="2"/>
  <c r="BM848" i="2"/>
  <c r="BM847" i="2"/>
  <c r="BM846" i="2"/>
  <c r="BM845" i="2"/>
  <c r="BM844" i="2"/>
  <c r="BM843" i="2"/>
  <c r="BM842" i="2"/>
  <c r="BM841" i="2"/>
  <c r="BM840" i="2"/>
  <c r="BM839" i="2"/>
  <c r="BM838" i="2"/>
  <c r="BM837" i="2"/>
  <c r="BM836" i="2"/>
  <c r="BM835" i="2"/>
  <c r="BM834" i="2"/>
  <c r="BM833" i="2"/>
  <c r="BM832" i="2"/>
  <c r="BM831" i="2"/>
  <c r="BM830" i="2"/>
  <c r="BM829" i="2"/>
  <c r="BM828" i="2"/>
  <c r="BM827" i="2"/>
  <c r="BM826" i="2"/>
  <c r="BM825" i="2"/>
  <c r="BM824" i="2"/>
  <c r="BM823" i="2"/>
  <c r="BM822" i="2"/>
  <c r="BM821" i="2"/>
  <c r="BM820" i="2"/>
  <c r="BM819" i="2"/>
  <c r="BM818" i="2"/>
  <c r="BM817" i="2"/>
  <c r="BM816" i="2"/>
  <c r="BM815" i="2"/>
  <c r="BM814" i="2"/>
  <c r="BM813" i="2"/>
  <c r="BM812" i="2"/>
  <c r="BM811" i="2"/>
  <c r="BM810" i="2"/>
  <c r="BM809" i="2"/>
  <c r="BM808" i="2"/>
  <c r="BM807" i="2"/>
  <c r="BM806" i="2"/>
  <c r="BM805" i="2"/>
  <c r="BM804" i="2"/>
  <c r="BM803" i="2"/>
  <c r="BM802" i="2"/>
  <c r="BM801" i="2"/>
  <c r="BM800" i="2"/>
  <c r="BM799" i="2"/>
  <c r="BM798" i="2"/>
  <c r="BM797" i="2"/>
  <c r="BM796" i="2"/>
  <c r="BM795" i="2"/>
  <c r="BM794" i="2"/>
  <c r="BM793" i="2"/>
  <c r="BM792" i="2"/>
  <c r="BM791" i="2"/>
  <c r="BM790" i="2"/>
  <c r="BM789" i="2"/>
  <c r="BM788" i="2"/>
  <c r="BM787" i="2"/>
  <c r="BM786" i="2"/>
  <c r="BM785" i="2"/>
  <c r="BM784" i="2"/>
  <c r="BM783" i="2"/>
  <c r="BM782" i="2"/>
  <c r="BM781" i="2"/>
  <c r="BM780" i="2"/>
  <c r="BM779" i="2"/>
  <c r="BM778" i="2"/>
  <c r="BM777" i="2"/>
  <c r="BM776" i="2"/>
  <c r="BM775" i="2"/>
  <c r="BM774" i="2"/>
  <c r="BM773" i="2"/>
  <c r="BM772" i="2"/>
  <c r="BM771" i="2"/>
  <c r="BM770" i="2"/>
  <c r="BM769" i="2"/>
  <c r="BM768" i="2"/>
  <c r="BM767" i="2"/>
  <c r="BM766" i="2"/>
  <c r="BM765" i="2"/>
  <c r="BM764" i="2"/>
  <c r="BM763" i="2"/>
  <c r="BM762" i="2"/>
  <c r="BM761" i="2"/>
  <c r="BM760" i="2"/>
  <c r="BM759" i="2"/>
  <c r="BM758" i="2"/>
  <c r="BM757" i="2"/>
  <c r="BM756" i="2"/>
  <c r="BM755" i="2"/>
  <c r="BM754" i="2"/>
  <c r="BM753" i="2"/>
  <c r="BM752" i="2"/>
  <c r="BM751" i="2"/>
  <c r="BM750" i="2"/>
  <c r="BM749" i="2"/>
  <c r="BM748" i="2"/>
  <c r="BM747" i="2"/>
  <c r="BM746" i="2"/>
  <c r="BM745" i="2"/>
  <c r="BM744" i="2"/>
  <c r="BM743" i="2"/>
  <c r="BM742" i="2"/>
  <c r="BM741" i="2"/>
  <c r="BM740" i="2"/>
  <c r="BM739" i="2"/>
  <c r="BM738" i="2"/>
  <c r="BM737" i="2"/>
  <c r="BM736" i="2"/>
  <c r="BM735" i="2"/>
  <c r="BM734" i="2"/>
  <c r="BM733" i="2"/>
  <c r="BM732" i="2"/>
  <c r="BM731" i="2"/>
  <c r="BM730" i="2"/>
  <c r="BM729" i="2"/>
  <c r="BM728" i="2"/>
  <c r="BM727" i="2"/>
  <c r="BM726" i="2"/>
  <c r="BM725" i="2"/>
  <c r="BM724" i="2"/>
  <c r="BM723" i="2"/>
  <c r="BM722" i="2"/>
  <c r="BM721" i="2"/>
  <c r="BM720" i="2"/>
  <c r="BM719" i="2"/>
  <c r="BM718" i="2"/>
  <c r="BM717" i="2"/>
  <c r="BM716" i="2"/>
  <c r="BM715" i="2"/>
  <c r="BM714" i="2"/>
  <c r="BM713" i="2"/>
  <c r="BM712" i="2"/>
  <c r="BM711" i="2"/>
  <c r="BM710" i="2"/>
  <c r="BM709" i="2"/>
  <c r="BM708" i="2"/>
  <c r="BM707" i="2"/>
  <c r="BM706" i="2"/>
  <c r="BM705" i="2"/>
  <c r="BM704" i="2"/>
  <c r="BM703" i="2"/>
  <c r="BM702" i="2"/>
  <c r="BM701" i="2"/>
  <c r="BM700" i="2"/>
  <c r="BM699" i="2"/>
  <c r="BM698" i="2"/>
  <c r="BM697" i="2"/>
  <c r="BM696" i="2"/>
  <c r="BM695" i="2"/>
  <c r="BM694" i="2"/>
  <c r="BM693" i="2"/>
  <c r="BM692" i="2"/>
  <c r="BM691" i="2"/>
  <c r="BM690" i="2"/>
  <c r="BM689" i="2"/>
  <c r="BM688" i="2"/>
  <c r="BM687" i="2"/>
  <c r="BM686" i="2"/>
  <c r="BM685" i="2"/>
  <c r="BM684" i="2"/>
  <c r="BM683" i="2"/>
  <c r="BM682" i="2"/>
  <c r="BM681" i="2"/>
  <c r="BM680" i="2"/>
  <c r="BM679" i="2"/>
  <c r="BM678" i="2"/>
  <c r="BM677" i="2"/>
  <c r="BM676" i="2"/>
  <c r="BM675" i="2"/>
  <c r="BM674" i="2"/>
  <c r="BM673" i="2"/>
  <c r="BM672" i="2"/>
  <c r="BM671" i="2"/>
  <c r="BM670" i="2"/>
  <c r="BM669" i="2"/>
  <c r="BM668" i="2"/>
  <c r="BM667" i="2"/>
  <c r="BM666" i="2"/>
  <c r="BM665" i="2"/>
  <c r="BM664" i="2"/>
  <c r="BM663" i="2"/>
  <c r="BM662" i="2"/>
  <c r="BM661" i="2"/>
  <c r="BM660" i="2"/>
  <c r="BM659" i="2"/>
  <c r="BM658" i="2"/>
  <c r="BM657" i="2"/>
  <c r="BM656" i="2"/>
  <c r="BM655" i="2"/>
  <c r="BM654" i="2"/>
  <c r="BM653" i="2"/>
  <c r="BM652" i="2"/>
  <c r="BM651" i="2"/>
  <c r="BM650" i="2"/>
  <c r="BM649" i="2"/>
  <c r="BM648" i="2"/>
  <c r="BM647" i="2"/>
  <c r="BM646" i="2"/>
  <c r="BM645" i="2"/>
  <c r="BM644" i="2"/>
  <c r="BM643" i="2"/>
  <c r="BM642" i="2"/>
  <c r="BM641" i="2"/>
  <c r="BM640" i="2"/>
  <c r="BM639" i="2"/>
  <c r="BM638" i="2"/>
  <c r="BM637" i="2"/>
  <c r="BM636" i="2"/>
  <c r="BM635" i="2"/>
  <c r="BM634" i="2"/>
  <c r="BM633" i="2"/>
  <c r="BM632" i="2"/>
  <c r="BM631" i="2"/>
  <c r="BM630" i="2"/>
  <c r="BM629" i="2"/>
  <c r="BM628" i="2"/>
  <c r="BM627" i="2"/>
  <c r="BM626" i="2"/>
  <c r="BM625" i="2"/>
  <c r="BM624" i="2"/>
  <c r="BM623" i="2"/>
  <c r="BM622" i="2"/>
  <c r="BM621" i="2"/>
  <c r="BM620" i="2"/>
  <c r="BM619" i="2"/>
  <c r="BM618" i="2"/>
  <c r="BM617" i="2"/>
  <c r="BM616" i="2"/>
  <c r="BM615" i="2"/>
  <c r="BM614" i="2"/>
  <c r="BM613" i="2"/>
  <c r="BM612" i="2"/>
  <c r="BM611" i="2"/>
  <c r="BM610" i="2"/>
  <c r="BM609" i="2"/>
  <c r="BM608" i="2"/>
  <c r="BM607" i="2"/>
  <c r="BM606" i="2"/>
  <c r="BM605" i="2"/>
  <c r="BM604" i="2"/>
  <c r="BM603" i="2"/>
  <c r="BM602" i="2"/>
  <c r="BM601" i="2"/>
  <c r="BM600" i="2"/>
  <c r="BM599" i="2"/>
  <c r="BM598" i="2"/>
  <c r="BM597" i="2"/>
  <c r="BM596" i="2"/>
  <c r="BM595" i="2"/>
  <c r="BM594" i="2"/>
  <c r="BM593" i="2"/>
  <c r="BM592" i="2"/>
  <c r="BM591" i="2"/>
  <c r="BM590" i="2"/>
  <c r="BM589" i="2"/>
  <c r="BM588" i="2"/>
  <c r="BM587" i="2"/>
  <c r="BM586" i="2"/>
  <c r="BM585" i="2"/>
  <c r="BM584" i="2"/>
  <c r="BM583" i="2"/>
  <c r="BM582" i="2"/>
  <c r="BM581" i="2"/>
  <c r="BM580" i="2"/>
  <c r="BM579" i="2"/>
  <c r="BM578" i="2"/>
  <c r="BM577" i="2"/>
  <c r="BM576" i="2"/>
  <c r="BM575" i="2"/>
  <c r="BM574" i="2"/>
  <c r="BM573" i="2"/>
  <c r="BM572" i="2"/>
  <c r="BM571" i="2"/>
  <c r="BM570" i="2"/>
  <c r="BM569" i="2"/>
  <c r="BM568" i="2"/>
  <c r="BM567" i="2"/>
  <c r="BM566" i="2"/>
  <c r="BM565" i="2"/>
  <c r="BM564" i="2"/>
  <c r="BM563" i="2"/>
  <c r="BM562" i="2"/>
  <c r="BM561" i="2"/>
  <c r="BM560" i="2"/>
  <c r="BM559" i="2"/>
  <c r="BM558" i="2"/>
  <c r="BM557" i="2"/>
  <c r="BM556" i="2"/>
  <c r="BM555" i="2"/>
  <c r="BM554" i="2"/>
  <c r="BM553" i="2"/>
  <c r="BM552" i="2"/>
  <c r="BM551" i="2"/>
  <c r="BM550" i="2"/>
  <c r="BM549" i="2"/>
  <c r="BM548" i="2"/>
  <c r="BM547" i="2"/>
  <c r="BM546" i="2"/>
  <c r="BM545" i="2"/>
  <c r="BM544" i="2"/>
  <c r="BM543" i="2"/>
  <c r="BM542" i="2"/>
  <c r="BM541" i="2"/>
  <c r="BM540" i="2"/>
  <c r="BM539" i="2"/>
  <c r="BM538" i="2"/>
  <c r="BM537" i="2"/>
  <c r="BM536" i="2"/>
  <c r="BM535" i="2"/>
  <c r="BM534" i="2"/>
  <c r="BM533" i="2"/>
  <c r="BM532" i="2"/>
  <c r="BM531" i="2"/>
  <c r="BM530" i="2"/>
  <c r="BM529" i="2"/>
  <c r="BM528" i="2"/>
  <c r="BM527" i="2"/>
  <c r="BM526" i="2"/>
  <c r="BM525" i="2"/>
  <c r="BM524" i="2"/>
  <c r="BM523" i="2"/>
  <c r="BM522" i="2"/>
  <c r="BM521" i="2"/>
  <c r="BM520" i="2"/>
  <c r="BM519" i="2"/>
  <c r="BM518" i="2"/>
  <c r="BM517" i="2"/>
  <c r="BM516" i="2"/>
  <c r="BM515" i="2"/>
  <c r="BM514" i="2"/>
  <c r="BM513" i="2"/>
  <c r="BM512" i="2"/>
  <c r="BM511" i="2"/>
  <c r="BM510" i="2"/>
  <c r="BM509" i="2"/>
  <c r="BM508" i="2"/>
  <c r="BM507" i="2"/>
  <c r="BM506" i="2"/>
  <c r="BM505" i="2"/>
  <c r="BM504" i="2"/>
  <c r="BM503" i="2"/>
  <c r="BM502" i="2"/>
  <c r="BM501" i="2"/>
  <c r="BM500" i="2"/>
  <c r="BM499" i="2"/>
  <c r="BM498" i="2"/>
  <c r="BM497" i="2"/>
  <c r="BM496" i="2"/>
  <c r="BM495" i="2"/>
  <c r="BM494" i="2"/>
  <c r="BM493" i="2"/>
  <c r="BM492" i="2"/>
  <c r="BM491" i="2"/>
  <c r="BM490" i="2"/>
  <c r="BM489" i="2"/>
  <c r="BM488" i="2"/>
  <c r="BM487" i="2"/>
  <c r="BM486" i="2"/>
  <c r="BM485" i="2"/>
  <c r="BM484" i="2"/>
  <c r="BM483" i="2"/>
  <c r="BM482" i="2"/>
  <c r="BM481" i="2"/>
  <c r="BM480" i="2"/>
  <c r="BM479" i="2"/>
  <c r="BM478" i="2"/>
  <c r="BM477" i="2"/>
  <c r="BM476" i="2"/>
  <c r="BM475" i="2"/>
  <c r="BM474" i="2"/>
  <c r="BM473" i="2"/>
  <c r="BM472" i="2"/>
  <c r="BM471" i="2"/>
  <c r="BM470" i="2"/>
  <c r="BM469" i="2"/>
  <c r="BM468" i="2"/>
  <c r="BM467" i="2"/>
  <c r="BM466" i="2"/>
  <c r="BM465" i="2"/>
  <c r="BM464" i="2"/>
  <c r="BM463" i="2"/>
  <c r="BM462" i="2"/>
  <c r="BM461" i="2"/>
  <c r="BM460" i="2"/>
  <c r="BM459" i="2"/>
  <c r="BM458" i="2"/>
  <c r="BM457" i="2"/>
  <c r="BM456" i="2"/>
  <c r="BM455" i="2"/>
  <c r="BM454" i="2"/>
  <c r="BM453" i="2"/>
  <c r="BM452" i="2"/>
  <c r="BM451" i="2"/>
  <c r="BM450" i="2"/>
  <c r="BM449" i="2"/>
  <c r="BM448" i="2"/>
  <c r="BM447" i="2"/>
  <c r="BM446" i="2"/>
  <c r="BM445" i="2"/>
  <c r="BM444" i="2"/>
  <c r="BM443" i="2"/>
  <c r="BM442" i="2"/>
  <c r="BM441" i="2"/>
  <c r="BM440" i="2"/>
  <c r="BM439" i="2"/>
  <c r="BM438" i="2"/>
  <c r="BM437" i="2"/>
  <c r="BM436" i="2"/>
  <c r="BM435" i="2"/>
  <c r="BM434" i="2"/>
  <c r="BM433" i="2"/>
  <c r="BM432" i="2"/>
  <c r="BM431" i="2"/>
  <c r="BM430" i="2"/>
  <c r="BM429" i="2"/>
  <c r="BM428" i="2"/>
  <c r="BM427" i="2"/>
  <c r="BM426" i="2"/>
  <c r="BM425" i="2"/>
  <c r="BM424" i="2"/>
  <c r="BM423" i="2"/>
  <c r="BM422" i="2"/>
  <c r="BM421" i="2"/>
  <c r="BM420" i="2"/>
  <c r="BM419" i="2"/>
  <c r="BM418" i="2"/>
  <c r="BM417" i="2"/>
  <c r="BM416" i="2"/>
  <c r="BM415" i="2"/>
  <c r="BM414" i="2"/>
  <c r="BM413" i="2"/>
  <c r="BM412" i="2"/>
  <c r="BM411" i="2"/>
  <c r="BM410" i="2"/>
  <c r="BM409" i="2"/>
  <c r="BM408" i="2"/>
  <c r="BM407" i="2"/>
  <c r="BM406" i="2"/>
  <c r="BM405" i="2"/>
  <c r="BM404" i="2"/>
  <c r="BM403" i="2"/>
  <c r="BM402" i="2"/>
  <c r="BM401" i="2"/>
  <c r="BM400" i="2"/>
  <c r="BM399" i="2"/>
  <c r="BM398" i="2"/>
  <c r="BM397" i="2"/>
  <c r="BM396" i="2"/>
  <c r="BM395" i="2"/>
  <c r="BM394" i="2"/>
  <c r="BM393" i="2"/>
  <c r="BM392" i="2"/>
  <c r="BM391" i="2"/>
  <c r="BM390" i="2"/>
  <c r="BM389" i="2"/>
  <c r="BM388" i="2"/>
  <c r="BM387" i="2"/>
  <c r="BM386" i="2"/>
  <c r="BM385" i="2"/>
  <c r="BM384" i="2"/>
  <c r="BM383" i="2"/>
  <c r="BM382" i="2"/>
  <c r="BM381" i="2"/>
  <c r="BM380" i="2"/>
  <c r="BM379" i="2"/>
  <c r="BM378" i="2"/>
  <c r="BM377" i="2"/>
  <c r="BM376" i="2"/>
  <c r="BM375" i="2"/>
  <c r="BM374" i="2"/>
  <c r="BM373" i="2"/>
  <c r="BM372" i="2"/>
  <c r="BM371" i="2"/>
  <c r="BM370" i="2"/>
  <c r="BM369" i="2"/>
  <c r="BM368" i="2"/>
  <c r="BM367" i="2"/>
  <c r="BM366" i="2"/>
  <c r="BM365" i="2"/>
  <c r="BM364" i="2"/>
  <c r="BM363" i="2"/>
  <c r="BM362" i="2"/>
  <c r="BM361" i="2"/>
  <c r="BM360" i="2"/>
  <c r="BM359" i="2"/>
  <c r="BM358" i="2"/>
  <c r="BM357" i="2"/>
  <c r="BM356" i="2"/>
  <c r="BM355" i="2"/>
  <c r="BM354" i="2"/>
  <c r="BM353" i="2"/>
  <c r="BM352" i="2"/>
  <c r="BM351" i="2"/>
  <c r="BM350" i="2"/>
  <c r="BM349" i="2"/>
  <c r="BM348" i="2"/>
  <c r="BM347" i="2"/>
  <c r="BM346" i="2"/>
  <c r="BM345" i="2"/>
  <c r="BM344" i="2"/>
  <c r="BM343" i="2"/>
  <c r="BM342" i="2"/>
  <c r="BM341" i="2"/>
  <c r="BM340" i="2"/>
  <c r="BM339" i="2"/>
  <c r="BM338" i="2"/>
  <c r="BM337" i="2"/>
  <c r="BM336" i="2"/>
  <c r="BM335" i="2"/>
  <c r="BM334" i="2"/>
  <c r="BM333" i="2"/>
  <c r="BM332" i="2"/>
  <c r="BM331" i="2"/>
  <c r="BM330" i="2"/>
  <c r="BM329" i="2"/>
  <c r="BM328" i="2"/>
  <c r="BM327" i="2"/>
  <c r="BM326" i="2"/>
  <c r="BM325" i="2"/>
  <c r="BM324" i="2"/>
  <c r="BM323" i="2"/>
  <c r="BM322" i="2"/>
  <c r="BM321" i="2"/>
  <c r="BM320" i="2"/>
  <c r="BM319" i="2"/>
  <c r="BM318" i="2"/>
  <c r="BM317" i="2"/>
  <c r="BM316" i="2"/>
  <c r="BM315" i="2"/>
  <c r="BM314" i="2"/>
  <c r="BM313" i="2"/>
  <c r="BM312" i="2"/>
  <c r="BM311" i="2"/>
  <c r="BM310" i="2"/>
  <c r="BM309" i="2"/>
  <c r="BM308" i="2"/>
  <c r="BM307" i="2"/>
  <c r="BM306" i="2"/>
  <c r="BM305" i="2"/>
  <c r="BM304" i="2"/>
  <c r="BM303" i="2"/>
  <c r="BM302" i="2"/>
  <c r="BM301" i="2"/>
  <c r="BM300" i="2"/>
  <c r="BM299" i="2"/>
  <c r="BM298" i="2"/>
  <c r="BM297" i="2"/>
  <c r="BM296" i="2"/>
  <c r="BM295" i="2"/>
  <c r="BM294" i="2"/>
  <c r="BM293" i="2"/>
  <c r="BM292" i="2"/>
  <c r="BM291" i="2"/>
  <c r="BM290" i="2"/>
  <c r="BM289" i="2"/>
  <c r="BM288" i="2"/>
  <c r="BM287" i="2"/>
  <c r="BM286" i="2"/>
  <c r="BM285" i="2"/>
  <c r="BM284" i="2"/>
  <c r="BM283" i="2"/>
  <c r="BM282" i="2"/>
  <c r="BM281" i="2"/>
  <c r="BM280" i="2"/>
  <c r="BM279" i="2"/>
  <c r="BM278" i="2"/>
  <c r="BM277" i="2"/>
  <c r="BM276" i="2"/>
  <c r="BM275" i="2"/>
  <c r="BM274" i="2"/>
  <c r="BM273" i="2"/>
  <c r="BM272" i="2"/>
  <c r="BM271" i="2"/>
  <c r="BM270" i="2"/>
  <c r="BM269" i="2"/>
  <c r="BM268" i="2"/>
  <c r="BM267" i="2"/>
  <c r="BM266" i="2"/>
  <c r="BM265" i="2"/>
  <c r="BM264" i="2"/>
  <c r="BM263" i="2"/>
  <c r="BM262" i="2"/>
  <c r="BM261" i="2"/>
  <c r="BM260" i="2"/>
  <c r="BM259" i="2"/>
  <c r="BM258" i="2"/>
  <c r="BM257" i="2"/>
  <c r="BM256" i="2"/>
  <c r="BM255" i="2"/>
  <c r="BM254" i="2"/>
  <c r="BM253" i="2"/>
  <c r="BM252" i="2"/>
  <c r="BM251" i="2"/>
  <c r="BM250" i="2"/>
  <c r="BM249" i="2"/>
  <c r="BM248" i="2"/>
  <c r="BM247" i="2"/>
  <c r="BM246" i="2"/>
  <c r="BM245" i="2"/>
  <c r="BM244" i="2"/>
  <c r="BM243" i="2"/>
  <c r="BM242" i="2"/>
  <c r="BM241" i="2"/>
  <c r="BM240" i="2"/>
  <c r="BM239" i="2"/>
  <c r="BM238" i="2"/>
  <c r="BM237" i="2"/>
  <c r="BM236" i="2"/>
  <c r="BM235" i="2"/>
  <c r="BM234" i="2"/>
  <c r="BM233" i="2"/>
  <c r="BM232" i="2"/>
  <c r="BM231" i="2"/>
  <c r="BM230" i="2"/>
  <c r="BM229" i="2"/>
  <c r="BM228" i="2"/>
  <c r="BM227" i="2"/>
  <c r="BM226" i="2"/>
  <c r="BM225" i="2"/>
  <c r="BM224" i="2"/>
  <c r="BM223" i="2"/>
  <c r="BM222" i="2"/>
  <c r="BM221" i="2"/>
  <c r="BM220" i="2"/>
  <c r="BM219" i="2"/>
  <c r="BM218" i="2"/>
  <c r="BM217" i="2"/>
  <c r="BM216" i="2"/>
  <c r="BM215" i="2"/>
  <c r="BM214" i="2"/>
  <c r="BM213" i="2"/>
  <c r="BM212" i="2"/>
  <c r="BM211" i="2"/>
  <c r="BM210" i="2"/>
  <c r="BM209" i="2"/>
  <c r="BM208" i="2"/>
  <c r="BM207" i="2"/>
  <c r="BM206" i="2"/>
  <c r="BM205" i="2"/>
  <c r="BM204" i="2"/>
  <c r="BM203" i="2"/>
  <c r="BM202" i="2"/>
  <c r="BM201" i="2"/>
  <c r="BM200" i="2"/>
  <c r="BM199" i="2"/>
  <c r="BM198" i="2"/>
  <c r="BM197" i="2"/>
  <c r="BM196" i="2"/>
  <c r="BM195" i="2"/>
  <c r="BM194" i="2"/>
  <c r="BM193" i="2"/>
  <c r="BM192" i="2"/>
  <c r="BM191" i="2"/>
  <c r="BM190" i="2"/>
  <c r="BM189" i="2"/>
  <c r="BM188" i="2"/>
  <c r="BM187" i="2"/>
  <c r="BM186" i="2"/>
  <c r="BM185" i="2"/>
  <c r="BM184" i="2"/>
  <c r="BM183" i="2"/>
  <c r="BM182" i="2"/>
  <c r="BM181" i="2"/>
  <c r="BM180" i="2"/>
  <c r="BM179" i="2"/>
  <c r="BM178" i="2"/>
  <c r="BM177" i="2"/>
  <c r="BM176" i="2"/>
  <c r="BM175" i="2"/>
  <c r="BM174" i="2"/>
  <c r="BM173" i="2"/>
  <c r="BM172" i="2"/>
  <c r="BM171" i="2"/>
  <c r="BM170" i="2"/>
  <c r="BM169" i="2"/>
  <c r="BM168" i="2"/>
  <c r="BM167" i="2"/>
  <c r="BM166" i="2"/>
  <c r="BM165" i="2"/>
  <c r="BM164" i="2"/>
  <c r="BM163" i="2"/>
  <c r="BM162" i="2"/>
  <c r="BM161" i="2"/>
  <c r="BM160" i="2"/>
  <c r="BM159" i="2"/>
  <c r="BM158" i="2"/>
  <c r="BM157" i="2"/>
  <c r="BM156" i="2"/>
  <c r="BM155" i="2"/>
  <c r="BM154" i="2"/>
  <c r="BM153" i="2"/>
  <c r="BM152" i="2"/>
  <c r="BM151" i="2"/>
  <c r="BM150" i="2"/>
  <c r="BM149" i="2"/>
  <c r="BM148" i="2"/>
  <c r="BM147" i="2"/>
  <c r="BM146" i="2"/>
  <c r="BM145" i="2"/>
  <c r="BM144" i="2"/>
  <c r="BM143" i="2"/>
  <c r="BM142" i="2"/>
  <c r="BM141" i="2"/>
  <c r="BM140" i="2"/>
  <c r="BM139" i="2"/>
  <c r="BM138" i="2"/>
  <c r="BM137" i="2"/>
  <c r="BM136" i="2"/>
  <c r="BM135" i="2"/>
  <c r="BM134" i="2"/>
  <c r="BM133" i="2"/>
  <c r="BM132" i="2"/>
  <c r="BM131" i="2"/>
  <c r="BM130" i="2"/>
  <c r="BM129" i="2"/>
  <c r="BM128" i="2"/>
  <c r="BM127" i="2"/>
  <c r="BM126" i="2"/>
  <c r="BM125" i="2"/>
  <c r="BM124" i="2"/>
  <c r="BM123" i="2"/>
  <c r="BM122" i="2"/>
  <c r="BM121" i="2"/>
  <c r="BM120" i="2"/>
  <c r="BM119" i="2"/>
  <c r="BM118" i="2"/>
  <c r="BM117" i="2"/>
  <c r="BM116" i="2"/>
  <c r="BM115" i="2"/>
  <c r="BM114" i="2"/>
  <c r="BM113" i="2"/>
  <c r="BM112" i="2"/>
  <c r="BM111" i="2"/>
  <c r="BM110" i="2"/>
  <c r="BM109" i="2"/>
  <c r="BM108" i="2"/>
  <c r="BM107" i="2"/>
  <c r="BM106" i="2"/>
  <c r="BM105" i="2"/>
  <c r="BM104" i="2"/>
  <c r="BM103" i="2"/>
  <c r="BM102" i="2"/>
  <c r="BM101" i="2"/>
  <c r="BM100" i="2"/>
  <c r="BM99" i="2"/>
  <c r="BM98" i="2"/>
  <c r="BM97" i="2"/>
  <c r="BM96" i="2"/>
  <c r="BM95" i="2"/>
  <c r="BM94" i="2"/>
  <c r="BM93" i="2"/>
  <c r="BM92" i="2"/>
  <c r="BM91" i="2"/>
  <c r="BM90" i="2"/>
  <c r="BM89" i="2"/>
  <c r="BM88" i="2"/>
  <c r="BM87" i="2"/>
  <c r="BM86" i="2"/>
  <c r="BM85" i="2"/>
  <c r="BM84" i="2"/>
  <c r="BM83" i="2"/>
  <c r="BM82" i="2"/>
  <c r="BM81" i="2"/>
  <c r="BM80" i="2"/>
  <c r="BM79" i="2"/>
  <c r="BM78" i="2"/>
  <c r="BM77" i="2"/>
  <c r="BM76" i="2"/>
  <c r="BM75" i="2"/>
  <c r="BM74" i="2"/>
  <c r="BM73" i="2"/>
  <c r="BM72" i="2"/>
  <c r="BM71" i="2"/>
  <c r="BM70"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4" i="2"/>
  <c r="BM23" i="2"/>
  <c r="BM22" i="2"/>
  <c r="BM21" i="2"/>
  <c r="BM20" i="2"/>
  <c r="BM19" i="2"/>
  <c r="BM18" i="2"/>
  <c r="BM17" i="2"/>
  <c r="BM16" i="2"/>
  <c r="BM15" i="2"/>
  <c r="BL1430" i="2"/>
  <c r="BL1429" i="2"/>
  <c r="BL1428" i="2"/>
  <c r="BL1427" i="2"/>
  <c r="BL1426" i="2"/>
  <c r="BL1425" i="2"/>
  <c r="BL1424" i="2"/>
  <c r="BL1423" i="2"/>
  <c r="BL1422" i="2"/>
  <c r="BL1421" i="2"/>
  <c r="BL1420" i="2"/>
  <c r="BL1419" i="2"/>
  <c r="BL1418" i="2"/>
  <c r="BL1417" i="2"/>
  <c r="BL1416" i="2"/>
  <c r="BL1415" i="2"/>
  <c r="BL1414" i="2"/>
  <c r="BL1413" i="2"/>
  <c r="BL1412" i="2"/>
  <c r="BL1411" i="2"/>
  <c r="BL1410" i="2"/>
  <c r="BL1409" i="2"/>
  <c r="BL1408" i="2"/>
  <c r="BL1407" i="2"/>
  <c r="BL1406" i="2"/>
  <c r="BL1405" i="2"/>
  <c r="BL1404" i="2"/>
  <c r="BL1403" i="2"/>
  <c r="BL1402" i="2"/>
  <c r="BL1401" i="2"/>
  <c r="BL1400" i="2"/>
  <c r="BL1399" i="2"/>
  <c r="BL1398" i="2"/>
  <c r="BL1397" i="2"/>
  <c r="BL1396" i="2"/>
  <c r="BL1395" i="2"/>
  <c r="BL1394" i="2"/>
  <c r="BL1393" i="2"/>
  <c r="BL1392" i="2"/>
  <c r="BL1391" i="2"/>
  <c r="BL1390" i="2"/>
  <c r="BL1389" i="2"/>
  <c r="BL1388" i="2"/>
  <c r="BL1387" i="2"/>
  <c r="BL1386" i="2"/>
  <c r="BL1385" i="2"/>
  <c r="BL1384" i="2"/>
  <c r="BL1383" i="2"/>
  <c r="BL1382" i="2"/>
  <c r="BL1381" i="2"/>
  <c r="BL1380" i="2"/>
  <c r="BL1379" i="2"/>
  <c r="BL1378" i="2"/>
  <c r="BL1377" i="2"/>
  <c r="BL1376" i="2"/>
  <c r="BL1375" i="2"/>
  <c r="BL1374" i="2"/>
  <c r="BL1373" i="2"/>
  <c r="BL1372" i="2"/>
  <c r="BL1371" i="2"/>
  <c r="BL1370" i="2"/>
  <c r="BL1369" i="2"/>
  <c r="BL1368" i="2"/>
  <c r="BL1367" i="2"/>
  <c r="BL1366" i="2"/>
  <c r="BL1365" i="2"/>
  <c r="BL1364" i="2"/>
  <c r="BL1363" i="2"/>
  <c r="BL1362" i="2"/>
  <c r="BL1361" i="2"/>
  <c r="BL1360" i="2"/>
  <c r="BL1359" i="2"/>
  <c r="BL1358" i="2"/>
  <c r="BL1357" i="2"/>
  <c r="BL1356" i="2"/>
  <c r="BL1355" i="2"/>
  <c r="BL1354" i="2"/>
  <c r="BL1353" i="2"/>
  <c r="BL1352" i="2"/>
  <c r="BL1351" i="2"/>
  <c r="BL1350" i="2"/>
  <c r="BL1349" i="2"/>
  <c r="BL1348" i="2"/>
  <c r="BL1347" i="2"/>
  <c r="BL1346" i="2"/>
  <c r="BL1345" i="2"/>
  <c r="BL1344" i="2"/>
  <c r="BL1343" i="2"/>
  <c r="BL1342" i="2"/>
  <c r="BL1341" i="2"/>
  <c r="BL1340" i="2"/>
  <c r="BL1339" i="2"/>
  <c r="BL1338" i="2"/>
  <c r="BL1337" i="2"/>
  <c r="BL1336" i="2"/>
  <c r="BL1335" i="2"/>
  <c r="BL1334" i="2"/>
  <c r="BL1333" i="2"/>
  <c r="BL1332" i="2"/>
  <c r="BL1331" i="2"/>
  <c r="BL1330" i="2"/>
  <c r="BL1329" i="2"/>
  <c r="BL1328" i="2"/>
  <c r="BL1327" i="2"/>
  <c r="BL1326" i="2"/>
  <c r="BL1325" i="2"/>
  <c r="BL1324" i="2"/>
  <c r="BL1323" i="2"/>
  <c r="BL1322" i="2"/>
  <c r="BL1321" i="2"/>
  <c r="BL1320" i="2"/>
  <c r="BL1319" i="2"/>
  <c r="BL1318" i="2"/>
  <c r="BL1317" i="2"/>
  <c r="BL1316" i="2"/>
  <c r="BL1315" i="2"/>
  <c r="BL1314" i="2"/>
  <c r="BL1313" i="2"/>
  <c r="BL1312" i="2"/>
  <c r="BL1311" i="2"/>
  <c r="BL1310" i="2"/>
  <c r="BL1309" i="2"/>
  <c r="BL1308" i="2"/>
  <c r="BL1307" i="2"/>
  <c r="BL1306" i="2"/>
  <c r="BL1305" i="2"/>
  <c r="BL1304" i="2"/>
  <c r="BL1303" i="2"/>
  <c r="BL1302" i="2"/>
  <c r="BL1301" i="2"/>
  <c r="BL1300" i="2"/>
  <c r="BL1299" i="2"/>
  <c r="BL1298" i="2"/>
  <c r="BL1297" i="2"/>
  <c r="BL1296" i="2"/>
  <c r="BL1295" i="2"/>
  <c r="BL1294" i="2"/>
  <c r="BL1293" i="2"/>
  <c r="BL1292" i="2"/>
  <c r="BL1291" i="2"/>
  <c r="BL1290" i="2"/>
  <c r="BL1289" i="2"/>
  <c r="BL1288" i="2"/>
  <c r="BL1287" i="2"/>
  <c r="BL1286" i="2"/>
  <c r="BL1285" i="2"/>
  <c r="BL1284" i="2"/>
  <c r="BL1283" i="2"/>
  <c r="BL1282" i="2"/>
  <c r="BL1281" i="2"/>
  <c r="BL1280" i="2"/>
  <c r="BL1279" i="2"/>
  <c r="BL1278" i="2"/>
  <c r="BL1277" i="2"/>
  <c r="BL1276" i="2"/>
  <c r="BL1275" i="2"/>
  <c r="BL1274" i="2"/>
  <c r="BL1273" i="2"/>
  <c r="BL1272" i="2"/>
  <c r="BL1271" i="2"/>
  <c r="BL1270" i="2"/>
  <c r="BL1269" i="2"/>
  <c r="BL1268" i="2"/>
  <c r="BL1267" i="2"/>
  <c r="BL1266" i="2"/>
  <c r="BL1265" i="2"/>
  <c r="BL1264" i="2"/>
  <c r="BL1263" i="2"/>
  <c r="BL1262" i="2"/>
  <c r="BL1261" i="2"/>
  <c r="BL1260" i="2"/>
  <c r="BL1259" i="2"/>
  <c r="BL1258" i="2"/>
  <c r="BL1257" i="2"/>
  <c r="BL1256" i="2"/>
  <c r="BL1255" i="2"/>
  <c r="BL1254" i="2"/>
  <c r="BL1253" i="2"/>
  <c r="BL1252" i="2"/>
  <c r="BL1251" i="2"/>
  <c r="BL1250" i="2"/>
  <c r="BL1249" i="2"/>
  <c r="BL1248" i="2"/>
  <c r="BL1247" i="2"/>
  <c r="BL1246" i="2"/>
  <c r="BL1245" i="2"/>
  <c r="BL1244" i="2"/>
  <c r="BL1243" i="2"/>
  <c r="BL1242" i="2"/>
  <c r="BL1241" i="2"/>
  <c r="BL1240" i="2"/>
  <c r="BL1239" i="2"/>
  <c r="BL1238" i="2"/>
  <c r="BL1237" i="2"/>
  <c r="BL1236" i="2"/>
  <c r="BL1235" i="2"/>
  <c r="BL1234" i="2"/>
  <c r="BL1233" i="2"/>
  <c r="BL1232" i="2"/>
  <c r="BL1231" i="2"/>
  <c r="BL1230" i="2"/>
  <c r="BL1229" i="2"/>
  <c r="BL1228" i="2"/>
  <c r="BL1227" i="2"/>
  <c r="BL1226" i="2"/>
  <c r="BL1225" i="2"/>
  <c r="BL1224" i="2"/>
  <c r="BL1223" i="2"/>
  <c r="BL1222" i="2"/>
  <c r="BL1221" i="2"/>
  <c r="BL1220" i="2"/>
  <c r="BL1219" i="2"/>
  <c r="BL1218" i="2"/>
  <c r="BL1217" i="2"/>
  <c r="BL1216" i="2"/>
  <c r="BL1215" i="2"/>
  <c r="BL1214" i="2"/>
  <c r="BL1213" i="2"/>
  <c r="BL1212" i="2"/>
  <c r="BL1211" i="2"/>
  <c r="BL1210" i="2"/>
  <c r="BL1209" i="2"/>
  <c r="BL1208" i="2"/>
  <c r="BL1207" i="2"/>
  <c r="BL1206" i="2"/>
  <c r="BL1205" i="2"/>
  <c r="BL1204" i="2"/>
  <c r="BL1203" i="2"/>
  <c r="BL1202" i="2"/>
  <c r="BL1201" i="2"/>
  <c r="BL1200" i="2"/>
  <c r="BL1199" i="2"/>
  <c r="BL1198" i="2"/>
  <c r="BL1197" i="2"/>
  <c r="BL1196" i="2"/>
  <c r="BL1195" i="2"/>
  <c r="BL1194" i="2"/>
  <c r="BL1193" i="2"/>
  <c r="BL1192" i="2"/>
  <c r="BL1191" i="2"/>
  <c r="BL1190" i="2"/>
  <c r="BL1189" i="2"/>
  <c r="BL1188" i="2"/>
  <c r="BL1187" i="2"/>
  <c r="BL1186" i="2"/>
  <c r="BL1185" i="2"/>
  <c r="BL1184" i="2"/>
  <c r="BL1183" i="2"/>
  <c r="BL1182" i="2"/>
  <c r="BL1181" i="2"/>
  <c r="BL1180" i="2"/>
  <c r="BL1179" i="2"/>
  <c r="BL1178" i="2"/>
  <c r="BL1177" i="2"/>
  <c r="BL1176" i="2"/>
  <c r="BL1175" i="2"/>
  <c r="BL1174" i="2"/>
  <c r="BL1173" i="2"/>
  <c r="BL1172" i="2"/>
  <c r="BL1171" i="2"/>
  <c r="BL1170" i="2"/>
  <c r="BL1169" i="2"/>
  <c r="BL1168" i="2"/>
  <c r="BL1167" i="2"/>
  <c r="BL1166" i="2"/>
  <c r="BL1165" i="2"/>
  <c r="BL1164" i="2"/>
  <c r="BL1163" i="2"/>
  <c r="BL1162" i="2"/>
  <c r="BL1161" i="2"/>
  <c r="BL1160" i="2"/>
  <c r="BL1159" i="2"/>
  <c r="BL1158" i="2"/>
  <c r="BL1157" i="2"/>
  <c r="BL1156" i="2"/>
  <c r="BL1155" i="2"/>
  <c r="BL1154" i="2"/>
  <c r="BL1153" i="2"/>
  <c r="BL1152" i="2"/>
  <c r="BL1151" i="2"/>
  <c r="BL1150" i="2"/>
  <c r="BL1149" i="2"/>
  <c r="BL1148" i="2"/>
  <c r="BL1147" i="2"/>
  <c r="BL1146" i="2"/>
  <c r="BL1145" i="2"/>
  <c r="BL1144" i="2"/>
  <c r="BL1143" i="2"/>
  <c r="BL1142" i="2"/>
  <c r="BL1141" i="2"/>
  <c r="BL1140" i="2"/>
  <c r="BL1139" i="2"/>
  <c r="BL1138" i="2"/>
  <c r="BL1137" i="2"/>
  <c r="BL1136" i="2"/>
  <c r="BL1135" i="2"/>
  <c r="BL1134" i="2"/>
  <c r="BL1133" i="2"/>
  <c r="BL1132" i="2"/>
  <c r="BL1131" i="2"/>
  <c r="BL1130" i="2"/>
  <c r="BL1129" i="2"/>
  <c r="BL1128" i="2"/>
  <c r="BL1127" i="2"/>
  <c r="BL1126" i="2"/>
  <c r="BL1125" i="2"/>
  <c r="BL1124" i="2"/>
  <c r="BL1123" i="2"/>
  <c r="BL1122" i="2"/>
  <c r="BL1121" i="2"/>
  <c r="BL1120" i="2"/>
  <c r="BL1119" i="2"/>
  <c r="BL1118" i="2"/>
  <c r="BL1117" i="2"/>
  <c r="BL1116" i="2"/>
  <c r="BL1115" i="2"/>
  <c r="BL1114" i="2"/>
  <c r="BL1113" i="2"/>
  <c r="BL1112" i="2"/>
  <c r="BL1111" i="2"/>
  <c r="BL1110" i="2"/>
  <c r="BL1109" i="2"/>
  <c r="BL1108" i="2"/>
  <c r="BL1107" i="2"/>
  <c r="BL1106" i="2"/>
  <c r="BL1105" i="2"/>
  <c r="BL1104" i="2"/>
  <c r="BL1103" i="2"/>
  <c r="BL1102" i="2"/>
  <c r="BL1101" i="2"/>
  <c r="BL1100" i="2"/>
  <c r="BL1099" i="2"/>
  <c r="BL1098" i="2"/>
  <c r="BL1097" i="2"/>
  <c r="BL1096" i="2"/>
  <c r="BL1095" i="2"/>
  <c r="BL1094" i="2"/>
  <c r="BL1093" i="2"/>
  <c r="BL1092" i="2"/>
  <c r="BL1091" i="2"/>
  <c r="BL1090" i="2"/>
  <c r="BL1089" i="2"/>
  <c r="BL1088" i="2"/>
  <c r="BL1087" i="2"/>
  <c r="BL1086" i="2"/>
  <c r="BL1085" i="2"/>
  <c r="BL1084" i="2"/>
  <c r="BL1083" i="2"/>
  <c r="BL1082" i="2"/>
  <c r="BL1081" i="2"/>
  <c r="BL1080" i="2"/>
  <c r="BL1079" i="2"/>
  <c r="BL1078" i="2"/>
  <c r="BL1077" i="2"/>
  <c r="BL1076" i="2"/>
  <c r="BL1075" i="2"/>
  <c r="BL1074" i="2"/>
  <c r="BL1073" i="2"/>
  <c r="BL1072" i="2"/>
  <c r="BL1071" i="2"/>
  <c r="BL1070" i="2"/>
  <c r="BL1069" i="2"/>
  <c r="BL1068" i="2"/>
  <c r="BL1067" i="2"/>
  <c r="BL1066" i="2"/>
  <c r="BL1065" i="2"/>
  <c r="BL1064" i="2"/>
  <c r="BL1063" i="2"/>
  <c r="BL1062" i="2"/>
  <c r="BL1061" i="2"/>
  <c r="BL1060" i="2"/>
  <c r="BL1059" i="2"/>
  <c r="BL1058" i="2"/>
  <c r="BL1057" i="2"/>
  <c r="BL1056" i="2"/>
  <c r="BL1055" i="2"/>
  <c r="BL1054" i="2"/>
  <c r="BL1053" i="2"/>
  <c r="BL1052" i="2"/>
  <c r="BL1051" i="2"/>
  <c r="BL1050" i="2"/>
  <c r="BL1049" i="2"/>
  <c r="BL1048" i="2"/>
  <c r="BL1047" i="2"/>
  <c r="BL1046" i="2"/>
  <c r="BL1045" i="2"/>
  <c r="BL1044" i="2"/>
  <c r="BL1043" i="2"/>
  <c r="BL1042" i="2"/>
  <c r="BL1041" i="2"/>
  <c r="BL1040" i="2"/>
  <c r="BL1039" i="2"/>
  <c r="BL1038" i="2"/>
  <c r="BL1037" i="2"/>
  <c r="BL1036" i="2"/>
  <c r="BL1035" i="2"/>
  <c r="BL1034" i="2"/>
  <c r="BL1033" i="2"/>
  <c r="BL1032" i="2"/>
  <c r="BL1031" i="2"/>
  <c r="BL1030" i="2"/>
  <c r="BL1029" i="2"/>
  <c r="BL1028" i="2"/>
  <c r="BL1027" i="2"/>
  <c r="BL1026" i="2"/>
  <c r="BL1025" i="2"/>
  <c r="BL1024" i="2"/>
  <c r="BL1023" i="2"/>
  <c r="BL1022" i="2"/>
  <c r="BL1021" i="2"/>
  <c r="BL1020" i="2"/>
  <c r="BL1019" i="2"/>
  <c r="BL1018" i="2"/>
  <c r="BL1017" i="2"/>
  <c r="BL1016" i="2"/>
  <c r="BL1015" i="2"/>
  <c r="BL1014" i="2"/>
  <c r="BL1013" i="2"/>
  <c r="BL1012" i="2"/>
  <c r="BL1011" i="2"/>
  <c r="BL1010" i="2"/>
  <c r="BL1009" i="2"/>
  <c r="BL1008" i="2"/>
  <c r="BL1007" i="2"/>
  <c r="BL1006" i="2"/>
  <c r="BL1005" i="2"/>
  <c r="BL1004" i="2"/>
  <c r="BL1003" i="2"/>
  <c r="BL1002" i="2"/>
  <c r="BL1001" i="2"/>
  <c r="BL1000" i="2"/>
  <c r="BL999" i="2"/>
  <c r="BL998" i="2"/>
  <c r="BL997" i="2"/>
  <c r="BL996" i="2"/>
  <c r="BL995" i="2"/>
  <c r="BL994" i="2"/>
  <c r="BL993" i="2"/>
  <c r="BL992" i="2"/>
  <c r="BL991" i="2"/>
  <c r="BL990" i="2"/>
  <c r="BL989" i="2"/>
  <c r="BL988" i="2"/>
  <c r="BL987" i="2"/>
  <c r="BL986" i="2"/>
  <c r="BL985" i="2"/>
  <c r="BL984" i="2"/>
  <c r="BL983" i="2"/>
  <c r="BL982" i="2"/>
  <c r="BL981" i="2"/>
  <c r="BL980" i="2"/>
  <c r="BL979" i="2"/>
  <c r="BL978" i="2"/>
  <c r="BL977" i="2"/>
  <c r="BL976" i="2"/>
  <c r="BL975" i="2"/>
  <c r="BL974" i="2"/>
  <c r="BL973" i="2"/>
  <c r="BL972" i="2"/>
  <c r="BL971" i="2"/>
  <c r="BL970" i="2"/>
  <c r="BL969" i="2"/>
  <c r="BL968" i="2"/>
  <c r="BL967" i="2"/>
  <c r="BL966" i="2"/>
  <c r="BL965" i="2"/>
  <c r="BL964" i="2"/>
  <c r="BL963" i="2"/>
  <c r="BL962" i="2"/>
  <c r="BL961" i="2"/>
  <c r="BL960" i="2"/>
  <c r="BL959" i="2"/>
  <c r="BL958" i="2"/>
  <c r="BL957" i="2"/>
  <c r="BL956" i="2"/>
  <c r="BL955" i="2"/>
  <c r="BL954" i="2"/>
  <c r="BL953" i="2"/>
  <c r="BL952" i="2"/>
  <c r="BL951" i="2"/>
  <c r="BL950" i="2"/>
  <c r="BL949" i="2"/>
  <c r="BL948" i="2"/>
  <c r="BL947" i="2"/>
  <c r="BL946" i="2"/>
  <c r="BL945" i="2"/>
  <c r="BL944" i="2"/>
  <c r="BL943" i="2"/>
  <c r="BL942" i="2"/>
  <c r="BL941" i="2"/>
  <c r="BL940" i="2"/>
  <c r="BL939" i="2"/>
  <c r="BL938" i="2"/>
  <c r="BL937" i="2"/>
  <c r="BL936" i="2"/>
  <c r="BL935" i="2"/>
  <c r="BL934" i="2"/>
  <c r="BL933" i="2"/>
  <c r="BL932" i="2"/>
  <c r="BL931" i="2"/>
  <c r="BL930" i="2"/>
  <c r="BL929" i="2"/>
  <c r="BL928" i="2"/>
  <c r="BL927" i="2"/>
  <c r="BL926" i="2"/>
  <c r="BL925" i="2"/>
  <c r="BL924" i="2"/>
  <c r="BL923" i="2"/>
  <c r="BL922" i="2"/>
  <c r="BL921" i="2"/>
  <c r="BL920" i="2"/>
  <c r="BL919" i="2"/>
  <c r="BL918" i="2"/>
  <c r="BL917" i="2"/>
  <c r="BL916" i="2"/>
  <c r="BL915" i="2"/>
  <c r="BL914" i="2"/>
  <c r="BL913" i="2"/>
  <c r="BL912" i="2"/>
  <c r="BL911" i="2"/>
  <c r="BL910" i="2"/>
  <c r="BL909" i="2"/>
  <c r="BL908" i="2"/>
  <c r="BL907" i="2"/>
  <c r="BL906" i="2"/>
  <c r="BL905" i="2"/>
  <c r="BL904" i="2"/>
  <c r="BL903" i="2"/>
  <c r="BL902" i="2"/>
  <c r="BL901" i="2"/>
  <c r="BL900" i="2"/>
  <c r="BL899" i="2"/>
  <c r="BL898" i="2"/>
  <c r="BL897" i="2"/>
  <c r="BL896" i="2"/>
  <c r="BL895" i="2"/>
  <c r="BL894" i="2"/>
  <c r="BL893" i="2"/>
  <c r="BL892" i="2"/>
  <c r="BL891" i="2"/>
  <c r="BL890" i="2"/>
  <c r="BL889" i="2"/>
  <c r="BL888" i="2"/>
  <c r="BL887" i="2"/>
  <c r="BL886" i="2"/>
  <c r="BL885" i="2"/>
  <c r="BL884" i="2"/>
  <c r="BL883" i="2"/>
  <c r="BL882" i="2"/>
  <c r="BL881" i="2"/>
  <c r="BL880" i="2"/>
  <c r="BL879" i="2"/>
  <c r="BL878" i="2"/>
  <c r="BL877" i="2"/>
  <c r="BL876" i="2"/>
  <c r="BL875" i="2"/>
  <c r="BL874" i="2"/>
  <c r="BL873" i="2"/>
  <c r="BL872" i="2"/>
  <c r="BL871" i="2"/>
  <c r="BL870" i="2"/>
  <c r="BL869" i="2"/>
  <c r="BL868" i="2"/>
  <c r="BL867" i="2"/>
  <c r="BL866" i="2"/>
  <c r="BL865" i="2"/>
  <c r="BL864" i="2"/>
  <c r="BL863" i="2"/>
  <c r="BL862" i="2"/>
  <c r="BL861" i="2"/>
  <c r="BL860" i="2"/>
  <c r="BL859" i="2"/>
  <c r="BL858" i="2"/>
  <c r="BL857" i="2"/>
  <c r="BL856" i="2"/>
  <c r="BL855" i="2"/>
  <c r="BL854" i="2"/>
  <c r="BL853" i="2"/>
  <c r="BL852" i="2"/>
  <c r="BL851" i="2"/>
  <c r="BL850" i="2"/>
  <c r="BL849" i="2"/>
  <c r="BL848" i="2"/>
  <c r="BL847" i="2"/>
  <c r="BL846" i="2"/>
  <c r="BL845" i="2"/>
  <c r="BL844" i="2"/>
  <c r="BL843" i="2"/>
  <c r="BL842" i="2"/>
  <c r="BL841" i="2"/>
  <c r="BL840" i="2"/>
  <c r="BL839" i="2"/>
  <c r="BL838" i="2"/>
  <c r="BL837" i="2"/>
  <c r="BL836" i="2"/>
  <c r="BL835" i="2"/>
  <c r="BL834" i="2"/>
  <c r="BL833" i="2"/>
  <c r="BL832" i="2"/>
  <c r="BL831" i="2"/>
  <c r="BL830" i="2"/>
  <c r="BL829" i="2"/>
  <c r="BL828" i="2"/>
  <c r="BL827" i="2"/>
  <c r="BL826" i="2"/>
  <c r="BL825" i="2"/>
  <c r="BL824" i="2"/>
  <c r="BL823" i="2"/>
  <c r="BL822" i="2"/>
  <c r="BL821" i="2"/>
  <c r="BL820" i="2"/>
  <c r="BL819" i="2"/>
  <c r="BL818" i="2"/>
  <c r="BL817" i="2"/>
  <c r="BL816" i="2"/>
  <c r="BL815" i="2"/>
  <c r="BL814" i="2"/>
  <c r="BL813" i="2"/>
  <c r="BL812" i="2"/>
  <c r="BL811" i="2"/>
  <c r="BL810" i="2"/>
  <c r="BL809" i="2"/>
  <c r="BL808" i="2"/>
  <c r="BL807" i="2"/>
  <c r="BL806" i="2"/>
  <c r="BL805" i="2"/>
  <c r="BL804" i="2"/>
  <c r="BL803" i="2"/>
  <c r="BL802" i="2"/>
  <c r="BL801" i="2"/>
  <c r="BL800" i="2"/>
  <c r="BL799" i="2"/>
  <c r="BL798" i="2"/>
  <c r="BL797" i="2"/>
  <c r="BL796" i="2"/>
  <c r="BL795" i="2"/>
  <c r="BL794" i="2"/>
  <c r="BL793" i="2"/>
  <c r="BL792" i="2"/>
  <c r="BL791" i="2"/>
  <c r="BL790" i="2"/>
  <c r="BL789" i="2"/>
  <c r="BL788" i="2"/>
  <c r="BL787" i="2"/>
  <c r="BL786" i="2"/>
  <c r="BL785" i="2"/>
  <c r="BL784" i="2"/>
  <c r="BL783" i="2"/>
  <c r="BL782" i="2"/>
  <c r="BL781" i="2"/>
  <c r="BL780" i="2"/>
  <c r="BL779" i="2"/>
  <c r="BL778" i="2"/>
  <c r="BL777" i="2"/>
  <c r="BL776" i="2"/>
  <c r="BL775" i="2"/>
  <c r="BL774" i="2"/>
  <c r="BL773" i="2"/>
  <c r="BL772" i="2"/>
  <c r="BL771" i="2"/>
  <c r="BL770" i="2"/>
  <c r="BL769" i="2"/>
  <c r="BL768" i="2"/>
  <c r="BL767" i="2"/>
  <c r="BL766" i="2"/>
  <c r="BL765" i="2"/>
  <c r="BL764" i="2"/>
  <c r="BL763" i="2"/>
  <c r="BL762" i="2"/>
  <c r="BL761" i="2"/>
  <c r="BL760" i="2"/>
  <c r="BL759" i="2"/>
  <c r="BL758" i="2"/>
  <c r="BL757" i="2"/>
  <c r="BL756" i="2"/>
  <c r="BL755" i="2"/>
  <c r="BL754" i="2"/>
  <c r="BL753" i="2"/>
  <c r="BL752" i="2"/>
  <c r="BL751" i="2"/>
  <c r="BL750" i="2"/>
  <c r="BL749" i="2"/>
  <c r="BL748" i="2"/>
  <c r="BL747" i="2"/>
  <c r="BL746" i="2"/>
  <c r="BL745" i="2"/>
  <c r="BL744" i="2"/>
  <c r="BL743" i="2"/>
  <c r="BL742" i="2"/>
  <c r="BL741" i="2"/>
  <c r="BL740" i="2"/>
  <c r="BL739" i="2"/>
  <c r="BL738" i="2"/>
  <c r="BL737" i="2"/>
  <c r="BL736" i="2"/>
  <c r="BL735" i="2"/>
  <c r="BL734" i="2"/>
  <c r="BL733" i="2"/>
  <c r="BL732" i="2"/>
  <c r="BL731" i="2"/>
  <c r="BL730" i="2"/>
  <c r="BL729" i="2"/>
  <c r="BL728" i="2"/>
  <c r="BL727" i="2"/>
  <c r="BL726" i="2"/>
  <c r="BL725" i="2"/>
  <c r="BL724" i="2"/>
  <c r="BL723" i="2"/>
  <c r="BL722" i="2"/>
  <c r="BL721" i="2"/>
  <c r="BL720" i="2"/>
  <c r="BL719" i="2"/>
  <c r="BL718" i="2"/>
  <c r="BL717" i="2"/>
  <c r="BL716" i="2"/>
  <c r="BL715" i="2"/>
  <c r="BL714" i="2"/>
  <c r="BL713" i="2"/>
  <c r="BL712" i="2"/>
  <c r="BL711" i="2"/>
  <c r="BL710" i="2"/>
  <c r="BL709" i="2"/>
  <c r="BL708" i="2"/>
  <c r="BL707" i="2"/>
  <c r="BL706" i="2"/>
  <c r="BL705" i="2"/>
  <c r="BL704" i="2"/>
  <c r="BL703" i="2"/>
  <c r="BL702" i="2"/>
  <c r="BL701" i="2"/>
  <c r="BL700" i="2"/>
  <c r="BL699" i="2"/>
  <c r="BL698" i="2"/>
  <c r="BL697" i="2"/>
  <c r="BL696" i="2"/>
  <c r="BL695" i="2"/>
  <c r="BL694" i="2"/>
  <c r="BL693" i="2"/>
  <c r="BL692" i="2"/>
  <c r="BL691" i="2"/>
  <c r="BL690" i="2"/>
  <c r="BL689" i="2"/>
  <c r="BL688" i="2"/>
  <c r="BL687" i="2"/>
  <c r="BL686" i="2"/>
  <c r="BL685" i="2"/>
  <c r="BL684" i="2"/>
  <c r="BL683" i="2"/>
  <c r="BL682" i="2"/>
  <c r="BL681" i="2"/>
  <c r="BL680" i="2"/>
  <c r="BL679" i="2"/>
  <c r="BL678" i="2"/>
  <c r="BL677" i="2"/>
  <c r="BL676" i="2"/>
  <c r="BL675" i="2"/>
  <c r="BL674" i="2"/>
  <c r="BL673" i="2"/>
  <c r="BL672" i="2"/>
  <c r="BL671" i="2"/>
  <c r="BL670" i="2"/>
  <c r="BL669" i="2"/>
  <c r="BL668" i="2"/>
  <c r="BL667" i="2"/>
  <c r="BL666" i="2"/>
  <c r="BL665" i="2"/>
  <c r="BL664" i="2"/>
  <c r="BL663" i="2"/>
  <c r="BL662" i="2"/>
  <c r="BL661" i="2"/>
  <c r="BL660" i="2"/>
  <c r="BL659" i="2"/>
  <c r="BL658" i="2"/>
  <c r="BL657" i="2"/>
  <c r="BL656" i="2"/>
  <c r="BL655" i="2"/>
  <c r="BL654" i="2"/>
  <c r="BL653" i="2"/>
  <c r="BL652" i="2"/>
  <c r="BL651" i="2"/>
  <c r="BL650" i="2"/>
  <c r="BL649" i="2"/>
  <c r="BL648" i="2"/>
  <c r="BL647" i="2"/>
  <c r="BL646" i="2"/>
  <c r="BL645" i="2"/>
  <c r="BL644" i="2"/>
  <c r="BL643" i="2"/>
  <c r="BL642" i="2"/>
  <c r="BL641" i="2"/>
  <c r="BL640" i="2"/>
  <c r="BL639" i="2"/>
  <c r="BL638" i="2"/>
  <c r="BL637" i="2"/>
  <c r="BL636" i="2"/>
  <c r="BL635" i="2"/>
  <c r="BL634" i="2"/>
  <c r="BL633" i="2"/>
  <c r="BL632" i="2"/>
  <c r="BL631" i="2"/>
  <c r="BL630" i="2"/>
  <c r="BL629" i="2"/>
  <c r="BL628" i="2"/>
  <c r="BL627" i="2"/>
  <c r="BL626" i="2"/>
  <c r="BL625" i="2"/>
  <c r="BL624" i="2"/>
  <c r="BL623" i="2"/>
  <c r="BL622" i="2"/>
  <c r="BL621" i="2"/>
  <c r="BL620" i="2"/>
  <c r="BL619" i="2"/>
  <c r="BL618" i="2"/>
  <c r="BL617" i="2"/>
  <c r="BL616" i="2"/>
  <c r="BL615" i="2"/>
  <c r="BL614" i="2"/>
  <c r="BL613" i="2"/>
  <c r="BL612" i="2"/>
  <c r="BL611" i="2"/>
  <c r="BL610" i="2"/>
  <c r="BL609" i="2"/>
  <c r="BL608" i="2"/>
  <c r="BL607" i="2"/>
  <c r="BL606" i="2"/>
  <c r="BL605" i="2"/>
  <c r="BL604" i="2"/>
  <c r="BL603" i="2"/>
  <c r="BL602" i="2"/>
  <c r="BL601" i="2"/>
  <c r="BL600" i="2"/>
  <c r="BL599" i="2"/>
  <c r="BL598" i="2"/>
  <c r="BL597" i="2"/>
  <c r="BL596" i="2"/>
  <c r="BL595" i="2"/>
  <c r="BL594" i="2"/>
  <c r="BL593" i="2"/>
  <c r="BL592" i="2"/>
  <c r="BL591" i="2"/>
  <c r="BL590" i="2"/>
  <c r="BL589" i="2"/>
  <c r="BL588" i="2"/>
  <c r="BL587" i="2"/>
  <c r="BL586" i="2"/>
  <c r="BL585" i="2"/>
  <c r="BL584" i="2"/>
  <c r="BL583" i="2"/>
  <c r="BL582" i="2"/>
  <c r="BL581" i="2"/>
  <c r="BL580" i="2"/>
  <c r="BL579" i="2"/>
  <c r="BL578" i="2"/>
  <c r="BL577" i="2"/>
  <c r="BL576" i="2"/>
  <c r="BL575" i="2"/>
  <c r="BL574" i="2"/>
  <c r="BL573" i="2"/>
  <c r="BL572" i="2"/>
  <c r="BL571" i="2"/>
  <c r="BL570" i="2"/>
  <c r="BL569" i="2"/>
  <c r="BL568" i="2"/>
  <c r="BL567" i="2"/>
  <c r="BL566" i="2"/>
  <c r="BL565" i="2"/>
  <c r="BL564" i="2"/>
  <c r="BL563" i="2"/>
  <c r="BL562" i="2"/>
  <c r="BL561" i="2"/>
  <c r="BL560" i="2"/>
  <c r="BL559" i="2"/>
  <c r="BL558" i="2"/>
  <c r="BL557" i="2"/>
  <c r="BL556" i="2"/>
  <c r="BL555" i="2"/>
  <c r="BL554" i="2"/>
  <c r="BL553" i="2"/>
  <c r="BL552" i="2"/>
  <c r="BL551" i="2"/>
  <c r="BL550" i="2"/>
  <c r="BL549" i="2"/>
  <c r="BL548" i="2"/>
  <c r="BL547" i="2"/>
  <c r="BL546" i="2"/>
  <c r="BL545" i="2"/>
  <c r="BL544" i="2"/>
  <c r="BL543" i="2"/>
  <c r="BL542" i="2"/>
  <c r="BL541" i="2"/>
  <c r="BL540" i="2"/>
  <c r="BL539" i="2"/>
  <c r="BL538" i="2"/>
  <c r="BL537" i="2"/>
  <c r="BL536" i="2"/>
  <c r="BL535" i="2"/>
  <c r="BL534" i="2"/>
  <c r="BL533" i="2"/>
  <c r="BL532" i="2"/>
  <c r="BL531" i="2"/>
  <c r="BL530" i="2"/>
  <c r="BL529" i="2"/>
  <c r="BL528" i="2"/>
  <c r="BL527" i="2"/>
  <c r="BL526" i="2"/>
  <c r="BL525" i="2"/>
  <c r="BL524" i="2"/>
  <c r="BL523" i="2"/>
  <c r="BL522" i="2"/>
  <c r="BL521" i="2"/>
  <c r="BL520" i="2"/>
  <c r="BL519" i="2"/>
  <c r="BL518" i="2"/>
  <c r="BL517" i="2"/>
  <c r="BL516" i="2"/>
  <c r="BL515" i="2"/>
  <c r="BL514" i="2"/>
  <c r="BL513" i="2"/>
  <c r="BL512" i="2"/>
  <c r="BL511" i="2"/>
  <c r="BL510" i="2"/>
  <c r="BL509" i="2"/>
  <c r="BL508" i="2"/>
  <c r="BL507" i="2"/>
  <c r="BL506" i="2"/>
  <c r="BL505" i="2"/>
  <c r="BL504" i="2"/>
  <c r="BL503" i="2"/>
  <c r="BL502" i="2"/>
  <c r="BL501" i="2"/>
  <c r="BL500" i="2"/>
  <c r="BL499" i="2"/>
  <c r="BL498" i="2"/>
  <c r="BL497" i="2"/>
  <c r="BL496" i="2"/>
  <c r="BL495" i="2"/>
  <c r="BL494" i="2"/>
  <c r="BL493" i="2"/>
  <c r="BL492" i="2"/>
  <c r="BL491" i="2"/>
  <c r="BL490" i="2"/>
  <c r="BL489" i="2"/>
  <c r="BL488" i="2"/>
  <c r="BL487" i="2"/>
  <c r="BL486" i="2"/>
  <c r="BL485" i="2"/>
  <c r="BL484" i="2"/>
  <c r="BL483" i="2"/>
  <c r="BL482" i="2"/>
  <c r="BL481" i="2"/>
  <c r="BL480" i="2"/>
  <c r="BL479" i="2"/>
  <c r="BL478" i="2"/>
  <c r="BL477" i="2"/>
  <c r="BL476" i="2"/>
  <c r="BL475" i="2"/>
  <c r="BL474" i="2"/>
  <c r="BL473" i="2"/>
  <c r="BL472" i="2"/>
  <c r="BL471" i="2"/>
  <c r="BL470" i="2"/>
  <c r="BL469" i="2"/>
  <c r="BL468" i="2"/>
  <c r="BL467" i="2"/>
  <c r="BL466" i="2"/>
  <c r="BL465" i="2"/>
  <c r="BL464" i="2"/>
  <c r="BL463" i="2"/>
  <c r="BL462" i="2"/>
  <c r="BL461" i="2"/>
  <c r="BL460" i="2"/>
  <c r="BL459" i="2"/>
  <c r="BL458" i="2"/>
  <c r="BL457" i="2"/>
  <c r="BL456" i="2"/>
  <c r="BL455" i="2"/>
  <c r="BL454" i="2"/>
  <c r="BL453" i="2"/>
  <c r="BL452" i="2"/>
  <c r="BL451" i="2"/>
  <c r="BL450" i="2"/>
  <c r="BL449" i="2"/>
  <c r="BL448" i="2"/>
  <c r="BL447" i="2"/>
  <c r="BL446" i="2"/>
  <c r="BL445" i="2"/>
  <c r="BL444" i="2"/>
  <c r="BL443" i="2"/>
  <c r="BL442" i="2"/>
  <c r="BL441" i="2"/>
  <c r="BL440" i="2"/>
  <c r="BL439" i="2"/>
  <c r="BL438" i="2"/>
  <c r="BL437" i="2"/>
  <c r="BL436" i="2"/>
  <c r="BL435" i="2"/>
  <c r="BL434" i="2"/>
  <c r="BL433" i="2"/>
  <c r="BL432" i="2"/>
  <c r="BL431" i="2"/>
  <c r="BL430" i="2"/>
  <c r="BL429" i="2"/>
  <c r="BL428" i="2"/>
  <c r="BL427" i="2"/>
  <c r="BL426" i="2"/>
  <c r="BL425" i="2"/>
  <c r="BL424" i="2"/>
  <c r="BL423" i="2"/>
  <c r="BL422" i="2"/>
  <c r="BL421" i="2"/>
  <c r="BL420" i="2"/>
  <c r="BL419" i="2"/>
  <c r="BL418" i="2"/>
  <c r="BL417" i="2"/>
  <c r="BL416" i="2"/>
  <c r="BL415" i="2"/>
  <c r="BL414" i="2"/>
  <c r="BL413" i="2"/>
  <c r="BL412" i="2"/>
  <c r="BL411" i="2"/>
  <c r="BL410" i="2"/>
  <c r="BL409" i="2"/>
  <c r="BL408" i="2"/>
  <c r="BL407" i="2"/>
  <c r="BL406" i="2"/>
  <c r="BL405" i="2"/>
  <c r="BL404" i="2"/>
  <c r="BL403" i="2"/>
  <c r="BL402" i="2"/>
  <c r="BL401" i="2"/>
  <c r="BL400" i="2"/>
  <c r="BL399" i="2"/>
  <c r="BL398" i="2"/>
  <c r="BL397" i="2"/>
  <c r="BL396" i="2"/>
  <c r="BL395" i="2"/>
  <c r="BL394" i="2"/>
  <c r="BL393" i="2"/>
  <c r="BL392" i="2"/>
  <c r="BL391" i="2"/>
  <c r="BL390" i="2"/>
  <c r="BL389" i="2"/>
  <c r="BL388" i="2"/>
  <c r="BL387" i="2"/>
  <c r="BL386" i="2"/>
  <c r="BL385" i="2"/>
  <c r="BL384" i="2"/>
  <c r="BL383" i="2"/>
  <c r="BL382" i="2"/>
  <c r="BL381" i="2"/>
  <c r="BL380" i="2"/>
  <c r="BL379" i="2"/>
  <c r="BL378" i="2"/>
  <c r="BL377" i="2"/>
  <c r="BL376" i="2"/>
  <c r="BL375" i="2"/>
  <c r="BL374" i="2"/>
  <c r="BL373" i="2"/>
  <c r="BL372" i="2"/>
  <c r="BL371" i="2"/>
  <c r="BL370" i="2"/>
  <c r="BL369" i="2"/>
  <c r="BL368" i="2"/>
  <c r="BL367" i="2"/>
  <c r="BL366" i="2"/>
  <c r="BL365" i="2"/>
  <c r="BL364" i="2"/>
  <c r="BL363" i="2"/>
  <c r="BL362" i="2"/>
  <c r="BL361" i="2"/>
  <c r="BL360" i="2"/>
  <c r="BL359" i="2"/>
  <c r="BL358" i="2"/>
  <c r="BL357" i="2"/>
  <c r="BL356" i="2"/>
  <c r="BL355" i="2"/>
  <c r="BL354" i="2"/>
  <c r="BL353" i="2"/>
  <c r="BL352" i="2"/>
  <c r="BL351" i="2"/>
  <c r="BL350" i="2"/>
  <c r="BL349" i="2"/>
  <c r="BL348" i="2"/>
  <c r="BL347" i="2"/>
  <c r="BL346" i="2"/>
  <c r="BL345" i="2"/>
  <c r="BL344" i="2"/>
  <c r="BL343" i="2"/>
  <c r="BL342" i="2"/>
  <c r="BL341" i="2"/>
  <c r="BL340" i="2"/>
  <c r="BL339" i="2"/>
  <c r="BL338" i="2"/>
  <c r="BL337" i="2"/>
  <c r="BL336" i="2"/>
  <c r="BL335" i="2"/>
  <c r="BL334" i="2"/>
  <c r="BL333" i="2"/>
  <c r="BL332" i="2"/>
  <c r="BL331" i="2"/>
  <c r="BL330" i="2"/>
  <c r="BL329" i="2"/>
  <c r="BL328" i="2"/>
  <c r="BL327" i="2"/>
  <c r="BL326" i="2"/>
  <c r="BL325" i="2"/>
  <c r="BL324" i="2"/>
  <c r="BL323" i="2"/>
  <c r="BL322" i="2"/>
  <c r="BL321" i="2"/>
  <c r="BL320" i="2"/>
  <c r="BL319" i="2"/>
  <c r="BL318" i="2"/>
  <c r="BL317" i="2"/>
  <c r="BL316" i="2"/>
  <c r="BL315" i="2"/>
  <c r="BL314" i="2"/>
  <c r="BL313" i="2"/>
  <c r="BL312" i="2"/>
  <c r="BL311" i="2"/>
  <c r="BL310" i="2"/>
  <c r="BL309" i="2"/>
  <c r="BL308" i="2"/>
  <c r="BL307" i="2"/>
  <c r="BL306" i="2"/>
  <c r="BL305" i="2"/>
  <c r="BL304" i="2"/>
  <c r="BL303" i="2"/>
  <c r="BL302" i="2"/>
  <c r="BL301" i="2"/>
  <c r="BL300" i="2"/>
  <c r="BL299" i="2"/>
  <c r="BL298" i="2"/>
  <c r="BL297" i="2"/>
  <c r="BL296" i="2"/>
  <c r="BL295" i="2"/>
  <c r="BL294" i="2"/>
  <c r="BL293" i="2"/>
  <c r="BL292" i="2"/>
  <c r="BL291" i="2"/>
  <c r="BL290" i="2"/>
  <c r="BL289" i="2"/>
  <c r="BL288" i="2"/>
  <c r="BL287" i="2"/>
  <c r="BL286" i="2"/>
  <c r="BL285" i="2"/>
  <c r="BL284" i="2"/>
  <c r="BL283" i="2"/>
  <c r="BL282" i="2"/>
  <c r="BL281" i="2"/>
  <c r="BL280" i="2"/>
  <c r="BL279" i="2"/>
  <c r="BL278" i="2"/>
  <c r="BL277" i="2"/>
  <c r="BL276" i="2"/>
  <c r="BL275" i="2"/>
  <c r="BL274" i="2"/>
  <c r="BL273" i="2"/>
  <c r="BL272" i="2"/>
  <c r="BL271" i="2"/>
  <c r="BL270" i="2"/>
  <c r="BL269" i="2"/>
  <c r="BL268" i="2"/>
  <c r="BL267" i="2"/>
  <c r="BL266" i="2"/>
  <c r="BL265" i="2"/>
  <c r="BL264" i="2"/>
  <c r="BL263" i="2"/>
  <c r="BL262" i="2"/>
  <c r="BL261" i="2"/>
  <c r="BL260" i="2"/>
  <c r="BL259" i="2"/>
  <c r="BL258" i="2"/>
  <c r="BL257" i="2"/>
  <c r="BL256" i="2"/>
  <c r="BL255" i="2"/>
  <c r="BL254" i="2"/>
  <c r="BL253" i="2"/>
  <c r="BL252" i="2"/>
  <c r="BL251" i="2"/>
  <c r="BL250" i="2"/>
  <c r="BL249" i="2"/>
  <c r="BL248" i="2"/>
  <c r="BL247" i="2"/>
  <c r="BL246" i="2"/>
  <c r="BL245" i="2"/>
  <c r="BL244" i="2"/>
  <c r="BL243" i="2"/>
  <c r="BL242" i="2"/>
  <c r="BL241" i="2"/>
  <c r="BL240" i="2"/>
  <c r="BL239" i="2"/>
  <c r="BL238" i="2"/>
  <c r="BL237" i="2"/>
  <c r="BL236" i="2"/>
  <c r="BL235" i="2"/>
  <c r="BL234" i="2"/>
  <c r="BL233" i="2"/>
  <c r="BL232" i="2"/>
  <c r="BL231" i="2"/>
  <c r="BL230" i="2"/>
  <c r="BL229" i="2"/>
  <c r="BL228" i="2"/>
  <c r="BL227" i="2"/>
  <c r="BL226" i="2"/>
  <c r="BL225" i="2"/>
  <c r="BL224" i="2"/>
  <c r="BL223" i="2"/>
  <c r="BL222" i="2"/>
  <c r="BL221" i="2"/>
  <c r="BL220" i="2"/>
  <c r="BL219" i="2"/>
  <c r="BL218" i="2"/>
  <c r="BL217" i="2"/>
  <c r="BL216" i="2"/>
  <c r="BL215" i="2"/>
  <c r="BL214" i="2"/>
  <c r="BL213" i="2"/>
  <c r="BL212" i="2"/>
  <c r="BL211" i="2"/>
  <c r="BL210" i="2"/>
  <c r="BL209" i="2"/>
  <c r="BL208" i="2"/>
  <c r="BL207" i="2"/>
  <c r="BL206" i="2"/>
  <c r="BL205" i="2"/>
  <c r="BL204" i="2"/>
  <c r="BL203" i="2"/>
  <c r="BL202" i="2"/>
  <c r="BL201" i="2"/>
  <c r="BL200" i="2"/>
  <c r="BL199" i="2"/>
  <c r="BL198" i="2"/>
  <c r="BL197" i="2"/>
  <c r="BL196" i="2"/>
  <c r="BL195" i="2"/>
  <c r="BL194" i="2"/>
  <c r="BL193" i="2"/>
  <c r="BL192" i="2"/>
  <c r="BL191" i="2"/>
  <c r="BL190" i="2"/>
  <c r="BL189" i="2"/>
  <c r="BL188" i="2"/>
  <c r="BL187" i="2"/>
  <c r="BL186" i="2"/>
  <c r="BL185" i="2"/>
  <c r="BL184" i="2"/>
  <c r="BL183" i="2"/>
  <c r="BL182" i="2"/>
  <c r="BL181" i="2"/>
  <c r="BL180" i="2"/>
  <c r="BL179" i="2"/>
  <c r="BL178" i="2"/>
  <c r="BL177" i="2"/>
  <c r="BL176" i="2"/>
  <c r="BL175" i="2"/>
  <c r="BL174" i="2"/>
  <c r="BL173" i="2"/>
  <c r="BL172" i="2"/>
  <c r="BL171" i="2"/>
  <c r="BL170" i="2"/>
  <c r="BL169" i="2"/>
  <c r="BL168" i="2"/>
  <c r="BL167" i="2"/>
  <c r="BL166" i="2"/>
  <c r="BL165" i="2"/>
  <c r="BL164" i="2"/>
  <c r="BL163" i="2"/>
  <c r="BL162" i="2"/>
  <c r="BL161" i="2"/>
  <c r="BL160" i="2"/>
  <c r="BL159" i="2"/>
  <c r="BL158" i="2"/>
  <c r="BL157" i="2"/>
  <c r="BL156" i="2"/>
  <c r="BL155" i="2"/>
  <c r="BL154" i="2"/>
  <c r="BL153" i="2"/>
  <c r="BL152" i="2"/>
  <c r="BL151" i="2"/>
  <c r="BL150" i="2"/>
  <c r="BL149" i="2"/>
  <c r="BL148" i="2"/>
  <c r="BL147" i="2"/>
  <c r="BL146" i="2"/>
  <c r="BL145" i="2"/>
  <c r="BL144" i="2"/>
  <c r="BL143" i="2"/>
  <c r="BL142" i="2"/>
  <c r="BL141" i="2"/>
  <c r="BL140" i="2"/>
  <c r="BL139" i="2"/>
  <c r="BL138" i="2"/>
  <c r="BL137" i="2"/>
  <c r="BL136" i="2"/>
  <c r="BL135" i="2"/>
  <c r="BL134" i="2"/>
  <c r="BL133" i="2"/>
  <c r="BL132" i="2"/>
  <c r="BL131" i="2"/>
  <c r="BL130" i="2"/>
  <c r="BL129" i="2"/>
  <c r="BL128" i="2"/>
  <c r="BL127" i="2"/>
  <c r="BL126" i="2"/>
  <c r="BL125" i="2"/>
  <c r="BL124" i="2"/>
  <c r="BL123" i="2"/>
  <c r="BL122" i="2"/>
  <c r="BL121" i="2"/>
  <c r="BL120" i="2"/>
  <c r="BL119" i="2"/>
  <c r="BL118" i="2"/>
  <c r="BL117" i="2"/>
  <c r="BL116" i="2"/>
  <c r="BL115" i="2"/>
  <c r="BL114" i="2"/>
  <c r="BL113" i="2"/>
  <c r="BL112" i="2"/>
  <c r="BL111" i="2"/>
  <c r="BL110" i="2"/>
  <c r="BL109" i="2"/>
  <c r="BL108" i="2"/>
  <c r="BL107" i="2"/>
  <c r="BL106" i="2"/>
  <c r="BL105" i="2"/>
  <c r="BL104" i="2"/>
  <c r="BL103" i="2"/>
  <c r="BL102" i="2"/>
  <c r="BL101" i="2"/>
  <c r="BL100" i="2"/>
  <c r="BL99" i="2"/>
  <c r="BL98" i="2"/>
  <c r="BL97" i="2"/>
  <c r="BL96" i="2"/>
  <c r="BL95" i="2"/>
  <c r="BL94" i="2"/>
  <c r="BL93" i="2"/>
  <c r="BL92" i="2"/>
  <c r="BL91" i="2"/>
  <c r="BL90" i="2"/>
  <c r="BL89" i="2"/>
  <c r="BL88" i="2"/>
  <c r="BL87" i="2"/>
  <c r="BL86" i="2"/>
  <c r="BL85" i="2"/>
  <c r="BL84" i="2"/>
  <c r="BL83" i="2"/>
  <c r="BL82" i="2"/>
  <c r="BL81" i="2"/>
  <c r="BL80" i="2"/>
  <c r="BL79" i="2"/>
  <c r="BL78" i="2"/>
  <c r="BL77" i="2"/>
  <c r="BL76" i="2"/>
  <c r="BL75" i="2"/>
  <c r="BL74" i="2"/>
  <c r="BL73" i="2"/>
  <c r="BL72" i="2"/>
  <c r="BL71" i="2"/>
  <c r="BL70"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4" i="2"/>
  <c r="BL23" i="2"/>
  <c r="BL22" i="2"/>
  <c r="BL21" i="2"/>
  <c r="BL20" i="2"/>
  <c r="BL19" i="2"/>
  <c r="BL18" i="2"/>
  <c r="BL17" i="2"/>
  <c r="BL16" i="2"/>
  <c r="BL15" i="2"/>
  <c r="BL13" i="2"/>
  <c r="BK1430" i="2"/>
  <c r="BK1429" i="2"/>
  <c r="BK1428" i="2"/>
  <c r="BK1427" i="2"/>
  <c r="BK1426" i="2"/>
  <c r="BK1425" i="2"/>
  <c r="BK1424" i="2"/>
  <c r="BK1423" i="2"/>
  <c r="BK1422" i="2"/>
  <c r="BK1421" i="2"/>
  <c r="BK1420" i="2"/>
  <c r="BK1419" i="2"/>
  <c r="BK1418" i="2"/>
  <c r="BK1417" i="2"/>
  <c r="BK1416" i="2"/>
  <c r="BK1415" i="2"/>
  <c r="BK1414" i="2"/>
  <c r="BK1413" i="2"/>
  <c r="BK1412" i="2"/>
  <c r="BK1411" i="2"/>
  <c r="BK1410" i="2"/>
  <c r="BK1409" i="2"/>
  <c r="BK1408" i="2"/>
  <c r="BK1407" i="2"/>
  <c r="BK1406" i="2"/>
  <c r="BK1405" i="2"/>
  <c r="BK1404" i="2"/>
  <c r="BK1403" i="2"/>
  <c r="BK1402" i="2"/>
  <c r="BK1401" i="2"/>
  <c r="BK1400" i="2"/>
  <c r="BK1399" i="2"/>
  <c r="BK1398" i="2"/>
  <c r="BK1397" i="2"/>
  <c r="BK1396" i="2"/>
  <c r="BK1395" i="2"/>
  <c r="BK1394" i="2"/>
  <c r="BK1393" i="2"/>
  <c r="BK1392" i="2"/>
  <c r="BK1391" i="2"/>
  <c r="BK1390" i="2"/>
  <c r="BK1389" i="2"/>
  <c r="BK1388" i="2"/>
  <c r="BK1387" i="2"/>
  <c r="BK1386" i="2"/>
  <c r="BK1385" i="2"/>
  <c r="BK1384" i="2"/>
  <c r="BK1383" i="2"/>
  <c r="BK1382" i="2"/>
  <c r="BK1381" i="2"/>
  <c r="BK1380" i="2"/>
  <c r="BK1379" i="2"/>
  <c r="BK1378" i="2"/>
  <c r="BK1377" i="2"/>
  <c r="BK1376" i="2"/>
  <c r="BK1375" i="2"/>
  <c r="BK1374" i="2"/>
  <c r="BK1373" i="2"/>
  <c r="BK1372" i="2"/>
  <c r="BK1371" i="2"/>
  <c r="BK1370" i="2"/>
  <c r="BK1369" i="2"/>
  <c r="BK1368" i="2"/>
  <c r="BK1367" i="2"/>
  <c r="BK1366" i="2"/>
  <c r="BK1365" i="2"/>
  <c r="BK1364" i="2"/>
  <c r="BK1363" i="2"/>
  <c r="BK1362" i="2"/>
  <c r="BK1361" i="2"/>
  <c r="BK1360" i="2"/>
  <c r="BK1359" i="2"/>
  <c r="BK1358" i="2"/>
  <c r="BK1357" i="2"/>
  <c r="BK1356" i="2"/>
  <c r="BK1355" i="2"/>
  <c r="BK1354" i="2"/>
  <c r="BK1353" i="2"/>
  <c r="BK1352" i="2"/>
  <c r="BK1351" i="2"/>
  <c r="BK1350" i="2"/>
  <c r="BK1349" i="2"/>
  <c r="BK1348" i="2"/>
  <c r="BK1347" i="2"/>
  <c r="BK1346" i="2"/>
  <c r="BK1345" i="2"/>
  <c r="BK1344" i="2"/>
  <c r="BK1343" i="2"/>
  <c r="BK1342" i="2"/>
  <c r="BK1341" i="2"/>
  <c r="BK1340" i="2"/>
  <c r="BK1339" i="2"/>
  <c r="BK1338" i="2"/>
  <c r="BK1337" i="2"/>
  <c r="BK1336" i="2"/>
  <c r="BK1335" i="2"/>
  <c r="BK1334" i="2"/>
  <c r="BK1333" i="2"/>
  <c r="BK1332" i="2"/>
  <c r="BK1331" i="2"/>
  <c r="BK1330" i="2"/>
  <c r="BK1329" i="2"/>
  <c r="BK1328" i="2"/>
  <c r="BK1327" i="2"/>
  <c r="BK1326" i="2"/>
  <c r="BK1325" i="2"/>
  <c r="BK1324" i="2"/>
  <c r="BK1323" i="2"/>
  <c r="BK1322" i="2"/>
  <c r="BK1321" i="2"/>
  <c r="BK1320" i="2"/>
  <c r="BK1319" i="2"/>
  <c r="BK1318" i="2"/>
  <c r="BK1317" i="2"/>
  <c r="BK1316" i="2"/>
  <c r="BK1315" i="2"/>
  <c r="BK1314" i="2"/>
  <c r="BK1313" i="2"/>
  <c r="BK1312" i="2"/>
  <c r="BK1311" i="2"/>
  <c r="BK1310" i="2"/>
  <c r="BK1309" i="2"/>
  <c r="BK1308" i="2"/>
  <c r="BK1307" i="2"/>
  <c r="BK1306" i="2"/>
  <c r="BK1305" i="2"/>
  <c r="BK1304" i="2"/>
  <c r="BK1303" i="2"/>
  <c r="BK1302" i="2"/>
  <c r="BK1301" i="2"/>
  <c r="BK1300" i="2"/>
  <c r="BK1299" i="2"/>
  <c r="BK1298" i="2"/>
  <c r="BK1297" i="2"/>
  <c r="BK1296" i="2"/>
  <c r="BK1295" i="2"/>
  <c r="BK1294" i="2"/>
  <c r="BK1293" i="2"/>
  <c r="BK1292" i="2"/>
  <c r="BK1291" i="2"/>
  <c r="BK1290" i="2"/>
  <c r="BK1289" i="2"/>
  <c r="BK1288" i="2"/>
  <c r="BK1287" i="2"/>
  <c r="BK1286" i="2"/>
  <c r="BK1285" i="2"/>
  <c r="BK1284" i="2"/>
  <c r="BK1283" i="2"/>
  <c r="BK1282" i="2"/>
  <c r="BK1281" i="2"/>
  <c r="BK1280" i="2"/>
  <c r="BK1279" i="2"/>
  <c r="BK1278" i="2"/>
  <c r="BK1277" i="2"/>
  <c r="BK1276" i="2"/>
  <c r="BK1275" i="2"/>
  <c r="BK1274" i="2"/>
  <c r="BK1273" i="2"/>
  <c r="BK1272" i="2"/>
  <c r="BK1271" i="2"/>
  <c r="BK1270" i="2"/>
  <c r="BK1269" i="2"/>
  <c r="BK1268" i="2"/>
  <c r="BK1267" i="2"/>
  <c r="BK1266" i="2"/>
  <c r="BK1265" i="2"/>
  <c r="BK1264" i="2"/>
  <c r="BK1263" i="2"/>
  <c r="BK1262" i="2"/>
  <c r="BK1261" i="2"/>
  <c r="BK1260" i="2"/>
  <c r="BK1259" i="2"/>
  <c r="BK1258" i="2"/>
  <c r="BK1257" i="2"/>
  <c r="BK1256" i="2"/>
  <c r="BK1255" i="2"/>
  <c r="BK1254" i="2"/>
  <c r="BK1253" i="2"/>
  <c r="BK1252" i="2"/>
  <c r="BK1251" i="2"/>
  <c r="BK1250" i="2"/>
  <c r="BK1249" i="2"/>
  <c r="BK1248" i="2"/>
  <c r="BK1247" i="2"/>
  <c r="BK1246" i="2"/>
  <c r="BK1245" i="2"/>
  <c r="BK1244" i="2"/>
  <c r="BK1243" i="2"/>
  <c r="BK1242" i="2"/>
  <c r="BK1241" i="2"/>
  <c r="BK1240" i="2"/>
  <c r="BK1239" i="2"/>
  <c r="BK1238" i="2"/>
  <c r="BK1237" i="2"/>
  <c r="BK1236" i="2"/>
  <c r="BK1235" i="2"/>
  <c r="BK1234" i="2"/>
  <c r="BK1233" i="2"/>
  <c r="BK1232" i="2"/>
  <c r="BK1231" i="2"/>
  <c r="BK1230" i="2"/>
  <c r="BK1229" i="2"/>
  <c r="BK1228" i="2"/>
  <c r="BK1227" i="2"/>
  <c r="BK1226" i="2"/>
  <c r="BK1225" i="2"/>
  <c r="BK1224" i="2"/>
  <c r="BK1223" i="2"/>
  <c r="BK1222" i="2"/>
  <c r="BK1221" i="2"/>
  <c r="BK1220" i="2"/>
  <c r="BK1219" i="2"/>
  <c r="BK1218" i="2"/>
  <c r="BK1217" i="2"/>
  <c r="BK1216" i="2"/>
  <c r="BK1215" i="2"/>
  <c r="BK1214" i="2"/>
  <c r="BK1213" i="2"/>
  <c r="BK1212" i="2"/>
  <c r="BK1211" i="2"/>
  <c r="BK1210" i="2"/>
  <c r="BK1209" i="2"/>
  <c r="BK1208" i="2"/>
  <c r="BK1207" i="2"/>
  <c r="BK1206" i="2"/>
  <c r="BK1205" i="2"/>
  <c r="BK1204" i="2"/>
  <c r="BK1203" i="2"/>
  <c r="BK1202" i="2"/>
  <c r="BK1201" i="2"/>
  <c r="BK1200" i="2"/>
  <c r="BK1199" i="2"/>
  <c r="BK1198" i="2"/>
  <c r="BK1197" i="2"/>
  <c r="BK1196" i="2"/>
  <c r="BK1195" i="2"/>
  <c r="BK1194" i="2"/>
  <c r="BK1193" i="2"/>
  <c r="BK1192" i="2"/>
  <c r="BK1191" i="2"/>
  <c r="BK1190" i="2"/>
  <c r="BK1189" i="2"/>
  <c r="BK1188" i="2"/>
  <c r="BK1187" i="2"/>
  <c r="BK1186" i="2"/>
  <c r="BK1185" i="2"/>
  <c r="BK1184" i="2"/>
  <c r="BK1183" i="2"/>
  <c r="BK1182" i="2"/>
  <c r="BK1181" i="2"/>
  <c r="BK1180" i="2"/>
  <c r="BK1179" i="2"/>
  <c r="BK1178" i="2"/>
  <c r="BK1177" i="2"/>
  <c r="BK1176" i="2"/>
  <c r="BK1175" i="2"/>
  <c r="BK1174" i="2"/>
  <c r="BK1173" i="2"/>
  <c r="BK1172" i="2"/>
  <c r="BK1171" i="2"/>
  <c r="BK1170" i="2"/>
  <c r="BK1169" i="2"/>
  <c r="BK1168" i="2"/>
  <c r="BK1167" i="2"/>
  <c r="BK1166" i="2"/>
  <c r="BK1165" i="2"/>
  <c r="BK1164" i="2"/>
  <c r="BK1163" i="2"/>
  <c r="BK1162" i="2"/>
  <c r="BK1161" i="2"/>
  <c r="BK1160" i="2"/>
  <c r="BK1159" i="2"/>
  <c r="BK1158" i="2"/>
  <c r="BK1157" i="2"/>
  <c r="BK1156" i="2"/>
  <c r="BK1155" i="2"/>
  <c r="BK1154" i="2"/>
  <c r="BK1153" i="2"/>
  <c r="BK1152" i="2"/>
  <c r="BK1151" i="2"/>
  <c r="BK1150" i="2"/>
  <c r="BK1149" i="2"/>
  <c r="BK1148" i="2"/>
  <c r="BK1147" i="2"/>
  <c r="BK1146" i="2"/>
  <c r="BK1145" i="2"/>
  <c r="BK1144" i="2"/>
  <c r="BK1143" i="2"/>
  <c r="BK1142" i="2"/>
  <c r="BK1141" i="2"/>
  <c r="BK1140" i="2"/>
  <c r="BK1139" i="2"/>
  <c r="BK1138" i="2"/>
  <c r="BK1137" i="2"/>
  <c r="BK1136" i="2"/>
  <c r="BK1135" i="2"/>
  <c r="BK1134" i="2"/>
  <c r="BK1133" i="2"/>
  <c r="BK1132" i="2"/>
  <c r="BK1131" i="2"/>
  <c r="BK1130" i="2"/>
  <c r="BK1129" i="2"/>
  <c r="BK1128" i="2"/>
  <c r="BK1127" i="2"/>
  <c r="BK1126" i="2"/>
  <c r="BK1125" i="2"/>
  <c r="BK1124" i="2"/>
  <c r="BK1123" i="2"/>
  <c r="BK1122" i="2"/>
  <c r="BK1121" i="2"/>
  <c r="BK1120" i="2"/>
  <c r="BK1119" i="2"/>
  <c r="BK1118" i="2"/>
  <c r="BK1117" i="2"/>
  <c r="BK1116" i="2"/>
  <c r="BK1115" i="2"/>
  <c r="BK1114" i="2"/>
  <c r="BK1113" i="2"/>
  <c r="BK1112" i="2"/>
  <c r="BK1111" i="2"/>
  <c r="BK1110" i="2"/>
  <c r="BK1109" i="2"/>
  <c r="BK1108" i="2"/>
  <c r="BK1107" i="2"/>
  <c r="BK1106" i="2"/>
  <c r="BK1105" i="2"/>
  <c r="BK1104" i="2"/>
  <c r="BK1103" i="2"/>
  <c r="BK1102" i="2"/>
  <c r="BK1101" i="2"/>
  <c r="BK1100" i="2"/>
  <c r="BK1099" i="2"/>
  <c r="BK1098" i="2"/>
  <c r="BK1097" i="2"/>
  <c r="BK1096" i="2"/>
  <c r="BK1095" i="2"/>
  <c r="BK1094" i="2"/>
  <c r="BK1093" i="2"/>
  <c r="BK1092" i="2"/>
  <c r="BK1091" i="2"/>
  <c r="BK1090" i="2"/>
  <c r="BK1089" i="2"/>
  <c r="BK1088" i="2"/>
  <c r="BK1087" i="2"/>
  <c r="BK1086" i="2"/>
  <c r="BK1085" i="2"/>
  <c r="BK1084" i="2"/>
  <c r="BK1083" i="2"/>
  <c r="BK1082" i="2"/>
  <c r="BK1081" i="2"/>
  <c r="BK1080" i="2"/>
  <c r="BK1079" i="2"/>
  <c r="BK1078" i="2"/>
  <c r="BK1077" i="2"/>
  <c r="BK1076" i="2"/>
  <c r="BK1075" i="2"/>
  <c r="BK1074" i="2"/>
  <c r="BK1073" i="2"/>
  <c r="BK1072" i="2"/>
  <c r="BK1071" i="2"/>
  <c r="BK1070" i="2"/>
  <c r="BK1069" i="2"/>
  <c r="BK1068" i="2"/>
  <c r="BK1067" i="2"/>
  <c r="BK1066" i="2"/>
  <c r="BK1065" i="2"/>
  <c r="BK1064" i="2"/>
  <c r="BK1063" i="2"/>
  <c r="BK1062" i="2"/>
  <c r="BK1061" i="2"/>
  <c r="BK1060" i="2"/>
  <c r="BK1059" i="2"/>
  <c r="BK1058" i="2"/>
  <c r="BK1057" i="2"/>
  <c r="BK1056" i="2"/>
  <c r="BK1055" i="2"/>
  <c r="BK1054" i="2"/>
  <c r="BK1053" i="2"/>
  <c r="BK1052" i="2"/>
  <c r="BK1051" i="2"/>
  <c r="BK1050" i="2"/>
  <c r="BK1049" i="2"/>
  <c r="BK1048" i="2"/>
  <c r="BK1047" i="2"/>
  <c r="BK1046" i="2"/>
  <c r="BK1045" i="2"/>
  <c r="BK1044" i="2"/>
  <c r="BK1043" i="2"/>
  <c r="BK1042" i="2"/>
  <c r="BK1041" i="2"/>
  <c r="BK1040" i="2"/>
  <c r="BK1039" i="2"/>
  <c r="BK1038" i="2"/>
  <c r="BK1037" i="2"/>
  <c r="BK1036" i="2"/>
  <c r="BK1035" i="2"/>
  <c r="BK1034" i="2"/>
  <c r="BK1033" i="2"/>
  <c r="BK1032" i="2"/>
  <c r="BK1031" i="2"/>
  <c r="BK1030" i="2"/>
  <c r="BK1029" i="2"/>
  <c r="BK1028" i="2"/>
  <c r="BK1027" i="2"/>
  <c r="BK1026" i="2"/>
  <c r="BK1025" i="2"/>
  <c r="BK1024" i="2"/>
  <c r="BK1023" i="2"/>
  <c r="BK1022" i="2"/>
  <c r="BK1021" i="2"/>
  <c r="BK1020" i="2"/>
  <c r="BK1019" i="2"/>
  <c r="BK1018" i="2"/>
  <c r="BK1017" i="2"/>
  <c r="BK1016" i="2"/>
  <c r="BK1015" i="2"/>
  <c r="BK1014" i="2"/>
  <c r="BK1013" i="2"/>
  <c r="BK1012" i="2"/>
  <c r="BK1011" i="2"/>
  <c r="BK1010" i="2"/>
  <c r="BK1009" i="2"/>
  <c r="BK1008" i="2"/>
  <c r="BK1007" i="2"/>
  <c r="BK1006" i="2"/>
  <c r="BK1005" i="2"/>
  <c r="BK1004" i="2"/>
  <c r="BK1003" i="2"/>
  <c r="BK1002" i="2"/>
  <c r="BK1001" i="2"/>
  <c r="BK1000" i="2"/>
  <c r="BK999" i="2"/>
  <c r="BK998" i="2"/>
  <c r="BK997" i="2"/>
  <c r="BK996" i="2"/>
  <c r="BK995" i="2"/>
  <c r="BK994" i="2"/>
  <c r="BK993" i="2"/>
  <c r="BK992" i="2"/>
  <c r="BK991" i="2"/>
  <c r="BK990" i="2"/>
  <c r="BK989" i="2"/>
  <c r="BK988" i="2"/>
  <c r="BK987" i="2"/>
  <c r="BK986" i="2"/>
  <c r="BK985" i="2"/>
  <c r="BK984" i="2"/>
  <c r="BK983" i="2"/>
  <c r="BK982" i="2"/>
  <c r="BK981" i="2"/>
  <c r="BK980" i="2"/>
  <c r="BK979" i="2"/>
  <c r="BK978" i="2"/>
  <c r="BK977" i="2"/>
  <c r="BK976" i="2"/>
  <c r="BK975" i="2"/>
  <c r="BK974" i="2"/>
  <c r="BK973" i="2"/>
  <c r="BK972" i="2"/>
  <c r="BK971" i="2"/>
  <c r="BK970" i="2"/>
  <c r="BK969" i="2"/>
  <c r="BK968" i="2"/>
  <c r="BK967" i="2"/>
  <c r="BK966" i="2"/>
  <c r="BK965" i="2"/>
  <c r="BK964" i="2"/>
  <c r="BK963" i="2"/>
  <c r="BK962" i="2"/>
  <c r="BK961" i="2"/>
  <c r="BK960" i="2"/>
  <c r="BK959" i="2"/>
  <c r="BK958" i="2"/>
  <c r="BK957" i="2"/>
  <c r="BK956" i="2"/>
  <c r="BK955" i="2"/>
  <c r="BK954" i="2"/>
  <c r="BK953" i="2"/>
  <c r="BK952" i="2"/>
  <c r="BK951" i="2"/>
  <c r="BK950" i="2"/>
  <c r="BK949" i="2"/>
  <c r="BK948" i="2"/>
  <c r="BK947" i="2"/>
  <c r="BK946" i="2"/>
  <c r="BK945" i="2"/>
  <c r="BK944" i="2"/>
  <c r="BK943" i="2"/>
  <c r="BK942" i="2"/>
  <c r="BK941" i="2"/>
  <c r="BK940" i="2"/>
  <c r="BK939" i="2"/>
  <c r="BK938" i="2"/>
  <c r="BK937" i="2"/>
  <c r="BK936" i="2"/>
  <c r="BK935" i="2"/>
  <c r="BK934" i="2"/>
  <c r="BK933" i="2"/>
  <c r="BK932" i="2"/>
  <c r="BK931" i="2"/>
  <c r="BK930" i="2"/>
  <c r="BK929" i="2"/>
  <c r="BK928" i="2"/>
  <c r="BK927" i="2"/>
  <c r="BK926" i="2"/>
  <c r="BK925" i="2"/>
  <c r="BK924" i="2"/>
  <c r="BK923" i="2"/>
  <c r="BK922" i="2"/>
  <c r="BK921" i="2"/>
  <c r="BK920" i="2"/>
  <c r="BK919" i="2"/>
  <c r="BK918" i="2"/>
  <c r="BK917" i="2"/>
  <c r="BK916" i="2"/>
  <c r="BK915" i="2"/>
  <c r="BK914" i="2"/>
  <c r="BK913" i="2"/>
  <c r="BK912" i="2"/>
  <c r="BK911" i="2"/>
  <c r="BK910" i="2"/>
  <c r="BK909" i="2"/>
  <c r="BK908" i="2"/>
  <c r="BK907" i="2"/>
  <c r="BK906" i="2"/>
  <c r="BK905" i="2"/>
  <c r="BK904" i="2"/>
  <c r="BK903" i="2"/>
  <c r="BK902" i="2"/>
  <c r="BK901" i="2"/>
  <c r="BK900" i="2"/>
  <c r="BK899" i="2"/>
  <c r="BK898" i="2"/>
  <c r="BK897" i="2"/>
  <c r="BK896" i="2"/>
  <c r="BK895" i="2"/>
  <c r="BK894" i="2"/>
  <c r="BK893" i="2"/>
  <c r="BK892" i="2"/>
  <c r="BK891" i="2"/>
  <c r="BK890" i="2"/>
  <c r="BK889" i="2"/>
  <c r="BK888" i="2"/>
  <c r="BK887" i="2"/>
  <c r="BK886" i="2"/>
  <c r="BK885" i="2"/>
  <c r="BK884" i="2"/>
  <c r="BK883" i="2"/>
  <c r="BK882" i="2"/>
  <c r="BK881" i="2"/>
  <c r="BK880" i="2"/>
  <c r="BK879" i="2"/>
  <c r="BK878" i="2"/>
  <c r="BK877" i="2"/>
  <c r="BK876" i="2"/>
  <c r="BK875" i="2"/>
  <c r="BK874" i="2"/>
  <c r="BK873" i="2"/>
  <c r="BK872" i="2"/>
  <c r="BK871" i="2"/>
  <c r="BK870" i="2"/>
  <c r="BK869" i="2"/>
  <c r="BK868" i="2"/>
  <c r="BK867" i="2"/>
  <c r="BK866" i="2"/>
  <c r="BK865" i="2"/>
  <c r="BK864" i="2"/>
  <c r="BK863" i="2"/>
  <c r="BK862" i="2"/>
  <c r="BK861" i="2"/>
  <c r="BK860" i="2"/>
  <c r="BK859" i="2"/>
  <c r="BK858" i="2"/>
  <c r="BK857" i="2"/>
  <c r="BK856" i="2"/>
  <c r="BK855" i="2"/>
  <c r="BK854" i="2"/>
  <c r="BK853" i="2"/>
  <c r="BK852" i="2"/>
  <c r="BK851" i="2"/>
  <c r="BK850" i="2"/>
  <c r="BK849" i="2"/>
  <c r="BK848" i="2"/>
  <c r="BK847" i="2"/>
  <c r="BK846" i="2"/>
  <c r="BK845" i="2"/>
  <c r="BK844" i="2"/>
  <c r="BK843" i="2"/>
  <c r="BK842" i="2"/>
  <c r="BK841" i="2"/>
  <c r="BK840" i="2"/>
  <c r="BK839" i="2"/>
  <c r="BK838" i="2"/>
  <c r="BK837" i="2"/>
  <c r="BK836" i="2"/>
  <c r="BK835" i="2"/>
  <c r="BK834" i="2"/>
  <c r="BK833" i="2"/>
  <c r="BK832" i="2"/>
  <c r="BK831" i="2"/>
  <c r="BK830" i="2"/>
  <c r="BK829" i="2"/>
  <c r="BK828" i="2"/>
  <c r="BK827" i="2"/>
  <c r="BK826" i="2"/>
  <c r="BK825" i="2"/>
  <c r="BK824" i="2"/>
  <c r="BK823" i="2"/>
  <c r="BK822" i="2"/>
  <c r="BK821" i="2"/>
  <c r="BK820" i="2"/>
  <c r="BK819" i="2"/>
  <c r="BK818" i="2"/>
  <c r="BK817" i="2"/>
  <c r="BK816" i="2"/>
  <c r="BK815" i="2"/>
  <c r="BK814" i="2"/>
  <c r="BK813" i="2"/>
  <c r="BK812" i="2"/>
  <c r="BK811" i="2"/>
  <c r="BK810" i="2"/>
  <c r="BK809" i="2"/>
  <c r="BK808" i="2"/>
  <c r="BK807" i="2"/>
  <c r="BK806" i="2"/>
  <c r="BK805" i="2"/>
  <c r="BK804" i="2"/>
  <c r="BK803" i="2"/>
  <c r="BK802" i="2"/>
  <c r="BK801" i="2"/>
  <c r="BK800" i="2"/>
  <c r="BK799" i="2"/>
  <c r="BK798" i="2"/>
  <c r="BK797" i="2"/>
  <c r="BK796" i="2"/>
  <c r="BK795" i="2"/>
  <c r="BK794" i="2"/>
  <c r="BK793" i="2"/>
  <c r="BK792" i="2"/>
  <c r="BK791" i="2"/>
  <c r="BK790" i="2"/>
  <c r="BK789" i="2"/>
  <c r="BK788" i="2"/>
  <c r="BK787" i="2"/>
  <c r="BK786" i="2"/>
  <c r="BK785" i="2"/>
  <c r="BK784" i="2"/>
  <c r="BK783" i="2"/>
  <c r="BK782" i="2"/>
  <c r="BK781" i="2"/>
  <c r="BK780" i="2"/>
  <c r="BK779" i="2"/>
  <c r="BK778" i="2"/>
  <c r="BK777" i="2"/>
  <c r="BK776" i="2"/>
  <c r="BK775" i="2"/>
  <c r="BK774" i="2"/>
  <c r="BK773" i="2"/>
  <c r="BK772" i="2"/>
  <c r="BK771" i="2"/>
  <c r="BK770" i="2"/>
  <c r="BK769" i="2"/>
  <c r="BK768" i="2"/>
  <c r="BK767" i="2"/>
  <c r="BK766" i="2"/>
  <c r="BK765" i="2"/>
  <c r="BK764" i="2"/>
  <c r="BK763" i="2"/>
  <c r="BK762" i="2"/>
  <c r="BK761" i="2"/>
  <c r="BK760" i="2"/>
  <c r="BK759" i="2"/>
  <c r="BK758" i="2"/>
  <c r="BK757" i="2"/>
  <c r="BK756" i="2"/>
  <c r="BK755" i="2"/>
  <c r="BK754" i="2"/>
  <c r="BK753" i="2"/>
  <c r="BK752" i="2"/>
  <c r="BK751" i="2"/>
  <c r="BK750" i="2"/>
  <c r="BK749" i="2"/>
  <c r="BK748" i="2"/>
  <c r="BK747" i="2"/>
  <c r="BK746" i="2"/>
  <c r="BK745" i="2"/>
  <c r="BK744" i="2"/>
  <c r="BK743" i="2"/>
  <c r="BK742" i="2"/>
  <c r="BK741" i="2"/>
  <c r="BK740" i="2"/>
  <c r="BK739" i="2"/>
  <c r="BK738" i="2"/>
  <c r="BK737" i="2"/>
  <c r="BK736" i="2"/>
  <c r="BK735" i="2"/>
  <c r="BK734" i="2"/>
  <c r="BK733" i="2"/>
  <c r="BK732" i="2"/>
  <c r="BK731" i="2"/>
  <c r="BK730" i="2"/>
  <c r="BK729" i="2"/>
  <c r="BK728" i="2"/>
  <c r="BK727" i="2"/>
  <c r="BK726" i="2"/>
  <c r="BK725" i="2"/>
  <c r="BK724" i="2"/>
  <c r="BK723" i="2"/>
  <c r="BK722" i="2"/>
  <c r="BK721" i="2"/>
  <c r="BK720" i="2"/>
  <c r="BK719" i="2"/>
  <c r="BK718" i="2"/>
  <c r="BK717" i="2"/>
  <c r="BK716" i="2"/>
  <c r="BK715" i="2"/>
  <c r="BK714" i="2"/>
  <c r="BK713" i="2"/>
  <c r="BK712" i="2"/>
  <c r="BK711" i="2"/>
  <c r="BK710" i="2"/>
  <c r="BK709" i="2"/>
  <c r="BK708" i="2"/>
  <c r="BK707" i="2"/>
  <c r="BK706" i="2"/>
  <c r="BK705" i="2"/>
  <c r="BK704" i="2"/>
  <c r="BK703" i="2"/>
  <c r="BK702" i="2"/>
  <c r="BK701" i="2"/>
  <c r="BK700" i="2"/>
  <c r="BK699" i="2"/>
  <c r="BK698" i="2"/>
  <c r="BK697" i="2"/>
  <c r="BK696" i="2"/>
  <c r="BK695" i="2"/>
  <c r="BK694" i="2"/>
  <c r="BK693" i="2"/>
  <c r="BK692" i="2"/>
  <c r="BK691" i="2"/>
  <c r="BK690" i="2"/>
  <c r="BK689" i="2"/>
  <c r="BK688" i="2"/>
  <c r="BK687" i="2"/>
  <c r="BK686" i="2"/>
  <c r="BK685" i="2"/>
  <c r="BK684" i="2"/>
  <c r="BK683" i="2"/>
  <c r="BK682" i="2"/>
  <c r="BK681" i="2"/>
  <c r="BK680" i="2"/>
  <c r="BK679" i="2"/>
  <c r="BK678" i="2"/>
  <c r="BK677" i="2"/>
  <c r="BK676" i="2"/>
  <c r="BK675" i="2"/>
  <c r="BK674" i="2"/>
  <c r="BK673" i="2"/>
  <c r="BK672" i="2"/>
  <c r="BK671" i="2"/>
  <c r="BK670" i="2"/>
  <c r="BK669" i="2"/>
  <c r="BK668" i="2"/>
  <c r="BK667" i="2"/>
  <c r="BK666" i="2"/>
  <c r="BK665" i="2"/>
  <c r="BK664" i="2"/>
  <c r="BK663" i="2"/>
  <c r="BK662" i="2"/>
  <c r="BK661" i="2"/>
  <c r="BK660" i="2"/>
  <c r="BK659" i="2"/>
  <c r="BK658" i="2"/>
  <c r="BK657" i="2"/>
  <c r="BK656" i="2"/>
  <c r="BK655" i="2"/>
  <c r="BK654" i="2"/>
  <c r="BK653" i="2"/>
  <c r="BK652" i="2"/>
  <c r="BK651" i="2"/>
  <c r="BK650" i="2"/>
  <c r="BK649" i="2"/>
  <c r="BK648" i="2"/>
  <c r="BK647" i="2"/>
  <c r="BK646" i="2"/>
  <c r="BK645" i="2"/>
  <c r="BK644" i="2"/>
  <c r="BK643" i="2"/>
  <c r="BK642" i="2"/>
  <c r="BK641" i="2"/>
  <c r="BK640" i="2"/>
  <c r="BK639" i="2"/>
  <c r="BK638" i="2"/>
  <c r="BK637" i="2"/>
  <c r="BK636" i="2"/>
  <c r="BK635" i="2"/>
  <c r="BK634" i="2"/>
  <c r="BK633" i="2"/>
  <c r="BK632" i="2"/>
  <c r="BK631" i="2"/>
  <c r="BK630" i="2"/>
  <c r="BK629" i="2"/>
  <c r="BK628" i="2"/>
  <c r="BK627" i="2"/>
  <c r="BK626" i="2"/>
  <c r="BK625" i="2"/>
  <c r="BK624" i="2"/>
  <c r="BK623" i="2"/>
  <c r="BK622" i="2"/>
  <c r="BK621" i="2"/>
  <c r="BK620" i="2"/>
  <c r="BK619" i="2"/>
  <c r="BK618" i="2"/>
  <c r="BK617" i="2"/>
  <c r="BK616" i="2"/>
  <c r="BK615" i="2"/>
  <c r="BK614" i="2"/>
  <c r="BK613" i="2"/>
  <c r="BK612" i="2"/>
  <c r="BK611" i="2"/>
  <c r="BK610" i="2"/>
  <c r="BK609" i="2"/>
  <c r="BK608" i="2"/>
  <c r="BK607" i="2"/>
  <c r="BK606" i="2"/>
  <c r="BK605" i="2"/>
  <c r="BK604" i="2"/>
  <c r="BK603" i="2"/>
  <c r="BK602" i="2"/>
  <c r="BK601" i="2"/>
  <c r="BK600" i="2"/>
  <c r="BK599" i="2"/>
  <c r="BK598" i="2"/>
  <c r="BK597" i="2"/>
  <c r="BK596" i="2"/>
  <c r="BK595" i="2"/>
  <c r="BK594" i="2"/>
  <c r="BK593" i="2"/>
  <c r="BK592" i="2"/>
  <c r="BK591" i="2"/>
  <c r="BK590" i="2"/>
  <c r="BK589" i="2"/>
  <c r="BK588" i="2"/>
  <c r="BK587" i="2"/>
  <c r="BK586" i="2"/>
  <c r="BK585" i="2"/>
  <c r="BK584" i="2"/>
  <c r="BK583" i="2"/>
  <c r="BK582" i="2"/>
  <c r="BK581" i="2"/>
  <c r="BK580" i="2"/>
  <c r="BK579" i="2"/>
  <c r="BK578" i="2"/>
  <c r="BK577" i="2"/>
  <c r="BK576" i="2"/>
  <c r="BK575" i="2"/>
  <c r="BK574" i="2"/>
  <c r="BK573" i="2"/>
  <c r="BK572" i="2"/>
  <c r="BK571" i="2"/>
  <c r="BK570" i="2"/>
  <c r="BK569" i="2"/>
  <c r="BK568" i="2"/>
  <c r="BK567" i="2"/>
  <c r="BK566" i="2"/>
  <c r="BK565" i="2"/>
  <c r="BK564" i="2"/>
  <c r="BK563" i="2"/>
  <c r="BK562" i="2"/>
  <c r="BK561" i="2"/>
  <c r="BK560" i="2"/>
  <c r="BK559" i="2"/>
  <c r="BK558" i="2"/>
  <c r="BK557" i="2"/>
  <c r="BK556" i="2"/>
  <c r="BK555" i="2"/>
  <c r="BK554" i="2"/>
  <c r="BK553" i="2"/>
  <c r="BK552" i="2"/>
  <c r="BK551" i="2"/>
  <c r="BK550" i="2"/>
  <c r="BK549" i="2"/>
  <c r="BK548" i="2"/>
  <c r="BK547" i="2"/>
  <c r="BK546" i="2"/>
  <c r="BK545" i="2"/>
  <c r="BK544" i="2"/>
  <c r="BK543" i="2"/>
  <c r="BK542" i="2"/>
  <c r="BK541" i="2"/>
  <c r="BK540" i="2"/>
  <c r="BK539" i="2"/>
  <c r="BK538" i="2"/>
  <c r="BK537" i="2"/>
  <c r="BK536" i="2"/>
  <c r="BK535" i="2"/>
  <c r="BK534" i="2"/>
  <c r="BK533" i="2"/>
  <c r="BK532" i="2"/>
  <c r="BK531" i="2"/>
  <c r="BK530" i="2"/>
  <c r="BK529" i="2"/>
  <c r="BK528" i="2"/>
  <c r="BK527" i="2"/>
  <c r="BK526" i="2"/>
  <c r="BK525" i="2"/>
  <c r="BK524" i="2"/>
  <c r="BK523" i="2"/>
  <c r="BK522" i="2"/>
  <c r="BK521" i="2"/>
  <c r="BK520" i="2"/>
  <c r="BK519" i="2"/>
  <c r="BK518" i="2"/>
  <c r="BK517" i="2"/>
  <c r="BK516" i="2"/>
  <c r="BK515" i="2"/>
  <c r="BK514" i="2"/>
  <c r="BK513" i="2"/>
  <c r="BK512" i="2"/>
  <c r="BK511" i="2"/>
  <c r="BK510" i="2"/>
  <c r="BK509" i="2"/>
  <c r="BK508" i="2"/>
  <c r="BK507" i="2"/>
  <c r="BK506" i="2"/>
  <c r="BK505" i="2"/>
  <c r="BK504" i="2"/>
  <c r="BK503" i="2"/>
  <c r="BK502" i="2"/>
  <c r="BK501" i="2"/>
  <c r="BK500" i="2"/>
  <c r="BK499" i="2"/>
  <c r="BK498" i="2"/>
  <c r="BK497" i="2"/>
  <c r="BK496" i="2"/>
  <c r="BK495" i="2"/>
  <c r="BK494" i="2"/>
  <c r="BK493" i="2"/>
  <c r="BK492" i="2"/>
  <c r="BK491" i="2"/>
  <c r="BK490" i="2"/>
  <c r="BK489" i="2"/>
  <c r="BK488" i="2"/>
  <c r="BK487" i="2"/>
  <c r="BK486" i="2"/>
  <c r="BK485" i="2"/>
  <c r="BK484" i="2"/>
  <c r="BK483" i="2"/>
  <c r="BK482" i="2"/>
  <c r="BK481" i="2"/>
  <c r="BK480" i="2"/>
  <c r="BK479" i="2"/>
  <c r="BK478" i="2"/>
  <c r="BK477" i="2"/>
  <c r="BK476" i="2"/>
  <c r="BK475" i="2"/>
  <c r="BK474" i="2"/>
  <c r="BK473" i="2"/>
  <c r="BK472" i="2"/>
  <c r="BK471" i="2"/>
  <c r="BK470" i="2"/>
  <c r="BK469" i="2"/>
  <c r="BK468" i="2"/>
  <c r="BK467" i="2"/>
  <c r="BK466" i="2"/>
  <c r="BK465" i="2"/>
  <c r="BK464" i="2"/>
  <c r="BK463" i="2"/>
  <c r="BK462" i="2"/>
  <c r="BK461" i="2"/>
  <c r="BK460" i="2"/>
  <c r="BK459" i="2"/>
  <c r="BK458" i="2"/>
  <c r="BK457" i="2"/>
  <c r="BK456" i="2"/>
  <c r="BK455" i="2"/>
  <c r="BK454" i="2"/>
  <c r="BK453" i="2"/>
  <c r="BK452" i="2"/>
  <c r="BK451" i="2"/>
  <c r="BK450" i="2"/>
  <c r="BK449" i="2"/>
  <c r="BK448" i="2"/>
  <c r="BK447" i="2"/>
  <c r="BK446" i="2"/>
  <c r="BK445" i="2"/>
  <c r="BK444" i="2"/>
  <c r="BK443" i="2"/>
  <c r="BK442" i="2"/>
  <c r="BK441" i="2"/>
  <c r="BK440" i="2"/>
  <c r="BK439" i="2"/>
  <c r="BK438" i="2"/>
  <c r="BK437" i="2"/>
  <c r="BK436" i="2"/>
  <c r="BK435" i="2"/>
  <c r="BK434" i="2"/>
  <c r="BK433" i="2"/>
  <c r="BK432" i="2"/>
  <c r="BK431" i="2"/>
  <c r="BK430" i="2"/>
  <c r="BK429" i="2"/>
  <c r="BK428" i="2"/>
  <c r="BK427" i="2"/>
  <c r="BK426" i="2"/>
  <c r="BK425" i="2"/>
  <c r="BK424" i="2"/>
  <c r="BK423" i="2"/>
  <c r="BK422" i="2"/>
  <c r="BK421" i="2"/>
  <c r="BK420" i="2"/>
  <c r="BK419" i="2"/>
  <c r="BK418" i="2"/>
  <c r="BK417" i="2"/>
  <c r="BK416" i="2"/>
  <c r="BK415" i="2"/>
  <c r="BK414" i="2"/>
  <c r="BK413" i="2"/>
  <c r="BK412" i="2"/>
  <c r="BK411" i="2"/>
  <c r="BK410" i="2"/>
  <c r="BK409" i="2"/>
  <c r="BK408" i="2"/>
  <c r="BK407" i="2"/>
  <c r="BK406" i="2"/>
  <c r="BK405" i="2"/>
  <c r="BK404" i="2"/>
  <c r="BK403" i="2"/>
  <c r="BK402" i="2"/>
  <c r="BK401" i="2"/>
  <c r="BK400" i="2"/>
  <c r="BK399" i="2"/>
  <c r="BK398" i="2"/>
  <c r="BK397" i="2"/>
  <c r="BK396" i="2"/>
  <c r="BK395" i="2"/>
  <c r="BK394" i="2"/>
  <c r="BK393" i="2"/>
  <c r="BK392" i="2"/>
  <c r="BK391" i="2"/>
  <c r="BK390" i="2"/>
  <c r="BK389" i="2"/>
  <c r="BK388" i="2"/>
  <c r="BK387" i="2"/>
  <c r="BK386" i="2"/>
  <c r="BK385" i="2"/>
  <c r="BK384" i="2"/>
  <c r="BK383" i="2"/>
  <c r="BK382" i="2"/>
  <c r="BK381" i="2"/>
  <c r="BK380" i="2"/>
  <c r="BK379" i="2"/>
  <c r="BK378" i="2"/>
  <c r="BK377" i="2"/>
  <c r="BK376" i="2"/>
  <c r="BK375" i="2"/>
  <c r="BK374" i="2"/>
  <c r="BK373" i="2"/>
  <c r="BK372" i="2"/>
  <c r="BK371" i="2"/>
  <c r="BK370" i="2"/>
  <c r="BK369" i="2"/>
  <c r="BK368" i="2"/>
  <c r="BK367" i="2"/>
  <c r="BK366" i="2"/>
  <c r="BK365" i="2"/>
  <c r="BK364" i="2"/>
  <c r="BK363" i="2"/>
  <c r="BK362" i="2"/>
  <c r="BK361" i="2"/>
  <c r="BK360" i="2"/>
  <c r="BK359" i="2"/>
  <c r="BK358" i="2"/>
  <c r="BK357" i="2"/>
  <c r="BK356" i="2"/>
  <c r="BK355" i="2"/>
  <c r="BK354" i="2"/>
  <c r="BK353" i="2"/>
  <c r="BK352" i="2"/>
  <c r="BK351" i="2"/>
  <c r="BK350" i="2"/>
  <c r="BK349" i="2"/>
  <c r="BK348" i="2"/>
  <c r="BK347" i="2"/>
  <c r="BK346" i="2"/>
  <c r="BK345" i="2"/>
  <c r="BK344" i="2"/>
  <c r="BK343" i="2"/>
  <c r="BK342" i="2"/>
  <c r="BK341" i="2"/>
  <c r="BK340" i="2"/>
  <c r="BK339" i="2"/>
  <c r="BK338" i="2"/>
  <c r="BK337" i="2"/>
  <c r="BK336" i="2"/>
  <c r="BK335" i="2"/>
  <c r="BK334" i="2"/>
  <c r="BK333" i="2"/>
  <c r="BK332" i="2"/>
  <c r="BK331" i="2"/>
  <c r="BK330" i="2"/>
  <c r="BK329" i="2"/>
  <c r="BK328" i="2"/>
  <c r="BK327" i="2"/>
  <c r="BK326" i="2"/>
  <c r="BK325" i="2"/>
  <c r="BK324" i="2"/>
  <c r="BK323" i="2"/>
  <c r="BK322" i="2"/>
  <c r="BK321" i="2"/>
  <c r="BK320" i="2"/>
  <c r="BK319" i="2"/>
  <c r="BK318" i="2"/>
  <c r="BK317" i="2"/>
  <c r="BK316" i="2"/>
  <c r="BK315" i="2"/>
  <c r="BK314" i="2"/>
  <c r="BK313" i="2"/>
  <c r="BK312" i="2"/>
  <c r="BK311" i="2"/>
  <c r="BK310" i="2"/>
  <c r="BK309" i="2"/>
  <c r="BK308" i="2"/>
  <c r="BK307" i="2"/>
  <c r="BK306" i="2"/>
  <c r="BK305" i="2"/>
  <c r="BK304" i="2"/>
  <c r="BK303" i="2"/>
  <c r="BK302" i="2"/>
  <c r="BK301" i="2"/>
  <c r="BK300" i="2"/>
  <c r="BK299" i="2"/>
  <c r="BK298" i="2"/>
  <c r="BK297" i="2"/>
  <c r="BK296" i="2"/>
  <c r="BK295" i="2"/>
  <c r="BK294" i="2"/>
  <c r="BK293" i="2"/>
  <c r="BK292" i="2"/>
  <c r="BK291" i="2"/>
  <c r="BK290" i="2"/>
  <c r="BK289" i="2"/>
  <c r="BK288" i="2"/>
  <c r="BK287" i="2"/>
  <c r="BK286" i="2"/>
  <c r="BK285" i="2"/>
  <c r="BK284" i="2"/>
  <c r="BK283" i="2"/>
  <c r="BK282" i="2"/>
  <c r="BK281" i="2"/>
  <c r="BK280" i="2"/>
  <c r="BK279" i="2"/>
  <c r="BK278" i="2"/>
  <c r="BK277" i="2"/>
  <c r="BK276" i="2"/>
  <c r="BK275" i="2"/>
  <c r="BK274" i="2"/>
  <c r="BK273" i="2"/>
  <c r="BK272" i="2"/>
  <c r="BK271" i="2"/>
  <c r="BK270" i="2"/>
  <c r="BK269" i="2"/>
  <c r="BK268" i="2"/>
  <c r="BK267" i="2"/>
  <c r="BK266" i="2"/>
  <c r="BK265" i="2"/>
  <c r="BK264" i="2"/>
  <c r="BK263" i="2"/>
  <c r="BK262" i="2"/>
  <c r="BK261" i="2"/>
  <c r="BK260" i="2"/>
  <c r="BK259" i="2"/>
  <c r="BK258" i="2"/>
  <c r="BK257" i="2"/>
  <c r="BK256" i="2"/>
  <c r="BK255" i="2"/>
  <c r="BK254" i="2"/>
  <c r="BK253" i="2"/>
  <c r="BK252" i="2"/>
  <c r="BK251" i="2"/>
  <c r="BK250" i="2"/>
  <c r="BK249" i="2"/>
  <c r="BK248" i="2"/>
  <c r="BK247" i="2"/>
  <c r="BK246" i="2"/>
  <c r="BK245" i="2"/>
  <c r="BK244" i="2"/>
  <c r="BK243" i="2"/>
  <c r="BK242" i="2"/>
  <c r="BK241" i="2"/>
  <c r="BK240" i="2"/>
  <c r="BK239" i="2"/>
  <c r="BK238" i="2"/>
  <c r="BK237" i="2"/>
  <c r="BK236" i="2"/>
  <c r="BK235" i="2"/>
  <c r="BK234" i="2"/>
  <c r="BK233" i="2"/>
  <c r="BK232" i="2"/>
  <c r="BK231" i="2"/>
  <c r="BK230" i="2"/>
  <c r="BK229" i="2"/>
  <c r="BK228" i="2"/>
  <c r="BK227" i="2"/>
  <c r="BK226" i="2"/>
  <c r="BK225" i="2"/>
  <c r="BK224" i="2"/>
  <c r="BK223" i="2"/>
  <c r="BK222" i="2"/>
  <c r="BK221" i="2"/>
  <c r="BK220" i="2"/>
  <c r="BK219" i="2"/>
  <c r="BK218" i="2"/>
  <c r="BK217" i="2"/>
  <c r="BK216" i="2"/>
  <c r="BK215" i="2"/>
  <c r="BK214" i="2"/>
  <c r="BK213" i="2"/>
  <c r="BK212" i="2"/>
  <c r="BK211" i="2"/>
  <c r="BK210" i="2"/>
  <c r="BK209" i="2"/>
  <c r="BK208" i="2"/>
  <c r="BK207" i="2"/>
  <c r="BK206" i="2"/>
  <c r="BK205" i="2"/>
  <c r="BK204" i="2"/>
  <c r="BK203" i="2"/>
  <c r="BK202" i="2"/>
  <c r="BK201" i="2"/>
  <c r="BK200" i="2"/>
  <c r="BK199" i="2"/>
  <c r="BK198" i="2"/>
  <c r="BK197" i="2"/>
  <c r="BK196" i="2"/>
  <c r="BK195" i="2"/>
  <c r="BK194" i="2"/>
  <c r="BK193" i="2"/>
  <c r="BK192" i="2"/>
  <c r="BK191" i="2"/>
  <c r="BK190" i="2"/>
  <c r="BK189" i="2"/>
  <c r="BK188" i="2"/>
  <c r="BK187" i="2"/>
  <c r="BK186" i="2"/>
  <c r="BK185" i="2"/>
  <c r="BK184" i="2"/>
  <c r="BK183" i="2"/>
  <c r="BK182" i="2"/>
  <c r="BK181" i="2"/>
  <c r="BK180" i="2"/>
  <c r="BK179" i="2"/>
  <c r="BK178" i="2"/>
  <c r="BK177" i="2"/>
  <c r="BK176" i="2"/>
  <c r="BK175" i="2"/>
  <c r="BK174" i="2"/>
  <c r="BK173" i="2"/>
  <c r="BK172" i="2"/>
  <c r="BK171" i="2"/>
  <c r="BK170" i="2"/>
  <c r="BK169" i="2"/>
  <c r="BK168" i="2"/>
  <c r="BK167" i="2"/>
  <c r="BK166" i="2"/>
  <c r="BK165" i="2"/>
  <c r="BK164" i="2"/>
  <c r="BK163" i="2"/>
  <c r="BK162" i="2"/>
  <c r="BK161" i="2"/>
  <c r="BK160" i="2"/>
  <c r="BK159" i="2"/>
  <c r="BK158" i="2"/>
  <c r="BK157" i="2"/>
  <c r="BK156" i="2"/>
  <c r="BK155" i="2"/>
  <c r="BK154" i="2"/>
  <c r="BK153" i="2"/>
  <c r="BK152" i="2"/>
  <c r="BK151" i="2"/>
  <c r="BK150" i="2"/>
  <c r="BK149" i="2"/>
  <c r="BK148" i="2"/>
  <c r="BK147" i="2"/>
  <c r="BK146" i="2"/>
  <c r="BK145" i="2"/>
  <c r="BK144" i="2"/>
  <c r="BK143" i="2"/>
  <c r="BK142" i="2"/>
  <c r="BK141" i="2"/>
  <c r="BK140" i="2"/>
  <c r="BK139" i="2"/>
  <c r="BK138" i="2"/>
  <c r="BK137" i="2"/>
  <c r="BK136" i="2"/>
  <c r="BK135" i="2"/>
  <c r="BK134" i="2"/>
  <c r="BK133" i="2"/>
  <c r="BK132" i="2"/>
  <c r="BK131" i="2"/>
  <c r="BK130" i="2"/>
  <c r="BK129" i="2"/>
  <c r="BK128" i="2"/>
  <c r="BK127" i="2"/>
  <c r="BK126" i="2"/>
  <c r="BK125" i="2"/>
  <c r="BK124" i="2"/>
  <c r="BK123" i="2"/>
  <c r="BK122" i="2"/>
  <c r="BK121" i="2"/>
  <c r="BK120" i="2"/>
  <c r="BK119" i="2"/>
  <c r="BK118" i="2"/>
  <c r="BK117" i="2"/>
  <c r="BK116" i="2"/>
  <c r="BK115" i="2"/>
  <c r="BK114" i="2"/>
  <c r="BK113" i="2"/>
  <c r="BK112" i="2"/>
  <c r="BK111" i="2"/>
  <c r="BK110" i="2"/>
  <c r="BK109" i="2"/>
  <c r="BK108" i="2"/>
  <c r="BK107" i="2"/>
  <c r="BK106" i="2"/>
  <c r="BK105" i="2"/>
  <c r="BK104" i="2"/>
  <c r="BK103" i="2"/>
  <c r="BK102" i="2"/>
  <c r="BK101" i="2"/>
  <c r="BK100" i="2"/>
  <c r="BK99" i="2"/>
  <c r="BK98" i="2"/>
  <c r="BK97" i="2"/>
  <c r="BK96" i="2"/>
  <c r="BK95" i="2"/>
  <c r="BK94" i="2"/>
  <c r="BK93" i="2"/>
  <c r="BK92" i="2"/>
  <c r="BK91" i="2"/>
  <c r="BK90" i="2"/>
  <c r="BK89" i="2"/>
  <c r="BK88" i="2"/>
  <c r="BK87" i="2"/>
  <c r="BK86" i="2"/>
  <c r="BK85" i="2"/>
  <c r="BK84" i="2"/>
  <c r="BK83" i="2"/>
  <c r="BK82" i="2"/>
  <c r="BK81" i="2"/>
  <c r="BK80" i="2"/>
  <c r="BK79" i="2"/>
  <c r="BK78" i="2"/>
  <c r="BK77" i="2"/>
  <c r="BK76" i="2"/>
  <c r="BK75" i="2"/>
  <c r="BK74" i="2"/>
  <c r="BK73" i="2"/>
  <c r="BK72" i="2"/>
  <c r="BK71" i="2"/>
  <c r="BK70" i="2"/>
  <c r="BK69" i="2"/>
  <c r="BK68" i="2"/>
  <c r="BK67" i="2"/>
  <c r="BK66" i="2"/>
  <c r="BK65" i="2"/>
  <c r="BK64" i="2"/>
  <c r="BK63" i="2"/>
  <c r="BK62" i="2"/>
  <c r="BK61" i="2"/>
  <c r="BK60" i="2"/>
  <c r="BK59" i="2"/>
  <c r="BK58" i="2"/>
  <c r="BK57" i="2"/>
  <c r="BK56" i="2"/>
  <c r="BK55" i="2"/>
  <c r="BK54" i="2"/>
  <c r="BK53" i="2"/>
  <c r="BK52" i="2"/>
  <c r="BK51" i="2"/>
  <c r="BK50" i="2"/>
  <c r="BK49" i="2"/>
  <c r="BK48" i="2"/>
  <c r="BK47" i="2"/>
  <c r="BK46" i="2"/>
  <c r="BK45" i="2"/>
  <c r="BK44" i="2"/>
  <c r="BK43" i="2"/>
  <c r="BK42" i="2"/>
  <c r="BK41" i="2"/>
  <c r="BK40" i="2"/>
  <c r="BK39" i="2"/>
  <c r="BK38" i="2"/>
  <c r="BK37" i="2"/>
  <c r="BK36" i="2"/>
  <c r="BK35" i="2"/>
  <c r="BK34" i="2"/>
  <c r="BK33" i="2"/>
  <c r="BK32" i="2"/>
  <c r="BK31" i="2"/>
  <c r="BK30" i="2"/>
  <c r="BK29" i="2"/>
  <c r="BK28" i="2"/>
  <c r="BK27" i="2"/>
  <c r="BK26" i="2"/>
  <c r="BK25" i="2"/>
  <c r="BK24" i="2"/>
  <c r="BK23" i="2"/>
  <c r="BK22" i="2"/>
  <c r="BK21" i="2"/>
  <c r="BK20" i="2"/>
  <c r="BK19" i="2"/>
  <c r="BK18" i="2"/>
  <c r="BK17" i="2"/>
  <c r="BK16" i="2"/>
  <c r="BK15" i="2"/>
  <c r="BI1430" i="2"/>
  <c r="BI1429" i="2"/>
  <c r="BI1428" i="2"/>
  <c r="BI1427" i="2"/>
  <c r="BI1426" i="2"/>
  <c r="BI1425" i="2"/>
  <c r="BI1424" i="2"/>
  <c r="BI1423" i="2"/>
  <c r="BI1422" i="2"/>
  <c r="BI1421" i="2"/>
  <c r="BI1420" i="2"/>
  <c r="BI1419" i="2"/>
  <c r="BI1418" i="2"/>
  <c r="BI1417" i="2"/>
  <c r="BI1416" i="2"/>
  <c r="BI1415" i="2"/>
  <c r="BI1414" i="2"/>
  <c r="BI1413" i="2"/>
  <c r="BI1412" i="2"/>
  <c r="BI1411" i="2"/>
  <c r="BI1410" i="2"/>
  <c r="BI1409" i="2"/>
  <c r="BI1408" i="2"/>
  <c r="BI1407" i="2"/>
  <c r="BI1406" i="2"/>
  <c r="BI1405" i="2"/>
  <c r="BI1404" i="2"/>
  <c r="BI1403" i="2"/>
  <c r="BI1402" i="2"/>
  <c r="BI1401" i="2"/>
  <c r="BI1400" i="2"/>
  <c r="BI1399" i="2"/>
  <c r="BI1398" i="2"/>
  <c r="BI1397" i="2"/>
  <c r="BI1396" i="2"/>
  <c r="BI1395" i="2"/>
  <c r="BI1394" i="2"/>
  <c r="BI1393" i="2"/>
  <c r="BI1392" i="2"/>
  <c r="BI1391" i="2"/>
  <c r="BI1390" i="2"/>
  <c r="BI1389" i="2"/>
  <c r="BI1388" i="2"/>
  <c r="BI1387" i="2"/>
  <c r="BI1386" i="2"/>
  <c r="BI1385" i="2"/>
  <c r="BI1384" i="2"/>
  <c r="BI1383" i="2"/>
  <c r="BI1382" i="2"/>
  <c r="BI1381" i="2"/>
  <c r="BI1380" i="2"/>
  <c r="BI1379" i="2"/>
  <c r="BI1378" i="2"/>
  <c r="BI1377" i="2"/>
  <c r="BI1376" i="2"/>
  <c r="BI1375" i="2"/>
  <c r="BI1374" i="2"/>
  <c r="BI1373" i="2"/>
  <c r="BI1372" i="2"/>
  <c r="BI1371" i="2"/>
  <c r="BI1370" i="2"/>
  <c r="BI1369" i="2"/>
  <c r="BI1368" i="2"/>
  <c r="BI1367" i="2"/>
  <c r="BI1366" i="2"/>
  <c r="BI1365" i="2"/>
  <c r="BI1364" i="2"/>
  <c r="BI1363" i="2"/>
  <c r="BI1362" i="2"/>
  <c r="BI1361" i="2"/>
  <c r="BI1360" i="2"/>
  <c r="BI1359" i="2"/>
  <c r="BI1358" i="2"/>
  <c r="BI1357" i="2"/>
  <c r="BI1356" i="2"/>
  <c r="BI1355" i="2"/>
  <c r="BI1354" i="2"/>
  <c r="BI1353" i="2"/>
  <c r="BI1352" i="2"/>
  <c r="BI1351" i="2"/>
  <c r="BI1350" i="2"/>
  <c r="BI1349" i="2"/>
  <c r="BI1348" i="2"/>
  <c r="BI1347" i="2"/>
  <c r="BI1346" i="2"/>
  <c r="BI1345" i="2"/>
  <c r="BI1344" i="2"/>
  <c r="BI1343" i="2"/>
  <c r="BI1342" i="2"/>
  <c r="BI1341" i="2"/>
  <c r="BI1340" i="2"/>
  <c r="BI1339" i="2"/>
  <c r="BI1338" i="2"/>
  <c r="BI1337" i="2"/>
  <c r="BI1336" i="2"/>
  <c r="BI1335" i="2"/>
  <c r="BI1334" i="2"/>
  <c r="BI1333" i="2"/>
  <c r="BI1332" i="2"/>
  <c r="BI1331" i="2"/>
  <c r="BI1330" i="2"/>
  <c r="BI1329" i="2"/>
  <c r="BI1328" i="2"/>
  <c r="BI1327" i="2"/>
  <c r="BI1326" i="2"/>
  <c r="BI1325" i="2"/>
  <c r="BI1324" i="2"/>
  <c r="BI1323" i="2"/>
  <c r="BI1322" i="2"/>
  <c r="BI1321" i="2"/>
  <c r="BI1320" i="2"/>
  <c r="BI1319" i="2"/>
  <c r="BI1318" i="2"/>
  <c r="BI1317" i="2"/>
  <c r="BI1316" i="2"/>
  <c r="BI1315" i="2"/>
  <c r="BI1314" i="2"/>
  <c r="BI1313" i="2"/>
  <c r="BI1312" i="2"/>
  <c r="BI1311" i="2"/>
  <c r="BI1310" i="2"/>
  <c r="BI1309" i="2"/>
  <c r="BI1308" i="2"/>
  <c r="BI1307" i="2"/>
  <c r="BI1306" i="2"/>
  <c r="BI1305" i="2"/>
  <c r="BI1304" i="2"/>
  <c r="BI1303" i="2"/>
  <c r="BI1302" i="2"/>
  <c r="BI1301" i="2"/>
  <c r="BI1300" i="2"/>
  <c r="BI1299" i="2"/>
  <c r="BI1298" i="2"/>
  <c r="BI1297" i="2"/>
  <c r="BI1296" i="2"/>
  <c r="BI1295" i="2"/>
  <c r="BI1294" i="2"/>
  <c r="BI1293" i="2"/>
  <c r="BI1292" i="2"/>
  <c r="BI1291" i="2"/>
  <c r="BI1290" i="2"/>
  <c r="BI1289" i="2"/>
  <c r="BI1288" i="2"/>
  <c r="BI1287" i="2"/>
  <c r="BI1286" i="2"/>
  <c r="BI1285" i="2"/>
  <c r="BI1284" i="2"/>
  <c r="BI1283" i="2"/>
  <c r="BI1282" i="2"/>
  <c r="BI1281" i="2"/>
  <c r="BI1280" i="2"/>
  <c r="BI1279" i="2"/>
  <c r="BI1278" i="2"/>
  <c r="BI1277" i="2"/>
  <c r="BI1276" i="2"/>
  <c r="BI1275" i="2"/>
  <c r="BI1274" i="2"/>
  <c r="BI1273" i="2"/>
  <c r="BI1272" i="2"/>
  <c r="BI1271" i="2"/>
  <c r="BI1270" i="2"/>
  <c r="BI1269" i="2"/>
  <c r="BI1268" i="2"/>
  <c r="BI1267" i="2"/>
  <c r="BI1266" i="2"/>
  <c r="BI1265" i="2"/>
  <c r="BI1264" i="2"/>
  <c r="BI1263" i="2"/>
  <c r="BI1262" i="2"/>
  <c r="BI1261" i="2"/>
  <c r="BI1260" i="2"/>
  <c r="BI1259" i="2"/>
  <c r="BI1258" i="2"/>
  <c r="BI1257" i="2"/>
  <c r="BI1256" i="2"/>
  <c r="BI1255" i="2"/>
  <c r="BI1254" i="2"/>
  <c r="BI1253" i="2"/>
  <c r="BI1252" i="2"/>
  <c r="BI1251" i="2"/>
  <c r="BI1250" i="2"/>
  <c r="BI1249" i="2"/>
  <c r="BI1248" i="2"/>
  <c r="BI1247" i="2"/>
  <c r="BI1246" i="2"/>
  <c r="BI1245" i="2"/>
  <c r="BI1244" i="2"/>
  <c r="BI1243" i="2"/>
  <c r="BI1242" i="2"/>
  <c r="BI1241" i="2"/>
  <c r="BI1240" i="2"/>
  <c r="BI1239" i="2"/>
  <c r="BI1238" i="2"/>
  <c r="BI1237" i="2"/>
  <c r="BI1236" i="2"/>
  <c r="BI1235" i="2"/>
  <c r="BI1234" i="2"/>
  <c r="BI1233" i="2"/>
  <c r="BI1232" i="2"/>
  <c r="BI1231" i="2"/>
  <c r="BI1230" i="2"/>
  <c r="BI1229" i="2"/>
  <c r="BI1228" i="2"/>
  <c r="BI1227" i="2"/>
  <c r="BI1226" i="2"/>
  <c r="BI1225" i="2"/>
  <c r="BI1224" i="2"/>
  <c r="BI1223" i="2"/>
  <c r="BI1222" i="2"/>
  <c r="BI1221" i="2"/>
  <c r="BI1220" i="2"/>
  <c r="BI1219" i="2"/>
  <c r="BI1218" i="2"/>
  <c r="BI1217" i="2"/>
  <c r="BI1216" i="2"/>
  <c r="BI1215" i="2"/>
  <c r="BI1214" i="2"/>
  <c r="BI1213" i="2"/>
  <c r="BI1212" i="2"/>
  <c r="BI1211" i="2"/>
  <c r="BI1210" i="2"/>
  <c r="BI1209" i="2"/>
  <c r="BI1208" i="2"/>
  <c r="BI1207" i="2"/>
  <c r="BI1206" i="2"/>
  <c r="BI1205" i="2"/>
  <c r="BI1204" i="2"/>
  <c r="BI1203" i="2"/>
  <c r="BI1202" i="2"/>
  <c r="BI1201" i="2"/>
  <c r="BI1200" i="2"/>
  <c r="BI1199" i="2"/>
  <c r="BI1198" i="2"/>
  <c r="BI1197" i="2"/>
  <c r="BI1196" i="2"/>
  <c r="BI1195" i="2"/>
  <c r="BI1194" i="2"/>
  <c r="BI1193" i="2"/>
  <c r="BI1192" i="2"/>
  <c r="BI1191" i="2"/>
  <c r="BI1190" i="2"/>
  <c r="BI1189" i="2"/>
  <c r="BI1188" i="2"/>
  <c r="BI1187" i="2"/>
  <c r="BI1186" i="2"/>
  <c r="BI1185" i="2"/>
  <c r="BI1184" i="2"/>
  <c r="BI1183" i="2"/>
  <c r="BI1182" i="2"/>
  <c r="BI1181" i="2"/>
  <c r="BI1180" i="2"/>
  <c r="BI1179" i="2"/>
  <c r="BI1178" i="2"/>
  <c r="BI1177" i="2"/>
  <c r="BI1176" i="2"/>
  <c r="BI1175" i="2"/>
  <c r="BI1174" i="2"/>
  <c r="BI1173" i="2"/>
  <c r="BI1172" i="2"/>
  <c r="BI1171" i="2"/>
  <c r="BI1170" i="2"/>
  <c r="BI1169" i="2"/>
  <c r="BI1168" i="2"/>
  <c r="BI1167" i="2"/>
  <c r="BI1166" i="2"/>
  <c r="BI1165" i="2"/>
  <c r="BI1164" i="2"/>
  <c r="BI1163" i="2"/>
  <c r="BI1162" i="2"/>
  <c r="BI1161" i="2"/>
  <c r="BI1160" i="2"/>
  <c r="BI1159" i="2"/>
  <c r="BI1158" i="2"/>
  <c r="BI1157" i="2"/>
  <c r="BI1156" i="2"/>
  <c r="BI1155" i="2"/>
  <c r="BI1154" i="2"/>
  <c r="BI1153" i="2"/>
  <c r="BI1152" i="2"/>
  <c r="BI1151" i="2"/>
  <c r="BI1150" i="2"/>
  <c r="BI1149" i="2"/>
  <c r="BI1148" i="2"/>
  <c r="BI1147" i="2"/>
  <c r="BI1146" i="2"/>
  <c r="BI1145" i="2"/>
  <c r="BI1144" i="2"/>
  <c r="BI1143" i="2"/>
  <c r="BI1142" i="2"/>
  <c r="BI1141" i="2"/>
  <c r="BI1140" i="2"/>
  <c r="BI1139" i="2"/>
  <c r="BI1138" i="2"/>
  <c r="BI1137" i="2"/>
  <c r="BI1136" i="2"/>
  <c r="BI1135" i="2"/>
  <c r="BI1134" i="2"/>
  <c r="BI1133" i="2"/>
  <c r="BI1132" i="2"/>
  <c r="BI1131" i="2"/>
  <c r="BI1130" i="2"/>
  <c r="BI1129" i="2"/>
  <c r="BI1128" i="2"/>
  <c r="BI1127" i="2"/>
  <c r="BI1126" i="2"/>
  <c r="BI1125" i="2"/>
  <c r="BI1124" i="2"/>
  <c r="BI1123" i="2"/>
  <c r="BI1122" i="2"/>
  <c r="BI1121" i="2"/>
  <c r="BI1120" i="2"/>
  <c r="BI1119" i="2"/>
  <c r="BI1118" i="2"/>
  <c r="BI1117" i="2"/>
  <c r="BI1116" i="2"/>
  <c r="BI1115" i="2"/>
  <c r="BI1114" i="2"/>
  <c r="BI1113" i="2"/>
  <c r="BI1112" i="2"/>
  <c r="BI1111" i="2"/>
  <c r="BI1110" i="2"/>
  <c r="BI1109" i="2"/>
  <c r="BI1108" i="2"/>
  <c r="BI1107" i="2"/>
  <c r="BI1106" i="2"/>
  <c r="BI1105" i="2"/>
  <c r="BI1104" i="2"/>
  <c r="BI1103" i="2"/>
  <c r="BI1102" i="2"/>
  <c r="BI1101" i="2"/>
  <c r="BI1100" i="2"/>
  <c r="BI1099" i="2"/>
  <c r="BI1098" i="2"/>
  <c r="BI1097" i="2"/>
  <c r="BI1096" i="2"/>
  <c r="BI1095" i="2"/>
  <c r="BI1094" i="2"/>
  <c r="BI1093" i="2"/>
  <c r="BI1092" i="2"/>
  <c r="BI1091" i="2"/>
  <c r="BI1090" i="2"/>
  <c r="BI1089" i="2"/>
  <c r="BI1088" i="2"/>
  <c r="BI1087" i="2"/>
  <c r="BI1086" i="2"/>
  <c r="BI1085" i="2"/>
  <c r="BI1084" i="2"/>
  <c r="BI1083" i="2"/>
  <c r="BI1082" i="2"/>
  <c r="BI1081" i="2"/>
  <c r="BI1080" i="2"/>
  <c r="BI1079" i="2"/>
  <c r="BI1078" i="2"/>
  <c r="BI1077" i="2"/>
  <c r="BI1076" i="2"/>
  <c r="BI1075" i="2"/>
  <c r="BI1074" i="2"/>
  <c r="BI1073" i="2"/>
  <c r="BI1072" i="2"/>
  <c r="BI1071" i="2"/>
  <c r="BI1070" i="2"/>
  <c r="BI1069" i="2"/>
  <c r="BI1068" i="2"/>
  <c r="BI1067" i="2"/>
  <c r="BI1066" i="2"/>
  <c r="BI1065" i="2"/>
  <c r="BI1064" i="2"/>
  <c r="BI1063" i="2"/>
  <c r="BI1062" i="2"/>
  <c r="BI1061" i="2"/>
  <c r="BI1060" i="2"/>
  <c r="BI1059" i="2"/>
  <c r="BI1058" i="2"/>
  <c r="BI1057" i="2"/>
  <c r="BI1056" i="2"/>
  <c r="BI1055" i="2"/>
  <c r="BI1054" i="2"/>
  <c r="BI1053" i="2"/>
  <c r="BI1052" i="2"/>
  <c r="BI1051" i="2"/>
  <c r="BI1050" i="2"/>
  <c r="BI1049" i="2"/>
  <c r="BI1048" i="2"/>
  <c r="BI1047" i="2"/>
  <c r="BI1046" i="2"/>
  <c r="BI1045" i="2"/>
  <c r="BI1044" i="2"/>
  <c r="BI1043" i="2"/>
  <c r="BI1042" i="2"/>
  <c r="BI1041" i="2"/>
  <c r="BI1040" i="2"/>
  <c r="BI1039" i="2"/>
  <c r="BI1038" i="2"/>
  <c r="BI1037" i="2"/>
  <c r="BI1036" i="2"/>
  <c r="BI1035" i="2"/>
  <c r="BI1034" i="2"/>
  <c r="BI1033" i="2"/>
  <c r="BI1032" i="2"/>
  <c r="BI1031" i="2"/>
  <c r="BI1030" i="2"/>
  <c r="BI1029" i="2"/>
  <c r="BI1028" i="2"/>
  <c r="BI1027" i="2"/>
  <c r="BI1026" i="2"/>
  <c r="BI1025" i="2"/>
  <c r="BI1024" i="2"/>
  <c r="BI1023" i="2"/>
  <c r="BI1022" i="2"/>
  <c r="BI1021" i="2"/>
  <c r="BI1020" i="2"/>
  <c r="BI1019" i="2"/>
  <c r="BI1018" i="2"/>
  <c r="BI1017" i="2"/>
  <c r="BI1016" i="2"/>
  <c r="BI1015" i="2"/>
  <c r="BI1014" i="2"/>
  <c r="BI1013" i="2"/>
  <c r="BI1012" i="2"/>
  <c r="BI1011" i="2"/>
  <c r="BI1010" i="2"/>
  <c r="BI1009" i="2"/>
  <c r="BI1008" i="2"/>
  <c r="BI1007" i="2"/>
  <c r="BI1006" i="2"/>
  <c r="BI1005" i="2"/>
  <c r="BI1004" i="2"/>
  <c r="BI1003" i="2"/>
  <c r="BI1002" i="2"/>
  <c r="BI1001" i="2"/>
  <c r="BI1000" i="2"/>
  <c r="BI999" i="2"/>
  <c r="BI998" i="2"/>
  <c r="BI997" i="2"/>
  <c r="BI996" i="2"/>
  <c r="BI995" i="2"/>
  <c r="BI994" i="2"/>
  <c r="BI993" i="2"/>
  <c r="BI992" i="2"/>
  <c r="BI991" i="2"/>
  <c r="BI990" i="2"/>
  <c r="BI989" i="2"/>
  <c r="BI988" i="2"/>
  <c r="BI987" i="2"/>
  <c r="BI986" i="2"/>
  <c r="BI985" i="2"/>
  <c r="BI984" i="2"/>
  <c r="BI983" i="2"/>
  <c r="BI982" i="2"/>
  <c r="BI981" i="2"/>
  <c r="BI980" i="2"/>
  <c r="BI979" i="2"/>
  <c r="BI978" i="2"/>
  <c r="BI977" i="2"/>
  <c r="BI976" i="2"/>
  <c r="BI975" i="2"/>
  <c r="BI974" i="2"/>
  <c r="BI973" i="2"/>
  <c r="BI972" i="2"/>
  <c r="BI971" i="2"/>
  <c r="BI970" i="2"/>
  <c r="BI969" i="2"/>
  <c r="BI968" i="2"/>
  <c r="BI967" i="2"/>
  <c r="BI966" i="2"/>
  <c r="BI965" i="2"/>
  <c r="BI964" i="2"/>
  <c r="BI963" i="2"/>
  <c r="BI962" i="2"/>
  <c r="BI961" i="2"/>
  <c r="BI960" i="2"/>
  <c r="BI959" i="2"/>
  <c r="BI958" i="2"/>
  <c r="BI957" i="2"/>
  <c r="BI956" i="2"/>
  <c r="BI955" i="2"/>
  <c r="BI954" i="2"/>
  <c r="BI953" i="2"/>
  <c r="BI952" i="2"/>
  <c r="BI951" i="2"/>
  <c r="BI950" i="2"/>
  <c r="BI949" i="2"/>
  <c r="BI948" i="2"/>
  <c r="BI947" i="2"/>
  <c r="BI946" i="2"/>
  <c r="BI945" i="2"/>
  <c r="BI944" i="2"/>
  <c r="BI943" i="2"/>
  <c r="BI942" i="2"/>
  <c r="BI941" i="2"/>
  <c r="BI940" i="2"/>
  <c r="BI939" i="2"/>
  <c r="BI938" i="2"/>
  <c r="BI937" i="2"/>
  <c r="BI936" i="2"/>
  <c r="BI935" i="2"/>
  <c r="BI934" i="2"/>
  <c r="BI933" i="2"/>
  <c r="BI932" i="2"/>
  <c r="BI931" i="2"/>
  <c r="BI930" i="2"/>
  <c r="BI929" i="2"/>
  <c r="BI928" i="2"/>
  <c r="BI927" i="2"/>
  <c r="BI926" i="2"/>
  <c r="BI925" i="2"/>
  <c r="BI924" i="2"/>
  <c r="BI923" i="2"/>
  <c r="BI922" i="2"/>
  <c r="BI921" i="2"/>
  <c r="BI920" i="2"/>
  <c r="BI919" i="2"/>
  <c r="BI918" i="2"/>
  <c r="BI917" i="2"/>
  <c r="BI916" i="2"/>
  <c r="BI915" i="2"/>
  <c r="BI914" i="2"/>
  <c r="BI913" i="2"/>
  <c r="BI912" i="2"/>
  <c r="BI911" i="2"/>
  <c r="BI910" i="2"/>
  <c r="BI909" i="2"/>
  <c r="BI908" i="2"/>
  <c r="BI907" i="2"/>
  <c r="BI906" i="2"/>
  <c r="BI905" i="2"/>
  <c r="BI904" i="2"/>
  <c r="BI903" i="2"/>
  <c r="BI902" i="2"/>
  <c r="BI901" i="2"/>
  <c r="BI900" i="2"/>
  <c r="BI899" i="2"/>
  <c r="BI898" i="2"/>
  <c r="BI897" i="2"/>
  <c r="BI896" i="2"/>
  <c r="BI895" i="2"/>
  <c r="BI894" i="2"/>
  <c r="BI893" i="2"/>
  <c r="BI892" i="2"/>
  <c r="BI891" i="2"/>
  <c r="BI890" i="2"/>
  <c r="BI889" i="2"/>
  <c r="BI888" i="2"/>
  <c r="BI887" i="2"/>
  <c r="BI886" i="2"/>
  <c r="BI885" i="2"/>
  <c r="BI884" i="2"/>
  <c r="BI883" i="2"/>
  <c r="BI882" i="2"/>
  <c r="BI881" i="2"/>
  <c r="BI880" i="2"/>
  <c r="BI879" i="2"/>
  <c r="BI878" i="2"/>
  <c r="BI877" i="2"/>
  <c r="BI876" i="2"/>
  <c r="BI875" i="2"/>
  <c r="BI874" i="2"/>
  <c r="BI873" i="2"/>
  <c r="BI872" i="2"/>
  <c r="BI871" i="2"/>
  <c r="BI870" i="2"/>
  <c r="BI869" i="2"/>
  <c r="BI868" i="2"/>
  <c r="BI867" i="2"/>
  <c r="BI866" i="2"/>
  <c r="BI865" i="2"/>
  <c r="BI864" i="2"/>
  <c r="BI863" i="2"/>
  <c r="BI862" i="2"/>
  <c r="BI861" i="2"/>
  <c r="BI860" i="2"/>
  <c r="BI859" i="2"/>
  <c r="BI858" i="2"/>
  <c r="BI857" i="2"/>
  <c r="BI856" i="2"/>
  <c r="BI855" i="2"/>
  <c r="BI854" i="2"/>
  <c r="BI853" i="2"/>
  <c r="BI852" i="2"/>
  <c r="BI851" i="2"/>
  <c r="BI850" i="2"/>
  <c r="BI849" i="2"/>
  <c r="BI848" i="2"/>
  <c r="BI847" i="2"/>
  <c r="BI846" i="2"/>
  <c r="BI845" i="2"/>
  <c r="BI844" i="2"/>
  <c r="BI843" i="2"/>
  <c r="BI842" i="2"/>
  <c r="BI841" i="2"/>
  <c r="BI840" i="2"/>
  <c r="BI839" i="2"/>
  <c r="BI838" i="2"/>
  <c r="BI837" i="2"/>
  <c r="BI836" i="2"/>
  <c r="BI835" i="2"/>
  <c r="BI834" i="2"/>
  <c r="BI833" i="2"/>
  <c r="BI832" i="2"/>
  <c r="BI831" i="2"/>
  <c r="BI830" i="2"/>
  <c r="BI829" i="2"/>
  <c r="BI828" i="2"/>
  <c r="BI827" i="2"/>
  <c r="BI826" i="2"/>
  <c r="BI825" i="2"/>
  <c r="BI824" i="2"/>
  <c r="BI823" i="2"/>
  <c r="BI822" i="2"/>
  <c r="BI821" i="2"/>
  <c r="BI820" i="2"/>
  <c r="BI819" i="2"/>
  <c r="BI818" i="2"/>
  <c r="BI817" i="2"/>
  <c r="BI816" i="2"/>
  <c r="BI815" i="2"/>
  <c r="BI814" i="2"/>
  <c r="BI813" i="2"/>
  <c r="BI812" i="2"/>
  <c r="BI811" i="2"/>
  <c r="BI810" i="2"/>
  <c r="BI809" i="2"/>
  <c r="BI808" i="2"/>
  <c r="BI807" i="2"/>
  <c r="BI806" i="2"/>
  <c r="BI805" i="2"/>
  <c r="BI804" i="2"/>
  <c r="BI803" i="2"/>
  <c r="BI802" i="2"/>
  <c r="BI801" i="2"/>
  <c r="BI800" i="2"/>
  <c r="BI799" i="2"/>
  <c r="BI798" i="2"/>
  <c r="BI797" i="2"/>
  <c r="BI796" i="2"/>
  <c r="BI795" i="2"/>
  <c r="BI794" i="2"/>
  <c r="BI793" i="2"/>
  <c r="BI792" i="2"/>
  <c r="BI791" i="2"/>
  <c r="BI790" i="2"/>
  <c r="BI789" i="2"/>
  <c r="BI788" i="2"/>
  <c r="BI787" i="2"/>
  <c r="BI786" i="2"/>
  <c r="BI785" i="2"/>
  <c r="BI784" i="2"/>
  <c r="BI783" i="2"/>
  <c r="BI782" i="2"/>
  <c r="BI781" i="2"/>
  <c r="BI780" i="2"/>
  <c r="BI779" i="2"/>
  <c r="BI778" i="2"/>
  <c r="BI777" i="2"/>
  <c r="BI776" i="2"/>
  <c r="BI775" i="2"/>
  <c r="BI774" i="2"/>
  <c r="BI773" i="2"/>
  <c r="BI772" i="2"/>
  <c r="BI771" i="2"/>
  <c r="BI770" i="2"/>
  <c r="BI769" i="2"/>
  <c r="BI768" i="2"/>
  <c r="BI767" i="2"/>
  <c r="BI766" i="2"/>
  <c r="BI765" i="2"/>
  <c r="BI764" i="2"/>
  <c r="BI763" i="2"/>
  <c r="BI762" i="2"/>
  <c r="BI761" i="2"/>
  <c r="BI760" i="2"/>
  <c r="BI759" i="2"/>
  <c r="BI758" i="2"/>
  <c r="BI757" i="2"/>
  <c r="BI756" i="2"/>
  <c r="BI755" i="2"/>
  <c r="BI754" i="2"/>
  <c r="BI753" i="2"/>
  <c r="BI752" i="2"/>
  <c r="BI751" i="2"/>
  <c r="BI750" i="2"/>
  <c r="BI749" i="2"/>
  <c r="BI748" i="2"/>
  <c r="BI747" i="2"/>
  <c r="BI746" i="2"/>
  <c r="BI745" i="2"/>
  <c r="BI744" i="2"/>
  <c r="BI743" i="2"/>
  <c r="BI742" i="2"/>
  <c r="BI741" i="2"/>
  <c r="BI740" i="2"/>
  <c r="BI739" i="2"/>
  <c r="BI738" i="2"/>
  <c r="BI737" i="2"/>
  <c r="BI736" i="2"/>
  <c r="BI735" i="2"/>
  <c r="BI734" i="2"/>
  <c r="BI733" i="2"/>
  <c r="BI732" i="2"/>
  <c r="BI731" i="2"/>
  <c r="BI730" i="2"/>
  <c r="BI729" i="2"/>
  <c r="BI728" i="2"/>
  <c r="BI727" i="2"/>
  <c r="BI726" i="2"/>
  <c r="BI725" i="2"/>
  <c r="BI724" i="2"/>
  <c r="BI723" i="2"/>
  <c r="BI722" i="2"/>
  <c r="BI721" i="2"/>
  <c r="BI720" i="2"/>
  <c r="BI719" i="2"/>
  <c r="BI718" i="2"/>
  <c r="BI717" i="2"/>
  <c r="BI716" i="2"/>
  <c r="BI715" i="2"/>
  <c r="BI714" i="2"/>
  <c r="BI713" i="2"/>
  <c r="BI712" i="2"/>
  <c r="BI711" i="2"/>
  <c r="BI710" i="2"/>
  <c r="BI709" i="2"/>
  <c r="BI708" i="2"/>
  <c r="BI707" i="2"/>
  <c r="BI706" i="2"/>
  <c r="BI705" i="2"/>
  <c r="BI704" i="2"/>
  <c r="BI703" i="2"/>
  <c r="BI702" i="2"/>
  <c r="BI701" i="2"/>
  <c r="BI700" i="2"/>
  <c r="BI699" i="2"/>
  <c r="BI698" i="2"/>
  <c r="BI697" i="2"/>
  <c r="BI696" i="2"/>
  <c r="BI695" i="2"/>
  <c r="BI694" i="2"/>
  <c r="BI693" i="2"/>
  <c r="BI692" i="2"/>
  <c r="BI691" i="2"/>
  <c r="BI690" i="2"/>
  <c r="BI689" i="2"/>
  <c r="BI688" i="2"/>
  <c r="BI687" i="2"/>
  <c r="BI686" i="2"/>
  <c r="BI685" i="2"/>
  <c r="BI684" i="2"/>
  <c r="BI683" i="2"/>
  <c r="BI682" i="2"/>
  <c r="BI681" i="2"/>
  <c r="BI680" i="2"/>
  <c r="BI679" i="2"/>
  <c r="BI678" i="2"/>
  <c r="BI677" i="2"/>
  <c r="BI676" i="2"/>
  <c r="BI675" i="2"/>
  <c r="BI674" i="2"/>
  <c r="BI673" i="2"/>
  <c r="BI672" i="2"/>
  <c r="BI671" i="2"/>
  <c r="BI670" i="2"/>
  <c r="BI669" i="2"/>
  <c r="BI668" i="2"/>
  <c r="BI667" i="2"/>
  <c r="BI666" i="2"/>
  <c r="BI665" i="2"/>
  <c r="BI664" i="2"/>
  <c r="BI663" i="2"/>
  <c r="BI662" i="2"/>
  <c r="BI661" i="2"/>
  <c r="BI660" i="2"/>
  <c r="BI659" i="2"/>
  <c r="BI658" i="2"/>
  <c r="BI657" i="2"/>
  <c r="BI656" i="2"/>
  <c r="BI655" i="2"/>
  <c r="BI654" i="2"/>
  <c r="BI653" i="2"/>
  <c r="BI652" i="2"/>
  <c r="BI651" i="2"/>
  <c r="BI650" i="2"/>
  <c r="BI649" i="2"/>
  <c r="BI648" i="2"/>
  <c r="BI647" i="2"/>
  <c r="BI646" i="2"/>
  <c r="BI645" i="2"/>
  <c r="BI644" i="2"/>
  <c r="BI643" i="2"/>
  <c r="BI642" i="2"/>
  <c r="BI641" i="2"/>
  <c r="BI640" i="2"/>
  <c r="BI639" i="2"/>
  <c r="BI638" i="2"/>
  <c r="BI637" i="2"/>
  <c r="BI636" i="2"/>
  <c r="BI635" i="2"/>
  <c r="BI634" i="2"/>
  <c r="BI633" i="2"/>
  <c r="BI632" i="2"/>
  <c r="BI631" i="2"/>
  <c r="BI630" i="2"/>
  <c r="BI629" i="2"/>
  <c r="BI628" i="2"/>
  <c r="BI627" i="2"/>
  <c r="BI626" i="2"/>
  <c r="BI625" i="2"/>
  <c r="BI624" i="2"/>
  <c r="BI623" i="2"/>
  <c r="BI622" i="2"/>
  <c r="BI621" i="2"/>
  <c r="BI620" i="2"/>
  <c r="BI619" i="2"/>
  <c r="BI618" i="2"/>
  <c r="BI617" i="2"/>
  <c r="BI616" i="2"/>
  <c r="BI615" i="2"/>
  <c r="BI614" i="2"/>
  <c r="BI613" i="2"/>
  <c r="BI612" i="2"/>
  <c r="BI611" i="2"/>
  <c r="BI610" i="2"/>
  <c r="BI609" i="2"/>
  <c r="BI608" i="2"/>
  <c r="BI607" i="2"/>
  <c r="BI606" i="2"/>
  <c r="BI605" i="2"/>
  <c r="BI604" i="2"/>
  <c r="BI603" i="2"/>
  <c r="BI602" i="2"/>
  <c r="BI601" i="2"/>
  <c r="BI600" i="2"/>
  <c r="BI599" i="2"/>
  <c r="BI598" i="2"/>
  <c r="BI597" i="2"/>
  <c r="BI596" i="2"/>
  <c r="BI595" i="2"/>
  <c r="BI594" i="2"/>
  <c r="BI593" i="2"/>
  <c r="BI592" i="2"/>
  <c r="BI591" i="2"/>
  <c r="BI590" i="2"/>
  <c r="BI589" i="2"/>
  <c r="BI588" i="2"/>
  <c r="BI587" i="2"/>
  <c r="BI586" i="2"/>
  <c r="BI585" i="2"/>
  <c r="BI584" i="2"/>
  <c r="BI583" i="2"/>
  <c r="BI582" i="2"/>
  <c r="BI581" i="2"/>
  <c r="BI580" i="2"/>
  <c r="BI579" i="2"/>
  <c r="BI578" i="2"/>
  <c r="BI577" i="2"/>
  <c r="BI576" i="2"/>
  <c r="BI575" i="2"/>
  <c r="BI574" i="2"/>
  <c r="BI573" i="2"/>
  <c r="BI572" i="2"/>
  <c r="BI571" i="2"/>
  <c r="BI570" i="2"/>
  <c r="BI569" i="2"/>
  <c r="BI568" i="2"/>
  <c r="BI567" i="2"/>
  <c r="BI566" i="2"/>
  <c r="BI565" i="2"/>
  <c r="BI564" i="2"/>
  <c r="BI563" i="2"/>
  <c r="BI562" i="2"/>
  <c r="BI561" i="2"/>
  <c r="BI560" i="2"/>
  <c r="BI559" i="2"/>
  <c r="BI558" i="2"/>
  <c r="BI557" i="2"/>
  <c r="BI556" i="2"/>
  <c r="BI555" i="2"/>
  <c r="BI554" i="2"/>
  <c r="BI553" i="2"/>
  <c r="BI552" i="2"/>
  <c r="BI551" i="2"/>
  <c r="BI550" i="2"/>
  <c r="BI549" i="2"/>
  <c r="BI548" i="2"/>
  <c r="BI547" i="2"/>
  <c r="BI546" i="2"/>
  <c r="BI545" i="2"/>
  <c r="BI544" i="2"/>
  <c r="BI543" i="2"/>
  <c r="BI542" i="2"/>
  <c r="BI541" i="2"/>
  <c r="BI540" i="2"/>
  <c r="BI539" i="2"/>
  <c r="BI538" i="2"/>
  <c r="BI537" i="2"/>
  <c r="BI536" i="2"/>
  <c r="BI535" i="2"/>
  <c r="BI534" i="2"/>
  <c r="BI533" i="2"/>
  <c r="BI532" i="2"/>
  <c r="BI531" i="2"/>
  <c r="BI530" i="2"/>
  <c r="BI529" i="2"/>
  <c r="BI528" i="2"/>
  <c r="BI527" i="2"/>
  <c r="BI526" i="2"/>
  <c r="BI525" i="2"/>
  <c r="BI524" i="2"/>
  <c r="BI523" i="2"/>
  <c r="BI522" i="2"/>
  <c r="BI521" i="2"/>
  <c r="BI520" i="2"/>
  <c r="BI519" i="2"/>
  <c r="BI518" i="2"/>
  <c r="BI517" i="2"/>
  <c r="BI516" i="2"/>
  <c r="BI515" i="2"/>
  <c r="BI514" i="2"/>
  <c r="BI513" i="2"/>
  <c r="BI512" i="2"/>
  <c r="BI511" i="2"/>
  <c r="BI510" i="2"/>
  <c r="BI509" i="2"/>
  <c r="BI508" i="2"/>
  <c r="BI507" i="2"/>
  <c r="BI506" i="2"/>
  <c r="BI505" i="2"/>
  <c r="BI504" i="2"/>
  <c r="BI503" i="2"/>
  <c r="BI502" i="2"/>
  <c r="BI501" i="2"/>
  <c r="BI500" i="2"/>
  <c r="BI499" i="2"/>
  <c r="BI498" i="2"/>
  <c r="BI497" i="2"/>
  <c r="BI496" i="2"/>
  <c r="BI495" i="2"/>
  <c r="BI494" i="2"/>
  <c r="BI493" i="2"/>
  <c r="BI492" i="2"/>
  <c r="BI491" i="2"/>
  <c r="BI490" i="2"/>
  <c r="BI489" i="2"/>
  <c r="BI488" i="2"/>
  <c r="BI487" i="2"/>
  <c r="BI486" i="2"/>
  <c r="BI485" i="2"/>
  <c r="BI484" i="2"/>
  <c r="BI483" i="2"/>
  <c r="BI482" i="2"/>
  <c r="BI481" i="2"/>
  <c r="BI480" i="2"/>
  <c r="BI479" i="2"/>
  <c r="BI478" i="2"/>
  <c r="BI477" i="2"/>
  <c r="BI476" i="2"/>
  <c r="BI475" i="2"/>
  <c r="BI474" i="2"/>
  <c r="BI473" i="2"/>
  <c r="BI472" i="2"/>
  <c r="BI471" i="2"/>
  <c r="BI470" i="2"/>
  <c r="BI469" i="2"/>
  <c r="BI468" i="2"/>
  <c r="BI467" i="2"/>
  <c r="BI466" i="2"/>
  <c r="BI465" i="2"/>
  <c r="BI464" i="2"/>
  <c r="BI463" i="2"/>
  <c r="BI462" i="2"/>
  <c r="BI461" i="2"/>
  <c r="BI460" i="2"/>
  <c r="BI459" i="2"/>
  <c r="BI458" i="2"/>
  <c r="BI457" i="2"/>
  <c r="BI456" i="2"/>
  <c r="BI455" i="2"/>
  <c r="BI454" i="2"/>
  <c r="BI453" i="2"/>
  <c r="BI452" i="2"/>
  <c r="BI451" i="2"/>
  <c r="BI450" i="2"/>
  <c r="BI449" i="2"/>
  <c r="BI448" i="2"/>
  <c r="BI447" i="2"/>
  <c r="BI446" i="2"/>
  <c r="BI445" i="2"/>
  <c r="BI444" i="2"/>
  <c r="BI443" i="2"/>
  <c r="BI442" i="2"/>
  <c r="BI441" i="2"/>
  <c r="BI440" i="2"/>
  <c r="BI439" i="2"/>
  <c r="BI438" i="2"/>
  <c r="BI437" i="2"/>
  <c r="BI436" i="2"/>
  <c r="BI435" i="2"/>
  <c r="BI434" i="2"/>
  <c r="BI433" i="2"/>
  <c r="BI432" i="2"/>
  <c r="BI431" i="2"/>
  <c r="BI430" i="2"/>
  <c r="BI429" i="2"/>
  <c r="BI428" i="2"/>
  <c r="BI427" i="2"/>
  <c r="BI426" i="2"/>
  <c r="BI425" i="2"/>
  <c r="BI424" i="2"/>
  <c r="BI423" i="2"/>
  <c r="BI422" i="2"/>
  <c r="BI421" i="2"/>
  <c r="BI420" i="2"/>
  <c r="BI419" i="2"/>
  <c r="BI418" i="2"/>
  <c r="BI417" i="2"/>
  <c r="BI416" i="2"/>
  <c r="BI415" i="2"/>
  <c r="BI414" i="2"/>
  <c r="BI413" i="2"/>
  <c r="BI412" i="2"/>
  <c r="BI411" i="2"/>
  <c r="BI410" i="2"/>
  <c r="BI409" i="2"/>
  <c r="BI408" i="2"/>
  <c r="BI407" i="2"/>
  <c r="BI406" i="2"/>
  <c r="BI405" i="2"/>
  <c r="BI404" i="2"/>
  <c r="BI403" i="2"/>
  <c r="BI402" i="2"/>
  <c r="BI401" i="2"/>
  <c r="BI400" i="2"/>
  <c r="BI399" i="2"/>
  <c r="BI398" i="2"/>
  <c r="BI397" i="2"/>
  <c r="BI396" i="2"/>
  <c r="BI395" i="2"/>
  <c r="BI394" i="2"/>
  <c r="BI393" i="2"/>
  <c r="BI392" i="2"/>
  <c r="BI391" i="2"/>
  <c r="BI390" i="2"/>
  <c r="BI389" i="2"/>
  <c r="BI388" i="2"/>
  <c r="BI387" i="2"/>
  <c r="BI386" i="2"/>
  <c r="BI385" i="2"/>
  <c r="BI384" i="2"/>
  <c r="BI383" i="2"/>
  <c r="BI382" i="2"/>
  <c r="BI381" i="2"/>
  <c r="BI380" i="2"/>
  <c r="BI379" i="2"/>
  <c r="BI378" i="2"/>
  <c r="BI377" i="2"/>
  <c r="BI376" i="2"/>
  <c r="BI375" i="2"/>
  <c r="BI374" i="2"/>
  <c r="BI373" i="2"/>
  <c r="BI372" i="2"/>
  <c r="BI371" i="2"/>
  <c r="BI370" i="2"/>
  <c r="BI369" i="2"/>
  <c r="BI368" i="2"/>
  <c r="BI367" i="2"/>
  <c r="BI366" i="2"/>
  <c r="BI365" i="2"/>
  <c r="BI364" i="2"/>
  <c r="BI363" i="2"/>
  <c r="BI362" i="2"/>
  <c r="BI361" i="2"/>
  <c r="BI360" i="2"/>
  <c r="BI359" i="2"/>
  <c r="BI358" i="2"/>
  <c r="BI357" i="2"/>
  <c r="BI356" i="2"/>
  <c r="BI355" i="2"/>
  <c r="BI354" i="2"/>
  <c r="BI353" i="2"/>
  <c r="BI352" i="2"/>
  <c r="BI351" i="2"/>
  <c r="BI350" i="2"/>
  <c r="BI349" i="2"/>
  <c r="BI348" i="2"/>
  <c r="BI347" i="2"/>
  <c r="BI346" i="2"/>
  <c r="BI345" i="2"/>
  <c r="BI344" i="2"/>
  <c r="BI343" i="2"/>
  <c r="BI342" i="2"/>
  <c r="BI341" i="2"/>
  <c r="BI340" i="2"/>
  <c r="BI339" i="2"/>
  <c r="BI338" i="2"/>
  <c r="BI337" i="2"/>
  <c r="BI336" i="2"/>
  <c r="BI335" i="2"/>
  <c r="BI334" i="2"/>
  <c r="BI333" i="2"/>
  <c r="BI332" i="2"/>
  <c r="BI331" i="2"/>
  <c r="BI330" i="2"/>
  <c r="BI329" i="2"/>
  <c r="BI328" i="2"/>
  <c r="BI327" i="2"/>
  <c r="BI326" i="2"/>
  <c r="BI325" i="2"/>
  <c r="BI324" i="2"/>
  <c r="BI323" i="2"/>
  <c r="BI322" i="2"/>
  <c r="BI321" i="2"/>
  <c r="BI320" i="2"/>
  <c r="BI319" i="2"/>
  <c r="BI318" i="2"/>
  <c r="BI317" i="2"/>
  <c r="BI316" i="2"/>
  <c r="BI315" i="2"/>
  <c r="BI314" i="2"/>
  <c r="BI313" i="2"/>
  <c r="BI312" i="2"/>
  <c r="BI311" i="2"/>
  <c r="BI310" i="2"/>
  <c r="BI309" i="2"/>
  <c r="BI308" i="2"/>
  <c r="BI307" i="2"/>
  <c r="BI306" i="2"/>
  <c r="BI305" i="2"/>
  <c r="BI304" i="2"/>
  <c r="BI303" i="2"/>
  <c r="BI302" i="2"/>
  <c r="BI301" i="2"/>
  <c r="BI300" i="2"/>
  <c r="BI299" i="2"/>
  <c r="BI298" i="2"/>
  <c r="BI297" i="2"/>
  <c r="BI296" i="2"/>
  <c r="BI295" i="2"/>
  <c r="BI294" i="2"/>
  <c r="BI293" i="2"/>
  <c r="BI292" i="2"/>
  <c r="BI291" i="2"/>
  <c r="BI290" i="2"/>
  <c r="BI289" i="2"/>
  <c r="BI288" i="2"/>
  <c r="BI287" i="2"/>
  <c r="BI286" i="2"/>
  <c r="BI285" i="2"/>
  <c r="BI284" i="2"/>
  <c r="BI283" i="2"/>
  <c r="BI282" i="2"/>
  <c r="BI281" i="2"/>
  <c r="BI280" i="2"/>
  <c r="BI279" i="2"/>
  <c r="BI278" i="2"/>
  <c r="BI277" i="2"/>
  <c r="BI276" i="2"/>
  <c r="BI275" i="2"/>
  <c r="BI274" i="2"/>
  <c r="BI273" i="2"/>
  <c r="BI272" i="2"/>
  <c r="BI271" i="2"/>
  <c r="BI270" i="2"/>
  <c r="BI269" i="2"/>
  <c r="BI268" i="2"/>
  <c r="BI267" i="2"/>
  <c r="BI266" i="2"/>
  <c r="BI265" i="2"/>
  <c r="BI264" i="2"/>
  <c r="BI263" i="2"/>
  <c r="BI262" i="2"/>
  <c r="BI261" i="2"/>
  <c r="BI260" i="2"/>
  <c r="BI259" i="2"/>
  <c r="BI258" i="2"/>
  <c r="BI257" i="2"/>
  <c r="BI256" i="2"/>
  <c r="BI255" i="2"/>
  <c r="BI254" i="2"/>
  <c r="BI253" i="2"/>
  <c r="BI252" i="2"/>
  <c r="BI251" i="2"/>
  <c r="BI250" i="2"/>
  <c r="BI249" i="2"/>
  <c r="BI248" i="2"/>
  <c r="BI247" i="2"/>
  <c r="BI246" i="2"/>
  <c r="BI245" i="2"/>
  <c r="BI244" i="2"/>
  <c r="BI243" i="2"/>
  <c r="BI242" i="2"/>
  <c r="BI241" i="2"/>
  <c r="BI240" i="2"/>
  <c r="BI239" i="2"/>
  <c r="BI238" i="2"/>
  <c r="BI237" i="2"/>
  <c r="BI236" i="2"/>
  <c r="BI235" i="2"/>
  <c r="BI234" i="2"/>
  <c r="BI233" i="2"/>
  <c r="BI232" i="2"/>
  <c r="BI231" i="2"/>
  <c r="BI230" i="2"/>
  <c r="BI229" i="2"/>
  <c r="BI228" i="2"/>
  <c r="BI227" i="2"/>
  <c r="BI226" i="2"/>
  <c r="BI225" i="2"/>
  <c r="BI224" i="2"/>
  <c r="BI223" i="2"/>
  <c r="BI222" i="2"/>
  <c r="BI221" i="2"/>
  <c r="BI220" i="2"/>
  <c r="BI219" i="2"/>
  <c r="BI218" i="2"/>
  <c r="BI217" i="2"/>
  <c r="BI216" i="2"/>
  <c r="BI215" i="2"/>
  <c r="BI214" i="2"/>
  <c r="BI213" i="2"/>
  <c r="BI212" i="2"/>
  <c r="BI211" i="2"/>
  <c r="BI210" i="2"/>
  <c r="BI209" i="2"/>
  <c r="BI208" i="2"/>
  <c r="BI207" i="2"/>
  <c r="BI206" i="2"/>
  <c r="BI205" i="2"/>
  <c r="BI204" i="2"/>
  <c r="BI203" i="2"/>
  <c r="BI202" i="2"/>
  <c r="BI201" i="2"/>
  <c r="BI200" i="2"/>
  <c r="BI199" i="2"/>
  <c r="BI198" i="2"/>
  <c r="BI197" i="2"/>
  <c r="BI196" i="2"/>
  <c r="BI195" i="2"/>
  <c r="BI194" i="2"/>
  <c r="BI193" i="2"/>
  <c r="BI192" i="2"/>
  <c r="BI191" i="2"/>
  <c r="BI190" i="2"/>
  <c r="BI189" i="2"/>
  <c r="BI188" i="2"/>
  <c r="BI187" i="2"/>
  <c r="BI186" i="2"/>
  <c r="BI185" i="2"/>
  <c r="BI184" i="2"/>
  <c r="BI183" i="2"/>
  <c r="BI182" i="2"/>
  <c r="BI181" i="2"/>
  <c r="BI180" i="2"/>
  <c r="BI179" i="2"/>
  <c r="BI178" i="2"/>
  <c r="BI177" i="2"/>
  <c r="BI176" i="2"/>
  <c r="BI175" i="2"/>
  <c r="BI174" i="2"/>
  <c r="BI173" i="2"/>
  <c r="BI172" i="2"/>
  <c r="BI171" i="2"/>
  <c r="BI170" i="2"/>
  <c r="BI169" i="2"/>
  <c r="BI168" i="2"/>
  <c r="BI167" i="2"/>
  <c r="BI166" i="2"/>
  <c r="BI165" i="2"/>
  <c r="BI164" i="2"/>
  <c r="BI163" i="2"/>
  <c r="BI162" i="2"/>
  <c r="BI161" i="2"/>
  <c r="BI160" i="2"/>
  <c r="BI159" i="2"/>
  <c r="BI158" i="2"/>
  <c r="BI157" i="2"/>
  <c r="BI156" i="2"/>
  <c r="BI155" i="2"/>
  <c r="BI154" i="2"/>
  <c r="BI153" i="2"/>
  <c r="BI152" i="2"/>
  <c r="BI151" i="2"/>
  <c r="BI150" i="2"/>
  <c r="BI149" i="2"/>
  <c r="BI148" i="2"/>
  <c r="BI147" i="2"/>
  <c r="BI146" i="2"/>
  <c r="BI145" i="2"/>
  <c r="BI144" i="2"/>
  <c r="BI143" i="2"/>
  <c r="BI142" i="2"/>
  <c r="BI141" i="2"/>
  <c r="BI140" i="2"/>
  <c r="BI139" i="2"/>
  <c r="BI138" i="2"/>
  <c r="BI137" i="2"/>
  <c r="BI136" i="2"/>
  <c r="BI135" i="2"/>
  <c r="BI134" i="2"/>
  <c r="BI133" i="2"/>
  <c r="BI132" i="2"/>
  <c r="BI131" i="2"/>
  <c r="BI130" i="2"/>
  <c r="BI129" i="2"/>
  <c r="BI128" i="2"/>
  <c r="BI127" i="2"/>
  <c r="BI126" i="2"/>
  <c r="BI125" i="2"/>
  <c r="BI124" i="2"/>
  <c r="BI123" i="2"/>
  <c r="BI122" i="2"/>
  <c r="BI121" i="2"/>
  <c r="BI120" i="2"/>
  <c r="BI119" i="2"/>
  <c r="BI118" i="2"/>
  <c r="BI117" i="2"/>
  <c r="BI116" i="2"/>
  <c r="BI115" i="2"/>
  <c r="BI114" i="2"/>
  <c r="BI113" i="2"/>
  <c r="BI112" i="2"/>
  <c r="BI111" i="2"/>
  <c r="BI110" i="2"/>
  <c r="BI109" i="2"/>
  <c r="BI108" i="2"/>
  <c r="BI107" i="2"/>
  <c r="BI106" i="2"/>
  <c r="BI105" i="2"/>
  <c r="BI104" i="2"/>
  <c r="BI103" i="2"/>
  <c r="BI102" i="2"/>
  <c r="BI101" i="2"/>
  <c r="BI100" i="2"/>
  <c r="BI99" i="2"/>
  <c r="BI98" i="2"/>
  <c r="BI97" i="2"/>
  <c r="BI96" i="2"/>
  <c r="BI95" i="2"/>
  <c r="BI94" i="2"/>
  <c r="BI93" i="2"/>
  <c r="BI92" i="2"/>
  <c r="BI91" i="2"/>
  <c r="BI90" i="2"/>
  <c r="BI89" i="2"/>
  <c r="BI88" i="2"/>
  <c r="BI87" i="2"/>
  <c r="BI86" i="2"/>
  <c r="BI85" i="2"/>
  <c r="BI84" i="2"/>
  <c r="BI83" i="2"/>
  <c r="BI82" i="2"/>
  <c r="BI81" i="2"/>
  <c r="BI80" i="2"/>
  <c r="BI79" i="2"/>
  <c r="BI78" i="2"/>
  <c r="BI77" i="2"/>
  <c r="BI76" i="2"/>
  <c r="BI75" i="2"/>
  <c r="BI74" i="2"/>
  <c r="BI73" i="2"/>
  <c r="BI72" i="2"/>
  <c r="BI71" i="2"/>
  <c r="BI70" i="2"/>
  <c r="BI69" i="2"/>
  <c r="BI68" i="2"/>
  <c r="BI67" i="2"/>
  <c r="BI66" i="2"/>
  <c r="BI65" i="2"/>
  <c r="BI64" i="2"/>
  <c r="BI63" i="2"/>
  <c r="BI62" i="2"/>
  <c r="BI61" i="2"/>
  <c r="BI60" i="2"/>
  <c r="BI59" i="2"/>
  <c r="BI58" i="2"/>
  <c r="BI57" i="2"/>
  <c r="BI56" i="2"/>
  <c r="BI55" i="2"/>
  <c r="BI54" i="2"/>
  <c r="BI53" i="2"/>
  <c r="BI52" i="2"/>
  <c r="BI51" i="2"/>
  <c r="BI50" i="2"/>
  <c r="BI49" i="2"/>
  <c r="BI48" i="2"/>
  <c r="BI47" i="2"/>
  <c r="BI46" i="2"/>
  <c r="BI45" i="2"/>
  <c r="BI44" i="2"/>
  <c r="BI43" i="2"/>
  <c r="BI42" i="2"/>
  <c r="BI41" i="2"/>
  <c r="BI40" i="2"/>
  <c r="BI39" i="2"/>
  <c r="BI38" i="2"/>
  <c r="BI37" i="2"/>
  <c r="BI36" i="2"/>
  <c r="BI35" i="2"/>
  <c r="BI34" i="2"/>
  <c r="BI33" i="2"/>
  <c r="BI32" i="2"/>
  <c r="BI31" i="2"/>
  <c r="BI30" i="2"/>
  <c r="BI29" i="2"/>
  <c r="BI28" i="2"/>
  <c r="BI27" i="2"/>
  <c r="BI26" i="2"/>
  <c r="BI25" i="2"/>
  <c r="BI24" i="2"/>
  <c r="BI23" i="2"/>
  <c r="BI22" i="2"/>
  <c r="BI21" i="2"/>
  <c r="BI20" i="2"/>
  <c r="BI19" i="2"/>
  <c r="BI18" i="2"/>
  <c r="BI17" i="2"/>
  <c r="BI16" i="2"/>
  <c r="BI14" i="2"/>
  <c r="BH1430" i="2"/>
  <c r="BH1429" i="2"/>
  <c r="BH1428" i="2"/>
  <c r="BH1427" i="2"/>
  <c r="BH1426" i="2"/>
  <c r="BH1425" i="2"/>
  <c r="BH1424" i="2"/>
  <c r="BH1423" i="2"/>
  <c r="BH1422" i="2"/>
  <c r="BH1421" i="2"/>
  <c r="BH1420" i="2"/>
  <c r="BH1419" i="2"/>
  <c r="BH1418" i="2"/>
  <c r="BH1417" i="2"/>
  <c r="BH1416" i="2"/>
  <c r="BH1415" i="2"/>
  <c r="BH1414" i="2"/>
  <c r="BH1413" i="2"/>
  <c r="BH1412" i="2"/>
  <c r="BH1411" i="2"/>
  <c r="BH1410" i="2"/>
  <c r="BH1409" i="2"/>
  <c r="BH1408" i="2"/>
  <c r="BH1407" i="2"/>
  <c r="BH1406" i="2"/>
  <c r="BH1405" i="2"/>
  <c r="BH1404" i="2"/>
  <c r="BH1403" i="2"/>
  <c r="BH1402" i="2"/>
  <c r="BH1401" i="2"/>
  <c r="BH1400" i="2"/>
  <c r="BH1399" i="2"/>
  <c r="BH1398" i="2"/>
  <c r="BH1397" i="2"/>
  <c r="BH1396" i="2"/>
  <c r="BH1395" i="2"/>
  <c r="BH1394" i="2"/>
  <c r="BH1393" i="2"/>
  <c r="BH1392" i="2"/>
  <c r="BH1391" i="2"/>
  <c r="BH1390" i="2"/>
  <c r="BH1389" i="2"/>
  <c r="BH1388" i="2"/>
  <c r="BH1387" i="2"/>
  <c r="BH1386" i="2"/>
  <c r="BH1385" i="2"/>
  <c r="BH1384" i="2"/>
  <c r="BH1383" i="2"/>
  <c r="BH1382" i="2"/>
  <c r="BH1381" i="2"/>
  <c r="BH1380" i="2"/>
  <c r="BH1379" i="2"/>
  <c r="BH1378" i="2"/>
  <c r="BH1377" i="2"/>
  <c r="BH1376" i="2"/>
  <c r="BH1375" i="2"/>
  <c r="BH1374" i="2"/>
  <c r="BH1373" i="2"/>
  <c r="BH1372" i="2"/>
  <c r="BH1371" i="2"/>
  <c r="BH1370" i="2"/>
  <c r="BH1369" i="2"/>
  <c r="BH1368" i="2"/>
  <c r="BH1367" i="2"/>
  <c r="BH1366" i="2"/>
  <c r="BH1365" i="2"/>
  <c r="BH1364" i="2"/>
  <c r="BH1363" i="2"/>
  <c r="BH1362" i="2"/>
  <c r="BH1361" i="2"/>
  <c r="BH1360" i="2"/>
  <c r="BH1359" i="2"/>
  <c r="BH1358" i="2"/>
  <c r="BH1357" i="2"/>
  <c r="BH1356" i="2"/>
  <c r="BH1355" i="2"/>
  <c r="BH1354" i="2"/>
  <c r="BH1353" i="2"/>
  <c r="BH1352" i="2"/>
  <c r="BH1351" i="2"/>
  <c r="BH1350" i="2"/>
  <c r="BH1349" i="2"/>
  <c r="BH1348" i="2"/>
  <c r="BH1347" i="2"/>
  <c r="BH1346" i="2"/>
  <c r="BH1345" i="2"/>
  <c r="BH1344" i="2"/>
  <c r="BH1343" i="2"/>
  <c r="BH1342" i="2"/>
  <c r="BH1341" i="2"/>
  <c r="BH1340" i="2"/>
  <c r="BH1339" i="2"/>
  <c r="BH1338" i="2"/>
  <c r="BH1337" i="2"/>
  <c r="BH1336" i="2"/>
  <c r="BH1335" i="2"/>
  <c r="BH1334" i="2"/>
  <c r="BH1333" i="2"/>
  <c r="BH1332" i="2"/>
  <c r="BH1331" i="2"/>
  <c r="BH1330" i="2"/>
  <c r="BH1329" i="2"/>
  <c r="BH1328" i="2"/>
  <c r="BH1327" i="2"/>
  <c r="BH1326" i="2"/>
  <c r="BH1325" i="2"/>
  <c r="BH1324" i="2"/>
  <c r="BH1323" i="2"/>
  <c r="BH1322" i="2"/>
  <c r="BH1321" i="2"/>
  <c r="BH1320" i="2"/>
  <c r="BH1319" i="2"/>
  <c r="BH1318" i="2"/>
  <c r="BH1317" i="2"/>
  <c r="BH1316" i="2"/>
  <c r="BH1315" i="2"/>
  <c r="BH1314" i="2"/>
  <c r="BH1313" i="2"/>
  <c r="BH1312" i="2"/>
  <c r="BH1311" i="2"/>
  <c r="BH1310" i="2"/>
  <c r="BH1309" i="2"/>
  <c r="BH1308" i="2"/>
  <c r="BH1307" i="2"/>
  <c r="BH1306" i="2"/>
  <c r="BH1305" i="2"/>
  <c r="BH1304" i="2"/>
  <c r="BH1303" i="2"/>
  <c r="BH1302" i="2"/>
  <c r="BH1301" i="2"/>
  <c r="BH1300" i="2"/>
  <c r="BH1299" i="2"/>
  <c r="BH1298" i="2"/>
  <c r="BH1297" i="2"/>
  <c r="BH1296" i="2"/>
  <c r="BH1295" i="2"/>
  <c r="BH1294" i="2"/>
  <c r="BH1293" i="2"/>
  <c r="BH1292" i="2"/>
  <c r="BH1291" i="2"/>
  <c r="BH1290" i="2"/>
  <c r="BH1289" i="2"/>
  <c r="BH1288" i="2"/>
  <c r="BH1287" i="2"/>
  <c r="BH1286" i="2"/>
  <c r="BH1285" i="2"/>
  <c r="BH1284" i="2"/>
  <c r="BH1283" i="2"/>
  <c r="BH1282" i="2"/>
  <c r="BH1281" i="2"/>
  <c r="BH1280" i="2"/>
  <c r="BH1279" i="2"/>
  <c r="BH1278" i="2"/>
  <c r="BH1277" i="2"/>
  <c r="BH1276" i="2"/>
  <c r="BH1275" i="2"/>
  <c r="BH1274" i="2"/>
  <c r="BH1273" i="2"/>
  <c r="BH1272" i="2"/>
  <c r="BH1271" i="2"/>
  <c r="BH1270" i="2"/>
  <c r="BH1269" i="2"/>
  <c r="BH1268" i="2"/>
  <c r="BH1267" i="2"/>
  <c r="BH1266" i="2"/>
  <c r="BH1265" i="2"/>
  <c r="BH1264" i="2"/>
  <c r="BH1263" i="2"/>
  <c r="BH1262" i="2"/>
  <c r="BH1261" i="2"/>
  <c r="BH1260" i="2"/>
  <c r="BH1259" i="2"/>
  <c r="BH1258" i="2"/>
  <c r="BH1257" i="2"/>
  <c r="BH1256" i="2"/>
  <c r="BH1255" i="2"/>
  <c r="BH1254" i="2"/>
  <c r="BH1253" i="2"/>
  <c r="BH1252" i="2"/>
  <c r="BH1251" i="2"/>
  <c r="BH1250" i="2"/>
  <c r="BH1249" i="2"/>
  <c r="BH1248" i="2"/>
  <c r="BH1247" i="2"/>
  <c r="BH1246" i="2"/>
  <c r="BH1245" i="2"/>
  <c r="BH1244" i="2"/>
  <c r="BH1243" i="2"/>
  <c r="BH1242" i="2"/>
  <c r="BH1241" i="2"/>
  <c r="BH1240" i="2"/>
  <c r="BH1239" i="2"/>
  <c r="BH1238" i="2"/>
  <c r="BH1237" i="2"/>
  <c r="BH1236" i="2"/>
  <c r="BH1235" i="2"/>
  <c r="BH1234" i="2"/>
  <c r="BH1233" i="2"/>
  <c r="BH1232" i="2"/>
  <c r="BH1231" i="2"/>
  <c r="BH1230" i="2"/>
  <c r="BH1229" i="2"/>
  <c r="BH1228" i="2"/>
  <c r="BH1227" i="2"/>
  <c r="BH1226" i="2"/>
  <c r="BH1225" i="2"/>
  <c r="BH1224" i="2"/>
  <c r="BH1223" i="2"/>
  <c r="BH1222" i="2"/>
  <c r="BH1221" i="2"/>
  <c r="BH1220" i="2"/>
  <c r="BH1219" i="2"/>
  <c r="BH1218" i="2"/>
  <c r="BH1217" i="2"/>
  <c r="BH1216" i="2"/>
  <c r="BH1215" i="2"/>
  <c r="BH1214" i="2"/>
  <c r="BH1213" i="2"/>
  <c r="BH1212" i="2"/>
  <c r="BH1211" i="2"/>
  <c r="BH1210" i="2"/>
  <c r="BH1209" i="2"/>
  <c r="BH1208" i="2"/>
  <c r="BH1207" i="2"/>
  <c r="BH1206" i="2"/>
  <c r="BH1205" i="2"/>
  <c r="BH1204" i="2"/>
  <c r="BH1203" i="2"/>
  <c r="BH1202" i="2"/>
  <c r="BH1201" i="2"/>
  <c r="BH1200" i="2"/>
  <c r="BH1199" i="2"/>
  <c r="BH1198" i="2"/>
  <c r="BH1197" i="2"/>
  <c r="BH1196" i="2"/>
  <c r="BH1195" i="2"/>
  <c r="BH1194" i="2"/>
  <c r="BH1193" i="2"/>
  <c r="BH1192" i="2"/>
  <c r="BH1191" i="2"/>
  <c r="BH1190" i="2"/>
  <c r="BH1189" i="2"/>
  <c r="BH1188" i="2"/>
  <c r="BH1187" i="2"/>
  <c r="BH1186" i="2"/>
  <c r="BH1185" i="2"/>
  <c r="BH1184" i="2"/>
  <c r="BH1183" i="2"/>
  <c r="BH1182" i="2"/>
  <c r="BH1181" i="2"/>
  <c r="BH1180" i="2"/>
  <c r="BH1179" i="2"/>
  <c r="BH1178" i="2"/>
  <c r="BH1177" i="2"/>
  <c r="BH1176" i="2"/>
  <c r="BH1175" i="2"/>
  <c r="BH1174" i="2"/>
  <c r="BH1173" i="2"/>
  <c r="BH1172" i="2"/>
  <c r="BH1171" i="2"/>
  <c r="BH1170" i="2"/>
  <c r="BH1169" i="2"/>
  <c r="BH1168" i="2"/>
  <c r="BH1167" i="2"/>
  <c r="BH1166" i="2"/>
  <c r="BH1165" i="2"/>
  <c r="BH1164" i="2"/>
  <c r="BH1163" i="2"/>
  <c r="BH1162" i="2"/>
  <c r="BH1161" i="2"/>
  <c r="BH1160" i="2"/>
  <c r="BH1159" i="2"/>
  <c r="BH1158" i="2"/>
  <c r="BH1157" i="2"/>
  <c r="BH1156" i="2"/>
  <c r="BH1155" i="2"/>
  <c r="BH1154" i="2"/>
  <c r="BH1153" i="2"/>
  <c r="BH1152" i="2"/>
  <c r="BH1151" i="2"/>
  <c r="BH1150" i="2"/>
  <c r="BH1149" i="2"/>
  <c r="BH1148" i="2"/>
  <c r="BH1147" i="2"/>
  <c r="BH1146" i="2"/>
  <c r="BH1145" i="2"/>
  <c r="BH1144" i="2"/>
  <c r="BH1143" i="2"/>
  <c r="BH1142" i="2"/>
  <c r="BH1141" i="2"/>
  <c r="BH1140" i="2"/>
  <c r="BH1139" i="2"/>
  <c r="BH1138" i="2"/>
  <c r="BH1137" i="2"/>
  <c r="BH1136" i="2"/>
  <c r="BH1135" i="2"/>
  <c r="BH1134" i="2"/>
  <c r="BH1133" i="2"/>
  <c r="BH1132" i="2"/>
  <c r="BH1131" i="2"/>
  <c r="BH1130" i="2"/>
  <c r="BH1129" i="2"/>
  <c r="BH1128" i="2"/>
  <c r="BH1127" i="2"/>
  <c r="BH1126" i="2"/>
  <c r="BH1125" i="2"/>
  <c r="BH1124" i="2"/>
  <c r="BH1123" i="2"/>
  <c r="BH1122" i="2"/>
  <c r="BH1121" i="2"/>
  <c r="BH1120" i="2"/>
  <c r="BH1119" i="2"/>
  <c r="BH1118" i="2"/>
  <c r="BH1117" i="2"/>
  <c r="BH1116" i="2"/>
  <c r="BH1115" i="2"/>
  <c r="BH1114" i="2"/>
  <c r="BH1113" i="2"/>
  <c r="BH1112" i="2"/>
  <c r="BH1111" i="2"/>
  <c r="BH1110" i="2"/>
  <c r="BH1109" i="2"/>
  <c r="BH1108" i="2"/>
  <c r="BH1107" i="2"/>
  <c r="BH1106" i="2"/>
  <c r="BH1105" i="2"/>
  <c r="BH1104" i="2"/>
  <c r="BH1103" i="2"/>
  <c r="BH1102" i="2"/>
  <c r="BH1101" i="2"/>
  <c r="BH1100" i="2"/>
  <c r="BH1099" i="2"/>
  <c r="BH1098" i="2"/>
  <c r="BH1097" i="2"/>
  <c r="BH1096" i="2"/>
  <c r="BH1095" i="2"/>
  <c r="BH1094" i="2"/>
  <c r="BH1093" i="2"/>
  <c r="BH1092" i="2"/>
  <c r="BH1091" i="2"/>
  <c r="BH1090" i="2"/>
  <c r="BH1089" i="2"/>
  <c r="BH1088" i="2"/>
  <c r="BH1087" i="2"/>
  <c r="BH1086" i="2"/>
  <c r="BH1085" i="2"/>
  <c r="BH1084" i="2"/>
  <c r="BH1083" i="2"/>
  <c r="BH1082" i="2"/>
  <c r="BH1081" i="2"/>
  <c r="BH1080" i="2"/>
  <c r="BH1079" i="2"/>
  <c r="BH1078" i="2"/>
  <c r="BH1077" i="2"/>
  <c r="BH1076" i="2"/>
  <c r="BH1075" i="2"/>
  <c r="BH1074" i="2"/>
  <c r="BH1073" i="2"/>
  <c r="BH1072" i="2"/>
  <c r="BH1071" i="2"/>
  <c r="BH1070" i="2"/>
  <c r="BH1069" i="2"/>
  <c r="BH1068" i="2"/>
  <c r="BH1067" i="2"/>
  <c r="BH1066" i="2"/>
  <c r="BH1065" i="2"/>
  <c r="BH1064" i="2"/>
  <c r="BH1063" i="2"/>
  <c r="BH1062" i="2"/>
  <c r="BH1061" i="2"/>
  <c r="BH1060" i="2"/>
  <c r="BH1059" i="2"/>
  <c r="BH1058" i="2"/>
  <c r="BH1057" i="2"/>
  <c r="BH1056" i="2"/>
  <c r="BH1055" i="2"/>
  <c r="BH1054" i="2"/>
  <c r="BH1053" i="2"/>
  <c r="BH1052" i="2"/>
  <c r="BH1051" i="2"/>
  <c r="BH1050" i="2"/>
  <c r="BH1049" i="2"/>
  <c r="BH1048" i="2"/>
  <c r="BH1047" i="2"/>
  <c r="BH1046" i="2"/>
  <c r="BH1045" i="2"/>
  <c r="BH1044" i="2"/>
  <c r="BH1043" i="2"/>
  <c r="BH1042" i="2"/>
  <c r="BH1041" i="2"/>
  <c r="BH1040" i="2"/>
  <c r="BH1039" i="2"/>
  <c r="BH1038" i="2"/>
  <c r="BH1037" i="2"/>
  <c r="BH1036" i="2"/>
  <c r="BH1035" i="2"/>
  <c r="BH1034" i="2"/>
  <c r="BH1033" i="2"/>
  <c r="BH1032" i="2"/>
  <c r="BH1031" i="2"/>
  <c r="BH1030" i="2"/>
  <c r="BH1029" i="2"/>
  <c r="BH1028" i="2"/>
  <c r="BH1027" i="2"/>
  <c r="BH1026" i="2"/>
  <c r="BH1025" i="2"/>
  <c r="BH1024" i="2"/>
  <c r="BH1023" i="2"/>
  <c r="BH1022" i="2"/>
  <c r="BH1021" i="2"/>
  <c r="BH1020" i="2"/>
  <c r="BH1019" i="2"/>
  <c r="BH1018" i="2"/>
  <c r="BH1017" i="2"/>
  <c r="BH1016" i="2"/>
  <c r="BH1015" i="2"/>
  <c r="BH1014" i="2"/>
  <c r="BH1013" i="2"/>
  <c r="BH1012" i="2"/>
  <c r="BH1011" i="2"/>
  <c r="BH1010" i="2"/>
  <c r="BH1009" i="2"/>
  <c r="BH1008" i="2"/>
  <c r="BH1007" i="2"/>
  <c r="BH1006" i="2"/>
  <c r="BH1005" i="2"/>
  <c r="BH1004" i="2"/>
  <c r="BH1003" i="2"/>
  <c r="BH1002" i="2"/>
  <c r="BH1001" i="2"/>
  <c r="BH1000" i="2"/>
  <c r="BH999" i="2"/>
  <c r="BH998" i="2"/>
  <c r="BH997" i="2"/>
  <c r="BH996" i="2"/>
  <c r="BH995" i="2"/>
  <c r="BH994" i="2"/>
  <c r="BH993" i="2"/>
  <c r="BH992" i="2"/>
  <c r="BH991" i="2"/>
  <c r="BH990" i="2"/>
  <c r="BH989" i="2"/>
  <c r="BH988" i="2"/>
  <c r="BH987" i="2"/>
  <c r="BH986" i="2"/>
  <c r="BH985" i="2"/>
  <c r="BH984" i="2"/>
  <c r="BH983" i="2"/>
  <c r="BH982" i="2"/>
  <c r="BH981" i="2"/>
  <c r="BH980" i="2"/>
  <c r="BH979" i="2"/>
  <c r="BH978" i="2"/>
  <c r="BH977" i="2"/>
  <c r="BH976" i="2"/>
  <c r="BH975" i="2"/>
  <c r="BH974" i="2"/>
  <c r="BH973" i="2"/>
  <c r="BH972" i="2"/>
  <c r="BH971" i="2"/>
  <c r="BH970" i="2"/>
  <c r="BH969" i="2"/>
  <c r="BH968" i="2"/>
  <c r="BH967" i="2"/>
  <c r="BH966" i="2"/>
  <c r="BH965" i="2"/>
  <c r="BH964" i="2"/>
  <c r="BH963" i="2"/>
  <c r="BH962" i="2"/>
  <c r="BH961" i="2"/>
  <c r="BH960" i="2"/>
  <c r="BH959" i="2"/>
  <c r="BH958" i="2"/>
  <c r="BH957" i="2"/>
  <c r="BH956" i="2"/>
  <c r="BH955" i="2"/>
  <c r="BH954" i="2"/>
  <c r="BH953" i="2"/>
  <c r="BH952" i="2"/>
  <c r="BH951" i="2"/>
  <c r="BH950" i="2"/>
  <c r="BH949" i="2"/>
  <c r="BH948" i="2"/>
  <c r="BH947" i="2"/>
  <c r="BH946" i="2"/>
  <c r="BH945" i="2"/>
  <c r="BH944" i="2"/>
  <c r="BH943" i="2"/>
  <c r="BH942" i="2"/>
  <c r="BH941" i="2"/>
  <c r="BH940" i="2"/>
  <c r="BH939" i="2"/>
  <c r="BH938" i="2"/>
  <c r="BH937" i="2"/>
  <c r="BH936" i="2"/>
  <c r="BH935" i="2"/>
  <c r="BH934" i="2"/>
  <c r="BH933" i="2"/>
  <c r="BH932" i="2"/>
  <c r="BH931" i="2"/>
  <c r="BH930" i="2"/>
  <c r="BH929" i="2"/>
  <c r="BH928" i="2"/>
  <c r="BH927" i="2"/>
  <c r="BH926" i="2"/>
  <c r="BH925" i="2"/>
  <c r="BH924" i="2"/>
  <c r="BH923" i="2"/>
  <c r="BH922" i="2"/>
  <c r="BH921" i="2"/>
  <c r="BH920" i="2"/>
  <c r="BH919" i="2"/>
  <c r="BH918" i="2"/>
  <c r="BH917" i="2"/>
  <c r="BH916" i="2"/>
  <c r="BH915" i="2"/>
  <c r="BH914" i="2"/>
  <c r="BH913" i="2"/>
  <c r="BH912" i="2"/>
  <c r="BH911" i="2"/>
  <c r="BH910" i="2"/>
  <c r="BH909" i="2"/>
  <c r="BH908" i="2"/>
  <c r="BH907" i="2"/>
  <c r="BH906" i="2"/>
  <c r="BH905" i="2"/>
  <c r="BH904" i="2"/>
  <c r="BH903" i="2"/>
  <c r="BH902" i="2"/>
  <c r="BH901" i="2"/>
  <c r="BH900" i="2"/>
  <c r="BH899" i="2"/>
  <c r="BH898" i="2"/>
  <c r="BH897" i="2"/>
  <c r="BH896" i="2"/>
  <c r="BH895" i="2"/>
  <c r="BH894" i="2"/>
  <c r="BH893" i="2"/>
  <c r="BH892" i="2"/>
  <c r="BH891" i="2"/>
  <c r="BH890" i="2"/>
  <c r="BH889" i="2"/>
  <c r="BH888" i="2"/>
  <c r="BH887" i="2"/>
  <c r="BH886" i="2"/>
  <c r="BH885" i="2"/>
  <c r="BH884" i="2"/>
  <c r="BH883" i="2"/>
  <c r="BH882" i="2"/>
  <c r="BH881" i="2"/>
  <c r="BH880" i="2"/>
  <c r="BH879" i="2"/>
  <c r="BH878" i="2"/>
  <c r="BH877" i="2"/>
  <c r="BH876" i="2"/>
  <c r="BH875" i="2"/>
  <c r="BH874" i="2"/>
  <c r="BH873" i="2"/>
  <c r="BH872" i="2"/>
  <c r="BH871" i="2"/>
  <c r="BH870" i="2"/>
  <c r="BH869" i="2"/>
  <c r="BH868" i="2"/>
  <c r="BH867" i="2"/>
  <c r="BH866" i="2"/>
  <c r="BH865" i="2"/>
  <c r="BH864" i="2"/>
  <c r="BH863" i="2"/>
  <c r="BH862" i="2"/>
  <c r="BH861" i="2"/>
  <c r="BH860" i="2"/>
  <c r="BH859" i="2"/>
  <c r="BH858" i="2"/>
  <c r="BH857" i="2"/>
  <c r="BH856" i="2"/>
  <c r="BH855" i="2"/>
  <c r="BH854" i="2"/>
  <c r="BH853" i="2"/>
  <c r="BH852" i="2"/>
  <c r="BH851" i="2"/>
  <c r="BH850" i="2"/>
  <c r="BH849" i="2"/>
  <c r="BH848" i="2"/>
  <c r="BH847" i="2"/>
  <c r="BH846" i="2"/>
  <c r="BH845" i="2"/>
  <c r="BH844" i="2"/>
  <c r="BH843" i="2"/>
  <c r="BH842" i="2"/>
  <c r="BH841" i="2"/>
  <c r="BH840" i="2"/>
  <c r="BH839" i="2"/>
  <c r="BH838" i="2"/>
  <c r="BH837" i="2"/>
  <c r="BH836" i="2"/>
  <c r="BH835" i="2"/>
  <c r="BH834" i="2"/>
  <c r="BH833" i="2"/>
  <c r="BH832" i="2"/>
  <c r="BH831" i="2"/>
  <c r="BH830" i="2"/>
  <c r="BH829" i="2"/>
  <c r="BH828" i="2"/>
  <c r="BH827" i="2"/>
  <c r="BH826" i="2"/>
  <c r="BH825" i="2"/>
  <c r="BH824" i="2"/>
  <c r="BH823" i="2"/>
  <c r="BH822" i="2"/>
  <c r="BH821" i="2"/>
  <c r="BH820" i="2"/>
  <c r="BH819" i="2"/>
  <c r="BH818" i="2"/>
  <c r="BH817" i="2"/>
  <c r="BH816" i="2"/>
  <c r="BH815" i="2"/>
  <c r="BH814" i="2"/>
  <c r="BH813" i="2"/>
  <c r="BH812" i="2"/>
  <c r="BH811" i="2"/>
  <c r="BH810" i="2"/>
  <c r="BH809" i="2"/>
  <c r="BH808" i="2"/>
  <c r="BH807" i="2"/>
  <c r="BH806" i="2"/>
  <c r="BH805" i="2"/>
  <c r="BH804" i="2"/>
  <c r="BH803" i="2"/>
  <c r="BH802" i="2"/>
  <c r="BH801" i="2"/>
  <c r="BH800" i="2"/>
  <c r="BH799" i="2"/>
  <c r="BH798" i="2"/>
  <c r="BH797" i="2"/>
  <c r="BH796" i="2"/>
  <c r="BH795" i="2"/>
  <c r="BH794" i="2"/>
  <c r="BH793" i="2"/>
  <c r="BH792" i="2"/>
  <c r="BH791" i="2"/>
  <c r="BH790" i="2"/>
  <c r="BH789" i="2"/>
  <c r="BH788" i="2"/>
  <c r="BH787" i="2"/>
  <c r="BH786" i="2"/>
  <c r="BH785" i="2"/>
  <c r="BH784" i="2"/>
  <c r="BH783" i="2"/>
  <c r="BH782" i="2"/>
  <c r="BH781" i="2"/>
  <c r="BH780" i="2"/>
  <c r="BH779" i="2"/>
  <c r="BH778" i="2"/>
  <c r="BH777" i="2"/>
  <c r="BH776" i="2"/>
  <c r="BH775" i="2"/>
  <c r="BH774" i="2"/>
  <c r="BH773" i="2"/>
  <c r="BH772" i="2"/>
  <c r="BH771" i="2"/>
  <c r="BH770" i="2"/>
  <c r="BH769" i="2"/>
  <c r="BH768" i="2"/>
  <c r="BH767" i="2"/>
  <c r="BH766" i="2"/>
  <c r="BH765" i="2"/>
  <c r="BH764" i="2"/>
  <c r="BH763" i="2"/>
  <c r="BH762" i="2"/>
  <c r="BH761" i="2"/>
  <c r="BH760" i="2"/>
  <c r="BH759" i="2"/>
  <c r="BH758" i="2"/>
  <c r="BH757" i="2"/>
  <c r="BH756" i="2"/>
  <c r="BH755" i="2"/>
  <c r="BH754" i="2"/>
  <c r="BH753" i="2"/>
  <c r="BH752" i="2"/>
  <c r="BH751" i="2"/>
  <c r="BH750" i="2"/>
  <c r="BH749" i="2"/>
  <c r="BH748" i="2"/>
  <c r="BH747" i="2"/>
  <c r="BH746" i="2"/>
  <c r="BH745" i="2"/>
  <c r="BH744" i="2"/>
  <c r="BH743" i="2"/>
  <c r="BH742" i="2"/>
  <c r="BH741" i="2"/>
  <c r="BH740" i="2"/>
  <c r="BH739" i="2"/>
  <c r="BH738" i="2"/>
  <c r="BH737" i="2"/>
  <c r="BH736" i="2"/>
  <c r="BH735" i="2"/>
  <c r="BH734" i="2"/>
  <c r="BH733" i="2"/>
  <c r="BH732" i="2"/>
  <c r="BH731" i="2"/>
  <c r="BH730" i="2"/>
  <c r="BH729" i="2"/>
  <c r="BH728" i="2"/>
  <c r="BH727" i="2"/>
  <c r="BH726" i="2"/>
  <c r="BH725" i="2"/>
  <c r="BH724" i="2"/>
  <c r="BH723" i="2"/>
  <c r="BH722" i="2"/>
  <c r="BH721" i="2"/>
  <c r="BH720" i="2"/>
  <c r="BH719" i="2"/>
  <c r="BH718" i="2"/>
  <c r="BH717" i="2"/>
  <c r="BH716" i="2"/>
  <c r="BH715" i="2"/>
  <c r="BH714" i="2"/>
  <c r="BH713" i="2"/>
  <c r="BH712" i="2"/>
  <c r="BH711" i="2"/>
  <c r="BH710" i="2"/>
  <c r="BH709" i="2"/>
  <c r="BH708" i="2"/>
  <c r="BH707" i="2"/>
  <c r="BH706" i="2"/>
  <c r="BH705" i="2"/>
  <c r="BH704" i="2"/>
  <c r="BH703" i="2"/>
  <c r="BH702" i="2"/>
  <c r="BH701" i="2"/>
  <c r="BH700" i="2"/>
  <c r="BH699" i="2"/>
  <c r="BH698" i="2"/>
  <c r="BH697" i="2"/>
  <c r="BH696" i="2"/>
  <c r="BH695" i="2"/>
  <c r="BH694" i="2"/>
  <c r="BH693" i="2"/>
  <c r="BH692" i="2"/>
  <c r="BH691" i="2"/>
  <c r="BH690" i="2"/>
  <c r="BH689" i="2"/>
  <c r="BH688" i="2"/>
  <c r="BH687" i="2"/>
  <c r="BH686" i="2"/>
  <c r="BH685" i="2"/>
  <c r="BH684" i="2"/>
  <c r="BH683" i="2"/>
  <c r="BH682" i="2"/>
  <c r="BH681" i="2"/>
  <c r="BH680" i="2"/>
  <c r="BH679" i="2"/>
  <c r="BH678" i="2"/>
  <c r="BH677" i="2"/>
  <c r="BH676" i="2"/>
  <c r="BH675" i="2"/>
  <c r="BH674" i="2"/>
  <c r="BH673" i="2"/>
  <c r="BH672" i="2"/>
  <c r="BH671" i="2"/>
  <c r="BH670" i="2"/>
  <c r="BH669" i="2"/>
  <c r="BH668" i="2"/>
  <c r="BH667" i="2"/>
  <c r="BH666" i="2"/>
  <c r="BH665" i="2"/>
  <c r="BH664" i="2"/>
  <c r="BH663" i="2"/>
  <c r="BH662" i="2"/>
  <c r="BH661" i="2"/>
  <c r="BH660" i="2"/>
  <c r="BH659" i="2"/>
  <c r="BH658" i="2"/>
  <c r="BH657" i="2"/>
  <c r="BH656" i="2"/>
  <c r="BH655" i="2"/>
  <c r="BH654" i="2"/>
  <c r="BH653" i="2"/>
  <c r="BH652" i="2"/>
  <c r="BH651" i="2"/>
  <c r="BH650" i="2"/>
  <c r="BH649" i="2"/>
  <c r="BH648" i="2"/>
  <c r="BH647" i="2"/>
  <c r="BH646" i="2"/>
  <c r="BH645" i="2"/>
  <c r="BH644" i="2"/>
  <c r="BH643" i="2"/>
  <c r="BH642" i="2"/>
  <c r="BH641" i="2"/>
  <c r="BH640" i="2"/>
  <c r="BH639" i="2"/>
  <c r="BH638" i="2"/>
  <c r="BH637" i="2"/>
  <c r="BH636" i="2"/>
  <c r="BH635" i="2"/>
  <c r="BH634" i="2"/>
  <c r="BH633" i="2"/>
  <c r="BH632" i="2"/>
  <c r="BH631" i="2"/>
  <c r="BH630" i="2"/>
  <c r="BH629" i="2"/>
  <c r="BH628" i="2"/>
  <c r="BH627" i="2"/>
  <c r="BH626" i="2"/>
  <c r="BH625" i="2"/>
  <c r="BH624" i="2"/>
  <c r="BH623" i="2"/>
  <c r="BH622" i="2"/>
  <c r="BH621" i="2"/>
  <c r="BH620" i="2"/>
  <c r="BH619" i="2"/>
  <c r="BH618" i="2"/>
  <c r="BH617" i="2"/>
  <c r="BH616" i="2"/>
  <c r="BH615" i="2"/>
  <c r="BH614" i="2"/>
  <c r="BH613" i="2"/>
  <c r="BH612" i="2"/>
  <c r="BH611" i="2"/>
  <c r="BH610" i="2"/>
  <c r="BH609" i="2"/>
  <c r="BH608" i="2"/>
  <c r="BH607" i="2"/>
  <c r="BH606" i="2"/>
  <c r="BH605" i="2"/>
  <c r="BH604" i="2"/>
  <c r="BH603" i="2"/>
  <c r="BH602" i="2"/>
  <c r="BH601" i="2"/>
  <c r="BH600" i="2"/>
  <c r="BH599" i="2"/>
  <c r="BH598" i="2"/>
  <c r="BH597" i="2"/>
  <c r="BH596" i="2"/>
  <c r="BH595" i="2"/>
  <c r="BH594" i="2"/>
  <c r="BH593" i="2"/>
  <c r="BH592" i="2"/>
  <c r="BH591" i="2"/>
  <c r="BH590" i="2"/>
  <c r="BH589" i="2"/>
  <c r="BH588" i="2"/>
  <c r="BH587" i="2"/>
  <c r="BH586" i="2"/>
  <c r="BH585" i="2"/>
  <c r="BH584" i="2"/>
  <c r="BH583" i="2"/>
  <c r="BH582" i="2"/>
  <c r="BH581" i="2"/>
  <c r="BH580" i="2"/>
  <c r="BH579" i="2"/>
  <c r="BH578" i="2"/>
  <c r="BH577" i="2"/>
  <c r="BH576" i="2"/>
  <c r="BH575" i="2"/>
  <c r="BH574" i="2"/>
  <c r="BH573" i="2"/>
  <c r="BH572" i="2"/>
  <c r="BH571" i="2"/>
  <c r="BH570" i="2"/>
  <c r="BH569" i="2"/>
  <c r="BH568" i="2"/>
  <c r="BH567" i="2"/>
  <c r="BH566" i="2"/>
  <c r="BH565" i="2"/>
  <c r="BH564" i="2"/>
  <c r="BH563" i="2"/>
  <c r="BH562" i="2"/>
  <c r="BH561" i="2"/>
  <c r="BH560" i="2"/>
  <c r="BH559" i="2"/>
  <c r="BH558" i="2"/>
  <c r="BH557" i="2"/>
  <c r="BH556" i="2"/>
  <c r="BH555" i="2"/>
  <c r="BH554" i="2"/>
  <c r="BH553" i="2"/>
  <c r="BH552" i="2"/>
  <c r="BH551" i="2"/>
  <c r="BH550" i="2"/>
  <c r="BH549" i="2"/>
  <c r="BH548" i="2"/>
  <c r="BH547" i="2"/>
  <c r="BH546" i="2"/>
  <c r="BH545" i="2"/>
  <c r="BH544" i="2"/>
  <c r="BH543" i="2"/>
  <c r="BH542" i="2"/>
  <c r="BH541" i="2"/>
  <c r="BH540" i="2"/>
  <c r="BH539" i="2"/>
  <c r="BH538" i="2"/>
  <c r="BH537" i="2"/>
  <c r="BH536" i="2"/>
  <c r="BH535" i="2"/>
  <c r="BH534" i="2"/>
  <c r="BH533" i="2"/>
  <c r="BH532" i="2"/>
  <c r="BH531" i="2"/>
  <c r="BH530" i="2"/>
  <c r="BH529" i="2"/>
  <c r="BH528" i="2"/>
  <c r="BH527" i="2"/>
  <c r="BH526" i="2"/>
  <c r="BH525" i="2"/>
  <c r="BH524" i="2"/>
  <c r="BH523" i="2"/>
  <c r="BH522" i="2"/>
  <c r="BH521" i="2"/>
  <c r="BH520" i="2"/>
  <c r="BH519" i="2"/>
  <c r="BH518" i="2"/>
  <c r="BH517" i="2"/>
  <c r="BH516" i="2"/>
  <c r="BH515" i="2"/>
  <c r="BH514" i="2"/>
  <c r="BH513" i="2"/>
  <c r="BH512" i="2"/>
  <c r="BH511" i="2"/>
  <c r="BH510" i="2"/>
  <c r="BH509" i="2"/>
  <c r="BH508" i="2"/>
  <c r="BH507" i="2"/>
  <c r="BH506" i="2"/>
  <c r="BH505" i="2"/>
  <c r="BH504" i="2"/>
  <c r="BH503" i="2"/>
  <c r="BH502" i="2"/>
  <c r="BH501" i="2"/>
  <c r="BH500" i="2"/>
  <c r="BH499" i="2"/>
  <c r="BH498" i="2"/>
  <c r="BH497" i="2"/>
  <c r="BH496" i="2"/>
  <c r="BH495" i="2"/>
  <c r="BH494" i="2"/>
  <c r="BH493" i="2"/>
  <c r="BH492" i="2"/>
  <c r="BH491" i="2"/>
  <c r="BH490" i="2"/>
  <c r="BH489" i="2"/>
  <c r="BH488" i="2"/>
  <c r="BH487" i="2"/>
  <c r="BH486" i="2"/>
  <c r="BH485" i="2"/>
  <c r="BH484" i="2"/>
  <c r="BH483" i="2"/>
  <c r="BH482" i="2"/>
  <c r="BH481" i="2"/>
  <c r="BH480" i="2"/>
  <c r="BH479" i="2"/>
  <c r="BH478" i="2"/>
  <c r="BH477" i="2"/>
  <c r="BH476" i="2"/>
  <c r="BH475" i="2"/>
  <c r="BH474" i="2"/>
  <c r="BH473" i="2"/>
  <c r="BH472" i="2"/>
  <c r="BH471" i="2"/>
  <c r="BH470" i="2"/>
  <c r="BH469" i="2"/>
  <c r="BH468" i="2"/>
  <c r="BH467" i="2"/>
  <c r="BH466" i="2"/>
  <c r="BH465" i="2"/>
  <c r="BH464" i="2"/>
  <c r="BH463" i="2"/>
  <c r="BH462" i="2"/>
  <c r="BH461" i="2"/>
  <c r="BH460" i="2"/>
  <c r="BH459" i="2"/>
  <c r="BH458" i="2"/>
  <c r="BH457" i="2"/>
  <c r="BH456" i="2"/>
  <c r="BH455" i="2"/>
  <c r="BH454" i="2"/>
  <c r="BH453" i="2"/>
  <c r="BH452" i="2"/>
  <c r="BH451" i="2"/>
  <c r="BH450" i="2"/>
  <c r="BH449" i="2"/>
  <c r="BH448" i="2"/>
  <c r="BH447" i="2"/>
  <c r="BH446" i="2"/>
  <c r="BH445" i="2"/>
  <c r="BH444" i="2"/>
  <c r="BH443" i="2"/>
  <c r="BH442" i="2"/>
  <c r="BH441" i="2"/>
  <c r="BH440" i="2"/>
  <c r="BH439" i="2"/>
  <c r="BH438" i="2"/>
  <c r="BH437" i="2"/>
  <c r="BH436" i="2"/>
  <c r="BH435" i="2"/>
  <c r="BH434" i="2"/>
  <c r="BH433" i="2"/>
  <c r="BH432" i="2"/>
  <c r="BH431" i="2"/>
  <c r="BH430" i="2"/>
  <c r="BH429" i="2"/>
  <c r="BH428" i="2"/>
  <c r="BH427" i="2"/>
  <c r="BH426" i="2"/>
  <c r="BH425" i="2"/>
  <c r="BH424" i="2"/>
  <c r="BH423" i="2"/>
  <c r="BH422" i="2"/>
  <c r="BH421" i="2"/>
  <c r="BH420" i="2"/>
  <c r="BH419" i="2"/>
  <c r="BH418" i="2"/>
  <c r="BH417" i="2"/>
  <c r="BH416" i="2"/>
  <c r="BH415" i="2"/>
  <c r="BH414" i="2"/>
  <c r="BH413" i="2"/>
  <c r="BH412" i="2"/>
  <c r="BH411" i="2"/>
  <c r="BH410" i="2"/>
  <c r="BH409" i="2"/>
  <c r="BH408" i="2"/>
  <c r="BH407" i="2"/>
  <c r="BH406" i="2"/>
  <c r="BH405" i="2"/>
  <c r="BH404" i="2"/>
  <c r="BH403" i="2"/>
  <c r="BH402" i="2"/>
  <c r="BH401" i="2"/>
  <c r="BH400" i="2"/>
  <c r="BH399" i="2"/>
  <c r="BH398" i="2"/>
  <c r="BH397" i="2"/>
  <c r="BH396" i="2"/>
  <c r="BH395" i="2"/>
  <c r="BH394" i="2"/>
  <c r="BH393" i="2"/>
  <c r="BH392" i="2"/>
  <c r="BH391" i="2"/>
  <c r="BH390" i="2"/>
  <c r="BH389" i="2"/>
  <c r="BH388" i="2"/>
  <c r="BH387" i="2"/>
  <c r="BH386" i="2"/>
  <c r="BH385" i="2"/>
  <c r="BH384" i="2"/>
  <c r="BH383" i="2"/>
  <c r="BH382" i="2"/>
  <c r="BH381" i="2"/>
  <c r="BH380" i="2"/>
  <c r="BH379" i="2"/>
  <c r="BH378" i="2"/>
  <c r="BH377" i="2"/>
  <c r="BH376" i="2"/>
  <c r="BH375" i="2"/>
  <c r="BH374" i="2"/>
  <c r="BH373" i="2"/>
  <c r="BH372" i="2"/>
  <c r="BH371" i="2"/>
  <c r="BH370" i="2"/>
  <c r="BH369" i="2"/>
  <c r="BH368" i="2"/>
  <c r="BH367" i="2"/>
  <c r="BH366" i="2"/>
  <c r="BH365" i="2"/>
  <c r="BH364" i="2"/>
  <c r="BH363" i="2"/>
  <c r="BH362" i="2"/>
  <c r="BH361" i="2"/>
  <c r="BH360" i="2"/>
  <c r="BH359" i="2"/>
  <c r="BH358" i="2"/>
  <c r="BH357" i="2"/>
  <c r="BH356" i="2"/>
  <c r="BH355" i="2"/>
  <c r="BH354" i="2"/>
  <c r="BH353" i="2"/>
  <c r="BH352" i="2"/>
  <c r="BH351" i="2"/>
  <c r="BH350" i="2"/>
  <c r="BH349" i="2"/>
  <c r="BH348" i="2"/>
  <c r="BH347" i="2"/>
  <c r="BH346" i="2"/>
  <c r="BH345" i="2"/>
  <c r="BH344" i="2"/>
  <c r="BH343" i="2"/>
  <c r="BH342" i="2"/>
  <c r="BH341" i="2"/>
  <c r="BH340" i="2"/>
  <c r="BH339" i="2"/>
  <c r="BH338" i="2"/>
  <c r="BH337" i="2"/>
  <c r="BH336" i="2"/>
  <c r="BH335" i="2"/>
  <c r="BH334" i="2"/>
  <c r="BH333" i="2"/>
  <c r="BH332" i="2"/>
  <c r="BH331" i="2"/>
  <c r="BH330" i="2"/>
  <c r="BH329" i="2"/>
  <c r="BH328" i="2"/>
  <c r="BH327" i="2"/>
  <c r="BH326" i="2"/>
  <c r="BH325" i="2"/>
  <c r="BH324" i="2"/>
  <c r="BH323" i="2"/>
  <c r="BH322" i="2"/>
  <c r="BH321" i="2"/>
  <c r="BH320" i="2"/>
  <c r="BH319" i="2"/>
  <c r="BH318" i="2"/>
  <c r="BH317" i="2"/>
  <c r="BH316" i="2"/>
  <c r="BH315" i="2"/>
  <c r="BH314" i="2"/>
  <c r="BH313" i="2"/>
  <c r="BH312" i="2"/>
  <c r="BH311" i="2"/>
  <c r="BH310" i="2"/>
  <c r="BH309" i="2"/>
  <c r="BH308" i="2"/>
  <c r="BH307" i="2"/>
  <c r="BH306" i="2"/>
  <c r="BH305" i="2"/>
  <c r="BH304" i="2"/>
  <c r="BH303" i="2"/>
  <c r="BH302" i="2"/>
  <c r="BH301" i="2"/>
  <c r="BH300" i="2"/>
  <c r="BH299" i="2"/>
  <c r="BH298" i="2"/>
  <c r="BH297" i="2"/>
  <c r="BH296" i="2"/>
  <c r="BH295" i="2"/>
  <c r="BH294" i="2"/>
  <c r="BH293" i="2"/>
  <c r="BH292" i="2"/>
  <c r="BH291" i="2"/>
  <c r="BH290" i="2"/>
  <c r="BH289" i="2"/>
  <c r="BH288" i="2"/>
  <c r="BH287" i="2"/>
  <c r="BH286" i="2"/>
  <c r="BH285" i="2"/>
  <c r="BH284" i="2"/>
  <c r="BH283" i="2"/>
  <c r="BH282" i="2"/>
  <c r="BH281" i="2"/>
  <c r="BH280" i="2"/>
  <c r="BH279" i="2"/>
  <c r="BH278" i="2"/>
  <c r="BH277" i="2"/>
  <c r="BH276" i="2"/>
  <c r="BH275" i="2"/>
  <c r="BH274" i="2"/>
  <c r="BH273" i="2"/>
  <c r="BH272" i="2"/>
  <c r="BH271" i="2"/>
  <c r="BH270" i="2"/>
  <c r="BH269" i="2"/>
  <c r="BH268" i="2"/>
  <c r="BH267" i="2"/>
  <c r="BH266" i="2"/>
  <c r="BH265" i="2"/>
  <c r="BH264" i="2"/>
  <c r="BH263" i="2"/>
  <c r="BH262" i="2"/>
  <c r="BH261" i="2"/>
  <c r="BH260" i="2"/>
  <c r="BH259" i="2"/>
  <c r="BH258" i="2"/>
  <c r="BH257" i="2"/>
  <c r="BH256" i="2"/>
  <c r="BH255" i="2"/>
  <c r="BH254" i="2"/>
  <c r="BH253" i="2"/>
  <c r="BH252" i="2"/>
  <c r="BH251" i="2"/>
  <c r="BH250" i="2"/>
  <c r="BH249" i="2"/>
  <c r="BH248" i="2"/>
  <c r="BH247" i="2"/>
  <c r="BH246" i="2"/>
  <c r="BH245" i="2"/>
  <c r="BH244" i="2"/>
  <c r="BH243" i="2"/>
  <c r="BH242" i="2"/>
  <c r="BH241" i="2"/>
  <c r="BH240" i="2"/>
  <c r="BH239" i="2"/>
  <c r="BH238" i="2"/>
  <c r="BH237" i="2"/>
  <c r="BH236" i="2"/>
  <c r="BH235" i="2"/>
  <c r="BH234" i="2"/>
  <c r="BH233" i="2"/>
  <c r="BH232" i="2"/>
  <c r="BH231" i="2"/>
  <c r="BH230" i="2"/>
  <c r="BH229" i="2"/>
  <c r="BH228" i="2"/>
  <c r="BH227" i="2"/>
  <c r="BH226" i="2"/>
  <c r="BH225" i="2"/>
  <c r="BH224" i="2"/>
  <c r="BH223" i="2"/>
  <c r="BH222" i="2"/>
  <c r="BH221" i="2"/>
  <c r="BH220" i="2"/>
  <c r="BH219" i="2"/>
  <c r="BH218" i="2"/>
  <c r="BH217" i="2"/>
  <c r="BH216" i="2"/>
  <c r="BH215" i="2"/>
  <c r="BH214" i="2"/>
  <c r="BH213" i="2"/>
  <c r="BH212" i="2"/>
  <c r="BH211" i="2"/>
  <c r="BH210" i="2"/>
  <c r="BH209" i="2"/>
  <c r="BH208" i="2"/>
  <c r="BH207" i="2"/>
  <c r="BH206" i="2"/>
  <c r="BH205" i="2"/>
  <c r="BH204" i="2"/>
  <c r="BH203" i="2"/>
  <c r="BH202" i="2"/>
  <c r="BH201" i="2"/>
  <c r="BH200" i="2"/>
  <c r="BH199" i="2"/>
  <c r="BH198" i="2"/>
  <c r="BH197" i="2"/>
  <c r="BH196" i="2"/>
  <c r="BH195" i="2"/>
  <c r="BH194" i="2"/>
  <c r="BH193" i="2"/>
  <c r="BH192" i="2"/>
  <c r="BH191" i="2"/>
  <c r="BH190" i="2"/>
  <c r="BH189" i="2"/>
  <c r="BH188" i="2"/>
  <c r="BH187" i="2"/>
  <c r="BH186" i="2"/>
  <c r="BH185" i="2"/>
  <c r="BH184" i="2"/>
  <c r="BH183" i="2"/>
  <c r="BH182" i="2"/>
  <c r="BH181" i="2"/>
  <c r="BH180" i="2"/>
  <c r="BH179" i="2"/>
  <c r="BH178" i="2"/>
  <c r="BH177" i="2"/>
  <c r="BH176" i="2"/>
  <c r="BH175" i="2"/>
  <c r="BH174" i="2"/>
  <c r="BH173" i="2"/>
  <c r="BH172" i="2"/>
  <c r="BH171" i="2"/>
  <c r="BH170" i="2"/>
  <c r="BH169" i="2"/>
  <c r="BH168" i="2"/>
  <c r="BH167" i="2"/>
  <c r="BH166" i="2"/>
  <c r="BH165" i="2"/>
  <c r="BH164" i="2"/>
  <c r="BH163" i="2"/>
  <c r="BH162" i="2"/>
  <c r="BH161" i="2"/>
  <c r="BH160" i="2"/>
  <c r="BH159" i="2"/>
  <c r="BH158" i="2"/>
  <c r="BH157" i="2"/>
  <c r="BH156" i="2"/>
  <c r="BH155" i="2"/>
  <c r="BH154" i="2"/>
  <c r="BH153" i="2"/>
  <c r="BH152" i="2"/>
  <c r="BH151" i="2"/>
  <c r="BH150" i="2"/>
  <c r="BH149" i="2"/>
  <c r="BH148" i="2"/>
  <c r="BH147" i="2"/>
  <c r="BH146" i="2"/>
  <c r="BH145" i="2"/>
  <c r="BH144" i="2"/>
  <c r="BH143" i="2"/>
  <c r="BH142" i="2"/>
  <c r="BH141" i="2"/>
  <c r="BH140" i="2"/>
  <c r="BH139" i="2"/>
  <c r="BH138" i="2"/>
  <c r="BH137" i="2"/>
  <c r="BH136" i="2"/>
  <c r="BH135" i="2"/>
  <c r="BH134" i="2"/>
  <c r="BH133" i="2"/>
  <c r="BH132" i="2"/>
  <c r="BH131" i="2"/>
  <c r="BH130" i="2"/>
  <c r="BH129" i="2"/>
  <c r="BH128" i="2"/>
  <c r="BH127" i="2"/>
  <c r="BH126" i="2"/>
  <c r="BH125" i="2"/>
  <c r="BH124" i="2"/>
  <c r="BH123" i="2"/>
  <c r="BH122" i="2"/>
  <c r="BH121" i="2"/>
  <c r="BH120" i="2"/>
  <c r="BH119" i="2"/>
  <c r="BH118" i="2"/>
  <c r="BH117" i="2"/>
  <c r="BH116" i="2"/>
  <c r="BH115" i="2"/>
  <c r="BH114" i="2"/>
  <c r="BH113" i="2"/>
  <c r="BH112" i="2"/>
  <c r="BH111" i="2"/>
  <c r="BH110" i="2"/>
  <c r="BH109" i="2"/>
  <c r="BH108" i="2"/>
  <c r="BH107" i="2"/>
  <c r="BH106" i="2"/>
  <c r="BH105" i="2"/>
  <c r="BH104" i="2"/>
  <c r="BH103" i="2"/>
  <c r="BH102" i="2"/>
  <c r="BH101" i="2"/>
  <c r="BH100" i="2"/>
  <c r="BH99" i="2"/>
  <c r="BH98" i="2"/>
  <c r="BH97" i="2"/>
  <c r="BH96" i="2"/>
  <c r="BH95" i="2"/>
  <c r="BH94" i="2"/>
  <c r="BH93" i="2"/>
  <c r="BH92" i="2"/>
  <c r="BH91" i="2"/>
  <c r="BH90" i="2"/>
  <c r="BH89" i="2"/>
  <c r="BH88" i="2"/>
  <c r="BH87" i="2"/>
  <c r="BH86" i="2"/>
  <c r="BH85" i="2"/>
  <c r="BH84" i="2"/>
  <c r="BH83" i="2"/>
  <c r="BH82" i="2"/>
  <c r="BH81" i="2"/>
  <c r="BH80" i="2"/>
  <c r="BH79" i="2"/>
  <c r="BH78" i="2"/>
  <c r="BH77" i="2"/>
  <c r="BH76" i="2"/>
  <c r="BH75" i="2"/>
  <c r="BH74" i="2"/>
  <c r="BH73" i="2"/>
  <c r="BH72" i="2"/>
  <c r="BH71" i="2"/>
  <c r="BH70" i="2"/>
  <c r="BH69" i="2"/>
  <c r="BH68" i="2"/>
  <c r="BH67" i="2"/>
  <c r="BH66" i="2"/>
  <c r="BH65" i="2"/>
  <c r="BH64" i="2"/>
  <c r="BH63" i="2"/>
  <c r="BH62" i="2"/>
  <c r="BH61" i="2"/>
  <c r="BH60" i="2"/>
  <c r="BH59" i="2"/>
  <c r="BH58" i="2"/>
  <c r="BH57" i="2"/>
  <c r="BH56" i="2"/>
  <c r="BH55" i="2"/>
  <c r="BH54" i="2"/>
  <c r="BH53" i="2"/>
  <c r="BH52" i="2"/>
  <c r="BH51" i="2"/>
  <c r="BH50" i="2"/>
  <c r="BH49" i="2"/>
  <c r="BH48" i="2"/>
  <c r="BH47" i="2"/>
  <c r="BH46" i="2"/>
  <c r="BH45" i="2"/>
  <c r="BH44" i="2"/>
  <c r="BH43" i="2"/>
  <c r="BH42" i="2"/>
  <c r="BH41" i="2"/>
  <c r="BH40" i="2"/>
  <c r="BH39" i="2"/>
  <c r="BH38" i="2"/>
  <c r="BH37" i="2"/>
  <c r="BH36" i="2"/>
  <c r="BH35" i="2"/>
  <c r="BH34" i="2"/>
  <c r="BH33" i="2"/>
  <c r="BH32" i="2"/>
  <c r="BH31" i="2"/>
  <c r="BH30" i="2"/>
  <c r="BH29" i="2"/>
  <c r="BH28" i="2"/>
  <c r="BH27" i="2"/>
  <c r="BH26" i="2"/>
  <c r="BH25" i="2"/>
  <c r="BH24" i="2"/>
  <c r="BH23" i="2"/>
  <c r="BH22" i="2"/>
  <c r="BH21" i="2"/>
  <c r="BH20" i="2"/>
  <c r="BH19" i="2"/>
  <c r="BH18" i="2"/>
  <c r="BH17" i="2"/>
  <c r="BH16" i="2"/>
  <c r="BH15" i="2"/>
  <c r="BI15" i="2"/>
  <c r="BH14" i="2"/>
  <c r="BH13" i="2"/>
  <c r="BI13" i="2" s="1"/>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409" i="2"/>
  <c r="BF1408" i="2"/>
  <c r="BF1407" i="2"/>
  <c r="BF1406" i="2"/>
  <c r="BF1405" i="2"/>
  <c r="BF1404" i="2"/>
  <c r="BF1403" i="2"/>
  <c r="BF1402" i="2"/>
  <c r="BF1401" i="2"/>
  <c r="BF1400" i="2"/>
  <c r="BF1399" i="2"/>
  <c r="BF1398" i="2"/>
  <c r="BF1397" i="2"/>
  <c r="BF1396" i="2"/>
  <c r="BF1395" i="2"/>
  <c r="BF1394" i="2"/>
  <c r="BF1393" i="2"/>
  <c r="BF1392" i="2"/>
  <c r="BF1391" i="2"/>
  <c r="BF1390" i="2"/>
  <c r="BF1389" i="2"/>
  <c r="BF1388" i="2"/>
  <c r="BF1387" i="2"/>
  <c r="BF1386" i="2"/>
  <c r="BF1385" i="2"/>
  <c r="BF1384" i="2"/>
  <c r="BF1383" i="2"/>
  <c r="BF1382" i="2"/>
  <c r="BF1381" i="2"/>
  <c r="BF1380" i="2"/>
  <c r="BF1379" i="2"/>
  <c r="BF1378" i="2"/>
  <c r="BF1377" i="2"/>
  <c r="BF1376" i="2"/>
  <c r="BF1375" i="2"/>
  <c r="BF1374" i="2"/>
  <c r="BF1373" i="2"/>
  <c r="BF1372" i="2"/>
  <c r="BF1371" i="2"/>
  <c r="BF1370" i="2"/>
  <c r="BF1369" i="2"/>
  <c r="BF1368" i="2"/>
  <c r="BF1367" i="2"/>
  <c r="BF1366" i="2"/>
  <c r="BF1365" i="2"/>
  <c r="BF1364" i="2"/>
  <c r="BF1363" i="2"/>
  <c r="BF1362" i="2"/>
  <c r="BF1361" i="2"/>
  <c r="BF1360" i="2"/>
  <c r="BF1359" i="2"/>
  <c r="BF1358" i="2"/>
  <c r="BF1357" i="2"/>
  <c r="BF1356" i="2"/>
  <c r="BF1355" i="2"/>
  <c r="BF1354" i="2"/>
  <c r="BF1353" i="2"/>
  <c r="BF1352" i="2"/>
  <c r="BF1351" i="2"/>
  <c r="BF1350" i="2"/>
  <c r="BF1349" i="2"/>
  <c r="BF1348" i="2"/>
  <c r="BF1347" i="2"/>
  <c r="BF1346" i="2"/>
  <c r="BF1345" i="2"/>
  <c r="BF1344" i="2"/>
  <c r="BF1343" i="2"/>
  <c r="BF1342" i="2"/>
  <c r="BF1341" i="2"/>
  <c r="BF1340" i="2"/>
  <c r="BF1339" i="2"/>
  <c r="BF1338" i="2"/>
  <c r="BF1337" i="2"/>
  <c r="BF1336" i="2"/>
  <c r="BF1335" i="2"/>
  <c r="BF1334" i="2"/>
  <c r="BF1333" i="2"/>
  <c r="BF1332" i="2"/>
  <c r="BF1331" i="2"/>
  <c r="BF1330" i="2"/>
  <c r="BF1329" i="2"/>
  <c r="BF1328" i="2"/>
  <c r="BF1327" i="2"/>
  <c r="BF1326" i="2"/>
  <c r="BF1325" i="2"/>
  <c r="BF1324" i="2"/>
  <c r="BF1323" i="2"/>
  <c r="BF1322" i="2"/>
  <c r="BF1321" i="2"/>
  <c r="BF1320" i="2"/>
  <c r="BF1319" i="2"/>
  <c r="BF1318" i="2"/>
  <c r="BF1317" i="2"/>
  <c r="BF1316" i="2"/>
  <c r="BF1315" i="2"/>
  <c r="BF1314" i="2"/>
  <c r="BF1313" i="2"/>
  <c r="BF1312" i="2"/>
  <c r="BF1311" i="2"/>
  <c r="BF1310" i="2"/>
  <c r="BF1309" i="2"/>
  <c r="BF1308" i="2"/>
  <c r="BF1307" i="2"/>
  <c r="BF1306" i="2"/>
  <c r="BF1305" i="2"/>
  <c r="BF1304" i="2"/>
  <c r="BF1303" i="2"/>
  <c r="BF1302" i="2"/>
  <c r="BF1301" i="2"/>
  <c r="BF1300" i="2"/>
  <c r="BF1299" i="2"/>
  <c r="BF1298" i="2"/>
  <c r="BF1297" i="2"/>
  <c r="BF1296" i="2"/>
  <c r="BF1295" i="2"/>
  <c r="BF1294" i="2"/>
  <c r="BF1293" i="2"/>
  <c r="BF1292" i="2"/>
  <c r="BF1291" i="2"/>
  <c r="BF1290" i="2"/>
  <c r="BF1289" i="2"/>
  <c r="BF1288" i="2"/>
  <c r="BF1287" i="2"/>
  <c r="BF1286" i="2"/>
  <c r="BF1285" i="2"/>
  <c r="BF1284" i="2"/>
  <c r="BF1283" i="2"/>
  <c r="BF1282" i="2"/>
  <c r="BF1281" i="2"/>
  <c r="BF1280" i="2"/>
  <c r="BF1279" i="2"/>
  <c r="BF1278" i="2"/>
  <c r="BF1277" i="2"/>
  <c r="BF1276" i="2"/>
  <c r="BF1275" i="2"/>
  <c r="BF1274" i="2"/>
  <c r="BF1273" i="2"/>
  <c r="BF1272" i="2"/>
  <c r="BF1271" i="2"/>
  <c r="BF1270" i="2"/>
  <c r="BF1269" i="2"/>
  <c r="BF1268" i="2"/>
  <c r="BF1267" i="2"/>
  <c r="BF1266" i="2"/>
  <c r="BF1265" i="2"/>
  <c r="BF1264" i="2"/>
  <c r="BF1263" i="2"/>
  <c r="BF1262" i="2"/>
  <c r="BF1261" i="2"/>
  <c r="BF1260" i="2"/>
  <c r="BF1259" i="2"/>
  <c r="BF1258" i="2"/>
  <c r="BF1257" i="2"/>
  <c r="BF1256" i="2"/>
  <c r="BF1255" i="2"/>
  <c r="BF1254" i="2"/>
  <c r="BF1253" i="2"/>
  <c r="BF1252" i="2"/>
  <c r="BF1251" i="2"/>
  <c r="BF1250" i="2"/>
  <c r="BF1249" i="2"/>
  <c r="BF1248" i="2"/>
  <c r="BF1247" i="2"/>
  <c r="BF1246" i="2"/>
  <c r="BF1245" i="2"/>
  <c r="BF1244" i="2"/>
  <c r="BF1243" i="2"/>
  <c r="BF1242" i="2"/>
  <c r="BF1241" i="2"/>
  <c r="BF1240" i="2"/>
  <c r="BF1239" i="2"/>
  <c r="BF1238" i="2"/>
  <c r="BF1237" i="2"/>
  <c r="BF1236" i="2"/>
  <c r="BF1235" i="2"/>
  <c r="BF1234" i="2"/>
  <c r="BF1233" i="2"/>
  <c r="BF1232" i="2"/>
  <c r="BF1231" i="2"/>
  <c r="BF1230" i="2"/>
  <c r="BF1229" i="2"/>
  <c r="BF1228" i="2"/>
  <c r="BF1227" i="2"/>
  <c r="BF1226" i="2"/>
  <c r="BF1225" i="2"/>
  <c r="BF1224" i="2"/>
  <c r="BF1223" i="2"/>
  <c r="BF1222" i="2"/>
  <c r="BF1221" i="2"/>
  <c r="BF1220" i="2"/>
  <c r="BF1219" i="2"/>
  <c r="BF1218" i="2"/>
  <c r="BF1217" i="2"/>
  <c r="BF1216" i="2"/>
  <c r="BF1215" i="2"/>
  <c r="BF1214" i="2"/>
  <c r="BF1213" i="2"/>
  <c r="BF1212" i="2"/>
  <c r="BF1211" i="2"/>
  <c r="BF1210" i="2"/>
  <c r="BF1209" i="2"/>
  <c r="BF1208" i="2"/>
  <c r="BF1207" i="2"/>
  <c r="BF1206" i="2"/>
  <c r="BF1205" i="2"/>
  <c r="BF1204" i="2"/>
  <c r="BF1203" i="2"/>
  <c r="BF1202" i="2"/>
  <c r="BF1201" i="2"/>
  <c r="BF1200" i="2"/>
  <c r="BF1199" i="2"/>
  <c r="BF1198" i="2"/>
  <c r="BF1197" i="2"/>
  <c r="BF1196" i="2"/>
  <c r="BF1195" i="2"/>
  <c r="BF1194" i="2"/>
  <c r="BF1193" i="2"/>
  <c r="BF1192" i="2"/>
  <c r="BF1191" i="2"/>
  <c r="BF1190" i="2"/>
  <c r="BF1189" i="2"/>
  <c r="BF1188" i="2"/>
  <c r="BF1187" i="2"/>
  <c r="BF1186" i="2"/>
  <c r="BF1185" i="2"/>
  <c r="BF1184" i="2"/>
  <c r="BF1183" i="2"/>
  <c r="BF1182"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60" i="2"/>
  <c r="BF1159" i="2"/>
  <c r="BF1158" i="2"/>
  <c r="BF1157" i="2"/>
  <c r="BF1156" i="2"/>
  <c r="BF1155" i="2"/>
  <c r="BF1154" i="2"/>
  <c r="BF1153" i="2"/>
  <c r="BF1152" i="2"/>
  <c r="BF1151" i="2"/>
  <c r="BF1150" i="2"/>
  <c r="BF1149" i="2"/>
  <c r="BF1148" i="2"/>
  <c r="BF1147" i="2"/>
  <c r="BF1146" i="2"/>
  <c r="BF1145" i="2"/>
  <c r="BF1144" i="2"/>
  <c r="BF1143" i="2"/>
  <c r="BF1142" i="2"/>
  <c r="BF1141" i="2"/>
  <c r="BF1140" i="2"/>
  <c r="BF1139" i="2"/>
  <c r="BF1138" i="2"/>
  <c r="BF1137" i="2"/>
  <c r="BF1136" i="2"/>
  <c r="BF1135" i="2"/>
  <c r="BF1134" i="2"/>
  <c r="BF1133" i="2"/>
  <c r="BF1132" i="2"/>
  <c r="BF1131" i="2"/>
  <c r="BF1130" i="2"/>
  <c r="BF1129" i="2"/>
  <c r="BF1128" i="2"/>
  <c r="BF1127" i="2"/>
  <c r="BF1126" i="2"/>
  <c r="BF1125" i="2"/>
  <c r="BF1124" i="2"/>
  <c r="BF1123" i="2"/>
  <c r="BF1122" i="2"/>
  <c r="BF1121" i="2"/>
  <c r="BF1120" i="2"/>
  <c r="BF1119" i="2"/>
  <c r="BF1118" i="2"/>
  <c r="BF1117" i="2"/>
  <c r="BF1116" i="2"/>
  <c r="BF1115" i="2"/>
  <c r="BF1114" i="2"/>
  <c r="BF1113" i="2"/>
  <c r="BF1112" i="2"/>
  <c r="BF1111" i="2"/>
  <c r="BF1110" i="2"/>
  <c r="BF1109" i="2"/>
  <c r="BF1108" i="2"/>
  <c r="BF1107" i="2"/>
  <c r="BF1106" i="2"/>
  <c r="BF1105" i="2"/>
  <c r="BF1104" i="2"/>
  <c r="BF1103" i="2"/>
  <c r="BF1102" i="2"/>
  <c r="BF1101" i="2"/>
  <c r="BF1100" i="2"/>
  <c r="BF1099" i="2"/>
  <c r="BF1098" i="2"/>
  <c r="BF1097" i="2"/>
  <c r="BF1096" i="2"/>
  <c r="BF1095" i="2"/>
  <c r="BF1094" i="2"/>
  <c r="BF1093" i="2"/>
  <c r="BF1092" i="2"/>
  <c r="BF1091" i="2"/>
  <c r="BF1090" i="2"/>
  <c r="BF1089" i="2"/>
  <c r="BF1088" i="2"/>
  <c r="BF1087" i="2"/>
  <c r="BF1086" i="2"/>
  <c r="BF1085" i="2"/>
  <c r="BF1084" i="2"/>
  <c r="BF1083" i="2"/>
  <c r="BF1082" i="2"/>
  <c r="BF1081" i="2"/>
  <c r="BF1080" i="2"/>
  <c r="BF1079" i="2"/>
  <c r="BF1078" i="2"/>
  <c r="BF1077" i="2"/>
  <c r="BF1076" i="2"/>
  <c r="BF1075" i="2"/>
  <c r="BF1074" i="2"/>
  <c r="BF1073" i="2"/>
  <c r="BF1072" i="2"/>
  <c r="BF1071" i="2"/>
  <c r="BF1070" i="2"/>
  <c r="BF1069" i="2"/>
  <c r="BF1068" i="2"/>
  <c r="BF1067" i="2"/>
  <c r="BF1066" i="2"/>
  <c r="BF1065" i="2"/>
  <c r="BF1064" i="2"/>
  <c r="BF1063" i="2"/>
  <c r="BF1062" i="2"/>
  <c r="BF1061" i="2"/>
  <c r="BF1060" i="2"/>
  <c r="BF1059" i="2"/>
  <c r="BF1058" i="2"/>
  <c r="BF1057" i="2"/>
  <c r="BF1056" i="2"/>
  <c r="BF1055" i="2"/>
  <c r="BF1054" i="2"/>
  <c r="BF1053" i="2"/>
  <c r="BF1052" i="2"/>
  <c r="BF1051" i="2"/>
  <c r="BF1050" i="2"/>
  <c r="BF1049" i="2"/>
  <c r="BF1048" i="2"/>
  <c r="BF1047" i="2"/>
  <c r="BF1046" i="2"/>
  <c r="BF1045" i="2"/>
  <c r="BF1044" i="2"/>
  <c r="BF1043" i="2"/>
  <c r="BF1042" i="2"/>
  <c r="BF1041" i="2"/>
  <c r="BF1040" i="2"/>
  <c r="BF1039" i="2"/>
  <c r="BF1038" i="2"/>
  <c r="BF1037" i="2"/>
  <c r="BF1036" i="2"/>
  <c r="BF1035" i="2"/>
  <c r="BF1034" i="2"/>
  <c r="BF1033" i="2"/>
  <c r="BF1032" i="2"/>
  <c r="BF1031" i="2"/>
  <c r="BF1030" i="2"/>
  <c r="BF1029" i="2"/>
  <c r="BF1028" i="2"/>
  <c r="BF1027" i="2"/>
  <c r="BF1026" i="2"/>
  <c r="BF1025" i="2"/>
  <c r="BF1024" i="2"/>
  <c r="BF1023" i="2"/>
  <c r="BF1022" i="2"/>
  <c r="BF1021" i="2"/>
  <c r="BF1020" i="2"/>
  <c r="BF1019" i="2"/>
  <c r="BF1018" i="2"/>
  <c r="BF1017" i="2"/>
  <c r="BF1016" i="2"/>
  <c r="BF1015" i="2"/>
  <c r="BF1014" i="2"/>
  <c r="BF1013" i="2"/>
  <c r="BF1012" i="2"/>
  <c r="BF1011" i="2"/>
  <c r="BF1010" i="2"/>
  <c r="BF1009" i="2"/>
  <c r="BF1008" i="2"/>
  <c r="BF1007" i="2"/>
  <c r="BF1006" i="2"/>
  <c r="BF1005" i="2"/>
  <c r="BF1004" i="2"/>
  <c r="BF1003" i="2"/>
  <c r="BF1002" i="2"/>
  <c r="BF1001" i="2"/>
  <c r="BF1000" i="2"/>
  <c r="BF999" i="2"/>
  <c r="BF998" i="2"/>
  <c r="BF997" i="2"/>
  <c r="BF996" i="2"/>
  <c r="BF995" i="2"/>
  <c r="BF994" i="2"/>
  <c r="BF993" i="2"/>
  <c r="BF992" i="2"/>
  <c r="BF991" i="2"/>
  <c r="BF990" i="2"/>
  <c r="BF989" i="2"/>
  <c r="BF988" i="2"/>
  <c r="BF987" i="2"/>
  <c r="BF986" i="2"/>
  <c r="BF985" i="2"/>
  <c r="BF984" i="2"/>
  <c r="BF983" i="2"/>
  <c r="BF982" i="2"/>
  <c r="BF981" i="2"/>
  <c r="BF980" i="2"/>
  <c r="BF979" i="2"/>
  <c r="BF978" i="2"/>
  <c r="BF977" i="2"/>
  <c r="BF976" i="2"/>
  <c r="BF975" i="2"/>
  <c r="BF974" i="2"/>
  <c r="BF973" i="2"/>
  <c r="BF972" i="2"/>
  <c r="BF971" i="2"/>
  <c r="BF970" i="2"/>
  <c r="BF969" i="2"/>
  <c r="BF968" i="2"/>
  <c r="BF967" i="2"/>
  <c r="BF966"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42" i="2"/>
  <c r="BF941" i="2"/>
  <c r="BF940" i="2"/>
  <c r="BF939" i="2"/>
  <c r="BF938" i="2"/>
  <c r="BF937" i="2"/>
  <c r="BF936" i="2"/>
  <c r="BF935" i="2"/>
  <c r="BF934" i="2"/>
  <c r="BF933" i="2"/>
  <c r="BF932" i="2"/>
  <c r="BF931" i="2"/>
  <c r="BF930" i="2"/>
  <c r="BF929" i="2"/>
  <c r="BF928" i="2"/>
  <c r="BF927" i="2"/>
  <c r="BF926" i="2"/>
  <c r="BF925" i="2"/>
  <c r="BF924" i="2"/>
  <c r="BF923" i="2"/>
  <c r="BF922" i="2"/>
  <c r="BF921" i="2"/>
  <c r="BF920" i="2"/>
  <c r="BF919" i="2"/>
  <c r="BF918" i="2"/>
  <c r="BF917" i="2"/>
  <c r="BF916" i="2"/>
  <c r="BF915" i="2"/>
  <c r="BF914" i="2"/>
  <c r="BF913" i="2"/>
  <c r="BF912" i="2"/>
  <c r="BF911" i="2"/>
  <c r="BF910" i="2"/>
  <c r="BF909" i="2"/>
  <c r="BF908" i="2"/>
  <c r="BF907" i="2"/>
  <c r="BF906" i="2"/>
  <c r="BF905" i="2"/>
  <c r="BF904" i="2"/>
  <c r="BF903" i="2"/>
  <c r="BF902" i="2"/>
  <c r="BF901" i="2"/>
  <c r="BF900" i="2"/>
  <c r="BF899" i="2"/>
  <c r="BF898" i="2"/>
  <c r="BF897" i="2"/>
  <c r="BF896" i="2"/>
  <c r="BF895" i="2"/>
  <c r="BF894" i="2"/>
  <c r="BF893" i="2"/>
  <c r="BF892" i="2"/>
  <c r="BF891" i="2"/>
  <c r="BF890" i="2"/>
  <c r="BF889" i="2"/>
  <c r="BF888" i="2"/>
  <c r="BF887" i="2"/>
  <c r="BF886" i="2"/>
  <c r="BF885" i="2"/>
  <c r="BF884" i="2"/>
  <c r="BF883" i="2"/>
  <c r="BF882" i="2"/>
  <c r="BF881" i="2"/>
  <c r="BF880" i="2"/>
  <c r="BF879" i="2"/>
  <c r="BF878" i="2"/>
  <c r="BF877" i="2"/>
  <c r="BF876" i="2"/>
  <c r="BF875" i="2"/>
  <c r="BF874" i="2"/>
  <c r="BF873" i="2"/>
  <c r="BF872" i="2"/>
  <c r="BF871" i="2"/>
  <c r="BF870" i="2"/>
  <c r="BF869" i="2"/>
  <c r="BF868" i="2"/>
  <c r="BF867" i="2"/>
  <c r="BF866" i="2"/>
  <c r="BF865" i="2"/>
  <c r="BF864" i="2"/>
  <c r="BF863" i="2"/>
  <c r="BF862" i="2"/>
  <c r="BF861" i="2"/>
  <c r="BF860" i="2"/>
  <c r="BF859" i="2"/>
  <c r="BF858" i="2"/>
  <c r="BF857" i="2"/>
  <c r="BF856" i="2"/>
  <c r="BF855" i="2"/>
  <c r="BF854" i="2"/>
  <c r="BF853" i="2"/>
  <c r="BF852" i="2"/>
  <c r="BF851" i="2"/>
  <c r="BF850" i="2"/>
  <c r="BF849" i="2"/>
  <c r="BF848" i="2"/>
  <c r="BF847" i="2"/>
  <c r="BF846" i="2"/>
  <c r="BF845" i="2"/>
  <c r="BF844" i="2"/>
  <c r="BF843" i="2"/>
  <c r="BF842" i="2"/>
  <c r="BF841" i="2"/>
  <c r="BF840" i="2"/>
  <c r="BF839" i="2"/>
  <c r="BF838" i="2"/>
  <c r="BF837" i="2"/>
  <c r="BF836" i="2"/>
  <c r="BF835" i="2"/>
  <c r="BF834" i="2"/>
  <c r="BF833" i="2"/>
  <c r="BF832" i="2"/>
  <c r="BF831" i="2"/>
  <c r="BF830" i="2"/>
  <c r="BF829" i="2"/>
  <c r="BF828" i="2"/>
  <c r="BF827" i="2"/>
  <c r="BF826" i="2"/>
  <c r="BF825" i="2"/>
  <c r="BF824" i="2"/>
  <c r="BF823" i="2"/>
  <c r="BF822" i="2"/>
  <c r="BF821" i="2"/>
  <c r="BF820" i="2"/>
  <c r="BF819" i="2"/>
  <c r="BF818" i="2"/>
  <c r="BF817" i="2"/>
  <c r="BF816" i="2"/>
  <c r="BF815" i="2"/>
  <c r="BF814" i="2"/>
  <c r="BF813" i="2"/>
  <c r="BF812" i="2"/>
  <c r="BF811" i="2"/>
  <c r="BF810" i="2"/>
  <c r="BF809" i="2"/>
  <c r="BF808" i="2"/>
  <c r="BF807" i="2"/>
  <c r="BF806" i="2"/>
  <c r="BF805" i="2"/>
  <c r="BF804" i="2"/>
  <c r="BF803" i="2"/>
  <c r="BF802" i="2"/>
  <c r="BF801" i="2"/>
  <c r="BF800" i="2"/>
  <c r="BF799" i="2"/>
  <c r="BF798" i="2"/>
  <c r="BF797" i="2"/>
  <c r="BF796" i="2"/>
  <c r="BF795" i="2"/>
  <c r="BF794" i="2"/>
  <c r="BF793" i="2"/>
  <c r="BF792" i="2"/>
  <c r="BF791" i="2"/>
  <c r="BF790" i="2"/>
  <c r="BF789" i="2"/>
  <c r="BF788" i="2"/>
  <c r="BF787" i="2"/>
  <c r="BF786" i="2"/>
  <c r="BF785" i="2"/>
  <c r="BF784" i="2"/>
  <c r="BF783" i="2"/>
  <c r="BF782" i="2"/>
  <c r="BF781" i="2"/>
  <c r="BF780" i="2"/>
  <c r="BF779" i="2"/>
  <c r="BF778" i="2"/>
  <c r="BF777" i="2"/>
  <c r="BF776" i="2"/>
  <c r="BF775" i="2"/>
  <c r="BF774" i="2"/>
  <c r="BF773" i="2"/>
  <c r="BF772" i="2"/>
  <c r="BF771" i="2"/>
  <c r="BF770" i="2"/>
  <c r="BF769" i="2"/>
  <c r="BF768" i="2"/>
  <c r="BF767" i="2"/>
  <c r="BF766" i="2"/>
  <c r="BF765" i="2"/>
  <c r="BF764" i="2"/>
  <c r="BF763" i="2"/>
  <c r="BF762" i="2"/>
  <c r="BF761" i="2"/>
  <c r="BF760" i="2"/>
  <c r="BF759" i="2"/>
  <c r="BF758"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33" i="2"/>
  <c r="BF732" i="2"/>
  <c r="BF731" i="2"/>
  <c r="BF730" i="2"/>
  <c r="BF729" i="2"/>
  <c r="BF728" i="2"/>
  <c r="BF727" i="2"/>
  <c r="BF726" i="2"/>
  <c r="BF725" i="2"/>
  <c r="BF724" i="2"/>
  <c r="BF723" i="2"/>
  <c r="BF722" i="2"/>
  <c r="BF721" i="2"/>
  <c r="BF720" i="2"/>
  <c r="BF719" i="2"/>
  <c r="BF718" i="2"/>
  <c r="BF717" i="2"/>
  <c r="BF716" i="2"/>
  <c r="BF715" i="2"/>
  <c r="BF714" i="2"/>
  <c r="BF713" i="2"/>
  <c r="BF712" i="2"/>
  <c r="BF711" i="2"/>
  <c r="BF710" i="2"/>
  <c r="BF709" i="2"/>
  <c r="BF708" i="2"/>
  <c r="BF707" i="2"/>
  <c r="BF706" i="2"/>
  <c r="BF705" i="2"/>
  <c r="BF704" i="2"/>
  <c r="BF703" i="2"/>
  <c r="BF702" i="2"/>
  <c r="BF701" i="2"/>
  <c r="BF700" i="2"/>
  <c r="BF699" i="2"/>
  <c r="BF698" i="2"/>
  <c r="BF697" i="2"/>
  <c r="BF696" i="2"/>
  <c r="BF695" i="2"/>
  <c r="BF694" i="2"/>
  <c r="BF693" i="2"/>
  <c r="BF692" i="2"/>
  <c r="BF691" i="2"/>
  <c r="BF690" i="2"/>
  <c r="BF689" i="2"/>
  <c r="BF688" i="2"/>
  <c r="BF687" i="2"/>
  <c r="BF686" i="2"/>
  <c r="BF685" i="2"/>
  <c r="BF684" i="2"/>
  <c r="BF683" i="2"/>
  <c r="BF682" i="2"/>
  <c r="BF681" i="2"/>
  <c r="BF680" i="2"/>
  <c r="BF679" i="2"/>
  <c r="BF678" i="2"/>
  <c r="BF677" i="2"/>
  <c r="BF676" i="2"/>
  <c r="BF675" i="2"/>
  <c r="BF674" i="2"/>
  <c r="BF673" i="2"/>
  <c r="BF672" i="2"/>
  <c r="BF671" i="2"/>
  <c r="BF670" i="2"/>
  <c r="BF669" i="2"/>
  <c r="BF668" i="2"/>
  <c r="BF667" i="2"/>
  <c r="BF666" i="2"/>
  <c r="BF665" i="2"/>
  <c r="BF664" i="2"/>
  <c r="BF663" i="2"/>
  <c r="BF662" i="2"/>
  <c r="BF661" i="2"/>
  <c r="BF660" i="2"/>
  <c r="BF659" i="2"/>
  <c r="BF658" i="2"/>
  <c r="BF657" i="2"/>
  <c r="BF656" i="2"/>
  <c r="BF655" i="2"/>
  <c r="BF654" i="2"/>
  <c r="BF653" i="2"/>
  <c r="BF652" i="2"/>
  <c r="BF651" i="2"/>
  <c r="BF650" i="2"/>
  <c r="BF649" i="2"/>
  <c r="BF648" i="2"/>
  <c r="BF647" i="2"/>
  <c r="BF646" i="2"/>
  <c r="BF645" i="2"/>
  <c r="BF644" i="2"/>
  <c r="BF643" i="2"/>
  <c r="BF642" i="2"/>
  <c r="BF641" i="2"/>
  <c r="BF640" i="2"/>
  <c r="BF639" i="2"/>
  <c r="BF638" i="2"/>
  <c r="BF637" i="2"/>
  <c r="BF636" i="2"/>
  <c r="BF635" i="2"/>
  <c r="BF634" i="2"/>
  <c r="BF633" i="2"/>
  <c r="BF632" i="2"/>
  <c r="BF631" i="2"/>
  <c r="BF630" i="2"/>
  <c r="BF629" i="2"/>
  <c r="BF628" i="2"/>
  <c r="BF627" i="2"/>
  <c r="BF626" i="2"/>
  <c r="BF625" i="2"/>
  <c r="BF624" i="2"/>
  <c r="BF623" i="2"/>
  <c r="BF622" i="2"/>
  <c r="BF621" i="2"/>
  <c r="BF620" i="2"/>
  <c r="BF619" i="2"/>
  <c r="BF618" i="2"/>
  <c r="BF617" i="2"/>
  <c r="BF616" i="2"/>
  <c r="BF615" i="2"/>
  <c r="BF614" i="2"/>
  <c r="BF613" i="2"/>
  <c r="BF612" i="2"/>
  <c r="BF611" i="2"/>
  <c r="BF610" i="2"/>
  <c r="BF609" i="2"/>
  <c r="BF608" i="2"/>
  <c r="BF607" i="2"/>
  <c r="BF606" i="2"/>
  <c r="BF605" i="2"/>
  <c r="BF604" i="2"/>
  <c r="BF603" i="2"/>
  <c r="BF602" i="2"/>
  <c r="BF601" i="2"/>
  <c r="BF600" i="2"/>
  <c r="BF599" i="2"/>
  <c r="BF598" i="2"/>
  <c r="BF597" i="2"/>
  <c r="BF596" i="2"/>
  <c r="BF595" i="2"/>
  <c r="BF594" i="2"/>
  <c r="BF593" i="2"/>
  <c r="BF592" i="2"/>
  <c r="BF591" i="2"/>
  <c r="BF590" i="2"/>
  <c r="BF589" i="2"/>
  <c r="BF588" i="2"/>
  <c r="BF587" i="2"/>
  <c r="BF586" i="2"/>
  <c r="BF585" i="2"/>
  <c r="BF584" i="2"/>
  <c r="BF583" i="2"/>
  <c r="BF582" i="2"/>
  <c r="BF581" i="2"/>
  <c r="BF580" i="2"/>
  <c r="BF579" i="2"/>
  <c r="BF578" i="2"/>
  <c r="BF577" i="2"/>
  <c r="BF576" i="2"/>
  <c r="BF575" i="2"/>
  <c r="BF574" i="2"/>
  <c r="BF573" i="2"/>
  <c r="BF572" i="2"/>
  <c r="BF571" i="2"/>
  <c r="BF570" i="2"/>
  <c r="BF569" i="2"/>
  <c r="BF568" i="2"/>
  <c r="BF567" i="2"/>
  <c r="BF566" i="2"/>
  <c r="BF565" i="2"/>
  <c r="BF564" i="2"/>
  <c r="BF563" i="2"/>
  <c r="BF562" i="2"/>
  <c r="BF561" i="2"/>
  <c r="BF560" i="2"/>
  <c r="BF559" i="2"/>
  <c r="BF558" i="2"/>
  <c r="BF557" i="2"/>
  <c r="BF556" i="2"/>
  <c r="BF555" i="2"/>
  <c r="BF554" i="2"/>
  <c r="BF553" i="2"/>
  <c r="BF552" i="2"/>
  <c r="BF551" i="2"/>
  <c r="BF550" i="2"/>
  <c r="BF549" i="2"/>
  <c r="BF548" i="2"/>
  <c r="BF547" i="2"/>
  <c r="BF546" i="2"/>
  <c r="BF545" i="2"/>
  <c r="BF544" i="2"/>
  <c r="BF543" i="2"/>
  <c r="BF542" i="2"/>
  <c r="BF541" i="2"/>
  <c r="BF540" i="2"/>
  <c r="BF539" i="2"/>
  <c r="BF538" i="2"/>
  <c r="BF537" i="2"/>
  <c r="BF536" i="2"/>
  <c r="BF535" i="2"/>
  <c r="BF534" i="2"/>
  <c r="BF533" i="2"/>
  <c r="BF532" i="2"/>
  <c r="BF531" i="2"/>
  <c r="BF530" i="2"/>
  <c r="BF529" i="2"/>
  <c r="BF528" i="2"/>
  <c r="BF527" i="2"/>
  <c r="BF526" i="2"/>
  <c r="BF525" i="2"/>
  <c r="BF524" i="2"/>
  <c r="BF523" i="2"/>
  <c r="BF522" i="2"/>
  <c r="BF521" i="2"/>
  <c r="BF520" i="2"/>
  <c r="BF519" i="2"/>
  <c r="BF518" i="2"/>
  <c r="BF517" i="2"/>
  <c r="BF516" i="2"/>
  <c r="BF515" i="2"/>
  <c r="BF514" i="2"/>
  <c r="BF513" i="2"/>
  <c r="BF512" i="2"/>
  <c r="BF511" i="2"/>
  <c r="BF510" i="2"/>
  <c r="BF509" i="2"/>
  <c r="BF508" i="2"/>
  <c r="BF507" i="2"/>
  <c r="BF506" i="2"/>
  <c r="BF505" i="2"/>
  <c r="BF504" i="2"/>
  <c r="BF503" i="2"/>
  <c r="BF502" i="2"/>
  <c r="BF501" i="2"/>
  <c r="BF500" i="2"/>
  <c r="BF499" i="2"/>
  <c r="BF498" i="2"/>
  <c r="BF497" i="2"/>
  <c r="BF496"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59" i="2"/>
  <c r="BF458" i="2"/>
  <c r="BF457" i="2"/>
  <c r="BF456" i="2"/>
  <c r="BF455" i="2"/>
  <c r="BF454" i="2"/>
  <c r="BF453" i="2"/>
  <c r="BF452" i="2"/>
  <c r="BF451" i="2"/>
  <c r="BF450" i="2"/>
  <c r="BF449" i="2"/>
  <c r="BF448" i="2"/>
  <c r="BF447" i="2"/>
  <c r="BF446" i="2"/>
  <c r="BF445" i="2"/>
  <c r="BF444" i="2"/>
  <c r="BF443" i="2"/>
  <c r="BF442" i="2"/>
  <c r="BF441" i="2"/>
  <c r="BF440" i="2"/>
  <c r="BF439" i="2"/>
  <c r="BF438" i="2"/>
  <c r="BF437" i="2"/>
  <c r="BF436" i="2"/>
  <c r="BF435" i="2"/>
  <c r="BF434" i="2"/>
  <c r="BF433" i="2"/>
  <c r="BF432" i="2"/>
  <c r="BF431" i="2"/>
  <c r="BF430" i="2"/>
  <c r="BF429" i="2"/>
  <c r="BF428" i="2"/>
  <c r="BF427" i="2"/>
  <c r="BF426"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77" i="2"/>
  <c r="BF376" i="2"/>
  <c r="BF375" i="2"/>
  <c r="BF374" i="2"/>
  <c r="BF373" i="2"/>
  <c r="BF372" i="2"/>
  <c r="BF371" i="2"/>
  <c r="BF370" i="2"/>
  <c r="BF369" i="2"/>
  <c r="BF368" i="2"/>
  <c r="BF367" i="2"/>
  <c r="BF366" i="2"/>
  <c r="BF365" i="2"/>
  <c r="BF364" i="2"/>
  <c r="BF363" i="2"/>
  <c r="BF362" i="2"/>
  <c r="BF361" i="2"/>
  <c r="BF360" i="2"/>
  <c r="BF359" i="2"/>
  <c r="BF358" i="2"/>
  <c r="BF357" i="2"/>
  <c r="BF356" i="2"/>
  <c r="BF355" i="2"/>
  <c r="BF354" i="2"/>
  <c r="BF353" i="2"/>
  <c r="BF352" i="2"/>
  <c r="BF351" i="2"/>
  <c r="BF350" i="2"/>
  <c r="BF349" i="2"/>
  <c r="BF348" i="2"/>
  <c r="BF347" i="2"/>
  <c r="BF346" i="2"/>
  <c r="BF345" i="2"/>
  <c r="BF344" i="2"/>
  <c r="BF343" i="2"/>
  <c r="BF342" i="2"/>
  <c r="BF341" i="2"/>
  <c r="BF340" i="2"/>
  <c r="BF339" i="2"/>
  <c r="BF338" i="2"/>
  <c r="BF337" i="2"/>
  <c r="BF336" i="2"/>
  <c r="BF335" i="2"/>
  <c r="BF334" i="2"/>
  <c r="BF333" i="2"/>
  <c r="BF332" i="2"/>
  <c r="BF331" i="2"/>
  <c r="BF330" i="2"/>
  <c r="BF329" i="2"/>
  <c r="BF328" i="2"/>
  <c r="BF327" i="2"/>
  <c r="BF326" i="2"/>
  <c r="BF325" i="2"/>
  <c r="BF324" i="2"/>
  <c r="BF323" i="2"/>
  <c r="BF322" i="2"/>
  <c r="BF321" i="2"/>
  <c r="BF320" i="2"/>
  <c r="BF319" i="2"/>
  <c r="BF318" i="2"/>
  <c r="BF317" i="2"/>
  <c r="BF316" i="2"/>
  <c r="BF315" i="2"/>
  <c r="BF314" i="2"/>
  <c r="BF313" i="2"/>
  <c r="BF312" i="2"/>
  <c r="BF311" i="2"/>
  <c r="BF310" i="2"/>
  <c r="BF309" i="2"/>
  <c r="BF308" i="2"/>
  <c r="BF307" i="2"/>
  <c r="BF306" i="2"/>
  <c r="BF305" i="2"/>
  <c r="BF304" i="2"/>
  <c r="BF303" i="2"/>
  <c r="BF302" i="2"/>
  <c r="BF301" i="2"/>
  <c r="BF300" i="2"/>
  <c r="BF299" i="2"/>
  <c r="BF298" i="2"/>
  <c r="BF297" i="2"/>
  <c r="BF296" i="2"/>
  <c r="BF295" i="2"/>
  <c r="BF294" i="2"/>
  <c r="BF293" i="2"/>
  <c r="BF292" i="2"/>
  <c r="BF291" i="2"/>
  <c r="BF290" i="2"/>
  <c r="BF289" i="2"/>
  <c r="BF288" i="2"/>
  <c r="BF287" i="2"/>
  <c r="BF286" i="2"/>
  <c r="BF285" i="2"/>
  <c r="BF284" i="2"/>
  <c r="BF283" i="2"/>
  <c r="BF282" i="2"/>
  <c r="BF281" i="2"/>
  <c r="BF280" i="2"/>
  <c r="BF279" i="2"/>
  <c r="BF278" i="2"/>
  <c r="BF277" i="2"/>
  <c r="BF276" i="2"/>
  <c r="BF275" i="2"/>
  <c r="BF274" i="2"/>
  <c r="BF273" i="2"/>
  <c r="BF272" i="2"/>
  <c r="BF271" i="2"/>
  <c r="BF270" i="2"/>
  <c r="BF269" i="2"/>
  <c r="BF268" i="2"/>
  <c r="BF267" i="2"/>
  <c r="BF266" i="2"/>
  <c r="BF265" i="2"/>
  <c r="BF264" i="2"/>
  <c r="BF263" i="2"/>
  <c r="BF262" i="2"/>
  <c r="BF261" i="2"/>
  <c r="BF260" i="2"/>
  <c r="BF259" i="2"/>
  <c r="BF258" i="2"/>
  <c r="BF257" i="2"/>
  <c r="BF256" i="2"/>
  <c r="BF255" i="2"/>
  <c r="BF254" i="2"/>
  <c r="BF253" i="2"/>
  <c r="BF252" i="2"/>
  <c r="BF251" i="2"/>
  <c r="BF250"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49" i="2"/>
  <c r="BF148" i="2"/>
  <c r="BF147" i="2"/>
  <c r="BF146" i="2"/>
  <c r="BF145" i="2"/>
  <c r="BF144" i="2"/>
  <c r="BF143" i="2"/>
  <c r="BF142" i="2"/>
  <c r="BF141" i="2"/>
  <c r="BF140" i="2"/>
  <c r="BF139" i="2"/>
  <c r="BF138" i="2"/>
  <c r="BF137" i="2"/>
  <c r="BF136" i="2"/>
  <c r="BF135" i="2"/>
  <c r="BF134" i="2"/>
  <c r="BF133" i="2"/>
  <c r="BF132" i="2"/>
  <c r="BF131" i="2"/>
  <c r="BF130" i="2"/>
  <c r="BF129" i="2"/>
  <c r="BF128" i="2"/>
  <c r="BF127" i="2"/>
  <c r="BF126" i="2"/>
  <c r="BF125" i="2"/>
  <c r="BF124" i="2"/>
  <c r="BF123" i="2"/>
  <c r="BF122" i="2"/>
  <c r="BF121" i="2"/>
  <c r="BF120" i="2"/>
  <c r="BF119" i="2"/>
  <c r="BF118" i="2"/>
  <c r="BF117" i="2"/>
  <c r="BF116" i="2"/>
  <c r="BF115" i="2"/>
  <c r="BF114" i="2"/>
  <c r="BF113" i="2"/>
  <c r="BF112" i="2"/>
  <c r="BF111" i="2"/>
  <c r="BF110" i="2"/>
  <c r="BF109" i="2"/>
  <c r="BF108" i="2"/>
  <c r="BF107" i="2"/>
  <c r="BF106" i="2"/>
  <c r="BF105" i="2"/>
  <c r="BF104" i="2"/>
  <c r="BF103" i="2"/>
  <c r="BF102" i="2"/>
  <c r="BF101" i="2"/>
  <c r="BF100" i="2"/>
  <c r="BF99" i="2"/>
  <c r="BF98" i="2"/>
  <c r="BF97" i="2"/>
  <c r="BF96" i="2"/>
  <c r="BF95" i="2"/>
  <c r="BF94" i="2"/>
  <c r="BF93" i="2"/>
  <c r="BF92" i="2"/>
  <c r="BF91" i="2"/>
  <c r="BF90" i="2"/>
  <c r="BF89" i="2"/>
  <c r="BF88" i="2"/>
  <c r="BF87" i="2"/>
  <c r="BF86" i="2"/>
  <c r="BF85" i="2"/>
  <c r="BF84" i="2"/>
  <c r="BF83" i="2"/>
  <c r="BF82" i="2"/>
  <c r="BF81" i="2"/>
  <c r="BF80" i="2"/>
  <c r="BF79" i="2"/>
  <c r="BF78" i="2"/>
  <c r="BF77" i="2"/>
  <c r="BF76" i="2"/>
  <c r="BF75" i="2"/>
  <c r="BF74" i="2"/>
  <c r="BF73" i="2"/>
  <c r="BF72" i="2"/>
  <c r="BF71" i="2"/>
  <c r="BF70" i="2"/>
  <c r="BF69" i="2"/>
  <c r="BF68" i="2"/>
  <c r="BF67" i="2"/>
  <c r="BF66" i="2"/>
  <c r="BF65" i="2"/>
  <c r="BF64" i="2"/>
  <c r="BF63" i="2"/>
  <c r="BF62" i="2"/>
  <c r="BF61" i="2"/>
  <c r="BF60" i="2"/>
  <c r="BF59" i="2"/>
  <c r="BF58" i="2"/>
  <c r="BF57" i="2"/>
  <c r="BF56" i="2"/>
  <c r="BF55" i="2"/>
  <c r="BF54" i="2"/>
  <c r="BF53" i="2"/>
  <c r="BF52" i="2"/>
  <c r="BF51" i="2"/>
  <c r="BF50" i="2"/>
  <c r="BF49" i="2"/>
  <c r="BF48" i="2"/>
  <c r="BF47" i="2"/>
  <c r="BF46" i="2"/>
  <c r="BF45" i="2"/>
  <c r="BF44" i="2"/>
  <c r="BF43" i="2"/>
  <c r="BF42" i="2"/>
  <c r="BF41" i="2"/>
  <c r="BF40" i="2"/>
  <c r="BF39" i="2"/>
  <c r="BF38" i="2"/>
  <c r="BF37" i="2"/>
  <c r="BF36" i="2"/>
  <c r="BF35" i="2"/>
  <c r="BF34" i="2"/>
  <c r="BF33" i="2"/>
  <c r="BF32" i="2"/>
  <c r="BF31" i="2"/>
  <c r="BF30" i="2"/>
  <c r="BF29" i="2"/>
  <c r="BF28" i="2"/>
  <c r="BF27" i="2"/>
  <c r="BF26" i="2"/>
  <c r="BF25" i="2"/>
  <c r="BF24" i="2"/>
  <c r="BF23" i="2"/>
  <c r="BF22" i="2"/>
  <c r="BF21" i="2"/>
  <c r="BF20" i="2"/>
  <c r="BF19" i="2"/>
  <c r="BF18" i="2"/>
  <c r="BF17" i="2"/>
  <c r="BF16" i="2"/>
  <c r="BF15" i="2"/>
  <c r="BF14" i="2"/>
  <c r="BF13" i="2"/>
  <c r="BE1430" i="2"/>
  <c r="BE1429" i="2"/>
  <c r="BE1428" i="2"/>
  <c r="BE1427" i="2"/>
  <c r="BE1426" i="2"/>
  <c r="BE1425" i="2"/>
  <c r="BE1424" i="2"/>
  <c r="BE1423" i="2"/>
  <c r="BE1422" i="2"/>
  <c r="BE1421" i="2"/>
  <c r="BE1420" i="2"/>
  <c r="BE1419" i="2"/>
  <c r="BE1418" i="2"/>
  <c r="BE1417" i="2"/>
  <c r="BE1416" i="2"/>
  <c r="BE1415" i="2"/>
  <c r="BE1414" i="2"/>
  <c r="BE1413" i="2"/>
  <c r="BE1412" i="2"/>
  <c r="BE1411" i="2"/>
  <c r="BE1410" i="2"/>
  <c r="BE1409" i="2"/>
  <c r="BE1408" i="2"/>
  <c r="BE1407" i="2"/>
  <c r="BE1406" i="2"/>
  <c r="BE1405" i="2"/>
  <c r="BE1404" i="2"/>
  <c r="BE1403" i="2"/>
  <c r="BE1402" i="2"/>
  <c r="BE1401" i="2"/>
  <c r="BE1400" i="2"/>
  <c r="BE1399" i="2"/>
  <c r="BE1398" i="2"/>
  <c r="BE1397" i="2"/>
  <c r="BE1396" i="2"/>
  <c r="BE1395" i="2"/>
  <c r="BE1394" i="2"/>
  <c r="BE1393" i="2"/>
  <c r="BE1392" i="2"/>
  <c r="BE1391" i="2"/>
  <c r="BE1390" i="2"/>
  <c r="BE1389" i="2"/>
  <c r="BE1388" i="2"/>
  <c r="BE1387" i="2"/>
  <c r="BE1386" i="2"/>
  <c r="BE1385" i="2"/>
  <c r="BE1384" i="2"/>
  <c r="BE1383" i="2"/>
  <c r="BE1382" i="2"/>
  <c r="BE1381" i="2"/>
  <c r="BE1380" i="2"/>
  <c r="BE1379" i="2"/>
  <c r="BE1378" i="2"/>
  <c r="BE1377" i="2"/>
  <c r="BE1376" i="2"/>
  <c r="BE1375" i="2"/>
  <c r="BE1374" i="2"/>
  <c r="BE1373" i="2"/>
  <c r="BE1372" i="2"/>
  <c r="BE1371" i="2"/>
  <c r="BE1370" i="2"/>
  <c r="BE1369" i="2"/>
  <c r="BE1368" i="2"/>
  <c r="BE1367" i="2"/>
  <c r="BE1366" i="2"/>
  <c r="BE1365" i="2"/>
  <c r="BE1364" i="2"/>
  <c r="BE1363" i="2"/>
  <c r="BE1362" i="2"/>
  <c r="BE1361" i="2"/>
  <c r="BE1360" i="2"/>
  <c r="BE1359" i="2"/>
  <c r="BE1358" i="2"/>
  <c r="BE1357" i="2"/>
  <c r="BE1356" i="2"/>
  <c r="BE1355" i="2"/>
  <c r="BE1354" i="2"/>
  <c r="BE1353" i="2"/>
  <c r="BE1352" i="2"/>
  <c r="BE1351" i="2"/>
  <c r="BE1350" i="2"/>
  <c r="BE1349" i="2"/>
  <c r="BE1348" i="2"/>
  <c r="BE1347" i="2"/>
  <c r="BE1346" i="2"/>
  <c r="BE1345" i="2"/>
  <c r="BE1344" i="2"/>
  <c r="BE1343" i="2"/>
  <c r="BE1342" i="2"/>
  <c r="BE1341" i="2"/>
  <c r="BE1340" i="2"/>
  <c r="BE1339" i="2"/>
  <c r="BE1338" i="2"/>
  <c r="BE1337" i="2"/>
  <c r="BE1336" i="2"/>
  <c r="BE1335" i="2"/>
  <c r="BE1334" i="2"/>
  <c r="BE1333" i="2"/>
  <c r="BE1332" i="2"/>
  <c r="BE1331" i="2"/>
  <c r="BE1330" i="2"/>
  <c r="BE1329" i="2"/>
  <c r="BE1328" i="2"/>
  <c r="BE1327" i="2"/>
  <c r="BE1326" i="2"/>
  <c r="BE1325" i="2"/>
  <c r="BE1324" i="2"/>
  <c r="BE1323" i="2"/>
  <c r="BE1322" i="2"/>
  <c r="BE1321" i="2"/>
  <c r="BE1320" i="2"/>
  <c r="BE1319" i="2"/>
  <c r="BE1318" i="2"/>
  <c r="BE1317" i="2"/>
  <c r="BE1316" i="2"/>
  <c r="BE1315" i="2"/>
  <c r="BE1314" i="2"/>
  <c r="BE1313" i="2"/>
  <c r="BE1312" i="2"/>
  <c r="BE1311" i="2"/>
  <c r="BE1310" i="2"/>
  <c r="BE1309" i="2"/>
  <c r="BE1308" i="2"/>
  <c r="BE1307" i="2"/>
  <c r="BE1306" i="2"/>
  <c r="BE1305" i="2"/>
  <c r="BE1304" i="2"/>
  <c r="BE1303" i="2"/>
  <c r="BE1302" i="2"/>
  <c r="BE1301" i="2"/>
  <c r="BE1300" i="2"/>
  <c r="BE1299" i="2"/>
  <c r="BE1298" i="2"/>
  <c r="BE1297" i="2"/>
  <c r="BE1296" i="2"/>
  <c r="BE1295" i="2"/>
  <c r="BE1294" i="2"/>
  <c r="BE1293" i="2"/>
  <c r="BE1292" i="2"/>
  <c r="BE1291" i="2"/>
  <c r="BE1290" i="2"/>
  <c r="BE1289" i="2"/>
  <c r="BE1288" i="2"/>
  <c r="BE1287" i="2"/>
  <c r="BE1286" i="2"/>
  <c r="BE1285" i="2"/>
  <c r="BE1284" i="2"/>
  <c r="BE1283" i="2"/>
  <c r="BE1282" i="2"/>
  <c r="BE1281" i="2"/>
  <c r="BE1280" i="2"/>
  <c r="BE1279" i="2"/>
  <c r="BE1278" i="2"/>
  <c r="BE1277" i="2"/>
  <c r="BE1276" i="2"/>
  <c r="BE1275" i="2"/>
  <c r="BE1274" i="2"/>
  <c r="BE1273" i="2"/>
  <c r="BE1272" i="2"/>
  <c r="BE1271" i="2"/>
  <c r="BE1270" i="2"/>
  <c r="BE1269" i="2"/>
  <c r="BE1268" i="2"/>
  <c r="BE1267" i="2"/>
  <c r="BE1266" i="2"/>
  <c r="BE1265" i="2"/>
  <c r="BE1264" i="2"/>
  <c r="BE1263" i="2"/>
  <c r="BE1262" i="2"/>
  <c r="BE1261" i="2"/>
  <c r="BE1260" i="2"/>
  <c r="BE1259" i="2"/>
  <c r="BE1258" i="2"/>
  <c r="BE1257" i="2"/>
  <c r="BE1256" i="2"/>
  <c r="BE1255" i="2"/>
  <c r="BE1254" i="2"/>
  <c r="BE1253" i="2"/>
  <c r="BE1252" i="2"/>
  <c r="BE1251" i="2"/>
  <c r="BE1250" i="2"/>
  <c r="BE1249" i="2"/>
  <c r="BE1248" i="2"/>
  <c r="BE1247" i="2"/>
  <c r="BE1246" i="2"/>
  <c r="BE1245" i="2"/>
  <c r="BE1244" i="2"/>
  <c r="BE1243" i="2"/>
  <c r="BE1242" i="2"/>
  <c r="BE1241" i="2"/>
  <c r="BE1240" i="2"/>
  <c r="BE1239" i="2"/>
  <c r="BE1238" i="2"/>
  <c r="BE1237" i="2"/>
  <c r="BE1236" i="2"/>
  <c r="BE1235" i="2"/>
  <c r="BE1234" i="2"/>
  <c r="BE1233" i="2"/>
  <c r="BE1232" i="2"/>
  <c r="BE1231" i="2"/>
  <c r="BE1230" i="2"/>
  <c r="BE1229" i="2"/>
  <c r="BE1228" i="2"/>
  <c r="BE1227" i="2"/>
  <c r="BE1226" i="2"/>
  <c r="BE1225" i="2"/>
  <c r="BE1224" i="2"/>
  <c r="BE1223" i="2"/>
  <c r="BE1222" i="2"/>
  <c r="BE1221" i="2"/>
  <c r="BE1220" i="2"/>
  <c r="BE1219" i="2"/>
  <c r="BE1218" i="2"/>
  <c r="BE1217" i="2"/>
  <c r="BE1216" i="2"/>
  <c r="BE1215" i="2"/>
  <c r="BE1214" i="2"/>
  <c r="BE1213" i="2"/>
  <c r="BE1212" i="2"/>
  <c r="BE1211" i="2"/>
  <c r="BE1210" i="2"/>
  <c r="BE1209" i="2"/>
  <c r="BE1208" i="2"/>
  <c r="BE1207" i="2"/>
  <c r="BE1206" i="2"/>
  <c r="BE1205" i="2"/>
  <c r="BE1204" i="2"/>
  <c r="BE1203" i="2"/>
  <c r="BE1202" i="2"/>
  <c r="BE1201" i="2"/>
  <c r="BE1200" i="2"/>
  <c r="BE1199" i="2"/>
  <c r="BE1198" i="2"/>
  <c r="BE1197" i="2"/>
  <c r="BE1196" i="2"/>
  <c r="BE1195" i="2"/>
  <c r="BE1194" i="2"/>
  <c r="BE1193" i="2"/>
  <c r="BE1192" i="2"/>
  <c r="BE1191" i="2"/>
  <c r="BE1190" i="2"/>
  <c r="BE1189" i="2"/>
  <c r="BE1188" i="2"/>
  <c r="BE1187" i="2"/>
  <c r="BE1186" i="2"/>
  <c r="BE1185" i="2"/>
  <c r="BE1184" i="2"/>
  <c r="BE1183" i="2"/>
  <c r="BE1182" i="2"/>
  <c r="BE1181" i="2"/>
  <c r="BE1180" i="2"/>
  <c r="BE1179" i="2"/>
  <c r="BE1178" i="2"/>
  <c r="BE1177" i="2"/>
  <c r="BE1176" i="2"/>
  <c r="BE1175" i="2"/>
  <c r="BE1174" i="2"/>
  <c r="BE1173" i="2"/>
  <c r="BE1172" i="2"/>
  <c r="BE1171" i="2"/>
  <c r="BE1170" i="2"/>
  <c r="BE1169" i="2"/>
  <c r="BE1168" i="2"/>
  <c r="BE1167" i="2"/>
  <c r="BE1166" i="2"/>
  <c r="BE1165" i="2"/>
  <c r="BE1164" i="2"/>
  <c r="BE1163" i="2"/>
  <c r="BE1162" i="2"/>
  <c r="BE1161" i="2"/>
  <c r="BE1160" i="2"/>
  <c r="BE1159" i="2"/>
  <c r="BE1158" i="2"/>
  <c r="BE1157" i="2"/>
  <c r="BE1156" i="2"/>
  <c r="BE1155" i="2"/>
  <c r="BE1154" i="2"/>
  <c r="BE1153" i="2"/>
  <c r="BE1152" i="2"/>
  <c r="BE1151" i="2"/>
  <c r="BE1150" i="2"/>
  <c r="BE1149" i="2"/>
  <c r="BE1148" i="2"/>
  <c r="BE1147" i="2"/>
  <c r="BE1146" i="2"/>
  <c r="BE1145" i="2"/>
  <c r="BE1144" i="2"/>
  <c r="BE1143" i="2"/>
  <c r="BE1142" i="2"/>
  <c r="BE1141" i="2"/>
  <c r="BE1140" i="2"/>
  <c r="BE1139" i="2"/>
  <c r="BE1138" i="2"/>
  <c r="BE1137" i="2"/>
  <c r="BE1136" i="2"/>
  <c r="BE1135" i="2"/>
  <c r="BE1134" i="2"/>
  <c r="BE1133" i="2"/>
  <c r="BE1132" i="2"/>
  <c r="BE1131" i="2"/>
  <c r="BE1130" i="2"/>
  <c r="BE1129" i="2"/>
  <c r="BE1128" i="2"/>
  <c r="BE1127" i="2"/>
  <c r="BE1126" i="2"/>
  <c r="BE1125" i="2"/>
  <c r="BE1124" i="2"/>
  <c r="BE1123" i="2"/>
  <c r="BE1122" i="2"/>
  <c r="BE1121" i="2"/>
  <c r="BE1120" i="2"/>
  <c r="BE1119" i="2"/>
  <c r="BE1118" i="2"/>
  <c r="BE1117" i="2"/>
  <c r="BE1116" i="2"/>
  <c r="BE1115" i="2"/>
  <c r="BE1114" i="2"/>
  <c r="BE1113" i="2"/>
  <c r="BE1112" i="2"/>
  <c r="BE1111" i="2"/>
  <c r="BE1110" i="2"/>
  <c r="BE1109" i="2"/>
  <c r="BE1108" i="2"/>
  <c r="BE1107" i="2"/>
  <c r="BE1106" i="2"/>
  <c r="BE1105" i="2"/>
  <c r="BE1104" i="2"/>
  <c r="BE1103" i="2"/>
  <c r="BE1102" i="2"/>
  <c r="BE1101" i="2"/>
  <c r="BE1100" i="2"/>
  <c r="BE1099" i="2"/>
  <c r="BE1098" i="2"/>
  <c r="BE1097" i="2"/>
  <c r="BE1096" i="2"/>
  <c r="BE1095" i="2"/>
  <c r="BE1094" i="2"/>
  <c r="BE1093" i="2"/>
  <c r="BE1092" i="2"/>
  <c r="BE1091" i="2"/>
  <c r="BE1090" i="2"/>
  <c r="BE1089" i="2"/>
  <c r="BE1088" i="2"/>
  <c r="BE1087" i="2"/>
  <c r="BE1086" i="2"/>
  <c r="BE1085" i="2"/>
  <c r="BE1084" i="2"/>
  <c r="BE1083" i="2"/>
  <c r="BE1082" i="2"/>
  <c r="BE1081" i="2"/>
  <c r="BE1080" i="2"/>
  <c r="BE1079" i="2"/>
  <c r="BE1078" i="2"/>
  <c r="BE1077" i="2"/>
  <c r="BE1076" i="2"/>
  <c r="BE1075" i="2"/>
  <c r="BE1074" i="2"/>
  <c r="BE1073" i="2"/>
  <c r="BE1072" i="2"/>
  <c r="BE1071" i="2"/>
  <c r="BE1070" i="2"/>
  <c r="BE1069" i="2"/>
  <c r="BE1068" i="2"/>
  <c r="BE1067" i="2"/>
  <c r="BE1066" i="2"/>
  <c r="BE1065" i="2"/>
  <c r="BE1064" i="2"/>
  <c r="BE1063" i="2"/>
  <c r="BE1062" i="2"/>
  <c r="BE1061" i="2"/>
  <c r="BE1060" i="2"/>
  <c r="BE1059" i="2"/>
  <c r="BE1058" i="2"/>
  <c r="BE1057" i="2"/>
  <c r="BE1056" i="2"/>
  <c r="BE1055" i="2"/>
  <c r="BE1054" i="2"/>
  <c r="BE1053" i="2"/>
  <c r="BE1052" i="2"/>
  <c r="BE1051" i="2"/>
  <c r="BE1050" i="2"/>
  <c r="BE1049" i="2"/>
  <c r="BE1048" i="2"/>
  <c r="BE1047" i="2"/>
  <c r="BE1046" i="2"/>
  <c r="BE1045" i="2"/>
  <c r="BE1044" i="2"/>
  <c r="BE1043" i="2"/>
  <c r="BE1042" i="2"/>
  <c r="BE1041" i="2"/>
  <c r="BE1040" i="2"/>
  <c r="BE1039" i="2"/>
  <c r="BE1038" i="2"/>
  <c r="BE1037" i="2"/>
  <c r="BE1036" i="2"/>
  <c r="BE1035" i="2"/>
  <c r="BE1034" i="2"/>
  <c r="BE1033" i="2"/>
  <c r="BE1032" i="2"/>
  <c r="BE1031" i="2"/>
  <c r="BE1030" i="2"/>
  <c r="BE1029" i="2"/>
  <c r="BE1028" i="2"/>
  <c r="BE1027" i="2"/>
  <c r="BE1026" i="2"/>
  <c r="BE1025" i="2"/>
  <c r="BE1024" i="2"/>
  <c r="BE1023" i="2"/>
  <c r="BE1022" i="2"/>
  <c r="BE1021" i="2"/>
  <c r="BE1020" i="2"/>
  <c r="BE1019" i="2"/>
  <c r="BE1018" i="2"/>
  <c r="BE1017" i="2"/>
  <c r="BE1016" i="2"/>
  <c r="BE1015" i="2"/>
  <c r="BE1014" i="2"/>
  <c r="BE1013" i="2"/>
  <c r="BE1012" i="2"/>
  <c r="BE1011" i="2"/>
  <c r="BE1010" i="2"/>
  <c r="BE1009" i="2"/>
  <c r="BE1008" i="2"/>
  <c r="BE1007" i="2"/>
  <c r="BE1006" i="2"/>
  <c r="BE1005" i="2"/>
  <c r="BE1004" i="2"/>
  <c r="BE1003" i="2"/>
  <c r="BE1002" i="2"/>
  <c r="BE1001" i="2"/>
  <c r="BE1000" i="2"/>
  <c r="BE999" i="2"/>
  <c r="BE998" i="2"/>
  <c r="BE997" i="2"/>
  <c r="BE996" i="2"/>
  <c r="BE995" i="2"/>
  <c r="BE994" i="2"/>
  <c r="BE993" i="2"/>
  <c r="BE992" i="2"/>
  <c r="BE991" i="2"/>
  <c r="BE990" i="2"/>
  <c r="BE989" i="2"/>
  <c r="BE988" i="2"/>
  <c r="BE987" i="2"/>
  <c r="BE986" i="2"/>
  <c r="BE985" i="2"/>
  <c r="BE984" i="2"/>
  <c r="BE983" i="2"/>
  <c r="BE982" i="2"/>
  <c r="BE981" i="2"/>
  <c r="BE980" i="2"/>
  <c r="BE979" i="2"/>
  <c r="BE978" i="2"/>
  <c r="BE977" i="2"/>
  <c r="BE976" i="2"/>
  <c r="BE975" i="2"/>
  <c r="BE974" i="2"/>
  <c r="BE973" i="2"/>
  <c r="BE972" i="2"/>
  <c r="BE971" i="2"/>
  <c r="BE970" i="2"/>
  <c r="BE969" i="2"/>
  <c r="BE968" i="2"/>
  <c r="BE967" i="2"/>
  <c r="BE966" i="2"/>
  <c r="BE965" i="2"/>
  <c r="BE964" i="2"/>
  <c r="BE963" i="2"/>
  <c r="BE962" i="2"/>
  <c r="BE961" i="2"/>
  <c r="BE960" i="2"/>
  <c r="BE959" i="2"/>
  <c r="BE958" i="2"/>
  <c r="BE957" i="2"/>
  <c r="BE956" i="2"/>
  <c r="BE955" i="2"/>
  <c r="BE954" i="2"/>
  <c r="BE953" i="2"/>
  <c r="BE952" i="2"/>
  <c r="BE951" i="2"/>
  <c r="BE950" i="2"/>
  <c r="BE949" i="2"/>
  <c r="BE948" i="2"/>
  <c r="BE947" i="2"/>
  <c r="BE946" i="2"/>
  <c r="BE945" i="2"/>
  <c r="BE944" i="2"/>
  <c r="BE943" i="2"/>
  <c r="BE942" i="2"/>
  <c r="BE941" i="2"/>
  <c r="BE940" i="2"/>
  <c r="BE939" i="2"/>
  <c r="BE938" i="2"/>
  <c r="BE937" i="2"/>
  <c r="BE936" i="2"/>
  <c r="BE935" i="2"/>
  <c r="BE934" i="2"/>
  <c r="BE933" i="2"/>
  <c r="BE932" i="2"/>
  <c r="BE931" i="2"/>
  <c r="BE930" i="2"/>
  <c r="BE929" i="2"/>
  <c r="BE928" i="2"/>
  <c r="BE927" i="2"/>
  <c r="BE926" i="2"/>
  <c r="BE925" i="2"/>
  <c r="BE924" i="2"/>
  <c r="BE923" i="2"/>
  <c r="BE922" i="2"/>
  <c r="BE921" i="2"/>
  <c r="BE920" i="2"/>
  <c r="BE919" i="2"/>
  <c r="BE918" i="2"/>
  <c r="BE917" i="2"/>
  <c r="BE916" i="2"/>
  <c r="BE915" i="2"/>
  <c r="BE914" i="2"/>
  <c r="BE913" i="2"/>
  <c r="BE912" i="2"/>
  <c r="BE911" i="2"/>
  <c r="BE910" i="2"/>
  <c r="BE909" i="2"/>
  <c r="BE908" i="2"/>
  <c r="BE907" i="2"/>
  <c r="BE906" i="2"/>
  <c r="BE905" i="2"/>
  <c r="BE904" i="2"/>
  <c r="BE903" i="2"/>
  <c r="BE902" i="2"/>
  <c r="BE901" i="2"/>
  <c r="BE900" i="2"/>
  <c r="BE899" i="2"/>
  <c r="BE898" i="2"/>
  <c r="BE897" i="2"/>
  <c r="BE896" i="2"/>
  <c r="BE895" i="2"/>
  <c r="BE894" i="2"/>
  <c r="BE893" i="2"/>
  <c r="BE892" i="2"/>
  <c r="BE891" i="2"/>
  <c r="BE890" i="2"/>
  <c r="BE889" i="2"/>
  <c r="BE888" i="2"/>
  <c r="BE887" i="2"/>
  <c r="BE886" i="2"/>
  <c r="BE885" i="2"/>
  <c r="BE884" i="2"/>
  <c r="BE883" i="2"/>
  <c r="BE882" i="2"/>
  <c r="BE881" i="2"/>
  <c r="BE880" i="2"/>
  <c r="BE879" i="2"/>
  <c r="BE878" i="2"/>
  <c r="BE877" i="2"/>
  <c r="BE876" i="2"/>
  <c r="BE875" i="2"/>
  <c r="BE874" i="2"/>
  <c r="BE873" i="2"/>
  <c r="BE872" i="2"/>
  <c r="BE871" i="2"/>
  <c r="BE870" i="2"/>
  <c r="BE869" i="2"/>
  <c r="BE868" i="2"/>
  <c r="BE867" i="2"/>
  <c r="BE866" i="2"/>
  <c r="BE865" i="2"/>
  <c r="BE864" i="2"/>
  <c r="BE863" i="2"/>
  <c r="BE862" i="2"/>
  <c r="BE861" i="2"/>
  <c r="BE860" i="2"/>
  <c r="BE859" i="2"/>
  <c r="BE858" i="2"/>
  <c r="BE857" i="2"/>
  <c r="BE856" i="2"/>
  <c r="BE855" i="2"/>
  <c r="BE854" i="2"/>
  <c r="BE853" i="2"/>
  <c r="BE852" i="2"/>
  <c r="BE851" i="2"/>
  <c r="BE850" i="2"/>
  <c r="BE849" i="2"/>
  <c r="BE848" i="2"/>
  <c r="BE847" i="2"/>
  <c r="BE846" i="2"/>
  <c r="BE845" i="2"/>
  <c r="BE844" i="2"/>
  <c r="BE843" i="2"/>
  <c r="BE842" i="2"/>
  <c r="BE841" i="2"/>
  <c r="BE840" i="2"/>
  <c r="BE839" i="2"/>
  <c r="BE838" i="2"/>
  <c r="BE837" i="2"/>
  <c r="BE836" i="2"/>
  <c r="BE835" i="2"/>
  <c r="BE834" i="2"/>
  <c r="BE833" i="2"/>
  <c r="BE832" i="2"/>
  <c r="BE831" i="2"/>
  <c r="BE830" i="2"/>
  <c r="BE829" i="2"/>
  <c r="BE828" i="2"/>
  <c r="BE827" i="2"/>
  <c r="BE826" i="2"/>
  <c r="BE825" i="2"/>
  <c r="BE824" i="2"/>
  <c r="BE823" i="2"/>
  <c r="BE822" i="2"/>
  <c r="BE821" i="2"/>
  <c r="BE820" i="2"/>
  <c r="BE819" i="2"/>
  <c r="BE818" i="2"/>
  <c r="BE817" i="2"/>
  <c r="BE816" i="2"/>
  <c r="BE815" i="2"/>
  <c r="BE814" i="2"/>
  <c r="BE813" i="2"/>
  <c r="BE812" i="2"/>
  <c r="BE811" i="2"/>
  <c r="BE810" i="2"/>
  <c r="BE809" i="2"/>
  <c r="BE808" i="2"/>
  <c r="BE807" i="2"/>
  <c r="BE806" i="2"/>
  <c r="BE805" i="2"/>
  <c r="BE804" i="2"/>
  <c r="BE803" i="2"/>
  <c r="BE802" i="2"/>
  <c r="BE801" i="2"/>
  <c r="BE800" i="2"/>
  <c r="BE799" i="2"/>
  <c r="BE798" i="2"/>
  <c r="BE797" i="2"/>
  <c r="BE796" i="2"/>
  <c r="BE795" i="2"/>
  <c r="BE794" i="2"/>
  <c r="BE793" i="2"/>
  <c r="BE792" i="2"/>
  <c r="BE791" i="2"/>
  <c r="BE790" i="2"/>
  <c r="BE789" i="2"/>
  <c r="BE788" i="2"/>
  <c r="BE787" i="2"/>
  <c r="BE786" i="2"/>
  <c r="BE785" i="2"/>
  <c r="BE784" i="2"/>
  <c r="BE783" i="2"/>
  <c r="BE782" i="2"/>
  <c r="BE781" i="2"/>
  <c r="BE780" i="2"/>
  <c r="BE779" i="2"/>
  <c r="BE778" i="2"/>
  <c r="BE777" i="2"/>
  <c r="BE776" i="2"/>
  <c r="BE775" i="2"/>
  <c r="BE774" i="2"/>
  <c r="BE773" i="2"/>
  <c r="BE772" i="2"/>
  <c r="BE771" i="2"/>
  <c r="BE770" i="2"/>
  <c r="BE769" i="2"/>
  <c r="BE768" i="2"/>
  <c r="BE767" i="2"/>
  <c r="BE766" i="2"/>
  <c r="BE765" i="2"/>
  <c r="BE764" i="2"/>
  <c r="BE763" i="2"/>
  <c r="BE762" i="2"/>
  <c r="BE761" i="2"/>
  <c r="BE760" i="2"/>
  <c r="BE759" i="2"/>
  <c r="BE758" i="2"/>
  <c r="BE757" i="2"/>
  <c r="BE756" i="2"/>
  <c r="BE755" i="2"/>
  <c r="BE754" i="2"/>
  <c r="BE753" i="2"/>
  <c r="BE752" i="2"/>
  <c r="BE751" i="2"/>
  <c r="BE750" i="2"/>
  <c r="BE749" i="2"/>
  <c r="BE748" i="2"/>
  <c r="BE747" i="2"/>
  <c r="BE746" i="2"/>
  <c r="BE745" i="2"/>
  <c r="BE744" i="2"/>
  <c r="BE743" i="2"/>
  <c r="BE742" i="2"/>
  <c r="BE741" i="2"/>
  <c r="BE740" i="2"/>
  <c r="BE739" i="2"/>
  <c r="BE738" i="2"/>
  <c r="BE737" i="2"/>
  <c r="BE736" i="2"/>
  <c r="BE735" i="2"/>
  <c r="BE734" i="2"/>
  <c r="BE733" i="2"/>
  <c r="BE732" i="2"/>
  <c r="BE731" i="2"/>
  <c r="BE730" i="2"/>
  <c r="BE729" i="2"/>
  <c r="BE728" i="2"/>
  <c r="BE727" i="2"/>
  <c r="BE726" i="2"/>
  <c r="BE725" i="2"/>
  <c r="BE724" i="2"/>
  <c r="BE723" i="2"/>
  <c r="BE722" i="2"/>
  <c r="BE721" i="2"/>
  <c r="BE720" i="2"/>
  <c r="BE719" i="2"/>
  <c r="BE718" i="2"/>
  <c r="BE717" i="2"/>
  <c r="BE716" i="2"/>
  <c r="BE715" i="2"/>
  <c r="BE714" i="2"/>
  <c r="BE713" i="2"/>
  <c r="BE712" i="2"/>
  <c r="BE711" i="2"/>
  <c r="BE710" i="2"/>
  <c r="BE709" i="2"/>
  <c r="BE708" i="2"/>
  <c r="BE707" i="2"/>
  <c r="BE706" i="2"/>
  <c r="BE705" i="2"/>
  <c r="BE704" i="2"/>
  <c r="BE703" i="2"/>
  <c r="BE702" i="2"/>
  <c r="BE701" i="2"/>
  <c r="BE700" i="2"/>
  <c r="BE699" i="2"/>
  <c r="BE698" i="2"/>
  <c r="BE697" i="2"/>
  <c r="BE696" i="2"/>
  <c r="BE695" i="2"/>
  <c r="BE694" i="2"/>
  <c r="BE693" i="2"/>
  <c r="BE692" i="2"/>
  <c r="BE691" i="2"/>
  <c r="BE690" i="2"/>
  <c r="BE689" i="2"/>
  <c r="BE688" i="2"/>
  <c r="BE687" i="2"/>
  <c r="BE686" i="2"/>
  <c r="BE685" i="2"/>
  <c r="BE684" i="2"/>
  <c r="BE683" i="2"/>
  <c r="BE682" i="2"/>
  <c r="BE681" i="2"/>
  <c r="BE680" i="2"/>
  <c r="BE679" i="2"/>
  <c r="BE678" i="2"/>
  <c r="BE677" i="2"/>
  <c r="BE676" i="2"/>
  <c r="BE675" i="2"/>
  <c r="BE674" i="2"/>
  <c r="BE673" i="2"/>
  <c r="BE672" i="2"/>
  <c r="BE671" i="2"/>
  <c r="BE670" i="2"/>
  <c r="BE669" i="2"/>
  <c r="BE668" i="2"/>
  <c r="BE667" i="2"/>
  <c r="BE666" i="2"/>
  <c r="BE665" i="2"/>
  <c r="BE664" i="2"/>
  <c r="BE663" i="2"/>
  <c r="BE662" i="2"/>
  <c r="BE661" i="2"/>
  <c r="BE660" i="2"/>
  <c r="BE659" i="2"/>
  <c r="BE658" i="2"/>
  <c r="BE657" i="2"/>
  <c r="BE656" i="2"/>
  <c r="BE655" i="2"/>
  <c r="BE654" i="2"/>
  <c r="BE653" i="2"/>
  <c r="BE652" i="2"/>
  <c r="BE651" i="2"/>
  <c r="BE650" i="2"/>
  <c r="BE649" i="2"/>
  <c r="BE648" i="2"/>
  <c r="BE647" i="2"/>
  <c r="BE646" i="2"/>
  <c r="BE645" i="2"/>
  <c r="BE644" i="2"/>
  <c r="BE643" i="2"/>
  <c r="BE642" i="2"/>
  <c r="BE641" i="2"/>
  <c r="BE640" i="2"/>
  <c r="BE639" i="2"/>
  <c r="BE638" i="2"/>
  <c r="BE637" i="2"/>
  <c r="BE636" i="2"/>
  <c r="BE635" i="2"/>
  <c r="BE634" i="2"/>
  <c r="BE633" i="2"/>
  <c r="BE632" i="2"/>
  <c r="BE631" i="2"/>
  <c r="BE630" i="2"/>
  <c r="BE629" i="2"/>
  <c r="BE628" i="2"/>
  <c r="BE627" i="2"/>
  <c r="BE626" i="2"/>
  <c r="BE625" i="2"/>
  <c r="BE624" i="2"/>
  <c r="BE623" i="2"/>
  <c r="BE622" i="2"/>
  <c r="BE621" i="2"/>
  <c r="BE620" i="2"/>
  <c r="BE619" i="2"/>
  <c r="BE618" i="2"/>
  <c r="BE617" i="2"/>
  <c r="BE616" i="2"/>
  <c r="BE615" i="2"/>
  <c r="BE614" i="2"/>
  <c r="BE613" i="2"/>
  <c r="BE612" i="2"/>
  <c r="BE611" i="2"/>
  <c r="BE610" i="2"/>
  <c r="BE609" i="2"/>
  <c r="BE608" i="2"/>
  <c r="BE607" i="2"/>
  <c r="BE606" i="2"/>
  <c r="BE605" i="2"/>
  <c r="BE604" i="2"/>
  <c r="BE603" i="2"/>
  <c r="BE602" i="2"/>
  <c r="BE601" i="2"/>
  <c r="BE600" i="2"/>
  <c r="BE599" i="2"/>
  <c r="BE598" i="2"/>
  <c r="BE597" i="2"/>
  <c r="BE596" i="2"/>
  <c r="BE595" i="2"/>
  <c r="BE594" i="2"/>
  <c r="BE593" i="2"/>
  <c r="BE592" i="2"/>
  <c r="BE591" i="2"/>
  <c r="BE590" i="2"/>
  <c r="BE589" i="2"/>
  <c r="BE588" i="2"/>
  <c r="BE587" i="2"/>
  <c r="BE586" i="2"/>
  <c r="BE585" i="2"/>
  <c r="BE584" i="2"/>
  <c r="BE583" i="2"/>
  <c r="BE582" i="2"/>
  <c r="BE581" i="2"/>
  <c r="BE580" i="2"/>
  <c r="BE579" i="2"/>
  <c r="BE578" i="2"/>
  <c r="BE577" i="2"/>
  <c r="BE576" i="2"/>
  <c r="BE575" i="2"/>
  <c r="BE574" i="2"/>
  <c r="BE573" i="2"/>
  <c r="BE572" i="2"/>
  <c r="BE571" i="2"/>
  <c r="BE570" i="2"/>
  <c r="BE569" i="2"/>
  <c r="BE568" i="2"/>
  <c r="BE567" i="2"/>
  <c r="BE566" i="2"/>
  <c r="BE565" i="2"/>
  <c r="BE564" i="2"/>
  <c r="BE563" i="2"/>
  <c r="BE562" i="2"/>
  <c r="BE561" i="2"/>
  <c r="BE560" i="2"/>
  <c r="BE559" i="2"/>
  <c r="BE558" i="2"/>
  <c r="BE557" i="2"/>
  <c r="BE556" i="2"/>
  <c r="BE555" i="2"/>
  <c r="BE554" i="2"/>
  <c r="BE553" i="2"/>
  <c r="BE552" i="2"/>
  <c r="BE551" i="2"/>
  <c r="BE550" i="2"/>
  <c r="BE549" i="2"/>
  <c r="BE548" i="2"/>
  <c r="BE547" i="2"/>
  <c r="BE546" i="2"/>
  <c r="BE545" i="2"/>
  <c r="BE544" i="2"/>
  <c r="BE543" i="2"/>
  <c r="BE542" i="2"/>
  <c r="BE541" i="2"/>
  <c r="BE540" i="2"/>
  <c r="BE539" i="2"/>
  <c r="BE538" i="2"/>
  <c r="BE537" i="2"/>
  <c r="BE536" i="2"/>
  <c r="BE535" i="2"/>
  <c r="BE534" i="2"/>
  <c r="BE533" i="2"/>
  <c r="BE532" i="2"/>
  <c r="BE531" i="2"/>
  <c r="BE530" i="2"/>
  <c r="BE529" i="2"/>
  <c r="BE528" i="2"/>
  <c r="BE527" i="2"/>
  <c r="BE526" i="2"/>
  <c r="BE525" i="2"/>
  <c r="BE524" i="2"/>
  <c r="BE523" i="2"/>
  <c r="BE522" i="2"/>
  <c r="BE521" i="2"/>
  <c r="BE520" i="2"/>
  <c r="BE519" i="2"/>
  <c r="BE518" i="2"/>
  <c r="BE517" i="2"/>
  <c r="BE516" i="2"/>
  <c r="BE515" i="2"/>
  <c r="BE514" i="2"/>
  <c r="BE513" i="2"/>
  <c r="BE512" i="2"/>
  <c r="BE511" i="2"/>
  <c r="BE510" i="2"/>
  <c r="BE509" i="2"/>
  <c r="BE508" i="2"/>
  <c r="BE507" i="2"/>
  <c r="BE506" i="2"/>
  <c r="BE505" i="2"/>
  <c r="BE504" i="2"/>
  <c r="BE503" i="2"/>
  <c r="BE502" i="2"/>
  <c r="BE501" i="2"/>
  <c r="BE500" i="2"/>
  <c r="BE499" i="2"/>
  <c r="BE498" i="2"/>
  <c r="BE497" i="2"/>
  <c r="BE496" i="2"/>
  <c r="BE495" i="2"/>
  <c r="BE494" i="2"/>
  <c r="BE493" i="2"/>
  <c r="BE492" i="2"/>
  <c r="BE491" i="2"/>
  <c r="BE490" i="2"/>
  <c r="BE489" i="2"/>
  <c r="BE488" i="2"/>
  <c r="BE487" i="2"/>
  <c r="BE486" i="2"/>
  <c r="BE485" i="2"/>
  <c r="BE484" i="2"/>
  <c r="BE483" i="2"/>
  <c r="BE482" i="2"/>
  <c r="BE481" i="2"/>
  <c r="BE480" i="2"/>
  <c r="BE479" i="2"/>
  <c r="BE478" i="2"/>
  <c r="BE477" i="2"/>
  <c r="BE476" i="2"/>
  <c r="BE475" i="2"/>
  <c r="BE474" i="2"/>
  <c r="BE473" i="2"/>
  <c r="BE472" i="2"/>
  <c r="BE471" i="2"/>
  <c r="BE470" i="2"/>
  <c r="BE469" i="2"/>
  <c r="BE468" i="2"/>
  <c r="BE467" i="2"/>
  <c r="BE466" i="2"/>
  <c r="BE465" i="2"/>
  <c r="BE464" i="2"/>
  <c r="BE463" i="2"/>
  <c r="BE462" i="2"/>
  <c r="BE461" i="2"/>
  <c r="BE460" i="2"/>
  <c r="BE459" i="2"/>
  <c r="BE458" i="2"/>
  <c r="BE457" i="2"/>
  <c r="BE456" i="2"/>
  <c r="BE455" i="2"/>
  <c r="BE454" i="2"/>
  <c r="BE453" i="2"/>
  <c r="BE452" i="2"/>
  <c r="BE451" i="2"/>
  <c r="BE450" i="2"/>
  <c r="BE449" i="2"/>
  <c r="BE448" i="2"/>
  <c r="BE447" i="2"/>
  <c r="BE446" i="2"/>
  <c r="BE445" i="2"/>
  <c r="BE444" i="2"/>
  <c r="BE443" i="2"/>
  <c r="BE442" i="2"/>
  <c r="BE441" i="2"/>
  <c r="BE440" i="2"/>
  <c r="BE439" i="2"/>
  <c r="BE438" i="2"/>
  <c r="BE437" i="2"/>
  <c r="BE436" i="2"/>
  <c r="BE435" i="2"/>
  <c r="BE434" i="2"/>
  <c r="BE433" i="2"/>
  <c r="BE432" i="2"/>
  <c r="BE431" i="2"/>
  <c r="BE430" i="2"/>
  <c r="BE429" i="2"/>
  <c r="BE428" i="2"/>
  <c r="BE427" i="2"/>
  <c r="BE426" i="2"/>
  <c r="BE425" i="2"/>
  <c r="BE424" i="2"/>
  <c r="BE423" i="2"/>
  <c r="BE422" i="2"/>
  <c r="BE421" i="2"/>
  <c r="BE420" i="2"/>
  <c r="BE419" i="2"/>
  <c r="BE418" i="2"/>
  <c r="BE417" i="2"/>
  <c r="BE416" i="2"/>
  <c r="BE415" i="2"/>
  <c r="BE414" i="2"/>
  <c r="BE413" i="2"/>
  <c r="BE412" i="2"/>
  <c r="BE411" i="2"/>
  <c r="BE410" i="2"/>
  <c r="BE409" i="2"/>
  <c r="BE408" i="2"/>
  <c r="BE407" i="2"/>
  <c r="BE406" i="2"/>
  <c r="BE405" i="2"/>
  <c r="BE404" i="2"/>
  <c r="BE403" i="2"/>
  <c r="BE402" i="2"/>
  <c r="BE401" i="2"/>
  <c r="BE400" i="2"/>
  <c r="BE399" i="2"/>
  <c r="BE398" i="2"/>
  <c r="BE397" i="2"/>
  <c r="BE396" i="2"/>
  <c r="BE395" i="2"/>
  <c r="BE394" i="2"/>
  <c r="BE393" i="2"/>
  <c r="BE392" i="2"/>
  <c r="BE391" i="2"/>
  <c r="BE390" i="2"/>
  <c r="BE389" i="2"/>
  <c r="BE388" i="2"/>
  <c r="BE387" i="2"/>
  <c r="BE386" i="2"/>
  <c r="BE385" i="2"/>
  <c r="BE384" i="2"/>
  <c r="BE383" i="2"/>
  <c r="BE382" i="2"/>
  <c r="BE381" i="2"/>
  <c r="BE380" i="2"/>
  <c r="BE379" i="2"/>
  <c r="BE378" i="2"/>
  <c r="BE377" i="2"/>
  <c r="BE376" i="2"/>
  <c r="BE375" i="2"/>
  <c r="BE374" i="2"/>
  <c r="BE373" i="2"/>
  <c r="BE372" i="2"/>
  <c r="BE371" i="2"/>
  <c r="BE370" i="2"/>
  <c r="BE369" i="2"/>
  <c r="BE368" i="2"/>
  <c r="BE367" i="2"/>
  <c r="BE366" i="2"/>
  <c r="BE365" i="2"/>
  <c r="BE364" i="2"/>
  <c r="BE363" i="2"/>
  <c r="BE362" i="2"/>
  <c r="BE361" i="2"/>
  <c r="BE360" i="2"/>
  <c r="BE359" i="2"/>
  <c r="BE358" i="2"/>
  <c r="BE357" i="2"/>
  <c r="BE356" i="2"/>
  <c r="BE355" i="2"/>
  <c r="BE354" i="2"/>
  <c r="BE353" i="2"/>
  <c r="BE352" i="2"/>
  <c r="BE351" i="2"/>
  <c r="BE350" i="2"/>
  <c r="BE349" i="2"/>
  <c r="BE348" i="2"/>
  <c r="BE347" i="2"/>
  <c r="BE346" i="2"/>
  <c r="BE345" i="2"/>
  <c r="BE344" i="2"/>
  <c r="BE343" i="2"/>
  <c r="BE342" i="2"/>
  <c r="BE341" i="2"/>
  <c r="BE340" i="2"/>
  <c r="BE339" i="2"/>
  <c r="BE338" i="2"/>
  <c r="BE337" i="2"/>
  <c r="BE336" i="2"/>
  <c r="BE335" i="2"/>
  <c r="BE334" i="2"/>
  <c r="BE333" i="2"/>
  <c r="BE332" i="2"/>
  <c r="BE331" i="2"/>
  <c r="BE330" i="2"/>
  <c r="BE329" i="2"/>
  <c r="BE328" i="2"/>
  <c r="BE327" i="2"/>
  <c r="BE326" i="2"/>
  <c r="BE325" i="2"/>
  <c r="BE324" i="2"/>
  <c r="BE323" i="2"/>
  <c r="BE322" i="2"/>
  <c r="BE321" i="2"/>
  <c r="BE320" i="2"/>
  <c r="BE319" i="2"/>
  <c r="BE318" i="2"/>
  <c r="BE317" i="2"/>
  <c r="BE316" i="2"/>
  <c r="BE315" i="2"/>
  <c r="BE314" i="2"/>
  <c r="BE313" i="2"/>
  <c r="BE312" i="2"/>
  <c r="BE311" i="2"/>
  <c r="BE310" i="2"/>
  <c r="BE309" i="2"/>
  <c r="BE308" i="2"/>
  <c r="BE307" i="2"/>
  <c r="BE306" i="2"/>
  <c r="BE305" i="2"/>
  <c r="BE304" i="2"/>
  <c r="BE303" i="2"/>
  <c r="BE302" i="2"/>
  <c r="BE301" i="2"/>
  <c r="BE300" i="2"/>
  <c r="BE299" i="2"/>
  <c r="BE298" i="2"/>
  <c r="BE297" i="2"/>
  <c r="BE296" i="2"/>
  <c r="BE295" i="2"/>
  <c r="BE294" i="2"/>
  <c r="BE293" i="2"/>
  <c r="BE292" i="2"/>
  <c r="BE291" i="2"/>
  <c r="BE290" i="2"/>
  <c r="BE289" i="2"/>
  <c r="BE288" i="2"/>
  <c r="BE287" i="2"/>
  <c r="BE286" i="2"/>
  <c r="BE285" i="2"/>
  <c r="BE284" i="2"/>
  <c r="BE283" i="2"/>
  <c r="BE282" i="2"/>
  <c r="BE281" i="2"/>
  <c r="BE280" i="2"/>
  <c r="BE279" i="2"/>
  <c r="BE278" i="2"/>
  <c r="BE277" i="2"/>
  <c r="BE276" i="2"/>
  <c r="BE275" i="2"/>
  <c r="BE274" i="2"/>
  <c r="BE273" i="2"/>
  <c r="BE272" i="2"/>
  <c r="BE271" i="2"/>
  <c r="BE270" i="2"/>
  <c r="BE269" i="2"/>
  <c r="BE268" i="2"/>
  <c r="BE267" i="2"/>
  <c r="BE266" i="2"/>
  <c r="BE265" i="2"/>
  <c r="BE264" i="2"/>
  <c r="BE263" i="2"/>
  <c r="BE262" i="2"/>
  <c r="BE261" i="2"/>
  <c r="BE260" i="2"/>
  <c r="BE259" i="2"/>
  <c r="BE258" i="2"/>
  <c r="BE257" i="2"/>
  <c r="BE256" i="2"/>
  <c r="BE255" i="2"/>
  <c r="BE254" i="2"/>
  <c r="BE253" i="2"/>
  <c r="BE252" i="2"/>
  <c r="BE251" i="2"/>
  <c r="BE250" i="2"/>
  <c r="BE249" i="2"/>
  <c r="BE248" i="2"/>
  <c r="BE247" i="2"/>
  <c r="BE246" i="2"/>
  <c r="BE245" i="2"/>
  <c r="BE244" i="2"/>
  <c r="BE243" i="2"/>
  <c r="BE242" i="2"/>
  <c r="BE241" i="2"/>
  <c r="BE240" i="2"/>
  <c r="BE239" i="2"/>
  <c r="BE238" i="2"/>
  <c r="BE237" i="2"/>
  <c r="BE236" i="2"/>
  <c r="BE235" i="2"/>
  <c r="BE234" i="2"/>
  <c r="BE233" i="2"/>
  <c r="BE232" i="2"/>
  <c r="BE231" i="2"/>
  <c r="BE230" i="2"/>
  <c r="BE229" i="2"/>
  <c r="BE228" i="2"/>
  <c r="BE227" i="2"/>
  <c r="BE226" i="2"/>
  <c r="BE225" i="2"/>
  <c r="BE224" i="2"/>
  <c r="BE223" i="2"/>
  <c r="BE222" i="2"/>
  <c r="BE221" i="2"/>
  <c r="BE220" i="2"/>
  <c r="BE219" i="2"/>
  <c r="BE218" i="2"/>
  <c r="BE217" i="2"/>
  <c r="BE216" i="2"/>
  <c r="BE215" i="2"/>
  <c r="BE214" i="2"/>
  <c r="BE213" i="2"/>
  <c r="BE212" i="2"/>
  <c r="BE211" i="2"/>
  <c r="BE210" i="2"/>
  <c r="BE209" i="2"/>
  <c r="BE208" i="2"/>
  <c r="BE207" i="2"/>
  <c r="BE206" i="2"/>
  <c r="BE205" i="2"/>
  <c r="BE204" i="2"/>
  <c r="BE203" i="2"/>
  <c r="BE202" i="2"/>
  <c r="BE201" i="2"/>
  <c r="BE200" i="2"/>
  <c r="BE199" i="2"/>
  <c r="BE198" i="2"/>
  <c r="BE197" i="2"/>
  <c r="BE196" i="2"/>
  <c r="BE195" i="2"/>
  <c r="BE194" i="2"/>
  <c r="BE193" i="2"/>
  <c r="BE192" i="2"/>
  <c r="BE191" i="2"/>
  <c r="BE190" i="2"/>
  <c r="BE189" i="2"/>
  <c r="BE188" i="2"/>
  <c r="BE187" i="2"/>
  <c r="BE186" i="2"/>
  <c r="BE185" i="2"/>
  <c r="BE184" i="2"/>
  <c r="BE183" i="2"/>
  <c r="BE182" i="2"/>
  <c r="BE181" i="2"/>
  <c r="BE180" i="2"/>
  <c r="BE179" i="2"/>
  <c r="BE178" i="2"/>
  <c r="BE177" i="2"/>
  <c r="BE176" i="2"/>
  <c r="BE175" i="2"/>
  <c r="BE174" i="2"/>
  <c r="BE173" i="2"/>
  <c r="BE172" i="2"/>
  <c r="BE171" i="2"/>
  <c r="BE170" i="2"/>
  <c r="BE169" i="2"/>
  <c r="BE168" i="2"/>
  <c r="BE167" i="2"/>
  <c r="BE166" i="2"/>
  <c r="BE165" i="2"/>
  <c r="BE164" i="2"/>
  <c r="BE163" i="2"/>
  <c r="BE162" i="2"/>
  <c r="BE161" i="2"/>
  <c r="BE160" i="2"/>
  <c r="BE159" i="2"/>
  <c r="BE158" i="2"/>
  <c r="BE157" i="2"/>
  <c r="BE156" i="2"/>
  <c r="BE155" i="2"/>
  <c r="BE154" i="2"/>
  <c r="BE153" i="2"/>
  <c r="BE152" i="2"/>
  <c r="BE151" i="2"/>
  <c r="BE150" i="2"/>
  <c r="BE149" i="2"/>
  <c r="BE148" i="2"/>
  <c r="BE147" i="2"/>
  <c r="BE146" i="2"/>
  <c r="BE145" i="2"/>
  <c r="BE144" i="2"/>
  <c r="BE143" i="2"/>
  <c r="BE142" i="2"/>
  <c r="BE141" i="2"/>
  <c r="BE140" i="2"/>
  <c r="BE139" i="2"/>
  <c r="BE138" i="2"/>
  <c r="BE137" i="2"/>
  <c r="BE136" i="2"/>
  <c r="BE135" i="2"/>
  <c r="BE134" i="2"/>
  <c r="BE133" i="2"/>
  <c r="BE132" i="2"/>
  <c r="BE131" i="2"/>
  <c r="BE130" i="2"/>
  <c r="BE129" i="2"/>
  <c r="BE128" i="2"/>
  <c r="BE127" i="2"/>
  <c r="BE126" i="2"/>
  <c r="BE125" i="2"/>
  <c r="BE124" i="2"/>
  <c r="BE123" i="2"/>
  <c r="BE122" i="2"/>
  <c r="BE121" i="2"/>
  <c r="BE120" i="2"/>
  <c r="BE119" i="2"/>
  <c r="BE118" i="2"/>
  <c r="BE117" i="2"/>
  <c r="BE116" i="2"/>
  <c r="BE115" i="2"/>
  <c r="BE114" i="2"/>
  <c r="BE113" i="2"/>
  <c r="BE112" i="2"/>
  <c r="BE111" i="2"/>
  <c r="BE110" i="2"/>
  <c r="BE109" i="2"/>
  <c r="BE108" i="2"/>
  <c r="BE107" i="2"/>
  <c r="BE106" i="2"/>
  <c r="BE105" i="2"/>
  <c r="BE104" i="2"/>
  <c r="BE103" i="2"/>
  <c r="BE102" i="2"/>
  <c r="BE101" i="2"/>
  <c r="BE100" i="2"/>
  <c r="BE99" i="2"/>
  <c r="BE98" i="2"/>
  <c r="BE97" i="2"/>
  <c r="BE96" i="2"/>
  <c r="BE95" i="2"/>
  <c r="BE94" i="2"/>
  <c r="BE93" i="2"/>
  <c r="BE92" i="2"/>
  <c r="BE91" i="2"/>
  <c r="BE90" i="2"/>
  <c r="BE89" i="2"/>
  <c r="BE88" i="2"/>
  <c r="BE87" i="2"/>
  <c r="BE86" i="2"/>
  <c r="BE85" i="2"/>
  <c r="BE84" i="2"/>
  <c r="BE83" i="2"/>
  <c r="BE82" i="2"/>
  <c r="BE81" i="2"/>
  <c r="BE80" i="2"/>
  <c r="BE79" i="2"/>
  <c r="BE78" i="2"/>
  <c r="BE77" i="2"/>
  <c r="BE76" i="2"/>
  <c r="BE75" i="2"/>
  <c r="BE74" i="2"/>
  <c r="BE73" i="2"/>
  <c r="BE72" i="2"/>
  <c r="BE71" i="2"/>
  <c r="BE70" i="2"/>
  <c r="BE69" i="2"/>
  <c r="BE68" i="2"/>
  <c r="BE67" i="2"/>
  <c r="BE66" i="2"/>
  <c r="BE65" i="2"/>
  <c r="BE64" i="2"/>
  <c r="BE63" i="2"/>
  <c r="BE62" i="2"/>
  <c r="BE61" i="2"/>
  <c r="BE60" i="2"/>
  <c r="BE59" i="2"/>
  <c r="BE58" i="2"/>
  <c r="BE57" i="2"/>
  <c r="BE56" i="2"/>
  <c r="BE55" i="2"/>
  <c r="BE54" i="2"/>
  <c r="BE53" i="2"/>
  <c r="BE52" i="2"/>
  <c r="BE51" i="2"/>
  <c r="BE50" i="2"/>
  <c r="BE49" i="2"/>
  <c r="BE48" i="2"/>
  <c r="BE47" i="2"/>
  <c r="BE46" i="2"/>
  <c r="BE45" i="2"/>
  <c r="BE44" i="2"/>
  <c r="BE43" i="2"/>
  <c r="BE42" i="2"/>
  <c r="BE41" i="2"/>
  <c r="BE40" i="2"/>
  <c r="BE39" i="2"/>
  <c r="BE38" i="2"/>
  <c r="BE37" i="2"/>
  <c r="BE36" i="2"/>
  <c r="BE35" i="2"/>
  <c r="BE34" i="2"/>
  <c r="BE33" i="2"/>
  <c r="BE32" i="2"/>
  <c r="BE31" i="2"/>
  <c r="BE30" i="2"/>
  <c r="BE29" i="2"/>
  <c r="BE28" i="2"/>
  <c r="BE27" i="2"/>
  <c r="BE26" i="2"/>
  <c r="BE25" i="2"/>
  <c r="BE24" i="2"/>
  <c r="BE23" i="2"/>
  <c r="BE22" i="2"/>
  <c r="BE21" i="2"/>
  <c r="BE20" i="2"/>
  <c r="BE19" i="2"/>
  <c r="BE18" i="2"/>
  <c r="BE17" i="2"/>
  <c r="BE16" i="2"/>
  <c r="BE15" i="2"/>
  <c r="BE14" i="2"/>
  <c r="BE13" i="2"/>
  <c r="BD1430" i="2"/>
  <c r="BD1429" i="2"/>
  <c r="BD1428" i="2"/>
  <c r="BD1427" i="2"/>
  <c r="BD1426" i="2"/>
  <c r="BD1425" i="2"/>
  <c r="BD1424" i="2"/>
  <c r="BD1423" i="2"/>
  <c r="BD1422" i="2"/>
  <c r="BD1421" i="2"/>
  <c r="BD1420" i="2"/>
  <c r="BD1419" i="2"/>
  <c r="BD1418" i="2"/>
  <c r="BD1417" i="2"/>
  <c r="BD1416" i="2"/>
  <c r="BD1415" i="2"/>
  <c r="BD1414" i="2"/>
  <c r="BD1413" i="2"/>
  <c r="BD1412" i="2"/>
  <c r="BD1411" i="2"/>
  <c r="BD1410" i="2"/>
  <c r="BD1409" i="2"/>
  <c r="BD1408" i="2"/>
  <c r="BD1407" i="2"/>
  <c r="BD1406" i="2"/>
  <c r="BD1405" i="2"/>
  <c r="BD1404" i="2"/>
  <c r="BD1403" i="2"/>
  <c r="BD1402" i="2"/>
  <c r="BD1401" i="2"/>
  <c r="BD1400" i="2"/>
  <c r="BD1399" i="2"/>
  <c r="BD1398" i="2"/>
  <c r="BD1397" i="2"/>
  <c r="BD1396" i="2"/>
  <c r="BD1395" i="2"/>
  <c r="BD1394" i="2"/>
  <c r="BD1393" i="2"/>
  <c r="BD1392" i="2"/>
  <c r="BD1391" i="2"/>
  <c r="BD1390" i="2"/>
  <c r="BD1389" i="2"/>
  <c r="BD1388" i="2"/>
  <c r="BD1387" i="2"/>
  <c r="BD1386" i="2"/>
  <c r="BD1385" i="2"/>
  <c r="BD1384" i="2"/>
  <c r="BD1383" i="2"/>
  <c r="BD1382" i="2"/>
  <c r="BD1381" i="2"/>
  <c r="BD1380" i="2"/>
  <c r="BD1379" i="2"/>
  <c r="BD1378" i="2"/>
  <c r="BD1377" i="2"/>
  <c r="BD1376" i="2"/>
  <c r="BD1375" i="2"/>
  <c r="BD1374" i="2"/>
  <c r="BD1373" i="2"/>
  <c r="BD1372" i="2"/>
  <c r="BD1371" i="2"/>
  <c r="BD1370" i="2"/>
  <c r="BD1369" i="2"/>
  <c r="BD1368" i="2"/>
  <c r="BD1367" i="2"/>
  <c r="BD1366" i="2"/>
  <c r="BD1365" i="2"/>
  <c r="BD1364" i="2"/>
  <c r="BD1363" i="2"/>
  <c r="BD1362" i="2"/>
  <c r="BD1361" i="2"/>
  <c r="BD1360" i="2"/>
  <c r="BD1359" i="2"/>
  <c r="BD1358" i="2"/>
  <c r="BD1357" i="2"/>
  <c r="BD1356" i="2"/>
  <c r="BD1355" i="2"/>
  <c r="BD1354" i="2"/>
  <c r="BD1353" i="2"/>
  <c r="BD1352" i="2"/>
  <c r="BD1351" i="2"/>
  <c r="BD1350" i="2"/>
  <c r="BD1349" i="2"/>
  <c r="BD1348" i="2"/>
  <c r="BD1347" i="2"/>
  <c r="BD1346" i="2"/>
  <c r="BD1345" i="2"/>
  <c r="BD1344" i="2"/>
  <c r="BD1343" i="2"/>
  <c r="BD1342" i="2"/>
  <c r="BD1341" i="2"/>
  <c r="BD1340" i="2"/>
  <c r="BD1339" i="2"/>
  <c r="BD1338" i="2"/>
  <c r="BD1337" i="2"/>
  <c r="BD1336" i="2"/>
  <c r="BD1335" i="2"/>
  <c r="BD1334" i="2"/>
  <c r="BD1333" i="2"/>
  <c r="BD1332" i="2"/>
  <c r="BD1331" i="2"/>
  <c r="BD1330" i="2"/>
  <c r="BD1329" i="2"/>
  <c r="BD1328" i="2"/>
  <c r="BD1327" i="2"/>
  <c r="BD1326" i="2"/>
  <c r="BD1325" i="2"/>
  <c r="BD1324" i="2"/>
  <c r="BD1323" i="2"/>
  <c r="BD1322" i="2"/>
  <c r="BD1321" i="2"/>
  <c r="BD1320" i="2"/>
  <c r="BD1319" i="2"/>
  <c r="BD1318" i="2"/>
  <c r="BD1317" i="2"/>
  <c r="BD1316" i="2"/>
  <c r="BD1315" i="2"/>
  <c r="BD1314" i="2"/>
  <c r="BD1313" i="2"/>
  <c r="BD1312" i="2"/>
  <c r="BD1311" i="2"/>
  <c r="BD1310" i="2"/>
  <c r="BD1309" i="2"/>
  <c r="BD1308" i="2"/>
  <c r="BD1307" i="2"/>
  <c r="BD1306" i="2"/>
  <c r="BD1305" i="2"/>
  <c r="BD1304" i="2"/>
  <c r="BD1303" i="2"/>
  <c r="BD1302" i="2"/>
  <c r="BD1301" i="2"/>
  <c r="BD1300" i="2"/>
  <c r="BD1299" i="2"/>
  <c r="BD1298" i="2"/>
  <c r="BD1297" i="2"/>
  <c r="BD1296" i="2"/>
  <c r="BD1295" i="2"/>
  <c r="BD1294" i="2"/>
  <c r="BD1293" i="2"/>
  <c r="BD1292" i="2"/>
  <c r="BD1291" i="2"/>
  <c r="BD1290" i="2"/>
  <c r="BD1289" i="2"/>
  <c r="BD1288" i="2"/>
  <c r="BD1287" i="2"/>
  <c r="BD1286" i="2"/>
  <c r="BD1285" i="2"/>
  <c r="BD1284" i="2"/>
  <c r="BD1283" i="2"/>
  <c r="BD1282" i="2"/>
  <c r="BD1281" i="2"/>
  <c r="BD1280" i="2"/>
  <c r="BD1279" i="2"/>
  <c r="BD1278" i="2"/>
  <c r="BD1277" i="2"/>
  <c r="BD1276" i="2"/>
  <c r="BD1275" i="2"/>
  <c r="BD1274" i="2"/>
  <c r="BD1273" i="2"/>
  <c r="BD1272" i="2"/>
  <c r="BD1271" i="2"/>
  <c r="BD1270" i="2"/>
  <c r="BD1269" i="2"/>
  <c r="BD1268" i="2"/>
  <c r="BD1267" i="2"/>
  <c r="BD1266" i="2"/>
  <c r="BD1265" i="2"/>
  <c r="BD1264" i="2"/>
  <c r="BD1263" i="2"/>
  <c r="BD1262" i="2"/>
  <c r="BD1261" i="2"/>
  <c r="BD1260" i="2"/>
  <c r="BD1259" i="2"/>
  <c r="BD1258" i="2"/>
  <c r="BD1257" i="2"/>
  <c r="BD1256" i="2"/>
  <c r="BD1255" i="2"/>
  <c r="BD1254" i="2"/>
  <c r="BD1253" i="2"/>
  <c r="BD1252" i="2"/>
  <c r="BD1251" i="2"/>
  <c r="BD1250" i="2"/>
  <c r="BD1249" i="2"/>
  <c r="BD1248" i="2"/>
  <c r="BD1247" i="2"/>
  <c r="BD1246" i="2"/>
  <c r="BD1245" i="2"/>
  <c r="BD1244" i="2"/>
  <c r="BD1243" i="2"/>
  <c r="BD1242" i="2"/>
  <c r="BD1241" i="2"/>
  <c r="BD1240" i="2"/>
  <c r="BD1239" i="2"/>
  <c r="BD1238" i="2"/>
  <c r="BD1237" i="2"/>
  <c r="BD1236" i="2"/>
  <c r="BD1235" i="2"/>
  <c r="BD1234" i="2"/>
  <c r="BD1233" i="2"/>
  <c r="BD1232" i="2"/>
  <c r="BD1231" i="2"/>
  <c r="BD1230" i="2"/>
  <c r="BD1229" i="2"/>
  <c r="BD1228" i="2"/>
  <c r="BD1227" i="2"/>
  <c r="BD1226" i="2"/>
  <c r="BD1225" i="2"/>
  <c r="BD1224" i="2"/>
  <c r="BD1223" i="2"/>
  <c r="BD1222" i="2"/>
  <c r="BD1221" i="2"/>
  <c r="BD1220" i="2"/>
  <c r="BD1219" i="2"/>
  <c r="BD1218" i="2"/>
  <c r="BD1217" i="2"/>
  <c r="BD1216" i="2"/>
  <c r="BD1215" i="2"/>
  <c r="BD1214" i="2"/>
  <c r="BD1213" i="2"/>
  <c r="BD1212" i="2"/>
  <c r="BD1211" i="2"/>
  <c r="BD1210" i="2"/>
  <c r="BD1209" i="2"/>
  <c r="BD1208" i="2"/>
  <c r="BD1207" i="2"/>
  <c r="BD1206" i="2"/>
  <c r="BD1205" i="2"/>
  <c r="BD1204" i="2"/>
  <c r="BD1203" i="2"/>
  <c r="BD1202" i="2"/>
  <c r="BD1201" i="2"/>
  <c r="BD1200" i="2"/>
  <c r="BD1199" i="2"/>
  <c r="BD1198" i="2"/>
  <c r="BD1197" i="2"/>
  <c r="BD1196" i="2"/>
  <c r="BD1195" i="2"/>
  <c r="BD1194" i="2"/>
  <c r="BD1193" i="2"/>
  <c r="BD1192" i="2"/>
  <c r="BD1191" i="2"/>
  <c r="BD1190" i="2"/>
  <c r="BD1189" i="2"/>
  <c r="BD1188" i="2"/>
  <c r="BD1187" i="2"/>
  <c r="BD1186" i="2"/>
  <c r="BD1185" i="2"/>
  <c r="BD1184" i="2"/>
  <c r="BD1183" i="2"/>
  <c r="BD1182" i="2"/>
  <c r="BD1181" i="2"/>
  <c r="BD1180" i="2"/>
  <c r="BD1179" i="2"/>
  <c r="BD1178" i="2"/>
  <c r="BD1177" i="2"/>
  <c r="BD1176" i="2"/>
  <c r="BD1175" i="2"/>
  <c r="BD1174" i="2"/>
  <c r="BD1173" i="2"/>
  <c r="BD1172" i="2"/>
  <c r="BD1171" i="2"/>
  <c r="BD1170" i="2"/>
  <c r="BD1169" i="2"/>
  <c r="BD1168" i="2"/>
  <c r="BD1167" i="2"/>
  <c r="BD1166" i="2"/>
  <c r="BD1165" i="2"/>
  <c r="BD1164" i="2"/>
  <c r="BD1163" i="2"/>
  <c r="BD1162" i="2"/>
  <c r="BD1161" i="2"/>
  <c r="BD1160" i="2"/>
  <c r="BD1159" i="2"/>
  <c r="BD1158" i="2"/>
  <c r="BD1157" i="2"/>
  <c r="BD1156" i="2"/>
  <c r="BD1155" i="2"/>
  <c r="BD1154" i="2"/>
  <c r="BD1153" i="2"/>
  <c r="BD1152" i="2"/>
  <c r="BD1151" i="2"/>
  <c r="BD1150" i="2"/>
  <c r="BD1149" i="2"/>
  <c r="BD1148" i="2"/>
  <c r="BD1147" i="2"/>
  <c r="BD1146" i="2"/>
  <c r="BD1145" i="2"/>
  <c r="BD1144" i="2"/>
  <c r="BD1143" i="2"/>
  <c r="BD1142" i="2"/>
  <c r="BD1141" i="2"/>
  <c r="BD1140" i="2"/>
  <c r="BD1139" i="2"/>
  <c r="BD1138" i="2"/>
  <c r="BD1137" i="2"/>
  <c r="BD1136" i="2"/>
  <c r="BD1135" i="2"/>
  <c r="BD1134" i="2"/>
  <c r="BD1133" i="2"/>
  <c r="BD1132" i="2"/>
  <c r="BD1131" i="2"/>
  <c r="BD1130" i="2"/>
  <c r="BD1129" i="2"/>
  <c r="BD1128" i="2"/>
  <c r="BD1127" i="2"/>
  <c r="BD1126" i="2"/>
  <c r="BD1125" i="2"/>
  <c r="BD1124" i="2"/>
  <c r="BD1123" i="2"/>
  <c r="BD1122" i="2"/>
  <c r="BD1121" i="2"/>
  <c r="BD1120" i="2"/>
  <c r="BD1119" i="2"/>
  <c r="BD1118" i="2"/>
  <c r="BD1117" i="2"/>
  <c r="BD1116" i="2"/>
  <c r="BD1115" i="2"/>
  <c r="BD1114" i="2"/>
  <c r="BD1113" i="2"/>
  <c r="BD1112" i="2"/>
  <c r="BD1111" i="2"/>
  <c r="BD1110" i="2"/>
  <c r="BD1109" i="2"/>
  <c r="BD1108" i="2"/>
  <c r="BD1107" i="2"/>
  <c r="BD1106" i="2"/>
  <c r="BD1105" i="2"/>
  <c r="BD1104" i="2"/>
  <c r="BD1103" i="2"/>
  <c r="BD1102" i="2"/>
  <c r="BD1101" i="2"/>
  <c r="BD1100" i="2"/>
  <c r="BD1099" i="2"/>
  <c r="BD1098" i="2"/>
  <c r="BD1097" i="2"/>
  <c r="BD1096" i="2"/>
  <c r="BD1095" i="2"/>
  <c r="BD1094" i="2"/>
  <c r="BD1093" i="2"/>
  <c r="BD1092" i="2"/>
  <c r="BD1091" i="2"/>
  <c r="BD1090" i="2"/>
  <c r="BD1089" i="2"/>
  <c r="BD1088" i="2"/>
  <c r="BD1087" i="2"/>
  <c r="BD1086" i="2"/>
  <c r="BD1085" i="2"/>
  <c r="BD1084" i="2"/>
  <c r="BD1083" i="2"/>
  <c r="BD1082" i="2"/>
  <c r="BD1081" i="2"/>
  <c r="BD1080" i="2"/>
  <c r="BD1079" i="2"/>
  <c r="BD1078" i="2"/>
  <c r="BD1077" i="2"/>
  <c r="BD1076" i="2"/>
  <c r="BD1075" i="2"/>
  <c r="BD1074" i="2"/>
  <c r="BD1073" i="2"/>
  <c r="BD1072" i="2"/>
  <c r="BD1071" i="2"/>
  <c r="BD1070" i="2"/>
  <c r="BD1069" i="2"/>
  <c r="BD1068" i="2"/>
  <c r="BD1067" i="2"/>
  <c r="BD1066" i="2"/>
  <c r="BD1065" i="2"/>
  <c r="BD1064" i="2"/>
  <c r="BD1063" i="2"/>
  <c r="BD1062" i="2"/>
  <c r="BD1061" i="2"/>
  <c r="BD1060" i="2"/>
  <c r="BD1059" i="2"/>
  <c r="BD1058" i="2"/>
  <c r="BD1057" i="2"/>
  <c r="BD1056" i="2"/>
  <c r="BD1055" i="2"/>
  <c r="BD1054" i="2"/>
  <c r="BD1053" i="2"/>
  <c r="BD1052" i="2"/>
  <c r="BD1051" i="2"/>
  <c r="BD1050" i="2"/>
  <c r="BD1049" i="2"/>
  <c r="BD1048" i="2"/>
  <c r="BD1047" i="2"/>
  <c r="BD1046" i="2"/>
  <c r="BD1045" i="2"/>
  <c r="BD1044" i="2"/>
  <c r="BD1043" i="2"/>
  <c r="BD1042" i="2"/>
  <c r="BD1041" i="2"/>
  <c r="BD1040" i="2"/>
  <c r="BD1039" i="2"/>
  <c r="BD1038" i="2"/>
  <c r="BD1037" i="2"/>
  <c r="BD1036" i="2"/>
  <c r="BD1035" i="2"/>
  <c r="BD1034" i="2"/>
  <c r="BD1033" i="2"/>
  <c r="BD1032" i="2"/>
  <c r="BD1031" i="2"/>
  <c r="BD1030" i="2"/>
  <c r="BD1029" i="2"/>
  <c r="BD1028" i="2"/>
  <c r="BD1027" i="2"/>
  <c r="BD1026" i="2"/>
  <c r="BD1025" i="2"/>
  <c r="BD1024" i="2"/>
  <c r="BD1023" i="2"/>
  <c r="BD1022" i="2"/>
  <c r="BD1021" i="2"/>
  <c r="BD1020" i="2"/>
  <c r="BD1019" i="2"/>
  <c r="BD1018" i="2"/>
  <c r="BD1017" i="2"/>
  <c r="BD1016" i="2"/>
  <c r="BD1015" i="2"/>
  <c r="BD1014" i="2"/>
  <c r="BD1013" i="2"/>
  <c r="BD1012" i="2"/>
  <c r="BD1011" i="2"/>
  <c r="BD1010" i="2"/>
  <c r="BD1009" i="2"/>
  <c r="BD1008" i="2"/>
  <c r="BD1007" i="2"/>
  <c r="BD1006" i="2"/>
  <c r="BD1005" i="2"/>
  <c r="BD1004" i="2"/>
  <c r="BD1003" i="2"/>
  <c r="BD1002" i="2"/>
  <c r="BD1001" i="2"/>
  <c r="BD1000" i="2"/>
  <c r="BD999" i="2"/>
  <c r="BD998" i="2"/>
  <c r="BD997" i="2"/>
  <c r="BD996" i="2"/>
  <c r="BD995" i="2"/>
  <c r="BD994" i="2"/>
  <c r="BD993" i="2"/>
  <c r="BD992" i="2"/>
  <c r="BD991" i="2"/>
  <c r="BD990" i="2"/>
  <c r="BD989" i="2"/>
  <c r="BD988" i="2"/>
  <c r="BD987" i="2"/>
  <c r="BD986" i="2"/>
  <c r="BD985" i="2"/>
  <c r="BD984" i="2"/>
  <c r="BD983" i="2"/>
  <c r="BD982" i="2"/>
  <c r="BD981" i="2"/>
  <c r="BD980" i="2"/>
  <c r="BD979" i="2"/>
  <c r="BD978" i="2"/>
  <c r="BD977" i="2"/>
  <c r="BD976" i="2"/>
  <c r="BD975" i="2"/>
  <c r="BD974" i="2"/>
  <c r="BD973" i="2"/>
  <c r="BD972" i="2"/>
  <c r="BD971" i="2"/>
  <c r="BD970" i="2"/>
  <c r="BD969" i="2"/>
  <c r="BD968" i="2"/>
  <c r="BD967" i="2"/>
  <c r="BD966" i="2"/>
  <c r="BD965" i="2"/>
  <c r="BD964" i="2"/>
  <c r="BD963" i="2"/>
  <c r="BD962" i="2"/>
  <c r="BD961" i="2"/>
  <c r="BD960" i="2"/>
  <c r="BD959" i="2"/>
  <c r="BD958" i="2"/>
  <c r="BD957" i="2"/>
  <c r="BD956" i="2"/>
  <c r="BD955" i="2"/>
  <c r="BD954" i="2"/>
  <c r="BD953" i="2"/>
  <c r="BD952" i="2"/>
  <c r="BD951" i="2"/>
  <c r="BD950" i="2"/>
  <c r="BD949" i="2"/>
  <c r="BD948" i="2"/>
  <c r="BD947" i="2"/>
  <c r="BD946" i="2"/>
  <c r="BD945" i="2"/>
  <c r="BD944" i="2"/>
  <c r="BD943" i="2"/>
  <c r="BD942" i="2"/>
  <c r="BD941" i="2"/>
  <c r="BD940" i="2"/>
  <c r="BD939" i="2"/>
  <c r="BD938" i="2"/>
  <c r="BD937" i="2"/>
  <c r="BD936" i="2"/>
  <c r="BD935" i="2"/>
  <c r="BD934" i="2"/>
  <c r="BD933" i="2"/>
  <c r="BD932" i="2"/>
  <c r="BD931" i="2"/>
  <c r="BD930" i="2"/>
  <c r="BD929" i="2"/>
  <c r="BD928" i="2"/>
  <c r="BD927" i="2"/>
  <c r="BD926" i="2"/>
  <c r="BD925" i="2"/>
  <c r="BD924" i="2"/>
  <c r="BD923" i="2"/>
  <c r="BD922" i="2"/>
  <c r="BD921" i="2"/>
  <c r="BD920" i="2"/>
  <c r="BD919" i="2"/>
  <c r="BD918" i="2"/>
  <c r="BD917" i="2"/>
  <c r="BD916" i="2"/>
  <c r="BD915" i="2"/>
  <c r="BD914" i="2"/>
  <c r="BD913" i="2"/>
  <c r="BD912" i="2"/>
  <c r="BD911" i="2"/>
  <c r="BD910" i="2"/>
  <c r="BD909" i="2"/>
  <c r="BD908" i="2"/>
  <c r="BD907" i="2"/>
  <c r="BD906" i="2"/>
  <c r="BD905" i="2"/>
  <c r="BD904" i="2"/>
  <c r="BD903" i="2"/>
  <c r="BD902" i="2"/>
  <c r="BD901" i="2"/>
  <c r="BD900" i="2"/>
  <c r="BD899" i="2"/>
  <c r="BD898" i="2"/>
  <c r="BD897" i="2"/>
  <c r="BD896" i="2"/>
  <c r="BD895" i="2"/>
  <c r="BD894" i="2"/>
  <c r="BD893" i="2"/>
  <c r="BD892" i="2"/>
  <c r="BD891" i="2"/>
  <c r="BD890" i="2"/>
  <c r="BD889" i="2"/>
  <c r="BD888" i="2"/>
  <c r="BD887" i="2"/>
  <c r="BD886" i="2"/>
  <c r="BD885" i="2"/>
  <c r="BD884" i="2"/>
  <c r="BD883" i="2"/>
  <c r="BD882" i="2"/>
  <c r="BD881" i="2"/>
  <c r="BD880" i="2"/>
  <c r="BD879" i="2"/>
  <c r="BD878" i="2"/>
  <c r="BD877" i="2"/>
  <c r="BD876" i="2"/>
  <c r="BD875" i="2"/>
  <c r="BD874" i="2"/>
  <c r="BD873" i="2"/>
  <c r="BD872" i="2"/>
  <c r="BD871" i="2"/>
  <c r="BD870" i="2"/>
  <c r="BD869" i="2"/>
  <c r="BD868" i="2"/>
  <c r="BD867" i="2"/>
  <c r="BD866" i="2"/>
  <c r="BD865" i="2"/>
  <c r="BD864" i="2"/>
  <c r="BD863" i="2"/>
  <c r="BD862" i="2"/>
  <c r="BD861" i="2"/>
  <c r="BD860" i="2"/>
  <c r="BD859" i="2"/>
  <c r="BD858" i="2"/>
  <c r="BD857" i="2"/>
  <c r="BD856" i="2"/>
  <c r="BD855" i="2"/>
  <c r="BD854" i="2"/>
  <c r="BD853" i="2"/>
  <c r="BD852" i="2"/>
  <c r="BD851" i="2"/>
  <c r="BD850" i="2"/>
  <c r="BD849" i="2"/>
  <c r="BD848" i="2"/>
  <c r="BD847" i="2"/>
  <c r="BD846" i="2"/>
  <c r="BD845" i="2"/>
  <c r="BD844" i="2"/>
  <c r="BD843" i="2"/>
  <c r="BD842" i="2"/>
  <c r="BD841" i="2"/>
  <c r="BD840" i="2"/>
  <c r="BD839" i="2"/>
  <c r="BD838" i="2"/>
  <c r="BD837" i="2"/>
  <c r="BD836" i="2"/>
  <c r="BD835" i="2"/>
  <c r="BD834" i="2"/>
  <c r="BD833" i="2"/>
  <c r="BD832" i="2"/>
  <c r="BD831" i="2"/>
  <c r="BD830" i="2"/>
  <c r="BD829" i="2"/>
  <c r="BD828" i="2"/>
  <c r="BD827" i="2"/>
  <c r="BD826" i="2"/>
  <c r="BD825" i="2"/>
  <c r="BD824" i="2"/>
  <c r="BD823" i="2"/>
  <c r="BD822" i="2"/>
  <c r="BD821" i="2"/>
  <c r="BD820" i="2"/>
  <c r="BD819" i="2"/>
  <c r="BD818" i="2"/>
  <c r="BD817" i="2"/>
  <c r="BD816" i="2"/>
  <c r="BD815" i="2"/>
  <c r="BD814" i="2"/>
  <c r="BD813" i="2"/>
  <c r="BD812" i="2"/>
  <c r="BD811" i="2"/>
  <c r="BD810" i="2"/>
  <c r="BD809" i="2"/>
  <c r="BD808" i="2"/>
  <c r="BD807" i="2"/>
  <c r="BD806" i="2"/>
  <c r="BD805" i="2"/>
  <c r="BD804" i="2"/>
  <c r="BD803" i="2"/>
  <c r="BD802" i="2"/>
  <c r="BD801" i="2"/>
  <c r="BD800" i="2"/>
  <c r="BD799" i="2"/>
  <c r="BD798" i="2"/>
  <c r="BD797" i="2"/>
  <c r="BD796" i="2"/>
  <c r="BD795" i="2"/>
  <c r="BD794" i="2"/>
  <c r="BD793" i="2"/>
  <c r="BD792" i="2"/>
  <c r="BD791" i="2"/>
  <c r="BD790" i="2"/>
  <c r="BD789" i="2"/>
  <c r="BD788" i="2"/>
  <c r="BD787" i="2"/>
  <c r="BD786" i="2"/>
  <c r="BD785" i="2"/>
  <c r="BD784" i="2"/>
  <c r="BD783" i="2"/>
  <c r="BD782" i="2"/>
  <c r="BD781" i="2"/>
  <c r="BD780" i="2"/>
  <c r="BD779" i="2"/>
  <c r="BD778" i="2"/>
  <c r="BD777" i="2"/>
  <c r="BD776" i="2"/>
  <c r="BD775" i="2"/>
  <c r="BD774" i="2"/>
  <c r="BD773" i="2"/>
  <c r="BD772" i="2"/>
  <c r="BD771" i="2"/>
  <c r="BD770" i="2"/>
  <c r="BD769" i="2"/>
  <c r="BD768" i="2"/>
  <c r="BD767" i="2"/>
  <c r="BD766" i="2"/>
  <c r="BD765" i="2"/>
  <c r="BD764" i="2"/>
  <c r="BD763" i="2"/>
  <c r="BD762" i="2"/>
  <c r="BD761" i="2"/>
  <c r="BD760" i="2"/>
  <c r="BD759" i="2"/>
  <c r="BD758" i="2"/>
  <c r="BD757" i="2"/>
  <c r="BD756" i="2"/>
  <c r="BD755" i="2"/>
  <c r="BD754" i="2"/>
  <c r="BD753" i="2"/>
  <c r="BD752" i="2"/>
  <c r="BD751" i="2"/>
  <c r="BD750" i="2"/>
  <c r="BD749" i="2"/>
  <c r="BD748" i="2"/>
  <c r="BD747" i="2"/>
  <c r="BD746" i="2"/>
  <c r="BD745" i="2"/>
  <c r="BD744" i="2"/>
  <c r="BD743" i="2"/>
  <c r="BD742" i="2"/>
  <c r="BD741" i="2"/>
  <c r="BD740" i="2"/>
  <c r="BD739" i="2"/>
  <c r="BD738" i="2"/>
  <c r="BD737" i="2"/>
  <c r="BD736" i="2"/>
  <c r="BD735" i="2"/>
  <c r="BD734" i="2"/>
  <c r="BD733" i="2"/>
  <c r="BD732" i="2"/>
  <c r="BD731" i="2"/>
  <c r="BD730" i="2"/>
  <c r="BD729" i="2"/>
  <c r="BD728" i="2"/>
  <c r="BD727" i="2"/>
  <c r="BD726" i="2"/>
  <c r="BD725" i="2"/>
  <c r="BD724" i="2"/>
  <c r="BD723" i="2"/>
  <c r="BD722" i="2"/>
  <c r="BD721" i="2"/>
  <c r="BD720" i="2"/>
  <c r="BD719" i="2"/>
  <c r="BD718" i="2"/>
  <c r="BD717" i="2"/>
  <c r="BD716" i="2"/>
  <c r="BD715" i="2"/>
  <c r="BD714" i="2"/>
  <c r="BD713" i="2"/>
  <c r="BD712" i="2"/>
  <c r="BD711" i="2"/>
  <c r="BD710" i="2"/>
  <c r="BD709" i="2"/>
  <c r="BD708" i="2"/>
  <c r="BD707" i="2"/>
  <c r="BD706" i="2"/>
  <c r="BD705" i="2"/>
  <c r="BD704" i="2"/>
  <c r="BD703" i="2"/>
  <c r="BD702" i="2"/>
  <c r="BD701" i="2"/>
  <c r="BD700" i="2"/>
  <c r="BD699" i="2"/>
  <c r="BD698" i="2"/>
  <c r="BD697" i="2"/>
  <c r="BD696" i="2"/>
  <c r="BD695" i="2"/>
  <c r="BD694" i="2"/>
  <c r="BD693" i="2"/>
  <c r="BD692" i="2"/>
  <c r="BD691" i="2"/>
  <c r="BD690" i="2"/>
  <c r="BD689" i="2"/>
  <c r="BD688" i="2"/>
  <c r="BD687" i="2"/>
  <c r="BD686" i="2"/>
  <c r="BD685" i="2"/>
  <c r="BD684" i="2"/>
  <c r="BD683" i="2"/>
  <c r="BD682" i="2"/>
  <c r="BD681" i="2"/>
  <c r="BD680" i="2"/>
  <c r="BD679" i="2"/>
  <c r="BD678" i="2"/>
  <c r="BD677" i="2"/>
  <c r="BD676" i="2"/>
  <c r="BD675" i="2"/>
  <c r="BD674" i="2"/>
  <c r="BD673" i="2"/>
  <c r="BD672" i="2"/>
  <c r="BD671" i="2"/>
  <c r="BD670" i="2"/>
  <c r="BD669" i="2"/>
  <c r="BD668" i="2"/>
  <c r="BD667" i="2"/>
  <c r="BD666" i="2"/>
  <c r="BD665" i="2"/>
  <c r="BD664" i="2"/>
  <c r="BD663" i="2"/>
  <c r="BD662" i="2"/>
  <c r="BD661" i="2"/>
  <c r="BD660" i="2"/>
  <c r="BD659" i="2"/>
  <c r="BD658" i="2"/>
  <c r="BD657" i="2"/>
  <c r="BD656" i="2"/>
  <c r="BD655" i="2"/>
  <c r="BD654" i="2"/>
  <c r="BD653" i="2"/>
  <c r="BD652" i="2"/>
  <c r="BD651" i="2"/>
  <c r="BD650" i="2"/>
  <c r="BD649" i="2"/>
  <c r="BD648" i="2"/>
  <c r="BD647" i="2"/>
  <c r="BD646" i="2"/>
  <c r="BD645" i="2"/>
  <c r="BD644" i="2"/>
  <c r="BD643" i="2"/>
  <c r="BD642" i="2"/>
  <c r="BD641" i="2"/>
  <c r="BD640" i="2"/>
  <c r="BD639" i="2"/>
  <c r="BD638" i="2"/>
  <c r="BD637" i="2"/>
  <c r="BD636" i="2"/>
  <c r="BD635" i="2"/>
  <c r="BD634" i="2"/>
  <c r="BD633" i="2"/>
  <c r="BD632" i="2"/>
  <c r="BD631" i="2"/>
  <c r="BD630" i="2"/>
  <c r="BD629" i="2"/>
  <c r="BD628" i="2"/>
  <c r="BD627" i="2"/>
  <c r="BD626" i="2"/>
  <c r="BD625" i="2"/>
  <c r="BD624" i="2"/>
  <c r="BD623" i="2"/>
  <c r="BD622" i="2"/>
  <c r="BD621" i="2"/>
  <c r="BD620" i="2"/>
  <c r="BD619" i="2"/>
  <c r="BD618" i="2"/>
  <c r="BD617" i="2"/>
  <c r="BD616" i="2"/>
  <c r="BD615" i="2"/>
  <c r="BD614" i="2"/>
  <c r="BD613" i="2"/>
  <c r="BD612" i="2"/>
  <c r="BD611" i="2"/>
  <c r="BD610" i="2"/>
  <c r="BD609" i="2"/>
  <c r="BD608" i="2"/>
  <c r="BD607" i="2"/>
  <c r="BD606" i="2"/>
  <c r="BD605" i="2"/>
  <c r="BD604" i="2"/>
  <c r="BD603" i="2"/>
  <c r="BD602" i="2"/>
  <c r="BD601" i="2"/>
  <c r="BD600" i="2"/>
  <c r="BD599" i="2"/>
  <c r="BD598" i="2"/>
  <c r="BD597" i="2"/>
  <c r="BD596" i="2"/>
  <c r="BD595" i="2"/>
  <c r="BD594" i="2"/>
  <c r="BD593" i="2"/>
  <c r="BD592" i="2"/>
  <c r="BD591" i="2"/>
  <c r="BD590" i="2"/>
  <c r="BD589" i="2"/>
  <c r="BD588" i="2"/>
  <c r="BD587" i="2"/>
  <c r="BD586" i="2"/>
  <c r="BD585" i="2"/>
  <c r="BD584" i="2"/>
  <c r="BD583" i="2"/>
  <c r="BD582" i="2"/>
  <c r="BD581" i="2"/>
  <c r="BD580" i="2"/>
  <c r="BD579" i="2"/>
  <c r="BD578" i="2"/>
  <c r="BD577" i="2"/>
  <c r="BD576" i="2"/>
  <c r="BD575" i="2"/>
  <c r="BD574" i="2"/>
  <c r="BD573" i="2"/>
  <c r="BD572" i="2"/>
  <c r="BD571" i="2"/>
  <c r="BD570" i="2"/>
  <c r="BD569" i="2"/>
  <c r="BD568" i="2"/>
  <c r="BD567" i="2"/>
  <c r="BD566" i="2"/>
  <c r="BD565" i="2"/>
  <c r="BD564" i="2"/>
  <c r="BD563" i="2"/>
  <c r="BD562" i="2"/>
  <c r="BD561" i="2"/>
  <c r="BD560" i="2"/>
  <c r="BD559" i="2"/>
  <c r="BD558" i="2"/>
  <c r="BD557" i="2"/>
  <c r="BD556" i="2"/>
  <c r="BD555" i="2"/>
  <c r="BD554" i="2"/>
  <c r="BD553" i="2"/>
  <c r="BD552" i="2"/>
  <c r="BD551" i="2"/>
  <c r="BD550" i="2"/>
  <c r="BD549" i="2"/>
  <c r="BD548" i="2"/>
  <c r="BD547" i="2"/>
  <c r="BD546" i="2"/>
  <c r="BD545" i="2"/>
  <c r="BD544" i="2"/>
  <c r="BD543" i="2"/>
  <c r="BD542" i="2"/>
  <c r="BD541" i="2"/>
  <c r="BD540" i="2"/>
  <c r="BD539" i="2"/>
  <c r="BD538" i="2"/>
  <c r="BD537" i="2"/>
  <c r="BD536" i="2"/>
  <c r="BD535" i="2"/>
  <c r="BD534" i="2"/>
  <c r="BD533" i="2"/>
  <c r="BD532" i="2"/>
  <c r="BD531" i="2"/>
  <c r="BD530" i="2"/>
  <c r="BD529" i="2"/>
  <c r="BD528" i="2"/>
  <c r="BD527" i="2"/>
  <c r="BD526" i="2"/>
  <c r="BD525" i="2"/>
  <c r="BD524" i="2"/>
  <c r="BD523" i="2"/>
  <c r="BD522" i="2"/>
  <c r="BD521" i="2"/>
  <c r="BD520" i="2"/>
  <c r="BD519" i="2"/>
  <c r="BD518" i="2"/>
  <c r="BD517" i="2"/>
  <c r="BD516" i="2"/>
  <c r="BD515" i="2"/>
  <c r="BD514" i="2"/>
  <c r="BD513" i="2"/>
  <c r="BD512" i="2"/>
  <c r="BD511" i="2"/>
  <c r="BD510" i="2"/>
  <c r="BD509" i="2"/>
  <c r="BD508" i="2"/>
  <c r="BD507" i="2"/>
  <c r="BD506" i="2"/>
  <c r="BD505" i="2"/>
  <c r="BD504" i="2"/>
  <c r="BD503" i="2"/>
  <c r="BD502" i="2"/>
  <c r="BD501" i="2"/>
  <c r="BD500" i="2"/>
  <c r="BD499" i="2"/>
  <c r="BD498" i="2"/>
  <c r="BD497" i="2"/>
  <c r="BD496" i="2"/>
  <c r="BD495" i="2"/>
  <c r="BD494" i="2"/>
  <c r="BD493" i="2"/>
  <c r="BD492" i="2"/>
  <c r="BD491" i="2"/>
  <c r="BD490" i="2"/>
  <c r="BD489" i="2"/>
  <c r="BD488" i="2"/>
  <c r="BD487" i="2"/>
  <c r="BD486" i="2"/>
  <c r="BD485" i="2"/>
  <c r="BD484" i="2"/>
  <c r="BD483" i="2"/>
  <c r="BD482" i="2"/>
  <c r="BD481" i="2"/>
  <c r="BD480" i="2"/>
  <c r="BD479" i="2"/>
  <c r="BD478" i="2"/>
  <c r="BD477" i="2"/>
  <c r="BD476" i="2"/>
  <c r="BD475" i="2"/>
  <c r="BD474" i="2"/>
  <c r="BD473" i="2"/>
  <c r="BD472" i="2"/>
  <c r="BD471" i="2"/>
  <c r="BD470" i="2"/>
  <c r="BD469" i="2"/>
  <c r="BD468" i="2"/>
  <c r="BD467" i="2"/>
  <c r="BD466" i="2"/>
  <c r="BD465" i="2"/>
  <c r="BD464" i="2"/>
  <c r="BD463" i="2"/>
  <c r="BD462" i="2"/>
  <c r="BD461" i="2"/>
  <c r="BD460" i="2"/>
  <c r="BD459" i="2"/>
  <c r="BD458" i="2"/>
  <c r="BD457" i="2"/>
  <c r="BD456" i="2"/>
  <c r="BD455" i="2"/>
  <c r="BD454" i="2"/>
  <c r="BD453" i="2"/>
  <c r="BD452" i="2"/>
  <c r="BD451" i="2"/>
  <c r="BD450" i="2"/>
  <c r="BD449" i="2"/>
  <c r="BD448" i="2"/>
  <c r="BD447" i="2"/>
  <c r="BD446" i="2"/>
  <c r="BD445" i="2"/>
  <c r="BD444" i="2"/>
  <c r="BD443" i="2"/>
  <c r="BD442" i="2"/>
  <c r="BD441" i="2"/>
  <c r="BD440" i="2"/>
  <c r="BD439" i="2"/>
  <c r="BD438" i="2"/>
  <c r="BD437" i="2"/>
  <c r="BD436" i="2"/>
  <c r="BD435" i="2"/>
  <c r="BD434" i="2"/>
  <c r="BD433" i="2"/>
  <c r="BD432" i="2"/>
  <c r="BD431" i="2"/>
  <c r="BD430" i="2"/>
  <c r="BD429" i="2"/>
  <c r="BD428" i="2"/>
  <c r="BD427" i="2"/>
  <c r="BD426" i="2"/>
  <c r="BD425" i="2"/>
  <c r="BD424" i="2"/>
  <c r="BD423" i="2"/>
  <c r="BD422" i="2"/>
  <c r="BD421" i="2"/>
  <c r="BD420" i="2"/>
  <c r="BD419" i="2"/>
  <c r="BD418" i="2"/>
  <c r="BD417" i="2"/>
  <c r="BD416" i="2"/>
  <c r="BD415" i="2"/>
  <c r="BD414" i="2"/>
  <c r="BD413" i="2"/>
  <c r="BD412" i="2"/>
  <c r="BD411" i="2"/>
  <c r="BD410" i="2"/>
  <c r="BD409" i="2"/>
  <c r="BD408" i="2"/>
  <c r="BD407" i="2"/>
  <c r="BD406" i="2"/>
  <c r="BD405" i="2"/>
  <c r="BD404" i="2"/>
  <c r="BD403" i="2"/>
  <c r="BD402" i="2"/>
  <c r="BD401" i="2"/>
  <c r="BD400" i="2"/>
  <c r="BD399" i="2"/>
  <c r="BD398" i="2"/>
  <c r="BD397" i="2"/>
  <c r="BD396" i="2"/>
  <c r="BD395" i="2"/>
  <c r="BD394" i="2"/>
  <c r="BD393" i="2"/>
  <c r="BD392" i="2"/>
  <c r="BD391" i="2"/>
  <c r="BD390" i="2"/>
  <c r="BD389" i="2"/>
  <c r="BD388" i="2"/>
  <c r="BD387" i="2"/>
  <c r="BD386" i="2"/>
  <c r="BD385" i="2"/>
  <c r="BD384" i="2"/>
  <c r="BD383" i="2"/>
  <c r="BD382" i="2"/>
  <c r="BD381" i="2"/>
  <c r="BD380" i="2"/>
  <c r="BD379" i="2"/>
  <c r="BD378" i="2"/>
  <c r="BD377" i="2"/>
  <c r="BD376" i="2"/>
  <c r="BD375" i="2"/>
  <c r="BD374" i="2"/>
  <c r="BD373" i="2"/>
  <c r="BD372" i="2"/>
  <c r="BD371" i="2"/>
  <c r="BD370" i="2"/>
  <c r="BD369" i="2"/>
  <c r="BD368" i="2"/>
  <c r="BD367" i="2"/>
  <c r="BD366" i="2"/>
  <c r="BD365" i="2"/>
  <c r="BD364" i="2"/>
  <c r="BD363" i="2"/>
  <c r="BD362" i="2"/>
  <c r="BD361" i="2"/>
  <c r="BD360" i="2"/>
  <c r="BD359" i="2"/>
  <c r="BD358" i="2"/>
  <c r="BD357" i="2"/>
  <c r="BD356" i="2"/>
  <c r="BD355" i="2"/>
  <c r="BD354" i="2"/>
  <c r="BD353" i="2"/>
  <c r="BD352" i="2"/>
  <c r="BD351" i="2"/>
  <c r="BD350" i="2"/>
  <c r="BD349" i="2"/>
  <c r="BD348" i="2"/>
  <c r="BD347" i="2"/>
  <c r="BD346" i="2"/>
  <c r="BD345" i="2"/>
  <c r="BD344" i="2"/>
  <c r="BD343" i="2"/>
  <c r="BD342" i="2"/>
  <c r="BD341" i="2"/>
  <c r="BD340" i="2"/>
  <c r="BD339" i="2"/>
  <c r="BD338" i="2"/>
  <c r="BD337" i="2"/>
  <c r="BD336" i="2"/>
  <c r="BD335" i="2"/>
  <c r="BD334" i="2"/>
  <c r="BD333" i="2"/>
  <c r="BD332" i="2"/>
  <c r="BD331" i="2"/>
  <c r="BD330" i="2"/>
  <c r="BD329" i="2"/>
  <c r="BD328" i="2"/>
  <c r="BD327" i="2"/>
  <c r="BD326" i="2"/>
  <c r="BD325" i="2"/>
  <c r="BD324" i="2"/>
  <c r="BD323" i="2"/>
  <c r="BD322" i="2"/>
  <c r="BD321" i="2"/>
  <c r="BD320" i="2"/>
  <c r="BD319" i="2"/>
  <c r="BD318" i="2"/>
  <c r="BD317" i="2"/>
  <c r="BD316" i="2"/>
  <c r="BD315" i="2"/>
  <c r="BD314" i="2"/>
  <c r="BD313" i="2"/>
  <c r="BD312" i="2"/>
  <c r="BD311" i="2"/>
  <c r="BD310" i="2"/>
  <c r="BD309" i="2"/>
  <c r="BD308" i="2"/>
  <c r="BD307" i="2"/>
  <c r="BD306" i="2"/>
  <c r="BD305" i="2"/>
  <c r="BD304" i="2"/>
  <c r="BD303" i="2"/>
  <c r="BD302" i="2"/>
  <c r="BD301" i="2"/>
  <c r="BD300" i="2"/>
  <c r="BD299" i="2"/>
  <c r="BD298" i="2"/>
  <c r="BD297" i="2"/>
  <c r="BD296" i="2"/>
  <c r="BD295" i="2"/>
  <c r="BD294" i="2"/>
  <c r="BD293" i="2"/>
  <c r="BD292" i="2"/>
  <c r="BD291" i="2"/>
  <c r="BD290" i="2"/>
  <c r="BD289" i="2"/>
  <c r="BD288" i="2"/>
  <c r="BD287" i="2"/>
  <c r="BD286" i="2"/>
  <c r="BD285" i="2"/>
  <c r="BD284" i="2"/>
  <c r="BD283" i="2"/>
  <c r="BD282" i="2"/>
  <c r="BD281" i="2"/>
  <c r="BD280" i="2"/>
  <c r="BD279" i="2"/>
  <c r="BD278" i="2"/>
  <c r="BD277" i="2"/>
  <c r="BD276" i="2"/>
  <c r="BD275" i="2"/>
  <c r="BD274" i="2"/>
  <c r="BD273" i="2"/>
  <c r="BD272" i="2"/>
  <c r="BD271" i="2"/>
  <c r="BD270" i="2"/>
  <c r="BD269" i="2"/>
  <c r="BD268" i="2"/>
  <c r="BD267" i="2"/>
  <c r="BD266" i="2"/>
  <c r="BD265" i="2"/>
  <c r="BD264" i="2"/>
  <c r="BD263" i="2"/>
  <c r="BD262" i="2"/>
  <c r="BD261" i="2"/>
  <c r="BD260" i="2"/>
  <c r="BD259" i="2"/>
  <c r="BD258" i="2"/>
  <c r="BD257" i="2"/>
  <c r="BD256" i="2"/>
  <c r="BD255" i="2"/>
  <c r="BD254" i="2"/>
  <c r="BD253" i="2"/>
  <c r="BD252" i="2"/>
  <c r="BD251" i="2"/>
  <c r="BD250" i="2"/>
  <c r="BD249" i="2"/>
  <c r="BD248" i="2"/>
  <c r="BD247" i="2"/>
  <c r="BD246" i="2"/>
  <c r="BD245" i="2"/>
  <c r="BD244" i="2"/>
  <c r="BD243" i="2"/>
  <c r="BD242" i="2"/>
  <c r="BD241" i="2"/>
  <c r="BD240" i="2"/>
  <c r="BD239" i="2"/>
  <c r="BD238" i="2"/>
  <c r="BD237" i="2"/>
  <c r="BD236" i="2"/>
  <c r="BD235" i="2"/>
  <c r="BD234" i="2"/>
  <c r="BD233" i="2"/>
  <c r="BD232" i="2"/>
  <c r="BD231" i="2"/>
  <c r="BD230" i="2"/>
  <c r="BD229" i="2"/>
  <c r="BD228" i="2"/>
  <c r="BD227" i="2"/>
  <c r="BD226" i="2"/>
  <c r="BD225" i="2"/>
  <c r="BD224" i="2"/>
  <c r="BD223" i="2"/>
  <c r="BD222" i="2"/>
  <c r="BD221" i="2"/>
  <c r="BD220" i="2"/>
  <c r="BD219" i="2"/>
  <c r="BD218" i="2"/>
  <c r="BD217" i="2"/>
  <c r="BD216" i="2"/>
  <c r="BD215" i="2"/>
  <c r="BD214" i="2"/>
  <c r="BD213" i="2"/>
  <c r="BD212" i="2"/>
  <c r="BD211" i="2"/>
  <c r="BD210" i="2"/>
  <c r="BD209" i="2"/>
  <c r="BD208" i="2"/>
  <c r="BD207" i="2"/>
  <c r="BD206" i="2"/>
  <c r="BD205" i="2"/>
  <c r="BD204" i="2"/>
  <c r="BD203" i="2"/>
  <c r="BD202" i="2"/>
  <c r="BD201" i="2"/>
  <c r="BD200" i="2"/>
  <c r="BD199" i="2"/>
  <c r="BD198" i="2"/>
  <c r="BD197" i="2"/>
  <c r="BD196" i="2"/>
  <c r="BD195" i="2"/>
  <c r="BD194" i="2"/>
  <c r="BD193" i="2"/>
  <c r="BD192" i="2"/>
  <c r="BD191" i="2"/>
  <c r="BD190" i="2"/>
  <c r="BD189" i="2"/>
  <c r="BD188" i="2"/>
  <c r="BD187" i="2"/>
  <c r="BD186" i="2"/>
  <c r="BD185" i="2"/>
  <c r="BD184" i="2"/>
  <c r="BD183" i="2"/>
  <c r="BD182" i="2"/>
  <c r="BD181" i="2"/>
  <c r="BD180" i="2"/>
  <c r="BD179" i="2"/>
  <c r="BD178" i="2"/>
  <c r="BD177" i="2"/>
  <c r="BD176" i="2"/>
  <c r="BD175" i="2"/>
  <c r="BD174" i="2"/>
  <c r="BD173" i="2"/>
  <c r="BD172" i="2"/>
  <c r="BD171" i="2"/>
  <c r="BD170" i="2"/>
  <c r="BD169" i="2"/>
  <c r="BD168" i="2"/>
  <c r="BD167" i="2"/>
  <c r="BD166" i="2"/>
  <c r="BD165" i="2"/>
  <c r="BD164" i="2"/>
  <c r="BD163" i="2"/>
  <c r="BD162" i="2"/>
  <c r="BD161" i="2"/>
  <c r="BD160" i="2"/>
  <c r="BD159" i="2"/>
  <c r="BD158" i="2"/>
  <c r="BD157" i="2"/>
  <c r="BD156" i="2"/>
  <c r="BD155" i="2"/>
  <c r="BD154" i="2"/>
  <c r="BD153" i="2"/>
  <c r="BD152" i="2"/>
  <c r="BD151" i="2"/>
  <c r="BD150" i="2"/>
  <c r="BD149" i="2"/>
  <c r="BD148" i="2"/>
  <c r="BD147" i="2"/>
  <c r="BD146" i="2"/>
  <c r="BD145" i="2"/>
  <c r="BD144" i="2"/>
  <c r="BD143" i="2"/>
  <c r="BD142" i="2"/>
  <c r="BD141" i="2"/>
  <c r="BD140" i="2"/>
  <c r="BD139" i="2"/>
  <c r="BD138" i="2"/>
  <c r="BD137" i="2"/>
  <c r="BD136" i="2"/>
  <c r="BD135" i="2"/>
  <c r="BD134" i="2"/>
  <c r="BD133" i="2"/>
  <c r="BD132" i="2"/>
  <c r="BD131" i="2"/>
  <c r="BD130" i="2"/>
  <c r="BD129" i="2"/>
  <c r="BD128" i="2"/>
  <c r="BD127" i="2"/>
  <c r="BD126" i="2"/>
  <c r="BD125" i="2"/>
  <c r="BD124" i="2"/>
  <c r="BD123" i="2"/>
  <c r="BD122" i="2"/>
  <c r="BD121" i="2"/>
  <c r="BD120" i="2"/>
  <c r="BD119" i="2"/>
  <c r="BD118" i="2"/>
  <c r="BD117" i="2"/>
  <c r="BD116" i="2"/>
  <c r="BD115" i="2"/>
  <c r="BD114" i="2"/>
  <c r="BD113" i="2"/>
  <c r="BD112" i="2"/>
  <c r="BD111" i="2"/>
  <c r="BD110" i="2"/>
  <c r="BD109" i="2"/>
  <c r="BD108" i="2"/>
  <c r="BD107" i="2"/>
  <c r="BD106" i="2"/>
  <c r="BD105" i="2"/>
  <c r="BD104" i="2"/>
  <c r="BD103" i="2"/>
  <c r="BD102" i="2"/>
  <c r="BD101" i="2"/>
  <c r="BD100" i="2"/>
  <c r="BD99" i="2"/>
  <c r="BD98" i="2"/>
  <c r="BD97" i="2"/>
  <c r="BD96" i="2"/>
  <c r="BD95" i="2"/>
  <c r="BD94" i="2"/>
  <c r="BD93" i="2"/>
  <c r="BD92" i="2"/>
  <c r="BD91" i="2"/>
  <c r="BD90" i="2"/>
  <c r="BD89" i="2"/>
  <c r="BD88" i="2"/>
  <c r="BD87" i="2"/>
  <c r="BD86" i="2"/>
  <c r="BD85" i="2"/>
  <c r="BD84" i="2"/>
  <c r="BD83" i="2"/>
  <c r="BD82" i="2"/>
  <c r="BD81" i="2"/>
  <c r="BD80" i="2"/>
  <c r="BD79" i="2"/>
  <c r="BD78" i="2"/>
  <c r="BD77" i="2"/>
  <c r="BD76" i="2"/>
  <c r="BD75" i="2"/>
  <c r="BD74" i="2"/>
  <c r="BD73" i="2"/>
  <c r="BD72" i="2"/>
  <c r="BD71" i="2"/>
  <c r="BD70" i="2"/>
  <c r="BD69" i="2"/>
  <c r="BD68" i="2"/>
  <c r="BD67" i="2"/>
  <c r="BD66" i="2"/>
  <c r="BD65" i="2"/>
  <c r="BD64" i="2"/>
  <c r="BD63" i="2"/>
  <c r="BD62" i="2"/>
  <c r="BD61" i="2"/>
  <c r="BD60" i="2"/>
  <c r="BD59" i="2"/>
  <c r="BD58" i="2"/>
  <c r="BD57" i="2"/>
  <c r="BD56" i="2"/>
  <c r="BD55" i="2"/>
  <c r="BD54" i="2"/>
  <c r="BD53" i="2"/>
  <c r="BD52" i="2"/>
  <c r="BD51" i="2"/>
  <c r="BD50" i="2"/>
  <c r="BD49" i="2"/>
  <c r="BD48" i="2"/>
  <c r="BD47" i="2"/>
  <c r="BD46" i="2"/>
  <c r="BD45" i="2"/>
  <c r="BD44" i="2"/>
  <c r="BD43" i="2"/>
  <c r="BD42" i="2"/>
  <c r="BD41" i="2"/>
  <c r="BD40" i="2"/>
  <c r="BD39" i="2"/>
  <c r="BD38" i="2"/>
  <c r="BD37" i="2"/>
  <c r="BD36" i="2"/>
  <c r="BD35" i="2"/>
  <c r="BD34" i="2"/>
  <c r="BD33" i="2"/>
  <c r="BD32" i="2"/>
  <c r="BD31" i="2"/>
  <c r="BD30" i="2"/>
  <c r="BD29" i="2"/>
  <c r="BD28" i="2"/>
  <c r="BD27" i="2"/>
  <c r="BD26" i="2"/>
  <c r="BD25" i="2"/>
  <c r="BD24" i="2"/>
  <c r="BD23" i="2"/>
  <c r="BD22" i="2"/>
  <c r="BD21" i="2"/>
  <c r="BD20" i="2"/>
  <c r="BD19" i="2"/>
  <c r="BD18" i="2"/>
  <c r="BD17" i="2"/>
  <c r="BD16" i="2"/>
  <c r="BD15" i="2"/>
  <c r="BD14" i="2"/>
  <c r="BD13" i="2"/>
  <c r="BC1430" i="2"/>
  <c r="BC1429" i="2"/>
  <c r="BC1428" i="2"/>
  <c r="BC1427" i="2"/>
  <c r="BC1426" i="2"/>
  <c r="BC1425" i="2"/>
  <c r="BC1424" i="2"/>
  <c r="BC1423" i="2"/>
  <c r="BC1422" i="2"/>
  <c r="BC1421" i="2"/>
  <c r="BC1420" i="2"/>
  <c r="BC1419" i="2"/>
  <c r="BC1418" i="2"/>
  <c r="BC1417" i="2"/>
  <c r="BC1416" i="2"/>
  <c r="BC1415" i="2"/>
  <c r="BC1414" i="2"/>
  <c r="BC1413" i="2"/>
  <c r="BC1412" i="2"/>
  <c r="BC1411" i="2"/>
  <c r="BC1410" i="2"/>
  <c r="BC1409" i="2"/>
  <c r="BC1408" i="2"/>
  <c r="BC1407" i="2"/>
  <c r="BC1406" i="2"/>
  <c r="BC1405" i="2"/>
  <c r="BC1404" i="2"/>
  <c r="BC1403" i="2"/>
  <c r="BC1402" i="2"/>
  <c r="BC1401" i="2"/>
  <c r="BC1400" i="2"/>
  <c r="BC1399" i="2"/>
  <c r="BC1398" i="2"/>
  <c r="BC1397" i="2"/>
  <c r="BC1396" i="2"/>
  <c r="BC1395" i="2"/>
  <c r="BC1394" i="2"/>
  <c r="BC1393" i="2"/>
  <c r="BC1392" i="2"/>
  <c r="BC1391" i="2"/>
  <c r="BC1390" i="2"/>
  <c r="BC1389" i="2"/>
  <c r="BC1388" i="2"/>
  <c r="BC1387" i="2"/>
  <c r="BC1386" i="2"/>
  <c r="BC1385" i="2"/>
  <c r="BC1384" i="2"/>
  <c r="BC1383" i="2"/>
  <c r="BC1382" i="2"/>
  <c r="BC1381" i="2"/>
  <c r="BC1380" i="2"/>
  <c r="BC1379" i="2"/>
  <c r="BC1378" i="2"/>
  <c r="BC1377" i="2"/>
  <c r="BC1376" i="2"/>
  <c r="BC1375" i="2"/>
  <c r="BC1374" i="2"/>
  <c r="BC1373" i="2"/>
  <c r="BC1372" i="2"/>
  <c r="BC1371" i="2"/>
  <c r="BC1370" i="2"/>
  <c r="BC1369" i="2"/>
  <c r="BC1368" i="2"/>
  <c r="BC1367" i="2"/>
  <c r="BC1366" i="2"/>
  <c r="BC1365" i="2"/>
  <c r="BC1364" i="2"/>
  <c r="BC1363" i="2"/>
  <c r="BC1362" i="2"/>
  <c r="BC1361" i="2"/>
  <c r="BC1360" i="2"/>
  <c r="BC1359" i="2"/>
  <c r="BC1358" i="2"/>
  <c r="BC1357" i="2"/>
  <c r="BC1356" i="2"/>
  <c r="BC1355" i="2"/>
  <c r="BC1354" i="2"/>
  <c r="BC1353" i="2"/>
  <c r="BC1352" i="2"/>
  <c r="BC1351" i="2"/>
  <c r="BC1350" i="2"/>
  <c r="BC1349" i="2"/>
  <c r="BC1348" i="2"/>
  <c r="BC1347" i="2"/>
  <c r="BC1346" i="2"/>
  <c r="BC1345" i="2"/>
  <c r="BC1344" i="2"/>
  <c r="BC1343" i="2"/>
  <c r="BC1342" i="2"/>
  <c r="BC1341" i="2"/>
  <c r="BC1340" i="2"/>
  <c r="BC1339" i="2"/>
  <c r="BC1338" i="2"/>
  <c r="BC1337" i="2"/>
  <c r="BC1336" i="2"/>
  <c r="BC1335" i="2"/>
  <c r="BC1334" i="2"/>
  <c r="BC1333" i="2"/>
  <c r="BC1332" i="2"/>
  <c r="BC1331" i="2"/>
  <c r="BC1330" i="2"/>
  <c r="BC1329" i="2"/>
  <c r="BC1328" i="2"/>
  <c r="BC1327" i="2"/>
  <c r="BC1326" i="2"/>
  <c r="BC1325" i="2"/>
  <c r="BC1324" i="2"/>
  <c r="BC1323" i="2"/>
  <c r="BC1322" i="2"/>
  <c r="BC1321" i="2"/>
  <c r="BC1320" i="2"/>
  <c r="BC1319" i="2"/>
  <c r="BC1318" i="2"/>
  <c r="BC1317" i="2"/>
  <c r="BC1316" i="2"/>
  <c r="BC1315" i="2"/>
  <c r="BC1314" i="2"/>
  <c r="BC1313" i="2"/>
  <c r="BC1312" i="2"/>
  <c r="BC1311" i="2"/>
  <c r="BC1310" i="2"/>
  <c r="BC1309" i="2"/>
  <c r="BC1308" i="2"/>
  <c r="BC1307" i="2"/>
  <c r="BC1306" i="2"/>
  <c r="BC1305" i="2"/>
  <c r="BC1304" i="2"/>
  <c r="BC1303" i="2"/>
  <c r="BC1302" i="2"/>
  <c r="BC1301" i="2"/>
  <c r="BC1300" i="2"/>
  <c r="BC1299" i="2"/>
  <c r="BC1298" i="2"/>
  <c r="BC1297" i="2"/>
  <c r="BC1296" i="2"/>
  <c r="BC1295" i="2"/>
  <c r="BC1294" i="2"/>
  <c r="BC1293" i="2"/>
  <c r="BC1292" i="2"/>
  <c r="BC1291" i="2"/>
  <c r="BC1290" i="2"/>
  <c r="BC1289" i="2"/>
  <c r="BC1288" i="2"/>
  <c r="BC1287" i="2"/>
  <c r="BC1286" i="2"/>
  <c r="BC1285" i="2"/>
  <c r="BC1284" i="2"/>
  <c r="BC1283" i="2"/>
  <c r="BC1282" i="2"/>
  <c r="BC1281" i="2"/>
  <c r="BC1280" i="2"/>
  <c r="BC1279" i="2"/>
  <c r="BC1278" i="2"/>
  <c r="BC1277" i="2"/>
  <c r="BC1276" i="2"/>
  <c r="BC1275" i="2"/>
  <c r="BC1274" i="2"/>
  <c r="BC1273" i="2"/>
  <c r="BC1272" i="2"/>
  <c r="BC1271" i="2"/>
  <c r="BC1270" i="2"/>
  <c r="BC1269" i="2"/>
  <c r="BC1268" i="2"/>
  <c r="BC1267" i="2"/>
  <c r="BC1266" i="2"/>
  <c r="BC1265" i="2"/>
  <c r="BC1264" i="2"/>
  <c r="BC1263" i="2"/>
  <c r="BC1262" i="2"/>
  <c r="BC1261" i="2"/>
  <c r="BC1260" i="2"/>
  <c r="BC1259" i="2"/>
  <c r="BC1258" i="2"/>
  <c r="BC1257" i="2"/>
  <c r="BC1256" i="2"/>
  <c r="BC1255" i="2"/>
  <c r="BC1254" i="2"/>
  <c r="BC1253" i="2"/>
  <c r="BC1252" i="2"/>
  <c r="BC1251" i="2"/>
  <c r="BC1250" i="2"/>
  <c r="BC1249" i="2"/>
  <c r="BC1248" i="2"/>
  <c r="BC1247" i="2"/>
  <c r="BC1246" i="2"/>
  <c r="BC1245" i="2"/>
  <c r="BC1244" i="2"/>
  <c r="BC1243" i="2"/>
  <c r="BC1242" i="2"/>
  <c r="BC1241" i="2"/>
  <c r="BC1240" i="2"/>
  <c r="BC1239" i="2"/>
  <c r="BC1238" i="2"/>
  <c r="BC1237" i="2"/>
  <c r="BC1236" i="2"/>
  <c r="BC1235" i="2"/>
  <c r="BC1234" i="2"/>
  <c r="BC1233" i="2"/>
  <c r="BC1232" i="2"/>
  <c r="BC1231" i="2"/>
  <c r="BC1230" i="2"/>
  <c r="BC1229" i="2"/>
  <c r="BC1228" i="2"/>
  <c r="BC1227" i="2"/>
  <c r="BC1226" i="2"/>
  <c r="BC1225" i="2"/>
  <c r="BC1224" i="2"/>
  <c r="BC1223" i="2"/>
  <c r="BC1222" i="2"/>
  <c r="BC1221" i="2"/>
  <c r="BC1220" i="2"/>
  <c r="BC1219" i="2"/>
  <c r="BC1218" i="2"/>
  <c r="BC1217" i="2"/>
  <c r="BC1216" i="2"/>
  <c r="BC1215" i="2"/>
  <c r="BC1214" i="2"/>
  <c r="BC1213" i="2"/>
  <c r="BC1212" i="2"/>
  <c r="BC1211" i="2"/>
  <c r="BC1210" i="2"/>
  <c r="BC1209" i="2"/>
  <c r="BC1208" i="2"/>
  <c r="BC1207" i="2"/>
  <c r="BC1206" i="2"/>
  <c r="BC1205" i="2"/>
  <c r="BC1204" i="2"/>
  <c r="BC1203" i="2"/>
  <c r="BC1202" i="2"/>
  <c r="BC1201" i="2"/>
  <c r="BC1200" i="2"/>
  <c r="BC1199" i="2"/>
  <c r="BC1198" i="2"/>
  <c r="BC1197" i="2"/>
  <c r="BC1196" i="2"/>
  <c r="BC1195" i="2"/>
  <c r="BC1194" i="2"/>
  <c r="BC1193" i="2"/>
  <c r="BC1192" i="2"/>
  <c r="BC1191" i="2"/>
  <c r="BC1190" i="2"/>
  <c r="BC1189" i="2"/>
  <c r="BC1188" i="2"/>
  <c r="BC1187" i="2"/>
  <c r="BC1186" i="2"/>
  <c r="BC1185" i="2"/>
  <c r="BC1184" i="2"/>
  <c r="BC1183" i="2"/>
  <c r="BC1182" i="2"/>
  <c r="BC1181" i="2"/>
  <c r="BC1180" i="2"/>
  <c r="BC1179" i="2"/>
  <c r="BC1178" i="2"/>
  <c r="BC1177" i="2"/>
  <c r="BC1176" i="2"/>
  <c r="BC1175" i="2"/>
  <c r="BC1174" i="2"/>
  <c r="BC1173" i="2"/>
  <c r="BC1172" i="2"/>
  <c r="BC1171" i="2"/>
  <c r="BC1170" i="2"/>
  <c r="BC1169" i="2"/>
  <c r="BC1168" i="2"/>
  <c r="BC1167" i="2"/>
  <c r="BC1166" i="2"/>
  <c r="BC1165" i="2"/>
  <c r="BC1164" i="2"/>
  <c r="BC1163" i="2"/>
  <c r="BC1162" i="2"/>
  <c r="BC1161" i="2"/>
  <c r="BC1160" i="2"/>
  <c r="BC1159" i="2"/>
  <c r="BC1158" i="2"/>
  <c r="BC1157" i="2"/>
  <c r="BC1156" i="2"/>
  <c r="BC1155" i="2"/>
  <c r="BC1154" i="2"/>
  <c r="BC1153" i="2"/>
  <c r="BC1152" i="2"/>
  <c r="BC1151" i="2"/>
  <c r="BC1150" i="2"/>
  <c r="BC1149" i="2"/>
  <c r="BC1148" i="2"/>
  <c r="BC1147" i="2"/>
  <c r="BC1146" i="2"/>
  <c r="BC1145" i="2"/>
  <c r="BC1144" i="2"/>
  <c r="BC1143" i="2"/>
  <c r="BC1142" i="2"/>
  <c r="BC1141" i="2"/>
  <c r="BC1140" i="2"/>
  <c r="BC1139" i="2"/>
  <c r="BC1138" i="2"/>
  <c r="BC1137" i="2"/>
  <c r="BC1136" i="2"/>
  <c r="BC1135" i="2"/>
  <c r="BC1134" i="2"/>
  <c r="BC1133" i="2"/>
  <c r="BC1132" i="2"/>
  <c r="BC1131" i="2"/>
  <c r="BC1130" i="2"/>
  <c r="BC1129" i="2"/>
  <c r="BC1128" i="2"/>
  <c r="BC1127" i="2"/>
  <c r="BC1126" i="2"/>
  <c r="BC1125" i="2"/>
  <c r="BC1124" i="2"/>
  <c r="BC1123" i="2"/>
  <c r="BC1122" i="2"/>
  <c r="BC1121" i="2"/>
  <c r="BC1120" i="2"/>
  <c r="BC1119" i="2"/>
  <c r="BC1118" i="2"/>
  <c r="BC1117" i="2"/>
  <c r="BC1116" i="2"/>
  <c r="BC1115" i="2"/>
  <c r="BC1114" i="2"/>
  <c r="BC1113" i="2"/>
  <c r="BC1112" i="2"/>
  <c r="BC1111" i="2"/>
  <c r="BC1110" i="2"/>
  <c r="BC1109" i="2"/>
  <c r="BC1108" i="2"/>
  <c r="BC1107" i="2"/>
  <c r="BC1106" i="2"/>
  <c r="BC1105" i="2"/>
  <c r="BC1104" i="2"/>
  <c r="BC1103" i="2"/>
  <c r="BC1102" i="2"/>
  <c r="BC1101" i="2"/>
  <c r="BC1100" i="2"/>
  <c r="BC1099" i="2"/>
  <c r="BC1098" i="2"/>
  <c r="BC1097" i="2"/>
  <c r="BC1096" i="2"/>
  <c r="BC1095" i="2"/>
  <c r="BC1094" i="2"/>
  <c r="BC1093" i="2"/>
  <c r="BC1092" i="2"/>
  <c r="BC1091" i="2"/>
  <c r="BC1090" i="2"/>
  <c r="BC1089" i="2"/>
  <c r="BC1088" i="2"/>
  <c r="BC1087" i="2"/>
  <c r="BC1086" i="2"/>
  <c r="BC1085" i="2"/>
  <c r="BC1084" i="2"/>
  <c r="BC1083" i="2"/>
  <c r="BC1082" i="2"/>
  <c r="BC1081" i="2"/>
  <c r="BC1080" i="2"/>
  <c r="BC1079" i="2"/>
  <c r="BC1078" i="2"/>
  <c r="BC1077" i="2"/>
  <c r="BC1076" i="2"/>
  <c r="BC1075" i="2"/>
  <c r="BC1074" i="2"/>
  <c r="BC1073" i="2"/>
  <c r="BC1072" i="2"/>
  <c r="BC1071" i="2"/>
  <c r="BC1070" i="2"/>
  <c r="BC1069" i="2"/>
  <c r="BC1068" i="2"/>
  <c r="BC1067" i="2"/>
  <c r="BC1066" i="2"/>
  <c r="BC1065" i="2"/>
  <c r="BC1064" i="2"/>
  <c r="BC1063" i="2"/>
  <c r="BC1062" i="2"/>
  <c r="BC1061" i="2"/>
  <c r="BC1060" i="2"/>
  <c r="BC1059" i="2"/>
  <c r="BC1058" i="2"/>
  <c r="BC1057" i="2"/>
  <c r="BC1056" i="2"/>
  <c r="BC1055" i="2"/>
  <c r="BC1054" i="2"/>
  <c r="BC1053" i="2"/>
  <c r="BC1052" i="2"/>
  <c r="BC1051" i="2"/>
  <c r="BC1050" i="2"/>
  <c r="BC1049" i="2"/>
  <c r="BC1048" i="2"/>
  <c r="BC1047" i="2"/>
  <c r="BC1046" i="2"/>
  <c r="BC1045" i="2"/>
  <c r="BC1044" i="2"/>
  <c r="BC1043" i="2"/>
  <c r="BC1042" i="2"/>
  <c r="BC1041" i="2"/>
  <c r="BC1040" i="2"/>
  <c r="BC1039" i="2"/>
  <c r="BC1038" i="2"/>
  <c r="BC1037" i="2"/>
  <c r="BC1036" i="2"/>
  <c r="BC1035" i="2"/>
  <c r="BC1034" i="2"/>
  <c r="BC1033" i="2"/>
  <c r="BC1032" i="2"/>
  <c r="BC1031" i="2"/>
  <c r="BC1030" i="2"/>
  <c r="BC1029" i="2"/>
  <c r="BC1028" i="2"/>
  <c r="BC1027" i="2"/>
  <c r="BC1026" i="2"/>
  <c r="BC1025" i="2"/>
  <c r="BC1024" i="2"/>
  <c r="BC1023" i="2"/>
  <c r="BC1022" i="2"/>
  <c r="BC1021" i="2"/>
  <c r="BC1020" i="2"/>
  <c r="BC1019" i="2"/>
  <c r="BC1018" i="2"/>
  <c r="BC1017" i="2"/>
  <c r="BC1016" i="2"/>
  <c r="BC1015" i="2"/>
  <c r="BC1014" i="2"/>
  <c r="BC1013" i="2"/>
  <c r="BC1012" i="2"/>
  <c r="BC1011" i="2"/>
  <c r="BC1010" i="2"/>
  <c r="BC1009" i="2"/>
  <c r="BC1008" i="2"/>
  <c r="BC1007" i="2"/>
  <c r="BC1006" i="2"/>
  <c r="BC1005" i="2"/>
  <c r="BC1004" i="2"/>
  <c r="BC1003" i="2"/>
  <c r="BC1002" i="2"/>
  <c r="BC1001" i="2"/>
  <c r="BC1000" i="2"/>
  <c r="BC999" i="2"/>
  <c r="BC998" i="2"/>
  <c r="BC997" i="2"/>
  <c r="BC996" i="2"/>
  <c r="BC995" i="2"/>
  <c r="BC994" i="2"/>
  <c r="BC993" i="2"/>
  <c r="BC992" i="2"/>
  <c r="BC991" i="2"/>
  <c r="BC990" i="2"/>
  <c r="BC989" i="2"/>
  <c r="BC988" i="2"/>
  <c r="BC987" i="2"/>
  <c r="BC986" i="2"/>
  <c r="BC985" i="2"/>
  <c r="BC984" i="2"/>
  <c r="BC983" i="2"/>
  <c r="BC982" i="2"/>
  <c r="BC981" i="2"/>
  <c r="BC980" i="2"/>
  <c r="BC979" i="2"/>
  <c r="BC978" i="2"/>
  <c r="BC977" i="2"/>
  <c r="BC976" i="2"/>
  <c r="BC975" i="2"/>
  <c r="BC974" i="2"/>
  <c r="BC973" i="2"/>
  <c r="BC972" i="2"/>
  <c r="BC971" i="2"/>
  <c r="BC970" i="2"/>
  <c r="BC969" i="2"/>
  <c r="BC968" i="2"/>
  <c r="BC967" i="2"/>
  <c r="BC966" i="2"/>
  <c r="BC965" i="2"/>
  <c r="BC964" i="2"/>
  <c r="BC963" i="2"/>
  <c r="BC962" i="2"/>
  <c r="BC961" i="2"/>
  <c r="BC960" i="2"/>
  <c r="BC959" i="2"/>
  <c r="BC958" i="2"/>
  <c r="BC957" i="2"/>
  <c r="BC956" i="2"/>
  <c r="BC955" i="2"/>
  <c r="BC954" i="2"/>
  <c r="BC953" i="2"/>
  <c r="BC952" i="2"/>
  <c r="BC951" i="2"/>
  <c r="BC950" i="2"/>
  <c r="BC949" i="2"/>
  <c r="BC948" i="2"/>
  <c r="BC947" i="2"/>
  <c r="BC946" i="2"/>
  <c r="BC945" i="2"/>
  <c r="BC944" i="2"/>
  <c r="BC943" i="2"/>
  <c r="BC942" i="2"/>
  <c r="BC941" i="2"/>
  <c r="BC940" i="2"/>
  <c r="BC939" i="2"/>
  <c r="BC938" i="2"/>
  <c r="BC937" i="2"/>
  <c r="BC936" i="2"/>
  <c r="BC935" i="2"/>
  <c r="BC934" i="2"/>
  <c r="BC933" i="2"/>
  <c r="BC932" i="2"/>
  <c r="BC931" i="2"/>
  <c r="BC930" i="2"/>
  <c r="BC929" i="2"/>
  <c r="BC928" i="2"/>
  <c r="BC927" i="2"/>
  <c r="BC926" i="2"/>
  <c r="BC925" i="2"/>
  <c r="BC924" i="2"/>
  <c r="BC923" i="2"/>
  <c r="BC922" i="2"/>
  <c r="BC921" i="2"/>
  <c r="BC920" i="2"/>
  <c r="BC919" i="2"/>
  <c r="BC918" i="2"/>
  <c r="BC917" i="2"/>
  <c r="BC916" i="2"/>
  <c r="BC915" i="2"/>
  <c r="BC914" i="2"/>
  <c r="BC913" i="2"/>
  <c r="BC912" i="2"/>
  <c r="BC911" i="2"/>
  <c r="BC910" i="2"/>
  <c r="BC909" i="2"/>
  <c r="BC908" i="2"/>
  <c r="BC907" i="2"/>
  <c r="BC906" i="2"/>
  <c r="BC905" i="2"/>
  <c r="BC904" i="2"/>
  <c r="BC903" i="2"/>
  <c r="BC902" i="2"/>
  <c r="BC901" i="2"/>
  <c r="BC900" i="2"/>
  <c r="BC899" i="2"/>
  <c r="BC898" i="2"/>
  <c r="BC897" i="2"/>
  <c r="BC896" i="2"/>
  <c r="BC895" i="2"/>
  <c r="BC894" i="2"/>
  <c r="BC893" i="2"/>
  <c r="BC892" i="2"/>
  <c r="BC891" i="2"/>
  <c r="BC890" i="2"/>
  <c r="BC889" i="2"/>
  <c r="BC888" i="2"/>
  <c r="BC887" i="2"/>
  <c r="BC886" i="2"/>
  <c r="BC885" i="2"/>
  <c r="BC884" i="2"/>
  <c r="BC883" i="2"/>
  <c r="BC882" i="2"/>
  <c r="BC881" i="2"/>
  <c r="BC880" i="2"/>
  <c r="BC879" i="2"/>
  <c r="BC878" i="2"/>
  <c r="BC877" i="2"/>
  <c r="BC876" i="2"/>
  <c r="BC875" i="2"/>
  <c r="BC874" i="2"/>
  <c r="BC873" i="2"/>
  <c r="BC872" i="2"/>
  <c r="BC871" i="2"/>
  <c r="BC870" i="2"/>
  <c r="BC869" i="2"/>
  <c r="BC868" i="2"/>
  <c r="BC867" i="2"/>
  <c r="BC866" i="2"/>
  <c r="BC865" i="2"/>
  <c r="BC864" i="2"/>
  <c r="BC863" i="2"/>
  <c r="BC862" i="2"/>
  <c r="BC861" i="2"/>
  <c r="BC860" i="2"/>
  <c r="BC859" i="2"/>
  <c r="BC858" i="2"/>
  <c r="BC857" i="2"/>
  <c r="BC856" i="2"/>
  <c r="BC855" i="2"/>
  <c r="BC854" i="2"/>
  <c r="BC853" i="2"/>
  <c r="BC852" i="2"/>
  <c r="BC851" i="2"/>
  <c r="BC850" i="2"/>
  <c r="BC849" i="2"/>
  <c r="BC848" i="2"/>
  <c r="BC847" i="2"/>
  <c r="BC846" i="2"/>
  <c r="BC845" i="2"/>
  <c r="BC844" i="2"/>
  <c r="BC843" i="2"/>
  <c r="BC842" i="2"/>
  <c r="BC841" i="2"/>
  <c r="BC840" i="2"/>
  <c r="BC839" i="2"/>
  <c r="BC838" i="2"/>
  <c r="BC837" i="2"/>
  <c r="BC836" i="2"/>
  <c r="BC835" i="2"/>
  <c r="BC834" i="2"/>
  <c r="BC833" i="2"/>
  <c r="BC832" i="2"/>
  <c r="BC831" i="2"/>
  <c r="BC830" i="2"/>
  <c r="BC829" i="2"/>
  <c r="BC828" i="2"/>
  <c r="BC827" i="2"/>
  <c r="BC826" i="2"/>
  <c r="BC825" i="2"/>
  <c r="BC824" i="2"/>
  <c r="BC823" i="2"/>
  <c r="BC822" i="2"/>
  <c r="BC821" i="2"/>
  <c r="BC820" i="2"/>
  <c r="BC819" i="2"/>
  <c r="BC818" i="2"/>
  <c r="BC817" i="2"/>
  <c r="BC816" i="2"/>
  <c r="BC815" i="2"/>
  <c r="BC814" i="2"/>
  <c r="BC813" i="2"/>
  <c r="BC812" i="2"/>
  <c r="BC811" i="2"/>
  <c r="BC810" i="2"/>
  <c r="BC809" i="2"/>
  <c r="BC808" i="2"/>
  <c r="BC807" i="2"/>
  <c r="BC806" i="2"/>
  <c r="BC805" i="2"/>
  <c r="BC804" i="2"/>
  <c r="BC803" i="2"/>
  <c r="BC802" i="2"/>
  <c r="BC801" i="2"/>
  <c r="BC800" i="2"/>
  <c r="BC799" i="2"/>
  <c r="BC798" i="2"/>
  <c r="BC797" i="2"/>
  <c r="BC796" i="2"/>
  <c r="BC795" i="2"/>
  <c r="BC794" i="2"/>
  <c r="BC793" i="2"/>
  <c r="BC792" i="2"/>
  <c r="BC791" i="2"/>
  <c r="BC790" i="2"/>
  <c r="BC789" i="2"/>
  <c r="BC788" i="2"/>
  <c r="BC787" i="2"/>
  <c r="BC786" i="2"/>
  <c r="BC785" i="2"/>
  <c r="BC784" i="2"/>
  <c r="BC783" i="2"/>
  <c r="BC782" i="2"/>
  <c r="BC781" i="2"/>
  <c r="BC780" i="2"/>
  <c r="BC779" i="2"/>
  <c r="BC778" i="2"/>
  <c r="BC777" i="2"/>
  <c r="BC776" i="2"/>
  <c r="BC775" i="2"/>
  <c r="BC774" i="2"/>
  <c r="BC773" i="2"/>
  <c r="BC772" i="2"/>
  <c r="BC771" i="2"/>
  <c r="BC770" i="2"/>
  <c r="BC769" i="2"/>
  <c r="BC768" i="2"/>
  <c r="BC767" i="2"/>
  <c r="BC766" i="2"/>
  <c r="BC765" i="2"/>
  <c r="BC764" i="2"/>
  <c r="BC763" i="2"/>
  <c r="BC762" i="2"/>
  <c r="BC761" i="2"/>
  <c r="BC760" i="2"/>
  <c r="BC759" i="2"/>
  <c r="BC758" i="2"/>
  <c r="BC757" i="2"/>
  <c r="BC756" i="2"/>
  <c r="BC755" i="2"/>
  <c r="BC754" i="2"/>
  <c r="BC753" i="2"/>
  <c r="BC752" i="2"/>
  <c r="BC751" i="2"/>
  <c r="BC750" i="2"/>
  <c r="BC749" i="2"/>
  <c r="BC748" i="2"/>
  <c r="BC747" i="2"/>
  <c r="BC746" i="2"/>
  <c r="BC745" i="2"/>
  <c r="BC744" i="2"/>
  <c r="BC743" i="2"/>
  <c r="BC742" i="2"/>
  <c r="BC741" i="2"/>
  <c r="BC740" i="2"/>
  <c r="BC739" i="2"/>
  <c r="BC738" i="2"/>
  <c r="BC737" i="2"/>
  <c r="BC736" i="2"/>
  <c r="BC735" i="2"/>
  <c r="BC734" i="2"/>
  <c r="BC733" i="2"/>
  <c r="BC732" i="2"/>
  <c r="BC731" i="2"/>
  <c r="BC730" i="2"/>
  <c r="BC729" i="2"/>
  <c r="BC728" i="2"/>
  <c r="BC727" i="2"/>
  <c r="BC726" i="2"/>
  <c r="BC725" i="2"/>
  <c r="BC724" i="2"/>
  <c r="BC723" i="2"/>
  <c r="BC722" i="2"/>
  <c r="BC721" i="2"/>
  <c r="BC720" i="2"/>
  <c r="BC719" i="2"/>
  <c r="BC718" i="2"/>
  <c r="BC717" i="2"/>
  <c r="BC716" i="2"/>
  <c r="BC715" i="2"/>
  <c r="BC714" i="2"/>
  <c r="BC713" i="2"/>
  <c r="BC712" i="2"/>
  <c r="BC711" i="2"/>
  <c r="BC710" i="2"/>
  <c r="BC709" i="2"/>
  <c r="BC708" i="2"/>
  <c r="BC707" i="2"/>
  <c r="BC706" i="2"/>
  <c r="BC705" i="2"/>
  <c r="BC704" i="2"/>
  <c r="BC703" i="2"/>
  <c r="BC702" i="2"/>
  <c r="BC701" i="2"/>
  <c r="BC700" i="2"/>
  <c r="BC699" i="2"/>
  <c r="BC698" i="2"/>
  <c r="BC697" i="2"/>
  <c r="BC696" i="2"/>
  <c r="BC695" i="2"/>
  <c r="BC694" i="2"/>
  <c r="BC693" i="2"/>
  <c r="BC692" i="2"/>
  <c r="BC691" i="2"/>
  <c r="BC690" i="2"/>
  <c r="BC689" i="2"/>
  <c r="BC688" i="2"/>
  <c r="BC687" i="2"/>
  <c r="BC686" i="2"/>
  <c r="BC685" i="2"/>
  <c r="BC684" i="2"/>
  <c r="BC683" i="2"/>
  <c r="BC682" i="2"/>
  <c r="BC681" i="2"/>
  <c r="BC680" i="2"/>
  <c r="BC679" i="2"/>
  <c r="BC678" i="2"/>
  <c r="BC677" i="2"/>
  <c r="BC676" i="2"/>
  <c r="BC675" i="2"/>
  <c r="BC674" i="2"/>
  <c r="BC673" i="2"/>
  <c r="BC672" i="2"/>
  <c r="BC671" i="2"/>
  <c r="BC670" i="2"/>
  <c r="BC669" i="2"/>
  <c r="BC668" i="2"/>
  <c r="BC667" i="2"/>
  <c r="BC666" i="2"/>
  <c r="BC665" i="2"/>
  <c r="BC664" i="2"/>
  <c r="BC663" i="2"/>
  <c r="BC662" i="2"/>
  <c r="BC661" i="2"/>
  <c r="BC660" i="2"/>
  <c r="BC659" i="2"/>
  <c r="BC658" i="2"/>
  <c r="BC657" i="2"/>
  <c r="BC656" i="2"/>
  <c r="BC655" i="2"/>
  <c r="BC654" i="2"/>
  <c r="BC653" i="2"/>
  <c r="BC652" i="2"/>
  <c r="BC651" i="2"/>
  <c r="BC650" i="2"/>
  <c r="BC649" i="2"/>
  <c r="BC648" i="2"/>
  <c r="BC647" i="2"/>
  <c r="BC646" i="2"/>
  <c r="BC645" i="2"/>
  <c r="BC644" i="2"/>
  <c r="BC643" i="2"/>
  <c r="BC642" i="2"/>
  <c r="BC641" i="2"/>
  <c r="BC640" i="2"/>
  <c r="BC639" i="2"/>
  <c r="BC638" i="2"/>
  <c r="BC637" i="2"/>
  <c r="BC636" i="2"/>
  <c r="BC635" i="2"/>
  <c r="BC634" i="2"/>
  <c r="BC633" i="2"/>
  <c r="BC632" i="2"/>
  <c r="BC631" i="2"/>
  <c r="BC630" i="2"/>
  <c r="BC629" i="2"/>
  <c r="BC628" i="2"/>
  <c r="BC627" i="2"/>
  <c r="BC626" i="2"/>
  <c r="BC625" i="2"/>
  <c r="BC624" i="2"/>
  <c r="BC623" i="2"/>
  <c r="BC622" i="2"/>
  <c r="BC621" i="2"/>
  <c r="BC620" i="2"/>
  <c r="BC619" i="2"/>
  <c r="BC618" i="2"/>
  <c r="BC617" i="2"/>
  <c r="BC616" i="2"/>
  <c r="BC615" i="2"/>
  <c r="BC614" i="2"/>
  <c r="BC613" i="2"/>
  <c r="BC612" i="2"/>
  <c r="BC611" i="2"/>
  <c r="BC610" i="2"/>
  <c r="BC609" i="2"/>
  <c r="BC608" i="2"/>
  <c r="BC607" i="2"/>
  <c r="BC606" i="2"/>
  <c r="BC605" i="2"/>
  <c r="BC604" i="2"/>
  <c r="BC603" i="2"/>
  <c r="BC602" i="2"/>
  <c r="BC601" i="2"/>
  <c r="BC600" i="2"/>
  <c r="BC599" i="2"/>
  <c r="BC598" i="2"/>
  <c r="BC597" i="2"/>
  <c r="BC596" i="2"/>
  <c r="BC595" i="2"/>
  <c r="BC594" i="2"/>
  <c r="BC593" i="2"/>
  <c r="BC592" i="2"/>
  <c r="BC591" i="2"/>
  <c r="BC590" i="2"/>
  <c r="BC589" i="2"/>
  <c r="BC588" i="2"/>
  <c r="BC587" i="2"/>
  <c r="BC586" i="2"/>
  <c r="BC585" i="2"/>
  <c r="BC584" i="2"/>
  <c r="BC583" i="2"/>
  <c r="BC582" i="2"/>
  <c r="BC581" i="2"/>
  <c r="BC580" i="2"/>
  <c r="BC579" i="2"/>
  <c r="BC578" i="2"/>
  <c r="BC577" i="2"/>
  <c r="BC576" i="2"/>
  <c r="BC575" i="2"/>
  <c r="BC574" i="2"/>
  <c r="BC573" i="2"/>
  <c r="BC572" i="2"/>
  <c r="BC571" i="2"/>
  <c r="BC570" i="2"/>
  <c r="BC569" i="2"/>
  <c r="BC568" i="2"/>
  <c r="BC567" i="2"/>
  <c r="BC566" i="2"/>
  <c r="BC565" i="2"/>
  <c r="BC564" i="2"/>
  <c r="BC563" i="2"/>
  <c r="BC562" i="2"/>
  <c r="BC561" i="2"/>
  <c r="BC560" i="2"/>
  <c r="BC559" i="2"/>
  <c r="BC558" i="2"/>
  <c r="BC557" i="2"/>
  <c r="BC556" i="2"/>
  <c r="BC555" i="2"/>
  <c r="BC554" i="2"/>
  <c r="BC553" i="2"/>
  <c r="BC552" i="2"/>
  <c r="BC551" i="2"/>
  <c r="BC550" i="2"/>
  <c r="BC549" i="2"/>
  <c r="BC548" i="2"/>
  <c r="BC547" i="2"/>
  <c r="BC546" i="2"/>
  <c r="BC545" i="2"/>
  <c r="BC544" i="2"/>
  <c r="BC543" i="2"/>
  <c r="BC542" i="2"/>
  <c r="BC541" i="2"/>
  <c r="BC540" i="2"/>
  <c r="BC539" i="2"/>
  <c r="BC538" i="2"/>
  <c r="BC537" i="2"/>
  <c r="BC536" i="2"/>
  <c r="BC535" i="2"/>
  <c r="BC534" i="2"/>
  <c r="BC533" i="2"/>
  <c r="BC532" i="2"/>
  <c r="BC531" i="2"/>
  <c r="BC530" i="2"/>
  <c r="BC529" i="2"/>
  <c r="BC528" i="2"/>
  <c r="BC527" i="2"/>
  <c r="BC526" i="2"/>
  <c r="BC525" i="2"/>
  <c r="BC524" i="2"/>
  <c r="BC523" i="2"/>
  <c r="BC522" i="2"/>
  <c r="BC521" i="2"/>
  <c r="BC520" i="2"/>
  <c r="BC519" i="2"/>
  <c r="BC518" i="2"/>
  <c r="BC517" i="2"/>
  <c r="BC516" i="2"/>
  <c r="BC515" i="2"/>
  <c r="BC514" i="2"/>
  <c r="BC513" i="2"/>
  <c r="BC512" i="2"/>
  <c r="BC511" i="2"/>
  <c r="BC510" i="2"/>
  <c r="BC509" i="2"/>
  <c r="BC508" i="2"/>
  <c r="BC507" i="2"/>
  <c r="BC506" i="2"/>
  <c r="BC505" i="2"/>
  <c r="BC504" i="2"/>
  <c r="BC503" i="2"/>
  <c r="BC502" i="2"/>
  <c r="BC501" i="2"/>
  <c r="BC500" i="2"/>
  <c r="BC499" i="2"/>
  <c r="BC498" i="2"/>
  <c r="BC497" i="2"/>
  <c r="BC496" i="2"/>
  <c r="BC495" i="2"/>
  <c r="BC494" i="2"/>
  <c r="BC493" i="2"/>
  <c r="BC492" i="2"/>
  <c r="BC491" i="2"/>
  <c r="BC490" i="2"/>
  <c r="BC489" i="2"/>
  <c r="BC488" i="2"/>
  <c r="BC487" i="2"/>
  <c r="BC486" i="2"/>
  <c r="BC485" i="2"/>
  <c r="BC484" i="2"/>
  <c r="BC483" i="2"/>
  <c r="BC482" i="2"/>
  <c r="BC481" i="2"/>
  <c r="BC480" i="2"/>
  <c r="BC479" i="2"/>
  <c r="BC478" i="2"/>
  <c r="BC477" i="2"/>
  <c r="BC476" i="2"/>
  <c r="BC475" i="2"/>
  <c r="BC474" i="2"/>
  <c r="BC473" i="2"/>
  <c r="BC472" i="2"/>
  <c r="BC471" i="2"/>
  <c r="BC470" i="2"/>
  <c r="BC469" i="2"/>
  <c r="BC468" i="2"/>
  <c r="BC467" i="2"/>
  <c r="BC466" i="2"/>
  <c r="BC465" i="2"/>
  <c r="BC464" i="2"/>
  <c r="BC463" i="2"/>
  <c r="BC462" i="2"/>
  <c r="BC461" i="2"/>
  <c r="BC460" i="2"/>
  <c r="BC459" i="2"/>
  <c r="BC458" i="2"/>
  <c r="BC457" i="2"/>
  <c r="BC456" i="2"/>
  <c r="BC455" i="2"/>
  <c r="BC454" i="2"/>
  <c r="BC453" i="2"/>
  <c r="BC452" i="2"/>
  <c r="BC451" i="2"/>
  <c r="BC450" i="2"/>
  <c r="BC449" i="2"/>
  <c r="BC448" i="2"/>
  <c r="BC447" i="2"/>
  <c r="BC446" i="2"/>
  <c r="BC445" i="2"/>
  <c r="BC444" i="2"/>
  <c r="BC443" i="2"/>
  <c r="BC442" i="2"/>
  <c r="BC441" i="2"/>
  <c r="BC440" i="2"/>
  <c r="BC439" i="2"/>
  <c r="BC438" i="2"/>
  <c r="BC437" i="2"/>
  <c r="BC436" i="2"/>
  <c r="BC435" i="2"/>
  <c r="BC434" i="2"/>
  <c r="BC433" i="2"/>
  <c r="BC432" i="2"/>
  <c r="BC431" i="2"/>
  <c r="BC430" i="2"/>
  <c r="BC429" i="2"/>
  <c r="BC428" i="2"/>
  <c r="BC427" i="2"/>
  <c r="BC426" i="2"/>
  <c r="BC425" i="2"/>
  <c r="BC424" i="2"/>
  <c r="BC423" i="2"/>
  <c r="BC422" i="2"/>
  <c r="BC421" i="2"/>
  <c r="BC420" i="2"/>
  <c r="BC419" i="2"/>
  <c r="BC418" i="2"/>
  <c r="BC417" i="2"/>
  <c r="BC416" i="2"/>
  <c r="BC415" i="2"/>
  <c r="BC414" i="2"/>
  <c r="BC413" i="2"/>
  <c r="BC412" i="2"/>
  <c r="BC411" i="2"/>
  <c r="BC410" i="2"/>
  <c r="BC409" i="2"/>
  <c r="BC408" i="2"/>
  <c r="BC407" i="2"/>
  <c r="BC406" i="2"/>
  <c r="BC405" i="2"/>
  <c r="BC404" i="2"/>
  <c r="BC403" i="2"/>
  <c r="BC402" i="2"/>
  <c r="BC401" i="2"/>
  <c r="BC400" i="2"/>
  <c r="BC399" i="2"/>
  <c r="BC398" i="2"/>
  <c r="BC397" i="2"/>
  <c r="BC396" i="2"/>
  <c r="BC395" i="2"/>
  <c r="BC394" i="2"/>
  <c r="BC393" i="2"/>
  <c r="BC392" i="2"/>
  <c r="BC391" i="2"/>
  <c r="BC390" i="2"/>
  <c r="BC389" i="2"/>
  <c r="BC388" i="2"/>
  <c r="BC387" i="2"/>
  <c r="BC386" i="2"/>
  <c r="BC385" i="2"/>
  <c r="BC384" i="2"/>
  <c r="BC383" i="2"/>
  <c r="BC382" i="2"/>
  <c r="BC381" i="2"/>
  <c r="BC380" i="2"/>
  <c r="BC379" i="2"/>
  <c r="BC378" i="2"/>
  <c r="BC377" i="2"/>
  <c r="BC376" i="2"/>
  <c r="BC375" i="2"/>
  <c r="BC374" i="2"/>
  <c r="BC373" i="2"/>
  <c r="BC372" i="2"/>
  <c r="BC371" i="2"/>
  <c r="BC370" i="2"/>
  <c r="BC369" i="2"/>
  <c r="BC368" i="2"/>
  <c r="BC367" i="2"/>
  <c r="BC366" i="2"/>
  <c r="BC365" i="2"/>
  <c r="BC364" i="2"/>
  <c r="BC363" i="2"/>
  <c r="BC362" i="2"/>
  <c r="BC361" i="2"/>
  <c r="BC360" i="2"/>
  <c r="BC359" i="2"/>
  <c r="BC358" i="2"/>
  <c r="BC357" i="2"/>
  <c r="BC356" i="2"/>
  <c r="BC355" i="2"/>
  <c r="BC354" i="2"/>
  <c r="BC353" i="2"/>
  <c r="BC352" i="2"/>
  <c r="BC351" i="2"/>
  <c r="BC350" i="2"/>
  <c r="BC349" i="2"/>
  <c r="BC348" i="2"/>
  <c r="BC347" i="2"/>
  <c r="BC346" i="2"/>
  <c r="BC345" i="2"/>
  <c r="BC344" i="2"/>
  <c r="BC343" i="2"/>
  <c r="BC342" i="2"/>
  <c r="BC341" i="2"/>
  <c r="BC340" i="2"/>
  <c r="BC339" i="2"/>
  <c r="BC338" i="2"/>
  <c r="BC337" i="2"/>
  <c r="BC336" i="2"/>
  <c r="BC335" i="2"/>
  <c r="BC334" i="2"/>
  <c r="BC333" i="2"/>
  <c r="BC332" i="2"/>
  <c r="BC331" i="2"/>
  <c r="BC330" i="2"/>
  <c r="BC329" i="2"/>
  <c r="BC328" i="2"/>
  <c r="BC327" i="2"/>
  <c r="BC326" i="2"/>
  <c r="BC325" i="2"/>
  <c r="BC324" i="2"/>
  <c r="BC323" i="2"/>
  <c r="BC322" i="2"/>
  <c r="BC321" i="2"/>
  <c r="BC320" i="2"/>
  <c r="BC319" i="2"/>
  <c r="BC318" i="2"/>
  <c r="BC317" i="2"/>
  <c r="BC316" i="2"/>
  <c r="BC315" i="2"/>
  <c r="BC314" i="2"/>
  <c r="BC313" i="2"/>
  <c r="BC312" i="2"/>
  <c r="BC311" i="2"/>
  <c r="BC310" i="2"/>
  <c r="BC309" i="2"/>
  <c r="BC308" i="2"/>
  <c r="BC307" i="2"/>
  <c r="BC306" i="2"/>
  <c r="BC305" i="2"/>
  <c r="BC304" i="2"/>
  <c r="BC303" i="2"/>
  <c r="BC302" i="2"/>
  <c r="BC301" i="2"/>
  <c r="BC300" i="2"/>
  <c r="BC299" i="2"/>
  <c r="BC298" i="2"/>
  <c r="BC297" i="2"/>
  <c r="BC296" i="2"/>
  <c r="BC295" i="2"/>
  <c r="BC294" i="2"/>
  <c r="BC293" i="2"/>
  <c r="BC292" i="2"/>
  <c r="BC291" i="2"/>
  <c r="BC290" i="2"/>
  <c r="BC289" i="2"/>
  <c r="BC288" i="2"/>
  <c r="BC287" i="2"/>
  <c r="BC286" i="2"/>
  <c r="BC285" i="2"/>
  <c r="BC284" i="2"/>
  <c r="BC283" i="2"/>
  <c r="BC282" i="2"/>
  <c r="BC281" i="2"/>
  <c r="BC280" i="2"/>
  <c r="BC279" i="2"/>
  <c r="BC278" i="2"/>
  <c r="BC277" i="2"/>
  <c r="BC276" i="2"/>
  <c r="BC275" i="2"/>
  <c r="BC274" i="2"/>
  <c r="BC273" i="2"/>
  <c r="BC272" i="2"/>
  <c r="BC271" i="2"/>
  <c r="BC270" i="2"/>
  <c r="BC269" i="2"/>
  <c r="BC268" i="2"/>
  <c r="BC267" i="2"/>
  <c r="BC266" i="2"/>
  <c r="BC265" i="2"/>
  <c r="BC264" i="2"/>
  <c r="BC263" i="2"/>
  <c r="BC262" i="2"/>
  <c r="BC261" i="2"/>
  <c r="BC260" i="2"/>
  <c r="BC259" i="2"/>
  <c r="BC258" i="2"/>
  <c r="BC257" i="2"/>
  <c r="BC256" i="2"/>
  <c r="BC255" i="2"/>
  <c r="BC254" i="2"/>
  <c r="BC253" i="2"/>
  <c r="BC252" i="2"/>
  <c r="BC251" i="2"/>
  <c r="BC250" i="2"/>
  <c r="BC249" i="2"/>
  <c r="BC248" i="2"/>
  <c r="BC247" i="2"/>
  <c r="BC246" i="2"/>
  <c r="BC245" i="2"/>
  <c r="BC244" i="2"/>
  <c r="BC243" i="2"/>
  <c r="BC242" i="2"/>
  <c r="BC241" i="2"/>
  <c r="BC240" i="2"/>
  <c r="BC239" i="2"/>
  <c r="BC238" i="2"/>
  <c r="BC237" i="2"/>
  <c r="BC236" i="2"/>
  <c r="BC235" i="2"/>
  <c r="BC234" i="2"/>
  <c r="BC233" i="2"/>
  <c r="BC232" i="2"/>
  <c r="BC231" i="2"/>
  <c r="BC230" i="2"/>
  <c r="BC229" i="2"/>
  <c r="BC228" i="2"/>
  <c r="BC227" i="2"/>
  <c r="BC226" i="2"/>
  <c r="BC225" i="2"/>
  <c r="BC224" i="2"/>
  <c r="BC223" i="2"/>
  <c r="BC222" i="2"/>
  <c r="BC221" i="2"/>
  <c r="BC220" i="2"/>
  <c r="BC219" i="2"/>
  <c r="BC218" i="2"/>
  <c r="BC217" i="2"/>
  <c r="BC216" i="2"/>
  <c r="BC215" i="2"/>
  <c r="BC214" i="2"/>
  <c r="BC213" i="2"/>
  <c r="BC212" i="2"/>
  <c r="BC211" i="2"/>
  <c r="BC210" i="2"/>
  <c r="BC209" i="2"/>
  <c r="BC208" i="2"/>
  <c r="BC207" i="2"/>
  <c r="BC206" i="2"/>
  <c r="BC205" i="2"/>
  <c r="BC204" i="2"/>
  <c r="BC203" i="2"/>
  <c r="BC202" i="2"/>
  <c r="BC201" i="2"/>
  <c r="BC200" i="2"/>
  <c r="BC199" i="2"/>
  <c r="BC198" i="2"/>
  <c r="BC197" i="2"/>
  <c r="BC196" i="2"/>
  <c r="BC195" i="2"/>
  <c r="BC194" i="2"/>
  <c r="BC193" i="2"/>
  <c r="BC192" i="2"/>
  <c r="BC191" i="2"/>
  <c r="BC190" i="2"/>
  <c r="BC189" i="2"/>
  <c r="BC188" i="2"/>
  <c r="BC187" i="2"/>
  <c r="BC186" i="2"/>
  <c r="BC185" i="2"/>
  <c r="BC184" i="2"/>
  <c r="BC183" i="2"/>
  <c r="BC182" i="2"/>
  <c r="BC181" i="2"/>
  <c r="BC180" i="2"/>
  <c r="BC179" i="2"/>
  <c r="BC178" i="2"/>
  <c r="BC177" i="2"/>
  <c r="BC176" i="2"/>
  <c r="BC175" i="2"/>
  <c r="BC174" i="2"/>
  <c r="BC173" i="2"/>
  <c r="BC172" i="2"/>
  <c r="BC171" i="2"/>
  <c r="BC170" i="2"/>
  <c r="BC169" i="2"/>
  <c r="BC168" i="2"/>
  <c r="BC167" i="2"/>
  <c r="BC166" i="2"/>
  <c r="BC165" i="2"/>
  <c r="BC164" i="2"/>
  <c r="BC163" i="2"/>
  <c r="BC162" i="2"/>
  <c r="BC161" i="2"/>
  <c r="BC160" i="2"/>
  <c r="BC159" i="2"/>
  <c r="BC158" i="2"/>
  <c r="BC157" i="2"/>
  <c r="BC156" i="2"/>
  <c r="BC155" i="2"/>
  <c r="BC154" i="2"/>
  <c r="BC153" i="2"/>
  <c r="BC152" i="2"/>
  <c r="BC151" i="2"/>
  <c r="BC150" i="2"/>
  <c r="BC149" i="2"/>
  <c r="BC148" i="2"/>
  <c r="BC147" i="2"/>
  <c r="BC146" i="2"/>
  <c r="BC145" i="2"/>
  <c r="BC144" i="2"/>
  <c r="BC143" i="2"/>
  <c r="BC142" i="2"/>
  <c r="BC141" i="2"/>
  <c r="BC140" i="2"/>
  <c r="BC139" i="2"/>
  <c r="BC138" i="2"/>
  <c r="BC137" i="2"/>
  <c r="BC136" i="2"/>
  <c r="BC135" i="2"/>
  <c r="BC134" i="2"/>
  <c r="BC133" i="2"/>
  <c r="BC132" i="2"/>
  <c r="BC131" i="2"/>
  <c r="BC130" i="2"/>
  <c r="BC129" i="2"/>
  <c r="BC128" i="2"/>
  <c r="BC127" i="2"/>
  <c r="BC126" i="2"/>
  <c r="BC125" i="2"/>
  <c r="BC124" i="2"/>
  <c r="BC123" i="2"/>
  <c r="BC122" i="2"/>
  <c r="BC121" i="2"/>
  <c r="BC120" i="2"/>
  <c r="BC119" i="2"/>
  <c r="BC118" i="2"/>
  <c r="BC117" i="2"/>
  <c r="BC116" i="2"/>
  <c r="BC115" i="2"/>
  <c r="BC114" i="2"/>
  <c r="BC113" i="2"/>
  <c r="BC112" i="2"/>
  <c r="BC111" i="2"/>
  <c r="BC110" i="2"/>
  <c r="BC109" i="2"/>
  <c r="BC108" i="2"/>
  <c r="BC107" i="2"/>
  <c r="BC106" i="2"/>
  <c r="BC105" i="2"/>
  <c r="BC104" i="2"/>
  <c r="BC103" i="2"/>
  <c r="BC102" i="2"/>
  <c r="BC101" i="2"/>
  <c r="BC100" i="2"/>
  <c r="BC99" i="2"/>
  <c r="BC98" i="2"/>
  <c r="BC97" i="2"/>
  <c r="BC96" i="2"/>
  <c r="BC95" i="2"/>
  <c r="BC94" i="2"/>
  <c r="BC93" i="2"/>
  <c r="BC92" i="2"/>
  <c r="BC91" i="2"/>
  <c r="BC90" i="2"/>
  <c r="BC89" i="2"/>
  <c r="BC88" i="2"/>
  <c r="BC87" i="2"/>
  <c r="BC86" i="2"/>
  <c r="BC85" i="2"/>
  <c r="BC84" i="2"/>
  <c r="BC83" i="2"/>
  <c r="BC82" i="2"/>
  <c r="BC81" i="2"/>
  <c r="BC80" i="2"/>
  <c r="BC79" i="2"/>
  <c r="BC78" i="2"/>
  <c r="BC77" i="2"/>
  <c r="BC76" i="2"/>
  <c r="BC75" i="2"/>
  <c r="BC74" i="2"/>
  <c r="BC73" i="2"/>
  <c r="BC72" i="2"/>
  <c r="BC71" i="2"/>
  <c r="BC70" i="2"/>
  <c r="BC69" i="2"/>
  <c r="BC68" i="2"/>
  <c r="BC67" i="2"/>
  <c r="BC66" i="2"/>
  <c r="BC65" i="2"/>
  <c r="BC64" i="2"/>
  <c r="BC63" i="2"/>
  <c r="BC62" i="2"/>
  <c r="BC61" i="2"/>
  <c r="BC60" i="2"/>
  <c r="BC59" i="2"/>
  <c r="BC58" i="2"/>
  <c r="BC57" i="2"/>
  <c r="BC56" i="2"/>
  <c r="BC55" i="2"/>
  <c r="BC54" i="2"/>
  <c r="BC53" i="2"/>
  <c r="BC52" i="2"/>
  <c r="BC51" i="2"/>
  <c r="BC50" i="2"/>
  <c r="BC49" i="2"/>
  <c r="BC48" i="2"/>
  <c r="BC47" i="2"/>
  <c r="BC46" i="2"/>
  <c r="BC45" i="2"/>
  <c r="BC44" i="2"/>
  <c r="BC43" i="2"/>
  <c r="BC42" i="2"/>
  <c r="BC41" i="2"/>
  <c r="BC40" i="2"/>
  <c r="BC39" i="2"/>
  <c r="BC38" i="2"/>
  <c r="BC37" i="2"/>
  <c r="BC36" i="2"/>
  <c r="BC35" i="2"/>
  <c r="BC34" i="2"/>
  <c r="BC33" i="2"/>
  <c r="BC32" i="2"/>
  <c r="BC31" i="2"/>
  <c r="BC30" i="2"/>
  <c r="BC29" i="2"/>
  <c r="BC28" i="2"/>
  <c r="BC27" i="2"/>
  <c r="BC26" i="2"/>
  <c r="BC25" i="2"/>
  <c r="BC24" i="2"/>
  <c r="BC23" i="2"/>
  <c r="BC22" i="2"/>
  <c r="BC21" i="2"/>
  <c r="BC20" i="2"/>
  <c r="BC19" i="2"/>
  <c r="BC18" i="2"/>
  <c r="BC17" i="2"/>
  <c r="BC16" i="2"/>
  <c r="BC15" i="2"/>
  <c r="BC14" i="2"/>
  <c r="BB1430" i="2"/>
  <c r="BB1429" i="2"/>
  <c r="BB1428" i="2"/>
  <c r="BB1427" i="2"/>
  <c r="BB1426" i="2"/>
  <c r="BB1425" i="2"/>
  <c r="BB1424" i="2"/>
  <c r="BB1423" i="2"/>
  <c r="BB1422" i="2"/>
  <c r="BB1421" i="2"/>
  <c r="BB1420" i="2"/>
  <c r="BB1419" i="2"/>
  <c r="BB1418" i="2"/>
  <c r="BB1417" i="2"/>
  <c r="BB1416" i="2"/>
  <c r="BB1415" i="2"/>
  <c r="BB1414" i="2"/>
  <c r="BB1413" i="2"/>
  <c r="BB1412" i="2"/>
  <c r="BB1411" i="2"/>
  <c r="BB1410" i="2"/>
  <c r="BB1409" i="2"/>
  <c r="BB1408" i="2"/>
  <c r="BB1407" i="2"/>
  <c r="BB1406" i="2"/>
  <c r="BB1405" i="2"/>
  <c r="BB1404" i="2"/>
  <c r="BB1403" i="2"/>
  <c r="BB1402" i="2"/>
  <c r="BB1401" i="2"/>
  <c r="BB1400" i="2"/>
  <c r="BB1399" i="2"/>
  <c r="BB1398" i="2"/>
  <c r="BB1397" i="2"/>
  <c r="BB1396" i="2"/>
  <c r="BB1395" i="2"/>
  <c r="BB1394" i="2"/>
  <c r="BB1393" i="2"/>
  <c r="BB1392" i="2"/>
  <c r="BB1391" i="2"/>
  <c r="BB1390" i="2"/>
  <c r="BB1389" i="2"/>
  <c r="BB1388" i="2"/>
  <c r="BB1387" i="2"/>
  <c r="BB1386" i="2"/>
  <c r="BB1385" i="2"/>
  <c r="BB1384" i="2"/>
  <c r="BB1383" i="2"/>
  <c r="BB1382" i="2"/>
  <c r="BB1381" i="2"/>
  <c r="BB1380" i="2"/>
  <c r="BB1379" i="2"/>
  <c r="BB1378" i="2"/>
  <c r="BB1377" i="2"/>
  <c r="BB1376" i="2"/>
  <c r="BB1375" i="2"/>
  <c r="BB1374" i="2"/>
  <c r="BB1373" i="2"/>
  <c r="BB1372" i="2"/>
  <c r="BB1371" i="2"/>
  <c r="BB1370" i="2"/>
  <c r="BB1369" i="2"/>
  <c r="BB1368" i="2"/>
  <c r="BB1367" i="2"/>
  <c r="BB1366" i="2"/>
  <c r="BB1365" i="2"/>
  <c r="BB1364" i="2"/>
  <c r="BB1363" i="2"/>
  <c r="BB1362" i="2"/>
  <c r="BB1361" i="2"/>
  <c r="BB1360" i="2"/>
  <c r="BB1359" i="2"/>
  <c r="BB1358" i="2"/>
  <c r="BB1357" i="2"/>
  <c r="BB1356" i="2"/>
  <c r="BB1355" i="2"/>
  <c r="BB1354" i="2"/>
  <c r="BB1353" i="2"/>
  <c r="BB1352" i="2"/>
  <c r="BB1351" i="2"/>
  <c r="BB1350" i="2"/>
  <c r="BB1349" i="2"/>
  <c r="BB1348" i="2"/>
  <c r="BB1347" i="2"/>
  <c r="BB1346" i="2"/>
  <c r="BB1345" i="2"/>
  <c r="BB1344" i="2"/>
  <c r="BB1343" i="2"/>
  <c r="BB1342" i="2"/>
  <c r="BB1341" i="2"/>
  <c r="BB1340" i="2"/>
  <c r="BB1339" i="2"/>
  <c r="BB1338" i="2"/>
  <c r="BB1337" i="2"/>
  <c r="BB1336" i="2"/>
  <c r="BB1335" i="2"/>
  <c r="BB1334" i="2"/>
  <c r="BB1333" i="2"/>
  <c r="BB1332" i="2"/>
  <c r="BB1331" i="2"/>
  <c r="BB1330" i="2"/>
  <c r="BB1329" i="2"/>
  <c r="BB1328" i="2"/>
  <c r="BB1327" i="2"/>
  <c r="BB1326" i="2"/>
  <c r="BB1325" i="2"/>
  <c r="BB1324" i="2"/>
  <c r="BB1323" i="2"/>
  <c r="BB1322" i="2"/>
  <c r="BB1321" i="2"/>
  <c r="BB1320" i="2"/>
  <c r="BB1319" i="2"/>
  <c r="BB1318" i="2"/>
  <c r="BB1317" i="2"/>
  <c r="BB1316" i="2"/>
  <c r="BB1315" i="2"/>
  <c r="BB1314" i="2"/>
  <c r="BB1313" i="2"/>
  <c r="BB1312" i="2"/>
  <c r="BB1311" i="2"/>
  <c r="BB1310" i="2"/>
  <c r="BB1309" i="2"/>
  <c r="BB1308" i="2"/>
  <c r="BB1307" i="2"/>
  <c r="BB1306" i="2"/>
  <c r="BB1305" i="2"/>
  <c r="BB1304" i="2"/>
  <c r="BB1303" i="2"/>
  <c r="BB1302" i="2"/>
  <c r="BB1301" i="2"/>
  <c r="BB1300" i="2"/>
  <c r="BB1299" i="2"/>
  <c r="BB1298" i="2"/>
  <c r="BB1297" i="2"/>
  <c r="BB1296" i="2"/>
  <c r="BB1295" i="2"/>
  <c r="BB1294" i="2"/>
  <c r="BB1293" i="2"/>
  <c r="BB1292" i="2"/>
  <c r="BB1291" i="2"/>
  <c r="BB1290" i="2"/>
  <c r="BB1289" i="2"/>
  <c r="BB1288" i="2"/>
  <c r="BB1287" i="2"/>
  <c r="BB1286" i="2"/>
  <c r="BB1285" i="2"/>
  <c r="BB1284" i="2"/>
  <c r="BB1283" i="2"/>
  <c r="BB1282" i="2"/>
  <c r="BB1281" i="2"/>
  <c r="BB1280" i="2"/>
  <c r="BB1279" i="2"/>
  <c r="BB1278" i="2"/>
  <c r="BB1277" i="2"/>
  <c r="BB1276" i="2"/>
  <c r="BB1275" i="2"/>
  <c r="BB1274" i="2"/>
  <c r="BB1273" i="2"/>
  <c r="BB1272" i="2"/>
  <c r="BB1271" i="2"/>
  <c r="BB1270" i="2"/>
  <c r="BB1269" i="2"/>
  <c r="BB1268" i="2"/>
  <c r="BB1267" i="2"/>
  <c r="BB1266" i="2"/>
  <c r="BB1265" i="2"/>
  <c r="BB1264" i="2"/>
  <c r="BB1263" i="2"/>
  <c r="BB1262" i="2"/>
  <c r="BB1261" i="2"/>
  <c r="BB1260" i="2"/>
  <c r="BB1259" i="2"/>
  <c r="BB1258" i="2"/>
  <c r="BB1257" i="2"/>
  <c r="BB1256" i="2"/>
  <c r="BB1255" i="2"/>
  <c r="BB1254" i="2"/>
  <c r="BB1253" i="2"/>
  <c r="BB1252" i="2"/>
  <c r="BB1251" i="2"/>
  <c r="BB1250" i="2"/>
  <c r="BB1249" i="2"/>
  <c r="BB1248" i="2"/>
  <c r="BB1247" i="2"/>
  <c r="BB1246" i="2"/>
  <c r="BB1245" i="2"/>
  <c r="BB1244" i="2"/>
  <c r="BB1243" i="2"/>
  <c r="BB1242" i="2"/>
  <c r="BB1241" i="2"/>
  <c r="BB1240" i="2"/>
  <c r="BB1239" i="2"/>
  <c r="BB1238" i="2"/>
  <c r="BB1237" i="2"/>
  <c r="BB1236" i="2"/>
  <c r="BB1235" i="2"/>
  <c r="BB1234" i="2"/>
  <c r="BB1233" i="2"/>
  <c r="BB1232" i="2"/>
  <c r="BB1231" i="2"/>
  <c r="BB1230" i="2"/>
  <c r="BB1229" i="2"/>
  <c r="BB1228" i="2"/>
  <c r="BB1227" i="2"/>
  <c r="BB1226" i="2"/>
  <c r="BB1225" i="2"/>
  <c r="BB1224" i="2"/>
  <c r="BB1223" i="2"/>
  <c r="BB1222" i="2"/>
  <c r="BB1221" i="2"/>
  <c r="BB1220" i="2"/>
  <c r="BB1219" i="2"/>
  <c r="BB1218" i="2"/>
  <c r="BB1217" i="2"/>
  <c r="BB1216" i="2"/>
  <c r="BB1215" i="2"/>
  <c r="BB1214" i="2"/>
  <c r="BB1213" i="2"/>
  <c r="BB1212" i="2"/>
  <c r="BB1211" i="2"/>
  <c r="BB1210" i="2"/>
  <c r="BB1209" i="2"/>
  <c r="BB1208" i="2"/>
  <c r="BB1207" i="2"/>
  <c r="BB1206" i="2"/>
  <c r="BB1205" i="2"/>
  <c r="BB1204" i="2"/>
  <c r="BB1203" i="2"/>
  <c r="BB1202" i="2"/>
  <c r="BB1201" i="2"/>
  <c r="BB1200" i="2"/>
  <c r="BB1199" i="2"/>
  <c r="BB1198" i="2"/>
  <c r="BB1197" i="2"/>
  <c r="BB1196" i="2"/>
  <c r="BB1195" i="2"/>
  <c r="BB1194" i="2"/>
  <c r="BB1193" i="2"/>
  <c r="BB1192" i="2"/>
  <c r="BB1191" i="2"/>
  <c r="BB1190" i="2"/>
  <c r="BB1189" i="2"/>
  <c r="BB1188" i="2"/>
  <c r="BB1187" i="2"/>
  <c r="BB1186" i="2"/>
  <c r="BB1185" i="2"/>
  <c r="BB1184" i="2"/>
  <c r="BB1183" i="2"/>
  <c r="BB1182" i="2"/>
  <c r="BB1181" i="2"/>
  <c r="BB1180" i="2"/>
  <c r="BB1179" i="2"/>
  <c r="BB1178" i="2"/>
  <c r="BB1177" i="2"/>
  <c r="BB1176" i="2"/>
  <c r="BB1175" i="2"/>
  <c r="BB1174" i="2"/>
  <c r="BB1173" i="2"/>
  <c r="BB1172" i="2"/>
  <c r="BB1171" i="2"/>
  <c r="BB1170" i="2"/>
  <c r="BB1169" i="2"/>
  <c r="BB1168" i="2"/>
  <c r="BB1167" i="2"/>
  <c r="BB1166" i="2"/>
  <c r="BB1165" i="2"/>
  <c r="BB1164" i="2"/>
  <c r="BB1163" i="2"/>
  <c r="BB1162" i="2"/>
  <c r="BB1161" i="2"/>
  <c r="BB1160" i="2"/>
  <c r="BB1159" i="2"/>
  <c r="BB1158" i="2"/>
  <c r="BB1157" i="2"/>
  <c r="BB1156" i="2"/>
  <c r="BB1155" i="2"/>
  <c r="BB1154" i="2"/>
  <c r="BB1153" i="2"/>
  <c r="BB1152" i="2"/>
  <c r="BB1151" i="2"/>
  <c r="BB1150" i="2"/>
  <c r="BB1149" i="2"/>
  <c r="BB1148" i="2"/>
  <c r="BB1147" i="2"/>
  <c r="BB1146" i="2"/>
  <c r="BB1145" i="2"/>
  <c r="BB1144" i="2"/>
  <c r="BB1143" i="2"/>
  <c r="BB1142" i="2"/>
  <c r="BB1141" i="2"/>
  <c r="BB1140" i="2"/>
  <c r="BB1139" i="2"/>
  <c r="BB1138" i="2"/>
  <c r="BB1137" i="2"/>
  <c r="BB1136" i="2"/>
  <c r="BB1135" i="2"/>
  <c r="BB1134" i="2"/>
  <c r="BB1133" i="2"/>
  <c r="BB1132" i="2"/>
  <c r="BB1131" i="2"/>
  <c r="BB1130" i="2"/>
  <c r="BB1129" i="2"/>
  <c r="BB1128" i="2"/>
  <c r="BB1127" i="2"/>
  <c r="BB1126" i="2"/>
  <c r="BB1125" i="2"/>
  <c r="BB1124" i="2"/>
  <c r="BB1123" i="2"/>
  <c r="BB1122" i="2"/>
  <c r="BB1121" i="2"/>
  <c r="BB1120" i="2"/>
  <c r="BB1119" i="2"/>
  <c r="BB1118" i="2"/>
  <c r="BB1117" i="2"/>
  <c r="BB1116" i="2"/>
  <c r="BB1115" i="2"/>
  <c r="BB1114" i="2"/>
  <c r="BB1113" i="2"/>
  <c r="BB1112" i="2"/>
  <c r="BB1111" i="2"/>
  <c r="BB1110" i="2"/>
  <c r="BB1109" i="2"/>
  <c r="BB1108" i="2"/>
  <c r="BB1107" i="2"/>
  <c r="BB1106" i="2"/>
  <c r="BB1105" i="2"/>
  <c r="BB1104" i="2"/>
  <c r="BB1103" i="2"/>
  <c r="BB1102" i="2"/>
  <c r="BB1101" i="2"/>
  <c r="BB1100" i="2"/>
  <c r="BB1099" i="2"/>
  <c r="BB1098" i="2"/>
  <c r="BB1097" i="2"/>
  <c r="BB1096" i="2"/>
  <c r="BB1095" i="2"/>
  <c r="BB1094" i="2"/>
  <c r="BB1093" i="2"/>
  <c r="BB1092" i="2"/>
  <c r="BB1091" i="2"/>
  <c r="BB1090" i="2"/>
  <c r="BB1089" i="2"/>
  <c r="BB1088" i="2"/>
  <c r="BB1087" i="2"/>
  <c r="BB1086" i="2"/>
  <c r="BB1085" i="2"/>
  <c r="BB1084" i="2"/>
  <c r="BB1083" i="2"/>
  <c r="BB1082" i="2"/>
  <c r="BB1081" i="2"/>
  <c r="BB1080" i="2"/>
  <c r="BB1079" i="2"/>
  <c r="BB1078" i="2"/>
  <c r="BB1077" i="2"/>
  <c r="BB1076" i="2"/>
  <c r="BB1075" i="2"/>
  <c r="BB1074" i="2"/>
  <c r="BB1073" i="2"/>
  <c r="BB1072" i="2"/>
  <c r="BB1071" i="2"/>
  <c r="BB1070" i="2"/>
  <c r="BB1069" i="2"/>
  <c r="BB1068" i="2"/>
  <c r="BB1067" i="2"/>
  <c r="BB1066" i="2"/>
  <c r="BB1065" i="2"/>
  <c r="BB1064" i="2"/>
  <c r="BB1063" i="2"/>
  <c r="BB1062" i="2"/>
  <c r="BB1061" i="2"/>
  <c r="BB1060" i="2"/>
  <c r="BB1059" i="2"/>
  <c r="BB1058" i="2"/>
  <c r="BB1057" i="2"/>
  <c r="BB1056" i="2"/>
  <c r="BB1055" i="2"/>
  <c r="BB1054" i="2"/>
  <c r="BB1053" i="2"/>
  <c r="BB1052" i="2"/>
  <c r="BB1051" i="2"/>
  <c r="BB1050" i="2"/>
  <c r="BB1049" i="2"/>
  <c r="BB1048" i="2"/>
  <c r="BB1047" i="2"/>
  <c r="BB1046" i="2"/>
  <c r="BB1045" i="2"/>
  <c r="BB1044" i="2"/>
  <c r="BB1043" i="2"/>
  <c r="BB1042" i="2"/>
  <c r="BB1041" i="2"/>
  <c r="BB1040" i="2"/>
  <c r="BB1039" i="2"/>
  <c r="BB1038" i="2"/>
  <c r="BB1037" i="2"/>
  <c r="BB1036" i="2"/>
  <c r="BB1035" i="2"/>
  <c r="BB1034" i="2"/>
  <c r="BB1033" i="2"/>
  <c r="BB1032" i="2"/>
  <c r="BB1031" i="2"/>
  <c r="BB1030" i="2"/>
  <c r="BB1029" i="2"/>
  <c r="BB1028" i="2"/>
  <c r="BB1027" i="2"/>
  <c r="BB1026" i="2"/>
  <c r="BB1025" i="2"/>
  <c r="BB1024" i="2"/>
  <c r="BB1023" i="2"/>
  <c r="BB1022" i="2"/>
  <c r="BB1021" i="2"/>
  <c r="BB1020" i="2"/>
  <c r="BB1019" i="2"/>
  <c r="BB1018" i="2"/>
  <c r="BB1017" i="2"/>
  <c r="BB1016" i="2"/>
  <c r="BB1015" i="2"/>
  <c r="BB1014" i="2"/>
  <c r="BB1013" i="2"/>
  <c r="BB1012" i="2"/>
  <c r="BB1011" i="2"/>
  <c r="BB1010" i="2"/>
  <c r="BB1009" i="2"/>
  <c r="BB1008" i="2"/>
  <c r="BB1007" i="2"/>
  <c r="BB1006" i="2"/>
  <c r="BB1005" i="2"/>
  <c r="BB1004" i="2"/>
  <c r="BB1003" i="2"/>
  <c r="BB1002" i="2"/>
  <c r="BB1001" i="2"/>
  <c r="BB1000" i="2"/>
  <c r="BB999" i="2"/>
  <c r="BB998" i="2"/>
  <c r="BB997" i="2"/>
  <c r="BB996" i="2"/>
  <c r="BB995" i="2"/>
  <c r="BB994" i="2"/>
  <c r="BB993" i="2"/>
  <c r="BB992" i="2"/>
  <c r="BB991" i="2"/>
  <c r="BB990" i="2"/>
  <c r="BB989" i="2"/>
  <c r="BB988" i="2"/>
  <c r="BB987" i="2"/>
  <c r="BB986" i="2"/>
  <c r="BB985" i="2"/>
  <c r="BB984" i="2"/>
  <c r="BB983" i="2"/>
  <c r="BB982" i="2"/>
  <c r="BB981" i="2"/>
  <c r="BB980" i="2"/>
  <c r="BB979" i="2"/>
  <c r="BB978" i="2"/>
  <c r="BB977" i="2"/>
  <c r="BB976" i="2"/>
  <c r="BB975" i="2"/>
  <c r="BB974" i="2"/>
  <c r="BB973" i="2"/>
  <c r="BB972" i="2"/>
  <c r="BB971" i="2"/>
  <c r="BB970" i="2"/>
  <c r="BB969" i="2"/>
  <c r="BB968" i="2"/>
  <c r="BB967" i="2"/>
  <c r="BB966" i="2"/>
  <c r="BB965" i="2"/>
  <c r="BB964" i="2"/>
  <c r="BB963" i="2"/>
  <c r="BB962" i="2"/>
  <c r="BB961" i="2"/>
  <c r="BB960" i="2"/>
  <c r="BB959" i="2"/>
  <c r="BB958" i="2"/>
  <c r="BB957" i="2"/>
  <c r="BB956" i="2"/>
  <c r="BB955" i="2"/>
  <c r="BB954" i="2"/>
  <c r="BB953" i="2"/>
  <c r="BB952" i="2"/>
  <c r="BB951" i="2"/>
  <c r="BB950" i="2"/>
  <c r="BB949" i="2"/>
  <c r="BB948" i="2"/>
  <c r="BB947" i="2"/>
  <c r="BB946" i="2"/>
  <c r="BB945" i="2"/>
  <c r="BB944" i="2"/>
  <c r="BB943" i="2"/>
  <c r="BB942" i="2"/>
  <c r="BB941" i="2"/>
  <c r="BB940" i="2"/>
  <c r="BB939" i="2"/>
  <c r="BB938" i="2"/>
  <c r="BB937" i="2"/>
  <c r="BB936" i="2"/>
  <c r="BB935" i="2"/>
  <c r="BB934" i="2"/>
  <c r="BB933" i="2"/>
  <c r="BB932" i="2"/>
  <c r="BB931" i="2"/>
  <c r="BB930" i="2"/>
  <c r="BB929" i="2"/>
  <c r="BB928" i="2"/>
  <c r="BB927" i="2"/>
  <c r="BB926" i="2"/>
  <c r="BB925" i="2"/>
  <c r="BB924" i="2"/>
  <c r="BB923" i="2"/>
  <c r="BB922" i="2"/>
  <c r="BB921" i="2"/>
  <c r="BB920" i="2"/>
  <c r="BB919" i="2"/>
  <c r="BB918" i="2"/>
  <c r="BB917" i="2"/>
  <c r="BB916" i="2"/>
  <c r="BB915" i="2"/>
  <c r="BB914" i="2"/>
  <c r="BB913" i="2"/>
  <c r="BB912" i="2"/>
  <c r="BB911" i="2"/>
  <c r="BB910" i="2"/>
  <c r="BB909" i="2"/>
  <c r="BB908" i="2"/>
  <c r="BB907" i="2"/>
  <c r="BB906" i="2"/>
  <c r="BB905" i="2"/>
  <c r="BB904" i="2"/>
  <c r="BB903" i="2"/>
  <c r="BB902" i="2"/>
  <c r="BB901" i="2"/>
  <c r="BB900" i="2"/>
  <c r="BB899" i="2"/>
  <c r="BB898" i="2"/>
  <c r="BB897" i="2"/>
  <c r="BB896" i="2"/>
  <c r="BB895" i="2"/>
  <c r="BB894" i="2"/>
  <c r="BB893" i="2"/>
  <c r="BB892" i="2"/>
  <c r="BB891" i="2"/>
  <c r="BB890" i="2"/>
  <c r="BB889" i="2"/>
  <c r="BB888" i="2"/>
  <c r="BB887" i="2"/>
  <c r="BB886" i="2"/>
  <c r="BB885" i="2"/>
  <c r="BB884" i="2"/>
  <c r="BB883" i="2"/>
  <c r="BB882" i="2"/>
  <c r="BB881" i="2"/>
  <c r="BB880" i="2"/>
  <c r="BB879" i="2"/>
  <c r="BB878" i="2"/>
  <c r="BB877" i="2"/>
  <c r="BB876" i="2"/>
  <c r="BB875" i="2"/>
  <c r="BB874" i="2"/>
  <c r="BB873" i="2"/>
  <c r="BB872" i="2"/>
  <c r="BB871" i="2"/>
  <c r="BB870" i="2"/>
  <c r="BB869" i="2"/>
  <c r="BB868" i="2"/>
  <c r="BB867" i="2"/>
  <c r="BB866" i="2"/>
  <c r="BB865" i="2"/>
  <c r="BB864" i="2"/>
  <c r="BB863" i="2"/>
  <c r="BB862" i="2"/>
  <c r="BB861" i="2"/>
  <c r="BB860" i="2"/>
  <c r="BB859" i="2"/>
  <c r="BB858" i="2"/>
  <c r="BB857" i="2"/>
  <c r="BB856" i="2"/>
  <c r="BB855" i="2"/>
  <c r="BB854" i="2"/>
  <c r="BB853" i="2"/>
  <c r="BB852" i="2"/>
  <c r="BB851" i="2"/>
  <c r="BB850" i="2"/>
  <c r="BB849" i="2"/>
  <c r="BB848" i="2"/>
  <c r="BB847" i="2"/>
  <c r="BB846" i="2"/>
  <c r="BB845" i="2"/>
  <c r="BB844" i="2"/>
  <c r="BB843" i="2"/>
  <c r="BB842" i="2"/>
  <c r="BB841" i="2"/>
  <c r="BB840" i="2"/>
  <c r="BB839" i="2"/>
  <c r="BB838" i="2"/>
  <c r="BB837" i="2"/>
  <c r="BB836" i="2"/>
  <c r="BB835" i="2"/>
  <c r="BB834" i="2"/>
  <c r="BB833" i="2"/>
  <c r="BB832" i="2"/>
  <c r="BB831" i="2"/>
  <c r="BB830" i="2"/>
  <c r="BB829" i="2"/>
  <c r="BB828" i="2"/>
  <c r="BB827" i="2"/>
  <c r="BB826" i="2"/>
  <c r="BB825" i="2"/>
  <c r="BB824" i="2"/>
  <c r="BB823" i="2"/>
  <c r="BB822" i="2"/>
  <c r="BB821" i="2"/>
  <c r="BB820" i="2"/>
  <c r="BB819" i="2"/>
  <c r="BB818" i="2"/>
  <c r="BB817" i="2"/>
  <c r="BB816" i="2"/>
  <c r="BB815" i="2"/>
  <c r="BB814" i="2"/>
  <c r="BB813" i="2"/>
  <c r="BB812" i="2"/>
  <c r="BB811" i="2"/>
  <c r="BB810" i="2"/>
  <c r="BB809" i="2"/>
  <c r="BB808" i="2"/>
  <c r="BB807" i="2"/>
  <c r="BB806" i="2"/>
  <c r="BB805" i="2"/>
  <c r="BB804" i="2"/>
  <c r="BB803" i="2"/>
  <c r="BB802" i="2"/>
  <c r="BB801" i="2"/>
  <c r="BB800" i="2"/>
  <c r="BB799" i="2"/>
  <c r="BB798" i="2"/>
  <c r="BB797" i="2"/>
  <c r="BB796" i="2"/>
  <c r="BB795" i="2"/>
  <c r="BB794" i="2"/>
  <c r="BB793" i="2"/>
  <c r="BB792" i="2"/>
  <c r="BB791" i="2"/>
  <c r="BB790" i="2"/>
  <c r="BB789" i="2"/>
  <c r="BB788" i="2"/>
  <c r="BB787" i="2"/>
  <c r="BB786" i="2"/>
  <c r="BB785" i="2"/>
  <c r="BB784" i="2"/>
  <c r="BB783" i="2"/>
  <c r="BB782" i="2"/>
  <c r="BB781" i="2"/>
  <c r="BB780" i="2"/>
  <c r="BB779" i="2"/>
  <c r="BB778" i="2"/>
  <c r="BB777" i="2"/>
  <c r="BB776" i="2"/>
  <c r="BB775" i="2"/>
  <c r="BB774" i="2"/>
  <c r="BB773" i="2"/>
  <c r="BB772" i="2"/>
  <c r="BB771" i="2"/>
  <c r="BB770" i="2"/>
  <c r="BB769" i="2"/>
  <c r="BB768" i="2"/>
  <c r="BB767" i="2"/>
  <c r="BB766" i="2"/>
  <c r="BB765" i="2"/>
  <c r="BB764" i="2"/>
  <c r="BB763" i="2"/>
  <c r="BB762" i="2"/>
  <c r="BB761" i="2"/>
  <c r="BB760" i="2"/>
  <c r="BB759" i="2"/>
  <c r="BB758" i="2"/>
  <c r="BB757" i="2"/>
  <c r="BB756" i="2"/>
  <c r="BB755" i="2"/>
  <c r="BB754" i="2"/>
  <c r="BB753" i="2"/>
  <c r="BB752" i="2"/>
  <c r="BB751" i="2"/>
  <c r="BB750" i="2"/>
  <c r="BB749" i="2"/>
  <c r="BB748" i="2"/>
  <c r="BB747" i="2"/>
  <c r="BB746" i="2"/>
  <c r="BB745" i="2"/>
  <c r="BB744" i="2"/>
  <c r="BB743" i="2"/>
  <c r="BB742" i="2"/>
  <c r="BB741" i="2"/>
  <c r="BB740" i="2"/>
  <c r="BB739" i="2"/>
  <c r="BB738" i="2"/>
  <c r="BB737" i="2"/>
  <c r="BB736" i="2"/>
  <c r="BB735" i="2"/>
  <c r="BB734" i="2"/>
  <c r="BB733" i="2"/>
  <c r="BB732" i="2"/>
  <c r="BB731" i="2"/>
  <c r="BB730" i="2"/>
  <c r="BB729" i="2"/>
  <c r="BB728" i="2"/>
  <c r="BB727" i="2"/>
  <c r="BB726" i="2"/>
  <c r="BB725" i="2"/>
  <c r="BB724" i="2"/>
  <c r="BB723" i="2"/>
  <c r="BB722" i="2"/>
  <c r="BB721" i="2"/>
  <c r="BB720" i="2"/>
  <c r="BB719" i="2"/>
  <c r="BB718" i="2"/>
  <c r="BB717" i="2"/>
  <c r="BB716" i="2"/>
  <c r="BB715" i="2"/>
  <c r="BB714" i="2"/>
  <c r="BB713" i="2"/>
  <c r="BB712" i="2"/>
  <c r="BB711" i="2"/>
  <c r="BB710" i="2"/>
  <c r="BB709" i="2"/>
  <c r="BB708" i="2"/>
  <c r="BB707" i="2"/>
  <c r="BB706" i="2"/>
  <c r="BB705" i="2"/>
  <c r="BB704" i="2"/>
  <c r="BB703" i="2"/>
  <c r="BB702" i="2"/>
  <c r="BB701" i="2"/>
  <c r="BB700" i="2"/>
  <c r="BB699" i="2"/>
  <c r="BB698" i="2"/>
  <c r="BB697" i="2"/>
  <c r="BB696" i="2"/>
  <c r="BB695" i="2"/>
  <c r="BB694" i="2"/>
  <c r="BB693" i="2"/>
  <c r="BB692" i="2"/>
  <c r="BB691" i="2"/>
  <c r="BB690" i="2"/>
  <c r="BB689" i="2"/>
  <c r="BB688" i="2"/>
  <c r="BB687" i="2"/>
  <c r="BB686" i="2"/>
  <c r="BB685" i="2"/>
  <c r="BB684" i="2"/>
  <c r="BB683" i="2"/>
  <c r="BB682" i="2"/>
  <c r="BB681" i="2"/>
  <c r="BB680" i="2"/>
  <c r="BB679" i="2"/>
  <c r="BB678" i="2"/>
  <c r="BB677" i="2"/>
  <c r="BB676" i="2"/>
  <c r="BB675" i="2"/>
  <c r="BB674" i="2"/>
  <c r="BB673" i="2"/>
  <c r="BB672" i="2"/>
  <c r="BB671" i="2"/>
  <c r="BB670" i="2"/>
  <c r="BB669" i="2"/>
  <c r="BB668" i="2"/>
  <c r="BB667" i="2"/>
  <c r="BB666" i="2"/>
  <c r="BB665" i="2"/>
  <c r="BB664" i="2"/>
  <c r="BB663" i="2"/>
  <c r="BB662" i="2"/>
  <c r="BB661" i="2"/>
  <c r="BB660" i="2"/>
  <c r="BB659" i="2"/>
  <c r="BB658" i="2"/>
  <c r="BB657" i="2"/>
  <c r="BB656" i="2"/>
  <c r="BB655" i="2"/>
  <c r="BB654" i="2"/>
  <c r="BB653" i="2"/>
  <c r="BB652" i="2"/>
  <c r="BB651" i="2"/>
  <c r="BB650" i="2"/>
  <c r="BB649" i="2"/>
  <c r="BB648" i="2"/>
  <c r="BB647" i="2"/>
  <c r="BB646" i="2"/>
  <c r="BB645" i="2"/>
  <c r="BB644" i="2"/>
  <c r="BB643" i="2"/>
  <c r="BB642" i="2"/>
  <c r="BB641" i="2"/>
  <c r="BB640" i="2"/>
  <c r="BB639" i="2"/>
  <c r="BB638" i="2"/>
  <c r="BB637" i="2"/>
  <c r="BB636" i="2"/>
  <c r="BB635" i="2"/>
  <c r="BB634" i="2"/>
  <c r="BB633" i="2"/>
  <c r="BB632" i="2"/>
  <c r="BB631" i="2"/>
  <c r="BB630" i="2"/>
  <c r="BB629" i="2"/>
  <c r="BB628" i="2"/>
  <c r="BB627" i="2"/>
  <c r="BB626" i="2"/>
  <c r="BB625" i="2"/>
  <c r="BB624" i="2"/>
  <c r="BB623" i="2"/>
  <c r="BB622" i="2"/>
  <c r="BB621" i="2"/>
  <c r="BB620" i="2"/>
  <c r="BB619" i="2"/>
  <c r="BB618" i="2"/>
  <c r="BB617" i="2"/>
  <c r="BB616" i="2"/>
  <c r="BB615" i="2"/>
  <c r="BB614" i="2"/>
  <c r="BB613" i="2"/>
  <c r="BB612" i="2"/>
  <c r="BB611" i="2"/>
  <c r="BB610" i="2"/>
  <c r="BB609" i="2"/>
  <c r="BB608" i="2"/>
  <c r="BB607" i="2"/>
  <c r="BB606" i="2"/>
  <c r="BB605" i="2"/>
  <c r="BB604" i="2"/>
  <c r="BB603" i="2"/>
  <c r="BB602" i="2"/>
  <c r="BB601" i="2"/>
  <c r="BB600" i="2"/>
  <c r="BB599" i="2"/>
  <c r="BB598" i="2"/>
  <c r="BB597" i="2"/>
  <c r="BB596" i="2"/>
  <c r="BB595" i="2"/>
  <c r="BB594" i="2"/>
  <c r="BB593" i="2"/>
  <c r="BB592" i="2"/>
  <c r="BB591" i="2"/>
  <c r="BB590" i="2"/>
  <c r="BB589" i="2"/>
  <c r="BB588" i="2"/>
  <c r="BB587" i="2"/>
  <c r="BB586" i="2"/>
  <c r="BB585" i="2"/>
  <c r="BB584" i="2"/>
  <c r="BB583" i="2"/>
  <c r="BB582" i="2"/>
  <c r="BB581" i="2"/>
  <c r="BB580" i="2"/>
  <c r="BB579" i="2"/>
  <c r="BB578" i="2"/>
  <c r="BB577" i="2"/>
  <c r="BB576" i="2"/>
  <c r="BB575" i="2"/>
  <c r="BB574" i="2"/>
  <c r="BB573" i="2"/>
  <c r="BB572" i="2"/>
  <c r="BB571" i="2"/>
  <c r="BB570" i="2"/>
  <c r="BB569" i="2"/>
  <c r="BB568" i="2"/>
  <c r="BB567" i="2"/>
  <c r="BB566" i="2"/>
  <c r="BB565" i="2"/>
  <c r="BB564" i="2"/>
  <c r="BB563" i="2"/>
  <c r="BB562" i="2"/>
  <c r="BB561" i="2"/>
  <c r="BB560" i="2"/>
  <c r="BB559" i="2"/>
  <c r="BB558" i="2"/>
  <c r="BB557" i="2"/>
  <c r="BB556" i="2"/>
  <c r="BB555" i="2"/>
  <c r="BB554" i="2"/>
  <c r="BB553" i="2"/>
  <c r="BB552" i="2"/>
  <c r="BB551" i="2"/>
  <c r="BB550" i="2"/>
  <c r="BB549" i="2"/>
  <c r="BB548" i="2"/>
  <c r="BB547" i="2"/>
  <c r="BB546" i="2"/>
  <c r="BB545" i="2"/>
  <c r="BB544" i="2"/>
  <c r="BB543" i="2"/>
  <c r="BB542" i="2"/>
  <c r="BB541" i="2"/>
  <c r="BB540" i="2"/>
  <c r="BB539" i="2"/>
  <c r="BB538" i="2"/>
  <c r="BB537" i="2"/>
  <c r="BB536" i="2"/>
  <c r="BB535" i="2"/>
  <c r="BB534" i="2"/>
  <c r="BB533" i="2"/>
  <c r="BB532" i="2"/>
  <c r="BB531" i="2"/>
  <c r="BB530" i="2"/>
  <c r="BB529" i="2"/>
  <c r="BB528" i="2"/>
  <c r="BB527" i="2"/>
  <c r="BB526" i="2"/>
  <c r="BB525" i="2"/>
  <c r="BB524" i="2"/>
  <c r="BB523" i="2"/>
  <c r="BB522" i="2"/>
  <c r="BB521" i="2"/>
  <c r="BB520" i="2"/>
  <c r="BB519" i="2"/>
  <c r="BB518" i="2"/>
  <c r="BB517" i="2"/>
  <c r="BB516" i="2"/>
  <c r="BB515" i="2"/>
  <c r="BB514" i="2"/>
  <c r="BB513" i="2"/>
  <c r="BB512" i="2"/>
  <c r="BB511" i="2"/>
  <c r="BB510" i="2"/>
  <c r="BB509" i="2"/>
  <c r="BB508" i="2"/>
  <c r="BB507" i="2"/>
  <c r="BB506" i="2"/>
  <c r="BB505" i="2"/>
  <c r="BB504" i="2"/>
  <c r="BB503" i="2"/>
  <c r="BB502" i="2"/>
  <c r="BB501" i="2"/>
  <c r="BB500" i="2"/>
  <c r="BB499" i="2"/>
  <c r="BB498" i="2"/>
  <c r="BB497" i="2"/>
  <c r="BB496" i="2"/>
  <c r="BB495" i="2"/>
  <c r="BB494" i="2"/>
  <c r="BB493" i="2"/>
  <c r="BB492" i="2"/>
  <c r="BB491" i="2"/>
  <c r="BB490" i="2"/>
  <c r="BB489" i="2"/>
  <c r="BB488" i="2"/>
  <c r="BB487" i="2"/>
  <c r="BB486" i="2"/>
  <c r="BB485" i="2"/>
  <c r="BB484" i="2"/>
  <c r="BB483" i="2"/>
  <c r="BB482" i="2"/>
  <c r="BB481" i="2"/>
  <c r="BB480" i="2"/>
  <c r="BB479" i="2"/>
  <c r="BB478" i="2"/>
  <c r="BB477" i="2"/>
  <c r="BB476" i="2"/>
  <c r="BB475" i="2"/>
  <c r="BB474" i="2"/>
  <c r="BB473" i="2"/>
  <c r="BB472" i="2"/>
  <c r="BB471" i="2"/>
  <c r="BB470" i="2"/>
  <c r="BB469" i="2"/>
  <c r="BB468" i="2"/>
  <c r="BB467" i="2"/>
  <c r="BB466" i="2"/>
  <c r="BB465" i="2"/>
  <c r="BB464" i="2"/>
  <c r="BB463" i="2"/>
  <c r="BB462" i="2"/>
  <c r="BB461" i="2"/>
  <c r="BB460" i="2"/>
  <c r="BB459" i="2"/>
  <c r="BB458" i="2"/>
  <c r="BB457" i="2"/>
  <c r="BB456" i="2"/>
  <c r="BB455" i="2"/>
  <c r="BB454" i="2"/>
  <c r="BB453" i="2"/>
  <c r="BB452" i="2"/>
  <c r="BB451" i="2"/>
  <c r="BB450" i="2"/>
  <c r="BB449" i="2"/>
  <c r="BB448" i="2"/>
  <c r="BB447" i="2"/>
  <c r="BB446" i="2"/>
  <c r="BB445" i="2"/>
  <c r="BB444" i="2"/>
  <c r="BB443" i="2"/>
  <c r="BB442" i="2"/>
  <c r="BB441" i="2"/>
  <c r="BB440" i="2"/>
  <c r="BB439" i="2"/>
  <c r="BB438" i="2"/>
  <c r="BB437" i="2"/>
  <c r="BB436" i="2"/>
  <c r="BB435" i="2"/>
  <c r="BB434" i="2"/>
  <c r="BB433" i="2"/>
  <c r="BB432" i="2"/>
  <c r="BB431" i="2"/>
  <c r="BB430" i="2"/>
  <c r="BB429" i="2"/>
  <c r="BB428" i="2"/>
  <c r="BB427" i="2"/>
  <c r="BB426" i="2"/>
  <c r="BB425" i="2"/>
  <c r="BB424" i="2"/>
  <c r="BB423" i="2"/>
  <c r="BB422" i="2"/>
  <c r="BB421" i="2"/>
  <c r="BB420" i="2"/>
  <c r="BB419" i="2"/>
  <c r="BB418" i="2"/>
  <c r="BB417" i="2"/>
  <c r="BB416" i="2"/>
  <c r="BB415" i="2"/>
  <c r="BB414" i="2"/>
  <c r="BB413" i="2"/>
  <c r="BB412" i="2"/>
  <c r="BB411" i="2"/>
  <c r="BB410" i="2"/>
  <c r="BB409" i="2"/>
  <c r="BB408" i="2"/>
  <c r="BB407" i="2"/>
  <c r="BB406" i="2"/>
  <c r="BB405" i="2"/>
  <c r="BB404" i="2"/>
  <c r="BB403" i="2"/>
  <c r="BB402" i="2"/>
  <c r="BB401" i="2"/>
  <c r="BB400" i="2"/>
  <c r="BB399" i="2"/>
  <c r="BB398" i="2"/>
  <c r="BB397" i="2"/>
  <c r="BB396" i="2"/>
  <c r="BB395" i="2"/>
  <c r="BB394" i="2"/>
  <c r="BB393" i="2"/>
  <c r="BB392" i="2"/>
  <c r="BB391" i="2"/>
  <c r="BB390" i="2"/>
  <c r="BB389" i="2"/>
  <c r="BB388" i="2"/>
  <c r="BB387" i="2"/>
  <c r="BB386" i="2"/>
  <c r="BB385" i="2"/>
  <c r="BB384" i="2"/>
  <c r="BB383" i="2"/>
  <c r="BB382" i="2"/>
  <c r="BB381" i="2"/>
  <c r="BB380" i="2"/>
  <c r="BB379" i="2"/>
  <c r="BB378" i="2"/>
  <c r="BB377" i="2"/>
  <c r="BB376" i="2"/>
  <c r="BB375" i="2"/>
  <c r="BB374" i="2"/>
  <c r="BB373" i="2"/>
  <c r="BB372" i="2"/>
  <c r="BB371" i="2"/>
  <c r="BB370" i="2"/>
  <c r="BB369" i="2"/>
  <c r="BB368" i="2"/>
  <c r="BB367" i="2"/>
  <c r="BB366" i="2"/>
  <c r="BB365" i="2"/>
  <c r="BB364" i="2"/>
  <c r="BB363" i="2"/>
  <c r="BB362" i="2"/>
  <c r="BB361" i="2"/>
  <c r="BB360" i="2"/>
  <c r="BB359" i="2"/>
  <c r="BB358" i="2"/>
  <c r="BB357" i="2"/>
  <c r="BB356" i="2"/>
  <c r="BB355" i="2"/>
  <c r="BB354" i="2"/>
  <c r="BB353" i="2"/>
  <c r="BB352" i="2"/>
  <c r="BB351" i="2"/>
  <c r="BB350" i="2"/>
  <c r="BB349" i="2"/>
  <c r="BB348" i="2"/>
  <c r="BB347" i="2"/>
  <c r="BB346" i="2"/>
  <c r="BB345" i="2"/>
  <c r="BB344" i="2"/>
  <c r="BB343" i="2"/>
  <c r="BB342" i="2"/>
  <c r="BB341" i="2"/>
  <c r="BB340" i="2"/>
  <c r="BB339" i="2"/>
  <c r="BB338" i="2"/>
  <c r="BB337" i="2"/>
  <c r="BB336" i="2"/>
  <c r="BB335" i="2"/>
  <c r="BB334" i="2"/>
  <c r="BB333" i="2"/>
  <c r="BB332" i="2"/>
  <c r="BB331" i="2"/>
  <c r="BB330" i="2"/>
  <c r="BB329" i="2"/>
  <c r="BB328" i="2"/>
  <c r="BB327" i="2"/>
  <c r="BB326" i="2"/>
  <c r="BB325" i="2"/>
  <c r="BB324" i="2"/>
  <c r="BB323" i="2"/>
  <c r="BB322" i="2"/>
  <c r="BB321" i="2"/>
  <c r="BB320" i="2"/>
  <c r="BB319" i="2"/>
  <c r="BB318" i="2"/>
  <c r="BB317" i="2"/>
  <c r="BB316" i="2"/>
  <c r="BB315" i="2"/>
  <c r="BB314" i="2"/>
  <c r="BB313" i="2"/>
  <c r="BB312" i="2"/>
  <c r="BB311" i="2"/>
  <c r="BB310" i="2"/>
  <c r="BB309" i="2"/>
  <c r="BB308" i="2"/>
  <c r="BB307" i="2"/>
  <c r="BB306" i="2"/>
  <c r="BB305" i="2"/>
  <c r="BB304" i="2"/>
  <c r="BB303" i="2"/>
  <c r="BB302" i="2"/>
  <c r="BB301" i="2"/>
  <c r="BB300" i="2"/>
  <c r="BB299" i="2"/>
  <c r="BB298" i="2"/>
  <c r="BB297" i="2"/>
  <c r="BB296" i="2"/>
  <c r="BB295" i="2"/>
  <c r="BB294" i="2"/>
  <c r="BB293" i="2"/>
  <c r="BB292" i="2"/>
  <c r="BB291" i="2"/>
  <c r="BB290" i="2"/>
  <c r="BB289" i="2"/>
  <c r="BB288" i="2"/>
  <c r="BB287" i="2"/>
  <c r="BB286" i="2"/>
  <c r="BB285" i="2"/>
  <c r="BB284" i="2"/>
  <c r="BB283" i="2"/>
  <c r="BB282" i="2"/>
  <c r="BB281" i="2"/>
  <c r="BB280" i="2"/>
  <c r="BB279" i="2"/>
  <c r="BB278" i="2"/>
  <c r="BB277" i="2"/>
  <c r="BB276" i="2"/>
  <c r="BB275" i="2"/>
  <c r="BB274" i="2"/>
  <c r="BB273" i="2"/>
  <c r="BB272" i="2"/>
  <c r="BB271" i="2"/>
  <c r="BB270" i="2"/>
  <c r="BB269" i="2"/>
  <c r="BB268" i="2"/>
  <c r="BB267" i="2"/>
  <c r="BB266" i="2"/>
  <c r="BB265" i="2"/>
  <c r="BB264" i="2"/>
  <c r="BB263" i="2"/>
  <c r="BB262" i="2"/>
  <c r="BB261" i="2"/>
  <c r="BB260" i="2"/>
  <c r="BB259" i="2"/>
  <c r="BB258" i="2"/>
  <c r="BB257" i="2"/>
  <c r="BB256" i="2"/>
  <c r="BB255" i="2"/>
  <c r="BB254" i="2"/>
  <c r="BB253" i="2"/>
  <c r="BB252" i="2"/>
  <c r="BB251" i="2"/>
  <c r="BB250" i="2"/>
  <c r="BB249" i="2"/>
  <c r="BB248" i="2"/>
  <c r="BB247" i="2"/>
  <c r="BB246" i="2"/>
  <c r="BB245" i="2"/>
  <c r="BB244" i="2"/>
  <c r="BB243" i="2"/>
  <c r="BB242" i="2"/>
  <c r="BB241" i="2"/>
  <c r="BB240" i="2"/>
  <c r="BB239" i="2"/>
  <c r="BB238" i="2"/>
  <c r="BB237" i="2"/>
  <c r="BB236" i="2"/>
  <c r="BB235" i="2"/>
  <c r="BB234" i="2"/>
  <c r="BB233" i="2"/>
  <c r="BB232" i="2"/>
  <c r="BB231" i="2"/>
  <c r="BB230" i="2"/>
  <c r="BB229" i="2"/>
  <c r="BB228" i="2"/>
  <c r="BB227" i="2"/>
  <c r="BB226" i="2"/>
  <c r="BB225" i="2"/>
  <c r="BB224" i="2"/>
  <c r="BB223" i="2"/>
  <c r="BB222" i="2"/>
  <c r="BB221" i="2"/>
  <c r="BB220" i="2"/>
  <c r="BB219" i="2"/>
  <c r="BB218" i="2"/>
  <c r="BB217" i="2"/>
  <c r="BB216" i="2"/>
  <c r="BB215" i="2"/>
  <c r="BB214" i="2"/>
  <c r="BB213" i="2"/>
  <c r="BB212" i="2"/>
  <c r="BB211" i="2"/>
  <c r="BB210" i="2"/>
  <c r="BB209" i="2"/>
  <c r="BB208" i="2"/>
  <c r="BB207" i="2"/>
  <c r="BB206" i="2"/>
  <c r="BB205" i="2"/>
  <c r="BB204" i="2"/>
  <c r="BB203" i="2"/>
  <c r="BB202" i="2"/>
  <c r="BB201" i="2"/>
  <c r="BB200" i="2"/>
  <c r="BB199" i="2"/>
  <c r="BB198" i="2"/>
  <c r="BB197" i="2"/>
  <c r="BB196" i="2"/>
  <c r="BB195" i="2"/>
  <c r="BB194" i="2"/>
  <c r="BB193" i="2"/>
  <c r="BB192" i="2"/>
  <c r="BB191" i="2"/>
  <c r="BB190" i="2"/>
  <c r="BB189" i="2"/>
  <c r="BB188" i="2"/>
  <c r="BB187" i="2"/>
  <c r="BB186" i="2"/>
  <c r="BB185" i="2"/>
  <c r="BB184" i="2"/>
  <c r="BB183" i="2"/>
  <c r="BB182" i="2"/>
  <c r="BB181" i="2"/>
  <c r="BB180" i="2"/>
  <c r="BB179" i="2"/>
  <c r="BB178" i="2"/>
  <c r="BB177" i="2"/>
  <c r="BB176" i="2"/>
  <c r="BB175" i="2"/>
  <c r="BB174" i="2"/>
  <c r="BB173" i="2"/>
  <c r="BB172" i="2"/>
  <c r="BB171" i="2"/>
  <c r="BB170" i="2"/>
  <c r="BB169" i="2"/>
  <c r="BB168" i="2"/>
  <c r="BB167" i="2"/>
  <c r="BB166" i="2"/>
  <c r="BB165" i="2"/>
  <c r="BB164" i="2"/>
  <c r="BB163" i="2"/>
  <c r="BB162" i="2"/>
  <c r="BB161" i="2"/>
  <c r="BB160" i="2"/>
  <c r="BB159" i="2"/>
  <c r="BB158" i="2"/>
  <c r="BB157" i="2"/>
  <c r="BB156" i="2"/>
  <c r="BB155" i="2"/>
  <c r="BB154" i="2"/>
  <c r="BB153" i="2"/>
  <c r="BB152" i="2"/>
  <c r="BB151" i="2"/>
  <c r="BB150" i="2"/>
  <c r="BB149" i="2"/>
  <c r="BB148" i="2"/>
  <c r="BB147" i="2"/>
  <c r="BB146" i="2"/>
  <c r="BB145" i="2"/>
  <c r="BB144" i="2"/>
  <c r="BB143" i="2"/>
  <c r="BB142" i="2"/>
  <c r="BB141" i="2"/>
  <c r="BB140" i="2"/>
  <c r="BB139" i="2"/>
  <c r="BB138" i="2"/>
  <c r="BB137" i="2"/>
  <c r="BB136" i="2"/>
  <c r="BB135" i="2"/>
  <c r="BB134" i="2"/>
  <c r="BB133" i="2"/>
  <c r="BB132" i="2"/>
  <c r="BB131" i="2"/>
  <c r="BB130" i="2"/>
  <c r="BB129" i="2"/>
  <c r="BB128" i="2"/>
  <c r="BB127" i="2"/>
  <c r="BB126" i="2"/>
  <c r="BB125" i="2"/>
  <c r="BB124" i="2"/>
  <c r="BB123" i="2"/>
  <c r="BB122" i="2"/>
  <c r="BB121" i="2"/>
  <c r="BB120" i="2"/>
  <c r="BB119" i="2"/>
  <c r="BB118" i="2"/>
  <c r="BB117" i="2"/>
  <c r="BB116" i="2"/>
  <c r="BB115" i="2"/>
  <c r="BB114" i="2"/>
  <c r="BB113" i="2"/>
  <c r="BB112" i="2"/>
  <c r="BB111" i="2"/>
  <c r="BB110" i="2"/>
  <c r="BB109" i="2"/>
  <c r="BB108" i="2"/>
  <c r="BB107" i="2"/>
  <c r="BB106" i="2"/>
  <c r="BB105" i="2"/>
  <c r="BB104" i="2"/>
  <c r="BB103" i="2"/>
  <c r="BB102" i="2"/>
  <c r="BB101" i="2"/>
  <c r="BB100" i="2"/>
  <c r="BB99" i="2"/>
  <c r="BB98" i="2"/>
  <c r="BB97" i="2"/>
  <c r="BB96" i="2"/>
  <c r="BB95" i="2"/>
  <c r="BB94" i="2"/>
  <c r="BB93" i="2"/>
  <c r="BB92" i="2"/>
  <c r="BB91" i="2"/>
  <c r="BB90" i="2"/>
  <c r="BB89" i="2"/>
  <c r="BB88" i="2"/>
  <c r="BB87" i="2"/>
  <c r="BB86" i="2"/>
  <c r="BB85" i="2"/>
  <c r="BB84" i="2"/>
  <c r="BB83" i="2"/>
  <c r="BB82" i="2"/>
  <c r="BB81" i="2"/>
  <c r="BB80" i="2"/>
  <c r="BB79" i="2"/>
  <c r="BB78" i="2"/>
  <c r="BB77" i="2"/>
  <c r="BB76" i="2"/>
  <c r="BB75" i="2"/>
  <c r="BB74" i="2"/>
  <c r="BB73" i="2"/>
  <c r="BB72" i="2"/>
  <c r="BB71" i="2"/>
  <c r="BB70" i="2"/>
  <c r="BB69" i="2"/>
  <c r="BB68" i="2"/>
  <c r="BB67" i="2"/>
  <c r="BB66" i="2"/>
  <c r="BB65" i="2"/>
  <c r="BB64" i="2"/>
  <c r="BB63" i="2"/>
  <c r="BB62" i="2"/>
  <c r="BB61" i="2"/>
  <c r="BB60" i="2"/>
  <c r="BB59" i="2"/>
  <c r="BB58" i="2"/>
  <c r="BB57" i="2"/>
  <c r="BB56" i="2"/>
  <c r="BB55" i="2"/>
  <c r="BB54" i="2"/>
  <c r="BB53" i="2"/>
  <c r="BB52" i="2"/>
  <c r="BB51" i="2"/>
  <c r="BB50" i="2"/>
  <c r="BB49" i="2"/>
  <c r="BB48" i="2"/>
  <c r="BB47" i="2"/>
  <c r="BB46" i="2"/>
  <c r="BB45" i="2"/>
  <c r="BB44" i="2"/>
  <c r="BB43" i="2"/>
  <c r="BB42" i="2"/>
  <c r="BB41" i="2"/>
  <c r="BB40" i="2"/>
  <c r="BB39" i="2"/>
  <c r="BB38" i="2"/>
  <c r="BB37" i="2"/>
  <c r="BB36" i="2"/>
  <c r="BB35" i="2"/>
  <c r="BB34" i="2"/>
  <c r="BB33" i="2"/>
  <c r="BB32" i="2"/>
  <c r="BB31" i="2"/>
  <c r="BB30" i="2"/>
  <c r="BB29" i="2"/>
  <c r="BB28" i="2"/>
  <c r="BB27" i="2"/>
  <c r="BB26" i="2"/>
  <c r="BB25" i="2"/>
  <c r="BB24" i="2"/>
  <c r="BB23" i="2"/>
  <c r="BB22" i="2"/>
  <c r="BB21" i="2"/>
  <c r="BB20" i="2"/>
  <c r="BB19" i="2"/>
  <c r="BB18" i="2"/>
  <c r="BB17" i="2"/>
  <c r="BB16" i="2"/>
  <c r="BB15" i="2"/>
  <c r="BB14" i="2"/>
  <c r="BA1430" i="2"/>
  <c r="BA1429" i="2"/>
  <c r="BA1428" i="2"/>
  <c r="BA1427" i="2"/>
  <c r="BA1426" i="2"/>
  <c r="BA1425" i="2"/>
  <c r="BA1424" i="2"/>
  <c r="BA1423" i="2"/>
  <c r="BA1422" i="2"/>
  <c r="BA1421" i="2"/>
  <c r="BA1420" i="2"/>
  <c r="BA1419" i="2"/>
  <c r="BA1418" i="2"/>
  <c r="BA1417" i="2"/>
  <c r="BA1416" i="2"/>
  <c r="BA1415" i="2"/>
  <c r="BA1414" i="2"/>
  <c r="BA1413" i="2"/>
  <c r="BA1412" i="2"/>
  <c r="BA1411" i="2"/>
  <c r="BA1410" i="2"/>
  <c r="BA1409" i="2"/>
  <c r="BA1408" i="2"/>
  <c r="BA1407" i="2"/>
  <c r="BA1406" i="2"/>
  <c r="BA1405" i="2"/>
  <c r="BA1404" i="2"/>
  <c r="BA1403" i="2"/>
  <c r="BA1402" i="2"/>
  <c r="BA1401" i="2"/>
  <c r="BA1400" i="2"/>
  <c r="BA1399" i="2"/>
  <c r="BA1398" i="2"/>
  <c r="BA1397" i="2"/>
  <c r="BA1396" i="2"/>
  <c r="BA1395" i="2"/>
  <c r="BA1394" i="2"/>
  <c r="BA1393" i="2"/>
  <c r="BA1392" i="2"/>
  <c r="BA1391" i="2"/>
  <c r="BA1390" i="2"/>
  <c r="BA1389" i="2"/>
  <c r="BA1388" i="2"/>
  <c r="BA1387" i="2"/>
  <c r="BA1386" i="2"/>
  <c r="BA1385" i="2"/>
  <c r="BA1384" i="2"/>
  <c r="BA1383" i="2"/>
  <c r="BA1382" i="2"/>
  <c r="BA1381" i="2"/>
  <c r="BA1380" i="2"/>
  <c r="BA1379" i="2"/>
  <c r="BA1378" i="2"/>
  <c r="BA1377" i="2"/>
  <c r="BA1376" i="2"/>
  <c r="BA1375" i="2"/>
  <c r="BA1374" i="2"/>
  <c r="BA1373" i="2"/>
  <c r="BA1372" i="2"/>
  <c r="BA1371" i="2"/>
  <c r="BA1370" i="2"/>
  <c r="BA1369" i="2"/>
  <c r="BA1368" i="2"/>
  <c r="BA1367" i="2"/>
  <c r="BA1366" i="2"/>
  <c r="BA1365" i="2"/>
  <c r="BA1364" i="2"/>
  <c r="BA1363" i="2"/>
  <c r="BA1362" i="2"/>
  <c r="BA1361" i="2"/>
  <c r="BA1360" i="2"/>
  <c r="BA1359" i="2"/>
  <c r="BA1358" i="2"/>
  <c r="BA1357" i="2"/>
  <c r="BA1356" i="2"/>
  <c r="BA1355" i="2"/>
  <c r="BA1354" i="2"/>
  <c r="BA1353" i="2"/>
  <c r="BA1352" i="2"/>
  <c r="BA1351" i="2"/>
  <c r="BA1350" i="2"/>
  <c r="BA1349" i="2"/>
  <c r="BA1348" i="2"/>
  <c r="BA1347" i="2"/>
  <c r="BA1346" i="2"/>
  <c r="BA1345" i="2"/>
  <c r="BA1344" i="2"/>
  <c r="BA1343" i="2"/>
  <c r="BA1342" i="2"/>
  <c r="BA1341" i="2"/>
  <c r="BA1340" i="2"/>
  <c r="BA1339" i="2"/>
  <c r="BA1338" i="2"/>
  <c r="BA1337" i="2"/>
  <c r="BA1336" i="2"/>
  <c r="BA1335" i="2"/>
  <c r="BA1334" i="2"/>
  <c r="BA1333" i="2"/>
  <c r="BA1332" i="2"/>
  <c r="BA1331" i="2"/>
  <c r="BA1330" i="2"/>
  <c r="BA1329" i="2"/>
  <c r="BA1328" i="2"/>
  <c r="BA1327" i="2"/>
  <c r="BA1326" i="2"/>
  <c r="BA1325" i="2"/>
  <c r="BA1324" i="2"/>
  <c r="BA1323" i="2"/>
  <c r="BA1322" i="2"/>
  <c r="BA1321" i="2"/>
  <c r="BA1320" i="2"/>
  <c r="BA1319" i="2"/>
  <c r="BA1318" i="2"/>
  <c r="BA1317" i="2"/>
  <c r="BA1316" i="2"/>
  <c r="BA1315" i="2"/>
  <c r="BA1314" i="2"/>
  <c r="BA1313" i="2"/>
  <c r="BA1312" i="2"/>
  <c r="BA1311" i="2"/>
  <c r="BA1310" i="2"/>
  <c r="BA1309" i="2"/>
  <c r="BA1308" i="2"/>
  <c r="BA1307" i="2"/>
  <c r="BA1306" i="2"/>
  <c r="BA1305" i="2"/>
  <c r="BA1304" i="2"/>
  <c r="BA1303" i="2"/>
  <c r="BA1302" i="2"/>
  <c r="BA1301" i="2"/>
  <c r="BA1300" i="2"/>
  <c r="BA1299" i="2"/>
  <c r="BA1298" i="2"/>
  <c r="BA1297" i="2"/>
  <c r="BA1296" i="2"/>
  <c r="BA1295" i="2"/>
  <c r="BA1294" i="2"/>
  <c r="BA1293" i="2"/>
  <c r="BA1292" i="2"/>
  <c r="BA1291" i="2"/>
  <c r="BA1290" i="2"/>
  <c r="BA1289" i="2"/>
  <c r="BA1288" i="2"/>
  <c r="BA1287" i="2"/>
  <c r="BA1286" i="2"/>
  <c r="BA1285" i="2"/>
  <c r="BA1284" i="2"/>
  <c r="BA1283" i="2"/>
  <c r="BA1282" i="2"/>
  <c r="BA1281" i="2"/>
  <c r="BA1280" i="2"/>
  <c r="BA1279" i="2"/>
  <c r="BA1278" i="2"/>
  <c r="BA1277" i="2"/>
  <c r="BA1276" i="2"/>
  <c r="BA1275" i="2"/>
  <c r="BA1274" i="2"/>
  <c r="BA1273" i="2"/>
  <c r="BA1272" i="2"/>
  <c r="BA1271" i="2"/>
  <c r="BA1270" i="2"/>
  <c r="BA1269" i="2"/>
  <c r="BA1268" i="2"/>
  <c r="BA1267" i="2"/>
  <c r="BA1266" i="2"/>
  <c r="BA1265" i="2"/>
  <c r="BA1264" i="2"/>
  <c r="BA1263" i="2"/>
  <c r="BA1262" i="2"/>
  <c r="BA1261" i="2"/>
  <c r="BA1260" i="2"/>
  <c r="BA1259" i="2"/>
  <c r="BA1258" i="2"/>
  <c r="BA1257" i="2"/>
  <c r="BA1256" i="2"/>
  <c r="BA1255" i="2"/>
  <c r="BA1254" i="2"/>
  <c r="BA1253" i="2"/>
  <c r="BA1252" i="2"/>
  <c r="BA1251" i="2"/>
  <c r="BA1250" i="2"/>
  <c r="BA1249" i="2"/>
  <c r="BA1248" i="2"/>
  <c r="BA1247" i="2"/>
  <c r="BA1246" i="2"/>
  <c r="BA1245" i="2"/>
  <c r="BA1244" i="2"/>
  <c r="BA1243" i="2"/>
  <c r="BA1242" i="2"/>
  <c r="BA1241" i="2"/>
  <c r="BA1240" i="2"/>
  <c r="BA1239" i="2"/>
  <c r="BA1238" i="2"/>
  <c r="BA1237" i="2"/>
  <c r="BA1236" i="2"/>
  <c r="BA1235" i="2"/>
  <c r="BA1234" i="2"/>
  <c r="BA1233" i="2"/>
  <c r="BA1232" i="2"/>
  <c r="BA1231" i="2"/>
  <c r="BA1230" i="2"/>
  <c r="BA1229" i="2"/>
  <c r="BA1228" i="2"/>
  <c r="BA1227" i="2"/>
  <c r="BA1226" i="2"/>
  <c r="BA1225" i="2"/>
  <c r="BA1224" i="2"/>
  <c r="BA1223" i="2"/>
  <c r="BA1222" i="2"/>
  <c r="BA1221" i="2"/>
  <c r="BA1220" i="2"/>
  <c r="BA1219" i="2"/>
  <c r="BA1218" i="2"/>
  <c r="BA1217" i="2"/>
  <c r="BA1216" i="2"/>
  <c r="BA1215" i="2"/>
  <c r="BA1214" i="2"/>
  <c r="BA1213" i="2"/>
  <c r="BA1212" i="2"/>
  <c r="BA1211" i="2"/>
  <c r="BA1210" i="2"/>
  <c r="BA1209" i="2"/>
  <c r="BA1208" i="2"/>
  <c r="BA1207" i="2"/>
  <c r="BA1206" i="2"/>
  <c r="BA1205" i="2"/>
  <c r="BA1204" i="2"/>
  <c r="BA1203" i="2"/>
  <c r="BA1202" i="2"/>
  <c r="BA1201" i="2"/>
  <c r="BA1200" i="2"/>
  <c r="BA1199" i="2"/>
  <c r="BA1198" i="2"/>
  <c r="BA1197" i="2"/>
  <c r="BA1196" i="2"/>
  <c r="BA1195" i="2"/>
  <c r="BA1194" i="2"/>
  <c r="BA1193" i="2"/>
  <c r="BA1192" i="2"/>
  <c r="BA1191" i="2"/>
  <c r="BA1190" i="2"/>
  <c r="BA1189" i="2"/>
  <c r="BA1188" i="2"/>
  <c r="BA1187" i="2"/>
  <c r="BA1186" i="2"/>
  <c r="BA1185" i="2"/>
  <c r="BA1184" i="2"/>
  <c r="BA1183" i="2"/>
  <c r="BA1182" i="2"/>
  <c r="BA1181" i="2"/>
  <c r="BA1180" i="2"/>
  <c r="BA1179" i="2"/>
  <c r="BA1178" i="2"/>
  <c r="BA1177" i="2"/>
  <c r="BA1176" i="2"/>
  <c r="BA1175" i="2"/>
  <c r="BA1174" i="2"/>
  <c r="BA1173" i="2"/>
  <c r="BA1172" i="2"/>
  <c r="BA1171" i="2"/>
  <c r="BA1170" i="2"/>
  <c r="BA1169" i="2"/>
  <c r="BA1168" i="2"/>
  <c r="BA1167" i="2"/>
  <c r="BA1166" i="2"/>
  <c r="BA1165" i="2"/>
  <c r="BA1164" i="2"/>
  <c r="BA1163" i="2"/>
  <c r="BA1162" i="2"/>
  <c r="BA1161" i="2"/>
  <c r="BA1160" i="2"/>
  <c r="BA1159" i="2"/>
  <c r="BA1158" i="2"/>
  <c r="BA1157" i="2"/>
  <c r="BA1156" i="2"/>
  <c r="BA1155" i="2"/>
  <c r="BA1154" i="2"/>
  <c r="BA1153" i="2"/>
  <c r="BA1152" i="2"/>
  <c r="BA1151" i="2"/>
  <c r="BA1150" i="2"/>
  <c r="BA1149" i="2"/>
  <c r="BA1148" i="2"/>
  <c r="BA1147" i="2"/>
  <c r="BA1146" i="2"/>
  <c r="BA1145" i="2"/>
  <c r="BA1144" i="2"/>
  <c r="BA1143" i="2"/>
  <c r="BA1142" i="2"/>
  <c r="BA1141" i="2"/>
  <c r="BA1140" i="2"/>
  <c r="BA1139" i="2"/>
  <c r="BA1138" i="2"/>
  <c r="BA1137" i="2"/>
  <c r="BA1136" i="2"/>
  <c r="BA1135" i="2"/>
  <c r="BA1134" i="2"/>
  <c r="BA1133" i="2"/>
  <c r="BA1132" i="2"/>
  <c r="BA1131" i="2"/>
  <c r="BA1130" i="2"/>
  <c r="BA1129" i="2"/>
  <c r="BA1128" i="2"/>
  <c r="BA1127" i="2"/>
  <c r="BA1126" i="2"/>
  <c r="BA1125" i="2"/>
  <c r="BA1124" i="2"/>
  <c r="BA1123" i="2"/>
  <c r="BA1122" i="2"/>
  <c r="BA1121" i="2"/>
  <c r="BA1120" i="2"/>
  <c r="BA1119" i="2"/>
  <c r="BA1118" i="2"/>
  <c r="BA1117" i="2"/>
  <c r="BA1116" i="2"/>
  <c r="BA1115" i="2"/>
  <c r="BA1114" i="2"/>
  <c r="BA1113" i="2"/>
  <c r="BA1112" i="2"/>
  <c r="BA1111" i="2"/>
  <c r="BA1110" i="2"/>
  <c r="BA1109" i="2"/>
  <c r="BA1108" i="2"/>
  <c r="BA1107" i="2"/>
  <c r="BA1106" i="2"/>
  <c r="BA1105" i="2"/>
  <c r="BA1104" i="2"/>
  <c r="BA1103" i="2"/>
  <c r="BA1102" i="2"/>
  <c r="BA1101" i="2"/>
  <c r="BA1100" i="2"/>
  <c r="BA1099" i="2"/>
  <c r="BA1098" i="2"/>
  <c r="BA1097" i="2"/>
  <c r="BA1096" i="2"/>
  <c r="BA1095" i="2"/>
  <c r="BA1094" i="2"/>
  <c r="BA1093" i="2"/>
  <c r="BA1092" i="2"/>
  <c r="BA1091" i="2"/>
  <c r="BA1090" i="2"/>
  <c r="BA1089" i="2"/>
  <c r="BA1088" i="2"/>
  <c r="BA1087" i="2"/>
  <c r="BA1086" i="2"/>
  <c r="BA1085" i="2"/>
  <c r="BA1084" i="2"/>
  <c r="BA1083" i="2"/>
  <c r="BA1082" i="2"/>
  <c r="BA1081" i="2"/>
  <c r="BA1080" i="2"/>
  <c r="BA1079" i="2"/>
  <c r="BA1078" i="2"/>
  <c r="BA1077" i="2"/>
  <c r="BA1076" i="2"/>
  <c r="BA1075" i="2"/>
  <c r="BA1074" i="2"/>
  <c r="BA1073" i="2"/>
  <c r="BA1072" i="2"/>
  <c r="BA1071" i="2"/>
  <c r="BA1070" i="2"/>
  <c r="BA1069" i="2"/>
  <c r="BA1068" i="2"/>
  <c r="BA1067" i="2"/>
  <c r="BA1066" i="2"/>
  <c r="BA1065" i="2"/>
  <c r="BA1064" i="2"/>
  <c r="BA1063" i="2"/>
  <c r="BA1062" i="2"/>
  <c r="BA1061" i="2"/>
  <c r="BA1060" i="2"/>
  <c r="BA1059" i="2"/>
  <c r="BA1058" i="2"/>
  <c r="BA1057" i="2"/>
  <c r="BA1056" i="2"/>
  <c r="BA1055" i="2"/>
  <c r="BA1054" i="2"/>
  <c r="BA1053" i="2"/>
  <c r="BA1052" i="2"/>
  <c r="BA1051" i="2"/>
  <c r="BA1050" i="2"/>
  <c r="BA1049" i="2"/>
  <c r="BA1048" i="2"/>
  <c r="BA1047" i="2"/>
  <c r="BA1046" i="2"/>
  <c r="BA1045" i="2"/>
  <c r="BA1044" i="2"/>
  <c r="BA1043" i="2"/>
  <c r="BA1042" i="2"/>
  <c r="BA1041" i="2"/>
  <c r="BA1040" i="2"/>
  <c r="BA1039" i="2"/>
  <c r="BA1038" i="2"/>
  <c r="BA1037" i="2"/>
  <c r="BA1036" i="2"/>
  <c r="BA1035" i="2"/>
  <c r="BA1034" i="2"/>
  <c r="BA1033" i="2"/>
  <c r="BA1032" i="2"/>
  <c r="BA1031" i="2"/>
  <c r="BA1030" i="2"/>
  <c r="BA1029" i="2"/>
  <c r="BA1028" i="2"/>
  <c r="BA1027" i="2"/>
  <c r="BA1026" i="2"/>
  <c r="BA1025" i="2"/>
  <c r="BA1024" i="2"/>
  <c r="BA1023" i="2"/>
  <c r="BA1022" i="2"/>
  <c r="BA1021" i="2"/>
  <c r="BA1020" i="2"/>
  <c r="BA1019" i="2"/>
  <c r="BA1018" i="2"/>
  <c r="BA1017" i="2"/>
  <c r="BA1016" i="2"/>
  <c r="BA1015" i="2"/>
  <c r="BA1014" i="2"/>
  <c r="BA1013" i="2"/>
  <c r="BA1012" i="2"/>
  <c r="BA1011" i="2"/>
  <c r="BA1010" i="2"/>
  <c r="BA1009" i="2"/>
  <c r="BA1008" i="2"/>
  <c r="BA1007" i="2"/>
  <c r="BA1006" i="2"/>
  <c r="BA1005" i="2"/>
  <c r="BA1004" i="2"/>
  <c r="BA1003" i="2"/>
  <c r="BA1002" i="2"/>
  <c r="BA1001" i="2"/>
  <c r="BA1000" i="2"/>
  <c r="BA999" i="2"/>
  <c r="BA998" i="2"/>
  <c r="BA997" i="2"/>
  <c r="BA996" i="2"/>
  <c r="BA995" i="2"/>
  <c r="BA994" i="2"/>
  <c r="BA993" i="2"/>
  <c r="BA992" i="2"/>
  <c r="BA991" i="2"/>
  <c r="BA990" i="2"/>
  <c r="BA989" i="2"/>
  <c r="BA988" i="2"/>
  <c r="BA987" i="2"/>
  <c r="BA986" i="2"/>
  <c r="BA985" i="2"/>
  <c r="BA984" i="2"/>
  <c r="BA983" i="2"/>
  <c r="BA982" i="2"/>
  <c r="BA981" i="2"/>
  <c r="BA980" i="2"/>
  <c r="BA979" i="2"/>
  <c r="BA978" i="2"/>
  <c r="BA977" i="2"/>
  <c r="BA976" i="2"/>
  <c r="BA975" i="2"/>
  <c r="BA974" i="2"/>
  <c r="BA973" i="2"/>
  <c r="BA972" i="2"/>
  <c r="BA971" i="2"/>
  <c r="BA970" i="2"/>
  <c r="BA969" i="2"/>
  <c r="BA968" i="2"/>
  <c r="BA967" i="2"/>
  <c r="BA966" i="2"/>
  <c r="BA965" i="2"/>
  <c r="BA964" i="2"/>
  <c r="BA963" i="2"/>
  <c r="BA962" i="2"/>
  <c r="BA961" i="2"/>
  <c r="BA960" i="2"/>
  <c r="BA959" i="2"/>
  <c r="BA958" i="2"/>
  <c r="BA957" i="2"/>
  <c r="BA956" i="2"/>
  <c r="BA955" i="2"/>
  <c r="BA954" i="2"/>
  <c r="BA953" i="2"/>
  <c r="BA952" i="2"/>
  <c r="BA951" i="2"/>
  <c r="BA950" i="2"/>
  <c r="BA949" i="2"/>
  <c r="BA948" i="2"/>
  <c r="BA947" i="2"/>
  <c r="BA946" i="2"/>
  <c r="BA945" i="2"/>
  <c r="BA944" i="2"/>
  <c r="BA943" i="2"/>
  <c r="BA942" i="2"/>
  <c r="BA941" i="2"/>
  <c r="BA940" i="2"/>
  <c r="BA939" i="2"/>
  <c r="BA938" i="2"/>
  <c r="BA937" i="2"/>
  <c r="BA936" i="2"/>
  <c r="BA935" i="2"/>
  <c r="BA934" i="2"/>
  <c r="BA933" i="2"/>
  <c r="BA932" i="2"/>
  <c r="BA931" i="2"/>
  <c r="BA930" i="2"/>
  <c r="BA929" i="2"/>
  <c r="BA928" i="2"/>
  <c r="BA927" i="2"/>
  <c r="BA926" i="2"/>
  <c r="BA925" i="2"/>
  <c r="BA924" i="2"/>
  <c r="BA923" i="2"/>
  <c r="BA922" i="2"/>
  <c r="BA921" i="2"/>
  <c r="BA920" i="2"/>
  <c r="BA919" i="2"/>
  <c r="BA918" i="2"/>
  <c r="BA917" i="2"/>
  <c r="BA916" i="2"/>
  <c r="BA915" i="2"/>
  <c r="BA914" i="2"/>
  <c r="BA913" i="2"/>
  <c r="BA912" i="2"/>
  <c r="BA911" i="2"/>
  <c r="BA910" i="2"/>
  <c r="BA909" i="2"/>
  <c r="BA908" i="2"/>
  <c r="BA907" i="2"/>
  <c r="BA906" i="2"/>
  <c r="BA905" i="2"/>
  <c r="BA904" i="2"/>
  <c r="BA903" i="2"/>
  <c r="BA902" i="2"/>
  <c r="BA901" i="2"/>
  <c r="BA900" i="2"/>
  <c r="BA899" i="2"/>
  <c r="BA898" i="2"/>
  <c r="BA897" i="2"/>
  <c r="BA896" i="2"/>
  <c r="BA895" i="2"/>
  <c r="BA894" i="2"/>
  <c r="BA893" i="2"/>
  <c r="BA892" i="2"/>
  <c r="BA891" i="2"/>
  <c r="BA890" i="2"/>
  <c r="BA889" i="2"/>
  <c r="BA888" i="2"/>
  <c r="BA887" i="2"/>
  <c r="BA886" i="2"/>
  <c r="BA885" i="2"/>
  <c r="BA884" i="2"/>
  <c r="BA883" i="2"/>
  <c r="BA882" i="2"/>
  <c r="BA881" i="2"/>
  <c r="BA880" i="2"/>
  <c r="BA879" i="2"/>
  <c r="BA878" i="2"/>
  <c r="BA877" i="2"/>
  <c r="BA876" i="2"/>
  <c r="BA875" i="2"/>
  <c r="BA874" i="2"/>
  <c r="BA873" i="2"/>
  <c r="BA872" i="2"/>
  <c r="BA871" i="2"/>
  <c r="BA870" i="2"/>
  <c r="BA869" i="2"/>
  <c r="BA868" i="2"/>
  <c r="BA867" i="2"/>
  <c r="BA866" i="2"/>
  <c r="BA865" i="2"/>
  <c r="BA864" i="2"/>
  <c r="BA863" i="2"/>
  <c r="BA862" i="2"/>
  <c r="BA861" i="2"/>
  <c r="BA860" i="2"/>
  <c r="BA859" i="2"/>
  <c r="BA858" i="2"/>
  <c r="BA857" i="2"/>
  <c r="BA856" i="2"/>
  <c r="BA855" i="2"/>
  <c r="BA854" i="2"/>
  <c r="BA853" i="2"/>
  <c r="BA852" i="2"/>
  <c r="BA851" i="2"/>
  <c r="BA850" i="2"/>
  <c r="BA849" i="2"/>
  <c r="BA848" i="2"/>
  <c r="BA847" i="2"/>
  <c r="BA846" i="2"/>
  <c r="BA845" i="2"/>
  <c r="BA844" i="2"/>
  <c r="BA843" i="2"/>
  <c r="BA842" i="2"/>
  <c r="BA841" i="2"/>
  <c r="BA840" i="2"/>
  <c r="BA839" i="2"/>
  <c r="BA838" i="2"/>
  <c r="BA837" i="2"/>
  <c r="BA836" i="2"/>
  <c r="BA835" i="2"/>
  <c r="BA834" i="2"/>
  <c r="BA833" i="2"/>
  <c r="BA832" i="2"/>
  <c r="BA831" i="2"/>
  <c r="BA830" i="2"/>
  <c r="BA829" i="2"/>
  <c r="BA828" i="2"/>
  <c r="BA827" i="2"/>
  <c r="BA826" i="2"/>
  <c r="BA825" i="2"/>
  <c r="BA824" i="2"/>
  <c r="BA823" i="2"/>
  <c r="BA822" i="2"/>
  <c r="BA821" i="2"/>
  <c r="BA820" i="2"/>
  <c r="BA819" i="2"/>
  <c r="BA818" i="2"/>
  <c r="BA817" i="2"/>
  <c r="BA816" i="2"/>
  <c r="BA815" i="2"/>
  <c r="BA814" i="2"/>
  <c r="BA813" i="2"/>
  <c r="BA812" i="2"/>
  <c r="BA811" i="2"/>
  <c r="BA810" i="2"/>
  <c r="BA809" i="2"/>
  <c r="BA808" i="2"/>
  <c r="BA807" i="2"/>
  <c r="BA806" i="2"/>
  <c r="BA805" i="2"/>
  <c r="BA804" i="2"/>
  <c r="BA803" i="2"/>
  <c r="BA802" i="2"/>
  <c r="BA801" i="2"/>
  <c r="BA800" i="2"/>
  <c r="BA799" i="2"/>
  <c r="BA798" i="2"/>
  <c r="BA797" i="2"/>
  <c r="BA796" i="2"/>
  <c r="BA795" i="2"/>
  <c r="BA794" i="2"/>
  <c r="BA793" i="2"/>
  <c r="BA792" i="2"/>
  <c r="BA791" i="2"/>
  <c r="BA790" i="2"/>
  <c r="BA789" i="2"/>
  <c r="BA788" i="2"/>
  <c r="BA787" i="2"/>
  <c r="BA786" i="2"/>
  <c r="BA785" i="2"/>
  <c r="BA784" i="2"/>
  <c r="BA783" i="2"/>
  <c r="BA782" i="2"/>
  <c r="BA781" i="2"/>
  <c r="BA780" i="2"/>
  <c r="BA779" i="2"/>
  <c r="BA778" i="2"/>
  <c r="BA777" i="2"/>
  <c r="BA776" i="2"/>
  <c r="BA775" i="2"/>
  <c r="BA774" i="2"/>
  <c r="BA773" i="2"/>
  <c r="BA772" i="2"/>
  <c r="BA771" i="2"/>
  <c r="BA770" i="2"/>
  <c r="BA769" i="2"/>
  <c r="BA768" i="2"/>
  <c r="BA767" i="2"/>
  <c r="BA766" i="2"/>
  <c r="BA765" i="2"/>
  <c r="BA764" i="2"/>
  <c r="BA763" i="2"/>
  <c r="BA762" i="2"/>
  <c r="BA761" i="2"/>
  <c r="BA760" i="2"/>
  <c r="BA759" i="2"/>
  <c r="BA758" i="2"/>
  <c r="BA757" i="2"/>
  <c r="BA756" i="2"/>
  <c r="BA755" i="2"/>
  <c r="BA754" i="2"/>
  <c r="BA753" i="2"/>
  <c r="BA752" i="2"/>
  <c r="BA751" i="2"/>
  <c r="BA750" i="2"/>
  <c r="BA749" i="2"/>
  <c r="BA748" i="2"/>
  <c r="BA747" i="2"/>
  <c r="BA746" i="2"/>
  <c r="BA745" i="2"/>
  <c r="BA744" i="2"/>
  <c r="BA743" i="2"/>
  <c r="BA742" i="2"/>
  <c r="BA741" i="2"/>
  <c r="BA740" i="2"/>
  <c r="BA739" i="2"/>
  <c r="BA738" i="2"/>
  <c r="BA737" i="2"/>
  <c r="BA736" i="2"/>
  <c r="BA735" i="2"/>
  <c r="BA734" i="2"/>
  <c r="BA733" i="2"/>
  <c r="BA732" i="2"/>
  <c r="BA731" i="2"/>
  <c r="BA730" i="2"/>
  <c r="BA729" i="2"/>
  <c r="BA728" i="2"/>
  <c r="BA727" i="2"/>
  <c r="BA726" i="2"/>
  <c r="BA725" i="2"/>
  <c r="BA724" i="2"/>
  <c r="BA723" i="2"/>
  <c r="BA722" i="2"/>
  <c r="BA721" i="2"/>
  <c r="BA720" i="2"/>
  <c r="BA719" i="2"/>
  <c r="BA718" i="2"/>
  <c r="BA717" i="2"/>
  <c r="BA716" i="2"/>
  <c r="BA715" i="2"/>
  <c r="BA714" i="2"/>
  <c r="BA713" i="2"/>
  <c r="BA712" i="2"/>
  <c r="BA711" i="2"/>
  <c r="BA710" i="2"/>
  <c r="BA709" i="2"/>
  <c r="BA708" i="2"/>
  <c r="BA707" i="2"/>
  <c r="BA706" i="2"/>
  <c r="BA705" i="2"/>
  <c r="BA704" i="2"/>
  <c r="BA703" i="2"/>
  <c r="BA702" i="2"/>
  <c r="BA701" i="2"/>
  <c r="BA700" i="2"/>
  <c r="BA699" i="2"/>
  <c r="BA698" i="2"/>
  <c r="BA697" i="2"/>
  <c r="BA696" i="2"/>
  <c r="BA695" i="2"/>
  <c r="BA694" i="2"/>
  <c r="BA693" i="2"/>
  <c r="BA692" i="2"/>
  <c r="BA691" i="2"/>
  <c r="BA690" i="2"/>
  <c r="BA689" i="2"/>
  <c r="BA688" i="2"/>
  <c r="BA687" i="2"/>
  <c r="BA686" i="2"/>
  <c r="BA685" i="2"/>
  <c r="BA684" i="2"/>
  <c r="BA683" i="2"/>
  <c r="BA682" i="2"/>
  <c r="BA681" i="2"/>
  <c r="BA680" i="2"/>
  <c r="BA679" i="2"/>
  <c r="BA678" i="2"/>
  <c r="BA677" i="2"/>
  <c r="BA676" i="2"/>
  <c r="BA675" i="2"/>
  <c r="BA674" i="2"/>
  <c r="BA673" i="2"/>
  <c r="BA672" i="2"/>
  <c r="BA671" i="2"/>
  <c r="BA670" i="2"/>
  <c r="BA669" i="2"/>
  <c r="BA668" i="2"/>
  <c r="BA667" i="2"/>
  <c r="BA666" i="2"/>
  <c r="BA665" i="2"/>
  <c r="BA664"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AZ1430" i="2"/>
  <c r="AZ1429" i="2"/>
  <c r="AZ1428" i="2"/>
  <c r="AZ1427" i="2"/>
  <c r="AZ1426" i="2"/>
  <c r="AZ1425" i="2"/>
  <c r="AZ1424" i="2"/>
  <c r="AZ1423" i="2"/>
  <c r="AZ1422" i="2"/>
  <c r="AZ1421" i="2"/>
  <c r="AZ1420" i="2"/>
  <c r="AZ1419" i="2"/>
  <c r="AZ1418" i="2"/>
  <c r="AZ1417" i="2"/>
  <c r="AZ1416" i="2"/>
  <c r="AZ1415" i="2"/>
  <c r="AZ1414" i="2"/>
  <c r="AZ1413" i="2"/>
  <c r="AZ1412" i="2"/>
  <c r="AZ1411" i="2"/>
  <c r="AZ1410" i="2"/>
  <c r="AZ1409" i="2"/>
  <c r="AZ1408" i="2"/>
  <c r="AZ1407" i="2"/>
  <c r="AZ1406" i="2"/>
  <c r="AZ1405" i="2"/>
  <c r="AZ1404" i="2"/>
  <c r="AZ1403" i="2"/>
  <c r="AZ1402" i="2"/>
  <c r="AZ1401" i="2"/>
  <c r="AZ1400" i="2"/>
  <c r="AZ1399" i="2"/>
  <c r="AZ1398" i="2"/>
  <c r="AZ1397" i="2"/>
  <c r="AZ1396" i="2"/>
  <c r="AZ1395" i="2"/>
  <c r="AZ1394" i="2"/>
  <c r="AZ1393" i="2"/>
  <c r="AZ1392" i="2"/>
  <c r="AZ1391" i="2"/>
  <c r="AZ1390" i="2"/>
  <c r="AZ1389" i="2"/>
  <c r="AZ1388" i="2"/>
  <c r="AZ1387" i="2"/>
  <c r="AZ1386" i="2"/>
  <c r="AZ1385" i="2"/>
  <c r="AZ1384" i="2"/>
  <c r="AZ1383" i="2"/>
  <c r="AZ1382" i="2"/>
  <c r="AZ1381" i="2"/>
  <c r="AZ1380" i="2"/>
  <c r="AZ1379" i="2"/>
  <c r="AZ1378" i="2"/>
  <c r="AZ1377" i="2"/>
  <c r="AZ1376" i="2"/>
  <c r="AZ1375" i="2"/>
  <c r="AZ1374" i="2"/>
  <c r="AZ1373" i="2"/>
  <c r="AZ1372" i="2"/>
  <c r="AZ1371" i="2"/>
  <c r="AZ1370" i="2"/>
  <c r="AZ1369" i="2"/>
  <c r="AZ1368" i="2"/>
  <c r="AZ1367" i="2"/>
  <c r="AZ1366" i="2"/>
  <c r="AZ1365" i="2"/>
  <c r="AZ1364" i="2"/>
  <c r="AZ1363" i="2"/>
  <c r="AZ1362" i="2"/>
  <c r="AZ1361" i="2"/>
  <c r="AZ1360" i="2"/>
  <c r="AZ1359" i="2"/>
  <c r="AZ1358" i="2"/>
  <c r="AZ1357" i="2"/>
  <c r="AZ1356" i="2"/>
  <c r="AZ1355" i="2"/>
  <c r="AZ1354" i="2"/>
  <c r="AZ1353" i="2"/>
  <c r="AZ1352" i="2"/>
  <c r="AZ1351" i="2"/>
  <c r="AZ1350" i="2"/>
  <c r="AZ1349" i="2"/>
  <c r="AZ1348" i="2"/>
  <c r="AZ1347" i="2"/>
  <c r="AZ1346" i="2"/>
  <c r="AZ1345" i="2"/>
  <c r="AZ1344" i="2"/>
  <c r="AZ1343" i="2"/>
  <c r="AZ1342" i="2"/>
  <c r="AZ1341" i="2"/>
  <c r="AZ1340" i="2"/>
  <c r="AZ1339" i="2"/>
  <c r="AZ1338" i="2"/>
  <c r="AZ1337" i="2"/>
  <c r="AZ1336" i="2"/>
  <c r="AZ1335" i="2"/>
  <c r="AZ1334" i="2"/>
  <c r="AZ1333" i="2"/>
  <c r="AZ1332" i="2"/>
  <c r="AZ1331" i="2"/>
  <c r="AZ1330" i="2"/>
  <c r="AZ1329" i="2"/>
  <c r="AZ1328" i="2"/>
  <c r="AZ1327" i="2"/>
  <c r="AZ1326" i="2"/>
  <c r="AZ1325" i="2"/>
  <c r="AZ1324" i="2"/>
  <c r="AZ1323" i="2"/>
  <c r="AZ1322" i="2"/>
  <c r="AZ1321" i="2"/>
  <c r="AZ1320" i="2"/>
  <c r="AZ1319" i="2"/>
  <c r="AZ1318" i="2"/>
  <c r="AZ1317" i="2"/>
  <c r="AZ1316" i="2"/>
  <c r="AZ1315" i="2"/>
  <c r="AZ1314" i="2"/>
  <c r="AZ1313" i="2"/>
  <c r="AZ1312" i="2"/>
  <c r="AZ1311" i="2"/>
  <c r="AZ1310" i="2"/>
  <c r="AZ1309" i="2"/>
  <c r="AZ1308" i="2"/>
  <c r="AZ1307" i="2"/>
  <c r="AZ1306" i="2"/>
  <c r="AZ1305" i="2"/>
  <c r="AZ1304" i="2"/>
  <c r="AZ1303" i="2"/>
  <c r="AZ1302" i="2"/>
  <c r="AZ1301" i="2"/>
  <c r="AZ1300" i="2"/>
  <c r="AZ1299" i="2"/>
  <c r="AZ1298" i="2"/>
  <c r="AZ1297" i="2"/>
  <c r="AZ1296" i="2"/>
  <c r="AZ1295" i="2"/>
  <c r="AZ1294" i="2"/>
  <c r="AZ1293" i="2"/>
  <c r="AZ1292" i="2"/>
  <c r="AZ1291" i="2"/>
  <c r="AZ1290" i="2"/>
  <c r="AZ1289" i="2"/>
  <c r="AZ1288" i="2"/>
  <c r="AZ1287" i="2"/>
  <c r="AZ1286" i="2"/>
  <c r="AZ1285" i="2"/>
  <c r="AZ1284" i="2"/>
  <c r="AZ1283" i="2"/>
  <c r="AZ1282" i="2"/>
  <c r="AZ1281" i="2"/>
  <c r="AZ1280" i="2"/>
  <c r="AZ1279" i="2"/>
  <c r="AZ1278" i="2"/>
  <c r="AZ1277" i="2"/>
  <c r="AZ1276" i="2"/>
  <c r="AZ1275" i="2"/>
  <c r="AZ1274" i="2"/>
  <c r="AZ1273" i="2"/>
  <c r="AZ1272" i="2"/>
  <c r="AZ1271" i="2"/>
  <c r="AZ1270" i="2"/>
  <c r="AZ1269" i="2"/>
  <c r="AZ1268" i="2"/>
  <c r="AZ1267" i="2"/>
  <c r="AZ1266" i="2"/>
  <c r="AZ1265" i="2"/>
  <c r="AZ1264" i="2"/>
  <c r="AZ1263" i="2"/>
  <c r="AZ1262" i="2"/>
  <c r="AZ1261" i="2"/>
  <c r="AZ1260" i="2"/>
  <c r="AZ1259" i="2"/>
  <c r="AZ1258" i="2"/>
  <c r="AZ1257" i="2"/>
  <c r="AZ1256" i="2"/>
  <c r="AZ1255" i="2"/>
  <c r="AZ1254" i="2"/>
  <c r="AZ1253" i="2"/>
  <c r="AZ1252" i="2"/>
  <c r="AZ1251" i="2"/>
  <c r="AZ1250" i="2"/>
  <c r="AZ1249" i="2"/>
  <c r="AZ1248" i="2"/>
  <c r="AZ1247" i="2"/>
  <c r="AZ1246" i="2"/>
  <c r="AZ1245" i="2"/>
  <c r="AZ1244" i="2"/>
  <c r="AZ1243" i="2"/>
  <c r="AZ1242" i="2"/>
  <c r="AZ1241" i="2"/>
  <c r="AZ1240" i="2"/>
  <c r="AZ1239" i="2"/>
  <c r="AZ1238" i="2"/>
  <c r="AZ1237" i="2"/>
  <c r="AZ1236" i="2"/>
  <c r="AZ1235" i="2"/>
  <c r="AZ1234" i="2"/>
  <c r="AZ1233" i="2"/>
  <c r="AZ1232" i="2"/>
  <c r="AZ1231" i="2"/>
  <c r="AZ1230" i="2"/>
  <c r="AZ1229" i="2"/>
  <c r="AZ1228" i="2"/>
  <c r="AZ1227" i="2"/>
  <c r="AZ1226" i="2"/>
  <c r="AZ1225" i="2"/>
  <c r="AZ1224" i="2"/>
  <c r="AZ1223" i="2"/>
  <c r="AZ1222" i="2"/>
  <c r="AZ1221" i="2"/>
  <c r="AZ1220" i="2"/>
  <c r="AZ1219" i="2"/>
  <c r="AZ1218" i="2"/>
  <c r="AZ1217" i="2"/>
  <c r="AZ1216" i="2"/>
  <c r="AZ1215" i="2"/>
  <c r="AZ1214" i="2"/>
  <c r="AZ1213" i="2"/>
  <c r="AZ1212" i="2"/>
  <c r="AZ1211" i="2"/>
  <c r="AZ1210" i="2"/>
  <c r="AZ1209" i="2"/>
  <c r="AZ1208" i="2"/>
  <c r="AZ1207" i="2"/>
  <c r="AZ1206" i="2"/>
  <c r="AZ1205" i="2"/>
  <c r="AZ1204" i="2"/>
  <c r="AZ1203" i="2"/>
  <c r="AZ1202" i="2"/>
  <c r="AZ1201" i="2"/>
  <c r="AZ1200" i="2"/>
  <c r="AZ1199" i="2"/>
  <c r="AZ1198" i="2"/>
  <c r="AZ1197" i="2"/>
  <c r="AZ1196" i="2"/>
  <c r="AZ1195" i="2"/>
  <c r="AZ1194" i="2"/>
  <c r="AZ1193" i="2"/>
  <c r="AZ1192" i="2"/>
  <c r="AZ1191" i="2"/>
  <c r="AZ1190" i="2"/>
  <c r="AZ1189" i="2"/>
  <c r="AZ1188" i="2"/>
  <c r="AZ1187" i="2"/>
  <c r="AZ1186" i="2"/>
  <c r="AZ1185" i="2"/>
  <c r="AZ1184" i="2"/>
  <c r="AZ1183" i="2"/>
  <c r="AZ1182" i="2"/>
  <c r="AZ1181" i="2"/>
  <c r="AZ1180" i="2"/>
  <c r="AZ1179" i="2"/>
  <c r="AZ1178" i="2"/>
  <c r="AZ1177" i="2"/>
  <c r="AZ1176" i="2"/>
  <c r="AZ1175" i="2"/>
  <c r="AZ1174" i="2"/>
  <c r="AZ1173" i="2"/>
  <c r="AZ1172" i="2"/>
  <c r="AZ1171" i="2"/>
  <c r="AZ1170" i="2"/>
  <c r="AZ1169" i="2"/>
  <c r="AZ1168" i="2"/>
  <c r="AZ1167" i="2"/>
  <c r="AZ1166" i="2"/>
  <c r="AZ1165" i="2"/>
  <c r="AZ1164" i="2"/>
  <c r="AZ1163" i="2"/>
  <c r="AZ1162" i="2"/>
  <c r="AZ1161" i="2"/>
  <c r="AZ1160" i="2"/>
  <c r="AZ1159" i="2"/>
  <c r="AZ1158" i="2"/>
  <c r="AZ1157" i="2"/>
  <c r="AZ1156" i="2"/>
  <c r="AZ1155" i="2"/>
  <c r="AZ1154" i="2"/>
  <c r="AZ1153" i="2"/>
  <c r="AZ1152" i="2"/>
  <c r="AZ1151" i="2"/>
  <c r="AZ1150" i="2"/>
  <c r="AZ1149" i="2"/>
  <c r="AZ1148" i="2"/>
  <c r="AZ1147" i="2"/>
  <c r="AZ1146" i="2"/>
  <c r="AZ1145" i="2"/>
  <c r="AZ1144" i="2"/>
  <c r="AZ1143" i="2"/>
  <c r="AZ1142" i="2"/>
  <c r="AZ1141" i="2"/>
  <c r="AZ1140" i="2"/>
  <c r="AZ1139" i="2"/>
  <c r="AZ1138" i="2"/>
  <c r="AZ1137" i="2"/>
  <c r="AZ1136" i="2"/>
  <c r="AZ1135" i="2"/>
  <c r="AZ1134" i="2"/>
  <c r="AZ1133" i="2"/>
  <c r="AZ1132" i="2"/>
  <c r="AZ1131" i="2"/>
  <c r="AZ1130" i="2"/>
  <c r="AZ1129" i="2"/>
  <c r="AZ1128" i="2"/>
  <c r="AZ1127" i="2"/>
  <c r="AZ1126" i="2"/>
  <c r="AZ1125" i="2"/>
  <c r="AZ1124" i="2"/>
  <c r="AZ1123" i="2"/>
  <c r="AZ1122" i="2"/>
  <c r="AZ1121" i="2"/>
  <c r="AZ1120" i="2"/>
  <c r="AZ1119" i="2"/>
  <c r="AZ1118" i="2"/>
  <c r="AZ1117" i="2"/>
  <c r="AZ1116" i="2"/>
  <c r="AZ1115" i="2"/>
  <c r="AZ1114" i="2"/>
  <c r="AZ1113" i="2"/>
  <c r="AZ1112" i="2"/>
  <c r="AZ1111" i="2"/>
  <c r="AZ1110" i="2"/>
  <c r="AZ1109" i="2"/>
  <c r="AZ1108" i="2"/>
  <c r="AZ1107" i="2"/>
  <c r="AZ1106" i="2"/>
  <c r="AZ1105" i="2"/>
  <c r="AZ1104" i="2"/>
  <c r="AZ1103" i="2"/>
  <c r="AZ1102" i="2"/>
  <c r="AZ1101" i="2"/>
  <c r="AZ1100" i="2"/>
  <c r="AZ1099" i="2"/>
  <c r="AZ1098" i="2"/>
  <c r="AZ1097" i="2"/>
  <c r="AZ1096" i="2"/>
  <c r="AZ1095" i="2"/>
  <c r="AZ1094" i="2"/>
  <c r="AZ1093" i="2"/>
  <c r="AZ1092" i="2"/>
  <c r="AZ1091" i="2"/>
  <c r="AZ1090" i="2"/>
  <c r="AZ1089" i="2"/>
  <c r="AZ1088" i="2"/>
  <c r="AZ1087" i="2"/>
  <c r="AZ1086" i="2"/>
  <c r="AZ1085" i="2"/>
  <c r="AZ1084" i="2"/>
  <c r="AZ1083" i="2"/>
  <c r="AZ1082" i="2"/>
  <c r="AZ1081" i="2"/>
  <c r="AZ1080" i="2"/>
  <c r="AZ1079" i="2"/>
  <c r="AZ1078" i="2"/>
  <c r="AZ1077" i="2"/>
  <c r="AZ1076" i="2"/>
  <c r="AZ1075" i="2"/>
  <c r="AZ1074" i="2"/>
  <c r="AZ1073" i="2"/>
  <c r="AZ1072" i="2"/>
  <c r="AZ1071" i="2"/>
  <c r="AZ1070" i="2"/>
  <c r="AZ1069" i="2"/>
  <c r="AZ1068" i="2"/>
  <c r="AZ1067" i="2"/>
  <c r="AZ1066" i="2"/>
  <c r="AZ1065" i="2"/>
  <c r="AZ1064" i="2"/>
  <c r="AZ1063" i="2"/>
  <c r="AZ1062" i="2"/>
  <c r="AZ1061" i="2"/>
  <c r="AZ1060" i="2"/>
  <c r="AZ1059" i="2"/>
  <c r="AZ1058" i="2"/>
  <c r="AZ1057" i="2"/>
  <c r="AZ1056" i="2"/>
  <c r="AZ1055" i="2"/>
  <c r="AZ1054" i="2"/>
  <c r="AZ1053" i="2"/>
  <c r="AZ1052" i="2"/>
  <c r="AZ1051" i="2"/>
  <c r="AZ1050" i="2"/>
  <c r="AZ1049" i="2"/>
  <c r="AZ1048" i="2"/>
  <c r="AZ1047" i="2"/>
  <c r="AZ1046" i="2"/>
  <c r="AZ1045" i="2"/>
  <c r="AZ1044" i="2"/>
  <c r="AZ1043" i="2"/>
  <c r="AZ1042" i="2"/>
  <c r="AZ1041" i="2"/>
  <c r="AZ1040" i="2"/>
  <c r="AZ1039" i="2"/>
  <c r="AZ1038" i="2"/>
  <c r="AZ1037" i="2"/>
  <c r="AZ1036" i="2"/>
  <c r="AZ1035" i="2"/>
  <c r="AZ1034" i="2"/>
  <c r="AZ1033" i="2"/>
  <c r="AZ1032" i="2"/>
  <c r="AZ1031" i="2"/>
  <c r="AZ1030" i="2"/>
  <c r="AZ1029" i="2"/>
  <c r="AZ1028" i="2"/>
  <c r="AZ1027" i="2"/>
  <c r="AZ1026" i="2"/>
  <c r="AZ1025" i="2"/>
  <c r="AZ1024" i="2"/>
  <c r="AZ1023" i="2"/>
  <c r="AZ1022" i="2"/>
  <c r="AZ1021" i="2"/>
  <c r="AZ1020" i="2"/>
  <c r="AZ1019" i="2"/>
  <c r="AZ1018" i="2"/>
  <c r="AZ1017" i="2"/>
  <c r="AZ1016" i="2"/>
  <c r="AZ1015" i="2"/>
  <c r="AZ1014" i="2"/>
  <c r="AZ1013" i="2"/>
  <c r="AZ1012" i="2"/>
  <c r="AZ1011" i="2"/>
  <c r="AZ1010" i="2"/>
  <c r="AZ1009" i="2"/>
  <c r="AZ1008" i="2"/>
  <c r="AZ1007" i="2"/>
  <c r="AZ1006" i="2"/>
  <c r="AZ1005" i="2"/>
  <c r="AZ1004" i="2"/>
  <c r="AZ1003" i="2"/>
  <c r="AZ1002" i="2"/>
  <c r="AZ1001" i="2"/>
  <c r="AZ1000" i="2"/>
  <c r="AZ999" i="2"/>
  <c r="AZ998" i="2"/>
  <c r="AZ997" i="2"/>
  <c r="AZ996" i="2"/>
  <c r="AZ995" i="2"/>
  <c r="AZ994" i="2"/>
  <c r="AZ993" i="2"/>
  <c r="AZ992" i="2"/>
  <c r="AZ991" i="2"/>
  <c r="AZ990" i="2"/>
  <c r="AZ989" i="2"/>
  <c r="AZ988" i="2"/>
  <c r="AZ987" i="2"/>
  <c r="AZ986" i="2"/>
  <c r="AZ985" i="2"/>
  <c r="AZ984" i="2"/>
  <c r="AZ983" i="2"/>
  <c r="AZ982" i="2"/>
  <c r="AZ981" i="2"/>
  <c r="AZ980" i="2"/>
  <c r="AZ979" i="2"/>
  <c r="AZ978" i="2"/>
  <c r="AZ977" i="2"/>
  <c r="AZ976" i="2"/>
  <c r="AZ975" i="2"/>
  <c r="AZ974" i="2"/>
  <c r="AZ973" i="2"/>
  <c r="AZ972" i="2"/>
  <c r="AZ971" i="2"/>
  <c r="AZ970" i="2"/>
  <c r="AZ969" i="2"/>
  <c r="AZ968" i="2"/>
  <c r="AZ967" i="2"/>
  <c r="AZ966" i="2"/>
  <c r="AZ965" i="2"/>
  <c r="AZ964" i="2"/>
  <c r="AZ963" i="2"/>
  <c r="AZ962" i="2"/>
  <c r="AZ961" i="2"/>
  <c r="AZ960" i="2"/>
  <c r="AZ959" i="2"/>
  <c r="AZ958" i="2"/>
  <c r="AZ957" i="2"/>
  <c r="AZ956" i="2"/>
  <c r="AZ955" i="2"/>
  <c r="AZ954" i="2"/>
  <c r="AZ953" i="2"/>
  <c r="AZ952" i="2"/>
  <c r="AZ951" i="2"/>
  <c r="AZ950" i="2"/>
  <c r="AZ949" i="2"/>
  <c r="AZ948" i="2"/>
  <c r="AZ947" i="2"/>
  <c r="AZ946" i="2"/>
  <c r="AZ945" i="2"/>
  <c r="AZ944" i="2"/>
  <c r="AZ943" i="2"/>
  <c r="AZ942" i="2"/>
  <c r="AZ941" i="2"/>
  <c r="AZ940" i="2"/>
  <c r="AZ939" i="2"/>
  <c r="AZ938" i="2"/>
  <c r="AZ937" i="2"/>
  <c r="AZ936" i="2"/>
  <c r="AZ935" i="2"/>
  <c r="AZ934" i="2"/>
  <c r="AZ933" i="2"/>
  <c r="AZ932" i="2"/>
  <c r="AZ931" i="2"/>
  <c r="AZ930" i="2"/>
  <c r="AZ929" i="2"/>
  <c r="AZ928" i="2"/>
  <c r="AZ927" i="2"/>
  <c r="AZ926" i="2"/>
  <c r="AZ925" i="2"/>
  <c r="AZ924" i="2"/>
  <c r="AZ923" i="2"/>
  <c r="AZ922" i="2"/>
  <c r="AZ921" i="2"/>
  <c r="AZ920" i="2"/>
  <c r="AZ919" i="2"/>
  <c r="AZ918" i="2"/>
  <c r="AZ917" i="2"/>
  <c r="AZ916" i="2"/>
  <c r="AZ915" i="2"/>
  <c r="AZ914" i="2"/>
  <c r="AZ913" i="2"/>
  <c r="AZ912" i="2"/>
  <c r="AZ911" i="2"/>
  <c r="AZ910" i="2"/>
  <c r="AZ909" i="2"/>
  <c r="AZ908" i="2"/>
  <c r="AZ907" i="2"/>
  <c r="AZ906" i="2"/>
  <c r="AZ905" i="2"/>
  <c r="AZ904" i="2"/>
  <c r="AZ903" i="2"/>
  <c r="AZ902" i="2"/>
  <c r="AZ901" i="2"/>
  <c r="AZ900" i="2"/>
  <c r="AZ899" i="2"/>
  <c r="AZ898" i="2"/>
  <c r="AZ897" i="2"/>
  <c r="AZ896" i="2"/>
  <c r="AZ895" i="2"/>
  <c r="AZ894" i="2"/>
  <c r="AZ893" i="2"/>
  <c r="AZ892" i="2"/>
  <c r="AZ891" i="2"/>
  <c r="AZ890" i="2"/>
  <c r="AZ889" i="2"/>
  <c r="AZ888" i="2"/>
  <c r="AZ887" i="2"/>
  <c r="AZ886" i="2"/>
  <c r="AZ885" i="2"/>
  <c r="AZ884" i="2"/>
  <c r="AZ883" i="2"/>
  <c r="AZ882" i="2"/>
  <c r="AZ881" i="2"/>
  <c r="AZ880" i="2"/>
  <c r="AZ879" i="2"/>
  <c r="AZ878" i="2"/>
  <c r="AZ877" i="2"/>
  <c r="AZ876" i="2"/>
  <c r="AZ875" i="2"/>
  <c r="AZ874" i="2"/>
  <c r="AZ873" i="2"/>
  <c r="AZ872" i="2"/>
  <c r="AZ871" i="2"/>
  <c r="AZ870" i="2"/>
  <c r="AZ869" i="2"/>
  <c r="AZ868" i="2"/>
  <c r="AZ867" i="2"/>
  <c r="AZ866" i="2"/>
  <c r="AZ865" i="2"/>
  <c r="AZ864" i="2"/>
  <c r="AZ863" i="2"/>
  <c r="AZ862" i="2"/>
  <c r="AZ861" i="2"/>
  <c r="AZ860" i="2"/>
  <c r="AZ859" i="2"/>
  <c r="AZ858" i="2"/>
  <c r="AZ857" i="2"/>
  <c r="AZ856" i="2"/>
  <c r="AZ855" i="2"/>
  <c r="AZ854" i="2"/>
  <c r="AZ853" i="2"/>
  <c r="AZ852" i="2"/>
  <c r="AZ851" i="2"/>
  <c r="AZ850" i="2"/>
  <c r="AZ849" i="2"/>
  <c r="AZ848" i="2"/>
  <c r="AZ847" i="2"/>
  <c r="AZ846" i="2"/>
  <c r="AZ845" i="2"/>
  <c r="AZ844" i="2"/>
  <c r="AZ843" i="2"/>
  <c r="AZ842" i="2"/>
  <c r="AZ841" i="2"/>
  <c r="AZ840" i="2"/>
  <c r="AZ839" i="2"/>
  <c r="AZ838" i="2"/>
  <c r="AZ837" i="2"/>
  <c r="AZ836" i="2"/>
  <c r="AZ835" i="2"/>
  <c r="AZ834" i="2"/>
  <c r="AZ833" i="2"/>
  <c r="AZ832" i="2"/>
  <c r="AZ831" i="2"/>
  <c r="AZ830" i="2"/>
  <c r="AZ829" i="2"/>
  <c r="AZ828" i="2"/>
  <c r="AZ827" i="2"/>
  <c r="AZ826" i="2"/>
  <c r="AZ825" i="2"/>
  <c r="AZ824" i="2"/>
  <c r="AZ823" i="2"/>
  <c r="AZ822" i="2"/>
  <c r="AZ821" i="2"/>
  <c r="AZ820" i="2"/>
  <c r="AZ819" i="2"/>
  <c r="AZ818" i="2"/>
  <c r="AZ817" i="2"/>
  <c r="AZ816" i="2"/>
  <c r="AZ815" i="2"/>
  <c r="AZ814" i="2"/>
  <c r="AZ813" i="2"/>
  <c r="AZ812" i="2"/>
  <c r="AZ811" i="2"/>
  <c r="AZ810" i="2"/>
  <c r="AZ809" i="2"/>
  <c r="AZ808" i="2"/>
  <c r="AZ807" i="2"/>
  <c r="AZ806" i="2"/>
  <c r="AZ805" i="2"/>
  <c r="AZ804" i="2"/>
  <c r="AZ803" i="2"/>
  <c r="AZ802" i="2"/>
  <c r="AZ801" i="2"/>
  <c r="AZ800" i="2"/>
  <c r="AZ799" i="2"/>
  <c r="AZ798" i="2"/>
  <c r="AZ797" i="2"/>
  <c r="AZ796" i="2"/>
  <c r="AZ795" i="2"/>
  <c r="AZ794" i="2"/>
  <c r="AZ793" i="2"/>
  <c r="AZ792" i="2"/>
  <c r="AZ791" i="2"/>
  <c r="AZ790" i="2"/>
  <c r="AZ789" i="2"/>
  <c r="AZ788" i="2"/>
  <c r="AZ787" i="2"/>
  <c r="AZ786" i="2"/>
  <c r="AZ785" i="2"/>
  <c r="AZ784" i="2"/>
  <c r="AZ783" i="2"/>
  <c r="AZ782" i="2"/>
  <c r="AZ781" i="2"/>
  <c r="AZ780" i="2"/>
  <c r="AZ779" i="2"/>
  <c r="AZ778" i="2"/>
  <c r="AZ777" i="2"/>
  <c r="AZ776" i="2"/>
  <c r="AZ775" i="2"/>
  <c r="AZ774" i="2"/>
  <c r="AZ773" i="2"/>
  <c r="AZ772" i="2"/>
  <c r="AZ771" i="2"/>
  <c r="AZ770" i="2"/>
  <c r="AZ769" i="2"/>
  <c r="AZ768" i="2"/>
  <c r="AZ767" i="2"/>
  <c r="AZ766" i="2"/>
  <c r="AZ765" i="2"/>
  <c r="AZ764" i="2"/>
  <c r="AZ763" i="2"/>
  <c r="AZ762" i="2"/>
  <c r="AZ761" i="2"/>
  <c r="AZ760" i="2"/>
  <c r="AZ759" i="2"/>
  <c r="AZ758" i="2"/>
  <c r="AZ757" i="2"/>
  <c r="AZ756" i="2"/>
  <c r="AZ755" i="2"/>
  <c r="AZ754" i="2"/>
  <c r="AZ753" i="2"/>
  <c r="AZ752" i="2"/>
  <c r="AZ751" i="2"/>
  <c r="AZ750" i="2"/>
  <c r="AZ749" i="2"/>
  <c r="AZ748" i="2"/>
  <c r="AZ747" i="2"/>
  <c r="AZ746" i="2"/>
  <c r="AZ745" i="2"/>
  <c r="AZ744" i="2"/>
  <c r="AZ743" i="2"/>
  <c r="AZ742" i="2"/>
  <c r="AZ741" i="2"/>
  <c r="AZ740" i="2"/>
  <c r="AZ739" i="2"/>
  <c r="AZ738" i="2"/>
  <c r="AZ737" i="2"/>
  <c r="AZ736" i="2"/>
  <c r="AZ735" i="2"/>
  <c r="AZ734" i="2"/>
  <c r="AZ733" i="2"/>
  <c r="AZ732" i="2"/>
  <c r="AZ731" i="2"/>
  <c r="AZ730" i="2"/>
  <c r="AZ729" i="2"/>
  <c r="AZ728" i="2"/>
  <c r="AZ727" i="2"/>
  <c r="AZ726" i="2"/>
  <c r="AZ725" i="2"/>
  <c r="AZ724" i="2"/>
  <c r="AZ723" i="2"/>
  <c r="AZ722" i="2"/>
  <c r="AZ721" i="2"/>
  <c r="AZ720" i="2"/>
  <c r="AZ719" i="2"/>
  <c r="AZ718" i="2"/>
  <c r="AZ717" i="2"/>
  <c r="AZ716" i="2"/>
  <c r="AZ715" i="2"/>
  <c r="AZ714" i="2"/>
  <c r="AZ713" i="2"/>
  <c r="AZ712" i="2"/>
  <c r="AZ711" i="2"/>
  <c r="AZ710" i="2"/>
  <c r="AZ709" i="2"/>
  <c r="AZ708" i="2"/>
  <c r="AZ707" i="2"/>
  <c r="AZ706" i="2"/>
  <c r="AZ705" i="2"/>
  <c r="AZ704" i="2"/>
  <c r="AZ703" i="2"/>
  <c r="AZ702" i="2"/>
  <c r="AZ701" i="2"/>
  <c r="AZ700" i="2"/>
  <c r="AZ699" i="2"/>
  <c r="AZ698" i="2"/>
  <c r="AZ697" i="2"/>
  <c r="AZ696" i="2"/>
  <c r="AZ695" i="2"/>
  <c r="AZ694" i="2"/>
  <c r="AZ693" i="2"/>
  <c r="AZ692" i="2"/>
  <c r="AZ691" i="2"/>
  <c r="AZ690" i="2"/>
  <c r="AZ689" i="2"/>
  <c r="AZ688" i="2"/>
  <c r="AZ687" i="2"/>
  <c r="AZ686" i="2"/>
  <c r="AZ685" i="2"/>
  <c r="AZ684" i="2"/>
  <c r="AZ683" i="2"/>
  <c r="AZ682" i="2"/>
  <c r="AZ681" i="2"/>
  <c r="AZ680" i="2"/>
  <c r="AZ679" i="2"/>
  <c r="AZ678" i="2"/>
  <c r="AZ677" i="2"/>
  <c r="AZ676" i="2"/>
  <c r="AZ675" i="2"/>
  <c r="AZ674" i="2"/>
  <c r="AZ673" i="2"/>
  <c r="AZ672" i="2"/>
  <c r="AZ671" i="2"/>
  <c r="AZ670" i="2"/>
  <c r="AZ669" i="2"/>
  <c r="AZ668" i="2"/>
  <c r="AZ667" i="2"/>
  <c r="AZ666" i="2"/>
  <c r="AZ665" i="2"/>
  <c r="AZ664" i="2"/>
  <c r="AZ663" i="2"/>
  <c r="AZ662" i="2"/>
  <c r="AZ661" i="2"/>
  <c r="AZ660" i="2"/>
  <c r="AZ659" i="2"/>
  <c r="AZ658" i="2"/>
  <c r="AZ657" i="2"/>
  <c r="AZ656" i="2"/>
  <c r="AZ655" i="2"/>
  <c r="AZ654" i="2"/>
  <c r="AZ653" i="2"/>
  <c r="AZ652" i="2"/>
  <c r="AZ651" i="2"/>
  <c r="AZ650" i="2"/>
  <c r="AZ649" i="2"/>
  <c r="AZ648" i="2"/>
  <c r="AZ647" i="2"/>
  <c r="AZ646" i="2"/>
  <c r="AZ645" i="2"/>
  <c r="AZ644" i="2"/>
  <c r="AZ643" i="2"/>
  <c r="AZ642" i="2"/>
  <c r="AZ641" i="2"/>
  <c r="AZ640" i="2"/>
  <c r="AZ639" i="2"/>
  <c r="AZ638" i="2"/>
  <c r="AZ637" i="2"/>
  <c r="AZ636" i="2"/>
  <c r="AZ635" i="2"/>
  <c r="AZ634" i="2"/>
  <c r="AZ633" i="2"/>
  <c r="AZ632" i="2"/>
  <c r="AZ631" i="2"/>
  <c r="AZ630" i="2"/>
  <c r="AZ629" i="2"/>
  <c r="AZ628" i="2"/>
  <c r="AZ627" i="2"/>
  <c r="AZ626" i="2"/>
  <c r="AZ625" i="2"/>
  <c r="AZ624" i="2"/>
  <c r="AZ623" i="2"/>
  <c r="AZ622" i="2"/>
  <c r="AZ621" i="2"/>
  <c r="AZ620" i="2"/>
  <c r="AZ619" i="2"/>
  <c r="AZ618" i="2"/>
  <c r="AZ617" i="2"/>
  <c r="AZ616" i="2"/>
  <c r="AZ615" i="2"/>
  <c r="AZ614" i="2"/>
  <c r="AZ613" i="2"/>
  <c r="AZ612" i="2"/>
  <c r="AZ611" i="2"/>
  <c r="AZ610" i="2"/>
  <c r="AZ609" i="2"/>
  <c r="AZ608" i="2"/>
  <c r="AZ607" i="2"/>
  <c r="AZ606" i="2"/>
  <c r="AZ605" i="2"/>
  <c r="AZ604" i="2"/>
  <c r="AZ603" i="2"/>
  <c r="AZ602" i="2"/>
  <c r="AZ601" i="2"/>
  <c r="AZ600" i="2"/>
  <c r="AZ599" i="2"/>
  <c r="AZ598" i="2"/>
  <c r="AZ597" i="2"/>
  <c r="AZ596" i="2"/>
  <c r="AZ595" i="2"/>
  <c r="AZ594" i="2"/>
  <c r="AZ593" i="2"/>
  <c r="AZ592" i="2"/>
  <c r="AZ591" i="2"/>
  <c r="AZ590" i="2"/>
  <c r="AZ589" i="2"/>
  <c r="AZ588" i="2"/>
  <c r="AZ587" i="2"/>
  <c r="AZ586" i="2"/>
  <c r="AZ585" i="2"/>
  <c r="AZ584" i="2"/>
  <c r="AZ583" i="2"/>
  <c r="AZ582" i="2"/>
  <c r="AZ581" i="2"/>
  <c r="AZ580" i="2"/>
  <c r="AZ579" i="2"/>
  <c r="AZ578" i="2"/>
  <c r="AZ577" i="2"/>
  <c r="AZ576" i="2"/>
  <c r="AZ575" i="2"/>
  <c r="AZ574" i="2"/>
  <c r="AZ573" i="2"/>
  <c r="AZ572" i="2"/>
  <c r="AZ571" i="2"/>
  <c r="AZ570" i="2"/>
  <c r="AZ569" i="2"/>
  <c r="AZ568" i="2"/>
  <c r="AZ567" i="2"/>
  <c r="AZ566" i="2"/>
  <c r="AZ565" i="2"/>
  <c r="AZ564" i="2"/>
  <c r="AZ563" i="2"/>
  <c r="AZ562" i="2"/>
  <c r="AZ561" i="2"/>
  <c r="AZ560" i="2"/>
  <c r="AZ559" i="2"/>
  <c r="AZ558" i="2"/>
  <c r="AZ557" i="2"/>
  <c r="AZ556" i="2"/>
  <c r="AZ555" i="2"/>
  <c r="AZ554" i="2"/>
  <c r="AZ553" i="2"/>
  <c r="AZ552" i="2"/>
  <c r="AZ551" i="2"/>
  <c r="AZ550" i="2"/>
  <c r="AZ549" i="2"/>
  <c r="AZ548" i="2"/>
  <c r="AZ547" i="2"/>
  <c r="AZ546" i="2"/>
  <c r="AZ545" i="2"/>
  <c r="AZ544" i="2"/>
  <c r="AZ543" i="2"/>
  <c r="AZ542" i="2"/>
  <c r="AZ541" i="2"/>
  <c r="AZ540" i="2"/>
  <c r="AZ539" i="2"/>
  <c r="AZ538" i="2"/>
  <c r="AZ537" i="2"/>
  <c r="AZ536" i="2"/>
  <c r="AZ535" i="2"/>
  <c r="AZ534" i="2"/>
  <c r="AZ533" i="2"/>
  <c r="AZ532" i="2"/>
  <c r="AZ531" i="2"/>
  <c r="AZ530" i="2"/>
  <c r="AZ529" i="2"/>
  <c r="AZ528" i="2"/>
  <c r="AZ527" i="2"/>
  <c r="AZ526" i="2"/>
  <c r="AZ525" i="2"/>
  <c r="AZ524" i="2"/>
  <c r="AZ523" i="2"/>
  <c r="AZ522" i="2"/>
  <c r="AZ521" i="2"/>
  <c r="AZ520" i="2"/>
  <c r="AZ519" i="2"/>
  <c r="AZ518" i="2"/>
  <c r="AZ517" i="2"/>
  <c r="AZ516" i="2"/>
  <c r="AZ515" i="2"/>
  <c r="AZ514" i="2"/>
  <c r="AZ513" i="2"/>
  <c r="AZ512" i="2"/>
  <c r="AZ511" i="2"/>
  <c r="AZ510" i="2"/>
  <c r="AZ509" i="2"/>
  <c r="AZ508" i="2"/>
  <c r="AZ507" i="2"/>
  <c r="AZ506" i="2"/>
  <c r="AZ505" i="2"/>
  <c r="AZ504" i="2"/>
  <c r="AZ503" i="2"/>
  <c r="AZ502" i="2"/>
  <c r="AZ501" i="2"/>
  <c r="AZ500" i="2"/>
  <c r="AZ499" i="2"/>
  <c r="AZ498" i="2"/>
  <c r="AZ497" i="2"/>
  <c r="AZ496" i="2"/>
  <c r="AZ495" i="2"/>
  <c r="AZ494" i="2"/>
  <c r="AZ493" i="2"/>
  <c r="AZ492" i="2"/>
  <c r="AZ491" i="2"/>
  <c r="AZ490" i="2"/>
  <c r="AZ489" i="2"/>
  <c r="AZ488" i="2"/>
  <c r="AZ487" i="2"/>
  <c r="AZ486" i="2"/>
  <c r="AZ485" i="2"/>
  <c r="AZ484" i="2"/>
  <c r="AZ483" i="2"/>
  <c r="AZ482" i="2"/>
  <c r="AZ481" i="2"/>
  <c r="AZ480" i="2"/>
  <c r="AZ479" i="2"/>
  <c r="AZ478" i="2"/>
  <c r="AZ477" i="2"/>
  <c r="AZ476" i="2"/>
  <c r="AZ475" i="2"/>
  <c r="AZ474" i="2"/>
  <c r="AZ473" i="2"/>
  <c r="AZ472" i="2"/>
  <c r="AZ471" i="2"/>
  <c r="AZ470" i="2"/>
  <c r="AZ469" i="2"/>
  <c r="AZ468" i="2"/>
  <c r="AZ467" i="2"/>
  <c r="AZ466" i="2"/>
  <c r="AZ465" i="2"/>
  <c r="AZ464" i="2"/>
  <c r="AZ463" i="2"/>
  <c r="AZ462" i="2"/>
  <c r="AZ461" i="2"/>
  <c r="AZ460" i="2"/>
  <c r="AZ459" i="2"/>
  <c r="AZ458" i="2"/>
  <c r="AZ457"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AZ219" i="2"/>
  <c r="AZ218" i="2"/>
  <c r="AZ217" i="2"/>
  <c r="AZ216" i="2"/>
  <c r="AZ215" i="2"/>
  <c r="AZ214" i="2"/>
  <c r="AZ213" i="2"/>
  <c r="AZ212" i="2"/>
  <c r="AZ211" i="2"/>
  <c r="AZ210" i="2"/>
  <c r="AZ209" i="2"/>
  <c r="AZ208" i="2"/>
  <c r="AZ207" i="2"/>
  <c r="AZ206" i="2"/>
  <c r="AZ205" i="2"/>
  <c r="AZ204" i="2"/>
  <c r="AZ203" i="2"/>
  <c r="AZ202" i="2"/>
  <c r="AZ201" i="2"/>
  <c r="AZ200" i="2"/>
  <c r="AZ199" i="2"/>
  <c r="AZ198" i="2"/>
  <c r="AZ197" i="2"/>
  <c r="AZ196" i="2"/>
  <c r="AZ195" i="2"/>
  <c r="AZ194" i="2"/>
  <c r="AZ193" i="2"/>
  <c r="AZ192" i="2"/>
  <c r="AZ191" i="2"/>
  <c r="AZ190" i="2"/>
  <c r="AZ189" i="2"/>
  <c r="AZ188" i="2"/>
  <c r="AZ187" i="2"/>
  <c r="AZ186" i="2"/>
  <c r="AZ185" i="2"/>
  <c r="AZ184" i="2"/>
  <c r="AZ183" i="2"/>
  <c r="AZ182" i="2"/>
  <c r="AZ181" i="2"/>
  <c r="AZ180" i="2"/>
  <c r="AZ179" i="2"/>
  <c r="AZ178" i="2"/>
  <c r="AZ177" i="2"/>
  <c r="AZ176" i="2"/>
  <c r="AZ175" i="2"/>
  <c r="AZ174" i="2"/>
  <c r="AZ173" i="2"/>
  <c r="AZ172" i="2"/>
  <c r="AZ171" i="2"/>
  <c r="AZ170" i="2"/>
  <c r="AZ169" i="2"/>
  <c r="AZ168" i="2"/>
  <c r="AZ167" i="2"/>
  <c r="AZ166" i="2"/>
  <c r="AZ165" i="2"/>
  <c r="AZ164" i="2"/>
  <c r="AZ163" i="2"/>
  <c r="AZ162" i="2"/>
  <c r="AZ161" i="2"/>
  <c r="AZ160" i="2"/>
  <c r="AZ159" i="2"/>
  <c r="AZ158" i="2"/>
  <c r="AZ157" i="2"/>
  <c r="AZ156" i="2"/>
  <c r="AZ155" i="2"/>
  <c r="AZ154" i="2"/>
  <c r="AZ153" i="2"/>
  <c r="AZ152" i="2"/>
  <c r="AZ151" i="2"/>
  <c r="AZ150" i="2"/>
  <c r="AZ149" i="2"/>
  <c r="AZ148" i="2"/>
  <c r="AZ147" i="2"/>
  <c r="AZ146" i="2"/>
  <c r="AZ145" i="2"/>
  <c r="AZ144" i="2"/>
  <c r="AZ143" i="2"/>
  <c r="AZ142" i="2"/>
  <c r="AZ141" i="2"/>
  <c r="AZ140" i="2"/>
  <c r="AZ139"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4" i="2"/>
  <c r="AZ63" i="2"/>
  <c r="AZ62" i="2"/>
  <c r="AZ61" i="2"/>
  <c r="AZ60" i="2"/>
  <c r="AZ59" i="2"/>
  <c r="AZ58" i="2"/>
  <c r="AZ57" i="2"/>
  <c r="AZ56" i="2"/>
  <c r="AZ55" i="2"/>
  <c r="AZ54" i="2"/>
  <c r="AZ53" i="2"/>
  <c r="AZ52" i="2"/>
  <c r="AZ51" i="2"/>
  <c r="AZ50" i="2"/>
  <c r="AZ49" i="2"/>
  <c r="AZ48" i="2"/>
  <c r="AZ47" i="2"/>
  <c r="AZ46" i="2"/>
  <c r="AZ45" i="2"/>
  <c r="AZ44" i="2"/>
  <c r="AZ43" i="2"/>
  <c r="AZ42" i="2"/>
  <c r="AZ41" i="2"/>
  <c r="AZ40" i="2"/>
  <c r="AZ39" i="2"/>
  <c r="AZ38" i="2"/>
  <c r="AZ37" i="2"/>
  <c r="AZ36" i="2"/>
  <c r="AZ35" i="2"/>
  <c r="AZ34" i="2"/>
  <c r="AZ33" i="2"/>
  <c r="AZ32" i="2"/>
  <c r="AZ31" i="2"/>
  <c r="AZ30" i="2"/>
  <c r="AZ29" i="2"/>
  <c r="AZ28" i="2"/>
  <c r="AZ27" i="2"/>
  <c r="AZ26" i="2"/>
  <c r="AZ25" i="2"/>
  <c r="AZ24" i="2"/>
  <c r="AZ23" i="2"/>
  <c r="AZ22" i="2"/>
  <c r="AZ21" i="2"/>
  <c r="AZ20" i="2"/>
  <c r="AZ19" i="2"/>
  <c r="AZ18" i="2"/>
  <c r="AZ17" i="2"/>
  <c r="AZ16" i="2"/>
  <c r="AZ15" i="2"/>
  <c r="AZ14" i="2"/>
  <c r="AZ13" i="2"/>
  <c r="AY1430" i="2"/>
  <c r="AY1429" i="2"/>
  <c r="AY1428" i="2"/>
  <c r="AY1427" i="2"/>
  <c r="AY1426" i="2"/>
  <c r="AY1425" i="2"/>
  <c r="AY1424" i="2"/>
  <c r="AY1423" i="2"/>
  <c r="AY1422" i="2"/>
  <c r="AY1421" i="2"/>
  <c r="AY1420" i="2"/>
  <c r="AY1419" i="2"/>
  <c r="AY1418" i="2"/>
  <c r="AY1417" i="2"/>
  <c r="AY1416" i="2"/>
  <c r="AY1415" i="2"/>
  <c r="AY1414" i="2"/>
  <c r="AY1413" i="2"/>
  <c r="AY1412" i="2"/>
  <c r="AY1411" i="2"/>
  <c r="AY1410" i="2"/>
  <c r="AY1409" i="2"/>
  <c r="AY1408" i="2"/>
  <c r="AY1407" i="2"/>
  <c r="AY1406" i="2"/>
  <c r="AY1405" i="2"/>
  <c r="AY1404" i="2"/>
  <c r="AY1403" i="2"/>
  <c r="AY1402" i="2"/>
  <c r="AY1401" i="2"/>
  <c r="AY1400" i="2"/>
  <c r="AY1399" i="2"/>
  <c r="AY1398" i="2"/>
  <c r="AY1397" i="2"/>
  <c r="AY1396" i="2"/>
  <c r="AY1395" i="2"/>
  <c r="AY1394" i="2"/>
  <c r="AY1393" i="2"/>
  <c r="AY1392" i="2"/>
  <c r="AY1391" i="2"/>
  <c r="AY1390" i="2"/>
  <c r="AY1389" i="2"/>
  <c r="AY1388" i="2"/>
  <c r="AY1387" i="2"/>
  <c r="AY1386" i="2"/>
  <c r="AY1385" i="2"/>
  <c r="AY1384" i="2"/>
  <c r="AY1383" i="2"/>
  <c r="AY1382" i="2"/>
  <c r="AY1381" i="2"/>
  <c r="AY1380" i="2"/>
  <c r="AY1379" i="2"/>
  <c r="AY1378" i="2"/>
  <c r="AY1377" i="2"/>
  <c r="AY1376" i="2"/>
  <c r="AY1375" i="2"/>
  <c r="AY1374" i="2"/>
  <c r="AY1373" i="2"/>
  <c r="AY1372" i="2"/>
  <c r="AY1371" i="2"/>
  <c r="AY1370" i="2"/>
  <c r="AY1369" i="2"/>
  <c r="AY1368" i="2"/>
  <c r="AY1367" i="2"/>
  <c r="AY1366" i="2"/>
  <c r="AY1365" i="2"/>
  <c r="AY1364" i="2"/>
  <c r="AY1363" i="2"/>
  <c r="AY1362" i="2"/>
  <c r="AY1361" i="2"/>
  <c r="AY1360" i="2"/>
  <c r="AY1359" i="2"/>
  <c r="AY1358" i="2"/>
  <c r="AY1357" i="2"/>
  <c r="AY1356" i="2"/>
  <c r="AY1355" i="2"/>
  <c r="AY1354" i="2"/>
  <c r="AY1353" i="2"/>
  <c r="AY1352" i="2"/>
  <c r="AY1351" i="2"/>
  <c r="AY1350" i="2"/>
  <c r="AY1349" i="2"/>
  <c r="AY1348" i="2"/>
  <c r="AY1347" i="2"/>
  <c r="AY1346" i="2"/>
  <c r="AY1345" i="2"/>
  <c r="AY1344" i="2"/>
  <c r="AY1343" i="2"/>
  <c r="AY1342" i="2"/>
  <c r="AY1341" i="2"/>
  <c r="AY1340" i="2"/>
  <c r="AY1339" i="2"/>
  <c r="AY1338" i="2"/>
  <c r="AY1337" i="2"/>
  <c r="AY1336" i="2"/>
  <c r="AY1335" i="2"/>
  <c r="AY1334" i="2"/>
  <c r="AY1333" i="2"/>
  <c r="AY1332" i="2"/>
  <c r="AY1331" i="2"/>
  <c r="AY1330" i="2"/>
  <c r="AY1329" i="2"/>
  <c r="AY1328" i="2"/>
  <c r="AY1327" i="2"/>
  <c r="AY1326" i="2"/>
  <c r="AY1325" i="2"/>
  <c r="AY1324" i="2"/>
  <c r="AY1323" i="2"/>
  <c r="AY1322" i="2"/>
  <c r="AY1321" i="2"/>
  <c r="AY1320" i="2"/>
  <c r="AY1319" i="2"/>
  <c r="AY1318" i="2"/>
  <c r="AY1317" i="2"/>
  <c r="AY1316" i="2"/>
  <c r="AY1315" i="2"/>
  <c r="AY1314" i="2"/>
  <c r="AY1313" i="2"/>
  <c r="AY1312" i="2"/>
  <c r="AY1311" i="2"/>
  <c r="AY1310" i="2"/>
  <c r="AY1309" i="2"/>
  <c r="AY1308" i="2"/>
  <c r="AY1307" i="2"/>
  <c r="AY1306" i="2"/>
  <c r="AY1305" i="2"/>
  <c r="AY1304" i="2"/>
  <c r="AY1303" i="2"/>
  <c r="AY1302" i="2"/>
  <c r="AY1301" i="2"/>
  <c r="AY1300" i="2"/>
  <c r="AY1299" i="2"/>
  <c r="AY1298" i="2"/>
  <c r="AY1297" i="2"/>
  <c r="AY1296" i="2"/>
  <c r="AY1295" i="2"/>
  <c r="AY1294" i="2"/>
  <c r="AY1293" i="2"/>
  <c r="AY1292" i="2"/>
  <c r="AY1291" i="2"/>
  <c r="AY1290" i="2"/>
  <c r="AY1289" i="2"/>
  <c r="AY1288" i="2"/>
  <c r="AY1287" i="2"/>
  <c r="AY1286" i="2"/>
  <c r="AY1285" i="2"/>
  <c r="AY1284" i="2"/>
  <c r="AY1283" i="2"/>
  <c r="AY1282" i="2"/>
  <c r="AY1281" i="2"/>
  <c r="AY1280" i="2"/>
  <c r="AY1279" i="2"/>
  <c r="AY1278" i="2"/>
  <c r="AY1277" i="2"/>
  <c r="AY1276" i="2"/>
  <c r="AY1275" i="2"/>
  <c r="AY1274" i="2"/>
  <c r="AY1273" i="2"/>
  <c r="AY1272" i="2"/>
  <c r="AY1271" i="2"/>
  <c r="AY1270" i="2"/>
  <c r="AY1269" i="2"/>
  <c r="AY1268" i="2"/>
  <c r="AY1267" i="2"/>
  <c r="AY1266" i="2"/>
  <c r="AY1265" i="2"/>
  <c r="AY1264" i="2"/>
  <c r="AY1263" i="2"/>
  <c r="AY1262" i="2"/>
  <c r="AY1261" i="2"/>
  <c r="AY1260" i="2"/>
  <c r="AY1259" i="2"/>
  <c r="AY1258" i="2"/>
  <c r="AY1257" i="2"/>
  <c r="AY1256" i="2"/>
  <c r="AY1255" i="2"/>
  <c r="AY1254" i="2"/>
  <c r="AY1253" i="2"/>
  <c r="AY1252" i="2"/>
  <c r="AY1251" i="2"/>
  <c r="AY1250" i="2"/>
  <c r="AY1249" i="2"/>
  <c r="AY1248" i="2"/>
  <c r="AY1247" i="2"/>
  <c r="AY1246" i="2"/>
  <c r="AY1245" i="2"/>
  <c r="AY1244" i="2"/>
  <c r="AY1243" i="2"/>
  <c r="AY1242" i="2"/>
  <c r="AY1241" i="2"/>
  <c r="AY1240" i="2"/>
  <c r="AY1239" i="2"/>
  <c r="AY1238" i="2"/>
  <c r="AY1237" i="2"/>
  <c r="AY1236" i="2"/>
  <c r="AY1235" i="2"/>
  <c r="AY1234" i="2"/>
  <c r="AY1233" i="2"/>
  <c r="AY1232" i="2"/>
  <c r="AY1231" i="2"/>
  <c r="AY1230" i="2"/>
  <c r="AY1229" i="2"/>
  <c r="AY1228" i="2"/>
  <c r="AY1227" i="2"/>
  <c r="AY1226" i="2"/>
  <c r="AY1225" i="2"/>
  <c r="AY1224" i="2"/>
  <c r="AY1223" i="2"/>
  <c r="AY1222" i="2"/>
  <c r="AY1221" i="2"/>
  <c r="AY1220" i="2"/>
  <c r="AY1219" i="2"/>
  <c r="AY1218" i="2"/>
  <c r="AY1217" i="2"/>
  <c r="AY1216" i="2"/>
  <c r="AY1215" i="2"/>
  <c r="AY1214" i="2"/>
  <c r="AY1213" i="2"/>
  <c r="AY1212" i="2"/>
  <c r="AY1211" i="2"/>
  <c r="AY1210" i="2"/>
  <c r="AY1209" i="2"/>
  <c r="AY1208" i="2"/>
  <c r="AY1207" i="2"/>
  <c r="AY1206" i="2"/>
  <c r="AY1205" i="2"/>
  <c r="AY1204" i="2"/>
  <c r="AY1203" i="2"/>
  <c r="AY1202" i="2"/>
  <c r="AY1201" i="2"/>
  <c r="AY1200" i="2"/>
  <c r="AY1199" i="2"/>
  <c r="AY1198" i="2"/>
  <c r="AY1197" i="2"/>
  <c r="AY1196" i="2"/>
  <c r="AY1195" i="2"/>
  <c r="AY1194" i="2"/>
  <c r="AY1193" i="2"/>
  <c r="AY1192" i="2"/>
  <c r="AY1191" i="2"/>
  <c r="AY1190" i="2"/>
  <c r="AY1189" i="2"/>
  <c r="AY1188" i="2"/>
  <c r="AY1187" i="2"/>
  <c r="AY1186" i="2"/>
  <c r="AY1185" i="2"/>
  <c r="AY1184" i="2"/>
  <c r="AY1183" i="2"/>
  <c r="AY1182" i="2"/>
  <c r="AY1181" i="2"/>
  <c r="AY1180" i="2"/>
  <c r="AY1179" i="2"/>
  <c r="AY1178" i="2"/>
  <c r="AY1177" i="2"/>
  <c r="AY1176" i="2"/>
  <c r="AY1175" i="2"/>
  <c r="AY1174" i="2"/>
  <c r="AY1173" i="2"/>
  <c r="AY1172" i="2"/>
  <c r="AY1171" i="2"/>
  <c r="AY1170" i="2"/>
  <c r="AY1169" i="2"/>
  <c r="AY1168" i="2"/>
  <c r="AY1167" i="2"/>
  <c r="AY1166" i="2"/>
  <c r="AY1165" i="2"/>
  <c r="AY1164" i="2"/>
  <c r="AY1163" i="2"/>
  <c r="AY1162" i="2"/>
  <c r="AY1161" i="2"/>
  <c r="AY1160" i="2"/>
  <c r="AY1159" i="2"/>
  <c r="AY1158" i="2"/>
  <c r="AY1157" i="2"/>
  <c r="AY1156" i="2"/>
  <c r="AY1155" i="2"/>
  <c r="AY1154" i="2"/>
  <c r="AY1153" i="2"/>
  <c r="AY1152" i="2"/>
  <c r="AY1151" i="2"/>
  <c r="AY1150" i="2"/>
  <c r="AY1149" i="2"/>
  <c r="AY1148" i="2"/>
  <c r="AY1147" i="2"/>
  <c r="AY1146" i="2"/>
  <c r="AY1145" i="2"/>
  <c r="AY1144" i="2"/>
  <c r="AY1143" i="2"/>
  <c r="AY1142" i="2"/>
  <c r="AY1141" i="2"/>
  <c r="AY1140" i="2"/>
  <c r="AY1139" i="2"/>
  <c r="AY1138" i="2"/>
  <c r="AY1137" i="2"/>
  <c r="AY1136" i="2"/>
  <c r="AY1135" i="2"/>
  <c r="AY1134" i="2"/>
  <c r="AY1133" i="2"/>
  <c r="AY1132" i="2"/>
  <c r="AY1131" i="2"/>
  <c r="AY1130" i="2"/>
  <c r="AY1129" i="2"/>
  <c r="AY1128" i="2"/>
  <c r="AY1127" i="2"/>
  <c r="AY1126" i="2"/>
  <c r="AY1125" i="2"/>
  <c r="AY1124" i="2"/>
  <c r="AY1123" i="2"/>
  <c r="AY1122" i="2"/>
  <c r="AY1121" i="2"/>
  <c r="AY1120" i="2"/>
  <c r="AY1119" i="2"/>
  <c r="AY1118" i="2"/>
  <c r="AY1117" i="2"/>
  <c r="AY1116" i="2"/>
  <c r="AY1115" i="2"/>
  <c r="AY1114" i="2"/>
  <c r="AY1113" i="2"/>
  <c r="AY1112" i="2"/>
  <c r="AY1111" i="2"/>
  <c r="AY1110" i="2"/>
  <c r="AY1109" i="2"/>
  <c r="AY1108" i="2"/>
  <c r="AY1107" i="2"/>
  <c r="AY1106" i="2"/>
  <c r="AY1105" i="2"/>
  <c r="AY1104" i="2"/>
  <c r="AY1103" i="2"/>
  <c r="AY1102" i="2"/>
  <c r="AY1101" i="2"/>
  <c r="AY1100" i="2"/>
  <c r="AY1099" i="2"/>
  <c r="AY1098" i="2"/>
  <c r="AY1097" i="2"/>
  <c r="AY1096" i="2"/>
  <c r="AY1095" i="2"/>
  <c r="AY1094" i="2"/>
  <c r="AY1093" i="2"/>
  <c r="AY1092" i="2"/>
  <c r="AY1091" i="2"/>
  <c r="AY1090" i="2"/>
  <c r="AY1089" i="2"/>
  <c r="AY1088" i="2"/>
  <c r="AY1087" i="2"/>
  <c r="AY1086" i="2"/>
  <c r="AY1085" i="2"/>
  <c r="AY1084" i="2"/>
  <c r="AY1083" i="2"/>
  <c r="AY1082" i="2"/>
  <c r="AY1081" i="2"/>
  <c r="AY1080" i="2"/>
  <c r="AY1079" i="2"/>
  <c r="AY1078" i="2"/>
  <c r="AY1077" i="2"/>
  <c r="AY1076" i="2"/>
  <c r="AY1075" i="2"/>
  <c r="AY1074" i="2"/>
  <c r="AY1073" i="2"/>
  <c r="AY1072" i="2"/>
  <c r="AY1071" i="2"/>
  <c r="AY1070" i="2"/>
  <c r="AY1069" i="2"/>
  <c r="AY1068" i="2"/>
  <c r="AY1067" i="2"/>
  <c r="AY1066" i="2"/>
  <c r="AY1065" i="2"/>
  <c r="AY1064" i="2"/>
  <c r="AY1063" i="2"/>
  <c r="AY1062" i="2"/>
  <c r="AY1061" i="2"/>
  <c r="AY1060" i="2"/>
  <c r="AY1059" i="2"/>
  <c r="AY1058" i="2"/>
  <c r="AY1057" i="2"/>
  <c r="AY1056" i="2"/>
  <c r="AY1055" i="2"/>
  <c r="AY1054" i="2"/>
  <c r="AY1053" i="2"/>
  <c r="AY1052" i="2"/>
  <c r="AY1051" i="2"/>
  <c r="AY1050" i="2"/>
  <c r="AY1049" i="2"/>
  <c r="AY1048" i="2"/>
  <c r="AY1047" i="2"/>
  <c r="AY1046" i="2"/>
  <c r="AY1045" i="2"/>
  <c r="AY1044" i="2"/>
  <c r="AY1043" i="2"/>
  <c r="AY1042" i="2"/>
  <c r="AY1041" i="2"/>
  <c r="AY1040" i="2"/>
  <c r="AY1039" i="2"/>
  <c r="AY1038" i="2"/>
  <c r="AY1037" i="2"/>
  <c r="AY1036" i="2"/>
  <c r="AY1035" i="2"/>
  <c r="AY1034" i="2"/>
  <c r="AY1033" i="2"/>
  <c r="AY1032" i="2"/>
  <c r="AY1031" i="2"/>
  <c r="AY1030" i="2"/>
  <c r="AY1029" i="2"/>
  <c r="AY1028" i="2"/>
  <c r="AY1027" i="2"/>
  <c r="AY1026" i="2"/>
  <c r="AY1025" i="2"/>
  <c r="AY1024" i="2"/>
  <c r="AY1023" i="2"/>
  <c r="AY1022" i="2"/>
  <c r="AY1021" i="2"/>
  <c r="AY1020" i="2"/>
  <c r="AY1019" i="2"/>
  <c r="AY1018" i="2"/>
  <c r="AY1017" i="2"/>
  <c r="AY1016" i="2"/>
  <c r="AY1015" i="2"/>
  <c r="AY1014" i="2"/>
  <c r="AY1013" i="2"/>
  <c r="AY1012" i="2"/>
  <c r="AY1011" i="2"/>
  <c r="AY1010" i="2"/>
  <c r="AY1009" i="2"/>
  <c r="AY1008" i="2"/>
  <c r="AY1007" i="2"/>
  <c r="AY1006" i="2"/>
  <c r="AY1005" i="2"/>
  <c r="AY1004" i="2"/>
  <c r="AY1003" i="2"/>
  <c r="AY1002" i="2"/>
  <c r="AY1001" i="2"/>
  <c r="AY1000" i="2"/>
  <c r="AY999" i="2"/>
  <c r="AY998" i="2"/>
  <c r="AY997" i="2"/>
  <c r="AY996" i="2"/>
  <c r="AY995" i="2"/>
  <c r="AY994" i="2"/>
  <c r="AY993" i="2"/>
  <c r="AY992" i="2"/>
  <c r="AY991" i="2"/>
  <c r="AY990" i="2"/>
  <c r="AY989" i="2"/>
  <c r="AY988" i="2"/>
  <c r="AY987" i="2"/>
  <c r="AY986" i="2"/>
  <c r="AY985" i="2"/>
  <c r="AY984" i="2"/>
  <c r="AY983" i="2"/>
  <c r="AY982" i="2"/>
  <c r="AY981" i="2"/>
  <c r="AY980" i="2"/>
  <c r="AY979" i="2"/>
  <c r="AY978" i="2"/>
  <c r="AY977" i="2"/>
  <c r="AY976" i="2"/>
  <c r="AY975" i="2"/>
  <c r="AY974" i="2"/>
  <c r="AY973" i="2"/>
  <c r="AY972" i="2"/>
  <c r="AY971" i="2"/>
  <c r="AY970" i="2"/>
  <c r="AY969" i="2"/>
  <c r="AY968" i="2"/>
  <c r="AY967" i="2"/>
  <c r="AY966" i="2"/>
  <c r="AY965" i="2"/>
  <c r="AY964" i="2"/>
  <c r="AY963" i="2"/>
  <c r="AY962" i="2"/>
  <c r="AY961" i="2"/>
  <c r="AY960" i="2"/>
  <c r="AY959" i="2"/>
  <c r="AY958" i="2"/>
  <c r="AY957" i="2"/>
  <c r="AY956" i="2"/>
  <c r="AY955" i="2"/>
  <c r="AY954" i="2"/>
  <c r="AY953" i="2"/>
  <c r="AY952" i="2"/>
  <c r="AY951" i="2"/>
  <c r="AY950" i="2"/>
  <c r="AY949" i="2"/>
  <c r="AY948" i="2"/>
  <c r="AY947" i="2"/>
  <c r="AY946" i="2"/>
  <c r="AY945" i="2"/>
  <c r="AY944" i="2"/>
  <c r="AY943" i="2"/>
  <c r="AY942" i="2"/>
  <c r="AY941" i="2"/>
  <c r="AY940" i="2"/>
  <c r="AY939" i="2"/>
  <c r="AY938" i="2"/>
  <c r="AY937" i="2"/>
  <c r="AY936" i="2"/>
  <c r="AY935" i="2"/>
  <c r="AY934" i="2"/>
  <c r="AY933" i="2"/>
  <c r="AY932" i="2"/>
  <c r="AY931" i="2"/>
  <c r="AY930" i="2"/>
  <c r="AY929" i="2"/>
  <c r="AY928" i="2"/>
  <c r="AY927" i="2"/>
  <c r="AY926" i="2"/>
  <c r="AY925" i="2"/>
  <c r="AY924" i="2"/>
  <c r="AY923" i="2"/>
  <c r="AY922" i="2"/>
  <c r="AY921" i="2"/>
  <c r="AY920" i="2"/>
  <c r="AY919" i="2"/>
  <c r="AY918" i="2"/>
  <c r="AY917" i="2"/>
  <c r="AY916" i="2"/>
  <c r="AY915" i="2"/>
  <c r="AY914" i="2"/>
  <c r="AY913" i="2"/>
  <c r="AY912" i="2"/>
  <c r="AY911" i="2"/>
  <c r="AY910" i="2"/>
  <c r="AY909" i="2"/>
  <c r="AY908" i="2"/>
  <c r="AY907" i="2"/>
  <c r="AY906" i="2"/>
  <c r="AY905" i="2"/>
  <c r="AY904" i="2"/>
  <c r="AY903" i="2"/>
  <c r="AY902" i="2"/>
  <c r="AY901" i="2"/>
  <c r="AY900" i="2"/>
  <c r="AY899" i="2"/>
  <c r="AY898" i="2"/>
  <c r="AY897" i="2"/>
  <c r="AY896" i="2"/>
  <c r="AY895" i="2"/>
  <c r="AY894" i="2"/>
  <c r="AY893" i="2"/>
  <c r="AY892" i="2"/>
  <c r="AY891" i="2"/>
  <c r="AY890" i="2"/>
  <c r="AY889" i="2"/>
  <c r="AY888" i="2"/>
  <c r="AY887" i="2"/>
  <c r="AY886" i="2"/>
  <c r="AY885" i="2"/>
  <c r="AY884" i="2"/>
  <c r="AY883" i="2"/>
  <c r="AY882" i="2"/>
  <c r="AY881" i="2"/>
  <c r="AY880" i="2"/>
  <c r="AY879" i="2"/>
  <c r="AY878" i="2"/>
  <c r="AY877" i="2"/>
  <c r="AY876" i="2"/>
  <c r="AY875" i="2"/>
  <c r="AY874" i="2"/>
  <c r="AY873" i="2"/>
  <c r="AY872" i="2"/>
  <c r="AY871" i="2"/>
  <c r="AY870" i="2"/>
  <c r="AY869" i="2"/>
  <c r="AY868" i="2"/>
  <c r="AY867" i="2"/>
  <c r="AY866" i="2"/>
  <c r="AY865" i="2"/>
  <c r="AY864" i="2"/>
  <c r="AY863" i="2"/>
  <c r="AY862" i="2"/>
  <c r="AY861" i="2"/>
  <c r="AY860" i="2"/>
  <c r="AY859" i="2"/>
  <c r="AY858" i="2"/>
  <c r="AY857" i="2"/>
  <c r="AY856" i="2"/>
  <c r="AY855" i="2"/>
  <c r="AY854" i="2"/>
  <c r="AY853" i="2"/>
  <c r="AY852" i="2"/>
  <c r="AY851" i="2"/>
  <c r="AY850" i="2"/>
  <c r="AY849" i="2"/>
  <c r="AY848" i="2"/>
  <c r="AY847" i="2"/>
  <c r="AY846" i="2"/>
  <c r="AY845" i="2"/>
  <c r="AY844" i="2"/>
  <c r="AY843" i="2"/>
  <c r="AY842" i="2"/>
  <c r="AY841" i="2"/>
  <c r="AY840" i="2"/>
  <c r="AY839" i="2"/>
  <c r="AY838" i="2"/>
  <c r="AY837" i="2"/>
  <c r="AY836" i="2"/>
  <c r="AY835" i="2"/>
  <c r="AY834" i="2"/>
  <c r="AY833" i="2"/>
  <c r="AY832" i="2"/>
  <c r="AY831" i="2"/>
  <c r="AY830" i="2"/>
  <c r="AY829" i="2"/>
  <c r="AY828" i="2"/>
  <c r="AY827" i="2"/>
  <c r="AY826" i="2"/>
  <c r="AY825" i="2"/>
  <c r="AY824" i="2"/>
  <c r="AY823" i="2"/>
  <c r="AY822" i="2"/>
  <c r="AY821" i="2"/>
  <c r="AY820" i="2"/>
  <c r="AY819" i="2"/>
  <c r="AY818" i="2"/>
  <c r="AY817" i="2"/>
  <c r="AY816" i="2"/>
  <c r="AY815" i="2"/>
  <c r="AY814" i="2"/>
  <c r="AY813" i="2"/>
  <c r="AY812" i="2"/>
  <c r="AY811" i="2"/>
  <c r="AY810" i="2"/>
  <c r="AY809" i="2"/>
  <c r="AY808" i="2"/>
  <c r="AY807" i="2"/>
  <c r="AY806" i="2"/>
  <c r="AY805" i="2"/>
  <c r="AY804" i="2"/>
  <c r="AY803" i="2"/>
  <c r="AY802" i="2"/>
  <c r="AY801" i="2"/>
  <c r="AY800" i="2"/>
  <c r="AY799" i="2"/>
  <c r="AY798" i="2"/>
  <c r="AY797" i="2"/>
  <c r="AY796" i="2"/>
  <c r="AY795" i="2"/>
  <c r="AY794" i="2"/>
  <c r="AY793" i="2"/>
  <c r="AY792" i="2"/>
  <c r="AY791" i="2"/>
  <c r="AY790" i="2"/>
  <c r="AY789" i="2"/>
  <c r="AY788" i="2"/>
  <c r="AY787" i="2"/>
  <c r="AY786" i="2"/>
  <c r="AY785" i="2"/>
  <c r="AY784" i="2"/>
  <c r="AY783" i="2"/>
  <c r="AY782" i="2"/>
  <c r="AY781" i="2"/>
  <c r="AY780" i="2"/>
  <c r="AY779" i="2"/>
  <c r="AY778" i="2"/>
  <c r="AY777" i="2"/>
  <c r="AY776" i="2"/>
  <c r="AY775" i="2"/>
  <c r="AY774" i="2"/>
  <c r="AY773" i="2"/>
  <c r="AY772" i="2"/>
  <c r="AY771" i="2"/>
  <c r="AY770" i="2"/>
  <c r="AY769" i="2"/>
  <c r="AY768" i="2"/>
  <c r="AY767" i="2"/>
  <c r="AY766" i="2"/>
  <c r="AY765" i="2"/>
  <c r="AY764" i="2"/>
  <c r="AY763" i="2"/>
  <c r="AY762" i="2"/>
  <c r="AY761" i="2"/>
  <c r="AY760" i="2"/>
  <c r="AY759" i="2"/>
  <c r="AY758" i="2"/>
  <c r="AY757" i="2"/>
  <c r="AY756" i="2"/>
  <c r="AY755" i="2"/>
  <c r="AY754" i="2"/>
  <c r="AY753" i="2"/>
  <c r="AY752" i="2"/>
  <c r="AY751" i="2"/>
  <c r="AY750" i="2"/>
  <c r="AY749" i="2"/>
  <c r="AY748" i="2"/>
  <c r="AY747" i="2"/>
  <c r="AY746" i="2"/>
  <c r="AY745" i="2"/>
  <c r="AY744" i="2"/>
  <c r="AY743" i="2"/>
  <c r="AY742" i="2"/>
  <c r="AY741" i="2"/>
  <c r="AY740" i="2"/>
  <c r="AY739" i="2"/>
  <c r="AY738" i="2"/>
  <c r="AY737" i="2"/>
  <c r="AY736" i="2"/>
  <c r="AY735" i="2"/>
  <c r="AY734" i="2"/>
  <c r="AY733" i="2"/>
  <c r="AY732" i="2"/>
  <c r="AY731" i="2"/>
  <c r="AY730" i="2"/>
  <c r="AY729" i="2"/>
  <c r="AY728" i="2"/>
  <c r="AY727" i="2"/>
  <c r="AY726" i="2"/>
  <c r="AY725" i="2"/>
  <c r="AY724" i="2"/>
  <c r="AY723" i="2"/>
  <c r="AY722" i="2"/>
  <c r="AY721" i="2"/>
  <c r="AY720" i="2"/>
  <c r="AY719" i="2"/>
  <c r="AY718" i="2"/>
  <c r="AY717" i="2"/>
  <c r="AY716" i="2"/>
  <c r="AY715" i="2"/>
  <c r="AY714" i="2"/>
  <c r="AY713" i="2"/>
  <c r="AY712" i="2"/>
  <c r="AY711" i="2"/>
  <c r="AY710" i="2"/>
  <c r="AY709" i="2"/>
  <c r="AY708" i="2"/>
  <c r="AY707" i="2"/>
  <c r="AY706" i="2"/>
  <c r="AY705" i="2"/>
  <c r="AY704" i="2"/>
  <c r="AY703" i="2"/>
  <c r="AY702" i="2"/>
  <c r="AY701" i="2"/>
  <c r="AY700" i="2"/>
  <c r="AY699" i="2"/>
  <c r="AY698" i="2"/>
  <c r="AY697" i="2"/>
  <c r="AY696" i="2"/>
  <c r="AY695" i="2"/>
  <c r="AY694" i="2"/>
  <c r="AY693" i="2"/>
  <c r="AY692" i="2"/>
  <c r="AY691" i="2"/>
  <c r="AY690" i="2"/>
  <c r="AY689" i="2"/>
  <c r="AY688" i="2"/>
  <c r="AY687" i="2"/>
  <c r="AY686" i="2"/>
  <c r="AY685" i="2"/>
  <c r="AY684" i="2"/>
  <c r="AY683" i="2"/>
  <c r="AY682" i="2"/>
  <c r="AY681" i="2"/>
  <c r="AY680" i="2"/>
  <c r="AY679" i="2"/>
  <c r="AY678" i="2"/>
  <c r="AY677" i="2"/>
  <c r="AY676" i="2"/>
  <c r="AY675" i="2"/>
  <c r="AY674" i="2"/>
  <c r="AY673" i="2"/>
  <c r="AY672" i="2"/>
  <c r="AY671" i="2"/>
  <c r="AY670" i="2"/>
  <c r="AY669" i="2"/>
  <c r="AY668" i="2"/>
  <c r="AY667" i="2"/>
  <c r="AY666" i="2"/>
  <c r="AY665" i="2"/>
  <c r="AY664" i="2"/>
  <c r="AY663" i="2"/>
  <c r="AY662" i="2"/>
  <c r="AY661" i="2"/>
  <c r="AY660" i="2"/>
  <c r="AY659" i="2"/>
  <c r="AY658" i="2"/>
  <c r="AY657" i="2"/>
  <c r="AY656" i="2"/>
  <c r="AY655" i="2"/>
  <c r="AY654" i="2"/>
  <c r="AY653" i="2"/>
  <c r="AY652" i="2"/>
  <c r="AY651" i="2"/>
  <c r="AY650" i="2"/>
  <c r="AY649" i="2"/>
  <c r="AY648" i="2"/>
  <c r="AY647" i="2"/>
  <c r="AY646" i="2"/>
  <c r="AY645" i="2"/>
  <c r="AY644" i="2"/>
  <c r="AY643" i="2"/>
  <c r="AY642" i="2"/>
  <c r="AY641" i="2"/>
  <c r="AY640" i="2"/>
  <c r="AY639" i="2"/>
  <c r="AY638" i="2"/>
  <c r="AY637" i="2"/>
  <c r="AY636" i="2"/>
  <c r="AY635" i="2"/>
  <c r="AY634" i="2"/>
  <c r="AY633" i="2"/>
  <c r="AY632" i="2"/>
  <c r="AY631" i="2"/>
  <c r="AY630" i="2"/>
  <c r="AY629" i="2"/>
  <c r="AY628" i="2"/>
  <c r="AY627" i="2"/>
  <c r="AY626" i="2"/>
  <c r="AY625" i="2"/>
  <c r="AY624" i="2"/>
  <c r="AY623" i="2"/>
  <c r="AY622" i="2"/>
  <c r="AY621" i="2"/>
  <c r="AY620" i="2"/>
  <c r="AY619" i="2"/>
  <c r="AY618" i="2"/>
  <c r="AY617" i="2"/>
  <c r="AY616" i="2"/>
  <c r="AY615" i="2"/>
  <c r="AY614" i="2"/>
  <c r="AY613" i="2"/>
  <c r="AY612" i="2"/>
  <c r="AY611" i="2"/>
  <c r="AY610" i="2"/>
  <c r="AY609" i="2"/>
  <c r="AY608" i="2"/>
  <c r="AY607" i="2"/>
  <c r="AY606" i="2"/>
  <c r="AY605" i="2"/>
  <c r="AY604" i="2"/>
  <c r="AY603" i="2"/>
  <c r="AY602" i="2"/>
  <c r="AY601" i="2"/>
  <c r="AY600" i="2"/>
  <c r="AY599" i="2"/>
  <c r="AY598" i="2"/>
  <c r="AY597" i="2"/>
  <c r="AY596" i="2"/>
  <c r="AY595" i="2"/>
  <c r="AY594" i="2"/>
  <c r="AY593" i="2"/>
  <c r="AY592" i="2"/>
  <c r="AY591" i="2"/>
  <c r="AY590" i="2"/>
  <c r="AY589" i="2"/>
  <c r="AY588" i="2"/>
  <c r="AY587" i="2"/>
  <c r="AY586" i="2"/>
  <c r="AY585" i="2"/>
  <c r="AY584" i="2"/>
  <c r="AY583" i="2"/>
  <c r="AY582" i="2"/>
  <c r="AY581" i="2"/>
  <c r="AY580" i="2"/>
  <c r="AY579" i="2"/>
  <c r="AY578" i="2"/>
  <c r="AY577" i="2"/>
  <c r="AY576" i="2"/>
  <c r="AY575" i="2"/>
  <c r="AY574" i="2"/>
  <c r="AY573" i="2"/>
  <c r="AY572" i="2"/>
  <c r="AY571" i="2"/>
  <c r="AY570" i="2"/>
  <c r="AY569" i="2"/>
  <c r="AY568" i="2"/>
  <c r="AY567" i="2"/>
  <c r="AY566" i="2"/>
  <c r="AY565" i="2"/>
  <c r="AY564" i="2"/>
  <c r="AY563" i="2"/>
  <c r="AY562" i="2"/>
  <c r="AY561" i="2"/>
  <c r="AY560" i="2"/>
  <c r="AY559" i="2"/>
  <c r="AY558" i="2"/>
  <c r="AY557" i="2"/>
  <c r="AY556" i="2"/>
  <c r="AY555" i="2"/>
  <c r="AY554" i="2"/>
  <c r="AY553" i="2"/>
  <c r="AY552" i="2"/>
  <c r="AY551" i="2"/>
  <c r="AY550" i="2"/>
  <c r="AY549" i="2"/>
  <c r="AY548" i="2"/>
  <c r="AY547" i="2"/>
  <c r="AY546" i="2"/>
  <c r="AY545" i="2"/>
  <c r="AY544" i="2"/>
  <c r="AY543" i="2"/>
  <c r="AY542" i="2"/>
  <c r="AY541" i="2"/>
  <c r="AY540" i="2"/>
  <c r="AY539" i="2"/>
  <c r="AY538" i="2"/>
  <c r="AY537" i="2"/>
  <c r="AY536" i="2"/>
  <c r="AY535" i="2"/>
  <c r="AY534" i="2"/>
  <c r="AY533" i="2"/>
  <c r="AY532" i="2"/>
  <c r="AY531" i="2"/>
  <c r="AY530" i="2"/>
  <c r="AY529" i="2"/>
  <c r="AY528" i="2"/>
  <c r="AY527" i="2"/>
  <c r="AY526" i="2"/>
  <c r="AY525" i="2"/>
  <c r="AY524" i="2"/>
  <c r="AY523" i="2"/>
  <c r="AY522" i="2"/>
  <c r="AY521" i="2"/>
  <c r="AY520" i="2"/>
  <c r="AY519" i="2"/>
  <c r="AY518" i="2"/>
  <c r="AY517" i="2"/>
  <c r="AY516" i="2"/>
  <c r="AY515" i="2"/>
  <c r="AY514" i="2"/>
  <c r="AY513" i="2"/>
  <c r="AY512" i="2"/>
  <c r="AY511" i="2"/>
  <c r="AY510" i="2"/>
  <c r="AY509" i="2"/>
  <c r="AY508" i="2"/>
  <c r="AY507" i="2"/>
  <c r="AY506" i="2"/>
  <c r="AY505" i="2"/>
  <c r="AY504" i="2"/>
  <c r="AY503" i="2"/>
  <c r="AY502" i="2"/>
  <c r="AY501" i="2"/>
  <c r="AY500" i="2"/>
  <c r="AY499" i="2"/>
  <c r="AY498" i="2"/>
  <c r="AY497" i="2"/>
  <c r="AY496" i="2"/>
  <c r="AY495" i="2"/>
  <c r="AY494" i="2"/>
  <c r="AY493" i="2"/>
  <c r="AY492" i="2"/>
  <c r="AY491" i="2"/>
  <c r="AY490" i="2"/>
  <c r="AY489" i="2"/>
  <c r="AY488" i="2"/>
  <c r="AY487" i="2"/>
  <c r="AY486" i="2"/>
  <c r="AY485" i="2"/>
  <c r="AY484" i="2"/>
  <c r="AY483" i="2"/>
  <c r="AY482" i="2"/>
  <c r="AY481" i="2"/>
  <c r="AY480" i="2"/>
  <c r="AY479" i="2"/>
  <c r="AY478" i="2"/>
  <c r="AY477" i="2"/>
  <c r="AY476" i="2"/>
  <c r="AY475" i="2"/>
  <c r="AY474" i="2"/>
  <c r="AY473" i="2"/>
  <c r="AY472" i="2"/>
  <c r="AY471" i="2"/>
  <c r="AY470" i="2"/>
  <c r="AY469" i="2"/>
  <c r="AY468" i="2"/>
  <c r="AY467" i="2"/>
  <c r="AY466" i="2"/>
  <c r="AY465" i="2"/>
  <c r="AY464" i="2"/>
  <c r="AY463" i="2"/>
  <c r="AY462" i="2"/>
  <c r="AY461" i="2"/>
  <c r="AY460" i="2"/>
  <c r="AY459" i="2"/>
  <c r="AY458" i="2"/>
  <c r="AY457" i="2"/>
  <c r="AY456" i="2"/>
  <c r="AY455" i="2"/>
  <c r="AY454" i="2"/>
  <c r="AY453" i="2"/>
  <c r="AY452" i="2"/>
  <c r="AY451" i="2"/>
  <c r="AY450" i="2"/>
  <c r="AY449" i="2"/>
  <c r="AY448" i="2"/>
  <c r="AY447" i="2"/>
  <c r="AY446" i="2"/>
  <c r="AY445" i="2"/>
  <c r="AY444" i="2"/>
  <c r="AY443" i="2"/>
  <c r="AY442" i="2"/>
  <c r="AY441" i="2"/>
  <c r="AY440" i="2"/>
  <c r="AY439" i="2"/>
  <c r="AY438" i="2"/>
  <c r="AY437" i="2"/>
  <c r="AY436" i="2"/>
  <c r="AY435" i="2"/>
  <c r="AY434" i="2"/>
  <c r="AY433" i="2"/>
  <c r="AY432" i="2"/>
  <c r="AY431" i="2"/>
  <c r="AY430" i="2"/>
  <c r="AY429" i="2"/>
  <c r="AY428" i="2"/>
  <c r="AY427" i="2"/>
  <c r="AY426" i="2"/>
  <c r="AY425" i="2"/>
  <c r="AY424" i="2"/>
  <c r="AY423" i="2"/>
  <c r="AY422" i="2"/>
  <c r="AY421" i="2"/>
  <c r="AY420" i="2"/>
  <c r="AY419" i="2"/>
  <c r="AY418" i="2"/>
  <c r="AY417" i="2"/>
  <c r="AY416" i="2"/>
  <c r="AY415" i="2"/>
  <c r="AY414" i="2"/>
  <c r="AY413" i="2"/>
  <c r="AY412" i="2"/>
  <c r="AY411" i="2"/>
  <c r="AY410" i="2"/>
  <c r="AY409" i="2"/>
  <c r="AY408" i="2"/>
  <c r="AY407" i="2"/>
  <c r="AY406" i="2"/>
  <c r="AY405" i="2"/>
  <c r="AY404" i="2"/>
  <c r="AY403" i="2"/>
  <c r="AY402" i="2"/>
  <c r="AY401" i="2"/>
  <c r="AY400" i="2"/>
  <c r="AY399" i="2"/>
  <c r="AY398" i="2"/>
  <c r="AY397" i="2"/>
  <c r="AY396" i="2"/>
  <c r="AY395" i="2"/>
  <c r="AY394" i="2"/>
  <c r="AY393" i="2"/>
  <c r="AY392" i="2"/>
  <c r="AY391" i="2"/>
  <c r="AY390" i="2"/>
  <c r="AY389" i="2"/>
  <c r="AY388" i="2"/>
  <c r="AY387" i="2"/>
  <c r="AY386" i="2"/>
  <c r="AY385" i="2"/>
  <c r="AY384" i="2"/>
  <c r="AY383" i="2"/>
  <c r="AY382" i="2"/>
  <c r="AY381" i="2"/>
  <c r="AY380" i="2"/>
  <c r="AY379" i="2"/>
  <c r="AY378" i="2"/>
  <c r="AY377" i="2"/>
  <c r="AY376" i="2"/>
  <c r="AY375" i="2"/>
  <c r="AY374" i="2"/>
  <c r="AY373" i="2"/>
  <c r="AY372" i="2"/>
  <c r="AY371" i="2"/>
  <c r="AY370" i="2"/>
  <c r="AY369" i="2"/>
  <c r="AY368" i="2"/>
  <c r="AY367" i="2"/>
  <c r="AY366" i="2"/>
  <c r="AY365" i="2"/>
  <c r="AY364" i="2"/>
  <c r="AY363" i="2"/>
  <c r="AY362" i="2"/>
  <c r="AY361" i="2"/>
  <c r="AY360" i="2"/>
  <c r="AY359" i="2"/>
  <c r="AY358" i="2"/>
  <c r="AY357" i="2"/>
  <c r="AY356" i="2"/>
  <c r="AY355" i="2"/>
  <c r="AY354" i="2"/>
  <c r="AY353" i="2"/>
  <c r="AY352" i="2"/>
  <c r="AY351" i="2"/>
  <c r="AY350" i="2"/>
  <c r="AY349" i="2"/>
  <c r="AY348" i="2"/>
  <c r="AY347" i="2"/>
  <c r="AY346" i="2"/>
  <c r="AY345" i="2"/>
  <c r="AY344" i="2"/>
  <c r="AY343" i="2"/>
  <c r="AY342" i="2"/>
  <c r="AY341" i="2"/>
  <c r="AY340" i="2"/>
  <c r="AY339" i="2"/>
  <c r="AY338" i="2"/>
  <c r="AY337" i="2"/>
  <c r="AY336" i="2"/>
  <c r="AY335" i="2"/>
  <c r="AY334" i="2"/>
  <c r="AY333" i="2"/>
  <c r="AY332" i="2"/>
  <c r="AY331" i="2"/>
  <c r="AY330" i="2"/>
  <c r="AY329" i="2"/>
  <c r="AY328" i="2"/>
  <c r="AY327" i="2"/>
  <c r="AY326" i="2"/>
  <c r="AY325" i="2"/>
  <c r="AY324" i="2"/>
  <c r="AY323" i="2"/>
  <c r="AY322" i="2"/>
  <c r="AY321" i="2"/>
  <c r="AY320" i="2"/>
  <c r="AY319" i="2"/>
  <c r="AY318" i="2"/>
  <c r="AY317" i="2"/>
  <c r="AY316" i="2"/>
  <c r="AY315" i="2"/>
  <c r="AY314" i="2"/>
  <c r="AY313" i="2"/>
  <c r="AY312" i="2"/>
  <c r="AY311" i="2"/>
  <c r="AY310" i="2"/>
  <c r="AY309" i="2"/>
  <c r="AY308" i="2"/>
  <c r="AY307" i="2"/>
  <c r="AY306" i="2"/>
  <c r="AY305" i="2"/>
  <c r="AY304" i="2"/>
  <c r="AY303" i="2"/>
  <c r="AY302" i="2"/>
  <c r="AY301" i="2"/>
  <c r="AY300" i="2"/>
  <c r="AY299" i="2"/>
  <c r="AY298" i="2"/>
  <c r="AY297" i="2"/>
  <c r="AY296" i="2"/>
  <c r="AY295" i="2"/>
  <c r="AY294" i="2"/>
  <c r="AY293" i="2"/>
  <c r="AY292" i="2"/>
  <c r="AY291" i="2"/>
  <c r="AY290" i="2"/>
  <c r="AY289" i="2"/>
  <c r="AY288" i="2"/>
  <c r="AY287" i="2"/>
  <c r="AY286" i="2"/>
  <c r="AY285" i="2"/>
  <c r="AY284" i="2"/>
  <c r="AY283" i="2"/>
  <c r="AY282" i="2"/>
  <c r="AY281" i="2"/>
  <c r="AY280" i="2"/>
  <c r="AY279" i="2"/>
  <c r="AY278" i="2"/>
  <c r="AY277" i="2"/>
  <c r="AY276" i="2"/>
  <c r="AY275" i="2"/>
  <c r="AY274" i="2"/>
  <c r="AY273" i="2"/>
  <c r="AY272" i="2"/>
  <c r="AY271" i="2"/>
  <c r="AY270" i="2"/>
  <c r="AY269" i="2"/>
  <c r="AY268" i="2"/>
  <c r="AY267" i="2"/>
  <c r="AY266" i="2"/>
  <c r="AY265" i="2"/>
  <c r="AY264" i="2"/>
  <c r="AY263" i="2"/>
  <c r="AY262" i="2"/>
  <c r="AY261" i="2"/>
  <c r="AY260" i="2"/>
  <c r="AY259" i="2"/>
  <c r="AY258" i="2"/>
  <c r="AY257" i="2"/>
  <c r="AY256" i="2"/>
  <c r="AY255" i="2"/>
  <c r="AY254" i="2"/>
  <c r="AY253" i="2"/>
  <c r="AY252" i="2"/>
  <c r="AY251" i="2"/>
  <c r="AY250" i="2"/>
  <c r="AY249" i="2"/>
  <c r="AY248" i="2"/>
  <c r="AY247" i="2"/>
  <c r="AY246" i="2"/>
  <c r="AY245" i="2"/>
  <c r="AY244" i="2"/>
  <c r="AY243" i="2"/>
  <c r="AY242" i="2"/>
  <c r="AY241" i="2"/>
  <c r="AY240" i="2"/>
  <c r="AY239" i="2"/>
  <c r="AY238" i="2"/>
  <c r="AY237" i="2"/>
  <c r="AY236" i="2"/>
  <c r="AY235" i="2"/>
  <c r="AY234" i="2"/>
  <c r="AY233" i="2"/>
  <c r="AY232" i="2"/>
  <c r="AY231" i="2"/>
  <c r="AY230" i="2"/>
  <c r="AY229" i="2"/>
  <c r="AY228" i="2"/>
  <c r="AY227" i="2"/>
  <c r="AY226" i="2"/>
  <c r="AY225" i="2"/>
  <c r="AY224" i="2"/>
  <c r="AY223" i="2"/>
  <c r="AY222" i="2"/>
  <c r="AY221" i="2"/>
  <c r="AY220" i="2"/>
  <c r="AY219" i="2"/>
  <c r="AY218" i="2"/>
  <c r="AY217" i="2"/>
  <c r="AY216" i="2"/>
  <c r="AY215" i="2"/>
  <c r="AY214" i="2"/>
  <c r="AY213" i="2"/>
  <c r="AY212" i="2"/>
  <c r="AY211" i="2"/>
  <c r="AY210" i="2"/>
  <c r="AY209" i="2"/>
  <c r="AY208" i="2"/>
  <c r="AY207" i="2"/>
  <c r="AY206" i="2"/>
  <c r="AY205" i="2"/>
  <c r="AY204" i="2"/>
  <c r="AY203" i="2"/>
  <c r="AY202" i="2"/>
  <c r="AY201" i="2"/>
  <c r="AY200" i="2"/>
  <c r="AY199" i="2"/>
  <c r="AY198" i="2"/>
  <c r="AY197" i="2"/>
  <c r="AY196" i="2"/>
  <c r="AY195" i="2"/>
  <c r="AY194" i="2"/>
  <c r="AY193" i="2"/>
  <c r="AY192" i="2"/>
  <c r="AY191" i="2"/>
  <c r="AY190" i="2"/>
  <c r="AY189" i="2"/>
  <c r="AY188" i="2"/>
  <c r="AY187" i="2"/>
  <c r="AY186" i="2"/>
  <c r="AY185" i="2"/>
  <c r="AY184" i="2"/>
  <c r="AY183" i="2"/>
  <c r="AY182" i="2"/>
  <c r="AY181" i="2"/>
  <c r="AY180" i="2"/>
  <c r="AY179" i="2"/>
  <c r="AY178" i="2"/>
  <c r="AY177" i="2"/>
  <c r="AY176" i="2"/>
  <c r="AY175" i="2"/>
  <c r="AY174" i="2"/>
  <c r="AY173" i="2"/>
  <c r="AY172" i="2"/>
  <c r="AY171" i="2"/>
  <c r="AY170" i="2"/>
  <c r="AY169" i="2"/>
  <c r="AY168" i="2"/>
  <c r="AY167" i="2"/>
  <c r="AY166" i="2"/>
  <c r="AY165" i="2"/>
  <c r="AY164" i="2"/>
  <c r="AY163" i="2"/>
  <c r="AY162" i="2"/>
  <c r="AY161" i="2"/>
  <c r="AY160" i="2"/>
  <c r="AY159" i="2"/>
  <c r="AY158" i="2"/>
  <c r="AY157" i="2"/>
  <c r="AY156" i="2"/>
  <c r="AY155" i="2"/>
  <c r="AY154" i="2"/>
  <c r="AY153" i="2"/>
  <c r="AY152" i="2"/>
  <c r="AY151" i="2"/>
  <c r="AY150" i="2"/>
  <c r="AY149" i="2"/>
  <c r="AY148" i="2"/>
  <c r="AY147" i="2"/>
  <c r="AY146" i="2"/>
  <c r="AY145" i="2"/>
  <c r="AY144" i="2"/>
  <c r="AY143" i="2"/>
  <c r="AY142" i="2"/>
  <c r="AY141" i="2"/>
  <c r="AY140" i="2"/>
  <c r="AY139" i="2"/>
  <c r="AY138" i="2"/>
  <c r="AY137" i="2"/>
  <c r="AY136" i="2"/>
  <c r="AY135" i="2"/>
  <c r="AY134" i="2"/>
  <c r="AY133" i="2"/>
  <c r="AY132" i="2"/>
  <c r="AY131" i="2"/>
  <c r="AY130" i="2"/>
  <c r="AY129" i="2"/>
  <c r="AY128" i="2"/>
  <c r="AY127" i="2"/>
  <c r="AY126" i="2"/>
  <c r="AY125" i="2"/>
  <c r="AY124" i="2"/>
  <c r="AY123" i="2"/>
  <c r="AY122" i="2"/>
  <c r="AY121" i="2"/>
  <c r="AY120" i="2"/>
  <c r="AY119" i="2"/>
  <c r="AY118" i="2"/>
  <c r="AY117" i="2"/>
  <c r="AY116" i="2"/>
  <c r="AY115" i="2"/>
  <c r="AY114" i="2"/>
  <c r="AY113" i="2"/>
  <c r="AY112" i="2"/>
  <c r="AY111" i="2"/>
  <c r="AY110" i="2"/>
  <c r="AY109" i="2"/>
  <c r="AY108" i="2"/>
  <c r="AY107" i="2"/>
  <c r="AY106" i="2"/>
  <c r="AY105" i="2"/>
  <c r="AY104" i="2"/>
  <c r="AY103" i="2"/>
  <c r="AY102" i="2"/>
  <c r="AY101" i="2"/>
  <c r="AY100" i="2"/>
  <c r="AY99" i="2"/>
  <c r="AY98" i="2"/>
  <c r="AY97" i="2"/>
  <c r="AY96" i="2"/>
  <c r="AY95" i="2"/>
  <c r="AY94" i="2"/>
  <c r="AY93" i="2"/>
  <c r="AY92" i="2"/>
  <c r="AY91" i="2"/>
  <c r="AY90" i="2"/>
  <c r="AY89" i="2"/>
  <c r="AY88" i="2"/>
  <c r="AY87" i="2"/>
  <c r="AY86" i="2"/>
  <c r="AY85" i="2"/>
  <c r="AY84" i="2"/>
  <c r="AY83" i="2"/>
  <c r="AY82" i="2"/>
  <c r="AY81" i="2"/>
  <c r="AY80" i="2"/>
  <c r="AY79" i="2"/>
  <c r="AY78" i="2"/>
  <c r="AY77" i="2"/>
  <c r="AY76" i="2"/>
  <c r="AY75" i="2"/>
  <c r="AY74" i="2"/>
  <c r="AY73" i="2"/>
  <c r="AY72" i="2"/>
  <c r="AY71" i="2"/>
  <c r="AY70" i="2"/>
  <c r="AY69" i="2"/>
  <c r="AY68" i="2"/>
  <c r="AY67" i="2"/>
  <c r="AY66" i="2"/>
  <c r="AY65" i="2"/>
  <c r="AY64" i="2"/>
  <c r="AY63" i="2"/>
  <c r="AY62" i="2"/>
  <c r="AY61" i="2"/>
  <c r="AY60" i="2"/>
  <c r="AY59" i="2"/>
  <c r="AY58" i="2"/>
  <c r="AY57" i="2"/>
  <c r="AY56" i="2"/>
  <c r="AY55" i="2"/>
  <c r="AY54" i="2"/>
  <c r="AY53" i="2"/>
  <c r="AY52" i="2"/>
  <c r="AY51" i="2"/>
  <c r="AY50" i="2"/>
  <c r="AY49" i="2"/>
  <c r="AY48" i="2"/>
  <c r="AY47" i="2"/>
  <c r="AY46" i="2"/>
  <c r="AY45" i="2"/>
  <c r="AY44" i="2"/>
  <c r="AY43" i="2"/>
  <c r="AY42" i="2"/>
  <c r="AY41" i="2"/>
  <c r="AY40" i="2"/>
  <c r="AY39" i="2"/>
  <c r="AY38" i="2"/>
  <c r="AY37" i="2"/>
  <c r="AY36" i="2"/>
  <c r="AY35" i="2"/>
  <c r="AY34" i="2"/>
  <c r="AY33" i="2"/>
  <c r="AY32" i="2"/>
  <c r="AY31" i="2"/>
  <c r="AY30" i="2"/>
  <c r="AY29" i="2"/>
  <c r="AY28" i="2"/>
  <c r="AY27" i="2"/>
  <c r="AY26" i="2"/>
  <c r="AY25" i="2"/>
  <c r="AY24" i="2"/>
  <c r="AY23" i="2"/>
  <c r="AY22" i="2"/>
  <c r="AY21" i="2"/>
  <c r="AY20" i="2"/>
  <c r="AY19" i="2"/>
  <c r="AY18" i="2"/>
  <c r="AY17" i="2"/>
  <c r="AY16" i="2"/>
  <c r="AY15" i="2"/>
  <c r="AY14" i="2"/>
  <c r="AY13" i="2"/>
  <c r="AX1430" i="2"/>
  <c r="AX1429" i="2"/>
  <c r="AX1428" i="2"/>
  <c r="AX1427" i="2"/>
  <c r="AX1426" i="2"/>
  <c r="AX1425" i="2"/>
  <c r="AX1424" i="2"/>
  <c r="AX1423" i="2"/>
  <c r="AX1422" i="2"/>
  <c r="AX1421" i="2"/>
  <c r="AX1420" i="2"/>
  <c r="AX1419" i="2"/>
  <c r="AX1418" i="2"/>
  <c r="AX1417" i="2"/>
  <c r="AX1416" i="2"/>
  <c r="AX1415" i="2"/>
  <c r="AX1414" i="2"/>
  <c r="AX1413" i="2"/>
  <c r="AX1412" i="2"/>
  <c r="AX1411" i="2"/>
  <c r="AX1410" i="2"/>
  <c r="AX1409" i="2"/>
  <c r="AX1408" i="2"/>
  <c r="AX1407" i="2"/>
  <c r="AX1406" i="2"/>
  <c r="AX1405" i="2"/>
  <c r="AX1404" i="2"/>
  <c r="AX1403" i="2"/>
  <c r="AX1402" i="2"/>
  <c r="AX1401" i="2"/>
  <c r="AX1400" i="2"/>
  <c r="AX1399" i="2"/>
  <c r="AX1398" i="2"/>
  <c r="AX1397" i="2"/>
  <c r="AX1396" i="2"/>
  <c r="AX1395" i="2"/>
  <c r="AX1394" i="2"/>
  <c r="AX1393" i="2"/>
  <c r="AX1392" i="2"/>
  <c r="AX1391" i="2"/>
  <c r="AX1390" i="2"/>
  <c r="AX1389" i="2"/>
  <c r="AX1388" i="2"/>
  <c r="AX1387" i="2"/>
  <c r="AX1386" i="2"/>
  <c r="AX1385" i="2"/>
  <c r="AX1384" i="2"/>
  <c r="AX1383" i="2"/>
  <c r="AX1382" i="2"/>
  <c r="AX1381" i="2"/>
  <c r="AX1380" i="2"/>
  <c r="AX1379" i="2"/>
  <c r="AX1378" i="2"/>
  <c r="AX1377" i="2"/>
  <c r="AX1376" i="2"/>
  <c r="AX1375" i="2"/>
  <c r="AX1374" i="2"/>
  <c r="AX1373" i="2"/>
  <c r="AX1372" i="2"/>
  <c r="AX1371" i="2"/>
  <c r="AX1370" i="2"/>
  <c r="AX1369" i="2"/>
  <c r="AX1368" i="2"/>
  <c r="AX1367" i="2"/>
  <c r="AX1366" i="2"/>
  <c r="AX1365" i="2"/>
  <c r="AX1364" i="2"/>
  <c r="AX1363" i="2"/>
  <c r="AX1362" i="2"/>
  <c r="AX1361" i="2"/>
  <c r="AX1360" i="2"/>
  <c r="AX1359" i="2"/>
  <c r="AX1358" i="2"/>
  <c r="AX1357" i="2"/>
  <c r="AX1356" i="2"/>
  <c r="AX1355" i="2"/>
  <c r="AX1354" i="2"/>
  <c r="AX1353" i="2"/>
  <c r="AX1352" i="2"/>
  <c r="AX1351" i="2"/>
  <c r="AX1350" i="2"/>
  <c r="AX1349" i="2"/>
  <c r="AX1348" i="2"/>
  <c r="AX1347" i="2"/>
  <c r="AX1346" i="2"/>
  <c r="AX1345" i="2"/>
  <c r="AX1344" i="2"/>
  <c r="AX1343" i="2"/>
  <c r="AX1342" i="2"/>
  <c r="AX1341" i="2"/>
  <c r="AX1340" i="2"/>
  <c r="AX1339" i="2"/>
  <c r="AX1338" i="2"/>
  <c r="AX1337" i="2"/>
  <c r="AX1336" i="2"/>
  <c r="AX1335" i="2"/>
  <c r="AX1334" i="2"/>
  <c r="AX1333" i="2"/>
  <c r="AX1332" i="2"/>
  <c r="AX1331" i="2"/>
  <c r="AX1330" i="2"/>
  <c r="AX1329" i="2"/>
  <c r="AX1328" i="2"/>
  <c r="AX1327" i="2"/>
  <c r="AX1326" i="2"/>
  <c r="AX1325" i="2"/>
  <c r="AX1324" i="2"/>
  <c r="AX1323" i="2"/>
  <c r="AX1322" i="2"/>
  <c r="AX1321" i="2"/>
  <c r="AX1320" i="2"/>
  <c r="AX1319" i="2"/>
  <c r="AX1318" i="2"/>
  <c r="AX1317" i="2"/>
  <c r="AX1316" i="2"/>
  <c r="AX1315" i="2"/>
  <c r="AX1314" i="2"/>
  <c r="AX1313" i="2"/>
  <c r="AX1312" i="2"/>
  <c r="AX1311" i="2"/>
  <c r="AX1310" i="2"/>
  <c r="AX1309" i="2"/>
  <c r="AX1308" i="2"/>
  <c r="AX1307" i="2"/>
  <c r="AX1306" i="2"/>
  <c r="AX1305" i="2"/>
  <c r="AX1304" i="2"/>
  <c r="AX1303" i="2"/>
  <c r="AX1302" i="2"/>
  <c r="AX1301" i="2"/>
  <c r="AX1300" i="2"/>
  <c r="AX1299" i="2"/>
  <c r="AX1298" i="2"/>
  <c r="AX1297" i="2"/>
  <c r="AX1296" i="2"/>
  <c r="AX1295" i="2"/>
  <c r="AX1294" i="2"/>
  <c r="AX1293" i="2"/>
  <c r="AX1292" i="2"/>
  <c r="AX1291" i="2"/>
  <c r="AX1290" i="2"/>
  <c r="AX1289" i="2"/>
  <c r="AX1288" i="2"/>
  <c r="AX1287" i="2"/>
  <c r="AX1286" i="2"/>
  <c r="AX1285" i="2"/>
  <c r="AX1284" i="2"/>
  <c r="AX1283" i="2"/>
  <c r="AX1282" i="2"/>
  <c r="AX1281" i="2"/>
  <c r="AX1280" i="2"/>
  <c r="AX1279" i="2"/>
  <c r="AX1278" i="2"/>
  <c r="AX1277" i="2"/>
  <c r="AX1276" i="2"/>
  <c r="AX1275" i="2"/>
  <c r="AX1274" i="2"/>
  <c r="AX1273" i="2"/>
  <c r="AX1272" i="2"/>
  <c r="AX1271" i="2"/>
  <c r="AX1270" i="2"/>
  <c r="AX1269" i="2"/>
  <c r="AX1268" i="2"/>
  <c r="AX1267" i="2"/>
  <c r="AX1266" i="2"/>
  <c r="AX1265" i="2"/>
  <c r="AX1264" i="2"/>
  <c r="AX1263" i="2"/>
  <c r="AX1262" i="2"/>
  <c r="AX1261" i="2"/>
  <c r="AX1260" i="2"/>
  <c r="AX1259" i="2"/>
  <c r="AX1258" i="2"/>
  <c r="AX1257" i="2"/>
  <c r="AX1256" i="2"/>
  <c r="AX1255" i="2"/>
  <c r="AX1254" i="2"/>
  <c r="AX1253" i="2"/>
  <c r="AX1252" i="2"/>
  <c r="AX1251" i="2"/>
  <c r="AX1250" i="2"/>
  <c r="AX1249" i="2"/>
  <c r="AX1248" i="2"/>
  <c r="AX1247" i="2"/>
  <c r="AX1246" i="2"/>
  <c r="AX1245" i="2"/>
  <c r="AX1244" i="2"/>
  <c r="AX1243" i="2"/>
  <c r="AX1242" i="2"/>
  <c r="AX1241" i="2"/>
  <c r="AX1240" i="2"/>
  <c r="AX1239" i="2"/>
  <c r="AX1238" i="2"/>
  <c r="AX1237" i="2"/>
  <c r="AX1236" i="2"/>
  <c r="AX1235" i="2"/>
  <c r="AX1234" i="2"/>
  <c r="AX1233" i="2"/>
  <c r="AX1232" i="2"/>
  <c r="AX1231" i="2"/>
  <c r="AX1230" i="2"/>
  <c r="AX1229" i="2"/>
  <c r="AX1228" i="2"/>
  <c r="AX1227" i="2"/>
  <c r="AX1226" i="2"/>
  <c r="AX1225" i="2"/>
  <c r="AX1224" i="2"/>
  <c r="AX1223" i="2"/>
  <c r="AX1222" i="2"/>
  <c r="AX1221" i="2"/>
  <c r="AX1220" i="2"/>
  <c r="AX1219" i="2"/>
  <c r="AX1218" i="2"/>
  <c r="AX1217" i="2"/>
  <c r="AX1216" i="2"/>
  <c r="AX1215" i="2"/>
  <c r="AX1214" i="2"/>
  <c r="AX1213" i="2"/>
  <c r="AX1212" i="2"/>
  <c r="AX1211" i="2"/>
  <c r="AX1210" i="2"/>
  <c r="AX1209" i="2"/>
  <c r="AX1208" i="2"/>
  <c r="AX1207" i="2"/>
  <c r="AX1206" i="2"/>
  <c r="AX1205" i="2"/>
  <c r="AX1204" i="2"/>
  <c r="AX1203" i="2"/>
  <c r="AX1202" i="2"/>
  <c r="AX1201" i="2"/>
  <c r="AX1200" i="2"/>
  <c r="AX1199" i="2"/>
  <c r="AX1198" i="2"/>
  <c r="AX1197" i="2"/>
  <c r="AX1196" i="2"/>
  <c r="AX1195" i="2"/>
  <c r="AX1194" i="2"/>
  <c r="AX1193" i="2"/>
  <c r="AX1192" i="2"/>
  <c r="AX1191" i="2"/>
  <c r="AX1190" i="2"/>
  <c r="AX1189" i="2"/>
  <c r="AX1188" i="2"/>
  <c r="AX1187" i="2"/>
  <c r="AX1186" i="2"/>
  <c r="AX1185" i="2"/>
  <c r="AX1184" i="2"/>
  <c r="AX1183" i="2"/>
  <c r="AX1182" i="2"/>
  <c r="AX1181" i="2"/>
  <c r="AX1180" i="2"/>
  <c r="AX1179" i="2"/>
  <c r="AX1178" i="2"/>
  <c r="AX1177" i="2"/>
  <c r="AX1176" i="2"/>
  <c r="AX1175" i="2"/>
  <c r="AX1174" i="2"/>
  <c r="AX1173" i="2"/>
  <c r="AX1172" i="2"/>
  <c r="AX1171" i="2"/>
  <c r="AX1170" i="2"/>
  <c r="AX1169" i="2"/>
  <c r="AX1168" i="2"/>
  <c r="AX1167" i="2"/>
  <c r="AX1166" i="2"/>
  <c r="AX1165" i="2"/>
  <c r="AX1164" i="2"/>
  <c r="AX1163" i="2"/>
  <c r="AX1162" i="2"/>
  <c r="AX1161" i="2"/>
  <c r="AX1160" i="2"/>
  <c r="AX1159" i="2"/>
  <c r="AX1158" i="2"/>
  <c r="AX1157" i="2"/>
  <c r="AX1156" i="2"/>
  <c r="AX1155" i="2"/>
  <c r="AX1154" i="2"/>
  <c r="AX1153" i="2"/>
  <c r="AX1152" i="2"/>
  <c r="AX1151" i="2"/>
  <c r="AX1150" i="2"/>
  <c r="AX1149" i="2"/>
  <c r="AX1148" i="2"/>
  <c r="AX1147" i="2"/>
  <c r="AX1146" i="2"/>
  <c r="AX1145" i="2"/>
  <c r="AX1144" i="2"/>
  <c r="AX1143" i="2"/>
  <c r="AX1142" i="2"/>
  <c r="AX1141" i="2"/>
  <c r="AX1140" i="2"/>
  <c r="AX1139" i="2"/>
  <c r="AX1138" i="2"/>
  <c r="AX1137" i="2"/>
  <c r="AX1136" i="2"/>
  <c r="AX1135" i="2"/>
  <c r="AX1134" i="2"/>
  <c r="AX1133" i="2"/>
  <c r="AX1132" i="2"/>
  <c r="AX1131" i="2"/>
  <c r="AX1130" i="2"/>
  <c r="AX1129" i="2"/>
  <c r="AX1128" i="2"/>
  <c r="AX1127" i="2"/>
  <c r="AX1126" i="2"/>
  <c r="AX1125" i="2"/>
  <c r="AX1124" i="2"/>
  <c r="AX1123" i="2"/>
  <c r="AX1122" i="2"/>
  <c r="AX1121" i="2"/>
  <c r="AX1120" i="2"/>
  <c r="AX1119" i="2"/>
  <c r="AX1118" i="2"/>
  <c r="AX1117" i="2"/>
  <c r="AX1116" i="2"/>
  <c r="AX1115" i="2"/>
  <c r="AX1114" i="2"/>
  <c r="AX1113" i="2"/>
  <c r="AX1112" i="2"/>
  <c r="AX1111" i="2"/>
  <c r="AX1110" i="2"/>
  <c r="AX1109" i="2"/>
  <c r="AX1108" i="2"/>
  <c r="AX1107" i="2"/>
  <c r="AX1106" i="2"/>
  <c r="AX1105" i="2"/>
  <c r="AX1104" i="2"/>
  <c r="AX1103" i="2"/>
  <c r="AX1102" i="2"/>
  <c r="AX1101" i="2"/>
  <c r="AX1100" i="2"/>
  <c r="AX1099" i="2"/>
  <c r="AX1098" i="2"/>
  <c r="AX1097" i="2"/>
  <c r="AX1096" i="2"/>
  <c r="AX1095" i="2"/>
  <c r="AX1094" i="2"/>
  <c r="AX1093" i="2"/>
  <c r="AX1092" i="2"/>
  <c r="AX1091" i="2"/>
  <c r="AX1090" i="2"/>
  <c r="AX1089" i="2"/>
  <c r="AX1088" i="2"/>
  <c r="AX1087" i="2"/>
  <c r="AX1086" i="2"/>
  <c r="AX1085" i="2"/>
  <c r="AX1084" i="2"/>
  <c r="AX1083" i="2"/>
  <c r="AX1082" i="2"/>
  <c r="AX1081" i="2"/>
  <c r="AX1080" i="2"/>
  <c r="AX1079" i="2"/>
  <c r="AX1078" i="2"/>
  <c r="AX1077" i="2"/>
  <c r="AX1076" i="2"/>
  <c r="AX1075" i="2"/>
  <c r="AX1074" i="2"/>
  <c r="AX1073" i="2"/>
  <c r="AX1072" i="2"/>
  <c r="AX1071" i="2"/>
  <c r="AX1070" i="2"/>
  <c r="AX1069" i="2"/>
  <c r="AX1068" i="2"/>
  <c r="AX1067" i="2"/>
  <c r="AX1066" i="2"/>
  <c r="AX1065" i="2"/>
  <c r="AX1064" i="2"/>
  <c r="AX1063" i="2"/>
  <c r="AX1062" i="2"/>
  <c r="AX1061" i="2"/>
  <c r="AX1060" i="2"/>
  <c r="AX1059" i="2"/>
  <c r="AX1058" i="2"/>
  <c r="AX1057" i="2"/>
  <c r="AX1056" i="2"/>
  <c r="AX1055" i="2"/>
  <c r="AX1054" i="2"/>
  <c r="AX1053" i="2"/>
  <c r="AX1052" i="2"/>
  <c r="AX1051" i="2"/>
  <c r="AX1050" i="2"/>
  <c r="AX1049" i="2"/>
  <c r="AX1048" i="2"/>
  <c r="AX1047" i="2"/>
  <c r="AX1046" i="2"/>
  <c r="AX1045" i="2"/>
  <c r="AX1044" i="2"/>
  <c r="AX1043" i="2"/>
  <c r="AX1042" i="2"/>
  <c r="AX1041" i="2"/>
  <c r="AX1040" i="2"/>
  <c r="AX1039" i="2"/>
  <c r="AX1038" i="2"/>
  <c r="AX1037" i="2"/>
  <c r="AX1036" i="2"/>
  <c r="AX1035" i="2"/>
  <c r="AX1034" i="2"/>
  <c r="AX1033" i="2"/>
  <c r="AX1032" i="2"/>
  <c r="AX1031" i="2"/>
  <c r="AX1030" i="2"/>
  <c r="AX1029" i="2"/>
  <c r="AX1028" i="2"/>
  <c r="AX1027" i="2"/>
  <c r="AX1026" i="2"/>
  <c r="AX1025" i="2"/>
  <c r="AX1024" i="2"/>
  <c r="AX1023" i="2"/>
  <c r="AX1022" i="2"/>
  <c r="AX1021" i="2"/>
  <c r="AX1020" i="2"/>
  <c r="AX1019" i="2"/>
  <c r="AX1018" i="2"/>
  <c r="AX1017" i="2"/>
  <c r="AX1016" i="2"/>
  <c r="AX1015" i="2"/>
  <c r="AX1014" i="2"/>
  <c r="AX1013" i="2"/>
  <c r="AX1012" i="2"/>
  <c r="AX1011" i="2"/>
  <c r="AX1010" i="2"/>
  <c r="AX1009" i="2"/>
  <c r="AX1008" i="2"/>
  <c r="AX1007" i="2"/>
  <c r="AX1006" i="2"/>
  <c r="AX1005" i="2"/>
  <c r="AX1004" i="2"/>
  <c r="AX1003" i="2"/>
  <c r="AX1002" i="2"/>
  <c r="AX1001" i="2"/>
  <c r="AX1000" i="2"/>
  <c r="AX999" i="2"/>
  <c r="AX998" i="2"/>
  <c r="AX997" i="2"/>
  <c r="AX996" i="2"/>
  <c r="AX995" i="2"/>
  <c r="AX994" i="2"/>
  <c r="AX993" i="2"/>
  <c r="AX992" i="2"/>
  <c r="AX991" i="2"/>
  <c r="AX990" i="2"/>
  <c r="AX989" i="2"/>
  <c r="AX988" i="2"/>
  <c r="AX987" i="2"/>
  <c r="AX986" i="2"/>
  <c r="AX985" i="2"/>
  <c r="AX984" i="2"/>
  <c r="AX983" i="2"/>
  <c r="AX982" i="2"/>
  <c r="AX981" i="2"/>
  <c r="AX980" i="2"/>
  <c r="AX979" i="2"/>
  <c r="AX978" i="2"/>
  <c r="AX977" i="2"/>
  <c r="AX976" i="2"/>
  <c r="AX975" i="2"/>
  <c r="AX974" i="2"/>
  <c r="AX973" i="2"/>
  <c r="AX972" i="2"/>
  <c r="AX971" i="2"/>
  <c r="AX970" i="2"/>
  <c r="AX969" i="2"/>
  <c r="AX968" i="2"/>
  <c r="AX967" i="2"/>
  <c r="AX966" i="2"/>
  <c r="AX965" i="2"/>
  <c r="AX964" i="2"/>
  <c r="AX963" i="2"/>
  <c r="AX962" i="2"/>
  <c r="AX961" i="2"/>
  <c r="AX960" i="2"/>
  <c r="AX959" i="2"/>
  <c r="AX958" i="2"/>
  <c r="AX957" i="2"/>
  <c r="AX956" i="2"/>
  <c r="AX955" i="2"/>
  <c r="AX954" i="2"/>
  <c r="AX953" i="2"/>
  <c r="AX952" i="2"/>
  <c r="AX951" i="2"/>
  <c r="AX950" i="2"/>
  <c r="AX949" i="2"/>
  <c r="AX948" i="2"/>
  <c r="AX947" i="2"/>
  <c r="AX946" i="2"/>
  <c r="AX945" i="2"/>
  <c r="AX944" i="2"/>
  <c r="AX943" i="2"/>
  <c r="AX942" i="2"/>
  <c r="AX941" i="2"/>
  <c r="AX940" i="2"/>
  <c r="AX939" i="2"/>
  <c r="AX938" i="2"/>
  <c r="AX937" i="2"/>
  <c r="AX936" i="2"/>
  <c r="AX935" i="2"/>
  <c r="AX934" i="2"/>
  <c r="AX933" i="2"/>
  <c r="AX932" i="2"/>
  <c r="AX931" i="2"/>
  <c r="AX930" i="2"/>
  <c r="AX929" i="2"/>
  <c r="AX928" i="2"/>
  <c r="AX927" i="2"/>
  <c r="AX926" i="2"/>
  <c r="AX925" i="2"/>
  <c r="AX924" i="2"/>
  <c r="AX923" i="2"/>
  <c r="AX922" i="2"/>
  <c r="AX921" i="2"/>
  <c r="AX920" i="2"/>
  <c r="AX919" i="2"/>
  <c r="AX918" i="2"/>
  <c r="AX917" i="2"/>
  <c r="AX916" i="2"/>
  <c r="AX915" i="2"/>
  <c r="AX914" i="2"/>
  <c r="AX913" i="2"/>
  <c r="AX912" i="2"/>
  <c r="AX911" i="2"/>
  <c r="AX910" i="2"/>
  <c r="AX909" i="2"/>
  <c r="AX908" i="2"/>
  <c r="AX907" i="2"/>
  <c r="AX906" i="2"/>
  <c r="AX905" i="2"/>
  <c r="AX904" i="2"/>
  <c r="AX903" i="2"/>
  <c r="AX902" i="2"/>
  <c r="AX901" i="2"/>
  <c r="AX900" i="2"/>
  <c r="AX899" i="2"/>
  <c r="AX898" i="2"/>
  <c r="AX897" i="2"/>
  <c r="AX896" i="2"/>
  <c r="AX895" i="2"/>
  <c r="AX894" i="2"/>
  <c r="AX893" i="2"/>
  <c r="AX892" i="2"/>
  <c r="AX891" i="2"/>
  <c r="AX890" i="2"/>
  <c r="AX889" i="2"/>
  <c r="AX888" i="2"/>
  <c r="AX887" i="2"/>
  <c r="AX886" i="2"/>
  <c r="AX885" i="2"/>
  <c r="AX884" i="2"/>
  <c r="AX883" i="2"/>
  <c r="AX882" i="2"/>
  <c r="AX881" i="2"/>
  <c r="AX880" i="2"/>
  <c r="AX879" i="2"/>
  <c r="AX878" i="2"/>
  <c r="AX877" i="2"/>
  <c r="AX876" i="2"/>
  <c r="AX875" i="2"/>
  <c r="AX874" i="2"/>
  <c r="AX873" i="2"/>
  <c r="AX872" i="2"/>
  <c r="AX871" i="2"/>
  <c r="AX870" i="2"/>
  <c r="AX869" i="2"/>
  <c r="AX868" i="2"/>
  <c r="AX867" i="2"/>
  <c r="AX866" i="2"/>
  <c r="AX865" i="2"/>
  <c r="AX864" i="2"/>
  <c r="AX863" i="2"/>
  <c r="AX862" i="2"/>
  <c r="AX861" i="2"/>
  <c r="AX860" i="2"/>
  <c r="AX859" i="2"/>
  <c r="AX858" i="2"/>
  <c r="AX857" i="2"/>
  <c r="AX856" i="2"/>
  <c r="AX855" i="2"/>
  <c r="AX854" i="2"/>
  <c r="AX853" i="2"/>
  <c r="AX852" i="2"/>
  <c r="AX851" i="2"/>
  <c r="AX850" i="2"/>
  <c r="AX849" i="2"/>
  <c r="AX848" i="2"/>
  <c r="AX847" i="2"/>
  <c r="AX846" i="2"/>
  <c r="AX845" i="2"/>
  <c r="AX844" i="2"/>
  <c r="AX843" i="2"/>
  <c r="AX842" i="2"/>
  <c r="AX841" i="2"/>
  <c r="AX840" i="2"/>
  <c r="AX839" i="2"/>
  <c r="AX838" i="2"/>
  <c r="AX837" i="2"/>
  <c r="AX836" i="2"/>
  <c r="AX835" i="2"/>
  <c r="AX834" i="2"/>
  <c r="AX833" i="2"/>
  <c r="AX832" i="2"/>
  <c r="AX831" i="2"/>
  <c r="AX830" i="2"/>
  <c r="AX829" i="2"/>
  <c r="AX828" i="2"/>
  <c r="AX827" i="2"/>
  <c r="AX826" i="2"/>
  <c r="AX825" i="2"/>
  <c r="AX824" i="2"/>
  <c r="AX823" i="2"/>
  <c r="AX822" i="2"/>
  <c r="AX821" i="2"/>
  <c r="AX820" i="2"/>
  <c r="AX819" i="2"/>
  <c r="AX818" i="2"/>
  <c r="AX817" i="2"/>
  <c r="AX816" i="2"/>
  <c r="AX815" i="2"/>
  <c r="AX814" i="2"/>
  <c r="AX813" i="2"/>
  <c r="AX812" i="2"/>
  <c r="AX811" i="2"/>
  <c r="AX810" i="2"/>
  <c r="AX809" i="2"/>
  <c r="AX808" i="2"/>
  <c r="AX807" i="2"/>
  <c r="AX806" i="2"/>
  <c r="AX805" i="2"/>
  <c r="AX804" i="2"/>
  <c r="AX803" i="2"/>
  <c r="AX802" i="2"/>
  <c r="AX801" i="2"/>
  <c r="AX800" i="2"/>
  <c r="AX799" i="2"/>
  <c r="AX798" i="2"/>
  <c r="AX797" i="2"/>
  <c r="AX796" i="2"/>
  <c r="AX795" i="2"/>
  <c r="AX794" i="2"/>
  <c r="AX793" i="2"/>
  <c r="AX792" i="2"/>
  <c r="AX791" i="2"/>
  <c r="AX790" i="2"/>
  <c r="AX789" i="2"/>
  <c r="AX788" i="2"/>
  <c r="AX787" i="2"/>
  <c r="AX786" i="2"/>
  <c r="AX785" i="2"/>
  <c r="AX784" i="2"/>
  <c r="AX783" i="2"/>
  <c r="AX782" i="2"/>
  <c r="AX781" i="2"/>
  <c r="AX780" i="2"/>
  <c r="AX779" i="2"/>
  <c r="AX778" i="2"/>
  <c r="AX777" i="2"/>
  <c r="AX776" i="2"/>
  <c r="AX775" i="2"/>
  <c r="AX774" i="2"/>
  <c r="AX773" i="2"/>
  <c r="AX772" i="2"/>
  <c r="AX771" i="2"/>
  <c r="AX770" i="2"/>
  <c r="AX769" i="2"/>
  <c r="AX768" i="2"/>
  <c r="AX767" i="2"/>
  <c r="AX766" i="2"/>
  <c r="AX765" i="2"/>
  <c r="AX764" i="2"/>
  <c r="AX763" i="2"/>
  <c r="AX762" i="2"/>
  <c r="AX761" i="2"/>
  <c r="AX760" i="2"/>
  <c r="AX759" i="2"/>
  <c r="AX758" i="2"/>
  <c r="AX757" i="2"/>
  <c r="AX756" i="2"/>
  <c r="AX755" i="2"/>
  <c r="AX754" i="2"/>
  <c r="AX753" i="2"/>
  <c r="AX752" i="2"/>
  <c r="AX751" i="2"/>
  <c r="AX750" i="2"/>
  <c r="AX749" i="2"/>
  <c r="AX748" i="2"/>
  <c r="AX747" i="2"/>
  <c r="AX746" i="2"/>
  <c r="AX745" i="2"/>
  <c r="AX744" i="2"/>
  <c r="AX743" i="2"/>
  <c r="AX742" i="2"/>
  <c r="AX741" i="2"/>
  <c r="AX740" i="2"/>
  <c r="AX739" i="2"/>
  <c r="AX738" i="2"/>
  <c r="AX737" i="2"/>
  <c r="AX736" i="2"/>
  <c r="AX735" i="2"/>
  <c r="AX734" i="2"/>
  <c r="AX733" i="2"/>
  <c r="AX732" i="2"/>
  <c r="AX731" i="2"/>
  <c r="AX730" i="2"/>
  <c r="AX729" i="2"/>
  <c r="AX728" i="2"/>
  <c r="AX727" i="2"/>
  <c r="AX726" i="2"/>
  <c r="AX725" i="2"/>
  <c r="AX724" i="2"/>
  <c r="AX723" i="2"/>
  <c r="AX722" i="2"/>
  <c r="AX721" i="2"/>
  <c r="AX720" i="2"/>
  <c r="AX719" i="2"/>
  <c r="AX718" i="2"/>
  <c r="AX717" i="2"/>
  <c r="AX716" i="2"/>
  <c r="AX715" i="2"/>
  <c r="AX714" i="2"/>
  <c r="AX713" i="2"/>
  <c r="AX712" i="2"/>
  <c r="AX711" i="2"/>
  <c r="AX710" i="2"/>
  <c r="AX709" i="2"/>
  <c r="AX708" i="2"/>
  <c r="AX707" i="2"/>
  <c r="AX706" i="2"/>
  <c r="AX705" i="2"/>
  <c r="AX704" i="2"/>
  <c r="AX703" i="2"/>
  <c r="AX702" i="2"/>
  <c r="AX701" i="2"/>
  <c r="AX700" i="2"/>
  <c r="AX699" i="2"/>
  <c r="AX698" i="2"/>
  <c r="AX697" i="2"/>
  <c r="AX696" i="2"/>
  <c r="AX695" i="2"/>
  <c r="AX694" i="2"/>
  <c r="AX693" i="2"/>
  <c r="AX692" i="2"/>
  <c r="AX691" i="2"/>
  <c r="AX690" i="2"/>
  <c r="AX689" i="2"/>
  <c r="AX688" i="2"/>
  <c r="AX687" i="2"/>
  <c r="AX686" i="2"/>
  <c r="AX685" i="2"/>
  <c r="AX684" i="2"/>
  <c r="AX683" i="2"/>
  <c r="AX682" i="2"/>
  <c r="AX681" i="2"/>
  <c r="AX680" i="2"/>
  <c r="AX679" i="2"/>
  <c r="AX678" i="2"/>
  <c r="AX677" i="2"/>
  <c r="AX676" i="2"/>
  <c r="AX675" i="2"/>
  <c r="AX674" i="2"/>
  <c r="AX673" i="2"/>
  <c r="AX672" i="2"/>
  <c r="AX671" i="2"/>
  <c r="AX670" i="2"/>
  <c r="AX669" i="2"/>
  <c r="AX668" i="2"/>
  <c r="AX667" i="2"/>
  <c r="AX666" i="2"/>
  <c r="AX665" i="2"/>
  <c r="AX664" i="2"/>
  <c r="AX663" i="2"/>
  <c r="AX662" i="2"/>
  <c r="AX661" i="2"/>
  <c r="AX660" i="2"/>
  <c r="AX659" i="2"/>
  <c r="AX658" i="2"/>
  <c r="AX657" i="2"/>
  <c r="AX656" i="2"/>
  <c r="AX655" i="2"/>
  <c r="AX654" i="2"/>
  <c r="AX653" i="2"/>
  <c r="AX652" i="2"/>
  <c r="AX651" i="2"/>
  <c r="AX650" i="2"/>
  <c r="AX649" i="2"/>
  <c r="AX648" i="2"/>
  <c r="AX647" i="2"/>
  <c r="AX646" i="2"/>
  <c r="AX645" i="2"/>
  <c r="AX644" i="2"/>
  <c r="AX643" i="2"/>
  <c r="AX642" i="2"/>
  <c r="AX641" i="2"/>
  <c r="AX640" i="2"/>
  <c r="AX639" i="2"/>
  <c r="AX638" i="2"/>
  <c r="AX637" i="2"/>
  <c r="AX636" i="2"/>
  <c r="AX635" i="2"/>
  <c r="AX634" i="2"/>
  <c r="AX633" i="2"/>
  <c r="AX632" i="2"/>
  <c r="AX631" i="2"/>
  <c r="AX630" i="2"/>
  <c r="AX629" i="2"/>
  <c r="AX628" i="2"/>
  <c r="AX627" i="2"/>
  <c r="AX626" i="2"/>
  <c r="AX625" i="2"/>
  <c r="AX624" i="2"/>
  <c r="AX623" i="2"/>
  <c r="AX622" i="2"/>
  <c r="AX621" i="2"/>
  <c r="AX620" i="2"/>
  <c r="AX619" i="2"/>
  <c r="AX618" i="2"/>
  <c r="AX617" i="2"/>
  <c r="AX616" i="2"/>
  <c r="AX615" i="2"/>
  <c r="AX614" i="2"/>
  <c r="AX613" i="2"/>
  <c r="AX612" i="2"/>
  <c r="AX611" i="2"/>
  <c r="AX610" i="2"/>
  <c r="AX609" i="2"/>
  <c r="AX608" i="2"/>
  <c r="AX607" i="2"/>
  <c r="AX606" i="2"/>
  <c r="AX605" i="2"/>
  <c r="AX604" i="2"/>
  <c r="AX603" i="2"/>
  <c r="AX602" i="2"/>
  <c r="AX601" i="2"/>
  <c r="AX600" i="2"/>
  <c r="AX599" i="2"/>
  <c r="AX598" i="2"/>
  <c r="AX597" i="2"/>
  <c r="AX596" i="2"/>
  <c r="AX595" i="2"/>
  <c r="AX594" i="2"/>
  <c r="AX593" i="2"/>
  <c r="AX592" i="2"/>
  <c r="AX591" i="2"/>
  <c r="AX590" i="2"/>
  <c r="AX589" i="2"/>
  <c r="AX588" i="2"/>
  <c r="AX587" i="2"/>
  <c r="AX586" i="2"/>
  <c r="AX585" i="2"/>
  <c r="AX584" i="2"/>
  <c r="AX583" i="2"/>
  <c r="AX582" i="2"/>
  <c r="AX581" i="2"/>
  <c r="AX580" i="2"/>
  <c r="AX579" i="2"/>
  <c r="AX578" i="2"/>
  <c r="AX577" i="2"/>
  <c r="AX576" i="2"/>
  <c r="AX575" i="2"/>
  <c r="AX574" i="2"/>
  <c r="AX573" i="2"/>
  <c r="AX572" i="2"/>
  <c r="AX571" i="2"/>
  <c r="AX570" i="2"/>
  <c r="AX569" i="2"/>
  <c r="AX568" i="2"/>
  <c r="AX567" i="2"/>
  <c r="AX566" i="2"/>
  <c r="AX565" i="2"/>
  <c r="AX564" i="2"/>
  <c r="AX563" i="2"/>
  <c r="AX562" i="2"/>
  <c r="AX561" i="2"/>
  <c r="AX560" i="2"/>
  <c r="AX559" i="2"/>
  <c r="AX558" i="2"/>
  <c r="AX557" i="2"/>
  <c r="AX556" i="2"/>
  <c r="AX555" i="2"/>
  <c r="AX554" i="2"/>
  <c r="AX553" i="2"/>
  <c r="AX552" i="2"/>
  <c r="AX551" i="2"/>
  <c r="AX550" i="2"/>
  <c r="AX549" i="2"/>
  <c r="AX548" i="2"/>
  <c r="AX547" i="2"/>
  <c r="AX546" i="2"/>
  <c r="AX545" i="2"/>
  <c r="AX544" i="2"/>
  <c r="AX543" i="2"/>
  <c r="AX542" i="2"/>
  <c r="AX541" i="2"/>
  <c r="AX540" i="2"/>
  <c r="AX539" i="2"/>
  <c r="AX538" i="2"/>
  <c r="AX537" i="2"/>
  <c r="AX536" i="2"/>
  <c r="AX535" i="2"/>
  <c r="AX534" i="2"/>
  <c r="AX533" i="2"/>
  <c r="AX532" i="2"/>
  <c r="AX531" i="2"/>
  <c r="AX530" i="2"/>
  <c r="AX529" i="2"/>
  <c r="AX528" i="2"/>
  <c r="AX527" i="2"/>
  <c r="AX526" i="2"/>
  <c r="AX525" i="2"/>
  <c r="AX524" i="2"/>
  <c r="AX523" i="2"/>
  <c r="AX522" i="2"/>
  <c r="AX521" i="2"/>
  <c r="AX520" i="2"/>
  <c r="AX519" i="2"/>
  <c r="AX518" i="2"/>
  <c r="AX517" i="2"/>
  <c r="AX516" i="2"/>
  <c r="AX515" i="2"/>
  <c r="AX514" i="2"/>
  <c r="AX513" i="2"/>
  <c r="AX512" i="2"/>
  <c r="AX511" i="2"/>
  <c r="AX510" i="2"/>
  <c r="AX509" i="2"/>
  <c r="AX508" i="2"/>
  <c r="AX507" i="2"/>
  <c r="AX506" i="2"/>
  <c r="AX505" i="2"/>
  <c r="AX504" i="2"/>
  <c r="AX503" i="2"/>
  <c r="AX502" i="2"/>
  <c r="AX501" i="2"/>
  <c r="AX500" i="2"/>
  <c r="AX499" i="2"/>
  <c r="AX498" i="2"/>
  <c r="AX497" i="2"/>
  <c r="AX496" i="2"/>
  <c r="AX495" i="2"/>
  <c r="AX494" i="2"/>
  <c r="AX493" i="2"/>
  <c r="AX492" i="2"/>
  <c r="AX491" i="2"/>
  <c r="AX490" i="2"/>
  <c r="AX489" i="2"/>
  <c r="AX488" i="2"/>
  <c r="AX487" i="2"/>
  <c r="AX486" i="2"/>
  <c r="AX485" i="2"/>
  <c r="AX484" i="2"/>
  <c r="AX483" i="2"/>
  <c r="AX482" i="2"/>
  <c r="AX481" i="2"/>
  <c r="AX480" i="2"/>
  <c r="AX479" i="2"/>
  <c r="AX478" i="2"/>
  <c r="AX477" i="2"/>
  <c r="AX476" i="2"/>
  <c r="AX475" i="2"/>
  <c r="AX474" i="2"/>
  <c r="AX473" i="2"/>
  <c r="AX472" i="2"/>
  <c r="AX471" i="2"/>
  <c r="AX470" i="2"/>
  <c r="AX469" i="2"/>
  <c r="AX468" i="2"/>
  <c r="AX467" i="2"/>
  <c r="AX466" i="2"/>
  <c r="AX465" i="2"/>
  <c r="AX464" i="2"/>
  <c r="AX463" i="2"/>
  <c r="AX462" i="2"/>
  <c r="AX461" i="2"/>
  <c r="AX460" i="2"/>
  <c r="AX459" i="2"/>
  <c r="AX458" i="2"/>
  <c r="AX457"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30" i="2"/>
  <c r="AX429" i="2"/>
  <c r="AX428" i="2"/>
  <c r="AX427" i="2"/>
  <c r="AX426" i="2"/>
  <c r="AX425" i="2"/>
  <c r="AX424" i="2"/>
  <c r="AX423" i="2"/>
  <c r="AX422" i="2"/>
  <c r="AX421" i="2"/>
  <c r="AX420" i="2"/>
  <c r="AX419" i="2"/>
  <c r="AX418" i="2"/>
  <c r="AX417" i="2"/>
  <c r="AX416" i="2"/>
  <c r="AX415" i="2"/>
  <c r="AX414" i="2"/>
  <c r="AX413" i="2"/>
  <c r="AX412" i="2"/>
  <c r="AX411" i="2"/>
  <c r="AX410" i="2"/>
  <c r="AX409" i="2"/>
  <c r="AX408" i="2"/>
  <c r="AX407" i="2"/>
  <c r="AX406" i="2"/>
  <c r="AX405" i="2"/>
  <c r="AX404" i="2"/>
  <c r="AX403" i="2"/>
  <c r="AX402" i="2"/>
  <c r="AX401" i="2"/>
  <c r="AX400" i="2"/>
  <c r="AX399" i="2"/>
  <c r="AX398" i="2"/>
  <c r="AX397" i="2"/>
  <c r="AX396" i="2"/>
  <c r="AX395" i="2"/>
  <c r="AX394" i="2"/>
  <c r="AX393" i="2"/>
  <c r="AX392" i="2"/>
  <c r="AX391" i="2"/>
  <c r="AX390" i="2"/>
  <c r="AX389" i="2"/>
  <c r="AX388" i="2"/>
  <c r="AX387" i="2"/>
  <c r="AX386" i="2"/>
  <c r="AX385" i="2"/>
  <c r="AX384" i="2"/>
  <c r="AX383" i="2"/>
  <c r="AX382" i="2"/>
  <c r="AX381" i="2"/>
  <c r="AX380" i="2"/>
  <c r="AX379" i="2"/>
  <c r="AX378" i="2"/>
  <c r="AX377" i="2"/>
  <c r="AX376" i="2"/>
  <c r="AX375" i="2"/>
  <c r="AX374" i="2"/>
  <c r="AX373" i="2"/>
  <c r="AX372" i="2"/>
  <c r="AX371" i="2"/>
  <c r="AX370" i="2"/>
  <c r="AX369" i="2"/>
  <c r="AX368" i="2"/>
  <c r="AX367" i="2"/>
  <c r="AX366" i="2"/>
  <c r="AX365" i="2"/>
  <c r="AX364" i="2"/>
  <c r="AX363" i="2"/>
  <c r="AX362" i="2"/>
  <c r="AX361" i="2"/>
  <c r="AX360" i="2"/>
  <c r="AX359" i="2"/>
  <c r="AX358" i="2"/>
  <c r="AX357" i="2"/>
  <c r="AX356" i="2"/>
  <c r="AX355" i="2"/>
  <c r="AX354" i="2"/>
  <c r="AX353" i="2"/>
  <c r="AX352" i="2"/>
  <c r="AX351" i="2"/>
  <c r="AX350" i="2"/>
  <c r="AX349" i="2"/>
  <c r="AX348" i="2"/>
  <c r="AX347" i="2"/>
  <c r="AX346" i="2"/>
  <c r="AX345" i="2"/>
  <c r="AX344" i="2"/>
  <c r="AX343" i="2"/>
  <c r="AX342" i="2"/>
  <c r="AX341" i="2"/>
  <c r="AX340" i="2"/>
  <c r="AX339" i="2"/>
  <c r="AX338" i="2"/>
  <c r="AX337" i="2"/>
  <c r="AX336" i="2"/>
  <c r="AX335" i="2"/>
  <c r="AX334" i="2"/>
  <c r="AX333" i="2"/>
  <c r="AX332" i="2"/>
  <c r="AX331" i="2"/>
  <c r="AX330" i="2"/>
  <c r="AX329" i="2"/>
  <c r="AX328" i="2"/>
  <c r="AX327" i="2"/>
  <c r="AX326" i="2"/>
  <c r="AX325" i="2"/>
  <c r="AX324" i="2"/>
  <c r="AX323" i="2"/>
  <c r="AX322" i="2"/>
  <c r="AX321" i="2"/>
  <c r="AX320" i="2"/>
  <c r="AX319" i="2"/>
  <c r="AX318" i="2"/>
  <c r="AX317" i="2"/>
  <c r="AX316" i="2"/>
  <c r="AX315" i="2"/>
  <c r="AX314" i="2"/>
  <c r="AX313" i="2"/>
  <c r="AX312" i="2"/>
  <c r="AX311" i="2"/>
  <c r="AX310" i="2"/>
  <c r="AX309" i="2"/>
  <c r="AX308" i="2"/>
  <c r="AX307" i="2"/>
  <c r="AX306" i="2"/>
  <c r="AX305" i="2"/>
  <c r="AX304" i="2"/>
  <c r="AX303" i="2"/>
  <c r="AX302" i="2"/>
  <c r="AX301" i="2"/>
  <c r="AX300" i="2"/>
  <c r="AX299" i="2"/>
  <c r="AX298" i="2"/>
  <c r="AX297" i="2"/>
  <c r="AX296" i="2"/>
  <c r="AX295" i="2"/>
  <c r="AX294" i="2"/>
  <c r="AX293" i="2"/>
  <c r="AX292" i="2"/>
  <c r="AX291" i="2"/>
  <c r="AX290" i="2"/>
  <c r="AX289" i="2"/>
  <c r="AX288" i="2"/>
  <c r="AX287" i="2"/>
  <c r="AX286" i="2"/>
  <c r="AX285" i="2"/>
  <c r="AX284" i="2"/>
  <c r="AX283" i="2"/>
  <c r="AX282" i="2"/>
  <c r="AX281" i="2"/>
  <c r="AX280" i="2"/>
  <c r="AX279" i="2"/>
  <c r="AX278" i="2"/>
  <c r="AX277" i="2"/>
  <c r="AX276" i="2"/>
  <c r="AX275" i="2"/>
  <c r="AX274" i="2"/>
  <c r="AX273" i="2"/>
  <c r="AX272" i="2"/>
  <c r="AX271" i="2"/>
  <c r="AX270" i="2"/>
  <c r="AX269" i="2"/>
  <c r="AX268" i="2"/>
  <c r="AX267" i="2"/>
  <c r="AX266" i="2"/>
  <c r="AX265" i="2"/>
  <c r="AX264" i="2"/>
  <c r="AX263" i="2"/>
  <c r="AX262" i="2"/>
  <c r="AX261" i="2"/>
  <c r="AX260" i="2"/>
  <c r="AX259" i="2"/>
  <c r="AX258" i="2"/>
  <c r="AX257" i="2"/>
  <c r="AX256" i="2"/>
  <c r="AX255" i="2"/>
  <c r="AX254" i="2"/>
  <c r="AX253" i="2"/>
  <c r="AX252" i="2"/>
  <c r="AX251" i="2"/>
  <c r="AX250" i="2"/>
  <c r="AX249" i="2"/>
  <c r="AX248" i="2"/>
  <c r="AX247" i="2"/>
  <c r="AX246" i="2"/>
  <c r="AX245" i="2"/>
  <c r="AX244" i="2"/>
  <c r="AX243" i="2"/>
  <c r="AX242" i="2"/>
  <c r="AX241" i="2"/>
  <c r="AX240" i="2"/>
  <c r="AX239" i="2"/>
  <c r="AX238" i="2"/>
  <c r="AX237" i="2"/>
  <c r="AX236" i="2"/>
  <c r="AX235" i="2"/>
  <c r="AX234" i="2"/>
  <c r="AX233" i="2"/>
  <c r="AX232" i="2"/>
  <c r="AX231" i="2"/>
  <c r="AX230" i="2"/>
  <c r="AX229" i="2"/>
  <c r="AX228" i="2"/>
  <c r="AX227" i="2"/>
  <c r="AX226" i="2"/>
  <c r="AX225" i="2"/>
  <c r="AX224" i="2"/>
  <c r="AX223" i="2"/>
  <c r="AX222" i="2"/>
  <c r="AX221" i="2"/>
  <c r="AX220" i="2"/>
  <c r="AX219" i="2"/>
  <c r="AX218" i="2"/>
  <c r="AX217" i="2"/>
  <c r="AX216" i="2"/>
  <c r="AX215" i="2"/>
  <c r="AX214" i="2"/>
  <c r="AX213" i="2"/>
  <c r="AX212" i="2"/>
  <c r="AX211" i="2"/>
  <c r="AX210" i="2"/>
  <c r="AX209" i="2"/>
  <c r="AX208" i="2"/>
  <c r="AX207" i="2"/>
  <c r="AX206" i="2"/>
  <c r="AX205" i="2"/>
  <c r="AX204" i="2"/>
  <c r="AX203" i="2"/>
  <c r="AX202" i="2"/>
  <c r="AX201" i="2"/>
  <c r="AX200" i="2"/>
  <c r="AX199" i="2"/>
  <c r="AX198" i="2"/>
  <c r="AX197" i="2"/>
  <c r="AX196" i="2"/>
  <c r="AX195" i="2"/>
  <c r="AX194" i="2"/>
  <c r="AX193" i="2"/>
  <c r="AX192" i="2"/>
  <c r="AX191" i="2"/>
  <c r="AX190" i="2"/>
  <c r="AX189" i="2"/>
  <c r="AX188" i="2"/>
  <c r="AX187" i="2"/>
  <c r="AX186" i="2"/>
  <c r="AX185" i="2"/>
  <c r="AX184" i="2"/>
  <c r="AX183" i="2"/>
  <c r="AX182" i="2"/>
  <c r="AX181" i="2"/>
  <c r="AX180" i="2"/>
  <c r="AX179" i="2"/>
  <c r="AX178" i="2"/>
  <c r="AX177" i="2"/>
  <c r="AX176" i="2"/>
  <c r="AX175" i="2"/>
  <c r="AX174" i="2"/>
  <c r="AX173" i="2"/>
  <c r="AX172" i="2"/>
  <c r="AX171" i="2"/>
  <c r="AX170" i="2"/>
  <c r="AX169" i="2"/>
  <c r="AX168" i="2"/>
  <c r="AX167" i="2"/>
  <c r="AX166" i="2"/>
  <c r="AX165" i="2"/>
  <c r="AX164" i="2"/>
  <c r="AX163" i="2"/>
  <c r="AX162" i="2"/>
  <c r="AX161" i="2"/>
  <c r="AX160" i="2"/>
  <c r="AX159" i="2"/>
  <c r="AX158" i="2"/>
  <c r="AX157" i="2"/>
  <c r="AX156" i="2"/>
  <c r="AX155" i="2"/>
  <c r="AX154" i="2"/>
  <c r="AX153" i="2"/>
  <c r="AX152" i="2"/>
  <c r="AX151" i="2"/>
  <c r="AX150" i="2"/>
  <c r="AX149" i="2"/>
  <c r="AX148" i="2"/>
  <c r="AX147" i="2"/>
  <c r="AX146" i="2"/>
  <c r="AX145" i="2"/>
  <c r="AX144" i="2"/>
  <c r="AX143" i="2"/>
  <c r="AX142" i="2"/>
  <c r="AX141" i="2"/>
  <c r="AX140" i="2"/>
  <c r="AX139" i="2"/>
  <c r="AX138" i="2"/>
  <c r="AX137" i="2"/>
  <c r="AX136" i="2"/>
  <c r="AX135" i="2"/>
  <c r="AX134" i="2"/>
  <c r="AX133" i="2"/>
  <c r="AX132" i="2"/>
  <c r="AX131" i="2"/>
  <c r="AX130" i="2"/>
  <c r="AX129" i="2"/>
  <c r="AX128" i="2"/>
  <c r="AX127" i="2"/>
  <c r="AX126" i="2"/>
  <c r="AX125" i="2"/>
  <c r="AX124" i="2"/>
  <c r="AX123" i="2"/>
  <c r="AX122" i="2"/>
  <c r="AX121" i="2"/>
  <c r="AX120" i="2"/>
  <c r="AX119" i="2"/>
  <c r="AX118" i="2"/>
  <c r="AX117" i="2"/>
  <c r="AX116" i="2"/>
  <c r="AX115" i="2"/>
  <c r="AX114" i="2"/>
  <c r="AX113" i="2"/>
  <c r="AX112" i="2"/>
  <c r="AX111" i="2"/>
  <c r="AX110" i="2"/>
  <c r="AX109" i="2"/>
  <c r="AX108" i="2"/>
  <c r="AX107" i="2"/>
  <c r="AX106" i="2"/>
  <c r="AX105" i="2"/>
  <c r="AX104" i="2"/>
  <c r="AX103" i="2"/>
  <c r="AX102" i="2"/>
  <c r="AX101" i="2"/>
  <c r="AX100" i="2"/>
  <c r="AX99" i="2"/>
  <c r="AX98" i="2"/>
  <c r="AX97" i="2"/>
  <c r="AX96" i="2"/>
  <c r="AX95" i="2"/>
  <c r="AX94" i="2"/>
  <c r="AX93" i="2"/>
  <c r="AX92" i="2"/>
  <c r="AX91" i="2"/>
  <c r="AX90" i="2"/>
  <c r="AX89" i="2"/>
  <c r="AX88" i="2"/>
  <c r="AX87" i="2"/>
  <c r="AX86" i="2"/>
  <c r="AX85" i="2"/>
  <c r="AX84" i="2"/>
  <c r="AX83" i="2"/>
  <c r="AX82" i="2"/>
  <c r="AX81" i="2"/>
  <c r="AX80" i="2"/>
  <c r="AX79" i="2"/>
  <c r="AX78" i="2"/>
  <c r="AX77" i="2"/>
  <c r="AX76" i="2"/>
  <c r="AX75" i="2"/>
  <c r="AX74" i="2"/>
  <c r="AX73" i="2"/>
  <c r="AX72" i="2"/>
  <c r="AX71" i="2"/>
  <c r="AX70" i="2"/>
  <c r="AX69" i="2"/>
  <c r="AX68" i="2"/>
  <c r="AX67" i="2"/>
  <c r="AX66" i="2"/>
  <c r="AX65" i="2"/>
  <c r="AX64" i="2"/>
  <c r="AX63" i="2"/>
  <c r="AX62" i="2"/>
  <c r="AX61" i="2"/>
  <c r="AX60" i="2"/>
  <c r="AX59" i="2"/>
  <c r="AX58" i="2"/>
  <c r="AX57" i="2"/>
  <c r="AX56" i="2"/>
  <c r="AX55" i="2"/>
  <c r="AX54" i="2"/>
  <c r="AX53" i="2"/>
  <c r="AX52" i="2"/>
  <c r="AX51" i="2"/>
  <c r="AX50" i="2"/>
  <c r="AX49" i="2"/>
  <c r="AX48" i="2"/>
  <c r="AX47" i="2"/>
  <c r="AX46" i="2"/>
  <c r="AX45" i="2"/>
  <c r="AX44" i="2"/>
  <c r="AX43" i="2"/>
  <c r="AX42" i="2"/>
  <c r="AX41" i="2"/>
  <c r="AX40" i="2"/>
  <c r="AX39" i="2"/>
  <c r="AX38" i="2"/>
  <c r="AX37" i="2"/>
  <c r="AX36" i="2"/>
  <c r="AX35" i="2"/>
  <c r="AX34" i="2"/>
  <c r="AX33" i="2"/>
  <c r="AX32" i="2"/>
  <c r="AX31" i="2"/>
  <c r="AX30" i="2"/>
  <c r="AX29" i="2"/>
  <c r="AX28" i="2"/>
  <c r="AX27" i="2"/>
  <c r="AX26" i="2"/>
  <c r="AX25" i="2"/>
  <c r="AX24" i="2"/>
  <c r="AX23" i="2"/>
  <c r="AX22" i="2"/>
  <c r="AX21" i="2"/>
  <c r="AX20" i="2"/>
  <c r="AX19" i="2"/>
  <c r="AX18" i="2"/>
  <c r="AX17" i="2"/>
  <c r="AX16" i="2"/>
  <c r="AX15" i="2"/>
  <c r="AX14" i="2"/>
  <c r="AW1430" i="2"/>
  <c r="AW1429" i="2"/>
  <c r="AW1428" i="2"/>
  <c r="AW1427" i="2"/>
  <c r="AW1426" i="2"/>
  <c r="AW1425" i="2"/>
  <c r="AW1424" i="2"/>
  <c r="AW1423" i="2"/>
  <c r="AW1422" i="2"/>
  <c r="AW1421" i="2"/>
  <c r="AW1420" i="2"/>
  <c r="AW1419" i="2"/>
  <c r="AW1418" i="2"/>
  <c r="AW1417" i="2"/>
  <c r="AW1416" i="2"/>
  <c r="AW1415" i="2"/>
  <c r="AW1414" i="2"/>
  <c r="AW1413" i="2"/>
  <c r="AW1412" i="2"/>
  <c r="AW1411" i="2"/>
  <c r="AW1410" i="2"/>
  <c r="AW1409" i="2"/>
  <c r="AW1408" i="2"/>
  <c r="AW1407" i="2"/>
  <c r="AW1406" i="2"/>
  <c r="AW1405" i="2"/>
  <c r="AW1404" i="2"/>
  <c r="AW1403" i="2"/>
  <c r="AW1402" i="2"/>
  <c r="AW1401" i="2"/>
  <c r="AW1400" i="2"/>
  <c r="AW1399" i="2"/>
  <c r="AW1398" i="2"/>
  <c r="AW1397" i="2"/>
  <c r="AW1396" i="2"/>
  <c r="AW1395" i="2"/>
  <c r="AW1394" i="2"/>
  <c r="AW1393" i="2"/>
  <c r="AW1392" i="2"/>
  <c r="AW1391" i="2"/>
  <c r="AW1390" i="2"/>
  <c r="AW1389" i="2"/>
  <c r="AW1388" i="2"/>
  <c r="AW1387" i="2"/>
  <c r="AW1386" i="2"/>
  <c r="AW1385" i="2"/>
  <c r="AW1384" i="2"/>
  <c r="AW1383" i="2"/>
  <c r="AW1382" i="2"/>
  <c r="AW1381" i="2"/>
  <c r="AW1380" i="2"/>
  <c r="AW1379" i="2"/>
  <c r="AW1378" i="2"/>
  <c r="AW1377" i="2"/>
  <c r="AW1376" i="2"/>
  <c r="AW1375" i="2"/>
  <c r="AW1374" i="2"/>
  <c r="AW1373" i="2"/>
  <c r="AW1372" i="2"/>
  <c r="AW1371" i="2"/>
  <c r="AW1370" i="2"/>
  <c r="AW1369" i="2"/>
  <c r="AW1368" i="2"/>
  <c r="AW1367" i="2"/>
  <c r="AW1366" i="2"/>
  <c r="AW1365" i="2"/>
  <c r="AW1364" i="2"/>
  <c r="AW1363" i="2"/>
  <c r="AW1362" i="2"/>
  <c r="AW1361" i="2"/>
  <c r="AW1360" i="2"/>
  <c r="AW1359" i="2"/>
  <c r="AW1358" i="2"/>
  <c r="AW1357" i="2"/>
  <c r="AW1356" i="2"/>
  <c r="AW1355" i="2"/>
  <c r="AW1354" i="2"/>
  <c r="AW1353" i="2"/>
  <c r="AW1352" i="2"/>
  <c r="AW1351" i="2"/>
  <c r="AW1350" i="2"/>
  <c r="AW1349" i="2"/>
  <c r="AW1348" i="2"/>
  <c r="AW1347" i="2"/>
  <c r="AW1346" i="2"/>
  <c r="AW1345" i="2"/>
  <c r="AW1344" i="2"/>
  <c r="AW1343" i="2"/>
  <c r="AW1342" i="2"/>
  <c r="AW1341" i="2"/>
  <c r="AW1340" i="2"/>
  <c r="AW1339" i="2"/>
  <c r="AW1338" i="2"/>
  <c r="AW1337" i="2"/>
  <c r="AW1336" i="2"/>
  <c r="AW1335" i="2"/>
  <c r="AW1334" i="2"/>
  <c r="AW1333" i="2"/>
  <c r="AW1332" i="2"/>
  <c r="AW1331" i="2"/>
  <c r="AW1330" i="2"/>
  <c r="AW1329" i="2"/>
  <c r="AW1328" i="2"/>
  <c r="AW1327" i="2"/>
  <c r="AW1326" i="2"/>
  <c r="AW1325" i="2"/>
  <c r="AW1324" i="2"/>
  <c r="AW1323" i="2"/>
  <c r="AW1322" i="2"/>
  <c r="AW1321" i="2"/>
  <c r="AW1320" i="2"/>
  <c r="AW1319" i="2"/>
  <c r="AW1318" i="2"/>
  <c r="AW1317" i="2"/>
  <c r="AW1316" i="2"/>
  <c r="AW1315" i="2"/>
  <c r="AW1314" i="2"/>
  <c r="AW1313" i="2"/>
  <c r="AW1312" i="2"/>
  <c r="AW1311" i="2"/>
  <c r="AW1310" i="2"/>
  <c r="AW1309" i="2"/>
  <c r="AW1308" i="2"/>
  <c r="AW1307" i="2"/>
  <c r="AW1306" i="2"/>
  <c r="AW1305" i="2"/>
  <c r="AW1304" i="2"/>
  <c r="AW1303" i="2"/>
  <c r="AW1302" i="2"/>
  <c r="AW1301" i="2"/>
  <c r="AW1300" i="2"/>
  <c r="AW1299" i="2"/>
  <c r="AW1298" i="2"/>
  <c r="AW1297" i="2"/>
  <c r="AW1296" i="2"/>
  <c r="AW1295" i="2"/>
  <c r="AW1294" i="2"/>
  <c r="AW1293" i="2"/>
  <c r="AW1292" i="2"/>
  <c r="AW1291" i="2"/>
  <c r="AW1290" i="2"/>
  <c r="AW1289" i="2"/>
  <c r="AW1288" i="2"/>
  <c r="AW1287" i="2"/>
  <c r="AW1286" i="2"/>
  <c r="AW1285" i="2"/>
  <c r="AW1284" i="2"/>
  <c r="AW1283" i="2"/>
  <c r="AW1282" i="2"/>
  <c r="AW1281" i="2"/>
  <c r="AW1280" i="2"/>
  <c r="AW1279" i="2"/>
  <c r="AW1278" i="2"/>
  <c r="AW1277" i="2"/>
  <c r="AW1276" i="2"/>
  <c r="AW1275" i="2"/>
  <c r="AW1274" i="2"/>
  <c r="AW1273" i="2"/>
  <c r="AW1272" i="2"/>
  <c r="AW1271" i="2"/>
  <c r="AW1270" i="2"/>
  <c r="AW1269" i="2"/>
  <c r="AW1268" i="2"/>
  <c r="AW1267" i="2"/>
  <c r="AW1266" i="2"/>
  <c r="AW1265" i="2"/>
  <c r="AW1264" i="2"/>
  <c r="AW1263" i="2"/>
  <c r="AW1262" i="2"/>
  <c r="AW1261" i="2"/>
  <c r="AW1260" i="2"/>
  <c r="AW1259" i="2"/>
  <c r="AW1258" i="2"/>
  <c r="AW1257" i="2"/>
  <c r="AW1256" i="2"/>
  <c r="AW1255" i="2"/>
  <c r="AW1254" i="2"/>
  <c r="AW1253" i="2"/>
  <c r="AW1252" i="2"/>
  <c r="AW1251" i="2"/>
  <c r="AW1250" i="2"/>
  <c r="AW1249" i="2"/>
  <c r="AW1248" i="2"/>
  <c r="AW1247" i="2"/>
  <c r="AW1246" i="2"/>
  <c r="AW1245" i="2"/>
  <c r="AW1244" i="2"/>
  <c r="AW1243" i="2"/>
  <c r="AW1242" i="2"/>
  <c r="AW1241" i="2"/>
  <c r="AW1240" i="2"/>
  <c r="AW1239" i="2"/>
  <c r="AW1238" i="2"/>
  <c r="AW1237" i="2"/>
  <c r="AW1236" i="2"/>
  <c r="AW1235" i="2"/>
  <c r="AW1234" i="2"/>
  <c r="AW1233" i="2"/>
  <c r="AW1232" i="2"/>
  <c r="AW1231" i="2"/>
  <c r="AW1230" i="2"/>
  <c r="AW1229" i="2"/>
  <c r="AW1228" i="2"/>
  <c r="AW1227" i="2"/>
  <c r="AW1226" i="2"/>
  <c r="AW1225" i="2"/>
  <c r="AW1224" i="2"/>
  <c r="AW1223" i="2"/>
  <c r="AW1222" i="2"/>
  <c r="AW1221" i="2"/>
  <c r="AW1220" i="2"/>
  <c r="AW1219" i="2"/>
  <c r="AW1218" i="2"/>
  <c r="AW1217" i="2"/>
  <c r="AW1216" i="2"/>
  <c r="AW1215" i="2"/>
  <c r="AW1214" i="2"/>
  <c r="AW1213" i="2"/>
  <c r="AW1212" i="2"/>
  <c r="AW1211" i="2"/>
  <c r="AW1210" i="2"/>
  <c r="AW1209" i="2"/>
  <c r="AW1208" i="2"/>
  <c r="AW1207" i="2"/>
  <c r="AW1206" i="2"/>
  <c r="AW1205" i="2"/>
  <c r="AW1204" i="2"/>
  <c r="AW1203" i="2"/>
  <c r="AW1202" i="2"/>
  <c r="AW1201" i="2"/>
  <c r="AW1200" i="2"/>
  <c r="AW1199" i="2"/>
  <c r="AW1198" i="2"/>
  <c r="AW1197" i="2"/>
  <c r="AW1196" i="2"/>
  <c r="AW1195" i="2"/>
  <c r="AW1194" i="2"/>
  <c r="AW1193" i="2"/>
  <c r="AW1192" i="2"/>
  <c r="AW1191" i="2"/>
  <c r="AW1190" i="2"/>
  <c r="AW1189" i="2"/>
  <c r="AW1188" i="2"/>
  <c r="AW1187" i="2"/>
  <c r="AW1186" i="2"/>
  <c r="AW1185" i="2"/>
  <c r="AW1184" i="2"/>
  <c r="AW1183" i="2"/>
  <c r="AW1182" i="2"/>
  <c r="AW1181" i="2"/>
  <c r="AW1180" i="2"/>
  <c r="AW1179" i="2"/>
  <c r="AW1178" i="2"/>
  <c r="AW1177" i="2"/>
  <c r="AW1176" i="2"/>
  <c r="AW1175" i="2"/>
  <c r="AW1174" i="2"/>
  <c r="AW1173" i="2"/>
  <c r="AW1172" i="2"/>
  <c r="AW1171" i="2"/>
  <c r="AW1170" i="2"/>
  <c r="AW1169" i="2"/>
  <c r="AW1168" i="2"/>
  <c r="AW1167" i="2"/>
  <c r="AW1166" i="2"/>
  <c r="AW1165" i="2"/>
  <c r="AW1164" i="2"/>
  <c r="AW1163" i="2"/>
  <c r="AW1162" i="2"/>
  <c r="AW1161" i="2"/>
  <c r="AW1160" i="2"/>
  <c r="AW1159" i="2"/>
  <c r="AW1158" i="2"/>
  <c r="AW1157" i="2"/>
  <c r="AW1156" i="2"/>
  <c r="AW1155" i="2"/>
  <c r="AW1154" i="2"/>
  <c r="AW1153" i="2"/>
  <c r="AW1152" i="2"/>
  <c r="AW1151" i="2"/>
  <c r="AW1150" i="2"/>
  <c r="AW1149" i="2"/>
  <c r="AW1148" i="2"/>
  <c r="AW1147" i="2"/>
  <c r="AW1146" i="2"/>
  <c r="AW1145" i="2"/>
  <c r="AW1144" i="2"/>
  <c r="AW1143" i="2"/>
  <c r="AW1142" i="2"/>
  <c r="AW1141" i="2"/>
  <c r="AW1140" i="2"/>
  <c r="AW1139" i="2"/>
  <c r="AW1138" i="2"/>
  <c r="AW1137" i="2"/>
  <c r="AW1136" i="2"/>
  <c r="AW1135" i="2"/>
  <c r="AW1134" i="2"/>
  <c r="AW1133" i="2"/>
  <c r="AW1132" i="2"/>
  <c r="AW1131" i="2"/>
  <c r="AW1130" i="2"/>
  <c r="AW1129" i="2"/>
  <c r="AW1128" i="2"/>
  <c r="AW1127" i="2"/>
  <c r="AW1126" i="2"/>
  <c r="AW1125" i="2"/>
  <c r="AW1124" i="2"/>
  <c r="AW1123" i="2"/>
  <c r="AW1122" i="2"/>
  <c r="AW1121" i="2"/>
  <c r="AW1120" i="2"/>
  <c r="AW1119" i="2"/>
  <c r="AW1118" i="2"/>
  <c r="AW1117" i="2"/>
  <c r="AW1116" i="2"/>
  <c r="AW1115" i="2"/>
  <c r="AW1114" i="2"/>
  <c r="AW1113" i="2"/>
  <c r="AW1112" i="2"/>
  <c r="AW1111" i="2"/>
  <c r="AW1110" i="2"/>
  <c r="AW1109" i="2"/>
  <c r="AW1108" i="2"/>
  <c r="AW1107" i="2"/>
  <c r="AW1106" i="2"/>
  <c r="AW1105" i="2"/>
  <c r="AW1104" i="2"/>
  <c r="AW1103" i="2"/>
  <c r="AW1102" i="2"/>
  <c r="AW1101" i="2"/>
  <c r="AW1100" i="2"/>
  <c r="AW1099" i="2"/>
  <c r="AW1098" i="2"/>
  <c r="AW1097" i="2"/>
  <c r="AW1096" i="2"/>
  <c r="AW1095" i="2"/>
  <c r="AW1094" i="2"/>
  <c r="AW1093" i="2"/>
  <c r="AW1092" i="2"/>
  <c r="AW1091" i="2"/>
  <c r="AW1090" i="2"/>
  <c r="AW1089" i="2"/>
  <c r="AW1088" i="2"/>
  <c r="AW1087" i="2"/>
  <c r="AW1086" i="2"/>
  <c r="AW1085" i="2"/>
  <c r="AW1084" i="2"/>
  <c r="AW1083" i="2"/>
  <c r="AW1082" i="2"/>
  <c r="AW1081" i="2"/>
  <c r="AW1080" i="2"/>
  <c r="AW1079" i="2"/>
  <c r="AW1078" i="2"/>
  <c r="AW1077" i="2"/>
  <c r="AW1076" i="2"/>
  <c r="AW1075" i="2"/>
  <c r="AW1074" i="2"/>
  <c r="AW1073" i="2"/>
  <c r="AW1072" i="2"/>
  <c r="AW1071" i="2"/>
  <c r="AW1070" i="2"/>
  <c r="AW1069" i="2"/>
  <c r="AW1068" i="2"/>
  <c r="AW1067" i="2"/>
  <c r="AW1066" i="2"/>
  <c r="AW1065" i="2"/>
  <c r="AW1064" i="2"/>
  <c r="AW1063" i="2"/>
  <c r="AW1062" i="2"/>
  <c r="AW1061" i="2"/>
  <c r="AW1060" i="2"/>
  <c r="AW1059" i="2"/>
  <c r="AW1058" i="2"/>
  <c r="AW1057" i="2"/>
  <c r="AW1056" i="2"/>
  <c r="AW1055" i="2"/>
  <c r="AW1054" i="2"/>
  <c r="AW1053" i="2"/>
  <c r="AW1052" i="2"/>
  <c r="AW1051" i="2"/>
  <c r="AW1050" i="2"/>
  <c r="AW1049" i="2"/>
  <c r="AW1048" i="2"/>
  <c r="AW1047" i="2"/>
  <c r="AW1046" i="2"/>
  <c r="AW1045" i="2"/>
  <c r="AW1044" i="2"/>
  <c r="AW1043" i="2"/>
  <c r="AW1042" i="2"/>
  <c r="AW1041" i="2"/>
  <c r="AW1040" i="2"/>
  <c r="AW1039" i="2"/>
  <c r="AW1038" i="2"/>
  <c r="AW1037" i="2"/>
  <c r="AW1036" i="2"/>
  <c r="AW1035" i="2"/>
  <c r="AW1034" i="2"/>
  <c r="AW1033" i="2"/>
  <c r="AW1032" i="2"/>
  <c r="AW1031" i="2"/>
  <c r="AW1030" i="2"/>
  <c r="AW1029" i="2"/>
  <c r="AW1028" i="2"/>
  <c r="AW1027" i="2"/>
  <c r="AW1026" i="2"/>
  <c r="AW1025" i="2"/>
  <c r="AW1024" i="2"/>
  <c r="AW1023" i="2"/>
  <c r="AW1022" i="2"/>
  <c r="AW1021" i="2"/>
  <c r="AW1020" i="2"/>
  <c r="AW1019" i="2"/>
  <c r="AW1018" i="2"/>
  <c r="AW1017" i="2"/>
  <c r="AW1016" i="2"/>
  <c r="AW1015" i="2"/>
  <c r="AW1014" i="2"/>
  <c r="AW1013" i="2"/>
  <c r="AW1012" i="2"/>
  <c r="AW1011" i="2"/>
  <c r="AW1010" i="2"/>
  <c r="AW1009" i="2"/>
  <c r="AW1008" i="2"/>
  <c r="AW1007" i="2"/>
  <c r="AW1006" i="2"/>
  <c r="AW1005" i="2"/>
  <c r="AW1004" i="2"/>
  <c r="AW1003" i="2"/>
  <c r="AW1002" i="2"/>
  <c r="AW1001" i="2"/>
  <c r="AW1000" i="2"/>
  <c r="AW999" i="2"/>
  <c r="AW998" i="2"/>
  <c r="AW997" i="2"/>
  <c r="AW996" i="2"/>
  <c r="AW995" i="2"/>
  <c r="AW994" i="2"/>
  <c r="AW993" i="2"/>
  <c r="AW992" i="2"/>
  <c r="AW991" i="2"/>
  <c r="AW990" i="2"/>
  <c r="AW989" i="2"/>
  <c r="AW988" i="2"/>
  <c r="AW987" i="2"/>
  <c r="AW986" i="2"/>
  <c r="AW985" i="2"/>
  <c r="AW984" i="2"/>
  <c r="AW983" i="2"/>
  <c r="AW982" i="2"/>
  <c r="AW981" i="2"/>
  <c r="AW980" i="2"/>
  <c r="AW979" i="2"/>
  <c r="AW978" i="2"/>
  <c r="AW977" i="2"/>
  <c r="AW976" i="2"/>
  <c r="AW975" i="2"/>
  <c r="AW974" i="2"/>
  <c r="AW973" i="2"/>
  <c r="AW972" i="2"/>
  <c r="AW971" i="2"/>
  <c r="AW970" i="2"/>
  <c r="AW969" i="2"/>
  <c r="AW968" i="2"/>
  <c r="AW967" i="2"/>
  <c r="AW966" i="2"/>
  <c r="AW965" i="2"/>
  <c r="AW964" i="2"/>
  <c r="AW963" i="2"/>
  <c r="AW962" i="2"/>
  <c r="AW961" i="2"/>
  <c r="AW960" i="2"/>
  <c r="AW959" i="2"/>
  <c r="AW958" i="2"/>
  <c r="AW957" i="2"/>
  <c r="AW956" i="2"/>
  <c r="AW955" i="2"/>
  <c r="AW954" i="2"/>
  <c r="AW953" i="2"/>
  <c r="AW952" i="2"/>
  <c r="AW951" i="2"/>
  <c r="AW950" i="2"/>
  <c r="AW949" i="2"/>
  <c r="AW948" i="2"/>
  <c r="AW947" i="2"/>
  <c r="AW946" i="2"/>
  <c r="AW945" i="2"/>
  <c r="AW944" i="2"/>
  <c r="AW943" i="2"/>
  <c r="AW942" i="2"/>
  <c r="AW941" i="2"/>
  <c r="AW940" i="2"/>
  <c r="AW939" i="2"/>
  <c r="AW938" i="2"/>
  <c r="AW937" i="2"/>
  <c r="AW936" i="2"/>
  <c r="AW935" i="2"/>
  <c r="AW934" i="2"/>
  <c r="AW933" i="2"/>
  <c r="AW932" i="2"/>
  <c r="AW931" i="2"/>
  <c r="AW930" i="2"/>
  <c r="AW929" i="2"/>
  <c r="AW928" i="2"/>
  <c r="AW927" i="2"/>
  <c r="AW926" i="2"/>
  <c r="AW925" i="2"/>
  <c r="AW924" i="2"/>
  <c r="AW923" i="2"/>
  <c r="AW922" i="2"/>
  <c r="AW921" i="2"/>
  <c r="AW920" i="2"/>
  <c r="AW919" i="2"/>
  <c r="AW918" i="2"/>
  <c r="AW917" i="2"/>
  <c r="AW916" i="2"/>
  <c r="AW915" i="2"/>
  <c r="AW914" i="2"/>
  <c r="AW913" i="2"/>
  <c r="AW912" i="2"/>
  <c r="AW911" i="2"/>
  <c r="AW910" i="2"/>
  <c r="AW909" i="2"/>
  <c r="AW908" i="2"/>
  <c r="AW907" i="2"/>
  <c r="AW906" i="2"/>
  <c r="AW905" i="2"/>
  <c r="AW904" i="2"/>
  <c r="AW903" i="2"/>
  <c r="AW902" i="2"/>
  <c r="AW901" i="2"/>
  <c r="AW900" i="2"/>
  <c r="AW899" i="2"/>
  <c r="AW898" i="2"/>
  <c r="AW897" i="2"/>
  <c r="AW896" i="2"/>
  <c r="AW895" i="2"/>
  <c r="AW894" i="2"/>
  <c r="AW893" i="2"/>
  <c r="AW892" i="2"/>
  <c r="AW891" i="2"/>
  <c r="AW890" i="2"/>
  <c r="AW889" i="2"/>
  <c r="AW888" i="2"/>
  <c r="AW887" i="2"/>
  <c r="AW886" i="2"/>
  <c r="AW885" i="2"/>
  <c r="AW884" i="2"/>
  <c r="AW883" i="2"/>
  <c r="AW882" i="2"/>
  <c r="AW881" i="2"/>
  <c r="AW880" i="2"/>
  <c r="AW879" i="2"/>
  <c r="AW878" i="2"/>
  <c r="AW877" i="2"/>
  <c r="AW876" i="2"/>
  <c r="AW875" i="2"/>
  <c r="AW874" i="2"/>
  <c r="AW873" i="2"/>
  <c r="AW872" i="2"/>
  <c r="AW871" i="2"/>
  <c r="AW870" i="2"/>
  <c r="AW869" i="2"/>
  <c r="AW868" i="2"/>
  <c r="AW867" i="2"/>
  <c r="AW866" i="2"/>
  <c r="AW865" i="2"/>
  <c r="AW864" i="2"/>
  <c r="AW863" i="2"/>
  <c r="AW862" i="2"/>
  <c r="AW861" i="2"/>
  <c r="AW860" i="2"/>
  <c r="AW859" i="2"/>
  <c r="AW858" i="2"/>
  <c r="AW857" i="2"/>
  <c r="AW856" i="2"/>
  <c r="AW855" i="2"/>
  <c r="AW854" i="2"/>
  <c r="AW853" i="2"/>
  <c r="AW852" i="2"/>
  <c r="AW851" i="2"/>
  <c r="AW850" i="2"/>
  <c r="AW849" i="2"/>
  <c r="AW848" i="2"/>
  <c r="AW847" i="2"/>
  <c r="AW846" i="2"/>
  <c r="AW845" i="2"/>
  <c r="AW844" i="2"/>
  <c r="AW843" i="2"/>
  <c r="AW842" i="2"/>
  <c r="AW841" i="2"/>
  <c r="AW840" i="2"/>
  <c r="AW839" i="2"/>
  <c r="AW838" i="2"/>
  <c r="AW837" i="2"/>
  <c r="AW836" i="2"/>
  <c r="AW835" i="2"/>
  <c r="AW834" i="2"/>
  <c r="AW833" i="2"/>
  <c r="AW832" i="2"/>
  <c r="AW831" i="2"/>
  <c r="AW830" i="2"/>
  <c r="AW829" i="2"/>
  <c r="AW828" i="2"/>
  <c r="AW827" i="2"/>
  <c r="AW826" i="2"/>
  <c r="AW825" i="2"/>
  <c r="AW824" i="2"/>
  <c r="AW823" i="2"/>
  <c r="AW822" i="2"/>
  <c r="AW821" i="2"/>
  <c r="AW820" i="2"/>
  <c r="AW819" i="2"/>
  <c r="AW818" i="2"/>
  <c r="AW817" i="2"/>
  <c r="AW816" i="2"/>
  <c r="AW815" i="2"/>
  <c r="AW814" i="2"/>
  <c r="AW813" i="2"/>
  <c r="AW812" i="2"/>
  <c r="AW811" i="2"/>
  <c r="AW810" i="2"/>
  <c r="AW809" i="2"/>
  <c r="AW808" i="2"/>
  <c r="AW807" i="2"/>
  <c r="AW806" i="2"/>
  <c r="AW805" i="2"/>
  <c r="AW804" i="2"/>
  <c r="AW803" i="2"/>
  <c r="AW802" i="2"/>
  <c r="AW801" i="2"/>
  <c r="AW800" i="2"/>
  <c r="AW799" i="2"/>
  <c r="AW798" i="2"/>
  <c r="AW797" i="2"/>
  <c r="AW796" i="2"/>
  <c r="AW795" i="2"/>
  <c r="AW794" i="2"/>
  <c r="AW793" i="2"/>
  <c r="AW792" i="2"/>
  <c r="AW791" i="2"/>
  <c r="AW790" i="2"/>
  <c r="AW789" i="2"/>
  <c r="AW788" i="2"/>
  <c r="AW787" i="2"/>
  <c r="AW786" i="2"/>
  <c r="AW785" i="2"/>
  <c r="AW784" i="2"/>
  <c r="AW783" i="2"/>
  <c r="AW782" i="2"/>
  <c r="AW781" i="2"/>
  <c r="AW780" i="2"/>
  <c r="AW779" i="2"/>
  <c r="AW778" i="2"/>
  <c r="AW777" i="2"/>
  <c r="AW776" i="2"/>
  <c r="AW775" i="2"/>
  <c r="AW774" i="2"/>
  <c r="AW773" i="2"/>
  <c r="AW772" i="2"/>
  <c r="AW771" i="2"/>
  <c r="AW770" i="2"/>
  <c r="AW769" i="2"/>
  <c r="AW768" i="2"/>
  <c r="AW767" i="2"/>
  <c r="AW766" i="2"/>
  <c r="AW765" i="2"/>
  <c r="AW764" i="2"/>
  <c r="AW763" i="2"/>
  <c r="AW762" i="2"/>
  <c r="AW761" i="2"/>
  <c r="AW760" i="2"/>
  <c r="AW759" i="2"/>
  <c r="AW758" i="2"/>
  <c r="AW757" i="2"/>
  <c r="AW756" i="2"/>
  <c r="AW755" i="2"/>
  <c r="AW754" i="2"/>
  <c r="AW753" i="2"/>
  <c r="AW752" i="2"/>
  <c r="AW751" i="2"/>
  <c r="AW750" i="2"/>
  <c r="AW749" i="2"/>
  <c r="AW748" i="2"/>
  <c r="AW747" i="2"/>
  <c r="AW746" i="2"/>
  <c r="AW745" i="2"/>
  <c r="AW744" i="2"/>
  <c r="AW743" i="2"/>
  <c r="AW742" i="2"/>
  <c r="AW741" i="2"/>
  <c r="AW740" i="2"/>
  <c r="AW739" i="2"/>
  <c r="AW738" i="2"/>
  <c r="AW737" i="2"/>
  <c r="AW736" i="2"/>
  <c r="AW735" i="2"/>
  <c r="AW734" i="2"/>
  <c r="AW733" i="2"/>
  <c r="AW732" i="2"/>
  <c r="AW731" i="2"/>
  <c r="AW730" i="2"/>
  <c r="AW729" i="2"/>
  <c r="AW728" i="2"/>
  <c r="AW727" i="2"/>
  <c r="AW726" i="2"/>
  <c r="AW725" i="2"/>
  <c r="AW724" i="2"/>
  <c r="AW723" i="2"/>
  <c r="AW722" i="2"/>
  <c r="AW721" i="2"/>
  <c r="AW720" i="2"/>
  <c r="AW719" i="2"/>
  <c r="AW718" i="2"/>
  <c r="AW717" i="2"/>
  <c r="AW716" i="2"/>
  <c r="AW715" i="2"/>
  <c r="AW714" i="2"/>
  <c r="AW713" i="2"/>
  <c r="AW712" i="2"/>
  <c r="AW711" i="2"/>
  <c r="AW710" i="2"/>
  <c r="AW709" i="2"/>
  <c r="AW708" i="2"/>
  <c r="AW707" i="2"/>
  <c r="AW706" i="2"/>
  <c r="AW705" i="2"/>
  <c r="AW704" i="2"/>
  <c r="AW703" i="2"/>
  <c r="AW702" i="2"/>
  <c r="AW701" i="2"/>
  <c r="AW700" i="2"/>
  <c r="AW699" i="2"/>
  <c r="AW698" i="2"/>
  <c r="AW697" i="2"/>
  <c r="AW696" i="2"/>
  <c r="AW695" i="2"/>
  <c r="AW694" i="2"/>
  <c r="AW693" i="2"/>
  <c r="AW692" i="2"/>
  <c r="AW691" i="2"/>
  <c r="AW690" i="2"/>
  <c r="AW689" i="2"/>
  <c r="AW688" i="2"/>
  <c r="AW687" i="2"/>
  <c r="AW686" i="2"/>
  <c r="AW685" i="2"/>
  <c r="AW684" i="2"/>
  <c r="AW683" i="2"/>
  <c r="AW682" i="2"/>
  <c r="AW681" i="2"/>
  <c r="AW680" i="2"/>
  <c r="AW679" i="2"/>
  <c r="AW678" i="2"/>
  <c r="AW677" i="2"/>
  <c r="AW676" i="2"/>
  <c r="AW675" i="2"/>
  <c r="AW674" i="2"/>
  <c r="AW673" i="2"/>
  <c r="AW672" i="2"/>
  <c r="AW671" i="2"/>
  <c r="AW670" i="2"/>
  <c r="AW669" i="2"/>
  <c r="AW668" i="2"/>
  <c r="AW667" i="2"/>
  <c r="AW666" i="2"/>
  <c r="AW665" i="2"/>
  <c r="AW664" i="2"/>
  <c r="AW663" i="2"/>
  <c r="AW662" i="2"/>
  <c r="AW661" i="2"/>
  <c r="AW660" i="2"/>
  <c r="AW659" i="2"/>
  <c r="AW658" i="2"/>
  <c r="AW657" i="2"/>
  <c r="AW656" i="2"/>
  <c r="AW655" i="2"/>
  <c r="AW654" i="2"/>
  <c r="AW653" i="2"/>
  <c r="AW652" i="2"/>
  <c r="AW651" i="2"/>
  <c r="AW650" i="2"/>
  <c r="AW649" i="2"/>
  <c r="AW648" i="2"/>
  <c r="AW647" i="2"/>
  <c r="AW646" i="2"/>
  <c r="AW645" i="2"/>
  <c r="AW644" i="2"/>
  <c r="AW643" i="2"/>
  <c r="AW642" i="2"/>
  <c r="AW641" i="2"/>
  <c r="AW640" i="2"/>
  <c r="AW639" i="2"/>
  <c r="AW638" i="2"/>
  <c r="AW637" i="2"/>
  <c r="AW636" i="2"/>
  <c r="AW635" i="2"/>
  <c r="AW634" i="2"/>
  <c r="AW633" i="2"/>
  <c r="AW632" i="2"/>
  <c r="AW631" i="2"/>
  <c r="AW630" i="2"/>
  <c r="AW629" i="2"/>
  <c r="AW628" i="2"/>
  <c r="AW627" i="2"/>
  <c r="AW626" i="2"/>
  <c r="AW625" i="2"/>
  <c r="AW624" i="2"/>
  <c r="AW623" i="2"/>
  <c r="AW622" i="2"/>
  <c r="AW621" i="2"/>
  <c r="AW620" i="2"/>
  <c r="AW619" i="2"/>
  <c r="AW618" i="2"/>
  <c r="AW617" i="2"/>
  <c r="AW616" i="2"/>
  <c r="AW615" i="2"/>
  <c r="AW614" i="2"/>
  <c r="AW613" i="2"/>
  <c r="AW612" i="2"/>
  <c r="AW611" i="2"/>
  <c r="AW610" i="2"/>
  <c r="AW609" i="2"/>
  <c r="AW608" i="2"/>
  <c r="AW607" i="2"/>
  <c r="AW606" i="2"/>
  <c r="AW605" i="2"/>
  <c r="AW604" i="2"/>
  <c r="AW603" i="2"/>
  <c r="AW602" i="2"/>
  <c r="AW601" i="2"/>
  <c r="AW600" i="2"/>
  <c r="AW599" i="2"/>
  <c r="AW598" i="2"/>
  <c r="AW597" i="2"/>
  <c r="AW596" i="2"/>
  <c r="AW595" i="2"/>
  <c r="AW594" i="2"/>
  <c r="AW593" i="2"/>
  <c r="AW592" i="2"/>
  <c r="AW591" i="2"/>
  <c r="AW590" i="2"/>
  <c r="AW589" i="2"/>
  <c r="AW588" i="2"/>
  <c r="AW587" i="2"/>
  <c r="AW586" i="2"/>
  <c r="AW585" i="2"/>
  <c r="AW584" i="2"/>
  <c r="AW583" i="2"/>
  <c r="AW582" i="2"/>
  <c r="AW581" i="2"/>
  <c r="AW580" i="2"/>
  <c r="AW579" i="2"/>
  <c r="AW578" i="2"/>
  <c r="AW577" i="2"/>
  <c r="AW576" i="2"/>
  <c r="AW575" i="2"/>
  <c r="AW574" i="2"/>
  <c r="AW573" i="2"/>
  <c r="AW572" i="2"/>
  <c r="AW571" i="2"/>
  <c r="AW570" i="2"/>
  <c r="AW569" i="2"/>
  <c r="AW568" i="2"/>
  <c r="AW567" i="2"/>
  <c r="AW566" i="2"/>
  <c r="AW565" i="2"/>
  <c r="AW564" i="2"/>
  <c r="AW563" i="2"/>
  <c r="AW562" i="2"/>
  <c r="AW561" i="2"/>
  <c r="AW560" i="2"/>
  <c r="AW559" i="2"/>
  <c r="AW558" i="2"/>
  <c r="AW557" i="2"/>
  <c r="AW556" i="2"/>
  <c r="AW555" i="2"/>
  <c r="AW554" i="2"/>
  <c r="AW553" i="2"/>
  <c r="AW552" i="2"/>
  <c r="AW551" i="2"/>
  <c r="AW550" i="2"/>
  <c r="AW549" i="2"/>
  <c r="AW548" i="2"/>
  <c r="AW547" i="2"/>
  <c r="AW546" i="2"/>
  <c r="AW545" i="2"/>
  <c r="AW544" i="2"/>
  <c r="AW543" i="2"/>
  <c r="AW542" i="2"/>
  <c r="AW541" i="2"/>
  <c r="AW540" i="2"/>
  <c r="AW539" i="2"/>
  <c r="AW538" i="2"/>
  <c r="AW537" i="2"/>
  <c r="AW536" i="2"/>
  <c r="AW535" i="2"/>
  <c r="AW534" i="2"/>
  <c r="AW533" i="2"/>
  <c r="AW532" i="2"/>
  <c r="AW531" i="2"/>
  <c r="AW530" i="2"/>
  <c r="AW529" i="2"/>
  <c r="AW528" i="2"/>
  <c r="AW527" i="2"/>
  <c r="AW526" i="2"/>
  <c r="AW525" i="2"/>
  <c r="AW524" i="2"/>
  <c r="AW523" i="2"/>
  <c r="AW522" i="2"/>
  <c r="AW521" i="2"/>
  <c r="AW520" i="2"/>
  <c r="AW519" i="2"/>
  <c r="AW518" i="2"/>
  <c r="AW517" i="2"/>
  <c r="AW516" i="2"/>
  <c r="AW515" i="2"/>
  <c r="AW514" i="2"/>
  <c r="AW513" i="2"/>
  <c r="AW512" i="2"/>
  <c r="AW511" i="2"/>
  <c r="AW510" i="2"/>
  <c r="AW509" i="2"/>
  <c r="AW508" i="2"/>
  <c r="AW507" i="2"/>
  <c r="AW506" i="2"/>
  <c r="AW505" i="2"/>
  <c r="AW504" i="2"/>
  <c r="AW503" i="2"/>
  <c r="AW502" i="2"/>
  <c r="AW501" i="2"/>
  <c r="AW500" i="2"/>
  <c r="AW499" i="2"/>
  <c r="AW498" i="2"/>
  <c r="AW497" i="2"/>
  <c r="AW496" i="2"/>
  <c r="AW495" i="2"/>
  <c r="AW494" i="2"/>
  <c r="AW493" i="2"/>
  <c r="AW492" i="2"/>
  <c r="AW491" i="2"/>
  <c r="AW490" i="2"/>
  <c r="AW489" i="2"/>
  <c r="AW488" i="2"/>
  <c r="AW487" i="2"/>
  <c r="AW486" i="2"/>
  <c r="AW485" i="2"/>
  <c r="AW484" i="2"/>
  <c r="AW483" i="2"/>
  <c r="AW482" i="2"/>
  <c r="AW481" i="2"/>
  <c r="AW480" i="2"/>
  <c r="AW479" i="2"/>
  <c r="AW478" i="2"/>
  <c r="AW477" i="2"/>
  <c r="AW476" i="2"/>
  <c r="AW475" i="2"/>
  <c r="AW474" i="2"/>
  <c r="AW473" i="2"/>
  <c r="AW472" i="2"/>
  <c r="AW471" i="2"/>
  <c r="AW470" i="2"/>
  <c r="AW469" i="2"/>
  <c r="AW468" i="2"/>
  <c r="AW467" i="2"/>
  <c r="AW466" i="2"/>
  <c r="AW465" i="2"/>
  <c r="AW464" i="2"/>
  <c r="AW463" i="2"/>
  <c r="AW462" i="2"/>
  <c r="AW461" i="2"/>
  <c r="AW460" i="2"/>
  <c r="AW459" i="2"/>
  <c r="AW458" i="2"/>
  <c r="AW457" i="2"/>
  <c r="AW456" i="2"/>
  <c r="AW455" i="2"/>
  <c r="AW454" i="2"/>
  <c r="AW453" i="2"/>
  <c r="AW452" i="2"/>
  <c r="AW451" i="2"/>
  <c r="AW450" i="2"/>
  <c r="AW449" i="2"/>
  <c r="AW448" i="2"/>
  <c r="AW447" i="2"/>
  <c r="AW446" i="2"/>
  <c r="AW445" i="2"/>
  <c r="AW444" i="2"/>
  <c r="AW443" i="2"/>
  <c r="AW442" i="2"/>
  <c r="AW441" i="2"/>
  <c r="AW440" i="2"/>
  <c r="AW439" i="2"/>
  <c r="AW438" i="2"/>
  <c r="AW437" i="2"/>
  <c r="AW436" i="2"/>
  <c r="AW435" i="2"/>
  <c r="AW434" i="2"/>
  <c r="AW433" i="2"/>
  <c r="AW432" i="2"/>
  <c r="AW431" i="2"/>
  <c r="AW430" i="2"/>
  <c r="AW429" i="2"/>
  <c r="AW428" i="2"/>
  <c r="AW427" i="2"/>
  <c r="AW426" i="2"/>
  <c r="AW425" i="2"/>
  <c r="AW424" i="2"/>
  <c r="AW423" i="2"/>
  <c r="AW422" i="2"/>
  <c r="AW421" i="2"/>
  <c r="AW420" i="2"/>
  <c r="AW419" i="2"/>
  <c r="AW418" i="2"/>
  <c r="AW417" i="2"/>
  <c r="AW416" i="2"/>
  <c r="AW415" i="2"/>
  <c r="AW414" i="2"/>
  <c r="AW413" i="2"/>
  <c r="AW412" i="2"/>
  <c r="AW411" i="2"/>
  <c r="AW410" i="2"/>
  <c r="AW409" i="2"/>
  <c r="AW408" i="2"/>
  <c r="AW407" i="2"/>
  <c r="AW406" i="2"/>
  <c r="AW405" i="2"/>
  <c r="AW404" i="2"/>
  <c r="AW403" i="2"/>
  <c r="AW402" i="2"/>
  <c r="AW401" i="2"/>
  <c r="AW400" i="2"/>
  <c r="AW399" i="2"/>
  <c r="AW398" i="2"/>
  <c r="AW397" i="2"/>
  <c r="AW396" i="2"/>
  <c r="AW395" i="2"/>
  <c r="AW394" i="2"/>
  <c r="AW393" i="2"/>
  <c r="AW392" i="2"/>
  <c r="AW391" i="2"/>
  <c r="AW390" i="2"/>
  <c r="AW389" i="2"/>
  <c r="AW388" i="2"/>
  <c r="AW387" i="2"/>
  <c r="AW386" i="2"/>
  <c r="AW385" i="2"/>
  <c r="AW384" i="2"/>
  <c r="AW383" i="2"/>
  <c r="AW382" i="2"/>
  <c r="AW381" i="2"/>
  <c r="AW380" i="2"/>
  <c r="AW379" i="2"/>
  <c r="AW378" i="2"/>
  <c r="AW377" i="2"/>
  <c r="AW376" i="2"/>
  <c r="AW375" i="2"/>
  <c r="AW374" i="2"/>
  <c r="AW373" i="2"/>
  <c r="AW372" i="2"/>
  <c r="AW371" i="2"/>
  <c r="AW370" i="2"/>
  <c r="AW369" i="2"/>
  <c r="AW368" i="2"/>
  <c r="AW367" i="2"/>
  <c r="AW366" i="2"/>
  <c r="AW365" i="2"/>
  <c r="AW364" i="2"/>
  <c r="AW363" i="2"/>
  <c r="AW362" i="2"/>
  <c r="AW361" i="2"/>
  <c r="AW360" i="2"/>
  <c r="AW359" i="2"/>
  <c r="AW358" i="2"/>
  <c r="AW357" i="2"/>
  <c r="AW356" i="2"/>
  <c r="AW355" i="2"/>
  <c r="AW354" i="2"/>
  <c r="AW353" i="2"/>
  <c r="AW352" i="2"/>
  <c r="AW351" i="2"/>
  <c r="AW350" i="2"/>
  <c r="AW349" i="2"/>
  <c r="AW348" i="2"/>
  <c r="AW347" i="2"/>
  <c r="AW346" i="2"/>
  <c r="AW345" i="2"/>
  <c r="AW344" i="2"/>
  <c r="AW343" i="2"/>
  <c r="AW342" i="2"/>
  <c r="AW341" i="2"/>
  <c r="AW340" i="2"/>
  <c r="AW339" i="2"/>
  <c r="AW338" i="2"/>
  <c r="AW337" i="2"/>
  <c r="AW336" i="2"/>
  <c r="AW335" i="2"/>
  <c r="AW334" i="2"/>
  <c r="AW333" i="2"/>
  <c r="AW332" i="2"/>
  <c r="AW331" i="2"/>
  <c r="AW330" i="2"/>
  <c r="AW329" i="2"/>
  <c r="AW328" i="2"/>
  <c r="AW327" i="2"/>
  <c r="AW326" i="2"/>
  <c r="AW325" i="2"/>
  <c r="AW324" i="2"/>
  <c r="AW323" i="2"/>
  <c r="AW322" i="2"/>
  <c r="AW321" i="2"/>
  <c r="AW320" i="2"/>
  <c r="AW319" i="2"/>
  <c r="AW318" i="2"/>
  <c r="AW317" i="2"/>
  <c r="AW316" i="2"/>
  <c r="AW315" i="2"/>
  <c r="AW314" i="2"/>
  <c r="AW313" i="2"/>
  <c r="AW312" i="2"/>
  <c r="AW311" i="2"/>
  <c r="AW310" i="2"/>
  <c r="AW309" i="2"/>
  <c r="AW308" i="2"/>
  <c r="AW307" i="2"/>
  <c r="AW306" i="2"/>
  <c r="AW305" i="2"/>
  <c r="AW304" i="2"/>
  <c r="AW303" i="2"/>
  <c r="AW302" i="2"/>
  <c r="AW301" i="2"/>
  <c r="AW300" i="2"/>
  <c r="AW299" i="2"/>
  <c r="AW298" i="2"/>
  <c r="AW297" i="2"/>
  <c r="AW296" i="2"/>
  <c r="AW295" i="2"/>
  <c r="AW294" i="2"/>
  <c r="AW293" i="2"/>
  <c r="AW292" i="2"/>
  <c r="AW291" i="2"/>
  <c r="AW290" i="2"/>
  <c r="AW289" i="2"/>
  <c r="AW288" i="2"/>
  <c r="AW287" i="2"/>
  <c r="AW286" i="2"/>
  <c r="AW285" i="2"/>
  <c r="AW284" i="2"/>
  <c r="AW283" i="2"/>
  <c r="AW282" i="2"/>
  <c r="AW281" i="2"/>
  <c r="AW280" i="2"/>
  <c r="AW279" i="2"/>
  <c r="AW278" i="2"/>
  <c r="AW277" i="2"/>
  <c r="AW276" i="2"/>
  <c r="AW275" i="2"/>
  <c r="AW274" i="2"/>
  <c r="AW273" i="2"/>
  <c r="AW272" i="2"/>
  <c r="AW271" i="2"/>
  <c r="AW270" i="2"/>
  <c r="AW269" i="2"/>
  <c r="AW268" i="2"/>
  <c r="AW267" i="2"/>
  <c r="AW266" i="2"/>
  <c r="AW265" i="2"/>
  <c r="AW264" i="2"/>
  <c r="AW263" i="2"/>
  <c r="AW262" i="2"/>
  <c r="AW261" i="2"/>
  <c r="AW260" i="2"/>
  <c r="AW259" i="2"/>
  <c r="AW258" i="2"/>
  <c r="AW257" i="2"/>
  <c r="AW256" i="2"/>
  <c r="AW255" i="2"/>
  <c r="AW254" i="2"/>
  <c r="AW253" i="2"/>
  <c r="AW252" i="2"/>
  <c r="AW251" i="2"/>
  <c r="AW250" i="2"/>
  <c r="AW249" i="2"/>
  <c r="AW248" i="2"/>
  <c r="AW247" i="2"/>
  <c r="AW246" i="2"/>
  <c r="AW245" i="2"/>
  <c r="AW244" i="2"/>
  <c r="AW243" i="2"/>
  <c r="AW242" i="2"/>
  <c r="AW241" i="2"/>
  <c r="AW240" i="2"/>
  <c r="AW239" i="2"/>
  <c r="AW238" i="2"/>
  <c r="AW237" i="2"/>
  <c r="AW236" i="2"/>
  <c r="AW235" i="2"/>
  <c r="AW234" i="2"/>
  <c r="AW233" i="2"/>
  <c r="AW232" i="2"/>
  <c r="AW231" i="2"/>
  <c r="AW230" i="2"/>
  <c r="AW229" i="2"/>
  <c r="AW228" i="2"/>
  <c r="AW227" i="2"/>
  <c r="AW226" i="2"/>
  <c r="AW225" i="2"/>
  <c r="AW224" i="2"/>
  <c r="AW223" i="2"/>
  <c r="AW222" i="2"/>
  <c r="AW221" i="2"/>
  <c r="AW220" i="2"/>
  <c r="AW219" i="2"/>
  <c r="AW218" i="2"/>
  <c r="AW217" i="2"/>
  <c r="AW216" i="2"/>
  <c r="AW215" i="2"/>
  <c r="AW214" i="2"/>
  <c r="AW213" i="2"/>
  <c r="AW212" i="2"/>
  <c r="AW211" i="2"/>
  <c r="AW210" i="2"/>
  <c r="AW209" i="2"/>
  <c r="AW208" i="2"/>
  <c r="AW207" i="2"/>
  <c r="AW206" i="2"/>
  <c r="AW205" i="2"/>
  <c r="AW204" i="2"/>
  <c r="AW203" i="2"/>
  <c r="AW202" i="2"/>
  <c r="AW201" i="2"/>
  <c r="AW200" i="2"/>
  <c r="AW199" i="2"/>
  <c r="AW198" i="2"/>
  <c r="AW197" i="2"/>
  <c r="AW196" i="2"/>
  <c r="AW195" i="2"/>
  <c r="AW194" i="2"/>
  <c r="AW193" i="2"/>
  <c r="AW192" i="2"/>
  <c r="AW191" i="2"/>
  <c r="AW190" i="2"/>
  <c r="AW189" i="2"/>
  <c r="AW188" i="2"/>
  <c r="AW187" i="2"/>
  <c r="AW186" i="2"/>
  <c r="AW185" i="2"/>
  <c r="AW184" i="2"/>
  <c r="AW183" i="2"/>
  <c r="AW182" i="2"/>
  <c r="AW181" i="2"/>
  <c r="AW180" i="2"/>
  <c r="AW179" i="2"/>
  <c r="AW178" i="2"/>
  <c r="AW177" i="2"/>
  <c r="AW176" i="2"/>
  <c r="AW175" i="2"/>
  <c r="AW174" i="2"/>
  <c r="AW173" i="2"/>
  <c r="AW172" i="2"/>
  <c r="AW171" i="2"/>
  <c r="AW170" i="2"/>
  <c r="AW169" i="2"/>
  <c r="AW168" i="2"/>
  <c r="AW167" i="2"/>
  <c r="AW166" i="2"/>
  <c r="AW165" i="2"/>
  <c r="AW164" i="2"/>
  <c r="AW163" i="2"/>
  <c r="AW162" i="2"/>
  <c r="AW161" i="2"/>
  <c r="AW160" i="2"/>
  <c r="AW159" i="2"/>
  <c r="AW158" i="2"/>
  <c r="AW157" i="2"/>
  <c r="AW156" i="2"/>
  <c r="AW155" i="2"/>
  <c r="AW154" i="2"/>
  <c r="AW153" i="2"/>
  <c r="AW152" i="2"/>
  <c r="AW151" i="2"/>
  <c r="AW150" i="2"/>
  <c r="AW149" i="2"/>
  <c r="AW148" i="2"/>
  <c r="AW147" i="2"/>
  <c r="AW146" i="2"/>
  <c r="AW145" i="2"/>
  <c r="AW144" i="2"/>
  <c r="AW143" i="2"/>
  <c r="AW142" i="2"/>
  <c r="AW141" i="2"/>
  <c r="AW140" i="2"/>
  <c r="AW139" i="2"/>
  <c r="AW138" i="2"/>
  <c r="AW137" i="2"/>
  <c r="AW136" i="2"/>
  <c r="AW135" i="2"/>
  <c r="AW134" i="2"/>
  <c r="AW133" i="2"/>
  <c r="AW132" i="2"/>
  <c r="AW131" i="2"/>
  <c r="AW130" i="2"/>
  <c r="AW129" i="2"/>
  <c r="AW128" i="2"/>
  <c r="AW127" i="2"/>
  <c r="AW126" i="2"/>
  <c r="AW125" i="2"/>
  <c r="AW124" i="2"/>
  <c r="AW123" i="2"/>
  <c r="AW122" i="2"/>
  <c r="AW121" i="2"/>
  <c r="AW120" i="2"/>
  <c r="AW119" i="2"/>
  <c r="AW118" i="2"/>
  <c r="AW117" i="2"/>
  <c r="AW116" i="2"/>
  <c r="AW115" i="2"/>
  <c r="AW114" i="2"/>
  <c r="AW113" i="2"/>
  <c r="AW112" i="2"/>
  <c r="AW111" i="2"/>
  <c r="AW110" i="2"/>
  <c r="AW109" i="2"/>
  <c r="AW108" i="2"/>
  <c r="AW107" i="2"/>
  <c r="AW106" i="2"/>
  <c r="AW105" i="2"/>
  <c r="AW104" i="2"/>
  <c r="AW103" i="2"/>
  <c r="AW102" i="2"/>
  <c r="AW101" i="2"/>
  <c r="AW100" i="2"/>
  <c r="AW99" i="2"/>
  <c r="AW98" i="2"/>
  <c r="AW97" i="2"/>
  <c r="AW96" i="2"/>
  <c r="AW95" i="2"/>
  <c r="AW94" i="2"/>
  <c r="AW93" i="2"/>
  <c r="AW92" i="2"/>
  <c r="AW91" i="2"/>
  <c r="AW90" i="2"/>
  <c r="AW89" i="2"/>
  <c r="AW88" i="2"/>
  <c r="AW87" i="2"/>
  <c r="AW86" i="2"/>
  <c r="AW85" i="2"/>
  <c r="AW84" i="2"/>
  <c r="AW83" i="2"/>
  <c r="AW82" i="2"/>
  <c r="AW81" i="2"/>
  <c r="AW80" i="2"/>
  <c r="AW79" i="2"/>
  <c r="AW78" i="2"/>
  <c r="AW77" i="2"/>
  <c r="AW76" i="2"/>
  <c r="AW75" i="2"/>
  <c r="AW74" i="2"/>
  <c r="AW73" i="2"/>
  <c r="AW72" i="2"/>
  <c r="AW71" i="2"/>
  <c r="AW70" i="2"/>
  <c r="AW69" i="2"/>
  <c r="AW68" i="2"/>
  <c r="AW67" i="2"/>
  <c r="AW66" i="2"/>
  <c r="AW65" i="2"/>
  <c r="AW64" i="2"/>
  <c r="AW63" i="2"/>
  <c r="AW62" i="2"/>
  <c r="AW61" i="2"/>
  <c r="AW60" i="2"/>
  <c r="AW59" i="2"/>
  <c r="AW58" i="2"/>
  <c r="AW57" i="2"/>
  <c r="AW56" i="2"/>
  <c r="AW55" i="2"/>
  <c r="AW54" i="2"/>
  <c r="AW53" i="2"/>
  <c r="AW52" i="2"/>
  <c r="AW51" i="2"/>
  <c r="AW50" i="2"/>
  <c r="AW49" i="2"/>
  <c r="AW48" i="2"/>
  <c r="AW47" i="2"/>
  <c r="AW46" i="2"/>
  <c r="AW45" i="2"/>
  <c r="AW44" i="2"/>
  <c r="AW43" i="2"/>
  <c r="AW42" i="2"/>
  <c r="AW41" i="2"/>
  <c r="AW40" i="2"/>
  <c r="AW38" i="2"/>
  <c r="AW37" i="2"/>
  <c r="AW36" i="2"/>
  <c r="AW35" i="2"/>
  <c r="AW34" i="2"/>
  <c r="AW33" i="2"/>
  <c r="AW32" i="2"/>
  <c r="AW31" i="2"/>
  <c r="AW30" i="2"/>
  <c r="AW29" i="2"/>
  <c r="AW28" i="2"/>
  <c r="AW27" i="2"/>
  <c r="AW26" i="2"/>
  <c r="AW25" i="2"/>
  <c r="AW24" i="2"/>
  <c r="AW23" i="2"/>
  <c r="AW22" i="2"/>
  <c r="AW21" i="2"/>
  <c r="AW20" i="2"/>
  <c r="AW19" i="2"/>
  <c r="AW18" i="2"/>
  <c r="AW17" i="2"/>
  <c r="AW16" i="2"/>
  <c r="AV1430" i="2"/>
  <c r="AV1429" i="2"/>
  <c r="AV1428" i="2"/>
  <c r="AV1427" i="2"/>
  <c r="AV1426" i="2"/>
  <c r="AV1425" i="2"/>
  <c r="AV1424" i="2"/>
  <c r="AV1423" i="2"/>
  <c r="AV1422" i="2"/>
  <c r="AV1421" i="2"/>
  <c r="AV1420" i="2"/>
  <c r="AV1419" i="2"/>
  <c r="AV1418" i="2"/>
  <c r="AV1417" i="2"/>
  <c r="AV1416" i="2"/>
  <c r="AV1415" i="2"/>
  <c r="AV1414" i="2"/>
  <c r="AV1413" i="2"/>
  <c r="AV1412" i="2"/>
  <c r="AV1411" i="2"/>
  <c r="AV1410" i="2"/>
  <c r="AV1409" i="2"/>
  <c r="AV1408" i="2"/>
  <c r="AV1407" i="2"/>
  <c r="AV1406" i="2"/>
  <c r="AV1405" i="2"/>
  <c r="AV1404" i="2"/>
  <c r="AV1403" i="2"/>
  <c r="AV1402" i="2"/>
  <c r="AV1401" i="2"/>
  <c r="AV1400" i="2"/>
  <c r="AV1399" i="2"/>
  <c r="AV1398" i="2"/>
  <c r="AV1397" i="2"/>
  <c r="AV1396" i="2"/>
  <c r="AV1395" i="2"/>
  <c r="AV1394" i="2"/>
  <c r="AV1393" i="2"/>
  <c r="AV1392" i="2"/>
  <c r="AV1391" i="2"/>
  <c r="AV1390" i="2"/>
  <c r="AV1389" i="2"/>
  <c r="AV1388" i="2"/>
  <c r="AV1387" i="2"/>
  <c r="AV1386" i="2"/>
  <c r="AV1385" i="2"/>
  <c r="AV1384" i="2"/>
  <c r="AV1383" i="2"/>
  <c r="AV1382" i="2"/>
  <c r="AV1381" i="2"/>
  <c r="AV1380" i="2"/>
  <c r="AV1379" i="2"/>
  <c r="AV1378" i="2"/>
  <c r="AV1377" i="2"/>
  <c r="AV1376" i="2"/>
  <c r="AV1375" i="2"/>
  <c r="AV1374" i="2"/>
  <c r="AV1373" i="2"/>
  <c r="AV1372" i="2"/>
  <c r="AV1371" i="2"/>
  <c r="AV1370" i="2"/>
  <c r="AV1369" i="2"/>
  <c r="AV1368" i="2"/>
  <c r="AV1367" i="2"/>
  <c r="AV1366" i="2"/>
  <c r="AV1365" i="2"/>
  <c r="AV1364" i="2"/>
  <c r="AV1363" i="2"/>
  <c r="AV1362" i="2"/>
  <c r="AV1361" i="2"/>
  <c r="AV1360" i="2"/>
  <c r="AV1359" i="2"/>
  <c r="AV1358" i="2"/>
  <c r="AV1357" i="2"/>
  <c r="AV1356" i="2"/>
  <c r="AV1355" i="2"/>
  <c r="AV1354" i="2"/>
  <c r="AV1353" i="2"/>
  <c r="AV1352" i="2"/>
  <c r="AV1351" i="2"/>
  <c r="AV1350" i="2"/>
  <c r="AV1349" i="2"/>
  <c r="AV1348" i="2"/>
  <c r="AV1347" i="2"/>
  <c r="AV1346" i="2"/>
  <c r="AV1345" i="2"/>
  <c r="AV1344" i="2"/>
  <c r="AV1343" i="2"/>
  <c r="AV1342" i="2"/>
  <c r="AV1341" i="2"/>
  <c r="AV1340" i="2"/>
  <c r="AV1339" i="2"/>
  <c r="AV1338" i="2"/>
  <c r="AV1337" i="2"/>
  <c r="AV1336" i="2"/>
  <c r="AV1335" i="2"/>
  <c r="AV1334" i="2"/>
  <c r="AV1333" i="2"/>
  <c r="AV1332" i="2"/>
  <c r="AV1331" i="2"/>
  <c r="AV1330" i="2"/>
  <c r="AV1329" i="2"/>
  <c r="AV1328" i="2"/>
  <c r="AV1327" i="2"/>
  <c r="AV1326" i="2"/>
  <c r="AV1325" i="2"/>
  <c r="AV1324" i="2"/>
  <c r="AV1323" i="2"/>
  <c r="AV1322" i="2"/>
  <c r="AV1321" i="2"/>
  <c r="AV1320" i="2"/>
  <c r="AV1319" i="2"/>
  <c r="AV1318" i="2"/>
  <c r="AV1317" i="2"/>
  <c r="AV1316" i="2"/>
  <c r="AV1315" i="2"/>
  <c r="AV1314" i="2"/>
  <c r="AV1313" i="2"/>
  <c r="AV1312" i="2"/>
  <c r="AV1311" i="2"/>
  <c r="AV1310" i="2"/>
  <c r="AV1309" i="2"/>
  <c r="AV1308" i="2"/>
  <c r="AV1307" i="2"/>
  <c r="AV1306" i="2"/>
  <c r="AV1305" i="2"/>
  <c r="AV1304" i="2"/>
  <c r="AV1303" i="2"/>
  <c r="AV1302" i="2"/>
  <c r="AV1301" i="2"/>
  <c r="AV1300" i="2"/>
  <c r="AV1299" i="2"/>
  <c r="AV1298" i="2"/>
  <c r="AV1297" i="2"/>
  <c r="AV1296" i="2"/>
  <c r="AV1295" i="2"/>
  <c r="AV1294" i="2"/>
  <c r="AV1293" i="2"/>
  <c r="AV1292" i="2"/>
  <c r="AV1291" i="2"/>
  <c r="AV1290" i="2"/>
  <c r="AV1289" i="2"/>
  <c r="AV1288" i="2"/>
  <c r="AV1287" i="2"/>
  <c r="AV1286" i="2"/>
  <c r="AV1285" i="2"/>
  <c r="AV1284" i="2"/>
  <c r="AV1283" i="2"/>
  <c r="AV1282" i="2"/>
  <c r="AV1281" i="2"/>
  <c r="AV1280" i="2"/>
  <c r="AV1279" i="2"/>
  <c r="AV1278" i="2"/>
  <c r="AV1277" i="2"/>
  <c r="AV1276" i="2"/>
  <c r="AV1275" i="2"/>
  <c r="AV1274" i="2"/>
  <c r="AV1273" i="2"/>
  <c r="AV1272" i="2"/>
  <c r="AV1271" i="2"/>
  <c r="AV1270" i="2"/>
  <c r="AV1269" i="2"/>
  <c r="AV1268" i="2"/>
  <c r="AV1267" i="2"/>
  <c r="AV1266" i="2"/>
  <c r="AV1265" i="2"/>
  <c r="AV1264" i="2"/>
  <c r="AV1263" i="2"/>
  <c r="AV1262" i="2"/>
  <c r="AV1261" i="2"/>
  <c r="AV1260" i="2"/>
  <c r="AV1259" i="2"/>
  <c r="AV1258" i="2"/>
  <c r="AV1257" i="2"/>
  <c r="AV1256" i="2"/>
  <c r="AV1255" i="2"/>
  <c r="AV1254" i="2"/>
  <c r="AV1253" i="2"/>
  <c r="AV1252" i="2"/>
  <c r="AV1251" i="2"/>
  <c r="AV1250" i="2"/>
  <c r="AV1249" i="2"/>
  <c r="AV1248" i="2"/>
  <c r="AV1247" i="2"/>
  <c r="AV1246" i="2"/>
  <c r="AV1245" i="2"/>
  <c r="AV1244" i="2"/>
  <c r="AV1243" i="2"/>
  <c r="AV1242" i="2"/>
  <c r="AV1241" i="2"/>
  <c r="AV1240" i="2"/>
  <c r="AV1239" i="2"/>
  <c r="AV1238" i="2"/>
  <c r="AV1237" i="2"/>
  <c r="AV1236" i="2"/>
  <c r="AV1235" i="2"/>
  <c r="AV1234" i="2"/>
  <c r="AV1233" i="2"/>
  <c r="AV1232" i="2"/>
  <c r="AV1231" i="2"/>
  <c r="AV1230" i="2"/>
  <c r="AV1229" i="2"/>
  <c r="AV1228" i="2"/>
  <c r="AV1227" i="2"/>
  <c r="AV1226" i="2"/>
  <c r="AV1225" i="2"/>
  <c r="AV1224" i="2"/>
  <c r="AV1223" i="2"/>
  <c r="AV1222" i="2"/>
  <c r="AV1221" i="2"/>
  <c r="AV1220" i="2"/>
  <c r="AV1219" i="2"/>
  <c r="AV1218" i="2"/>
  <c r="AV1217" i="2"/>
  <c r="AV1216" i="2"/>
  <c r="AV1215" i="2"/>
  <c r="AV1214" i="2"/>
  <c r="AV1213" i="2"/>
  <c r="AV1212" i="2"/>
  <c r="AV1211" i="2"/>
  <c r="AV1210" i="2"/>
  <c r="AV1209" i="2"/>
  <c r="AV1208" i="2"/>
  <c r="AV1207" i="2"/>
  <c r="AV1206" i="2"/>
  <c r="AV1205" i="2"/>
  <c r="AV1204" i="2"/>
  <c r="AV1203" i="2"/>
  <c r="AV1202" i="2"/>
  <c r="AV1201" i="2"/>
  <c r="AV1200" i="2"/>
  <c r="AV1199" i="2"/>
  <c r="AV1198" i="2"/>
  <c r="AV1197" i="2"/>
  <c r="AV1196" i="2"/>
  <c r="AV1195" i="2"/>
  <c r="AV1194" i="2"/>
  <c r="AV1193" i="2"/>
  <c r="AV1192" i="2"/>
  <c r="AV1191" i="2"/>
  <c r="AV1190" i="2"/>
  <c r="AV1189" i="2"/>
  <c r="AV1188" i="2"/>
  <c r="AV1187" i="2"/>
  <c r="AV1186" i="2"/>
  <c r="AV1185" i="2"/>
  <c r="AV1184" i="2"/>
  <c r="AV1183" i="2"/>
  <c r="AV1182" i="2"/>
  <c r="AV1181" i="2"/>
  <c r="AV1180" i="2"/>
  <c r="AV1179" i="2"/>
  <c r="AV1178" i="2"/>
  <c r="AV1177" i="2"/>
  <c r="AV1176" i="2"/>
  <c r="AV1175" i="2"/>
  <c r="AV1174" i="2"/>
  <c r="AV1173" i="2"/>
  <c r="AV1172" i="2"/>
  <c r="AV1171" i="2"/>
  <c r="AV1170" i="2"/>
  <c r="AV1169" i="2"/>
  <c r="AV1168" i="2"/>
  <c r="AV1167" i="2"/>
  <c r="AV1166" i="2"/>
  <c r="AV1165" i="2"/>
  <c r="AV1164" i="2"/>
  <c r="AV1163" i="2"/>
  <c r="AV1162" i="2"/>
  <c r="AV1161" i="2"/>
  <c r="AV1160" i="2"/>
  <c r="AV1159" i="2"/>
  <c r="AV1158" i="2"/>
  <c r="AV1157" i="2"/>
  <c r="AV1156" i="2"/>
  <c r="AV1155" i="2"/>
  <c r="AV1154" i="2"/>
  <c r="AV1153" i="2"/>
  <c r="AV1152" i="2"/>
  <c r="AV1151" i="2"/>
  <c r="AV1150" i="2"/>
  <c r="AV1149" i="2"/>
  <c r="AV1148" i="2"/>
  <c r="AV1147" i="2"/>
  <c r="AV1146" i="2"/>
  <c r="AV1145" i="2"/>
  <c r="AV1144" i="2"/>
  <c r="AV1143" i="2"/>
  <c r="AV1142" i="2"/>
  <c r="AV1141" i="2"/>
  <c r="AV1140" i="2"/>
  <c r="AV1139" i="2"/>
  <c r="AV1138" i="2"/>
  <c r="AV1137" i="2"/>
  <c r="AV1136" i="2"/>
  <c r="AV1135" i="2"/>
  <c r="AV1134" i="2"/>
  <c r="AV1133" i="2"/>
  <c r="AV1132" i="2"/>
  <c r="AV1131" i="2"/>
  <c r="AV1130" i="2"/>
  <c r="AV1129" i="2"/>
  <c r="AV1128" i="2"/>
  <c r="AV1127" i="2"/>
  <c r="AV1126" i="2"/>
  <c r="AV1125" i="2"/>
  <c r="AV1124" i="2"/>
  <c r="AV1123" i="2"/>
  <c r="AV1122" i="2"/>
  <c r="AV1121" i="2"/>
  <c r="AV1120" i="2"/>
  <c r="AV1119" i="2"/>
  <c r="AV1118" i="2"/>
  <c r="AV1117" i="2"/>
  <c r="AV1116" i="2"/>
  <c r="AV1115" i="2"/>
  <c r="AV1114" i="2"/>
  <c r="AV1113" i="2"/>
  <c r="AV1112" i="2"/>
  <c r="AV1111" i="2"/>
  <c r="AV1110" i="2"/>
  <c r="AV1109" i="2"/>
  <c r="AV1108" i="2"/>
  <c r="AV1107" i="2"/>
  <c r="AV1106" i="2"/>
  <c r="AV1105" i="2"/>
  <c r="AV1104" i="2"/>
  <c r="AV1103" i="2"/>
  <c r="AV1102" i="2"/>
  <c r="AV1101" i="2"/>
  <c r="AV1100" i="2"/>
  <c r="AV1099" i="2"/>
  <c r="AV1098" i="2"/>
  <c r="AV1097" i="2"/>
  <c r="AV1096" i="2"/>
  <c r="AV1095" i="2"/>
  <c r="AV1094" i="2"/>
  <c r="AV1093" i="2"/>
  <c r="AV1092" i="2"/>
  <c r="AV1091" i="2"/>
  <c r="AV1090" i="2"/>
  <c r="AV1089" i="2"/>
  <c r="AV1088" i="2"/>
  <c r="AV1087" i="2"/>
  <c r="AV1086" i="2"/>
  <c r="AV1085" i="2"/>
  <c r="AV1084" i="2"/>
  <c r="AV1083" i="2"/>
  <c r="AV1082" i="2"/>
  <c r="AV1081" i="2"/>
  <c r="AV1080" i="2"/>
  <c r="AV1079" i="2"/>
  <c r="AV1078" i="2"/>
  <c r="AV1077" i="2"/>
  <c r="AV1076" i="2"/>
  <c r="AV1075" i="2"/>
  <c r="AV1074" i="2"/>
  <c r="AV1073" i="2"/>
  <c r="AV1072" i="2"/>
  <c r="AV1071" i="2"/>
  <c r="AV1070" i="2"/>
  <c r="AV1069" i="2"/>
  <c r="AV1068" i="2"/>
  <c r="AV1067" i="2"/>
  <c r="AV1066" i="2"/>
  <c r="AV1065" i="2"/>
  <c r="AV1064" i="2"/>
  <c r="AV1063" i="2"/>
  <c r="AV1062" i="2"/>
  <c r="AV1061" i="2"/>
  <c r="AV1060" i="2"/>
  <c r="AV1059" i="2"/>
  <c r="AV1058" i="2"/>
  <c r="AV1057" i="2"/>
  <c r="AV1056" i="2"/>
  <c r="AV1055" i="2"/>
  <c r="AV1054" i="2"/>
  <c r="AV1053" i="2"/>
  <c r="AV1052" i="2"/>
  <c r="AV1051" i="2"/>
  <c r="AV1050" i="2"/>
  <c r="AV1049" i="2"/>
  <c r="AV1048" i="2"/>
  <c r="AV1047" i="2"/>
  <c r="AV1046" i="2"/>
  <c r="AV1045" i="2"/>
  <c r="AV1044" i="2"/>
  <c r="AV1043" i="2"/>
  <c r="AV1042" i="2"/>
  <c r="AV1041" i="2"/>
  <c r="AV1040" i="2"/>
  <c r="AV1039" i="2"/>
  <c r="AV1038" i="2"/>
  <c r="AV1037" i="2"/>
  <c r="AV1036" i="2"/>
  <c r="AV1035" i="2"/>
  <c r="AV1034" i="2"/>
  <c r="AV1033" i="2"/>
  <c r="AV1032" i="2"/>
  <c r="AV1031" i="2"/>
  <c r="AV1030" i="2"/>
  <c r="AV1029" i="2"/>
  <c r="AV1028" i="2"/>
  <c r="AV1027" i="2"/>
  <c r="AV1026" i="2"/>
  <c r="AV1025" i="2"/>
  <c r="AV1024" i="2"/>
  <c r="AV1023" i="2"/>
  <c r="AV1022" i="2"/>
  <c r="AV1021" i="2"/>
  <c r="AV1020" i="2"/>
  <c r="AV1019" i="2"/>
  <c r="AV1018" i="2"/>
  <c r="AV1017" i="2"/>
  <c r="AV1016" i="2"/>
  <c r="AV1015" i="2"/>
  <c r="AV1014" i="2"/>
  <c r="AV1013" i="2"/>
  <c r="AV1012" i="2"/>
  <c r="AV1011" i="2"/>
  <c r="AV1010" i="2"/>
  <c r="AV1009" i="2"/>
  <c r="AV1008" i="2"/>
  <c r="AV1007" i="2"/>
  <c r="AV1006" i="2"/>
  <c r="AV1005" i="2"/>
  <c r="AV1004" i="2"/>
  <c r="AV1003" i="2"/>
  <c r="AV1002" i="2"/>
  <c r="AV1001" i="2"/>
  <c r="AV1000" i="2"/>
  <c r="AV999" i="2"/>
  <c r="AV998" i="2"/>
  <c r="AV997" i="2"/>
  <c r="AV996" i="2"/>
  <c r="AV995" i="2"/>
  <c r="AV994" i="2"/>
  <c r="AV993" i="2"/>
  <c r="AV992" i="2"/>
  <c r="AV991" i="2"/>
  <c r="AV990" i="2"/>
  <c r="AV989" i="2"/>
  <c r="AV988" i="2"/>
  <c r="AV987" i="2"/>
  <c r="AV986" i="2"/>
  <c r="AV985" i="2"/>
  <c r="AV984" i="2"/>
  <c r="AV983" i="2"/>
  <c r="AV982" i="2"/>
  <c r="AV981" i="2"/>
  <c r="AV980" i="2"/>
  <c r="AV979" i="2"/>
  <c r="AV978" i="2"/>
  <c r="AV977" i="2"/>
  <c r="AV976" i="2"/>
  <c r="AV975" i="2"/>
  <c r="AV974" i="2"/>
  <c r="AV973" i="2"/>
  <c r="AV972" i="2"/>
  <c r="AV971" i="2"/>
  <c r="AV970" i="2"/>
  <c r="AV969" i="2"/>
  <c r="AV968" i="2"/>
  <c r="AV967" i="2"/>
  <c r="AV966" i="2"/>
  <c r="AV965" i="2"/>
  <c r="AV964" i="2"/>
  <c r="AV963" i="2"/>
  <c r="AV962" i="2"/>
  <c r="AV961" i="2"/>
  <c r="AV960" i="2"/>
  <c r="AV959" i="2"/>
  <c r="AV958" i="2"/>
  <c r="AV957" i="2"/>
  <c r="AV956" i="2"/>
  <c r="AV955" i="2"/>
  <c r="AV954" i="2"/>
  <c r="AV953" i="2"/>
  <c r="AV952" i="2"/>
  <c r="AV951" i="2"/>
  <c r="AV950" i="2"/>
  <c r="AV949" i="2"/>
  <c r="AV948" i="2"/>
  <c r="AV947" i="2"/>
  <c r="AV946" i="2"/>
  <c r="AV945" i="2"/>
  <c r="AV944" i="2"/>
  <c r="AV943" i="2"/>
  <c r="AV942" i="2"/>
  <c r="AV941" i="2"/>
  <c r="AV940" i="2"/>
  <c r="AV939" i="2"/>
  <c r="AV938" i="2"/>
  <c r="AV937" i="2"/>
  <c r="AV936" i="2"/>
  <c r="AV935" i="2"/>
  <c r="AV934" i="2"/>
  <c r="AV933" i="2"/>
  <c r="AV932" i="2"/>
  <c r="AV931" i="2"/>
  <c r="AV930" i="2"/>
  <c r="AV929" i="2"/>
  <c r="AV928" i="2"/>
  <c r="AV927" i="2"/>
  <c r="AV926" i="2"/>
  <c r="AV925" i="2"/>
  <c r="AV924" i="2"/>
  <c r="AV923" i="2"/>
  <c r="AV922" i="2"/>
  <c r="AV921" i="2"/>
  <c r="AV920" i="2"/>
  <c r="AV919" i="2"/>
  <c r="AV918" i="2"/>
  <c r="AV917" i="2"/>
  <c r="AV916" i="2"/>
  <c r="AV915" i="2"/>
  <c r="AV914" i="2"/>
  <c r="AV913" i="2"/>
  <c r="AV912" i="2"/>
  <c r="AV911" i="2"/>
  <c r="AV910" i="2"/>
  <c r="AV909" i="2"/>
  <c r="AV908" i="2"/>
  <c r="AV907" i="2"/>
  <c r="AV906" i="2"/>
  <c r="AV905" i="2"/>
  <c r="AV904" i="2"/>
  <c r="AV903" i="2"/>
  <c r="AV902" i="2"/>
  <c r="AV901" i="2"/>
  <c r="AV900" i="2"/>
  <c r="AV899" i="2"/>
  <c r="AV898" i="2"/>
  <c r="AV897" i="2"/>
  <c r="AV896" i="2"/>
  <c r="AV895" i="2"/>
  <c r="AV894" i="2"/>
  <c r="AV893" i="2"/>
  <c r="AV892" i="2"/>
  <c r="AV891" i="2"/>
  <c r="AV890" i="2"/>
  <c r="AV889" i="2"/>
  <c r="AV888" i="2"/>
  <c r="AV887" i="2"/>
  <c r="AV886" i="2"/>
  <c r="AV885" i="2"/>
  <c r="AV884" i="2"/>
  <c r="AV883" i="2"/>
  <c r="AV882" i="2"/>
  <c r="AV881" i="2"/>
  <c r="AV880" i="2"/>
  <c r="AV879" i="2"/>
  <c r="AV878" i="2"/>
  <c r="AV877" i="2"/>
  <c r="AV876" i="2"/>
  <c r="AV875" i="2"/>
  <c r="AV874" i="2"/>
  <c r="AV873" i="2"/>
  <c r="AV872" i="2"/>
  <c r="AV871" i="2"/>
  <c r="AV870" i="2"/>
  <c r="AV869" i="2"/>
  <c r="AV868" i="2"/>
  <c r="AV867" i="2"/>
  <c r="AV866" i="2"/>
  <c r="AV865" i="2"/>
  <c r="AV864" i="2"/>
  <c r="AV863" i="2"/>
  <c r="AV862" i="2"/>
  <c r="AV861" i="2"/>
  <c r="AV860" i="2"/>
  <c r="AV859" i="2"/>
  <c r="AV858" i="2"/>
  <c r="AV857" i="2"/>
  <c r="AV856" i="2"/>
  <c r="AV855" i="2"/>
  <c r="AV854" i="2"/>
  <c r="AV853" i="2"/>
  <c r="AV852" i="2"/>
  <c r="AV851" i="2"/>
  <c r="AV850" i="2"/>
  <c r="AV849" i="2"/>
  <c r="AV848" i="2"/>
  <c r="AV847" i="2"/>
  <c r="AV846" i="2"/>
  <c r="AV845" i="2"/>
  <c r="AV844" i="2"/>
  <c r="AV843" i="2"/>
  <c r="AV842" i="2"/>
  <c r="AV841" i="2"/>
  <c r="AV840" i="2"/>
  <c r="AV839" i="2"/>
  <c r="AV838" i="2"/>
  <c r="AV837" i="2"/>
  <c r="AV836" i="2"/>
  <c r="AV835" i="2"/>
  <c r="AV834" i="2"/>
  <c r="AV833" i="2"/>
  <c r="AV832" i="2"/>
  <c r="AV831" i="2"/>
  <c r="AV830" i="2"/>
  <c r="AV829" i="2"/>
  <c r="AV828" i="2"/>
  <c r="AV827" i="2"/>
  <c r="AV826" i="2"/>
  <c r="AV825" i="2"/>
  <c r="AV824" i="2"/>
  <c r="AV823" i="2"/>
  <c r="AV822" i="2"/>
  <c r="AV821" i="2"/>
  <c r="AV820" i="2"/>
  <c r="AV819" i="2"/>
  <c r="AV818" i="2"/>
  <c r="AV817" i="2"/>
  <c r="AV816" i="2"/>
  <c r="AV815" i="2"/>
  <c r="AV814" i="2"/>
  <c r="AV813" i="2"/>
  <c r="AV812" i="2"/>
  <c r="AV811" i="2"/>
  <c r="AV810" i="2"/>
  <c r="AV809" i="2"/>
  <c r="AV808" i="2"/>
  <c r="AV807" i="2"/>
  <c r="AV806" i="2"/>
  <c r="AV805" i="2"/>
  <c r="AV804" i="2"/>
  <c r="AV803" i="2"/>
  <c r="AV802" i="2"/>
  <c r="AV801" i="2"/>
  <c r="AV800" i="2"/>
  <c r="AV799" i="2"/>
  <c r="AV798" i="2"/>
  <c r="AV797" i="2"/>
  <c r="AV796" i="2"/>
  <c r="AV795" i="2"/>
  <c r="AV794" i="2"/>
  <c r="AV793" i="2"/>
  <c r="AV792" i="2"/>
  <c r="AV791" i="2"/>
  <c r="AV790" i="2"/>
  <c r="AV789" i="2"/>
  <c r="AV788" i="2"/>
  <c r="AV787" i="2"/>
  <c r="AV786" i="2"/>
  <c r="AV785" i="2"/>
  <c r="AV784" i="2"/>
  <c r="AV783" i="2"/>
  <c r="AV782" i="2"/>
  <c r="AV781" i="2"/>
  <c r="AV780" i="2"/>
  <c r="AV779" i="2"/>
  <c r="AV778" i="2"/>
  <c r="AV777" i="2"/>
  <c r="AV776" i="2"/>
  <c r="AV775" i="2"/>
  <c r="AV774" i="2"/>
  <c r="AV773" i="2"/>
  <c r="AV772" i="2"/>
  <c r="AV771" i="2"/>
  <c r="AV770" i="2"/>
  <c r="AV769" i="2"/>
  <c r="AV768" i="2"/>
  <c r="AV767" i="2"/>
  <c r="AV766" i="2"/>
  <c r="AV765" i="2"/>
  <c r="AV764" i="2"/>
  <c r="AV763" i="2"/>
  <c r="AV762" i="2"/>
  <c r="AV761" i="2"/>
  <c r="AV760" i="2"/>
  <c r="AV759" i="2"/>
  <c r="AV758" i="2"/>
  <c r="AV757" i="2"/>
  <c r="AV756" i="2"/>
  <c r="AV755" i="2"/>
  <c r="AV754" i="2"/>
  <c r="AV753" i="2"/>
  <c r="AV752" i="2"/>
  <c r="AV751" i="2"/>
  <c r="AV750" i="2"/>
  <c r="AV749" i="2"/>
  <c r="AV748" i="2"/>
  <c r="AV747" i="2"/>
  <c r="AV746" i="2"/>
  <c r="AV745" i="2"/>
  <c r="AV744" i="2"/>
  <c r="AV743" i="2"/>
  <c r="AV742" i="2"/>
  <c r="AV741" i="2"/>
  <c r="AV740" i="2"/>
  <c r="AV739" i="2"/>
  <c r="AV738" i="2"/>
  <c r="AV737" i="2"/>
  <c r="AV736" i="2"/>
  <c r="AV735" i="2"/>
  <c r="AV734" i="2"/>
  <c r="AV733" i="2"/>
  <c r="AV732" i="2"/>
  <c r="AV731" i="2"/>
  <c r="AV730" i="2"/>
  <c r="AV729" i="2"/>
  <c r="AV728" i="2"/>
  <c r="AV727" i="2"/>
  <c r="AV726" i="2"/>
  <c r="AV725" i="2"/>
  <c r="AV724" i="2"/>
  <c r="AV723" i="2"/>
  <c r="AV722" i="2"/>
  <c r="AV721" i="2"/>
  <c r="AV720" i="2"/>
  <c r="AV719" i="2"/>
  <c r="AV718" i="2"/>
  <c r="AV717" i="2"/>
  <c r="AV716" i="2"/>
  <c r="AV715" i="2"/>
  <c r="AV714" i="2"/>
  <c r="AV713" i="2"/>
  <c r="AV712" i="2"/>
  <c r="AV711" i="2"/>
  <c r="AV710" i="2"/>
  <c r="AV709" i="2"/>
  <c r="AV708" i="2"/>
  <c r="AV707" i="2"/>
  <c r="AV706" i="2"/>
  <c r="AV705" i="2"/>
  <c r="AV704" i="2"/>
  <c r="AV703" i="2"/>
  <c r="AV702" i="2"/>
  <c r="AV701" i="2"/>
  <c r="AV700" i="2"/>
  <c r="AV699" i="2"/>
  <c r="AV698" i="2"/>
  <c r="AV697" i="2"/>
  <c r="AV696" i="2"/>
  <c r="AV695" i="2"/>
  <c r="AV694" i="2"/>
  <c r="AV693" i="2"/>
  <c r="AV692" i="2"/>
  <c r="AV691" i="2"/>
  <c r="AV690" i="2"/>
  <c r="AV689" i="2"/>
  <c r="AV688" i="2"/>
  <c r="AV687" i="2"/>
  <c r="AV686" i="2"/>
  <c r="AV685" i="2"/>
  <c r="AV684" i="2"/>
  <c r="AV683" i="2"/>
  <c r="AV682" i="2"/>
  <c r="AV681" i="2"/>
  <c r="AV680" i="2"/>
  <c r="AV679" i="2"/>
  <c r="AV678" i="2"/>
  <c r="AV677" i="2"/>
  <c r="AV676" i="2"/>
  <c r="AV675" i="2"/>
  <c r="AV674" i="2"/>
  <c r="AV673" i="2"/>
  <c r="AV672" i="2"/>
  <c r="AV671" i="2"/>
  <c r="AV670" i="2"/>
  <c r="AV669" i="2"/>
  <c r="AV668" i="2"/>
  <c r="AV667" i="2"/>
  <c r="AV666" i="2"/>
  <c r="AV665" i="2"/>
  <c r="AV664" i="2"/>
  <c r="AV663" i="2"/>
  <c r="AV662" i="2"/>
  <c r="AV661" i="2"/>
  <c r="AV660" i="2"/>
  <c r="AV659" i="2"/>
  <c r="AV658" i="2"/>
  <c r="AV657" i="2"/>
  <c r="AV656" i="2"/>
  <c r="AV655" i="2"/>
  <c r="AV654" i="2"/>
  <c r="AV653" i="2"/>
  <c r="AV652" i="2"/>
  <c r="AV651" i="2"/>
  <c r="AV650" i="2"/>
  <c r="AV649" i="2"/>
  <c r="AV648" i="2"/>
  <c r="AV647" i="2"/>
  <c r="AV646" i="2"/>
  <c r="AV645" i="2"/>
  <c r="AV644" i="2"/>
  <c r="AV643" i="2"/>
  <c r="AV642" i="2"/>
  <c r="AV641" i="2"/>
  <c r="AV640" i="2"/>
  <c r="AV639" i="2"/>
  <c r="AV638" i="2"/>
  <c r="AV637" i="2"/>
  <c r="AV636" i="2"/>
  <c r="AV635" i="2"/>
  <c r="AV634" i="2"/>
  <c r="AV633" i="2"/>
  <c r="AV632" i="2"/>
  <c r="AV631" i="2"/>
  <c r="AV630" i="2"/>
  <c r="AV629" i="2"/>
  <c r="AV628" i="2"/>
  <c r="AV627" i="2"/>
  <c r="AV626" i="2"/>
  <c r="AV625" i="2"/>
  <c r="AV624" i="2"/>
  <c r="AV623" i="2"/>
  <c r="AV622" i="2"/>
  <c r="AV621" i="2"/>
  <c r="AV620" i="2"/>
  <c r="AV619" i="2"/>
  <c r="AV618" i="2"/>
  <c r="AV617" i="2"/>
  <c r="AV616" i="2"/>
  <c r="AV615" i="2"/>
  <c r="AV614" i="2"/>
  <c r="AV613" i="2"/>
  <c r="AV612" i="2"/>
  <c r="AV611" i="2"/>
  <c r="AV610" i="2"/>
  <c r="AV609" i="2"/>
  <c r="AV608" i="2"/>
  <c r="AV607" i="2"/>
  <c r="AV606" i="2"/>
  <c r="AV605" i="2"/>
  <c r="AV604" i="2"/>
  <c r="AV603" i="2"/>
  <c r="AV602" i="2"/>
  <c r="AV601" i="2"/>
  <c r="AV600" i="2"/>
  <c r="AV599" i="2"/>
  <c r="AV598" i="2"/>
  <c r="AV597" i="2"/>
  <c r="AV596" i="2"/>
  <c r="AV595" i="2"/>
  <c r="AV594" i="2"/>
  <c r="AV593" i="2"/>
  <c r="AV592" i="2"/>
  <c r="AV591" i="2"/>
  <c r="AV590" i="2"/>
  <c r="AV589" i="2"/>
  <c r="AV588" i="2"/>
  <c r="AV587" i="2"/>
  <c r="AV586" i="2"/>
  <c r="AV585" i="2"/>
  <c r="AV584" i="2"/>
  <c r="AV583" i="2"/>
  <c r="AV582" i="2"/>
  <c r="AV581" i="2"/>
  <c r="AV580" i="2"/>
  <c r="AV579" i="2"/>
  <c r="AV578" i="2"/>
  <c r="AV577" i="2"/>
  <c r="AV576" i="2"/>
  <c r="AV575" i="2"/>
  <c r="AV574" i="2"/>
  <c r="AV573" i="2"/>
  <c r="AV572" i="2"/>
  <c r="AV571" i="2"/>
  <c r="AV570" i="2"/>
  <c r="AV569" i="2"/>
  <c r="AV568" i="2"/>
  <c r="AV567" i="2"/>
  <c r="AV566" i="2"/>
  <c r="AV565" i="2"/>
  <c r="AV564" i="2"/>
  <c r="AV563" i="2"/>
  <c r="AV562" i="2"/>
  <c r="AV561" i="2"/>
  <c r="AV560" i="2"/>
  <c r="AV559" i="2"/>
  <c r="AV558" i="2"/>
  <c r="AV557" i="2"/>
  <c r="AV556" i="2"/>
  <c r="AV555" i="2"/>
  <c r="AV554" i="2"/>
  <c r="AV553" i="2"/>
  <c r="AV552" i="2"/>
  <c r="AV551" i="2"/>
  <c r="AV550" i="2"/>
  <c r="AV549" i="2"/>
  <c r="AV548" i="2"/>
  <c r="AV547" i="2"/>
  <c r="AV546" i="2"/>
  <c r="AV545" i="2"/>
  <c r="AV544" i="2"/>
  <c r="AV543" i="2"/>
  <c r="AV542" i="2"/>
  <c r="AV541" i="2"/>
  <c r="AV540" i="2"/>
  <c r="AV539" i="2"/>
  <c r="AV538" i="2"/>
  <c r="AV537" i="2"/>
  <c r="AV536" i="2"/>
  <c r="AV535" i="2"/>
  <c r="AV534" i="2"/>
  <c r="AV533" i="2"/>
  <c r="AV532" i="2"/>
  <c r="AV531" i="2"/>
  <c r="AV530" i="2"/>
  <c r="AV529" i="2"/>
  <c r="AV528" i="2"/>
  <c r="AV527" i="2"/>
  <c r="AV526" i="2"/>
  <c r="AV525" i="2"/>
  <c r="AV524" i="2"/>
  <c r="AV523" i="2"/>
  <c r="AV522" i="2"/>
  <c r="AV521" i="2"/>
  <c r="AV520" i="2"/>
  <c r="AV519" i="2"/>
  <c r="AV518" i="2"/>
  <c r="AV517" i="2"/>
  <c r="AV516" i="2"/>
  <c r="AV515" i="2"/>
  <c r="AV514" i="2"/>
  <c r="AV513" i="2"/>
  <c r="AV512" i="2"/>
  <c r="AV511" i="2"/>
  <c r="AV510" i="2"/>
  <c r="AV509" i="2"/>
  <c r="AV508" i="2"/>
  <c r="AV507" i="2"/>
  <c r="AV506" i="2"/>
  <c r="AV505" i="2"/>
  <c r="AV504" i="2"/>
  <c r="AV503" i="2"/>
  <c r="AV502" i="2"/>
  <c r="AV501" i="2"/>
  <c r="AV500" i="2"/>
  <c r="AV499" i="2"/>
  <c r="AV498" i="2"/>
  <c r="AV497" i="2"/>
  <c r="AV496" i="2"/>
  <c r="AV495" i="2"/>
  <c r="AV494" i="2"/>
  <c r="AV493" i="2"/>
  <c r="AV492" i="2"/>
  <c r="AV491" i="2"/>
  <c r="AV490" i="2"/>
  <c r="AV489" i="2"/>
  <c r="AV488" i="2"/>
  <c r="AV487" i="2"/>
  <c r="AV486" i="2"/>
  <c r="AV485" i="2"/>
  <c r="AV484" i="2"/>
  <c r="AV483" i="2"/>
  <c r="AV482" i="2"/>
  <c r="AV481" i="2"/>
  <c r="AV480" i="2"/>
  <c r="AV479" i="2"/>
  <c r="AV478" i="2"/>
  <c r="AV477" i="2"/>
  <c r="AV476" i="2"/>
  <c r="AV475" i="2"/>
  <c r="AV474" i="2"/>
  <c r="AV473" i="2"/>
  <c r="AV472" i="2"/>
  <c r="AV471" i="2"/>
  <c r="AV470" i="2"/>
  <c r="AV469" i="2"/>
  <c r="AV468" i="2"/>
  <c r="AV467" i="2"/>
  <c r="AV466" i="2"/>
  <c r="AV465" i="2"/>
  <c r="AV464" i="2"/>
  <c r="AV463" i="2"/>
  <c r="AV462" i="2"/>
  <c r="AV461" i="2"/>
  <c r="AV460" i="2"/>
  <c r="AV459" i="2"/>
  <c r="AV458" i="2"/>
  <c r="AV457" i="2"/>
  <c r="AV456" i="2"/>
  <c r="AV455" i="2"/>
  <c r="AV454" i="2"/>
  <c r="AV453" i="2"/>
  <c r="AV452" i="2"/>
  <c r="AV451" i="2"/>
  <c r="AV450" i="2"/>
  <c r="AV449" i="2"/>
  <c r="AV448" i="2"/>
  <c r="AV447" i="2"/>
  <c r="AV446" i="2"/>
  <c r="AV445" i="2"/>
  <c r="AV444" i="2"/>
  <c r="AV443" i="2"/>
  <c r="AV442" i="2"/>
  <c r="AV441" i="2"/>
  <c r="AV440" i="2"/>
  <c r="AV439" i="2"/>
  <c r="AV438" i="2"/>
  <c r="AV437" i="2"/>
  <c r="AV436" i="2"/>
  <c r="AV435" i="2"/>
  <c r="AV434" i="2"/>
  <c r="AV433" i="2"/>
  <c r="AV432" i="2"/>
  <c r="AV431" i="2"/>
  <c r="AV430" i="2"/>
  <c r="AV429" i="2"/>
  <c r="AV428" i="2"/>
  <c r="AV427" i="2"/>
  <c r="AV426" i="2"/>
  <c r="AV425" i="2"/>
  <c r="AV424" i="2"/>
  <c r="AV423" i="2"/>
  <c r="AV422" i="2"/>
  <c r="AV421" i="2"/>
  <c r="AV420" i="2"/>
  <c r="AV419" i="2"/>
  <c r="AV418" i="2"/>
  <c r="AV417" i="2"/>
  <c r="AV416" i="2"/>
  <c r="AV415" i="2"/>
  <c r="AV414" i="2"/>
  <c r="AV413" i="2"/>
  <c r="AV412" i="2"/>
  <c r="AV411" i="2"/>
  <c r="AV410" i="2"/>
  <c r="AV409" i="2"/>
  <c r="AV408" i="2"/>
  <c r="AV407" i="2"/>
  <c r="AV406" i="2"/>
  <c r="AV405" i="2"/>
  <c r="AV404" i="2"/>
  <c r="AV403" i="2"/>
  <c r="AV402" i="2"/>
  <c r="AV401" i="2"/>
  <c r="AV400" i="2"/>
  <c r="AV399" i="2"/>
  <c r="AV398" i="2"/>
  <c r="AV397" i="2"/>
  <c r="AV396" i="2"/>
  <c r="AV395" i="2"/>
  <c r="AV394" i="2"/>
  <c r="AV393" i="2"/>
  <c r="AV392" i="2"/>
  <c r="AV391" i="2"/>
  <c r="AV390" i="2"/>
  <c r="AV389" i="2"/>
  <c r="AV388" i="2"/>
  <c r="AV387" i="2"/>
  <c r="AV386" i="2"/>
  <c r="AV385" i="2"/>
  <c r="AV384" i="2"/>
  <c r="AV383" i="2"/>
  <c r="AV382" i="2"/>
  <c r="AV381" i="2"/>
  <c r="AV380" i="2"/>
  <c r="AV379" i="2"/>
  <c r="AV378" i="2"/>
  <c r="AV377" i="2"/>
  <c r="AV376" i="2"/>
  <c r="AV375" i="2"/>
  <c r="AV374" i="2"/>
  <c r="AV373" i="2"/>
  <c r="AV372" i="2"/>
  <c r="AV371" i="2"/>
  <c r="AV370" i="2"/>
  <c r="AV369" i="2"/>
  <c r="AV368" i="2"/>
  <c r="AV367" i="2"/>
  <c r="AV366" i="2"/>
  <c r="AV365" i="2"/>
  <c r="AV364" i="2"/>
  <c r="AV363" i="2"/>
  <c r="AV362" i="2"/>
  <c r="AV361" i="2"/>
  <c r="AV360" i="2"/>
  <c r="AV359" i="2"/>
  <c r="AV358" i="2"/>
  <c r="AV357" i="2"/>
  <c r="AV356" i="2"/>
  <c r="AV355" i="2"/>
  <c r="AV354" i="2"/>
  <c r="AV353" i="2"/>
  <c r="AV352" i="2"/>
  <c r="AV351" i="2"/>
  <c r="AV350" i="2"/>
  <c r="AV349" i="2"/>
  <c r="AV348" i="2"/>
  <c r="AV347" i="2"/>
  <c r="AV346" i="2"/>
  <c r="AV345" i="2"/>
  <c r="AV344" i="2"/>
  <c r="AV343" i="2"/>
  <c r="AV342" i="2"/>
  <c r="AV341" i="2"/>
  <c r="AV340" i="2"/>
  <c r="AV339" i="2"/>
  <c r="AV338" i="2"/>
  <c r="AV337" i="2"/>
  <c r="AV336" i="2"/>
  <c r="AV335" i="2"/>
  <c r="AV334" i="2"/>
  <c r="AV333" i="2"/>
  <c r="AV332" i="2"/>
  <c r="AV331" i="2"/>
  <c r="AV330" i="2"/>
  <c r="AV329" i="2"/>
  <c r="AV328" i="2"/>
  <c r="AV327" i="2"/>
  <c r="AV326" i="2"/>
  <c r="AV325" i="2"/>
  <c r="AV324" i="2"/>
  <c r="AV323" i="2"/>
  <c r="AV322" i="2"/>
  <c r="AV321" i="2"/>
  <c r="AV320" i="2"/>
  <c r="AV319" i="2"/>
  <c r="AV318" i="2"/>
  <c r="AV317" i="2"/>
  <c r="AV316" i="2"/>
  <c r="AV315" i="2"/>
  <c r="AV314" i="2"/>
  <c r="AV313" i="2"/>
  <c r="AV312" i="2"/>
  <c r="AV311" i="2"/>
  <c r="AV310" i="2"/>
  <c r="AV309" i="2"/>
  <c r="AV308" i="2"/>
  <c r="AV307" i="2"/>
  <c r="AV306" i="2"/>
  <c r="AV305" i="2"/>
  <c r="AV304" i="2"/>
  <c r="AV303" i="2"/>
  <c r="AV302" i="2"/>
  <c r="AV301" i="2"/>
  <c r="AV300" i="2"/>
  <c r="AV299" i="2"/>
  <c r="AV298" i="2"/>
  <c r="AV297" i="2"/>
  <c r="AV296" i="2"/>
  <c r="AV295" i="2"/>
  <c r="AV294" i="2"/>
  <c r="AV293" i="2"/>
  <c r="AV292" i="2"/>
  <c r="AV291" i="2"/>
  <c r="AV290" i="2"/>
  <c r="AV289" i="2"/>
  <c r="AV288" i="2"/>
  <c r="AV287" i="2"/>
  <c r="AV286" i="2"/>
  <c r="AV285" i="2"/>
  <c r="AV284" i="2"/>
  <c r="AV283" i="2"/>
  <c r="AV282" i="2"/>
  <c r="AV281" i="2"/>
  <c r="AV280" i="2"/>
  <c r="AV279" i="2"/>
  <c r="AV278" i="2"/>
  <c r="AV277" i="2"/>
  <c r="AV276" i="2"/>
  <c r="AV275" i="2"/>
  <c r="AV274" i="2"/>
  <c r="AV273" i="2"/>
  <c r="AV272" i="2"/>
  <c r="AV271" i="2"/>
  <c r="AV270" i="2"/>
  <c r="AV269" i="2"/>
  <c r="AV268" i="2"/>
  <c r="AV267" i="2"/>
  <c r="AV266" i="2"/>
  <c r="AV265" i="2"/>
  <c r="AV264" i="2"/>
  <c r="AV263" i="2"/>
  <c r="AV262" i="2"/>
  <c r="AV261" i="2"/>
  <c r="AV260" i="2"/>
  <c r="AV259" i="2"/>
  <c r="AV258" i="2"/>
  <c r="AV257" i="2"/>
  <c r="AV256" i="2"/>
  <c r="AV255" i="2"/>
  <c r="AV254" i="2"/>
  <c r="AV253" i="2"/>
  <c r="AV252" i="2"/>
  <c r="AV251" i="2"/>
  <c r="AV250" i="2"/>
  <c r="AV249" i="2"/>
  <c r="AV248" i="2"/>
  <c r="AV247" i="2"/>
  <c r="AV246" i="2"/>
  <c r="AV245" i="2"/>
  <c r="AV244" i="2"/>
  <c r="AV243" i="2"/>
  <c r="AV242" i="2"/>
  <c r="AV241" i="2"/>
  <c r="AV240" i="2"/>
  <c r="AV239" i="2"/>
  <c r="AV238" i="2"/>
  <c r="AV237" i="2"/>
  <c r="AV236" i="2"/>
  <c r="AV235" i="2"/>
  <c r="AV234" i="2"/>
  <c r="AV233" i="2"/>
  <c r="AV232" i="2"/>
  <c r="AV231" i="2"/>
  <c r="AV230" i="2"/>
  <c r="AV229" i="2"/>
  <c r="AV228" i="2"/>
  <c r="AV227" i="2"/>
  <c r="AV226" i="2"/>
  <c r="AV225" i="2"/>
  <c r="AV224" i="2"/>
  <c r="AV223" i="2"/>
  <c r="AV222" i="2"/>
  <c r="AV221" i="2"/>
  <c r="AV220" i="2"/>
  <c r="AV219" i="2"/>
  <c r="AV218" i="2"/>
  <c r="AV217" i="2"/>
  <c r="AV216" i="2"/>
  <c r="AV215" i="2"/>
  <c r="AV214" i="2"/>
  <c r="AV213" i="2"/>
  <c r="AV212" i="2"/>
  <c r="AV211" i="2"/>
  <c r="AV210" i="2"/>
  <c r="AV209" i="2"/>
  <c r="AV208" i="2"/>
  <c r="AV207" i="2"/>
  <c r="AV206" i="2"/>
  <c r="AV205" i="2"/>
  <c r="AV204" i="2"/>
  <c r="AV203" i="2"/>
  <c r="AV202" i="2"/>
  <c r="AV201" i="2"/>
  <c r="AV200" i="2"/>
  <c r="AV199" i="2"/>
  <c r="AV198" i="2"/>
  <c r="AV197" i="2"/>
  <c r="AV196" i="2"/>
  <c r="AV195" i="2"/>
  <c r="AV194" i="2"/>
  <c r="AV193" i="2"/>
  <c r="AV192" i="2"/>
  <c r="AV191" i="2"/>
  <c r="AV190" i="2"/>
  <c r="AV189" i="2"/>
  <c r="AV188" i="2"/>
  <c r="AV187" i="2"/>
  <c r="AV186" i="2"/>
  <c r="AV185" i="2"/>
  <c r="AV184" i="2"/>
  <c r="AV183" i="2"/>
  <c r="AV182" i="2"/>
  <c r="AV181" i="2"/>
  <c r="AV180" i="2"/>
  <c r="AV179" i="2"/>
  <c r="AV178" i="2"/>
  <c r="AV177" i="2"/>
  <c r="AV176" i="2"/>
  <c r="AV175" i="2"/>
  <c r="AV174" i="2"/>
  <c r="AV173" i="2"/>
  <c r="AV172" i="2"/>
  <c r="AV171" i="2"/>
  <c r="AV170" i="2"/>
  <c r="AV169" i="2"/>
  <c r="AV168" i="2"/>
  <c r="AV167" i="2"/>
  <c r="AV166" i="2"/>
  <c r="AV165" i="2"/>
  <c r="AV164" i="2"/>
  <c r="AV163" i="2"/>
  <c r="AV162" i="2"/>
  <c r="AV161" i="2"/>
  <c r="AV160" i="2"/>
  <c r="AV159" i="2"/>
  <c r="AV158" i="2"/>
  <c r="AV157" i="2"/>
  <c r="AV156" i="2"/>
  <c r="AV155" i="2"/>
  <c r="AV154" i="2"/>
  <c r="AV153" i="2"/>
  <c r="AV152" i="2"/>
  <c r="AV151" i="2"/>
  <c r="AV150" i="2"/>
  <c r="AV149" i="2"/>
  <c r="AV148" i="2"/>
  <c r="AV147" i="2"/>
  <c r="AV146" i="2"/>
  <c r="AV145" i="2"/>
  <c r="AV144" i="2"/>
  <c r="AV143" i="2"/>
  <c r="AV142" i="2"/>
  <c r="AV141" i="2"/>
  <c r="AV140" i="2"/>
  <c r="AV139" i="2"/>
  <c r="AV138" i="2"/>
  <c r="AV137" i="2"/>
  <c r="AV136" i="2"/>
  <c r="AV135" i="2"/>
  <c r="AV134" i="2"/>
  <c r="AV133" i="2"/>
  <c r="AV132" i="2"/>
  <c r="AV131" i="2"/>
  <c r="AV130" i="2"/>
  <c r="AV129" i="2"/>
  <c r="AV128" i="2"/>
  <c r="AV127" i="2"/>
  <c r="AV126" i="2"/>
  <c r="AV125" i="2"/>
  <c r="AV124" i="2"/>
  <c r="AV123" i="2"/>
  <c r="AV122" i="2"/>
  <c r="AV121" i="2"/>
  <c r="AV120" i="2"/>
  <c r="AV119" i="2"/>
  <c r="AV118" i="2"/>
  <c r="AV117" i="2"/>
  <c r="AV116" i="2"/>
  <c r="AV115" i="2"/>
  <c r="AV114" i="2"/>
  <c r="AV113" i="2"/>
  <c r="AV112" i="2"/>
  <c r="AV111" i="2"/>
  <c r="AV110" i="2"/>
  <c r="AV109" i="2"/>
  <c r="AV108" i="2"/>
  <c r="AV107" i="2"/>
  <c r="AV106" i="2"/>
  <c r="AV105" i="2"/>
  <c r="AV104" i="2"/>
  <c r="AV103" i="2"/>
  <c r="AV102" i="2"/>
  <c r="AV101" i="2"/>
  <c r="AV100" i="2"/>
  <c r="AV99" i="2"/>
  <c r="AV98" i="2"/>
  <c r="AV97" i="2"/>
  <c r="AV96" i="2"/>
  <c r="AV95" i="2"/>
  <c r="AV94" i="2"/>
  <c r="AV93" i="2"/>
  <c r="AV92" i="2"/>
  <c r="AV91" i="2"/>
  <c r="AV90" i="2"/>
  <c r="AV89" i="2"/>
  <c r="AV88" i="2"/>
  <c r="AV87" i="2"/>
  <c r="AV86" i="2"/>
  <c r="AV85" i="2"/>
  <c r="AV84" i="2"/>
  <c r="AV83" i="2"/>
  <c r="AV82" i="2"/>
  <c r="AV81" i="2"/>
  <c r="AV80" i="2"/>
  <c r="AV79" i="2"/>
  <c r="AV78" i="2"/>
  <c r="AV77" i="2"/>
  <c r="AV76" i="2"/>
  <c r="AV75" i="2"/>
  <c r="AV74" i="2"/>
  <c r="AV73" i="2"/>
  <c r="AV72" i="2"/>
  <c r="AV71" i="2"/>
  <c r="AV70" i="2"/>
  <c r="AV69" i="2"/>
  <c r="AV68" i="2"/>
  <c r="AV67" i="2"/>
  <c r="AV66" i="2"/>
  <c r="AV65" i="2"/>
  <c r="AV64" i="2"/>
  <c r="AV63" i="2"/>
  <c r="AV62" i="2"/>
  <c r="AV61" i="2"/>
  <c r="AV60" i="2"/>
  <c r="AV59" i="2"/>
  <c r="AV58" i="2"/>
  <c r="AV57" i="2"/>
  <c r="AV56" i="2"/>
  <c r="AV55" i="2"/>
  <c r="AV54" i="2"/>
  <c r="AV53" i="2"/>
  <c r="AV52" i="2"/>
  <c r="AV51" i="2"/>
  <c r="AV50" i="2"/>
  <c r="AV49" i="2"/>
  <c r="AV48" i="2"/>
  <c r="AV47" i="2"/>
  <c r="AV46" i="2"/>
  <c r="AV45" i="2"/>
  <c r="AV44" i="2"/>
  <c r="AV43" i="2"/>
  <c r="AV42" i="2"/>
  <c r="AV41" i="2"/>
  <c r="AV40" i="2"/>
  <c r="AV38" i="2"/>
  <c r="AV37" i="2"/>
  <c r="AV36" i="2"/>
  <c r="AV35" i="2"/>
  <c r="AV34" i="2"/>
  <c r="AV33" i="2"/>
  <c r="AV32" i="2"/>
  <c r="AV31" i="2"/>
  <c r="AV30" i="2"/>
  <c r="AV29" i="2"/>
  <c r="AV28" i="2"/>
  <c r="AV27" i="2"/>
  <c r="AV26" i="2"/>
  <c r="AV25" i="2"/>
  <c r="AV24" i="2"/>
  <c r="AV23" i="2"/>
  <c r="AV22" i="2"/>
  <c r="AV21" i="2"/>
  <c r="AV20" i="2"/>
  <c r="AV19" i="2"/>
  <c r="AV18" i="2"/>
  <c r="AV17" i="2"/>
  <c r="AV16" i="2"/>
  <c r="AV15" i="2"/>
  <c r="AU1430" i="2"/>
  <c r="AU1429" i="2"/>
  <c r="AU1428" i="2"/>
  <c r="AU1427" i="2"/>
  <c r="AU1426" i="2"/>
  <c r="AU1425" i="2"/>
  <c r="AU1424" i="2"/>
  <c r="AU1423" i="2"/>
  <c r="AU1422" i="2"/>
  <c r="AU1421" i="2"/>
  <c r="AU1420" i="2"/>
  <c r="AU1419" i="2"/>
  <c r="AU1418" i="2"/>
  <c r="AU1417" i="2"/>
  <c r="AU1416" i="2"/>
  <c r="AU1415" i="2"/>
  <c r="AU1414" i="2"/>
  <c r="AU1413" i="2"/>
  <c r="AU1412" i="2"/>
  <c r="AU1411" i="2"/>
  <c r="AU1410" i="2"/>
  <c r="AU1409" i="2"/>
  <c r="AU1408" i="2"/>
  <c r="AU1407" i="2"/>
  <c r="AU1406" i="2"/>
  <c r="AU1405" i="2"/>
  <c r="AU1404" i="2"/>
  <c r="AU1403" i="2"/>
  <c r="AU1402" i="2"/>
  <c r="AU1401" i="2"/>
  <c r="AU1400" i="2"/>
  <c r="AU1399" i="2"/>
  <c r="AU1398" i="2"/>
  <c r="AU1397" i="2"/>
  <c r="AU1396" i="2"/>
  <c r="AU1395" i="2"/>
  <c r="AU1394" i="2"/>
  <c r="AU1393" i="2"/>
  <c r="AU1392" i="2"/>
  <c r="AU1391" i="2"/>
  <c r="AU1390" i="2"/>
  <c r="AU1389" i="2"/>
  <c r="AU1388" i="2"/>
  <c r="AU1387" i="2"/>
  <c r="AU1386" i="2"/>
  <c r="AU1385" i="2"/>
  <c r="AU1384" i="2"/>
  <c r="AU1383" i="2"/>
  <c r="AU1382" i="2"/>
  <c r="AU1381" i="2"/>
  <c r="AU1380" i="2"/>
  <c r="AU1379" i="2"/>
  <c r="AU1378" i="2"/>
  <c r="AU1377" i="2"/>
  <c r="AU1376" i="2"/>
  <c r="AU1375" i="2"/>
  <c r="AU1374" i="2"/>
  <c r="AU1373" i="2"/>
  <c r="AU1372" i="2"/>
  <c r="AU1371" i="2"/>
  <c r="AU1370" i="2"/>
  <c r="AU1369" i="2"/>
  <c r="AU1368" i="2"/>
  <c r="AU1367" i="2"/>
  <c r="AU1366" i="2"/>
  <c r="AU1365" i="2"/>
  <c r="AU1364" i="2"/>
  <c r="AU1363" i="2"/>
  <c r="AU1362" i="2"/>
  <c r="AU1361" i="2"/>
  <c r="AU1360" i="2"/>
  <c r="AU1359" i="2"/>
  <c r="AU1358" i="2"/>
  <c r="AU1357" i="2"/>
  <c r="AU1356" i="2"/>
  <c r="AU1355" i="2"/>
  <c r="AU1354" i="2"/>
  <c r="AU1353" i="2"/>
  <c r="AU1352" i="2"/>
  <c r="AU1351" i="2"/>
  <c r="AU1350" i="2"/>
  <c r="AU1349" i="2"/>
  <c r="AU1348" i="2"/>
  <c r="AU1347" i="2"/>
  <c r="AU1346" i="2"/>
  <c r="AU1345" i="2"/>
  <c r="AU1344" i="2"/>
  <c r="AU1343" i="2"/>
  <c r="AU1342" i="2"/>
  <c r="AU1341" i="2"/>
  <c r="AU1340" i="2"/>
  <c r="AU1339" i="2"/>
  <c r="AU1338" i="2"/>
  <c r="AU1337" i="2"/>
  <c r="AU1336" i="2"/>
  <c r="AU1335" i="2"/>
  <c r="AU1334" i="2"/>
  <c r="AU1333" i="2"/>
  <c r="AU1332" i="2"/>
  <c r="AU1331" i="2"/>
  <c r="AU1330" i="2"/>
  <c r="AU1329" i="2"/>
  <c r="AU1328" i="2"/>
  <c r="AU1327" i="2"/>
  <c r="AU1326" i="2"/>
  <c r="AU1325" i="2"/>
  <c r="AU1324" i="2"/>
  <c r="AU1323" i="2"/>
  <c r="AU1322" i="2"/>
  <c r="AU1321" i="2"/>
  <c r="AU1320" i="2"/>
  <c r="AU1319" i="2"/>
  <c r="AU1318" i="2"/>
  <c r="AU1317" i="2"/>
  <c r="AU1316" i="2"/>
  <c r="AU1315" i="2"/>
  <c r="AU1314" i="2"/>
  <c r="AU1313" i="2"/>
  <c r="AU1312" i="2"/>
  <c r="AU1311" i="2"/>
  <c r="AU1310" i="2"/>
  <c r="AU1309" i="2"/>
  <c r="AU1308" i="2"/>
  <c r="AU1307" i="2"/>
  <c r="AU1306" i="2"/>
  <c r="AU1305" i="2"/>
  <c r="AU1304" i="2"/>
  <c r="AU1303" i="2"/>
  <c r="AU1302" i="2"/>
  <c r="AU1301" i="2"/>
  <c r="AU1300" i="2"/>
  <c r="AU1299" i="2"/>
  <c r="AU1298" i="2"/>
  <c r="AU1297" i="2"/>
  <c r="AU1296" i="2"/>
  <c r="AU1295" i="2"/>
  <c r="AU1294" i="2"/>
  <c r="AU1293" i="2"/>
  <c r="AU1292" i="2"/>
  <c r="AU1291" i="2"/>
  <c r="AU1290" i="2"/>
  <c r="AU1289" i="2"/>
  <c r="AU1288" i="2"/>
  <c r="AU1287" i="2"/>
  <c r="AU1286" i="2"/>
  <c r="AU1285" i="2"/>
  <c r="AU1284" i="2"/>
  <c r="AU1283" i="2"/>
  <c r="AU1282" i="2"/>
  <c r="AU1281" i="2"/>
  <c r="AU1280" i="2"/>
  <c r="AU1279" i="2"/>
  <c r="AU1278" i="2"/>
  <c r="AU1277" i="2"/>
  <c r="AU1276" i="2"/>
  <c r="AU1275" i="2"/>
  <c r="AU1274" i="2"/>
  <c r="AU1273" i="2"/>
  <c r="AU1272" i="2"/>
  <c r="AU1271" i="2"/>
  <c r="AU1270" i="2"/>
  <c r="AU1269" i="2"/>
  <c r="AU1268" i="2"/>
  <c r="AU1267" i="2"/>
  <c r="AU1266" i="2"/>
  <c r="AU1265" i="2"/>
  <c r="AU1264" i="2"/>
  <c r="AU1263" i="2"/>
  <c r="AU1262" i="2"/>
  <c r="AU1261" i="2"/>
  <c r="AU1260" i="2"/>
  <c r="AU1259" i="2"/>
  <c r="AU1258" i="2"/>
  <c r="AU1257" i="2"/>
  <c r="AU1256" i="2"/>
  <c r="AU1255" i="2"/>
  <c r="AU1254" i="2"/>
  <c r="AU1253" i="2"/>
  <c r="AU1252" i="2"/>
  <c r="AU1251" i="2"/>
  <c r="AU1250" i="2"/>
  <c r="AU1249" i="2"/>
  <c r="AU1248" i="2"/>
  <c r="AU1247" i="2"/>
  <c r="AU1246" i="2"/>
  <c r="AU1245" i="2"/>
  <c r="AU1244" i="2"/>
  <c r="AU1243" i="2"/>
  <c r="AU1242" i="2"/>
  <c r="AU1241" i="2"/>
  <c r="AU1240" i="2"/>
  <c r="AU1239" i="2"/>
  <c r="AU1238" i="2"/>
  <c r="AU1237" i="2"/>
  <c r="AU1236" i="2"/>
  <c r="AU1235" i="2"/>
  <c r="AU1234" i="2"/>
  <c r="AU1233" i="2"/>
  <c r="AU1232" i="2"/>
  <c r="AU1231" i="2"/>
  <c r="AU1230" i="2"/>
  <c r="AU1229" i="2"/>
  <c r="AU1228" i="2"/>
  <c r="AU1227" i="2"/>
  <c r="AU1226" i="2"/>
  <c r="AU1225" i="2"/>
  <c r="AU1224" i="2"/>
  <c r="AU1223" i="2"/>
  <c r="AU1222" i="2"/>
  <c r="AU1221" i="2"/>
  <c r="AU1220" i="2"/>
  <c r="AU1219" i="2"/>
  <c r="AU1218" i="2"/>
  <c r="AU1217" i="2"/>
  <c r="AU1216" i="2"/>
  <c r="AU1215" i="2"/>
  <c r="AU1214" i="2"/>
  <c r="AU1213" i="2"/>
  <c r="AU1212" i="2"/>
  <c r="AU1211" i="2"/>
  <c r="AU1210" i="2"/>
  <c r="AU1209" i="2"/>
  <c r="AU1208" i="2"/>
  <c r="AU1207" i="2"/>
  <c r="AU1206" i="2"/>
  <c r="AU1205" i="2"/>
  <c r="AU1204" i="2"/>
  <c r="AU1203" i="2"/>
  <c r="AU1202" i="2"/>
  <c r="AU1201" i="2"/>
  <c r="AU1200" i="2"/>
  <c r="AU1199" i="2"/>
  <c r="AU1198" i="2"/>
  <c r="AU1197" i="2"/>
  <c r="AU1196" i="2"/>
  <c r="AU1195" i="2"/>
  <c r="AU1194" i="2"/>
  <c r="AU1193" i="2"/>
  <c r="AU1192" i="2"/>
  <c r="AU1191" i="2"/>
  <c r="AU1190" i="2"/>
  <c r="AU1189" i="2"/>
  <c r="AU1188" i="2"/>
  <c r="AU1187" i="2"/>
  <c r="AU1186" i="2"/>
  <c r="AU1185" i="2"/>
  <c r="AU1184" i="2"/>
  <c r="AU1183" i="2"/>
  <c r="AU1182" i="2"/>
  <c r="AU1181" i="2"/>
  <c r="AU1180" i="2"/>
  <c r="AU1179" i="2"/>
  <c r="AU1178" i="2"/>
  <c r="AU1177" i="2"/>
  <c r="AU1176" i="2"/>
  <c r="AU1175" i="2"/>
  <c r="AU1174" i="2"/>
  <c r="AU1173" i="2"/>
  <c r="AU1172" i="2"/>
  <c r="AU1171" i="2"/>
  <c r="AU1170" i="2"/>
  <c r="AU1169" i="2"/>
  <c r="AU1168" i="2"/>
  <c r="AU1167" i="2"/>
  <c r="AU1166" i="2"/>
  <c r="AU1165" i="2"/>
  <c r="AU1164" i="2"/>
  <c r="AU1163" i="2"/>
  <c r="AU1162" i="2"/>
  <c r="AU1161" i="2"/>
  <c r="AU1160" i="2"/>
  <c r="AU1159" i="2"/>
  <c r="AU1158" i="2"/>
  <c r="AU1157" i="2"/>
  <c r="AU1156" i="2"/>
  <c r="AU1155" i="2"/>
  <c r="AU1154" i="2"/>
  <c r="AU1153" i="2"/>
  <c r="AU1152" i="2"/>
  <c r="AU1151" i="2"/>
  <c r="AU1150" i="2"/>
  <c r="AU1149" i="2"/>
  <c r="AU1148" i="2"/>
  <c r="AU1147" i="2"/>
  <c r="AU1146" i="2"/>
  <c r="AU1145" i="2"/>
  <c r="AU1144" i="2"/>
  <c r="AU1143" i="2"/>
  <c r="AU1142" i="2"/>
  <c r="AU1141" i="2"/>
  <c r="AU1140" i="2"/>
  <c r="AU1139" i="2"/>
  <c r="AU1138" i="2"/>
  <c r="AU1137" i="2"/>
  <c r="AU1136" i="2"/>
  <c r="AU1135" i="2"/>
  <c r="AU1134" i="2"/>
  <c r="AU1133" i="2"/>
  <c r="AU1132" i="2"/>
  <c r="AU1131" i="2"/>
  <c r="AU1130" i="2"/>
  <c r="AU1129" i="2"/>
  <c r="AU1128" i="2"/>
  <c r="AU1127" i="2"/>
  <c r="AU1126" i="2"/>
  <c r="AU1125" i="2"/>
  <c r="AU1124" i="2"/>
  <c r="AU1123" i="2"/>
  <c r="AU1122" i="2"/>
  <c r="AU1121" i="2"/>
  <c r="AU1120" i="2"/>
  <c r="AU1119" i="2"/>
  <c r="AU1118" i="2"/>
  <c r="AU1117" i="2"/>
  <c r="AU1116" i="2"/>
  <c r="AU1115" i="2"/>
  <c r="AU1114" i="2"/>
  <c r="AU1113" i="2"/>
  <c r="AU1112" i="2"/>
  <c r="AU1111" i="2"/>
  <c r="AU1110" i="2"/>
  <c r="AU1109" i="2"/>
  <c r="AU1108" i="2"/>
  <c r="AU1107" i="2"/>
  <c r="AU1106" i="2"/>
  <c r="AU1105" i="2"/>
  <c r="AU1104" i="2"/>
  <c r="AU1103" i="2"/>
  <c r="AU1102" i="2"/>
  <c r="AU1101" i="2"/>
  <c r="AU1100" i="2"/>
  <c r="AU1099" i="2"/>
  <c r="AU1098" i="2"/>
  <c r="AU1097" i="2"/>
  <c r="AU1096" i="2"/>
  <c r="AU1095" i="2"/>
  <c r="AU1094" i="2"/>
  <c r="AU1093" i="2"/>
  <c r="AU1092" i="2"/>
  <c r="AU1091" i="2"/>
  <c r="AU1090" i="2"/>
  <c r="AU1089" i="2"/>
  <c r="AU1088" i="2"/>
  <c r="AU1087" i="2"/>
  <c r="AU1086" i="2"/>
  <c r="AU1085" i="2"/>
  <c r="AU1084" i="2"/>
  <c r="AU1083" i="2"/>
  <c r="AU1082" i="2"/>
  <c r="AU1081" i="2"/>
  <c r="AU1080" i="2"/>
  <c r="AU1079" i="2"/>
  <c r="AU1078" i="2"/>
  <c r="AU1077" i="2"/>
  <c r="AU1076" i="2"/>
  <c r="AU1075" i="2"/>
  <c r="AU1074" i="2"/>
  <c r="AU1073" i="2"/>
  <c r="AU1072" i="2"/>
  <c r="AU1071" i="2"/>
  <c r="AU1070" i="2"/>
  <c r="AU1069" i="2"/>
  <c r="AU1068" i="2"/>
  <c r="AU1067" i="2"/>
  <c r="AU1066" i="2"/>
  <c r="AU1065" i="2"/>
  <c r="AU1064" i="2"/>
  <c r="AU1063" i="2"/>
  <c r="AU1062" i="2"/>
  <c r="AU1061" i="2"/>
  <c r="AU1060" i="2"/>
  <c r="AU1059" i="2"/>
  <c r="AU1058" i="2"/>
  <c r="AU1057" i="2"/>
  <c r="AU1056" i="2"/>
  <c r="AU1055" i="2"/>
  <c r="AU1054" i="2"/>
  <c r="AU1053" i="2"/>
  <c r="AU1052" i="2"/>
  <c r="AU1051" i="2"/>
  <c r="AU1050" i="2"/>
  <c r="AU1049" i="2"/>
  <c r="AU1048" i="2"/>
  <c r="AU1047" i="2"/>
  <c r="AU1046" i="2"/>
  <c r="AU1045" i="2"/>
  <c r="AU1044" i="2"/>
  <c r="AU1043" i="2"/>
  <c r="AU1042" i="2"/>
  <c r="AU1041" i="2"/>
  <c r="AU1040" i="2"/>
  <c r="AU1039" i="2"/>
  <c r="AU1038" i="2"/>
  <c r="AU1037" i="2"/>
  <c r="AU1036" i="2"/>
  <c r="AU1035" i="2"/>
  <c r="AU1034" i="2"/>
  <c r="AU1033" i="2"/>
  <c r="AU1032" i="2"/>
  <c r="AU1031" i="2"/>
  <c r="AU1030" i="2"/>
  <c r="AU1029" i="2"/>
  <c r="AU1028" i="2"/>
  <c r="AU1027" i="2"/>
  <c r="AU1026" i="2"/>
  <c r="AU1025" i="2"/>
  <c r="AU1024" i="2"/>
  <c r="AU1023" i="2"/>
  <c r="AU1022" i="2"/>
  <c r="AU1021" i="2"/>
  <c r="AU1020" i="2"/>
  <c r="AU1019" i="2"/>
  <c r="AU1018" i="2"/>
  <c r="AU1017" i="2"/>
  <c r="AU1016" i="2"/>
  <c r="AU1015" i="2"/>
  <c r="AU1014" i="2"/>
  <c r="AU1013" i="2"/>
  <c r="AU1012" i="2"/>
  <c r="AU1011" i="2"/>
  <c r="AU1010" i="2"/>
  <c r="AU1009" i="2"/>
  <c r="AU1008" i="2"/>
  <c r="AU1007" i="2"/>
  <c r="AU1006" i="2"/>
  <c r="AU1005" i="2"/>
  <c r="AU1004" i="2"/>
  <c r="AU1003" i="2"/>
  <c r="AU1002" i="2"/>
  <c r="AU1001" i="2"/>
  <c r="AU1000" i="2"/>
  <c r="AU999" i="2"/>
  <c r="AU998" i="2"/>
  <c r="AU997" i="2"/>
  <c r="AU996" i="2"/>
  <c r="AU995" i="2"/>
  <c r="AU994" i="2"/>
  <c r="AU993" i="2"/>
  <c r="AU992" i="2"/>
  <c r="AU991" i="2"/>
  <c r="AU990" i="2"/>
  <c r="AU989" i="2"/>
  <c r="AU988" i="2"/>
  <c r="AU987" i="2"/>
  <c r="AU986" i="2"/>
  <c r="AU985" i="2"/>
  <c r="AU984" i="2"/>
  <c r="AU983" i="2"/>
  <c r="AU982" i="2"/>
  <c r="AU981" i="2"/>
  <c r="AU980" i="2"/>
  <c r="AU979" i="2"/>
  <c r="AU978" i="2"/>
  <c r="AU977" i="2"/>
  <c r="AU976" i="2"/>
  <c r="AU975" i="2"/>
  <c r="AU974" i="2"/>
  <c r="AU973" i="2"/>
  <c r="AU972" i="2"/>
  <c r="AU971" i="2"/>
  <c r="AU970" i="2"/>
  <c r="AU969" i="2"/>
  <c r="AU968" i="2"/>
  <c r="AU967" i="2"/>
  <c r="AU966" i="2"/>
  <c r="AU965" i="2"/>
  <c r="AU964" i="2"/>
  <c r="AU963" i="2"/>
  <c r="AU962" i="2"/>
  <c r="AU961" i="2"/>
  <c r="AU960" i="2"/>
  <c r="AU959" i="2"/>
  <c r="AU958" i="2"/>
  <c r="AU957" i="2"/>
  <c r="AU956" i="2"/>
  <c r="AU955" i="2"/>
  <c r="AU954" i="2"/>
  <c r="AU953" i="2"/>
  <c r="AU952" i="2"/>
  <c r="AU951" i="2"/>
  <c r="AU950" i="2"/>
  <c r="AU949" i="2"/>
  <c r="AU948" i="2"/>
  <c r="AU947" i="2"/>
  <c r="AU946" i="2"/>
  <c r="AU945" i="2"/>
  <c r="AU944" i="2"/>
  <c r="AU943" i="2"/>
  <c r="AU942" i="2"/>
  <c r="AU941" i="2"/>
  <c r="AU940" i="2"/>
  <c r="AU939" i="2"/>
  <c r="AU938" i="2"/>
  <c r="AU937" i="2"/>
  <c r="AU936" i="2"/>
  <c r="AU935" i="2"/>
  <c r="AU934" i="2"/>
  <c r="AU933" i="2"/>
  <c r="AU932" i="2"/>
  <c r="AU931" i="2"/>
  <c r="AU930" i="2"/>
  <c r="AU929" i="2"/>
  <c r="AU928" i="2"/>
  <c r="AU927" i="2"/>
  <c r="AU926" i="2"/>
  <c r="AU925" i="2"/>
  <c r="AU924" i="2"/>
  <c r="AU923" i="2"/>
  <c r="AU922" i="2"/>
  <c r="AU921" i="2"/>
  <c r="AU920" i="2"/>
  <c r="AU919" i="2"/>
  <c r="AU918" i="2"/>
  <c r="AU917" i="2"/>
  <c r="AU916" i="2"/>
  <c r="AU915" i="2"/>
  <c r="AU914" i="2"/>
  <c r="AU913" i="2"/>
  <c r="AU912" i="2"/>
  <c r="AU911" i="2"/>
  <c r="AU910" i="2"/>
  <c r="AU909" i="2"/>
  <c r="AU908" i="2"/>
  <c r="AU907" i="2"/>
  <c r="AU906" i="2"/>
  <c r="AU905" i="2"/>
  <c r="AU904" i="2"/>
  <c r="AU903" i="2"/>
  <c r="AU902" i="2"/>
  <c r="AU901" i="2"/>
  <c r="AU900" i="2"/>
  <c r="AU899" i="2"/>
  <c r="AU898" i="2"/>
  <c r="AU897" i="2"/>
  <c r="AU896" i="2"/>
  <c r="AU895" i="2"/>
  <c r="AU894" i="2"/>
  <c r="AU893" i="2"/>
  <c r="AU892" i="2"/>
  <c r="AU891" i="2"/>
  <c r="AU890" i="2"/>
  <c r="AU889" i="2"/>
  <c r="AU888" i="2"/>
  <c r="AU887" i="2"/>
  <c r="AU886" i="2"/>
  <c r="AU885" i="2"/>
  <c r="AU884" i="2"/>
  <c r="AU883" i="2"/>
  <c r="AU882" i="2"/>
  <c r="AU881" i="2"/>
  <c r="AU880" i="2"/>
  <c r="AU879" i="2"/>
  <c r="AU878" i="2"/>
  <c r="AU877" i="2"/>
  <c r="AU876" i="2"/>
  <c r="AU875" i="2"/>
  <c r="AU874" i="2"/>
  <c r="AU873" i="2"/>
  <c r="AU872" i="2"/>
  <c r="AU871" i="2"/>
  <c r="AU870" i="2"/>
  <c r="AU869" i="2"/>
  <c r="AU868" i="2"/>
  <c r="AU867" i="2"/>
  <c r="AU866" i="2"/>
  <c r="AU865" i="2"/>
  <c r="AU864" i="2"/>
  <c r="AU863" i="2"/>
  <c r="AU862" i="2"/>
  <c r="AU861" i="2"/>
  <c r="AU860" i="2"/>
  <c r="AU859" i="2"/>
  <c r="AU858" i="2"/>
  <c r="AU857" i="2"/>
  <c r="AU856" i="2"/>
  <c r="AU855" i="2"/>
  <c r="AU854" i="2"/>
  <c r="AU853" i="2"/>
  <c r="AU852" i="2"/>
  <c r="AU851" i="2"/>
  <c r="AU850" i="2"/>
  <c r="AU849" i="2"/>
  <c r="AU848" i="2"/>
  <c r="AU847" i="2"/>
  <c r="AU846" i="2"/>
  <c r="AU845" i="2"/>
  <c r="AU844" i="2"/>
  <c r="AU843" i="2"/>
  <c r="AU842" i="2"/>
  <c r="AU841" i="2"/>
  <c r="AU840" i="2"/>
  <c r="AU839" i="2"/>
  <c r="AU838" i="2"/>
  <c r="AU837" i="2"/>
  <c r="AU836" i="2"/>
  <c r="AU835" i="2"/>
  <c r="AU834" i="2"/>
  <c r="AU833" i="2"/>
  <c r="AU832" i="2"/>
  <c r="AU831" i="2"/>
  <c r="AU830" i="2"/>
  <c r="AU829" i="2"/>
  <c r="AU828" i="2"/>
  <c r="AU827" i="2"/>
  <c r="AU826" i="2"/>
  <c r="AU825" i="2"/>
  <c r="AU824" i="2"/>
  <c r="AU823" i="2"/>
  <c r="AU822" i="2"/>
  <c r="AU821" i="2"/>
  <c r="AU820" i="2"/>
  <c r="AU819" i="2"/>
  <c r="AU818" i="2"/>
  <c r="AU817" i="2"/>
  <c r="AU816" i="2"/>
  <c r="AU815" i="2"/>
  <c r="AU814" i="2"/>
  <c r="AU813" i="2"/>
  <c r="AU812" i="2"/>
  <c r="AU811" i="2"/>
  <c r="AU810" i="2"/>
  <c r="AU809" i="2"/>
  <c r="AU808" i="2"/>
  <c r="AU807" i="2"/>
  <c r="AU806" i="2"/>
  <c r="AU805" i="2"/>
  <c r="AU804" i="2"/>
  <c r="AU803" i="2"/>
  <c r="AU802" i="2"/>
  <c r="AU801" i="2"/>
  <c r="AU800" i="2"/>
  <c r="AU799" i="2"/>
  <c r="AU798" i="2"/>
  <c r="AU797" i="2"/>
  <c r="AU796" i="2"/>
  <c r="AU795" i="2"/>
  <c r="AU794" i="2"/>
  <c r="AU793" i="2"/>
  <c r="AU792" i="2"/>
  <c r="AU791" i="2"/>
  <c r="AU790" i="2"/>
  <c r="AU789" i="2"/>
  <c r="AU788" i="2"/>
  <c r="AU787" i="2"/>
  <c r="AU786" i="2"/>
  <c r="AU785" i="2"/>
  <c r="AU784" i="2"/>
  <c r="AU783" i="2"/>
  <c r="AU782" i="2"/>
  <c r="AU781" i="2"/>
  <c r="AU780" i="2"/>
  <c r="AU779" i="2"/>
  <c r="AU778" i="2"/>
  <c r="AU777" i="2"/>
  <c r="AU776" i="2"/>
  <c r="AU775" i="2"/>
  <c r="AU774" i="2"/>
  <c r="AU773" i="2"/>
  <c r="AU772" i="2"/>
  <c r="AU771" i="2"/>
  <c r="AU770" i="2"/>
  <c r="AU769" i="2"/>
  <c r="AU768" i="2"/>
  <c r="AU767" i="2"/>
  <c r="AU766" i="2"/>
  <c r="AU765" i="2"/>
  <c r="AU764" i="2"/>
  <c r="AU763" i="2"/>
  <c r="AU762" i="2"/>
  <c r="AU761" i="2"/>
  <c r="AU760" i="2"/>
  <c r="AU759" i="2"/>
  <c r="AU758" i="2"/>
  <c r="AU757" i="2"/>
  <c r="AU756" i="2"/>
  <c r="AU755" i="2"/>
  <c r="AU754" i="2"/>
  <c r="AU753" i="2"/>
  <c r="AU752" i="2"/>
  <c r="AU751" i="2"/>
  <c r="AU750" i="2"/>
  <c r="AU749" i="2"/>
  <c r="AU748" i="2"/>
  <c r="AU747" i="2"/>
  <c r="AU746" i="2"/>
  <c r="AU745" i="2"/>
  <c r="AU744" i="2"/>
  <c r="AU743" i="2"/>
  <c r="AU742" i="2"/>
  <c r="AU741" i="2"/>
  <c r="AU740" i="2"/>
  <c r="AU739" i="2"/>
  <c r="AU738" i="2"/>
  <c r="AU737" i="2"/>
  <c r="AU736" i="2"/>
  <c r="AU735" i="2"/>
  <c r="AU734" i="2"/>
  <c r="AU733" i="2"/>
  <c r="AU732" i="2"/>
  <c r="AU731" i="2"/>
  <c r="AU730" i="2"/>
  <c r="AU729" i="2"/>
  <c r="AU728" i="2"/>
  <c r="AU727" i="2"/>
  <c r="AU726" i="2"/>
  <c r="AU725" i="2"/>
  <c r="AU724" i="2"/>
  <c r="AU723" i="2"/>
  <c r="AU722" i="2"/>
  <c r="AU721" i="2"/>
  <c r="AU720" i="2"/>
  <c r="AU719" i="2"/>
  <c r="AU718" i="2"/>
  <c r="AU717" i="2"/>
  <c r="AU716" i="2"/>
  <c r="AU715" i="2"/>
  <c r="AU714" i="2"/>
  <c r="AU713" i="2"/>
  <c r="AU712" i="2"/>
  <c r="AU711" i="2"/>
  <c r="AU710" i="2"/>
  <c r="AU709" i="2"/>
  <c r="AU708" i="2"/>
  <c r="AU707" i="2"/>
  <c r="AU706" i="2"/>
  <c r="AU705" i="2"/>
  <c r="AU704" i="2"/>
  <c r="AU703" i="2"/>
  <c r="AU702" i="2"/>
  <c r="AU701" i="2"/>
  <c r="AU700" i="2"/>
  <c r="AU699" i="2"/>
  <c r="AU698" i="2"/>
  <c r="AU697" i="2"/>
  <c r="AU696" i="2"/>
  <c r="AU695" i="2"/>
  <c r="AU694" i="2"/>
  <c r="AU693" i="2"/>
  <c r="AU692" i="2"/>
  <c r="AU691" i="2"/>
  <c r="AU690" i="2"/>
  <c r="AU689" i="2"/>
  <c r="AU688" i="2"/>
  <c r="AU687" i="2"/>
  <c r="AU686" i="2"/>
  <c r="AU685" i="2"/>
  <c r="AU684" i="2"/>
  <c r="AU683" i="2"/>
  <c r="AU682" i="2"/>
  <c r="AU681" i="2"/>
  <c r="AU680" i="2"/>
  <c r="AU679" i="2"/>
  <c r="AU678" i="2"/>
  <c r="AU677" i="2"/>
  <c r="AU676" i="2"/>
  <c r="AU675" i="2"/>
  <c r="AU674" i="2"/>
  <c r="AU673" i="2"/>
  <c r="AU672" i="2"/>
  <c r="AU671" i="2"/>
  <c r="AU670" i="2"/>
  <c r="AU669" i="2"/>
  <c r="AU668" i="2"/>
  <c r="AU667" i="2"/>
  <c r="AU666" i="2"/>
  <c r="AU665" i="2"/>
  <c r="AU664" i="2"/>
  <c r="AU663" i="2"/>
  <c r="AU662" i="2"/>
  <c r="AU661" i="2"/>
  <c r="AU660" i="2"/>
  <c r="AU659" i="2"/>
  <c r="AU658" i="2"/>
  <c r="AU657" i="2"/>
  <c r="AU656" i="2"/>
  <c r="AU655" i="2"/>
  <c r="AU654" i="2"/>
  <c r="AU653" i="2"/>
  <c r="AU652" i="2"/>
  <c r="AU651" i="2"/>
  <c r="AU650" i="2"/>
  <c r="AU649" i="2"/>
  <c r="AU648" i="2"/>
  <c r="AU647" i="2"/>
  <c r="AU646" i="2"/>
  <c r="AU645" i="2"/>
  <c r="AU644" i="2"/>
  <c r="AU643" i="2"/>
  <c r="AU642" i="2"/>
  <c r="AU641" i="2"/>
  <c r="AU640" i="2"/>
  <c r="AU639" i="2"/>
  <c r="AU638" i="2"/>
  <c r="AU637" i="2"/>
  <c r="AU636" i="2"/>
  <c r="AU635" i="2"/>
  <c r="AU634" i="2"/>
  <c r="AU633" i="2"/>
  <c r="AU632" i="2"/>
  <c r="AU631" i="2"/>
  <c r="AU630" i="2"/>
  <c r="AU629" i="2"/>
  <c r="AU628" i="2"/>
  <c r="AU627" i="2"/>
  <c r="AU626" i="2"/>
  <c r="AU625" i="2"/>
  <c r="AU624" i="2"/>
  <c r="AU623" i="2"/>
  <c r="AU622" i="2"/>
  <c r="AU621" i="2"/>
  <c r="AU620" i="2"/>
  <c r="AU619" i="2"/>
  <c r="AU618" i="2"/>
  <c r="AU617" i="2"/>
  <c r="AU616" i="2"/>
  <c r="AU615" i="2"/>
  <c r="AU614" i="2"/>
  <c r="AU613" i="2"/>
  <c r="AU612" i="2"/>
  <c r="AU611" i="2"/>
  <c r="AU610" i="2"/>
  <c r="AU609" i="2"/>
  <c r="AU608" i="2"/>
  <c r="AU607" i="2"/>
  <c r="AU606" i="2"/>
  <c r="AU605" i="2"/>
  <c r="AU604" i="2"/>
  <c r="AU603" i="2"/>
  <c r="AU602" i="2"/>
  <c r="AU601" i="2"/>
  <c r="AU600" i="2"/>
  <c r="AU599" i="2"/>
  <c r="AU598" i="2"/>
  <c r="AU597" i="2"/>
  <c r="AU596" i="2"/>
  <c r="AU595" i="2"/>
  <c r="AU594" i="2"/>
  <c r="AU593" i="2"/>
  <c r="AU592" i="2"/>
  <c r="AU591" i="2"/>
  <c r="AU590" i="2"/>
  <c r="AU589" i="2"/>
  <c r="AU588" i="2"/>
  <c r="AU587" i="2"/>
  <c r="AU586" i="2"/>
  <c r="AU585" i="2"/>
  <c r="AU584" i="2"/>
  <c r="AU583" i="2"/>
  <c r="AU582" i="2"/>
  <c r="AU581" i="2"/>
  <c r="AU580" i="2"/>
  <c r="AU579" i="2"/>
  <c r="AU578" i="2"/>
  <c r="AU577" i="2"/>
  <c r="AU576" i="2"/>
  <c r="AU575" i="2"/>
  <c r="AU574" i="2"/>
  <c r="AU573" i="2"/>
  <c r="AU572" i="2"/>
  <c r="AU571" i="2"/>
  <c r="AU570" i="2"/>
  <c r="AU569" i="2"/>
  <c r="AU568" i="2"/>
  <c r="AU567" i="2"/>
  <c r="AU566" i="2"/>
  <c r="AU565" i="2"/>
  <c r="AU564" i="2"/>
  <c r="AU563" i="2"/>
  <c r="AU562" i="2"/>
  <c r="AU561" i="2"/>
  <c r="AU560" i="2"/>
  <c r="AU559" i="2"/>
  <c r="AU558" i="2"/>
  <c r="AU557" i="2"/>
  <c r="AU556" i="2"/>
  <c r="AU555" i="2"/>
  <c r="AU554" i="2"/>
  <c r="AU553" i="2"/>
  <c r="AU552" i="2"/>
  <c r="AU551" i="2"/>
  <c r="AU550" i="2"/>
  <c r="AU549" i="2"/>
  <c r="AU548" i="2"/>
  <c r="AU547" i="2"/>
  <c r="AU546" i="2"/>
  <c r="AU545" i="2"/>
  <c r="AU544" i="2"/>
  <c r="AU543" i="2"/>
  <c r="AU542" i="2"/>
  <c r="AU541" i="2"/>
  <c r="AU540" i="2"/>
  <c r="AU539" i="2"/>
  <c r="AU538" i="2"/>
  <c r="AU537" i="2"/>
  <c r="AU536" i="2"/>
  <c r="AU535" i="2"/>
  <c r="AU534" i="2"/>
  <c r="AU533" i="2"/>
  <c r="AU532" i="2"/>
  <c r="AU531" i="2"/>
  <c r="AU530" i="2"/>
  <c r="AU529" i="2"/>
  <c r="AU528" i="2"/>
  <c r="AU527" i="2"/>
  <c r="AU526" i="2"/>
  <c r="AU525" i="2"/>
  <c r="AU524" i="2"/>
  <c r="AU523" i="2"/>
  <c r="AU522" i="2"/>
  <c r="AU521" i="2"/>
  <c r="AU520" i="2"/>
  <c r="AU519" i="2"/>
  <c r="AU518" i="2"/>
  <c r="AU517" i="2"/>
  <c r="AU516" i="2"/>
  <c r="AU515" i="2"/>
  <c r="AU514" i="2"/>
  <c r="AU513" i="2"/>
  <c r="AU512" i="2"/>
  <c r="AU511" i="2"/>
  <c r="AU510" i="2"/>
  <c r="AU509" i="2"/>
  <c r="AU508" i="2"/>
  <c r="AU507" i="2"/>
  <c r="AU506" i="2"/>
  <c r="AU505" i="2"/>
  <c r="AU504" i="2"/>
  <c r="AU503" i="2"/>
  <c r="AU502" i="2"/>
  <c r="AU501" i="2"/>
  <c r="AU500" i="2"/>
  <c r="AU499" i="2"/>
  <c r="AU498" i="2"/>
  <c r="AU497" i="2"/>
  <c r="AU496" i="2"/>
  <c r="AU495" i="2"/>
  <c r="AU494" i="2"/>
  <c r="AU493" i="2"/>
  <c r="AU492" i="2"/>
  <c r="AU491" i="2"/>
  <c r="AU490" i="2"/>
  <c r="AU489" i="2"/>
  <c r="AU488" i="2"/>
  <c r="AU487" i="2"/>
  <c r="AU486" i="2"/>
  <c r="AU485" i="2"/>
  <c r="AU484" i="2"/>
  <c r="AU483" i="2"/>
  <c r="AU482" i="2"/>
  <c r="AU481" i="2"/>
  <c r="AU480" i="2"/>
  <c r="AU479" i="2"/>
  <c r="AU478" i="2"/>
  <c r="AU477" i="2"/>
  <c r="AU476" i="2"/>
  <c r="AU475" i="2"/>
  <c r="AU474" i="2"/>
  <c r="AU473" i="2"/>
  <c r="AU472" i="2"/>
  <c r="AU471" i="2"/>
  <c r="AU470" i="2"/>
  <c r="AU469" i="2"/>
  <c r="AU468" i="2"/>
  <c r="AU467" i="2"/>
  <c r="AU466" i="2"/>
  <c r="AU465" i="2"/>
  <c r="AU464" i="2"/>
  <c r="AU463" i="2"/>
  <c r="AU462" i="2"/>
  <c r="AU461" i="2"/>
  <c r="AU460" i="2"/>
  <c r="AU459" i="2"/>
  <c r="AU458" i="2"/>
  <c r="AU457" i="2"/>
  <c r="AU456" i="2"/>
  <c r="AU455" i="2"/>
  <c r="AU454" i="2"/>
  <c r="AU453" i="2"/>
  <c r="AU452" i="2"/>
  <c r="AU451" i="2"/>
  <c r="AU450" i="2"/>
  <c r="AU449" i="2"/>
  <c r="AU448" i="2"/>
  <c r="AU447" i="2"/>
  <c r="AU446" i="2"/>
  <c r="AU445" i="2"/>
  <c r="AU444" i="2"/>
  <c r="AU443" i="2"/>
  <c r="AU442" i="2"/>
  <c r="AU441" i="2"/>
  <c r="AU440" i="2"/>
  <c r="AU439" i="2"/>
  <c r="AU438" i="2"/>
  <c r="AU437" i="2"/>
  <c r="AU436" i="2"/>
  <c r="AU435" i="2"/>
  <c r="AU434" i="2"/>
  <c r="AU433" i="2"/>
  <c r="AU432" i="2"/>
  <c r="AU431" i="2"/>
  <c r="AU430" i="2"/>
  <c r="AU429" i="2"/>
  <c r="AU428" i="2"/>
  <c r="AU427" i="2"/>
  <c r="AU426" i="2"/>
  <c r="AU425" i="2"/>
  <c r="AU424" i="2"/>
  <c r="AU423" i="2"/>
  <c r="AU422" i="2"/>
  <c r="AU421" i="2"/>
  <c r="AU420" i="2"/>
  <c r="AU419" i="2"/>
  <c r="AU418" i="2"/>
  <c r="AU417" i="2"/>
  <c r="AU416" i="2"/>
  <c r="AU415" i="2"/>
  <c r="AU414" i="2"/>
  <c r="AU413" i="2"/>
  <c r="AU412" i="2"/>
  <c r="AU411" i="2"/>
  <c r="AU410" i="2"/>
  <c r="AU409" i="2"/>
  <c r="AU408" i="2"/>
  <c r="AU407" i="2"/>
  <c r="AU406" i="2"/>
  <c r="AU405" i="2"/>
  <c r="AU404" i="2"/>
  <c r="AU403" i="2"/>
  <c r="AU402" i="2"/>
  <c r="AU401" i="2"/>
  <c r="AU400" i="2"/>
  <c r="AU399" i="2"/>
  <c r="AU398" i="2"/>
  <c r="AU397" i="2"/>
  <c r="AU396" i="2"/>
  <c r="AU395" i="2"/>
  <c r="AU394" i="2"/>
  <c r="AU393" i="2"/>
  <c r="AU392" i="2"/>
  <c r="AU391" i="2"/>
  <c r="AU390" i="2"/>
  <c r="AU389" i="2"/>
  <c r="AU388" i="2"/>
  <c r="AU387" i="2"/>
  <c r="AU386" i="2"/>
  <c r="AU385" i="2"/>
  <c r="AU384" i="2"/>
  <c r="AU383" i="2"/>
  <c r="AU382" i="2"/>
  <c r="AU381" i="2"/>
  <c r="AU380" i="2"/>
  <c r="AU379" i="2"/>
  <c r="AU378" i="2"/>
  <c r="AU377" i="2"/>
  <c r="AU376" i="2"/>
  <c r="AU375" i="2"/>
  <c r="AU374" i="2"/>
  <c r="AU373" i="2"/>
  <c r="AU372" i="2"/>
  <c r="AU371" i="2"/>
  <c r="AU370" i="2"/>
  <c r="AU369" i="2"/>
  <c r="AU368" i="2"/>
  <c r="AU367" i="2"/>
  <c r="AU366" i="2"/>
  <c r="AU365" i="2"/>
  <c r="AU364" i="2"/>
  <c r="AU363" i="2"/>
  <c r="AU362" i="2"/>
  <c r="AU361" i="2"/>
  <c r="AU360" i="2"/>
  <c r="AU359" i="2"/>
  <c r="AU358" i="2"/>
  <c r="AU357" i="2"/>
  <c r="AU356" i="2"/>
  <c r="AU355" i="2"/>
  <c r="AU354" i="2"/>
  <c r="AU353" i="2"/>
  <c r="AU352" i="2"/>
  <c r="AU351" i="2"/>
  <c r="AU350" i="2"/>
  <c r="AU349" i="2"/>
  <c r="AU348" i="2"/>
  <c r="AU347" i="2"/>
  <c r="AU346" i="2"/>
  <c r="AU345" i="2"/>
  <c r="AU344" i="2"/>
  <c r="AU343" i="2"/>
  <c r="AU342" i="2"/>
  <c r="AU341" i="2"/>
  <c r="AU340" i="2"/>
  <c r="AU339" i="2"/>
  <c r="AU338" i="2"/>
  <c r="AU337" i="2"/>
  <c r="AU336" i="2"/>
  <c r="AU335" i="2"/>
  <c r="AU334" i="2"/>
  <c r="AU333" i="2"/>
  <c r="AU332" i="2"/>
  <c r="AU331" i="2"/>
  <c r="AU330" i="2"/>
  <c r="AU329" i="2"/>
  <c r="AU328" i="2"/>
  <c r="AU327" i="2"/>
  <c r="AU326" i="2"/>
  <c r="AU325" i="2"/>
  <c r="AU324" i="2"/>
  <c r="AU323" i="2"/>
  <c r="AU322" i="2"/>
  <c r="AU321" i="2"/>
  <c r="AU320" i="2"/>
  <c r="AU319" i="2"/>
  <c r="AU318" i="2"/>
  <c r="AU317" i="2"/>
  <c r="AU316" i="2"/>
  <c r="AU315" i="2"/>
  <c r="AU314" i="2"/>
  <c r="AU313" i="2"/>
  <c r="AU312" i="2"/>
  <c r="AU311" i="2"/>
  <c r="AU310" i="2"/>
  <c r="AU309" i="2"/>
  <c r="AU308" i="2"/>
  <c r="AU307" i="2"/>
  <c r="AU306" i="2"/>
  <c r="AU305" i="2"/>
  <c r="AU304" i="2"/>
  <c r="AU303" i="2"/>
  <c r="AU302" i="2"/>
  <c r="AU301" i="2"/>
  <c r="AU300" i="2"/>
  <c r="AU299" i="2"/>
  <c r="AU298" i="2"/>
  <c r="AU297" i="2"/>
  <c r="AU296" i="2"/>
  <c r="AU295" i="2"/>
  <c r="AU294" i="2"/>
  <c r="AU293" i="2"/>
  <c r="AU292" i="2"/>
  <c r="AU291" i="2"/>
  <c r="AU290" i="2"/>
  <c r="AU289" i="2"/>
  <c r="AU288" i="2"/>
  <c r="AU287" i="2"/>
  <c r="AU286" i="2"/>
  <c r="AU285" i="2"/>
  <c r="AU284" i="2"/>
  <c r="AU283" i="2"/>
  <c r="AU282" i="2"/>
  <c r="AU281" i="2"/>
  <c r="AU280" i="2"/>
  <c r="AU279" i="2"/>
  <c r="AU278" i="2"/>
  <c r="AU277" i="2"/>
  <c r="AU276" i="2"/>
  <c r="AU275" i="2"/>
  <c r="AU274" i="2"/>
  <c r="AU273" i="2"/>
  <c r="AU272" i="2"/>
  <c r="AU271" i="2"/>
  <c r="AU270" i="2"/>
  <c r="AU269" i="2"/>
  <c r="AU268" i="2"/>
  <c r="AU267" i="2"/>
  <c r="AU266" i="2"/>
  <c r="AU265" i="2"/>
  <c r="AU264" i="2"/>
  <c r="AU263" i="2"/>
  <c r="AU262" i="2"/>
  <c r="AU261" i="2"/>
  <c r="AU260" i="2"/>
  <c r="AU259" i="2"/>
  <c r="AU258" i="2"/>
  <c r="AU257" i="2"/>
  <c r="AU256" i="2"/>
  <c r="AU255" i="2"/>
  <c r="AU254" i="2"/>
  <c r="AU253" i="2"/>
  <c r="AU252" i="2"/>
  <c r="AU251" i="2"/>
  <c r="AU250" i="2"/>
  <c r="AU249" i="2"/>
  <c r="AU248" i="2"/>
  <c r="AU247" i="2"/>
  <c r="AU246" i="2"/>
  <c r="AU245" i="2"/>
  <c r="AU244" i="2"/>
  <c r="AU243" i="2"/>
  <c r="AU242" i="2"/>
  <c r="AU241" i="2"/>
  <c r="AU240" i="2"/>
  <c r="AU239" i="2"/>
  <c r="AU238" i="2"/>
  <c r="AU237" i="2"/>
  <c r="AU236" i="2"/>
  <c r="AU235" i="2"/>
  <c r="AU234" i="2"/>
  <c r="AU233" i="2"/>
  <c r="AU232" i="2"/>
  <c r="AU231" i="2"/>
  <c r="AU230" i="2"/>
  <c r="AU229" i="2"/>
  <c r="AU228" i="2"/>
  <c r="AU227" i="2"/>
  <c r="AU226" i="2"/>
  <c r="AU225" i="2"/>
  <c r="AU224" i="2"/>
  <c r="AU223" i="2"/>
  <c r="AU222" i="2"/>
  <c r="AU221" i="2"/>
  <c r="AU220" i="2"/>
  <c r="AU219" i="2"/>
  <c r="AU218" i="2"/>
  <c r="AU217" i="2"/>
  <c r="AU216" i="2"/>
  <c r="AU215" i="2"/>
  <c r="AU214" i="2"/>
  <c r="AU213" i="2"/>
  <c r="AU212" i="2"/>
  <c r="AU211" i="2"/>
  <c r="AU210" i="2"/>
  <c r="AU209" i="2"/>
  <c r="AU208" i="2"/>
  <c r="AU207" i="2"/>
  <c r="AU206" i="2"/>
  <c r="AU205" i="2"/>
  <c r="AU204" i="2"/>
  <c r="AU203" i="2"/>
  <c r="AU202" i="2"/>
  <c r="AU201" i="2"/>
  <c r="AU200" i="2"/>
  <c r="AU199" i="2"/>
  <c r="AU198" i="2"/>
  <c r="AU197" i="2"/>
  <c r="AU196" i="2"/>
  <c r="AU195" i="2"/>
  <c r="AU194" i="2"/>
  <c r="AU193" i="2"/>
  <c r="AU192" i="2"/>
  <c r="AU191" i="2"/>
  <c r="AU190" i="2"/>
  <c r="AU189" i="2"/>
  <c r="AU188" i="2"/>
  <c r="AU187" i="2"/>
  <c r="AU186" i="2"/>
  <c r="AU185" i="2"/>
  <c r="AU184" i="2"/>
  <c r="AU183" i="2"/>
  <c r="AU182" i="2"/>
  <c r="AU181" i="2"/>
  <c r="AU180" i="2"/>
  <c r="AU179" i="2"/>
  <c r="AU178" i="2"/>
  <c r="AU177" i="2"/>
  <c r="AU176" i="2"/>
  <c r="AU175" i="2"/>
  <c r="AU174" i="2"/>
  <c r="AU173" i="2"/>
  <c r="AU172" i="2"/>
  <c r="AU171" i="2"/>
  <c r="AU170" i="2"/>
  <c r="AU169" i="2"/>
  <c r="AU168" i="2"/>
  <c r="AU167" i="2"/>
  <c r="AU166" i="2"/>
  <c r="AU165" i="2"/>
  <c r="AU164" i="2"/>
  <c r="AU163" i="2"/>
  <c r="AU162" i="2"/>
  <c r="AU161" i="2"/>
  <c r="AU160" i="2"/>
  <c r="AU159" i="2"/>
  <c r="AU158" i="2"/>
  <c r="AU157" i="2"/>
  <c r="AU156" i="2"/>
  <c r="AU155" i="2"/>
  <c r="AU154" i="2"/>
  <c r="AU153" i="2"/>
  <c r="AU152" i="2"/>
  <c r="AU151" i="2"/>
  <c r="AU150" i="2"/>
  <c r="AU149" i="2"/>
  <c r="AU148" i="2"/>
  <c r="AU147" i="2"/>
  <c r="AU146" i="2"/>
  <c r="AU145" i="2"/>
  <c r="AU144" i="2"/>
  <c r="AU143" i="2"/>
  <c r="AU142" i="2"/>
  <c r="AU141" i="2"/>
  <c r="AU140" i="2"/>
  <c r="AU139" i="2"/>
  <c r="AU138" i="2"/>
  <c r="AU137" i="2"/>
  <c r="AU136" i="2"/>
  <c r="AU135" i="2"/>
  <c r="AU134" i="2"/>
  <c r="AU133" i="2"/>
  <c r="AU132" i="2"/>
  <c r="AU131" i="2"/>
  <c r="AU130" i="2"/>
  <c r="AU129" i="2"/>
  <c r="AU128" i="2"/>
  <c r="AU127" i="2"/>
  <c r="AU126" i="2"/>
  <c r="AU125" i="2"/>
  <c r="AU124" i="2"/>
  <c r="AU123" i="2"/>
  <c r="AU122" i="2"/>
  <c r="AU121" i="2"/>
  <c r="AU120" i="2"/>
  <c r="AU119" i="2"/>
  <c r="AU118" i="2"/>
  <c r="AU117" i="2"/>
  <c r="AU116" i="2"/>
  <c r="AU115" i="2"/>
  <c r="AU114" i="2"/>
  <c r="AU113" i="2"/>
  <c r="AU112" i="2"/>
  <c r="AU111" i="2"/>
  <c r="AU110" i="2"/>
  <c r="AU109" i="2"/>
  <c r="AU108" i="2"/>
  <c r="AU107" i="2"/>
  <c r="AU106" i="2"/>
  <c r="AU105" i="2"/>
  <c r="AU104" i="2"/>
  <c r="AU103" i="2"/>
  <c r="AU102" i="2"/>
  <c r="AU101" i="2"/>
  <c r="AU100" i="2"/>
  <c r="AU99" i="2"/>
  <c r="AU98" i="2"/>
  <c r="AU97" i="2"/>
  <c r="AU96" i="2"/>
  <c r="AU95" i="2"/>
  <c r="AU94" i="2"/>
  <c r="AU93" i="2"/>
  <c r="AU92" i="2"/>
  <c r="AU91" i="2"/>
  <c r="AU90" i="2"/>
  <c r="AU89" i="2"/>
  <c r="AU88" i="2"/>
  <c r="AU87" i="2"/>
  <c r="AU86" i="2"/>
  <c r="AU85" i="2"/>
  <c r="AU84" i="2"/>
  <c r="AU83" i="2"/>
  <c r="AU82" i="2"/>
  <c r="AU81" i="2"/>
  <c r="AU80" i="2"/>
  <c r="AU79" i="2"/>
  <c r="AU78" i="2"/>
  <c r="AU77" i="2"/>
  <c r="AU76" i="2"/>
  <c r="AU75" i="2"/>
  <c r="AU74" i="2"/>
  <c r="AU73" i="2"/>
  <c r="AU72" i="2"/>
  <c r="AU71" i="2"/>
  <c r="AU70" i="2"/>
  <c r="AU69" i="2"/>
  <c r="AU68" i="2"/>
  <c r="AU67" i="2"/>
  <c r="AU66" i="2"/>
  <c r="AU65" i="2"/>
  <c r="AU64" i="2"/>
  <c r="AU63" i="2"/>
  <c r="AU62" i="2"/>
  <c r="AU61" i="2"/>
  <c r="AU60" i="2"/>
  <c r="AU59" i="2"/>
  <c r="AU58" i="2"/>
  <c r="AU57" i="2"/>
  <c r="AU56" i="2"/>
  <c r="AU55" i="2"/>
  <c r="AU54" i="2"/>
  <c r="AU53" i="2"/>
  <c r="AU52" i="2"/>
  <c r="AU51" i="2"/>
  <c r="AU50" i="2"/>
  <c r="AU49" i="2"/>
  <c r="AU48" i="2"/>
  <c r="AU47" i="2"/>
  <c r="AU46" i="2"/>
  <c r="AU45" i="2"/>
  <c r="AU44" i="2"/>
  <c r="AU43" i="2"/>
  <c r="AU42" i="2"/>
  <c r="AU41" i="2"/>
  <c r="AU40" i="2"/>
  <c r="AU38" i="2"/>
  <c r="AU37" i="2"/>
  <c r="AU36" i="2"/>
  <c r="AU35" i="2"/>
  <c r="AU34" i="2"/>
  <c r="AU33" i="2"/>
  <c r="AU32" i="2"/>
  <c r="AU31" i="2"/>
  <c r="AU30" i="2"/>
  <c r="AU29" i="2"/>
  <c r="AU28" i="2"/>
  <c r="AU27" i="2"/>
  <c r="AU26" i="2"/>
  <c r="AU25" i="2"/>
  <c r="AU24" i="2"/>
  <c r="AU23" i="2"/>
  <c r="AU22" i="2"/>
  <c r="AU21" i="2"/>
  <c r="AU20" i="2"/>
  <c r="AU19" i="2"/>
  <c r="AU18" i="2"/>
  <c r="AU17" i="2"/>
  <c r="AU16" i="2"/>
  <c r="AU15" i="2"/>
  <c r="AU14" i="2"/>
  <c r="BP14" i="2"/>
  <c r="BL14" i="2"/>
  <c r="AV39" i="2"/>
  <c r="O10" i="1"/>
  <c r="P10" i="1" s="1"/>
  <c r="AD1442" i="2"/>
  <c r="W1442" i="2"/>
  <c r="P1442" i="2"/>
  <c r="AD1441" i="2"/>
  <c r="W1441" i="2"/>
  <c r="P1441" i="2"/>
  <c r="AD1440" i="2"/>
  <c r="W1440" i="2"/>
  <c r="P1440" i="2"/>
  <c r="AD1439" i="2"/>
  <c r="W1439" i="2"/>
  <c r="P1439" i="2"/>
  <c r="AD1438" i="2"/>
  <c r="W1438" i="2"/>
  <c r="P1438" i="2"/>
  <c r="AD1437" i="2"/>
  <c r="W1437" i="2"/>
  <c r="P1437" i="2"/>
  <c r="AD1436" i="2"/>
  <c r="W1436" i="2"/>
  <c r="P1436" i="2"/>
  <c r="AD1435" i="2"/>
  <c r="W1435" i="2"/>
  <c r="P1435" i="2"/>
  <c r="AD1434" i="2"/>
  <c r="W1434" i="2"/>
  <c r="P1434" i="2"/>
  <c r="AD1433" i="2"/>
  <c r="W1433" i="2"/>
  <c r="P1433" i="2"/>
  <c r="AD1432" i="2"/>
  <c r="W1432" i="2"/>
  <c r="P1432" i="2"/>
  <c r="AD1431" i="2"/>
  <c r="W1431" i="2"/>
  <c r="P1431" i="2"/>
  <c r="AD1430" i="2"/>
  <c r="W1430" i="2"/>
  <c r="P1430" i="2"/>
  <c r="AD1429" i="2"/>
  <c r="W1429" i="2"/>
  <c r="P1429" i="2"/>
  <c r="AD1428" i="2"/>
  <c r="W1428" i="2"/>
  <c r="P1428" i="2"/>
  <c r="AD1427" i="2"/>
  <c r="W1427" i="2"/>
  <c r="P1427" i="2"/>
  <c r="AD1426" i="2"/>
  <c r="W1426" i="2"/>
  <c r="P1426" i="2"/>
  <c r="AD1425" i="2"/>
  <c r="W1425" i="2"/>
  <c r="P1425" i="2"/>
  <c r="AD1424" i="2"/>
  <c r="W1424" i="2"/>
  <c r="P1424" i="2"/>
  <c r="AD1423" i="2"/>
  <c r="W1423" i="2"/>
  <c r="P1423" i="2"/>
  <c r="AD1422" i="2"/>
  <c r="W1422" i="2"/>
  <c r="P1422" i="2"/>
  <c r="AD1421" i="2"/>
  <c r="W1421" i="2"/>
  <c r="P1421" i="2"/>
  <c r="AD1420" i="2"/>
  <c r="W1420" i="2"/>
  <c r="P1420" i="2"/>
  <c r="AD1419" i="2"/>
  <c r="W1419" i="2"/>
  <c r="P1419" i="2"/>
  <c r="AD1418" i="2"/>
  <c r="W1418" i="2"/>
  <c r="P1418" i="2"/>
  <c r="AD1417" i="2"/>
  <c r="W1417" i="2"/>
  <c r="P1417" i="2"/>
  <c r="AD1416" i="2"/>
  <c r="W1416" i="2"/>
  <c r="P1416" i="2"/>
  <c r="AD1415" i="2"/>
  <c r="W1415" i="2"/>
  <c r="P1415" i="2"/>
  <c r="AD1414" i="2"/>
  <c r="W1414" i="2"/>
  <c r="P1414" i="2"/>
  <c r="AD1413" i="2"/>
  <c r="W1413" i="2"/>
  <c r="P1413" i="2"/>
  <c r="AD1412" i="2"/>
  <c r="W1412" i="2"/>
  <c r="P1412" i="2"/>
  <c r="AD1411" i="2"/>
  <c r="W1411" i="2"/>
  <c r="P1411" i="2"/>
  <c r="AD1410" i="2"/>
  <c r="W1410" i="2"/>
  <c r="P1410" i="2"/>
  <c r="AD1409" i="2"/>
  <c r="W1409" i="2"/>
  <c r="P1409" i="2"/>
  <c r="AD1408" i="2"/>
  <c r="W1408" i="2"/>
  <c r="P1408" i="2"/>
  <c r="AD1407" i="2"/>
  <c r="W1407" i="2"/>
  <c r="P1407" i="2"/>
  <c r="AD1406" i="2"/>
  <c r="W1406" i="2"/>
  <c r="P1406" i="2"/>
  <c r="AD1405" i="2"/>
  <c r="W1405" i="2"/>
  <c r="P1405" i="2"/>
  <c r="AD1404" i="2"/>
  <c r="W1404" i="2"/>
  <c r="P1404" i="2"/>
  <c r="AD1403" i="2"/>
  <c r="W1403" i="2"/>
  <c r="P1403" i="2"/>
  <c r="AD1402" i="2"/>
  <c r="W1402" i="2"/>
  <c r="P1402" i="2"/>
  <c r="AD1401" i="2"/>
  <c r="W1401" i="2"/>
  <c r="P1401" i="2"/>
  <c r="AD1400" i="2"/>
  <c r="W1400" i="2"/>
  <c r="P1400" i="2"/>
  <c r="AD1399" i="2"/>
  <c r="W1399" i="2"/>
  <c r="P1399" i="2"/>
  <c r="AD1398" i="2"/>
  <c r="W1398" i="2"/>
  <c r="P1398" i="2"/>
  <c r="AD1397" i="2"/>
  <c r="W1397" i="2"/>
  <c r="P1397" i="2"/>
  <c r="AD1396" i="2"/>
  <c r="W1396" i="2"/>
  <c r="P1396" i="2"/>
  <c r="AD1395" i="2"/>
  <c r="W1395" i="2"/>
  <c r="P1395" i="2"/>
  <c r="AD1394" i="2"/>
  <c r="W1394" i="2"/>
  <c r="P1394" i="2"/>
  <c r="AD1393" i="2"/>
  <c r="W1393" i="2"/>
  <c r="P1393" i="2"/>
  <c r="AD1392" i="2"/>
  <c r="W1392" i="2"/>
  <c r="P1392" i="2"/>
  <c r="AD1391" i="2"/>
  <c r="W1391" i="2"/>
  <c r="P1391" i="2"/>
  <c r="AD1390" i="2"/>
  <c r="W1390" i="2"/>
  <c r="P1390" i="2"/>
  <c r="AD1389" i="2"/>
  <c r="W1389" i="2"/>
  <c r="P1389" i="2"/>
  <c r="AD1388" i="2"/>
  <c r="W1388" i="2"/>
  <c r="P1388" i="2"/>
  <c r="AD1387" i="2"/>
  <c r="W1387" i="2"/>
  <c r="P1387" i="2"/>
  <c r="AD1386" i="2"/>
  <c r="W1386" i="2"/>
  <c r="P1386" i="2"/>
  <c r="AD1385" i="2"/>
  <c r="W1385" i="2"/>
  <c r="P1385" i="2"/>
  <c r="AD1384" i="2"/>
  <c r="W1384" i="2"/>
  <c r="P1384" i="2"/>
  <c r="AD1383" i="2"/>
  <c r="W1383" i="2"/>
  <c r="P1383" i="2"/>
  <c r="AD1382" i="2"/>
  <c r="W1382" i="2"/>
  <c r="P1382" i="2"/>
  <c r="AD1381" i="2"/>
  <c r="W1381" i="2"/>
  <c r="P1381" i="2"/>
  <c r="AD1380" i="2"/>
  <c r="W1380" i="2"/>
  <c r="P1380" i="2"/>
  <c r="AD1379" i="2"/>
  <c r="W1379" i="2"/>
  <c r="P1379" i="2"/>
  <c r="AD1378" i="2"/>
  <c r="W1378" i="2"/>
  <c r="P1378" i="2"/>
  <c r="AD1377" i="2"/>
  <c r="W1377" i="2"/>
  <c r="P1377" i="2"/>
  <c r="AD1376" i="2"/>
  <c r="W1376" i="2"/>
  <c r="P1376" i="2"/>
  <c r="AD1375" i="2"/>
  <c r="W1375" i="2"/>
  <c r="P1375" i="2"/>
  <c r="AD1374" i="2"/>
  <c r="W1374" i="2"/>
  <c r="P1374" i="2"/>
  <c r="AD1373" i="2"/>
  <c r="W1373" i="2"/>
  <c r="P1373" i="2"/>
  <c r="AD1372" i="2"/>
  <c r="W1372" i="2"/>
  <c r="P1372" i="2"/>
  <c r="AD1371" i="2"/>
  <c r="W1371" i="2"/>
  <c r="P1371" i="2"/>
  <c r="AD1370" i="2"/>
  <c r="W1370" i="2"/>
  <c r="P1370" i="2"/>
  <c r="AD1369" i="2"/>
  <c r="W1369" i="2"/>
  <c r="P1369" i="2"/>
  <c r="AD1368" i="2"/>
  <c r="W1368" i="2"/>
  <c r="P1368" i="2"/>
  <c r="AD1367" i="2"/>
  <c r="W1367" i="2"/>
  <c r="P1367" i="2"/>
  <c r="AD1366" i="2"/>
  <c r="W1366" i="2"/>
  <c r="P1366" i="2"/>
  <c r="AD1365" i="2"/>
  <c r="W1365" i="2"/>
  <c r="P1365" i="2"/>
  <c r="AD1364" i="2"/>
  <c r="W1364" i="2"/>
  <c r="P1364" i="2"/>
  <c r="AD1363" i="2"/>
  <c r="W1363" i="2"/>
  <c r="P1363" i="2"/>
  <c r="AD1362" i="2"/>
  <c r="W1362" i="2"/>
  <c r="P1362" i="2"/>
  <c r="AD1361" i="2"/>
  <c r="W1361" i="2"/>
  <c r="P1361" i="2"/>
  <c r="AD1360" i="2"/>
  <c r="W1360" i="2"/>
  <c r="P1360" i="2"/>
  <c r="AD1359" i="2"/>
  <c r="W1359" i="2"/>
  <c r="P1359" i="2"/>
  <c r="AD1358" i="2"/>
  <c r="W1358" i="2"/>
  <c r="P1358" i="2"/>
  <c r="AD1357" i="2"/>
  <c r="W1357" i="2"/>
  <c r="P1357" i="2"/>
  <c r="AD1356" i="2"/>
  <c r="W1356" i="2"/>
  <c r="P1356" i="2"/>
  <c r="AD1355" i="2"/>
  <c r="W1355" i="2"/>
  <c r="P1355" i="2"/>
  <c r="AD1354" i="2"/>
  <c r="W1354" i="2"/>
  <c r="P1354" i="2"/>
  <c r="AD1353" i="2"/>
  <c r="W1353" i="2"/>
  <c r="P1353" i="2"/>
  <c r="AD1352" i="2"/>
  <c r="W1352" i="2"/>
  <c r="P1352" i="2"/>
  <c r="AD1351" i="2"/>
  <c r="W1351" i="2"/>
  <c r="P1351" i="2"/>
  <c r="AD1350" i="2"/>
  <c r="W1350" i="2"/>
  <c r="P1350" i="2"/>
  <c r="AD1349" i="2"/>
  <c r="W1349" i="2"/>
  <c r="P1349" i="2"/>
  <c r="AD1348" i="2"/>
  <c r="W1348" i="2"/>
  <c r="P1348" i="2"/>
  <c r="AD1347" i="2"/>
  <c r="W1347" i="2"/>
  <c r="P1347" i="2"/>
  <c r="AD1346" i="2"/>
  <c r="W1346" i="2"/>
  <c r="P1346" i="2"/>
  <c r="AD1345" i="2"/>
  <c r="W1345" i="2"/>
  <c r="P1345" i="2"/>
  <c r="AD1344" i="2"/>
  <c r="W1344" i="2"/>
  <c r="P1344" i="2"/>
  <c r="AD1343" i="2"/>
  <c r="W1343" i="2"/>
  <c r="P1343" i="2"/>
  <c r="AD1342" i="2"/>
  <c r="W1342" i="2"/>
  <c r="P1342" i="2"/>
  <c r="AD1341" i="2"/>
  <c r="W1341" i="2"/>
  <c r="P1341" i="2"/>
  <c r="AD1340" i="2"/>
  <c r="W1340" i="2"/>
  <c r="P1340" i="2"/>
  <c r="AD1339" i="2"/>
  <c r="W1339" i="2"/>
  <c r="P1339" i="2"/>
  <c r="AD1338" i="2"/>
  <c r="W1338" i="2"/>
  <c r="P1338" i="2"/>
  <c r="AD1337" i="2"/>
  <c r="W1337" i="2"/>
  <c r="P1337" i="2"/>
  <c r="AD1336" i="2"/>
  <c r="W1336" i="2"/>
  <c r="P1336" i="2"/>
  <c r="AD1335" i="2"/>
  <c r="W1335" i="2"/>
  <c r="P1335" i="2"/>
  <c r="AD1334" i="2"/>
  <c r="W1334" i="2"/>
  <c r="P1334" i="2"/>
  <c r="AD1333" i="2"/>
  <c r="W1333" i="2"/>
  <c r="P1333" i="2"/>
  <c r="AD1332" i="2"/>
  <c r="W1332" i="2"/>
  <c r="P1332" i="2"/>
  <c r="AD1331" i="2"/>
  <c r="W1331" i="2"/>
  <c r="P1331" i="2"/>
  <c r="AD1330" i="2"/>
  <c r="W1330" i="2"/>
  <c r="P1330" i="2"/>
  <c r="AD1329" i="2"/>
  <c r="W1329" i="2"/>
  <c r="P1329" i="2"/>
  <c r="AD1328" i="2"/>
  <c r="W1328" i="2"/>
  <c r="P1328" i="2"/>
  <c r="AD1327" i="2"/>
  <c r="W1327" i="2"/>
  <c r="P1327" i="2"/>
  <c r="AD1326" i="2"/>
  <c r="W1326" i="2"/>
  <c r="P1326" i="2"/>
  <c r="AD1325" i="2"/>
  <c r="W1325" i="2"/>
  <c r="P1325" i="2"/>
  <c r="AD1324" i="2"/>
  <c r="W1324" i="2"/>
  <c r="P1324" i="2"/>
  <c r="AD1323" i="2"/>
  <c r="W1323" i="2"/>
  <c r="P1323" i="2"/>
  <c r="AD1322" i="2"/>
  <c r="W1322" i="2"/>
  <c r="P1322" i="2"/>
  <c r="AD1321" i="2"/>
  <c r="W1321" i="2"/>
  <c r="P1321" i="2"/>
  <c r="AD1320" i="2"/>
  <c r="W1320" i="2"/>
  <c r="P1320" i="2"/>
  <c r="AD1319" i="2"/>
  <c r="W1319" i="2"/>
  <c r="P1319" i="2"/>
  <c r="AD1318" i="2"/>
  <c r="W1318" i="2"/>
  <c r="P1318" i="2"/>
  <c r="AD1317" i="2"/>
  <c r="W1317" i="2"/>
  <c r="P1317" i="2"/>
  <c r="AD1316" i="2"/>
  <c r="W1316" i="2"/>
  <c r="P1316" i="2"/>
  <c r="AD1315" i="2"/>
  <c r="W1315" i="2"/>
  <c r="P1315" i="2"/>
  <c r="AD1314" i="2"/>
  <c r="W1314" i="2"/>
  <c r="P1314" i="2"/>
  <c r="AD1313" i="2"/>
  <c r="W1313" i="2"/>
  <c r="P1313" i="2"/>
  <c r="AD1312" i="2"/>
  <c r="W1312" i="2"/>
  <c r="P1312" i="2"/>
  <c r="AD1311" i="2"/>
  <c r="W1311" i="2"/>
  <c r="P1311" i="2"/>
  <c r="AD1310" i="2"/>
  <c r="W1310" i="2"/>
  <c r="P1310" i="2"/>
  <c r="AD1309" i="2"/>
  <c r="W1309" i="2"/>
  <c r="P1309" i="2"/>
  <c r="AD1308" i="2"/>
  <c r="W1308" i="2"/>
  <c r="P1308" i="2"/>
  <c r="AD1307" i="2"/>
  <c r="W1307" i="2"/>
  <c r="P1307" i="2"/>
  <c r="AD1306" i="2"/>
  <c r="W1306" i="2"/>
  <c r="P1306" i="2"/>
  <c r="AD1305" i="2"/>
  <c r="W1305" i="2"/>
  <c r="P1305" i="2"/>
  <c r="AD1304" i="2"/>
  <c r="W1304" i="2"/>
  <c r="P1304" i="2"/>
  <c r="AD1303" i="2"/>
  <c r="W1303" i="2"/>
  <c r="P1303" i="2"/>
  <c r="AD1302" i="2"/>
  <c r="W1302" i="2"/>
  <c r="P1302" i="2"/>
  <c r="AD1301" i="2"/>
  <c r="W1301" i="2"/>
  <c r="P1301" i="2"/>
  <c r="AD1300" i="2"/>
  <c r="W1300" i="2"/>
  <c r="P1300" i="2"/>
  <c r="AD1299" i="2"/>
  <c r="W1299" i="2"/>
  <c r="P1299" i="2"/>
  <c r="AD1298" i="2"/>
  <c r="W1298" i="2"/>
  <c r="P1298" i="2"/>
  <c r="AD1297" i="2"/>
  <c r="W1297" i="2"/>
  <c r="P1297" i="2"/>
  <c r="AD1296" i="2"/>
  <c r="W1296" i="2"/>
  <c r="P1296" i="2"/>
  <c r="AD1295" i="2"/>
  <c r="W1295" i="2"/>
  <c r="P1295" i="2"/>
  <c r="AD1294" i="2"/>
  <c r="W1294" i="2"/>
  <c r="P1294" i="2"/>
  <c r="AD1293" i="2"/>
  <c r="W1293" i="2"/>
  <c r="P1293" i="2"/>
  <c r="AD1292" i="2"/>
  <c r="W1292" i="2"/>
  <c r="P1292" i="2"/>
  <c r="AD1291" i="2"/>
  <c r="W1291" i="2"/>
  <c r="P1291" i="2"/>
  <c r="AD1290" i="2"/>
  <c r="W1290" i="2"/>
  <c r="P1290" i="2"/>
  <c r="AD1289" i="2"/>
  <c r="W1289" i="2"/>
  <c r="P1289" i="2"/>
  <c r="AD1288" i="2"/>
  <c r="W1288" i="2"/>
  <c r="P1288" i="2"/>
  <c r="AD1287" i="2"/>
  <c r="W1287" i="2"/>
  <c r="P1287" i="2"/>
  <c r="AD1286" i="2"/>
  <c r="W1286" i="2"/>
  <c r="P1286" i="2"/>
  <c r="AD1285" i="2"/>
  <c r="W1285" i="2"/>
  <c r="P1285" i="2"/>
  <c r="AD1284" i="2"/>
  <c r="W1284" i="2"/>
  <c r="P1284" i="2"/>
  <c r="AD1283" i="2"/>
  <c r="W1283" i="2"/>
  <c r="P1283" i="2"/>
  <c r="AD1282" i="2"/>
  <c r="W1282" i="2"/>
  <c r="P1282" i="2"/>
  <c r="AD1281" i="2"/>
  <c r="W1281" i="2"/>
  <c r="P1281" i="2"/>
  <c r="AD1280" i="2"/>
  <c r="W1280" i="2"/>
  <c r="P1280" i="2"/>
  <c r="AD1279" i="2"/>
  <c r="W1279" i="2"/>
  <c r="P1279" i="2"/>
  <c r="AD1278" i="2"/>
  <c r="W1278" i="2"/>
  <c r="P1278" i="2"/>
  <c r="AD1277" i="2"/>
  <c r="W1277" i="2"/>
  <c r="P1277" i="2"/>
  <c r="AD1276" i="2"/>
  <c r="W1276" i="2"/>
  <c r="P1276" i="2"/>
  <c r="AD1275" i="2"/>
  <c r="W1275" i="2"/>
  <c r="P1275" i="2"/>
  <c r="AD1274" i="2"/>
  <c r="W1274" i="2"/>
  <c r="P1274" i="2"/>
  <c r="AD1273" i="2"/>
  <c r="W1273" i="2"/>
  <c r="P1273" i="2"/>
  <c r="AD1272" i="2"/>
  <c r="W1272" i="2"/>
  <c r="P1272" i="2"/>
  <c r="AD1271" i="2"/>
  <c r="W1271" i="2"/>
  <c r="P1271" i="2"/>
  <c r="AD1270" i="2"/>
  <c r="W1270" i="2"/>
  <c r="P1270" i="2"/>
  <c r="AD1269" i="2"/>
  <c r="W1269" i="2"/>
  <c r="P1269" i="2"/>
  <c r="AD1268" i="2"/>
  <c r="W1268" i="2"/>
  <c r="P1268" i="2"/>
  <c r="AD1267" i="2"/>
  <c r="W1267" i="2"/>
  <c r="P1267" i="2"/>
  <c r="AD1266" i="2"/>
  <c r="W1266" i="2"/>
  <c r="P1266" i="2"/>
  <c r="AD1265" i="2"/>
  <c r="W1265" i="2"/>
  <c r="P1265" i="2"/>
  <c r="AD1264" i="2"/>
  <c r="W1264" i="2"/>
  <c r="P1264" i="2"/>
  <c r="AD1263" i="2"/>
  <c r="W1263" i="2"/>
  <c r="P1263" i="2"/>
  <c r="AD1262" i="2"/>
  <c r="W1262" i="2"/>
  <c r="P1262" i="2"/>
  <c r="AD1261" i="2"/>
  <c r="W1261" i="2"/>
  <c r="P1261" i="2"/>
  <c r="AD1260" i="2"/>
  <c r="W1260" i="2"/>
  <c r="P1260" i="2"/>
  <c r="AD1259" i="2"/>
  <c r="W1259" i="2"/>
  <c r="P1259" i="2"/>
  <c r="AD1258" i="2"/>
  <c r="W1258" i="2"/>
  <c r="P1258" i="2"/>
  <c r="AD1257" i="2"/>
  <c r="W1257" i="2"/>
  <c r="P1257" i="2"/>
  <c r="AD1256" i="2"/>
  <c r="W1256" i="2"/>
  <c r="P1256" i="2"/>
  <c r="AD1255" i="2"/>
  <c r="W1255" i="2"/>
  <c r="P1255" i="2"/>
  <c r="AD1254" i="2"/>
  <c r="W1254" i="2"/>
  <c r="P1254" i="2"/>
  <c r="AD1253" i="2"/>
  <c r="W1253" i="2"/>
  <c r="P1253" i="2"/>
  <c r="AD1252" i="2"/>
  <c r="W1252" i="2"/>
  <c r="P1252" i="2"/>
  <c r="AD1251" i="2"/>
  <c r="W1251" i="2"/>
  <c r="P1251" i="2"/>
  <c r="AD1250" i="2"/>
  <c r="W1250" i="2"/>
  <c r="P1250" i="2"/>
  <c r="AD1249" i="2"/>
  <c r="W1249" i="2"/>
  <c r="P1249" i="2"/>
  <c r="AD1248" i="2"/>
  <c r="W1248" i="2"/>
  <c r="P1248" i="2"/>
  <c r="AD1247" i="2"/>
  <c r="W1247" i="2"/>
  <c r="P1247" i="2"/>
  <c r="AD1246" i="2"/>
  <c r="W1246" i="2"/>
  <c r="P1246" i="2"/>
  <c r="AD1245" i="2"/>
  <c r="W1245" i="2"/>
  <c r="P1245" i="2"/>
  <c r="AD1244" i="2"/>
  <c r="W1244" i="2"/>
  <c r="P1244" i="2"/>
  <c r="AD1243" i="2"/>
  <c r="W1243" i="2"/>
  <c r="P1243" i="2"/>
  <c r="AD1242" i="2"/>
  <c r="W1242" i="2"/>
  <c r="P1242" i="2"/>
  <c r="AD1241" i="2"/>
  <c r="W1241" i="2"/>
  <c r="P1241" i="2"/>
  <c r="AD1240" i="2"/>
  <c r="W1240" i="2"/>
  <c r="P1240" i="2"/>
  <c r="AD1239" i="2"/>
  <c r="W1239" i="2"/>
  <c r="P1239" i="2"/>
  <c r="AD1238" i="2"/>
  <c r="W1238" i="2"/>
  <c r="P1238" i="2"/>
  <c r="AD1237" i="2"/>
  <c r="W1237" i="2"/>
  <c r="P1237" i="2"/>
  <c r="AD1236" i="2"/>
  <c r="W1236" i="2"/>
  <c r="P1236" i="2"/>
  <c r="AD1235" i="2"/>
  <c r="W1235" i="2"/>
  <c r="P1235" i="2"/>
  <c r="AD1234" i="2"/>
  <c r="W1234" i="2"/>
  <c r="P1234" i="2"/>
  <c r="AD1233" i="2"/>
  <c r="W1233" i="2"/>
  <c r="P1233" i="2"/>
  <c r="AD1232" i="2"/>
  <c r="W1232" i="2"/>
  <c r="P1232" i="2"/>
  <c r="AD1231" i="2"/>
  <c r="W1231" i="2"/>
  <c r="P1231" i="2"/>
  <c r="AD1230" i="2"/>
  <c r="W1230" i="2"/>
  <c r="P1230" i="2"/>
  <c r="AD1229" i="2"/>
  <c r="W1229" i="2"/>
  <c r="P1229" i="2"/>
  <c r="AD1228" i="2"/>
  <c r="W1228" i="2"/>
  <c r="P1228" i="2"/>
  <c r="AD1227" i="2"/>
  <c r="W1227" i="2"/>
  <c r="P1227" i="2"/>
  <c r="AD1226" i="2"/>
  <c r="W1226" i="2"/>
  <c r="P1226" i="2"/>
  <c r="AD1225" i="2"/>
  <c r="W1225" i="2"/>
  <c r="P1225" i="2"/>
  <c r="AD1224" i="2"/>
  <c r="W1224" i="2"/>
  <c r="P1224" i="2"/>
  <c r="AD1223" i="2"/>
  <c r="W1223" i="2"/>
  <c r="P1223" i="2"/>
  <c r="AD1222" i="2"/>
  <c r="W1222" i="2"/>
  <c r="P1222" i="2"/>
  <c r="AD1221" i="2"/>
  <c r="W1221" i="2"/>
  <c r="P1221" i="2"/>
  <c r="AD1220" i="2"/>
  <c r="W1220" i="2"/>
  <c r="P1220" i="2"/>
  <c r="AD1219" i="2"/>
  <c r="W1219" i="2"/>
  <c r="P1219" i="2"/>
  <c r="AD1218" i="2"/>
  <c r="W1218" i="2"/>
  <c r="P1218" i="2"/>
  <c r="AD1217" i="2"/>
  <c r="W1217" i="2"/>
  <c r="P1217" i="2"/>
  <c r="AD1216" i="2"/>
  <c r="W1216" i="2"/>
  <c r="P1216" i="2"/>
  <c r="AD1215" i="2"/>
  <c r="W1215" i="2"/>
  <c r="P1215" i="2"/>
  <c r="AD1214" i="2"/>
  <c r="W1214" i="2"/>
  <c r="P1214" i="2"/>
  <c r="AD1213" i="2"/>
  <c r="W1213" i="2"/>
  <c r="P1213" i="2"/>
  <c r="AD1212" i="2"/>
  <c r="W1212" i="2"/>
  <c r="P1212" i="2"/>
  <c r="AD1211" i="2"/>
  <c r="W1211" i="2"/>
  <c r="P1211" i="2"/>
  <c r="AD1210" i="2"/>
  <c r="W1210" i="2"/>
  <c r="P1210" i="2"/>
  <c r="AD1209" i="2"/>
  <c r="W1209" i="2"/>
  <c r="P1209" i="2"/>
  <c r="AD1208" i="2"/>
  <c r="W1208" i="2"/>
  <c r="P1208" i="2"/>
  <c r="AD1207" i="2"/>
  <c r="W1207" i="2"/>
  <c r="P1207" i="2"/>
  <c r="AD1206" i="2"/>
  <c r="W1206" i="2"/>
  <c r="P1206" i="2"/>
  <c r="AD1205" i="2"/>
  <c r="W1205" i="2"/>
  <c r="P1205" i="2"/>
  <c r="AD1204" i="2"/>
  <c r="W1204" i="2"/>
  <c r="P1204" i="2"/>
  <c r="AD1203" i="2"/>
  <c r="W1203" i="2"/>
  <c r="P1203" i="2"/>
  <c r="AD1202" i="2"/>
  <c r="W1202" i="2"/>
  <c r="P1202" i="2"/>
  <c r="AD1201" i="2"/>
  <c r="W1201" i="2"/>
  <c r="P1201" i="2"/>
  <c r="AD1200" i="2"/>
  <c r="W1200" i="2"/>
  <c r="P1200" i="2"/>
  <c r="AD1199" i="2"/>
  <c r="W1199" i="2"/>
  <c r="P1199" i="2"/>
  <c r="AD1198" i="2"/>
  <c r="W1198" i="2"/>
  <c r="P1198" i="2"/>
  <c r="AD1197" i="2"/>
  <c r="W1197" i="2"/>
  <c r="P1197" i="2"/>
  <c r="AD1196" i="2"/>
  <c r="W1196" i="2"/>
  <c r="P1196" i="2"/>
  <c r="AD1195" i="2"/>
  <c r="W1195" i="2"/>
  <c r="P1195" i="2"/>
  <c r="AD1194" i="2"/>
  <c r="W1194" i="2"/>
  <c r="P1194" i="2"/>
  <c r="AD1193" i="2"/>
  <c r="W1193" i="2"/>
  <c r="P1193" i="2"/>
  <c r="AD1192" i="2"/>
  <c r="W1192" i="2"/>
  <c r="P1192" i="2"/>
  <c r="AD1191" i="2"/>
  <c r="W1191" i="2"/>
  <c r="P1191" i="2"/>
  <c r="AD1190" i="2"/>
  <c r="W1190" i="2"/>
  <c r="P1190" i="2"/>
  <c r="AD1189" i="2"/>
  <c r="W1189" i="2"/>
  <c r="P1189" i="2"/>
  <c r="AD1188" i="2"/>
  <c r="W1188" i="2"/>
  <c r="P1188" i="2"/>
  <c r="AD1187" i="2"/>
  <c r="W1187" i="2"/>
  <c r="P1187" i="2"/>
  <c r="AD1186" i="2"/>
  <c r="W1186" i="2"/>
  <c r="P1186" i="2"/>
  <c r="AD1185" i="2"/>
  <c r="W1185" i="2"/>
  <c r="P1185" i="2"/>
  <c r="AD1184" i="2"/>
  <c r="W1184" i="2"/>
  <c r="P1184" i="2"/>
  <c r="AD1183" i="2"/>
  <c r="W1183" i="2"/>
  <c r="P1183" i="2"/>
  <c r="AD1182" i="2"/>
  <c r="W1182" i="2"/>
  <c r="P1182" i="2"/>
  <c r="AD1181" i="2"/>
  <c r="W1181" i="2"/>
  <c r="P1181" i="2"/>
  <c r="AD1180" i="2"/>
  <c r="W1180" i="2"/>
  <c r="P1180" i="2"/>
  <c r="AD1179" i="2"/>
  <c r="W1179" i="2"/>
  <c r="P1179" i="2"/>
  <c r="AD1178" i="2"/>
  <c r="W1178" i="2"/>
  <c r="P1178" i="2"/>
  <c r="AD1177" i="2"/>
  <c r="W1177" i="2"/>
  <c r="P1177" i="2"/>
  <c r="AD1176" i="2"/>
  <c r="W1176" i="2"/>
  <c r="P1176" i="2"/>
  <c r="AD1175" i="2"/>
  <c r="W1175" i="2"/>
  <c r="P1175" i="2"/>
  <c r="AD1174" i="2"/>
  <c r="W1174" i="2"/>
  <c r="P1174" i="2"/>
  <c r="AD1173" i="2"/>
  <c r="W1173" i="2"/>
  <c r="P1173" i="2"/>
  <c r="AD1172" i="2"/>
  <c r="W1172" i="2"/>
  <c r="P1172" i="2"/>
  <c r="AD1171" i="2"/>
  <c r="W1171" i="2"/>
  <c r="P1171" i="2"/>
  <c r="AD1170" i="2"/>
  <c r="W1170" i="2"/>
  <c r="P1170" i="2"/>
  <c r="AD1169" i="2"/>
  <c r="W1169" i="2"/>
  <c r="P1169" i="2"/>
  <c r="AD1168" i="2"/>
  <c r="W1168" i="2"/>
  <c r="P1168" i="2"/>
  <c r="AD1167" i="2"/>
  <c r="W1167" i="2"/>
  <c r="P1167" i="2"/>
  <c r="AD1166" i="2"/>
  <c r="W1166" i="2"/>
  <c r="P1166" i="2"/>
  <c r="AD1165" i="2"/>
  <c r="W1165" i="2"/>
  <c r="P1165" i="2"/>
  <c r="AD1164" i="2"/>
  <c r="W1164" i="2"/>
  <c r="P1164" i="2"/>
  <c r="AD1163" i="2"/>
  <c r="W1163" i="2"/>
  <c r="P1163" i="2"/>
  <c r="AD1162" i="2"/>
  <c r="W1162" i="2"/>
  <c r="P1162" i="2"/>
  <c r="AD1161" i="2"/>
  <c r="W1161" i="2"/>
  <c r="P1161" i="2"/>
  <c r="AD1160" i="2"/>
  <c r="W1160" i="2"/>
  <c r="P1160" i="2"/>
  <c r="AD1159" i="2"/>
  <c r="W1159" i="2"/>
  <c r="P1159" i="2"/>
  <c r="AD1158" i="2"/>
  <c r="W1158" i="2"/>
  <c r="P1158" i="2"/>
  <c r="AD1157" i="2"/>
  <c r="W1157" i="2"/>
  <c r="P1157" i="2"/>
  <c r="AD1156" i="2"/>
  <c r="W1156" i="2"/>
  <c r="P1156" i="2"/>
  <c r="AD1155" i="2"/>
  <c r="W1155" i="2"/>
  <c r="P1155" i="2"/>
  <c r="AD1154" i="2"/>
  <c r="W1154" i="2"/>
  <c r="P1154" i="2"/>
  <c r="AD1153" i="2"/>
  <c r="W1153" i="2"/>
  <c r="P1153" i="2"/>
  <c r="AD1152" i="2"/>
  <c r="W1152" i="2"/>
  <c r="P1152" i="2"/>
  <c r="AD1151" i="2"/>
  <c r="W1151" i="2"/>
  <c r="P1151" i="2"/>
  <c r="AD1150" i="2"/>
  <c r="W1150" i="2"/>
  <c r="P1150" i="2"/>
  <c r="AD1149" i="2"/>
  <c r="W1149" i="2"/>
  <c r="P1149" i="2"/>
  <c r="AD1148" i="2"/>
  <c r="W1148" i="2"/>
  <c r="P1148" i="2"/>
  <c r="AD1147" i="2"/>
  <c r="W1147" i="2"/>
  <c r="P1147" i="2"/>
  <c r="AD1146" i="2"/>
  <c r="W1146" i="2"/>
  <c r="P1146" i="2"/>
  <c r="AD1145" i="2"/>
  <c r="W1145" i="2"/>
  <c r="P1145" i="2"/>
  <c r="AD1144" i="2"/>
  <c r="W1144" i="2"/>
  <c r="P1144" i="2"/>
  <c r="AD1143" i="2"/>
  <c r="W1143" i="2"/>
  <c r="P1143" i="2"/>
  <c r="AD1142" i="2"/>
  <c r="W1142" i="2"/>
  <c r="P1142" i="2"/>
  <c r="AD1141" i="2"/>
  <c r="W1141" i="2"/>
  <c r="P1141" i="2"/>
  <c r="AD1140" i="2"/>
  <c r="W1140" i="2"/>
  <c r="P1140" i="2"/>
  <c r="AD1139" i="2"/>
  <c r="W1139" i="2"/>
  <c r="P1139" i="2"/>
  <c r="AD1138" i="2"/>
  <c r="W1138" i="2"/>
  <c r="P1138" i="2"/>
  <c r="AD1137" i="2"/>
  <c r="W1137" i="2"/>
  <c r="P1137" i="2"/>
  <c r="AD1136" i="2"/>
  <c r="W1136" i="2"/>
  <c r="P1136" i="2"/>
  <c r="AD1135" i="2"/>
  <c r="W1135" i="2"/>
  <c r="P1135" i="2"/>
  <c r="AD1134" i="2"/>
  <c r="W1134" i="2"/>
  <c r="P1134" i="2"/>
  <c r="AD1133" i="2"/>
  <c r="W1133" i="2"/>
  <c r="P1133" i="2"/>
  <c r="AD1132" i="2"/>
  <c r="W1132" i="2"/>
  <c r="P1132" i="2"/>
  <c r="AD1131" i="2"/>
  <c r="W1131" i="2"/>
  <c r="P1131" i="2"/>
  <c r="AD1130" i="2"/>
  <c r="W1130" i="2"/>
  <c r="P1130" i="2"/>
  <c r="AD1129" i="2"/>
  <c r="W1129" i="2"/>
  <c r="P1129" i="2"/>
  <c r="AD1128" i="2"/>
  <c r="W1128" i="2"/>
  <c r="P1128" i="2"/>
  <c r="AD1127" i="2"/>
  <c r="W1127" i="2"/>
  <c r="P1127" i="2"/>
  <c r="AD1126" i="2"/>
  <c r="W1126" i="2"/>
  <c r="P1126" i="2"/>
  <c r="AD1125" i="2"/>
  <c r="W1125" i="2"/>
  <c r="P1125" i="2"/>
  <c r="AD1124" i="2"/>
  <c r="W1124" i="2"/>
  <c r="P1124" i="2"/>
  <c r="AD1123" i="2"/>
  <c r="W1123" i="2"/>
  <c r="P1123" i="2"/>
  <c r="AD1122" i="2"/>
  <c r="W1122" i="2"/>
  <c r="P1122" i="2"/>
  <c r="AD1121" i="2"/>
  <c r="W1121" i="2"/>
  <c r="P1121" i="2"/>
  <c r="AD1120" i="2"/>
  <c r="W1120" i="2"/>
  <c r="P1120" i="2"/>
  <c r="AD1119" i="2"/>
  <c r="W1119" i="2"/>
  <c r="P1119" i="2"/>
  <c r="AD1118" i="2"/>
  <c r="W1118" i="2"/>
  <c r="P1118" i="2"/>
  <c r="AD1117" i="2"/>
  <c r="W1117" i="2"/>
  <c r="P1117" i="2"/>
  <c r="AD1116" i="2"/>
  <c r="W1116" i="2"/>
  <c r="P1116" i="2"/>
  <c r="AD1115" i="2"/>
  <c r="W1115" i="2"/>
  <c r="P1115" i="2"/>
  <c r="AD1114" i="2"/>
  <c r="W1114" i="2"/>
  <c r="P1114" i="2"/>
  <c r="AD1113" i="2"/>
  <c r="W1113" i="2"/>
  <c r="P1113" i="2"/>
  <c r="AD1112" i="2"/>
  <c r="W1112" i="2"/>
  <c r="P1112" i="2"/>
  <c r="AD1111" i="2"/>
  <c r="W1111" i="2"/>
  <c r="P1111" i="2"/>
  <c r="AD1110" i="2"/>
  <c r="W1110" i="2"/>
  <c r="P1110" i="2"/>
  <c r="AD1109" i="2"/>
  <c r="W1109" i="2"/>
  <c r="P1109" i="2"/>
  <c r="AD1108" i="2"/>
  <c r="W1108" i="2"/>
  <c r="P1108" i="2"/>
  <c r="AD1107" i="2"/>
  <c r="W1107" i="2"/>
  <c r="P1107" i="2"/>
  <c r="AD1106" i="2"/>
  <c r="W1106" i="2"/>
  <c r="P1106" i="2"/>
  <c r="AD1105" i="2"/>
  <c r="W1105" i="2"/>
  <c r="P1105" i="2"/>
  <c r="AD1104" i="2"/>
  <c r="W1104" i="2"/>
  <c r="P1104" i="2"/>
  <c r="AD1103" i="2"/>
  <c r="W1103" i="2"/>
  <c r="P1103" i="2"/>
  <c r="AD1102" i="2"/>
  <c r="W1102" i="2"/>
  <c r="P1102" i="2"/>
  <c r="AD1101" i="2"/>
  <c r="W1101" i="2"/>
  <c r="P1101" i="2"/>
  <c r="AD1100" i="2"/>
  <c r="W1100" i="2"/>
  <c r="P1100" i="2"/>
  <c r="AD1099" i="2"/>
  <c r="W1099" i="2"/>
  <c r="P1099" i="2"/>
  <c r="AD1098" i="2"/>
  <c r="W1098" i="2"/>
  <c r="P1098" i="2"/>
  <c r="AD1097" i="2"/>
  <c r="W1097" i="2"/>
  <c r="P1097" i="2"/>
  <c r="AD1096" i="2"/>
  <c r="W1096" i="2"/>
  <c r="P1096" i="2"/>
  <c r="AD1095" i="2"/>
  <c r="W1095" i="2"/>
  <c r="P1095" i="2"/>
  <c r="AD1094" i="2"/>
  <c r="W1094" i="2"/>
  <c r="P1094" i="2"/>
  <c r="AD1093" i="2"/>
  <c r="W1093" i="2"/>
  <c r="P1093" i="2"/>
  <c r="AD1092" i="2"/>
  <c r="W1092" i="2"/>
  <c r="P1092" i="2"/>
  <c r="AD1091" i="2"/>
  <c r="W1091" i="2"/>
  <c r="P1091" i="2"/>
  <c r="AD1090" i="2"/>
  <c r="W1090" i="2"/>
  <c r="P1090" i="2"/>
  <c r="AD1089" i="2"/>
  <c r="W1089" i="2"/>
  <c r="P1089" i="2"/>
  <c r="AD1088" i="2"/>
  <c r="W1088" i="2"/>
  <c r="P1088" i="2"/>
  <c r="AD1087" i="2"/>
  <c r="W1087" i="2"/>
  <c r="P1087" i="2"/>
  <c r="AD1086" i="2"/>
  <c r="W1086" i="2"/>
  <c r="P1086" i="2"/>
  <c r="AD1085" i="2"/>
  <c r="W1085" i="2"/>
  <c r="P1085" i="2"/>
  <c r="AD1084" i="2"/>
  <c r="W1084" i="2"/>
  <c r="P1084" i="2"/>
  <c r="AD1083" i="2"/>
  <c r="W1083" i="2"/>
  <c r="P1083" i="2"/>
  <c r="AD1082" i="2"/>
  <c r="W1082" i="2"/>
  <c r="P1082" i="2"/>
  <c r="AD1081" i="2"/>
  <c r="W1081" i="2"/>
  <c r="P1081" i="2"/>
  <c r="AD1080" i="2"/>
  <c r="W1080" i="2"/>
  <c r="P1080" i="2"/>
  <c r="AD1079" i="2"/>
  <c r="W1079" i="2"/>
  <c r="P1079" i="2"/>
  <c r="AD1078" i="2"/>
  <c r="W1078" i="2"/>
  <c r="P1078" i="2"/>
  <c r="AD1077" i="2"/>
  <c r="W1077" i="2"/>
  <c r="P1077" i="2"/>
  <c r="AD1076" i="2"/>
  <c r="W1076" i="2"/>
  <c r="P1076" i="2"/>
  <c r="AD1075" i="2"/>
  <c r="W1075" i="2"/>
  <c r="P1075" i="2"/>
  <c r="AD1074" i="2"/>
  <c r="W1074" i="2"/>
  <c r="P1074" i="2"/>
  <c r="AD1073" i="2"/>
  <c r="W1073" i="2"/>
  <c r="P1073" i="2"/>
  <c r="AD1072" i="2"/>
  <c r="W1072" i="2"/>
  <c r="P1072" i="2"/>
  <c r="AD1071" i="2"/>
  <c r="W1071" i="2"/>
  <c r="P1071" i="2"/>
  <c r="AD1070" i="2"/>
  <c r="W1070" i="2"/>
  <c r="P1070" i="2"/>
  <c r="AD1069" i="2"/>
  <c r="W1069" i="2"/>
  <c r="P1069" i="2"/>
  <c r="AD1068" i="2"/>
  <c r="W1068" i="2"/>
  <c r="P1068" i="2"/>
  <c r="AD1067" i="2"/>
  <c r="W1067" i="2"/>
  <c r="P1067" i="2"/>
  <c r="AD1066" i="2"/>
  <c r="W1066" i="2"/>
  <c r="P1066" i="2"/>
  <c r="AD1065" i="2"/>
  <c r="W1065" i="2"/>
  <c r="P1065" i="2"/>
  <c r="AD1064" i="2"/>
  <c r="W1064" i="2"/>
  <c r="P1064" i="2"/>
  <c r="AD1063" i="2"/>
  <c r="W1063" i="2"/>
  <c r="P1063" i="2"/>
  <c r="AD1062" i="2"/>
  <c r="W1062" i="2"/>
  <c r="P1062" i="2"/>
  <c r="AD1061" i="2"/>
  <c r="W1061" i="2"/>
  <c r="P1061" i="2"/>
  <c r="AD1060" i="2"/>
  <c r="W1060" i="2"/>
  <c r="P1060" i="2"/>
  <c r="AD1059" i="2"/>
  <c r="W1059" i="2"/>
  <c r="P1059" i="2"/>
  <c r="AD1058" i="2"/>
  <c r="W1058" i="2"/>
  <c r="P1058" i="2"/>
  <c r="AD1057" i="2"/>
  <c r="W1057" i="2"/>
  <c r="P1057" i="2"/>
  <c r="AD1056" i="2"/>
  <c r="W1056" i="2"/>
  <c r="P1056" i="2"/>
  <c r="AD1055" i="2"/>
  <c r="W1055" i="2"/>
  <c r="P1055" i="2"/>
  <c r="AD1054" i="2"/>
  <c r="W1054" i="2"/>
  <c r="P1054" i="2"/>
  <c r="AD1053" i="2"/>
  <c r="W1053" i="2"/>
  <c r="P1053" i="2"/>
  <c r="AD1052" i="2"/>
  <c r="W1052" i="2"/>
  <c r="P1052" i="2"/>
  <c r="AD1051" i="2"/>
  <c r="W1051" i="2"/>
  <c r="P1051" i="2"/>
  <c r="AD1050" i="2"/>
  <c r="W1050" i="2"/>
  <c r="P1050" i="2"/>
  <c r="AD1049" i="2"/>
  <c r="W1049" i="2"/>
  <c r="P1049" i="2"/>
  <c r="AD1048" i="2"/>
  <c r="W1048" i="2"/>
  <c r="P1048" i="2"/>
  <c r="AD1047" i="2"/>
  <c r="W1047" i="2"/>
  <c r="P1047" i="2"/>
  <c r="AD1046" i="2"/>
  <c r="W1046" i="2"/>
  <c r="P1046" i="2"/>
  <c r="AD1045" i="2"/>
  <c r="W1045" i="2"/>
  <c r="P1045" i="2"/>
  <c r="AD1044" i="2"/>
  <c r="W1044" i="2"/>
  <c r="P1044" i="2"/>
  <c r="AD1043" i="2"/>
  <c r="W1043" i="2"/>
  <c r="P1043" i="2"/>
  <c r="AD1042" i="2"/>
  <c r="W1042" i="2"/>
  <c r="P1042" i="2"/>
  <c r="AD1041" i="2"/>
  <c r="W1041" i="2"/>
  <c r="P1041" i="2"/>
  <c r="AD1040" i="2"/>
  <c r="W1040" i="2"/>
  <c r="P1040" i="2"/>
  <c r="AD1039" i="2"/>
  <c r="W1039" i="2"/>
  <c r="P1039" i="2"/>
  <c r="AD1038" i="2"/>
  <c r="W1038" i="2"/>
  <c r="P1038" i="2"/>
  <c r="AD1037" i="2"/>
  <c r="W1037" i="2"/>
  <c r="P1037" i="2"/>
  <c r="AD1036" i="2"/>
  <c r="W1036" i="2"/>
  <c r="P1036" i="2"/>
  <c r="AD1035" i="2"/>
  <c r="W1035" i="2"/>
  <c r="P1035" i="2"/>
  <c r="AD1034" i="2"/>
  <c r="W1034" i="2"/>
  <c r="P1034" i="2"/>
  <c r="AD1033" i="2"/>
  <c r="W1033" i="2"/>
  <c r="P1033" i="2"/>
  <c r="AD1032" i="2"/>
  <c r="W1032" i="2"/>
  <c r="P1032" i="2"/>
  <c r="AD1031" i="2"/>
  <c r="W1031" i="2"/>
  <c r="P1031" i="2"/>
  <c r="AD1030" i="2"/>
  <c r="W1030" i="2"/>
  <c r="P1030" i="2"/>
  <c r="AD1029" i="2"/>
  <c r="W1029" i="2"/>
  <c r="P1029" i="2"/>
  <c r="AD1028" i="2"/>
  <c r="W1028" i="2"/>
  <c r="P1028" i="2"/>
  <c r="AD1027" i="2"/>
  <c r="W1027" i="2"/>
  <c r="P1027" i="2"/>
  <c r="AD1026" i="2"/>
  <c r="W1026" i="2"/>
  <c r="P1026" i="2"/>
  <c r="AD1025" i="2"/>
  <c r="W1025" i="2"/>
  <c r="P1025" i="2"/>
  <c r="AD1024" i="2"/>
  <c r="W1024" i="2"/>
  <c r="P1024" i="2"/>
  <c r="AD1023" i="2"/>
  <c r="W1023" i="2"/>
  <c r="P1023" i="2"/>
  <c r="AD1022" i="2"/>
  <c r="W1022" i="2"/>
  <c r="P1022" i="2"/>
  <c r="AD1021" i="2"/>
  <c r="W1021" i="2"/>
  <c r="P1021" i="2"/>
  <c r="AD1020" i="2"/>
  <c r="W1020" i="2"/>
  <c r="P1020" i="2"/>
  <c r="AD1019" i="2"/>
  <c r="W1019" i="2"/>
  <c r="P1019" i="2"/>
  <c r="AD1018" i="2"/>
  <c r="W1018" i="2"/>
  <c r="P1018" i="2"/>
  <c r="AD1017" i="2"/>
  <c r="W1017" i="2"/>
  <c r="P1017" i="2"/>
  <c r="AD1016" i="2"/>
  <c r="W1016" i="2"/>
  <c r="P1016" i="2"/>
  <c r="AD1015" i="2"/>
  <c r="W1015" i="2"/>
  <c r="P1015" i="2"/>
  <c r="AD1014" i="2"/>
  <c r="W1014" i="2"/>
  <c r="P1014" i="2"/>
  <c r="AD1013" i="2"/>
  <c r="W1013" i="2"/>
  <c r="P1013" i="2"/>
  <c r="AD1012" i="2"/>
  <c r="W1012" i="2"/>
  <c r="P1012" i="2"/>
  <c r="AD1011" i="2"/>
  <c r="W1011" i="2"/>
  <c r="P1011" i="2"/>
  <c r="AD1010" i="2"/>
  <c r="W1010" i="2"/>
  <c r="P1010" i="2"/>
  <c r="AD1009" i="2"/>
  <c r="W1009" i="2"/>
  <c r="P1009" i="2"/>
  <c r="AD1008" i="2"/>
  <c r="W1008" i="2"/>
  <c r="P1008" i="2"/>
  <c r="AD1007" i="2"/>
  <c r="W1007" i="2"/>
  <c r="P1007" i="2"/>
  <c r="AD1006" i="2"/>
  <c r="W1006" i="2"/>
  <c r="P1006" i="2"/>
  <c r="AD1005" i="2"/>
  <c r="W1005" i="2"/>
  <c r="P1005" i="2"/>
  <c r="AD1004" i="2"/>
  <c r="W1004" i="2"/>
  <c r="P1004" i="2"/>
  <c r="AD1003" i="2"/>
  <c r="W1003" i="2"/>
  <c r="P1003" i="2"/>
  <c r="AD1002" i="2"/>
  <c r="W1002" i="2"/>
  <c r="P1002" i="2"/>
  <c r="AD1001" i="2"/>
  <c r="W1001" i="2"/>
  <c r="P1001" i="2"/>
  <c r="AD1000" i="2"/>
  <c r="W1000" i="2"/>
  <c r="P1000" i="2"/>
  <c r="AD999" i="2"/>
  <c r="W999" i="2"/>
  <c r="P999" i="2"/>
  <c r="AD998" i="2"/>
  <c r="W998" i="2"/>
  <c r="P998" i="2"/>
  <c r="AD997" i="2"/>
  <c r="W997" i="2"/>
  <c r="P997" i="2"/>
  <c r="AD996" i="2"/>
  <c r="W996" i="2"/>
  <c r="P996" i="2"/>
  <c r="AD995" i="2"/>
  <c r="W995" i="2"/>
  <c r="P995" i="2"/>
  <c r="AD994" i="2"/>
  <c r="W994" i="2"/>
  <c r="P994" i="2"/>
  <c r="AD993" i="2"/>
  <c r="W993" i="2"/>
  <c r="P993" i="2"/>
  <c r="AD992" i="2"/>
  <c r="W992" i="2"/>
  <c r="P992" i="2"/>
  <c r="AD991" i="2"/>
  <c r="W991" i="2"/>
  <c r="P991" i="2"/>
  <c r="AD990" i="2"/>
  <c r="W990" i="2"/>
  <c r="P990" i="2"/>
  <c r="AD989" i="2"/>
  <c r="W989" i="2"/>
  <c r="P989" i="2"/>
  <c r="AD988" i="2"/>
  <c r="W988" i="2"/>
  <c r="P988" i="2"/>
  <c r="AD987" i="2"/>
  <c r="W987" i="2"/>
  <c r="P987" i="2"/>
  <c r="AD986" i="2"/>
  <c r="W986" i="2"/>
  <c r="P986" i="2"/>
  <c r="AD985" i="2"/>
  <c r="W985" i="2"/>
  <c r="P985" i="2"/>
  <c r="AD984" i="2"/>
  <c r="W984" i="2"/>
  <c r="P984" i="2"/>
  <c r="AD983" i="2"/>
  <c r="W983" i="2"/>
  <c r="P983" i="2"/>
  <c r="AD982" i="2"/>
  <c r="W982" i="2"/>
  <c r="P982" i="2"/>
  <c r="AD981" i="2"/>
  <c r="W981" i="2"/>
  <c r="P981" i="2"/>
  <c r="AD980" i="2"/>
  <c r="W980" i="2"/>
  <c r="P980" i="2"/>
  <c r="AD979" i="2"/>
  <c r="W979" i="2"/>
  <c r="P979" i="2"/>
  <c r="AD978" i="2"/>
  <c r="W978" i="2"/>
  <c r="P978" i="2"/>
  <c r="AD977" i="2"/>
  <c r="W977" i="2"/>
  <c r="P977" i="2"/>
  <c r="AD976" i="2"/>
  <c r="W976" i="2"/>
  <c r="P976" i="2"/>
  <c r="AD975" i="2"/>
  <c r="W975" i="2"/>
  <c r="P975" i="2"/>
  <c r="AD974" i="2"/>
  <c r="W974" i="2"/>
  <c r="P974" i="2"/>
  <c r="AD973" i="2"/>
  <c r="W973" i="2"/>
  <c r="P973" i="2"/>
  <c r="AD972" i="2"/>
  <c r="W972" i="2"/>
  <c r="P972" i="2"/>
  <c r="AD971" i="2"/>
  <c r="W971" i="2"/>
  <c r="P971" i="2"/>
  <c r="AD970" i="2"/>
  <c r="W970" i="2"/>
  <c r="P970" i="2"/>
  <c r="AD969" i="2"/>
  <c r="W969" i="2"/>
  <c r="P969" i="2"/>
  <c r="AD968" i="2"/>
  <c r="W968" i="2"/>
  <c r="P968" i="2"/>
  <c r="AD967" i="2"/>
  <c r="W967" i="2"/>
  <c r="P967" i="2"/>
  <c r="AD966" i="2"/>
  <c r="W966" i="2"/>
  <c r="P966" i="2"/>
  <c r="AD965" i="2"/>
  <c r="W965" i="2"/>
  <c r="P965" i="2"/>
  <c r="AD964" i="2"/>
  <c r="W964" i="2"/>
  <c r="P964" i="2"/>
  <c r="AD963" i="2"/>
  <c r="W963" i="2"/>
  <c r="P963" i="2"/>
  <c r="AD962" i="2"/>
  <c r="W962" i="2"/>
  <c r="P962" i="2"/>
  <c r="AD961" i="2"/>
  <c r="W961" i="2"/>
  <c r="P961" i="2"/>
  <c r="AD960" i="2"/>
  <c r="W960" i="2"/>
  <c r="P960" i="2"/>
  <c r="AD959" i="2"/>
  <c r="W959" i="2"/>
  <c r="P959" i="2"/>
  <c r="AD958" i="2"/>
  <c r="W958" i="2"/>
  <c r="P958" i="2"/>
  <c r="AD957" i="2"/>
  <c r="W957" i="2"/>
  <c r="P957" i="2"/>
  <c r="AD956" i="2"/>
  <c r="W956" i="2"/>
  <c r="P956" i="2"/>
  <c r="AD955" i="2"/>
  <c r="W955" i="2"/>
  <c r="P955" i="2"/>
  <c r="AD954" i="2"/>
  <c r="W954" i="2"/>
  <c r="P954" i="2"/>
  <c r="AD953" i="2"/>
  <c r="W953" i="2"/>
  <c r="P953" i="2"/>
  <c r="AD952" i="2"/>
  <c r="W952" i="2"/>
  <c r="P952" i="2"/>
  <c r="AD951" i="2"/>
  <c r="W951" i="2"/>
  <c r="P951" i="2"/>
  <c r="AD950" i="2"/>
  <c r="W950" i="2"/>
  <c r="P950" i="2"/>
  <c r="AD949" i="2"/>
  <c r="W949" i="2"/>
  <c r="P949" i="2"/>
  <c r="AD948" i="2"/>
  <c r="W948" i="2"/>
  <c r="P948" i="2"/>
  <c r="AD947" i="2"/>
  <c r="W947" i="2"/>
  <c r="P947" i="2"/>
  <c r="AD946" i="2"/>
  <c r="W946" i="2"/>
  <c r="P946" i="2"/>
  <c r="AD945" i="2"/>
  <c r="W945" i="2"/>
  <c r="P945" i="2"/>
  <c r="AD944" i="2"/>
  <c r="W944" i="2"/>
  <c r="P944" i="2"/>
  <c r="AD943" i="2"/>
  <c r="W943" i="2"/>
  <c r="P943" i="2"/>
  <c r="AD942" i="2"/>
  <c r="W942" i="2"/>
  <c r="P942" i="2"/>
  <c r="AD941" i="2"/>
  <c r="W941" i="2"/>
  <c r="P941" i="2"/>
  <c r="AD940" i="2"/>
  <c r="W940" i="2"/>
  <c r="P940" i="2"/>
  <c r="AD939" i="2"/>
  <c r="W939" i="2"/>
  <c r="P939" i="2"/>
  <c r="AD938" i="2"/>
  <c r="W938" i="2"/>
  <c r="P938" i="2"/>
  <c r="AD937" i="2"/>
  <c r="W937" i="2"/>
  <c r="P937" i="2"/>
  <c r="AD936" i="2"/>
  <c r="W936" i="2"/>
  <c r="P936" i="2"/>
  <c r="AD935" i="2"/>
  <c r="W935" i="2"/>
  <c r="P935" i="2"/>
  <c r="AD934" i="2"/>
  <c r="W934" i="2"/>
  <c r="P934" i="2"/>
  <c r="AD933" i="2"/>
  <c r="W933" i="2"/>
  <c r="P933" i="2"/>
  <c r="AD932" i="2"/>
  <c r="W932" i="2"/>
  <c r="P932" i="2"/>
  <c r="AD931" i="2"/>
  <c r="W931" i="2"/>
  <c r="P931" i="2"/>
  <c r="AD930" i="2"/>
  <c r="W930" i="2"/>
  <c r="P930" i="2"/>
  <c r="AD929" i="2"/>
  <c r="W929" i="2"/>
  <c r="P929" i="2"/>
  <c r="AD928" i="2"/>
  <c r="W928" i="2"/>
  <c r="P928" i="2"/>
  <c r="AD927" i="2"/>
  <c r="W927" i="2"/>
  <c r="P927" i="2"/>
  <c r="AD926" i="2"/>
  <c r="W926" i="2"/>
  <c r="P926" i="2"/>
  <c r="AD925" i="2"/>
  <c r="W925" i="2"/>
  <c r="P925" i="2"/>
  <c r="AD924" i="2"/>
  <c r="W924" i="2"/>
  <c r="P924" i="2"/>
  <c r="AD923" i="2"/>
  <c r="W923" i="2"/>
  <c r="P923" i="2"/>
  <c r="AD922" i="2"/>
  <c r="W922" i="2"/>
  <c r="P922" i="2"/>
  <c r="AD921" i="2"/>
  <c r="W921" i="2"/>
  <c r="P921" i="2"/>
  <c r="AD920" i="2"/>
  <c r="W920" i="2"/>
  <c r="P920" i="2"/>
  <c r="AD919" i="2"/>
  <c r="W919" i="2"/>
  <c r="P919" i="2"/>
  <c r="AD918" i="2"/>
  <c r="W918" i="2"/>
  <c r="P918" i="2"/>
  <c r="AD917" i="2"/>
  <c r="W917" i="2"/>
  <c r="P917" i="2"/>
  <c r="AD916" i="2"/>
  <c r="W916" i="2"/>
  <c r="P916" i="2"/>
  <c r="AD915" i="2"/>
  <c r="W915" i="2"/>
  <c r="P915" i="2"/>
  <c r="AD914" i="2"/>
  <c r="W914" i="2"/>
  <c r="P914" i="2"/>
  <c r="AD913" i="2"/>
  <c r="W913" i="2"/>
  <c r="P913" i="2"/>
  <c r="AD912" i="2"/>
  <c r="W912" i="2"/>
  <c r="P912" i="2"/>
  <c r="AD911" i="2"/>
  <c r="W911" i="2"/>
  <c r="P911" i="2"/>
  <c r="AD910" i="2"/>
  <c r="W910" i="2"/>
  <c r="P910" i="2"/>
  <c r="AD909" i="2"/>
  <c r="W909" i="2"/>
  <c r="P909" i="2"/>
  <c r="AD908" i="2"/>
  <c r="W908" i="2"/>
  <c r="P908" i="2"/>
  <c r="AD907" i="2"/>
  <c r="W907" i="2"/>
  <c r="P907" i="2"/>
  <c r="AD906" i="2"/>
  <c r="W906" i="2"/>
  <c r="P906" i="2"/>
  <c r="AD905" i="2"/>
  <c r="W905" i="2"/>
  <c r="P905" i="2"/>
  <c r="AD904" i="2"/>
  <c r="W904" i="2"/>
  <c r="P904" i="2"/>
  <c r="AD903" i="2"/>
  <c r="W903" i="2"/>
  <c r="P903" i="2"/>
  <c r="AD902" i="2"/>
  <c r="W902" i="2"/>
  <c r="P902" i="2"/>
  <c r="AD901" i="2"/>
  <c r="W901" i="2"/>
  <c r="P901" i="2"/>
  <c r="AD900" i="2"/>
  <c r="W900" i="2"/>
  <c r="P900" i="2"/>
  <c r="AD899" i="2"/>
  <c r="W899" i="2"/>
  <c r="P899" i="2"/>
  <c r="AD898" i="2"/>
  <c r="W898" i="2"/>
  <c r="P898" i="2"/>
  <c r="AD897" i="2"/>
  <c r="W897" i="2"/>
  <c r="P897" i="2"/>
  <c r="AD896" i="2"/>
  <c r="W896" i="2"/>
  <c r="P896" i="2"/>
  <c r="AD895" i="2"/>
  <c r="W895" i="2"/>
  <c r="P895" i="2"/>
  <c r="AD894" i="2"/>
  <c r="W894" i="2"/>
  <c r="P894" i="2"/>
  <c r="AD893" i="2"/>
  <c r="W893" i="2"/>
  <c r="P893" i="2"/>
  <c r="AD892" i="2"/>
  <c r="W892" i="2"/>
  <c r="P892" i="2"/>
  <c r="AD891" i="2"/>
  <c r="W891" i="2"/>
  <c r="P891" i="2"/>
  <c r="AD890" i="2"/>
  <c r="W890" i="2"/>
  <c r="P890" i="2"/>
  <c r="AD889" i="2"/>
  <c r="W889" i="2"/>
  <c r="P889" i="2"/>
  <c r="AD888" i="2"/>
  <c r="W888" i="2"/>
  <c r="P888" i="2"/>
  <c r="AD887" i="2"/>
  <c r="W887" i="2"/>
  <c r="P887" i="2"/>
  <c r="AD886" i="2"/>
  <c r="W886" i="2"/>
  <c r="P886" i="2"/>
  <c r="AD885" i="2"/>
  <c r="W885" i="2"/>
  <c r="P885" i="2"/>
  <c r="AD884" i="2"/>
  <c r="W884" i="2"/>
  <c r="P884" i="2"/>
  <c r="AD883" i="2"/>
  <c r="W883" i="2"/>
  <c r="P883" i="2"/>
  <c r="AD882" i="2"/>
  <c r="W882" i="2"/>
  <c r="P882" i="2"/>
  <c r="AD881" i="2"/>
  <c r="W881" i="2"/>
  <c r="P881" i="2"/>
  <c r="AD880" i="2"/>
  <c r="W880" i="2"/>
  <c r="P880" i="2"/>
  <c r="AD879" i="2"/>
  <c r="W879" i="2"/>
  <c r="P879" i="2"/>
  <c r="AD878" i="2"/>
  <c r="W878" i="2"/>
  <c r="P878" i="2"/>
  <c r="AD877" i="2"/>
  <c r="W877" i="2"/>
  <c r="P877" i="2"/>
  <c r="AD876" i="2"/>
  <c r="W876" i="2"/>
  <c r="P876" i="2"/>
  <c r="AD875" i="2"/>
  <c r="W875" i="2"/>
  <c r="P875" i="2"/>
  <c r="AD874" i="2"/>
  <c r="W874" i="2"/>
  <c r="P874" i="2"/>
  <c r="AD873" i="2"/>
  <c r="W873" i="2"/>
  <c r="P873" i="2"/>
  <c r="AD872" i="2"/>
  <c r="W872" i="2"/>
  <c r="P872" i="2"/>
  <c r="AD871" i="2"/>
  <c r="W871" i="2"/>
  <c r="P871" i="2"/>
  <c r="AD870" i="2"/>
  <c r="W870" i="2"/>
  <c r="P870" i="2"/>
  <c r="AD869" i="2"/>
  <c r="W869" i="2"/>
  <c r="P869" i="2"/>
  <c r="AD868" i="2"/>
  <c r="W868" i="2"/>
  <c r="P868" i="2"/>
  <c r="AD867" i="2"/>
  <c r="W867" i="2"/>
  <c r="P867" i="2"/>
  <c r="AD866" i="2"/>
  <c r="W866" i="2"/>
  <c r="P866" i="2"/>
  <c r="AD865" i="2"/>
  <c r="W865" i="2"/>
  <c r="P865" i="2"/>
  <c r="AD864" i="2"/>
  <c r="W864" i="2"/>
  <c r="P864" i="2"/>
  <c r="AD863" i="2"/>
  <c r="W863" i="2"/>
  <c r="P863" i="2"/>
  <c r="AD862" i="2"/>
  <c r="W862" i="2"/>
  <c r="P862" i="2"/>
  <c r="AD861" i="2"/>
  <c r="W861" i="2"/>
  <c r="P861" i="2"/>
  <c r="AD860" i="2"/>
  <c r="W860" i="2"/>
  <c r="P860" i="2"/>
  <c r="AD859" i="2"/>
  <c r="W859" i="2"/>
  <c r="P859" i="2"/>
  <c r="AD858" i="2"/>
  <c r="W858" i="2"/>
  <c r="P858" i="2"/>
  <c r="AD857" i="2"/>
  <c r="W857" i="2"/>
  <c r="P857" i="2"/>
  <c r="AD856" i="2"/>
  <c r="W856" i="2"/>
  <c r="P856" i="2"/>
  <c r="AD855" i="2"/>
  <c r="W855" i="2"/>
  <c r="P855" i="2"/>
  <c r="AD854" i="2"/>
  <c r="W854" i="2"/>
  <c r="P854" i="2"/>
  <c r="AD853" i="2"/>
  <c r="W853" i="2"/>
  <c r="P853" i="2"/>
  <c r="AD852" i="2"/>
  <c r="W852" i="2"/>
  <c r="P852" i="2"/>
  <c r="AD851" i="2"/>
  <c r="W851" i="2"/>
  <c r="P851" i="2"/>
  <c r="AD850" i="2"/>
  <c r="W850" i="2"/>
  <c r="P850" i="2"/>
  <c r="AD849" i="2"/>
  <c r="W849" i="2"/>
  <c r="P849" i="2"/>
  <c r="AD848" i="2"/>
  <c r="W848" i="2"/>
  <c r="P848" i="2"/>
  <c r="AD847" i="2"/>
  <c r="W847" i="2"/>
  <c r="P847" i="2"/>
  <c r="AD846" i="2"/>
  <c r="W846" i="2"/>
  <c r="P846" i="2"/>
  <c r="AD845" i="2"/>
  <c r="W845" i="2"/>
  <c r="P845" i="2"/>
  <c r="AD844" i="2"/>
  <c r="W844" i="2"/>
  <c r="P844" i="2"/>
  <c r="AD843" i="2"/>
  <c r="W843" i="2"/>
  <c r="P843" i="2"/>
  <c r="AD842" i="2"/>
  <c r="W842" i="2"/>
  <c r="P842" i="2"/>
  <c r="AD841" i="2"/>
  <c r="W841" i="2"/>
  <c r="P841" i="2"/>
  <c r="AD840" i="2"/>
  <c r="W840" i="2"/>
  <c r="P840" i="2"/>
  <c r="AD839" i="2"/>
  <c r="W839" i="2"/>
  <c r="P839" i="2"/>
  <c r="AD838" i="2"/>
  <c r="W838" i="2"/>
  <c r="P838" i="2"/>
  <c r="AD837" i="2"/>
  <c r="W837" i="2"/>
  <c r="P837" i="2"/>
  <c r="AD836" i="2"/>
  <c r="W836" i="2"/>
  <c r="P836" i="2"/>
  <c r="AD835" i="2"/>
  <c r="W835" i="2"/>
  <c r="P835" i="2"/>
  <c r="AD834" i="2"/>
  <c r="W834" i="2"/>
  <c r="P834" i="2"/>
  <c r="AD833" i="2"/>
  <c r="W833" i="2"/>
  <c r="P833" i="2"/>
  <c r="AD832" i="2"/>
  <c r="W832" i="2"/>
  <c r="P832" i="2"/>
  <c r="AD831" i="2"/>
  <c r="W831" i="2"/>
  <c r="P831" i="2"/>
  <c r="AD830" i="2"/>
  <c r="W830" i="2"/>
  <c r="P830" i="2"/>
  <c r="AD829" i="2"/>
  <c r="W829" i="2"/>
  <c r="P829" i="2"/>
  <c r="AD828" i="2"/>
  <c r="W828" i="2"/>
  <c r="P828" i="2"/>
  <c r="AD827" i="2"/>
  <c r="W827" i="2"/>
  <c r="P827" i="2"/>
  <c r="AD826" i="2"/>
  <c r="W826" i="2"/>
  <c r="P826" i="2"/>
  <c r="AD825" i="2"/>
  <c r="W825" i="2"/>
  <c r="P825" i="2"/>
  <c r="AD824" i="2"/>
  <c r="W824" i="2"/>
  <c r="P824" i="2"/>
  <c r="AD823" i="2"/>
  <c r="W823" i="2"/>
  <c r="P823" i="2"/>
  <c r="AD822" i="2"/>
  <c r="W822" i="2"/>
  <c r="P822" i="2"/>
  <c r="AD821" i="2"/>
  <c r="W821" i="2"/>
  <c r="P821" i="2"/>
  <c r="AD820" i="2"/>
  <c r="W820" i="2"/>
  <c r="P820" i="2"/>
  <c r="AD819" i="2"/>
  <c r="W819" i="2"/>
  <c r="P819" i="2"/>
  <c r="AD818" i="2"/>
  <c r="W818" i="2"/>
  <c r="P818" i="2"/>
  <c r="AD817" i="2"/>
  <c r="W817" i="2"/>
  <c r="P817" i="2"/>
  <c r="AD816" i="2"/>
  <c r="W816" i="2"/>
  <c r="P816" i="2"/>
  <c r="AD815" i="2"/>
  <c r="W815" i="2"/>
  <c r="P815" i="2"/>
  <c r="AD814" i="2"/>
  <c r="W814" i="2"/>
  <c r="P814" i="2"/>
  <c r="AD813" i="2"/>
  <c r="W813" i="2"/>
  <c r="P813" i="2"/>
  <c r="AD812" i="2"/>
  <c r="W812" i="2"/>
  <c r="P812" i="2"/>
  <c r="AD811" i="2"/>
  <c r="W811" i="2"/>
  <c r="P811" i="2"/>
  <c r="AD810" i="2"/>
  <c r="W810" i="2"/>
  <c r="P810" i="2"/>
  <c r="AD809" i="2"/>
  <c r="W809" i="2"/>
  <c r="P809" i="2"/>
  <c r="AD808" i="2"/>
  <c r="W808" i="2"/>
  <c r="P808" i="2"/>
  <c r="AD807" i="2"/>
  <c r="W807" i="2"/>
  <c r="P807" i="2"/>
  <c r="AD806" i="2"/>
  <c r="W806" i="2"/>
  <c r="P806" i="2"/>
  <c r="AD805" i="2"/>
  <c r="W805" i="2"/>
  <c r="P805" i="2"/>
  <c r="AD804" i="2"/>
  <c r="W804" i="2"/>
  <c r="P804" i="2"/>
  <c r="AD803" i="2"/>
  <c r="W803" i="2"/>
  <c r="P803" i="2"/>
  <c r="AD802" i="2"/>
  <c r="W802" i="2"/>
  <c r="P802" i="2"/>
  <c r="AD801" i="2"/>
  <c r="W801" i="2"/>
  <c r="P801" i="2"/>
  <c r="AD800" i="2"/>
  <c r="W800" i="2"/>
  <c r="P800" i="2"/>
  <c r="AD799" i="2"/>
  <c r="W799" i="2"/>
  <c r="P799" i="2"/>
  <c r="AD798" i="2"/>
  <c r="W798" i="2"/>
  <c r="P798" i="2"/>
  <c r="AD797" i="2"/>
  <c r="W797" i="2"/>
  <c r="P797" i="2"/>
  <c r="AD796" i="2"/>
  <c r="W796" i="2"/>
  <c r="P796" i="2"/>
  <c r="AD795" i="2"/>
  <c r="W795" i="2"/>
  <c r="P795" i="2"/>
  <c r="AD794" i="2"/>
  <c r="W794" i="2"/>
  <c r="P794" i="2"/>
  <c r="AD793" i="2"/>
  <c r="W793" i="2"/>
  <c r="P793" i="2"/>
  <c r="AD792" i="2"/>
  <c r="W792" i="2"/>
  <c r="P792" i="2"/>
  <c r="AD791" i="2"/>
  <c r="W791" i="2"/>
  <c r="P791" i="2"/>
  <c r="AD790" i="2"/>
  <c r="W790" i="2"/>
  <c r="P790" i="2"/>
  <c r="AD789" i="2"/>
  <c r="W789" i="2"/>
  <c r="P789" i="2"/>
  <c r="AD788" i="2"/>
  <c r="W788" i="2"/>
  <c r="P788" i="2"/>
  <c r="AD787" i="2"/>
  <c r="W787" i="2"/>
  <c r="P787" i="2"/>
  <c r="AD786" i="2"/>
  <c r="W786" i="2"/>
  <c r="P786" i="2"/>
  <c r="AD785" i="2"/>
  <c r="W785" i="2"/>
  <c r="P785" i="2"/>
  <c r="AD784" i="2"/>
  <c r="W784" i="2"/>
  <c r="P784" i="2"/>
  <c r="AD783" i="2"/>
  <c r="W783" i="2"/>
  <c r="P783" i="2"/>
  <c r="AD782" i="2"/>
  <c r="W782" i="2"/>
  <c r="P782" i="2"/>
  <c r="AD781" i="2"/>
  <c r="W781" i="2"/>
  <c r="P781" i="2"/>
  <c r="AD780" i="2"/>
  <c r="W780" i="2"/>
  <c r="P780" i="2"/>
  <c r="AD779" i="2"/>
  <c r="W779" i="2"/>
  <c r="P779" i="2"/>
  <c r="AD778" i="2"/>
  <c r="W778" i="2"/>
  <c r="P778" i="2"/>
  <c r="AD777" i="2"/>
  <c r="W777" i="2"/>
  <c r="P777" i="2"/>
  <c r="AD776" i="2"/>
  <c r="W776" i="2"/>
  <c r="P776" i="2"/>
  <c r="AD775" i="2"/>
  <c r="W775" i="2"/>
  <c r="P775" i="2"/>
  <c r="AD774" i="2"/>
  <c r="W774" i="2"/>
  <c r="P774" i="2"/>
  <c r="AD773" i="2"/>
  <c r="W773" i="2"/>
  <c r="P773" i="2"/>
  <c r="AD772" i="2"/>
  <c r="W772" i="2"/>
  <c r="P772" i="2"/>
  <c r="AD771" i="2"/>
  <c r="W771" i="2"/>
  <c r="P771" i="2"/>
  <c r="AD770" i="2"/>
  <c r="W770" i="2"/>
  <c r="P770" i="2"/>
  <c r="AD769" i="2"/>
  <c r="W769" i="2"/>
  <c r="P769" i="2"/>
  <c r="AD768" i="2"/>
  <c r="W768" i="2"/>
  <c r="P768" i="2"/>
  <c r="AD767" i="2"/>
  <c r="W767" i="2"/>
  <c r="P767" i="2"/>
  <c r="AD766" i="2"/>
  <c r="W766" i="2"/>
  <c r="P766" i="2"/>
  <c r="AD765" i="2"/>
  <c r="W765" i="2"/>
  <c r="P765" i="2"/>
  <c r="AD764" i="2"/>
  <c r="W764" i="2"/>
  <c r="P764" i="2"/>
  <c r="AD763" i="2"/>
  <c r="W763" i="2"/>
  <c r="P763" i="2"/>
  <c r="AD762" i="2"/>
  <c r="W762" i="2"/>
  <c r="P762" i="2"/>
  <c r="AD761" i="2"/>
  <c r="W761" i="2"/>
  <c r="P761" i="2"/>
  <c r="AD760" i="2"/>
  <c r="W760" i="2"/>
  <c r="P760" i="2"/>
  <c r="AD759" i="2"/>
  <c r="W759" i="2"/>
  <c r="P759" i="2"/>
  <c r="AD758" i="2"/>
  <c r="W758" i="2"/>
  <c r="P758" i="2"/>
  <c r="AD757" i="2"/>
  <c r="W757" i="2"/>
  <c r="P757" i="2"/>
  <c r="AD756" i="2"/>
  <c r="W756" i="2"/>
  <c r="P756" i="2"/>
  <c r="AD755" i="2"/>
  <c r="W755" i="2"/>
  <c r="P755" i="2"/>
  <c r="AD754" i="2"/>
  <c r="W754" i="2"/>
  <c r="P754" i="2"/>
  <c r="AD753" i="2"/>
  <c r="W753" i="2"/>
  <c r="P753" i="2"/>
  <c r="AD752" i="2"/>
  <c r="W752" i="2"/>
  <c r="P752" i="2"/>
  <c r="AD751" i="2"/>
  <c r="W751" i="2"/>
  <c r="P751" i="2"/>
  <c r="AD750" i="2"/>
  <c r="W750" i="2"/>
  <c r="P750" i="2"/>
  <c r="AD749" i="2"/>
  <c r="W749" i="2"/>
  <c r="P749" i="2"/>
  <c r="AD748" i="2"/>
  <c r="W748" i="2"/>
  <c r="P748" i="2"/>
  <c r="AD747" i="2"/>
  <c r="W747" i="2"/>
  <c r="P747" i="2"/>
  <c r="AD746" i="2"/>
  <c r="W746" i="2"/>
  <c r="P746" i="2"/>
  <c r="AD745" i="2"/>
  <c r="W745" i="2"/>
  <c r="P745" i="2"/>
  <c r="AD744" i="2"/>
  <c r="W744" i="2"/>
  <c r="P744" i="2"/>
  <c r="AD743" i="2"/>
  <c r="W743" i="2"/>
  <c r="P743" i="2"/>
  <c r="AD742" i="2"/>
  <c r="W742" i="2"/>
  <c r="P742" i="2"/>
  <c r="AD741" i="2"/>
  <c r="W741" i="2"/>
  <c r="P741" i="2"/>
  <c r="AD740" i="2"/>
  <c r="W740" i="2"/>
  <c r="P740" i="2"/>
  <c r="AD739" i="2"/>
  <c r="W739" i="2"/>
  <c r="P739" i="2"/>
  <c r="AD738" i="2"/>
  <c r="W738" i="2"/>
  <c r="P738" i="2"/>
  <c r="AD737" i="2"/>
  <c r="W737" i="2"/>
  <c r="P737" i="2"/>
  <c r="AD736" i="2"/>
  <c r="W736" i="2"/>
  <c r="P736" i="2"/>
  <c r="AD735" i="2"/>
  <c r="W735" i="2"/>
  <c r="P735" i="2"/>
  <c r="AD734" i="2"/>
  <c r="W734" i="2"/>
  <c r="P734" i="2"/>
  <c r="AD733" i="2"/>
  <c r="W733" i="2"/>
  <c r="P733" i="2"/>
  <c r="AD732" i="2"/>
  <c r="W732" i="2"/>
  <c r="P732" i="2"/>
  <c r="AD731" i="2"/>
  <c r="W731" i="2"/>
  <c r="P731" i="2"/>
  <c r="AD730" i="2"/>
  <c r="W730" i="2"/>
  <c r="P730" i="2"/>
  <c r="AD729" i="2"/>
  <c r="W729" i="2"/>
  <c r="P729" i="2"/>
  <c r="AD728" i="2"/>
  <c r="W728" i="2"/>
  <c r="P728" i="2"/>
  <c r="AD727" i="2"/>
  <c r="W727" i="2"/>
  <c r="P727" i="2"/>
  <c r="AD726" i="2"/>
  <c r="W726" i="2"/>
  <c r="P726" i="2"/>
  <c r="AD725" i="2"/>
  <c r="W725" i="2"/>
  <c r="P725" i="2"/>
  <c r="AD724" i="2"/>
  <c r="W724" i="2"/>
  <c r="P724" i="2"/>
  <c r="AD723" i="2"/>
  <c r="W723" i="2"/>
  <c r="P723" i="2"/>
  <c r="AD722" i="2"/>
  <c r="W722" i="2"/>
  <c r="P722" i="2"/>
  <c r="AD721" i="2"/>
  <c r="W721" i="2"/>
  <c r="P721" i="2"/>
  <c r="AD720" i="2"/>
  <c r="W720" i="2"/>
  <c r="P720" i="2"/>
  <c r="AD719" i="2"/>
  <c r="W719" i="2"/>
  <c r="P719" i="2"/>
  <c r="AD718" i="2"/>
  <c r="W718" i="2"/>
  <c r="P718" i="2"/>
  <c r="AD717" i="2"/>
  <c r="W717" i="2"/>
  <c r="P717" i="2"/>
  <c r="AD716" i="2"/>
  <c r="W716" i="2"/>
  <c r="P716" i="2"/>
  <c r="AD715" i="2"/>
  <c r="W715" i="2"/>
  <c r="P715" i="2"/>
  <c r="AD714" i="2"/>
  <c r="W714" i="2"/>
  <c r="P714" i="2"/>
  <c r="AD713" i="2"/>
  <c r="W713" i="2"/>
  <c r="P713" i="2"/>
  <c r="AD712" i="2"/>
  <c r="W712" i="2"/>
  <c r="P712" i="2"/>
  <c r="AD711" i="2"/>
  <c r="W711" i="2"/>
  <c r="P711" i="2"/>
  <c r="AD710" i="2"/>
  <c r="W710" i="2"/>
  <c r="P710" i="2"/>
  <c r="AD709" i="2"/>
  <c r="W709" i="2"/>
  <c r="P709" i="2"/>
  <c r="AD708" i="2"/>
  <c r="W708" i="2"/>
  <c r="P708" i="2"/>
  <c r="AD707" i="2"/>
  <c r="W707" i="2"/>
  <c r="P707" i="2"/>
  <c r="AD706" i="2"/>
  <c r="W706" i="2"/>
  <c r="P706" i="2"/>
  <c r="AD705" i="2"/>
  <c r="W705" i="2"/>
  <c r="P705" i="2"/>
  <c r="AD704" i="2"/>
  <c r="W704" i="2"/>
  <c r="P704" i="2"/>
  <c r="AD703" i="2"/>
  <c r="W703" i="2"/>
  <c r="P703" i="2"/>
  <c r="AD702" i="2"/>
  <c r="W702" i="2"/>
  <c r="P702" i="2"/>
  <c r="AD701" i="2"/>
  <c r="W701" i="2"/>
  <c r="P701" i="2"/>
  <c r="AD700" i="2"/>
  <c r="W700" i="2"/>
  <c r="P700" i="2"/>
  <c r="AD699" i="2"/>
  <c r="W699" i="2"/>
  <c r="P699" i="2"/>
  <c r="AD698" i="2"/>
  <c r="W698" i="2"/>
  <c r="P698" i="2"/>
  <c r="AD697" i="2"/>
  <c r="W697" i="2"/>
  <c r="P697" i="2"/>
  <c r="AD696" i="2"/>
  <c r="W696" i="2"/>
  <c r="P696" i="2"/>
  <c r="AD695" i="2"/>
  <c r="W695" i="2"/>
  <c r="P695" i="2"/>
  <c r="AD694" i="2"/>
  <c r="W694" i="2"/>
  <c r="P694" i="2"/>
  <c r="AD693" i="2"/>
  <c r="W693" i="2"/>
  <c r="P693" i="2"/>
  <c r="AD692" i="2"/>
  <c r="W692" i="2"/>
  <c r="P692" i="2"/>
  <c r="AD691" i="2"/>
  <c r="W691" i="2"/>
  <c r="P691" i="2"/>
  <c r="AD690" i="2"/>
  <c r="W690" i="2"/>
  <c r="P690" i="2"/>
  <c r="AD689" i="2"/>
  <c r="W689" i="2"/>
  <c r="P689" i="2"/>
  <c r="AD688" i="2"/>
  <c r="W688" i="2"/>
  <c r="P688" i="2"/>
  <c r="AD687" i="2"/>
  <c r="W687" i="2"/>
  <c r="P687" i="2"/>
  <c r="AD686" i="2"/>
  <c r="W686" i="2"/>
  <c r="P686" i="2"/>
  <c r="AD685" i="2"/>
  <c r="W685" i="2"/>
  <c r="P685" i="2"/>
  <c r="AD684" i="2"/>
  <c r="W684" i="2"/>
  <c r="P684" i="2"/>
  <c r="AD683" i="2"/>
  <c r="W683" i="2"/>
  <c r="P683" i="2"/>
  <c r="AD682" i="2"/>
  <c r="W682" i="2"/>
  <c r="P682" i="2"/>
  <c r="AD681" i="2"/>
  <c r="W681" i="2"/>
  <c r="P681" i="2"/>
  <c r="AD680" i="2"/>
  <c r="W680" i="2"/>
  <c r="P680" i="2"/>
  <c r="AD679" i="2"/>
  <c r="W679" i="2"/>
  <c r="P679" i="2"/>
  <c r="AD678" i="2"/>
  <c r="W678" i="2"/>
  <c r="P678" i="2"/>
  <c r="AD677" i="2"/>
  <c r="W677" i="2"/>
  <c r="P677" i="2"/>
  <c r="AD676" i="2"/>
  <c r="W676" i="2"/>
  <c r="P676" i="2"/>
  <c r="AD675" i="2"/>
  <c r="W675" i="2"/>
  <c r="P675" i="2"/>
  <c r="AD674" i="2"/>
  <c r="W674" i="2"/>
  <c r="P674" i="2"/>
  <c r="AD673" i="2"/>
  <c r="W673" i="2"/>
  <c r="P673" i="2"/>
  <c r="AD672" i="2"/>
  <c r="W672" i="2"/>
  <c r="P672" i="2"/>
  <c r="AD671" i="2"/>
  <c r="W671" i="2"/>
  <c r="P671" i="2"/>
  <c r="AD670" i="2"/>
  <c r="W670" i="2"/>
  <c r="P670" i="2"/>
  <c r="AD669" i="2"/>
  <c r="W669" i="2"/>
  <c r="P669" i="2"/>
  <c r="AD668" i="2"/>
  <c r="W668" i="2"/>
  <c r="P668" i="2"/>
  <c r="AD667" i="2"/>
  <c r="W667" i="2"/>
  <c r="P667" i="2"/>
  <c r="AD666" i="2"/>
  <c r="W666" i="2"/>
  <c r="P666" i="2"/>
  <c r="AD665" i="2"/>
  <c r="W665" i="2"/>
  <c r="P665" i="2"/>
  <c r="AD664" i="2"/>
  <c r="W664" i="2"/>
  <c r="P664" i="2"/>
  <c r="AD663" i="2"/>
  <c r="W663" i="2"/>
  <c r="P663" i="2"/>
  <c r="AD662" i="2"/>
  <c r="W662" i="2"/>
  <c r="P662" i="2"/>
  <c r="AD661" i="2"/>
  <c r="W661" i="2"/>
  <c r="P661" i="2"/>
  <c r="AD660" i="2"/>
  <c r="W660" i="2"/>
  <c r="P660" i="2"/>
  <c r="AD659" i="2"/>
  <c r="W659" i="2"/>
  <c r="P659" i="2"/>
  <c r="AD658" i="2"/>
  <c r="W658" i="2"/>
  <c r="P658" i="2"/>
  <c r="AD657" i="2"/>
  <c r="W657" i="2"/>
  <c r="P657" i="2"/>
  <c r="AD656" i="2"/>
  <c r="W656" i="2"/>
  <c r="P656" i="2"/>
  <c r="AD655" i="2"/>
  <c r="W655" i="2"/>
  <c r="P655" i="2"/>
  <c r="AD654" i="2"/>
  <c r="W654" i="2"/>
  <c r="P654" i="2"/>
  <c r="AD653" i="2"/>
  <c r="W653" i="2"/>
  <c r="P653" i="2"/>
  <c r="AD652" i="2"/>
  <c r="W652" i="2"/>
  <c r="P652" i="2"/>
  <c r="AD651" i="2"/>
  <c r="W651" i="2"/>
  <c r="P651" i="2"/>
  <c r="AD650" i="2"/>
  <c r="W650" i="2"/>
  <c r="P650" i="2"/>
  <c r="AD649" i="2"/>
  <c r="W649" i="2"/>
  <c r="P649" i="2"/>
  <c r="AD648" i="2"/>
  <c r="W648" i="2"/>
  <c r="P648" i="2"/>
  <c r="AD647" i="2"/>
  <c r="W647" i="2"/>
  <c r="P647" i="2"/>
  <c r="AD646" i="2"/>
  <c r="W646" i="2"/>
  <c r="P646" i="2"/>
  <c r="AD645" i="2"/>
  <c r="W645" i="2"/>
  <c r="P645" i="2"/>
  <c r="AD644" i="2"/>
  <c r="W644" i="2"/>
  <c r="P644" i="2"/>
  <c r="AD643" i="2"/>
  <c r="W643" i="2"/>
  <c r="P643" i="2"/>
  <c r="AD642" i="2"/>
  <c r="W642" i="2"/>
  <c r="P642" i="2"/>
  <c r="AD641" i="2"/>
  <c r="W641" i="2"/>
  <c r="P641" i="2"/>
  <c r="AD640" i="2"/>
  <c r="W640" i="2"/>
  <c r="P640" i="2"/>
  <c r="AD639" i="2"/>
  <c r="W639" i="2"/>
  <c r="P639" i="2"/>
  <c r="AD638" i="2"/>
  <c r="W638" i="2"/>
  <c r="P638" i="2"/>
  <c r="AD637" i="2"/>
  <c r="W637" i="2"/>
  <c r="P637" i="2"/>
  <c r="AD636" i="2"/>
  <c r="W636" i="2"/>
  <c r="P636" i="2"/>
  <c r="AD635" i="2"/>
  <c r="W635" i="2"/>
  <c r="P635" i="2"/>
  <c r="AD634" i="2"/>
  <c r="W634" i="2"/>
  <c r="P634" i="2"/>
  <c r="AD633" i="2"/>
  <c r="W633" i="2"/>
  <c r="P633" i="2"/>
  <c r="AD632" i="2"/>
  <c r="W632" i="2"/>
  <c r="P632" i="2"/>
  <c r="AD631" i="2"/>
  <c r="W631" i="2"/>
  <c r="P631" i="2"/>
  <c r="AD630" i="2"/>
  <c r="W630" i="2"/>
  <c r="P630" i="2"/>
  <c r="AD629" i="2"/>
  <c r="W629" i="2"/>
  <c r="P629" i="2"/>
  <c r="AD628" i="2"/>
  <c r="W628" i="2"/>
  <c r="P628" i="2"/>
  <c r="AD627" i="2"/>
  <c r="W627" i="2"/>
  <c r="P627" i="2"/>
  <c r="AD626" i="2"/>
  <c r="W626" i="2"/>
  <c r="P626" i="2"/>
  <c r="AD625" i="2"/>
  <c r="W625" i="2"/>
  <c r="P625" i="2"/>
  <c r="AD624" i="2"/>
  <c r="W624" i="2"/>
  <c r="P624" i="2"/>
  <c r="AD623" i="2"/>
  <c r="W623" i="2"/>
  <c r="P623" i="2"/>
  <c r="AD622" i="2"/>
  <c r="W622" i="2"/>
  <c r="P622" i="2"/>
  <c r="AD621" i="2"/>
  <c r="W621" i="2"/>
  <c r="P621" i="2"/>
  <c r="AD620" i="2"/>
  <c r="W620" i="2"/>
  <c r="P620" i="2"/>
  <c r="AD619" i="2"/>
  <c r="W619" i="2"/>
  <c r="P619" i="2"/>
  <c r="AD618" i="2"/>
  <c r="W618" i="2"/>
  <c r="P618" i="2"/>
  <c r="AD617" i="2"/>
  <c r="W617" i="2"/>
  <c r="P617" i="2"/>
  <c r="AD616" i="2"/>
  <c r="W616" i="2"/>
  <c r="P616" i="2"/>
  <c r="AD615" i="2"/>
  <c r="W615" i="2"/>
  <c r="P615" i="2"/>
  <c r="AD614" i="2"/>
  <c r="W614" i="2"/>
  <c r="P614" i="2"/>
  <c r="AD613" i="2"/>
  <c r="W613" i="2"/>
  <c r="P613" i="2"/>
  <c r="AD612" i="2"/>
  <c r="W612" i="2"/>
  <c r="P612" i="2"/>
  <c r="AD611" i="2"/>
  <c r="W611" i="2"/>
  <c r="P611" i="2"/>
  <c r="AD610" i="2"/>
  <c r="W610" i="2"/>
  <c r="P610" i="2"/>
  <c r="AD609" i="2"/>
  <c r="W609" i="2"/>
  <c r="P609" i="2"/>
  <c r="AD608" i="2"/>
  <c r="W608" i="2"/>
  <c r="P608" i="2"/>
  <c r="AD607" i="2"/>
  <c r="W607" i="2"/>
  <c r="P607" i="2"/>
  <c r="AD606" i="2"/>
  <c r="W606" i="2"/>
  <c r="P606" i="2"/>
  <c r="AD605" i="2"/>
  <c r="W605" i="2"/>
  <c r="P605" i="2"/>
  <c r="AD604" i="2"/>
  <c r="W604" i="2"/>
  <c r="P604" i="2"/>
  <c r="AD603" i="2"/>
  <c r="W603" i="2"/>
  <c r="P603" i="2"/>
  <c r="AD602" i="2"/>
  <c r="W602" i="2"/>
  <c r="P602" i="2"/>
  <c r="AD601" i="2"/>
  <c r="W601" i="2"/>
  <c r="P601" i="2"/>
  <c r="AD600" i="2"/>
  <c r="W600" i="2"/>
  <c r="P600" i="2"/>
  <c r="AD599" i="2"/>
  <c r="W599" i="2"/>
  <c r="P599" i="2"/>
  <c r="AD598" i="2"/>
  <c r="W598" i="2"/>
  <c r="P598" i="2"/>
  <c r="AD597" i="2"/>
  <c r="W597" i="2"/>
  <c r="P597" i="2"/>
  <c r="AD596" i="2"/>
  <c r="W596" i="2"/>
  <c r="P596" i="2"/>
  <c r="AD595" i="2"/>
  <c r="W595" i="2"/>
  <c r="P595" i="2"/>
  <c r="AD594" i="2"/>
  <c r="W594" i="2"/>
  <c r="P594" i="2"/>
  <c r="AD593" i="2"/>
  <c r="W593" i="2"/>
  <c r="P593" i="2"/>
  <c r="AD592" i="2"/>
  <c r="W592" i="2"/>
  <c r="P592" i="2"/>
  <c r="AD591" i="2"/>
  <c r="W591" i="2"/>
  <c r="P591" i="2"/>
  <c r="AD590" i="2"/>
  <c r="W590" i="2"/>
  <c r="P590" i="2"/>
  <c r="AD589" i="2"/>
  <c r="W589" i="2"/>
  <c r="P589" i="2"/>
  <c r="AD588" i="2"/>
  <c r="W588" i="2"/>
  <c r="P588" i="2"/>
  <c r="AD587" i="2"/>
  <c r="W587" i="2"/>
  <c r="P587" i="2"/>
  <c r="AD586" i="2"/>
  <c r="W586" i="2"/>
  <c r="P586" i="2"/>
  <c r="AD585" i="2"/>
  <c r="W585" i="2"/>
  <c r="P585" i="2"/>
  <c r="AD584" i="2"/>
  <c r="W584" i="2"/>
  <c r="P584" i="2"/>
  <c r="AD583" i="2"/>
  <c r="W583" i="2"/>
  <c r="P583" i="2"/>
  <c r="AD582" i="2"/>
  <c r="W582" i="2"/>
  <c r="P582" i="2"/>
  <c r="AD581" i="2"/>
  <c r="W581" i="2"/>
  <c r="P581" i="2"/>
  <c r="AD580" i="2"/>
  <c r="W580" i="2"/>
  <c r="P580" i="2"/>
  <c r="AD579" i="2"/>
  <c r="W579" i="2"/>
  <c r="P579" i="2"/>
  <c r="AD578" i="2"/>
  <c r="W578" i="2"/>
  <c r="P578" i="2"/>
  <c r="AD577" i="2"/>
  <c r="W577" i="2"/>
  <c r="P577" i="2"/>
  <c r="AD576" i="2"/>
  <c r="W576" i="2"/>
  <c r="P576" i="2"/>
  <c r="AD575" i="2"/>
  <c r="W575" i="2"/>
  <c r="P575" i="2"/>
  <c r="AD574" i="2"/>
  <c r="W574" i="2"/>
  <c r="P574" i="2"/>
  <c r="AD573" i="2"/>
  <c r="W573" i="2"/>
  <c r="P573" i="2"/>
  <c r="AD572" i="2"/>
  <c r="W572" i="2"/>
  <c r="P572" i="2"/>
  <c r="AD571" i="2"/>
  <c r="W571" i="2"/>
  <c r="P571" i="2"/>
  <c r="AD570" i="2"/>
  <c r="W570" i="2"/>
  <c r="P570" i="2"/>
  <c r="AD569" i="2"/>
  <c r="W569" i="2"/>
  <c r="P569" i="2"/>
  <c r="AD568" i="2"/>
  <c r="W568" i="2"/>
  <c r="P568" i="2"/>
  <c r="AD567" i="2"/>
  <c r="W567" i="2"/>
  <c r="P567" i="2"/>
  <c r="AD566" i="2"/>
  <c r="W566" i="2"/>
  <c r="P566" i="2"/>
  <c r="AD565" i="2"/>
  <c r="W565" i="2"/>
  <c r="P565" i="2"/>
  <c r="AD564" i="2"/>
  <c r="W564" i="2"/>
  <c r="P564" i="2"/>
  <c r="AD563" i="2"/>
  <c r="W563" i="2"/>
  <c r="P563" i="2"/>
  <c r="AD562" i="2"/>
  <c r="W562" i="2"/>
  <c r="P562" i="2"/>
  <c r="AD561" i="2"/>
  <c r="W561" i="2"/>
  <c r="P561" i="2"/>
  <c r="AD560" i="2"/>
  <c r="W560" i="2"/>
  <c r="P560" i="2"/>
  <c r="AD559" i="2"/>
  <c r="W559" i="2"/>
  <c r="P559" i="2"/>
  <c r="AD558" i="2"/>
  <c r="W558" i="2"/>
  <c r="P558" i="2"/>
  <c r="AD557" i="2"/>
  <c r="W557" i="2"/>
  <c r="P557" i="2"/>
  <c r="AD556" i="2"/>
  <c r="W556" i="2"/>
  <c r="P556" i="2"/>
  <c r="AD555" i="2"/>
  <c r="W555" i="2"/>
  <c r="P555" i="2"/>
  <c r="AD554" i="2"/>
  <c r="W554" i="2"/>
  <c r="P554" i="2"/>
  <c r="AD553" i="2"/>
  <c r="W553" i="2"/>
  <c r="P553" i="2"/>
  <c r="AD552" i="2"/>
  <c r="W552" i="2"/>
  <c r="P552" i="2"/>
  <c r="AD551" i="2"/>
  <c r="W551" i="2"/>
  <c r="P551" i="2"/>
  <c r="AD550" i="2"/>
  <c r="W550" i="2"/>
  <c r="P550" i="2"/>
  <c r="AD549" i="2"/>
  <c r="W549" i="2"/>
  <c r="P549" i="2"/>
  <c r="AD548" i="2"/>
  <c r="W548" i="2"/>
  <c r="P548" i="2"/>
  <c r="AD547" i="2"/>
  <c r="W547" i="2"/>
  <c r="P547" i="2"/>
  <c r="AD546" i="2"/>
  <c r="W546" i="2"/>
  <c r="P546" i="2"/>
  <c r="AD545" i="2"/>
  <c r="W545" i="2"/>
  <c r="P545" i="2"/>
  <c r="AD544" i="2"/>
  <c r="W544" i="2"/>
  <c r="P544" i="2"/>
  <c r="AD543" i="2"/>
  <c r="W543" i="2"/>
  <c r="P543" i="2"/>
  <c r="AD542" i="2"/>
  <c r="W542" i="2"/>
  <c r="P542" i="2"/>
  <c r="AD541" i="2"/>
  <c r="W541" i="2"/>
  <c r="P541" i="2"/>
  <c r="AD540" i="2"/>
  <c r="W540" i="2"/>
  <c r="P540" i="2"/>
  <c r="AD539" i="2"/>
  <c r="W539" i="2"/>
  <c r="P539" i="2"/>
  <c r="AD538" i="2"/>
  <c r="W538" i="2"/>
  <c r="P538" i="2"/>
  <c r="AD537" i="2"/>
  <c r="W537" i="2"/>
  <c r="P537" i="2"/>
  <c r="AD536" i="2"/>
  <c r="W536" i="2"/>
  <c r="P536" i="2"/>
  <c r="AD535" i="2"/>
  <c r="W535" i="2"/>
  <c r="P535" i="2"/>
  <c r="AD534" i="2"/>
  <c r="W534" i="2"/>
  <c r="P534" i="2"/>
  <c r="AD533" i="2"/>
  <c r="W533" i="2"/>
  <c r="P533" i="2"/>
  <c r="AD532" i="2"/>
  <c r="W532" i="2"/>
  <c r="P532" i="2"/>
  <c r="AD531" i="2"/>
  <c r="W531" i="2"/>
  <c r="P531" i="2"/>
  <c r="AD530" i="2"/>
  <c r="W530" i="2"/>
  <c r="P530" i="2"/>
  <c r="AD529" i="2"/>
  <c r="W529" i="2"/>
  <c r="P529" i="2"/>
  <c r="AD528" i="2"/>
  <c r="W528" i="2"/>
  <c r="P528" i="2"/>
  <c r="AD527" i="2"/>
  <c r="W527" i="2"/>
  <c r="P527" i="2"/>
  <c r="AD526" i="2"/>
  <c r="W526" i="2"/>
  <c r="P526" i="2"/>
  <c r="AD525" i="2"/>
  <c r="W525" i="2"/>
  <c r="P525" i="2"/>
  <c r="AD524" i="2"/>
  <c r="W524" i="2"/>
  <c r="P524" i="2"/>
  <c r="AD523" i="2"/>
  <c r="W523" i="2"/>
  <c r="P523" i="2"/>
  <c r="AD522" i="2"/>
  <c r="W522" i="2"/>
  <c r="P522" i="2"/>
  <c r="AD521" i="2"/>
  <c r="W521" i="2"/>
  <c r="P521" i="2"/>
  <c r="AD520" i="2"/>
  <c r="W520" i="2"/>
  <c r="P520" i="2"/>
  <c r="AD519" i="2"/>
  <c r="W519" i="2"/>
  <c r="P519" i="2"/>
  <c r="AD518" i="2"/>
  <c r="W518" i="2"/>
  <c r="P518" i="2"/>
  <c r="AD517" i="2"/>
  <c r="W517" i="2"/>
  <c r="P517" i="2"/>
  <c r="AD516" i="2"/>
  <c r="W516" i="2"/>
  <c r="P516" i="2"/>
  <c r="AD515" i="2"/>
  <c r="W515" i="2"/>
  <c r="P515" i="2"/>
  <c r="AD514" i="2"/>
  <c r="W514" i="2"/>
  <c r="P514" i="2"/>
  <c r="AD513" i="2"/>
  <c r="W513" i="2"/>
  <c r="P513" i="2"/>
  <c r="AD512" i="2"/>
  <c r="W512" i="2"/>
  <c r="P512" i="2"/>
  <c r="AD511" i="2"/>
  <c r="W511" i="2"/>
  <c r="P511" i="2"/>
  <c r="AD510" i="2"/>
  <c r="W510" i="2"/>
  <c r="P510" i="2"/>
  <c r="AD509" i="2"/>
  <c r="W509" i="2"/>
  <c r="P509" i="2"/>
  <c r="AD508" i="2"/>
  <c r="W508" i="2"/>
  <c r="P508" i="2"/>
  <c r="AD507" i="2"/>
  <c r="W507" i="2"/>
  <c r="P507" i="2"/>
  <c r="AD506" i="2"/>
  <c r="W506" i="2"/>
  <c r="P506" i="2"/>
  <c r="AD505" i="2"/>
  <c r="W505" i="2"/>
  <c r="P505" i="2"/>
  <c r="AD504" i="2"/>
  <c r="W504" i="2"/>
  <c r="P504" i="2"/>
  <c r="AD503" i="2"/>
  <c r="W503" i="2"/>
  <c r="P503" i="2"/>
  <c r="AD502" i="2"/>
  <c r="W502" i="2"/>
  <c r="P502" i="2"/>
  <c r="AD501" i="2"/>
  <c r="W501" i="2"/>
  <c r="P501" i="2"/>
  <c r="AD500" i="2"/>
  <c r="W500" i="2"/>
  <c r="P500" i="2"/>
  <c r="AD499" i="2"/>
  <c r="W499" i="2"/>
  <c r="P499" i="2"/>
  <c r="AD498" i="2"/>
  <c r="W498" i="2"/>
  <c r="P498" i="2"/>
  <c r="AD497" i="2"/>
  <c r="W497" i="2"/>
  <c r="P497" i="2"/>
  <c r="AD496" i="2"/>
  <c r="W496" i="2"/>
  <c r="P496" i="2"/>
  <c r="AD495" i="2"/>
  <c r="W495" i="2"/>
  <c r="P495" i="2"/>
  <c r="AD494" i="2"/>
  <c r="W494" i="2"/>
  <c r="P494" i="2"/>
  <c r="AD493" i="2"/>
  <c r="W493" i="2"/>
  <c r="P493" i="2"/>
  <c r="AD492" i="2"/>
  <c r="W492" i="2"/>
  <c r="P492" i="2"/>
  <c r="AD491" i="2"/>
  <c r="W491" i="2"/>
  <c r="P491" i="2"/>
  <c r="AD490" i="2"/>
  <c r="W490" i="2"/>
  <c r="P490" i="2"/>
  <c r="AD489" i="2"/>
  <c r="W489" i="2"/>
  <c r="P489" i="2"/>
  <c r="AD488" i="2"/>
  <c r="W488" i="2"/>
  <c r="P488" i="2"/>
  <c r="AD487" i="2"/>
  <c r="W487" i="2"/>
  <c r="P487" i="2"/>
  <c r="AD486" i="2"/>
  <c r="W486" i="2"/>
  <c r="P486" i="2"/>
  <c r="AD485" i="2"/>
  <c r="W485" i="2"/>
  <c r="P485" i="2"/>
  <c r="AD484" i="2"/>
  <c r="W484" i="2"/>
  <c r="P484" i="2"/>
  <c r="AD483" i="2"/>
  <c r="W483" i="2"/>
  <c r="P483" i="2"/>
  <c r="AD482" i="2"/>
  <c r="W482" i="2"/>
  <c r="P482" i="2"/>
  <c r="AD481" i="2"/>
  <c r="W481" i="2"/>
  <c r="P481" i="2"/>
  <c r="AD480" i="2"/>
  <c r="W480" i="2"/>
  <c r="P480" i="2"/>
  <c r="AD479" i="2"/>
  <c r="W479" i="2"/>
  <c r="P479" i="2"/>
  <c r="AD478" i="2"/>
  <c r="W478" i="2"/>
  <c r="P478" i="2"/>
  <c r="AD477" i="2"/>
  <c r="W477" i="2"/>
  <c r="P477" i="2"/>
  <c r="AD476" i="2"/>
  <c r="W476" i="2"/>
  <c r="P476" i="2"/>
  <c r="AD475" i="2"/>
  <c r="W475" i="2"/>
  <c r="P475" i="2"/>
  <c r="AD474" i="2"/>
  <c r="W474" i="2"/>
  <c r="P474" i="2"/>
  <c r="AD473" i="2"/>
  <c r="W473" i="2"/>
  <c r="P473" i="2"/>
  <c r="AD472" i="2"/>
  <c r="W472" i="2"/>
  <c r="P472" i="2"/>
  <c r="AD471" i="2"/>
  <c r="W471" i="2"/>
  <c r="P471" i="2"/>
  <c r="AD470" i="2"/>
  <c r="W470" i="2"/>
  <c r="P470" i="2"/>
  <c r="AD469" i="2"/>
  <c r="W469" i="2"/>
  <c r="P469" i="2"/>
  <c r="AD468" i="2"/>
  <c r="W468" i="2"/>
  <c r="P468" i="2"/>
  <c r="AD467" i="2"/>
  <c r="W467" i="2"/>
  <c r="P467" i="2"/>
  <c r="AD466" i="2"/>
  <c r="W466" i="2"/>
  <c r="P466" i="2"/>
  <c r="AD465" i="2"/>
  <c r="W465" i="2"/>
  <c r="P465" i="2"/>
  <c r="AD464" i="2"/>
  <c r="W464" i="2"/>
  <c r="P464" i="2"/>
  <c r="AD463" i="2"/>
  <c r="W463" i="2"/>
  <c r="P463" i="2"/>
  <c r="AD462" i="2"/>
  <c r="W462" i="2"/>
  <c r="P462" i="2"/>
  <c r="AD461" i="2"/>
  <c r="W461" i="2"/>
  <c r="P461" i="2"/>
  <c r="AD460" i="2"/>
  <c r="W460" i="2"/>
  <c r="P460" i="2"/>
  <c r="AD459" i="2"/>
  <c r="W459" i="2"/>
  <c r="P459" i="2"/>
  <c r="AD458" i="2"/>
  <c r="W458" i="2"/>
  <c r="P458" i="2"/>
  <c r="AD457" i="2"/>
  <c r="W457" i="2"/>
  <c r="P457" i="2"/>
  <c r="AD456" i="2"/>
  <c r="W456" i="2"/>
  <c r="P456" i="2"/>
  <c r="AD455" i="2"/>
  <c r="W455" i="2"/>
  <c r="P455" i="2"/>
  <c r="AD454" i="2"/>
  <c r="W454" i="2"/>
  <c r="P454" i="2"/>
  <c r="AD453" i="2"/>
  <c r="W453" i="2"/>
  <c r="P453" i="2"/>
  <c r="AD452" i="2"/>
  <c r="W452" i="2"/>
  <c r="P452" i="2"/>
  <c r="AD451" i="2"/>
  <c r="W451" i="2"/>
  <c r="P451" i="2"/>
  <c r="AD450" i="2"/>
  <c r="W450" i="2"/>
  <c r="P450" i="2"/>
  <c r="AD449" i="2"/>
  <c r="W449" i="2"/>
  <c r="P449" i="2"/>
  <c r="AD448" i="2"/>
  <c r="W448" i="2"/>
  <c r="P448" i="2"/>
  <c r="AD447" i="2"/>
  <c r="W447" i="2"/>
  <c r="P447" i="2"/>
  <c r="AD446" i="2"/>
  <c r="W446" i="2"/>
  <c r="P446" i="2"/>
  <c r="AD445" i="2"/>
  <c r="W445" i="2"/>
  <c r="P445" i="2"/>
  <c r="AD444" i="2"/>
  <c r="W444" i="2"/>
  <c r="P444" i="2"/>
  <c r="AD443" i="2"/>
  <c r="W443" i="2"/>
  <c r="P443" i="2"/>
  <c r="AD442" i="2"/>
  <c r="W442" i="2"/>
  <c r="P442" i="2"/>
  <c r="AD441" i="2"/>
  <c r="W441" i="2"/>
  <c r="P441" i="2"/>
  <c r="AD440" i="2"/>
  <c r="W440" i="2"/>
  <c r="P440" i="2"/>
  <c r="AD439" i="2"/>
  <c r="W439" i="2"/>
  <c r="P439" i="2"/>
  <c r="AD438" i="2"/>
  <c r="W438" i="2"/>
  <c r="P438" i="2"/>
  <c r="AD437" i="2"/>
  <c r="W437" i="2"/>
  <c r="P437" i="2"/>
  <c r="AD436" i="2"/>
  <c r="W436" i="2"/>
  <c r="P436" i="2"/>
  <c r="AD435" i="2"/>
  <c r="W435" i="2"/>
  <c r="P435" i="2"/>
  <c r="AD434" i="2"/>
  <c r="W434" i="2"/>
  <c r="P434" i="2"/>
  <c r="AD433" i="2"/>
  <c r="W433" i="2"/>
  <c r="P433" i="2"/>
  <c r="AD432" i="2"/>
  <c r="W432" i="2"/>
  <c r="P432" i="2"/>
  <c r="AD431" i="2"/>
  <c r="W431" i="2"/>
  <c r="P431" i="2"/>
  <c r="AD430" i="2"/>
  <c r="W430" i="2"/>
  <c r="P430" i="2"/>
  <c r="AD429" i="2"/>
  <c r="W429" i="2"/>
  <c r="P429" i="2"/>
  <c r="AD428" i="2"/>
  <c r="W428" i="2"/>
  <c r="P428" i="2"/>
  <c r="AD427" i="2"/>
  <c r="W427" i="2"/>
  <c r="P427" i="2"/>
  <c r="AD426" i="2"/>
  <c r="W426" i="2"/>
  <c r="P426" i="2"/>
  <c r="AD425" i="2"/>
  <c r="W425" i="2"/>
  <c r="P425" i="2"/>
  <c r="AD424" i="2"/>
  <c r="W424" i="2"/>
  <c r="P424" i="2"/>
  <c r="AD423" i="2"/>
  <c r="W423" i="2"/>
  <c r="P423" i="2"/>
  <c r="AD422" i="2"/>
  <c r="W422" i="2"/>
  <c r="P422" i="2"/>
  <c r="AD421" i="2"/>
  <c r="W421" i="2"/>
  <c r="P421" i="2"/>
  <c r="AD420" i="2"/>
  <c r="W420" i="2"/>
  <c r="P420" i="2"/>
  <c r="AD419" i="2"/>
  <c r="W419" i="2"/>
  <c r="P419" i="2"/>
  <c r="AD418" i="2"/>
  <c r="W418" i="2"/>
  <c r="P418" i="2"/>
  <c r="AD417" i="2"/>
  <c r="W417" i="2"/>
  <c r="P417" i="2"/>
  <c r="AD416" i="2"/>
  <c r="W416" i="2"/>
  <c r="P416" i="2"/>
  <c r="AD415" i="2"/>
  <c r="W415" i="2"/>
  <c r="P415" i="2"/>
  <c r="AD414" i="2"/>
  <c r="W414" i="2"/>
  <c r="P414" i="2"/>
  <c r="AD413" i="2"/>
  <c r="W413" i="2"/>
  <c r="P413" i="2"/>
  <c r="AD412" i="2"/>
  <c r="W412" i="2"/>
  <c r="P412" i="2"/>
  <c r="AD411" i="2"/>
  <c r="W411" i="2"/>
  <c r="P411" i="2"/>
  <c r="AD410" i="2"/>
  <c r="W410" i="2"/>
  <c r="P410" i="2"/>
  <c r="AD409" i="2"/>
  <c r="W409" i="2"/>
  <c r="P409" i="2"/>
  <c r="AD408" i="2"/>
  <c r="W408" i="2"/>
  <c r="P408" i="2"/>
  <c r="AD407" i="2"/>
  <c r="W407" i="2"/>
  <c r="P407" i="2"/>
  <c r="AD406" i="2"/>
  <c r="W406" i="2"/>
  <c r="P406" i="2"/>
  <c r="AD405" i="2"/>
  <c r="W405" i="2"/>
  <c r="P405" i="2"/>
  <c r="AD404" i="2"/>
  <c r="W404" i="2"/>
  <c r="P404" i="2"/>
  <c r="AD403" i="2"/>
  <c r="W403" i="2"/>
  <c r="P403" i="2"/>
  <c r="AD402" i="2"/>
  <c r="W402" i="2"/>
  <c r="P402" i="2"/>
  <c r="AD401" i="2"/>
  <c r="W401" i="2"/>
  <c r="P401" i="2"/>
  <c r="AD400" i="2"/>
  <c r="W400" i="2"/>
  <c r="P400" i="2"/>
  <c r="AD399" i="2"/>
  <c r="W399" i="2"/>
  <c r="P399" i="2"/>
  <c r="AD398" i="2"/>
  <c r="W398" i="2"/>
  <c r="P398" i="2"/>
  <c r="AD397" i="2"/>
  <c r="W397" i="2"/>
  <c r="P397" i="2"/>
  <c r="AD396" i="2"/>
  <c r="W396" i="2"/>
  <c r="P396" i="2"/>
  <c r="AD395" i="2"/>
  <c r="W395" i="2"/>
  <c r="P395" i="2"/>
  <c r="AD394" i="2"/>
  <c r="W394" i="2"/>
  <c r="P394" i="2"/>
  <c r="AD393" i="2"/>
  <c r="W393" i="2"/>
  <c r="P393" i="2"/>
  <c r="AD392" i="2"/>
  <c r="W392" i="2"/>
  <c r="P392" i="2"/>
  <c r="AD391" i="2"/>
  <c r="W391" i="2"/>
  <c r="P391" i="2"/>
  <c r="AD390" i="2"/>
  <c r="W390" i="2"/>
  <c r="P390" i="2"/>
  <c r="AD389" i="2"/>
  <c r="W389" i="2"/>
  <c r="P389" i="2"/>
  <c r="AD388" i="2"/>
  <c r="W388" i="2"/>
  <c r="P388" i="2"/>
  <c r="AD387" i="2"/>
  <c r="W387" i="2"/>
  <c r="P387" i="2"/>
  <c r="AD386" i="2"/>
  <c r="W386" i="2"/>
  <c r="P386" i="2"/>
  <c r="AD385" i="2"/>
  <c r="W385" i="2"/>
  <c r="P385" i="2"/>
  <c r="AD384" i="2"/>
  <c r="W384" i="2"/>
  <c r="P384" i="2"/>
  <c r="AD383" i="2"/>
  <c r="W383" i="2"/>
  <c r="P383" i="2"/>
  <c r="AD382" i="2"/>
  <c r="W382" i="2"/>
  <c r="P382" i="2"/>
  <c r="AD381" i="2"/>
  <c r="W381" i="2"/>
  <c r="P381" i="2"/>
  <c r="AD380" i="2"/>
  <c r="W380" i="2"/>
  <c r="P380" i="2"/>
  <c r="AD379" i="2"/>
  <c r="W379" i="2"/>
  <c r="P379" i="2"/>
  <c r="AD378" i="2"/>
  <c r="W378" i="2"/>
  <c r="P378" i="2"/>
  <c r="AD377" i="2"/>
  <c r="W377" i="2"/>
  <c r="P377" i="2"/>
  <c r="AD376" i="2"/>
  <c r="W376" i="2"/>
  <c r="P376" i="2"/>
  <c r="AD375" i="2"/>
  <c r="W375" i="2"/>
  <c r="P375" i="2"/>
  <c r="AD374" i="2"/>
  <c r="W374" i="2"/>
  <c r="P374" i="2"/>
  <c r="AD373" i="2"/>
  <c r="W373" i="2"/>
  <c r="P373" i="2"/>
  <c r="AD372" i="2"/>
  <c r="W372" i="2"/>
  <c r="P372" i="2"/>
  <c r="AD371" i="2"/>
  <c r="W371" i="2"/>
  <c r="P371" i="2"/>
  <c r="AD370" i="2"/>
  <c r="W370" i="2"/>
  <c r="P370" i="2"/>
  <c r="AD369" i="2"/>
  <c r="W369" i="2"/>
  <c r="P369" i="2"/>
  <c r="AD368" i="2"/>
  <c r="W368" i="2"/>
  <c r="P368" i="2"/>
  <c r="AD367" i="2"/>
  <c r="W367" i="2"/>
  <c r="P367" i="2"/>
  <c r="AD366" i="2"/>
  <c r="W366" i="2"/>
  <c r="P366" i="2"/>
  <c r="AD365" i="2"/>
  <c r="W365" i="2"/>
  <c r="P365" i="2"/>
  <c r="AD364" i="2"/>
  <c r="W364" i="2"/>
  <c r="P364" i="2"/>
  <c r="AD363" i="2"/>
  <c r="W363" i="2"/>
  <c r="P363" i="2"/>
  <c r="AD362" i="2"/>
  <c r="W362" i="2"/>
  <c r="P362" i="2"/>
  <c r="AD361" i="2"/>
  <c r="W361" i="2"/>
  <c r="P361" i="2"/>
  <c r="AD360" i="2"/>
  <c r="W360" i="2"/>
  <c r="P360" i="2"/>
  <c r="AD359" i="2"/>
  <c r="W359" i="2"/>
  <c r="P359" i="2"/>
  <c r="AD358" i="2"/>
  <c r="W358" i="2"/>
  <c r="P358" i="2"/>
  <c r="AD357" i="2"/>
  <c r="W357" i="2"/>
  <c r="P357" i="2"/>
  <c r="AD356" i="2"/>
  <c r="W356" i="2"/>
  <c r="P356" i="2"/>
  <c r="AD355" i="2"/>
  <c r="W355" i="2"/>
  <c r="P355" i="2"/>
  <c r="AD354" i="2"/>
  <c r="W354" i="2"/>
  <c r="P354" i="2"/>
  <c r="AD353" i="2"/>
  <c r="W353" i="2"/>
  <c r="P353" i="2"/>
  <c r="AD352" i="2"/>
  <c r="W352" i="2"/>
  <c r="P352" i="2"/>
  <c r="AD351" i="2"/>
  <c r="W351" i="2"/>
  <c r="P351" i="2"/>
  <c r="AD350" i="2"/>
  <c r="W350" i="2"/>
  <c r="P350" i="2"/>
  <c r="AD349" i="2"/>
  <c r="W349" i="2"/>
  <c r="P349" i="2"/>
  <c r="AD348" i="2"/>
  <c r="W348" i="2"/>
  <c r="P348" i="2"/>
  <c r="AD347" i="2"/>
  <c r="W347" i="2"/>
  <c r="P347" i="2"/>
  <c r="AD346" i="2"/>
  <c r="W346" i="2"/>
  <c r="P346" i="2"/>
  <c r="AD345" i="2"/>
  <c r="W345" i="2"/>
  <c r="P345" i="2"/>
  <c r="AD344" i="2"/>
  <c r="W344" i="2"/>
  <c r="P344" i="2"/>
  <c r="AD343" i="2"/>
  <c r="W343" i="2"/>
  <c r="P343" i="2"/>
  <c r="AD342" i="2"/>
  <c r="W342" i="2"/>
  <c r="P342" i="2"/>
  <c r="AD341" i="2"/>
  <c r="W341" i="2"/>
  <c r="P341" i="2"/>
  <c r="AD340" i="2"/>
  <c r="W340" i="2"/>
  <c r="P340" i="2"/>
  <c r="AD339" i="2"/>
  <c r="W339" i="2"/>
  <c r="P339" i="2"/>
  <c r="AD338" i="2"/>
  <c r="W338" i="2"/>
  <c r="P338" i="2"/>
  <c r="AD337" i="2"/>
  <c r="W337" i="2"/>
  <c r="P337" i="2"/>
  <c r="AD336" i="2"/>
  <c r="W336" i="2"/>
  <c r="P336" i="2"/>
  <c r="AD335" i="2"/>
  <c r="W335" i="2"/>
  <c r="P335" i="2"/>
  <c r="AD334" i="2"/>
  <c r="W334" i="2"/>
  <c r="P334" i="2"/>
  <c r="AD333" i="2"/>
  <c r="W333" i="2"/>
  <c r="P333" i="2"/>
  <c r="AD332" i="2"/>
  <c r="W332" i="2"/>
  <c r="P332" i="2"/>
  <c r="AD331" i="2"/>
  <c r="W331" i="2"/>
  <c r="P331" i="2"/>
  <c r="AD330" i="2"/>
  <c r="W330" i="2"/>
  <c r="P330" i="2"/>
  <c r="AD329" i="2"/>
  <c r="W329" i="2"/>
  <c r="P329" i="2"/>
  <c r="AD328" i="2"/>
  <c r="W328" i="2"/>
  <c r="P328" i="2"/>
  <c r="AD327" i="2"/>
  <c r="W327" i="2"/>
  <c r="P327" i="2"/>
  <c r="AD326" i="2"/>
  <c r="W326" i="2"/>
  <c r="P326" i="2"/>
  <c r="AD325" i="2"/>
  <c r="W325" i="2"/>
  <c r="P325" i="2"/>
  <c r="AD324" i="2"/>
  <c r="W324" i="2"/>
  <c r="P324" i="2"/>
  <c r="AD323" i="2"/>
  <c r="W323" i="2"/>
  <c r="P323" i="2"/>
  <c r="AD322" i="2"/>
  <c r="W322" i="2"/>
  <c r="P322" i="2"/>
  <c r="AD321" i="2"/>
  <c r="W321" i="2"/>
  <c r="P321" i="2"/>
  <c r="AD320" i="2"/>
  <c r="W320" i="2"/>
  <c r="P320" i="2"/>
  <c r="AD319" i="2"/>
  <c r="W319" i="2"/>
  <c r="P319" i="2"/>
  <c r="AD318" i="2"/>
  <c r="W318" i="2"/>
  <c r="P318" i="2"/>
  <c r="AD317" i="2"/>
  <c r="W317" i="2"/>
  <c r="P317" i="2"/>
  <c r="AD316" i="2"/>
  <c r="W316" i="2"/>
  <c r="P316" i="2"/>
  <c r="AD315" i="2"/>
  <c r="W315" i="2"/>
  <c r="P315" i="2"/>
  <c r="AD314" i="2"/>
  <c r="W314" i="2"/>
  <c r="P314" i="2"/>
  <c r="AD313" i="2"/>
  <c r="W313" i="2"/>
  <c r="P313" i="2"/>
  <c r="AD312" i="2"/>
  <c r="W312" i="2"/>
  <c r="P312" i="2"/>
  <c r="AD311" i="2"/>
  <c r="W311" i="2"/>
  <c r="P311" i="2"/>
  <c r="AD310" i="2"/>
  <c r="W310" i="2"/>
  <c r="P310" i="2"/>
  <c r="AD309" i="2"/>
  <c r="W309" i="2"/>
  <c r="P309" i="2"/>
  <c r="AD308" i="2"/>
  <c r="W308" i="2"/>
  <c r="P308" i="2"/>
  <c r="AD307" i="2"/>
  <c r="W307" i="2"/>
  <c r="P307" i="2"/>
  <c r="AD306" i="2"/>
  <c r="W306" i="2"/>
  <c r="P306" i="2"/>
  <c r="AD305" i="2"/>
  <c r="W305" i="2"/>
  <c r="P305" i="2"/>
  <c r="AD304" i="2"/>
  <c r="W304" i="2"/>
  <c r="P304" i="2"/>
  <c r="AD303" i="2"/>
  <c r="W303" i="2"/>
  <c r="P303" i="2"/>
  <c r="AD302" i="2"/>
  <c r="W302" i="2"/>
  <c r="P302" i="2"/>
  <c r="AD301" i="2"/>
  <c r="W301" i="2"/>
  <c r="P301" i="2"/>
  <c r="AD300" i="2"/>
  <c r="W300" i="2"/>
  <c r="P300" i="2"/>
  <c r="AD299" i="2"/>
  <c r="W299" i="2"/>
  <c r="P299" i="2"/>
  <c r="AD298" i="2"/>
  <c r="W298" i="2"/>
  <c r="P298" i="2"/>
  <c r="AD297" i="2"/>
  <c r="W297" i="2"/>
  <c r="P297" i="2"/>
  <c r="AD296" i="2"/>
  <c r="W296" i="2"/>
  <c r="P296" i="2"/>
  <c r="AD295" i="2"/>
  <c r="W295" i="2"/>
  <c r="P295" i="2"/>
  <c r="AD294" i="2"/>
  <c r="W294" i="2"/>
  <c r="P294" i="2"/>
  <c r="AD293" i="2"/>
  <c r="W293" i="2"/>
  <c r="P293" i="2"/>
  <c r="AD292" i="2"/>
  <c r="W292" i="2"/>
  <c r="P292" i="2"/>
  <c r="AD291" i="2"/>
  <c r="W291" i="2"/>
  <c r="P291" i="2"/>
  <c r="AD290" i="2"/>
  <c r="W290" i="2"/>
  <c r="P290" i="2"/>
  <c r="AD289" i="2"/>
  <c r="W289" i="2"/>
  <c r="P289" i="2"/>
  <c r="AD288" i="2"/>
  <c r="W288" i="2"/>
  <c r="P288" i="2"/>
  <c r="AD287" i="2"/>
  <c r="W287" i="2"/>
  <c r="P287" i="2"/>
  <c r="AD286" i="2"/>
  <c r="W286" i="2"/>
  <c r="P286" i="2"/>
  <c r="AD285" i="2"/>
  <c r="W285" i="2"/>
  <c r="P285" i="2"/>
  <c r="AD284" i="2"/>
  <c r="W284" i="2"/>
  <c r="P284" i="2"/>
  <c r="AD283" i="2"/>
  <c r="W283" i="2"/>
  <c r="P283" i="2"/>
  <c r="AD282" i="2"/>
  <c r="W282" i="2"/>
  <c r="P282" i="2"/>
  <c r="AD281" i="2"/>
  <c r="W281" i="2"/>
  <c r="P281" i="2"/>
  <c r="AD280" i="2"/>
  <c r="W280" i="2"/>
  <c r="P280" i="2"/>
  <c r="AD279" i="2"/>
  <c r="W279" i="2"/>
  <c r="P279" i="2"/>
  <c r="AD278" i="2"/>
  <c r="W278" i="2"/>
  <c r="P278" i="2"/>
  <c r="AD277" i="2"/>
  <c r="W277" i="2"/>
  <c r="P277" i="2"/>
  <c r="AD276" i="2"/>
  <c r="W276" i="2"/>
  <c r="P276" i="2"/>
  <c r="AD275" i="2"/>
  <c r="W275" i="2"/>
  <c r="P275" i="2"/>
  <c r="AD274" i="2"/>
  <c r="W274" i="2"/>
  <c r="P274" i="2"/>
  <c r="AD273" i="2"/>
  <c r="W273" i="2"/>
  <c r="P273" i="2"/>
  <c r="AD272" i="2"/>
  <c r="W272" i="2"/>
  <c r="P272" i="2"/>
  <c r="AD271" i="2"/>
  <c r="W271" i="2"/>
  <c r="P271" i="2"/>
  <c r="AD270" i="2"/>
  <c r="W270" i="2"/>
  <c r="P270" i="2"/>
  <c r="AD269" i="2"/>
  <c r="W269" i="2"/>
  <c r="P269" i="2"/>
  <c r="AD268" i="2"/>
  <c r="W268" i="2"/>
  <c r="P268" i="2"/>
  <c r="AD267" i="2"/>
  <c r="W267" i="2"/>
  <c r="P267" i="2"/>
  <c r="AD266" i="2"/>
  <c r="W266" i="2"/>
  <c r="P266" i="2"/>
  <c r="AD265" i="2"/>
  <c r="W265" i="2"/>
  <c r="P265" i="2"/>
  <c r="AD264" i="2"/>
  <c r="W264" i="2"/>
  <c r="P264" i="2"/>
  <c r="AD263" i="2"/>
  <c r="W263" i="2"/>
  <c r="P263" i="2"/>
  <c r="AD262" i="2"/>
  <c r="W262" i="2"/>
  <c r="P262" i="2"/>
  <c r="AD261" i="2"/>
  <c r="W261" i="2"/>
  <c r="P261" i="2"/>
  <c r="AD260" i="2"/>
  <c r="W260" i="2"/>
  <c r="P260" i="2"/>
  <c r="AD259" i="2"/>
  <c r="W259" i="2"/>
  <c r="P259" i="2"/>
  <c r="AD258" i="2"/>
  <c r="W258" i="2"/>
  <c r="P258" i="2"/>
  <c r="AD257" i="2"/>
  <c r="W257" i="2"/>
  <c r="P257" i="2"/>
  <c r="AD256" i="2"/>
  <c r="W256" i="2"/>
  <c r="P256" i="2"/>
  <c r="AD255" i="2"/>
  <c r="W255" i="2"/>
  <c r="P255" i="2"/>
  <c r="AD254" i="2"/>
  <c r="W254" i="2"/>
  <c r="P254" i="2"/>
  <c r="AD253" i="2"/>
  <c r="W253" i="2"/>
  <c r="P253" i="2"/>
  <c r="AD252" i="2"/>
  <c r="W252" i="2"/>
  <c r="P252" i="2"/>
  <c r="AD251" i="2"/>
  <c r="W251" i="2"/>
  <c r="P251" i="2"/>
  <c r="AD250" i="2"/>
  <c r="W250" i="2"/>
  <c r="P250" i="2"/>
  <c r="AD249" i="2"/>
  <c r="W249" i="2"/>
  <c r="P249" i="2"/>
  <c r="AD248" i="2"/>
  <c r="W248" i="2"/>
  <c r="P248" i="2"/>
  <c r="AD247" i="2"/>
  <c r="W247" i="2"/>
  <c r="P247" i="2"/>
  <c r="AD246" i="2"/>
  <c r="W246" i="2"/>
  <c r="P246" i="2"/>
  <c r="AD245" i="2"/>
  <c r="W245" i="2"/>
  <c r="P245" i="2"/>
  <c r="AD244" i="2"/>
  <c r="W244" i="2"/>
  <c r="P244" i="2"/>
  <c r="AD243" i="2"/>
  <c r="W243" i="2"/>
  <c r="P243" i="2"/>
  <c r="AD242" i="2"/>
  <c r="W242" i="2"/>
  <c r="P242" i="2"/>
  <c r="AD241" i="2"/>
  <c r="W241" i="2"/>
  <c r="P241" i="2"/>
  <c r="AD240" i="2"/>
  <c r="W240" i="2"/>
  <c r="P240" i="2"/>
  <c r="AD239" i="2"/>
  <c r="W239" i="2"/>
  <c r="P239" i="2"/>
  <c r="AD238" i="2"/>
  <c r="W238" i="2"/>
  <c r="P238" i="2"/>
  <c r="AD237" i="2"/>
  <c r="W237" i="2"/>
  <c r="P237" i="2"/>
  <c r="AD236" i="2"/>
  <c r="W236" i="2"/>
  <c r="P236" i="2"/>
  <c r="AD235" i="2"/>
  <c r="W235" i="2"/>
  <c r="P235" i="2"/>
  <c r="AD234" i="2"/>
  <c r="W234" i="2"/>
  <c r="P234" i="2"/>
  <c r="AD233" i="2"/>
  <c r="W233" i="2"/>
  <c r="P233" i="2"/>
  <c r="AD232" i="2"/>
  <c r="W232" i="2"/>
  <c r="P232" i="2"/>
  <c r="AD231" i="2"/>
  <c r="W231" i="2"/>
  <c r="P231" i="2"/>
  <c r="AD230" i="2"/>
  <c r="W230" i="2"/>
  <c r="P230" i="2"/>
  <c r="AD229" i="2"/>
  <c r="W229" i="2"/>
  <c r="P229" i="2"/>
  <c r="AD228" i="2"/>
  <c r="W228" i="2"/>
  <c r="P228" i="2"/>
  <c r="AD227" i="2"/>
  <c r="W227" i="2"/>
  <c r="P227" i="2"/>
  <c r="AD226" i="2"/>
  <c r="W226" i="2"/>
  <c r="P226" i="2"/>
  <c r="AD225" i="2"/>
  <c r="W225" i="2"/>
  <c r="P225" i="2"/>
  <c r="AD224" i="2"/>
  <c r="W224" i="2"/>
  <c r="P224" i="2"/>
  <c r="AD223" i="2"/>
  <c r="W223" i="2"/>
  <c r="P223" i="2"/>
  <c r="AD222" i="2"/>
  <c r="W222" i="2"/>
  <c r="P222" i="2"/>
  <c r="AD221" i="2"/>
  <c r="W221" i="2"/>
  <c r="P221" i="2"/>
  <c r="AD220" i="2"/>
  <c r="W220" i="2"/>
  <c r="P220" i="2"/>
  <c r="AD219" i="2"/>
  <c r="W219" i="2"/>
  <c r="P219" i="2"/>
  <c r="AD218" i="2"/>
  <c r="W218" i="2"/>
  <c r="P218" i="2"/>
  <c r="AD217" i="2"/>
  <c r="W217" i="2"/>
  <c r="P217" i="2"/>
  <c r="AD216" i="2"/>
  <c r="W216" i="2"/>
  <c r="P216" i="2"/>
  <c r="AD215" i="2"/>
  <c r="W215" i="2"/>
  <c r="P215" i="2"/>
  <c r="AD214" i="2"/>
  <c r="W214" i="2"/>
  <c r="P214" i="2"/>
  <c r="AD213" i="2"/>
  <c r="W213" i="2"/>
  <c r="P213" i="2"/>
  <c r="AD212" i="2"/>
  <c r="W212" i="2"/>
  <c r="P212" i="2"/>
  <c r="AD211" i="2"/>
  <c r="W211" i="2"/>
  <c r="P211" i="2"/>
  <c r="AD210" i="2"/>
  <c r="W210" i="2"/>
  <c r="P210" i="2"/>
  <c r="AD209" i="2"/>
  <c r="W209" i="2"/>
  <c r="P209" i="2"/>
  <c r="AD208" i="2"/>
  <c r="W208" i="2"/>
  <c r="P208" i="2"/>
  <c r="AD207" i="2"/>
  <c r="W207" i="2"/>
  <c r="P207" i="2"/>
  <c r="AD206" i="2"/>
  <c r="W206" i="2"/>
  <c r="P206" i="2"/>
  <c r="AD205" i="2"/>
  <c r="W205" i="2"/>
  <c r="P205" i="2"/>
  <c r="AD204" i="2"/>
  <c r="W204" i="2"/>
  <c r="P204" i="2"/>
  <c r="AD203" i="2"/>
  <c r="W203" i="2"/>
  <c r="P203" i="2"/>
  <c r="AD202" i="2"/>
  <c r="W202" i="2"/>
  <c r="P202" i="2"/>
  <c r="AD201" i="2"/>
  <c r="W201" i="2"/>
  <c r="P201" i="2"/>
  <c r="AD200" i="2"/>
  <c r="W200" i="2"/>
  <c r="P200" i="2"/>
  <c r="AD199" i="2"/>
  <c r="W199" i="2"/>
  <c r="P199" i="2"/>
  <c r="AD198" i="2"/>
  <c r="W198" i="2"/>
  <c r="P198" i="2"/>
  <c r="AD197" i="2"/>
  <c r="W197" i="2"/>
  <c r="P197" i="2"/>
  <c r="AD196" i="2"/>
  <c r="W196" i="2"/>
  <c r="P196" i="2"/>
  <c r="AD195" i="2"/>
  <c r="W195" i="2"/>
  <c r="P195" i="2"/>
  <c r="AD194" i="2"/>
  <c r="W194" i="2"/>
  <c r="P194" i="2"/>
  <c r="AD193" i="2"/>
  <c r="W193" i="2"/>
  <c r="P193" i="2"/>
  <c r="AD192" i="2"/>
  <c r="W192" i="2"/>
  <c r="P192" i="2"/>
  <c r="AD191" i="2"/>
  <c r="W191" i="2"/>
  <c r="P191" i="2"/>
  <c r="AD190" i="2"/>
  <c r="W190" i="2"/>
  <c r="P190" i="2"/>
  <c r="AD189" i="2"/>
  <c r="W189" i="2"/>
  <c r="P189" i="2"/>
  <c r="AD188" i="2"/>
  <c r="W188" i="2"/>
  <c r="P188" i="2"/>
  <c r="AD187" i="2"/>
  <c r="W187" i="2"/>
  <c r="P187" i="2"/>
  <c r="AD186" i="2"/>
  <c r="W186" i="2"/>
  <c r="P186" i="2"/>
  <c r="AD185" i="2"/>
  <c r="W185" i="2"/>
  <c r="P185" i="2"/>
  <c r="AD184" i="2"/>
  <c r="W184" i="2"/>
  <c r="P184" i="2"/>
  <c r="AD183" i="2"/>
  <c r="W183" i="2"/>
  <c r="P183" i="2"/>
  <c r="AD182" i="2"/>
  <c r="W182" i="2"/>
  <c r="P182" i="2"/>
  <c r="AD181" i="2"/>
  <c r="W181" i="2"/>
  <c r="P181" i="2"/>
  <c r="AD180" i="2"/>
  <c r="W180" i="2"/>
  <c r="P180" i="2"/>
  <c r="AD179" i="2"/>
  <c r="W179" i="2"/>
  <c r="P179" i="2"/>
  <c r="AD178" i="2"/>
  <c r="W178" i="2"/>
  <c r="P178" i="2"/>
  <c r="AD177" i="2"/>
  <c r="W177" i="2"/>
  <c r="P177" i="2"/>
  <c r="AD176" i="2"/>
  <c r="W176" i="2"/>
  <c r="P176" i="2"/>
  <c r="AD175" i="2"/>
  <c r="W175" i="2"/>
  <c r="P175" i="2"/>
  <c r="AD174" i="2"/>
  <c r="W174" i="2"/>
  <c r="P174" i="2"/>
  <c r="AD173" i="2"/>
  <c r="W173" i="2"/>
  <c r="P173" i="2"/>
  <c r="AD172" i="2"/>
  <c r="W172" i="2"/>
  <c r="P172" i="2"/>
  <c r="AD171" i="2"/>
  <c r="W171" i="2"/>
  <c r="P171" i="2"/>
  <c r="AD170" i="2"/>
  <c r="W170" i="2"/>
  <c r="P170" i="2"/>
  <c r="AD169" i="2"/>
  <c r="W169" i="2"/>
  <c r="P169" i="2"/>
  <c r="AD168" i="2"/>
  <c r="W168" i="2"/>
  <c r="P168" i="2"/>
  <c r="AD167" i="2"/>
  <c r="W167" i="2"/>
  <c r="P167" i="2"/>
  <c r="AD166" i="2"/>
  <c r="W166" i="2"/>
  <c r="P166" i="2"/>
  <c r="AD165" i="2"/>
  <c r="W165" i="2"/>
  <c r="P165" i="2"/>
  <c r="AD164" i="2"/>
  <c r="W164" i="2"/>
  <c r="P164" i="2"/>
  <c r="AD163" i="2"/>
  <c r="W163" i="2"/>
  <c r="P163" i="2"/>
  <c r="AD162" i="2"/>
  <c r="W162" i="2"/>
  <c r="P162" i="2"/>
  <c r="AD161" i="2"/>
  <c r="W161" i="2"/>
  <c r="P161" i="2"/>
  <c r="AD160" i="2"/>
  <c r="W160" i="2"/>
  <c r="P160" i="2"/>
  <c r="AD159" i="2"/>
  <c r="W159" i="2"/>
  <c r="P159" i="2"/>
  <c r="AD158" i="2"/>
  <c r="W158" i="2"/>
  <c r="P158" i="2"/>
  <c r="AD157" i="2"/>
  <c r="W157" i="2"/>
  <c r="P157" i="2"/>
  <c r="AD156" i="2"/>
  <c r="W156" i="2"/>
  <c r="P156" i="2"/>
  <c r="AD155" i="2"/>
  <c r="W155" i="2"/>
  <c r="P155" i="2"/>
  <c r="AD154" i="2"/>
  <c r="W154" i="2"/>
  <c r="P154" i="2"/>
  <c r="AD153" i="2"/>
  <c r="W153" i="2"/>
  <c r="P153" i="2"/>
  <c r="AD152" i="2"/>
  <c r="W152" i="2"/>
  <c r="P152" i="2"/>
  <c r="AD151" i="2"/>
  <c r="W151" i="2"/>
  <c r="P151" i="2"/>
  <c r="AD150" i="2"/>
  <c r="W150" i="2"/>
  <c r="P150" i="2"/>
  <c r="AD149" i="2"/>
  <c r="W149" i="2"/>
  <c r="P149" i="2"/>
  <c r="AD148" i="2"/>
  <c r="W148" i="2"/>
  <c r="P148" i="2"/>
  <c r="AD147" i="2"/>
  <c r="W147" i="2"/>
  <c r="P147" i="2"/>
  <c r="AD146" i="2"/>
  <c r="W146" i="2"/>
  <c r="P146" i="2"/>
  <c r="AD145" i="2"/>
  <c r="W145" i="2"/>
  <c r="P145" i="2"/>
  <c r="AD144" i="2"/>
  <c r="W144" i="2"/>
  <c r="P144" i="2"/>
  <c r="AD143" i="2"/>
  <c r="W143" i="2"/>
  <c r="P143" i="2"/>
  <c r="AD142" i="2"/>
  <c r="W142" i="2"/>
  <c r="P142" i="2"/>
  <c r="AD141" i="2"/>
  <c r="W141" i="2"/>
  <c r="P141" i="2"/>
  <c r="AD140" i="2"/>
  <c r="W140" i="2"/>
  <c r="P140" i="2"/>
  <c r="AD139" i="2"/>
  <c r="W139" i="2"/>
  <c r="P139" i="2"/>
  <c r="AD138" i="2"/>
  <c r="W138" i="2"/>
  <c r="P138" i="2"/>
  <c r="AD137" i="2"/>
  <c r="W137" i="2"/>
  <c r="P137" i="2"/>
  <c r="AD136" i="2"/>
  <c r="W136" i="2"/>
  <c r="P136" i="2"/>
  <c r="AD135" i="2"/>
  <c r="W135" i="2"/>
  <c r="P135" i="2"/>
  <c r="AD134" i="2"/>
  <c r="W134" i="2"/>
  <c r="P134" i="2"/>
  <c r="AD133" i="2"/>
  <c r="W133" i="2"/>
  <c r="P133" i="2"/>
  <c r="AD132" i="2"/>
  <c r="W132" i="2"/>
  <c r="P132" i="2"/>
  <c r="AD131" i="2"/>
  <c r="W131" i="2"/>
  <c r="P131" i="2"/>
  <c r="AD130" i="2"/>
  <c r="W130" i="2"/>
  <c r="P130" i="2"/>
  <c r="AD129" i="2"/>
  <c r="W129" i="2"/>
  <c r="P129" i="2"/>
  <c r="AD128" i="2"/>
  <c r="W128" i="2"/>
  <c r="P128" i="2"/>
  <c r="AD127" i="2"/>
  <c r="W127" i="2"/>
  <c r="P127" i="2"/>
  <c r="AD126" i="2"/>
  <c r="W126" i="2"/>
  <c r="P126" i="2"/>
  <c r="AD125" i="2"/>
  <c r="W125" i="2"/>
  <c r="P125" i="2"/>
  <c r="AD124" i="2"/>
  <c r="W124" i="2"/>
  <c r="P124" i="2"/>
  <c r="AD123" i="2"/>
  <c r="W123" i="2"/>
  <c r="P123" i="2"/>
  <c r="AD122" i="2"/>
  <c r="W122" i="2"/>
  <c r="P122" i="2"/>
  <c r="AD121" i="2"/>
  <c r="W121" i="2"/>
  <c r="P121" i="2"/>
  <c r="AD120" i="2"/>
  <c r="W120" i="2"/>
  <c r="P120" i="2"/>
  <c r="AD119" i="2"/>
  <c r="W119" i="2"/>
  <c r="P119" i="2"/>
  <c r="AD118" i="2"/>
  <c r="W118" i="2"/>
  <c r="P118" i="2"/>
  <c r="AD117" i="2"/>
  <c r="W117" i="2"/>
  <c r="P117" i="2"/>
  <c r="AD116" i="2"/>
  <c r="W116" i="2"/>
  <c r="P116" i="2"/>
  <c r="AD115" i="2"/>
  <c r="W115" i="2"/>
  <c r="P115" i="2"/>
  <c r="AD114" i="2"/>
  <c r="W114" i="2"/>
  <c r="P114" i="2"/>
  <c r="AD113" i="2"/>
  <c r="W113" i="2"/>
  <c r="P113" i="2"/>
  <c r="AD112" i="2"/>
  <c r="W112" i="2"/>
  <c r="P112" i="2"/>
  <c r="AD111" i="2"/>
  <c r="W111" i="2"/>
  <c r="P111" i="2"/>
  <c r="AD110" i="2"/>
  <c r="W110" i="2"/>
  <c r="P110" i="2"/>
  <c r="AD109" i="2"/>
  <c r="W109" i="2"/>
  <c r="P109" i="2"/>
  <c r="AD108" i="2"/>
  <c r="W108" i="2"/>
  <c r="P108" i="2"/>
  <c r="AD107" i="2"/>
  <c r="W107" i="2"/>
  <c r="P107" i="2"/>
  <c r="AD106" i="2"/>
  <c r="W106" i="2"/>
  <c r="P106" i="2"/>
  <c r="AD105" i="2"/>
  <c r="W105" i="2"/>
  <c r="P105" i="2"/>
  <c r="AD104" i="2"/>
  <c r="W104" i="2"/>
  <c r="P104" i="2"/>
  <c r="AD103" i="2"/>
  <c r="W103" i="2"/>
  <c r="P103" i="2"/>
  <c r="AD102" i="2"/>
  <c r="W102" i="2"/>
  <c r="P102" i="2"/>
  <c r="AD101" i="2"/>
  <c r="W101" i="2"/>
  <c r="P101" i="2"/>
  <c r="AD100" i="2"/>
  <c r="W100" i="2"/>
  <c r="P100" i="2"/>
  <c r="AD99" i="2"/>
  <c r="W99" i="2"/>
  <c r="P99" i="2"/>
  <c r="AD98" i="2"/>
  <c r="W98" i="2"/>
  <c r="P98" i="2"/>
  <c r="AD97" i="2"/>
  <c r="W97" i="2"/>
  <c r="P97" i="2"/>
  <c r="AD96" i="2"/>
  <c r="W96" i="2"/>
  <c r="P96" i="2"/>
  <c r="AD95" i="2"/>
  <c r="W95" i="2"/>
  <c r="P95" i="2"/>
  <c r="AD94" i="2"/>
  <c r="W94" i="2"/>
  <c r="P94" i="2"/>
  <c r="AD93" i="2"/>
  <c r="W93" i="2"/>
  <c r="P93" i="2"/>
  <c r="AD92" i="2"/>
  <c r="W92" i="2"/>
  <c r="P92" i="2"/>
  <c r="AD91" i="2"/>
  <c r="W91" i="2"/>
  <c r="P91" i="2"/>
  <c r="AD90" i="2"/>
  <c r="W90" i="2"/>
  <c r="P90" i="2"/>
  <c r="AD89" i="2"/>
  <c r="W89" i="2"/>
  <c r="P89" i="2"/>
  <c r="AD88" i="2"/>
  <c r="W88" i="2"/>
  <c r="P88" i="2"/>
  <c r="AD87" i="2"/>
  <c r="W87" i="2"/>
  <c r="P87" i="2"/>
  <c r="AD86" i="2"/>
  <c r="W86" i="2"/>
  <c r="P86" i="2"/>
  <c r="AD85" i="2"/>
  <c r="W85" i="2"/>
  <c r="P85" i="2"/>
  <c r="AD84" i="2"/>
  <c r="W84" i="2"/>
  <c r="P84" i="2"/>
  <c r="AD83" i="2"/>
  <c r="W83" i="2"/>
  <c r="P83" i="2"/>
  <c r="AD82" i="2"/>
  <c r="W82" i="2"/>
  <c r="P82" i="2"/>
  <c r="AD81" i="2"/>
  <c r="W81" i="2"/>
  <c r="P81" i="2"/>
  <c r="AD80" i="2"/>
  <c r="W80" i="2"/>
  <c r="P80" i="2"/>
  <c r="AD79" i="2"/>
  <c r="W79" i="2"/>
  <c r="P79" i="2"/>
  <c r="AD78" i="2"/>
  <c r="W78" i="2"/>
  <c r="P78" i="2"/>
  <c r="AD77" i="2"/>
  <c r="W77" i="2"/>
  <c r="P77" i="2"/>
  <c r="AD76" i="2"/>
  <c r="W76" i="2"/>
  <c r="P76" i="2"/>
  <c r="AD75" i="2"/>
  <c r="W75" i="2"/>
  <c r="P75" i="2"/>
  <c r="AD74" i="2"/>
  <c r="W74" i="2"/>
  <c r="P74" i="2"/>
  <c r="AD73" i="2"/>
  <c r="W73" i="2"/>
  <c r="P73" i="2"/>
  <c r="AD72" i="2"/>
  <c r="W72" i="2"/>
  <c r="P72" i="2"/>
  <c r="AD71" i="2"/>
  <c r="W71" i="2"/>
  <c r="P71" i="2"/>
  <c r="AD70" i="2"/>
  <c r="W70" i="2"/>
  <c r="P70" i="2"/>
  <c r="AD69" i="2"/>
  <c r="W69" i="2"/>
  <c r="P69" i="2"/>
  <c r="AD68" i="2"/>
  <c r="W68" i="2"/>
  <c r="P68" i="2"/>
  <c r="AD67" i="2"/>
  <c r="W67" i="2"/>
  <c r="P67" i="2"/>
  <c r="AD66" i="2"/>
  <c r="W66" i="2"/>
  <c r="P66" i="2"/>
  <c r="AD65" i="2"/>
  <c r="W65" i="2"/>
  <c r="P65" i="2"/>
  <c r="AD64" i="2"/>
  <c r="W64" i="2"/>
  <c r="P64" i="2"/>
  <c r="AD63" i="2"/>
  <c r="W63" i="2"/>
  <c r="P63" i="2"/>
  <c r="AD62" i="2"/>
  <c r="W62" i="2"/>
  <c r="P62" i="2"/>
  <c r="AD61" i="2"/>
  <c r="W61" i="2"/>
  <c r="P61" i="2"/>
  <c r="AD60" i="2"/>
  <c r="W60" i="2"/>
  <c r="P60" i="2"/>
  <c r="AD59" i="2"/>
  <c r="W59" i="2"/>
  <c r="P59" i="2"/>
  <c r="AD58" i="2"/>
  <c r="W58" i="2"/>
  <c r="P58" i="2"/>
  <c r="AD57" i="2"/>
  <c r="W57" i="2"/>
  <c r="P57" i="2"/>
  <c r="AD56" i="2"/>
  <c r="W56" i="2"/>
  <c r="P56" i="2"/>
  <c r="AD55" i="2"/>
  <c r="W55" i="2"/>
  <c r="P55" i="2"/>
  <c r="AD54" i="2"/>
  <c r="W54" i="2"/>
  <c r="P54" i="2"/>
  <c r="AD53" i="2"/>
  <c r="W53" i="2"/>
  <c r="P53" i="2"/>
  <c r="AD52" i="2"/>
  <c r="W52" i="2"/>
  <c r="P52" i="2"/>
  <c r="AD51" i="2"/>
  <c r="W51" i="2"/>
  <c r="P51" i="2"/>
  <c r="AD50" i="2"/>
  <c r="W50" i="2"/>
  <c r="P50" i="2"/>
  <c r="AD49" i="2"/>
  <c r="W49" i="2"/>
  <c r="P49" i="2"/>
  <c r="AD48" i="2"/>
  <c r="W48" i="2"/>
  <c r="P48" i="2"/>
  <c r="AD47" i="2"/>
  <c r="W47" i="2"/>
  <c r="P47" i="2"/>
  <c r="AD46" i="2"/>
  <c r="W46" i="2"/>
  <c r="P46" i="2"/>
  <c r="AD45" i="2"/>
  <c r="W45" i="2"/>
  <c r="P45" i="2"/>
  <c r="AD44" i="2"/>
  <c r="W44" i="2"/>
  <c r="P44" i="2"/>
  <c r="AD43" i="2"/>
  <c r="W43" i="2"/>
  <c r="P43" i="2"/>
  <c r="AD42" i="2"/>
  <c r="W42" i="2"/>
  <c r="P42" i="2"/>
  <c r="AD41" i="2"/>
  <c r="W41" i="2"/>
  <c r="P41" i="2"/>
  <c r="AD40" i="2"/>
  <c r="W40" i="2"/>
  <c r="P40" i="2"/>
  <c r="AD39" i="2"/>
  <c r="W39" i="2"/>
  <c r="P39" i="2"/>
  <c r="AD38" i="2"/>
  <c r="W38" i="2"/>
  <c r="P38" i="2"/>
  <c r="AD37" i="2"/>
  <c r="W37" i="2"/>
  <c r="P37" i="2"/>
  <c r="AD36" i="2"/>
  <c r="W36" i="2"/>
  <c r="P36" i="2"/>
  <c r="AD35" i="2"/>
  <c r="W35" i="2"/>
  <c r="P35" i="2"/>
  <c r="AD34" i="2"/>
  <c r="W34" i="2"/>
  <c r="P34" i="2"/>
  <c r="AD33" i="2"/>
  <c r="W33" i="2"/>
  <c r="P33" i="2"/>
  <c r="AD32" i="2"/>
  <c r="W32" i="2"/>
  <c r="P32" i="2"/>
  <c r="AD31" i="2"/>
  <c r="W31" i="2"/>
  <c r="P31" i="2"/>
  <c r="AD30" i="2"/>
  <c r="W30" i="2"/>
  <c r="P30" i="2"/>
  <c r="AD29" i="2"/>
  <c r="W29" i="2"/>
  <c r="P29" i="2"/>
  <c r="AD28" i="2"/>
  <c r="W28" i="2"/>
  <c r="P28" i="2"/>
  <c r="AD27" i="2"/>
  <c r="W27" i="2"/>
  <c r="P27" i="2"/>
  <c r="AD26" i="2"/>
  <c r="W26" i="2"/>
  <c r="P26" i="2"/>
  <c r="AD25" i="2"/>
  <c r="W25" i="2"/>
  <c r="P25" i="2"/>
  <c r="AD24" i="2"/>
  <c r="W24" i="2"/>
  <c r="P24" i="2"/>
  <c r="AD23" i="2"/>
  <c r="W23" i="2"/>
  <c r="P23" i="2"/>
  <c r="AD22" i="2"/>
  <c r="W22" i="2"/>
  <c r="P22" i="2"/>
  <c r="AD21" i="2"/>
  <c r="W21" i="2"/>
  <c r="P21" i="2"/>
  <c r="AD20" i="2"/>
  <c r="W20" i="2"/>
  <c r="P20" i="2"/>
  <c r="AD19" i="2"/>
  <c r="W19" i="2"/>
  <c r="P19" i="2"/>
  <c r="AD18" i="2"/>
  <c r="W18" i="2"/>
  <c r="P18" i="2"/>
  <c r="AD17" i="2"/>
  <c r="W17" i="2"/>
  <c r="P17" i="2"/>
  <c r="AD16" i="2"/>
  <c r="W16" i="2"/>
  <c r="P16" i="2"/>
  <c r="AD15" i="2"/>
  <c r="W15" i="2"/>
  <c r="P15" i="2"/>
  <c r="AW15" i="2"/>
  <c r="AD14" i="2"/>
  <c r="W14" i="2"/>
  <c r="P14" i="2"/>
  <c r="A14" i="2"/>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D13" i="2"/>
  <c r="W13" i="2"/>
  <c r="AW13" i="2" s="1"/>
  <c r="AV1" i="2"/>
  <c r="AU13" i="2"/>
  <c r="AX13" i="2"/>
  <c r="BK13" i="2"/>
  <c r="BP13" i="2"/>
  <c r="BM14" i="2"/>
  <c r="AW14" i="2"/>
  <c r="AV14" i="2"/>
  <c r="BO14" i="2"/>
  <c r="BK14" i="2"/>
  <c r="BO13" i="2"/>
  <c r="AW39" i="2"/>
  <c r="J38" i="9"/>
  <c r="K38" i="9"/>
  <c r="L38" i="9"/>
  <c r="O38" i="9"/>
  <c r="S4" i="9" s="1"/>
  <c r="J38" i="10"/>
  <c r="H38" i="10"/>
  <c r="I38" i="10"/>
  <c r="O38" i="10" l="1"/>
  <c r="Q38" i="10"/>
  <c r="P38" i="10"/>
  <c r="Q4" i="10"/>
  <c r="AK2" i="2"/>
  <c r="AV13" i="2"/>
  <c r="AV9" i="2" s="1"/>
  <c r="Y6" i="2"/>
  <c r="G21" i="1" s="1"/>
  <c r="AU9" i="2"/>
  <c r="AL3" i="2"/>
  <c r="Y5" i="2"/>
  <c r="G17" i="1" s="1"/>
  <c r="AW7" i="2"/>
  <c r="BN8" i="2"/>
  <c r="G18" i="1" s="1"/>
  <c r="BK8" i="2"/>
  <c r="G19" i="1" s="1"/>
  <c r="AM3" i="2"/>
  <c r="AN3" i="2"/>
  <c r="AW8" i="2"/>
  <c r="AW9" i="2"/>
  <c r="AV8" i="2"/>
  <c r="AY6" i="2"/>
  <c r="BA8" i="2"/>
  <c r="Y2" i="2" s="1"/>
  <c r="BD8" i="2"/>
  <c r="G16" i="1" s="1"/>
  <c r="AU7" i="2"/>
  <c r="AU8" i="2"/>
  <c r="AX8" i="2"/>
  <c r="P4" i="10"/>
  <c r="O4" i="10"/>
  <c r="G24" i="1" l="1"/>
  <c r="G27" i="1" s="1"/>
  <c r="AV7" i="2"/>
  <c r="H24" i="1" s="1"/>
  <c r="H27" i="1" s="1"/>
  <c r="Y4" i="2"/>
  <c r="G14" i="1"/>
  <c r="I24" i="1"/>
  <c r="AM4" i="2"/>
  <c r="Y3" i="2"/>
  <c r="AZ6" i="2"/>
  <c r="BA4" i="2" s="1"/>
  <c r="G15" i="1"/>
  <c r="G26" i="1" l="1"/>
  <c r="G28" i="1"/>
  <c r="Y1" i="2"/>
  <c r="G12" i="1" s="1"/>
  <c r="G20" i="1" s="1"/>
  <c r="G22" i="1" s="1"/>
  <c r="H26" i="1"/>
  <c r="H28" i="1"/>
  <c r="I27" i="1"/>
  <c r="I26" i="1"/>
  <c r="I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Milan Bouška</author>
    <author>Bližňáková Pavlína Ing. (MPSV)</author>
    <author>Jiříček Petr Ing. (MPSV)</author>
  </authors>
  <commentList>
    <comment ref="D6" authorId="0" shapeId="0" xr:uid="{00000000-0006-0000-0000-000001000000}">
      <text>
        <r>
          <rPr>
            <b/>
            <sz val="8"/>
            <color indexed="81"/>
            <rFont val="Tahoma"/>
            <family val="2"/>
            <charset val="238"/>
          </rPr>
          <t>MPSV:</t>
        </r>
        <r>
          <rPr>
            <sz val="8"/>
            <color indexed="81"/>
            <rFont val="Tahoma"/>
            <family val="2"/>
            <charset val="238"/>
          </rPr>
          <t xml:space="preserve">
Vložte, prosím, jen pořadové číslo čtvrtletí bez tečky. </t>
        </r>
      </text>
    </comment>
    <comment ref="I6" authorId="1" shapeId="0" xr:uid="{00000000-0006-0000-0000-000002000000}">
      <text>
        <r>
          <rPr>
            <b/>
            <sz val="8"/>
            <color indexed="81"/>
            <rFont val="Tahoma"/>
            <family val="2"/>
            <charset val="238"/>
          </rPr>
          <t xml:space="preserve">MPSV:
</t>
        </r>
        <r>
          <rPr>
            <sz val="8"/>
            <color indexed="81"/>
            <rFont val="Tahoma"/>
            <family val="2"/>
            <charset val="238"/>
          </rPr>
          <t xml:space="preserve">Zadejte, prosím, rok ve formátu RRRR. Např. 2025.
</t>
        </r>
      </text>
    </comment>
    <comment ref="H10" authorId="2" shapeId="0" xr:uid="{52C9987C-0DD5-4292-B97E-AE14F57C2CF7}">
      <text>
        <r>
          <rPr>
            <b/>
            <sz val="8"/>
            <color indexed="81"/>
            <rFont val="Tahoma"/>
            <family val="2"/>
            <charset val="238"/>
          </rPr>
          <t>MPSV:</t>
        </r>
        <r>
          <rPr>
            <sz val="8"/>
            <color indexed="81"/>
            <rFont val="Tahoma"/>
            <family val="2"/>
            <charset val="238"/>
          </rPr>
          <t xml:space="preserve">
Zadejte, prosím, i s lomítkem.</t>
        </r>
      </text>
    </comment>
    <comment ref="B20" authorId="3" shapeId="0" xr:uid="{00000000-0006-0000-0000-000003000000}">
      <text>
        <r>
          <rPr>
            <b/>
            <sz val="9"/>
            <color indexed="81"/>
            <rFont val="Tahoma"/>
            <family val="2"/>
            <charset val="238"/>
          </rPr>
          <t xml:space="preserve">MPSV:
</t>
        </r>
        <r>
          <rPr>
            <sz val="9"/>
            <color indexed="81"/>
            <rFont val="Tahoma"/>
            <family val="2"/>
            <charset val="238"/>
          </rPr>
          <t xml:space="preserve">Pokud částka na řádku "Výše uplatňovaného zvýšeného příspěvku celkem" převyšuje „strop“ maximální částky zvýšeného příspěvku (§78a odst. 5 ZoZ), zaměstnavateli lze poskytnout maximálně částku odpovídající 0,8násobku částky uvedené na řádku "Výše uplatňovaného mzdového příspěvku celkem".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Iveta Svozilová</author>
    <author>JiricekP</author>
    <author>Milan Bouška</author>
    <author>Jiříček Petr Ing. (MPSV)</author>
  </authors>
  <commentList>
    <comment ref="D12" authorId="0" shapeId="0" xr:uid="{00000000-0006-0000-0100-000001000000}">
      <text>
        <r>
          <rPr>
            <sz val="10"/>
            <color indexed="81"/>
            <rFont val="Arial"/>
            <family val="2"/>
            <charset val="238"/>
          </rPr>
          <t xml:space="preserve">Zadejte RČ pouze číslicemi, nebo s "/"
bez jiných oddělovačů
</t>
        </r>
      </text>
    </comment>
    <comment ref="F12" authorId="1" shapeId="0" xr:uid="{00000000-0006-0000-0100-000002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případě, že pracovní poměr trvá dosud, nevyplňujte.</t>
        </r>
      </text>
    </comment>
    <comment ref="I12" authorId="1" shapeId="0" xr:uid="{00000000-0006-0000-0100-000003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případech, kdy uznání není časově omezeno nebo časové omezení není známo, nevyplňujte.</t>
        </r>
      </text>
    </comment>
    <comment ref="J12" authorId="2" shapeId="0" xr:uid="{00000000-0006-0000-0100-000004000000}">
      <text>
        <r>
          <rPr>
            <b/>
            <sz val="8"/>
            <color indexed="81"/>
            <rFont val="Tahoma"/>
            <family val="2"/>
            <charset val="238"/>
          </rPr>
          <t xml:space="preserve">MPSV:
</t>
        </r>
        <r>
          <rPr>
            <sz val="10"/>
            <color indexed="81"/>
            <rFont val="Arial"/>
            <family val="2"/>
            <charset val="238"/>
          </rPr>
          <t xml:space="preserve">Vyplňte, prosím, zdravotní status zaměstnance v pracovním poměru tj. </t>
        </r>
        <r>
          <rPr>
            <b/>
            <sz val="10"/>
            <color indexed="10"/>
            <rFont val="Arial"/>
            <family val="2"/>
            <charset val="238"/>
          </rPr>
          <t>TZP</t>
        </r>
        <r>
          <rPr>
            <sz val="10"/>
            <color indexed="81"/>
            <rFont val="Arial"/>
            <family val="2"/>
            <charset val="238"/>
          </rPr>
          <t xml:space="preserve">, </t>
        </r>
        <r>
          <rPr>
            <b/>
            <sz val="10"/>
            <color indexed="10"/>
            <rFont val="Arial"/>
            <family val="2"/>
            <charset val="238"/>
          </rPr>
          <t>OZP-1.,2.st.</t>
        </r>
        <r>
          <rPr>
            <sz val="10"/>
            <color indexed="81"/>
            <rFont val="Arial"/>
            <family val="2"/>
            <charset val="238"/>
          </rPr>
          <t xml:space="preserve"> nebo </t>
        </r>
        <r>
          <rPr>
            <b/>
            <sz val="10"/>
            <color indexed="10"/>
            <rFont val="Arial"/>
            <family val="2"/>
            <charset val="238"/>
          </rPr>
          <t>OZZ</t>
        </r>
        <r>
          <rPr>
            <sz val="10"/>
            <color indexed="81"/>
            <rFont val="Arial"/>
            <family val="2"/>
            <charset val="238"/>
          </rPr>
          <t>. V případě, že se status OZP změnil v průběhu daného měsíce, uveďte ten status, který počtem dní převažoval; v případě rovnosti počtu dnů uveďte vážnější zdravotní postižení.</t>
        </r>
      </text>
    </comment>
    <comment ref="K12" authorId="2" shapeId="0" xr:uid="{00000000-0006-0000-0100-000005000000}">
      <text>
        <r>
          <rPr>
            <b/>
            <sz val="10"/>
            <color indexed="81"/>
            <rFont val="Arial"/>
            <family val="2"/>
            <charset val="238"/>
          </rPr>
          <t>MPSV:</t>
        </r>
        <r>
          <rPr>
            <sz val="10"/>
            <color indexed="81"/>
            <rFont val="Arial"/>
            <family val="2"/>
            <charset val="238"/>
          </rPr>
          <t xml:space="preserve">
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
</t>
        </r>
        <r>
          <rPr>
            <b/>
            <u/>
            <sz val="10"/>
            <color indexed="81"/>
            <rFont val="Arial"/>
            <family val="2"/>
            <charset val="238"/>
          </rPr>
          <t>Nezahrnujte:</t>
        </r>
        <r>
          <rPr>
            <sz val="10"/>
            <color indexed="81"/>
            <rFont val="Arial"/>
            <family val="2"/>
            <charset val="238"/>
          </rPr>
          <t xml:space="preserve">
- náhrady mzdy nebo platu poskytnuté zaměstnanci </t>
        </r>
        <r>
          <rPr>
            <u/>
            <sz val="10"/>
            <color indexed="81"/>
            <rFont val="Arial"/>
            <family val="2"/>
            <charset val="238"/>
          </rPr>
          <t xml:space="preserve">při překážkách v práci na straně zaměstnavatele,
</t>
        </r>
        <r>
          <rPr>
            <sz val="10"/>
            <color indexed="81"/>
            <rFont val="Arial"/>
            <family val="2"/>
            <charset val="238"/>
          </rPr>
          <t xml:space="preserve">- částku odpovídající výši </t>
        </r>
        <r>
          <rPr>
            <u/>
            <sz val="10"/>
            <color indexed="81"/>
            <rFont val="Arial"/>
            <family val="2"/>
            <charset val="238"/>
          </rPr>
          <t xml:space="preserve">naturální mzdy,
</t>
        </r>
        <r>
          <rPr>
            <sz val="10"/>
            <color indexed="81"/>
            <rFont val="Arial"/>
            <family val="2"/>
            <charset val="238"/>
          </rPr>
          <t xml:space="preserve">-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t>
        </r>
      </text>
    </comment>
    <comment ref="L12" authorId="3" shapeId="0" xr:uid="{00000000-0006-0000-0100-000006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M12" authorId="3" shapeId="0" xr:uid="{00000000-0006-0000-0100-000007000000}">
      <text>
        <r>
          <rPr>
            <b/>
            <sz val="9"/>
            <color indexed="81"/>
            <rFont val="Tahoma"/>
            <family val="2"/>
            <charset val="238"/>
          </rPr>
          <t xml:space="preserve">MPSV:
Vyberte z rozbalovacího seznamu -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text>
    </comment>
    <comment ref="Q12" authorId="2" shapeId="0" xr:uid="{00000000-0006-0000-0100-000008000000}">
      <text>
        <r>
          <rPr>
            <b/>
            <sz val="8"/>
            <color indexed="81"/>
            <rFont val="Tahoma"/>
            <family val="2"/>
            <charset val="238"/>
          </rPr>
          <t xml:space="preserve">MPSV:
</t>
        </r>
        <r>
          <rPr>
            <sz val="10"/>
            <color indexed="81"/>
            <rFont val="Arial"/>
            <family val="2"/>
            <charset val="238"/>
          </rPr>
          <t>Viz komentář ke sloupci "Status TZP / OZP-1.,2.st. / OZZ" v prvním měsíci.</t>
        </r>
      </text>
    </comment>
    <comment ref="R12" authorId="2" shapeId="0" xr:uid="{00000000-0006-0000-0100-000009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S12" authorId="3" shapeId="0" xr:uid="{00000000-0006-0000-0100-00000A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T12" authorId="3" shapeId="0" xr:uid="{3270F6DF-5EC3-44B5-B620-48B77821C569}">
      <text>
        <r>
          <rPr>
            <b/>
            <sz val="9"/>
            <color indexed="81"/>
            <rFont val="Tahoma"/>
            <family val="2"/>
            <charset val="238"/>
          </rPr>
          <t xml:space="preserve">MPSV:
Vyberte z rozbalovacího seznamu -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text>
    </comment>
    <comment ref="X12" authorId="2" shapeId="0" xr:uid="{00000000-0006-0000-0100-00000C000000}">
      <text>
        <r>
          <rPr>
            <sz val="10"/>
            <color indexed="81"/>
            <rFont val="Arial"/>
            <family val="2"/>
            <charset val="238"/>
          </rPr>
          <t>Viz komentář ke sloupci "Status TZP / OZP-1.,2.st. / OZZ" v prvním měsíci.</t>
        </r>
      </text>
    </comment>
    <comment ref="Y12" authorId="2" shapeId="0" xr:uid="{00000000-0006-0000-0100-00000D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Z12" authorId="3" shapeId="0" xr:uid="{00000000-0006-0000-0100-00000E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AA12" authorId="3" shapeId="0" xr:uid="{06387FE9-11C6-41CB-BE50-A68A4B2F7EC0}">
      <text>
        <r>
          <rPr>
            <b/>
            <sz val="9"/>
            <color indexed="81"/>
            <rFont val="Tahoma"/>
            <family val="2"/>
            <charset val="238"/>
          </rPr>
          <t xml:space="preserve">MPSV:
Vyberte z rozbalovacího seznamu - bude uvedena hodnata "1" nebo "0".
</t>
        </r>
        <r>
          <rPr>
            <sz val="9"/>
            <color indexed="81"/>
            <rFont val="Tahoma"/>
            <family val="2"/>
            <charset val="238"/>
          </rPr>
          <t xml:space="preserve">Pokud zaměstnavatel za daný kalendářní měsíc zúčtoval zaměstnanci k výplatě hrubou mzdu / plat </t>
        </r>
        <r>
          <rPr>
            <b/>
            <u/>
            <sz val="9"/>
            <color indexed="81"/>
            <rFont val="Tahoma"/>
            <family val="2"/>
            <charset val="238"/>
          </rPr>
          <t>za dobu výkonu práce, uveďte hodnotu "1"</t>
        </r>
        <r>
          <rPr>
            <sz val="9"/>
            <color indexed="81"/>
            <rFont val="Tahoma"/>
            <family val="2"/>
            <charset val="238"/>
          </rPr>
          <t xml:space="preserve">. Hrubou mzdou / platem za dobu výkonu práce nejsou mzdové náklady, které  byly vynaložené za dobu jakékoliv absence zaměstnance v práci, tj. nejedná se o veškeré náhrady mzdy za překážky v práci včetně náhrad mezd za dovolenou či pracovní neschopnost, svátky, neplacená volna, pohyblivé složky mzdy / platu nevztahující se k výkonu práce v daném měsíci apod.  
Pokud zaměstnavatel za daný kalendářní měsíc nezúčtoval k výplatě hrubou mzdu / plat za dobu výkonu práce, </t>
        </r>
        <r>
          <rPr>
            <b/>
            <u/>
            <sz val="9"/>
            <color indexed="81"/>
            <rFont val="Tahoma"/>
            <family val="2"/>
            <charset val="238"/>
          </rPr>
          <t>tedy zaměstnanec po celý kalendářní měsíc nepracoval, uveďte hodnotu "0"</t>
        </r>
        <r>
          <rPr>
            <sz val="9"/>
            <color indexed="81"/>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Bližňáková Pavlína Ing. (MPSV)</author>
  </authors>
  <commentList>
    <comment ref="A2" authorId="0" shapeId="0" xr:uid="{00000000-0006-0000-0200-000001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dodavatelským způsobem, doloží k žádosti o příspěvek</t>
        </r>
        <r>
          <rPr>
            <sz val="9"/>
            <color indexed="81"/>
            <rFont val="Tahoma"/>
            <family val="2"/>
            <charset val="238"/>
          </rPr>
          <t xml:space="preserve">:
- doklad (smlouva, objednávka apod.), ze kterého bude vyplývat sjednání služby přímé pomoci / provozní asistence,
- doklad prokazující vynaložení nákladů, tj. daňový doklad a doklad prokazující úhradu služby (tj. výpis z účtu nebo výdajový pokladní doklad v případě, že je služba hrazena v hotovosti), 
- seznam OZP, kterým byla poskytována služba provozní asistence (není-li tento seznam součástí již předložených dokladů).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D3" authorId="0" shapeId="0" xr:uid="{00000000-0006-0000-0200-000002000000}">
      <text>
        <r>
          <rPr>
            <b/>
            <sz val="9"/>
            <color indexed="81"/>
            <rFont val="Tahoma"/>
            <family val="2"/>
            <charset val="238"/>
          </rPr>
          <t xml:space="preserve">MPSV:
</t>
        </r>
        <r>
          <rPr>
            <sz val="9"/>
            <color indexed="81"/>
            <rFont val="Tahoma"/>
            <family val="2"/>
            <charset val="238"/>
          </rPr>
          <t xml:space="preserve">Uveďte IČO dodavatele služby.
</t>
        </r>
      </text>
    </comment>
    <comment ref="E3" authorId="1" shapeId="0" xr:uid="{00000000-0006-0000-0200-000003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ve vzhtahu k přímé pomoci OZP</t>
        </r>
        <r>
          <rPr>
            <sz val="9"/>
            <color indexed="81"/>
            <rFont val="Tahoma"/>
            <family val="2"/>
            <charset val="238"/>
          </rPr>
          <t xml:space="preserve">.
Uvedený popis musí odpovídat popisu služby provozní asistence sjednané mezi zaměstnavatelem a dodavatelem (smlouva, objednávka apod.). 
</t>
        </r>
      </text>
    </comment>
    <comment ref="G3" authorId="1" shapeId="0" xr:uid="{00000000-0006-0000-0200-000004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E,F. V případě, kdy přímá pomoc není realizována v rámci konkrétní provozovny nebo více provozoven (charakter pracovní činnosti OZP nebo provozního asistenta to neumožňuje), lze uvést místo poskytování přímé pomoci širším způsobem.
Uvedené místo výkonu práce musí odpovídat místu výkonu práce sjednanému mezi zaměstnavatelem a dodavatelem (smlouva, objednávka apod.). </t>
        </r>
      </text>
    </comment>
    <comment ref="K3" authorId="0" shapeId="0" xr:uid="{00000000-0006-0000-0200-000005000000}">
      <text>
        <r>
          <rPr>
            <b/>
            <sz val="9"/>
            <color indexed="81"/>
            <rFont val="Tahoma"/>
            <family val="2"/>
            <charset val="238"/>
          </rPr>
          <t>MPSV:</t>
        </r>
        <r>
          <rPr>
            <sz val="9"/>
            <color indexed="81"/>
            <rFont val="Tahoma"/>
            <family val="2"/>
            <charset val="238"/>
          </rPr>
          <t xml:space="preserve">
Uveďte náklady vynaložené na pořízení provozní asistence za kalendářní měsíc daného čtvrtletí, za který vznikly, pokud byly současně uhrazeny přede dnem podání žádosti. 
Náklady lze uplatnit v záložce č. 2 v libovolném poměru mezi konkrétní OZP, kterým byla služba provozní asistence v daném kalendářním měsíci skutečně poskytnuta, a to bez ohledu na výši úvazku OZP nebo bez ohledu na to, jakou část měsíce OZP skutečně pracovala (pokud OZP v daném měsíci vůbec nepracovala, náklad uplatnit nelze). Pokud tedy byla služba přímé pomoci v daném měsíci poskytnuta např. čtyřem OZP, může zaměstnavatel náklad uplatnit např. rovnoměrně mezi tyto čtyři OZP nebo může náklad rozdělit např. pouze mezi dvě z těchto OZP.
 </t>
        </r>
      </text>
    </comment>
    <comment ref="O4" authorId="0" shapeId="0" xr:uid="{00000000-0006-0000-02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
</t>
        </r>
      </text>
    </comment>
    <comment ref="P4" authorId="0" shapeId="0" xr:uid="{00000000-0006-0000-0200-000007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Q4" authorId="0" shapeId="0" xr:uid="{00000000-0006-0000-0200-000008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A36" authorId="0" shapeId="0" xr:uid="{00000000-0006-0000-0200-000009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provozním asistentem může být zaměstnanec v základním pracovněprávním vztahu k zaměstnavateli, tj. zaměstnaný v rámci pracovního poměru nebo na základě dohod o pracích konaných mimo pracovní poměr,
- provozním asistentem nemůže být zaměstnanec, který je OZP a na kterého je čerpán příspěvek dle §78a odst. 1 zákona o zaměstnanosti nebo zaměstnanec, na kterého je čerpán jiný mzdový příspěvek podle zákona o zaměstnanosti,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doloží k žádosti o příspěvek</t>
        </r>
        <r>
          <rPr>
            <sz val="9"/>
            <color indexed="81"/>
            <rFont val="Tahoma"/>
            <family val="2"/>
            <charset val="238"/>
          </rPr>
          <t xml:space="preserve">:
- doklad, ze kterého vyplyne rozsah přímé pomoci – např. pracovní smlouva provozního asistenta, dohoda uzavřená mezi zaměstnavatelem a provozním asistentem o pracích konaných mimo pracovní poměr, charakteristika pracovního místa provozního asistenta, pracovní náplň provozního asistenta nebo další související pracovněprávní dokumentace,
- doklady prokazující vynaložení nákladů, tj. mzdové listy provozních asistentů a doklady o úhradě mzdových nákladů nebo odměny z dohody provozním asistentům.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H37" authorId="0" shapeId="0" xr:uid="{00000000-0006-0000-0200-00000A000000}">
      <text>
        <r>
          <rPr>
            <b/>
            <sz val="9"/>
            <color indexed="81"/>
            <rFont val="Tahoma"/>
            <family val="2"/>
            <charset val="238"/>
          </rPr>
          <t>MPSV:</t>
        </r>
        <r>
          <rPr>
            <sz val="9"/>
            <color indexed="81"/>
            <rFont val="Tahoma"/>
            <family val="2"/>
            <charset val="238"/>
          </rPr>
          <t xml:space="preserve">
</t>
        </r>
        <r>
          <rPr>
            <b/>
            <sz val="9"/>
            <color indexed="81"/>
            <rFont val="Tahoma"/>
            <family val="2"/>
            <charset val="238"/>
          </rPr>
          <t>Uveďte součet</t>
        </r>
        <r>
          <rPr>
            <sz val="9"/>
            <color indexed="81"/>
            <rFont val="Tahoma"/>
            <family val="2"/>
            <charset val="238"/>
          </rPr>
          <t xml:space="preserve">
• </t>
        </r>
        <r>
          <rPr>
            <b/>
            <sz val="9"/>
            <color indexed="81"/>
            <rFont val="Tahoma"/>
            <family val="2"/>
            <charset val="238"/>
          </rPr>
          <t>hrubé mzdy nebo platu nebo odměny</t>
        </r>
        <r>
          <rPr>
            <sz val="9"/>
            <color indexed="81"/>
            <rFont val="Tahoma"/>
            <family val="2"/>
            <charset val="238"/>
          </rPr>
          <t xml:space="preserve"> z dohod o pracích konaných mimo pracovní poměr zúčtované zaměstnanci k výplatě, </t>
        </r>
        <r>
          <rPr>
            <b/>
            <u/>
            <sz val="9"/>
            <color indexed="81"/>
            <rFont val="Tahoma"/>
            <family val="2"/>
            <charset val="238"/>
          </rPr>
          <t xml:space="preserve">a to pouze za dobu výkonu práce </t>
        </r>
        <r>
          <rPr>
            <b/>
            <sz val="9"/>
            <color indexed="81"/>
            <rFont val="Tahoma"/>
            <family val="2"/>
            <charset val="238"/>
          </rPr>
          <t>(tzn. nezahrnujte náhrady mzdy náležející za překážky v práci na straně zaměstnance, náhrady mzdy na pracovní neschopnost či dovolenou a překážky v práci na straně zaměstnavatele),</t>
        </r>
        <r>
          <rPr>
            <sz val="9"/>
            <color indexed="81"/>
            <rFont val="Tahoma"/>
            <family val="2"/>
            <charset val="238"/>
          </rPr>
          <t xml:space="preserve">
•</t>
        </r>
        <r>
          <rPr>
            <b/>
            <sz val="9"/>
            <color indexed="81"/>
            <rFont val="Tahoma"/>
            <family val="2"/>
            <charset val="238"/>
          </rPr>
          <t xml:space="preserve"> částky pojistného</t>
        </r>
        <r>
          <rPr>
            <sz val="9"/>
            <color indexed="81"/>
            <rFont val="Tahoma"/>
            <family val="2"/>
            <charset val="238"/>
          </rPr>
          <t xml:space="preserve"> na sociální zabezpečení, příspěvku na státní politiku zaměstnanosti a pojistného na veřejné zdravotní pojištění, které zaměstnavatel za sebe odvedl</t>
        </r>
        <r>
          <rPr>
            <b/>
            <sz val="9"/>
            <color indexed="81"/>
            <rFont val="Tahoma"/>
            <family val="2"/>
            <charset val="238"/>
          </rPr>
          <t xml:space="preserve"> z příslušné hrubé mzdy</t>
        </r>
        <r>
          <rPr>
            <sz val="9"/>
            <color indexed="81"/>
            <rFont val="Tahoma"/>
            <family val="2"/>
            <charset val="238"/>
          </rPr>
          <t xml:space="preserve"> </t>
        </r>
        <r>
          <rPr>
            <b/>
            <sz val="9"/>
            <color indexed="81"/>
            <rFont val="Tahoma"/>
            <family val="2"/>
            <charset val="238"/>
          </rPr>
          <t>za dobu výkonu práce.</t>
        </r>
        <r>
          <rPr>
            <sz val="9"/>
            <color indexed="81"/>
            <rFont val="Tahoma"/>
            <family val="2"/>
            <charset val="238"/>
          </rPr>
          <t xml:space="preserve">
</t>
        </r>
      </text>
    </comment>
    <comment ref="K37" authorId="0" shapeId="0" xr:uid="{00000000-0006-0000-0200-00000B000000}">
      <text>
        <r>
          <rPr>
            <b/>
            <sz val="9"/>
            <color indexed="81"/>
            <rFont val="Tahoma"/>
            <family val="2"/>
            <charset val="238"/>
          </rPr>
          <t>MPSV:</t>
        </r>
        <r>
          <rPr>
            <sz val="9"/>
            <color indexed="81"/>
            <rFont val="Tahoma"/>
            <family val="2"/>
            <charset val="238"/>
          </rPr>
          <t xml:space="preserve">
Výpočet je proveden automaticky vynásobením vynaložených nákladů a rozsahem pracovního úvazku věnovanému přímé pomoci OZP (maximálně však v částce stanovené v §78b odst. 1 písm. a) bod 1. zákona o zaměstnanosti). 
Náklady konkrétního provozního asistenta lze uplatnit v záložce č. 2 v libovolném poměru mezi konkrétní OZP, kterým tento konkrétní asistent v daném kalendářním měsíci poskytoval přímou pomoc,  a to bez ohledu na výši úvazku OZP nebo bez ohledu na to, jakou část měsíce OZP skutečně pracovala (pokud OZP v daném měsíci vůbec nepracovala, náklad uplatnit nelze). Pokud tedy asistent např. poskytoval přímou pomoc v daném měsíci čtyřem OZP, může zaměstnavatel náklad uplatnit např. rovnoměrně mezi tyto čtyři OZP nebo může náklad rozdělit např. pouze mezi dvě z těchto OZP.</t>
        </r>
      </text>
    </comment>
    <comment ref="N37" authorId="2" shapeId="0" xr:uid="{A422DC36-5C70-4566-AC16-A3AACD93AEB1}">
      <text>
        <r>
          <rPr>
            <b/>
            <sz val="9"/>
            <color indexed="81"/>
            <rFont val="Tahoma"/>
            <family val="2"/>
            <charset val="238"/>
          </rPr>
          <t>MPSV:</t>
        </r>
        <r>
          <rPr>
            <sz val="9"/>
            <color indexed="81"/>
            <rFont val="Tahoma"/>
            <family val="2"/>
            <charset val="238"/>
          </rPr>
          <t xml:space="preserve">
Jde o stejné údaje, jako výše v tabulce "Uplatňované náklady celkem". Tj. jde o sumu nákladů uplatňovaných na externí i interní provozní asistenci, proto jsou hodnoty stejné. Vloženo z důvodu možnosti samostatného tisku tabulky pro externí a interní pracovní asistenci (tj. každou zvlášť přes "možnosti tisku" a "aktuální výběr").</t>
        </r>
      </text>
    </comment>
    <comment ref="E38" authorId="1" shapeId="0" xr:uid="{00000000-0006-0000-0200-00000C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 xml:space="preserve">ve vzhtahu k přímé pomoci OZP.
</t>
        </r>
        <r>
          <rPr>
            <sz val="9"/>
            <color indexed="81"/>
            <rFont val="Tahoma"/>
            <family val="2"/>
            <charset val="238"/>
          </rPr>
          <t xml:space="preserve">
Uvedený popis musí odpovídat popisu náplně práce sjednanému v pracovní smlouvě, dohodě o pracích konaných mimo pracovní poměr nebo v jiné pracovněprávní dokumentaci. 
 </t>
        </r>
      </text>
    </comment>
    <comment ref="F38" authorId="1" shapeId="0" xr:uid="{00000000-0006-0000-0200-00000D000000}">
      <text>
        <r>
          <rPr>
            <b/>
            <sz val="9"/>
            <color indexed="81"/>
            <rFont val="Tahoma"/>
            <family val="2"/>
            <charset val="238"/>
          </rPr>
          <t>MPSV:</t>
        </r>
        <r>
          <rPr>
            <sz val="9"/>
            <color indexed="81"/>
            <rFont val="Tahoma"/>
            <family val="2"/>
            <charset val="238"/>
          </rPr>
          <t xml:space="preserve">
Uveďte </t>
        </r>
        <r>
          <rPr>
            <b/>
            <sz val="9"/>
            <color indexed="81"/>
            <rFont val="Tahoma"/>
            <family val="2"/>
            <charset val="238"/>
          </rPr>
          <t xml:space="preserve">část pracovního úvazku / rozsahu pracovní doby, po kterou se provozní asistent věnuje přímé pomoci OZP </t>
        </r>
        <r>
          <rPr>
            <sz val="9"/>
            <color indexed="81"/>
            <rFont val="Tahoma"/>
            <family val="2"/>
            <charset val="238"/>
          </rPr>
          <t xml:space="preserve">popsané v předchozím sloupci. Rozsah uvádějte ve formátu 0,X až 1 (tj. pokud je přímé pomoci věnováno 15 % pracovní doby, uveďte 0,15; pokud je přímé pomoci věnováno 100 % pracovní doby, uveďte 1).
Uvedený rozsah musí odpovídat rozsahu pracovního úvazku / pracovní doby sjednanému v pracovní smlouvě, dohodě o pracích konaných mimo pracovní poměr nebo v jiné pracovněprávní dokumentaci. 
Pozn.: pokud zaměstnanec pracuje na částečný úvazek, na výše popsaném vykazování se nic nemění - např. zaměstnanec pracuje na poloviční úvazek a v rámci tohoto úvazku věnuje přímé pomoci OZP 0,5 pracovní doby, neznamená to, že bude uvedeno 0,25. Zaměstnavatel by i v tomto případě uvedl 0,5 vzhledem k tomu, že věnuje 0,5 své pracovní doby přímé pomoci OZP. </t>
        </r>
      </text>
    </comment>
    <comment ref="G38" authorId="1" shapeId="0" xr:uid="{00000000-0006-0000-0200-00000E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 V případě, kdy přímá pomoc není realizována v rámci konkrétní provozovny (charakter pracovní činnosti OZP nebo provozního asistenta to neumožňuje), lze konkrétní adresu místa výkonu práce provozního asistenta nahradit místem výkonu práce sjednaným širším způsobem.
Uvedené místo výkonu práce musí odpovídat místu výkonu práce sjednanému v pracovní smlouvě, dohodě o pracích konaných mimo pracovní poměr nebo v jiné pracovněprávní dokumentaci. </t>
        </r>
      </text>
    </comment>
    <comment ref="O38" authorId="0" shapeId="0" xr:uid="{BDF61D65-F0C0-4473-A98C-A2C3045F8E21}">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
</t>
        </r>
      </text>
    </comment>
    <comment ref="P38" authorId="0" shapeId="0" xr:uid="{54EC7DEE-AA27-41B8-AB1D-028F8BD7A067}">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Q38" authorId="0" shapeId="0" xr:uid="{2D907B72-0328-43E2-ADA6-2433826D3F6E}">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Bližňáková Pavlína Ing. (MPSV)</author>
  </authors>
  <commentList>
    <comment ref="A2" authorId="0" shapeId="0" xr:uid="{00000000-0006-0000-0300-000001000000}">
      <text>
        <r>
          <rPr>
            <b/>
            <sz val="9"/>
            <color indexed="81"/>
            <rFont val="Tahoma"/>
            <family val="2"/>
            <charset val="238"/>
          </rPr>
          <t xml:space="preserve">MPSV:
</t>
        </r>
        <r>
          <rPr>
            <u/>
            <sz val="9"/>
            <color indexed="81"/>
            <rFont val="Tahoma"/>
            <family val="2"/>
            <charset val="238"/>
          </rPr>
          <t>Podrobné informace týkající se uplatňování nákladů na dopravu jsou uvedeny v dokumentu „informace pro žadatele".</t>
        </r>
        <r>
          <rPr>
            <sz val="9"/>
            <color indexed="81"/>
            <rFont val="Tahoma"/>
            <family val="2"/>
            <charset val="238"/>
          </rPr>
          <t xml:space="preserve">
-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Pokud zaměstnavatel uplatňuje náklady na dopravu dodavatelským způsobem, doloží k žádosti o příspěvek:
- doklad (smlouva, objednávka apod.), ze kterého bude vyplývat sjednání dopravní služby,
- doklad prokazující vynaložení nákladů, tj. doklad, z něhož bude patrná cena služby a doklad prokazující úhradu služby (tj. výpis z účtu nebo výdajový pokladní doklad v případě, že je služba hrazena v hotovosti),
- z výše uvedených podkladů, tj. z dokladu o zasmluvnění služby nebo z dokladu o její úhradě musí vyplývat odkud kam byla doprava realizována a počet ujetých km; pokud údaj o počtu ujetých km v předmětných dokladech uveden není (např. v případě balíkové přepravy), zaměstnavatel vzdálenost odhadne.
Doklady týkající se uplatňování nákladů na dopravu uveďte v záložce "seznam dokl.".
</t>
        </r>
      </text>
    </comment>
    <comment ref="B3" authorId="1" shapeId="0" xr:uid="{00000000-0006-0000-0300-000002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 authorId="1" shapeId="0" xr:uid="{00000000-0006-0000-0300-000003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Dále budou uvedeny adresy odkud a kam byly OZP nebo materiál a hotové výrobky dopravovány. 
Uvedená specifikace musí odpovídat popisu dopravní služby sjednané mezi zaměstnavatelem a dodavatelem (smlouva, objednávka apod.). </t>
        </r>
      </text>
    </comment>
    <comment ref="D3" authorId="1" shapeId="0" xr:uid="{00000000-0006-0000-0300-000004000000}">
      <text>
        <r>
          <rPr>
            <b/>
            <sz val="9"/>
            <color indexed="81"/>
            <rFont val="Tahoma"/>
            <family val="2"/>
            <charset val="238"/>
          </rPr>
          <t>MPSV:</t>
        </r>
        <r>
          <rPr>
            <sz val="9"/>
            <color indexed="81"/>
            <rFont val="Tahoma"/>
            <family val="2"/>
            <charset val="238"/>
          </rPr>
          <t xml:space="preserve">
Uveďte IČO dodavatele služby. 
</t>
        </r>
      </text>
    </comment>
    <comment ref="F3" authorId="0" shapeId="0" xr:uid="{00000000-0006-0000-0300-000005000000}">
      <text>
        <r>
          <rPr>
            <b/>
            <sz val="9"/>
            <color indexed="81"/>
            <rFont val="Tahoma"/>
            <family val="2"/>
            <charset val="238"/>
          </rPr>
          <t xml:space="preserve">MPSV:
</t>
        </r>
        <r>
          <rPr>
            <sz val="9"/>
            <color indexed="81"/>
            <rFont val="Tahoma"/>
            <family val="2"/>
            <charset val="238"/>
          </rPr>
          <t>Počet km ujetých v daném kalendářním měsíci v rámci dopravy specifikované ve sloupci C.</t>
        </r>
        <r>
          <rPr>
            <b/>
            <sz val="9"/>
            <color indexed="81"/>
            <rFont val="Tahoma"/>
            <family val="2"/>
            <charset val="238"/>
          </rPr>
          <t xml:space="preserve"> </t>
        </r>
        <r>
          <rPr>
            <sz val="9"/>
            <color indexed="81"/>
            <rFont val="Tahoma"/>
            <family val="2"/>
            <charset val="238"/>
          </rPr>
          <t>V případě odlišnosti některého z parametrů dopravy (odlišný účel dopravy, jiný zaměstnanec, jiný dodavatel dopravní služby) bude zaměstnavatel vyplňovat každou odlišnou jízdu na zvláštním řádku. 
Údaj o počtu km bude uveden na základě údajů uvedených v předložených dokladech. Pokud údaj o počtu ujetých km v předmětných dokladech uveden není (např. v případě balíkové přepravy), zaměstnavatel vzdálenost odhadne.</t>
        </r>
      </text>
    </comment>
    <comment ref="M3" authorId="0" shapeId="0" xr:uid="{00000000-0006-0000-0300-000006000000}">
      <text>
        <r>
          <rPr>
            <b/>
            <sz val="9"/>
            <color indexed="81"/>
            <rFont val="Tahoma"/>
            <family val="2"/>
            <charset val="238"/>
          </rPr>
          <t>MPSV:</t>
        </r>
        <r>
          <rPr>
            <sz val="9"/>
            <color indexed="81"/>
            <rFont val="Tahoma"/>
            <family val="2"/>
            <charset val="238"/>
          </rPr>
          <t xml:space="preserve">
Uveďte náklady vynaložené na pořízení dopravy za kalendářní měsíc daného čtvrtletí, za který vznikly, pokud byly současně uhrazeny přede dnem podání žádosti. 
Náklady lze uplatnit v záložce č. 2 v libovolném poměru mezi konkrétní OZP, kterým byla dopravní služba v daném kalendářním měsíci skutečně poskytnuta nebo kterých se doprava materiálu či hotových výrobků týká, a to bez ohledu na to, jakou část měsíce OZP skutečně pracovala (pokud OZP v daném měsíci vůbec nepracovala, náklad uplatnit nelze). Pokud tedy byla dopravní služba v daném měsíci poskytnuta např. čtyřem OZP, může zaměstnavatel náklad uplatnit např. rovnoměrně mezi tyto čtyři OZP nebo může náklad rozdělit např. pouze mezi dvě z těchto OZP.</t>
        </r>
      </text>
    </comment>
    <comment ref="Q4" authorId="0" shapeId="0" xr:uid="{00000000-0006-0000-03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R4" authorId="0" shapeId="0" xr:uid="{00000000-0006-0000-03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S4" authorId="0" shapeId="0" xr:uid="{00000000-0006-0000-0300-000009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t>
        </r>
      </text>
    </comment>
    <comment ref="A36" authorId="0" shapeId="0" xr:uid="{00000000-0006-0000-0300-00000A000000}">
      <text>
        <r>
          <rPr>
            <b/>
            <sz val="9"/>
            <color indexed="81"/>
            <rFont val="Tahoma"/>
            <family val="2"/>
            <charset val="238"/>
          </rPr>
          <t xml:space="preserve">MPSV:
</t>
        </r>
        <r>
          <rPr>
            <u/>
            <sz val="9"/>
            <color indexed="81"/>
            <rFont val="Tahoma"/>
            <family val="2"/>
            <charset val="238"/>
          </rPr>
          <t xml:space="preserve">Podrobné informace týkající se uplatňování nákladů na dopravu jsou uvedeny v dokumentu „informace pro žadatele".
</t>
        </r>
        <r>
          <rPr>
            <sz val="9"/>
            <color indexed="81"/>
            <rFont val="Tahoma"/>
            <family val="2"/>
            <charset val="238"/>
          </rPr>
          <t xml:space="preserve">-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 pokud je doprava zajišťována pomocí vlastního vozidla zaměstnavatele nebo vozidla, jehož je zaměstnavatel provozovatelem, lze uznat pouze náklady na pohonné hmoty  [§78b odst. 1 písm. b) zákona o zaměstnanosti],
Vzhledem k tomu, že v případě vlastní dopravy je cena PHM stanovena paušální částkou dle příslušné vyhlášky, zaměstnavatel nedokládá doklady o nákupu PHM. Za datum vynaložení nákladu je považován datum realizace dopravy. </t>
        </r>
      </text>
    </comment>
    <comment ref="B37" authorId="1" shapeId="0" xr:uid="{00000000-0006-0000-0300-00000B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7" authorId="1" shapeId="0" xr:uid="{00000000-0006-0000-0300-00000C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t>
        </r>
      </text>
    </comment>
    <comment ref="D37" authorId="0" shapeId="0" xr:uid="{00000000-0006-0000-0300-00000D000000}">
      <text>
        <r>
          <rPr>
            <b/>
            <sz val="9"/>
            <color indexed="81"/>
            <rFont val="Tahoma"/>
            <family val="2"/>
            <charset val="238"/>
          </rPr>
          <t xml:space="preserve">MPSV:
</t>
        </r>
        <r>
          <rPr>
            <sz val="9"/>
            <color indexed="81"/>
            <rFont val="Tahoma"/>
            <family val="2"/>
            <charset val="238"/>
          </rPr>
          <t xml:space="preserve">Uveďte adresu.
</t>
        </r>
      </text>
    </comment>
    <comment ref="E37" authorId="0" shapeId="0" xr:uid="{00000000-0006-0000-0300-00000E000000}">
      <text>
        <r>
          <rPr>
            <b/>
            <sz val="9"/>
            <color indexed="81"/>
            <rFont val="Tahoma"/>
            <family val="2"/>
            <charset val="238"/>
          </rPr>
          <t xml:space="preserve">MPSV:
</t>
        </r>
        <r>
          <rPr>
            <sz val="9"/>
            <color indexed="81"/>
            <rFont val="Tahoma"/>
            <family val="2"/>
            <charset val="238"/>
          </rPr>
          <t xml:space="preserve">Uveďte adresu.
</t>
        </r>
      </text>
    </comment>
    <comment ref="F37" authorId="0" shapeId="0" xr:uid="{00000000-0006-0000-0300-00000F000000}">
      <text>
        <r>
          <rPr>
            <b/>
            <sz val="9"/>
            <color indexed="81"/>
            <rFont val="Tahoma"/>
            <family val="2"/>
            <charset val="238"/>
          </rPr>
          <t xml:space="preserve">MPSV:
</t>
        </r>
        <r>
          <rPr>
            <sz val="9"/>
            <color indexed="81"/>
            <rFont val="Tahoma"/>
            <family val="2"/>
            <charset val="238"/>
          </rPr>
          <t>Počet km jedné jízdy, tj. vzdálenost mezi adresami uvedenými ve sloupcích D a E</t>
        </r>
        <r>
          <rPr>
            <b/>
            <sz val="9"/>
            <color indexed="81"/>
            <rFont val="Tahoma"/>
            <family val="2"/>
            <charset val="238"/>
          </rPr>
          <t xml:space="preserve">. </t>
        </r>
        <r>
          <rPr>
            <sz val="9"/>
            <color indexed="81"/>
            <rFont val="Tahoma"/>
            <family val="2"/>
            <charset val="238"/>
          </rPr>
          <t xml:space="preserve">
</t>
        </r>
      </text>
    </comment>
    <comment ref="I37" authorId="0" shapeId="0" xr:uid="{00000000-0006-0000-0300-000010000000}">
      <text>
        <r>
          <rPr>
            <b/>
            <sz val="9"/>
            <color indexed="81"/>
            <rFont val="Tahoma"/>
            <family val="2"/>
            <charset val="238"/>
          </rPr>
          <t xml:space="preserve">MPSV:
</t>
        </r>
        <r>
          <rPr>
            <sz val="9"/>
            <color indexed="81"/>
            <rFont val="Tahoma"/>
            <family val="2"/>
            <charset val="238"/>
          </rPr>
          <t xml:space="preserve">Uveďte průměrnou spotřebu vozidla dle technického průkazu nebo jiného dokladu prokazujícího spotřebu.
Uveďte výši spotřeby na 100 km a jednotku spotřeby v závislosti na tom, zda se jedná o elektomobil nebo vozidlo se spalovacím motorem. Např. 6,5 L nebo 15 kWh. </t>
        </r>
      </text>
    </comment>
    <comment ref="J37" authorId="0" shapeId="0" xr:uid="{00000000-0006-0000-0300-000011000000}">
      <text>
        <r>
          <rPr>
            <b/>
            <sz val="9"/>
            <color indexed="81"/>
            <rFont val="Tahoma"/>
            <family val="2"/>
            <charset val="238"/>
          </rPr>
          <t xml:space="preserve">MPSV:
</t>
        </r>
        <r>
          <rPr>
            <sz val="9"/>
            <color indexed="81"/>
            <rFont val="Tahoma"/>
            <family val="2"/>
            <charset val="238"/>
          </rPr>
          <t xml:space="preserve">- V případě opakování jízdy za stejným účelem (např. pravidelný dovoz materiálu nebo pravidelná doprava konkrétního zaměstnance OZP do zaměstnání) a v případě, že jsou všechny parametry dopravy totožné (tj. stejná trasa, stejné vozidlo) uvede zaměstnavatel počet těchto totožných jízd v daném měsíci. 
 - V případě odlišnosti některého z parametrů dopravy (odlišná trasa, odlišné vozidlo, doprava jiného zaměstnance OZP apod.) bude zaměstnavatel vyplňovat každou odlišnou jízdu na zvláštním řádku. 
</t>
        </r>
      </text>
    </comment>
    <comment ref="M37" authorId="0" shapeId="0" xr:uid="{00000000-0006-0000-0300-000012000000}">
      <text>
        <r>
          <rPr>
            <b/>
            <sz val="9"/>
            <color indexed="81"/>
            <rFont val="Tahoma"/>
            <family val="2"/>
            <charset val="238"/>
          </rPr>
          <t>MPSV:</t>
        </r>
        <r>
          <rPr>
            <sz val="9"/>
            <color indexed="81"/>
            <rFont val="Tahoma"/>
            <family val="2"/>
            <charset val="238"/>
          </rPr>
          <t xml:space="preserve">
Uplatňované náklady budou vypočteny na základě počtu ujetých km (sloupec F), počtu jízd (sloupce J, K, L), spotřeby PHM (sloupec I) a průměrné ceny PHM pro aktuální rok dle příslušné vyhlášky, kterou se provádí ustanovení § 158 odst. 3 zákoníku práce.
Příklad:
Pro rok 2025 se jedná o § 4 vyhlášky č. 475/2024 Sb. Průměrná cena benzinu 95 oktanů činí pro rok 2025 dle této vyhlášky 35,80 Kč. Pokud byla realizována doprava ve vzdálenosti 80 km, tato doprava byla realizována v daném měsíci 15krát a průměrná spotřeba vozidla činí 6,5 L/100 km, lze uplatnit náklad ve výši 0,8 x 15 x 6,5 x 35,80 = 2 792,4 Kč. 
Náklady lze uplatnit v záložce č. 2 v libovolném poměru mezi konkrétní OZP, kterých se doprava v daném kalendářním měsíci skutečně týkala, a to bez ohledu na to, jakou část měsíce OZP skutečně pracovala (pokud OZP v daném měsíci vůbec nepracovala, náklad uplatnit nelze). Pokud se tedy doprava v daném měsíci týkala např. čtyřech OZP, může zaměstnavatel náklad uplatnit např. rovnoměrně mezi tyto čtyři OZP nebo může náklad rozdělit např. pouze mezi dvě z těchto OZP.</t>
        </r>
      </text>
    </comment>
    <comment ref="P37" authorId="2" shapeId="0" xr:uid="{0AC38454-6254-427C-82CF-E3670BA4CB03}">
      <text>
        <r>
          <rPr>
            <b/>
            <sz val="9"/>
            <color indexed="81"/>
            <rFont val="Tahoma"/>
            <family val="2"/>
            <charset val="238"/>
          </rPr>
          <t>MPSV:</t>
        </r>
        <r>
          <rPr>
            <sz val="9"/>
            <color indexed="81"/>
            <rFont val="Tahoma"/>
            <family val="2"/>
            <charset val="238"/>
          </rPr>
          <t xml:space="preserve">
Jde o stejné údaje, jako výše v tabulce "Uplatňované náklady celkem". Tj. jde o sumu nákladů uplatňovaných na externí i interní dopravu, proto jsou hodnoty stejné. Vloženo z důvodu možnosti samostatného tisku tabulky pro externí a interní dopravu (tj. každou zvlášť přes "možnosti tisku" a "aktuální výběr"). </t>
        </r>
      </text>
    </comment>
    <comment ref="Q38" authorId="0" shapeId="0" xr:uid="{3919386B-9245-483E-9D80-117B9F979A2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R38" authorId="0" shapeId="0" xr:uid="{CC25EA5E-5034-4F9B-9017-0A57647FDE21}">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S38" authorId="0" shapeId="0" xr:uid="{54034737-884C-424C-B3A6-99C43A95F36D}">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Jiříček Petr (MPSV)</author>
    <author>Jiříček Petr Ing. (MPSV)</author>
  </authors>
  <commentList>
    <comment ref="B6" authorId="0" shapeId="0" xr:uid="{00000000-0006-0000-0400-000001000000}">
      <text>
        <r>
          <rPr>
            <b/>
            <u/>
            <sz val="9"/>
            <color indexed="81"/>
            <rFont val="Tahoma"/>
            <family val="2"/>
            <charset val="238"/>
          </rPr>
          <t xml:space="preserve">Uveďte, o jaký náklad podle § 78b odst. 1 písm. c) zákona o zaměstnanosti se jedná: </t>
        </r>
        <r>
          <rPr>
            <sz val="9"/>
            <color indexed="81"/>
            <rFont val="Tahoma"/>
            <family val="2"/>
            <charset val="238"/>
          </rPr>
          <t xml:space="preserve">
1) pořízení a ověření počítačového programového vybavení pro zaměstnávání OZP,
2) přizpůsobení a pořízení pomocných technologických zařízení používaných zaměstnanci, kteří jsou OZP,
3) pořízení komunikačních a orientačních pomůcek,
4) přizpůsobení hygienických, tepelných, světelných nebo hlukových podmínek OZP,
5) výstavba nebo rozšíření provozů potřebných pro zaměstnávání OZP, včetně nákladů na počítačové vybavení. 
</t>
        </r>
      </text>
    </comment>
    <comment ref="C6" authorId="1" shapeId="0" xr:uid="{00000000-0006-0000-0400-000002000000}">
      <text>
        <r>
          <rPr>
            <b/>
            <sz val="9"/>
            <color indexed="81"/>
            <rFont val="Tahoma"/>
            <family val="2"/>
            <charset val="238"/>
          </rPr>
          <t xml:space="preserve">MPSV:
</t>
        </r>
        <r>
          <rPr>
            <sz val="9"/>
            <color indexed="81"/>
            <rFont val="Tahoma"/>
            <family val="2"/>
            <charset val="238"/>
          </rPr>
          <t xml:space="preserve">Bližší popis nákladu, tj. co konkrétně bylo na pracovišti OZP upraveno v souvislosti s konkrétním zdravotním omezením zaměstnance. Specifikaci je potřeba uvést v kontextu druhu zdravotního postižení a vykonávané práce OZP. 
Současně bude uvedeno, za který měsíc a které čtvrtletí zaměstnavatel uplatňoval konkrétní náklad poprvé (náklad lze uplatňovat po dobu 6 měsíců). 
Informace - uznatelné jsou pouze takové náklady, které souvisejí se zaměstnáváním OZP a jsou vynaloženy nad rámec nákladů, které zaměstnavateli vznikají v případě zaměstnávání osob bez zdravotního postižení (§78b odst. 3 zákona o zaměstnanosti). Náklad tedy musí souviset se zdravotním omezením konkrétního zaměstnance, který je OZP nebo více zaměstnanců, kteří jsou OZP, tj. nelze uznat náklad obecného charakteru – např. zlepšení pracovního prostředí pro zaměstnance.
</t>
        </r>
      </text>
    </comment>
    <comment ref="D6" authorId="1" shapeId="0" xr:uid="{00000000-0006-0000-0400-000003000000}">
      <text>
        <r>
          <rPr>
            <b/>
            <sz val="9"/>
            <color indexed="81"/>
            <rFont val="Tahoma"/>
            <family val="2"/>
            <charset val="238"/>
          </rPr>
          <t xml:space="preserve">MPSV:
</t>
        </r>
        <r>
          <rPr>
            <sz val="9"/>
            <color indexed="81"/>
            <rFont val="Tahoma"/>
            <family val="2"/>
            <charset val="238"/>
          </rPr>
          <t>Adresa pracoviště, na které dochází k přizpůsobení provozovny. 
Uznatelný náklad musí souviset s adresou pracoviště OZP sjednanou v pracovní smlouvě nebo jiné související dokumentaci.</t>
        </r>
      </text>
    </comment>
    <comment ref="E6" authorId="1" shapeId="0" xr:uid="{00000000-0006-0000-0400-000004000000}">
      <text>
        <r>
          <rPr>
            <b/>
            <sz val="9"/>
            <color indexed="81"/>
            <rFont val="Tahoma"/>
            <family val="2"/>
            <charset val="238"/>
          </rPr>
          <t xml:space="preserve">MPSV:
</t>
        </r>
        <r>
          <rPr>
            <sz val="9"/>
            <color indexed="81"/>
            <rFont val="Tahoma"/>
            <family val="2"/>
            <charset val="238"/>
          </rPr>
          <t xml:space="preserve">Uveďte výčet zaměstnanců, kteří jsou OZP a kterých se přizpůsobení provozovny týká. 
</t>
        </r>
      </text>
    </comment>
    <comment ref="F6" authorId="1" shapeId="0" xr:uid="{00000000-0006-0000-0400-000005000000}">
      <text>
        <r>
          <rPr>
            <b/>
            <sz val="9"/>
            <color indexed="81"/>
            <rFont val="Tahoma"/>
            <family val="2"/>
            <charset val="238"/>
          </rPr>
          <t>MPSV:</t>
        </r>
        <r>
          <rPr>
            <sz val="9"/>
            <color indexed="81"/>
            <rFont val="Tahoma"/>
            <family val="2"/>
            <charset val="238"/>
          </rPr>
          <t xml:space="preserve">
Náklady na přizpůsobení provozovny lze uplatnit za ten kalendářní měsíc příslušného kalendářního čtvrtletí, ve kterém byly vynaloženy a dále v následujících 5 kalendářních měsících. 
Tzn. pokud došlo k úhradě nákladu např. v měsíci lednu ve výši 60 tis. Kč, lze náklad na OZP, které se konkrétní přizpůsobení týká, libovolně rozdělit v rámci měsíců leden, únor, březen, duben, květen, červen (např. v rámci každého z měsíců lze uplatnit 10 tis. Kč). 
Zaměstnavatel k žádosti o příspěvek doloží doklady osvědčující vynaložení nákladů:
- např. smlouvy o dodání vybavení, realizaci stavebních úprav, zajištění počítačového programu, 
- daňový doklad, doklad osvědčující úhradu nákladu, 
- z dokladů musí být zřejmé deklarované skutečnosti, tj. bližší specifikace přizpůsobení provozovny, adresa, na které dochází k přizpůsobení provozovny, výše nákladu a den jeho vynaložení. 
Doklady týkající se uplatňování nákladů na přizpůsobení provozovny uveďte v záložce "seznam dokl.".</t>
        </r>
      </text>
    </comment>
    <comment ref="J7" authorId="1" shapeId="0" xr:uid="{00000000-0006-0000-04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K7" authorId="1" shapeId="0" xr:uid="{00000000-0006-0000-04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L7" authorId="1" shapeId="0" xr:uid="{00000000-0006-0000-04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s>
  <commentList>
    <comment ref="C3" authorId="0" shapeId="0" xr:uid="{00000000-0006-0000-0500-000001000000}">
      <text>
        <r>
          <rPr>
            <b/>
            <sz val="9"/>
            <color indexed="81"/>
            <rFont val="Tahoma"/>
            <family val="2"/>
            <charset val="238"/>
          </rPr>
          <t xml:space="preserve">MPSV:
</t>
        </r>
        <r>
          <rPr>
            <sz val="9"/>
            <color indexed="81"/>
            <rFont val="Tahoma"/>
            <family val="2"/>
            <charset val="238"/>
          </rPr>
          <t xml:space="preserve">Má-li doklad číslo. 
</t>
        </r>
      </text>
    </comment>
    <comment ref="D3" authorId="0" shapeId="0" xr:uid="{00000000-0006-0000-0500-000002000000}">
      <text>
        <r>
          <rPr>
            <sz val="9"/>
            <color indexed="81"/>
            <rFont val="Tahoma"/>
            <family val="2"/>
            <charset val="238"/>
          </rPr>
          <t xml:space="preserve">Uveďte datum zdanitelného plnění, pokud doklad tento datum obsahuje.
Pokud ne, uveďte k jakému období se doklad vztahuje. </t>
        </r>
      </text>
    </comment>
    <comment ref="F3" authorId="0" shapeId="0" xr:uid="{00000000-0006-0000-0500-000003000000}">
      <text>
        <r>
          <rPr>
            <b/>
            <sz val="9"/>
            <color indexed="81"/>
            <rFont val="Tahoma"/>
            <family val="2"/>
            <charset val="238"/>
          </rPr>
          <t xml:space="preserve">MPSV:
</t>
        </r>
        <r>
          <rPr>
            <sz val="9"/>
            <color indexed="81"/>
            <rFont val="Tahoma"/>
            <family val="2"/>
            <charset val="238"/>
          </rPr>
          <t xml:space="preserve">Pokud z dokladu vyplývá povinnost úhrady. 
</t>
        </r>
      </text>
    </comment>
  </commentList>
</comments>
</file>

<file path=xl/sharedStrings.xml><?xml version="1.0" encoding="utf-8"?>
<sst xmlns="http://schemas.openxmlformats.org/spreadsheetml/2006/main" count="202" uniqueCount="138">
  <si>
    <t>za</t>
  </si>
  <si>
    <t>roku</t>
  </si>
  <si>
    <t>Identifikační údaje zaměstnavatele:</t>
  </si>
  <si>
    <t xml:space="preserve"> Z toho:</t>
  </si>
  <si>
    <t xml:space="preserve">   </t>
  </si>
  <si>
    <t>V</t>
  </si>
  <si>
    <t xml:space="preserve">dne </t>
  </si>
  <si>
    <t xml:space="preserve">roku </t>
  </si>
  <si>
    <r>
      <t>A.</t>
    </r>
    <r>
      <rPr>
        <sz val="10"/>
        <rFont val="Arial"/>
        <family val="2"/>
        <charset val="238"/>
      </rPr>
      <t xml:space="preserve"> Identifikační údaje zaměstnavatele:</t>
    </r>
  </si>
  <si>
    <t>TZP</t>
  </si>
  <si>
    <t>OZP</t>
  </si>
  <si>
    <t>TZP:</t>
  </si>
  <si>
    <r>
      <t>Název zaměstnavatele</t>
    </r>
    <r>
      <rPr>
        <vertAlign val="superscript"/>
        <sz val="10"/>
        <rFont val="Arial"/>
        <family val="2"/>
        <charset val="238"/>
      </rPr>
      <t>2)</t>
    </r>
    <r>
      <rPr>
        <sz val="10"/>
        <rFont val="Arial"/>
        <family val="2"/>
        <charset val="238"/>
      </rPr>
      <t>:</t>
    </r>
  </si>
  <si>
    <r>
      <t xml:space="preserve"> IČ</t>
    </r>
    <r>
      <rPr>
        <vertAlign val="superscript"/>
        <sz val="10"/>
        <rFont val="Arial"/>
        <family val="2"/>
        <charset val="238"/>
      </rPr>
      <t>3)</t>
    </r>
    <r>
      <rPr>
        <sz val="10"/>
        <rFont val="Arial"/>
        <family val="2"/>
        <charset val="238"/>
      </rPr>
      <t xml:space="preserve">:           </t>
    </r>
  </si>
  <si>
    <r>
      <t>Rodné č.</t>
    </r>
    <r>
      <rPr>
        <vertAlign val="superscript"/>
        <sz val="10"/>
        <rFont val="Arial"/>
        <family val="2"/>
        <charset val="238"/>
      </rPr>
      <t>4)</t>
    </r>
    <r>
      <rPr>
        <sz val="10"/>
        <rFont val="Arial"/>
        <family val="2"/>
        <charset val="238"/>
      </rPr>
      <t>:</t>
    </r>
  </si>
  <si>
    <t>částka:TZP</t>
  </si>
  <si>
    <t>Jméno</t>
  </si>
  <si>
    <t>Příjmení</t>
  </si>
  <si>
    <t>Celková částka:</t>
  </si>
  <si>
    <t>kontrola:</t>
  </si>
  <si>
    <t>NEPŘÍMÝ.ODKAZ('Jmenný seznam'!$T$2)</t>
  </si>
  <si>
    <t>Měsíc:</t>
  </si>
  <si>
    <t xml:space="preserve"> </t>
  </si>
  <si>
    <t>Celkem:</t>
  </si>
  <si>
    <t>Kde končí oblast k tisku?</t>
  </si>
  <si>
    <t>Jméno a příjmení, funkce</t>
  </si>
  <si>
    <t xml:space="preserve">a podpis oprávněné osoby </t>
  </si>
  <si>
    <t>Rodné číslo</t>
  </si>
  <si>
    <t>Kód zdravotní pojišťovny</t>
  </si>
  <si>
    <t>Poř. číslo</t>
  </si>
  <si>
    <r>
      <t>Datum skončení pracovního poměru</t>
    </r>
    <r>
      <rPr>
        <vertAlign val="superscript"/>
        <sz val="10"/>
        <rFont val="Arial"/>
        <family val="2"/>
      </rPr>
      <t>7)</t>
    </r>
  </si>
  <si>
    <t>čtvrtletí</t>
  </si>
  <si>
    <t xml:space="preserve">   V případě více pracovních poměrů jednoho zaměstnance uveďte každý pracovní poměr na zvláštní řádce.</t>
  </si>
  <si>
    <t>Uznání invalidity/ ZZ  od</t>
  </si>
  <si>
    <t>Uznání invalidity/ ZZ  do</t>
  </si>
  <si>
    <t>OZP-1.,2.st.</t>
  </si>
  <si>
    <t>OZP12</t>
  </si>
  <si>
    <t>OZP12:</t>
  </si>
  <si>
    <t>částka:OZP12</t>
  </si>
  <si>
    <r>
      <t xml:space="preserve">3) </t>
    </r>
    <r>
      <rPr>
        <sz val="7"/>
        <rFont val="Arial"/>
        <family val="2"/>
        <charset val="238"/>
      </rPr>
      <t>Vyplňte jen v případě, bylo-li přiděleno.</t>
    </r>
  </si>
  <si>
    <r>
      <t>4)</t>
    </r>
    <r>
      <rPr>
        <sz val="7"/>
        <rFont val="Arial"/>
        <family val="2"/>
        <charset val="238"/>
      </rPr>
      <t xml:space="preserve"> Vyplňte jen v případě, je-li zaměstnavatelem fyzická osoba.</t>
    </r>
  </si>
  <si>
    <r>
      <t xml:space="preserve">Datum vzniku </t>
    </r>
    <r>
      <rPr>
        <sz val="10"/>
        <color indexed="10"/>
        <rFont val="Arial"/>
        <family val="2"/>
        <charset val="238"/>
      </rPr>
      <t xml:space="preserve"> </t>
    </r>
    <r>
      <rPr>
        <sz val="10"/>
        <rFont val="Arial"/>
        <family val="2"/>
      </rPr>
      <t>pracovního poměru</t>
    </r>
    <r>
      <rPr>
        <vertAlign val="superscript"/>
        <sz val="10"/>
        <rFont val="Arial"/>
        <family val="2"/>
      </rPr>
      <t>7)</t>
    </r>
  </si>
  <si>
    <r>
      <t xml:space="preserve">2) </t>
    </r>
    <r>
      <rPr>
        <sz val="7"/>
        <rFont val="Arial"/>
        <family val="2"/>
        <charset val="238"/>
      </rPr>
      <t>Vyplňte název zaměstnavatele uvedený v živnostenském listě, obchodním rejstříku nebo zřizovací listině, popř. jméno a příjmení, je-li zaměstnavatelem fyzická osoba.</t>
    </r>
  </si>
  <si>
    <t>OZZ</t>
  </si>
  <si>
    <t>Status TZP/ OZP 1.,2.st./ OZZ</t>
  </si>
  <si>
    <t>OZZ:</t>
  </si>
  <si>
    <t>částka:OZZ</t>
  </si>
  <si>
    <t>Celkový počet zaměstnanců, kteří jsou TZP, OZP-1.,2.st. a OZZ:</t>
  </si>
  <si>
    <t>z toho:  TZP</t>
  </si>
  <si>
    <t>Uplatňovaná částka zvýšení příspěvku v rozčlenění na jednotlivé měsíce a jednotlivé druhy nákladů (v Kč) (je-li zaměstnavatel plátcem DPH, uplatní náklady bez DPH)</t>
  </si>
  <si>
    <t>Součet jednotlivých druhů nákladů</t>
  </si>
  <si>
    <t>Celkem zvýšení:</t>
  </si>
  <si>
    <t>Celkem paušál:</t>
  </si>
  <si>
    <t xml:space="preserve"> Výše uplatňovaného zvýšeného příspěvku celkem:</t>
  </si>
  <si>
    <t xml:space="preserve"> Výše uplatňovaného paušálu celkem:</t>
  </si>
  <si>
    <t>Seznam dokladů prokazujících vynaložení nákladů</t>
  </si>
  <si>
    <t>Název dokladu</t>
  </si>
  <si>
    <t>Datum vystavení (zdanitelného plnění)</t>
  </si>
  <si>
    <t>Uveďte, k jakému nákladu se doklad vztahuje</t>
  </si>
  <si>
    <t>Datum úhrady</t>
  </si>
  <si>
    <t>Celkem</t>
  </si>
  <si>
    <t>Nárok na zvýšení příspěvku celkem (v Kč)</t>
  </si>
  <si>
    <t>Uplatňované náklady (v Kč)</t>
  </si>
  <si>
    <t xml:space="preserve">Součet nákladů uplatňovaných pro zvýšení příspěvku v jednotlivých měsících (v Kč) </t>
  </si>
  <si>
    <t xml:space="preserve"> Celková výše příspěvku:</t>
  </si>
  <si>
    <t>Náklad na dopravu</t>
  </si>
  <si>
    <t>Bližší specifikace</t>
  </si>
  <si>
    <t>Upozornění: Uvedení údajů, které by neodpovídaly skutečnosti a jejichž následkem by Úřad práce ČR poskytl příspěvek na podporu zaměstnávání osob se zdravotním postižením na chráněném trhu práce neprávem nebo ve vyšší částce, než náležel, lze posoudit jako škodu způsobenou zaměstnavatelem České republice.</t>
  </si>
  <si>
    <t>zvýšení: OZP12</t>
  </si>
  <si>
    <t>zvýšení: TZP</t>
  </si>
  <si>
    <t xml:space="preserve"> Výše uplatňovaného mzdového příspěvku celkem:</t>
  </si>
  <si>
    <r>
      <t xml:space="preserve"> Příspěvek na zaměstnávání TZP</t>
    </r>
    <r>
      <rPr>
        <vertAlign val="superscript"/>
        <sz val="10"/>
        <rFont val="Arial"/>
        <family val="2"/>
      </rPr>
      <t>5)</t>
    </r>
    <r>
      <rPr>
        <sz val="10"/>
        <rFont val="Arial"/>
        <family val="2"/>
      </rPr>
      <t xml:space="preserve"> celkem:</t>
    </r>
  </si>
  <si>
    <r>
      <t xml:space="preserve"> Příspěvek na zaměstnávání OZP-1.,2.st.</t>
    </r>
    <r>
      <rPr>
        <vertAlign val="superscript"/>
        <sz val="10"/>
        <rFont val="Arial"/>
        <family val="2"/>
      </rPr>
      <t>5)</t>
    </r>
    <r>
      <rPr>
        <sz val="10"/>
        <rFont val="Arial"/>
        <family val="2"/>
      </rPr>
      <t xml:space="preserve"> celkem:</t>
    </r>
  </si>
  <si>
    <r>
      <t xml:space="preserve"> Příspěvek na zaměstnávání OZZ</t>
    </r>
    <r>
      <rPr>
        <vertAlign val="superscript"/>
        <sz val="10"/>
        <rFont val="Arial"/>
        <family val="2"/>
      </rPr>
      <t>5)</t>
    </r>
    <r>
      <rPr>
        <sz val="10"/>
        <rFont val="Arial"/>
        <family val="2"/>
      </rPr>
      <t xml:space="preserve"> celkem:</t>
    </r>
  </si>
  <si>
    <r>
      <t xml:space="preserve"> Z toho</t>
    </r>
    <r>
      <rPr>
        <sz val="10"/>
        <rFont val="Arial"/>
        <family val="2"/>
      </rPr>
      <t>:</t>
    </r>
  </si>
  <si>
    <t>zvýšený</t>
  </si>
  <si>
    <t>mzdový</t>
  </si>
  <si>
    <t>paušál</t>
  </si>
  <si>
    <t>(uvedených ve 3. až 5. záložce)</t>
  </si>
  <si>
    <t xml:space="preserve">       </t>
  </si>
  <si>
    <t xml:space="preserve">Seznam zaměstnanců, kteří jsou osobami se zdravotním </t>
  </si>
  <si>
    <t>Hrubá mzda / plat (v Kč)</t>
  </si>
  <si>
    <t>Odvod pojistného (v Kč)</t>
  </si>
  <si>
    <t>"Strop" maximální částky zvýšeného příspěvku</t>
  </si>
  <si>
    <t>Náklady na provozní asistenty, které zaměstnavatel uplatňuje pro zvýšení příspěvku</t>
  </si>
  <si>
    <t>Náplň práce provozního asistenta</t>
  </si>
  <si>
    <t>Rozsah pracovního úvazku věnovanému přímé pomoci OZP</t>
  </si>
  <si>
    <t>Adresa místa výkonu práce provozního asistenta</t>
  </si>
  <si>
    <t>Náklady provozní asistence</t>
  </si>
  <si>
    <t>Příjmení provozního asistenta</t>
  </si>
  <si>
    <t>Jméno provozního asistenta</t>
  </si>
  <si>
    <t>Dodavatel služby provozní asistence</t>
  </si>
  <si>
    <r>
      <t xml:space="preserve">NÁKLADY NA PROVOZNÍ ASISTENCI V PŘÍPADĚ, ŽE PROVOZNÍ ASISTENT </t>
    </r>
    <r>
      <rPr>
        <b/>
        <u/>
        <sz val="10"/>
        <rFont val="Arial"/>
        <family val="2"/>
        <charset val="238"/>
      </rPr>
      <t>JE ZAMĚSTNANCEM ZAMĚSTNAVATELE</t>
    </r>
  </si>
  <si>
    <r>
      <t xml:space="preserve">NÁKLADY NA PROVOZNÍ ASISTENCI V PŘÍPADĚ, ŽE PROVOZNÍ ASISTENT </t>
    </r>
    <r>
      <rPr>
        <b/>
        <u/>
        <sz val="10"/>
        <rFont val="Arial"/>
        <family val="2"/>
        <charset val="238"/>
      </rPr>
      <t>NENÍ ZAMĚSTNANCEM ZAMĚSTNAVATELE</t>
    </r>
    <r>
      <rPr>
        <b/>
        <sz val="10"/>
        <rFont val="Arial"/>
        <family val="2"/>
        <charset val="238"/>
      </rPr>
      <t xml:space="preserve"> (PROVOZNÍ ASISTENCE JE ODEBÍRANOU SLUŽBOU)</t>
    </r>
  </si>
  <si>
    <t xml:space="preserve">UPLATŇOVANÉ NÁKLADY CELKEM </t>
  </si>
  <si>
    <r>
      <t xml:space="preserve">Seznam zaměstnanců, kteří jsou osobami se zdravotním postižením </t>
    </r>
    <r>
      <rPr>
        <b/>
        <vertAlign val="superscript"/>
        <sz val="12"/>
        <rFont val="Arial"/>
        <family val="2"/>
        <charset val="238"/>
      </rPr>
      <t>1)</t>
    </r>
  </si>
  <si>
    <r>
      <t>B.</t>
    </r>
    <r>
      <rPr>
        <sz val="10"/>
        <rFont val="Arial"/>
        <family val="2"/>
        <charset val="238"/>
      </rPr>
      <t xml:space="preserve"> Seznam zaměstnanců, kteří jsou OZP (uveďte jen zaměstnance v pracovním poměru):</t>
    </r>
  </si>
  <si>
    <r>
      <t xml:space="preserve">postižením </t>
    </r>
    <r>
      <rPr>
        <b/>
        <vertAlign val="superscript"/>
        <sz val="14"/>
        <rFont val="Arial"/>
        <family val="2"/>
        <charset val="238"/>
      </rPr>
      <t>1)</t>
    </r>
  </si>
  <si>
    <r>
      <t xml:space="preserve"> Zvýšení příspěvku na zaměstnávání TZP</t>
    </r>
    <r>
      <rPr>
        <vertAlign val="superscript"/>
        <sz val="10"/>
        <rFont val="Arial"/>
        <family val="2"/>
      </rPr>
      <t>6)</t>
    </r>
    <r>
      <rPr>
        <sz val="10"/>
        <rFont val="Arial"/>
        <family val="2"/>
      </rPr>
      <t xml:space="preserve"> celkem:</t>
    </r>
  </si>
  <si>
    <r>
      <t xml:space="preserve"> Zvýšení příspěvku na zaměstnávání OZP-1.,2.st.</t>
    </r>
    <r>
      <rPr>
        <vertAlign val="superscript"/>
        <sz val="10"/>
        <rFont val="Arial"/>
        <family val="2"/>
      </rPr>
      <t>6)</t>
    </r>
    <r>
      <rPr>
        <sz val="10"/>
        <rFont val="Arial"/>
        <family val="2"/>
      </rPr>
      <t xml:space="preserve"> celkem:</t>
    </r>
  </si>
  <si>
    <r>
      <t>1)</t>
    </r>
    <r>
      <rPr>
        <sz val="7"/>
        <rFont val="Arial"/>
        <family val="2"/>
        <charset val="238"/>
      </rPr>
      <t xml:space="preserve"> V záložce "seznam zaměstnanců OZP" uveďte jednotlivé pracovní poměry zaměstnanců, na které požadujete poskytnutí mzdového příspěvku </t>
    </r>
  </si>
  <si>
    <r>
      <t>5)</t>
    </r>
    <r>
      <rPr>
        <sz val="7"/>
        <rFont val="Arial"/>
        <family val="2"/>
        <charset val="238"/>
      </rPr>
      <t xml:space="preserve"> Část G žádosti</t>
    </r>
  </si>
  <si>
    <r>
      <t xml:space="preserve">6) </t>
    </r>
    <r>
      <rPr>
        <sz val="7"/>
        <rFont val="Arial"/>
        <family val="2"/>
        <charset val="238"/>
      </rPr>
      <t>Část H žádosti</t>
    </r>
  </si>
  <si>
    <t xml:space="preserve"> Počet zaměstnanců, kteří jsou TZP:  </t>
  </si>
  <si>
    <t xml:space="preserve"> Počet zaměstnanců, kteří jsou OZP-1.,2.st.:</t>
  </si>
  <si>
    <t xml:space="preserve"> Počet zaměstnanců, kteří jsou OZZ:</t>
  </si>
  <si>
    <r>
      <t>7)</t>
    </r>
    <r>
      <rPr>
        <sz val="7"/>
        <rFont val="Arial"/>
        <family val="2"/>
        <charset val="238"/>
      </rPr>
      <t xml:space="preserve"> Uveďte datum vzniku a skončení pracovního poměru, např. od:'1.3.2000' do:'' , od:'1.3.2000' do:'15.3.2025'.</t>
    </r>
  </si>
  <si>
    <t>Náklady na dopravu</t>
  </si>
  <si>
    <t>Náklady na přizpůsobení provozovny</t>
  </si>
  <si>
    <t xml:space="preserve">Náklady na dopravu, které zaměstnavatel uplatňuje pro zvýšení příspěvku </t>
  </si>
  <si>
    <t>NÁKLADY NA DOPRAVU V PŘÍPADĚ, ŽE ZAMĚSTNAVATEL ZAJIŠŤUJE DOPRAVU ZA POMOCI VLASTNÍHO VOZIDLA NEBO VOZIDLA JEHOŽ JE PROVOZOVATELEM</t>
  </si>
  <si>
    <t>Kam byla doprava realizována</t>
  </si>
  <si>
    <t>Odkud byla doprava realizována</t>
  </si>
  <si>
    <t>Počet ujetých km</t>
  </si>
  <si>
    <t>Specifikace vozidla, kterým byla doprava realizována</t>
  </si>
  <si>
    <t>Spotřeba PHM</t>
  </si>
  <si>
    <t>Počet jízd v daném měsíci</t>
  </si>
  <si>
    <t>Modře podbarvená pole jsou vyplněna automaticky.</t>
  </si>
  <si>
    <t>NÁKLADY NA DOPRAVU V PŘÍPADĚ, ŽE DOPRAVA NENÍ ZAJIŠŤOVÁNA ZA POMOCI VLASTNÍHO VOZIDLA ZAMĚSTNAVATELE NEBO VOZIDLA, JEHOŽ JE ZAMĚSTNAVATEL PROVOZOVATELEM (DOPRAVA JE ODEBÍRANOU SLUŽBOU)</t>
  </si>
  <si>
    <t xml:space="preserve">Dodavatel dopravy </t>
  </si>
  <si>
    <t>UPLATŇOVANÉ NÁKLADY CELKEM</t>
  </si>
  <si>
    <t>Číslo dokladu</t>
  </si>
  <si>
    <t>Adresa pracoviště</t>
  </si>
  <si>
    <t>Zaměstnanci, kterých se přizpůsobení provozovny týká</t>
  </si>
  <si>
    <t xml:space="preserve">Modře podbarvená pole jsou vyplněna automaticky. </t>
  </si>
  <si>
    <t>Náklady na přizpůsobení provozovny, které zaměstnavatel uplatňuje pro zvýšení příspěvku</t>
  </si>
  <si>
    <t>Podrobné informace týkající se uplatňování nákladů na přizpůsobení provozovny jsou uvedeny v dokumentu „informace pro žadatele".</t>
  </si>
  <si>
    <t xml:space="preserve">Vzhledem k nezbytnosti individuálního posouzení oprávněnosti nákladů na přizpůsobení provozovny je potřeba jejich uznatelnost konzultovat s Úřadem práce ČR před podáním žádosti. </t>
  </si>
  <si>
    <t>Mzdové náklady zaměstnance (v Kč)</t>
  </si>
  <si>
    <t>Uveďte SPZ</t>
  </si>
  <si>
    <t>Uveďte typ PHM</t>
  </si>
  <si>
    <t>Druh nákladu na přizpůsobení provozovny</t>
  </si>
  <si>
    <t>Uplatňovaná výše mzdového příspěvku 
(v Kč)</t>
  </si>
  <si>
    <t>Uplatňované zvýšení 
(v Kč)</t>
  </si>
  <si>
    <r>
      <t>Paušál
(v</t>
    </r>
    <r>
      <rPr>
        <sz val="10"/>
        <rFont val="Calibri"/>
        <family val="2"/>
        <charset val="238"/>
      </rPr>
      <t> </t>
    </r>
    <r>
      <rPr>
        <sz val="10"/>
        <rFont val="Arial"/>
        <family val="2"/>
        <charset val="238"/>
      </rPr>
      <t>Kč)</t>
    </r>
  </si>
  <si>
    <t>Uplatňovaná výše mzdového příspěvku
(v Kč)</t>
  </si>
  <si>
    <t>Uplatňované zvýšení
(v Kč)</t>
  </si>
  <si>
    <t>Informace o tom, zda osoba se zdravotním postižením alespoň po část měsíce pracovala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</si>
</sst>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quot;Kč&quot;"/>
    <numFmt numFmtId="165" formatCode="#,##0\ &quot;Kč&quot;"/>
    <numFmt numFmtId="166" formatCode="_-* #,##0.00\ _F_-;\-* #,##0.00\ _F_-;_-* &quot;-&quot;??\ _F_-;_-@_-"/>
    <numFmt numFmtId="167" formatCode="_-* #,##0.00\ [$€]_-;\-* #,##0.00\ [$€]_-;_-* &quot;-&quot;??\ [$€]_-;_-@_-"/>
    <numFmt numFmtId="168" formatCode="#.##0\.00"/>
    <numFmt numFmtId="169" formatCode="#\.00"/>
    <numFmt numFmtId="170" formatCode="\$#\.00"/>
    <numFmt numFmtId="171" formatCode="#,##0\."/>
    <numFmt numFmtId="172" formatCode="#,##0.00\ &quot;Kč&quot;"/>
  </numFmts>
  <fonts count="74" x14ac:knownFonts="1">
    <font>
      <sz val="10"/>
      <name val="Arial"/>
      <charset val="238"/>
    </font>
    <font>
      <sz val="1"/>
      <color indexed="8"/>
      <name val="Courier"/>
      <family val="1"/>
      <charset val="238"/>
    </font>
    <font>
      <b/>
      <sz val="1"/>
      <color indexed="8"/>
      <name val="Courier"/>
      <family val="1"/>
      <charset val="238"/>
    </font>
    <font>
      <sz val="10"/>
      <name val="Arial"/>
      <family val="2"/>
      <charset val="238"/>
    </font>
    <font>
      <u/>
      <sz val="10"/>
      <color indexed="12"/>
      <name val="Verdana"/>
      <family val="2"/>
      <charset val="238"/>
    </font>
    <font>
      <sz val="12"/>
      <name val="Garamond"/>
      <family val="1"/>
      <charset val="238"/>
    </font>
    <font>
      <b/>
      <sz val="14"/>
      <name val="Arial"/>
      <family val="2"/>
      <charset val="238"/>
    </font>
    <font>
      <b/>
      <sz val="12"/>
      <name val="Arial"/>
      <family val="2"/>
      <charset val="238"/>
    </font>
    <font>
      <b/>
      <sz val="10"/>
      <name val="Arial"/>
      <family val="2"/>
      <charset val="238"/>
    </font>
    <font>
      <vertAlign val="superscript"/>
      <sz val="10"/>
      <name val="Arial"/>
      <family val="2"/>
      <charset val="238"/>
    </font>
    <font>
      <sz val="12"/>
      <name val="Arial"/>
      <family val="2"/>
      <charset val="238"/>
    </font>
    <font>
      <sz val="10"/>
      <name val="Arial"/>
      <family val="2"/>
    </font>
    <font>
      <b/>
      <sz val="11"/>
      <name val="Arial"/>
      <family val="2"/>
    </font>
    <font>
      <b/>
      <sz val="10"/>
      <name val="Arial"/>
      <family val="2"/>
    </font>
    <font>
      <b/>
      <sz val="11"/>
      <name val="Arial"/>
      <family val="2"/>
      <charset val="238"/>
    </font>
    <font>
      <sz val="10"/>
      <name val="Arial"/>
      <family val="2"/>
      <charset val="238"/>
    </font>
    <font>
      <b/>
      <sz val="10"/>
      <color indexed="9"/>
      <name val="Arial"/>
      <family val="2"/>
      <charset val="238"/>
    </font>
    <font>
      <sz val="10"/>
      <color indexed="9"/>
      <name val="Arial"/>
      <family val="2"/>
      <charset val="238"/>
    </font>
    <font>
      <vertAlign val="superscript"/>
      <sz val="10"/>
      <name val="Arial"/>
      <family val="2"/>
    </font>
    <font>
      <b/>
      <sz val="8"/>
      <color indexed="81"/>
      <name val="Tahoma"/>
      <family val="2"/>
      <charset val="238"/>
    </font>
    <font>
      <sz val="8"/>
      <color indexed="81"/>
      <name val="Tahoma"/>
      <family val="2"/>
      <charset val="238"/>
    </font>
    <font>
      <sz val="10"/>
      <color indexed="81"/>
      <name val="Arial"/>
      <family val="2"/>
      <charset val="238"/>
    </font>
    <font>
      <b/>
      <sz val="10"/>
      <color indexed="10"/>
      <name val="Arial"/>
      <family val="2"/>
      <charset val="238"/>
    </font>
    <font>
      <b/>
      <sz val="10"/>
      <color indexed="81"/>
      <name val="Arial"/>
      <family val="2"/>
      <charset val="238"/>
    </font>
    <font>
      <sz val="8"/>
      <color indexed="9"/>
      <name val="Arial"/>
      <family val="2"/>
      <charset val="238"/>
    </font>
    <font>
      <i/>
      <sz val="10"/>
      <name val="Arial"/>
      <family val="2"/>
      <charset val="238"/>
    </font>
    <font>
      <sz val="12"/>
      <name val="Arial"/>
      <family val="2"/>
      <charset val="238"/>
    </font>
    <font>
      <sz val="8"/>
      <name val="Arial"/>
      <family val="2"/>
      <charset val="238"/>
    </font>
    <font>
      <sz val="10"/>
      <color indexed="10"/>
      <name val="Arial"/>
      <family val="2"/>
      <charset val="238"/>
    </font>
    <font>
      <sz val="10"/>
      <color indexed="9"/>
      <name val="Arial"/>
      <family val="2"/>
      <charset val="238"/>
    </font>
    <font>
      <b/>
      <sz val="14"/>
      <color indexed="9"/>
      <name val="Arial"/>
      <family val="2"/>
      <charset val="238"/>
    </font>
    <font>
      <i/>
      <sz val="8"/>
      <color indexed="20"/>
      <name val="Arial"/>
      <family val="2"/>
      <charset val="238"/>
    </font>
    <font>
      <vertAlign val="superscript"/>
      <sz val="7"/>
      <name val="Arial"/>
      <family val="2"/>
      <charset val="238"/>
    </font>
    <font>
      <sz val="7"/>
      <name val="Arial"/>
      <family val="2"/>
      <charset val="238"/>
    </font>
    <font>
      <b/>
      <u/>
      <sz val="10"/>
      <color indexed="81"/>
      <name val="Arial"/>
      <family val="2"/>
      <charset val="238"/>
    </font>
    <font>
      <sz val="10"/>
      <name val="Calibri"/>
      <family val="2"/>
      <charset val="238"/>
    </font>
    <font>
      <sz val="10"/>
      <color indexed="8"/>
      <name val="Arial"/>
      <family val="2"/>
      <charset val="238"/>
    </font>
    <font>
      <sz val="9"/>
      <color indexed="81"/>
      <name val="Tahoma"/>
      <family val="2"/>
      <charset val="238"/>
    </font>
    <font>
      <b/>
      <u/>
      <sz val="10"/>
      <name val="Arial"/>
      <family val="2"/>
      <charset val="238"/>
    </font>
    <font>
      <b/>
      <sz val="10"/>
      <color indexed="9"/>
      <name val="Arial"/>
      <family val="2"/>
    </font>
    <font>
      <i/>
      <sz val="10"/>
      <name val="Arial"/>
      <family val="2"/>
    </font>
    <font>
      <b/>
      <sz val="8"/>
      <name val="Arial"/>
      <family val="2"/>
      <charset val="238"/>
    </font>
    <font>
      <b/>
      <sz val="8"/>
      <name val="Arial"/>
      <family val="2"/>
    </font>
    <font>
      <u/>
      <sz val="10"/>
      <color indexed="81"/>
      <name val="Arial"/>
      <family val="2"/>
      <charset val="238"/>
    </font>
    <font>
      <b/>
      <sz val="9"/>
      <color indexed="81"/>
      <name val="Tahoma"/>
      <family val="2"/>
      <charset val="238"/>
    </font>
    <font>
      <u/>
      <sz val="9"/>
      <color indexed="81"/>
      <name val="Tahoma"/>
      <family val="2"/>
      <charset val="238"/>
    </font>
    <font>
      <b/>
      <u/>
      <sz val="9"/>
      <color indexed="81"/>
      <name val="Tahoma"/>
      <family val="2"/>
      <charset val="238"/>
    </font>
    <font>
      <b/>
      <vertAlign val="superscript"/>
      <sz val="12"/>
      <name val="Arial"/>
      <family val="2"/>
      <charset val="238"/>
    </font>
    <font>
      <b/>
      <vertAlign val="superscript"/>
      <sz val="14"/>
      <name val="Arial"/>
      <family val="2"/>
      <charset val="238"/>
    </font>
    <font>
      <sz val="14"/>
      <name val="Arial"/>
      <family val="2"/>
      <charset val="238"/>
    </font>
    <font>
      <sz val="11"/>
      <color theme="0"/>
      <name val="Calibri"/>
      <family val="2"/>
      <charset val="238"/>
      <scheme val="minor"/>
    </font>
    <font>
      <sz val="7"/>
      <color rgb="FFFF0000"/>
      <name val="Arial"/>
      <family val="2"/>
      <charset val="238"/>
    </font>
    <font>
      <i/>
      <sz val="8"/>
      <color rgb="FFFF0000"/>
      <name val="Arial"/>
      <family val="2"/>
      <charset val="238"/>
    </font>
    <font>
      <sz val="10"/>
      <color rgb="FFFF0000"/>
      <name val="Arial"/>
      <family val="2"/>
      <charset val="238"/>
    </font>
    <font>
      <sz val="10"/>
      <color theme="0"/>
      <name val="Arial"/>
      <family val="2"/>
      <charset val="238"/>
    </font>
    <font>
      <sz val="9"/>
      <color theme="1"/>
      <name val="Arial"/>
      <family val="2"/>
      <charset val="238"/>
    </font>
    <font>
      <b/>
      <sz val="14"/>
      <color theme="1"/>
      <name val="Arial"/>
      <family val="2"/>
      <charset val="238"/>
    </font>
    <font>
      <sz val="10"/>
      <color theme="1"/>
      <name val="Arial"/>
      <family val="2"/>
      <charset val="238"/>
    </font>
    <font>
      <b/>
      <sz val="10"/>
      <color rgb="FFFF0000"/>
      <name val="Arial"/>
      <family val="2"/>
      <charset val="238"/>
    </font>
    <font>
      <b/>
      <sz val="10"/>
      <color theme="0"/>
      <name val="Arial"/>
      <family val="2"/>
      <charset val="238"/>
    </font>
    <font>
      <sz val="14"/>
      <color rgb="FFFF0000"/>
      <name val="Calibri"/>
      <family val="2"/>
      <charset val="238"/>
      <scheme val="minor"/>
    </font>
    <font>
      <strike/>
      <vertAlign val="superscript"/>
      <sz val="7"/>
      <color rgb="FFFF0000"/>
      <name val="Arial"/>
      <family val="2"/>
      <charset val="238"/>
    </font>
    <font>
      <strike/>
      <sz val="8"/>
      <color rgb="FFFF0000"/>
      <name val="Arial"/>
      <family val="2"/>
      <charset val="238"/>
    </font>
    <font>
      <strike/>
      <sz val="7"/>
      <color rgb="FFFF0000"/>
      <name val="Arial"/>
      <family val="2"/>
      <charset val="238"/>
    </font>
    <font>
      <i/>
      <strike/>
      <sz val="8"/>
      <color rgb="FFFF0000"/>
      <name val="Arial"/>
      <family val="2"/>
      <charset val="238"/>
    </font>
    <font>
      <strike/>
      <sz val="10"/>
      <color rgb="FFFF0000"/>
      <name val="Arial"/>
      <family val="2"/>
      <charset val="238"/>
    </font>
    <font>
      <b/>
      <sz val="10"/>
      <color theme="1"/>
      <name val="Arial"/>
      <family val="2"/>
      <charset val="238"/>
    </font>
    <font>
      <b/>
      <sz val="9"/>
      <color theme="1"/>
      <name val="Arial"/>
      <family val="2"/>
      <charset val="238"/>
    </font>
    <font>
      <sz val="14"/>
      <name val="Calibri"/>
      <family val="2"/>
      <charset val="238"/>
      <scheme val="minor"/>
    </font>
    <font>
      <b/>
      <sz val="8"/>
      <color theme="0"/>
      <name val="Arial"/>
      <family val="2"/>
      <charset val="238"/>
    </font>
    <font>
      <sz val="10"/>
      <color theme="1"/>
      <name val="Calibri"/>
      <family val="2"/>
      <charset val="238"/>
      <scheme val="minor"/>
    </font>
    <font>
      <b/>
      <sz val="10"/>
      <color theme="1"/>
      <name val="Calibri"/>
      <family val="2"/>
      <charset val="238"/>
      <scheme val="minor"/>
    </font>
    <font>
      <b/>
      <sz val="16"/>
      <color theme="1"/>
      <name val="Arial"/>
      <family val="2"/>
      <charset val="238"/>
    </font>
    <font>
      <sz val="12"/>
      <color theme="1"/>
      <name val="Arial"/>
      <family val="2"/>
      <charset val="238"/>
    </font>
  </fonts>
  <fills count="12">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D9"/>
        <bgColor indexed="64"/>
      </patternFill>
    </fill>
    <fill>
      <patternFill patternType="solid">
        <fgColor theme="0"/>
        <bgColor indexed="64"/>
      </patternFill>
    </fill>
    <fill>
      <patternFill patternType="solid">
        <fgColor theme="7" tint="0.79998168889431442"/>
        <bgColor indexed="64"/>
      </patternFill>
    </fill>
  </fills>
  <borders count="77">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bottom style="dashed">
        <color indexed="64"/>
      </bottom>
      <diagonal/>
    </border>
    <border>
      <left/>
      <right/>
      <top style="thin">
        <color indexed="64"/>
      </top>
      <bottom/>
      <diagonal/>
    </border>
    <border>
      <left style="thin">
        <color indexed="64"/>
      </left>
      <right/>
      <top/>
      <bottom style="dashed">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bottom style="dashed">
        <color indexed="64"/>
      </bottom>
      <diagonal/>
    </border>
    <border>
      <left/>
      <right style="medium">
        <color indexed="64"/>
      </right>
      <top style="dashed">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dashed">
        <color indexed="64"/>
      </top>
      <bottom style="dashed">
        <color indexed="64"/>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style="medium">
        <color indexed="64"/>
      </top>
      <bottom style="dashed">
        <color indexed="64"/>
      </bottom>
      <diagonal/>
    </border>
    <border>
      <left style="thick">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dashed">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ck">
        <color indexed="9"/>
      </left>
      <right/>
      <top style="thick">
        <color indexed="9"/>
      </top>
      <bottom style="thick">
        <color indexed="9"/>
      </bottom>
      <diagonal/>
    </border>
    <border>
      <left/>
      <right style="thick">
        <color indexed="9"/>
      </right>
      <top style="thick">
        <color indexed="9"/>
      </top>
      <bottom style="thick">
        <color indexed="9"/>
      </bottom>
      <diagonal/>
    </border>
    <border>
      <left/>
      <right style="medium">
        <color indexed="64"/>
      </right>
      <top/>
      <bottom/>
      <diagonal/>
    </border>
    <border>
      <left/>
      <right/>
      <top style="dashed">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2">
    <xf numFmtId="0" fontId="0" fillId="0" borderId="0"/>
    <xf numFmtId="0" fontId="1" fillId="0" borderId="0">
      <protection locked="0"/>
    </xf>
    <xf numFmtId="0" fontId="2" fillId="0" borderId="0">
      <protection locked="0"/>
    </xf>
    <xf numFmtId="0" fontId="2" fillId="0" borderId="0">
      <protection locked="0"/>
    </xf>
    <xf numFmtId="167" fontId="3" fillId="0" borderId="0" applyFont="0" applyFill="0" applyBorder="0" applyAlignment="0" applyProtection="0"/>
    <xf numFmtId="168" fontId="1" fillId="0" borderId="0">
      <protection locked="0"/>
    </xf>
    <xf numFmtId="169" fontId="1" fillId="0" borderId="0">
      <protection locked="0"/>
    </xf>
    <xf numFmtId="0" fontId="4" fillId="0" borderId="0" applyNumberFormat="0" applyFill="0" applyBorder="0" applyAlignment="0" applyProtection="0">
      <alignment vertical="top"/>
      <protection locked="0"/>
    </xf>
    <xf numFmtId="166" fontId="5" fillId="0" borderId="0" applyFont="0" applyFill="0" applyBorder="0" applyAlignment="0" applyProtection="0"/>
    <xf numFmtId="170" fontId="1" fillId="0" borderId="0">
      <protection locked="0"/>
    </xf>
    <xf numFmtId="0" fontId="3" fillId="0" borderId="0"/>
    <xf numFmtId="0" fontId="3" fillId="2" borderId="0"/>
  </cellStyleXfs>
  <cellXfs count="591">
    <xf numFmtId="0" fontId="0" fillId="0" borderId="0" xfId="0"/>
    <xf numFmtId="0" fontId="0" fillId="0" borderId="0" xfId="0" applyProtection="1">
      <protection hidden="1"/>
    </xf>
    <xf numFmtId="0" fontId="0" fillId="0" borderId="0" xfId="0" applyAlignment="1" applyProtection="1">
      <alignment horizontal="center" vertical="top" wrapText="1"/>
      <protection hidden="1"/>
    </xf>
    <xf numFmtId="0" fontId="0" fillId="0" borderId="4"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7" xfId="0" applyFill="1" applyBorder="1" applyAlignment="1" applyProtection="1">
      <alignment horizontal="right" vertical="center"/>
      <protection hidden="1"/>
    </xf>
    <xf numFmtId="0" fontId="0" fillId="0" borderId="0" xfId="0" applyAlignment="1" applyProtection="1">
      <alignment horizontal="center" vertical="center"/>
      <protection hidden="1"/>
    </xf>
    <xf numFmtId="164" fontId="0" fillId="0" borderId="0" xfId="0" applyNumberFormat="1" applyProtection="1">
      <protection hidden="1"/>
    </xf>
    <xf numFmtId="0" fontId="6" fillId="0" borderId="0" xfId="0" applyFont="1" applyAlignment="1" applyProtection="1">
      <alignment horizontal="center" wrapText="1"/>
      <protection hidden="1"/>
    </xf>
    <xf numFmtId="0" fontId="8" fillId="0" borderId="0" xfId="0" applyFont="1" applyProtection="1">
      <protection hidden="1"/>
    </xf>
    <xf numFmtId="0" fontId="0" fillId="0" borderId="0" xfId="0" applyFill="1" applyBorder="1" applyProtection="1">
      <protection hidden="1"/>
    </xf>
    <xf numFmtId="0" fontId="0" fillId="0" borderId="1" xfId="0" applyBorder="1" applyProtection="1">
      <protection hidden="1"/>
    </xf>
    <xf numFmtId="0" fontId="0" fillId="0" borderId="10" xfId="0" applyBorder="1" applyProtection="1">
      <protection hidden="1"/>
    </xf>
    <xf numFmtId="0" fontId="0" fillId="0" borderId="2" xfId="0" applyBorder="1" applyProtection="1">
      <protection hidden="1"/>
    </xf>
    <xf numFmtId="0" fontId="0" fillId="0" borderId="7" xfId="0" applyBorder="1" applyProtection="1">
      <protection hidden="1"/>
    </xf>
    <xf numFmtId="49" fontId="8" fillId="0" borderId="7" xfId="0" applyNumberFormat="1" applyFont="1" applyFill="1" applyBorder="1" applyAlignment="1" applyProtection="1">
      <alignment horizontal="left" vertical="center"/>
      <protection hidden="1"/>
    </xf>
    <xf numFmtId="164" fontId="8" fillId="0" borderId="0" xfId="0" applyNumberFormat="1" applyFont="1" applyAlignment="1" applyProtection="1">
      <alignment horizontal="right"/>
      <protection hidden="1"/>
    </xf>
    <xf numFmtId="0" fontId="11" fillId="0" borderId="10" xfId="0" applyFont="1" applyBorder="1" applyProtection="1">
      <protection hidden="1"/>
    </xf>
    <xf numFmtId="0" fontId="13" fillId="0" borderId="10" xfId="0" applyFont="1" applyBorder="1" applyAlignment="1" applyProtection="1">
      <alignment horizontal="center" vertical="center"/>
      <protection hidden="1"/>
    </xf>
    <xf numFmtId="0" fontId="7" fillId="0" borderId="0" xfId="0" applyFont="1" applyBorder="1" applyAlignment="1" applyProtection="1">
      <alignment horizontal="left" vertical="center"/>
      <protection hidden="1"/>
    </xf>
    <xf numFmtId="0" fontId="0" fillId="0" borderId="11" xfId="0" applyBorder="1" applyProtection="1">
      <protection hidden="1"/>
    </xf>
    <xf numFmtId="0" fontId="0" fillId="0" borderId="12" xfId="0" applyBorder="1" applyAlignment="1" applyProtection="1">
      <alignment horizontal="right" vertical="center"/>
      <protection hidden="1"/>
    </xf>
    <xf numFmtId="0" fontId="11" fillId="0" borderId="0" xfId="0" applyFont="1" applyBorder="1" applyAlignment="1" applyProtection="1">
      <alignment horizontal="right" vertical="center"/>
      <protection hidden="1"/>
    </xf>
    <xf numFmtId="0" fontId="0" fillId="0" borderId="13" xfId="0" applyBorder="1" applyProtection="1">
      <protection hidden="1"/>
    </xf>
    <xf numFmtId="0" fontId="6" fillId="0" borderId="8" xfId="0" applyFont="1" applyBorder="1" applyAlignment="1" applyProtection="1">
      <alignment horizontal="center" vertical="center"/>
      <protection hidden="1"/>
    </xf>
    <xf numFmtId="14" fontId="0" fillId="0" borderId="0" xfId="0" applyNumberFormat="1" applyProtection="1">
      <protection hidden="1"/>
    </xf>
    <xf numFmtId="4" fontId="0" fillId="0" borderId="0" xfId="0" applyNumberFormat="1" applyAlignment="1" applyProtection="1">
      <alignment horizontal="center" vertical="center"/>
      <protection hidden="1"/>
    </xf>
    <xf numFmtId="0" fontId="0" fillId="3" borderId="14" xfId="0" applyFill="1" applyBorder="1" applyAlignment="1" applyProtection="1">
      <alignment horizontal="center" vertical="center" wrapText="1"/>
      <protection hidden="1"/>
    </xf>
    <xf numFmtId="14" fontId="11" fillId="3" borderId="15" xfId="0" applyNumberFormat="1" applyFont="1" applyFill="1" applyBorder="1" applyAlignment="1" applyProtection="1">
      <alignment horizontal="center" vertical="center" wrapText="1"/>
      <protection hidden="1"/>
    </xf>
    <xf numFmtId="0" fontId="16" fillId="0" borderId="0" xfId="0" applyFont="1" applyFill="1" applyAlignment="1" applyProtection="1">
      <alignment horizontal="center"/>
      <protection hidden="1"/>
    </xf>
    <xf numFmtId="0" fontId="17" fillId="0" borderId="0" xfId="0" applyFont="1" applyFill="1" applyProtection="1">
      <protection hidden="1"/>
    </xf>
    <xf numFmtId="0" fontId="17" fillId="0" borderId="0" xfId="0" applyFont="1" applyFill="1" applyAlignment="1" applyProtection="1">
      <alignment horizontal="center"/>
      <protection hidden="1"/>
    </xf>
    <xf numFmtId="0" fontId="0" fillId="0" borderId="0" xfId="0" applyFill="1" applyProtection="1">
      <protection hidden="1"/>
    </xf>
    <xf numFmtId="14" fontId="15" fillId="3" borderId="14" xfId="0" applyNumberFormat="1" applyFont="1" applyFill="1" applyBorder="1" applyAlignment="1" applyProtection="1">
      <alignment horizontal="center" vertical="center" wrapText="1"/>
      <protection hidden="1"/>
    </xf>
    <xf numFmtId="0" fontId="27" fillId="0" borderId="0" xfId="0" applyFont="1" applyBorder="1" applyProtection="1">
      <protection hidden="1"/>
    </xf>
    <xf numFmtId="0" fontId="27" fillId="0" borderId="0" xfId="0" applyFont="1" applyProtection="1">
      <protection hidden="1"/>
    </xf>
    <xf numFmtId="0" fontId="27" fillId="0" borderId="0" xfId="0" applyFont="1" applyAlignment="1" applyProtection="1">
      <alignment vertical="top"/>
      <protection hidden="1"/>
    </xf>
    <xf numFmtId="0" fontId="27" fillId="0" borderId="0" xfId="0" applyFont="1" applyAlignment="1" applyProtection="1">
      <protection hidden="1"/>
    </xf>
    <xf numFmtId="0" fontId="0" fillId="0" borderId="12" xfId="0" applyBorder="1" applyProtection="1">
      <protection hidden="1"/>
    </xf>
    <xf numFmtId="0" fontId="3" fillId="3" borderId="16" xfId="0" applyFont="1" applyFill="1" applyBorder="1" applyAlignment="1" applyProtection="1">
      <alignment horizontal="center" vertical="center" wrapText="1"/>
      <protection hidden="1"/>
    </xf>
    <xf numFmtId="0" fontId="3" fillId="3" borderId="14" xfId="0" applyFont="1" applyFill="1" applyBorder="1" applyAlignment="1" applyProtection="1">
      <alignment horizontal="center" vertical="center" wrapText="1"/>
      <protection hidden="1"/>
    </xf>
    <xf numFmtId="4" fontId="3" fillId="4" borderId="14" xfId="0" applyNumberFormat="1"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1" fontId="0" fillId="0" borderId="6" xfId="0" applyNumberFormat="1" applyBorder="1" applyAlignment="1" applyProtection="1">
      <alignment horizontal="center" vertical="center"/>
      <protection locked="0" hidden="1"/>
    </xf>
    <xf numFmtId="0" fontId="27" fillId="0" borderId="0" xfId="0" applyFont="1" applyFill="1" applyAlignment="1" applyProtection="1">
      <protection hidden="1"/>
    </xf>
    <xf numFmtId="0" fontId="27" fillId="0" borderId="0" xfId="0" applyFont="1" applyFill="1" applyAlignment="1" applyProtection="1">
      <alignment vertical="top"/>
      <protection hidden="1"/>
    </xf>
    <xf numFmtId="0" fontId="27" fillId="0" borderId="0" xfId="0" applyFont="1" applyFill="1" applyProtection="1">
      <protection hidden="1"/>
    </xf>
    <xf numFmtId="0" fontId="0" fillId="0" borderId="12" xfId="0" applyFill="1" applyBorder="1" applyProtection="1">
      <protection hidden="1"/>
    </xf>
    <xf numFmtId="0" fontId="31" fillId="0" borderId="0" xfId="0" applyFont="1" applyFill="1" applyAlignment="1" applyProtection="1">
      <protection hidden="1"/>
    </xf>
    <xf numFmtId="0" fontId="3" fillId="0" borderId="0" xfId="0" applyFont="1" applyFill="1" applyProtection="1">
      <protection hidden="1"/>
    </xf>
    <xf numFmtId="0" fontId="3" fillId="0" borderId="0" xfId="0" applyFont="1" applyProtection="1">
      <protection hidden="1"/>
    </xf>
    <xf numFmtId="0" fontId="32" fillId="0" borderId="0" xfId="0" applyFont="1" applyAlignment="1" applyProtection="1">
      <protection hidden="1"/>
    </xf>
    <xf numFmtId="0" fontId="32" fillId="0" borderId="0" xfId="0" applyFont="1" applyFill="1" applyAlignment="1" applyProtection="1">
      <protection hidden="1"/>
    </xf>
    <xf numFmtId="0" fontId="33" fillId="0" borderId="0" xfId="0" applyFont="1" applyFill="1" applyAlignment="1" applyProtection="1">
      <protection hidden="1"/>
    </xf>
    <xf numFmtId="0" fontId="33" fillId="0" borderId="0" xfId="0" applyFont="1" applyProtection="1">
      <protection hidden="1"/>
    </xf>
    <xf numFmtId="0" fontId="51" fillId="0" borderId="0" xfId="0" applyFont="1" applyProtection="1">
      <protection hidden="1"/>
    </xf>
    <xf numFmtId="0" fontId="0" fillId="0" borderId="4" xfId="0" applyNumberFormat="1" applyFill="1" applyBorder="1" applyAlignment="1" applyProtection="1">
      <alignment horizontal="center" vertical="center"/>
      <protection hidden="1"/>
    </xf>
    <xf numFmtId="1" fontId="0" fillId="0" borderId="6" xfId="0" applyNumberFormat="1" applyFill="1" applyBorder="1" applyAlignment="1" applyProtection="1">
      <alignment horizontal="center" vertical="center"/>
      <protection locked="0" hidden="1"/>
    </xf>
    <xf numFmtId="0" fontId="32" fillId="0" borderId="20" xfId="0" applyFont="1" applyBorder="1" applyProtection="1">
      <protection hidden="1"/>
    </xf>
    <xf numFmtId="0" fontId="27" fillId="0" borderId="20" xfId="0" applyFont="1" applyBorder="1" applyProtection="1">
      <protection hidden="1"/>
    </xf>
    <xf numFmtId="0" fontId="52" fillId="0" borderId="0" xfId="0" applyFont="1" applyFill="1" applyAlignment="1" applyProtection="1">
      <protection hidden="1"/>
    </xf>
    <xf numFmtId="0" fontId="53" fillId="0" borderId="0" xfId="0" applyFont="1" applyFill="1" applyProtection="1">
      <protection hidden="1"/>
    </xf>
    <xf numFmtId="0" fontId="54" fillId="0" borderId="0" xfId="0" applyFont="1" applyProtection="1">
      <protection hidden="1"/>
    </xf>
    <xf numFmtId="4" fontId="3" fillId="4" borderId="22" xfId="0" applyNumberFormat="1" applyFont="1" applyFill="1" applyBorder="1" applyAlignment="1" applyProtection="1">
      <alignment horizontal="center" vertical="center" wrapText="1"/>
      <protection hidden="1"/>
    </xf>
    <xf numFmtId="0" fontId="6" fillId="0" borderId="3" xfId="0" applyFont="1" applyBorder="1" applyAlignment="1" applyProtection="1">
      <alignment horizontal="center" vertical="center"/>
      <protection hidden="1"/>
    </xf>
    <xf numFmtId="4" fontId="3" fillId="4" borderId="9" xfId="0" applyNumberFormat="1" applyFont="1" applyFill="1" applyBorder="1" applyAlignment="1" applyProtection="1">
      <alignment horizontal="center" vertical="center" wrapText="1"/>
      <protection hidden="1"/>
    </xf>
    <xf numFmtId="0" fontId="7" fillId="0" borderId="72" xfId="0" applyNumberFormat="1" applyFont="1" applyFill="1" applyBorder="1" applyAlignment="1" applyProtection="1">
      <alignment horizontal="center" vertical="center"/>
      <protection hidden="1"/>
    </xf>
    <xf numFmtId="0" fontId="3" fillId="6" borderId="26" xfId="10" applyFont="1" applyFill="1" applyBorder="1" applyAlignment="1" applyProtection="1">
      <alignment horizontal="center" vertical="center" wrapText="1"/>
      <protection hidden="1"/>
    </xf>
    <xf numFmtId="0" fontId="54" fillId="0" borderId="0" xfId="0" applyFont="1" applyFill="1" applyProtection="1">
      <protection hidden="1"/>
    </xf>
    <xf numFmtId="0" fontId="13" fillId="0" borderId="1" xfId="0" applyFont="1" applyBorder="1" applyAlignment="1" applyProtection="1">
      <alignment horizontal="left" vertical="center"/>
      <protection hidden="1"/>
    </xf>
    <xf numFmtId="0" fontId="13" fillId="0" borderId="11" xfId="0" applyFont="1" applyBorder="1" applyAlignment="1" applyProtection="1">
      <alignment horizontal="center" vertical="center"/>
      <protection hidden="1"/>
    </xf>
    <xf numFmtId="0" fontId="11" fillId="0" borderId="27" xfId="0" applyFont="1" applyFill="1" applyBorder="1" applyAlignment="1" applyProtection="1">
      <alignment vertical="center"/>
      <protection hidden="1"/>
    </xf>
    <xf numFmtId="0" fontId="40" fillId="0" borderId="28" xfId="0" applyFont="1" applyFill="1" applyBorder="1" applyAlignment="1" applyProtection="1">
      <alignment horizontal="right" vertical="center"/>
      <protection hidden="1"/>
    </xf>
    <xf numFmtId="0" fontId="40" fillId="0" borderId="29" xfId="0" applyFont="1" applyFill="1" applyBorder="1" applyAlignment="1" applyProtection="1">
      <alignment horizontal="right" vertical="center"/>
      <protection hidden="1"/>
    </xf>
    <xf numFmtId="172" fontId="11" fillId="0" borderId="13" xfId="0" applyNumberFormat="1" applyFont="1" applyFill="1" applyBorder="1" applyAlignment="1" applyProtection="1">
      <alignment horizontal="center" vertical="center"/>
      <protection hidden="1"/>
    </xf>
    <xf numFmtId="0" fontId="11" fillId="0" borderId="3" xfId="0" applyFont="1" applyBorder="1" applyProtection="1">
      <protection hidden="1"/>
    </xf>
    <xf numFmtId="0" fontId="13" fillId="0" borderId="3"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0" xfId="0" applyFont="1" applyProtection="1">
      <protection hidden="1"/>
    </xf>
    <xf numFmtId="0" fontId="13" fillId="0" borderId="0" xfId="0" applyFont="1" applyBorder="1" applyAlignment="1" applyProtection="1">
      <alignment horizontal="left"/>
      <protection hidden="1"/>
    </xf>
    <xf numFmtId="0" fontId="11" fillId="0" borderId="0" xfId="0" applyFont="1" applyBorder="1" applyProtection="1">
      <protection hidden="1"/>
    </xf>
    <xf numFmtId="0" fontId="11" fillId="0" borderId="0" xfId="0" applyFont="1" applyBorder="1" applyAlignment="1" applyProtection="1">
      <alignment horizontal="left"/>
      <protection hidden="1"/>
    </xf>
    <xf numFmtId="0" fontId="11" fillId="0" borderId="30" xfId="0" applyFont="1" applyFill="1" applyBorder="1" applyAlignment="1" applyProtection="1">
      <alignment horizontal="center" vertical="center"/>
      <protection hidden="1"/>
    </xf>
    <xf numFmtId="0" fontId="11" fillId="0" borderId="0" xfId="0" applyFont="1" applyFill="1" applyProtection="1">
      <protection hidden="1"/>
    </xf>
    <xf numFmtId="0" fontId="11" fillId="0" borderId="31" xfId="0" applyFont="1" applyFill="1" applyBorder="1" applyAlignment="1" applyProtection="1">
      <alignment horizontal="center" vertical="center"/>
      <protection hidden="1"/>
    </xf>
    <xf numFmtId="0" fontId="11" fillId="0" borderId="32" xfId="0" applyFont="1" applyBorder="1" applyAlignment="1" applyProtection="1">
      <alignment horizontal="right" vertical="center"/>
      <protection hidden="1"/>
    </xf>
    <xf numFmtId="0" fontId="11" fillId="0" borderId="33" xfId="0" applyFont="1" applyFill="1" applyBorder="1" applyAlignment="1" applyProtection="1">
      <alignment horizontal="center" vertical="center"/>
      <protection hidden="1"/>
    </xf>
    <xf numFmtId="0" fontId="11" fillId="0" borderId="34" xfId="0" applyFont="1" applyFill="1" applyBorder="1" applyAlignment="1" applyProtection="1">
      <alignment horizontal="center" vertical="center"/>
      <protection hidden="1"/>
    </xf>
    <xf numFmtId="0" fontId="42" fillId="0" borderId="0" xfId="0" applyFont="1" applyBorder="1" applyAlignment="1" applyProtection="1">
      <alignment horizontal="center" vertical="center"/>
      <protection hidden="1"/>
    </xf>
    <xf numFmtId="0" fontId="11" fillId="0" borderId="35" xfId="0" applyFont="1" applyFill="1" applyBorder="1" applyAlignment="1" applyProtection="1">
      <alignment horizontal="center" vertical="center"/>
      <protection hidden="1"/>
    </xf>
    <xf numFmtId="0" fontId="13" fillId="0" borderId="26" xfId="0" applyNumberFormat="1" applyFont="1" applyBorder="1" applyAlignment="1" applyProtection="1">
      <alignment horizontal="center" vertical="center"/>
      <protection hidden="1"/>
    </xf>
    <xf numFmtId="0" fontId="11" fillId="0" borderId="30" xfId="0" applyFont="1" applyFill="1" applyBorder="1" applyAlignment="1" applyProtection="1">
      <alignment vertical="center"/>
      <protection hidden="1"/>
    </xf>
    <xf numFmtId="0" fontId="0" fillId="0" borderId="36" xfId="0" applyBorder="1" applyAlignment="1">
      <alignment vertical="center"/>
    </xf>
    <xf numFmtId="0" fontId="0" fillId="0" borderId="37" xfId="0" applyBorder="1" applyAlignment="1">
      <alignment vertical="center"/>
    </xf>
    <xf numFmtId="0" fontId="11" fillId="0" borderId="11" xfId="0" applyFont="1" applyBorder="1" applyProtection="1">
      <protection hidden="1"/>
    </xf>
    <xf numFmtId="0" fontId="53" fillId="0" borderId="0" xfId="0" applyFont="1" applyProtection="1">
      <protection hidden="1"/>
    </xf>
    <xf numFmtId="0" fontId="53" fillId="0" borderId="0" xfId="0" applyFont="1" applyAlignment="1" applyProtection="1">
      <alignment horizontal="center" vertical="top" wrapText="1"/>
      <protection hidden="1"/>
    </xf>
    <xf numFmtId="0" fontId="53" fillId="0" borderId="0" xfId="0" applyFont="1" applyAlignment="1" applyProtection="1">
      <alignment vertical="center"/>
      <protection hidden="1"/>
    </xf>
    <xf numFmtId="0" fontId="13" fillId="0" borderId="3" xfId="0" applyNumberFormat="1" applyFont="1" applyBorder="1" applyAlignment="1" applyProtection="1">
      <alignment horizontal="center" vertical="center"/>
      <protection hidden="1"/>
    </xf>
    <xf numFmtId="0" fontId="11" fillId="0" borderId="0" xfId="0" applyFont="1" applyBorder="1" applyAlignment="1" applyProtection="1">
      <alignment horizontal="center"/>
      <protection hidden="1"/>
    </xf>
    <xf numFmtId="0" fontId="0" fillId="0" borderId="38"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39" xfId="0" applyBorder="1" applyAlignment="1" applyProtection="1">
      <alignment horizontal="center" vertical="center"/>
      <protection hidden="1"/>
    </xf>
    <xf numFmtId="4" fontId="3" fillId="4" borderId="15" xfId="0" applyNumberFormat="1" applyFont="1" applyFill="1" applyBorder="1" applyAlignment="1" applyProtection="1">
      <alignment horizontal="center" vertical="center" wrapText="1"/>
      <protection hidden="1"/>
    </xf>
    <xf numFmtId="4" fontId="3" fillId="4" borderId="26" xfId="0" applyNumberFormat="1" applyFont="1" applyFill="1" applyBorder="1" applyAlignment="1" applyProtection="1">
      <alignment horizontal="center" vertical="center" wrapText="1"/>
      <protection hidden="1"/>
    </xf>
    <xf numFmtId="0" fontId="8" fillId="0" borderId="4" xfId="0" applyFont="1" applyBorder="1" applyAlignment="1" applyProtection="1">
      <alignment horizontal="center" vertical="center"/>
      <protection locked="0" hidden="1"/>
    </xf>
    <xf numFmtId="0" fontId="8" fillId="0" borderId="4" xfId="0" applyFont="1" applyFill="1" applyBorder="1" applyAlignment="1" applyProtection="1">
      <alignment horizontal="center" vertical="center"/>
      <protection locked="0" hidden="1"/>
    </xf>
    <xf numFmtId="0" fontId="0" fillId="0" borderId="44" xfId="0" applyNumberFormat="1" applyBorder="1" applyAlignment="1" applyProtection="1">
      <alignment horizontal="center" vertical="center"/>
      <protection hidden="1"/>
    </xf>
    <xf numFmtId="0" fontId="8" fillId="0" borderId="44" xfId="0" applyFont="1" applyBorder="1" applyAlignment="1" applyProtection="1">
      <alignment horizontal="center" vertical="center"/>
      <protection locked="0" hidden="1"/>
    </xf>
    <xf numFmtId="0" fontId="58" fillId="0" borderId="0" xfId="0" applyFont="1" applyFill="1" applyAlignment="1" applyProtection="1">
      <alignment horizontal="center"/>
      <protection hidden="1"/>
    </xf>
    <xf numFmtId="0" fontId="53" fillId="0" borderId="0" xfId="0" applyFont="1" applyFill="1" applyAlignment="1" applyProtection="1">
      <alignment horizontal="center"/>
      <protection hidden="1"/>
    </xf>
    <xf numFmtId="14" fontId="53" fillId="0" borderId="0" xfId="0" applyNumberFormat="1" applyFont="1" applyProtection="1">
      <protection hidden="1"/>
    </xf>
    <xf numFmtId="0" fontId="54" fillId="0" borderId="0" xfId="0" applyFont="1" applyFill="1" applyAlignment="1" applyProtection="1">
      <alignment horizontal="center"/>
      <protection hidden="1"/>
    </xf>
    <xf numFmtId="14" fontId="54" fillId="0" borderId="0" xfId="0" applyNumberFormat="1" applyFont="1" applyProtection="1">
      <protection hidden="1"/>
    </xf>
    <xf numFmtId="0" fontId="59" fillId="0" borderId="0" xfId="0" applyFont="1" applyFill="1" applyAlignment="1" applyProtection="1">
      <alignment horizontal="center"/>
      <protection hidden="1"/>
    </xf>
    <xf numFmtId="0" fontId="54" fillId="0" borderId="0" xfId="0" applyFont="1" applyFill="1" applyAlignment="1" applyProtection="1">
      <alignment horizontal="center" vertical="center" wrapText="1"/>
      <protection hidden="1"/>
    </xf>
    <xf numFmtId="0" fontId="59" fillId="0" borderId="0" xfId="0" applyFont="1" applyFill="1" applyAlignment="1" applyProtection="1">
      <alignment horizontal="center" vertical="center"/>
      <protection hidden="1"/>
    </xf>
    <xf numFmtId="0" fontId="54" fillId="0" borderId="0" xfId="0" applyFont="1" applyFill="1" applyAlignment="1" applyProtection="1">
      <alignment vertical="center"/>
      <protection hidden="1"/>
    </xf>
    <xf numFmtId="0" fontId="54" fillId="0" borderId="0" xfId="0" applyFont="1" applyFill="1" applyAlignment="1" applyProtection="1">
      <alignment horizontal="center" vertical="center"/>
      <protection hidden="1"/>
    </xf>
    <xf numFmtId="0" fontId="54" fillId="0" borderId="0" xfId="0" applyFont="1" applyAlignment="1" applyProtection="1">
      <alignment vertical="center"/>
      <protection hidden="1"/>
    </xf>
    <xf numFmtId="14" fontId="54" fillId="0" borderId="0" xfId="0" applyNumberFormat="1" applyFont="1" applyAlignment="1" applyProtection="1">
      <alignment vertical="center"/>
      <protection hidden="1"/>
    </xf>
    <xf numFmtId="0" fontId="3" fillId="0" borderId="10" xfId="0" applyFont="1" applyFill="1" applyBorder="1" applyAlignment="1" applyProtection="1">
      <alignment horizontal="right" vertical="center"/>
      <protection hidden="1"/>
    </xf>
    <xf numFmtId="0" fontId="53" fillId="0" borderId="47" xfId="0" applyFont="1" applyBorder="1" applyAlignment="1" applyProtection="1">
      <alignment wrapText="1"/>
      <protection hidden="1"/>
    </xf>
    <xf numFmtId="0" fontId="61" fillId="0" borderId="0" xfId="0" applyFont="1" applyFill="1" applyAlignment="1" applyProtection="1">
      <protection hidden="1"/>
    </xf>
    <xf numFmtId="0" fontId="62" fillId="0" borderId="0" xfId="0" applyFont="1" applyFill="1" applyAlignment="1" applyProtection="1">
      <alignment vertical="top"/>
      <protection hidden="1"/>
    </xf>
    <xf numFmtId="0" fontId="62" fillId="0" borderId="0" xfId="0" applyFont="1" applyFill="1" applyProtection="1">
      <protection hidden="1"/>
    </xf>
    <xf numFmtId="0" fontId="63" fillId="0" borderId="0" xfId="0" applyFont="1" applyFill="1" applyAlignment="1" applyProtection="1">
      <alignment vertical="top"/>
      <protection hidden="1"/>
    </xf>
    <xf numFmtId="0" fontId="63" fillId="0" borderId="0" xfId="0" applyNumberFormat="1" applyFont="1" applyAlignment="1" applyProtection="1">
      <alignment vertical="top"/>
      <protection hidden="1"/>
    </xf>
    <xf numFmtId="0" fontId="64" fillId="0" borderId="0" xfId="0" applyFont="1" applyFill="1" applyAlignment="1" applyProtection="1">
      <protection hidden="1"/>
    </xf>
    <xf numFmtId="0" fontId="62" fillId="0" borderId="0" xfId="0" applyFont="1" applyProtection="1">
      <protection hidden="1"/>
    </xf>
    <xf numFmtId="0" fontId="63" fillId="0" borderId="0" xfId="0" applyFont="1" applyProtection="1">
      <protection hidden="1"/>
    </xf>
    <xf numFmtId="0" fontId="62" fillId="0" borderId="0" xfId="0" applyFont="1" applyAlignment="1" applyProtection="1">
      <protection hidden="1"/>
    </xf>
    <xf numFmtId="0" fontId="65" fillId="0" borderId="0" xfId="0" applyFont="1" applyProtection="1">
      <protection hidden="1"/>
    </xf>
    <xf numFmtId="4" fontId="3" fillId="9" borderId="14" xfId="0" applyNumberFormat="1" applyFont="1" applyFill="1" applyBorder="1" applyAlignment="1" applyProtection="1">
      <alignment horizontal="center" vertical="center" wrapText="1"/>
      <protection hidden="1"/>
    </xf>
    <xf numFmtId="4" fontId="3" fillId="3" borderId="14" xfId="0" applyNumberFormat="1" applyFont="1" applyFill="1" applyBorder="1" applyAlignment="1" applyProtection="1">
      <alignment horizontal="center" vertical="center" wrapText="1"/>
      <protection hidden="1"/>
    </xf>
    <xf numFmtId="4" fontId="3" fillId="3" borderId="15" xfId="0" applyNumberFormat="1" applyFont="1" applyFill="1" applyBorder="1" applyAlignment="1" applyProtection="1">
      <alignment horizontal="center" vertical="center" wrapText="1"/>
      <protection hidden="1"/>
    </xf>
    <xf numFmtId="4" fontId="3" fillId="5" borderId="14" xfId="0" applyNumberFormat="1" applyFont="1" applyFill="1" applyBorder="1" applyAlignment="1" applyProtection="1">
      <alignment horizontal="center" vertical="center" wrapText="1"/>
      <protection hidden="1"/>
    </xf>
    <xf numFmtId="4" fontId="3" fillId="11" borderId="14" xfId="0" applyNumberFormat="1" applyFont="1" applyFill="1" applyBorder="1" applyAlignment="1" applyProtection="1">
      <alignment horizontal="center" vertical="center" wrapText="1"/>
      <protection hidden="1"/>
    </xf>
    <xf numFmtId="164" fontId="8" fillId="7" borderId="52" xfId="0" applyNumberFormat="1" applyFont="1" applyFill="1" applyBorder="1" applyAlignment="1" applyProtection="1">
      <alignment horizontal="center" vertical="center"/>
      <protection hidden="1"/>
    </xf>
    <xf numFmtId="164" fontId="8" fillId="7" borderId="25" xfId="0" applyNumberFormat="1" applyFont="1" applyFill="1" applyBorder="1" applyAlignment="1" applyProtection="1">
      <alignment horizontal="center" vertical="center"/>
      <protection hidden="1"/>
    </xf>
    <xf numFmtId="4" fontId="8" fillId="10" borderId="16" xfId="0" applyNumberFormat="1" applyFont="1" applyFill="1" applyBorder="1" applyAlignment="1" applyProtection="1">
      <alignment horizontal="center" vertical="center" wrapText="1"/>
      <protection hidden="1"/>
    </xf>
    <xf numFmtId="4" fontId="8" fillId="10" borderId="26" xfId="0" applyNumberFormat="1" applyFont="1" applyFill="1" applyBorder="1" applyAlignment="1" applyProtection="1">
      <alignment horizontal="center" vertical="center" wrapText="1"/>
      <protection hidden="1"/>
    </xf>
    <xf numFmtId="4" fontId="0" fillId="10" borderId="0" xfId="0" applyNumberFormat="1" applyFill="1" applyBorder="1" applyAlignment="1">
      <alignment horizontal="center" vertical="center"/>
    </xf>
    <xf numFmtId="0" fontId="53" fillId="0" borderId="0" xfId="0" applyFont="1" applyFill="1" applyAlignment="1" applyProtection="1">
      <alignment vertical="center"/>
      <protection hidden="1"/>
    </xf>
    <xf numFmtId="164" fontId="8" fillId="7" borderId="40" xfId="0" applyNumberFormat="1" applyFont="1" applyFill="1" applyBorder="1" applyAlignment="1" applyProtection="1">
      <alignment horizontal="center" vertical="center" wrapText="1"/>
      <protection hidden="1"/>
    </xf>
    <xf numFmtId="164" fontId="8" fillId="7" borderId="23" xfId="0" applyNumberFormat="1" applyFont="1" applyFill="1" applyBorder="1" applyAlignment="1" applyProtection="1">
      <alignment horizontal="center" vertical="center" wrapText="1"/>
      <protection hidden="1"/>
    </xf>
    <xf numFmtId="164" fontId="8" fillId="7" borderId="41" xfId="0" applyNumberFormat="1" applyFont="1" applyFill="1" applyBorder="1" applyAlignment="1" applyProtection="1">
      <alignment horizontal="center" vertical="center" wrapText="1"/>
      <protection hidden="1"/>
    </xf>
    <xf numFmtId="0" fontId="54" fillId="0" borderId="0" xfId="0" applyFont="1" applyFill="1" applyBorder="1" applyAlignment="1" applyProtection="1">
      <alignment horizontal="center" vertical="center" wrapText="1"/>
      <protection hidden="1"/>
    </xf>
    <xf numFmtId="4" fontId="54" fillId="0" borderId="0" xfId="0" applyNumberFormat="1" applyFont="1" applyFill="1" applyBorder="1" applyAlignment="1" applyProtection="1">
      <alignment horizontal="right" vertical="center" wrapText="1"/>
      <protection hidden="1"/>
    </xf>
    <xf numFmtId="164" fontId="59" fillId="0" borderId="0" xfId="0" applyNumberFormat="1" applyFont="1" applyFill="1" applyBorder="1" applyProtection="1">
      <protection hidden="1"/>
    </xf>
    <xf numFmtId="0" fontId="54" fillId="0" borderId="56" xfId="0" applyFont="1" applyFill="1" applyBorder="1" applyAlignment="1" applyProtection="1">
      <alignment horizontal="right" vertical="center"/>
      <protection hidden="1"/>
    </xf>
    <xf numFmtId="0" fontId="59" fillId="0" borderId="57" xfId="0" applyFont="1" applyFill="1" applyBorder="1" applyAlignment="1" applyProtection="1">
      <alignment vertical="center"/>
      <protection hidden="1"/>
    </xf>
    <xf numFmtId="164" fontId="54" fillId="0" borderId="0" xfId="0" applyNumberFormat="1" applyFont="1" applyFill="1" applyProtection="1">
      <protection hidden="1"/>
    </xf>
    <xf numFmtId="0" fontId="54" fillId="0" borderId="0" xfId="0" applyFont="1" applyFill="1" applyAlignment="1" applyProtection="1">
      <alignment horizontal="right"/>
      <protection hidden="1"/>
    </xf>
    <xf numFmtId="172" fontId="69" fillId="0" borderId="0" xfId="0" applyNumberFormat="1" applyFont="1" applyFill="1" applyProtection="1">
      <protection hidden="1"/>
    </xf>
    <xf numFmtId="0" fontId="59" fillId="0" borderId="0" xfId="0" applyFont="1" applyFill="1" applyAlignment="1" applyProtection="1">
      <alignment horizontal="right" wrapText="1"/>
      <protection hidden="1"/>
    </xf>
    <xf numFmtId="0" fontId="59" fillId="0" borderId="0" xfId="0" applyFont="1" applyFill="1" applyAlignment="1" applyProtection="1">
      <alignment horizontal="left"/>
      <protection hidden="1"/>
    </xf>
    <xf numFmtId="0" fontId="54" fillId="0" borderId="0" xfId="0" applyFont="1" applyFill="1" applyAlignment="1" applyProtection="1">
      <alignment horizontal="center" wrapText="1"/>
      <protection hidden="1"/>
    </xf>
    <xf numFmtId="0" fontId="59" fillId="0" borderId="0" xfId="0" applyFont="1" applyFill="1" applyAlignment="1" applyProtection="1">
      <alignment horizontal="right"/>
      <protection hidden="1"/>
    </xf>
    <xf numFmtId="0" fontId="59" fillId="0" borderId="0" xfId="0" applyFont="1" applyFill="1" applyAlignment="1" applyProtection="1">
      <alignment horizontal="left" vertical="center"/>
      <protection hidden="1"/>
    </xf>
    <xf numFmtId="172" fontId="54" fillId="0" borderId="0" xfId="0" applyNumberFormat="1" applyFont="1" applyFill="1" applyProtection="1">
      <protection hidden="1"/>
    </xf>
    <xf numFmtId="0" fontId="59" fillId="0" borderId="0" xfId="0" applyFont="1" applyFill="1" applyAlignment="1" applyProtection="1">
      <alignment horizontal="right" vertical="center"/>
      <protection hidden="1"/>
    </xf>
    <xf numFmtId="0" fontId="54" fillId="0" borderId="0" xfId="0" applyFont="1" applyFill="1" applyAlignment="1" applyProtection="1">
      <alignment horizontal="center" vertical="top" wrapText="1"/>
      <protection hidden="1"/>
    </xf>
    <xf numFmtId="0" fontId="54" fillId="0" borderId="0" xfId="0" applyFont="1" applyAlignment="1" applyProtection="1">
      <alignment horizontal="center" vertical="top" wrapText="1"/>
      <protection hidden="1"/>
    </xf>
    <xf numFmtId="14" fontId="54" fillId="0" borderId="0" xfId="0" applyNumberFormat="1" applyFont="1" applyAlignment="1" applyProtection="1">
      <alignment horizontal="center" vertical="top" wrapText="1"/>
      <protection hidden="1"/>
    </xf>
    <xf numFmtId="0" fontId="53" fillId="0" borderId="0" xfId="0" applyFont="1" applyFill="1" applyAlignment="1" applyProtection="1">
      <alignment horizontal="center" vertical="top" wrapText="1"/>
      <protection hidden="1"/>
    </xf>
    <xf numFmtId="0" fontId="58" fillId="0" borderId="0" xfId="0" applyFont="1" applyFill="1" applyAlignment="1" applyProtection="1">
      <alignment horizontal="center" vertical="top" wrapText="1"/>
      <protection hidden="1"/>
    </xf>
    <xf numFmtId="0" fontId="53" fillId="0" borderId="0" xfId="0" applyFont="1" applyFill="1" applyAlignment="1" applyProtection="1">
      <alignment horizontal="center" vertical="center" wrapText="1"/>
      <protection hidden="1"/>
    </xf>
    <xf numFmtId="0" fontId="58" fillId="0" borderId="0" xfId="0" applyFont="1" applyFill="1" applyAlignment="1" applyProtection="1">
      <alignment horizontal="center" vertical="center"/>
      <protection hidden="1"/>
    </xf>
    <xf numFmtId="1" fontId="3" fillId="0" borderId="19" xfId="0" applyNumberFormat="1" applyFont="1" applyBorder="1" applyAlignment="1" applyProtection="1">
      <alignment horizontal="center" vertical="center"/>
      <protection locked="0" hidden="1"/>
    </xf>
    <xf numFmtId="0" fontId="0" fillId="0" borderId="0" xfId="0" applyFill="1" applyBorder="1" applyAlignment="1" applyProtection="1">
      <alignment vertical="center"/>
      <protection locked="0"/>
    </xf>
    <xf numFmtId="0" fontId="6" fillId="0" borderId="0" xfId="0" applyFont="1" applyAlignment="1" applyProtection="1">
      <alignment horizontal="center" vertical="center"/>
      <protection hidden="1"/>
    </xf>
    <xf numFmtId="0" fontId="7" fillId="0" borderId="10"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0" fillId="0" borderId="0" xfId="0" applyAlignment="1" applyProtection="1">
      <alignment horizontal="center" vertical="center"/>
      <protection hidden="1"/>
    </xf>
    <xf numFmtId="0" fontId="0" fillId="0" borderId="0" xfId="0" applyAlignment="1">
      <alignment horizontal="center" vertical="center"/>
    </xf>
    <xf numFmtId="0" fontId="8" fillId="0" borderId="0" xfId="0" applyFont="1" applyAlignment="1" applyProtection="1">
      <alignment horizontal="left" vertical="center"/>
      <protection hidden="1"/>
    </xf>
    <xf numFmtId="0" fontId="8" fillId="0" borderId="0" xfId="0" applyFont="1" applyAlignment="1" applyProtection="1">
      <alignment horizontal="center" vertical="center"/>
      <protection hidden="1"/>
    </xf>
    <xf numFmtId="0" fontId="66" fillId="10" borderId="0" xfId="0" applyFont="1" applyFill="1" applyBorder="1" applyAlignment="1" applyProtection="1">
      <alignment horizontal="center" vertical="center"/>
      <protection hidden="1"/>
    </xf>
    <xf numFmtId="0" fontId="57" fillId="10" borderId="0" xfId="0" applyFont="1" applyFill="1" applyBorder="1" applyAlignment="1" applyProtection="1">
      <alignment horizontal="center" vertical="center"/>
      <protection hidden="1"/>
    </xf>
    <xf numFmtId="4" fontId="8" fillId="10" borderId="0" xfId="0" applyNumberFormat="1" applyFont="1" applyFill="1" applyBorder="1" applyAlignment="1" applyProtection="1">
      <alignment horizontal="center" vertical="center"/>
      <protection hidden="1"/>
    </xf>
    <xf numFmtId="4" fontId="0" fillId="10" borderId="0" xfId="0" applyNumberFormat="1" applyFill="1" applyBorder="1" applyAlignment="1" applyProtection="1">
      <alignment horizontal="center" vertical="center"/>
      <protection hidden="1"/>
    </xf>
    <xf numFmtId="0" fontId="8" fillId="11" borderId="25" xfId="0" applyFont="1" applyFill="1" applyBorder="1" applyAlignment="1" applyProtection="1">
      <alignment horizontal="center" vertical="center"/>
      <protection hidden="1"/>
    </xf>
    <xf numFmtId="0" fontId="8" fillId="11" borderId="52" xfId="0" applyFont="1" applyFill="1" applyBorder="1" applyAlignment="1" applyProtection="1">
      <alignment horizontal="center" vertical="center"/>
      <protection hidden="1"/>
    </xf>
    <xf numFmtId="0" fontId="66" fillId="11" borderId="17" xfId="0" applyFont="1" applyFill="1" applyBorder="1" applyAlignment="1" applyProtection="1">
      <alignment horizontal="center" vertical="center"/>
      <protection hidden="1"/>
    </xf>
    <xf numFmtId="0" fontId="66" fillId="11" borderId="14" xfId="0" applyFont="1" applyFill="1" applyBorder="1" applyAlignment="1" applyProtection="1">
      <alignment horizontal="center" vertical="center"/>
      <protection hidden="1"/>
    </xf>
    <xf numFmtId="0" fontId="66" fillId="11" borderId="16" xfId="0" applyFont="1" applyFill="1" applyBorder="1" applyAlignment="1" applyProtection="1">
      <alignment horizontal="center" vertical="center"/>
      <protection hidden="1"/>
    </xf>
    <xf numFmtId="4" fontId="68" fillId="8" borderId="49" xfId="0" applyNumberFormat="1" applyFont="1" applyFill="1" applyBorder="1" applyAlignment="1" applyProtection="1">
      <alignment horizontal="center" vertical="center"/>
      <protection hidden="1"/>
    </xf>
    <xf numFmtId="0" fontId="55" fillId="0" borderId="23" xfId="0" applyFont="1" applyBorder="1" applyAlignment="1" applyProtection="1">
      <alignment horizontal="center" vertical="center" wrapText="1"/>
      <protection locked="0"/>
    </xf>
    <xf numFmtId="0" fontId="0" fillId="0" borderId="0" xfId="0" applyBorder="1" applyAlignment="1">
      <alignment horizontal="center" vertical="center"/>
    </xf>
    <xf numFmtId="0" fontId="56" fillId="0" borderId="0" xfId="0" applyFont="1" applyAlignment="1">
      <alignment horizontal="center" vertical="center"/>
    </xf>
    <xf numFmtId="49" fontId="3" fillId="0" borderId="23" xfId="0" applyNumberFormat="1" applyFont="1" applyBorder="1" applyAlignment="1" applyProtection="1">
      <alignment horizontal="center" vertical="center" wrapText="1"/>
      <protection locked="0"/>
    </xf>
    <xf numFmtId="49" fontId="10" fillId="0" borderId="7" xfId="0" applyNumberFormat="1" applyFont="1" applyFill="1" applyBorder="1" applyAlignment="1" applyProtection="1">
      <alignment vertical="center"/>
      <protection locked="0"/>
    </xf>
    <xf numFmtId="49" fontId="10" fillId="0" borderId="13" xfId="0" applyNumberFormat="1" applyFont="1" applyFill="1" applyBorder="1" applyAlignment="1" applyProtection="1">
      <alignment vertical="center"/>
      <protection locked="0"/>
    </xf>
    <xf numFmtId="0" fontId="30" fillId="0" borderId="0" xfId="0" applyFont="1" applyFill="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14" fontId="6" fillId="0" borderId="0" xfId="0" applyNumberFormat="1" applyFont="1" applyAlignment="1" applyProtection="1">
      <alignment horizontal="center" vertical="center" wrapText="1"/>
      <protection hidden="1"/>
    </xf>
    <xf numFmtId="49" fontId="6" fillId="0" borderId="0" xfId="0" applyNumberFormat="1" applyFont="1" applyAlignment="1" applyProtection="1">
      <alignment horizontal="center" vertical="center" wrapText="1"/>
      <protection hidden="1"/>
    </xf>
    <xf numFmtId="4" fontId="6" fillId="0" borderId="0" xfId="0" applyNumberFormat="1" applyFont="1" applyAlignment="1" applyProtection="1">
      <alignment horizontal="center" vertical="center" wrapText="1"/>
      <protection hidden="1"/>
    </xf>
    <xf numFmtId="164" fontId="0" fillId="0" borderId="0" xfId="0" applyNumberFormat="1" applyAlignment="1" applyProtection="1">
      <alignment horizontal="center" vertical="center"/>
      <protection hidden="1"/>
    </xf>
    <xf numFmtId="164" fontId="0" fillId="0" borderId="8" xfId="0" applyNumberFormat="1" applyBorder="1" applyAlignment="1" applyProtection="1">
      <alignment horizontal="center" vertical="center"/>
      <protection hidden="1"/>
    </xf>
    <xf numFmtId="164" fontId="0" fillId="0" borderId="3" xfId="0" applyNumberFormat="1" applyBorder="1" applyAlignment="1" applyProtection="1">
      <alignment horizontal="center" vertical="center"/>
      <protection hidden="1"/>
    </xf>
    <xf numFmtId="0" fontId="24" fillId="0" borderId="0" xfId="0" applyFont="1" applyAlignment="1" applyProtection="1">
      <alignment horizontal="center" vertical="center"/>
      <protection hidden="1"/>
    </xf>
    <xf numFmtId="172" fontId="6" fillId="0" borderId="0" xfId="0" applyNumberFormat="1" applyFont="1" applyBorder="1" applyAlignment="1" applyProtection="1">
      <alignment horizontal="center" vertical="center"/>
      <protection hidden="1"/>
    </xf>
    <xf numFmtId="164" fontId="29" fillId="0" borderId="0" xfId="0" applyNumberFormat="1" applyFont="1" applyFill="1" applyAlignment="1" applyProtection="1">
      <alignment horizontal="center" vertical="center"/>
      <protection hidden="1"/>
    </xf>
    <xf numFmtId="172" fontId="10" fillId="0" borderId="0" xfId="0" applyNumberFormat="1" applyFont="1" applyBorder="1" applyAlignment="1" applyProtection="1">
      <alignment horizontal="center" vertical="center"/>
      <protection hidden="1"/>
    </xf>
    <xf numFmtId="4" fontId="3" fillId="7" borderId="23" xfId="0" applyNumberFormat="1" applyFont="1" applyFill="1" applyBorder="1" applyAlignment="1" applyProtection="1">
      <alignment horizontal="center" vertical="center" wrapText="1"/>
      <protection hidden="1"/>
    </xf>
    <xf numFmtId="4" fontId="8" fillId="7" borderId="41" xfId="0" applyNumberFormat="1" applyFont="1" applyFill="1" applyBorder="1" applyAlignment="1" applyProtection="1">
      <alignment horizontal="center" vertical="center" wrapText="1"/>
      <protection hidden="1"/>
    </xf>
    <xf numFmtId="172" fontId="10" fillId="0" borderId="0" xfId="0" applyNumberFormat="1" applyFont="1" applyBorder="1" applyAlignment="1" applyProtection="1">
      <alignment horizontal="center" vertical="center" wrapText="1"/>
      <protection hidden="1"/>
    </xf>
    <xf numFmtId="4" fontId="3" fillId="7" borderId="40" xfId="0" applyNumberFormat="1" applyFont="1" applyFill="1" applyBorder="1" applyAlignment="1" applyProtection="1">
      <alignment horizontal="center" vertical="center" wrapText="1"/>
      <protection hidden="1"/>
    </xf>
    <xf numFmtId="4" fontId="3" fillId="7" borderId="41" xfId="0" applyNumberFormat="1" applyFont="1" applyFill="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14" fontId="0" fillId="0" borderId="0" xfId="0" applyNumberFormat="1" applyAlignment="1" applyProtection="1">
      <alignment horizontal="center" vertical="center"/>
      <protection hidden="1"/>
    </xf>
    <xf numFmtId="49" fontId="0" fillId="0" borderId="0" xfId="0" applyNumberFormat="1" applyAlignment="1" applyProtection="1">
      <alignment horizontal="center" vertical="center"/>
      <protection hidden="1"/>
    </xf>
    <xf numFmtId="49" fontId="6" fillId="0" borderId="0" xfId="0" applyNumberFormat="1" applyFont="1" applyFill="1" applyBorder="1" applyAlignment="1" applyProtection="1">
      <alignment horizontal="center" vertical="center"/>
      <protection hidden="1"/>
    </xf>
    <xf numFmtId="172" fontId="26" fillId="0" borderId="0" xfId="0" applyNumberFormat="1" applyFont="1" applyBorder="1" applyAlignment="1" applyProtection="1">
      <alignment horizontal="center" vertical="center"/>
      <protection hidden="1"/>
    </xf>
    <xf numFmtId="164" fontId="8" fillId="7" borderId="42" xfId="0" applyNumberFormat="1" applyFont="1" applyFill="1" applyBorder="1" applyAlignment="1" applyProtection="1">
      <alignment horizontal="center" vertical="center"/>
      <protection hidden="1"/>
    </xf>
    <xf numFmtId="0" fontId="25" fillId="0" borderId="2" xfId="0" applyNumberFormat="1" applyFont="1" applyBorder="1" applyAlignment="1" applyProtection="1">
      <alignment horizontal="center" vertical="center"/>
      <protection hidden="1"/>
    </xf>
    <xf numFmtId="0" fontId="25" fillId="0" borderId="7" xfId="0" applyNumberFormat="1" applyFont="1" applyBorder="1" applyAlignment="1" applyProtection="1">
      <alignment horizontal="center" vertical="center"/>
      <protection hidden="1"/>
    </xf>
    <xf numFmtId="172" fontId="25" fillId="0" borderId="0" xfId="0" applyNumberFormat="1" applyFont="1" applyBorder="1" applyAlignment="1" applyProtection="1">
      <alignment horizontal="center" vertical="center"/>
      <protection hidden="1"/>
    </xf>
    <xf numFmtId="0" fontId="7" fillId="0" borderId="71"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4" fontId="7" fillId="0" borderId="72" xfId="0" applyNumberFormat="1" applyFont="1" applyFill="1" applyBorder="1" applyAlignment="1" applyProtection="1">
      <alignment horizontal="center" vertical="center"/>
      <protection hidden="1"/>
    </xf>
    <xf numFmtId="0" fontId="7" fillId="0" borderId="73"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horizontal="center" vertical="center"/>
      <protection hidden="1"/>
    </xf>
    <xf numFmtId="164" fontId="3" fillId="0" borderId="0" xfId="0" applyNumberFormat="1" applyFont="1" applyFill="1" applyAlignment="1" applyProtection="1">
      <alignment horizontal="center" vertical="center"/>
      <protection hidden="1"/>
    </xf>
    <xf numFmtId="0" fontId="3" fillId="0" borderId="0" xfId="0" applyFont="1" applyAlignment="1">
      <alignment horizontal="center" vertical="center"/>
    </xf>
    <xf numFmtId="4" fontId="8" fillId="0" borderId="0" xfId="0" applyNumberFormat="1" applyFont="1" applyAlignment="1" applyProtection="1">
      <alignment horizontal="center" vertical="center"/>
      <protection hidden="1"/>
    </xf>
    <xf numFmtId="49" fontId="8" fillId="0" borderId="0" xfId="0" applyNumberFormat="1"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25" fillId="0" borderId="0" xfId="0" applyNumberFormat="1" applyFont="1" applyAlignment="1" applyProtection="1">
      <alignment horizontal="center" vertical="center"/>
      <protection hidden="1"/>
    </xf>
    <xf numFmtId="49" fontId="3" fillId="0" borderId="19" xfId="0" applyNumberFormat="1" applyFont="1" applyFill="1" applyBorder="1" applyAlignment="1" applyProtection="1">
      <alignment horizontal="center" vertical="center"/>
      <protection locked="0" hidden="1"/>
    </xf>
    <xf numFmtId="14" fontId="0" fillId="0" borderId="19" xfId="0" applyNumberFormat="1" applyFill="1" applyBorder="1" applyAlignment="1" applyProtection="1">
      <alignment horizontal="center" vertical="center"/>
      <protection locked="0" hidden="1"/>
    </xf>
    <xf numFmtId="14" fontId="0" fillId="0" borderId="21" xfId="0" applyNumberFormat="1" applyBorder="1" applyAlignment="1" applyProtection="1">
      <alignment horizontal="center" vertical="center"/>
      <protection locked="0" hidden="1"/>
    </xf>
    <xf numFmtId="4" fontId="0" fillId="0" borderId="19" xfId="0" applyNumberFormat="1" applyBorder="1" applyAlignment="1" applyProtection="1">
      <alignment horizontal="center" vertical="center"/>
      <protection locked="0" hidden="1"/>
    </xf>
    <xf numFmtId="4" fontId="57" fillId="10" borderId="19" xfId="0" applyNumberFormat="1" applyFont="1" applyFill="1" applyBorder="1" applyAlignment="1" applyProtection="1">
      <alignment horizontal="center" vertical="center" wrapText="1"/>
      <protection hidden="1"/>
    </xf>
    <xf numFmtId="4" fontId="57" fillId="0" borderId="45" xfId="0" applyNumberFormat="1" applyFont="1" applyBorder="1" applyAlignment="1" applyProtection="1">
      <alignment horizontal="center" vertical="center"/>
      <protection hidden="1"/>
    </xf>
    <xf numFmtId="4" fontId="3" fillId="9" borderId="44" xfId="0" applyNumberFormat="1" applyFont="1" applyFill="1" applyBorder="1" applyAlignment="1" applyProtection="1">
      <alignment horizontal="center" vertical="center" wrapText="1"/>
      <protection locked="0"/>
    </xf>
    <xf numFmtId="4" fontId="3" fillId="5" borderId="19" xfId="0" applyNumberFormat="1" applyFont="1" applyFill="1" applyBorder="1" applyAlignment="1" applyProtection="1">
      <alignment horizontal="center" vertical="center" wrapText="1"/>
      <protection locked="0"/>
    </xf>
    <xf numFmtId="4" fontId="3" fillId="11" borderId="19" xfId="0" applyNumberFormat="1" applyFont="1" applyFill="1" applyBorder="1" applyAlignment="1" applyProtection="1">
      <alignment horizontal="center" vertical="center" wrapText="1"/>
      <protection locked="0"/>
    </xf>
    <xf numFmtId="4" fontId="3" fillId="0" borderId="45" xfId="0" applyNumberFormat="1" applyFont="1" applyFill="1" applyBorder="1" applyAlignment="1" applyProtection="1">
      <alignment horizontal="center" vertical="center" wrapText="1"/>
      <protection hidden="1"/>
    </xf>
    <xf numFmtId="4" fontId="3" fillId="9" borderId="51" xfId="0" applyNumberFormat="1" applyFont="1" applyFill="1" applyBorder="1" applyAlignment="1" applyProtection="1">
      <alignment horizontal="center" vertical="center" wrapText="1"/>
      <protection locked="0"/>
    </xf>
    <xf numFmtId="4" fontId="3" fillId="0" borderId="46" xfId="0" applyNumberFormat="1" applyFont="1" applyFill="1" applyBorder="1" applyAlignment="1" applyProtection="1">
      <alignment horizontal="center" vertical="center" wrapText="1"/>
      <protection hidden="1"/>
    </xf>
    <xf numFmtId="49" fontId="3" fillId="0" borderId="6" xfId="0" applyNumberFormat="1" applyFont="1" applyFill="1" applyBorder="1" applyAlignment="1" applyProtection="1">
      <alignment horizontal="center" vertical="center"/>
      <protection locked="0" hidden="1"/>
    </xf>
    <xf numFmtId="14" fontId="0" fillId="0" borderId="5" xfId="0" applyNumberFormat="1" applyFill="1" applyBorder="1" applyAlignment="1" applyProtection="1">
      <alignment horizontal="center" vertical="center"/>
      <protection locked="0" hidden="1"/>
    </xf>
    <xf numFmtId="4" fontId="0" fillId="0" borderId="6" xfId="0" applyNumberFormat="1" applyBorder="1" applyAlignment="1" applyProtection="1">
      <alignment horizontal="center" vertical="center"/>
      <protection locked="0" hidden="1"/>
    </xf>
    <xf numFmtId="4" fontId="57" fillId="0" borderId="6" xfId="0" applyNumberFormat="1" applyFont="1" applyBorder="1" applyAlignment="1" applyProtection="1">
      <alignment horizontal="center" vertical="center"/>
      <protection hidden="1"/>
    </xf>
    <xf numFmtId="4" fontId="57" fillId="0" borderId="19" xfId="0" applyNumberFormat="1" applyFont="1" applyBorder="1" applyAlignment="1" applyProtection="1">
      <alignment horizontal="center" vertical="center"/>
      <protection hidden="1"/>
    </xf>
    <xf numFmtId="4" fontId="57" fillId="0" borderId="18" xfId="0" applyNumberFormat="1" applyFont="1" applyBorder="1" applyAlignment="1" applyProtection="1">
      <alignment horizontal="center" vertical="center"/>
      <protection hidden="1"/>
    </xf>
    <xf numFmtId="4" fontId="57" fillId="0" borderId="5" xfId="0" applyNumberFormat="1" applyFont="1" applyBorder="1" applyAlignment="1" applyProtection="1">
      <alignment horizontal="center" vertical="center"/>
      <protection hidden="1"/>
    </xf>
    <xf numFmtId="4" fontId="3" fillId="9" borderId="4" xfId="0" applyNumberFormat="1" applyFont="1" applyFill="1" applyBorder="1" applyAlignment="1" applyProtection="1">
      <alignment horizontal="center" vertical="center" wrapText="1"/>
      <protection locked="0"/>
    </xf>
    <xf numFmtId="4" fontId="3" fillId="5" borderId="6" xfId="0" applyNumberFormat="1" applyFont="1" applyFill="1" applyBorder="1" applyAlignment="1" applyProtection="1">
      <alignment horizontal="center" vertical="center" wrapText="1"/>
      <protection locked="0"/>
    </xf>
    <xf numFmtId="4" fontId="3" fillId="11" borderId="6" xfId="0" applyNumberFormat="1" applyFont="1" applyFill="1" applyBorder="1" applyAlignment="1" applyProtection="1">
      <alignment horizontal="center" vertical="center" wrapText="1"/>
      <protection locked="0"/>
    </xf>
    <xf numFmtId="4" fontId="3" fillId="0" borderId="18" xfId="0" applyNumberFormat="1" applyFont="1" applyFill="1" applyBorder="1" applyAlignment="1" applyProtection="1">
      <alignment horizontal="center" vertical="center" wrapText="1"/>
      <protection hidden="1"/>
    </xf>
    <xf numFmtId="4" fontId="3" fillId="9" borderId="43" xfId="0" applyNumberFormat="1" applyFont="1" applyFill="1" applyBorder="1" applyAlignment="1" applyProtection="1">
      <alignment horizontal="center" vertical="center" wrapText="1"/>
      <protection locked="0"/>
    </xf>
    <xf numFmtId="49" fontId="0" fillId="0" borderId="6" xfId="0" applyNumberFormat="1" applyFill="1" applyBorder="1" applyAlignment="1" applyProtection="1">
      <alignment horizontal="center" vertical="center"/>
      <protection locked="0" hidden="1"/>
    </xf>
    <xf numFmtId="14" fontId="0" fillId="0" borderId="6" xfId="0" applyNumberFormat="1" applyFill="1" applyBorder="1" applyAlignment="1" applyProtection="1">
      <alignment horizontal="center" vertical="center"/>
      <protection locked="0" hidden="1"/>
    </xf>
    <xf numFmtId="14" fontId="0" fillId="0" borderId="5" xfId="0" applyNumberFormat="1" applyBorder="1" applyAlignment="1" applyProtection="1">
      <alignment horizontal="center" vertical="center"/>
      <protection locked="0" hidden="1"/>
    </xf>
    <xf numFmtId="14" fontId="0" fillId="0" borderId="18" xfId="0" applyNumberFormat="1" applyFill="1" applyBorder="1" applyAlignment="1" applyProtection="1">
      <alignment horizontal="center" vertical="center"/>
      <protection locked="0" hidden="1"/>
    </xf>
    <xf numFmtId="14" fontId="0" fillId="0" borderId="18" xfId="0" applyNumberFormat="1" applyBorder="1" applyAlignment="1" applyProtection="1">
      <alignment horizontal="center" vertical="center"/>
      <protection locked="0" hidden="1"/>
    </xf>
    <xf numFmtId="49" fontId="3" fillId="0" borderId="6" xfId="0" applyNumberFormat="1" applyFont="1" applyBorder="1" applyAlignment="1" applyProtection="1">
      <alignment horizontal="center" vertical="center"/>
      <protection locked="0" hidden="1"/>
    </xf>
    <xf numFmtId="49" fontId="0" fillId="0" borderId="6" xfId="0" applyNumberFormat="1" applyBorder="1" applyAlignment="1" applyProtection="1">
      <alignment horizontal="center" vertical="center"/>
      <protection locked="0" hidden="1"/>
    </xf>
    <xf numFmtId="14" fontId="0" fillId="0" borderId="6" xfId="0" applyNumberFormat="1" applyBorder="1" applyAlignment="1" applyProtection="1">
      <alignment horizontal="center" vertical="center"/>
      <protection locked="0" hidden="1"/>
    </xf>
    <xf numFmtId="4" fontId="0" fillId="0" borderId="43" xfId="0" applyNumberFormat="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49" fontId="7" fillId="0" borderId="10" xfId="0" applyNumberFormat="1" applyFont="1" applyFill="1" applyBorder="1" applyAlignment="1" applyProtection="1">
      <alignment vertical="center"/>
      <protection locked="0"/>
    </xf>
    <xf numFmtId="0" fontId="8" fillId="9" borderId="25" xfId="0" applyFont="1" applyFill="1" applyBorder="1" applyAlignment="1" applyProtection="1">
      <alignment horizontal="center" vertical="center"/>
      <protection hidden="1"/>
    </xf>
    <xf numFmtId="0" fontId="8" fillId="9" borderId="52" xfId="0" applyFont="1" applyFill="1" applyBorder="1" applyAlignment="1" applyProtection="1">
      <alignment horizontal="center" vertical="center"/>
      <protection hidden="1"/>
    </xf>
    <xf numFmtId="4" fontId="68" fillId="8" borderId="50" xfId="0" applyNumberFormat="1" applyFont="1"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5" borderId="10" xfId="0" applyFill="1" applyBorder="1" applyAlignment="1" applyProtection="1">
      <alignment horizontal="center" vertical="center"/>
      <protection hidden="1"/>
    </xf>
    <xf numFmtId="0" fontId="0" fillId="5" borderId="11" xfId="0" applyFill="1" applyBorder="1" applyAlignment="1" applyProtection="1">
      <alignment horizontal="center" vertical="center"/>
      <protection hidden="1"/>
    </xf>
    <xf numFmtId="0" fontId="0" fillId="5" borderId="0" xfId="0" applyFill="1" applyBorder="1" applyAlignment="1" applyProtection="1">
      <alignment horizontal="center" vertical="center" wrapText="1"/>
      <protection hidden="1"/>
    </xf>
    <xf numFmtId="0" fontId="8" fillId="5" borderId="25" xfId="0" applyFont="1" applyFill="1" applyBorder="1" applyAlignment="1" applyProtection="1">
      <alignment horizontal="center" vertical="center"/>
      <protection hidden="1"/>
    </xf>
    <xf numFmtId="0" fontId="8" fillId="5" borderId="52" xfId="0" applyFont="1" applyFill="1" applyBorder="1" applyAlignment="1" applyProtection="1">
      <alignment horizontal="center" vertical="center"/>
      <protection hidden="1"/>
    </xf>
    <xf numFmtId="0" fontId="3" fillId="5" borderId="34" xfId="0" applyFont="1" applyFill="1" applyBorder="1" applyAlignment="1" applyProtection="1">
      <alignment horizontal="center" vertical="center" wrapText="1"/>
      <protection hidden="1"/>
    </xf>
    <xf numFmtId="0" fontId="57" fillId="5" borderId="17" xfId="0" applyFont="1" applyFill="1" applyBorder="1" applyAlignment="1" applyProtection="1">
      <alignment horizontal="center" vertical="center"/>
      <protection hidden="1"/>
    </xf>
    <xf numFmtId="0" fontId="57" fillId="5" borderId="14" xfId="0" applyFont="1" applyFill="1" applyBorder="1" applyAlignment="1" applyProtection="1">
      <alignment horizontal="center" vertical="center"/>
      <protection hidden="1"/>
    </xf>
    <xf numFmtId="0" fontId="57" fillId="5" borderId="16" xfId="0" applyFont="1" applyFill="1" applyBorder="1" applyAlignment="1" applyProtection="1">
      <alignment horizontal="center" vertical="center"/>
      <protection hidden="1"/>
    </xf>
    <xf numFmtId="0" fontId="57" fillId="6" borderId="26" xfId="0" applyFont="1" applyFill="1" applyBorder="1" applyAlignment="1" applyProtection="1">
      <alignment horizontal="center" vertical="center"/>
      <protection hidden="1"/>
    </xf>
    <xf numFmtId="0" fontId="57" fillId="6" borderId="26" xfId="0" applyFont="1" applyFill="1" applyBorder="1" applyAlignment="1" applyProtection="1">
      <alignment horizontal="center" vertical="center" wrapText="1"/>
      <protection hidden="1"/>
    </xf>
    <xf numFmtId="0" fontId="7" fillId="0" borderId="8" xfId="0" applyNumberFormat="1" applyFont="1" applyFill="1" applyBorder="1" applyAlignment="1" applyProtection="1">
      <alignment horizontal="right" vertical="center"/>
      <protection hidden="1"/>
    </xf>
    <xf numFmtId="171" fontId="7" fillId="0" borderId="3"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3" fillId="0" borderId="1" xfId="0" applyFont="1" applyBorder="1" applyAlignment="1" applyProtection="1">
      <alignment vertical="center"/>
      <protection hidden="1"/>
    </xf>
    <xf numFmtId="0" fontId="3" fillId="0" borderId="10" xfId="0" applyFont="1" applyBorder="1" applyAlignment="1" applyProtection="1">
      <alignment vertical="center"/>
      <protection hidden="1"/>
    </xf>
    <xf numFmtId="0" fontId="13" fillId="0" borderId="8" xfId="0" applyFont="1" applyBorder="1" applyAlignment="1" applyProtection="1">
      <alignment vertical="center"/>
      <protection hidden="1"/>
    </xf>
    <xf numFmtId="0" fontId="13" fillId="0" borderId="12" xfId="0" applyFont="1" applyBorder="1" applyAlignment="1" applyProtection="1">
      <alignment vertical="center"/>
      <protection hidden="1"/>
    </xf>
    <xf numFmtId="164" fontId="7" fillId="0" borderId="8" xfId="0" applyNumberFormat="1" applyFont="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protection locked="0"/>
    </xf>
    <xf numFmtId="0" fontId="10" fillId="0" borderId="1" xfId="0" applyFont="1" applyBorder="1" applyAlignment="1" applyProtection="1">
      <alignment horizontal="right" vertical="center"/>
      <protection hidden="1"/>
    </xf>
    <xf numFmtId="0" fontId="10" fillId="0" borderId="10" xfId="0" applyFont="1" applyBorder="1" applyAlignment="1" applyProtection="1">
      <alignment horizontal="right" vertical="center"/>
      <protection hidden="1"/>
    </xf>
    <xf numFmtId="0" fontId="25" fillId="0" borderId="7" xfId="0" applyNumberFormat="1" applyFont="1" applyBorder="1" applyAlignment="1" applyProtection="1">
      <alignment horizontal="right" vertical="center"/>
      <protection hidden="1"/>
    </xf>
    <xf numFmtId="164" fontId="0" fillId="0" borderId="3" xfId="0" applyNumberFormat="1" applyBorder="1" applyAlignment="1" applyProtection="1">
      <alignment horizontal="right" vertical="center"/>
      <protection hidden="1"/>
    </xf>
    <xf numFmtId="0" fontId="7" fillId="0" borderId="7" xfId="0" applyNumberFormat="1" applyFont="1" applyBorder="1" applyAlignment="1" applyProtection="1">
      <alignment horizontal="right" vertical="center"/>
      <protection hidden="1"/>
    </xf>
    <xf numFmtId="4" fontId="7" fillId="0" borderId="3" xfId="0" applyNumberFormat="1" applyFont="1" applyBorder="1" applyAlignment="1" applyProtection="1">
      <alignment horizontal="right" vertical="center"/>
      <protection hidden="1"/>
    </xf>
    <xf numFmtId="0" fontId="7" fillId="0" borderId="3" xfId="0" applyFont="1" applyBorder="1" applyAlignment="1" applyProtection="1">
      <alignment horizontal="right" vertical="center"/>
      <protection hidden="1"/>
    </xf>
    <xf numFmtId="0" fontId="0" fillId="0" borderId="0" xfId="0" applyFill="1" applyBorder="1" applyAlignment="1" applyProtection="1">
      <alignment horizontal="center" vertical="center"/>
      <protection hidden="1"/>
    </xf>
    <xf numFmtId="0" fontId="0" fillId="0" borderId="0" xfId="0" applyBorder="1" applyAlignment="1">
      <alignment horizontal="left" vertical="center"/>
    </xf>
    <xf numFmtId="4" fontId="0" fillId="0" borderId="49" xfId="0" applyNumberFormat="1" applyFill="1" applyBorder="1" applyAlignment="1" applyProtection="1">
      <alignment horizontal="center" vertical="center"/>
      <protection hidden="1"/>
    </xf>
    <xf numFmtId="1" fontId="10" fillId="0" borderId="7" xfId="0" applyNumberFormat="1" applyFont="1" applyFill="1" applyBorder="1" applyAlignment="1" applyProtection="1">
      <alignment horizontal="left" vertical="center"/>
      <protection locked="0"/>
    </xf>
    <xf numFmtId="4" fontId="53" fillId="0" borderId="0" xfId="0" applyNumberFormat="1" applyFont="1" applyBorder="1" applyAlignment="1" applyProtection="1">
      <alignment wrapText="1" shrinkToFit="1"/>
      <protection hidden="1"/>
    </xf>
    <xf numFmtId="4" fontId="3" fillId="0" borderId="0" xfId="0" applyNumberFormat="1" applyFont="1" applyBorder="1" applyAlignment="1" applyProtection="1">
      <alignment wrapText="1" shrinkToFit="1"/>
      <protection hidden="1"/>
    </xf>
    <xf numFmtId="0" fontId="67" fillId="0" borderId="23" xfId="0" applyFont="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3" fillId="0" borderId="24" xfId="0" applyFon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protection locked="0"/>
    </xf>
    <xf numFmtId="1" fontId="3" fillId="0" borderId="24" xfId="0" applyNumberFormat="1"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shrinkToFit="1"/>
      <protection locked="0"/>
    </xf>
    <xf numFmtId="0" fontId="3" fillId="5" borderId="42" xfId="0" applyFont="1" applyFill="1" applyBorder="1" applyAlignment="1" applyProtection="1">
      <alignment horizontal="center" vertical="center" wrapText="1"/>
      <protection hidden="1"/>
    </xf>
    <xf numFmtId="0" fontId="3" fillId="5" borderId="49" xfId="0" applyFont="1" applyFill="1" applyBorder="1" applyAlignment="1" applyProtection="1">
      <alignment horizontal="center" vertical="center" wrapText="1"/>
      <protection hidden="1"/>
    </xf>
    <xf numFmtId="0" fontId="0" fillId="5" borderId="7" xfId="0" applyFill="1" applyBorder="1" applyAlignment="1" applyProtection="1">
      <alignment horizontal="center" vertical="center" wrapText="1"/>
      <protection hidden="1"/>
    </xf>
    <xf numFmtId="0" fontId="8" fillId="9" borderId="26"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protection hidden="1"/>
    </xf>
    <xf numFmtId="0" fontId="0" fillId="0" borderId="24" xfId="0" applyNumberFormat="1" applyBorder="1" applyAlignment="1" applyProtection="1">
      <alignment horizontal="center" vertical="center" wrapText="1" shrinkToFit="1"/>
      <protection locked="0"/>
    </xf>
    <xf numFmtId="4" fontId="57" fillId="0" borderId="24" xfId="0" applyNumberFormat="1" applyFont="1" applyBorder="1" applyAlignment="1" applyProtection="1">
      <alignment horizontal="center" vertical="center" wrapText="1" shrinkToFit="1"/>
      <protection locked="0"/>
    </xf>
    <xf numFmtId="4" fontId="3" fillId="8" borderId="24" xfId="0" applyNumberFormat="1" applyFont="1" applyFill="1" applyBorder="1" applyAlignment="1" applyProtection="1">
      <alignment horizontal="center" vertical="center" wrapText="1" shrinkToFit="1"/>
      <protection hidden="1"/>
    </xf>
    <xf numFmtId="0" fontId="0" fillId="0" borderId="0" xfId="0" applyAlignment="1" applyProtection="1">
      <alignment horizontal="center" vertical="center"/>
      <protection hidden="1"/>
    </xf>
    <xf numFmtId="4" fontId="0" fillId="0" borderId="23"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60" fillId="0" borderId="0" xfId="0" applyFont="1" applyAlignment="1">
      <alignment horizontal="center" vertical="center" wrapText="1"/>
    </xf>
    <xf numFmtId="0" fontId="0" fillId="0" borderId="0" xfId="0" applyAlignment="1">
      <alignment wrapText="1"/>
    </xf>
    <xf numFmtId="0" fontId="3" fillId="0" borderId="23" xfId="0" applyFont="1" applyBorder="1" applyAlignment="1" applyProtection="1">
      <alignment horizontal="center" vertical="center" wrapText="1"/>
      <protection locked="0"/>
    </xf>
    <xf numFmtId="4" fontId="3" fillId="0" borderId="23" xfId="0" applyNumberFormat="1" applyFont="1" applyBorder="1" applyAlignment="1" applyProtection="1">
      <alignment horizontal="center" vertical="center" wrapText="1"/>
      <protection locked="0"/>
    </xf>
    <xf numFmtId="0" fontId="60" fillId="0" borderId="0" xfId="0" applyFont="1" applyBorder="1" applyAlignment="1">
      <alignment horizontal="center" vertical="center" wrapText="1"/>
    </xf>
    <xf numFmtId="0" fontId="3" fillId="0" borderId="24" xfId="0" applyFont="1" applyBorder="1" applyAlignment="1" applyProtection="1">
      <alignment horizontal="center" vertical="center" wrapText="1" shrinkToFit="1"/>
      <protection locked="0"/>
    </xf>
    <xf numFmtId="0" fontId="0" fillId="0" borderId="24" xfId="0" applyBorder="1" applyAlignment="1" applyProtection="1">
      <alignment horizontal="center" vertical="center" wrapText="1" shrinkToFit="1"/>
      <protection locked="0"/>
    </xf>
    <xf numFmtId="49" fontId="0" fillId="0" borderId="24" xfId="0" applyNumberFormat="1" applyBorder="1" applyAlignment="1" applyProtection="1">
      <alignment horizontal="center" vertical="center" wrapText="1" shrinkToFit="1"/>
      <protection locked="0"/>
    </xf>
    <xf numFmtId="2" fontId="3" fillId="0" borderId="24" xfId="0" applyNumberFormat="1" applyFont="1" applyBorder="1" applyAlignment="1" applyProtection="1">
      <alignment horizontal="center" vertical="center" wrapText="1" shrinkToFit="1"/>
      <protection locked="0"/>
    </xf>
    <xf numFmtId="49" fontId="3" fillId="0" borderId="24" xfId="0" applyNumberFormat="1" applyFont="1" applyBorder="1" applyAlignment="1" applyProtection="1">
      <alignment horizontal="center" vertical="center" wrapText="1" shrinkToFit="1"/>
      <protection locked="0"/>
    </xf>
    <xf numFmtId="0" fontId="54" fillId="0" borderId="0" xfId="0" applyFont="1" applyAlignment="1">
      <alignment wrapText="1"/>
    </xf>
    <xf numFmtId="0" fontId="50" fillId="0" borderId="0" xfId="0" applyFont="1" applyAlignment="1">
      <alignment wrapText="1"/>
    </xf>
    <xf numFmtId="0" fontId="53" fillId="0" borderId="0" xfId="0" applyFont="1" applyAlignment="1">
      <alignment wrapText="1"/>
    </xf>
    <xf numFmtId="0" fontId="0" fillId="0" borderId="23" xfId="0" applyBorder="1" applyAlignment="1" applyProtection="1">
      <alignment horizontal="center" vertical="center" wrapText="1" shrinkToFit="1"/>
      <protection locked="0"/>
    </xf>
    <xf numFmtId="49" fontId="0" fillId="0" borderId="23" xfId="0" applyNumberFormat="1" applyBorder="1" applyAlignment="1" applyProtection="1">
      <alignment horizontal="center" vertical="center" wrapText="1" shrinkToFit="1"/>
      <protection locked="0"/>
    </xf>
    <xf numFmtId="2" fontId="3" fillId="0" borderId="23" xfId="0" applyNumberFormat="1" applyFont="1" applyBorder="1" applyAlignment="1" applyProtection="1">
      <alignment horizontal="center" vertical="center" wrapText="1" shrinkToFit="1"/>
      <protection locked="0"/>
    </xf>
    <xf numFmtId="49" fontId="3" fillId="0" borderId="23" xfId="0" applyNumberFormat="1" applyFont="1" applyBorder="1" applyAlignment="1" applyProtection="1">
      <alignment horizontal="center" vertical="center" wrapText="1" shrinkToFit="1"/>
      <protection locked="0"/>
    </xf>
    <xf numFmtId="4" fontId="57" fillId="0" borderId="23" xfId="0" applyNumberFormat="1" applyFont="1" applyBorder="1" applyAlignment="1" applyProtection="1">
      <alignment horizontal="center" vertical="center" wrapText="1" shrinkToFit="1"/>
      <protection locked="0"/>
    </xf>
    <xf numFmtId="4" fontId="0" fillId="8" borderId="23" xfId="0" applyNumberFormat="1" applyFill="1" applyBorder="1" applyAlignment="1" applyProtection="1">
      <alignment horizontal="center" vertical="center" wrapText="1" shrinkToFit="1"/>
      <protection hidden="1"/>
    </xf>
    <xf numFmtId="0" fontId="0" fillId="0" borderId="0" xfId="0" applyAlignment="1">
      <alignment horizontal="center" vertical="center" wrapText="1"/>
    </xf>
    <xf numFmtId="2" fontId="0" fillId="0" borderId="23" xfId="0" applyNumberFormat="1" applyBorder="1" applyAlignment="1" applyProtection="1">
      <alignment horizontal="center" vertical="center" wrapText="1" shrinkToFit="1"/>
      <protection locked="0"/>
    </xf>
    <xf numFmtId="0" fontId="0" fillId="0" borderId="0" xfId="0" applyBorder="1" applyAlignment="1">
      <alignment horizontal="center" vertical="center" wrapText="1"/>
    </xf>
    <xf numFmtId="4" fontId="57" fillId="10" borderId="23" xfId="0" applyNumberFormat="1" applyFont="1" applyFill="1" applyBorder="1" applyAlignment="1" applyProtection="1">
      <alignment horizontal="center" vertical="center" wrapText="1"/>
      <protection locked="0"/>
    </xf>
    <xf numFmtId="4" fontId="0" fillId="10" borderId="23" xfId="0" applyNumberFormat="1" applyFill="1" applyBorder="1" applyAlignment="1" applyProtection="1">
      <alignment horizontal="center" vertical="center" wrapText="1"/>
      <protection locked="0"/>
    </xf>
    <xf numFmtId="0" fontId="67" fillId="0" borderId="24" xfId="0" applyFont="1" applyBorder="1" applyAlignment="1" applyProtection="1">
      <alignment horizontal="center" vertical="center" wrapText="1"/>
      <protection locked="0"/>
    </xf>
    <xf numFmtId="1" fontId="0" fillId="0" borderId="23" xfId="0" applyNumberFormat="1" applyBorder="1" applyAlignment="1" applyProtection="1">
      <alignment horizontal="center" vertical="center" wrapText="1"/>
      <protection locked="0"/>
    </xf>
    <xf numFmtId="0" fontId="67" fillId="0" borderId="24" xfId="0" applyFont="1" applyBorder="1" applyAlignment="1" applyProtection="1">
      <alignment horizontal="center" wrapText="1"/>
      <protection locked="0"/>
    </xf>
    <xf numFmtId="0" fontId="55" fillId="0" borderId="24" xfId="0" applyFont="1" applyBorder="1" applyAlignment="1" applyProtection="1">
      <alignment horizontal="center" vertical="center" wrapText="1"/>
      <protection locked="0"/>
    </xf>
    <xf numFmtId="0" fontId="0" fillId="0" borderId="0" xfId="0" applyAlignment="1" applyProtection="1">
      <alignment wrapText="1"/>
      <protection locked="0"/>
    </xf>
    <xf numFmtId="0" fontId="67" fillId="0" borderId="23" xfId="0" applyFont="1" applyBorder="1" applyAlignment="1" applyProtection="1">
      <alignment horizontal="center" wrapText="1"/>
      <protection locked="0"/>
    </xf>
    <xf numFmtId="0" fontId="36" fillId="0" borderId="0" xfId="0" applyFont="1" applyBorder="1" applyAlignment="1">
      <alignment wrapText="1"/>
    </xf>
    <xf numFmtId="0" fontId="57" fillId="0" borderId="0" xfId="0" applyFont="1" applyBorder="1" applyAlignment="1" applyProtection="1">
      <alignment wrapText="1"/>
      <protection hidden="1"/>
    </xf>
    <xf numFmtId="165" fontId="39" fillId="0" borderId="1" xfId="0" applyNumberFormat="1" applyFont="1" applyBorder="1" applyAlignment="1" applyProtection="1">
      <alignment horizontal="center" vertical="center"/>
      <protection hidden="1"/>
    </xf>
    <xf numFmtId="165" fontId="39" fillId="0" borderId="10" xfId="0" applyNumberFormat="1" applyFont="1" applyBorder="1" applyAlignment="1" applyProtection="1">
      <alignment horizontal="center" vertical="center"/>
      <protection hidden="1"/>
    </xf>
    <xf numFmtId="165" fontId="39" fillId="0" borderId="11" xfId="0" applyNumberFormat="1"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3" fillId="0" borderId="0" xfId="0" applyFont="1" applyAlignment="1" applyProtection="1">
      <protection hidden="1"/>
    </xf>
    <xf numFmtId="0" fontId="0" fillId="0" borderId="0" xfId="0" applyAlignment="1" applyProtection="1">
      <protection hidden="1"/>
    </xf>
    <xf numFmtId="172" fontId="13" fillId="0" borderId="8" xfId="0" applyNumberFormat="1" applyFont="1" applyBorder="1" applyAlignment="1" applyProtection="1">
      <alignment horizontal="center" vertical="center"/>
      <protection hidden="1"/>
    </xf>
    <xf numFmtId="172" fontId="13" fillId="0" borderId="3" xfId="0" applyNumberFormat="1" applyFont="1" applyBorder="1" applyAlignment="1" applyProtection="1">
      <alignment horizontal="center" vertical="center"/>
      <protection hidden="1"/>
    </xf>
    <xf numFmtId="172" fontId="13" fillId="0" borderId="9" xfId="0" applyNumberFormat="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1" fillId="0" borderId="3" xfId="0" applyFont="1" applyBorder="1" applyAlignment="1" applyProtection="1">
      <alignment horizontal="left"/>
      <protection hidden="1"/>
    </xf>
    <xf numFmtId="14" fontId="0" fillId="0" borderId="0" xfId="0" applyNumberFormat="1" applyFill="1" applyBorder="1" applyAlignment="1" applyProtection="1">
      <alignment horizontal="left" vertical="center"/>
      <protection locked="0"/>
    </xf>
    <xf numFmtId="0" fontId="0" fillId="0" borderId="58" xfId="0" applyFill="1" applyBorder="1" applyAlignment="1" applyProtection="1">
      <alignment horizontal="left" vertical="center"/>
      <protection locked="0"/>
    </xf>
    <xf numFmtId="0" fontId="13" fillId="0" borderId="12" xfId="0" applyFont="1" applyBorder="1" applyAlignment="1" applyProtection="1">
      <alignment horizontal="center" vertical="center"/>
      <protection hidden="1"/>
    </xf>
    <xf numFmtId="0" fontId="13" fillId="0" borderId="58" xfId="0" applyFont="1" applyBorder="1" applyAlignment="1" applyProtection="1">
      <alignment horizontal="center" vertical="center"/>
      <protection hidden="1"/>
    </xf>
    <xf numFmtId="0" fontId="11" fillId="0" borderId="30" xfId="0" applyFont="1" applyFill="1" applyBorder="1" applyAlignment="1" applyProtection="1">
      <alignment vertical="center"/>
      <protection hidden="1"/>
    </xf>
    <xf numFmtId="0" fontId="11" fillId="0" borderId="36" xfId="0" applyFont="1" applyBorder="1" applyAlignment="1"/>
    <xf numFmtId="0" fontId="11" fillId="0" borderId="37" xfId="0" applyFont="1" applyBorder="1" applyAlignment="1"/>
    <xf numFmtId="172" fontId="3" fillId="0" borderId="31" xfId="0" applyNumberFormat="1" applyFont="1" applyBorder="1" applyAlignment="1" applyProtection="1">
      <alignment horizontal="center" vertical="center"/>
      <protection hidden="1"/>
    </xf>
    <xf numFmtId="0" fontId="3" fillId="0" borderId="59" xfId="0" applyFont="1" applyBorder="1" applyAlignment="1">
      <alignment vertical="center"/>
    </xf>
    <xf numFmtId="0" fontId="13" fillId="0" borderId="8" xfId="0" applyFont="1" applyBorder="1" applyAlignment="1" applyProtection="1">
      <alignment vertical="center"/>
      <protection hidden="1"/>
    </xf>
    <xf numFmtId="0" fontId="13" fillId="0" borderId="3" xfId="0" applyFont="1" applyBorder="1" applyAlignment="1">
      <alignment vertical="center"/>
    </xf>
    <xf numFmtId="0" fontId="13" fillId="0" borderId="9" xfId="0" applyFont="1" applyBorder="1" applyAlignment="1">
      <alignment vertical="center"/>
    </xf>
    <xf numFmtId="172" fontId="13" fillId="10" borderId="8" xfId="0" applyNumberFormat="1" applyFont="1" applyFill="1" applyBorder="1" applyAlignment="1" applyProtection="1">
      <alignment horizontal="center" vertical="center" wrapText="1"/>
      <protection hidden="1"/>
    </xf>
    <xf numFmtId="0" fontId="11" fillId="10" borderId="3" xfId="0" applyFont="1" applyFill="1" applyBorder="1" applyAlignment="1">
      <alignment vertical="center" wrapText="1"/>
    </xf>
    <xf numFmtId="0" fontId="13" fillId="0" borderId="8" xfId="0" applyNumberFormat="1" applyFont="1" applyBorder="1" applyAlignment="1" applyProtection="1">
      <alignment vertical="center" wrapText="1"/>
      <protection hidden="1"/>
    </xf>
    <xf numFmtId="0" fontId="0" fillId="0" borderId="3" xfId="0" applyBorder="1" applyAlignment="1">
      <alignment vertical="center" wrapText="1"/>
    </xf>
    <xf numFmtId="0" fontId="0" fillId="0" borderId="9" xfId="0" applyBorder="1" applyAlignment="1">
      <alignment vertical="center" wrapText="1"/>
    </xf>
    <xf numFmtId="0" fontId="11" fillId="0" borderId="60" xfId="0" applyFont="1" applyFill="1" applyBorder="1" applyAlignment="1" applyProtection="1">
      <alignment vertical="center"/>
      <protection hidden="1"/>
    </xf>
    <xf numFmtId="0" fontId="0" fillId="0" borderId="61" xfId="0" applyBorder="1" applyAlignment="1"/>
    <xf numFmtId="0" fontId="0" fillId="0" borderId="38" xfId="0" applyBorder="1" applyAlignment="1"/>
    <xf numFmtId="0" fontId="11" fillId="0" borderId="31" xfId="0" applyFont="1" applyFill="1" applyBorder="1" applyAlignment="1" applyProtection="1">
      <alignment vertical="center"/>
      <protection hidden="1"/>
    </xf>
    <xf numFmtId="0" fontId="0" fillId="0" borderId="59" xfId="0" applyBorder="1" applyAlignment="1">
      <alignment vertical="center"/>
    </xf>
    <xf numFmtId="0" fontId="0" fillId="0" borderId="39" xfId="0" applyBorder="1" applyAlignment="1">
      <alignment vertical="center"/>
    </xf>
    <xf numFmtId="0" fontId="8" fillId="0" borderId="31" xfId="0" applyFont="1" applyFill="1" applyBorder="1" applyAlignment="1" applyProtection="1">
      <alignment vertical="center"/>
      <protection hidden="1"/>
    </xf>
    <xf numFmtId="0" fontId="3" fillId="0" borderId="59" xfId="0" applyFont="1" applyBorder="1" applyAlignment="1"/>
    <xf numFmtId="0" fontId="3" fillId="0" borderId="39" xfId="0" applyFont="1" applyBorder="1" applyAlignment="1"/>
    <xf numFmtId="0" fontId="0" fillId="0" borderId="2" xfId="0" applyBorder="1" applyAlignment="1" applyProtection="1">
      <alignment horizontal="center" vertical="top"/>
      <protection hidden="1"/>
    </xf>
    <xf numFmtId="0" fontId="0" fillId="0" borderId="7" xfId="0" applyBorder="1" applyAlignment="1" applyProtection="1">
      <alignment horizontal="center" vertical="top"/>
      <protection hidden="1"/>
    </xf>
    <xf numFmtId="0" fontId="0" fillId="0" borderId="13" xfId="0" applyBorder="1" applyAlignment="1" applyProtection="1">
      <alignment horizontal="center" vertical="top"/>
      <protection hidden="1"/>
    </xf>
    <xf numFmtId="0" fontId="41" fillId="0" borderId="0" xfId="0" applyFont="1" applyBorder="1" applyAlignment="1" applyProtection="1">
      <alignment horizontal="center" vertical="center"/>
      <protection hidden="1"/>
    </xf>
    <xf numFmtId="0" fontId="13" fillId="0" borderId="0" xfId="0" applyFont="1" applyBorder="1" applyAlignment="1" applyProtection="1">
      <alignment horizontal="center" vertical="center"/>
      <protection hidden="1"/>
    </xf>
    <xf numFmtId="172" fontId="11" fillId="0" borderId="27" xfId="0" applyNumberFormat="1" applyFont="1" applyFill="1" applyBorder="1" applyAlignment="1" applyProtection="1">
      <alignment horizontal="center" vertical="center"/>
      <protection hidden="1"/>
    </xf>
    <xf numFmtId="172" fontId="11" fillId="0" borderId="28" xfId="0" applyNumberFormat="1" applyFont="1" applyFill="1" applyBorder="1" applyAlignment="1" applyProtection="1">
      <alignment horizontal="center" vertical="center"/>
      <protection hidden="1"/>
    </xf>
    <xf numFmtId="0" fontId="13" fillId="0" borderId="8" xfId="0"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1" fillId="0" borderId="60" xfId="0" applyFont="1" applyFill="1" applyBorder="1" applyAlignment="1" applyProtection="1">
      <alignment horizontal="center" vertical="center"/>
      <protection hidden="1"/>
    </xf>
    <xf numFmtId="0" fontId="11" fillId="0" borderId="38" xfId="0" applyFont="1" applyFill="1" applyBorder="1" applyAlignment="1" applyProtection="1">
      <alignment horizontal="center" vertical="center"/>
      <protection hidden="1"/>
    </xf>
    <xf numFmtId="0" fontId="0" fillId="0" borderId="12" xfId="0" applyBorder="1" applyAlignment="1" applyProtection="1">
      <alignment horizontal="center"/>
      <protection hidden="1"/>
    </xf>
    <xf numFmtId="0" fontId="0" fillId="0" borderId="0" xfId="0" applyBorder="1" applyAlignment="1" applyProtection="1">
      <alignment horizontal="center"/>
      <protection hidden="1"/>
    </xf>
    <xf numFmtId="0" fontId="0" fillId="0" borderId="58" xfId="0" applyBorder="1" applyAlignment="1" applyProtection="1">
      <alignment horizontal="center"/>
      <protection hidden="1"/>
    </xf>
    <xf numFmtId="172" fontId="13" fillId="0" borderId="1" xfId="0" applyNumberFormat="1" applyFont="1" applyBorder="1" applyAlignment="1" applyProtection="1">
      <alignment horizontal="center" vertical="center"/>
      <protection hidden="1"/>
    </xf>
    <xf numFmtId="172" fontId="13" fillId="0" borderId="10" xfId="0" applyNumberFormat="1" applyFont="1" applyBorder="1" applyAlignment="1">
      <alignment vertical="center"/>
    </xf>
    <xf numFmtId="0" fontId="0" fillId="0" borderId="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1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8" xfId="0" applyBorder="1" applyAlignment="1" applyProtection="1">
      <alignment vertical="center" wrapText="1"/>
      <protection locked="0"/>
    </xf>
    <xf numFmtId="172" fontId="13" fillId="0" borderId="3" xfId="0" applyNumberFormat="1" applyFont="1" applyBorder="1" applyAlignment="1">
      <alignment vertical="center"/>
    </xf>
    <xf numFmtId="172" fontId="8" fillId="10" borderId="8" xfId="0" applyNumberFormat="1" applyFont="1" applyFill="1" applyBorder="1" applyAlignment="1" applyProtection="1">
      <alignment horizontal="center" vertical="center" wrapText="1"/>
      <protection hidden="1"/>
    </xf>
    <xf numFmtId="0" fontId="8" fillId="10" borderId="3" xfId="0" applyFont="1" applyFill="1" applyBorder="1" applyAlignment="1">
      <alignment vertical="center" wrapText="1"/>
    </xf>
    <xf numFmtId="172" fontId="11" fillId="0" borderId="60" xfId="0" quotePrefix="1" applyNumberFormat="1" applyFont="1" applyFill="1" applyBorder="1" applyAlignment="1" applyProtection="1">
      <alignment horizontal="center" vertical="center"/>
      <protection hidden="1"/>
    </xf>
    <xf numFmtId="172" fontId="11" fillId="0" borderId="61" xfId="0" applyNumberFormat="1" applyFont="1" applyFill="1" applyBorder="1" applyAlignment="1" applyProtection="1">
      <alignment horizontal="center" vertical="center"/>
      <protection hidden="1"/>
    </xf>
    <xf numFmtId="172" fontId="11" fillId="0" borderId="38" xfId="0" applyNumberFormat="1" applyFont="1" applyFill="1" applyBorder="1" applyAlignment="1" applyProtection="1">
      <alignment horizontal="center" vertical="center"/>
      <protection hidden="1"/>
    </xf>
    <xf numFmtId="0" fontId="11" fillId="0" borderId="61" xfId="0" applyFont="1" applyBorder="1" applyAlignment="1"/>
    <xf numFmtId="0" fontId="11" fillId="0" borderId="38" xfId="0" applyFont="1" applyBorder="1" applyAlignment="1"/>
    <xf numFmtId="172" fontId="3" fillId="0" borderId="62" xfId="0" applyNumberFormat="1" applyFont="1" applyBorder="1" applyAlignment="1" applyProtection="1">
      <alignment horizontal="center" vertical="center"/>
      <protection hidden="1"/>
    </xf>
    <xf numFmtId="0" fontId="3" fillId="0" borderId="63" xfId="0" applyFont="1" applyBorder="1" applyAlignment="1">
      <alignment vertical="center"/>
    </xf>
    <xf numFmtId="0" fontId="0" fillId="0" borderId="42" xfId="0" applyFill="1" applyBorder="1" applyAlignment="1" applyProtection="1">
      <alignment horizontal="center" vertical="center"/>
      <protection hidden="1"/>
    </xf>
    <xf numFmtId="0" fontId="0" fillId="0" borderId="49" xfId="0" applyFill="1" applyBorder="1" applyAlignment="1" applyProtection="1">
      <alignment horizontal="center" vertical="center"/>
      <protection hidden="1"/>
    </xf>
    <xf numFmtId="0" fontId="7" fillId="0" borderId="25" xfId="0" applyFont="1" applyFill="1" applyBorder="1" applyAlignment="1" applyProtection="1">
      <alignment horizontal="left" vertical="center"/>
      <protection hidden="1"/>
    </xf>
    <xf numFmtId="0" fontId="7" fillId="0" borderId="52" xfId="0" applyFont="1" applyFill="1" applyBorder="1" applyAlignment="1" applyProtection="1">
      <alignment horizontal="left" vertical="center"/>
      <protection hidden="1"/>
    </xf>
    <xf numFmtId="49" fontId="7" fillId="0" borderId="49" xfId="0" applyNumberFormat="1" applyFont="1" applyFill="1" applyBorder="1" applyAlignment="1" applyProtection="1">
      <alignment horizontal="left" vertical="center"/>
      <protection hidden="1"/>
    </xf>
    <xf numFmtId="1" fontId="7" fillId="0" borderId="74" xfId="0" applyNumberFormat="1" applyFont="1" applyBorder="1" applyAlignment="1">
      <alignment horizontal="left" vertical="center"/>
    </xf>
    <xf numFmtId="0" fontId="7" fillId="0" borderId="75" xfId="0" applyNumberFormat="1" applyFont="1" applyBorder="1" applyAlignment="1">
      <alignment horizontal="left" vertical="center"/>
    </xf>
    <xf numFmtId="0" fontId="7" fillId="0" borderId="76" xfId="0" applyNumberFormat="1" applyFont="1" applyBorder="1" applyAlignment="1">
      <alignment horizontal="left" vertical="center"/>
    </xf>
    <xf numFmtId="164" fontId="8" fillId="3" borderId="8" xfId="0" applyNumberFormat="1"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0" fillId="0" borderId="9" xfId="0" applyBorder="1" applyAlignment="1">
      <alignment horizontal="center" vertical="center"/>
    </xf>
    <xf numFmtId="172" fontId="7" fillId="0" borderId="7" xfId="0" applyNumberFormat="1" applyFont="1" applyBorder="1" applyAlignment="1" applyProtection="1">
      <alignment horizontal="center" vertical="center"/>
      <protection hidden="1"/>
    </xf>
    <xf numFmtId="172" fontId="7" fillId="0" borderId="13" xfId="0" applyNumberFormat="1" applyFont="1" applyBorder="1" applyAlignment="1" applyProtection="1">
      <alignment horizontal="center" vertical="center"/>
      <protection hidden="1"/>
    </xf>
    <xf numFmtId="0" fontId="8" fillId="3" borderId="9"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wrapText="1"/>
      <protection hidden="1"/>
    </xf>
    <xf numFmtId="0" fontId="8" fillId="3" borderId="3" xfId="0" applyFont="1" applyFill="1" applyBorder="1" applyAlignment="1" applyProtection="1">
      <alignment horizontal="center" vertical="center" wrapText="1"/>
      <protection hidden="1"/>
    </xf>
    <xf numFmtId="0" fontId="0" fillId="0" borderId="3" xfId="0" applyBorder="1" applyAlignment="1">
      <alignment horizontal="center" vertical="center" wrapText="1"/>
    </xf>
    <xf numFmtId="0" fontId="0" fillId="0" borderId="9" xfId="0" applyBorder="1" applyAlignment="1">
      <alignment horizontal="center" vertical="center" wrapText="1"/>
    </xf>
    <xf numFmtId="4" fontId="3" fillId="7" borderId="49" xfId="0" applyNumberFormat="1" applyFont="1" applyFill="1" applyBorder="1" applyAlignment="1" applyProtection="1">
      <alignment horizontal="center" vertical="center"/>
      <protection hidden="1"/>
    </xf>
    <xf numFmtId="4" fontId="3" fillId="7" borderId="50" xfId="0" applyNumberFormat="1" applyFont="1" applyFill="1" applyBorder="1" applyAlignment="1">
      <alignment horizontal="center" vertical="center"/>
    </xf>
    <xf numFmtId="172" fontId="7" fillId="0" borderId="3" xfId="0" applyNumberFormat="1" applyFont="1" applyBorder="1" applyAlignment="1" applyProtection="1">
      <alignment horizontal="center" vertical="center"/>
      <protection hidden="1"/>
    </xf>
    <xf numFmtId="172" fontId="7" fillId="0" borderId="9" xfId="0" applyNumberFormat="1" applyFont="1" applyBorder="1" applyAlignment="1" applyProtection="1">
      <alignment horizontal="center" vertical="center"/>
      <protection hidden="1"/>
    </xf>
    <xf numFmtId="172" fontId="10" fillId="0" borderId="10" xfId="0" applyNumberFormat="1" applyFont="1" applyBorder="1" applyAlignment="1" applyProtection="1">
      <alignment horizontal="center" vertical="center"/>
      <protection hidden="1"/>
    </xf>
    <xf numFmtId="172" fontId="10" fillId="0" borderId="11" xfId="0" applyNumberFormat="1" applyFont="1" applyBorder="1" applyAlignment="1" applyProtection="1">
      <alignment horizontal="center" vertical="center"/>
      <protection hidden="1"/>
    </xf>
    <xf numFmtId="172" fontId="10" fillId="0" borderId="0" xfId="0" applyNumberFormat="1" applyFont="1" applyBorder="1" applyAlignment="1" applyProtection="1">
      <alignment horizontal="center" vertical="center" wrapText="1"/>
      <protection hidden="1"/>
    </xf>
    <xf numFmtId="172" fontId="10" fillId="0" borderId="58" xfId="0" applyNumberFormat="1" applyFont="1" applyBorder="1" applyAlignment="1" applyProtection="1">
      <alignment horizontal="center" vertical="center" wrapText="1"/>
      <protection hidden="1"/>
    </xf>
    <xf numFmtId="172" fontId="26" fillId="0" borderId="7" xfId="0" applyNumberFormat="1" applyFont="1" applyBorder="1" applyAlignment="1" applyProtection="1">
      <alignment horizontal="center" vertical="center"/>
      <protection hidden="1"/>
    </xf>
    <xf numFmtId="172" fontId="26" fillId="0" borderId="13" xfId="0" applyNumberFormat="1" applyFont="1" applyBorder="1" applyAlignment="1" applyProtection="1">
      <alignment horizontal="center" vertical="center"/>
      <protection hidden="1"/>
    </xf>
    <xf numFmtId="0" fontId="66" fillId="7" borderId="48" xfId="0" applyFont="1" applyFill="1" applyBorder="1" applyAlignment="1">
      <alignment horizontal="center" vertical="center" wrapText="1"/>
    </xf>
    <xf numFmtId="0" fontId="0" fillId="7" borderId="25" xfId="0" applyFill="1" applyBorder="1" applyAlignment="1">
      <alignment horizontal="center" vertical="center"/>
    </xf>
    <xf numFmtId="0" fontId="8" fillId="7" borderId="40" xfId="0" applyFont="1" applyFill="1" applyBorder="1" applyAlignment="1" applyProtection="1">
      <alignment horizontal="center" vertical="center" wrapText="1"/>
      <protection hidden="1"/>
    </xf>
    <xf numFmtId="0" fontId="8" fillId="7" borderId="23" xfId="0" applyFont="1" applyFill="1" applyBorder="1" applyAlignment="1">
      <alignment horizontal="center" vertical="center" wrapText="1"/>
    </xf>
    <xf numFmtId="0" fontId="10" fillId="0" borderId="12" xfId="0" applyNumberFormat="1" applyFont="1" applyBorder="1" applyAlignment="1" applyProtection="1">
      <alignment horizontal="right" vertical="center" wrapText="1"/>
      <protection hidden="1"/>
    </xf>
    <xf numFmtId="0" fontId="10" fillId="0" borderId="0" xfId="0" applyNumberFormat="1" applyFont="1" applyBorder="1" applyAlignment="1" applyProtection="1">
      <alignment horizontal="right" vertical="center" wrapText="1"/>
      <protection hidden="1"/>
    </xf>
    <xf numFmtId="0" fontId="10" fillId="0" borderId="2" xfId="0" applyNumberFormat="1" applyFont="1" applyFill="1" applyBorder="1" applyAlignment="1" applyProtection="1">
      <alignment horizontal="right" vertical="center"/>
      <protection hidden="1"/>
    </xf>
    <xf numFmtId="0" fontId="10" fillId="0" borderId="7" xfId="0" applyNumberFormat="1" applyFont="1" applyFill="1" applyBorder="1" applyAlignment="1" applyProtection="1">
      <alignment horizontal="right" vertical="center"/>
      <protection hidden="1"/>
    </xf>
    <xf numFmtId="0" fontId="6" fillId="0" borderId="1" xfId="0" applyNumberFormat="1" applyFont="1" applyFill="1" applyBorder="1" applyAlignment="1" applyProtection="1">
      <alignment horizontal="center" vertical="center"/>
      <protection hidden="1"/>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48" xfId="0" applyFill="1"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0" xfId="0" applyAlignment="1" applyProtection="1">
      <alignment horizontal="center" vertical="center"/>
      <protection hidden="1"/>
    </xf>
    <xf numFmtId="4" fontId="6" fillId="0" borderId="10" xfId="0" applyNumberFormat="1" applyFont="1" applyBorder="1" applyAlignment="1" applyProtection="1">
      <alignment horizontal="center" vertical="center"/>
      <protection hidden="1"/>
    </xf>
    <xf numFmtId="4" fontId="6" fillId="0" borderId="7" xfId="0" applyNumberFormat="1" applyFont="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protection hidden="1"/>
    </xf>
    <xf numFmtId="0" fontId="6" fillId="0" borderId="13" xfId="0" applyNumberFormat="1" applyFont="1" applyFill="1" applyBorder="1" applyAlignment="1" applyProtection="1">
      <alignment horizontal="center" vertical="center"/>
      <protection hidden="1"/>
    </xf>
    <xf numFmtId="0" fontId="59" fillId="0" borderId="0" xfId="0" applyFont="1" applyBorder="1" applyAlignment="1">
      <alignment horizontal="center" wrapText="1"/>
    </xf>
    <xf numFmtId="0" fontId="54" fillId="0" borderId="0" xfId="0" applyFont="1" applyBorder="1" applyAlignment="1">
      <alignment horizontal="center" wrapText="1"/>
    </xf>
    <xf numFmtId="4" fontId="54" fillId="0" borderId="0" xfId="0" applyNumberFormat="1" applyFont="1" applyFill="1" applyBorder="1" applyAlignment="1" applyProtection="1">
      <alignment horizontal="right"/>
      <protection hidden="1"/>
    </xf>
    <xf numFmtId="4" fontId="54" fillId="0" borderId="0" xfId="0" applyNumberFormat="1" applyFont="1" applyBorder="1" applyAlignment="1">
      <alignment horizontal="right"/>
    </xf>
    <xf numFmtId="0" fontId="8" fillId="7" borderId="64" xfId="0" applyFont="1" applyFill="1" applyBorder="1" applyAlignment="1" applyProtection="1">
      <alignment horizontal="center" vertical="center" wrapText="1"/>
      <protection hidden="1"/>
    </xf>
    <xf numFmtId="0" fontId="8" fillId="7" borderId="20" xfId="0" applyFont="1" applyFill="1" applyBorder="1" applyAlignment="1">
      <alignment horizontal="center" vertical="center" wrapText="1"/>
    </xf>
    <xf numFmtId="0" fontId="8" fillId="7" borderId="65"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66" xfId="0" applyFont="1" applyFill="1" applyBorder="1" applyAlignment="1">
      <alignment horizontal="center" vertical="center" wrapText="1"/>
    </xf>
    <xf numFmtId="4" fontId="3" fillId="7" borderId="54" xfId="0" applyNumberFormat="1" applyFont="1" applyFill="1" applyBorder="1" applyAlignment="1" applyProtection="1">
      <alignment horizontal="center" vertical="center"/>
      <protection hidden="1"/>
    </xf>
    <xf numFmtId="0" fontId="0" fillId="7" borderId="53" xfId="0" applyFill="1" applyBorder="1" applyAlignment="1">
      <alignment horizontal="center" vertical="center"/>
    </xf>
    <xf numFmtId="4" fontId="8" fillId="7" borderId="67" xfId="0" applyNumberFormat="1" applyFont="1" applyFill="1" applyBorder="1" applyAlignment="1" applyProtection="1">
      <alignment horizontal="center" vertical="center"/>
      <protection hidden="1"/>
    </xf>
    <xf numFmtId="0" fontId="0" fillId="7" borderId="68" xfId="0" applyFill="1" applyBorder="1" applyAlignment="1">
      <alignment horizontal="center" vertical="center"/>
    </xf>
    <xf numFmtId="0" fontId="57" fillId="7" borderId="25" xfId="0" applyFont="1" applyFill="1" applyBorder="1" applyAlignment="1">
      <alignment horizontal="center" vertical="center" wrapText="1"/>
    </xf>
    <xf numFmtId="0" fontId="57" fillId="7" borderId="52" xfId="0" applyFont="1" applyFill="1" applyBorder="1" applyAlignment="1">
      <alignment horizontal="center" vertical="center" wrapText="1"/>
    </xf>
    <xf numFmtId="14" fontId="3" fillId="9" borderId="55" xfId="10" applyNumberFormat="1" applyFont="1" applyFill="1" applyBorder="1" applyAlignment="1" applyProtection="1">
      <alignment horizontal="center" vertical="center" wrapText="1"/>
      <protection hidden="1"/>
    </xf>
    <xf numFmtId="0" fontId="3" fillId="9" borderId="34" xfId="0" applyFont="1" applyFill="1" applyBorder="1" applyAlignment="1" applyProtection="1">
      <alignment horizontal="center" vertical="center"/>
      <protection hidden="1"/>
    </xf>
    <xf numFmtId="0" fontId="25" fillId="0" borderId="24" xfId="0" applyFont="1" applyBorder="1" applyAlignment="1">
      <alignment horizontal="center" vertical="center" wrapText="1"/>
    </xf>
    <xf numFmtId="0" fontId="3" fillId="9" borderId="55" xfId="10" applyFont="1" applyFill="1" applyBorder="1" applyAlignment="1" applyProtection="1">
      <alignment horizontal="center" vertical="center" wrapText="1"/>
      <protection hidden="1"/>
    </xf>
    <xf numFmtId="0" fontId="0" fillId="9" borderId="34" xfId="0" applyFill="1" applyBorder="1" applyAlignment="1" applyProtection="1">
      <alignment horizontal="center" vertical="center"/>
      <protection hidden="1"/>
    </xf>
    <xf numFmtId="14" fontId="3" fillId="9" borderId="11" xfId="10" applyNumberFormat="1" applyFont="1" applyFill="1" applyBorder="1" applyAlignment="1" applyProtection="1">
      <alignment horizontal="center" vertical="center" wrapText="1"/>
      <protection hidden="1"/>
    </xf>
    <xf numFmtId="0" fontId="0" fillId="9" borderId="13" xfId="0" applyFill="1" applyBorder="1" applyAlignment="1" applyProtection="1">
      <alignment horizontal="center" vertical="center"/>
      <protection hidden="1"/>
    </xf>
    <xf numFmtId="0" fontId="3" fillId="0" borderId="23" xfId="0" applyFont="1"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68" fillId="0" borderId="0" xfId="0" applyFont="1" applyAlignment="1" applyProtection="1">
      <alignment horizontal="center" vertical="center"/>
      <protection hidden="1"/>
    </xf>
    <xf numFmtId="0" fontId="57" fillId="9" borderId="12" xfId="0" applyFont="1" applyFill="1" applyBorder="1" applyAlignment="1" applyProtection="1">
      <alignment horizontal="center" vertical="center"/>
      <protection hidden="1"/>
    </xf>
    <xf numFmtId="0" fontId="57" fillId="9" borderId="0" xfId="0" applyFont="1" applyFill="1" applyBorder="1" applyAlignment="1" applyProtection="1">
      <alignment horizontal="center" vertical="center"/>
      <protection hidden="1"/>
    </xf>
    <xf numFmtId="0" fontId="57" fillId="9" borderId="58" xfId="0" applyFont="1" applyFill="1" applyBorder="1" applyAlignment="1" applyProtection="1">
      <alignment horizontal="center" vertical="center"/>
      <protection hidden="1"/>
    </xf>
    <xf numFmtId="0" fontId="57" fillId="9" borderId="2" xfId="0" applyFont="1" applyFill="1" applyBorder="1" applyAlignment="1" applyProtection="1">
      <alignment horizontal="center" vertical="center"/>
      <protection hidden="1"/>
    </xf>
    <xf numFmtId="0" fontId="57" fillId="9" borderId="7" xfId="0" applyFont="1" applyFill="1" applyBorder="1" applyAlignment="1" applyProtection="1">
      <alignment horizontal="center" vertical="center"/>
      <protection hidden="1"/>
    </xf>
    <xf numFmtId="0" fontId="57" fillId="9" borderId="13"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wrapText="1"/>
      <protection hidden="1"/>
    </xf>
    <xf numFmtId="0" fontId="8" fillId="9" borderId="3" xfId="0" applyFont="1" applyFill="1" applyBorder="1" applyAlignment="1" applyProtection="1">
      <alignment horizontal="center" vertical="center" wrapText="1"/>
      <protection hidden="1"/>
    </xf>
    <xf numFmtId="0" fontId="3" fillId="7" borderId="24" xfId="0" applyFont="1" applyFill="1" applyBorder="1" applyAlignment="1" applyProtection="1">
      <alignment horizontal="center" vertical="center" wrapText="1"/>
      <protection locked="0"/>
    </xf>
    <xf numFmtId="0" fontId="3" fillId="7" borderId="23" xfId="0" applyFont="1" applyFill="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0" fillId="0" borderId="9" xfId="0" applyBorder="1" applyAlignment="1" applyProtection="1">
      <alignment horizontal="center" vertical="center" wrapText="1"/>
      <protection hidden="1"/>
    </xf>
    <xf numFmtId="0" fontId="25" fillId="10" borderId="2" xfId="10" applyFont="1" applyFill="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4" fontId="3" fillId="9" borderId="1" xfId="10" applyNumberFormat="1" applyFont="1" applyFill="1" applyBorder="1" applyAlignment="1" applyProtection="1">
      <alignment horizontal="center" vertical="center" wrapText="1"/>
      <protection hidden="1"/>
    </xf>
    <xf numFmtId="0" fontId="0" fillId="0" borderId="11" xfId="0" applyBorder="1" applyAlignment="1" applyProtection="1">
      <alignment horizontal="center" vertical="center"/>
      <protection hidden="1"/>
    </xf>
    <xf numFmtId="0" fontId="3" fillId="9" borderId="2" xfId="0" applyFont="1" applyFill="1" applyBorder="1" applyAlignment="1" applyProtection="1">
      <alignment horizontal="center" vertical="center"/>
      <protection hidden="1"/>
    </xf>
    <xf numFmtId="0" fontId="57" fillId="9" borderId="8" xfId="0" applyFont="1" applyFill="1" applyBorder="1" applyAlignment="1" applyProtection="1">
      <alignment horizontal="center" vertical="center"/>
      <protection hidden="1"/>
    </xf>
    <xf numFmtId="0" fontId="57" fillId="9" borderId="3" xfId="0" applyFont="1" applyFill="1" applyBorder="1" applyAlignment="1" applyProtection="1">
      <alignment horizontal="center" vertical="center"/>
      <protection hidden="1"/>
    </xf>
    <xf numFmtId="0" fontId="25" fillId="9" borderId="1" xfId="0" applyFont="1" applyFill="1" applyBorder="1" applyAlignment="1" applyProtection="1">
      <alignment horizontal="center" vertical="center"/>
      <protection hidden="1"/>
    </xf>
    <xf numFmtId="0" fontId="25" fillId="9" borderId="10" xfId="0" applyFont="1" applyFill="1" applyBorder="1" applyAlignment="1" applyProtection="1">
      <alignment horizontal="center" vertical="center"/>
      <protection hidden="1"/>
    </xf>
    <xf numFmtId="0" fontId="25" fillId="9" borderId="2" xfId="0" applyFont="1" applyFill="1" applyBorder="1" applyAlignment="1" applyProtection="1">
      <alignment horizontal="center" vertical="center"/>
      <protection hidden="1"/>
    </xf>
    <xf numFmtId="0" fontId="25" fillId="9" borderId="7" xfId="0" applyFont="1" applyFill="1" applyBorder="1" applyAlignment="1" applyProtection="1">
      <alignment horizontal="center" vertical="center"/>
      <protection hidden="1"/>
    </xf>
    <xf numFmtId="0" fontId="8" fillId="9" borderId="48" xfId="0" applyFont="1" applyFill="1" applyBorder="1" applyAlignment="1" applyProtection="1">
      <alignment horizontal="center" vertical="center" wrapText="1"/>
      <protection hidden="1"/>
    </xf>
    <xf numFmtId="0" fontId="8" fillId="9" borderId="42" xfId="0" applyFont="1" applyFill="1" applyBorder="1" applyAlignment="1" applyProtection="1">
      <alignment horizontal="center" vertical="center" wrapText="1"/>
      <protection hidden="1"/>
    </xf>
    <xf numFmtId="0" fontId="8" fillId="5" borderId="48" xfId="0" applyFont="1" applyFill="1" applyBorder="1" applyAlignment="1" applyProtection="1">
      <alignment horizontal="center" vertical="center" wrapText="1"/>
      <protection hidden="1"/>
    </xf>
    <xf numFmtId="0" fontId="8" fillId="5" borderId="42" xfId="0" applyFont="1" applyFill="1" applyBorder="1" applyAlignment="1" applyProtection="1">
      <alignment horizontal="center" vertical="center" wrapText="1"/>
      <protection hidden="1"/>
    </xf>
    <xf numFmtId="0" fontId="25" fillId="0" borderId="69" xfId="0" applyFont="1" applyBorder="1" applyAlignment="1">
      <alignment horizontal="center" vertical="center" wrapText="1"/>
    </xf>
    <xf numFmtId="0" fontId="0" fillId="7" borderId="24" xfId="0" applyFill="1"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3" fillId="5" borderId="48" xfId="0" applyFont="1" applyFill="1" applyBorder="1" applyAlignment="1" applyProtection="1">
      <alignment horizontal="center" vertical="center" wrapText="1"/>
      <protection hidden="1"/>
    </xf>
    <xf numFmtId="0" fontId="0" fillId="5" borderId="25" xfId="0" applyFill="1" applyBorder="1" applyAlignment="1" applyProtection="1">
      <alignment horizontal="center" vertical="center" wrapText="1"/>
      <protection hidden="1"/>
    </xf>
    <xf numFmtId="0" fontId="0" fillId="5" borderId="70" xfId="0" applyFill="1" applyBorder="1" applyAlignment="1" applyProtection="1">
      <alignment horizontal="center" vertical="center" wrapText="1"/>
      <protection hidden="1"/>
    </xf>
    <xf numFmtId="0" fontId="0" fillId="5" borderId="52" xfId="0" applyFill="1" applyBorder="1" applyAlignment="1" applyProtection="1">
      <alignment horizontal="center" vertical="center" wrapText="1"/>
      <protection hidden="1"/>
    </xf>
    <xf numFmtId="0" fontId="57" fillId="5" borderId="8" xfId="0" applyFont="1" applyFill="1" applyBorder="1" applyAlignment="1" applyProtection="1">
      <alignment horizontal="center" vertical="center"/>
      <protection hidden="1"/>
    </xf>
    <xf numFmtId="0" fontId="70" fillId="5" borderId="3" xfId="0" applyFont="1" applyFill="1" applyBorder="1" applyAlignment="1" applyProtection="1">
      <alignment horizontal="center" vertical="center"/>
      <protection hidden="1"/>
    </xf>
    <xf numFmtId="0" fontId="70" fillId="5" borderId="9" xfId="0" applyFont="1" applyFill="1" applyBorder="1" applyAlignment="1" applyProtection="1">
      <alignment horizontal="center" vertical="center"/>
      <protection hidden="1"/>
    </xf>
    <xf numFmtId="0" fontId="57" fillId="5" borderId="1" xfId="0" applyFont="1" applyFill="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70" fillId="5" borderId="2" xfId="0" applyFont="1" applyFill="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56" fillId="0" borderId="0" xfId="0" applyFont="1" applyBorder="1" applyAlignment="1" applyProtection="1">
      <alignment horizontal="center" vertical="center"/>
      <protection hidden="1"/>
    </xf>
    <xf numFmtId="0" fontId="49" fillId="0" borderId="0" xfId="0" applyFont="1" applyAlignment="1" applyProtection="1">
      <alignment horizontal="center" vertical="center"/>
      <protection hidden="1"/>
    </xf>
    <xf numFmtId="0" fontId="57" fillId="5" borderId="55" xfId="0" applyFont="1" applyFill="1" applyBorder="1" applyAlignment="1" applyProtection="1">
      <alignment horizontal="center" vertical="center" wrapText="1"/>
      <protection hidden="1"/>
    </xf>
    <xf numFmtId="0" fontId="70" fillId="5" borderId="34" xfId="0" applyFont="1" applyFill="1" applyBorder="1" applyAlignment="1" applyProtection="1">
      <alignment horizontal="center" vertical="center" wrapText="1"/>
      <protection hidden="1"/>
    </xf>
    <xf numFmtId="0" fontId="8" fillId="5" borderId="8" xfId="0" applyFont="1" applyFill="1" applyBorder="1" applyAlignment="1" applyProtection="1">
      <alignment horizontal="center" vertical="center" wrapText="1"/>
      <protection hidden="1"/>
    </xf>
    <xf numFmtId="0" fontId="8" fillId="5" borderId="3" xfId="0" applyFont="1" applyFill="1" applyBorder="1" applyAlignment="1" applyProtection="1">
      <alignment horizontal="center" vertical="center" wrapText="1"/>
      <protection hidden="1"/>
    </xf>
    <xf numFmtId="0" fontId="8" fillId="5" borderId="10" xfId="0" applyFont="1" applyFill="1" applyBorder="1" applyAlignment="1" applyProtection="1">
      <alignment horizontal="center" vertical="center" wrapText="1"/>
      <protection hidden="1"/>
    </xf>
    <xf numFmtId="0" fontId="8" fillId="5" borderId="9" xfId="0" applyFont="1" applyFill="1" applyBorder="1" applyAlignment="1" applyProtection="1">
      <alignment horizontal="center" vertical="center" wrapText="1"/>
      <protection hidden="1"/>
    </xf>
    <xf numFmtId="0" fontId="57" fillId="5" borderId="32" xfId="0" applyFont="1" applyFill="1" applyBorder="1" applyAlignment="1" applyProtection="1">
      <alignment horizontal="center" vertical="center" wrapText="1"/>
      <protection hidden="1"/>
    </xf>
    <xf numFmtId="0" fontId="57" fillId="5" borderId="55" xfId="0" applyFont="1" applyFill="1" applyBorder="1" applyAlignment="1" applyProtection="1">
      <alignment horizontal="center" vertical="center"/>
      <protection hidden="1"/>
    </xf>
    <xf numFmtId="0" fontId="70" fillId="5" borderId="34" xfId="0" applyFont="1" applyFill="1" applyBorder="1" applyAlignment="1" applyProtection="1">
      <alignment horizontal="center" vertical="center"/>
      <protection hidden="1"/>
    </xf>
    <xf numFmtId="0" fontId="8" fillId="5" borderId="8" xfId="0" applyFont="1" applyFill="1" applyBorder="1" applyAlignment="1" applyProtection="1">
      <alignment horizontal="center" vertical="center"/>
      <protection hidden="1"/>
    </xf>
    <xf numFmtId="0" fontId="8" fillId="5" borderId="3" xfId="0" applyFont="1" applyFill="1" applyBorder="1" applyAlignment="1" applyProtection="1">
      <alignment horizontal="center" vertical="center"/>
      <protection hidden="1"/>
    </xf>
    <xf numFmtId="0" fontId="8" fillId="5" borderId="9" xfId="0" applyFont="1" applyFill="1" applyBorder="1" applyAlignment="1" applyProtection="1">
      <alignment horizontal="center" vertical="center"/>
      <protection hidden="1"/>
    </xf>
    <xf numFmtId="0" fontId="0" fillId="0" borderId="34" xfId="0" applyBorder="1" applyAlignment="1" applyProtection="1">
      <alignment horizontal="center" vertical="center" wrapText="1"/>
      <protection hidden="1"/>
    </xf>
    <xf numFmtId="0" fontId="57" fillId="5" borderId="32" xfId="0" applyFont="1" applyFill="1" applyBorder="1" applyAlignment="1" applyProtection="1">
      <alignment horizontal="center" vertical="center"/>
      <protection hidden="1"/>
    </xf>
    <xf numFmtId="0" fontId="0" fillId="0" borderId="11" xfId="0" applyBorder="1" applyAlignment="1" applyProtection="1">
      <alignment horizontal="center" vertical="center" wrapText="1"/>
      <protection hidden="1"/>
    </xf>
    <xf numFmtId="4" fontId="0" fillId="0" borderId="23" xfId="0" applyNumberFormat="1" applyBorder="1" applyAlignment="1" applyProtection="1">
      <alignment horizontal="center" vertical="center" wrapText="1"/>
      <protection locked="0"/>
    </xf>
    <xf numFmtId="0" fontId="3" fillId="5" borderId="74" xfId="0" applyFont="1" applyFill="1" applyBorder="1" applyAlignment="1" applyProtection="1">
      <alignment horizontal="center" vertical="center" wrapText="1"/>
      <protection hidden="1"/>
    </xf>
    <xf numFmtId="0" fontId="0" fillId="0" borderId="76" xfId="0" applyBorder="1" applyAlignment="1" applyProtection="1">
      <alignment horizontal="center" vertical="center" wrapText="1"/>
      <protection hidden="1"/>
    </xf>
    <xf numFmtId="4" fontId="0" fillId="0" borderId="24" xfId="0" applyNumberFormat="1" applyBorder="1" applyAlignment="1" applyProtection="1">
      <alignment horizontal="center" vertical="center" wrapText="1"/>
      <protection locked="0"/>
    </xf>
    <xf numFmtId="0" fontId="57" fillId="5" borderId="8" xfId="0" applyFont="1" applyFill="1" applyBorder="1" applyAlignment="1" applyProtection="1">
      <alignment horizontal="center" vertical="center" wrapText="1"/>
      <protection hidden="1"/>
    </xf>
    <xf numFmtId="0" fontId="66" fillId="11" borderId="55" xfId="0" applyFont="1" applyFill="1" applyBorder="1" applyAlignment="1" applyProtection="1">
      <alignment horizontal="center" vertical="center"/>
      <protection hidden="1"/>
    </xf>
    <xf numFmtId="0" fontId="8" fillId="0" borderId="34" xfId="0" applyFont="1" applyBorder="1" applyAlignment="1" applyProtection="1">
      <alignment horizontal="center" vertical="center"/>
      <protection hidden="1"/>
    </xf>
    <xf numFmtId="0" fontId="66" fillId="11" borderId="55" xfId="0" applyFont="1" applyFill="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71" fillId="11" borderId="34" xfId="0" applyFont="1" applyFill="1" applyBorder="1" applyAlignment="1" applyProtection="1">
      <alignment horizontal="center" vertical="center" wrapText="1"/>
      <protection hidden="1"/>
    </xf>
    <xf numFmtId="0" fontId="66" fillId="11" borderId="8" xfId="0" applyFont="1" applyFill="1" applyBorder="1" applyAlignment="1" applyProtection="1">
      <alignment horizontal="center" vertical="center"/>
      <protection hidden="1"/>
    </xf>
    <xf numFmtId="0" fontId="71" fillId="11" borderId="3" xfId="0" applyFont="1" applyFill="1" applyBorder="1" applyAlignment="1" applyProtection="1">
      <alignment horizontal="center" vertical="center"/>
      <protection hidden="1"/>
    </xf>
    <xf numFmtId="0" fontId="8" fillId="11" borderId="48" xfId="0" applyFont="1" applyFill="1" applyBorder="1" applyAlignment="1" applyProtection="1">
      <alignment horizontal="center" vertical="center" wrapText="1"/>
      <protection hidden="1"/>
    </xf>
    <xf numFmtId="0" fontId="8" fillId="11" borderId="42" xfId="0" applyFont="1" applyFill="1" applyBorder="1" applyAlignment="1" applyProtection="1">
      <alignment horizontal="center" vertical="center" wrapText="1"/>
      <protection hidden="1"/>
    </xf>
    <xf numFmtId="0" fontId="72" fillId="0" borderId="0" xfId="0" applyFont="1" applyBorder="1" applyAlignment="1" applyProtection="1">
      <alignment horizontal="center" vertical="center" wrapText="1"/>
      <protection hidden="1"/>
    </xf>
    <xf numFmtId="0" fontId="73" fillId="0" borderId="7" xfId="0" applyFont="1" applyBorder="1" applyAlignment="1" applyProtection="1">
      <alignment horizontal="center" vertical="top" wrapText="1"/>
      <protection hidden="1"/>
    </xf>
    <xf numFmtId="0" fontId="14" fillId="0" borderId="0" xfId="0" applyFont="1" applyAlignment="1">
      <alignment horizontal="justify" vertical="center" wrapText="1"/>
    </xf>
    <xf numFmtId="0" fontId="8" fillId="0" borderId="0" xfId="0" applyFont="1" applyAlignment="1">
      <alignment wrapText="1"/>
    </xf>
    <xf numFmtId="4" fontId="3" fillId="0" borderId="19" xfId="0" applyNumberFormat="1" applyFont="1" applyBorder="1" applyAlignment="1" applyProtection="1">
      <alignment horizontal="center" vertical="center"/>
      <protection locked="0" hidden="1"/>
    </xf>
    <xf numFmtId="0" fontId="8" fillId="9" borderId="3" xfId="0" applyFont="1" applyFill="1" applyBorder="1" applyAlignment="1" applyProtection="1">
      <alignment vertical="center" wrapText="1"/>
      <protection hidden="1"/>
    </xf>
    <xf numFmtId="0" fontId="0" fillId="9" borderId="10" xfId="0" applyFill="1" applyBorder="1" applyAlignment="1" applyProtection="1">
      <alignment vertical="center" wrapText="1"/>
      <protection hidden="1"/>
    </xf>
    <xf numFmtId="0" fontId="0" fillId="9" borderId="11" xfId="0" applyFill="1" applyBorder="1" applyAlignment="1" applyProtection="1">
      <alignment vertical="center" wrapText="1"/>
      <protection hidden="1"/>
    </xf>
    <xf numFmtId="0" fontId="8" fillId="9" borderId="9" xfId="0" applyFont="1" applyFill="1" applyBorder="1" applyAlignment="1" applyProtection="1">
      <alignment horizontal="center" vertical="center" wrapText="1"/>
      <protection hidden="1"/>
    </xf>
    <xf numFmtId="0" fontId="8" fillId="9" borderId="9" xfId="0" applyFont="1" applyFill="1" applyBorder="1" applyAlignment="1" applyProtection="1">
      <alignment vertical="center" wrapText="1"/>
      <protection hidden="1"/>
    </xf>
    <xf numFmtId="0" fontId="3" fillId="9" borderId="26" xfId="10" applyFont="1" applyFill="1" applyBorder="1" applyAlignment="1" applyProtection="1">
      <alignment horizontal="center" vertical="center" wrapText="1"/>
      <protection hidden="1"/>
    </xf>
    <xf numFmtId="14" fontId="3" fillId="9" borderId="26" xfId="10" applyNumberFormat="1" applyFont="1" applyFill="1" applyBorder="1" applyAlignment="1" applyProtection="1">
      <alignment horizontal="center" vertical="center" wrapText="1"/>
      <protection hidden="1"/>
    </xf>
    <xf numFmtId="0" fontId="66" fillId="9" borderId="26" xfId="0" applyFont="1" applyFill="1" applyBorder="1" applyAlignment="1" applyProtection="1">
      <alignment horizontal="center" vertical="center" wrapText="1"/>
      <protection hidden="1"/>
    </xf>
    <xf numFmtId="0" fontId="66" fillId="9" borderId="26" xfId="0" applyFont="1" applyFill="1" applyBorder="1" applyAlignment="1" applyProtection="1">
      <alignment horizontal="center" vertical="center"/>
      <protection hidden="1"/>
    </xf>
    <xf numFmtId="0" fontId="66" fillId="9" borderId="9" xfId="0" applyFont="1" applyFill="1" applyBorder="1" applyAlignment="1" applyProtection="1">
      <alignment horizontal="center" vertical="center"/>
      <protection hidden="1"/>
    </xf>
  </cellXfs>
  <cellStyles count="12">
    <cellStyle name="Date" xfId="1" xr:uid="{00000000-0005-0000-0000-000000000000}"/>
    <cellStyle name="En-tete1" xfId="2" xr:uid="{00000000-0005-0000-0000-000001000000}"/>
    <cellStyle name="En-tete2" xfId="3" xr:uid="{00000000-0005-0000-0000-000002000000}"/>
    <cellStyle name="Euro" xfId="4" xr:uid="{00000000-0005-0000-0000-000003000000}"/>
    <cellStyle name="Financier" xfId="5" xr:uid="{00000000-0005-0000-0000-000004000000}"/>
    <cellStyle name="Fixe" xfId="6" xr:uid="{00000000-0005-0000-0000-000005000000}"/>
    <cellStyle name="Lien hypertexte_DonneesValidation" xfId="7" xr:uid="{00000000-0005-0000-0000-000006000000}"/>
    <cellStyle name="Milliers_edition" xfId="8" xr:uid="{00000000-0005-0000-0000-000007000000}"/>
    <cellStyle name="Monetaire" xfId="9" xr:uid="{00000000-0005-0000-0000-000008000000}"/>
    <cellStyle name="Normální" xfId="0" builtinId="0"/>
    <cellStyle name="Normální 3" xfId="10" xr:uid="{00000000-0005-0000-0000-00000A000000}"/>
    <cellStyle name="YELLOW" xfId="11" xr:uid="{00000000-0005-0000-0000-00000B000000}"/>
  </cellStyles>
  <dxfs count="3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rgb="FFFF0000"/>
  </sheetPr>
  <dimension ref="A1:AA64"/>
  <sheetViews>
    <sheetView tabSelected="1" zoomScaleNormal="100" workbookViewId="0">
      <selection activeCell="S18" sqref="S18"/>
    </sheetView>
  </sheetViews>
  <sheetFormatPr defaultColWidth="9.140625" defaultRowHeight="12.75" x14ac:dyDescent="0.2"/>
  <cols>
    <col min="1" max="1" width="3.85546875" style="1" customWidth="1"/>
    <col min="2" max="2" width="19.85546875" style="1" customWidth="1"/>
    <col min="3" max="3" width="4.7109375" style="1" customWidth="1"/>
    <col min="4" max="4" width="4.140625" style="1" customWidth="1"/>
    <col min="5" max="5" width="9.140625" style="1"/>
    <col min="6" max="6" width="14.42578125" style="1" customWidth="1"/>
    <col min="7" max="7" width="9.140625" style="1" customWidth="1"/>
    <col min="8" max="9" width="9.28515625" style="1" customWidth="1"/>
    <col min="10" max="10" width="0.140625" style="1" customWidth="1"/>
    <col min="11" max="11" width="24" style="1" customWidth="1"/>
    <col min="12" max="12" width="9.140625" style="1"/>
    <col min="13" max="13" width="11.28515625" style="1" customWidth="1"/>
    <col min="14" max="16384" width="9.140625" style="1"/>
  </cols>
  <sheetData>
    <row r="1" spans="1:21" ht="3" customHeight="1" x14ac:dyDescent="0.2">
      <c r="G1" s="6"/>
      <c r="H1" s="6"/>
      <c r="I1" s="6"/>
      <c r="J1" s="7"/>
      <c r="K1" s="7"/>
    </row>
    <row r="2" spans="1:21" ht="19.5" customHeight="1" x14ac:dyDescent="0.2">
      <c r="B2" s="363" t="s">
        <v>80</v>
      </c>
      <c r="C2" s="363"/>
      <c r="D2" s="364"/>
      <c r="E2" s="364"/>
      <c r="F2" s="364"/>
      <c r="G2" s="364"/>
      <c r="H2" s="364"/>
      <c r="I2" s="364"/>
      <c r="J2" s="364"/>
      <c r="K2" s="364"/>
      <c r="L2" s="62"/>
      <c r="M2" s="62"/>
      <c r="N2" s="62"/>
      <c r="O2" s="62"/>
      <c r="P2" s="62"/>
      <c r="Q2" s="50"/>
      <c r="R2" s="50"/>
      <c r="S2" s="62"/>
      <c r="T2" s="62"/>
      <c r="U2" s="62"/>
    </row>
    <row r="3" spans="1:21" ht="19.5" customHeight="1" x14ac:dyDescent="0.2">
      <c r="B3" s="363" t="s">
        <v>97</v>
      </c>
      <c r="C3" s="363"/>
      <c r="D3" s="364"/>
      <c r="E3" s="364"/>
      <c r="F3" s="364"/>
      <c r="G3" s="364"/>
      <c r="H3" s="364"/>
      <c r="I3" s="364"/>
      <c r="J3" s="364"/>
      <c r="K3" s="364"/>
      <c r="L3" s="62"/>
      <c r="M3" s="62"/>
      <c r="N3" s="62"/>
      <c r="O3" s="62"/>
      <c r="P3" s="62"/>
      <c r="Q3" s="50"/>
      <c r="R3" s="50"/>
      <c r="S3" s="62"/>
      <c r="T3" s="62"/>
      <c r="U3" s="62"/>
    </row>
    <row r="4" spans="1:21" ht="3" customHeight="1" x14ac:dyDescent="0.2">
      <c r="B4" s="363"/>
      <c r="C4" s="363"/>
      <c r="D4" s="365"/>
      <c r="E4" s="365"/>
      <c r="F4" s="365"/>
      <c r="G4" s="365"/>
      <c r="H4" s="365"/>
      <c r="I4" s="365"/>
      <c r="J4" s="365"/>
      <c r="K4" s="365"/>
      <c r="L4" s="62"/>
      <c r="M4" s="62"/>
      <c r="N4" s="62"/>
      <c r="O4" s="62"/>
      <c r="P4" s="62"/>
      <c r="Q4" s="50"/>
      <c r="R4" s="50"/>
      <c r="S4" s="62"/>
      <c r="T4" s="62"/>
      <c r="U4" s="62"/>
    </row>
    <row r="5" spans="1:21" ht="10.5" customHeight="1" thickBot="1" x14ac:dyDescent="0.3">
      <c r="A5" s="8"/>
      <c r="E5" s="8"/>
      <c r="F5" s="8"/>
      <c r="G5" s="8"/>
      <c r="H5" s="8"/>
      <c r="I5" s="8"/>
      <c r="J5" s="8"/>
      <c r="K5" s="8"/>
      <c r="L5" s="62"/>
      <c r="M5" s="62"/>
      <c r="N5" s="62"/>
      <c r="O5" s="62"/>
      <c r="P5" s="62"/>
      <c r="Q5" s="50"/>
      <c r="R5" s="50"/>
      <c r="S5" s="62"/>
      <c r="T5" s="62"/>
      <c r="U5" s="62"/>
    </row>
    <row r="6" spans="1:21" s="4" customFormat="1" ht="24.75" customHeight="1" thickBot="1" x14ac:dyDescent="0.25">
      <c r="C6" s="283" t="s">
        <v>0</v>
      </c>
      <c r="D6" s="284">
        <v>1</v>
      </c>
      <c r="E6" s="285" t="s">
        <v>31</v>
      </c>
      <c r="H6" s="292" t="s">
        <v>1</v>
      </c>
      <c r="I6" s="293">
        <v>2025</v>
      </c>
      <c r="L6" s="120">
        <v>20250401</v>
      </c>
      <c r="M6" s="120">
        <v>1</v>
      </c>
      <c r="N6" s="120"/>
      <c r="O6" s="120"/>
      <c r="P6" s="120"/>
      <c r="Q6" s="286"/>
      <c r="R6" s="286"/>
      <c r="S6" s="120"/>
      <c r="T6" s="120"/>
      <c r="U6" s="120"/>
    </row>
    <row r="7" spans="1:21" ht="9.75" customHeight="1" x14ac:dyDescent="0.2">
      <c r="H7" s="6"/>
      <c r="I7" s="6"/>
      <c r="J7" s="6"/>
      <c r="K7" s="7"/>
      <c r="L7" s="62"/>
      <c r="M7" s="62">
        <v>2</v>
      </c>
      <c r="N7" s="62"/>
      <c r="O7" s="62"/>
      <c r="P7" s="62"/>
      <c r="Q7" s="50"/>
      <c r="R7" s="50"/>
      <c r="S7" s="62"/>
      <c r="T7" s="62"/>
      <c r="U7" s="62"/>
    </row>
    <row r="8" spans="1:21" ht="20.100000000000001" customHeight="1" thickBot="1" x14ac:dyDescent="0.25">
      <c r="B8" s="287" t="s">
        <v>2</v>
      </c>
      <c r="C8" s="9"/>
      <c r="H8" s="6"/>
      <c r="I8" s="6"/>
      <c r="J8" s="6"/>
      <c r="K8" s="7"/>
      <c r="L8" s="62"/>
      <c r="M8" s="62">
        <v>3</v>
      </c>
      <c r="N8" s="62"/>
      <c r="O8" s="62"/>
      <c r="P8" s="62"/>
      <c r="Q8" s="50"/>
      <c r="R8" s="50"/>
      <c r="S8" s="62"/>
      <c r="T8" s="62"/>
      <c r="U8" s="62"/>
    </row>
    <row r="9" spans="1:21" ht="20.100000000000001" customHeight="1" x14ac:dyDescent="0.2">
      <c r="A9" s="10"/>
      <c r="B9" s="288"/>
      <c r="C9" s="289"/>
      <c r="D9" s="122" t="s">
        <v>12</v>
      </c>
      <c r="E9" s="267"/>
      <c r="F9" s="173"/>
      <c r="G9" s="173"/>
      <c r="H9" s="173"/>
      <c r="I9" s="173"/>
      <c r="J9" s="173"/>
      <c r="K9" s="174"/>
      <c r="L9" s="62"/>
      <c r="M9" s="62">
        <v>4</v>
      </c>
      <c r="N9" s="62"/>
      <c r="O9" s="62"/>
      <c r="P9" s="62"/>
      <c r="Q9" s="50"/>
      <c r="R9" s="50"/>
      <c r="S9" s="62"/>
      <c r="T9" s="62"/>
      <c r="U9" s="62"/>
    </row>
    <row r="10" spans="1:21" ht="20.100000000000001" customHeight="1" thickBot="1" x14ac:dyDescent="0.25">
      <c r="A10" s="10"/>
      <c r="B10" s="13"/>
      <c r="C10" s="14"/>
      <c r="D10" s="5" t="s">
        <v>13</v>
      </c>
      <c r="E10" s="193"/>
      <c r="F10" s="193"/>
      <c r="G10" s="15"/>
      <c r="H10" s="5" t="s">
        <v>14</v>
      </c>
      <c r="I10" s="304"/>
      <c r="J10" s="193"/>
      <c r="K10" s="194"/>
      <c r="L10" s="62"/>
      <c r="M10" s="62"/>
      <c r="N10" s="62"/>
      <c r="O10" s="62">
        <f>IF(ISERROR(FIND("/",I10)), 0, 1)</f>
        <v>0</v>
      </c>
      <c r="P10" s="62">
        <f>IF(O10*1=0,I10,CONCATENATE(MID(I10,1,FIND("/",I10,1)-1),MID(I10,FIND("/",I10,1)+1,LEN(I10))))</f>
        <v>0</v>
      </c>
      <c r="Q10" s="50"/>
      <c r="R10" s="50"/>
      <c r="S10" s="62"/>
      <c r="T10" s="62"/>
      <c r="U10" s="62"/>
    </row>
    <row r="11" spans="1:21" ht="18" customHeight="1" thickBot="1" x14ac:dyDescent="0.25">
      <c r="H11" s="6"/>
      <c r="I11" s="6"/>
      <c r="J11" s="6"/>
      <c r="K11" s="16"/>
      <c r="L11" s="62"/>
      <c r="M11" s="62"/>
      <c r="N11" s="62"/>
      <c r="O11" s="62"/>
      <c r="P11" s="62"/>
      <c r="Q11" s="50"/>
      <c r="R11" s="50"/>
      <c r="S11" s="62"/>
      <c r="T11" s="62"/>
      <c r="U11" s="62"/>
    </row>
    <row r="12" spans="1:21" ht="19.5" customHeight="1" thickBot="1" x14ac:dyDescent="0.25">
      <c r="B12" s="369" t="s">
        <v>70</v>
      </c>
      <c r="C12" s="370"/>
      <c r="D12" s="370"/>
      <c r="E12" s="370"/>
      <c r="F12" s="370"/>
      <c r="G12" s="366">
        <f>'2) seznam zaměstnanců OZP'!Y1</f>
        <v>0</v>
      </c>
      <c r="H12" s="367"/>
      <c r="I12" s="367"/>
      <c r="J12" s="368"/>
      <c r="L12" s="50"/>
      <c r="M12" s="50"/>
      <c r="N12" s="50"/>
      <c r="O12" s="50"/>
      <c r="P12" s="50"/>
      <c r="Q12" s="50"/>
      <c r="R12" s="50"/>
      <c r="S12" s="62"/>
      <c r="T12" s="62"/>
      <c r="U12" s="62"/>
    </row>
    <row r="13" spans="1:21" ht="14.25" customHeight="1" x14ac:dyDescent="0.2">
      <c r="B13" s="69" t="s">
        <v>3</v>
      </c>
      <c r="C13" s="17"/>
      <c r="D13" s="18"/>
      <c r="E13" s="17"/>
      <c r="F13" s="70"/>
      <c r="G13" s="360"/>
      <c r="H13" s="361"/>
      <c r="I13" s="361"/>
      <c r="J13" s="362"/>
      <c r="L13" s="50"/>
      <c r="M13" s="50"/>
      <c r="N13" s="50"/>
      <c r="O13" s="50"/>
      <c r="P13" s="50"/>
      <c r="Q13" s="50"/>
      <c r="R13" s="50"/>
      <c r="S13" s="62"/>
      <c r="T13" s="62"/>
      <c r="U13" s="62"/>
    </row>
    <row r="14" spans="1:21" s="32" customFormat="1" ht="20.100000000000001" customHeight="1" x14ac:dyDescent="0.2">
      <c r="B14" s="388" t="s">
        <v>71</v>
      </c>
      <c r="C14" s="425"/>
      <c r="D14" s="425"/>
      <c r="E14" s="425"/>
      <c r="F14" s="426"/>
      <c r="G14" s="422" t="str">
        <f>IF('2) seznam zaměstnanců OZP'!BA8&gt;0,'2) seznam zaměstnanců OZP'!BA8,"")</f>
        <v/>
      </c>
      <c r="H14" s="423"/>
      <c r="I14" s="423"/>
      <c r="J14" s="424"/>
      <c r="L14" s="49"/>
      <c r="M14" s="49"/>
      <c r="N14" s="49"/>
      <c r="O14" s="49"/>
      <c r="P14" s="49"/>
      <c r="Q14" s="49"/>
      <c r="R14" s="49"/>
      <c r="S14" s="68"/>
      <c r="T14" s="68"/>
      <c r="U14" s="68"/>
    </row>
    <row r="15" spans="1:21" s="32" customFormat="1" ht="20.100000000000001" customHeight="1" x14ac:dyDescent="0.2">
      <c r="B15" s="375" t="s">
        <v>72</v>
      </c>
      <c r="C15" s="376"/>
      <c r="D15" s="376"/>
      <c r="E15" s="376"/>
      <c r="F15" s="377"/>
      <c r="G15" s="422" t="str">
        <f>IF('2) seznam zaměstnanců OZP'!AX8&gt;0,'2) seznam zaměstnanců OZP'!AX8,"")</f>
        <v/>
      </c>
      <c r="H15" s="423"/>
      <c r="I15" s="423"/>
      <c r="J15" s="424"/>
      <c r="L15" s="49"/>
      <c r="M15" s="49"/>
      <c r="N15" s="49"/>
      <c r="O15" s="49"/>
      <c r="P15" s="49"/>
      <c r="Q15" s="49"/>
      <c r="R15" s="49"/>
      <c r="S15" s="68"/>
      <c r="T15" s="68"/>
      <c r="U15" s="68"/>
    </row>
    <row r="16" spans="1:21" s="32" customFormat="1" ht="19.5" customHeight="1" thickBot="1" x14ac:dyDescent="0.25">
      <c r="B16" s="71" t="s">
        <v>73</v>
      </c>
      <c r="C16" s="72"/>
      <c r="D16" s="72"/>
      <c r="E16" s="72"/>
      <c r="F16" s="73"/>
      <c r="G16" s="402" t="str">
        <f>IF('2) seznam zaměstnanců OZP'!BD8&gt;0,'2) seznam zaměstnanců OZP'!BD8,"")</f>
        <v/>
      </c>
      <c r="H16" s="403"/>
      <c r="I16" s="403"/>
      <c r="J16" s="74"/>
      <c r="L16" s="49"/>
      <c r="M16" s="49"/>
      <c r="N16" s="49"/>
      <c r="O16" s="49"/>
      <c r="P16" s="49"/>
      <c r="Q16" s="49"/>
      <c r="R16" s="49"/>
      <c r="S16" s="68"/>
      <c r="T16" s="68"/>
      <c r="U16" s="68"/>
    </row>
    <row r="17" spans="1:21" ht="19.5" customHeight="1" thickBot="1" x14ac:dyDescent="0.25">
      <c r="B17" s="290" t="s">
        <v>53</v>
      </c>
      <c r="C17" s="75"/>
      <c r="D17" s="76"/>
      <c r="E17" s="77"/>
      <c r="F17" s="78"/>
      <c r="G17" s="411">
        <f>'2) seznam zaměstnanců OZP'!Y5</f>
        <v>0</v>
      </c>
      <c r="H17" s="412"/>
      <c r="I17" s="412"/>
      <c r="J17" s="79"/>
      <c r="K17" s="38"/>
      <c r="L17" s="50"/>
      <c r="M17" s="50"/>
      <c r="N17" s="50"/>
      <c r="O17" s="50"/>
      <c r="P17" s="50"/>
      <c r="Q17" s="50"/>
      <c r="R17" s="50"/>
      <c r="S17" s="62"/>
      <c r="T17" s="62"/>
      <c r="U17" s="62"/>
    </row>
    <row r="18" spans="1:21" ht="19.5" customHeight="1" x14ac:dyDescent="0.2">
      <c r="B18" s="388" t="s">
        <v>98</v>
      </c>
      <c r="C18" s="425"/>
      <c r="D18" s="425"/>
      <c r="E18" s="425"/>
      <c r="F18" s="426"/>
      <c r="G18" s="427" t="str">
        <f>IF('2) seznam zaměstnanců OZP'!BN8&gt;0,'2) seznam zaměstnanců OZP'!BN8,"")</f>
        <v/>
      </c>
      <c r="H18" s="428"/>
      <c r="I18" s="428"/>
      <c r="J18" s="79"/>
      <c r="K18" s="38"/>
      <c r="L18" s="50"/>
      <c r="M18" s="50"/>
      <c r="N18" s="50"/>
      <c r="O18" s="50"/>
      <c r="P18" s="50"/>
      <c r="Q18" s="50"/>
      <c r="R18" s="50"/>
      <c r="S18" s="62"/>
      <c r="T18" s="62"/>
      <c r="U18" s="62"/>
    </row>
    <row r="19" spans="1:21" ht="19.5" customHeight="1" thickBot="1" x14ac:dyDescent="0.25">
      <c r="B19" s="375" t="s">
        <v>99</v>
      </c>
      <c r="C19" s="376"/>
      <c r="D19" s="376"/>
      <c r="E19" s="376"/>
      <c r="F19" s="377"/>
      <c r="G19" s="378" t="str">
        <f>IF('2) seznam zaměstnanců OZP'!BK8&gt;0,'2) seznam zaměstnanců OZP'!BK8,"")</f>
        <v/>
      </c>
      <c r="H19" s="379"/>
      <c r="I19" s="379"/>
      <c r="J19" s="79"/>
      <c r="K19" s="38"/>
      <c r="L19" s="50"/>
      <c r="M19" s="50"/>
      <c r="N19" s="50"/>
      <c r="O19" s="50"/>
      <c r="P19" s="50"/>
      <c r="Q19" s="50"/>
      <c r="R19" s="50"/>
      <c r="S19" s="62"/>
      <c r="T19" s="62"/>
      <c r="U19" s="62"/>
    </row>
    <row r="20" spans="1:21" ht="59.25" customHeight="1" thickBot="1" x14ac:dyDescent="0.25">
      <c r="B20" s="394" t="s">
        <v>83</v>
      </c>
      <c r="C20" s="395"/>
      <c r="D20" s="395"/>
      <c r="E20" s="395"/>
      <c r="F20" s="396"/>
      <c r="G20" s="420">
        <f>ROUND(0.8*G12,0)</f>
        <v>0</v>
      </c>
      <c r="H20" s="421"/>
      <c r="I20" s="421"/>
      <c r="J20" s="79"/>
      <c r="K20" s="38"/>
      <c r="L20" s="50"/>
      <c r="M20" s="50"/>
      <c r="N20" s="50"/>
      <c r="O20" s="50"/>
      <c r="P20" s="50"/>
      <c r="Q20" s="50"/>
      <c r="R20" s="50"/>
      <c r="S20" s="62"/>
      <c r="T20" s="62"/>
      <c r="U20" s="62"/>
    </row>
    <row r="21" spans="1:21" ht="19.5" customHeight="1" thickBot="1" x14ac:dyDescent="0.25">
      <c r="B21" s="380" t="s">
        <v>54</v>
      </c>
      <c r="C21" s="381"/>
      <c r="D21" s="381"/>
      <c r="E21" s="381"/>
      <c r="F21" s="382"/>
      <c r="G21" s="366">
        <f>'2) seznam zaměstnanců OZP'!Y6</f>
        <v>0</v>
      </c>
      <c r="H21" s="419"/>
      <c r="I21" s="419"/>
      <c r="J21" s="79"/>
      <c r="K21" s="38"/>
      <c r="L21" s="50"/>
      <c r="M21" s="50"/>
      <c r="N21" s="50"/>
      <c r="O21" s="50"/>
      <c r="P21" s="50"/>
      <c r="Q21" s="50"/>
      <c r="R21" s="50"/>
      <c r="S21" s="62"/>
      <c r="T21" s="62"/>
      <c r="U21" s="62"/>
    </row>
    <row r="22" spans="1:21" ht="66" customHeight="1" thickBot="1" x14ac:dyDescent="0.25">
      <c r="B22" s="380" t="s">
        <v>64</v>
      </c>
      <c r="C22" s="381"/>
      <c r="D22" s="381"/>
      <c r="E22" s="381"/>
      <c r="F22" s="382"/>
      <c r="G22" s="383">
        <f xml:space="preserve"> G12 + MIN(G17,G20) + G21</f>
        <v>0</v>
      </c>
      <c r="H22" s="384"/>
      <c r="I22" s="384"/>
      <c r="J22" s="79"/>
      <c r="K22" s="123"/>
      <c r="L22" s="50"/>
      <c r="M22" s="50"/>
      <c r="N22" s="50"/>
      <c r="O22" s="50"/>
      <c r="P22" s="50"/>
      <c r="Q22" s="50"/>
      <c r="R22" s="50"/>
      <c r="S22" s="62"/>
      <c r="T22" s="62"/>
      <c r="U22" s="62"/>
    </row>
    <row r="23" spans="1:21" ht="18" customHeight="1" thickBot="1" x14ac:dyDescent="0.25">
      <c r="B23" s="80"/>
      <c r="C23" s="81"/>
      <c r="D23" s="81"/>
      <c r="E23" s="82"/>
      <c r="F23" s="81"/>
      <c r="G23" s="89" t="s">
        <v>76</v>
      </c>
      <c r="H23" s="89" t="s">
        <v>75</v>
      </c>
      <c r="I23" s="400" t="s">
        <v>77</v>
      </c>
      <c r="J23" s="401"/>
      <c r="L23" s="50"/>
      <c r="M23" s="50"/>
      <c r="N23" s="50"/>
      <c r="O23" s="50"/>
      <c r="P23" s="50"/>
      <c r="Q23" s="50"/>
      <c r="R23" s="50"/>
      <c r="S23" s="62"/>
      <c r="T23" s="62"/>
      <c r="U23" s="62"/>
    </row>
    <row r="24" spans="1:21" ht="30" customHeight="1" thickBot="1" x14ac:dyDescent="0.25">
      <c r="B24" s="385" t="s">
        <v>47</v>
      </c>
      <c r="C24" s="386"/>
      <c r="D24" s="386"/>
      <c r="E24" s="386"/>
      <c r="F24" s="387"/>
      <c r="G24" s="99" t="str">
        <f>IF(SUM('2) seznam zaměstnanců OZP'!AU7:AU9)&gt;0,SUM('2) seznam zaměstnanců OZP'!AU7:AU9),"")</f>
        <v/>
      </c>
      <c r="H24" s="91" t="str">
        <f>IF(SUM('2) seznam zaměstnanců OZP'!AV7:AV9)&gt;0,SUM('2) seznam zaměstnanců OZP'!AV7:AV9),"")</f>
        <v/>
      </c>
      <c r="I24" s="404" t="str">
        <f>IF(SUM('2) seznam zaměstnanců OZP'!AW7:AW9)&gt;0,SUM('2) seznam zaměstnanců OZP'!AW7:AW9),"")</f>
        <v/>
      </c>
      <c r="J24" s="405"/>
      <c r="K24" s="19"/>
      <c r="L24" s="50"/>
      <c r="M24" s="50"/>
      <c r="N24" s="50"/>
      <c r="O24" s="50"/>
      <c r="P24" s="50"/>
      <c r="Q24" s="50"/>
      <c r="R24" s="50"/>
      <c r="S24" s="62"/>
      <c r="T24" s="62"/>
      <c r="U24" s="62"/>
    </row>
    <row r="25" spans="1:21" ht="14.25" customHeight="1" x14ac:dyDescent="0.2">
      <c r="B25" s="291" t="s">
        <v>74</v>
      </c>
      <c r="C25" s="81"/>
      <c r="D25" s="81"/>
      <c r="E25" s="81"/>
      <c r="F25" s="95"/>
      <c r="G25" s="100"/>
      <c r="H25" s="86" t="s">
        <v>4</v>
      </c>
      <c r="I25" s="373"/>
      <c r="J25" s="374"/>
      <c r="L25" s="50"/>
      <c r="M25" s="50"/>
      <c r="N25" s="50"/>
      <c r="O25" s="50"/>
      <c r="P25" s="50"/>
      <c r="Q25" s="50"/>
      <c r="R25" s="50"/>
      <c r="S25" s="62"/>
      <c r="T25" s="62"/>
      <c r="U25" s="62"/>
    </row>
    <row r="26" spans="1:21" s="32" customFormat="1" ht="20.100000000000001" customHeight="1" x14ac:dyDescent="0.2">
      <c r="B26" s="388" t="s">
        <v>103</v>
      </c>
      <c r="C26" s="389"/>
      <c r="D26" s="389"/>
      <c r="E26" s="389"/>
      <c r="F26" s="390"/>
      <c r="G26" s="101" t="str">
        <f>IF(G24&lt;&gt;"",'2) seznam zaměstnanců OZP'!AU7,"")</f>
        <v/>
      </c>
      <c r="H26" s="90" t="str">
        <f>IF(H24&lt;&gt;"",'2) seznam zaměstnanců OZP'!AV7,"")</f>
        <v/>
      </c>
      <c r="I26" s="406" t="str">
        <f>IF(I24&lt;&gt;"",'2) seznam zaměstnanců OZP'!AW7,"")</f>
        <v/>
      </c>
      <c r="J26" s="407"/>
      <c r="L26" s="49"/>
      <c r="M26" s="49"/>
      <c r="N26" s="49"/>
      <c r="O26" s="49"/>
      <c r="P26" s="49"/>
      <c r="Q26" s="49"/>
      <c r="R26" s="49"/>
      <c r="S26" s="68"/>
      <c r="T26" s="68"/>
      <c r="U26" s="68"/>
    </row>
    <row r="27" spans="1:21" s="32" customFormat="1" ht="19.5" customHeight="1" x14ac:dyDescent="0.2">
      <c r="B27" s="92" t="s">
        <v>104</v>
      </c>
      <c r="C27" s="93"/>
      <c r="D27" s="93"/>
      <c r="E27" s="93"/>
      <c r="F27" s="94"/>
      <c r="G27" s="102" t="str">
        <f>IF(G24&lt;&gt;"",'2) seznam zaměstnanců OZP'!AU8,"")</f>
        <v/>
      </c>
      <c r="H27" s="87" t="str">
        <f>IF(H24&lt;&gt;"",'2) seznam zaměstnanců OZP'!AV8,"")</f>
        <v/>
      </c>
      <c r="I27" s="83" t="str">
        <f>IF(I24&lt;&gt;"",'2) seznam zaměstnanců OZP'!AW8,"")</f>
        <v/>
      </c>
      <c r="J27" s="84"/>
      <c r="K27" s="47"/>
      <c r="L27" s="49"/>
      <c r="M27" s="49"/>
      <c r="N27" s="49"/>
      <c r="O27" s="49"/>
      <c r="P27" s="49"/>
      <c r="Q27" s="49"/>
      <c r="R27" s="49"/>
      <c r="S27" s="68"/>
      <c r="T27" s="68"/>
      <c r="U27" s="68"/>
    </row>
    <row r="28" spans="1:21" s="32" customFormat="1" ht="19.5" customHeight="1" thickBot="1" x14ac:dyDescent="0.25">
      <c r="B28" s="391" t="s">
        <v>105</v>
      </c>
      <c r="C28" s="392"/>
      <c r="D28" s="392"/>
      <c r="E28" s="392"/>
      <c r="F28" s="393"/>
      <c r="G28" s="103" t="str">
        <f>IF(G24&lt;&gt;"",'2) seznam zaměstnanců OZP'!AU9,"")</f>
        <v/>
      </c>
      <c r="H28" s="88" t="str">
        <f>IF(H24&lt;&gt;"",'2) seznam zaměstnanců OZP'!AV9,"")</f>
        <v/>
      </c>
      <c r="I28" s="85" t="str">
        <f>IF(I24&lt;&gt;"",'2) seznam zaměstnanců OZP'!AW9,"")</f>
        <v/>
      </c>
      <c r="J28" s="84"/>
      <c r="K28" s="47"/>
      <c r="L28" s="49"/>
      <c r="M28" s="49"/>
      <c r="N28" s="49"/>
      <c r="O28" s="49"/>
      <c r="P28" s="49"/>
      <c r="Q28" s="49"/>
      <c r="R28" s="49"/>
      <c r="S28" s="68"/>
      <c r="T28" s="68"/>
      <c r="U28" s="68"/>
    </row>
    <row r="29" spans="1:21" ht="18" customHeight="1" thickBot="1" x14ac:dyDescent="0.25">
      <c r="H29" s="6"/>
      <c r="I29" s="6"/>
      <c r="J29" s="6"/>
      <c r="K29" s="7"/>
      <c r="L29" s="50"/>
      <c r="M29" s="50"/>
      <c r="N29" s="50"/>
      <c r="O29" s="50"/>
      <c r="P29" s="50"/>
      <c r="Q29" s="50"/>
      <c r="R29" s="50"/>
      <c r="S29" s="62"/>
      <c r="T29" s="62"/>
      <c r="U29" s="62"/>
    </row>
    <row r="30" spans="1:21" ht="20.100000000000001" customHeight="1" x14ac:dyDescent="0.2">
      <c r="A30" s="11"/>
      <c r="B30" s="12"/>
      <c r="C30" s="12"/>
      <c r="D30" s="12"/>
      <c r="E30" s="12"/>
      <c r="F30" s="20"/>
      <c r="H30" s="413"/>
      <c r="I30" s="414"/>
      <c r="J30" s="414"/>
      <c r="K30" s="415"/>
    </row>
    <row r="31" spans="1:21" ht="20.100000000000001" customHeight="1" x14ac:dyDescent="0.2">
      <c r="A31" s="21" t="s">
        <v>5</v>
      </c>
      <c r="B31" s="171"/>
      <c r="C31" s="171"/>
      <c r="D31" s="22" t="s">
        <v>6</v>
      </c>
      <c r="E31" s="371"/>
      <c r="F31" s="372"/>
      <c r="H31" s="416"/>
      <c r="I31" s="417"/>
      <c r="J31" s="417"/>
      <c r="K31" s="418"/>
    </row>
    <row r="32" spans="1:21" ht="20.100000000000001" customHeight="1" thickBot="1" x14ac:dyDescent="0.25">
      <c r="A32" s="13"/>
      <c r="B32" s="14"/>
      <c r="C32" s="14"/>
      <c r="D32" s="14"/>
      <c r="E32" s="14"/>
      <c r="F32" s="23"/>
      <c r="H32" s="408" t="s">
        <v>25</v>
      </c>
      <c r="I32" s="409"/>
      <c r="J32" s="409"/>
      <c r="K32" s="410"/>
    </row>
    <row r="33" spans="1:19" ht="20.100000000000001" customHeight="1" thickBot="1" x14ac:dyDescent="0.25">
      <c r="H33" s="397" t="s">
        <v>26</v>
      </c>
      <c r="I33" s="398"/>
      <c r="J33" s="398"/>
      <c r="K33" s="399"/>
    </row>
    <row r="34" spans="1:19" s="35" customFormat="1" ht="13.5" customHeight="1" x14ac:dyDescent="0.2">
      <c r="A34" s="58" t="s">
        <v>100</v>
      </c>
      <c r="B34" s="59"/>
      <c r="C34" s="59"/>
      <c r="D34" s="59"/>
      <c r="E34" s="59"/>
      <c r="F34" s="59"/>
      <c r="G34" s="59"/>
      <c r="H34" s="34"/>
      <c r="I34" s="34"/>
      <c r="J34" s="34"/>
      <c r="K34" s="34"/>
    </row>
    <row r="35" spans="1:19" s="35" customFormat="1" ht="11.25" customHeight="1" x14ac:dyDescent="0.2">
      <c r="A35" s="51" t="s">
        <v>42</v>
      </c>
    </row>
    <row r="36" spans="1:19" s="36" customFormat="1" ht="9.75" customHeight="1" x14ac:dyDescent="0.2">
      <c r="A36" s="51" t="s">
        <v>39</v>
      </c>
    </row>
    <row r="37" spans="1:19" s="35" customFormat="1" ht="11.25" customHeight="1" x14ac:dyDescent="0.2">
      <c r="A37" s="51" t="s">
        <v>40</v>
      </c>
    </row>
    <row r="38" spans="1:19" s="35" customFormat="1" ht="11.25" customHeight="1" x14ac:dyDescent="0.2">
      <c r="A38" s="52" t="s">
        <v>101</v>
      </c>
    </row>
    <row r="39" spans="1:19" s="44" customFormat="1" ht="11.25" customHeight="1" x14ac:dyDescent="0.2">
      <c r="A39" s="52" t="s">
        <v>102</v>
      </c>
    </row>
    <row r="40" spans="1:19" s="45" customFormat="1" ht="11.25" customHeight="1" x14ac:dyDescent="0.2">
      <c r="A40" s="52" t="s">
        <v>106</v>
      </c>
      <c r="C40" s="46"/>
      <c r="D40" s="46"/>
      <c r="E40" s="46"/>
      <c r="F40" s="46"/>
      <c r="G40" s="46"/>
      <c r="H40" s="46"/>
      <c r="I40" s="46"/>
      <c r="J40" s="46"/>
      <c r="K40" s="46"/>
      <c r="L40" s="46"/>
    </row>
    <row r="41" spans="1:19" s="45" customFormat="1" ht="11.25" customHeight="1" x14ac:dyDescent="0.2">
      <c r="A41" s="53" t="s">
        <v>32</v>
      </c>
      <c r="B41" s="44"/>
      <c r="C41" s="44"/>
      <c r="D41" s="44"/>
      <c r="E41" s="44"/>
      <c r="F41" s="44"/>
      <c r="G41" s="44"/>
      <c r="H41" s="44"/>
      <c r="I41" s="44"/>
      <c r="J41" s="44"/>
      <c r="K41" s="44"/>
    </row>
    <row r="42" spans="1:19" s="45" customFormat="1" ht="9.75" customHeight="1" x14ac:dyDescent="0.2">
      <c r="A42" s="124"/>
      <c r="B42" s="125"/>
      <c r="C42" s="126"/>
      <c r="D42" s="126"/>
      <c r="E42" s="126"/>
      <c r="F42" s="126"/>
      <c r="G42" s="126"/>
      <c r="H42" s="126"/>
      <c r="I42" s="126"/>
      <c r="J42" s="126"/>
      <c r="K42" s="126"/>
    </row>
    <row r="43" spans="1:19" s="45" customFormat="1" ht="11.25" customHeight="1" x14ac:dyDescent="0.2">
      <c r="A43" s="127"/>
      <c r="B43" s="125"/>
      <c r="C43" s="126"/>
      <c r="D43" s="126"/>
      <c r="E43" s="126"/>
      <c r="F43" s="126"/>
      <c r="G43" s="126"/>
      <c r="H43" s="126"/>
      <c r="I43" s="126"/>
      <c r="J43" s="126"/>
      <c r="K43" s="126"/>
    </row>
    <row r="44" spans="1:19" s="46" customFormat="1" ht="9.75" customHeight="1" x14ac:dyDescent="0.2">
      <c r="A44" s="127"/>
      <c r="B44" s="125"/>
      <c r="C44" s="125"/>
      <c r="D44" s="125"/>
      <c r="E44" s="125"/>
      <c r="F44" s="125"/>
      <c r="G44" s="125"/>
      <c r="H44" s="125"/>
      <c r="I44" s="125"/>
      <c r="J44" s="125"/>
      <c r="K44" s="125"/>
    </row>
    <row r="45" spans="1:19" s="32" customFormat="1" ht="9.75" customHeight="1" x14ac:dyDescent="0.2">
      <c r="A45" s="127"/>
      <c r="B45" s="125"/>
      <c r="C45" s="125"/>
      <c r="D45" s="125"/>
      <c r="E45" s="125"/>
      <c r="F45" s="125"/>
      <c r="G45" s="125"/>
      <c r="H45" s="125"/>
      <c r="I45" s="125"/>
      <c r="J45" s="125"/>
      <c r="K45" s="125"/>
    </row>
    <row r="46" spans="1:19" s="32" customFormat="1" ht="9.75" customHeight="1" x14ac:dyDescent="0.2">
      <c r="A46" s="127"/>
      <c r="B46" s="125"/>
      <c r="C46" s="125"/>
      <c r="D46" s="125"/>
      <c r="E46" s="125"/>
      <c r="F46" s="125"/>
      <c r="G46" s="125"/>
      <c r="H46" s="125"/>
      <c r="I46" s="125"/>
      <c r="J46" s="125"/>
      <c r="K46" s="125"/>
    </row>
    <row r="47" spans="1:19" s="32" customFormat="1" ht="9.75" customHeight="1" x14ac:dyDescent="0.2">
      <c r="A47" s="128"/>
      <c r="B47" s="129"/>
      <c r="C47" s="129"/>
      <c r="D47" s="129"/>
      <c r="E47" s="129"/>
      <c r="F47" s="129"/>
      <c r="G47" s="129"/>
      <c r="H47" s="129"/>
      <c r="I47" s="129"/>
      <c r="J47" s="129"/>
      <c r="K47" s="129"/>
      <c r="L47" s="60"/>
      <c r="M47" s="60"/>
      <c r="N47" s="60"/>
      <c r="O47" s="60"/>
      <c r="P47" s="48"/>
      <c r="Q47" s="48"/>
      <c r="R47" s="48"/>
      <c r="S47" s="48"/>
    </row>
    <row r="48" spans="1:19" s="32" customFormat="1" ht="9.75" customHeight="1" x14ac:dyDescent="0.2">
      <c r="A48" s="128"/>
      <c r="B48" s="130"/>
      <c r="C48" s="130"/>
      <c r="D48" s="130"/>
      <c r="E48" s="130"/>
      <c r="F48" s="130"/>
      <c r="G48" s="130"/>
      <c r="H48" s="130"/>
      <c r="I48" s="130"/>
      <c r="J48" s="130"/>
      <c r="K48" s="130"/>
      <c r="L48" s="61"/>
      <c r="M48" s="61"/>
      <c r="N48" s="61"/>
      <c r="O48" s="61"/>
    </row>
    <row r="49" spans="1:27" s="32" customFormat="1" ht="9.75" customHeight="1" x14ac:dyDescent="0.2">
      <c r="A49" s="131"/>
      <c r="B49" s="132"/>
      <c r="C49" s="132"/>
      <c r="D49" s="132"/>
      <c r="E49" s="132"/>
      <c r="F49" s="132"/>
      <c r="G49" s="132"/>
      <c r="H49" s="132"/>
      <c r="I49" s="132"/>
      <c r="J49" s="132"/>
      <c r="K49" s="132"/>
      <c r="L49" s="49"/>
    </row>
    <row r="50" spans="1:27" s="32" customFormat="1" ht="9.75" customHeight="1" x14ac:dyDescent="0.2">
      <c r="A50" s="131"/>
      <c r="B50" s="133"/>
      <c r="C50" s="133"/>
      <c r="D50" s="133"/>
      <c r="E50" s="133"/>
      <c r="F50" s="133"/>
      <c r="G50" s="133"/>
      <c r="H50" s="133"/>
      <c r="I50" s="132"/>
      <c r="J50" s="132"/>
      <c r="K50" s="132"/>
      <c r="L50" s="49"/>
    </row>
    <row r="51" spans="1:27" s="32" customFormat="1" ht="9.75" customHeight="1" x14ac:dyDescent="0.2">
      <c r="A51" s="131"/>
      <c r="B51" s="133"/>
      <c r="C51" s="133"/>
      <c r="D51" s="133"/>
      <c r="E51" s="133"/>
      <c r="F51" s="133"/>
      <c r="G51" s="133"/>
      <c r="H51" s="133"/>
      <c r="I51" s="133"/>
      <c r="J51" s="133"/>
      <c r="K51" s="133"/>
    </row>
    <row r="52" spans="1:27" ht="9.75" customHeight="1" x14ac:dyDescent="0.2">
      <c r="A52" s="131"/>
      <c r="B52" s="130"/>
      <c r="C52" s="130"/>
      <c r="D52" s="130"/>
      <c r="E52" s="130"/>
      <c r="F52" s="130"/>
      <c r="G52" s="130"/>
      <c r="H52" s="130"/>
      <c r="I52" s="130"/>
      <c r="J52" s="130"/>
      <c r="K52" s="130"/>
    </row>
    <row r="53" spans="1:27" ht="9.75" customHeight="1" x14ac:dyDescent="0.2">
      <c r="A53" s="131"/>
      <c r="B53" s="131"/>
      <c r="C53" s="131"/>
      <c r="D53" s="131"/>
      <c r="E53" s="131"/>
      <c r="F53" s="131"/>
      <c r="G53" s="131"/>
      <c r="H53" s="131"/>
      <c r="I53" s="131"/>
      <c r="J53" s="131"/>
      <c r="K53" s="131"/>
    </row>
    <row r="54" spans="1:27" ht="9.75" customHeight="1" x14ac:dyDescent="0.2">
      <c r="B54" s="54" t="s">
        <v>79</v>
      </c>
      <c r="C54" s="54"/>
      <c r="D54" s="54"/>
      <c r="E54" s="54"/>
      <c r="F54" s="54"/>
      <c r="G54" s="54"/>
      <c r="H54" s="54"/>
      <c r="I54" s="54"/>
      <c r="J54" s="54"/>
      <c r="K54" s="54"/>
    </row>
    <row r="55" spans="1:27" s="50" customFormat="1" ht="9.75" customHeight="1" x14ac:dyDescent="0.2">
      <c r="A55" s="54"/>
      <c r="B55" s="37"/>
      <c r="C55" s="37"/>
      <c r="D55" s="37"/>
      <c r="E55" s="37"/>
      <c r="F55" s="37"/>
      <c r="G55" s="37"/>
      <c r="H55" s="37"/>
      <c r="I55" s="37"/>
      <c r="J55" s="37"/>
      <c r="K55" s="37"/>
    </row>
    <row r="56" spans="1:27" s="50" customFormat="1" ht="9.75" customHeight="1" x14ac:dyDescent="0.2">
      <c r="A56" s="54"/>
    </row>
    <row r="57" spans="1:27" s="50" customFormat="1" ht="9.75" customHeight="1" x14ac:dyDescent="0.2">
      <c r="A57" s="54"/>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row>
    <row r="58" spans="1:27" s="54" customFormat="1" ht="9.75" x14ac:dyDescent="0.2"/>
    <row r="59" spans="1:27" s="54" customFormat="1" ht="9.75" x14ac:dyDescent="0.2"/>
    <row r="60" spans="1:27" s="54" customFormat="1" ht="9.75" x14ac:dyDescent="0.2"/>
    <row r="61" spans="1:27" s="55" customFormat="1" ht="9.75" x14ac:dyDescent="0.2"/>
    <row r="62" spans="1:27" s="55" customFormat="1" ht="9.75" x14ac:dyDescent="0.2"/>
    <row r="63" spans="1:27" s="55" customFormat="1" ht="9.75" x14ac:dyDescent="0.2"/>
    <row r="64" spans="1:27" x14ac:dyDescent="0.2">
      <c r="B64" s="50"/>
    </row>
  </sheetData>
  <sheetProtection algorithmName="SHA-512" hashValue="TCK2tZr8MplhqpQSzUDzA/o+WjE+bwvZooaPwCelyngDmLtmIrg066rzWQQN6/C8yv3aSLD7Z+D5jPHSSBlebw==" saltValue="hReIePEnNMyO+jIVOXfDMQ==" spinCount="100000" sheet="1" pivotTables="0"/>
  <dataConsolidate/>
  <mergeCells count="33">
    <mergeCell ref="G15:J15"/>
    <mergeCell ref="G14:J14"/>
    <mergeCell ref="B18:F18"/>
    <mergeCell ref="G18:I18"/>
    <mergeCell ref="B14:F14"/>
    <mergeCell ref="B15:F15"/>
    <mergeCell ref="H33:K33"/>
    <mergeCell ref="I23:J23"/>
    <mergeCell ref="G16:I16"/>
    <mergeCell ref="I24:J24"/>
    <mergeCell ref="I26:J26"/>
    <mergeCell ref="H32:K32"/>
    <mergeCell ref="G17:I17"/>
    <mergeCell ref="H30:K31"/>
    <mergeCell ref="G21:I21"/>
    <mergeCell ref="G20:I20"/>
    <mergeCell ref="E31:F31"/>
    <mergeCell ref="I25:J25"/>
    <mergeCell ref="B19:F19"/>
    <mergeCell ref="G19:I19"/>
    <mergeCell ref="B21:F21"/>
    <mergeCell ref="B22:F22"/>
    <mergeCell ref="G22:I22"/>
    <mergeCell ref="B24:F24"/>
    <mergeCell ref="B26:F26"/>
    <mergeCell ref="B28:F28"/>
    <mergeCell ref="B20:F20"/>
    <mergeCell ref="G13:J13"/>
    <mergeCell ref="B2:K2"/>
    <mergeCell ref="B3:K3"/>
    <mergeCell ref="B4:K4"/>
    <mergeCell ref="G12:J12"/>
    <mergeCell ref="B12:F12"/>
  </mergeCells>
  <phoneticPr fontId="0" type="noConversion"/>
  <conditionalFormatting sqref="B31:C31">
    <cfRule type="expression" dxfId="37" priority="6" stopIfTrue="1">
      <formula>$B$31=""</formula>
    </cfRule>
  </conditionalFormatting>
  <conditionalFormatting sqref="C6">
    <cfRule type="expression" dxfId="36" priority="12" stopIfTrue="1">
      <formula>$C$6=""</formula>
    </cfRule>
  </conditionalFormatting>
  <conditionalFormatting sqref="D6">
    <cfRule type="expression" dxfId="35" priority="14" stopIfTrue="1">
      <formula>$D$6=""</formula>
    </cfRule>
    <cfRule type="expression" dxfId="34" priority="15" stopIfTrue="1">
      <formula>$D$6&lt;&gt;""</formula>
    </cfRule>
  </conditionalFormatting>
  <conditionalFormatting sqref="E10:F10">
    <cfRule type="expression" dxfId="33" priority="10" stopIfTrue="1">
      <formula>AND($E$10="",$I$10="")</formula>
    </cfRule>
  </conditionalFormatting>
  <conditionalFormatting sqref="E31:F31">
    <cfRule type="expression" dxfId="32" priority="7" stopIfTrue="1">
      <formula>$E$31=""</formula>
    </cfRule>
  </conditionalFormatting>
  <conditionalFormatting sqref="E9:K9">
    <cfRule type="expression" dxfId="31" priority="9" stopIfTrue="1">
      <formula>$E$9=""</formula>
    </cfRule>
  </conditionalFormatting>
  <conditionalFormatting sqref="G13:J13">
    <cfRule type="cellIs" dxfId="30" priority="13" stopIfTrue="1" operator="notEqual">
      <formula>0</formula>
    </cfRule>
  </conditionalFormatting>
  <conditionalFormatting sqref="I6">
    <cfRule type="expression" dxfId="29" priority="8" stopIfTrue="1">
      <formula>$I$6=""</formula>
    </cfRule>
  </conditionalFormatting>
  <conditionalFormatting sqref="I10:K10">
    <cfRule type="expression" dxfId="28" priority="1" stopIfTrue="1">
      <formula>NOT(OR(ISNUMBER(P10*1), I10=""))</formula>
    </cfRule>
    <cfRule type="expression" dxfId="27" priority="4" stopIfTrue="1">
      <formula>NOT(OR(OR(AND(P10*1/11=INT(P10*1/11),LEN(P10)=10,OR(MID(P10,1,2)*1&gt;=54,MID(P10,1,2)*1&lt;=17)),AND(LEN(P10)=9,MID(P10,1,2)*1&lt;54,MID(P10,1,2)*1&gt;17)), I10=""))</formula>
    </cfRule>
    <cfRule type="expression" dxfId="26" priority="5" stopIfTrue="1">
      <formula>NOT(OR(AND(OR(AND(MID(P10,3,2)*1&gt;0,MID(P10,3,2)*1&lt;13),AND(MID(P10,3,2)*1&gt;50,MID(P10,3,2)*1&lt;63), AND(MID(P10,3,2)*1&gt;20,MID(P10,3,2)*1&lt;33), AND(MID(P10,3,2)*1&gt;70,MID(P10,3,2)*1&lt;83)), AND(MID(P10,5,2)*1&gt;0,MID(P10,5,2)*1&lt;32)), I10=""))</formula>
    </cfRule>
    <cfRule type="expression" dxfId="25" priority="11" stopIfTrue="1">
      <formula>AND($I$10="",$E$10="")</formula>
    </cfRule>
  </conditionalFormatting>
  <dataValidations count="2">
    <dataValidation type="textLength" operator="lessThanOrEqual" allowBlank="1" showInputMessage="1" showErrorMessage="1" error="IČ nemůže být delší než 8 znaků." sqref="E10:F10" xr:uid="{00000000-0002-0000-0000-000001000000}">
      <formula1>8</formula1>
    </dataValidation>
    <dataValidation type="date" operator="greaterThan" allowBlank="1" showInputMessage="1" showErrorMessage="1" error="Zadejte datum větší než 1.7.2017" sqref="E31:F31" xr:uid="{00000000-0002-0000-0000-000002000000}">
      <formula1>42917</formula1>
    </dataValidation>
  </dataValidations>
  <printOptions horizontalCentered="1"/>
  <pageMargins left="0.23622047244094491" right="0.23622047244094491" top="0.74803149606299213" bottom="0.74803149606299213" header="0.31496062992125984" footer="0.31496062992125984"/>
  <pageSetup paperSize="9" scale="93" orientation="portrait" horizontalDpi="4294967293" r:id="rId1"/>
  <headerFooter alignWithMargins="0">
    <oddFooter>&amp;L&amp;8VC - S 15; MPSV ČR - Jmenný seznam zaměstnnaců, kteří jsou osobami se zdravotním postižením&amp;R&amp;8Platnost tiskopisu od 1.10. 2020</oddFooter>
  </headerFooter>
  <colBreaks count="1" manualBreakCount="1">
    <brk id="1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
    <tabColor indexed="57"/>
    <pageSetUpPr fitToPage="1"/>
  </sheetPr>
  <dimension ref="A1:CS2049"/>
  <sheetViews>
    <sheetView view="pageBreakPreview" zoomScale="82" zoomScaleNormal="80" zoomScaleSheetLayoutView="82" zoomScalePageLayoutView="80" workbookViewId="0">
      <selection activeCell="O27" sqref="O27"/>
    </sheetView>
  </sheetViews>
  <sheetFormatPr defaultColWidth="9.140625" defaultRowHeight="12.75" x14ac:dyDescent="0.2"/>
  <cols>
    <col min="1" max="1" width="5.28515625" style="175" customWidth="1"/>
    <col min="2" max="2" width="20.5703125" style="175" customWidth="1"/>
    <col min="3" max="3" width="15.5703125" style="175" customWidth="1"/>
    <col min="4" max="4" width="15.5703125" style="214" customWidth="1"/>
    <col min="5" max="6" width="12.5703125" style="214" customWidth="1"/>
    <col min="7" max="7" width="5.7109375" style="175" customWidth="1"/>
    <col min="8" max="9" width="12.5703125" style="26" customWidth="1"/>
    <col min="10" max="10" width="6.42578125" style="215" customWidth="1"/>
    <col min="11" max="13" width="15.5703125" style="175" customWidth="1"/>
    <col min="14" max="16" width="15.5703125" style="26" customWidth="1"/>
    <col min="17" max="17" width="6.42578125" style="26" customWidth="1"/>
    <col min="18" max="20" width="15.5703125" style="215" customWidth="1"/>
    <col min="21" max="23" width="15.5703125" style="175" customWidth="1"/>
    <col min="24" max="24" width="6.42578125" style="26" customWidth="1"/>
    <col min="25" max="27" width="15.5703125" style="26" customWidth="1"/>
    <col min="28" max="30" width="15.5703125" style="215" customWidth="1"/>
    <col min="31" max="42" width="15.5703125" style="266" customWidth="1"/>
    <col min="43" max="44" width="11" style="32" customWidth="1"/>
    <col min="45" max="45" width="10.28515625" style="29" customWidth="1"/>
    <col min="46" max="46" width="9.140625" style="30"/>
    <col min="47" max="47" width="14" style="31" customWidth="1"/>
    <col min="48" max="49" width="13.7109375" style="31" customWidth="1"/>
    <col min="50" max="50" width="14.28515625" style="32" customWidth="1"/>
    <col min="51" max="51" width="12" style="32" bestFit="1" customWidth="1"/>
    <col min="52" max="52" width="15.28515625" style="30" bestFit="1" customWidth="1"/>
    <col min="53" max="53" width="15.140625" style="30" bestFit="1" customWidth="1"/>
    <col min="54" max="55" width="9.140625" style="32"/>
    <col min="56" max="56" width="12.5703125" style="32" customWidth="1"/>
    <col min="57" max="61" width="9.140625" style="1"/>
    <col min="62" max="62" width="9.140625" style="25"/>
    <col min="63" max="63" width="13.5703125" style="1" customWidth="1"/>
    <col min="64" max="65" width="9.140625" style="1"/>
    <col min="66" max="66" width="11.85546875" style="1" customWidth="1"/>
    <col min="67" max="72" width="9.140625" style="1"/>
    <col min="73" max="73" width="0" style="1" hidden="1" customWidth="1"/>
    <col min="74" max="16384" width="9.140625" style="1"/>
  </cols>
  <sheetData>
    <row r="1" spans="1:97" ht="39" customHeight="1" thickBot="1" x14ac:dyDescent="0.25">
      <c r="A1" s="172"/>
      <c r="B1" s="172"/>
      <c r="C1" s="363" t="s">
        <v>95</v>
      </c>
      <c r="D1" s="363"/>
      <c r="E1" s="363"/>
      <c r="F1" s="363"/>
      <c r="G1" s="363"/>
      <c r="H1" s="363"/>
      <c r="I1" s="363"/>
      <c r="J1" s="363"/>
      <c r="K1" s="363"/>
      <c r="L1" s="363"/>
      <c r="M1" s="363"/>
      <c r="N1" s="363"/>
      <c r="O1" s="363"/>
      <c r="P1" s="363"/>
      <c r="Q1" s="363"/>
      <c r="R1" s="363"/>
      <c r="S1" s="172"/>
      <c r="T1" s="172"/>
      <c r="U1" s="24"/>
      <c r="V1" s="64"/>
      <c r="W1" s="64"/>
      <c r="X1" s="300" t="s">
        <v>23</v>
      </c>
      <c r="Y1" s="449">
        <f>Y2+Y3+Y4</f>
        <v>0</v>
      </c>
      <c r="Z1" s="449"/>
      <c r="AA1" s="449"/>
      <c r="AB1" s="450"/>
      <c r="AC1" s="204"/>
      <c r="AD1" s="204"/>
      <c r="AE1" s="457" t="s">
        <v>63</v>
      </c>
      <c r="AF1" s="458"/>
      <c r="AG1" s="458"/>
      <c r="AH1" s="140" t="str">
        <f>J11</f>
        <v>LEDEN</v>
      </c>
      <c r="AI1" s="140" t="str">
        <f>Q11</f>
        <v>ÚNOR</v>
      </c>
      <c r="AJ1" s="140" t="str">
        <f>X11</f>
        <v>BŘEZEN</v>
      </c>
      <c r="AK1" s="139" t="s">
        <v>60</v>
      </c>
      <c r="AL1" s="457" t="s">
        <v>61</v>
      </c>
      <c r="AM1" s="490"/>
      <c r="AN1" s="491"/>
      <c r="AO1" s="205"/>
      <c r="AP1" s="205"/>
      <c r="AQ1" s="476"/>
      <c r="AR1" s="477"/>
      <c r="AS1" s="477"/>
      <c r="AT1" s="68"/>
      <c r="AU1" s="113" t="s">
        <v>24</v>
      </c>
      <c r="AV1" s="113">
        <f>IF(OR(AS2=0,AS2=1),38,(12+((AS2*26))))</f>
        <v>38</v>
      </c>
      <c r="AW1" s="113"/>
      <c r="AX1" s="113"/>
      <c r="AY1" s="113"/>
      <c r="AZ1" s="113" t="s">
        <v>9</v>
      </c>
      <c r="BA1" s="68"/>
      <c r="BB1" s="68"/>
      <c r="BC1" s="68"/>
      <c r="BD1" s="68"/>
      <c r="BE1" s="62"/>
      <c r="BF1" s="62"/>
      <c r="BG1" s="62"/>
      <c r="BH1" s="62"/>
      <c r="BI1" s="62"/>
      <c r="BJ1" s="114"/>
      <c r="BK1" s="62"/>
      <c r="BL1" s="62"/>
      <c r="BM1" s="62"/>
      <c r="BN1" s="62"/>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row>
    <row r="2" spans="1:97" ht="33.75" customHeight="1" thickBot="1" x14ac:dyDescent="0.25">
      <c r="A2" s="172" t="s">
        <v>22</v>
      </c>
      <c r="B2" s="172"/>
      <c r="C2" s="172"/>
      <c r="D2" s="363"/>
      <c r="E2" s="471"/>
      <c r="F2" s="471"/>
      <c r="G2" s="471"/>
      <c r="H2" s="471"/>
      <c r="I2" s="471"/>
      <c r="J2" s="471"/>
      <c r="K2" s="471"/>
      <c r="L2" s="471"/>
      <c r="M2" s="471"/>
      <c r="N2" s="471"/>
      <c r="O2" s="471"/>
      <c r="P2" s="471"/>
      <c r="Q2" s="471"/>
      <c r="R2" s="471"/>
      <c r="S2" s="175"/>
      <c r="T2" s="175"/>
      <c r="U2" s="294"/>
      <c r="V2" s="295"/>
      <c r="W2" s="295"/>
      <c r="X2" s="295" t="s">
        <v>48</v>
      </c>
      <c r="Y2" s="451">
        <f>BA8</f>
        <v>0</v>
      </c>
      <c r="Z2" s="451"/>
      <c r="AA2" s="451"/>
      <c r="AB2" s="452"/>
      <c r="AC2" s="206"/>
      <c r="AD2" s="206"/>
      <c r="AE2" s="459" t="s">
        <v>88</v>
      </c>
      <c r="AF2" s="460"/>
      <c r="AG2" s="460"/>
      <c r="AH2" s="207">
        <f>SUM(AE13:AE2012)</f>
        <v>0</v>
      </c>
      <c r="AI2" s="207">
        <f>SUM(AI13:AI2012)</f>
        <v>0</v>
      </c>
      <c r="AJ2" s="207">
        <f>SUM(AM13:AM2012)</f>
        <v>0</v>
      </c>
      <c r="AK2" s="208">
        <f>SUM(AH2+AI2+AJ2)</f>
        <v>0</v>
      </c>
      <c r="AL2" s="145" t="str">
        <f>J11</f>
        <v>LEDEN</v>
      </c>
      <c r="AM2" s="146" t="str">
        <f>Q11</f>
        <v>ÚNOR</v>
      </c>
      <c r="AN2" s="147" t="str">
        <f>X11</f>
        <v>BŘEZEN</v>
      </c>
      <c r="AO2" s="195"/>
      <c r="AP2" s="195"/>
      <c r="AQ2" s="148"/>
      <c r="AR2" s="148"/>
      <c r="AS2" s="148"/>
      <c r="AT2" s="68"/>
      <c r="AU2" s="113"/>
      <c r="AV2" s="113"/>
      <c r="AW2" s="113"/>
      <c r="AX2" s="68" t="s">
        <v>20</v>
      </c>
      <c r="AY2" s="68"/>
      <c r="AZ2" s="113" t="s">
        <v>10</v>
      </c>
      <c r="BA2" s="68"/>
      <c r="BB2" s="68"/>
      <c r="BC2" s="68"/>
      <c r="BD2" s="68"/>
      <c r="BE2" s="62"/>
      <c r="BF2" s="62"/>
      <c r="BG2" s="62"/>
      <c r="BH2" s="62"/>
      <c r="BI2" s="62"/>
      <c r="BJ2" s="114"/>
      <c r="BK2" s="62"/>
      <c r="BL2" s="62"/>
      <c r="BM2" s="62"/>
      <c r="BN2" s="62"/>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row>
    <row r="3" spans="1:97" ht="30" customHeight="1" thickBot="1" x14ac:dyDescent="0.25">
      <c r="A3" s="196"/>
      <c r="B3" s="196"/>
      <c r="C3" s="196"/>
      <c r="D3" s="197"/>
      <c r="E3" s="465" t="str">
        <f>IF('1) Úvodní list'!$D6=1,"za 1. čtvrtletí",IF('1) Úvodní list'!$D6=2,"za 2. čtvrtletí",IF('1) Úvodní list'!$D6=3,"3. čtvrtletí",IF('1) Úvodní list'!$D6=4,"za 4. čtvrtletí"))))</f>
        <v>za 1. čtvrtletí</v>
      </c>
      <c r="F3" s="466"/>
      <c r="G3" s="466"/>
      <c r="H3" s="472" t="s">
        <v>7</v>
      </c>
      <c r="I3" s="474">
        <f>'1) Úvodní list'!I6</f>
        <v>2025</v>
      </c>
      <c r="J3" s="198"/>
      <c r="K3" s="196"/>
      <c r="L3" s="196"/>
      <c r="M3" s="196"/>
      <c r="N3" s="199"/>
      <c r="O3" s="199"/>
      <c r="P3" s="199"/>
      <c r="Q3" s="199"/>
      <c r="R3" s="198"/>
      <c r="S3" s="198"/>
      <c r="T3" s="198"/>
      <c r="U3" s="461" t="s">
        <v>35</v>
      </c>
      <c r="V3" s="462"/>
      <c r="W3" s="462"/>
      <c r="X3" s="462"/>
      <c r="Y3" s="453">
        <f>AX8</f>
        <v>0</v>
      </c>
      <c r="Z3" s="453"/>
      <c r="AA3" s="453"/>
      <c r="AB3" s="454"/>
      <c r="AC3" s="209"/>
      <c r="AD3" s="209"/>
      <c r="AE3" s="459" t="s">
        <v>107</v>
      </c>
      <c r="AF3" s="460"/>
      <c r="AG3" s="460"/>
      <c r="AH3" s="207">
        <f>SUM(AF13:AF2012)</f>
        <v>0</v>
      </c>
      <c r="AI3" s="207">
        <f>SUM(AJ13:AJ2012)</f>
        <v>0</v>
      </c>
      <c r="AJ3" s="207">
        <f>SUM(AN13:AN2012)</f>
        <v>0</v>
      </c>
      <c r="AK3" s="208">
        <f>SUM(AH3+AI3+AJ3)</f>
        <v>0</v>
      </c>
      <c r="AL3" s="210">
        <f>SUM(O13:O2012)</f>
        <v>0</v>
      </c>
      <c r="AM3" s="207">
        <f>SUM(V13:V2012)</f>
        <v>0</v>
      </c>
      <c r="AN3" s="211">
        <f>SUM(AC13:AC2012)</f>
        <v>0</v>
      </c>
      <c r="AO3" s="195"/>
      <c r="AP3" s="195"/>
      <c r="AQ3" s="149"/>
      <c r="AR3" s="149"/>
      <c r="AS3" s="149"/>
      <c r="AT3" s="68"/>
      <c r="AU3" s="113"/>
      <c r="AV3" s="113"/>
      <c r="AW3" s="113"/>
      <c r="AX3" s="68"/>
      <c r="AY3" s="68"/>
      <c r="AZ3" s="68"/>
      <c r="BA3" s="68"/>
      <c r="BB3" s="68"/>
      <c r="BC3" s="68"/>
      <c r="BD3" s="68"/>
      <c r="BE3" s="62"/>
      <c r="BF3" s="62"/>
      <c r="BG3" s="62"/>
      <c r="BH3" s="62"/>
      <c r="BI3" s="62"/>
      <c r="BJ3" s="114"/>
      <c r="BK3" s="62"/>
      <c r="BL3" s="62"/>
      <c r="BM3" s="62"/>
      <c r="BN3" s="62"/>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row>
    <row r="4" spans="1:97" ht="18.75" customHeight="1" thickTop="1" thickBot="1" x14ac:dyDescent="0.25">
      <c r="A4" s="212"/>
      <c r="B4" s="213"/>
      <c r="C4" s="213"/>
      <c r="E4" s="467"/>
      <c r="F4" s="468"/>
      <c r="G4" s="468"/>
      <c r="H4" s="473"/>
      <c r="I4" s="475"/>
      <c r="R4" s="216"/>
      <c r="S4" s="216"/>
      <c r="T4" s="216"/>
      <c r="U4" s="463" t="s">
        <v>43</v>
      </c>
      <c r="V4" s="464"/>
      <c r="W4" s="464"/>
      <c r="X4" s="464"/>
      <c r="Y4" s="455">
        <f>BD8</f>
        <v>0</v>
      </c>
      <c r="Z4" s="455"/>
      <c r="AA4" s="455"/>
      <c r="AB4" s="456"/>
      <c r="AC4" s="217"/>
      <c r="AD4" s="217"/>
      <c r="AE4" s="480" t="s">
        <v>108</v>
      </c>
      <c r="AF4" s="481"/>
      <c r="AG4" s="482"/>
      <c r="AH4" s="486">
        <f>SUM(AG13:AG2012)</f>
        <v>0</v>
      </c>
      <c r="AI4" s="486">
        <f>SUM(AK13:AK2012)</f>
        <v>0</v>
      </c>
      <c r="AJ4" s="486">
        <f>SUM(AO13:AO2012)</f>
        <v>0</v>
      </c>
      <c r="AK4" s="488">
        <f>SUM(AH4+AI4+AJ4)</f>
        <v>0</v>
      </c>
      <c r="AL4" s="218" t="s">
        <v>60</v>
      </c>
      <c r="AM4" s="447">
        <f>SUM(AL3+AM3+AN3)</f>
        <v>0</v>
      </c>
      <c r="AN4" s="448"/>
      <c r="AO4" s="205"/>
      <c r="AP4" s="205"/>
      <c r="AQ4" s="150"/>
      <c r="AR4" s="478"/>
      <c r="AS4" s="479"/>
      <c r="AT4" s="68"/>
      <c r="AU4" s="113"/>
      <c r="AV4" s="113"/>
      <c r="AW4" s="113"/>
      <c r="AX4" s="68"/>
      <c r="AY4" s="68"/>
      <c r="AZ4" s="151" t="s">
        <v>19</v>
      </c>
      <c r="BA4" s="152" t="str">
        <f>IF(AY6=AZ6,"O.K.","Chyba!!!")</f>
        <v>O.K.</v>
      </c>
      <c r="BB4" s="68"/>
      <c r="BC4" s="68"/>
      <c r="BD4" s="68"/>
      <c r="BE4" s="62"/>
      <c r="BF4" s="62"/>
      <c r="BG4" s="62"/>
      <c r="BH4" s="62"/>
      <c r="BI4" s="62"/>
      <c r="BJ4" s="114"/>
      <c r="BK4" s="62"/>
      <c r="BL4" s="62"/>
      <c r="BM4" s="62"/>
      <c r="BN4" s="62"/>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row>
    <row r="5" spans="1:97" ht="17.25" customHeight="1" thickBot="1" x14ac:dyDescent="0.25">
      <c r="A5" s="177" t="s">
        <v>8</v>
      </c>
      <c r="K5" s="200"/>
      <c r="L5" s="200"/>
      <c r="M5" s="200"/>
      <c r="U5" s="219"/>
      <c r="V5" s="220"/>
      <c r="W5" s="296"/>
      <c r="X5" s="298" t="s">
        <v>51</v>
      </c>
      <c r="Y5" s="440">
        <f>SUM(O13:O2012)+SUM(V13:V2012)+SUM(AC13:AC2012)</f>
        <v>0</v>
      </c>
      <c r="Z5" s="440"/>
      <c r="AA5" s="440"/>
      <c r="AB5" s="441"/>
      <c r="AC5" s="221"/>
      <c r="AD5" s="221"/>
      <c r="AE5" s="483"/>
      <c r="AF5" s="484"/>
      <c r="AG5" s="485"/>
      <c r="AH5" s="487"/>
      <c r="AI5" s="487"/>
      <c r="AJ5" s="487"/>
      <c r="AK5" s="489"/>
      <c r="AL5" s="205"/>
      <c r="AM5" s="205"/>
      <c r="AN5" s="205"/>
      <c r="AO5" s="205"/>
      <c r="AP5" s="205"/>
      <c r="AQ5" s="153"/>
      <c r="AR5" s="153"/>
      <c r="AS5" s="115"/>
      <c r="AT5" s="68"/>
      <c r="AU5" s="113"/>
      <c r="AV5" s="113"/>
      <c r="AW5" s="113"/>
      <c r="AX5" s="68"/>
      <c r="AY5" s="68"/>
      <c r="AZ5" s="68"/>
      <c r="BA5" s="68"/>
      <c r="BB5" s="68"/>
      <c r="BC5" s="68"/>
      <c r="BD5" s="68"/>
      <c r="BE5" s="62"/>
      <c r="BF5" s="62"/>
      <c r="BG5" s="62"/>
      <c r="BH5" s="62"/>
      <c r="BI5" s="62"/>
      <c r="BJ5" s="114"/>
      <c r="BK5" s="62"/>
      <c r="BL5" s="62"/>
      <c r="BM5" s="62"/>
      <c r="BN5" s="62"/>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row>
    <row r="6" spans="1:97" ht="16.5" customHeight="1" thickBot="1" x14ac:dyDescent="0.25">
      <c r="K6" s="200"/>
      <c r="L6" s="200"/>
      <c r="M6" s="200"/>
      <c r="U6" s="201"/>
      <c r="V6" s="202"/>
      <c r="W6" s="297"/>
      <c r="X6" s="299" t="s">
        <v>52</v>
      </c>
      <c r="Y6" s="440">
        <f>SUM(P13:P2012)+SUM(W13:W2012)+SUM(AD13:AD2012)</f>
        <v>0</v>
      </c>
      <c r="Z6" s="440"/>
      <c r="AA6" s="440"/>
      <c r="AB6" s="441"/>
      <c r="AE6" s="205"/>
      <c r="AF6" s="205"/>
      <c r="AG6" s="205"/>
      <c r="AH6" s="205"/>
      <c r="AI6" s="205"/>
      <c r="AJ6" s="205"/>
      <c r="AK6" s="205"/>
      <c r="AL6" s="205"/>
      <c r="AM6" s="205"/>
      <c r="AN6" s="205"/>
      <c r="AO6" s="205"/>
      <c r="AP6" s="205"/>
      <c r="AQ6" s="153"/>
      <c r="AR6" s="153"/>
      <c r="AS6" s="115"/>
      <c r="AT6" s="68"/>
      <c r="AU6" s="113"/>
      <c r="AV6" s="113"/>
      <c r="AW6" s="113"/>
      <c r="AX6" s="154" t="s">
        <v>18</v>
      </c>
      <c r="AY6" s="155">
        <f>CEILING(SUM(AX13:BF2012),1)</f>
        <v>0</v>
      </c>
      <c r="AZ6" s="155">
        <f>CEILING(AX8+BA8+BD8,1)</f>
        <v>0</v>
      </c>
      <c r="BA6" s="68"/>
      <c r="BB6" s="68"/>
      <c r="BC6" s="68"/>
      <c r="BD6" s="68"/>
      <c r="BE6" s="62"/>
      <c r="BF6" s="62"/>
      <c r="BG6" s="62"/>
      <c r="BH6" s="62"/>
      <c r="BI6" s="62"/>
      <c r="BJ6" s="114"/>
      <c r="BK6" s="62"/>
      <c r="BL6" s="62"/>
      <c r="BM6" s="62"/>
      <c r="BN6" s="62"/>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row>
    <row r="7" spans="1:97" ht="20.100000000000001" customHeight="1" x14ac:dyDescent="0.2">
      <c r="A7" s="301"/>
      <c r="B7" s="469" t="s">
        <v>12</v>
      </c>
      <c r="C7" s="470"/>
      <c r="D7" s="431">
        <f>'1) Úvodní list'!E9</f>
        <v>0</v>
      </c>
      <c r="E7" s="431"/>
      <c r="F7" s="431"/>
      <c r="G7" s="431"/>
      <c r="H7" s="431"/>
      <c r="I7" s="431"/>
      <c r="J7" s="431"/>
      <c r="K7" s="431"/>
      <c r="L7" s="431"/>
      <c r="M7" s="432"/>
      <c r="N7" s="302"/>
      <c r="O7" s="302"/>
      <c r="P7" s="302"/>
      <c r="Q7" s="222"/>
      <c r="R7" s="222"/>
      <c r="S7" s="222"/>
      <c r="T7" s="222"/>
      <c r="U7" s="222"/>
      <c r="V7" s="222"/>
      <c r="W7" s="222"/>
      <c r="X7" s="222"/>
      <c r="Y7" s="222"/>
      <c r="Z7" s="222"/>
      <c r="AA7" s="222"/>
      <c r="AB7" s="222"/>
      <c r="AC7" s="223"/>
      <c r="AD7" s="223"/>
      <c r="AE7" s="205"/>
      <c r="AF7" s="205"/>
      <c r="AG7" s="205"/>
      <c r="AH7" s="205"/>
      <c r="AI7" s="205"/>
      <c r="AJ7" s="205"/>
      <c r="AK7" s="205"/>
      <c r="AL7" s="205"/>
      <c r="AM7" s="205"/>
      <c r="AN7" s="205"/>
      <c r="AO7" s="205"/>
      <c r="AP7" s="205"/>
      <c r="AQ7" s="153"/>
      <c r="AR7" s="153"/>
      <c r="AS7" s="115"/>
      <c r="AT7" s="156" t="s">
        <v>11</v>
      </c>
      <c r="AU7" s="157">
        <f>COUNTIF(AU13:AU2012,"TZP")</f>
        <v>0</v>
      </c>
      <c r="AV7" s="113">
        <f>COUNTIF(AV13:AV2012,"TZP")</f>
        <v>0</v>
      </c>
      <c r="AW7" s="113">
        <f>COUNTIF(AW13:AW2012,"TZP")</f>
        <v>0</v>
      </c>
      <c r="AX7" s="158" t="s">
        <v>38</v>
      </c>
      <c r="AY7" s="68"/>
      <c r="AZ7" s="68"/>
      <c r="BA7" s="113" t="s">
        <v>15</v>
      </c>
      <c r="BB7" s="68"/>
      <c r="BC7" s="68"/>
      <c r="BD7" s="113" t="s">
        <v>46</v>
      </c>
      <c r="BE7" s="62"/>
      <c r="BF7" s="62"/>
      <c r="BG7" s="62"/>
      <c r="BH7" s="62"/>
      <c r="BI7" s="62"/>
      <c r="BJ7" s="114"/>
      <c r="BK7" s="62" t="s">
        <v>68</v>
      </c>
      <c r="BL7" s="62"/>
      <c r="BM7" s="62"/>
      <c r="BN7" s="62" t="s">
        <v>69</v>
      </c>
      <c r="BO7" s="96"/>
      <c r="BP7" s="96"/>
      <c r="BQ7" s="96"/>
      <c r="BR7" s="96"/>
      <c r="BS7" s="96"/>
      <c r="BT7" s="96"/>
      <c r="BU7" s="96">
        <v>0</v>
      </c>
      <c r="BV7" s="96"/>
      <c r="BW7" s="96"/>
      <c r="BX7" s="96"/>
      <c r="BY7" s="96"/>
      <c r="BZ7" s="96"/>
      <c r="CA7" s="96"/>
      <c r="CB7" s="96"/>
      <c r="CC7" s="96"/>
      <c r="CD7" s="96"/>
      <c r="CE7" s="96"/>
      <c r="CF7" s="96"/>
      <c r="CG7" s="96"/>
      <c r="CH7" s="96"/>
      <c r="CI7" s="96"/>
      <c r="CJ7" s="96"/>
      <c r="CK7" s="96"/>
      <c r="CL7" s="96"/>
      <c r="CM7" s="96"/>
      <c r="CN7" s="96"/>
      <c r="CO7" s="96"/>
      <c r="CP7" s="96"/>
      <c r="CQ7" s="96"/>
      <c r="CR7" s="96"/>
      <c r="CS7" s="96"/>
    </row>
    <row r="8" spans="1:97" ht="20.100000000000001" customHeight="1" thickBot="1" x14ac:dyDescent="0.25">
      <c r="A8" s="301"/>
      <c r="B8" s="429" t="s">
        <v>13</v>
      </c>
      <c r="C8" s="430"/>
      <c r="D8" s="433">
        <f>'1) Úvodní list'!E10</f>
        <v>0</v>
      </c>
      <c r="E8" s="433"/>
      <c r="F8" s="433"/>
      <c r="G8" s="433"/>
      <c r="H8" s="433"/>
      <c r="I8" s="303" t="s">
        <v>14</v>
      </c>
      <c r="J8" s="434">
        <f>'1) Úvodní list'!I10</f>
        <v>0</v>
      </c>
      <c r="K8" s="435"/>
      <c r="L8" s="435"/>
      <c r="M8" s="436"/>
      <c r="N8" s="226"/>
      <c r="O8" s="226"/>
      <c r="P8" s="226"/>
      <c r="Q8" s="66"/>
      <c r="R8" s="224"/>
      <c r="S8" s="224"/>
      <c r="T8" s="224"/>
      <c r="U8" s="66"/>
      <c r="V8" s="66"/>
      <c r="W8" s="66"/>
      <c r="X8" s="66"/>
      <c r="Y8" s="66"/>
      <c r="Z8" s="66"/>
      <c r="AA8" s="66"/>
      <c r="AB8" s="225"/>
      <c r="AC8" s="226"/>
      <c r="AD8" s="226"/>
      <c r="AE8" s="227"/>
      <c r="AF8" s="228"/>
      <c r="AG8" s="228"/>
      <c r="AH8" s="228"/>
      <c r="AI8" s="228"/>
      <c r="AJ8" s="228"/>
      <c r="AK8" s="228"/>
      <c r="AL8" s="228"/>
      <c r="AM8" s="228"/>
      <c r="AN8" s="228"/>
      <c r="AO8" s="228"/>
      <c r="AP8" s="228"/>
      <c r="AQ8" s="153"/>
      <c r="AR8" s="153"/>
      <c r="AS8" s="115"/>
      <c r="AT8" s="159" t="s">
        <v>37</v>
      </c>
      <c r="AU8" s="160">
        <f>COUNTIF(AU12:AU2012,"OZP12")</f>
        <v>0</v>
      </c>
      <c r="AV8" s="113">
        <f>COUNTIF(AV12:AV2012,"OZP12")</f>
        <v>0</v>
      </c>
      <c r="AW8" s="113">
        <f>COUNTIF(AW12:AW2012,"OZP12")</f>
        <v>0</v>
      </c>
      <c r="AX8" s="161">
        <f>SUM(AX13:AZ2012)</f>
        <v>0</v>
      </c>
      <c r="AY8" s="161"/>
      <c r="AZ8" s="161"/>
      <c r="BA8" s="161">
        <f>SUM(BA13:BC2012)</f>
        <v>0</v>
      </c>
      <c r="BB8" s="68"/>
      <c r="BC8" s="68"/>
      <c r="BD8" s="161">
        <f>SUM(BD13:BF2012)</f>
        <v>0</v>
      </c>
      <c r="BE8" s="62"/>
      <c r="BF8" s="62"/>
      <c r="BG8" s="62"/>
      <c r="BH8" s="62"/>
      <c r="BI8" s="62"/>
      <c r="BJ8" s="114"/>
      <c r="BK8" s="161">
        <f>SUM(BK13:BM2012)</f>
        <v>0</v>
      </c>
      <c r="BL8" s="62"/>
      <c r="BM8" s="62"/>
      <c r="BN8" s="161">
        <f>SUM(BN13:BP2012)</f>
        <v>0</v>
      </c>
      <c r="BO8" s="96"/>
      <c r="BP8" s="96"/>
      <c r="BQ8" s="96"/>
      <c r="BR8" s="96"/>
      <c r="BS8" s="96"/>
      <c r="BT8" s="96"/>
      <c r="BU8" s="96">
        <v>1</v>
      </c>
      <c r="BV8" s="96"/>
      <c r="BW8" s="96"/>
      <c r="BX8" s="96"/>
      <c r="BY8" s="96"/>
      <c r="BZ8" s="96"/>
      <c r="CA8" s="96"/>
      <c r="CB8" s="96"/>
      <c r="CC8" s="96"/>
      <c r="CD8" s="96"/>
      <c r="CE8" s="96"/>
      <c r="CF8" s="96"/>
      <c r="CG8" s="96"/>
      <c r="CH8" s="96"/>
      <c r="CI8" s="96"/>
      <c r="CJ8" s="96"/>
      <c r="CK8" s="96"/>
      <c r="CL8" s="96"/>
      <c r="CM8" s="96"/>
      <c r="CN8" s="96"/>
      <c r="CO8" s="96"/>
      <c r="CP8" s="96"/>
      <c r="CQ8" s="96"/>
      <c r="CR8" s="96"/>
      <c r="CS8" s="96"/>
    </row>
    <row r="9" spans="1:97" ht="7.5" customHeight="1" thickBot="1" x14ac:dyDescent="0.25">
      <c r="G9" s="203" t="s">
        <v>9</v>
      </c>
      <c r="I9" s="229"/>
      <c r="J9" s="230"/>
      <c r="K9" s="203" t="s">
        <v>9</v>
      </c>
      <c r="L9" s="203"/>
      <c r="M9" s="203"/>
      <c r="N9" s="229"/>
      <c r="O9" s="229"/>
      <c r="P9" s="229"/>
      <c r="Q9" s="229"/>
      <c r="R9" s="230"/>
      <c r="S9" s="230"/>
      <c r="T9" s="230"/>
      <c r="U9" s="203" t="s">
        <v>9</v>
      </c>
      <c r="V9" s="203"/>
      <c r="W9" s="203"/>
      <c r="X9" s="229"/>
      <c r="Y9" s="229"/>
      <c r="Z9" s="229"/>
      <c r="AA9" s="229"/>
      <c r="AB9" s="230"/>
      <c r="AC9" s="230"/>
      <c r="AD9" s="230"/>
      <c r="AE9" s="205"/>
      <c r="AF9" s="205"/>
      <c r="AG9" s="205"/>
      <c r="AH9" s="205"/>
      <c r="AI9" s="205"/>
      <c r="AJ9" s="205"/>
      <c r="AK9" s="205"/>
      <c r="AL9" s="205"/>
      <c r="AM9" s="205"/>
      <c r="AN9" s="205"/>
      <c r="AO9" s="205"/>
      <c r="AP9" s="205"/>
      <c r="AQ9" s="153"/>
      <c r="AR9" s="153"/>
      <c r="AS9" s="115"/>
      <c r="AT9" s="162" t="s">
        <v>45</v>
      </c>
      <c r="AU9" s="160">
        <f>COUNTIF(AU13:AU2012,"OZZ")</f>
        <v>0</v>
      </c>
      <c r="AV9" s="113">
        <f>COUNTIF(AV13:AV2012,"OZZ")</f>
        <v>0</v>
      </c>
      <c r="AW9" s="113">
        <f>COUNTIF(AW13:AW2012,"OZZ")</f>
        <v>0</v>
      </c>
      <c r="AX9" s="68"/>
      <c r="AY9" s="68"/>
      <c r="AZ9" s="68"/>
      <c r="BA9" s="68"/>
      <c r="BB9" s="68"/>
      <c r="BC9" s="68"/>
      <c r="BD9" s="68"/>
      <c r="BE9" s="62"/>
      <c r="BF9" s="62"/>
      <c r="BG9" s="62"/>
      <c r="BH9" s="62"/>
      <c r="BI9" s="62"/>
      <c r="BJ9" s="114"/>
      <c r="BK9" s="62"/>
      <c r="BL9" s="62"/>
      <c r="BM9" s="62"/>
      <c r="BN9" s="62"/>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row>
    <row r="10" spans="1:97" ht="25.5" customHeight="1" thickBot="1" x14ac:dyDescent="0.25">
      <c r="A10" s="177" t="s">
        <v>96</v>
      </c>
      <c r="J10" s="203" t="s">
        <v>10</v>
      </c>
      <c r="Q10" s="203" t="s">
        <v>10</v>
      </c>
      <c r="X10" s="203" t="s">
        <v>10</v>
      </c>
      <c r="AE10" s="443" t="s">
        <v>49</v>
      </c>
      <c r="AF10" s="444"/>
      <c r="AG10" s="444"/>
      <c r="AH10" s="444"/>
      <c r="AI10" s="445"/>
      <c r="AJ10" s="445"/>
      <c r="AK10" s="445"/>
      <c r="AL10" s="445"/>
      <c r="AM10" s="445"/>
      <c r="AN10" s="445"/>
      <c r="AO10" s="445"/>
      <c r="AP10" s="446"/>
      <c r="AQ10" s="61"/>
      <c r="AR10" s="61"/>
      <c r="AS10" s="110"/>
      <c r="AT10" s="68"/>
      <c r="AU10" s="113"/>
      <c r="AV10" s="113"/>
      <c r="AW10" s="113"/>
      <c r="AX10" s="68"/>
      <c r="AY10" s="68"/>
      <c r="AZ10" s="68"/>
      <c r="BA10" s="68"/>
      <c r="BB10" s="68"/>
      <c r="BC10" s="68"/>
      <c r="BD10" s="68"/>
      <c r="BE10" s="62"/>
      <c r="BF10" s="62"/>
      <c r="BG10" s="62"/>
      <c r="BH10" s="62"/>
      <c r="BI10" s="62"/>
      <c r="BJ10" s="114"/>
      <c r="BK10" s="62"/>
      <c r="BL10" s="62"/>
      <c r="BM10" s="62"/>
      <c r="BN10" s="62"/>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row>
    <row r="11" spans="1:97" ht="15" customHeight="1" thickBot="1" x14ac:dyDescent="0.25">
      <c r="A11" s="231"/>
      <c r="I11" s="232" t="s">
        <v>21</v>
      </c>
      <c r="J11" s="437" t="str">
        <f>IF('1) Úvodní list'!$D6=1,"LEDEN",IF('1) Úvodní list'!$D6=2,"DUBEN",IF('1) Úvodní list'!$D6=3,"ČERVENEC",IF('1) Úvodní list'!$D6=4,"ŘÍJEN","Vyplňte, prosím, ''Úvodní list'' (čís. kvartálu)"))))</f>
        <v>LEDEN</v>
      </c>
      <c r="K11" s="438"/>
      <c r="L11" s="438"/>
      <c r="M11" s="438"/>
      <c r="N11" s="438"/>
      <c r="O11" s="438"/>
      <c r="P11" s="439"/>
      <c r="Q11" s="437" t="str">
        <f>IF('1) Úvodní list'!$D6=1,"ÚNOR",IF('1) Úvodní list'!$D6=2,"KVĚTEN",IF('1) Úvodní list'!$D6=3,"SRPEN",IF('1) Úvodní list'!$D6=4,"LISTOPAD","Vyplňte, prosím, ''Úvodní list'' (čís. kvartálu)"))))</f>
        <v>ÚNOR</v>
      </c>
      <c r="R11" s="438"/>
      <c r="S11" s="438"/>
      <c r="T11" s="438"/>
      <c r="U11" s="438"/>
      <c r="V11" s="438"/>
      <c r="W11" s="439"/>
      <c r="X11" s="437" t="str">
        <f>IF('1) Úvodní list'!$D6=1,"BŘEZEN",IF('1) Úvodní list'!$D6=2,"ČERVEN",IF('1) Úvodní list'!$D6=3,"ZÁŘÍ",IF('1) Úvodní list'!$D6=4,"PROSINEC","Vyplňte, prosím, ''Úvodní list'' (čís. kvartálu)"))))</f>
        <v>BŘEZEN</v>
      </c>
      <c r="Y11" s="438"/>
      <c r="Z11" s="438"/>
      <c r="AA11" s="438"/>
      <c r="AB11" s="438"/>
      <c r="AC11" s="438"/>
      <c r="AD11" s="439"/>
      <c r="AE11" s="437" t="str">
        <f>J11</f>
        <v>LEDEN</v>
      </c>
      <c r="AF11" s="438"/>
      <c r="AG11" s="438"/>
      <c r="AH11" s="442"/>
      <c r="AI11" s="437" t="str">
        <f>Q11</f>
        <v>ÚNOR</v>
      </c>
      <c r="AJ11" s="438"/>
      <c r="AK11" s="438"/>
      <c r="AL11" s="439"/>
      <c r="AM11" s="437" t="str">
        <f>X11</f>
        <v>BŘEZEN</v>
      </c>
      <c r="AN11" s="438"/>
      <c r="AO11" s="438"/>
      <c r="AP11" s="439"/>
      <c r="AQ11" s="61"/>
      <c r="AR11" s="61"/>
      <c r="AS11" s="110"/>
      <c r="AT11" s="68"/>
      <c r="AU11" s="113"/>
      <c r="AV11" s="113"/>
      <c r="AW11" s="113"/>
      <c r="AX11" s="68"/>
      <c r="AY11" s="68"/>
      <c r="AZ11" s="68"/>
      <c r="BA11" s="68"/>
      <c r="BB11" s="68"/>
      <c r="BC11" s="68"/>
      <c r="BD11" s="68"/>
      <c r="BE11" s="62"/>
      <c r="BF11" s="62"/>
      <c r="BG11" s="62"/>
      <c r="BH11" s="62"/>
      <c r="BI11" s="62"/>
      <c r="BJ11" s="114"/>
      <c r="BK11" s="62"/>
      <c r="BL11" s="62"/>
      <c r="BM11" s="62"/>
      <c r="BN11" s="62"/>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row>
    <row r="12" spans="1:97" s="2" customFormat="1" ht="97.5" customHeight="1" thickBot="1" x14ac:dyDescent="0.25">
      <c r="A12" s="42" t="s">
        <v>29</v>
      </c>
      <c r="B12" s="27" t="s">
        <v>17</v>
      </c>
      <c r="C12" s="27" t="s">
        <v>16</v>
      </c>
      <c r="D12" s="33" t="s">
        <v>27</v>
      </c>
      <c r="E12" s="28" t="s">
        <v>41</v>
      </c>
      <c r="F12" s="28" t="s">
        <v>30</v>
      </c>
      <c r="G12" s="40" t="s">
        <v>28</v>
      </c>
      <c r="H12" s="40" t="s">
        <v>33</v>
      </c>
      <c r="I12" s="39" t="s">
        <v>34</v>
      </c>
      <c r="J12" s="42" t="s">
        <v>44</v>
      </c>
      <c r="K12" s="135" t="s">
        <v>81</v>
      </c>
      <c r="L12" s="136" t="s">
        <v>82</v>
      </c>
      <c r="M12" s="136" t="s">
        <v>137</v>
      </c>
      <c r="N12" s="104" t="s">
        <v>132</v>
      </c>
      <c r="O12" s="105" t="s">
        <v>133</v>
      </c>
      <c r="P12" s="63" t="s">
        <v>134</v>
      </c>
      <c r="Q12" s="42" t="s">
        <v>44</v>
      </c>
      <c r="R12" s="135" t="s">
        <v>81</v>
      </c>
      <c r="S12" s="136" t="s">
        <v>82</v>
      </c>
      <c r="T12" s="136" t="s">
        <v>137</v>
      </c>
      <c r="U12" s="104" t="s">
        <v>135</v>
      </c>
      <c r="V12" s="105" t="s">
        <v>136</v>
      </c>
      <c r="W12" s="63" t="s">
        <v>134</v>
      </c>
      <c r="X12" s="42" t="s">
        <v>44</v>
      </c>
      <c r="Y12" s="135" t="s">
        <v>81</v>
      </c>
      <c r="Z12" s="136" t="s">
        <v>82</v>
      </c>
      <c r="AA12" s="136" t="s">
        <v>137</v>
      </c>
      <c r="AB12" s="41" t="s">
        <v>135</v>
      </c>
      <c r="AC12" s="41" t="s">
        <v>136</v>
      </c>
      <c r="AD12" s="65" t="s">
        <v>134</v>
      </c>
      <c r="AE12" s="134" t="s">
        <v>88</v>
      </c>
      <c r="AF12" s="137" t="s">
        <v>107</v>
      </c>
      <c r="AG12" s="138" t="s">
        <v>108</v>
      </c>
      <c r="AH12" s="141" t="s">
        <v>50</v>
      </c>
      <c r="AI12" s="134" t="s">
        <v>88</v>
      </c>
      <c r="AJ12" s="137" t="s">
        <v>107</v>
      </c>
      <c r="AK12" s="138" t="s">
        <v>108</v>
      </c>
      <c r="AL12" s="142" t="s">
        <v>50</v>
      </c>
      <c r="AM12" s="134" t="s">
        <v>88</v>
      </c>
      <c r="AN12" s="137" t="s">
        <v>107</v>
      </c>
      <c r="AO12" s="138" t="s">
        <v>108</v>
      </c>
      <c r="AP12" s="142" t="s">
        <v>50</v>
      </c>
      <c r="AQ12" s="166"/>
      <c r="AR12" s="166"/>
      <c r="AS12" s="167"/>
      <c r="AT12" s="163"/>
      <c r="AU12" s="163"/>
      <c r="AV12" s="163"/>
      <c r="AW12" s="163"/>
      <c r="AX12" s="163"/>
      <c r="AY12" s="163"/>
      <c r="AZ12" s="163"/>
      <c r="BA12" s="163"/>
      <c r="BB12" s="163"/>
      <c r="BC12" s="163"/>
      <c r="BD12" s="163"/>
      <c r="BE12" s="164"/>
      <c r="BF12" s="164"/>
      <c r="BG12" s="164"/>
      <c r="BH12" s="164"/>
      <c r="BI12" s="164"/>
      <c r="BJ12" s="165"/>
      <c r="BK12" s="164"/>
      <c r="BL12" s="164"/>
      <c r="BM12" s="164"/>
      <c r="BN12" s="164"/>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row>
    <row r="13" spans="1:97" s="4" customFormat="1" ht="19.5" customHeight="1" x14ac:dyDescent="0.2">
      <c r="A13" s="108">
        <v>1</v>
      </c>
      <c r="B13" s="233"/>
      <c r="C13" s="233"/>
      <c r="D13" s="233"/>
      <c r="E13" s="234"/>
      <c r="F13" s="235"/>
      <c r="G13" s="170"/>
      <c r="H13" s="234"/>
      <c r="I13" s="235"/>
      <c r="J13" s="109"/>
      <c r="K13" s="236"/>
      <c r="L13" s="236"/>
      <c r="M13" s="580"/>
      <c r="N13" s="237" t="str">
        <f>IF(AND(K13&lt;&gt;"",L13&lt;&gt;"",J13&lt;&gt;""),ROUND(MIN(IF(OR(J13="OZZ",J13="ZZ"),5000,17300),TRUNC(0.75*(SUMIF($D$12:$D13,$D13,K$12:K13)+SUMIF($D$12:$D13,$D13,L$12:L13)),2)) - SUMIF($D$12:$D12,$D13,N$12:N12),2),"")</f>
        <v/>
      </c>
      <c r="O13" s="237" t="str">
        <f>IF(AND(K13&lt;&gt;"",L13&lt;&gt;"",M13&lt;&gt;"",J13&lt;&gt;"",AH13&lt;&gt;""),IF(OR(J13="OZZ",J13="ZZ"),ROUND(0-SUMIF($D$12:$D12,$D13,O$12:O12),2),IF(M13=0,0,ROUND(MIN(MIN(17300,TRUNC(0.75*(SUMIF($D$12:$D$2012,$D13,K$12:K$2012)+SUMIF($D$12:$D$2012,$D13,L$12:L$2012)),2)+SUMIF($D$12:$D13,$D13,AH$12:AH13))-SUMIF($D$12:$D12,$D13,O$12:O12)-SUMIF($D$12:$D$2012,$D13,N$12:N$2012),AH13),2))),"")</f>
        <v/>
      </c>
      <c r="P13" s="238" t="str">
        <f>IF(J13&lt;&gt;"",1000 - SUMIF($D$12:$D12,$D13,P$12:P12),"")</f>
        <v/>
      </c>
      <c r="Q13" s="109"/>
      <c r="R13" s="236"/>
      <c r="S13" s="236"/>
      <c r="T13" s="236"/>
      <c r="U13" s="237" t="str">
        <f>IF(AND(R13&lt;&gt;"",S13&lt;&gt;"",Q13&lt;&gt;""),ROUND(MIN(IF(OR(Q13="OZZ",Q13="ZZ"),5000,17300),TRUNC(0.75*(SUMIF($D$12:$D13,$D13,R$12:R13)+SUMIF($D$12:$D13,$D13,S$12:S13)),2)) - SUMIF($D$12:$D12,$D13,U$12:U12),2),"")</f>
        <v/>
      </c>
      <c r="V13" s="237" t="str">
        <f>IF(AND(R13&lt;&gt;"",S13&lt;&gt;"",T13&lt;&gt;"",Q13&lt;&gt;"",AL13&lt;&gt;""),IF(OR(Q13="OZZ",Q13="ZZ"),ROUND(0-SUMIF($D$12:$D12,$D13,V$12:V12),2),IF(T13=0,0,ROUND(MIN(MIN(17300,TRUNC(0.75*(SUMIF($D$12:$D$2012,$D13,R$12:R$2012)+SUMIF($D$12:$D$2012,$D13,S$12:S$2012)),2)+SUMIF($D$12:$D13,$D13,AL$12:AL13))-SUMIF($D$12:$D12,$D13,V$12:V12)-SUMIF($D$12:$D$2012,$D13,U$12:U$2012),AL13),2))),"")</f>
        <v/>
      </c>
      <c r="W13" s="238" t="str">
        <f>IF(Q13&lt;&gt;"",1000 - SUMIF($D$12:$D12,$D13,W$12:W12),"")</f>
        <v/>
      </c>
      <c r="X13" s="109"/>
      <c r="Y13" s="236"/>
      <c r="Z13" s="236"/>
      <c r="AA13" s="236"/>
      <c r="AB13" s="237" t="str">
        <f>IF(AND(Y13&lt;&gt;"",Z13&lt;&gt;"",X13&lt;&gt;""),ROUND(MIN(IF(OR(X13="OZZ",X13="ZZ"),5000,17300),TRUNC(0.75*(SUMIF($D$12:$D13,$D13,Y$12:Y13)+SUMIF($D$12:$D13,$D13,Z$12:Z13)),2)) - SUMIF($D$12:$D12,$D13,AB$12:AB12),2),"")</f>
        <v/>
      </c>
      <c r="AC13" s="237" t="str">
        <f>IF(AND(Y13&lt;&gt;"",Z13&lt;&gt;"",AA13&lt;&gt;"",X13&lt;&gt;"",AP13&lt;&gt;""),IF(OR(X13="OZZ",X13="ZZ"),ROUND(0-SUMIF($D$12:$D12,$D13,AC$12:AC12),2),IF(AA13=0,0,ROUND(MIN(MIN(17300,TRUNC(0.75*(SUMIF($D$12:$D$2012,$D13,Y$12:Y$2012)+SUMIF($D$12:$D$2012,$D13,Z$12:Z$2012)),2)+SUMIF($D$12:$D13,$D13,AP$12:AP13))-SUMIF($D$12:$D12,$D13,AC$12:AC12)-SUMIF($D$12:$D$2012,$D13,AB$12:AB$2012),AP13),2))),"")</f>
        <v/>
      </c>
      <c r="AD13" s="238" t="str">
        <f>IF(X13&lt;&gt;"",1000 - SUMIF($D$12:$D12,$D13,AD$12:AD12),"")</f>
        <v/>
      </c>
      <c r="AE13" s="239"/>
      <c r="AF13" s="240"/>
      <c r="AG13" s="241"/>
      <c r="AH13" s="242" t="str">
        <f>IF(K13&lt;&gt;"",ROUND(AE13,2)+ROUND(AF13,2)+ROUND(AG13,2),"")</f>
        <v/>
      </c>
      <c r="AI13" s="243"/>
      <c r="AJ13" s="240"/>
      <c r="AK13" s="241"/>
      <c r="AL13" s="244" t="str">
        <f>IF(R13&lt;&gt;"",ROUND(AI13,2)+ROUND(AJ13,2)+ROUND(AK13,2),"")</f>
        <v/>
      </c>
      <c r="AM13" s="243"/>
      <c r="AN13" s="240"/>
      <c r="AO13" s="241"/>
      <c r="AP13" s="244" t="str">
        <f t="shared" ref="AP13:AP76" si="0">IF(Y13&lt;&gt;"",ROUND(AM13,2)+ROUND(AN13,2)+ROUND(AO13,2),"")</f>
        <v/>
      </c>
      <c r="AQ13" s="116" t="s">
        <v>9</v>
      </c>
      <c r="AR13" s="116" t="s">
        <v>9</v>
      </c>
      <c r="AS13" s="117">
        <v>1</v>
      </c>
      <c r="AT13" s="118"/>
      <c r="AU13" s="119" t="str">
        <f>IF(D13&lt;&gt; "", IF(COUNTIF($D$12:$D13,$D13)&gt;1,0,IF(SUM(N13,U13,AB13)&gt;0,IF(AND(X13="",OR(Q13&lt;&gt;"",J13&lt;&gt;"")),IF(Q13&lt;&gt;"",Q13,IF(J13&lt;&gt;"",J13,0)),IF(AND(Q13&lt;&gt;"",J13&lt;&gt;"",Q13=J13),Q13,X13)),0)),"")</f>
        <v/>
      </c>
      <c r="AV13" s="119" t="str">
        <f>IF(D13&lt;&gt;"",IF(COUNTIF($D$12:$D13,$D13)&gt;1,0,IF(SUM(O13,V13,AC13)&gt;0,IF(AND(X13="",OR(Q13&lt;&gt;"",J13&lt;&gt;"")),IF(Q13&lt;&gt;"",Q13,IF(J13&lt;&gt;"",J13,0)),IF(AND(Q13&lt;&gt;"",J13&lt;&gt;"",Q13=J13),Q13,X13)),0)),"")</f>
        <v/>
      </c>
      <c r="AW13" s="119" t="str">
        <f>IF(D13&lt;&gt;"",IF(COUNTIF($D$12:$D13,$D13)&gt;1,0,IF(SUM(P13,W13,AD13)&gt;0,IF(AND(X13="",OR(Q13&lt;&gt;"",J13&lt;&gt;"")),IF(Q13&lt;&gt;"",Q13,IF(J13&lt;&gt;"",J13,0)),IF(AND(Q13&lt;&gt;"",J13&lt;&gt;"",Q13=J13),Q13,X13)),0)),"")</f>
        <v/>
      </c>
      <c r="AX13" s="118" t="str">
        <f t="shared" ref="AX13:AX76" si="1">IF(D13&lt;&gt;"",IF(J13="OZP12",N13,0),"")</f>
        <v/>
      </c>
      <c r="AY13" s="118" t="str">
        <f t="shared" ref="AY13:AY76" si="2">IF(D13&lt;&gt;"",IF(Q13="OZP12",U13,0),"")</f>
        <v/>
      </c>
      <c r="AZ13" s="118" t="str">
        <f t="shared" ref="AZ13:AZ76" si="3">IF(D13&lt;&gt;"",IF(X13="OZP12",AB13,0),"")</f>
        <v/>
      </c>
      <c r="BA13" s="118" t="str">
        <f t="shared" ref="BA13:BA76" si="4">IF(D13&lt;&gt;"",IF(J13="TZP",N13,0),"")</f>
        <v/>
      </c>
      <c r="BB13" s="118" t="str">
        <f t="shared" ref="BB13:BB76" si="5">IF(D13&lt;&gt;"",IF(Q13="TZP",U13,0),"")</f>
        <v/>
      </c>
      <c r="BC13" s="118" t="str">
        <f t="shared" ref="BC13:BC76" si="6">IF(D13&lt;&gt;"",IF(X13="TZP",AB13,0),"")</f>
        <v/>
      </c>
      <c r="BD13" s="118" t="str">
        <f t="shared" ref="BD13:BD76" si="7">IF(D13&lt;&gt;"",IF(J13="OZZ",N13,0),"")</f>
        <v/>
      </c>
      <c r="BE13" s="118" t="str">
        <f t="shared" ref="BE13:BE76" si="8">IF(D13&lt;&gt;"",IF(Q13="OZZ",U13,0),"")</f>
        <v/>
      </c>
      <c r="BF13" s="118" t="str">
        <f t="shared" ref="BF13:BF76" si="9">IF(D13&lt;&gt;"",IF(X13="OZZ",AB13,0),"")</f>
        <v/>
      </c>
      <c r="BG13" s="120"/>
      <c r="BH13" s="120" t="str">
        <f t="shared" ref="BH13:BH76" si="10">IF(D13&lt;&gt;"",IF(ISERROR(FIND("/",D13)), 0, 1),"")</f>
        <v/>
      </c>
      <c r="BI13" s="120" t="str">
        <f t="shared" ref="BI13:BI76" si="11">IF(D13&lt;&gt;"",IF(BH13*1=0,D13,CONCATENATE(MID(D13,1,FIND("/",D13,1)-1),MID(D13,FIND("/",D13,1)+1,LEN(D13)))),"")</f>
        <v/>
      </c>
      <c r="BJ13" s="121"/>
      <c r="BK13" s="120" t="str">
        <f t="shared" ref="BK13:BK76" si="12">IF(D13&lt;&gt;"",IF(J13="OZP12",O13,0),"")</f>
        <v/>
      </c>
      <c r="BL13" s="120" t="str">
        <f t="shared" ref="BL13:BL76" si="13">IF(D13&lt;&gt;"",IF(Q13="OZP12",V13,0),"")</f>
        <v/>
      </c>
      <c r="BM13" s="120" t="str">
        <f t="shared" ref="BM13:BM76" si="14">IF(D13&lt;&gt;"",IF(X13="OZP12",AC13,0),"")</f>
        <v/>
      </c>
      <c r="BN13" s="120" t="str">
        <f t="shared" ref="BN13:BN76" si="15">IF(D13&lt;&gt;"",IF(J13="TZP",O13,0),"")</f>
        <v/>
      </c>
      <c r="BO13" s="144" t="str">
        <f t="shared" ref="BO13:BO76" si="16">IF(D13&lt;&gt;"",IF(Q13="TZP",V13,0),"")</f>
        <v/>
      </c>
      <c r="BP13" s="98" t="str">
        <f t="shared" ref="BP13:BP76" si="17">IF(D13&lt;&gt;"",IF(X13="TZP",AC13,0),"")</f>
        <v/>
      </c>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row>
    <row r="14" spans="1:97" s="4" customFormat="1" ht="18.75" customHeight="1" x14ac:dyDescent="0.2">
      <c r="A14" s="56">
        <f t="shared" ref="A14:A77" si="18">A13+1</f>
        <v>2</v>
      </c>
      <c r="B14" s="245"/>
      <c r="C14" s="245"/>
      <c r="D14" s="245"/>
      <c r="E14" s="246"/>
      <c r="F14" s="246"/>
      <c r="G14" s="57"/>
      <c r="H14" s="246"/>
      <c r="I14" s="246"/>
      <c r="J14" s="107"/>
      <c r="K14" s="247"/>
      <c r="L14" s="247"/>
      <c r="M14" s="247"/>
      <c r="N14" s="248" t="str">
        <f>IF(AND(K14&lt;&gt;"",L14&lt;&gt;"",J14&lt;&gt;""),ROUND(MIN(IF(OR(J14="OZZ",J14="ZZ"),5000,17300),TRUNC(0.75*(SUMIF($D$12:$D14,$D14,K$12:K14)+SUMIF($D$12:$D14,$D14,L$12:L14)),2)) - SUMIF($D$12:$D13,$D14,N$12:N13),2),"")</f>
        <v/>
      </c>
      <c r="O14" s="249" t="str">
        <f>IF(AND(K14&lt;&gt;"",L14&lt;&gt;"",M14&lt;&gt;"",J14&lt;&gt;"",AH14&lt;&gt;""),IF(OR(J14="OZZ",J14="ZZ"),ROUND(0-SUMIF($D$12:$D13,$D14,O$12:O13),2),IF(M14=0,0,ROUND(MIN(MIN(17300,TRUNC(0.75*(SUMIF($D$12:$D$2012,$D14,K$12:K$2012)+SUMIF($D$12:$D$2012,$D14,L$12:L$2012)),2)+SUMIF($D$12:$D14,$D14,AH$12:AH14))-SUMIF($D$12:$D13,$D14,O$12:O13)-SUMIF($D$12:$D$2012,$D14,N$12:N$2012),AH14),2))),"")</f>
        <v/>
      </c>
      <c r="P14" s="250" t="str">
        <f>IF(J14&lt;&gt;"",1000 - SUMIF($D$12:$D13,$D14,P$12:P13),"")</f>
        <v/>
      </c>
      <c r="Q14" s="106"/>
      <c r="R14" s="247"/>
      <c r="S14" s="247"/>
      <c r="T14" s="247"/>
      <c r="U14" s="248" t="str">
        <f>IF(AND(R14&lt;&gt;"",S14&lt;&gt;"",Q14&lt;&gt;""),ROUND(MIN(IF(OR(Q14="OZZ",Q14="ZZ"),5000,17300),TRUNC(0.75*(SUMIF($D$12:$D14,$D14,R$12:R14)+SUMIF($D$12:$D14,$D14,S$12:S14)),2)) - SUMIF($D$12:$D13,$D14,U$12:U13),2),"")</f>
        <v/>
      </c>
      <c r="V14" s="249" t="str">
        <f>IF(AND(R14&lt;&gt;"",S14&lt;&gt;"",T14&lt;&gt;"",Q14&lt;&gt;"",AL14&lt;&gt;""),IF(OR(Q14="OZZ",Q14="ZZ"),ROUND(0-SUMIF($D$12:$D13,$D14,V$12:V13),2),IF(T14=0,0,ROUND(MIN(MIN(17300,TRUNC(0.75*(SUMIF($D$12:$D$2012,$D14,R$12:R$2012)+SUMIF($D$12:$D$2012,$D14,S$12:S$2012)),2)+SUMIF($D$12:$D14,$D14,AL$12:AL14))-SUMIF($D$12:$D13,$D14,V$12:V13)-SUMIF($D$12:$D$2012,$D14,U$12:U$2012),AL14),2))),"")</f>
        <v/>
      </c>
      <c r="W14" s="250" t="str">
        <f>IF(Q14&lt;&gt;"",1000 - SUMIF($D$12:$D13,$D14,W$12:W13),"")</f>
        <v/>
      </c>
      <c r="X14" s="106"/>
      <c r="Y14" s="247"/>
      <c r="Z14" s="247"/>
      <c r="AA14" s="247"/>
      <c r="AB14" s="248" t="str">
        <f>IF(AND(Y14&lt;&gt;"",Z14&lt;&gt;"",X14&lt;&gt;""),ROUND(MIN(IF(OR(X14="OZZ",X14="ZZ"),5000,17300),TRUNC(0.75*(SUMIF($D$12:$D14,$D14,Y$12:Y14)+SUMIF($D$12:$D14,$D14,Z$12:Z14)),2)) - SUMIF($D$12:$D13,$D14,AB$12:AB13),2),"")</f>
        <v/>
      </c>
      <c r="AC14" s="251" t="str">
        <f>IF(AND(Y14&lt;&gt;"",Z14&lt;&gt;"",AA14&lt;&gt;"",X14&lt;&gt;"",AP14&lt;&gt;""),IF(OR(X14="OZZ",X14="ZZ"),ROUND(0-SUMIF($D$12:$D13,$D14,AC$12:AC13),2),IF(AA14=0,0,ROUND(MIN(MIN(17300,TRUNC(0.75*(SUMIF($D$12:$D$2012,$D14,Y$12:Y$2012)+SUMIF($D$12:$D$2012,$D14,Z$12:Z$2012)),2)+SUMIF($D$12:$D14,$D14,AP$12:AP14))-SUMIF($D$12:$D13,$D14,AC$12:AC13)-SUMIF($D$12:$D$2012,$D14,AB$12:AB$2012),AP14),2))),"")</f>
        <v/>
      </c>
      <c r="AD14" s="250" t="str">
        <f>IF(X14&lt;&gt;"",1000 - SUMIF($D$12:$D13,$D14,AD$12:AD13),"")</f>
        <v/>
      </c>
      <c r="AE14" s="252"/>
      <c r="AF14" s="253"/>
      <c r="AG14" s="254"/>
      <c r="AH14" s="255" t="str">
        <f t="shared" ref="AH14:AH77" si="19">IF(K14&lt;&gt;"",ROUND(AE14,2)+ROUND(AF14,2)+ROUND(AG14,2),"")</f>
        <v/>
      </c>
      <c r="AI14" s="256"/>
      <c r="AJ14" s="253"/>
      <c r="AK14" s="254"/>
      <c r="AL14" s="255" t="str">
        <f t="shared" ref="AL14:AL77" si="20">IF(R14&lt;&gt;"",ROUND(AI14,2)+ROUND(AJ14,2)+ROUND(AK14,2),"")</f>
        <v/>
      </c>
      <c r="AM14" s="256"/>
      <c r="AN14" s="253"/>
      <c r="AO14" s="254"/>
      <c r="AP14" s="255" t="str">
        <f t="shared" si="0"/>
        <v/>
      </c>
      <c r="AQ14" s="116" t="s">
        <v>36</v>
      </c>
      <c r="AR14" s="116" t="s">
        <v>36</v>
      </c>
      <c r="AS14" s="117"/>
      <c r="AT14" s="118"/>
      <c r="AU14" s="119" t="str">
        <f>IF(D14&lt;&gt; "", IF(COUNTIF($D$12:$D14,$D14)&gt;1,0,IF(SUM(N14,U14,AB14)&gt;0,IF(AND(X14="",OR(Q14&lt;&gt;"",J14&lt;&gt;"")),IF(Q14&lt;&gt;"",Q14,IF(J14&lt;&gt;"",J14,0)),IF(AND(Q14&lt;&gt;"",J14&lt;&gt;"",Q14=J14),Q14,X14)),0)),"")</f>
        <v/>
      </c>
      <c r="AV14" s="119" t="str">
        <f>IF(D14&lt;&gt;"",IF(COUNTIF($D$12:$D14,$D14)&gt;1,0,IF(SUM(O14,V14,AC14)&gt;0,IF(AND(X14="",OR(Q14&lt;&gt;"",J14&lt;&gt;"")),IF(Q14&lt;&gt;"",Q14,IF(J14&lt;&gt;"",J14,0)),IF(AND(Q14&lt;&gt;"",J14&lt;&gt;"",Q14=J14),Q14,X14)),0)),"")</f>
        <v/>
      </c>
      <c r="AW14" s="119" t="str">
        <f>IF(D14&lt;&gt;"",IF(COUNTIF($D$12:$D14,$D14)&gt;1,0,IF(SUM(P14,W14,AD14)&gt;0,IF(AND(X14="",OR(Q14&lt;&gt;"",J14&lt;&gt;"")),IF(Q14&lt;&gt;"",Q14,IF(J14&lt;&gt;"",J14,0)),IF(AND(Q14&lt;&gt;"",J14&lt;&gt;"",Q14=J14),Q14,X14)),0)),"")</f>
        <v/>
      </c>
      <c r="AX14" s="118" t="str">
        <f t="shared" si="1"/>
        <v/>
      </c>
      <c r="AY14" s="118" t="str">
        <f t="shared" si="2"/>
        <v/>
      </c>
      <c r="AZ14" s="118" t="str">
        <f t="shared" si="3"/>
        <v/>
      </c>
      <c r="BA14" s="118" t="str">
        <f t="shared" si="4"/>
        <v/>
      </c>
      <c r="BB14" s="118" t="str">
        <f t="shared" si="5"/>
        <v/>
      </c>
      <c r="BC14" s="118" t="str">
        <f t="shared" si="6"/>
        <v/>
      </c>
      <c r="BD14" s="118" t="str">
        <f t="shared" si="7"/>
        <v/>
      </c>
      <c r="BE14" s="118" t="str">
        <f t="shared" si="8"/>
        <v/>
      </c>
      <c r="BF14" s="118" t="str">
        <f t="shared" si="9"/>
        <v/>
      </c>
      <c r="BG14" s="120"/>
      <c r="BH14" s="120" t="str">
        <f t="shared" si="10"/>
        <v/>
      </c>
      <c r="BI14" s="120" t="str">
        <f t="shared" si="11"/>
        <v/>
      </c>
      <c r="BJ14" s="121"/>
      <c r="BK14" s="120" t="str">
        <f t="shared" si="12"/>
        <v/>
      </c>
      <c r="BL14" s="120" t="str">
        <f t="shared" si="13"/>
        <v/>
      </c>
      <c r="BM14" s="120" t="str">
        <f t="shared" si="14"/>
        <v/>
      </c>
      <c r="BN14" s="120" t="str">
        <f t="shared" si="15"/>
        <v/>
      </c>
      <c r="BO14" s="98" t="str">
        <f t="shared" si="16"/>
        <v/>
      </c>
      <c r="BP14" s="98" t="str">
        <f t="shared" si="17"/>
        <v/>
      </c>
      <c r="BQ14" s="98"/>
      <c r="BR14" s="98"/>
      <c r="BS14" s="98"/>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row>
    <row r="15" spans="1:97" s="4" customFormat="1" ht="18.75" customHeight="1" x14ac:dyDescent="0.2">
      <c r="A15" s="56">
        <f t="shared" si="18"/>
        <v>3</v>
      </c>
      <c r="B15" s="245"/>
      <c r="C15" s="245"/>
      <c r="D15" s="245"/>
      <c r="E15" s="246"/>
      <c r="F15" s="246"/>
      <c r="G15" s="57"/>
      <c r="H15" s="246"/>
      <c r="I15" s="246"/>
      <c r="J15" s="107"/>
      <c r="K15" s="247"/>
      <c r="L15" s="247"/>
      <c r="M15" s="247"/>
      <c r="N15" s="248" t="str">
        <f>IF(AND(K15&lt;&gt;"",L15&lt;&gt;"",J15&lt;&gt;""),ROUND(MIN(IF(OR(J15="OZZ",J15="ZZ"),5000,17300),TRUNC(0.75*(SUMIF($D$12:$D15,$D15,K$12:K15)+SUMIF($D$12:$D15,$D15,L$12:L15)),2)) - SUMIF($D$12:$D14,$D15,N$12:N14),2),"")</f>
        <v/>
      </c>
      <c r="O15" s="249" t="str">
        <f>IF(AND(K15&lt;&gt;"",L15&lt;&gt;"",M15&lt;&gt;"",J15&lt;&gt;"",AH15&lt;&gt;""),IF(OR(J15="OZZ",J15="ZZ"),ROUND(0-SUMIF($D$12:$D14,$D15,O$12:O14),2),IF(M15=0,0,ROUND(MIN(MIN(17300,TRUNC(0.75*(SUMIF($D$12:$D$2012,$D15,K$12:K$2012)+SUMIF($D$12:$D$2012,$D15,L$12:L$2012)),2)+SUMIF($D$12:$D15,$D15,AH$12:AH15))-SUMIF($D$12:$D14,$D15,O$12:O14)-SUMIF($D$12:$D$2012,$D15,N$12:N$2012),AH15),2))),"")</f>
        <v/>
      </c>
      <c r="P15" s="250" t="str">
        <f>IF(J15&lt;&gt;"",1000 - SUMIF($D$12:$D14,$D15,P$12:P14),"")</f>
        <v/>
      </c>
      <c r="Q15" s="106"/>
      <c r="R15" s="247"/>
      <c r="S15" s="247"/>
      <c r="T15" s="247"/>
      <c r="U15" s="248" t="str">
        <f>IF(AND(R15&lt;&gt;"",S15&lt;&gt;"",Q15&lt;&gt;""),ROUND(MIN(IF(OR(Q15="OZZ",Q15="ZZ"),5000,17300),TRUNC(0.75*(SUMIF($D$12:$D15,$D15,R$12:R15)+SUMIF($D$12:$D15,$D15,S$12:S15)),2)) - SUMIF($D$12:$D14,$D15,U$12:U14),2),"")</f>
        <v/>
      </c>
      <c r="V15" s="249" t="str">
        <f>IF(AND(R15&lt;&gt;"",S15&lt;&gt;"",T15&lt;&gt;"",Q15&lt;&gt;"",AL15&lt;&gt;""),IF(OR(Q15="OZZ",Q15="ZZ"),ROUND(0-SUMIF($D$12:$D14,$D15,V$12:V14),2),IF(T15=0,0,ROUND(MIN(MIN(17300,TRUNC(0.75*(SUMIF($D$12:$D$2012,$D15,R$12:R$2012)+SUMIF($D$12:$D$2012,$D15,S$12:S$2012)),2)+SUMIF($D$12:$D15,$D15,AL$12:AL15))-SUMIF($D$12:$D14,$D15,V$12:V14)-SUMIF($D$12:$D$2012,$D15,U$12:U$2012),AL15),2))),"")</f>
        <v/>
      </c>
      <c r="W15" s="250" t="str">
        <f>IF(Q15&lt;&gt;"",1000 - SUMIF($D$12:$D14,$D15,W$12:W14),"")</f>
        <v/>
      </c>
      <c r="X15" s="106"/>
      <c r="Y15" s="247"/>
      <c r="Z15" s="247"/>
      <c r="AA15" s="247"/>
      <c r="AB15" s="248" t="str">
        <f>IF(AND(Y15&lt;&gt;"",Z15&lt;&gt;"",X15&lt;&gt;""),ROUND(MIN(IF(OR(X15="OZZ",X15="ZZ"),5000,17300),TRUNC(0.75*(SUMIF($D$12:$D15,$D15,Y$12:Y15)+SUMIF($D$12:$D15,$D15,Z$12:Z15)),2)) - SUMIF($D$12:$D14,$D15,AB$12:AB14),2),"")</f>
        <v/>
      </c>
      <c r="AC15" s="251" t="str">
        <f>IF(AND(Y15&lt;&gt;"",Z15&lt;&gt;"",AA15&lt;&gt;"",X15&lt;&gt;"",AP15&lt;&gt;""),IF(OR(X15="OZZ",X15="ZZ"),ROUND(0-SUMIF($D$12:$D14,$D15,AC$12:AC14),2),IF(AA15=0,0,ROUND(MIN(MIN(17300,TRUNC(0.75*(SUMIF($D$12:$D$2012,$D15,Y$12:Y$2012)+SUMIF($D$12:$D$2012,$D15,Z$12:Z$2012)),2)+SUMIF($D$12:$D15,$D15,AP$12:AP15))-SUMIF($D$12:$D14,$D15,AC$12:AC14)-SUMIF($D$12:$D$2012,$D15,AB$12:AB$2012),AP15),2))),"")</f>
        <v/>
      </c>
      <c r="AD15" s="250" t="str">
        <f>IF(X15&lt;&gt;"",1000 - SUMIF($D$12:$D14,$D15,AD$12:AD14),"")</f>
        <v/>
      </c>
      <c r="AE15" s="252"/>
      <c r="AF15" s="253"/>
      <c r="AG15" s="254"/>
      <c r="AH15" s="255" t="str">
        <f t="shared" si="19"/>
        <v/>
      </c>
      <c r="AI15" s="256"/>
      <c r="AJ15" s="253"/>
      <c r="AK15" s="254"/>
      <c r="AL15" s="255" t="str">
        <f t="shared" si="20"/>
        <v/>
      </c>
      <c r="AM15" s="256"/>
      <c r="AN15" s="253"/>
      <c r="AO15" s="254"/>
      <c r="AP15" s="255" t="str">
        <f t="shared" si="0"/>
        <v/>
      </c>
      <c r="AQ15" s="116" t="s">
        <v>43</v>
      </c>
      <c r="AR15" s="116" t="s">
        <v>43</v>
      </c>
      <c r="AS15" s="117"/>
      <c r="AT15" s="118"/>
      <c r="AU15" s="119" t="str">
        <f>IF(D15&lt;&gt; "", IF(COUNTIF($D$12:$D15,$D15)&gt;1,0,IF(SUM(N15,U15,AB15)&gt;0,IF(AND(X15="",OR(Q15&lt;&gt;"",J15&lt;&gt;"")),IF(Q15&lt;&gt;"",Q15,IF(J15&lt;&gt;"",J15,0)),IF(AND(Q15&lt;&gt;"",J15&lt;&gt;"",Q15=J15),Q15,X15)),0)),"")</f>
        <v/>
      </c>
      <c r="AV15" s="119" t="str">
        <f>IF(D15&lt;&gt;"",IF(COUNTIF($D$12:$D15,$D15)&gt;1,0,IF(SUM(O15,V15,AC15)&gt;0,IF(AND(X15="",OR(Q15&lt;&gt;"",J15&lt;&gt;"")),IF(Q15&lt;&gt;"",Q15,IF(J15&lt;&gt;"",J15,0)),IF(AND(Q15&lt;&gt;"",J15&lt;&gt;"",Q15=J15),Q15,X15)),0)),"")</f>
        <v/>
      </c>
      <c r="AW15" s="119" t="str">
        <f>IF(D15&lt;&gt;"",IF(COUNTIF($D$12:$D15,$D15)&gt;1,0,IF(SUM(P15,W15,AD15)&gt;0,IF(AND(X15="",OR(Q15&lt;&gt;"",J15&lt;&gt;"")),IF(Q15&lt;&gt;"",Q15,IF(J15&lt;&gt;"",J15,0)),IF(AND(Q15&lt;&gt;"",J15&lt;&gt;"",Q15=J15),Q15,X15)),0)),"")</f>
        <v/>
      </c>
      <c r="AX15" s="118" t="str">
        <f t="shared" si="1"/>
        <v/>
      </c>
      <c r="AY15" s="118" t="str">
        <f t="shared" si="2"/>
        <v/>
      </c>
      <c r="AZ15" s="118" t="str">
        <f t="shared" si="3"/>
        <v/>
      </c>
      <c r="BA15" s="118" t="str">
        <f t="shared" si="4"/>
        <v/>
      </c>
      <c r="BB15" s="118" t="str">
        <f t="shared" si="5"/>
        <v/>
      </c>
      <c r="BC15" s="118" t="str">
        <f t="shared" si="6"/>
        <v/>
      </c>
      <c r="BD15" s="118" t="str">
        <f t="shared" si="7"/>
        <v/>
      </c>
      <c r="BE15" s="118" t="str">
        <f t="shared" si="8"/>
        <v/>
      </c>
      <c r="BF15" s="118" t="str">
        <f t="shared" si="9"/>
        <v/>
      </c>
      <c r="BG15" s="120"/>
      <c r="BH15" s="120" t="str">
        <f t="shared" si="10"/>
        <v/>
      </c>
      <c r="BI15" s="120" t="str">
        <f t="shared" si="11"/>
        <v/>
      </c>
      <c r="BJ15" s="121"/>
      <c r="BK15" s="120" t="str">
        <f t="shared" si="12"/>
        <v/>
      </c>
      <c r="BL15" s="120" t="str">
        <f t="shared" si="13"/>
        <v/>
      </c>
      <c r="BM15" s="120" t="str">
        <f t="shared" si="14"/>
        <v/>
      </c>
      <c r="BN15" s="120" t="str">
        <f t="shared" si="15"/>
        <v/>
      </c>
      <c r="BO15" s="98" t="str">
        <f t="shared" si="16"/>
        <v/>
      </c>
      <c r="BP15" s="98" t="str">
        <f t="shared" si="17"/>
        <v/>
      </c>
      <c r="BQ15" s="98"/>
      <c r="BR15" s="98"/>
      <c r="BS15" s="98"/>
      <c r="BT15" s="98"/>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row>
    <row r="16" spans="1:97" s="4" customFormat="1" ht="18.75" customHeight="1" x14ac:dyDescent="0.2">
      <c r="A16" s="56">
        <f t="shared" si="18"/>
        <v>4</v>
      </c>
      <c r="B16" s="257"/>
      <c r="C16" s="257"/>
      <c r="D16" s="257"/>
      <c r="E16" s="258"/>
      <c r="F16" s="258"/>
      <c r="G16" s="57"/>
      <c r="H16" s="258"/>
      <c r="I16" s="246"/>
      <c r="J16" s="107"/>
      <c r="K16" s="247"/>
      <c r="L16" s="247"/>
      <c r="M16" s="247"/>
      <c r="N16" s="248" t="str">
        <f>IF(AND(K16&lt;&gt;"",L16&lt;&gt;"",J16&lt;&gt;""),ROUND(MIN(IF(OR(J16="OZZ",J16="ZZ"),5000,17300),TRUNC(0.75*(SUMIF($D$12:$D16,$D16,K$12:K16)+SUMIF($D$12:$D16,$D16,L$12:L16)),2)) - SUMIF($D$12:$D15,$D16,N$12:N15),2),"")</f>
        <v/>
      </c>
      <c r="O16" s="249" t="str">
        <f>IF(AND(K16&lt;&gt;"",L16&lt;&gt;"",M16&lt;&gt;"",J16&lt;&gt;"",AH16&lt;&gt;""),IF(OR(J16="OZZ",J16="ZZ"),ROUND(0-SUMIF($D$12:$D15,$D16,O$12:O15),2),IF(M16=0,0,ROUND(MIN(MIN(17300,TRUNC(0.75*(SUMIF($D$12:$D$2012,$D16,K$12:K$2012)+SUMIF($D$12:$D$2012,$D16,L$12:L$2012)),2)+SUMIF($D$12:$D16,$D16,AH$12:AH16))-SUMIF($D$12:$D15,$D16,O$12:O15)-SUMIF($D$12:$D$2012,$D16,N$12:N$2012),AH16),2))),"")</f>
        <v/>
      </c>
      <c r="P16" s="250" t="str">
        <f>IF(J16&lt;&gt;"",1000 - SUMIF($D$12:$D15,$D16,P$12:P15),"")</f>
        <v/>
      </c>
      <c r="Q16" s="106"/>
      <c r="R16" s="247"/>
      <c r="S16" s="247"/>
      <c r="T16" s="247"/>
      <c r="U16" s="248" t="str">
        <f>IF(AND(R16&lt;&gt;"",S16&lt;&gt;"",Q16&lt;&gt;""),ROUND(MIN(IF(OR(Q16="OZZ",Q16="ZZ"),5000,17300),TRUNC(0.75*(SUMIF($D$12:$D16,$D16,R$12:R16)+SUMIF($D$12:$D16,$D16,S$12:S16)),2)) - SUMIF($D$12:$D15,$D16,U$12:U15),2),"")</f>
        <v/>
      </c>
      <c r="V16" s="249" t="str">
        <f>IF(AND(R16&lt;&gt;"",S16&lt;&gt;"",T16&lt;&gt;"",Q16&lt;&gt;"",AL16&lt;&gt;""),IF(OR(Q16="OZZ",Q16="ZZ"),ROUND(0-SUMIF($D$12:$D15,$D16,V$12:V15),2),IF(T16=0,0,ROUND(MIN(MIN(17300,TRUNC(0.75*(SUMIF($D$12:$D$2012,$D16,R$12:R$2012)+SUMIF($D$12:$D$2012,$D16,S$12:S$2012)),2)+SUMIF($D$12:$D16,$D16,AL$12:AL16))-SUMIF($D$12:$D15,$D16,V$12:V15)-SUMIF($D$12:$D$2012,$D16,U$12:U$2012),AL16),2))),"")</f>
        <v/>
      </c>
      <c r="W16" s="250" t="str">
        <f>IF(Q16&lt;&gt;"",1000 - SUMIF($D$12:$D15,$D16,W$12:W15),"")</f>
        <v/>
      </c>
      <c r="X16" s="106"/>
      <c r="Y16" s="247"/>
      <c r="Z16" s="247"/>
      <c r="AA16" s="247"/>
      <c r="AB16" s="248" t="str">
        <f>IF(AND(Y16&lt;&gt;"",Z16&lt;&gt;"",X16&lt;&gt;""),ROUND(MIN(IF(OR(X16="OZZ",X16="ZZ"),5000,17300),TRUNC(0.75*(SUMIF($D$12:$D16,$D16,Y$12:Y16)+SUMIF($D$12:$D16,$D16,Z$12:Z16)),2)) - SUMIF($D$12:$D15,$D16,AB$12:AB15),2),"")</f>
        <v/>
      </c>
      <c r="AC16" s="251" t="str">
        <f>IF(AND(Y16&lt;&gt;"",Z16&lt;&gt;"",AA16&lt;&gt;"",X16&lt;&gt;"",AP16&lt;&gt;""),IF(OR(X16="OZZ",X16="ZZ"),ROUND(0-SUMIF($D$12:$D15,$D16,AC$12:AC15),2),IF(AA16=0,0,ROUND(MIN(MIN(17300,TRUNC(0.75*(SUMIF($D$12:$D$2012,$D16,Y$12:Y$2012)+SUMIF($D$12:$D$2012,$D16,Z$12:Z$2012)),2)+SUMIF($D$12:$D16,$D16,AP$12:AP16))-SUMIF($D$12:$D15,$D16,AC$12:AC15)-SUMIF($D$12:$D$2012,$D16,AB$12:AB$2012),AP16),2))),"")</f>
        <v/>
      </c>
      <c r="AD16" s="250" t="str">
        <f>IF(X16&lt;&gt;"",1000 - SUMIF($D$12:$D15,$D16,AD$12:AD15),"")</f>
        <v/>
      </c>
      <c r="AE16" s="252"/>
      <c r="AF16" s="253"/>
      <c r="AG16" s="254"/>
      <c r="AH16" s="255" t="str">
        <f t="shared" si="19"/>
        <v/>
      </c>
      <c r="AI16" s="256"/>
      <c r="AJ16" s="253"/>
      <c r="AK16" s="254"/>
      <c r="AL16" s="255" t="str">
        <f t="shared" si="20"/>
        <v/>
      </c>
      <c r="AM16" s="256"/>
      <c r="AN16" s="253"/>
      <c r="AO16" s="254"/>
      <c r="AP16" s="255" t="str">
        <f t="shared" si="0"/>
        <v/>
      </c>
      <c r="AQ16" s="116"/>
      <c r="AR16" s="116"/>
      <c r="AS16" s="117"/>
      <c r="AT16" s="118"/>
      <c r="AU16" s="119" t="str">
        <f>IF(D16&lt;&gt; "", IF(COUNTIF($D$12:$D16,$D16)&gt;1,0,IF(SUM(N16,U16,AB16)&gt;0,IF(AND(X16="",OR(Q16&lt;&gt;"",J16&lt;&gt;"")),IF(Q16&lt;&gt;"",Q16,IF(J16&lt;&gt;"",J16,0)),IF(AND(Q16&lt;&gt;"",J16&lt;&gt;"",Q16=J16),Q16,X16)),0)),"")</f>
        <v/>
      </c>
      <c r="AV16" s="119" t="str">
        <f>IF(D16&lt;&gt;"",IF(COUNTIF($D$12:$D16,$D16)&gt;1,0,IF(SUM(O16,V16,AC16)&gt;0,IF(AND(X16="",OR(Q16&lt;&gt;"",J16&lt;&gt;"")),IF(Q16&lt;&gt;"",Q16,IF(J16&lt;&gt;"",J16,0)),IF(AND(Q16&lt;&gt;"",J16&lt;&gt;"",Q16=J16),Q16,X16)),0)),"")</f>
        <v/>
      </c>
      <c r="AW16" s="119" t="str">
        <f>IF(D16&lt;&gt;"",IF(COUNTIF($D$12:$D16,$D16)&gt;1,0,IF(SUM(P16,W16,AD16)&gt;0,IF(AND(X16="",OR(Q16&lt;&gt;"",J16&lt;&gt;"")),IF(Q16&lt;&gt;"",Q16,IF(J16&lt;&gt;"",J16,0)),IF(AND(Q16&lt;&gt;"",J16&lt;&gt;"",Q16=J16),Q16,X16)),0)),"")</f>
        <v/>
      </c>
      <c r="AX16" s="118" t="str">
        <f t="shared" si="1"/>
        <v/>
      </c>
      <c r="AY16" s="118" t="str">
        <f t="shared" si="2"/>
        <v/>
      </c>
      <c r="AZ16" s="118" t="str">
        <f t="shared" si="3"/>
        <v/>
      </c>
      <c r="BA16" s="118" t="str">
        <f t="shared" si="4"/>
        <v/>
      </c>
      <c r="BB16" s="118" t="str">
        <f t="shared" si="5"/>
        <v/>
      </c>
      <c r="BC16" s="118" t="str">
        <f t="shared" si="6"/>
        <v/>
      </c>
      <c r="BD16" s="118" t="str">
        <f t="shared" si="7"/>
        <v/>
      </c>
      <c r="BE16" s="118" t="str">
        <f t="shared" si="8"/>
        <v/>
      </c>
      <c r="BF16" s="118" t="str">
        <f t="shared" si="9"/>
        <v/>
      </c>
      <c r="BG16" s="120"/>
      <c r="BH16" s="120" t="str">
        <f t="shared" si="10"/>
        <v/>
      </c>
      <c r="BI16" s="120" t="str">
        <f t="shared" si="11"/>
        <v/>
      </c>
      <c r="BJ16" s="121"/>
      <c r="BK16" s="120" t="str">
        <f t="shared" si="12"/>
        <v/>
      </c>
      <c r="BL16" s="120" t="str">
        <f t="shared" si="13"/>
        <v/>
      </c>
      <c r="BM16" s="120" t="str">
        <f t="shared" si="14"/>
        <v/>
      </c>
      <c r="BN16" s="120" t="str">
        <f t="shared" si="15"/>
        <v/>
      </c>
      <c r="BO16" s="98" t="str">
        <f t="shared" si="16"/>
        <v/>
      </c>
      <c r="BP16" s="98" t="str">
        <f t="shared" si="17"/>
        <v/>
      </c>
      <c r="BQ16" s="98"/>
      <c r="BR16" s="98"/>
      <c r="BS16" s="98"/>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row>
    <row r="17" spans="1:97" s="4" customFormat="1" ht="18.75" customHeight="1" x14ac:dyDescent="0.2">
      <c r="A17" s="56">
        <f t="shared" si="18"/>
        <v>5</v>
      </c>
      <c r="B17" s="245"/>
      <c r="C17" s="245"/>
      <c r="D17" s="245"/>
      <c r="E17" s="259"/>
      <c r="F17" s="246"/>
      <c r="G17" s="57"/>
      <c r="H17" s="258"/>
      <c r="I17" s="260"/>
      <c r="J17" s="107"/>
      <c r="K17" s="247"/>
      <c r="L17" s="247"/>
      <c r="M17" s="247"/>
      <c r="N17" s="248" t="str">
        <f>IF(AND(K17&lt;&gt;"",L17&lt;&gt;"",J17&lt;&gt;""),ROUND(MIN(IF(OR(J17="OZZ",J17="ZZ"),5000,17300),TRUNC(0.75*(SUMIF($D$12:$D17,$D17,K$12:K17)+SUMIF($D$12:$D17,$D17,L$12:L17)),2)) - SUMIF($D$12:$D16,$D17,N$12:N16),2),"")</f>
        <v/>
      </c>
      <c r="O17" s="249" t="str">
        <f>IF(AND(K17&lt;&gt;"",L17&lt;&gt;"",M17&lt;&gt;"",J17&lt;&gt;"",AH17&lt;&gt;""),IF(OR(J17="OZZ",J17="ZZ"),ROUND(0-SUMIF($D$12:$D16,$D17,O$12:O16),2),IF(M17=0,0,ROUND(MIN(MIN(17300,TRUNC(0.75*(SUMIF($D$12:$D$2012,$D17,K$12:K$2012)+SUMIF($D$12:$D$2012,$D17,L$12:L$2012)),2)+SUMIF($D$12:$D17,$D17,AH$12:AH17))-SUMIF($D$12:$D16,$D17,O$12:O16)-SUMIF($D$12:$D$2012,$D17,N$12:N$2012),AH17),2))),"")</f>
        <v/>
      </c>
      <c r="P17" s="250" t="str">
        <f>IF(J17&lt;&gt;"",1000 - SUMIF($D$12:$D16,$D17,P$12:P16),"")</f>
        <v/>
      </c>
      <c r="Q17" s="106"/>
      <c r="R17" s="247"/>
      <c r="S17" s="247"/>
      <c r="T17" s="247"/>
      <c r="U17" s="248" t="str">
        <f>IF(AND(R17&lt;&gt;"",S17&lt;&gt;"",Q17&lt;&gt;""),ROUND(MIN(IF(OR(Q17="OZZ",Q17="ZZ"),5000,17300),TRUNC(0.75*(SUMIF($D$12:$D17,$D17,R$12:R17)+SUMIF($D$12:$D17,$D17,S$12:S17)),2)) - SUMIF($D$12:$D16,$D17,U$12:U16),2),"")</f>
        <v/>
      </c>
      <c r="V17" s="249" t="str">
        <f>IF(AND(R17&lt;&gt;"",S17&lt;&gt;"",T17&lt;&gt;"",Q17&lt;&gt;"",AL17&lt;&gt;""),IF(OR(Q17="OZZ",Q17="ZZ"),ROUND(0-SUMIF($D$12:$D16,$D17,V$12:V16),2),IF(T17=0,0,ROUND(MIN(MIN(17300,TRUNC(0.75*(SUMIF($D$12:$D$2012,$D17,R$12:R$2012)+SUMIF($D$12:$D$2012,$D17,S$12:S$2012)),2)+SUMIF($D$12:$D17,$D17,AL$12:AL17))-SUMIF($D$12:$D16,$D17,V$12:V16)-SUMIF($D$12:$D$2012,$D17,U$12:U$2012),AL17),2))),"")</f>
        <v/>
      </c>
      <c r="W17" s="250" t="str">
        <f>IF(Q17&lt;&gt;"",1000 - SUMIF($D$12:$D16,$D17,W$12:W16),"")</f>
        <v/>
      </c>
      <c r="X17" s="106"/>
      <c r="Y17" s="247"/>
      <c r="Z17" s="247"/>
      <c r="AA17" s="247"/>
      <c r="AB17" s="248" t="str">
        <f>IF(AND(Y17&lt;&gt;"",Z17&lt;&gt;"",X17&lt;&gt;""),ROUND(MIN(IF(OR(X17="OZZ",X17="ZZ"),5000,17300),TRUNC(0.75*(SUMIF($D$12:$D17,$D17,Y$12:Y17)+SUMIF($D$12:$D17,$D17,Z$12:Z17)),2)) - SUMIF($D$12:$D16,$D17,AB$12:AB16),2),"")</f>
        <v/>
      </c>
      <c r="AC17" s="251" t="str">
        <f>IF(AND(Y17&lt;&gt;"",Z17&lt;&gt;"",AA17&lt;&gt;"",X17&lt;&gt;"",AP17&lt;&gt;""),IF(OR(X17="OZZ",X17="ZZ"),ROUND(0-SUMIF($D$12:$D16,$D17,AC$12:AC16),2),IF(AA17=0,0,ROUND(MIN(MIN(17300,TRUNC(0.75*(SUMIF($D$12:$D$2012,$D17,Y$12:Y$2012)+SUMIF($D$12:$D$2012,$D17,Z$12:Z$2012)),2)+SUMIF($D$12:$D17,$D17,AP$12:AP17))-SUMIF($D$12:$D16,$D17,AC$12:AC16)-SUMIF($D$12:$D$2012,$D17,AB$12:AB$2012),AP17),2))),"")</f>
        <v/>
      </c>
      <c r="AD17" s="250" t="str">
        <f>IF(X17&lt;&gt;"",1000 - SUMIF($D$12:$D16,$D17,AD$12:AD16),"")</f>
        <v/>
      </c>
      <c r="AE17" s="252"/>
      <c r="AF17" s="253"/>
      <c r="AG17" s="254"/>
      <c r="AH17" s="255" t="str">
        <f t="shared" si="19"/>
        <v/>
      </c>
      <c r="AI17" s="256"/>
      <c r="AJ17" s="253"/>
      <c r="AK17" s="254"/>
      <c r="AL17" s="255" t="str">
        <f t="shared" si="20"/>
        <v/>
      </c>
      <c r="AM17" s="256"/>
      <c r="AN17" s="253"/>
      <c r="AO17" s="254"/>
      <c r="AP17" s="255" t="str">
        <f t="shared" si="0"/>
        <v/>
      </c>
      <c r="AQ17" s="116">
        <v>111</v>
      </c>
      <c r="AR17" s="116">
        <v>111</v>
      </c>
      <c r="AS17" s="117"/>
      <c r="AT17" s="118"/>
      <c r="AU17" s="119" t="str">
        <f>IF(D17&lt;&gt; "", IF(COUNTIF($D$12:$D17,$D17)&gt;1,0,IF(SUM(N17,U17,AB17)&gt;0,IF(AND(X17="",OR(Q17&lt;&gt;"",J17&lt;&gt;"")),IF(Q17&lt;&gt;"",Q17,IF(J17&lt;&gt;"",J17,0)),IF(AND(Q17&lt;&gt;"",J17&lt;&gt;"",Q17=J17),Q17,X17)),0)),"")</f>
        <v/>
      </c>
      <c r="AV17" s="119" t="str">
        <f>IF(D17&lt;&gt;"",IF(COUNTIF($D$12:$D17,$D17)&gt;1,0,IF(SUM(O17,V17,AC17)&gt;0,IF(AND(X17="",OR(Q17&lt;&gt;"",J17&lt;&gt;"")),IF(Q17&lt;&gt;"",Q17,IF(J17&lt;&gt;"",J17,0)),IF(AND(Q17&lt;&gt;"",J17&lt;&gt;"",Q17=J17),Q17,X17)),0)),"")</f>
        <v/>
      </c>
      <c r="AW17" s="119" t="str">
        <f>IF(D17&lt;&gt;"",IF(COUNTIF($D$12:$D17,$D17)&gt;1,0,IF(SUM(P17,W17,AD17)&gt;0,IF(AND(X17="",OR(Q17&lt;&gt;"",J17&lt;&gt;"")),IF(Q17&lt;&gt;"",Q17,IF(J17&lt;&gt;"",J17,0)),IF(AND(Q17&lt;&gt;"",J17&lt;&gt;"",Q17=J17),Q17,X17)),0)),"")</f>
        <v/>
      </c>
      <c r="AX17" s="118" t="str">
        <f t="shared" si="1"/>
        <v/>
      </c>
      <c r="AY17" s="118" t="str">
        <f t="shared" si="2"/>
        <v/>
      </c>
      <c r="AZ17" s="118" t="str">
        <f t="shared" si="3"/>
        <v/>
      </c>
      <c r="BA17" s="118" t="str">
        <f t="shared" si="4"/>
        <v/>
      </c>
      <c r="BB17" s="118" t="str">
        <f t="shared" si="5"/>
        <v/>
      </c>
      <c r="BC17" s="118" t="str">
        <f t="shared" si="6"/>
        <v/>
      </c>
      <c r="BD17" s="118" t="str">
        <f t="shared" si="7"/>
        <v/>
      </c>
      <c r="BE17" s="118" t="str">
        <f t="shared" si="8"/>
        <v/>
      </c>
      <c r="BF17" s="118" t="str">
        <f t="shared" si="9"/>
        <v/>
      </c>
      <c r="BG17" s="120"/>
      <c r="BH17" s="120" t="str">
        <f t="shared" si="10"/>
        <v/>
      </c>
      <c r="BI17" s="120" t="str">
        <f t="shared" si="11"/>
        <v/>
      </c>
      <c r="BJ17" s="121"/>
      <c r="BK17" s="120" t="str">
        <f t="shared" si="12"/>
        <v/>
      </c>
      <c r="BL17" s="120" t="str">
        <f t="shared" si="13"/>
        <v/>
      </c>
      <c r="BM17" s="120" t="str">
        <f t="shared" si="14"/>
        <v/>
      </c>
      <c r="BN17" s="120" t="str">
        <f t="shared" si="15"/>
        <v/>
      </c>
      <c r="BO17" s="98" t="str">
        <f t="shared" si="16"/>
        <v/>
      </c>
      <c r="BP17" s="98" t="str">
        <f t="shared" si="17"/>
        <v/>
      </c>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row>
    <row r="18" spans="1:97" s="4" customFormat="1" ht="18.75" customHeight="1" x14ac:dyDescent="0.2">
      <c r="A18" s="3">
        <f t="shared" si="18"/>
        <v>6</v>
      </c>
      <c r="B18" s="245"/>
      <c r="C18" s="245"/>
      <c r="D18" s="257"/>
      <c r="E18" s="246"/>
      <c r="F18" s="259"/>
      <c r="G18" s="57"/>
      <c r="H18" s="258"/>
      <c r="I18" s="261"/>
      <c r="J18" s="106"/>
      <c r="K18" s="247"/>
      <c r="L18" s="247"/>
      <c r="M18" s="247"/>
      <c r="N18" s="248" t="str">
        <f>IF(AND(K18&lt;&gt;"",L18&lt;&gt;"",J18&lt;&gt;""),ROUND(MIN(IF(OR(J18="OZZ",J18="ZZ"),5000,17300),TRUNC(0.75*(SUMIF($D$12:$D18,$D18,K$12:K18)+SUMIF($D$12:$D18,$D18,L$12:L18)),2)) - SUMIF($D$12:$D17,$D18,N$12:N17),2),"")</f>
        <v/>
      </c>
      <c r="O18" s="249" t="str">
        <f>IF(AND(K18&lt;&gt;"",L18&lt;&gt;"",M18&lt;&gt;"",J18&lt;&gt;"",AH18&lt;&gt;""),IF(OR(J18="OZZ",J18="ZZ"),ROUND(0-SUMIF($D$12:$D17,$D18,O$12:O17),2),IF(M18=0,0,ROUND(MIN(MIN(17300,TRUNC(0.75*(SUMIF($D$12:$D$2012,$D18,K$12:K$2012)+SUMIF($D$12:$D$2012,$D18,L$12:L$2012)),2)+SUMIF($D$12:$D18,$D18,AH$12:AH18))-SUMIF($D$12:$D17,$D18,O$12:O17)-SUMIF($D$12:$D$2012,$D18,N$12:N$2012),AH18),2))),"")</f>
        <v/>
      </c>
      <c r="P18" s="250" t="str">
        <f>IF(J18&lt;&gt;"",1000 - SUMIF($D$12:$D17,$D18,P$12:P17),"")</f>
        <v/>
      </c>
      <c r="Q18" s="106"/>
      <c r="R18" s="247"/>
      <c r="S18" s="247"/>
      <c r="T18" s="247"/>
      <c r="U18" s="248" t="str">
        <f>IF(AND(R18&lt;&gt;"",S18&lt;&gt;"",Q18&lt;&gt;""),ROUND(MIN(IF(OR(Q18="OZZ",Q18="ZZ"),5000,17300),TRUNC(0.75*(SUMIF($D$12:$D18,$D18,R$12:R18)+SUMIF($D$12:$D18,$D18,S$12:S18)),2)) - SUMIF($D$12:$D17,$D18,U$12:U17),2),"")</f>
        <v/>
      </c>
      <c r="V18" s="249" t="str">
        <f>IF(AND(R18&lt;&gt;"",S18&lt;&gt;"",T18&lt;&gt;"",Q18&lt;&gt;"",AL18&lt;&gt;""),IF(OR(Q18="OZZ",Q18="ZZ"),ROUND(0-SUMIF($D$12:$D17,$D18,V$12:V17),2),IF(T18=0,0,ROUND(MIN(MIN(17300,TRUNC(0.75*(SUMIF($D$12:$D$2012,$D18,R$12:R$2012)+SUMIF($D$12:$D$2012,$D18,S$12:S$2012)),2)+SUMIF($D$12:$D18,$D18,AL$12:AL18))-SUMIF($D$12:$D17,$D18,V$12:V17)-SUMIF($D$12:$D$2012,$D18,U$12:U$2012),AL18),2))),"")</f>
        <v/>
      </c>
      <c r="W18" s="250" t="str">
        <f>IF(Q18&lt;&gt;"",1000 - SUMIF($D$12:$D17,$D18,W$12:W17),"")</f>
        <v/>
      </c>
      <c r="X18" s="106"/>
      <c r="Y18" s="247"/>
      <c r="Z18" s="247"/>
      <c r="AA18" s="247"/>
      <c r="AB18" s="248" t="str">
        <f>IF(AND(Y18&lt;&gt;"",Z18&lt;&gt;"",X18&lt;&gt;""),ROUND(MIN(IF(OR(X18="OZZ",X18="ZZ"),5000,17300),TRUNC(0.75*(SUMIF($D$12:$D18,$D18,Y$12:Y18)+SUMIF($D$12:$D18,$D18,Z$12:Z18)),2)) - SUMIF($D$12:$D17,$D18,AB$12:AB17),2),"")</f>
        <v/>
      </c>
      <c r="AC18" s="251" t="str">
        <f>IF(AND(Y18&lt;&gt;"",Z18&lt;&gt;"",AA18&lt;&gt;"",X18&lt;&gt;"",AP18&lt;&gt;""),IF(OR(X18="OZZ",X18="ZZ"),ROUND(0-SUMIF($D$12:$D17,$D18,AC$12:AC17),2),IF(AA18=0,0,ROUND(MIN(MIN(17300,TRUNC(0.75*(SUMIF($D$12:$D$2012,$D18,Y$12:Y$2012)+SUMIF($D$12:$D$2012,$D18,Z$12:Z$2012)),2)+SUMIF($D$12:$D18,$D18,AP$12:AP18))-SUMIF($D$12:$D17,$D18,AC$12:AC17)-SUMIF($D$12:$D$2012,$D18,AB$12:AB$2012),AP18),2))),"")</f>
        <v/>
      </c>
      <c r="AD18" s="250" t="str">
        <f>IF(X18&lt;&gt;"",1000 - SUMIF($D$12:$D17,$D18,AD$12:AD17),"")</f>
        <v/>
      </c>
      <c r="AE18" s="252"/>
      <c r="AF18" s="253"/>
      <c r="AG18" s="254"/>
      <c r="AH18" s="255" t="str">
        <f t="shared" si="19"/>
        <v/>
      </c>
      <c r="AI18" s="256"/>
      <c r="AJ18" s="253"/>
      <c r="AK18" s="254"/>
      <c r="AL18" s="255" t="str">
        <f t="shared" si="20"/>
        <v/>
      </c>
      <c r="AM18" s="256"/>
      <c r="AN18" s="253"/>
      <c r="AO18" s="254"/>
      <c r="AP18" s="255" t="str">
        <f t="shared" si="0"/>
        <v/>
      </c>
      <c r="AQ18" s="116">
        <v>201</v>
      </c>
      <c r="AR18" s="116">
        <v>201</v>
      </c>
      <c r="AS18" s="117"/>
      <c r="AT18" s="118"/>
      <c r="AU18" s="119" t="str">
        <f>IF(D18&lt;&gt; "", IF(COUNTIF($D$12:$D18,$D18)&gt;1,0,IF(SUM(N18,U18,AB18)&gt;0,IF(AND(X18="",OR(Q18&lt;&gt;"",J18&lt;&gt;"")),IF(Q18&lt;&gt;"",Q18,IF(J18&lt;&gt;"",J18,0)),IF(AND(Q18&lt;&gt;"",J18&lt;&gt;"",Q18=J18),Q18,X18)),0)),"")</f>
        <v/>
      </c>
      <c r="AV18" s="119" t="str">
        <f>IF(D18&lt;&gt;"",IF(COUNTIF($D$12:$D18,$D18)&gt;1,0,IF(SUM(O18,V18,AC18)&gt;0,IF(AND(X18="",OR(Q18&lt;&gt;"",J18&lt;&gt;"")),IF(Q18&lt;&gt;"",Q18,IF(J18&lt;&gt;"",J18,0)),IF(AND(Q18&lt;&gt;"",J18&lt;&gt;"",Q18=J18),Q18,X18)),0)),"")</f>
        <v/>
      </c>
      <c r="AW18" s="119" t="str">
        <f>IF(D18&lt;&gt;"",IF(COUNTIF($D$12:$D18,$D18)&gt;1,0,IF(SUM(P18,W18,AD18)&gt;0,IF(AND(X18="",OR(Q18&lt;&gt;"",J18&lt;&gt;"")),IF(Q18&lt;&gt;"",Q18,IF(J18&lt;&gt;"",J18,0)),IF(AND(Q18&lt;&gt;"",J18&lt;&gt;"",Q18=J18),Q18,X18)),0)),"")</f>
        <v/>
      </c>
      <c r="AX18" s="118" t="str">
        <f t="shared" si="1"/>
        <v/>
      </c>
      <c r="AY18" s="118" t="str">
        <f t="shared" si="2"/>
        <v/>
      </c>
      <c r="AZ18" s="118" t="str">
        <f t="shared" si="3"/>
        <v/>
      </c>
      <c r="BA18" s="118" t="str">
        <f t="shared" si="4"/>
        <v/>
      </c>
      <c r="BB18" s="118" t="str">
        <f t="shared" si="5"/>
        <v/>
      </c>
      <c r="BC18" s="118" t="str">
        <f t="shared" si="6"/>
        <v/>
      </c>
      <c r="BD18" s="118" t="str">
        <f t="shared" si="7"/>
        <v/>
      </c>
      <c r="BE18" s="118" t="str">
        <f t="shared" si="8"/>
        <v/>
      </c>
      <c r="BF18" s="118" t="str">
        <f t="shared" si="9"/>
        <v/>
      </c>
      <c r="BG18" s="120"/>
      <c r="BH18" s="120" t="str">
        <f t="shared" si="10"/>
        <v/>
      </c>
      <c r="BI18" s="120" t="str">
        <f t="shared" si="11"/>
        <v/>
      </c>
      <c r="BJ18" s="121"/>
      <c r="BK18" s="120" t="str">
        <f t="shared" si="12"/>
        <v/>
      </c>
      <c r="BL18" s="120" t="str">
        <f t="shared" si="13"/>
        <v/>
      </c>
      <c r="BM18" s="120" t="str">
        <f t="shared" si="14"/>
        <v/>
      </c>
      <c r="BN18" s="120" t="str">
        <f t="shared" si="15"/>
        <v/>
      </c>
      <c r="BO18" s="98" t="str">
        <f t="shared" si="16"/>
        <v/>
      </c>
      <c r="BP18" s="98" t="str">
        <f t="shared" si="17"/>
        <v/>
      </c>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row>
    <row r="19" spans="1:97" s="4" customFormat="1" ht="18.75" customHeight="1" x14ac:dyDescent="0.2">
      <c r="A19" s="3">
        <f t="shared" si="18"/>
        <v>7</v>
      </c>
      <c r="B19" s="262"/>
      <c r="C19" s="263"/>
      <c r="D19" s="245"/>
      <c r="E19" s="259"/>
      <c r="F19" s="259"/>
      <c r="G19" s="43"/>
      <c r="H19" s="264"/>
      <c r="I19" s="261"/>
      <c r="J19" s="106"/>
      <c r="K19" s="247"/>
      <c r="L19" s="247"/>
      <c r="M19" s="247"/>
      <c r="N19" s="248" t="str">
        <f>IF(AND(K19&lt;&gt;"",L19&lt;&gt;"",J19&lt;&gt;""),ROUND(MIN(IF(OR(J19="OZZ",J19="ZZ"),5000,17300),TRUNC(0.75*(SUMIF($D$12:$D19,$D19,K$12:K19)+SUMIF($D$12:$D19,$D19,L$12:L19)),2)) - SUMIF($D$12:$D18,$D19,N$12:N18),2),"")</f>
        <v/>
      </c>
      <c r="O19" s="249" t="str">
        <f>IF(AND(K19&lt;&gt;"",L19&lt;&gt;"",M19&lt;&gt;"",J19&lt;&gt;"",AH19&lt;&gt;""),IF(OR(J19="OZZ",J19="ZZ"),ROUND(0-SUMIF($D$12:$D18,$D19,O$12:O18),2),IF(M19=0,0,ROUND(MIN(MIN(17300,TRUNC(0.75*(SUMIF($D$12:$D$2012,$D19,K$12:K$2012)+SUMIF($D$12:$D$2012,$D19,L$12:L$2012)),2)+SUMIF($D$12:$D19,$D19,AH$12:AH19))-SUMIF($D$12:$D18,$D19,O$12:O18)-SUMIF($D$12:$D$2012,$D19,N$12:N$2012),AH19),2))),"")</f>
        <v/>
      </c>
      <c r="P19" s="250" t="str">
        <f>IF(J19&lt;&gt;"",1000 - SUMIF($D$12:$D18,$D19,P$12:P18),"")</f>
        <v/>
      </c>
      <c r="Q19" s="106"/>
      <c r="R19" s="247"/>
      <c r="S19" s="247"/>
      <c r="T19" s="247"/>
      <c r="U19" s="248" t="str">
        <f>IF(AND(R19&lt;&gt;"",S19&lt;&gt;"",Q19&lt;&gt;""),ROUND(MIN(IF(OR(Q19="OZZ",Q19="ZZ"),5000,17300),TRUNC(0.75*(SUMIF($D$12:$D19,$D19,R$12:R19)+SUMIF($D$12:$D19,$D19,S$12:S19)),2)) - SUMIF($D$12:$D18,$D19,U$12:U18),2),"")</f>
        <v/>
      </c>
      <c r="V19" s="248" t="str">
        <f>IF(AND(R19&lt;&gt;"",S19&lt;&gt;"",T19&lt;&gt;"",Q19&lt;&gt;"",AL19&lt;&gt;""),IF(OR(Q19="OZZ",Q19="ZZ"),ROUND(0-SUMIF($D$12:$D18,$D19,V$12:V18),2),IF(T19=0,0,ROUND(MIN(MIN(17300,TRUNC(0.75*(SUMIF($D$12:$D$2012,$D19,R$12:R$2012)+SUMIF($D$12:$D$2012,$D19,S$12:S$2012)),2)+SUMIF($D$12:$D19,$D19,AL$12:AL19))-SUMIF($D$12:$D18,$D19,V$12:V18)-SUMIF($D$12:$D$2012,$D19,U$12:U$2012),AL19),2))),"")</f>
        <v/>
      </c>
      <c r="W19" s="250" t="str">
        <f>IF(Q19&lt;&gt;"",1000 - SUMIF($D$12:$D18,$D19,W$12:W18),"")</f>
        <v/>
      </c>
      <c r="X19" s="106"/>
      <c r="Y19" s="247"/>
      <c r="Z19" s="247"/>
      <c r="AA19" s="247"/>
      <c r="AB19" s="248" t="str">
        <f>IF(AND(Y19&lt;&gt;"",Z19&lt;&gt;"",X19&lt;&gt;""),ROUND(MIN(IF(OR(X19="OZZ",X19="ZZ"),5000,17300),TRUNC(0.75*(SUMIF($D$12:$D19,$D19,Y$12:Y19)+SUMIF($D$12:$D19,$D19,Z$12:Z19)),2)) - SUMIF($D$12:$D18,$D19,AB$12:AB18),2),"")</f>
        <v/>
      </c>
      <c r="AC19" s="251" t="str">
        <f>IF(AND(Y19&lt;&gt;"",Z19&lt;&gt;"",AA19&lt;&gt;"",X19&lt;&gt;"",AP19&lt;&gt;""),IF(OR(X19="OZZ",X19="ZZ"),ROUND(0-SUMIF($D$12:$D18,$D19,AC$12:AC18),2),IF(AA19=0,0,ROUND(MIN(MIN(17300,TRUNC(0.75*(SUMIF($D$12:$D$2012,$D19,Y$12:Y$2012)+SUMIF($D$12:$D$2012,$D19,Z$12:Z$2012)),2)+SUMIF($D$12:$D19,$D19,AP$12:AP19))-SUMIF($D$12:$D18,$D19,AC$12:AC18)-SUMIF($D$12:$D$2012,$D19,AB$12:AB$2012),AP19),2))),"")</f>
        <v/>
      </c>
      <c r="AD19" s="250" t="str">
        <f>IF(X19&lt;&gt;"",1000 - SUMIF($D$12:$D18,$D19,AD$12:AD18),"")</f>
        <v/>
      </c>
      <c r="AE19" s="252"/>
      <c r="AF19" s="253"/>
      <c r="AG19" s="254"/>
      <c r="AH19" s="255" t="str">
        <f t="shared" si="19"/>
        <v/>
      </c>
      <c r="AI19" s="256"/>
      <c r="AJ19" s="253"/>
      <c r="AK19" s="254"/>
      <c r="AL19" s="255" t="str">
        <f t="shared" si="20"/>
        <v/>
      </c>
      <c r="AM19" s="256"/>
      <c r="AN19" s="253"/>
      <c r="AO19" s="254"/>
      <c r="AP19" s="255" t="str">
        <f t="shared" si="0"/>
        <v/>
      </c>
      <c r="AQ19" s="116">
        <v>205</v>
      </c>
      <c r="AR19" s="116">
        <v>205</v>
      </c>
      <c r="AS19" s="117"/>
      <c r="AT19" s="118"/>
      <c r="AU19" s="119" t="str">
        <f>IF(D19&lt;&gt; "", IF(COUNTIF($D$12:$D19,$D19)&gt;1,0,IF(SUM(N19,U19,AB19)&gt;0,IF(AND(X19="",OR(Q19&lt;&gt;"",J19&lt;&gt;"")),IF(Q19&lt;&gt;"",Q19,IF(J19&lt;&gt;"",J19,0)),IF(AND(Q19&lt;&gt;"",J19&lt;&gt;"",Q19=J19),Q19,X19)),0)),"")</f>
        <v/>
      </c>
      <c r="AV19" s="119" t="str">
        <f>IF(D19&lt;&gt;"",IF(COUNTIF($D$12:$D19,$D19)&gt;1,0,IF(SUM(O19,V19,AC19)&gt;0,IF(AND(X19="",OR(Q19&lt;&gt;"",J19&lt;&gt;"")),IF(Q19&lt;&gt;"",Q19,IF(J19&lt;&gt;"",J19,0)),IF(AND(Q19&lt;&gt;"",J19&lt;&gt;"",Q19=J19),Q19,X19)),0)),"")</f>
        <v/>
      </c>
      <c r="AW19" s="119" t="str">
        <f>IF(D19&lt;&gt;"",IF(COUNTIF($D$12:$D19,$D19)&gt;1,0,IF(SUM(P19,W19,AD19)&gt;0,IF(AND(X19="",OR(Q19&lt;&gt;"",J19&lt;&gt;"")),IF(Q19&lt;&gt;"",Q19,IF(J19&lt;&gt;"",J19,0)),IF(AND(Q19&lt;&gt;"",J19&lt;&gt;"",Q19=J19),Q19,X19)),0)),"")</f>
        <v/>
      </c>
      <c r="AX19" s="118" t="str">
        <f t="shared" si="1"/>
        <v/>
      </c>
      <c r="AY19" s="118" t="str">
        <f t="shared" si="2"/>
        <v/>
      </c>
      <c r="AZ19" s="118" t="str">
        <f t="shared" si="3"/>
        <v/>
      </c>
      <c r="BA19" s="118" t="str">
        <f t="shared" si="4"/>
        <v/>
      </c>
      <c r="BB19" s="118" t="str">
        <f t="shared" si="5"/>
        <v/>
      </c>
      <c r="BC19" s="118" t="str">
        <f t="shared" si="6"/>
        <v/>
      </c>
      <c r="BD19" s="118" t="str">
        <f t="shared" si="7"/>
        <v/>
      </c>
      <c r="BE19" s="118" t="str">
        <f t="shared" si="8"/>
        <v/>
      </c>
      <c r="BF19" s="118" t="str">
        <f t="shared" si="9"/>
        <v/>
      </c>
      <c r="BG19" s="120"/>
      <c r="BH19" s="120" t="str">
        <f t="shared" si="10"/>
        <v/>
      </c>
      <c r="BI19" s="120" t="str">
        <f t="shared" si="11"/>
        <v/>
      </c>
      <c r="BJ19" s="121"/>
      <c r="BK19" s="120" t="str">
        <f t="shared" si="12"/>
        <v/>
      </c>
      <c r="BL19" s="120" t="str">
        <f t="shared" si="13"/>
        <v/>
      </c>
      <c r="BM19" s="120" t="str">
        <f t="shared" si="14"/>
        <v/>
      </c>
      <c r="BN19" s="120" t="str">
        <f t="shared" si="15"/>
        <v/>
      </c>
      <c r="BO19" s="98" t="str">
        <f t="shared" si="16"/>
        <v/>
      </c>
      <c r="BP19" s="98" t="str">
        <f t="shared" si="17"/>
        <v/>
      </c>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row>
    <row r="20" spans="1:97" s="4" customFormat="1" ht="18.75" customHeight="1" x14ac:dyDescent="0.2">
      <c r="A20" s="3">
        <f t="shared" si="18"/>
        <v>8</v>
      </c>
      <c r="B20" s="263"/>
      <c r="C20" s="263"/>
      <c r="D20" s="257"/>
      <c r="E20" s="259"/>
      <c r="F20" s="259"/>
      <c r="G20" s="43"/>
      <c r="H20" s="264"/>
      <c r="I20" s="261"/>
      <c r="J20" s="106"/>
      <c r="K20" s="247"/>
      <c r="L20" s="247"/>
      <c r="M20" s="247"/>
      <c r="N20" s="248" t="str">
        <f>IF(AND(K20&lt;&gt;"",L20&lt;&gt;"",J20&lt;&gt;""),ROUND(MIN(IF(OR(J20="OZZ",J20="ZZ"),5000,17300),TRUNC(0.75*(SUMIF($D$12:$D20,$D20,K$12:K20)+SUMIF($D$12:$D20,$D20,L$12:L20)),2)) - SUMIF($D$12:$D19,$D20,N$12:N19),2),"")</f>
        <v/>
      </c>
      <c r="O20" s="249" t="str">
        <f>IF(AND(K20&lt;&gt;"",L20&lt;&gt;"",M20&lt;&gt;"",J20&lt;&gt;"",AH20&lt;&gt;""),IF(OR(J20="OZZ",J20="ZZ"),ROUND(0-SUMIF($D$12:$D19,$D20,O$12:O19),2),IF(M20=0,0,ROUND(MIN(MIN(17300,TRUNC(0.75*(SUMIF($D$12:$D$2012,$D20,K$12:K$2012)+SUMIF($D$12:$D$2012,$D20,L$12:L$2012)),2)+SUMIF($D$12:$D20,$D20,AH$12:AH20))-SUMIF($D$12:$D19,$D20,O$12:O19)-SUMIF($D$12:$D$2012,$D20,N$12:N$2012),AH20),2))),"")</f>
        <v/>
      </c>
      <c r="P20" s="250" t="str">
        <f>IF(J20&lt;&gt;"",1000 - SUMIF($D$12:$D19,$D20,P$12:P19),"")</f>
        <v/>
      </c>
      <c r="Q20" s="106"/>
      <c r="R20" s="247"/>
      <c r="S20" s="247"/>
      <c r="T20" s="247"/>
      <c r="U20" s="248" t="str">
        <f>IF(AND(R20&lt;&gt;"",S20&lt;&gt;"",Q20&lt;&gt;""),ROUND(MIN(IF(OR(Q20="OZZ",Q20="ZZ"),5000,17300),TRUNC(0.75*(SUMIF($D$12:$D20,$D20,R$12:R20)+SUMIF($D$12:$D20,$D20,S$12:S20)),2)) - SUMIF($D$12:$D19,$D20,U$12:U19),2),"")</f>
        <v/>
      </c>
      <c r="V20" s="248" t="str">
        <f>IF(AND(R20&lt;&gt;"",S20&lt;&gt;"",T20&lt;&gt;"",Q20&lt;&gt;"",AL20&lt;&gt;""),IF(OR(Q20="OZZ",Q20="ZZ"),ROUND(0-SUMIF($D$12:$D19,$D20,V$12:V19),2),IF(T20=0,0,ROUND(MIN(MIN(17300,TRUNC(0.75*(SUMIF($D$12:$D$2012,$D20,R$12:R$2012)+SUMIF($D$12:$D$2012,$D20,S$12:S$2012)),2)+SUMIF($D$12:$D20,$D20,AL$12:AL20))-SUMIF($D$12:$D19,$D20,V$12:V19)-SUMIF($D$12:$D$2012,$D20,U$12:U$2012),AL20),2))),"")</f>
        <v/>
      </c>
      <c r="W20" s="250" t="str">
        <f>IF(Q20&lt;&gt;"",1000 - SUMIF($D$12:$D19,$D20,W$12:W19),"")</f>
        <v/>
      </c>
      <c r="X20" s="106"/>
      <c r="Y20" s="247"/>
      <c r="Z20" s="247"/>
      <c r="AA20" s="247"/>
      <c r="AB20" s="248" t="str">
        <f>IF(AND(Y20&lt;&gt;"",Z20&lt;&gt;"",X20&lt;&gt;""),ROUND(MIN(IF(OR(X20="OZZ",X20="ZZ"),5000,17300),TRUNC(0.75*(SUMIF($D$12:$D20,$D20,Y$12:Y20)+SUMIF($D$12:$D20,$D20,Z$12:Z20)),2)) - SUMIF($D$12:$D19,$D20,AB$12:AB19),2),"")</f>
        <v/>
      </c>
      <c r="AC20" s="251" t="str">
        <f>IF(AND(Y20&lt;&gt;"",Z20&lt;&gt;"",AA20&lt;&gt;"",X20&lt;&gt;"",AP20&lt;&gt;""),IF(OR(X20="OZZ",X20="ZZ"),ROUND(0-SUMIF($D$12:$D19,$D20,AC$12:AC19),2),IF(AA20=0,0,ROUND(MIN(MIN(17300,TRUNC(0.75*(SUMIF($D$12:$D$2012,$D20,Y$12:Y$2012)+SUMIF($D$12:$D$2012,$D20,Z$12:Z$2012)),2)+SUMIF($D$12:$D20,$D20,AP$12:AP20))-SUMIF($D$12:$D19,$D20,AC$12:AC19)-SUMIF($D$12:$D$2012,$D20,AB$12:AB$2012),AP20),2))),"")</f>
        <v/>
      </c>
      <c r="AD20" s="250" t="str">
        <f>IF(X20&lt;&gt;"",1000 - SUMIF($D$12:$D19,$D20,AD$12:AD19),"")</f>
        <v/>
      </c>
      <c r="AE20" s="252"/>
      <c r="AF20" s="253"/>
      <c r="AG20" s="254"/>
      <c r="AH20" s="255" t="str">
        <f t="shared" si="19"/>
        <v/>
      </c>
      <c r="AI20" s="256"/>
      <c r="AJ20" s="253"/>
      <c r="AK20" s="254"/>
      <c r="AL20" s="255" t="str">
        <f t="shared" si="20"/>
        <v/>
      </c>
      <c r="AM20" s="256"/>
      <c r="AN20" s="253"/>
      <c r="AO20" s="254"/>
      <c r="AP20" s="255" t="str">
        <f t="shared" si="0"/>
        <v/>
      </c>
      <c r="AQ20" s="116">
        <v>207</v>
      </c>
      <c r="AR20" s="116">
        <v>207</v>
      </c>
      <c r="AS20" s="117"/>
      <c r="AT20" s="118"/>
      <c r="AU20" s="119" t="str">
        <f>IF(D20&lt;&gt; "", IF(COUNTIF($D$12:$D20,$D20)&gt;1,0,IF(SUM(N20,U20,AB20)&gt;0,IF(AND(X20="",OR(Q20&lt;&gt;"",J20&lt;&gt;"")),IF(Q20&lt;&gt;"",Q20,IF(J20&lt;&gt;"",J20,0)),IF(AND(Q20&lt;&gt;"",J20&lt;&gt;"",Q20=J20),Q20,X20)),0)),"")</f>
        <v/>
      </c>
      <c r="AV20" s="119" t="str">
        <f>IF(D20&lt;&gt;"",IF(COUNTIF($D$12:$D20,$D20)&gt;1,0,IF(SUM(O20,V20,AC20)&gt;0,IF(AND(X20="",OR(Q20&lt;&gt;"",J20&lt;&gt;"")),IF(Q20&lt;&gt;"",Q20,IF(J20&lt;&gt;"",J20,0)),IF(AND(Q20&lt;&gt;"",J20&lt;&gt;"",Q20=J20),Q20,X20)),0)),"")</f>
        <v/>
      </c>
      <c r="AW20" s="119" t="str">
        <f>IF(D20&lt;&gt;"",IF(COUNTIF($D$12:$D20,$D20)&gt;1,0,IF(SUM(P20,W20,AD20)&gt;0,IF(AND(X20="",OR(Q20&lt;&gt;"",J20&lt;&gt;"")),IF(Q20&lt;&gt;"",Q20,IF(J20&lt;&gt;"",J20,0)),IF(AND(Q20&lt;&gt;"",J20&lt;&gt;"",Q20=J20),Q20,X20)),0)),"")</f>
        <v/>
      </c>
      <c r="AX20" s="118" t="str">
        <f t="shared" si="1"/>
        <v/>
      </c>
      <c r="AY20" s="118" t="str">
        <f t="shared" si="2"/>
        <v/>
      </c>
      <c r="AZ20" s="118" t="str">
        <f t="shared" si="3"/>
        <v/>
      </c>
      <c r="BA20" s="118" t="str">
        <f t="shared" si="4"/>
        <v/>
      </c>
      <c r="BB20" s="118" t="str">
        <f t="shared" si="5"/>
        <v/>
      </c>
      <c r="BC20" s="118" t="str">
        <f t="shared" si="6"/>
        <v/>
      </c>
      <c r="BD20" s="118" t="str">
        <f t="shared" si="7"/>
        <v/>
      </c>
      <c r="BE20" s="118" t="str">
        <f t="shared" si="8"/>
        <v/>
      </c>
      <c r="BF20" s="118" t="str">
        <f t="shared" si="9"/>
        <v/>
      </c>
      <c r="BG20" s="120"/>
      <c r="BH20" s="120" t="str">
        <f t="shared" si="10"/>
        <v/>
      </c>
      <c r="BI20" s="120" t="str">
        <f t="shared" si="11"/>
        <v/>
      </c>
      <c r="BJ20" s="121"/>
      <c r="BK20" s="120" t="str">
        <f t="shared" si="12"/>
        <v/>
      </c>
      <c r="BL20" s="120" t="str">
        <f t="shared" si="13"/>
        <v/>
      </c>
      <c r="BM20" s="120" t="str">
        <f t="shared" si="14"/>
        <v/>
      </c>
      <c r="BN20" s="120" t="str">
        <f t="shared" si="15"/>
        <v/>
      </c>
      <c r="BO20" s="98" t="str">
        <f t="shared" si="16"/>
        <v/>
      </c>
      <c r="BP20" s="98" t="str">
        <f t="shared" si="17"/>
        <v/>
      </c>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row>
    <row r="21" spans="1:97" s="4" customFormat="1" ht="18.75" customHeight="1" x14ac:dyDescent="0.2">
      <c r="A21" s="3">
        <f t="shared" si="18"/>
        <v>9</v>
      </c>
      <c r="B21" s="263"/>
      <c r="C21" s="263"/>
      <c r="D21" s="257"/>
      <c r="E21" s="259"/>
      <c r="F21" s="259"/>
      <c r="G21" s="43"/>
      <c r="H21" s="264"/>
      <c r="I21" s="261"/>
      <c r="J21" s="106"/>
      <c r="K21" s="247"/>
      <c r="L21" s="247"/>
      <c r="M21" s="247"/>
      <c r="N21" s="248" t="str">
        <f>IF(AND(K21&lt;&gt;"",L21&lt;&gt;"",J21&lt;&gt;""),ROUND(MIN(IF(OR(J21="OZZ",J21="ZZ"),5000,17300),TRUNC(0.75*(SUMIF($D$12:$D21,$D21,K$12:K21)+SUMIF($D$12:$D21,$D21,L$12:L21)),2)) - SUMIF($D$12:$D20,$D21,N$12:N20),2),"")</f>
        <v/>
      </c>
      <c r="O21" s="249" t="str">
        <f>IF(AND(K21&lt;&gt;"",L21&lt;&gt;"",M21&lt;&gt;"",J21&lt;&gt;"",AH21&lt;&gt;""),IF(OR(J21="OZZ",J21="ZZ"),ROUND(0-SUMIF($D$12:$D20,$D21,O$12:O20),2),IF(M21=0,0,ROUND(MIN(MIN(17300,TRUNC(0.75*(SUMIF($D$12:$D$2012,$D21,K$12:K$2012)+SUMIF($D$12:$D$2012,$D21,L$12:L$2012)),2)+SUMIF($D$12:$D21,$D21,AH$12:AH21))-SUMIF($D$12:$D20,$D21,O$12:O20)-SUMIF($D$12:$D$2012,$D21,N$12:N$2012),AH21),2))),"")</f>
        <v/>
      </c>
      <c r="P21" s="250" t="str">
        <f>IF(J21&lt;&gt;"",1000 - SUMIF($D$12:$D20,$D21,P$12:P20),"")</f>
        <v/>
      </c>
      <c r="Q21" s="106"/>
      <c r="R21" s="247"/>
      <c r="S21" s="247"/>
      <c r="T21" s="247"/>
      <c r="U21" s="248" t="str">
        <f>IF(AND(R21&lt;&gt;"",S21&lt;&gt;"",Q21&lt;&gt;""),ROUND(MIN(IF(OR(Q21="OZZ",Q21="ZZ"),5000,17300),TRUNC(0.75*(SUMIF($D$12:$D21,$D21,R$12:R21)+SUMIF($D$12:$D21,$D21,S$12:S21)),2)) - SUMIF($D$12:$D20,$D21,U$12:U20),2),"")</f>
        <v/>
      </c>
      <c r="V21" s="248" t="str">
        <f>IF(AND(R21&lt;&gt;"",S21&lt;&gt;"",T21&lt;&gt;"",Q21&lt;&gt;"",AL21&lt;&gt;""),IF(OR(Q21="OZZ",Q21="ZZ"),ROUND(0-SUMIF($D$12:$D20,$D21,V$12:V20),2),IF(T21=0,0,ROUND(MIN(MIN(17300,TRUNC(0.75*(SUMIF($D$12:$D$2012,$D21,R$12:R$2012)+SUMIF($D$12:$D$2012,$D21,S$12:S$2012)),2)+SUMIF($D$12:$D21,$D21,AL$12:AL21))-SUMIF($D$12:$D20,$D21,V$12:V20)-SUMIF($D$12:$D$2012,$D21,U$12:U$2012),AL21),2))),"")</f>
        <v/>
      </c>
      <c r="W21" s="250" t="str">
        <f>IF(Q21&lt;&gt;"",1000 - SUMIF($D$12:$D20,$D21,W$12:W20),"")</f>
        <v/>
      </c>
      <c r="X21" s="106"/>
      <c r="Y21" s="247"/>
      <c r="Z21" s="247"/>
      <c r="AA21" s="247"/>
      <c r="AB21" s="248" t="str">
        <f>IF(AND(Y21&lt;&gt;"",Z21&lt;&gt;"",X21&lt;&gt;""),ROUND(MIN(IF(OR(X21="OZZ",X21="ZZ"),5000,17300),TRUNC(0.75*(SUMIF($D$12:$D21,$D21,Y$12:Y21)+SUMIF($D$12:$D21,$D21,Z$12:Z21)),2)) - SUMIF($D$12:$D20,$D21,AB$12:AB20),2),"")</f>
        <v/>
      </c>
      <c r="AC21" s="251" t="str">
        <f>IF(AND(Y21&lt;&gt;"",Z21&lt;&gt;"",AA21&lt;&gt;"",X21&lt;&gt;"",AP21&lt;&gt;""),IF(OR(X21="OZZ",X21="ZZ"),ROUND(0-SUMIF($D$12:$D20,$D21,AC$12:AC20),2),IF(AA21=0,0,ROUND(MIN(MIN(17300,TRUNC(0.75*(SUMIF($D$12:$D$2012,$D21,Y$12:Y$2012)+SUMIF($D$12:$D$2012,$D21,Z$12:Z$2012)),2)+SUMIF($D$12:$D21,$D21,AP$12:AP21))-SUMIF($D$12:$D20,$D21,AC$12:AC20)-SUMIF($D$12:$D$2012,$D21,AB$12:AB$2012),AP21),2))),"")</f>
        <v/>
      </c>
      <c r="AD21" s="250" t="str">
        <f>IF(X21&lt;&gt;"",1000 - SUMIF($D$12:$D20,$D21,AD$12:AD20),"")</f>
        <v/>
      </c>
      <c r="AE21" s="252"/>
      <c r="AF21" s="253"/>
      <c r="AG21" s="254"/>
      <c r="AH21" s="255" t="str">
        <f t="shared" si="19"/>
        <v/>
      </c>
      <c r="AI21" s="256"/>
      <c r="AJ21" s="253"/>
      <c r="AK21" s="254"/>
      <c r="AL21" s="255" t="str">
        <f t="shared" si="20"/>
        <v/>
      </c>
      <c r="AM21" s="256"/>
      <c r="AN21" s="253"/>
      <c r="AO21" s="254"/>
      <c r="AP21" s="255" t="str">
        <f t="shared" si="0"/>
        <v/>
      </c>
      <c r="AQ21" s="116">
        <v>209</v>
      </c>
      <c r="AR21" s="116">
        <v>209</v>
      </c>
      <c r="AS21" s="117"/>
      <c r="AT21" s="118"/>
      <c r="AU21" s="119" t="str">
        <f>IF(D21&lt;&gt; "", IF(COUNTIF($D$12:$D21,$D21)&gt;1,0,IF(SUM(N21,U21,AB21)&gt;0,IF(AND(X21="",OR(Q21&lt;&gt;"",J21&lt;&gt;"")),IF(Q21&lt;&gt;"",Q21,IF(J21&lt;&gt;"",J21,0)),IF(AND(Q21&lt;&gt;"",J21&lt;&gt;"",Q21=J21),Q21,X21)),0)),"")</f>
        <v/>
      </c>
      <c r="AV21" s="119" t="str">
        <f>IF(D21&lt;&gt;"",IF(COUNTIF($D$12:$D21,$D21)&gt;1,0,IF(SUM(O21,V21,AC21)&gt;0,IF(AND(X21="",OR(Q21&lt;&gt;"",J21&lt;&gt;"")),IF(Q21&lt;&gt;"",Q21,IF(J21&lt;&gt;"",J21,0)),IF(AND(Q21&lt;&gt;"",J21&lt;&gt;"",Q21=J21),Q21,X21)),0)),"")</f>
        <v/>
      </c>
      <c r="AW21" s="119" t="str">
        <f>IF(D21&lt;&gt;"",IF(COUNTIF($D$12:$D21,$D21)&gt;1,0,IF(SUM(P21,W21,AD21)&gt;0,IF(AND(X21="",OR(Q21&lt;&gt;"",J21&lt;&gt;"")),IF(Q21&lt;&gt;"",Q21,IF(J21&lt;&gt;"",J21,0)),IF(AND(Q21&lt;&gt;"",J21&lt;&gt;"",Q21=J21),Q21,X21)),0)),"")</f>
        <v/>
      </c>
      <c r="AX21" s="118" t="str">
        <f t="shared" si="1"/>
        <v/>
      </c>
      <c r="AY21" s="118" t="str">
        <f t="shared" si="2"/>
        <v/>
      </c>
      <c r="AZ21" s="118" t="str">
        <f t="shared" si="3"/>
        <v/>
      </c>
      <c r="BA21" s="118" t="str">
        <f t="shared" si="4"/>
        <v/>
      </c>
      <c r="BB21" s="118" t="str">
        <f t="shared" si="5"/>
        <v/>
      </c>
      <c r="BC21" s="118" t="str">
        <f t="shared" si="6"/>
        <v/>
      </c>
      <c r="BD21" s="118" t="str">
        <f t="shared" si="7"/>
        <v/>
      </c>
      <c r="BE21" s="118" t="str">
        <f t="shared" si="8"/>
        <v/>
      </c>
      <c r="BF21" s="118" t="str">
        <f t="shared" si="9"/>
        <v/>
      </c>
      <c r="BG21" s="120"/>
      <c r="BH21" s="120" t="str">
        <f t="shared" si="10"/>
        <v/>
      </c>
      <c r="BI21" s="120" t="str">
        <f t="shared" si="11"/>
        <v/>
      </c>
      <c r="BJ21" s="121"/>
      <c r="BK21" s="120" t="str">
        <f t="shared" si="12"/>
        <v/>
      </c>
      <c r="BL21" s="120" t="str">
        <f t="shared" si="13"/>
        <v/>
      </c>
      <c r="BM21" s="120" t="str">
        <f t="shared" si="14"/>
        <v/>
      </c>
      <c r="BN21" s="120" t="str">
        <f t="shared" si="15"/>
        <v/>
      </c>
      <c r="BO21" s="98" t="str">
        <f t="shared" si="16"/>
        <v/>
      </c>
      <c r="BP21" s="98" t="str">
        <f t="shared" si="17"/>
        <v/>
      </c>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row>
    <row r="22" spans="1:97" s="4" customFormat="1" ht="18.75" customHeight="1" x14ac:dyDescent="0.2">
      <c r="A22" s="3">
        <f t="shared" si="18"/>
        <v>10</v>
      </c>
      <c r="B22" s="263"/>
      <c r="C22" s="263"/>
      <c r="D22" s="257"/>
      <c r="E22" s="259"/>
      <c r="F22" s="259"/>
      <c r="G22" s="43"/>
      <c r="H22" s="264"/>
      <c r="I22" s="261"/>
      <c r="J22" s="106"/>
      <c r="K22" s="265"/>
      <c r="L22" s="265"/>
      <c r="M22" s="265"/>
      <c r="N22" s="248" t="str">
        <f>IF(AND(K22&lt;&gt;"",L22&lt;&gt;"",J22&lt;&gt;""),ROUND(MIN(IF(OR(J22="OZZ",J22="ZZ"),5000,17300),TRUNC(0.75*(SUMIF($D$12:$D22,$D22,K$12:K22)+SUMIF($D$12:$D22,$D22,L$12:L22)),2)) - SUMIF($D$12:$D21,$D22,N$12:N21),2),"")</f>
        <v/>
      </c>
      <c r="O22" s="249" t="str">
        <f>IF(AND(K22&lt;&gt;"",L22&lt;&gt;"",M22&lt;&gt;"",J22&lt;&gt;"",AH22&lt;&gt;""),IF(OR(J22="OZZ",J22="ZZ"),ROUND(0-SUMIF($D$12:$D21,$D22,O$12:O21),2),IF(M22=0,0,ROUND(MIN(MIN(17300,TRUNC(0.75*(SUMIF($D$12:$D$2012,$D22,K$12:K$2012)+SUMIF($D$12:$D$2012,$D22,L$12:L$2012)),2)+SUMIF($D$12:$D22,$D22,AH$12:AH22))-SUMIF($D$12:$D21,$D22,O$12:O21)-SUMIF($D$12:$D$2012,$D22,N$12:N$2012),AH22),2))),"")</f>
        <v/>
      </c>
      <c r="P22" s="250" t="str">
        <f>IF(J22&lt;&gt;"",1000 - SUMIF($D$12:$D21,$D22,P$12:P21),"")</f>
        <v/>
      </c>
      <c r="Q22" s="106"/>
      <c r="R22" s="247"/>
      <c r="S22" s="247"/>
      <c r="T22" s="247"/>
      <c r="U22" s="248" t="str">
        <f>IF(AND(R22&lt;&gt;"",S22&lt;&gt;"",Q22&lt;&gt;""),ROUND(MIN(IF(OR(Q22="OZZ",Q22="ZZ"),5000,17300),TRUNC(0.75*(SUMIF($D$12:$D22,$D22,R$12:R22)+SUMIF($D$12:$D22,$D22,S$12:S22)),2)) - SUMIF($D$12:$D21,$D22,U$12:U21),2),"")</f>
        <v/>
      </c>
      <c r="V22" s="248" t="str">
        <f>IF(AND(R22&lt;&gt;"",S22&lt;&gt;"",T22&lt;&gt;"",Q22&lt;&gt;"",AL22&lt;&gt;""),IF(OR(Q22="OZZ",Q22="ZZ"),ROUND(0-SUMIF($D$12:$D21,$D22,V$12:V21),2),IF(T22=0,0,ROUND(MIN(MIN(17300,TRUNC(0.75*(SUMIF($D$12:$D$2012,$D22,R$12:R$2012)+SUMIF($D$12:$D$2012,$D22,S$12:S$2012)),2)+SUMIF($D$12:$D22,$D22,AL$12:AL22))-SUMIF($D$12:$D21,$D22,V$12:V21)-SUMIF($D$12:$D$2012,$D22,U$12:U$2012),AL22),2))),"")</f>
        <v/>
      </c>
      <c r="W22" s="250" t="str">
        <f>IF(Q22&lt;&gt;"",1000 - SUMIF($D$12:$D21,$D22,W$12:W21),"")</f>
        <v/>
      </c>
      <c r="X22" s="106"/>
      <c r="Y22" s="247"/>
      <c r="Z22" s="247"/>
      <c r="AA22" s="247"/>
      <c r="AB22" s="248" t="str">
        <f>IF(AND(Y22&lt;&gt;"",Z22&lt;&gt;"",X22&lt;&gt;""),ROUND(MIN(IF(OR(X22="OZZ",X22="ZZ"),5000,17300),TRUNC(0.75*(SUMIF($D$12:$D22,$D22,Y$12:Y22)+SUMIF($D$12:$D22,$D22,Z$12:Z22)),2)) - SUMIF($D$12:$D21,$D22,AB$12:AB21),2),"")</f>
        <v/>
      </c>
      <c r="AC22" s="251" t="str">
        <f>IF(AND(Y22&lt;&gt;"",Z22&lt;&gt;"",AA22&lt;&gt;"",X22&lt;&gt;"",AP22&lt;&gt;""),IF(OR(X22="OZZ",X22="ZZ"),ROUND(0-SUMIF($D$12:$D21,$D22,AC$12:AC21),2),IF(AA22=0,0,ROUND(MIN(MIN(17300,TRUNC(0.75*(SUMIF($D$12:$D$2012,$D22,Y$12:Y$2012)+SUMIF($D$12:$D$2012,$D22,Z$12:Z$2012)),2)+SUMIF($D$12:$D22,$D22,AP$12:AP22))-SUMIF($D$12:$D21,$D22,AC$12:AC21)-SUMIF($D$12:$D$2012,$D22,AB$12:AB$2012),AP22),2))),"")</f>
        <v/>
      </c>
      <c r="AD22" s="250" t="str">
        <f>IF(X22&lt;&gt;"",1000 - SUMIF($D$12:$D21,$D22,AD$12:AD21),"")</f>
        <v/>
      </c>
      <c r="AE22" s="252"/>
      <c r="AF22" s="253"/>
      <c r="AG22" s="254"/>
      <c r="AH22" s="255" t="str">
        <f t="shared" si="19"/>
        <v/>
      </c>
      <c r="AI22" s="256"/>
      <c r="AJ22" s="253"/>
      <c r="AK22" s="254"/>
      <c r="AL22" s="255" t="str">
        <f t="shared" si="20"/>
        <v/>
      </c>
      <c r="AM22" s="256"/>
      <c r="AN22" s="253"/>
      <c r="AO22" s="254"/>
      <c r="AP22" s="255" t="str">
        <f t="shared" si="0"/>
        <v/>
      </c>
      <c r="AQ22" s="116">
        <v>211</v>
      </c>
      <c r="AR22" s="116">
        <v>211</v>
      </c>
      <c r="AS22" s="117"/>
      <c r="AT22" s="118"/>
      <c r="AU22" s="119" t="str">
        <f>IF(D22&lt;&gt; "", IF(COUNTIF($D$12:$D22,$D22)&gt;1,0,IF(SUM(N22,U22,AB22)&gt;0,IF(AND(X22="",OR(Q22&lt;&gt;"",J22&lt;&gt;"")),IF(Q22&lt;&gt;"",Q22,IF(J22&lt;&gt;"",J22,0)),IF(AND(Q22&lt;&gt;"",J22&lt;&gt;"",Q22=J22),Q22,X22)),0)),"")</f>
        <v/>
      </c>
      <c r="AV22" s="119" t="str">
        <f>IF(D22&lt;&gt;"",IF(COUNTIF($D$12:$D22,$D22)&gt;1,0,IF(SUM(O22,V22,AC22)&gt;0,IF(AND(X22="",OR(Q22&lt;&gt;"",J22&lt;&gt;"")),IF(Q22&lt;&gt;"",Q22,IF(J22&lt;&gt;"",J22,0)),IF(AND(Q22&lt;&gt;"",J22&lt;&gt;"",Q22=J22),Q22,X22)),0)),"")</f>
        <v/>
      </c>
      <c r="AW22" s="119" t="str">
        <f>IF(D22&lt;&gt;"",IF(COUNTIF($D$12:$D22,$D22)&gt;1,0,IF(SUM(P22,W22,AD22)&gt;0,IF(AND(X22="",OR(Q22&lt;&gt;"",J22&lt;&gt;"")),IF(Q22&lt;&gt;"",Q22,IF(J22&lt;&gt;"",J22,0)),IF(AND(Q22&lt;&gt;"",J22&lt;&gt;"",Q22=J22),Q22,X22)),0)),"")</f>
        <v/>
      </c>
      <c r="AX22" s="118" t="str">
        <f t="shared" si="1"/>
        <v/>
      </c>
      <c r="AY22" s="118" t="str">
        <f t="shared" si="2"/>
        <v/>
      </c>
      <c r="AZ22" s="118" t="str">
        <f t="shared" si="3"/>
        <v/>
      </c>
      <c r="BA22" s="118" t="str">
        <f t="shared" si="4"/>
        <v/>
      </c>
      <c r="BB22" s="118" t="str">
        <f t="shared" si="5"/>
        <v/>
      </c>
      <c r="BC22" s="118" t="str">
        <f t="shared" si="6"/>
        <v/>
      </c>
      <c r="BD22" s="118" t="str">
        <f t="shared" si="7"/>
        <v/>
      </c>
      <c r="BE22" s="118" t="str">
        <f t="shared" si="8"/>
        <v/>
      </c>
      <c r="BF22" s="118" t="str">
        <f t="shared" si="9"/>
        <v/>
      </c>
      <c r="BG22" s="120"/>
      <c r="BH22" s="120" t="str">
        <f t="shared" si="10"/>
        <v/>
      </c>
      <c r="BI22" s="120" t="str">
        <f t="shared" si="11"/>
        <v/>
      </c>
      <c r="BJ22" s="121"/>
      <c r="BK22" s="120" t="str">
        <f t="shared" si="12"/>
        <v/>
      </c>
      <c r="BL22" s="120" t="str">
        <f t="shared" si="13"/>
        <v/>
      </c>
      <c r="BM22" s="120" t="str">
        <f t="shared" si="14"/>
        <v/>
      </c>
      <c r="BN22" s="120" t="str">
        <f t="shared" si="15"/>
        <v/>
      </c>
      <c r="BO22" s="98" t="str">
        <f t="shared" si="16"/>
        <v/>
      </c>
      <c r="BP22" s="98" t="str">
        <f t="shared" si="17"/>
        <v/>
      </c>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row>
    <row r="23" spans="1:97" s="4" customFormat="1" ht="18.75" customHeight="1" x14ac:dyDescent="0.2">
      <c r="A23" s="3">
        <f t="shared" si="18"/>
        <v>11</v>
      </c>
      <c r="B23" s="263"/>
      <c r="C23" s="263"/>
      <c r="D23" s="263"/>
      <c r="E23" s="259"/>
      <c r="F23" s="259"/>
      <c r="G23" s="43"/>
      <c r="H23" s="264"/>
      <c r="I23" s="261"/>
      <c r="J23" s="106"/>
      <c r="K23" s="247"/>
      <c r="L23" s="247"/>
      <c r="M23" s="247"/>
      <c r="N23" s="248" t="str">
        <f>IF(AND(K23&lt;&gt;"",L23&lt;&gt;"",J23&lt;&gt;""),ROUND(MIN(IF(OR(J23="OZZ",J23="ZZ"),5000,17300),TRUNC(0.75*(SUMIF($D$12:$D23,$D23,K$12:K23)+SUMIF($D$12:$D23,$D23,L$12:L23)),2)) - SUMIF($D$12:$D22,$D23,N$12:N22),2),"")</f>
        <v/>
      </c>
      <c r="O23" s="249" t="str">
        <f>IF(AND(K23&lt;&gt;"",L23&lt;&gt;"",M23&lt;&gt;"",J23&lt;&gt;"",AH23&lt;&gt;""),IF(OR(J23="OZZ",J23="ZZ"),ROUND(0-SUMIF($D$12:$D22,$D23,O$12:O22),2),IF(M23=0,0,ROUND(MIN(MIN(17300,TRUNC(0.75*(SUMIF($D$12:$D$2012,$D23,K$12:K$2012)+SUMIF($D$12:$D$2012,$D23,L$12:L$2012)),2)+SUMIF($D$12:$D23,$D23,AH$12:AH23))-SUMIF($D$12:$D22,$D23,O$12:O22)-SUMIF($D$12:$D$2012,$D23,N$12:N$2012),AH23),2))),"")</f>
        <v/>
      </c>
      <c r="P23" s="250" t="str">
        <f>IF(J23&lt;&gt;"",1000 - SUMIF($D$12:$D22,$D23,P$12:P22),"")</f>
        <v/>
      </c>
      <c r="Q23" s="106"/>
      <c r="R23" s="247"/>
      <c r="S23" s="247"/>
      <c r="T23" s="247"/>
      <c r="U23" s="248" t="str">
        <f>IF(AND(R23&lt;&gt;"",S23&lt;&gt;"",Q23&lt;&gt;""),ROUND(MIN(IF(OR(Q23="OZZ",Q23="ZZ"),5000,17300),TRUNC(0.75*(SUMIF($D$12:$D23,$D23,R$12:R23)+SUMIF($D$12:$D23,$D23,S$12:S23)),2)) - SUMIF($D$12:$D22,$D23,U$12:U22),2),"")</f>
        <v/>
      </c>
      <c r="V23" s="248" t="str">
        <f>IF(AND(R23&lt;&gt;"",S23&lt;&gt;"",T23&lt;&gt;"",Q23&lt;&gt;"",AL23&lt;&gt;""),IF(OR(Q23="OZZ",Q23="ZZ"),ROUND(0-SUMIF($D$12:$D22,$D23,V$12:V22),2),IF(T23=0,0,ROUND(MIN(MIN(17300,TRUNC(0.75*(SUMIF($D$12:$D$2012,$D23,R$12:R$2012)+SUMIF($D$12:$D$2012,$D23,S$12:S$2012)),2)+SUMIF($D$12:$D23,$D23,AL$12:AL23))-SUMIF($D$12:$D22,$D23,V$12:V22)-SUMIF($D$12:$D$2012,$D23,U$12:U$2012),AL23),2))),"")</f>
        <v/>
      </c>
      <c r="W23" s="250" t="str">
        <f>IF(Q23&lt;&gt;"",1000 - SUMIF($D$12:$D22,$D23,W$12:W22),"")</f>
        <v/>
      </c>
      <c r="X23" s="106"/>
      <c r="Y23" s="247"/>
      <c r="Z23" s="247"/>
      <c r="AA23" s="247"/>
      <c r="AB23" s="248" t="str">
        <f>IF(AND(Y23&lt;&gt;"",Z23&lt;&gt;"",X23&lt;&gt;""),ROUND(MIN(IF(OR(X23="OZZ",X23="ZZ"),5000,17300),TRUNC(0.75*(SUMIF($D$12:$D23,$D23,Y$12:Y23)+SUMIF($D$12:$D23,$D23,Z$12:Z23)),2)) - SUMIF($D$12:$D22,$D23,AB$12:AB22),2),"")</f>
        <v/>
      </c>
      <c r="AC23" s="251" t="str">
        <f>IF(AND(Y23&lt;&gt;"",Z23&lt;&gt;"",AA23&lt;&gt;"",X23&lt;&gt;"",AP23&lt;&gt;""),IF(OR(X23="OZZ",X23="ZZ"),ROUND(0-SUMIF($D$12:$D22,$D23,AC$12:AC22),2),IF(AA23=0,0,ROUND(MIN(MIN(17300,TRUNC(0.75*(SUMIF($D$12:$D$2012,$D23,Y$12:Y$2012)+SUMIF($D$12:$D$2012,$D23,Z$12:Z$2012)),2)+SUMIF($D$12:$D23,$D23,AP$12:AP23))-SUMIF($D$12:$D22,$D23,AC$12:AC22)-SUMIF($D$12:$D$2012,$D23,AB$12:AB$2012),AP23),2))),"")</f>
        <v/>
      </c>
      <c r="AD23" s="250" t="str">
        <f>IF(X23&lt;&gt;"",1000 - SUMIF($D$12:$D22,$D23,AD$12:AD22),"")</f>
        <v/>
      </c>
      <c r="AE23" s="252"/>
      <c r="AF23" s="253"/>
      <c r="AG23" s="254"/>
      <c r="AH23" s="255" t="str">
        <f t="shared" si="19"/>
        <v/>
      </c>
      <c r="AI23" s="256"/>
      <c r="AJ23" s="253"/>
      <c r="AK23" s="254"/>
      <c r="AL23" s="255" t="str">
        <f t="shared" si="20"/>
        <v/>
      </c>
      <c r="AM23" s="256"/>
      <c r="AN23" s="253"/>
      <c r="AO23" s="254"/>
      <c r="AP23" s="255" t="str">
        <f t="shared" si="0"/>
        <v/>
      </c>
      <c r="AQ23" s="116">
        <v>213</v>
      </c>
      <c r="AR23" s="116">
        <v>213</v>
      </c>
      <c r="AS23" s="117"/>
      <c r="AT23" s="118"/>
      <c r="AU23" s="119" t="str">
        <f>IF(D23&lt;&gt; "", IF(COUNTIF($D$12:$D23,$D23)&gt;1,0,IF(SUM(N23,U23,AB23)&gt;0,IF(AND(X23="",OR(Q23&lt;&gt;"",J23&lt;&gt;"")),IF(Q23&lt;&gt;"",Q23,IF(J23&lt;&gt;"",J23,0)),IF(AND(Q23&lt;&gt;"",J23&lt;&gt;"",Q23=J23),Q23,X23)),0)),"")</f>
        <v/>
      </c>
      <c r="AV23" s="119" t="str">
        <f>IF(D23&lt;&gt;"",IF(COUNTIF($D$12:$D23,$D23)&gt;1,0,IF(SUM(O23,V23,AC23)&gt;0,IF(AND(X23="",OR(Q23&lt;&gt;"",J23&lt;&gt;"")),IF(Q23&lt;&gt;"",Q23,IF(J23&lt;&gt;"",J23,0)),IF(AND(Q23&lt;&gt;"",J23&lt;&gt;"",Q23=J23),Q23,X23)),0)),"")</f>
        <v/>
      </c>
      <c r="AW23" s="119" t="str">
        <f>IF(D23&lt;&gt;"",IF(COUNTIF($D$12:$D23,$D23)&gt;1,0,IF(SUM(P23,W23,AD23)&gt;0,IF(AND(X23="",OR(Q23&lt;&gt;"",J23&lt;&gt;"")),IF(Q23&lt;&gt;"",Q23,IF(J23&lt;&gt;"",J23,0)),IF(AND(Q23&lt;&gt;"",J23&lt;&gt;"",Q23=J23),Q23,X23)),0)),"")</f>
        <v/>
      </c>
      <c r="AX23" s="118" t="str">
        <f t="shared" si="1"/>
        <v/>
      </c>
      <c r="AY23" s="118" t="str">
        <f t="shared" si="2"/>
        <v/>
      </c>
      <c r="AZ23" s="118" t="str">
        <f t="shared" si="3"/>
        <v/>
      </c>
      <c r="BA23" s="118" t="str">
        <f t="shared" si="4"/>
        <v/>
      </c>
      <c r="BB23" s="118" t="str">
        <f t="shared" si="5"/>
        <v/>
      </c>
      <c r="BC23" s="118" t="str">
        <f t="shared" si="6"/>
        <v/>
      </c>
      <c r="BD23" s="118" t="str">
        <f t="shared" si="7"/>
        <v/>
      </c>
      <c r="BE23" s="118" t="str">
        <f t="shared" si="8"/>
        <v/>
      </c>
      <c r="BF23" s="118" t="str">
        <f t="shared" si="9"/>
        <v/>
      </c>
      <c r="BG23" s="120"/>
      <c r="BH23" s="120" t="str">
        <f t="shared" si="10"/>
        <v/>
      </c>
      <c r="BI23" s="120" t="str">
        <f t="shared" si="11"/>
        <v/>
      </c>
      <c r="BJ23" s="121"/>
      <c r="BK23" s="120" t="str">
        <f t="shared" si="12"/>
        <v/>
      </c>
      <c r="BL23" s="120" t="str">
        <f t="shared" si="13"/>
        <v/>
      </c>
      <c r="BM23" s="120" t="str">
        <f t="shared" si="14"/>
        <v/>
      </c>
      <c r="BN23" s="120" t="str">
        <f t="shared" si="15"/>
        <v/>
      </c>
      <c r="BO23" s="98" t="str">
        <f t="shared" si="16"/>
        <v/>
      </c>
      <c r="BP23" s="98" t="str">
        <f t="shared" si="17"/>
        <v/>
      </c>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row>
    <row r="24" spans="1:97" s="4" customFormat="1" ht="18.75" customHeight="1" x14ac:dyDescent="0.2">
      <c r="A24" s="3">
        <f t="shared" si="18"/>
        <v>12</v>
      </c>
      <c r="B24" s="263"/>
      <c r="C24" s="263"/>
      <c r="D24" s="263"/>
      <c r="E24" s="259"/>
      <c r="F24" s="259"/>
      <c r="G24" s="43"/>
      <c r="H24" s="264"/>
      <c r="I24" s="261"/>
      <c r="J24" s="106"/>
      <c r="K24" s="247"/>
      <c r="L24" s="247"/>
      <c r="M24" s="247"/>
      <c r="N24" s="248" t="str">
        <f>IF(AND(K24&lt;&gt;"",L24&lt;&gt;"",J24&lt;&gt;""),ROUND(MIN(IF(OR(J24="OZZ",J24="ZZ"),5000,17300),TRUNC(0.75*(SUMIF($D$12:$D24,$D24,K$12:K24)+SUMIF($D$12:$D24,$D24,L$12:L24)),2)) - SUMIF($D$12:$D23,$D24,N$12:N23),2),"")</f>
        <v/>
      </c>
      <c r="O24" s="249" t="str">
        <f>IF(AND(K24&lt;&gt;"",L24&lt;&gt;"",M24&lt;&gt;"",J24&lt;&gt;"",AH24&lt;&gt;""),IF(OR(J24="OZZ",J24="ZZ"),ROUND(0-SUMIF($D$12:$D23,$D24,O$12:O23),2),IF(M24=0,0,ROUND(MIN(MIN(17300,TRUNC(0.75*(SUMIF($D$12:$D$2012,$D24,K$12:K$2012)+SUMIF($D$12:$D$2012,$D24,L$12:L$2012)),2)+SUMIF($D$12:$D24,$D24,AH$12:AH24))-SUMIF($D$12:$D23,$D24,O$12:O23)-SUMIF($D$12:$D$2012,$D24,N$12:N$2012),AH24),2))),"")</f>
        <v/>
      </c>
      <c r="P24" s="250" t="str">
        <f>IF(J24&lt;&gt;"",1000 - SUMIF($D$12:$D23,$D24,P$12:P23),"")</f>
        <v/>
      </c>
      <c r="Q24" s="106"/>
      <c r="R24" s="247"/>
      <c r="S24" s="247"/>
      <c r="T24" s="247"/>
      <c r="U24" s="248" t="str">
        <f>IF(AND(R24&lt;&gt;"",S24&lt;&gt;"",Q24&lt;&gt;""),ROUND(MIN(IF(OR(Q24="OZZ",Q24="ZZ"),5000,17300),TRUNC(0.75*(SUMIF($D$12:$D24,$D24,R$12:R24)+SUMIF($D$12:$D24,$D24,S$12:S24)),2)) - SUMIF($D$12:$D23,$D24,U$12:U23),2),"")</f>
        <v/>
      </c>
      <c r="V24" s="248" t="str">
        <f>IF(AND(R24&lt;&gt;"",S24&lt;&gt;"",T24&lt;&gt;"",Q24&lt;&gt;"",AL24&lt;&gt;""),IF(OR(Q24="OZZ",Q24="ZZ"),ROUND(0-SUMIF($D$12:$D23,$D24,V$12:V23),2),IF(T24=0,0,ROUND(MIN(MIN(17300,TRUNC(0.75*(SUMIF($D$12:$D$2012,$D24,R$12:R$2012)+SUMIF($D$12:$D$2012,$D24,S$12:S$2012)),2)+SUMIF($D$12:$D24,$D24,AL$12:AL24))-SUMIF($D$12:$D23,$D24,V$12:V23)-SUMIF($D$12:$D$2012,$D24,U$12:U$2012),AL24),2))),"")</f>
        <v/>
      </c>
      <c r="W24" s="250" t="str">
        <f>IF(Q24&lt;&gt;"",1000 - SUMIF($D$12:$D23,$D24,W$12:W23),"")</f>
        <v/>
      </c>
      <c r="X24" s="106"/>
      <c r="Y24" s="247"/>
      <c r="Z24" s="247"/>
      <c r="AA24" s="247"/>
      <c r="AB24" s="248" t="str">
        <f>IF(AND(Y24&lt;&gt;"",Z24&lt;&gt;"",X24&lt;&gt;""),ROUND(MIN(IF(OR(X24="OZZ",X24="ZZ"),5000,17300),TRUNC(0.75*(SUMIF($D$12:$D24,$D24,Y$12:Y24)+SUMIF($D$12:$D24,$D24,Z$12:Z24)),2)) - SUMIF($D$12:$D23,$D24,AB$12:AB23),2),"")</f>
        <v/>
      </c>
      <c r="AC24" s="251" t="str">
        <f>IF(AND(Y24&lt;&gt;"",Z24&lt;&gt;"",AA24&lt;&gt;"",X24&lt;&gt;"",AP24&lt;&gt;""),IF(OR(X24="OZZ",X24="ZZ"),ROUND(0-SUMIF($D$12:$D23,$D24,AC$12:AC23),2),IF(AA24=0,0,ROUND(MIN(MIN(17300,TRUNC(0.75*(SUMIF($D$12:$D$2012,$D24,Y$12:Y$2012)+SUMIF($D$12:$D$2012,$D24,Z$12:Z$2012)),2)+SUMIF($D$12:$D24,$D24,AP$12:AP24))-SUMIF($D$12:$D23,$D24,AC$12:AC23)-SUMIF($D$12:$D$2012,$D24,AB$12:AB$2012),AP24),2))),"")</f>
        <v/>
      </c>
      <c r="AD24" s="250" t="str">
        <f>IF(X24&lt;&gt;"",1000 - SUMIF($D$12:$D23,$D24,AD$12:AD23),"")</f>
        <v/>
      </c>
      <c r="AE24" s="252"/>
      <c r="AF24" s="253"/>
      <c r="AG24" s="254"/>
      <c r="AH24" s="255" t="str">
        <f t="shared" si="19"/>
        <v/>
      </c>
      <c r="AI24" s="256"/>
      <c r="AJ24" s="253"/>
      <c r="AK24" s="254"/>
      <c r="AL24" s="255" t="str">
        <f t="shared" si="20"/>
        <v/>
      </c>
      <c r="AM24" s="256"/>
      <c r="AN24" s="253"/>
      <c r="AO24" s="254"/>
      <c r="AP24" s="255" t="str">
        <f t="shared" si="0"/>
        <v/>
      </c>
      <c r="AQ24" s="168"/>
      <c r="AR24" s="168"/>
      <c r="AS24" s="169"/>
      <c r="AT24" s="118"/>
      <c r="AU24" s="119" t="str">
        <f>IF(D24&lt;&gt; "", IF(COUNTIF($D$12:$D24,$D24)&gt;1,0,IF(SUM(N24,U24,AB24)&gt;0,IF(AND(X24="",OR(Q24&lt;&gt;"",J24&lt;&gt;"")),IF(Q24&lt;&gt;"",Q24,IF(J24&lt;&gt;"",J24,0)),IF(AND(Q24&lt;&gt;"",J24&lt;&gt;"",Q24=J24),Q24,X24)),0)),"")</f>
        <v/>
      </c>
      <c r="AV24" s="119" t="str">
        <f>IF(D24&lt;&gt;"",IF(COUNTIF($D$12:$D24,$D24)&gt;1,0,IF(SUM(O24,V24,AC24)&gt;0,IF(AND(X24="",OR(Q24&lt;&gt;"",J24&lt;&gt;"")),IF(Q24&lt;&gt;"",Q24,IF(J24&lt;&gt;"",J24,0)),IF(AND(Q24&lt;&gt;"",J24&lt;&gt;"",Q24=J24),Q24,X24)),0)),"")</f>
        <v/>
      </c>
      <c r="AW24" s="119" t="str">
        <f>IF(D24&lt;&gt;"",IF(COUNTIF($D$12:$D24,$D24)&gt;1,0,IF(SUM(P24,W24,AD24)&gt;0,IF(AND(X24="",OR(Q24&lt;&gt;"",J24&lt;&gt;"")),IF(Q24&lt;&gt;"",Q24,IF(J24&lt;&gt;"",J24,0)),IF(AND(Q24&lt;&gt;"",J24&lt;&gt;"",Q24=J24),Q24,X24)),0)),"")</f>
        <v/>
      </c>
      <c r="AX24" s="118" t="str">
        <f t="shared" si="1"/>
        <v/>
      </c>
      <c r="AY24" s="118" t="str">
        <f t="shared" si="2"/>
        <v/>
      </c>
      <c r="AZ24" s="118" t="str">
        <f t="shared" si="3"/>
        <v/>
      </c>
      <c r="BA24" s="118" t="str">
        <f t="shared" si="4"/>
        <v/>
      </c>
      <c r="BB24" s="118" t="str">
        <f t="shared" si="5"/>
        <v/>
      </c>
      <c r="BC24" s="118" t="str">
        <f t="shared" si="6"/>
        <v/>
      </c>
      <c r="BD24" s="118" t="str">
        <f t="shared" si="7"/>
        <v/>
      </c>
      <c r="BE24" s="118" t="str">
        <f t="shared" si="8"/>
        <v/>
      </c>
      <c r="BF24" s="118" t="str">
        <f t="shared" si="9"/>
        <v/>
      </c>
      <c r="BG24" s="120"/>
      <c r="BH24" s="120" t="str">
        <f t="shared" si="10"/>
        <v/>
      </c>
      <c r="BI24" s="120" t="str">
        <f t="shared" si="11"/>
        <v/>
      </c>
      <c r="BJ24" s="121"/>
      <c r="BK24" s="120" t="str">
        <f t="shared" si="12"/>
        <v/>
      </c>
      <c r="BL24" s="120" t="str">
        <f t="shared" si="13"/>
        <v/>
      </c>
      <c r="BM24" s="120" t="str">
        <f t="shared" si="14"/>
        <v/>
      </c>
      <c r="BN24" s="120" t="str">
        <f t="shared" si="15"/>
        <v/>
      </c>
      <c r="BO24" s="98" t="str">
        <f t="shared" si="16"/>
        <v/>
      </c>
      <c r="BP24" s="98" t="str">
        <f t="shared" si="17"/>
        <v/>
      </c>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row>
    <row r="25" spans="1:97" s="4" customFormat="1" ht="18.75" customHeight="1" x14ac:dyDescent="0.2">
      <c r="A25" s="3">
        <f t="shared" si="18"/>
        <v>13</v>
      </c>
      <c r="B25" s="263"/>
      <c r="C25" s="263"/>
      <c r="D25" s="263"/>
      <c r="E25" s="259"/>
      <c r="F25" s="259"/>
      <c r="G25" s="43"/>
      <c r="H25" s="264"/>
      <c r="I25" s="261"/>
      <c r="J25" s="106"/>
      <c r="K25" s="247"/>
      <c r="L25" s="247"/>
      <c r="M25" s="247"/>
      <c r="N25" s="248" t="str">
        <f>IF(AND(K25&lt;&gt;"",L25&lt;&gt;"",J25&lt;&gt;""),ROUND(MIN(IF(OR(J25="OZZ",J25="ZZ"),5000,17300),TRUNC(0.75*(SUMIF($D$12:$D25,$D25,K$12:K25)+SUMIF($D$12:$D25,$D25,L$12:L25)),2)) - SUMIF($D$12:$D24,$D25,N$12:N24),2),"")</f>
        <v/>
      </c>
      <c r="O25" s="249" t="str">
        <f>IF(AND(K25&lt;&gt;"",L25&lt;&gt;"",M25&lt;&gt;"",J25&lt;&gt;"",AH25&lt;&gt;""),IF(OR(J25="OZZ",J25="ZZ"),ROUND(0-SUMIF($D$12:$D24,$D25,O$12:O24),2),IF(M25=0,0,ROUND(MIN(MIN(17300,TRUNC(0.75*(SUMIF($D$12:$D$2012,$D25,K$12:K$2012)+SUMIF($D$12:$D$2012,$D25,L$12:L$2012)),2)+SUMIF($D$12:$D25,$D25,AH$12:AH25))-SUMIF($D$12:$D24,$D25,O$12:O24)-SUMIF($D$12:$D$2012,$D25,N$12:N$2012),AH25),2))),"")</f>
        <v/>
      </c>
      <c r="P25" s="250" t="str">
        <f>IF(J25&lt;&gt;"",1000 - SUMIF($D$12:$D24,$D25,P$12:P24),"")</f>
        <v/>
      </c>
      <c r="Q25" s="106"/>
      <c r="R25" s="247"/>
      <c r="S25" s="247"/>
      <c r="T25" s="247"/>
      <c r="U25" s="248" t="str">
        <f>IF(AND(R25&lt;&gt;"",S25&lt;&gt;"",Q25&lt;&gt;""),ROUND(MIN(IF(OR(Q25="OZZ",Q25="ZZ"),5000,17300),TRUNC(0.75*(SUMIF($D$12:$D25,$D25,R$12:R25)+SUMIF($D$12:$D25,$D25,S$12:S25)),2)) - SUMIF($D$12:$D24,$D25,U$12:U24),2),"")</f>
        <v/>
      </c>
      <c r="V25" s="248" t="str">
        <f>IF(AND(R25&lt;&gt;"",S25&lt;&gt;"",T25&lt;&gt;"",Q25&lt;&gt;"",AL25&lt;&gt;""),IF(OR(Q25="OZZ",Q25="ZZ"),ROUND(0-SUMIF($D$12:$D24,$D25,V$12:V24),2),IF(T25=0,0,ROUND(MIN(MIN(17300,TRUNC(0.75*(SUMIF($D$12:$D$2012,$D25,R$12:R$2012)+SUMIF($D$12:$D$2012,$D25,S$12:S$2012)),2)+SUMIF($D$12:$D25,$D25,AL$12:AL25))-SUMIF($D$12:$D24,$D25,V$12:V24)-SUMIF($D$12:$D$2012,$D25,U$12:U$2012),AL25),2))),"")</f>
        <v/>
      </c>
      <c r="W25" s="250" t="str">
        <f>IF(Q25&lt;&gt;"",1000 - SUMIF($D$12:$D24,$D25,W$12:W24),"")</f>
        <v/>
      </c>
      <c r="X25" s="106"/>
      <c r="Y25" s="247"/>
      <c r="Z25" s="247"/>
      <c r="AA25" s="247"/>
      <c r="AB25" s="248" t="str">
        <f>IF(AND(Y25&lt;&gt;"",Z25&lt;&gt;"",X25&lt;&gt;""),ROUND(MIN(IF(OR(X25="OZZ",X25="ZZ"),5000,17300),TRUNC(0.75*(SUMIF($D$12:$D25,$D25,Y$12:Y25)+SUMIF($D$12:$D25,$D25,Z$12:Z25)),2)) - SUMIF($D$12:$D24,$D25,AB$12:AB24),2),"")</f>
        <v/>
      </c>
      <c r="AC25" s="251" t="str">
        <f>IF(AND(Y25&lt;&gt;"",Z25&lt;&gt;"",AA25&lt;&gt;"",X25&lt;&gt;"",AP25&lt;&gt;""),IF(OR(X25="OZZ",X25="ZZ"),ROUND(0-SUMIF($D$12:$D24,$D25,AC$12:AC24),2),IF(AA25=0,0,ROUND(MIN(MIN(17300,TRUNC(0.75*(SUMIF($D$12:$D$2012,$D25,Y$12:Y$2012)+SUMIF($D$12:$D$2012,$D25,Z$12:Z$2012)),2)+SUMIF($D$12:$D25,$D25,AP$12:AP25))-SUMIF($D$12:$D24,$D25,AC$12:AC24)-SUMIF($D$12:$D$2012,$D25,AB$12:AB$2012),AP25),2))),"")</f>
        <v/>
      </c>
      <c r="AD25" s="250" t="str">
        <f>IF(X25&lt;&gt;"",1000 - SUMIF($D$12:$D24,$D25,AD$12:AD24),"")</f>
        <v/>
      </c>
      <c r="AE25" s="252"/>
      <c r="AF25" s="253"/>
      <c r="AG25" s="254"/>
      <c r="AH25" s="255" t="str">
        <f t="shared" si="19"/>
        <v/>
      </c>
      <c r="AI25" s="256"/>
      <c r="AJ25" s="253"/>
      <c r="AK25" s="254"/>
      <c r="AL25" s="255" t="str">
        <f t="shared" si="20"/>
        <v/>
      </c>
      <c r="AM25" s="256"/>
      <c r="AN25" s="253"/>
      <c r="AO25" s="254"/>
      <c r="AP25" s="255" t="str">
        <f t="shared" si="0"/>
        <v/>
      </c>
      <c r="AQ25" s="168"/>
      <c r="AR25" s="168"/>
      <c r="AS25" s="169"/>
      <c r="AT25" s="118"/>
      <c r="AU25" s="119" t="str">
        <f>IF(D25&lt;&gt; "", IF(COUNTIF($D$12:$D25,$D25)&gt;1,0,IF(SUM(N25,U25,AB25)&gt;0,IF(AND(X25="",OR(Q25&lt;&gt;"",J25&lt;&gt;"")),IF(Q25&lt;&gt;"",Q25,IF(J25&lt;&gt;"",J25,0)),IF(AND(Q25&lt;&gt;"",J25&lt;&gt;"",Q25=J25),Q25,X25)),0)),"")</f>
        <v/>
      </c>
      <c r="AV25" s="119" t="str">
        <f>IF(D25&lt;&gt;"",IF(COUNTIF($D$12:$D25,$D25)&gt;1,0,IF(SUM(O25,V25,AC25)&gt;0,IF(AND(X25="",OR(Q25&lt;&gt;"",J25&lt;&gt;"")),IF(Q25&lt;&gt;"",Q25,IF(J25&lt;&gt;"",J25,0)),IF(AND(Q25&lt;&gt;"",J25&lt;&gt;"",Q25=J25),Q25,X25)),0)),"")</f>
        <v/>
      </c>
      <c r="AW25" s="119" t="str">
        <f>IF(D25&lt;&gt;"",IF(COUNTIF($D$12:$D25,$D25)&gt;1,0,IF(SUM(P25,W25,AD25)&gt;0,IF(AND(X25="",OR(Q25&lt;&gt;"",J25&lt;&gt;"")),IF(Q25&lt;&gt;"",Q25,IF(J25&lt;&gt;"",J25,0)),IF(AND(Q25&lt;&gt;"",J25&lt;&gt;"",Q25=J25),Q25,X25)),0)),"")</f>
        <v/>
      </c>
      <c r="AX25" s="118" t="str">
        <f t="shared" si="1"/>
        <v/>
      </c>
      <c r="AY25" s="118" t="str">
        <f t="shared" si="2"/>
        <v/>
      </c>
      <c r="AZ25" s="118" t="str">
        <f t="shared" si="3"/>
        <v/>
      </c>
      <c r="BA25" s="118" t="str">
        <f t="shared" si="4"/>
        <v/>
      </c>
      <c r="BB25" s="118" t="str">
        <f t="shared" si="5"/>
        <v/>
      </c>
      <c r="BC25" s="118" t="str">
        <f t="shared" si="6"/>
        <v/>
      </c>
      <c r="BD25" s="118" t="str">
        <f t="shared" si="7"/>
        <v/>
      </c>
      <c r="BE25" s="118" t="str">
        <f t="shared" si="8"/>
        <v/>
      </c>
      <c r="BF25" s="118" t="str">
        <f t="shared" si="9"/>
        <v/>
      </c>
      <c r="BG25" s="120"/>
      <c r="BH25" s="120" t="str">
        <f t="shared" si="10"/>
        <v/>
      </c>
      <c r="BI25" s="120" t="str">
        <f t="shared" si="11"/>
        <v/>
      </c>
      <c r="BJ25" s="121"/>
      <c r="BK25" s="120" t="str">
        <f t="shared" si="12"/>
        <v/>
      </c>
      <c r="BL25" s="120" t="str">
        <f t="shared" si="13"/>
        <v/>
      </c>
      <c r="BM25" s="120" t="str">
        <f t="shared" si="14"/>
        <v/>
      </c>
      <c r="BN25" s="120" t="str">
        <f t="shared" si="15"/>
        <v/>
      </c>
      <c r="BO25" s="98" t="str">
        <f t="shared" si="16"/>
        <v/>
      </c>
      <c r="BP25" s="98" t="str">
        <f t="shared" si="17"/>
        <v/>
      </c>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row>
    <row r="26" spans="1:97" s="4" customFormat="1" ht="18.75" customHeight="1" x14ac:dyDescent="0.2">
      <c r="A26" s="3">
        <f t="shared" si="18"/>
        <v>14</v>
      </c>
      <c r="B26" s="263"/>
      <c r="C26" s="263"/>
      <c r="D26" s="263"/>
      <c r="E26" s="259"/>
      <c r="F26" s="259"/>
      <c r="G26" s="43"/>
      <c r="H26" s="264"/>
      <c r="I26" s="261"/>
      <c r="J26" s="106"/>
      <c r="K26" s="247"/>
      <c r="L26" s="247"/>
      <c r="M26" s="247"/>
      <c r="N26" s="248" t="str">
        <f>IF(AND(K26&lt;&gt;"",L26&lt;&gt;"",J26&lt;&gt;""),ROUND(MIN(IF(OR(J26="OZZ",J26="ZZ"),5000,17300),TRUNC(0.75*(SUMIF($D$12:$D26,$D26,K$12:K26)+SUMIF($D$12:$D26,$D26,L$12:L26)),2)) - SUMIF($D$12:$D25,$D26,N$12:N25),2),"")</f>
        <v/>
      </c>
      <c r="O26" s="249" t="str">
        <f>IF(AND(K26&lt;&gt;"",L26&lt;&gt;"",M26&lt;&gt;"",J26&lt;&gt;"",AH26&lt;&gt;""),IF(OR(J26="OZZ",J26="ZZ"),ROUND(0-SUMIF($D$12:$D25,$D26,O$12:O25),2),IF(M26=0,0,ROUND(MIN(MIN(17300,TRUNC(0.75*(SUMIF($D$12:$D$2012,$D26,K$12:K$2012)+SUMIF($D$12:$D$2012,$D26,L$12:L$2012)),2)+SUMIF($D$12:$D26,$D26,AH$12:AH26))-SUMIF($D$12:$D25,$D26,O$12:O25)-SUMIF($D$12:$D$2012,$D26,N$12:N$2012),AH26),2))),"")</f>
        <v/>
      </c>
      <c r="P26" s="250" t="str">
        <f>IF(J26&lt;&gt;"",1000 - SUMIF($D$12:$D25,$D26,P$12:P25),"")</f>
        <v/>
      </c>
      <c r="Q26" s="106"/>
      <c r="R26" s="247"/>
      <c r="S26" s="247"/>
      <c r="T26" s="247"/>
      <c r="U26" s="248" t="str">
        <f>IF(AND(R26&lt;&gt;"",S26&lt;&gt;"",Q26&lt;&gt;""),ROUND(MIN(IF(OR(Q26="OZZ",Q26="ZZ"),5000,17300),TRUNC(0.75*(SUMIF($D$12:$D26,$D26,R$12:R26)+SUMIF($D$12:$D26,$D26,S$12:S26)),2)) - SUMIF($D$12:$D25,$D26,U$12:U25),2),"")</f>
        <v/>
      </c>
      <c r="V26" s="248" t="str">
        <f>IF(AND(R26&lt;&gt;"",S26&lt;&gt;"",T26&lt;&gt;"",Q26&lt;&gt;"",AL26&lt;&gt;""),IF(OR(Q26="OZZ",Q26="ZZ"),ROUND(0-SUMIF($D$12:$D25,$D26,V$12:V25),2),IF(T26=0,0,ROUND(MIN(MIN(17300,TRUNC(0.75*(SUMIF($D$12:$D$2012,$D26,R$12:R$2012)+SUMIF($D$12:$D$2012,$D26,S$12:S$2012)),2)+SUMIF($D$12:$D26,$D26,AL$12:AL26))-SUMIF($D$12:$D25,$D26,V$12:V25)-SUMIF($D$12:$D$2012,$D26,U$12:U$2012),AL26),2))),"")</f>
        <v/>
      </c>
      <c r="W26" s="250" t="str">
        <f>IF(Q26&lt;&gt;"",1000 - SUMIF($D$12:$D25,$D26,W$12:W25),"")</f>
        <v/>
      </c>
      <c r="X26" s="106"/>
      <c r="Y26" s="247"/>
      <c r="Z26" s="247"/>
      <c r="AA26" s="247"/>
      <c r="AB26" s="248" t="str">
        <f>IF(AND(Y26&lt;&gt;"",Z26&lt;&gt;"",X26&lt;&gt;""),ROUND(MIN(IF(OR(X26="OZZ",X26="ZZ"),5000,17300),TRUNC(0.75*(SUMIF($D$12:$D26,$D26,Y$12:Y26)+SUMIF($D$12:$D26,$D26,Z$12:Z26)),2)) - SUMIF($D$12:$D25,$D26,AB$12:AB25),2),"")</f>
        <v/>
      </c>
      <c r="AC26" s="251" t="str">
        <f>IF(AND(Y26&lt;&gt;"",Z26&lt;&gt;"",AA26&lt;&gt;"",X26&lt;&gt;"",AP26&lt;&gt;""),IF(OR(X26="OZZ",X26="ZZ"),ROUND(0-SUMIF($D$12:$D25,$D26,AC$12:AC25),2),IF(AA26=0,0,ROUND(MIN(MIN(17300,TRUNC(0.75*(SUMIF($D$12:$D$2012,$D26,Y$12:Y$2012)+SUMIF($D$12:$D$2012,$D26,Z$12:Z$2012)),2)+SUMIF($D$12:$D26,$D26,AP$12:AP26))-SUMIF($D$12:$D25,$D26,AC$12:AC25)-SUMIF($D$12:$D$2012,$D26,AB$12:AB$2012),AP26),2))),"")</f>
        <v/>
      </c>
      <c r="AD26" s="250" t="str">
        <f>IF(X26&lt;&gt;"",1000 - SUMIF($D$12:$D25,$D26,AD$12:AD25),"")</f>
        <v/>
      </c>
      <c r="AE26" s="252"/>
      <c r="AF26" s="253"/>
      <c r="AG26" s="254"/>
      <c r="AH26" s="255" t="str">
        <f t="shared" si="19"/>
        <v/>
      </c>
      <c r="AI26" s="256"/>
      <c r="AJ26" s="253"/>
      <c r="AK26" s="254"/>
      <c r="AL26" s="255" t="str">
        <f t="shared" si="20"/>
        <v/>
      </c>
      <c r="AM26" s="256"/>
      <c r="AN26" s="253"/>
      <c r="AO26" s="254"/>
      <c r="AP26" s="255" t="str">
        <f t="shared" si="0"/>
        <v/>
      </c>
      <c r="AQ26" s="116"/>
      <c r="AR26" s="116"/>
      <c r="AS26" s="117"/>
      <c r="AT26" s="118"/>
      <c r="AU26" s="119" t="str">
        <f>IF(D26&lt;&gt; "", IF(COUNTIF($D$12:$D26,$D26)&gt;1,0,IF(SUM(N26,U26,AB26)&gt;0,IF(AND(X26="",OR(Q26&lt;&gt;"",J26&lt;&gt;"")),IF(Q26&lt;&gt;"",Q26,IF(J26&lt;&gt;"",J26,0)),IF(AND(Q26&lt;&gt;"",J26&lt;&gt;"",Q26=J26),Q26,X26)),0)),"")</f>
        <v/>
      </c>
      <c r="AV26" s="119" t="str">
        <f>IF(D26&lt;&gt;"",IF(COUNTIF($D$12:$D26,$D26)&gt;1,0,IF(SUM(O26,V26,AC26)&gt;0,IF(AND(X26="",OR(Q26&lt;&gt;"",J26&lt;&gt;"")),IF(Q26&lt;&gt;"",Q26,IF(J26&lt;&gt;"",J26,0)),IF(AND(Q26&lt;&gt;"",J26&lt;&gt;"",Q26=J26),Q26,X26)),0)),"")</f>
        <v/>
      </c>
      <c r="AW26" s="119" t="str">
        <f>IF(D26&lt;&gt;"",IF(COUNTIF($D$12:$D26,$D26)&gt;1,0,IF(SUM(P26,W26,AD26)&gt;0,IF(AND(X26="",OR(Q26&lt;&gt;"",J26&lt;&gt;"")),IF(Q26&lt;&gt;"",Q26,IF(J26&lt;&gt;"",J26,0)),IF(AND(Q26&lt;&gt;"",J26&lt;&gt;"",Q26=J26),Q26,X26)),0)),"")</f>
        <v/>
      </c>
      <c r="AX26" s="118" t="str">
        <f t="shared" si="1"/>
        <v/>
      </c>
      <c r="AY26" s="118" t="str">
        <f t="shared" si="2"/>
        <v/>
      </c>
      <c r="AZ26" s="118" t="str">
        <f t="shared" si="3"/>
        <v/>
      </c>
      <c r="BA26" s="118" t="str">
        <f t="shared" si="4"/>
        <v/>
      </c>
      <c r="BB26" s="118" t="str">
        <f t="shared" si="5"/>
        <v/>
      </c>
      <c r="BC26" s="118" t="str">
        <f t="shared" si="6"/>
        <v/>
      </c>
      <c r="BD26" s="118" t="str">
        <f t="shared" si="7"/>
        <v/>
      </c>
      <c r="BE26" s="118" t="str">
        <f t="shared" si="8"/>
        <v/>
      </c>
      <c r="BF26" s="118" t="str">
        <f t="shared" si="9"/>
        <v/>
      </c>
      <c r="BG26" s="120"/>
      <c r="BH26" s="120" t="str">
        <f t="shared" si="10"/>
        <v/>
      </c>
      <c r="BI26" s="120" t="str">
        <f t="shared" si="11"/>
        <v/>
      </c>
      <c r="BJ26" s="121"/>
      <c r="BK26" s="120" t="str">
        <f t="shared" si="12"/>
        <v/>
      </c>
      <c r="BL26" s="120" t="str">
        <f t="shared" si="13"/>
        <v/>
      </c>
      <c r="BM26" s="120" t="str">
        <f t="shared" si="14"/>
        <v/>
      </c>
      <c r="BN26" s="120" t="str">
        <f t="shared" si="15"/>
        <v/>
      </c>
      <c r="BO26" s="98" t="str">
        <f t="shared" si="16"/>
        <v/>
      </c>
      <c r="BP26" s="98" t="str">
        <f t="shared" si="17"/>
        <v/>
      </c>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row>
    <row r="27" spans="1:97" s="4" customFormat="1" ht="18.75" customHeight="1" x14ac:dyDescent="0.2">
      <c r="A27" s="3">
        <f t="shared" si="18"/>
        <v>15</v>
      </c>
      <c r="B27" s="263"/>
      <c r="C27" s="263"/>
      <c r="D27" s="263"/>
      <c r="E27" s="259"/>
      <c r="F27" s="259"/>
      <c r="G27" s="43"/>
      <c r="H27" s="264"/>
      <c r="I27" s="261"/>
      <c r="J27" s="106"/>
      <c r="K27" s="247"/>
      <c r="L27" s="247"/>
      <c r="M27" s="247"/>
      <c r="N27" s="248" t="str">
        <f>IF(AND(K27&lt;&gt;"",L27&lt;&gt;"",J27&lt;&gt;""),ROUND(MIN(IF(OR(J27="OZZ",J27="ZZ"),5000,17300),TRUNC(0.75*(SUMIF($D$12:$D27,$D27,K$12:K27)+SUMIF($D$12:$D27,$D27,L$12:L27)),2)) - SUMIF($D$12:$D26,$D27,N$12:N26),2),"")</f>
        <v/>
      </c>
      <c r="O27" s="249" t="str">
        <f>IF(AND(K27&lt;&gt;"",L27&lt;&gt;"",M27&lt;&gt;"",J27&lt;&gt;"",AH27&lt;&gt;""),IF(OR(J27="OZZ",J27="ZZ"),ROUND(0-SUMIF($D$12:$D26,$D27,O$12:O26),2),IF(M27=0,0,ROUND(MIN(MIN(17300,TRUNC(0.75*(SUMIF($D$12:$D$2012,$D27,K$12:K$2012)+SUMIF($D$12:$D$2012,$D27,L$12:L$2012)),2)+SUMIF($D$12:$D27,$D27,AH$12:AH27))-SUMIF($D$12:$D26,$D27,O$12:O26)-SUMIF($D$12:$D$2012,$D27,N$12:N$2012),AH27),2))),"")</f>
        <v/>
      </c>
      <c r="P27" s="250" t="str">
        <f>IF(J27&lt;&gt;"",1000 - SUMIF($D$12:$D26,$D27,P$12:P26),"")</f>
        <v/>
      </c>
      <c r="Q27" s="106"/>
      <c r="R27" s="247"/>
      <c r="S27" s="247"/>
      <c r="T27" s="247"/>
      <c r="U27" s="248" t="str">
        <f>IF(AND(R27&lt;&gt;"",S27&lt;&gt;"",Q27&lt;&gt;""),ROUND(MIN(IF(OR(Q27="OZZ",Q27="ZZ"),5000,17300),TRUNC(0.75*(SUMIF($D$12:$D27,$D27,R$12:R27)+SUMIF($D$12:$D27,$D27,S$12:S27)),2)) - SUMIF($D$12:$D26,$D27,U$12:U26),2),"")</f>
        <v/>
      </c>
      <c r="V27" s="248" t="str">
        <f>IF(AND(R27&lt;&gt;"",S27&lt;&gt;"",T27&lt;&gt;"",Q27&lt;&gt;"",AL27&lt;&gt;""),IF(OR(Q27="OZZ",Q27="ZZ"),ROUND(0-SUMIF($D$12:$D26,$D27,V$12:V26),2),IF(T27=0,0,ROUND(MIN(MIN(17300,TRUNC(0.75*(SUMIF($D$12:$D$2012,$D27,R$12:R$2012)+SUMIF($D$12:$D$2012,$D27,S$12:S$2012)),2)+SUMIF($D$12:$D27,$D27,AL$12:AL27))-SUMIF($D$12:$D26,$D27,V$12:V26)-SUMIF($D$12:$D$2012,$D27,U$12:U$2012),AL27),2))),"")</f>
        <v/>
      </c>
      <c r="W27" s="250" t="str">
        <f>IF(Q27&lt;&gt;"",1000 - SUMIF($D$12:$D26,$D27,W$12:W26),"")</f>
        <v/>
      </c>
      <c r="X27" s="106"/>
      <c r="Y27" s="247"/>
      <c r="Z27" s="247"/>
      <c r="AA27" s="247"/>
      <c r="AB27" s="248" t="str">
        <f>IF(AND(Y27&lt;&gt;"",Z27&lt;&gt;"",X27&lt;&gt;""),ROUND(MIN(IF(OR(X27="OZZ",X27="ZZ"),5000,17300),TRUNC(0.75*(SUMIF($D$12:$D27,$D27,Y$12:Y27)+SUMIF($D$12:$D27,$D27,Z$12:Z27)),2)) - SUMIF($D$12:$D26,$D27,AB$12:AB26),2),"")</f>
        <v/>
      </c>
      <c r="AC27" s="251" t="str">
        <f>IF(AND(Y27&lt;&gt;"",Z27&lt;&gt;"",AA27&lt;&gt;"",X27&lt;&gt;"",AP27&lt;&gt;""),IF(OR(X27="OZZ",X27="ZZ"),ROUND(0-SUMIF($D$12:$D26,$D27,AC$12:AC26),2),IF(AA27=0,0,ROUND(MIN(MIN(17300,TRUNC(0.75*(SUMIF($D$12:$D$2012,$D27,Y$12:Y$2012)+SUMIF($D$12:$D$2012,$D27,Z$12:Z$2012)),2)+SUMIF($D$12:$D27,$D27,AP$12:AP27))-SUMIF($D$12:$D26,$D27,AC$12:AC26)-SUMIF($D$12:$D$2012,$D27,AB$12:AB$2012),AP27),2))),"")</f>
        <v/>
      </c>
      <c r="AD27" s="250" t="str">
        <f>IF(X27&lt;&gt;"",1000 - SUMIF($D$12:$D26,$D27,AD$12:AD26),"")</f>
        <v/>
      </c>
      <c r="AE27" s="252"/>
      <c r="AF27" s="253"/>
      <c r="AG27" s="254"/>
      <c r="AH27" s="255" t="str">
        <f t="shared" si="19"/>
        <v/>
      </c>
      <c r="AI27" s="256"/>
      <c r="AJ27" s="253"/>
      <c r="AK27" s="254"/>
      <c r="AL27" s="255" t="str">
        <f t="shared" si="20"/>
        <v/>
      </c>
      <c r="AM27" s="256"/>
      <c r="AN27" s="253"/>
      <c r="AO27" s="254"/>
      <c r="AP27" s="255" t="str">
        <f t="shared" si="0"/>
        <v/>
      </c>
      <c r="AQ27" s="116"/>
      <c r="AR27" s="116"/>
      <c r="AS27" s="117"/>
      <c r="AT27" s="118"/>
      <c r="AU27" s="119" t="str">
        <f>IF(D27&lt;&gt; "", IF(COUNTIF($D$12:$D27,$D27)&gt;1,0,IF(SUM(N27,U27,AB27)&gt;0,IF(AND(X27="",OR(Q27&lt;&gt;"",J27&lt;&gt;"")),IF(Q27&lt;&gt;"",Q27,IF(J27&lt;&gt;"",J27,0)),IF(AND(Q27&lt;&gt;"",J27&lt;&gt;"",Q27=J27),Q27,X27)),0)),"")</f>
        <v/>
      </c>
      <c r="AV27" s="119" t="str">
        <f>IF(D27&lt;&gt;"",IF(COUNTIF($D$12:$D27,$D27)&gt;1,0,IF(SUM(O27,V27,AC27)&gt;0,IF(AND(X27="",OR(Q27&lt;&gt;"",J27&lt;&gt;"")),IF(Q27&lt;&gt;"",Q27,IF(J27&lt;&gt;"",J27,0)),IF(AND(Q27&lt;&gt;"",J27&lt;&gt;"",Q27=J27),Q27,X27)),0)),"")</f>
        <v/>
      </c>
      <c r="AW27" s="119" t="str">
        <f>IF(D27&lt;&gt;"",IF(COUNTIF($D$12:$D27,$D27)&gt;1,0,IF(SUM(P27,W27,AD27)&gt;0,IF(AND(X27="",OR(Q27&lt;&gt;"",J27&lt;&gt;"")),IF(Q27&lt;&gt;"",Q27,IF(J27&lt;&gt;"",J27,0)),IF(AND(Q27&lt;&gt;"",J27&lt;&gt;"",Q27=J27),Q27,X27)),0)),"")</f>
        <v/>
      </c>
      <c r="AX27" s="118" t="str">
        <f t="shared" si="1"/>
        <v/>
      </c>
      <c r="AY27" s="118" t="str">
        <f t="shared" si="2"/>
        <v/>
      </c>
      <c r="AZ27" s="118" t="str">
        <f t="shared" si="3"/>
        <v/>
      </c>
      <c r="BA27" s="118" t="str">
        <f t="shared" si="4"/>
        <v/>
      </c>
      <c r="BB27" s="118" t="str">
        <f t="shared" si="5"/>
        <v/>
      </c>
      <c r="BC27" s="118" t="str">
        <f t="shared" si="6"/>
        <v/>
      </c>
      <c r="BD27" s="118" t="str">
        <f t="shared" si="7"/>
        <v/>
      </c>
      <c r="BE27" s="118" t="str">
        <f t="shared" si="8"/>
        <v/>
      </c>
      <c r="BF27" s="118" t="str">
        <f t="shared" si="9"/>
        <v/>
      </c>
      <c r="BG27" s="120"/>
      <c r="BH27" s="120" t="str">
        <f t="shared" si="10"/>
        <v/>
      </c>
      <c r="BI27" s="120" t="str">
        <f t="shared" si="11"/>
        <v/>
      </c>
      <c r="BJ27" s="121"/>
      <c r="BK27" s="120" t="str">
        <f t="shared" si="12"/>
        <v/>
      </c>
      <c r="BL27" s="120" t="str">
        <f t="shared" si="13"/>
        <v/>
      </c>
      <c r="BM27" s="120" t="str">
        <f t="shared" si="14"/>
        <v/>
      </c>
      <c r="BN27" s="120" t="str">
        <f t="shared" si="15"/>
        <v/>
      </c>
      <c r="BO27" s="98" t="str">
        <f t="shared" si="16"/>
        <v/>
      </c>
      <c r="BP27" s="98" t="str">
        <f t="shared" si="17"/>
        <v/>
      </c>
      <c r="BQ27" s="98"/>
      <c r="BR27" s="98"/>
      <c r="BS27" s="98"/>
      <c r="BT27" s="98"/>
      <c r="BU27" s="98"/>
      <c r="BV27" s="98"/>
      <c r="BW27" s="98"/>
      <c r="BX27" s="98"/>
      <c r="BY27" s="98"/>
      <c r="BZ27" s="98"/>
      <c r="CA27" s="98"/>
      <c r="CB27" s="98"/>
      <c r="CC27" s="98"/>
      <c r="CD27" s="98"/>
      <c r="CE27" s="98"/>
      <c r="CF27" s="98"/>
      <c r="CG27" s="98"/>
      <c r="CH27" s="98"/>
      <c r="CI27" s="98"/>
      <c r="CJ27" s="98"/>
      <c r="CK27" s="98"/>
      <c r="CL27" s="98"/>
      <c r="CM27" s="98"/>
      <c r="CN27" s="98"/>
      <c r="CO27" s="98"/>
      <c r="CP27" s="98"/>
      <c r="CQ27" s="98"/>
      <c r="CR27" s="98"/>
      <c r="CS27" s="98"/>
    </row>
    <row r="28" spans="1:97" s="4" customFormat="1" ht="18.75" customHeight="1" x14ac:dyDescent="0.2">
      <c r="A28" s="3">
        <f t="shared" si="18"/>
        <v>16</v>
      </c>
      <c r="B28" s="263"/>
      <c r="C28" s="263"/>
      <c r="D28" s="263"/>
      <c r="E28" s="259"/>
      <c r="F28" s="259"/>
      <c r="G28" s="43"/>
      <c r="H28" s="264"/>
      <c r="I28" s="261"/>
      <c r="J28" s="106"/>
      <c r="K28" s="247"/>
      <c r="L28" s="247"/>
      <c r="M28" s="247"/>
      <c r="N28" s="248" t="str">
        <f>IF(AND(K28&lt;&gt;"",L28&lt;&gt;"",J28&lt;&gt;""),ROUND(MIN(IF(OR(J28="OZZ",J28="ZZ"),5000,17300),TRUNC(0.75*(SUMIF($D$12:$D28,$D28,K$12:K28)+SUMIF($D$12:$D28,$D28,L$12:L28)),2)) - SUMIF($D$12:$D27,$D28,N$12:N27),2),"")</f>
        <v/>
      </c>
      <c r="O28" s="249" t="str">
        <f>IF(AND(K28&lt;&gt;"",L28&lt;&gt;"",M28&lt;&gt;"",J28&lt;&gt;"",AH28&lt;&gt;""),IF(OR(J28="OZZ",J28="ZZ"),ROUND(0-SUMIF($D$12:$D27,$D28,O$12:O27),2),IF(M28=0,0,ROUND(MIN(MIN(17300,TRUNC(0.75*(SUMIF($D$12:$D$2012,$D28,K$12:K$2012)+SUMIF($D$12:$D$2012,$D28,L$12:L$2012)),2)+SUMIF($D$12:$D28,$D28,AH$12:AH28))-SUMIF($D$12:$D27,$D28,O$12:O27)-SUMIF($D$12:$D$2012,$D28,N$12:N$2012),AH28),2))),"")</f>
        <v/>
      </c>
      <c r="P28" s="250" t="str">
        <f>IF(J28&lt;&gt;"",1000 - SUMIF($D$12:$D27,$D28,P$12:P27),"")</f>
        <v/>
      </c>
      <c r="Q28" s="106"/>
      <c r="R28" s="247"/>
      <c r="S28" s="247"/>
      <c r="T28" s="247"/>
      <c r="U28" s="248" t="str">
        <f>IF(AND(R28&lt;&gt;"",S28&lt;&gt;"",Q28&lt;&gt;""),ROUND(MIN(IF(OR(Q28="OZZ",Q28="ZZ"),5000,17300),TRUNC(0.75*(SUMIF($D$12:$D28,$D28,R$12:R28)+SUMIF($D$12:$D28,$D28,S$12:S28)),2)) - SUMIF($D$12:$D27,$D28,U$12:U27),2),"")</f>
        <v/>
      </c>
      <c r="V28" s="248" t="str">
        <f>IF(AND(R28&lt;&gt;"",S28&lt;&gt;"",T28&lt;&gt;"",Q28&lt;&gt;"",AL28&lt;&gt;""),IF(OR(Q28="OZZ",Q28="ZZ"),ROUND(0-SUMIF($D$12:$D27,$D28,V$12:V27),2),IF(T28=0,0,ROUND(MIN(MIN(17300,TRUNC(0.75*(SUMIF($D$12:$D$2012,$D28,R$12:R$2012)+SUMIF($D$12:$D$2012,$D28,S$12:S$2012)),2)+SUMIF($D$12:$D28,$D28,AL$12:AL28))-SUMIF($D$12:$D27,$D28,V$12:V27)-SUMIF($D$12:$D$2012,$D28,U$12:U$2012),AL28),2))),"")</f>
        <v/>
      </c>
      <c r="W28" s="250" t="str">
        <f>IF(Q28&lt;&gt;"",1000 - SUMIF($D$12:$D27,$D28,W$12:W27),"")</f>
        <v/>
      </c>
      <c r="X28" s="106"/>
      <c r="Y28" s="247"/>
      <c r="Z28" s="247"/>
      <c r="AA28" s="247"/>
      <c r="AB28" s="248" t="str">
        <f>IF(AND(Y28&lt;&gt;"",Z28&lt;&gt;"",X28&lt;&gt;""),ROUND(MIN(IF(OR(X28="OZZ",X28="ZZ"),5000,17300),TRUNC(0.75*(SUMIF($D$12:$D28,$D28,Y$12:Y28)+SUMIF($D$12:$D28,$D28,Z$12:Z28)),2)) - SUMIF($D$12:$D27,$D28,AB$12:AB27),2),"")</f>
        <v/>
      </c>
      <c r="AC28" s="251" t="str">
        <f>IF(AND(Y28&lt;&gt;"",Z28&lt;&gt;"",AA28&lt;&gt;"",X28&lt;&gt;"",AP28&lt;&gt;""),IF(OR(X28="OZZ",X28="ZZ"),ROUND(0-SUMIF($D$12:$D27,$D28,AC$12:AC27),2),IF(AA28=0,0,ROUND(MIN(MIN(17300,TRUNC(0.75*(SUMIF($D$12:$D$2012,$D28,Y$12:Y$2012)+SUMIF($D$12:$D$2012,$D28,Z$12:Z$2012)),2)+SUMIF($D$12:$D28,$D28,AP$12:AP28))-SUMIF($D$12:$D27,$D28,AC$12:AC27)-SUMIF($D$12:$D$2012,$D28,AB$12:AB$2012),AP28),2))),"")</f>
        <v/>
      </c>
      <c r="AD28" s="250" t="str">
        <f>IF(X28&lt;&gt;"",1000 - SUMIF($D$12:$D27,$D28,AD$12:AD27),"")</f>
        <v/>
      </c>
      <c r="AE28" s="252"/>
      <c r="AF28" s="253"/>
      <c r="AG28" s="254"/>
      <c r="AH28" s="255" t="str">
        <f t="shared" si="19"/>
        <v/>
      </c>
      <c r="AI28" s="256"/>
      <c r="AJ28" s="253"/>
      <c r="AK28" s="254"/>
      <c r="AL28" s="255" t="str">
        <f t="shared" si="20"/>
        <v/>
      </c>
      <c r="AM28" s="256"/>
      <c r="AN28" s="253"/>
      <c r="AO28" s="254"/>
      <c r="AP28" s="255" t="str">
        <f t="shared" si="0"/>
        <v/>
      </c>
      <c r="AQ28" s="116"/>
      <c r="AR28" s="116"/>
      <c r="AS28" s="117"/>
      <c r="AT28" s="118"/>
      <c r="AU28" s="119" t="str">
        <f>IF(D28&lt;&gt; "", IF(COUNTIF($D$12:$D28,$D28)&gt;1,0,IF(SUM(N28,U28,AB28)&gt;0,IF(AND(X28="",OR(Q28&lt;&gt;"",J28&lt;&gt;"")),IF(Q28&lt;&gt;"",Q28,IF(J28&lt;&gt;"",J28,0)),IF(AND(Q28&lt;&gt;"",J28&lt;&gt;"",Q28=J28),Q28,X28)),0)),"")</f>
        <v/>
      </c>
      <c r="AV28" s="119" t="str">
        <f>IF(D28&lt;&gt;"",IF(COUNTIF($D$12:$D28,$D28)&gt;1,0,IF(SUM(O28,V28,AC28)&gt;0,IF(AND(X28="",OR(Q28&lt;&gt;"",J28&lt;&gt;"")),IF(Q28&lt;&gt;"",Q28,IF(J28&lt;&gt;"",J28,0)),IF(AND(Q28&lt;&gt;"",J28&lt;&gt;"",Q28=J28),Q28,X28)),0)),"")</f>
        <v/>
      </c>
      <c r="AW28" s="119" t="str">
        <f>IF(D28&lt;&gt;"",IF(COUNTIF($D$12:$D28,$D28)&gt;1,0,IF(SUM(P28,W28,AD28)&gt;0,IF(AND(X28="",OR(Q28&lt;&gt;"",J28&lt;&gt;"")),IF(Q28&lt;&gt;"",Q28,IF(J28&lt;&gt;"",J28,0)),IF(AND(Q28&lt;&gt;"",J28&lt;&gt;"",Q28=J28),Q28,X28)),0)),"")</f>
        <v/>
      </c>
      <c r="AX28" s="118" t="str">
        <f t="shared" si="1"/>
        <v/>
      </c>
      <c r="AY28" s="118" t="str">
        <f t="shared" si="2"/>
        <v/>
      </c>
      <c r="AZ28" s="118" t="str">
        <f t="shared" si="3"/>
        <v/>
      </c>
      <c r="BA28" s="118" t="str">
        <f t="shared" si="4"/>
        <v/>
      </c>
      <c r="BB28" s="118" t="str">
        <f t="shared" si="5"/>
        <v/>
      </c>
      <c r="BC28" s="118" t="str">
        <f t="shared" si="6"/>
        <v/>
      </c>
      <c r="BD28" s="118" t="str">
        <f t="shared" si="7"/>
        <v/>
      </c>
      <c r="BE28" s="118" t="str">
        <f t="shared" si="8"/>
        <v/>
      </c>
      <c r="BF28" s="118" t="str">
        <f t="shared" si="9"/>
        <v/>
      </c>
      <c r="BG28" s="120"/>
      <c r="BH28" s="120" t="str">
        <f t="shared" si="10"/>
        <v/>
      </c>
      <c r="BI28" s="120" t="str">
        <f t="shared" si="11"/>
        <v/>
      </c>
      <c r="BJ28" s="121"/>
      <c r="BK28" s="120" t="str">
        <f t="shared" si="12"/>
        <v/>
      </c>
      <c r="BL28" s="120" t="str">
        <f t="shared" si="13"/>
        <v/>
      </c>
      <c r="BM28" s="120" t="str">
        <f t="shared" si="14"/>
        <v/>
      </c>
      <c r="BN28" s="120" t="str">
        <f t="shared" si="15"/>
        <v/>
      </c>
      <c r="BO28" s="98" t="str">
        <f t="shared" si="16"/>
        <v/>
      </c>
      <c r="BP28" s="98" t="str">
        <f t="shared" si="17"/>
        <v/>
      </c>
      <c r="BQ28" s="98"/>
      <c r="BR28" s="98"/>
      <c r="BS28" s="98"/>
      <c r="BT28" s="98"/>
      <c r="BU28" s="98"/>
      <c r="BV28" s="98"/>
      <c r="BW28" s="98"/>
      <c r="BX28" s="98"/>
      <c r="BY28" s="98"/>
      <c r="BZ28" s="98"/>
      <c r="CA28" s="98"/>
      <c r="CB28" s="98"/>
      <c r="CC28" s="98"/>
      <c r="CD28" s="98"/>
      <c r="CE28" s="98"/>
      <c r="CF28" s="98"/>
      <c r="CG28" s="98"/>
      <c r="CH28" s="98"/>
      <c r="CI28" s="98"/>
      <c r="CJ28" s="98"/>
      <c r="CK28" s="98"/>
      <c r="CL28" s="98"/>
      <c r="CM28" s="98"/>
      <c r="CN28" s="98"/>
      <c r="CO28" s="98"/>
      <c r="CP28" s="98"/>
      <c r="CQ28" s="98"/>
      <c r="CR28" s="98"/>
      <c r="CS28" s="98"/>
    </row>
    <row r="29" spans="1:97" s="4" customFormat="1" ht="18.75" customHeight="1" x14ac:dyDescent="0.2">
      <c r="A29" s="3">
        <f t="shared" si="18"/>
        <v>17</v>
      </c>
      <c r="B29" s="263"/>
      <c r="C29" s="263"/>
      <c r="D29" s="263"/>
      <c r="E29" s="259"/>
      <c r="F29" s="259"/>
      <c r="G29" s="43"/>
      <c r="H29" s="264"/>
      <c r="I29" s="261"/>
      <c r="J29" s="106"/>
      <c r="K29" s="247"/>
      <c r="L29" s="247"/>
      <c r="M29" s="247"/>
      <c r="N29" s="248" t="str">
        <f>IF(AND(K29&lt;&gt;"",L29&lt;&gt;"",J29&lt;&gt;""),ROUND(MIN(IF(OR(J29="OZZ",J29="ZZ"),5000,17300),TRUNC(0.75*(SUMIF($D$12:$D29,$D29,K$12:K29)+SUMIF($D$12:$D29,$D29,L$12:L29)),2)) - SUMIF($D$12:$D28,$D29,N$12:N28),2),"")</f>
        <v/>
      </c>
      <c r="O29" s="249" t="str">
        <f>IF(AND(K29&lt;&gt;"",L29&lt;&gt;"",M29&lt;&gt;"",J29&lt;&gt;"",AH29&lt;&gt;""),IF(OR(J29="OZZ",J29="ZZ"),ROUND(0-SUMIF($D$12:$D28,$D29,O$12:O28),2),IF(M29=0,0,ROUND(MIN(MIN(17300,TRUNC(0.75*(SUMIF($D$12:$D$2012,$D29,K$12:K$2012)+SUMIF($D$12:$D$2012,$D29,L$12:L$2012)),2)+SUMIF($D$12:$D29,$D29,AH$12:AH29))-SUMIF($D$12:$D28,$D29,O$12:O28)-SUMIF($D$12:$D$2012,$D29,N$12:N$2012),AH29),2))),"")</f>
        <v/>
      </c>
      <c r="P29" s="250" t="str">
        <f>IF(J29&lt;&gt;"",1000 - SUMIF($D$12:$D28,$D29,P$12:P28),"")</f>
        <v/>
      </c>
      <c r="Q29" s="106"/>
      <c r="R29" s="247"/>
      <c r="S29" s="247"/>
      <c r="T29" s="247"/>
      <c r="U29" s="248" t="str">
        <f>IF(AND(R29&lt;&gt;"",S29&lt;&gt;"",Q29&lt;&gt;""),ROUND(MIN(IF(OR(Q29="OZZ",Q29="ZZ"),5000,17300),TRUNC(0.75*(SUMIF($D$12:$D29,$D29,R$12:R29)+SUMIF($D$12:$D29,$D29,S$12:S29)),2)) - SUMIF($D$12:$D28,$D29,U$12:U28),2),"")</f>
        <v/>
      </c>
      <c r="V29" s="248" t="str">
        <f>IF(AND(R29&lt;&gt;"",S29&lt;&gt;"",T29&lt;&gt;"",Q29&lt;&gt;"",AL29&lt;&gt;""),IF(OR(Q29="OZZ",Q29="ZZ"),ROUND(0-SUMIF($D$12:$D28,$D29,V$12:V28),2),IF(T29=0,0,ROUND(MIN(MIN(17300,TRUNC(0.75*(SUMIF($D$12:$D$2012,$D29,R$12:R$2012)+SUMIF($D$12:$D$2012,$D29,S$12:S$2012)),2)+SUMIF($D$12:$D29,$D29,AL$12:AL29))-SUMIF($D$12:$D28,$D29,V$12:V28)-SUMIF($D$12:$D$2012,$D29,U$12:U$2012),AL29),2))),"")</f>
        <v/>
      </c>
      <c r="W29" s="250" t="str">
        <f>IF(Q29&lt;&gt;"",1000 - SUMIF($D$12:$D28,$D29,W$12:W28),"")</f>
        <v/>
      </c>
      <c r="X29" s="106"/>
      <c r="Y29" s="247"/>
      <c r="Z29" s="247"/>
      <c r="AA29" s="247"/>
      <c r="AB29" s="248" t="str">
        <f>IF(AND(Y29&lt;&gt;"",Z29&lt;&gt;"",X29&lt;&gt;""),ROUND(MIN(IF(OR(X29="OZZ",X29="ZZ"),5000,17300),TRUNC(0.75*(SUMIF($D$12:$D29,$D29,Y$12:Y29)+SUMIF($D$12:$D29,$D29,Z$12:Z29)),2)) - SUMIF($D$12:$D28,$D29,AB$12:AB28),2),"")</f>
        <v/>
      </c>
      <c r="AC29" s="251" t="str">
        <f>IF(AND(Y29&lt;&gt;"",Z29&lt;&gt;"",AA29&lt;&gt;"",X29&lt;&gt;"",AP29&lt;&gt;""),IF(OR(X29="OZZ",X29="ZZ"),ROUND(0-SUMIF($D$12:$D28,$D29,AC$12:AC28),2),IF(AA29=0,0,ROUND(MIN(MIN(17300,TRUNC(0.75*(SUMIF($D$12:$D$2012,$D29,Y$12:Y$2012)+SUMIF($D$12:$D$2012,$D29,Z$12:Z$2012)),2)+SUMIF($D$12:$D29,$D29,AP$12:AP29))-SUMIF($D$12:$D28,$D29,AC$12:AC28)-SUMIF($D$12:$D$2012,$D29,AB$12:AB$2012),AP29),2))),"")</f>
        <v/>
      </c>
      <c r="AD29" s="250" t="str">
        <f>IF(X29&lt;&gt;"",1000 - SUMIF($D$12:$D28,$D29,AD$12:AD28),"")</f>
        <v/>
      </c>
      <c r="AE29" s="252"/>
      <c r="AF29" s="253"/>
      <c r="AG29" s="254"/>
      <c r="AH29" s="255" t="str">
        <f t="shared" si="19"/>
        <v/>
      </c>
      <c r="AI29" s="256"/>
      <c r="AJ29" s="253"/>
      <c r="AK29" s="254"/>
      <c r="AL29" s="255" t="str">
        <f t="shared" si="20"/>
        <v/>
      </c>
      <c r="AM29" s="256"/>
      <c r="AN29" s="253"/>
      <c r="AO29" s="254"/>
      <c r="AP29" s="255" t="str">
        <f t="shared" si="0"/>
        <v/>
      </c>
      <c r="AQ29" s="116"/>
      <c r="AR29" s="116"/>
      <c r="AS29" s="117"/>
      <c r="AT29" s="118"/>
      <c r="AU29" s="119" t="str">
        <f>IF(D29&lt;&gt; "", IF(COUNTIF($D$12:$D29,$D29)&gt;1,0,IF(SUM(N29,U29,AB29)&gt;0,IF(AND(X29="",OR(Q29&lt;&gt;"",J29&lt;&gt;"")),IF(Q29&lt;&gt;"",Q29,IF(J29&lt;&gt;"",J29,0)),IF(AND(Q29&lt;&gt;"",J29&lt;&gt;"",Q29=J29),Q29,X29)),0)),"")</f>
        <v/>
      </c>
      <c r="AV29" s="119" t="str">
        <f>IF(D29&lt;&gt;"",IF(COUNTIF($D$12:$D29,$D29)&gt;1,0,IF(SUM(O29,V29,AC29)&gt;0,IF(AND(X29="",OR(Q29&lt;&gt;"",J29&lt;&gt;"")),IF(Q29&lt;&gt;"",Q29,IF(J29&lt;&gt;"",J29,0)),IF(AND(Q29&lt;&gt;"",J29&lt;&gt;"",Q29=J29),Q29,X29)),0)),"")</f>
        <v/>
      </c>
      <c r="AW29" s="119" t="str">
        <f>IF(D29&lt;&gt;"",IF(COUNTIF($D$12:$D29,$D29)&gt;1,0,IF(SUM(P29,W29,AD29)&gt;0,IF(AND(X29="",OR(Q29&lt;&gt;"",J29&lt;&gt;"")),IF(Q29&lt;&gt;"",Q29,IF(J29&lt;&gt;"",J29,0)),IF(AND(Q29&lt;&gt;"",J29&lt;&gt;"",Q29=J29),Q29,X29)),0)),"")</f>
        <v/>
      </c>
      <c r="AX29" s="118" t="str">
        <f t="shared" si="1"/>
        <v/>
      </c>
      <c r="AY29" s="118" t="str">
        <f t="shared" si="2"/>
        <v/>
      </c>
      <c r="AZ29" s="118" t="str">
        <f t="shared" si="3"/>
        <v/>
      </c>
      <c r="BA29" s="118" t="str">
        <f t="shared" si="4"/>
        <v/>
      </c>
      <c r="BB29" s="118" t="str">
        <f t="shared" si="5"/>
        <v/>
      </c>
      <c r="BC29" s="118" t="str">
        <f t="shared" si="6"/>
        <v/>
      </c>
      <c r="BD29" s="118" t="str">
        <f t="shared" si="7"/>
        <v/>
      </c>
      <c r="BE29" s="118" t="str">
        <f t="shared" si="8"/>
        <v/>
      </c>
      <c r="BF29" s="118" t="str">
        <f t="shared" si="9"/>
        <v/>
      </c>
      <c r="BG29" s="120"/>
      <c r="BH29" s="120" t="str">
        <f t="shared" si="10"/>
        <v/>
      </c>
      <c r="BI29" s="120" t="str">
        <f t="shared" si="11"/>
        <v/>
      </c>
      <c r="BJ29" s="121"/>
      <c r="BK29" s="120" t="str">
        <f t="shared" si="12"/>
        <v/>
      </c>
      <c r="BL29" s="120" t="str">
        <f t="shared" si="13"/>
        <v/>
      </c>
      <c r="BM29" s="120" t="str">
        <f t="shared" si="14"/>
        <v/>
      </c>
      <c r="BN29" s="120" t="str">
        <f t="shared" si="15"/>
        <v/>
      </c>
      <c r="BO29" s="98" t="str">
        <f t="shared" si="16"/>
        <v/>
      </c>
      <c r="BP29" s="98" t="str">
        <f t="shared" si="17"/>
        <v/>
      </c>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row>
    <row r="30" spans="1:97" s="4" customFormat="1" ht="18.75" customHeight="1" x14ac:dyDescent="0.2">
      <c r="A30" s="3">
        <f t="shared" si="18"/>
        <v>18</v>
      </c>
      <c r="B30" s="263"/>
      <c r="C30" s="263"/>
      <c r="D30" s="263"/>
      <c r="E30" s="259"/>
      <c r="F30" s="259"/>
      <c r="G30" s="43"/>
      <c r="H30" s="264"/>
      <c r="I30" s="261"/>
      <c r="J30" s="106"/>
      <c r="K30" s="247"/>
      <c r="L30" s="247"/>
      <c r="M30" s="247"/>
      <c r="N30" s="248" t="str">
        <f>IF(AND(K30&lt;&gt;"",L30&lt;&gt;"",J30&lt;&gt;""),ROUND(MIN(IF(OR(J30="OZZ",J30="ZZ"),5000,17300),TRUNC(0.75*(SUMIF($D$12:$D30,$D30,K$12:K30)+SUMIF($D$12:$D30,$D30,L$12:L30)),2)) - SUMIF($D$12:$D29,$D30,N$12:N29),2),"")</f>
        <v/>
      </c>
      <c r="O30" s="249" t="str">
        <f>IF(AND(K30&lt;&gt;"",L30&lt;&gt;"",M30&lt;&gt;"",J30&lt;&gt;"",AH30&lt;&gt;""),IF(OR(J30="OZZ",J30="ZZ"),ROUND(0-SUMIF($D$12:$D29,$D30,O$12:O29),2),IF(M30=0,0,ROUND(MIN(MIN(17300,TRUNC(0.75*(SUMIF($D$12:$D$2012,$D30,K$12:K$2012)+SUMIF($D$12:$D$2012,$D30,L$12:L$2012)),2)+SUMIF($D$12:$D30,$D30,AH$12:AH30))-SUMIF($D$12:$D29,$D30,O$12:O29)-SUMIF($D$12:$D$2012,$D30,N$12:N$2012),AH30),2))),"")</f>
        <v/>
      </c>
      <c r="P30" s="250" t="str">
        <f>IF(J30&lt;&gt;"",1000 - SUMIF($D$12:$D29,$D30,P$12:P29),"")</f>
        <v/>
      </c>
      <c r="Q30" s="106"/>
      <c r="R30" s="247"/>
      <c r="S30" s="247"/>
      <c r="T30" s="247"/>
      <c r="U30" s="248" t="str">
        <f>IF(AND(R30&lt;&gt;"",S30&lt;&gt;"",Q30&lt;&gt;""),ROUND(MIN(IF(OR(Q30="OZZ",Q30="ZZ"),5000,17300),TRUNC(0.75*(SUMIF($D$12:$D30,$D30,R$12:R30)+SUMIF($D$12:$D30,$D30,S$12:S30)),2)) - SUMIF($D$12:$D29,$D30,U$12:U29),2),"")</f>
        <v/>
      </c>
      <c r="V30" s="248" t="str">
        <f>IF(AND(R30&lt;&gt;"",S30&lt;&gt;"",T30&lt;&gt;"",Q30&lt;&gt;"",AL30&lt;&gt;""),IF(OR(Q30="OZZ",Q30="ZZ"),ROUND(0-SUMIF($D$12:$D29,$D30,V$12:V29),2),IF(T30=0,0,ROUND(MIN(MIN(17300,TRUNC(0.75*(SUMIF($D$12:$D$2012,$D30,R$12:R$2012)+SUMIF($D$12:$D$2012,$D30,S$12:S$2012)),2)+SUMIF($D$12:$D30,$D30,AL$12:AL30))-SUMIF($D$12:$D29,$D30,V$12:V29)-SUMIF($D$12:$D$2012,$D30,U$12:U$2012),AL30),2))),"")</f>
        <v/>
      </c>
      <c r="W30" s="250" t="str">
        <f>IF(Q30&lt;&gt;"",1000 - SUMIF($D$12:$D29,$D30,W$12:W29),"")</f>
        <v/>
      </c>
      <c r="X30" s="106"/>
      <c r="Y30" s="247"/>
      <c r="Z30" s="247"/>
      <c r="AA30" s="247"/>
      <c r="AB30" s="248" t="str">
        <f>IF(AND(Y30&lt;&gt;"",Z30&lt;&gt;"",X30&lt;&gt;""),ROUND(MIN(IF(OR(X30="OZZ",X30="ZZ"),5000,17300),TRUNC(0.75*(SUMIF($D$12:$D30,$D30,Y$12:Y30)+SUMIF($D$12:$D30,$D30,Z$12:Z30)),2)) - SUMIF($D$12:$D29,$D30,AB$12:AB29),2),"")</f>
        <v/>
      </c>
      <c r="AC30" s="251" t="str">
        <f>IF(AND(Y30&lt;&gt;"",Z30&lt;&gt;"",AA30&lt;&gt;"",X30&lt;&gt;"",AP30&lt;&gt;""),IF(OR(X30="OZZ",X30="ZZ"),ROUND(0-SUMIF($D$12:$D29,$D30,AC$12:AC29),2),IF(AA30=0,0,ROUND(MIN(MIN(17300,TRUNC(0.75*(SUMIF($D$12:$D$2012,$D30,Y$12:Y$2012)+SUMIF($D$12:$D$2012,$D30,Z$12:Z$2012)),2)+SUMIF($D$12:$D30,$D30,AP$12:AP30))-SUMIF($D$12:$D29,$D30,AC$12:AC29)-SUMIF($D$12:$D$2012,$D30,AB$12:AB$2012),AP30),2))),"")</f>
        <v/>
      </c>
      <c r="AD30" s="250" t="str">
        <f>IF(X30&lt;&gt;"",1000 - SUMIF($D$12:$D29,$D30,AD$12:AD29),"")</f>
        <v/>
      </c>
      <c r="AE30" s="252"/>
      <c r="AF30" s="253"/>
      <c r="AG30" s="254"/>
      <c r="AH30" s="255" t="str">
        <f t="shared" si="19"/>
        <v/>
      </c>
      <c r="AI30" s="256"/>
      <c r="AJ30" s="253"/>
      <c r="AK30" s="254"/>
      <c r="AL30" s="255" t="str">
        <f t="shared" si="20"/>
        <v/>
      </c>
      <c r="AM30" s="256"/>
      <c r="AN30" s="253"/>
      <c r="AO30" s="254"/>
      <c r="AP30" s="255" t="str">
        <f t="shared" si="0"/>
        <v/>
      </c>
      <c r="AQ30" s="116"/>
      <c r="AR30" s="116"/>
      <c r="AS30" s="117"/>
      <c r="AT30" s="118"/>
      <c r="AU30" s="119" t="str">
        <f>IF(D30&lt;&gt; "", IF(COUNTIF($D$12:$D30,$D30)&gt;1,0,IF(SUM(N30,U30,AB30)&gt;0,IF(AND(X30="",OR(Q30&lt;&gt;"",J30&lt;&gt;"")),IF(Q30&lt;&gt;"",Q30,IF(J30&lt;&gt;"",J30,0)),IF(AND(Q30&lt;&gt;"",J30&lt;&gt;"",Q30=J30),Q30,X30)),0)),"")</f>
        <v/>
      </c>
      <c r="AV30" s="119" t="str">
        <f>IF(D30&lt;&gt;"",IF(COUNTIF($D$12:$D30,$D30)&gt;1,0,IF(SUM(O30,V30,AC30)&gt;0,IF(AND(X30="",OR(Q30&lt;&gt;"",J30&lt;&gt;"")),IF(Q30&lt;&gt;"",Q30,IF(J30&lt;&gt;"",J30,0)),IF(AND(Q30&lt;&gt;"",J30&lt;&gt;"",Q30=J30),Q30,X30)),0)),"")</f>
        <v/>
      </c>
      <c r="AW30" s="119" t="str">
        <f>IF(D30&lt;&gt;"",IF(COUNTIF($D$12:$D30,$D30)&gt;1,0,IF(SUM(P30,W30,AD30)&gt;0,IF(AND(X30="",OR(Q30&lt;&gt;"",J30&lt;&gt;"")),IF(Q30&lt;&gt;"",Q30,IF(J30&lt;&gt;"",J30,0)),IF(AND(Q30&lt;&gt;"",J30&lt;&gt;"",Q30=J30),Q30,X30)),0)),"")</f>
        <v/>
      </c>
      <c r="AX30" s="118" t="str">
        <f t="shared" si="1"/>
        <v/>
      </c>
      <c r="AY30" s="118" t="str">
        <f t="shared" si="2"/>
        <v/>
      </c>
      <c r="AZ30" s="118" t="str">
        <f t="shared" si="3"/>
        <v/>
      </c>
      <c r="BA30" s="118" t="str">
        <f t="shared" si="4"/>
        <v/>
      </c>
      <c r="BB30" s="118" t="str">
        <f t="shared" si="5"/>
        <v/>
      </c>
      <c r="BC30" s="118" t="str">
        <f t="shared" si="6"/>
        <v/>
      </c>
      <c r="BD30" s="118" t="str">
        <f t="shared" si="7"/>
        <v/>
      </c>
      <c r="BE30" s="118" t="str">
        <f t="shared" si="8"/>
        <v/>
      </c>
      <c r="BF30" s="118" t="str">
        <f t="shared" si="9"/>
        <v/>
      </c>
      <c r="BG30" s="120"/>
      <c r="BH30" s="120" t="str">
        <f t="shared" si="10"/>
        <v/>
      </c>
      <c r="BI30" s="120" t="str">
        <f t="shared" si="11"/>
        <v/>
      </c>
      <c r="BJ30" s="121"/>
      <c r="BK30" s="120" t="str">
        <f t="shared" si="12"/>
        <v/>
      </c>
      <c r="BL30" s="120" t="str">
        <f t="shared" si="13"/>
        <v/>
      </c>
      <c r="BM30" s="120" t="str">
        <f t="shared" si="14"/>
        <v/>
      </c>
      <c r="BN30" s="120" t="str">
        <f t="shared" si="15"/>
        <v/>
      </c>
      <c r="BO30" s="98" t="str">
        <f t="shared" si="16"/>
        <v/>
      </c>
      <c r="BP30" s="98" t="str">
        <f t="shared" si="17"/>
        <v/>
      </c>
      <c r="BQ30" s="98"/>
      <c r="BR30" s="98"/>
      <c r="BS30" s="98"/>
      <c r="BT30" s="98"/>
      <c r="BU30" s="98"/>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row>
    <row r="31" spans="1:97" s="4" customFormat="1" ht="18.75" customHeight="1" x14ac:dyDescent="0.2">
      <c r="A31" s="3">
        <f t="shared" si="18"/>
        <v>19</v>
      </c>
      <c r="B31" s="263"/>
      <c r="C31" s="263"/>
      <c r="D31" s="263"/>
      <c r="E31" s="259"/>
      <c r="F31" s="259"/>
      <c r="G31" s="43"/>
      <c r="H31" s="264"/>
      <c r="I31" s="261"/>
      <c r="J31" s="106"/>
      <c r="K31" s="247"/>
      <c r="L31" s="247"/>
      <c r="M31" s="247"/>
      <c r="N31" s="248" t="str">
        <f>IF(AND(K31&lt;&gt;"",L31&lt;&gt;"",J31&lt;&gt;""),ROUND(MIN(IF(OR(J31="OZZ",J31="ZZ"),5000,17300),TRUNC(0.75*(SUMIF($D$12:$D31,$D31,K$12:K31)+SUMIF($D$12:$D31,$D31,L$12:L31)),2)) - SUMIF($D$12:$D30,$D31,N$12:N30),2),"")</f>
        <v/>
      </c>
      <c r="O31" s="249" t="str">
        <f>IF(AND(K31&lt;&gt;"",L31&lt;&gt;"",M31&lt;&gt;"",J31&lt;&gt;"",AH31&lt;&gt;""),IF(OR(J31="OZZ",J31="ZZ"),ROUND(0-SUMIF($D$12:$D30,$D31,O$12:O30),2),IF(M31=0,0,ROUND(MIN(MIN(17300,TRUNC(0.75*(SUMIF($D$12:$D$2012,$D31,K$12:K$2012)+SUMIF($D$12:$D$2012,$D31,L$12:L$2012)),2)+SUMIF($D$12:$D31,$D31,AH$12:AH31))-SUMIF($D$12:$D30,$D31,O$12:O30)-SUMIF($D$12:$D$2012,$D31,N$12:N$2012),AH31),2))),"")</f>
        <v/>
      </c>
      <c r="P31" s="250" t="str">
        <f>IF(J31&lt;&gt;"",1000 - SUMIF($D$12:$D30,$D31,P$12:P30),"")</f>
        <v/>
      </c>
      <c r="Q31" s="106"/>
      <c r="R31" s="247"/>
      <c r="S31" s="247"/>
      <c r="T31" s="247"/>
      <c r="U31" s="248" t="str">
        <f>IF(AND(R31&lt;&gt;"",S31&lt;&gt;"",Q31&lt;&gt;""),ROUND(MIN(IF(OR(Q31="OZZ",Q31="ZZ"),5000,17300),TRUNC(0.75*(SUMIF($D$12:$D31,$D31,R$12:R31)+SUMIF($D$12:$D31,$D31,S$12:S31)),2)) - SUMIF($D$12:$D30,$D31,U$12:U30),2),"")</f>
        <v/>
      </c>
      <c r="V31" s="248" t="str">
        <f>IF(AND(R31&lt;&gt;"",S31&lt;&gt;"",T31&lt;&gt;"",Q31&lt;&gt;"",AL31&lt;&gt;""),IF(OR(Q31="OZZ",Q31="ZZ"),ROUND(0-SUMIF($D$12:$D30,$D31,V$12:V30),2),IF(T31=0,0,ROUND(MIN(MIN(17300,TRUNC(0.75*(SUMIF($D$12:$D$2012,$D31,R$12:R$2012)+SUMIF($D$12:$D$2012,$D31,S$12:S$2012)),2)+SUMIF($D$12:$D31,$D31,AL$12:AL31))-SUMIF($D$12:$D30,$D31,V$12:V30)-SUMIF($D$12:$D$2012,$D31,U$12:U$2012),AL31),2))),"")</f>
        <v/>
      </c>
      <c r="W31" s="250" t="str">
        <f>IF(Q31&lt;&gt;"",1000 - SUMIF($D$12:$D30,$D31,W$12:W30),"")</f>
        <v/>
      </c>
      <c r="X31" s="106"/>
      <c r="Y31" s="247"/>
      <c r="Z31" s="247"/>
      <c r="AA31" s="247"/>
      <c r="AB31" s="248" t="str">
        <f>IF(AND(Y31&lt;&gt;"",Z31&lt;&gt;"",X31&lt;&gt;""),ROUND(MIN(IF(OR(X31="OZZ",X31="ZZ"),5000,17300),TRUNC(0.75*(SUMIF($D$12:$D31,$D31,Y$12:Y31)+SUMIF($D$12:$D31,$D31,Z$12:Z31)),2)) - SUMIF($D$12:$D30,$D31,AB$12:AB30),2),"")</f>
        <v/>
      </c>
      <c r="AC31" s="251" t="str">
        <f>IF(AND(Y31&lt;&gt;"",Z31&lt;&gt;"",AA31&lt;&gt;"",X31&lt;&gt;"",AP31&lt;&gt;""),IF(OR(X31="OZZ",X31="ZZ"),ROUND(0-SUMIF($D$12:$D30,$D31,AC$12:AC30),2),IF(AA31=0,0,ROUND(MIN(MIN(17300,TRUNC(0.75*(SUMIF($D$12:$D$2012,$D31,Y$12:Y$2012)+SUMIF($D$12:$D$2012,$D31,Z$12:Z$2012)),2)+SUMIF($D$12:$D31,$D31,AP$12:AP31))-SUMIF($D$12:$D30,$D31,AC$12:AC30)-SUMIF($D$12:$D$2012,$D31,AB$12:AB$2012),AP31),2))),"")</f>
        <v/>
      </c>
      <c r="AD31" s="250" t="str">
        <f>IF(X31&lt;&gt;"",1000 - SUMIF($D$12:$D30,$D31,AD$12:AD30),"")</f>
        <v/>
      </c>
      <c r="AE31" s="252"/>
      <c r="AF31" s="253"/>
      <c r="AG31" s="254"/>
      <c r="AH31" s="255" t="str">
        <f t="shared" si="19"/>
        <v/>
      </c>
      <c r="AI31" s="256"/>
      <c r="AJ31" s="253"/>
      <c r="AK31" s="254"/>
      <c r="AL31" s="255" t="str">
        <f t="shared" si="20"/>
        <v/>
      </c>
      <c r="AM31" s="256"/>
      <c r="AN31" s="253"/>
      <c r="AO31" s="254"/>
      <c r="AP31" s="255" t="str">
        <f t="shared" si="0"/>
        <v/>
      </c>
      <c r="AQ31" s="116"/>
      <c r="AR31" s="116"/>
      <c r="AS31" s="117"/>
      <c r="AT31" s="118"/>
      <c r="AU31" s="119" t="str">
        <f>IF(D31&lt;&gt; "", IF(COUNTIF($D$12:$D31,$D31)&gt;1,0,IF(SUM(N31,U31,AB31)&gt;0,IF(AND(X31="",OR(Q31&lt;&gt;"",J31&lt;&gt;"")),IF(Q31&lt;&gt;"",Q31,IF(J31&lt;&gt;"",J31,0)),IF(AND(Q31&lt;&gt;"",J31&lt;&gt;"",Q31=J31),Q31,X31)),0)),"")</f>
        <v/>
      </c>
      <c r="AV31" s="119" t="str">
        <f>IF(D31&lt;&gt;"",IF(COUNTIF($D$12:$D31,$D31)&gt;1,0,IF(SUM(O31,V31,AC31)&gt;0,IF(AND(X31="",OR(Q31&lt;&gt;"",J31&lt;&gt;"")),IF(Q31&lt;&gt;"",Q31,IF(J31&lt;&gt;"",J31,0)),IF(AND(Q31&lt;&gt;"",J31&lt;&gt;"",Q31=J31),Q31,X31)),0)),"")</f>
        <v/>
      </c>
      <c r="AW31" s="119" t="str">
        <f>IF(D31&lt;&gt;"",IF(COUNTIF($D$12:$D31,$D31)&gt;1,0,IF(SUM(P31,W31,AD31)&gt;0,IF(AND(X31="",OR(Q31&lt;&gt;"",J31&lt;&gt;"")),IF(Q31&lt;&gt;"",Q31,IF(J31&lt;&gt;"",J31,0)),IF(AND(Q31&lt;&gt;"",J31&lt;&gt;"",Q31=J31),Q31,X31)),0)),"")</f>
        <v/>
      </c>
      <c r="AX31" s="118" t="str">
        <f t="shared" si="1"/>
        <v/>
      </c>
      <c r="AY31" s="118" t="str">
        <f t="shared" si="2"/>
        <v/>
      </c>
      <c r="AZ31" s="118" t="str">
        <f t="shared" si="3"/>
        <v/>
      </c>
      <c r="BA31" s="118" t="str">
        <f t="shared" si="4"/>
        <v/>
      </c>
      <c r="BB31" s="118" t="str">
        <f t="shared" si="5"/>
        <v/>
      </c>
      <c r="BC31" s="118" t="str">
        <f t="shared" si="6"/>
        <v/>
      </c>
      <c r="BD31" s="118" t="str">
        <f t="shared" si="7"/>
        <v/>
      </c>
      <c r="BE31" s="118" t="str">
        <f t="shared" si="8"/>
        <v/>
      </c>
      <c r="BF31" s="118" t="str">
        <f t="shared" si="9"/>
        <v/>
      </c>
      <c r="BG31" s="120"/>
      <c r="BH31" s="120" t="str">
        <f t="shared" si="10"/>
        <v/>
      </c>
      <c r="BI31" s="120" t="str">
        <f t="shared" si="11"/>
        <v/>
      </c>
      <c r="BJ31" s="121"/>
      <c r="BK31" s="120" t="str">
        <f t="shared" si="12"/>
        <v/>
      </c>
      <c r="BL31" s="120" t="str">
        <f t="shared" si="13"/>
        <v/>
      </c>
      <c r="BM31" s="120" t="str">
        <f t="shared" si="14"/>
        <v/>
      </c>
      <c r="BN31" s="120" t="str">
        <f t="shared" si="15"/>
        <v/>
      </c>
      <c r="BO31" s="98" t="str">
        <f t="shared" si="16"/>
        <v/>
      </c>
      <c r="BP31" s="98" t="str">
        <f t="shared" si="17"/>
        <v/>
      </c>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row>
    <row r="32" spans="1:97" s="4" customFormat="1" ht="18.75" customHeight="1" x14ac:dyDescent="0.2">
      <c r="A32" s="3">
        <f t="shared" si="18"/>
        <v>20</v>
      </c>
      <c r="B32" s="263"/>
      <c r="C32" s="263"/>
      <c r="D32" s="263"/>
      <c r="E32" s="259"/>
      <c r="F32" s="259"/>
      <c r="G32" s="43"/>
      <c r="H32" s="264"/>
      <c r="I32" s="261"/>
      <c r="J32" s="106"/>
      <c r="K32" s="247"/>
      <c r="L32" s="247"/>
      <c r="M32" s="247"/>
      <c r="N32" s="248" t="str">
        <f>IF(AND(K32&lt;&gt;"",L32&lt;&gt;"",J32&lt;&gt;""),ROUND(MIN(IF(OR(J32="OZZ",J32="ZZ"),5000,17300),TRUNC(0.75*(SUMIF($D$12:$D32,$D32,K$12:K32)+SUMIF($D$12:$D32,$D32,L$12:L32)),2)) - SUMIF($D$12:$D31,$D32,N$12:N31),2),"")</f>
        <v/>
      </c>
      <c r="O32" s="249" t="str">
        <f>IF(AND(K32&lt;&gt;"",L32&lt;&gt;"",M32&lt;&gt;"",J32&lt;&gt;"",AH32&lt;&gt;""),IF(OR(J32="OZZ",J32="ZZ"),ROUND(0-SUMIF($D$12:$D31,$D32,O$12:O31),2),IF(M32=0,0,ROUND(MIN(MIN(17300,TRUNC(0.75*(SUMIF($D$12:$D$2012,$D32,K$12:K$2012)+SUMIF($D$12:$D$2012,$D32,L$12:L$2012)),2)+SUMIF($D$12:$D32,$D32,AH$12:AH32))-SUMIF($D$12:$D31,$D32,O$12:O31)-SUMIF($D$12:$D$2012,$D32,N$12:N$2012),AH32),2))),"")</f>
        <v/>
      </c>
      <c r="P32" s="250" t="str">
        <f>IF(J32&lt;&gt;"",1000 - SUMIF($D$12:$D31,$D32,P$12:P31),"")</f>
        <v/>
      </c>
      <c r="Q32" s="106"/>
      <c r="R32" s="247"/>
      <c r="S32" s="247"/>
      <c r="T32" s="247"/>
      <c r="U32" s="248" t="str">
        <f>IF(AND(R32&lt;&gt;"",S32&lt;&gt;"",Q32&lt;&gt;""),ROUND(MIN(IF(OR(Q32="OZZ",Q32="ZZ"),5000,17300),TRUNC(0.75*(SUMIF($D$12:$D32,$D32,R$12:R32)+SUMIF($D$12:$D32,$D32,S$12:S32)),2)) - SUMIF($D$12:$D31,$D32,U$12:U31),2),"")</f>
        <v/>
      </c>
      <c r="V32" s="248" t="str">
        <f>IF(AND(R32&lt;&gt;"",S32&lt;&gt;"",T32&lt;&gt;"",Q32&lt;&gt;"",AL32&lt;&gt;""),IF(OR(Q32="OZZ",Q32="ZZ"),ROUND(0-SUMIF($D$12:$D31,$D32,V$12:V31),2),IF(T32=0,0,ROUND(MIN(MIN(17300,TRUNC(0.75*(SUMIF($D$12:$D$2012,$D32,R$12:R$2012)+SUMIF($D$12:$D$2012,$D32,S$12:S$2012)),2)+SUMIF($D$12:$D32,$D32,AL$12:AL32))-SUMIF($D$12:$D31,$D32,V$12:V31)-SUMIF($D$12:$D$2012,$D32,U$12:U$2012),AL32),2))),"")</f>
        <v/>
      </c>
      <c r="W32" s="250" t="str">
        <f>IF(Q32&lt;&gt;"",1000 - SUMIF($D$12:$D31,$D32,W$12:W31),"")</f>
        <v/>
      </c>
      <c r="X32" s="106"/>
      <c r="Y32" s="247"/>
      <c r="Z32" s="247"/>
      <c r="AA32" s="247"/>
      <c r="AB32" s="248" t="str">
        <f>IF(AND(Y32&lt;&gt;"",Z32&lt;&gt;"",X32&lt;&gt;""),ROUND(MIN(IF(OR(X32="OZZ",X32="ZZ"),5000,17300),TRUNC(0.75*(SUMIF($D$12:$D32,$D32,Y$12:Y32)+SUMIF($D$12:$D32,$D32,Z$12:Z32)),2)) - SUMIF($D$12:$D31,$D32,AB$12:AB31),2),"")</f>
        <v/>
      </c>
      <c r="AC32" s="251" t="str">
        <f>IF(AND(Y32&lt;&gt;"",Z32&lt;&gt;"",AA32&lt;&gt;"",X32&lt;&gt;"",AP32&lt;&gt;""),IF(OR(X32="OZZ",X32="ZZ"),ROUND(0-SUMIF($D$12:$D31,$D32,AC$12:AC31),2),IF(AA32=0,0,ROUND(MIN(MIN(17300,TRUNC(0.75*(SUMIF($D$12:$D$2012,$D32,Y$12:Y$2012)+SUMIF($D$12:$D$2012,$D32,Z$12:Z$2012)),2)+SUMIF($D$12:$D32,$D32,AP$12:AP32))-SUMIF($D$12:$D31,$D32,AC$12:AC31)-SUMIF($D$12:$D$2012,$D32,AB$12:AB$2012),AP32),2))),"")</f>
        <v/>
      </c>
      <c r="AD32" s="250" t="str">
        <f>IF(X32&lt;&gt;"",1000 - SUMIF($D$12:$D31,$D32,AD$12:AD31),"")</f>
        <v/>
      </c>
      <c r="AE32" s="252"/>
      <c r="AF32" s="253"/>
      <c r="AG32" s="254"/>
      <c r="AH32" s="255" t="str">
        <f t="shared" si="19"/>
        <v/>
      </c>
      <c r="AI32" s="256"/>
      <c r="AJ32" s="253"/>
      <c r="AK32" s="254"/>
      <c r="AL32" s="255" t="str">
        <f t="shared" si="20"/>
        <v/>
      </c>
      <c r="AM32" s="256"/>
      <c r="AN32" s="253"/>
      <c r="AO32" s="254"/>
      <c r="AP32" s="255" t="str">
        <f t="shared" si="0"/>
        <v/>
      </c>
      <c r="AQ32" s="116"/>
      <c r="AR32" s="116"/>
      <c r="AS32" s="117"/>
      <c r="AT32" s="118"/>
      <c r="AU32" s="119" t="str">
        <f>IF(D32&lt;&gt; "", IF(COUNTIF($D$12:$D32,$D32)&gt;1,0,IF(SUM(N32,U32,AB32)&gt;0,IF(AND(X32="",OR(Q32&lt;&gt;"",J32&lt;&gt;"")),IF(Q32&lt;&gt;"",Q32,IF(J32&lt;&gt;"",J32,0)),IF(AND(Q32&lt;&gt;"",J32&lt;&gt;"",Q32=J32),Q32,X32)),0)),"")</f>
        <v/>
      </c>
      <c r="AV32" s="119" t="str">
        <f>IF(D32&lt;&gt;"",IF(COUNTIF($D$12:$D32,$D32)&gt;1,0,IF(SUM(O32,V32,AC32)&gt;0,IF(AND(X32="",OR(Q32&lt;&gt;"",J32&lt;&gt;"")),IF(Q32&lt;&gt;"",Q32,IF(J32&lt;&gt;"",J32,0)),IF(AND(Q32&lt;&gt;"",J32&lt;&gt;"",Q32=J32),Q32,X32)),0)),"")</f>
        <v/>
      </c>
      <c r="AW32" s="119" t="str">
        <f>IF(D32&lt;&gt;"",IF(COUNTIF($D$12:$D32,$D32)&gt;1,0,IF(SUM(P32,W32,AD32)&gt;0,IF(AND(X32="",OR(Q32&lt;&gt;"",J32&lt;&gt;"")),IF(Q32&lt;&gt;"",Q32,IF(J32&lt;&gt;"",J32,0)),IF(AND(Q32&lt;&gt;"",J32&lt;&gt;"",Q32=J32),Q32,X32)),0)),"")</f>
        <v/>
      </c>
      <c r="AX32" s="118" t="str">
        <f t="shared" si="1"/>
        <v/>
      </c>
      <c r="AY32" s="118" t="str">
        <f t="shared" si="2"/>
        <v/>
      </c>
      <c r="AZ32" s="118" t="str">
        <f t="shared" si="3"/>
        <v/>
      </c>
      <c r="BA32" s="118" t="str">
        <f t="shared" si="4"/>
        <v/>
      </c>
      <c r="BB32" s="118" t="str">
        <f t="shared" si="5"/>
        <v/>
      </c>
      <c r="BC32" s="118" t="str">
        <f t="shared" si="6"/>
        <v/>
      </c>
      <c r="BD32" s="118" t="str">
        <f t="shared" si="7"/>
        <v/>
      </c>
      <c r="BE32" s="118" t="str">
        <f t="shared" si="8"/>
        <v/>
      </c>
      <c r="BF32" s="118" t="str">
        <f t="shared" si="9"/>
        <v/>
      </c>
      <c r="BG32" s="120"/>
      <c r="BH32" s="120" t="str">
        <f t="shared" si="10"/>
        <v/>
      </c>
      <c r="BI32" s="120" t="str">
        <f t="shared" si="11"/>
        <v/>
      </c>
      <c r="BJ32" s="121"/>
      <c r="BK32" s="120" t="str">
        <f t="shared" si="12"/>
        <v/>
      </c>
      <c r="BL32" s="120" t="str">
        <f t="shared" si="13"/>
        <v/>
      </c>
      <c r="BM32" s="120" t="str">
        <f t="shared" si="14"/>
        <v/>
      </c>
      <c r="BN32" s="120" t="str">
        <f t="shared" si="15"/>
        <v/>
      </c>
      <c r="BO32" s="98" t="str">
        <f t="shared" si="16"/>
        <v/>
      </c>
      <c r="BP32" s="98" t="str">
        <f t="shared" si="17"/>
        <v/>
      </c>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row>
    <row r="33" spans="1:97" s="4" customFormat="1" ht="18.75" customHeight="1" x14ac:dyDescent="0.2">
      <c r="A33" s="3">
        <f t="shared" si="18"/>
        <v>21</v>
      </c>
      <c r="B33" s="263"/>
      <c r="C33" s="263"/>
      <c r="D33" s="263"/>
      <c r="E33" s="259"/>
      <c r="F33" s="259"/>
      <c r="G33" s="43"/>
      <c r="H33" s="264"/>
      <c r="I33" s="261"/>
      <c r="J33" s="106"/>
      <c r="K33" s="247"/>
      <c r="L33" s="247"/>
      <c r="M33" s="247"/>
      <c r="N33" s="248" t="str">
        <f>IF(AND(K33&lt;&gt;"",L33&lt;&gt;"",J33&lt;&gt;""),ROUND(MIN(IF(OR(J33="OZZ",J33="ZZ"),5000,17300),TRUNC(0.75*(SUMIF($D$12:$D33,$D33,K$12:K33)+SUMIF($D$12:$D33,$D33,L$12:L33)),2)) - SUMIF($D$12:$D32,$D33,N$12:N32),2),"")</f>
        <v/>
      </c>
      <c r="O33" s="249" t="str">
        <f>IF(AND(K33&lt;&gt;"",L33&lt;&gt;"",M33&lt;&gt;"",J33&lt;&gt;"",AH33&lt;&gt;""),IF(OR(J33="OZZ",J33="ZZ"),ROUND(0-SUMIF($D$12:$D32,$D33,O$12:O32),2),IF(M33=0,0,ROUND(MIN(MIN(17300,TRUNC(0.75*(SUMIF($D$12:$D$2012,$D33,K$12:K$2012)+SUMIF($D$12:$D$2012,$D33,L$12:L$2012)),2)+SUMIF($D$12:$D33,$D33,AH$12:AH33))-SUMIF($D$12:$D32,$D33,O$12:O32)-SUMIF($D$12:$D$2012,$D33,N$12:N$2012),AH33),2))),"")</f>
        <v/>
      </c>
      <c r="P33" s="250" t="str">
        <f>IF(J33&lt;&gt;"",1000 - SUMIF($D$12:$D32,$D33,P$12:P32),"")</f>
        <v/>
      </c>
      <c r="Q33" s="106"/>
      <c r="R33" s="247"/>
      <c r="S33" s="247"/>
      <c r="T33" s="247"/>
      <c r="U33" s="248" t="str">
        <f>IF(AND(R33&lt;&gt;"",S33&lt;&gt;"",Q33&lt;&gt;""),ROUND(MIN(IF(OR(Q33="OZZ",Q33="ZZ"),5000,17300),TRUNC(0.75*(SUMIF($D$12:$D33,$D33,R$12:R33)+SUMIF($D$12:$D33,$D33,S$12:S33)),2)) - SUMIF($D$12:$D32,$D33,U$12:U32),2),"")</f>
        <v/>
      </c>
      <c r="V33" s="248" t="str">
        <f>IF(AND(R33&lt;&gt;"",S33&lt;&gt;"",T33&lt;&gt;"",Q33&lt;&gt;"",AL33&lt;&gt;""),IF(OR(Q33="OZZ",Q33="ZZ"),ROUND(0-SUMIF($D$12:$D32,$D33,V$12:V32),2),IF(T33=0,0,ROUND(MIN(MIN(17300,TRUNC(0.75*(SUMIF($D$12:$D$2012,$D33,R$12:R$2012)+SUMIF($D$12:$D$2012,$D33,S$12:S$2012)),2)+SUMIF($D$12:$D33,$D33,AL$12:AL33))-SUMIF($D$12:$D32,$D33,V$12:V32)-SUMIF($D$12:$D$2012,$D33,U$12:U$2012),AL33),2))),"")</f>
        <v/>
      </c>
      <c r="W33" s="250" t="str">
        <f>IF(Q33&lt;&gt;"",1000 - SUMIF($D$12:$D32,$D33,W$12:W32),"")</f>
        <v/>
      </c>
      <c r="X33" s="106"/>
      <c r="Y33" s="247"/>
      <c r="Z33" s="247"/>
      <c r="AA33" s="247"/>
      <c r="AB33" s="248" t="str">
        <f>IF(AND(Y33&lt;&gt;"",Z33&lt;&gt;"",X33&lt;&gt;""),ROUND(MIN(IF(OR(X33="OZZ",X33="ZZ"),5000,17300),TRUNC(0.75*(SUMIF($D$12:$D33,$D33,Y$12:Y33)+SUMIF($D$12:$D33,$D33,Z$12:Z33)),2)) - SUMIF($D$12:$D32,$D33,AB$12:AB32),2),"")</f>
        <v/>
      </c>
      <c r="AC33" s="251" t="str">
        <f>IF(AND(Y33&lt;&gt;"",Z33&lt;&gt;"",AA33&lt;&gt;"",X33&lt;&gt;"",AP33&lt;&gt;""),IF(OR(X33="OZZ",X33="ZZ"),ROUND(0-SUMIF($D$12:$D32,$D33,AC$12:AC32),2),IF(AA33=0,0,ROUND(MIN(MIN(17300,TRUNC(0.75*(SUMIF($D$12:$D$2012,$D33,Y$12:Y$2012)+SUMIF($D$12:$D$2012,$D33,Z$12:Z$2012)),2)+SUMIF($D$12:$D33,$D33,AP$12:AP33))-SUMIF($D$12:$D32,$D33,AC$12:AC32)-SUMIF($D$12:$D$2012,$D33,AB$12:AB$2012),AP33),2))),"")</f>
        <v/>
      </c>
      <c r="AD33" s="250" t="str">
        <f>IF(X33&lt;&gt;"",1000 - SUMIF($D$12:$D32,$D33,AD$12:AD32),"")</f>
        <v/>
      </c>
      <c r="AE33" s="252"/>
      <c r="AF33" s="253"/>
      <c r="AG33" s="254"/>
      <c r="AH33" s="255" t="str">
        <f t="shared" si="19"/>
        <v/>
      </c>
      <c r="AI33" s="256"/>
      <c r="AJ33" s="253"/>
      <c r="AK33" s="254"/>
      <c r="AL33" s="255" t="str">
        <f t="shared" si="20"/>
        <v/>
      </c>
      <c r="AM33" s="256"/>
      <c r="AN33" s="253"/>
      <c r="AO33" s="254"/>
      <c r="AP33" s="255" t="str">
        <f t="shared" si="0"/>
        <v/>
      </c>
      <c r="AQ33" s="116"/>
      <c r="AR33" s="116"/>
      <c r="AS33" s="117"/>
      <c r="AT33" s="118"/>
      <c r="AU33" s="119" t="str">
        <f>IF(D33&lt;&gt; "", IF(COUNTIF($D$12:$D33,$D33)&gt;1,0,IF(SUM(N33,U33,AB33)&gt;0,IF(AND(X33="",OR(Q33&lt;&gt;"",J33&lt;&gt;"")),IF(Q33&lt;&gt;"",Q33,IF(J33&lt;&gt;"",J33,0)),IF(AND(Q33&lt;&gt;"",J33&lt;&gt;"",Q33=J33),Q33,X33)),0)),"")</f>
        <v/>
      </c>
      <c r="AV33" s="119" t="str">
        <f>IF(D33&lt;&gt;"",IF(COUNTIF($D$12:$D33,$D33)&gt;1,0,IF(SUM(O33,V33,AC33)&gt;0,IF(AND(X33="",OR(Q33&lt;&gt;"",J33&lt;&gt;"")),IF(Q33&lt;&gt;"",Q33,IF(J33&lt;&gt;"",J33,0)),IF(AND(Q33&lt;&gt;"",J33&lt;&gt;"",Q33=J33),Q33,X33)),0)),"")</f>
        <v/>
      </c>
      <c r="AW33" s="119" t="str">
        <f>IF(D33&lt;&gt;"",IF(COUNTIF($D$12:$D33,$D33)&gt;1,0,IF(SUM(P33,W33,AD33)&gt;0,IF(AND(X33="",OR(Q33&lt;&gt;"",J33&lt;&gt;"")),IF(Q33&lt;&gt;"",Q33,IF(J33&lt;&gt;"",J33,0)),IF(AND(Q33&lt;&gt;"",J33&lt;&gt;"",Q33=J33),Q33,X33)),0)),"")</f>
        <v/>
      </c>
      <c r="AX33" s="118" t="str">
        <f t="shared" si="1"/>
        <v/>
      </c>
      <c r="AY33" s="118" t="str">
        <f t="shared" si="2"/>
        <v/>
      </c>
      <c r="AZ33" s="118" t="str">
        <f t="shared" si="3"/>
        <v/>
      </c>
      <c r="BA33" s="118" t="str">
        <f t="shared" si="4"/>
        <v/>
      </c>
      <c r="BB33" s="118" t="str">
        <f t="shared" si="5"/>
        <v/>
      </c>
      <c r="BC33" s="118" t="str">
        <f t="shared" si="6"/>
        <v/>
      </c>
      <c r="BD33" s="118" t="str">
        <f t="shared" si="7"/>
        <v/>
      </c>
      <c r="BE33" s="118" t="str">
        <f t="shared" si="8"/>
        <v/>
      </c>
      <c r="BF33" s="118" t="str">
        <f t="shared" si="9"/>
        <v/>
      </c>
      <c r="BG33" s="120"/>
      <c r="BH33" s="120" t="str">
        <f t="shared" si="10"/>
        <v/>
      </c>
      <c r="BI33" s="120" t="str">
        <f t="shared" si="11"/>
        <v/>
      </c>
      <c r="BJ33" s="121"/>
      <c r="BK33" s="120" t="str">
        <f t="shared" si="12"/>
        <v/>
      </c>
      <c r="BL33" s="120" t="str">
        <f t="shared" si="13"/>
        <v/>
      </c>
      <c r="BM33" s="120" t="str">
        <f t="shared" si="14"/>
        <v/>
      </c>
      <c r="BN33" s="120" t="str">
        <f t="shared" si="15"/>
        <v/>
      </c>
      <c r="BO33" s="98" t="str">
        <f t="shared" si="16"/>
        <v/>
      </c>
      <c r="BP33" s="98" t="str">
        <f t="shared" si="17"/>
        <v/>
      </c>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row>
    <row r="34" spans="1:97" s="4" customFormat="1" ht="18.75" customHeight="1" x14ac:dyDescent="0.2">
      <c r="A34" s="3">
        <f t="shared" si="18"/>
        <v>22</v>
      </c>
      <c r="B34" s="263"/>
      <c r="C34" s="263"/>
      <c r="D34" s="263"/>
      <c r="E34" s="259"/>
      <c r="F34" s="259"/>
      <c r="G34" s="43"/>
      <c r="H34" s="264"/>
      <c r="I34" s="261"/>
      <c r="J34" s="106"/>
      <c r="K34" s="247"/>
      <c r="L34" s="247"/>
      <c r="M34" s="247"/>
      <c r="N34" s="248" t="str">
        <f>IF(AND(K34&lt;&gt;"",L34&lt;&gt;"",J34&lt;&gt;""),ROUND(MIN(IF(OR(J34="OZZ",J34="ZZ"),5000,17300),TRUNC(0.75*(SUMIF($D$12:$D34,$D34,K$12:K34)+SUMIF($D$12:$D34,$D34,L$12:L34)),2)) - SUMIF($D$12:$D33,$D34,N$12:N33),2),"")</f>
        <v/>
      </c>
      <c r="O34" s="249" t="str">
        <f>IF(AND(K34&lt;&gt;"",L34&lt;&gt;"",M34&lt;&gt;"",J34&lt;&gt;"",AH34&lt;&gt;""),IF(OR(J34="OZZ",J34="ZZ"),ROUND(0-SUMIF($D$12:$D33,$D34,O$12:O33),2),IF(M34=0,0,ROUND(MIN(MIN(17300,TRUNC(0.75*(SUMIF($D$12:$D$2012,$D34,K$12:K$2012)+SUMIF($D$12:$D$2012,$D34,L$12:L$2012)),2)+SUMIF($D$12:$D34,$D34,AH$12:AH34))-SUMIF($D$12:$D33,$D34,O$12:O33)-SUMIF($D$12:$D$2012,$D34,N$12:N$2012),AH34),2))),"")</f>
        <v/>
      </c>
      <c r="P34" s="250" t="str">
        <f>IF(J34&lt;&gt;"",1000 - SUMIF($D$12:$D33,$D34,P$12:P33),"")</f>
        <v/>
      </c>
      <c r="Q34" s="106"/>
      <c r="R34" s="247"/>
      <c r="S34" s="247"/>
      <c r="T34" s="247"/>
      <c r="U34" s="248" t="str">
        <f>IF(AND(R34&lt;&gt;"",S34&lt;&gt;"",Q34&lt;&gt;""),ROUND(MIN(IF(OR(Q34="OZZ",Q34="ZZ"),5000,17300),TRUNC(0.75*(SUMIF($D$12:$D34,$D34,R$12:R34)+SUMIF($D$12:$D34,$D34,S$12:S34)),2)) - SUMIF($D$12:$D33,$D34,U$12:U33),2),"")</f>
        <v/>
      </c>
      <c r="V34" s="248" t="str">
        <f>IF(AND(R34&lt;&gt;"",S34&lt;&gt;"",T34&lt;&gt;"",Q34&lt;&gt;"",AL34&lt;&gt;""),IF(OR(Q34="OZZ",Q34="ZZ"),ROUND(0-SUMIF($D$12:$D33,$D34,V$12:V33),2),IF(T34=0,0,ROUND(MIN(MIN(17300,TRUNC(0.75*(SUMIF($D$12:$D$2012,$D34,R$12:R$2012)+SUMIF($D$12:$D$2012,$D34,S$12:S$2012)),2)+SUMIF($D$12:$D34,$D34,AL$12:AL34))-SUMIF($D$12:$D33,$D34,V$12:V33)-SUMIF($D$12:$D$2012,$D34,U$12:U$2012),AL34),2))),"")</f>
        <v/>
      </c>
      <c r="W34" s="250" t="str">
        <f>IF(Q34&lt;&gt;"",1000 - SUMIF($D$12:$D33,$D34,W$12:W33),"")</f>
        <v/>
      </c>
      <c r="X34" s="106"/>
      <c r="Y34" s="247"/>
      <c r="Z34" s="247"/>
      <c r="AA34" s="247"/>
      <c r="AB34" s="248" t="str">
        <f>IF(AND(Y34&lt;&gt;"",Z34&lt;&gt;"",X34&lt;&gt;""),ROUND(MIN(IF(OR(X34="OZZ",X34="ZZ"),5000,17300),TRUNC(0.75*(SUMIF($D$12:$D34,$D34,Y$12:Y34)+SUMIF($D$12:$D34,$D34,Z$12:Z34)),2)) - SUMIF($D$12:$D33,$D34,AB$12:AB33),2),"")</f>
        <v/>
      </c>
      <c r="AC34" s="251" t="str">
        <f>IF(AND(Y34&lt;&gt;"",Z34&lt;&gt;"",AA34&lt;&gt;"",X34&lt;&gt;"",AP34&lt;&gt;""),IF(OR(X34="OZZ",X34="ZZ"),ROUND(0-SUMIF($D$12:$D33,$D34,AC$12:AC33),2),IF(AA34=0,0,ROUND(MIN(MIN(17300,TRUNC(0.75*(SUMIF($D$12:$D$2012,$D34,Y$12:Y$2012)+SUMIF($D$12:$D$2012,$D34,Z$12:Z$2012)),2)+SUMIF($D$12:$D34,$D34,AP$12:AP34))-SUMIF($D$12:$D33,$D34,AC$12:AC33)-SUMIF($D$12:$D$2012,$D34,AB$12:AB$2012),AP34),2))),"")</f>
        <v/>
      </c>
      <c r="AD34" s="250" t="str">
        <f>IF(X34&lt;&gt;"",1000 - SUMIF($D$12:$D33,$D34,AD$12:AD33),"")</f>
        <v/>
      </c>
      <c r="AE34" s="252"/>
      <c r="AF34" s="253"/>
      <c r="AG34" s="254"/>
      <c r="AH34" s="255" t="str">
        <f t="shared" si="19"/>
        <v/>
      </c>
      <c r="AI34" s="256"/>
      <c r="AJ34" s="253"/>
      <c r="AK34" s="254"/>
      <c r="AL34" s="255" t="str">
        <f t="shared" si="20"/>
        <v/>
      </c>
      <c r="AM34" s="256"/>
      <c r="AN34" s="253"/>
      <c r="AO34" s="254"/>
      <c r="AP34" s="255" t="str">
        <f t="shared" si="0"/>
        <v/>
      </c>
      <c r="AQ34" s="116"/>
      <c r="AR34" s="116"/>
      <c r="AS34" s="117"/>
      <c r="AT34" s="118"/>
      <c r="AU34" s="119" t="str">
        <f>IF(D34&lt;&gt; "", IF(COUNTIF($D$12:$D34,$D34)&gt;1,0,IF(SUM(N34,U34,AB34)&gt;0,IF(AND(X34="",OR(Q34&lt;&gt;"",J34&lt;&gt;"")),IF(Q34&lt;&gt;"",Q34,IF(J34&lt;&gt;"",J34,0)),IF(AND(Q34&lt;&gt;"",J34&lt;&gt;"",Q34=J34),Q34,X34)),0)),"")</f>
        <v/>
      </c>
      <c r="AV34" s="119" t="str">
        <f>IF(D34&lt;&gt;"",IF(COUNTIF($D$12:$D34,$D34)&gt;1,0,IF(SUM(O34,V34,AC34)&gt;0,IF(AND(X34="",OR(Q34&lt;&gt;"",J34&lt;&gt;"")),IF(Q34&lt;&gt;"",Q34,IF(J34&lt;&gt;"",J34,0)),IF(AND(Q34&lt;&gt;"",J34&lt;&gt;"",Q34=J34),Q34,X34)),0)),"")</f>
        <v/>
      </c>
      <c r="AW34" s="119" t="str">
        <f>IF(D34&lt;&gt;"",IF(COUNTIF($D$12:$D34,$D34)&gt;1,0,IF(SUM(P34,W34,AD34)&gt;0,IF(AND(X34="",OR(Q34&lt;&gt;"",J34&lt;&gt;"")),IF(Q34&lt;&gt;"",Q34,IF(J34&lt;&gt;"",J34,0)),IF(AND(Q34&lt;&gt;"",J34&lt;&gt;"",Q34=J34),Q34,X34)),0)),"")</f>
        <v/>
      </c>
      <c r="AX34" s="118" t="str">
        <f t="shared" si="1"/>
        <v/>
      </c>
      <c r="AY34" s="118" t="str">
        <f t="shared" si="2"/>
        <v/>
      </c>
      <c r="AZ34" s="118" t="str">
        <f t="shared" si="3"/>
        <v/>
      </c>
      <c r="BA34" s="118" t="str">
        <f t="shared" si="4"/>
        <v/>
      </c>
      <c r="BB34" s="118" t="str">
        <f t="shared" si="5"/>
        <v/>
      </c>
      <c r="BC34" s="118" t="str">
        <f t="shared" si="6"/>
        <v/>
      </c>
      <c r="BD34" s="118" t="str">
        <f t="shared" si="7"/>
        <v/>
      </c>
      <c r="BE34" s="118" t="str">
        <f t="shared" si="8"/>
        <v/>
      </c>
      <c r="BF34" s="118" t="str">
        <f t="shared" si="9"/>
        <v/>
      </c>
      <c r="BG34" s="120"/>
      <c r="BH34" s="120" t="str">
        <f t="shared" si="10"/>
        <v/>
      </c>
      <c r="BI34" s="120" t="str">
        <f t="shared" si="11"/>
        <v/>
      </c>
      <c r="BJ34" s="121"/>
      <c r="BK34" s="120" t="str">
        <f t="shared" si="12"/>
        <v/>
      </c>
      <c r="BL34" s="120" t="str">
        <f t="shared" si="13"/>
        <v/>
      </c>
      <c r="BM34" s="120" t="str">
        <f t="shared" si="14"/>
        <v/>
      </c>
      <c r="BN34" s="120" t="str">
        <f t="shared" si="15"/>
        <v/>
      </c>
      <c r="BO34" s="98" t="str">
        <f t="shared" si="16"/>
        <v/>
      </c>
      <c r="BP34" s="98" t="str">
        <f t="shared" si="17"/>
        <v/>
      </c>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row>
    <row r="35" spans="1:97" s="4" customFormat="1" ht="18.75" customHeight="1" x14ac:dyDescent="0.2">
      <c r="A35" s="3">
        <f t="shared" si="18"/>
        <v>23</v>
      </c>
      <c r="B35" s="263"/>
      <c r="C35" s="263"/>
      <c r="D35" s="263"/>
      <c r="E35" s="259"/>
      <c r="F35" s="259"/>
      <c r="G35" s="43"/>
      <c r="H35" s="264"/>
      <c r="I35" s="261"/>
      <c r="J35" s="106"/>
      <c r="K35" s="247"/>
      <c r="L35" s="247"/>
      <c r="M35" s="247"/>
      <c r="N35" s="248" t="str">
        <f>IF(AND(K35&lt;&gt;"",L35&lt;&gt;"",J35&lt;&gt;""),ROUND(MIN(IF(OR(J35="OZZ",J35="ZZ"),5000,17300),TRUNC(0.75*(SUMIF($D$12:$D35,$D35,K$12:K35)+SUMIF($D$12:$D35,$D35,L$12:L35)),2)) - SUMIF($D$12:$D34,$D35,N$12:N34),2),"")</f>
        <v/>
      </c>
      <c r="O35" s="249" t="str">
        <f>IF(AND(K35&lt;&gt;"",L35&lt;&gt;"",M35&lt;&gt;"",J35&lt;&gt;"",AH35&lt;&gt;""),IF(OR(J35="OZZ",J35="ZZ"),ROUND(0-SUMIF($D$12:$D34,$D35,O$12:O34),2),IF(M35=0,0,ROUND(MIN(MIN(17300,TRUNC(0.75*(SUMIF($D$12:$D$2012,$D35,K$12:K$2012)+SUMIF($D$12:$D$2012,$D35,L$12:L$2012)),2)+SUMIF($D$12:$D35,$D35,AH$12:AH35))-SUMIF($D$12:$D34,$D35,O$12:O34)-SUMIF($D$12:$D$2012,$D35,N$12:N$2012),AH35),2))),"")</f>
        <v/>
      </c>
      <c r="P35" s="250" t="str">
        <f>IF(J35&lt;&gt;"",1000 - SUMIF($D$12:$D34,$D35,P$12:P34),"")</f>
        <v/>
      </c>
      <c r="Q35" s="106"/>
      <c r="R35" s="247"/>
      <c r="S35" s="247"/>
      <c r="T35" s="247"/>
      <c r="U35" s="248" t="str">
        <f>IF(AND(R35&lt;&gt;"",S35&lt;&gt;"",Q35&lt;&gt;""),ROUND(MIN(IF(OR(Q35="OZZ",Q35="ZZ"),5000,17300),TRUNC(0.75*(SUMIF($D$12:$D35,$D35,R$12:R35)+SUMIF($D$12:$D35,$D35,S$12:S35)),2)) - SUMIF($D$12:$D34,$D35,U$12:U34),2),"")</f>
        <v/>
      </c>
      <c r="V35" s="248" t="str">
        <f>IF(AND(R35&lt;&gt;"",S35&lt;&gt;"",T35&lt;&gt;"",Q35&lt;&gt;"",AL35&lt;&gt;""),IF(OR(Q35="OZZ",Q35="ZZ"),ROUND(0-SUMIF($D$12:$D34,$D35,V$12:V34),2),IF(T35=0,0,ROUND(MIN(MIN(17300,TRUNC(0.75*(SUMIF($D$12:$D$2012,$D35,R$12:R$2012)+SUMIF($D$12:$D$2012,$D35,S$12:S$2012)),2)+SUMIF($D$12:$D35,$D35,AL$12:AL35))-SUMIF($D$12:$D34,$D35,V$12:V34)-SUMIF($D$12:$D$2012,$D35,U$12:U$2012),AL35),2))),"")</f>
        <v/>
      </c>
      <c r="W35" s="250" t="str">
        <f>IF(Q35&lt;&gt;"",1000 - SUMIF($D$12:$D34,$D35,W$12:W34),"")</f>
        <v/>
      </c>
      <c r="X35" s="106"/>
      <c r="Y35" s="247"/>
      <c r="Z35" s="247"/>
      <c r="AA35" s="247"/>
      <c r="AB35" s="248" t="str">
        <f>IF(AND(Y35&lt;&gt;"",Z35&lt;&gt;"",X35&lt;&gt;""),ROUND(MIN(IF(OR(X35="OZZ",X35="ZZ"),5000,17300),TRUNC(0.75*(SUMIF($D$12:$D35,$D35,Y$12:Y35)+SUMIF($D$12:$D35,$D35,Z$12:Z35)),2)) - SUMIF($D$12:$D34,$D35,AB$12:AB34),2),"")</f>
        <v/>
      </c>
      <c r="AC35" s="251" t="str">
        <f>IF(AND(Y35&lt;&gt;"",Z35&lt;&gt;"",AA35&lt;&gt;"",X35&lt;&gt;"",AP35&lt;&gt;""),IF(OR(X35="OZZ",X35="ZZ"),ROUND(0-SUMIF($D$12:$D34,$D35,AC$12:AC34),2),IF(AA35=0,0,ROUND(MIN(MIN(17300,TRUNC(0.75*(SUMIF($D$12:$D$2012,$D35,Y$12:Y$2012)+SUMIF($D$12:$D$2012,$D35,Z$12:Z$2012)),2)+SUMIF($D$12:$D35,$D35,AP$12:AP35))-SUMIF($D$12:$D34,$D35,AC$12:AC34)-SUMIF($D$12:$D$2012,$D35,AB$12:AB$2012),AP35),2))),"")</f>
        <v/>
      </c>
      <c r="AD35" s="250" t="str">
        <f>IF(X35&lt;&gt;"",1000 - SUMIF($D$12:$D34,$D35,AD$12:AD34),"")</f>
        <v/>
      </c>
      <c r="AE35" s="252"/>
      <c r="AF35" s="253"/>
      <c r="AG35" s="254"/>
      <c r="AH35" s="255" t="str">
        <f t="shared" si="19"/>
        <v/>
      </c>
      <c r="AI35" s="256"/>
      <c r="AJ35" s="253"/>
      <c r="AK35" s="254"/>
      <c r="AL35" s="255" t="str">
        <f t="shared" si="20"/>
        <v/>
      </c>
      <c r="AM35" s="256"/>
      <c r="AN35" s="253"/>
      <c r="AO35" s="254"/>
      <c r="AP35" s="255" t="str">
        <f t="shared" si="0"/>
        <v/>
      </c>
      <c r="AQ35" s="116"/>
      <c r="AR35" s="116"/>
      <c r="AS35" s="117"/>
      <c r="AT35" s="118"/>
      <c r="AU35" s="119" t="str">
        <f>IF(D35&lt;&gt; "", IF(COUNTIF($D$12:$D35,$D35)&gt;1,0,IF(SUM(N35,U35,AB35)&gt;0,IF(AND(X35="",OR(Q35&lt;&gt;"",J35&lt;&gt;"")),IF(Q35&lt;&gt;"",Q35,IF(J35&lt;&gt;"",J35,0)),IF(AND(Q35&lt;&gt;"",J35&lt;&gt;"",Q35=J35),Q35,X35)),0)),"")</f>
        <v/>
      </c>
      <c r="AV35" s="119" t="str">
        <f>IF(D35&lt;&gt;"",IF(COUNTIF($D$12:$D35,$D35)&gt;1,0,IF(SUM(O35,V35,AC35)&gt;0,IF(AND(X35="",OR(Q35&lt;&gt;"",J35&lt;&gt;"")),IF(Q35&lt;&gt;"",Q35,IF(J35&lt;&gt;"",J35,0)),IF(AND(Q35&lt;&gt;"",J35&lt;&gt;"",Q35=J35),Q35,X35)),0)),"")</f>
        <v/>
      </c>
      <c r="AW35" s="119" t="str">
        <f>IF(D35&lt;&gt;"",IF(COUNTIF($D$12:$D35,$D35)&gt;1,0,IF(SUM(P35,W35,AD35)&gt;0,IF(AND(X35="",OR(Q35&lt;&gt;"",J35&lt;&gt;"")),IF(Q35&lt;&gt;"",Q35,IF(J35&lt;&gt;"",J35,0)),IF(AND(Q35&lt;&gt;"",J35&lt;&gt;"",Q35=J35),Q35,X35)),0)),"")</f>
        <v/>
      </c>
      <c r="AX35" s="118" t="str">
        <f t="shared" si="1"/>
        <v/>
      </c>
      <c r="AY35" s="118" t="str">
        <f t="shared" si="2"/>
        <v/>
      </c>
      <c r="AZ35" s="118" t="str">
        <f t="shared" si="3"/>
        <v/>
      </c>
      <c r="BA35" s="118" t="str">
        <f t="shared" si="4"/>
        <v/>
      </c>
      <c r="BB35" s="118" t="str">
        <f t="shared" si="5"/>
        <v/>
      </c>
      <c r="BC35" s="118" t="str">
        <f t="shared" si="6"/>
        <v/>
      </c>
      <c r="BD35" s="118" t="str">
        <f t="shared" si="7"/>
        <v/>
      </c>
      <c r="BE35" s="118" t="str">
        <f t="shared" si="8"/>
        <v/>
      </c>
      <c r="BF35" s="118" t="str">
        <f t="shared" si="9"/>
        <v/>
      </c>
      <c r="BG35" s="120"/>
      <c r="BH35" s="120" t="str">
        <f t="shared" si="10"/>
        <v/>
      </c>
      <c r="BI35" s="120" t="str">
        <f t="shared" si="11"/>
        <v/>
      </c>
      <c r="BJ35" s="121"/>
      <c r="BK35" s="120" t="str">
        <f t="shared" si="12"/>
        <v/>
      </c>
      <c r="BL35" s="120" t="str">
        <f t="shared" si="13"/>
        <v/>
      </c>
      <c r="BM35" s="120" t="str">
        <f t="shared" si="14"/>
        <v/>
      </c>
      <c r="BN35" s="120" t="str">
        <f t="shared" si="15"/>
        <v/>
      </c>
      <c r="BO35" s="98" t="str">
        <f t="shared" si="16"/>
        <v/>
      </c>
      <c r="BP35" s="98" t="str">
        <f t="shared" si="17"/>
        <v/>
      </c>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row>
    <row r="36" spans="1:97" s="4" customFormat="1" ht="18.75" customHeight="1" x14ac:dyDescent="0.2">
      <c r="A36" s="3">
        <f t="shared" si="18"/>
        <v>24</v>
      </c>
      <c r="B36" s="263"/>
      <c r="C36" s="263"/>
      <c r="D36" s="263"/>
      <c r="E36" s="259"/>
      <c r="F36" s="259"/>
      <c r="G36" s="43"/>
      <c r="H36" s="264"/>
      <c r="I36" s="261"/>
      <c r="J36" s="106"/>
      <c r="K36" s="247"/>
      <c r="L36" s="247"/>
      <c r="M36" s="247"/>
      <c r="N36" s="248" t="str">
        <f>IF(AND(K36&lt;&gt;"",L36&lt;&gt;"",J36&lt;&gt;""),ROUND(MIN(IF(OR(J36="OZZ",J36="ZZ"),5000,17300),TRUNC(0.75*(SUMIF($D$12:$D36,$D36,K$12:K36)+SUMIF($D$12:$D36,$D36,L$12:L36)),2)) - SUMIF($D$12:$D35,$D36,N$12:N35),2),"")</f>
        <v/>
      </c>
      <c r="O36" s="249" t="str">
        <f>IF(AND(K36&lt;&gt;"",L36&lt;&gt;"",M36&lt;&gt;"",J36&lt;&gt;"",AH36&lt;&gt;""),IF(OR(J36="OZZ",J36="ZZ"),ROUND(0-SUMIF($D$12:$D35,$D36,O$12:O35),2),IF(M36=0,0,ROUND(MIN(MIN(17300,TRUNC(0.75*(SUMIF($D$12:$D$2012,$D36,K$12:K$2012)+SUMIF($D$12:$D$2012,$D36,L$12:L$2012)),2)+SUMIF($D$12:$D36,$D36,AH$12:AH36))-SUMIF($D$12:$D35,$D36,O$12:O35)-SUMIF($D$12:$D$2012,$D36,N$12:N$2012),AH36),2))),"")</f>
        <v/>
      </c>
      <c r="P36" s="250" t="str">
        <f>IF(J36&lt;&gt;"",1000 - SUMIF($D$12:$D35,$D36,P$12:P35),"")</f>
        <v/>
      </c>
      <c r="Q36" s="106"/>
      <c r="R36" s="247"/>
      <c r="S36" s="247"/>
      <c r="T36" s="247"/>
      <c r="U36" s="248" t="str">
        <f>IF(AND(R36&lt;&gt;"",S36&lt;&gt;"",Q36&lt;&gt;""),ROUND(MIN(IF(OR(Q36="OZZ",Q36="ZZ"),5000,17300),TRUNC(0.75*(SUMIF($D$12:$D36,$D36,R$12:R36)+SUMIF($D$12:$D36,$D36,S$12:S36)),2)) - SUMIF($D$12:$D35,$D36,U$12:U35),2),"")</f>
        <v/>
      </c>
      <c r="V36" s="248" t="str">
        <f>IF(AND(R36&lt;&gt;"",S36&lt;&gt;"",T36&lt;&gt;"",Q36&lt;&gt;"",AL36&lt;&gt;""),IF(OR(Q36="OZZ",Q36="ZZ"),ROUND(0-SUMIF($D$12:$D35,$D36,V$12:V35),2),IF(T36=0,0,ROUND(MIN(MIN(17300,TRUNC(0.75*(SUMIF($D$12:$D$2012,$D36,R$12:R$2012)+SUMIF($D$12:$D$2012,$D36,S$12:S$2012)),2)+SUMIF($D$12:$D36,$D36,AL$12:AL36))-SUMIF($D$12:$D35,$D36,V$12:V35)-SUMIF($D$12:$D$2012,$D36,U$12:U$2012),AL36),2))),"")</f>
        <v/>
      </c>
      <c r="W36" s="250" t="str">
        <f>IF(Q36&lt;&gt;"",1000 - SUMIF($D$12:$D35,$D36,W$12:W35),"")</f>
        <v/>
      </c>
      <c r="X36" s="106"/>
      <c r="Y36" s="247"/>
      <c r="Z36" s="247"/>
      <c r="AA36" s="247"/>
      <c r="AB36" s="248" t="str">
        <f>IF(AND(Y36&lt;&gt;"",Z36&lt;&gt;"",X36&lt;&gt;""),ROUND(MIN(IF(OR(X36="OZZ",X36="ZZ"),5000,17300),TRUNC(0.75*(SUMIF($D$12:$D36,$D36,Y$12:Y36)+SUMIF($D$12:$D36,$D36,Z$12:Z36)),2)) - SUMIF($D$12:$D35,$D36,AB$12:AB35),2),"")</f>
        <v/>
      </c>
      <c r="AC36" s="251" t="str">
        <f>IF(AND(Y36&lt;&gt;"",Z36&lt;&gt;"",AA36&lt;&gt;"",X36&lt;&gt;"",AP36&lt;&gt;""),IF(OR(X36="OZZ",X36="ZZ"),ROUND(0-SUMIF($D$12:$D35,$D36,AC$12:AC35),2),IF(AA36=0,0,ROUND(MIN(MIN(17300,TRUNC(0.75*(SUMIF($D$12:$D$2012,$D36,Y$12:Y$2012)+SUMIF($D$12:$D$2012,$D36,Z$12:Z$2012)),2)+SUMIF($D$12:$D36,$D36,AP$12:AP36))-SUMIF($D$12:$D35,$D36,AC$12:AC35)-SUMIF($D$12:$D$2012,$D36,AB$12:AB$2012),AP36),2))),"")</f>
        <v/>
      </c>
      <c r="AD36" s="250" t="str">
        <f>IF(X36&lt;&gt;"",1000 - SUMIF($D$12:$D35,$D36,AD$12:AD35),"")</f>
        <v/>
      </c>
      <c r="AE36" s="252"/>
      <c r="AF36" s="253"/>
      <c r="AG36" s="254"/>
      <c r="AH36" s="255" t="str">
        <f t="shared" si="19"/>
        <v/>
      </c>
      <c r="AI36" s="256"/>
      <c r="AJ36" s="253"/>
      <c r="AK36" s="254"/>
      <c r="AL36" s="255" t="str">
        <f t="shared" si="20"/>
        <v/>
      </c>
      <c r="AM36" s="256"/>
      <c r="AN36" s="253"/>
      <c r="AO36" s="254"/>
      <c r="AP36" s="255" t="str">
        <f t="shared" si="0"/>
        <v/>
      </c>
      <c r="AQ36" s="116"/>
      <c r="AR36" s="116"/>
      <c r="AS36" s="117"/>
      <c r="AT36" s="118"/>
      <c r="AU36" s="119" t="str">
        <f>IF(D36&lt;&gt; "", IF(COUNTIF($D$12:$D36,$D36)&gt;1,0,IF(SUM(N36,U36,AB36)&gt;0,IF(AND(X36="",OR(Q36&lt;&gt;"",J36&lt;&gt;"")),IF(Q36&lt;&gt;"",Q36,IF(J36&lt;&gt;"",J36,0)),IF(AND(Q36&lt;&gt;"",J36&lt;&gt;"",Q36=J36),Q36,X36)),0)),"")</f>
        <v/>
      </c>
      <c r="AV36" s="119" t="str">
        <f>IF(D36&lt;&gt;"",IF(COUNTIF($D$12:$D36,$D36)&gt;1,0,IF(SUM(O36,V36,AC36)&gt;0,IF(AND(X36="",OR(Q36&lt;&gt;"",J36&lt;&gt;"")),IF(Q36&lt;&gt;"",Q36,IF(J36&lt;&gt;"",J36,0)),IF(AND(Q36&lt;&gt;"",J36&lt;&gt;"",Q36=J36),Q36,X36)),0)),"")</f>
        <v/>
      </c>
      <c r="AW36" s="119" t="str">
        <f>IF(D36&lt;&gt;"",IF(COUNTIF($D$12:$D36,$D36)&gt;1,0,IF(SUM(P36,W36,AD36)&gt;0,IF(AND(X36="",OR(Q36&lt;&gt;"",J36&lt;&gt;"")),IF(Q36&lt;&gt;"",Q36,IF(J36&lt;&gt;"",J36,0)),IF(AND(Q36&lt;&gt;"",J36&lt;&gt;"",Q36=J36),Q36,X36)),0)),"")</f>
        <v/>
      </c>
      <c r="AX36" s="118" t="str">
        <f t="shared" si="1"/>
        <v/>
      </c>
      <c r="AY36" s="118" t="str">
        <f t="shared" si="2"/>
        <v/>
      </c>
      <c r="AZ36" s="118" t="str">
        <f t="shared" si="3"/>
        <v/>
      </c>
      <c r="BA36" s="118" t="str">
        <f t="shared" si="4"/>
        <v/>
      </c>
      <c r="BB36" s="118" t="str">
        <f t="shared" si="5"/>
        <v/>
      </c>
      <c r="BC36" s="118" t="str">
        <f t="shared" si="6"/>
        <v/>
      </c>
      <c r="BD36" s="118" t="str">
        <f t="shared" si="7"/>
        <v/>
      </c>
      <c r="BE36" s="118" t="str">
        <f t="shared" si="8"/>
        <v/>
      </c>
      <c r="BF36" s="118" t="str">
        <f t="shared" si="9"/>
        <v/>
      </c>
      <c r="BG36" s="120"/>
      <c r="BH36" s="120" t="str">
        <f t="shared" si="10"/>
        <v/>
      </c>
      <c r="BI36" s="120" t="str">
        <f t="shared" si="11"/>
        <v/>
      </c>
      <c r="BJ36" s="121"/>
      <c r="BK36" s="120" t="str">
        <f t="shared" si="12"/>
        <v/>
      </c>
      <c r="BL36" s="120" t="str">
        <f t="shared" si="13"/>
        <v/>
      </c>
      <c r="BM36" s="120" t="str">
        <f t="shared" si="14"/>
        <v/>
      </c>
      <c r="BN36" s="120" t="str">
        <f t="shared" si="15"/>
        <v/>
      </c>
      <c r="BO36" s="98" t="str">
        <f t="shared" si="16"/>
        <v/>
      </c>
      <c r="BP36" s="98" t="str">
        <f t="shared" si="17"/>
        <v/>
      </c>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row>
    <row r="37" spans="1:97" s="4" customFormat="1" ht="18.75" customHeight="1" x14ac:dyDescent="0.2">
      <c r="A37" s="3">
        <f t="shared" si="18"/>
        <v>25</v>
      </c>
      <c r="B37" s="263"/>
      <c r="C37" s="263"/>
      <c r="D37" s="263"/>
      <c r="E37" s="259"/>
      <c r="F37" s="259"/>
      <c r="G37" s="43"/>
      <c r="H37" s="264"/>
      <c r="I37" s="261"/>
      <c r="J37" s="106"/>
      <c r="K37" s="247"/>
      <c r="L37" s="247"/>
      <c r="M37" s="247"/>
      <c r="N37" s="248" t="str">
        <f>IF(AND(K37&lt;&gt;"",L37&lt;&gt;"",J37&lt;&gt;""),ROUND(MIN(IF(OR(J37="OZZ",J37="ZZ"),5000,17300),TRUNC(0.75*(SUMIF($D$12:$D37,$D37,K$12:K37)+SUMIF($D$12:$D37,$D37,L$12:L37)),2)) - SUMIF($D$12:$D36,$D37,N$12:N36),2),"")</f>
        <v/>
      </c>
      <c r="O37" s="249" t="str">
        <f>IF(AND(K37&lt;&gt;"",L37&lt;&gt;"",M37&lt;&gt;"",J37&lt;&gt;"",AH37&lt;&gt;""),IF(OR(J37="OZZ",J37="ZZ"),ROUND(0-SUMIF($D$12:$D36,$D37,O$12:O36),2),IF(M37=0,0,ROUND(MIN(MIN(17300,TRUNC(0.75*(SUMIF($D$12:$D$2012,$D37,K$12:K$2012)+SUMIF($D$12:$D$2012,$D37,L$12:L$2012)),2)+SUMIF($D$12:$D37,$D37,AH$12:AH37))-SUMIF($D$12:$D36,$D37,O$12:O36)-SUMIF($D$12:$D$2012,$D37,N$12:N$2012),AH37),2))),"")</f>
        <v/>
      </c>
      <c r="P37" s="250" t="str">
        <f>IF(J37&lt;&gt;"",1000 - SUMIF($D$12:$D36,$D37,P$12:P36),"")</f>
        <v/>
      </c>
      <c r="Q37" s="106"/>
      <c r="R37" s="247"/>
      <c r="S37" s="247"/>
      <c r="T37" s="247"/>
      <c r="U37" s="248" t="str">
        <f>IF(AND(R37&lt;&gt;"",S37&lt;&gt;"",Q37&lt;&gt;""),ROUND(MIN(IF(OR(Q37="OZZ",Q37="ZZ"),5000,17300),TRUNC(0.75*(SUMIF($D$12:$D37,$D37,R$12:R37)+SUMIF($D$12:$D37,$D37,S$12:S37)),2)) - SUMIF($D$12:$D36,$D37,U$12:U36),2),"")</f>
        <v/>
      </c>
      <c r="V37" s="248" t="str">
        <f>IF(AND(R37&lt;&gt;"",S37&lt;&gt;"",T37&lt;&gt;"",Q37&lt;&gt;"",AL37&lt;&gt;""),IF(OR(Q37="OZZ",Q37="ZZ"),ROUND(0-SUMIF($D$12:$D36,$D37,V$12:V36),2),IF(T37=0,0,ROUND(MIN(MIN(17300,TRUNC(0.75*(SUMIF($D$12:$D$2012,$D37,R$12:R$2012)+SUMIF($D$12:$D$2012,$D37,S$12:S$2012)),2)+SUMIF($D$12:$D37,$D37,AL$12:AL37))-SUMIF($D$12:$D36,$D37,V$12:V36)-SUMIF($D$12:$D$2012,$D37,U$12:U$2012),AL37),2))),"")</f>
        <v/>
      </c>
      <c r="W37" s="250" t="str">
        <f>IF(Q37&lt;&gt;"",1000 - SUMIF($D$12:$D36,$D37,W$12:W36),"")</f>
        <v/>
      </c>
      <c r="X37" s="106"/>
      <c r="Y37" s="247"/>
      <c r="Z37" s="247"/>
      <c r="AA37" s="247"/>
      <c r="AB37" s="248" t="str">
        <f>IF(AND(Y37&lt;&gt;"",Z37&lt;&gt;"",X37&lt;&gt;""),ROUND(MIN(IF(OR(X37="OZZ",X37="ZZ"),5000,17300),TRUNC(0.75*(SUMIF($D$12:$D37,$D37,Y$12:Y37)+SUMIF($D$12:$D37,$D37,Z$12:Z37)),2)) - SUMIF($D$12:$D36,$D37,AB$12:AB36),2),"")</f>
        <v/>
      </c>
      <c r="AC37" s="251" t="str">
        <f>IF(AND(Y37&lt;&gt;"",Z37&lt;&gt;"",AA37&lt;&gt;"",X37&lt;&gt;"",AP37&lt;&gt;""),IF(OR(X37="OZZ",X37="ZZ"),ROUND(0-SUMIF($D$12:$D36,$D37,AC$12:AC36),2),IF(AA37=0,0,ROUND(MIN(MIN(17300,TRUNC(0.75*(SUMIF($D$12:$D$2012,$D37,Y$12:Y$2012)+SUMIF($D$12:$D$2012,$D37,Z$12:Z$2012)),2)+SUMIF($D$12:$D37,$D37,AP$12:AP37))-SUMIF($D$12:$D36,$D37,AC$12:AC36)-SUMIF($D$12:$D$2012,$D37,AB$12:AB$2012),AP37),2))),"")</f>
        <v/>
      </c>
      <c r="AD37" s="250" t="str">
        <f>IF(X37&lt;&gt;"",1000 - SUMIF($D$12:$D36,$D37,AD$12:AD36),"")</f>
        <v/>
      </c>
      <c r="AE37" s="252"/>
      <c r="AF37" s="253"/>
      <c r="AG37" s="254"/>
      <c r="AH37" s="255" t="str">
        <f t="shared" si="19"/>
        <v/>
      </c>
      <c r="AI37" s="256"/>
      <c r="AJ37" s="253"/>
      <c r="AK37" s="254"/>
      <c r="AL37" s="255" t="str">
        <f t="shared" si="20"/>
        <v/>
      </c>
      <c r="AM37" s="256"/>
      <c r="AN37" s="253"/>
      <c r="AO37" s="254"/>
      <c r="AP37" s="255" t="str">
        <f t="shared" si="0"/>
        <v/>
      </c>
      <c r="AQ37" s="116"/>
      <c r="AR37" s="116"/>
      <c r="AS37" s="117"/>
      <c r="AT37" s="118"/>
      <c r="AU37" s="119" t="str">
        <f>IF(D37&lt;&gt; "", IF(COUNTIF($D$12:$D37,$D37)&gt;1,0,IF(SUM(N37,U37,AB37)&gt;0,IF(AND(X37="",OR(Q37&lt;&gt;"",J37&lt;&gt;"")),IF(Q37&lt;&gt;"",Q37,IF(J37&lt;&gt;"",J37,0)),IF(AND(Q37&lt;&gt;"",J37&lt;&gt;"",Q37=J37),Q37,X37)),0)),"")</f>
        <v/>
      </c>
      <c r="AV37" s="119" t="str">
        <f>IF(D37&lt;&gt;"",IF(COUNTIF($D$12:$D37,$D37)&gt;1,0,IF(SUM(O37,V37,AC37)&gt;0,IF(AND(X37="",OR(Q37&lt;&gt;"",J37&lt;&gt;"")),IF(Q37&lt;&gt;"",Q37,IF(J37&lt;&gt;"",J37,0)),IF(AND(Q37&lt;&gt;"",J37&lt;&gt;"",Q37=J37),Q37,X37)),0)),"")</f>
        <v/>
      </c>
      <c r="AW37" s="119" t="str">
        <f>IF(D37&lt;&gt;"",IF(COUNTIF($D$12:$D37,$D37)&gt;1,0,IF(SUM(P37,W37,AD37)&gt;0,IF(AND(X37="",OR(Q37&lt;&gt;"",J37&lt;&gt;"")),IF(Q37&lt;&gt;"",Q37,IF(J37&lt;&gt;"",J37,0)),IF(AND(Q37&lt;&gt;"",J37&lt;&gt;"",Q37=J37),Q37,X37)),0)),"")</f>
        <v/>
      </c>
      <c r="AX37" s="118" t="str">
        <f t="shared" si="1"/>
        <v/>
      </c>
      <c r="AY37" s="118" t="str">
        <f t="shared" si="2"/>
        <v/>
      </c>
      <c r="AZ37" s="118" t="str">
        <f t="shared" si="3"/>
        <v/>
      </c>
      <c r="BA37" s="118" t="str">
        <f t="shared" si="4"/>
        <v/>
      </c>
      <c r="BB37" s="118" t="str">
        <f t="shared" si="5"/>
        <v/>
      </c>
      <c r="BC37" s="118" t="str">
        <f t="shared" si="6"/>
        <v/>
      </c>
      <c r="BD37" s="118" t="str">
        <f t="shared" si="7"/>
        <v/>
      </c>
      <c r="BE37" s="118" t="str">
        <f t="shared" si="8"/>
        <v/>
      </c>
      <c r="BF37" s="118" t="str">
        <f t="shared" si="9"/>
        <v/>
      </c>
      <c r="BG37" s="120"/>
      <c r="BH37" s="120" t="str">
        <f t="shared" si="10"/>
        <v/>
      </c>
      <c r="BI37" s="120" t="str">
        <f t="shared" si="11"/>
        <v/>
      </c>
      <c r="BJ37" s="121"/>
      <c r="BK37" s="120" t="str">
        <f t="shared" si="12"/>
        <v/>
      </c>
      <c r="BL37" s="120" t="str">
        <f t="shared" si="13"/>
        <v/>
      </c>
      <c r="BM37" s="120" t="str">
        <f t="shared" si="14"/>
        <v/>
      </c>
      <c r="BN37" s="120" t="str">
        <f t="shared" si="15"/>
        <v/>
      </c>
      <c r="BO37" s="98" t="str">
        <f t="shared" si="16"/>
        <v/>
      </c>
      <c r="BP37" s="98" t="str">
        <f t="shared" si="17"/>
        <v/>
      </c>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row>
    <row r="38" spans="1:97" s="4" customFormat="1" ht="18.75" customHeight="1" x14ac:dyDescent="0.2">
      <c r="A38" s="3">
        <f t="shared" si="18"/>
        <v>26</v>
      </c>
      <c r="B38" s="263"/>
      <c r="C38" s="263"/>
      <c r="D38" s="263"/>
      <c r="E38" s="259"/>
      <c r="F38" s="259"/>
      <c r="G38" s="43"/>
      <c r="H38" s="264"/>
      <c r="I38" s="261"/>
      <c r="J38" s="106"/>
      <c r="K38" s="247"/>
      <c r="L38" s="247"/>
      <c r="M38" s="247"/>
      <c r="N38" s="248" t="str">
        <f>IF(AND(K38&lt;&gt;"",L38&lt;&gt;"",J38&lt;&gt;""),ROUND(MIN(IF(OR(J38="OZZ",J38="ZZ"),5000,17300),TRUNC(0.75*(SUMIF($D$12:$D38,$D38,K$12:K38)+SUMIF($D$12:$D38,$D38,L$12:L38)),2)) - SUMIF($D$12:$D37,$D38,N$12:N37),2),"")</f>
        <v/>
      </c>
      <c r="O38" s="249" t="str">
        <f>IF(AND(K38&lt;&gt;"",L38&lt;&gt;"",M38&lt;&gt;"",J38&lt;&gt;"",AH38&lt;&gt;""),IF(OR(J38="OZZ",J38="ZZ"),ROUND(0-SUMIF($D$12:$D37,$D38,O$12:O37),2),IF(M38=0,0,ROUND(MIN(MIN(17300,TRUNC(0.75*(SUMIF($D$12:$D$2012,$D38,K$12:K$2012)+SUMIF($D$12:$D$2012,$D38,L$12:L$2012)),2)+SUMIF($D$12:$D38,$D38,AH$12:AH38))-SUMIF($D$12:$D37,$D38,O$12:O37)-SUMIF($D$12:$D$2012,$D38,N$12:N$2012),AH38),2))),"")</f>
        <v/>
      </c>
      <c r="P38" s="250" t="str">
        <f>IF(J38&lt;&gt;"",1000 - SUMIF($D$12:$D37,$D38,P$12:P37),"")</f>
        <v/>
      </c>
      <c r="Q38" s="106"/>
      <c r="R38" s="247"/>
      <c r="S38" s="247"/>
      <c r="T38" s="247"/>
      <c r="U38" s="248" t="str">
        <f>IF(AND(R38&lt;&gt;"",S38&lt;&gt;"",Q38&lt;&gt;""),ROUND(MIN(IF(OR(Q38="OZZ",Q38="ZZ"),5000,17300),TRUNC(0.75*(SUMIF($D$12:$D38,$D38,R$12:R38)+SUMIF($D$12:$D38,$D38,S$12:S38)),2)) - SUMIF($D$12:$D37,$D38,U$12:U37),2),"")</f>
        <v/>
      </c>
      <c r="V38" s="248" t="str">
        <f>IF(AND(R38&lt;&gt;"",S38&lt;&gt;"",T38&lt;&gt;"",Q38&lt;&gt;"",AL38&lt;&gt;""),IF(OR(Q38="OZZ",Q38="ZZ"),ROUND(0-SUMIF($D$12:$D37,$D38,V$12:V37),2),IF(T38=0,0,ROUND(MIN(MIN(17300,TRUNC(0.75*(SUMIF($D$12:$D$2012,$D38,R$12:R$2012)+SUMIF($D$12:$D$2012,$D38,S$12:S$2012)),2)+SUMIF($D$12:$D38,$D38,AL$12:AL38))-SUMIF($D$12:$D37,$D38,V$12:V37)-SUMIF($D$12:$D$2012,$D38,U$12:U$2012),AL38),2))),"")</f>
        <v/>
      </c>
      <c r="W38" s="250" t="str">
        <f>IF(Q38&lt;&gt;"",1000 - SUMIF($D$12:$D37,$D38,W$12:W37),"")</f>
        <v/>
      </c>
      <c r="X38" s="106"/>
      <c r="Y38" s="247"/>
      <c r="Z38" s="247"/>
      <c r="AA38" s="247"/>
      <c r="AB38" s="248" t="str">
        <f>IF(AND(Y38&lt;&gt;"",Z38&lt;&gt;"",X38&lt;&gt;""),ROUND(MIN(IF(OR(X38="OZZ",X38="ZZ"),5000,17300),TRUNC(0.75*(SUMIF($D$12:$D38,$D38,Y$12:Y38)+SUMIF($D$12:$D38,$D38,Z$12:Z38)),2)) - SUMIF($D$12:$D37,$D38,AB$12:AB37),2),"")</f>
        <v/>
      </c>
      <c r="AC38" s="251" t="str">
        <f>IF(AND(Y38&lt;&gt;"",Z38&lt;&gt;"",AA38&lt;&gt;"",X38&lt;&gt;"",AP38&lt;&gt;""),IF(OR(X38="OZZ",X38="ZZ"),ROUND(0-SUMIF($D$12:$D37,$D38,AC$12:AC37),2),IF(AA38=0,0,ROUND(MIN(MIN(17300,TRUNC(0.75*(SUMIF($D$12:$D$2012,$D38,Y$12:Y$2012)+SUMIF($D$12:$D$2012,$D38,Z$12:Z$2012)),2)+SUMIF($D$12:$D38,$D38,AP$12:AP38))-SUMIF($D$12:$D37,$D38,AC$12:AC37)-SUMIF($D$12:$D$2012,$D38,AB$12:AB$2012),AP38),2))),"")</f>
        <v/>
      </c>
      <c r="AD38" s="250" t="str">
        <f>IF(X38&lt;&gt;"",1000 - SUMIF($D$12:$D37,$D38,AD$12:AD37),"")</f>
        <v/>
      </c>
      <c r="AE38" s="252"/>
      <c r="AF38" s="253"/>
      <c r="AG38" s="254"/>
      <c r="AH38" s="255" t="str">
        <f t="shared" si="19"/>
        <v/>
      </c>
      <c r="AI38" s="256"/>
      <c r="AJ38" s="253"/>
      <c r="AK38" s="254"/>
      <c r="AL38" s="255" t="str">
        <f t="shared" si="20"/>
        <v/>
      </c>
      <c r="AM38" s="256"/>
      <c r="AN38" s="253"/>
      <c r="AO38" s="254"/>
      <c r="AP38" s="255" t="str">
        <f t="shared" si="0"/>
        <v/>
      </c>
      <c r="AQ38" s="116"/>
      <c r="AR38" s="116"/>
      <c r="AS38" s="117"/>
      <c r="AT38" s="118"/>
      <c r="AU38" s="119" t="str">
        <f>IF(D38&lt;&gt; "", IF(COUNTIF($D$12:$D38,$D38)&gt;1,0,IF(SUM(N38,U38,AB38)&gt;0,IF(AND(X38="",OR(Q38&lt;&gt;"",J38&lt;&gt;"")),IF(Q38&lt;&gt;"",Q38,IF(J38&lt;&gt;"",J38,0)),IF(AND(Q38&lt;&gt;"",J38&lt;&gt;"",Q38=J38),Q38,X38)),0)),"")</f>
        <v/>
      </c>
      <c r="AV38" s="119" t="str">
        <f>IF(D38&lt;&gt;"",IF(COUNTIF($D$12:$D38,$D38)&gt;1,0,IF(SUM(O38,V38,AC38)&gt;0,IF(AND(X38="",OR(Q38&lt;&gt;"",J38&lt;&gt;"")),IF(Q38&lt;&gt;"",Q38,IF(J38&lt;&gt;"",J38,0)),IF(AND(Q38&lt;&gt;"",J38&lt;&gt;"",Q38=J38),Q38,X38)),0)),"")</f>
        <v/>
      </c>
      <c r="AW38" s="119" t="str">
        <f>IF(D38&lt;&gt;"",IF(COUNTIF($D$12:$D38,$D38)&gt;1,0,IF(SUM(P38,W38,AD38)&gt;0,IF(AND(X38="",OR(Q38&lt;&gt;"",J38&lt;&gt;"")),IF(Q38&lt;&gt;"",Q38,IF(J38&lt;&gt;"",J38,0)),IF(AND(Q38&lt;&gt;"",J38&lt;&gt;"",Q38=J38),Q38,X38)),0)),"")</f>
        <v/>
      </c>
      <c r="AX38" s="118" t="str">
        <f t="shared" si="1"/>
        <v/>
      </c>
      <c r="AY38" s="118" t="str">
        <f t="shared" si="2"/>
        <v/>
      </c>
      <c r="AZ38" s="118" t="str">
        <f t="shared" si="3"/>
        <v/>
      </c>
      <c r="BA38" s="118" t="str">
        <f t="shared" si="4"/>
        <v/>
      </c>
      <c r="BB38" s="118" t="str">
        <f t="shared" si="5"/>
        <v/>
      </c>
      <c r="BC38" s="118" t="str">
        <f t="shared" si="6"/>
        <v/>
      </c>
      <c r="BD38" s="118" t="str">
        <f t="shared" si="7"/>
        <v/>
      </c>
      <c r="BE38" s="118" t="str">
        <f t="shared" si="8"/>
        <v/>
      </c>
      <c r="BF38" s="118" t="str">
        <f t="shared" si="9"/>
        <v/>
      </c>
      <c r="BG38" s="120"/>
      <c r="BH38" s="120" t="str">
        <f t="shared" si="10"/>
        <v/>
      </c>
      <c r="BI38" s="120" t="str">
        <f t="shared" si="11"/>
        <v/>
      </c>
      <c r="BJ38" s="121"/>
      <c r="BK38" s="120" t="str">
        <f t="shared" si="12"/>
        <v/>
      </c>
      <c r="BL38" s="120" t="str">
        <f t="shared" si="13"/>
        <v/>
      </c>
      <c r="BM38" s="120" t="str">
        <f t="shared" si="14"/>
        <v/>
      </c>
      <c r="BN38" s="120" t="str">
        <f t="shared" si="15"/>
        <v/>
      </c>
      <c r="BO38" s="98" t="str">
        <f t="shared" si="16"/>
        <v/>
      </c>
      <c r="BP38" s="98" t="str">
        <f t="shared" si="17"/>
        <v/>
      </c>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row>
    <row r="39" spans="1:97" s="4" customFormat="1" ht="18.75" customHeight="1" x14ac:dyDescent="0.2">
      <c r="A39" s="3">
        <f t="shared" si="18"/>
        <v>27</v>
      </c>
      <c r="B39" s="263"/>
      <c r="C39" s="263"/>
      <c r="D39" s="245"/>
      <c r="E39" s="259"/>
      <c r="F39" s="259"/>
      <c r="G39" s="43"/>
      <c r="H39" s="264"/>
      <c r="I39" s="261"/>
      <c r="J39" s="106"/>
      <c r="K39" s="247"/>
      <c r="L39" s="247"/>
      <c r="M39" s="247"/>
      <c r="N39" s="248" t="str">
        <f>IF(AND(K39&lt;&gt;"",L39&lt;&gt;"",J39&lt;&gt;""),ROUND(MIN(IF(OR(J39="OZZ",J39="ZZ"),5000,17300),TRUNC(0.75*(SUMIF($D$12:$D39,$D39,K$12:K39)+SUMIF($D$12:$D39,$D39,L$12:L39)),2)) - SUMIF($D$12:$D38,$D39,N$12:N38),2),"")</f>
        <v/>
      </c>
      <c r="O39" s="249" t="str">
        <f>IF(AND(K39&lt;&gt;"",L39&lt;&gt;"",M39&lt;&gt;"",J39&lt;&gt;"",AH39&lt;&gt;""),IF(OR(J39="OZZ",J39="ZZ"),ROUND(0-SUMIF($D$12:$D38,$D39,O$12:O38),2),IF(M39=0,0,ROUND(MIN(MIN(17300,TRUNC(0.75*(SUMIF($D$12:$D$2012,$D39,K$12:K$2012)+SUMIF($D$12:$D$2012,$D39,L$12:L$2012)),2)+SUMIF($D$12:$D39,$D39,AH$12:AH39))-SUMIF($D$12:$D38,$D39,O$12:O38)-SUMIF($D$12:$D$2012,$D39,N$12:N$2012),AH39),2))),"")</f>
        <v/>
      </c>
      <c r="P39" s="250" t="str">
        <f>IF(J39&lt;&gt;"",1000 - SUMIF($D$12:$D38,$D39,P$12:P38),"")</f>
        <v/>
      </c>
      <c r="Q39" s="106"/>
      <c r="R39" s="247"/>
      <c r="S39" s="247"/>
      <c r="T39" s="247"/>
      <c r="U39" s="248" t="str">
        <f>IF(AND(R39&lt;&gt;"",S39&lt;&gt;"",Q39&lt;&gt;""),ROUND(MIN(IF(OR(Q39="OZZ",Q39="ZZ"),5000,17300),TRUNC(0.75*(SUMIF($D$12:$D39,$D39,R$12:R39)+SUMIF($D$12:$D39,$D39,S$12:S39)),2)) - SUMIF($D$12:$D38,$D39,U$12:U38),2),"")</f>
        <v/>
      </c>
      <c r="V39" s="248" t="str">
        <f>IF(AND(R39&lt;&gt;"",S39&lt;&gt;"",T39&lt;&gt;"",Q39&lt;&gt;"",AL39&lt;&gt;""),IF(OR(Q39="OZZ",Q39="ZZ"),ROUND(0-SUMIF($D$12:$D38,$D39,V$12:V38),2),IF(T39=0,0,ROUND(MIN(MIN(17300,TRUNC(0.75*(SUMIF($D$12:$D$2012,$D39,R$12:R$2012)+SUMIF($D$12:$D$2012,$D39,S$12:S$2012)),2)+SUMIF($D$12:$D39,$D39,AL$12:AL39))-SUMIF($D$12:$D38,$D39,V$12:V38)-SUMIF($D$12:$D$2012,$D39,U$12:U$2012),AL39),2))),"")</f>
        <v/>
      </c>
      <c r="W39" s="250" t="str">
        <f>IF(Q39&lt;&gt;"",1000 - SUMIF($D$12:$D38,$D39,W$12:W38),"")</f>
        <v/>
      </c>
      <c r="X39" s="106"/>
      <c r="Y39" s="247"/>
      <c r="Z39" s="247"/>
      <c r="AA39" s="247"/>
      <c r="AB39" s="248" t="str">
        <f>IF(AND(Y39&lt;&gt;"",Z39&lt;&gt;"",X39&lt;&gt;""),ROUND(MIN(IF(OR(X39="OZZ",X39="ZZ"),5000,17300),TRUNC(0.75*(SUMIF($D$12:$D39,$D39,Y$12:Y39)+SUMIF($D$12:$D39,$D39,Z$12:Z39)),2)) - SUMIF($D$12:$D38,$D39,AB$12:AB38),2),"")</f>
        <v/>
      </c>
      <c r="AC39" s="251" t="str">
        <f>IF(AND(Y39&lt;&gt;"",Z39&lt;&gt;"",AA39&lt;&gt;"",X39&lt;&gt;"",AP39&lt;&gt;""),IF(OR(X39="OZZ",X39="ZZ"),ROUND(0-SUMIF($D$12:$D38,$D39,AC$12:AC38),2),IF(AA39=0,0,ROUND(MIN(MIN(17300,TRUNC(0.75*(SUMIF($D$12:$D$2012,$D39,Y$12:Y$2012)+SUMIF($D$12:$D$2012,$D39,Z$12:Z$2012)),2)+SUMIF($D$12:$D39,$D39,AP$12:AP39))-SUMIF($D$12:$D38,$D39,AC$12:AC38)-SUMIF($D$12:$D$2012,$D39,AB$12:AB$2012),AP39),2))),"")</f>
        <v/>
      </c>
      <c r="AD39" s="250" t="str">
        <f>IF(X39&lt;&gt;"",1000 - SUMIF($D$12:$D38,$D39,AD$12:AD38),"")</f>
        <v/>
      </c>
      <c r="AE39" s="252"/>
      <c r="AF39" s="253"/>
      <c r="AG39" s="254"/>
      <c r="AH39" s="255" t="str">
        <f t="shared" si="19"/>
        <v/>
      </c>
      <c r="AI39" s="256"/>
      <c r="AJ39" s="253"/>
      <c r="AK39" s="254"/>
      <c r="AL39" s="255" t="str">
        <f t="shared" si="20"/>
        <v/>
      </c>
      <c r="AM39" s="256"/>
      <c r="AN39" s="253"/>
      <c r="AO39" s="254"/>
      <c r="AP39" s="255" t="str">
        <f t="shared" si="0"/>
        <v/>
      </c>
      <c r="AQ39" s="116"/>
      <c r="AR39" s="116"/>
      <c r="AS39" s="117"/>
      <c r="AT39" s="118"/>
      <c r="AU39" s="119" t="str">
        <f>IF(D39&lt;&gt; "", IF(COUNTIF($D$12:$D39,$D39)&gt;1,0,IF(SUM(N39,U39,AB39)&gt;0,IF(AND(X39="",OR(Q39&lt;&gt;"",J39&lt;&gt;"")),IF(Q39&lt;&gt;"",Q39,IF(J39&lt;&gt;"",J39,0)),IF(AND(Q39&lt;&gt;"",J39&lt;&gt;"",Q39=J39),Q39,X39)),0)),"")</f>
        <v/>
      </c>
      <c r="AV39" s="119" t="str">
        <f>IF(D39&lt;&gt;"",IF(COUNTIF($D$12:$D39,$D39)&gt;1,0,IF(SUM(O39,V39,AC39)&gt;0,IF(AND(X39="",OR(Q39&lt;&gt;"",J39&lt;&gt;"")),IF(Q39&lt;&gt;"",Q39,IF(J39&lt;&gt;"",J39,0)),IF(AND(Q39&lt;&gt;"",J39&lt;&gt;"",Q39=J39),Q39,X39)),0)),"")</f>
        <v/>
      </c>
      <c r="AW39" s="119" t="str">
        <f>IF(D39&lt;&gt;"",IF(COUNTIF($D$12:$D39,$D39)&gt;1,0,IF(SUM(P39,W39,AD39)&gt;0,IF(AND(X39="",OR(Q39&lt;&gt;"",J39&lt;&gt;"")),IF(Q39&lt;&gt;"",Q39,IF(J39&lt;&gt;"",J39,0)),IF(AND(Q39&lt;&gt;"",J39&lt;&gt;"",Q39=J39),Q39,X39)),0)),"")</f>
        <v/>
      </c>
      <c r="AX39" s="118" t="str">
        <f t="shared" si="1"/>
        <v/>
      </c>
      <c r="AY39" s="118" t="str">
        <f t="shared" si="2"/>
        <v/>
      </c>
      <c r="AZ39" s="118" t="str">
        <f t="shared" si="3"/>
        <v/>
      </c>
      <c r="BA39" s="118" t="str">
        <f t="shared" si="4"/>
        <v/>
      </c>
      <c r="BB39" s="118" t="str">
        <f t="shared" si="5"/>
        <v/>
      </c>
      <c r="BC39" s="118" t="str">
        <f t="shared" si="6"/>
        <v/>
      </c>
      <c r="BD39" s="118" t="str">
        <f t="shared" si="7"/>
        <v/>
      </c>
      <c r="BE39" s="118" t="str">
        <f t="shared" si="8"/>
        <v/>
      </c>
      <c r="BF39" s="118" t="str">
        <f t="shared" si="9"/>
        <v/>
      </c>
      <c r="BG39" s="120"/>
      <c r="BH39" s="120" t="str">
        <f t="shared" si="10"/>
        <v/>
      </c>
      <c r="BI39" s="120" t="str">
        <f t="shared" si="11"/>
        <v/>
      </c>
      <c r="BJ39" s="121"/>
      <c r="BK39" s="120" t="str">
        <f t="shared" si="12"/>
        <v/>
      </c>
      <c r="BL39" s="120" t="str">
        <f t="shared" si="13"/>
        <v/>
      </c>
      <c r="BM39" s="120" t="str">
        <f t="shared" si="14"/>
        <v/>
      </c>
      <c r="BN39" s="120" t="str">
        <f t="shared" si="15"/>
        <v/>
      </c>
      <c r="BO39" s="98" t="str">
        <f t="shared" si="16"/>
        <v/>
      </c>
      <c r="BP39" s="98" t="str">
        <f t="shared" si="17"/>
        <v/>
      </c>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row>
    <row r="40" spans="1:97" s="4" customFormat="1" ht="18.75" customHeight="1" x14ac:dyDescent="0.2">
      <c r="A40" s="3">
        <f t="shared" si="18"/>
        <v>28</v>
      </c>
      <c r="B40" s="263"/>
      <c r="C40" s="263"/>
      <c r="D40" s="263"/>
      <c r="E40" s="259"/>
      <c r="F40" s="259"/>
      <c r="G40" s="43"/>
      <c r="H40" s="264"/>
      <c r="I40" s="261"/>
      <c r="J40" s="106"/>
      <c r="K40" s="247"/>
      <c r="L40" s="247"/>
      <c r="M40" s="247"/>
      <c r="N40" s="248" t="str">
        <f>IF(AND(K40&lt;&gt;"",L40&lt;&gt;"",J40&lt;&gt;""),ROUND(MIN(IF(OR(J40="OZZ",J40="ZZ"),5000,17300),TRUNC(0.75*(SUMIF($D$12:$D40,$D40,K$12:K40)+SUMIF($D$12:$D40,$D40,L$12:L40)),2)) - SUMIF($D$12:$D39,$D40,N$12:N39),2),"")</f>
        <v/>
      </c>
      <c r="O40" s="249" t="str">
        <f>IF(AND(K40&lt;&gt;"",L40&lt;&gt;"",M40&lt;&gt;"",J40&lt;&gt;"",AH40&lt;&gt;""),IF(OR(J40="OZZ",J40="ZZ"),ROUND(0-SUMIF($D$12:$D39,$D40,O$12:O39),2),IF(M40=0,0,ROUND(MIN(MIN(17300,TRUNC(0.75*(SUMIF($D$12:$D$2012,$D40,K$12:K$2012)+SUMIF($D$12:$D$2012,$D40,L$12:L$2012)),2)+SUMIF($D$12:$D40,$D40,AH$12:AH40))-SUMIF($D$12:$D39,$D40,O$12:O39)-SUMIF($D$12:$D$2012,$D40,N$12:N$2012),AH40),2))),"")</f>
        <v/>
      </c>
      <c r="P40" s="250" t="str">
        <f>IF(J40&lt;&gt;"",1000 - SUMIF($D$12:$D39,$D40,P$12:P39),"")</f>
        <v/>
      </c>
      <c r="Q40" s="106"/>
      <c r="R40" s="247"/>
      <c r="S40" s="247"/>
      <c r="T40" s="247"/>
      <c r="U40" s="248" t="str">
        <f>IF(AND(R40&lt;&gt;"",S40&lt;&gt;"",Q40&lt;&gt;""),ROUND(MIN(IF(OR(Q40="OZZ",Q40="ZZ"),5000,17300),TRUNC(0.75*(SUMIF($D$12:$D40,$D40,R$12:R40)+SUMIF($D$12:$D40,$D40,S$12:S40)),2)) - SUMIF($D$12:$D39,$D40,U$12:U39),2),"")</f>
        <v/>
      </c>
      <c r="V40" s="248" t="str">
        <f>IF(AND(R40&lt;&gt;"",S40&lt;&gt;"",T40&lt;&gt;"",Q40&lt;&gt;"",AL40&lt;&gt;""),IF(OR(Q40="OZZ",Q40="ZZ"),ROUND(0-SUMIF($D$12:$D39,$D40,V$12:V39),2),IF(T40=0,0,ROUND(MIN(MIN(17300,TRUNC(0.75*(SUMIF($D$12:$D$2012,$D40,R$12:R$2012)+SUMIF($D$12:$D$2012,$D40,S$12:S$2012)),2)+SUMIF($D$12:$D40,$D40,AL$12:AL40))-SUMIF($D$12:$D39,$D40,V$12:V39)-SUMIF($D$12:$D$2012,$D40,U$12:U$2012),AL40),2))),"")</f>
        <v/>
      </c>
      <c r="W40" s="250" t="str">
        <f>IF(Q40&lt;&gt;"",1000 - SUMIF($D$12:$D39,$D40,W$12:W39),"")</f>
        <v/>
      </c>
      <c r="X40" s="106"/>
      <c r="Y40" s="247"/>
      <c r="Z40" s="247"/>
      <c r="AA40" s="247"/>
      <c r="AB40" s="248" t="str">
        <f>IF(AND(Y40&lt;&gt;"",Z40&lt;&gt;"",X40&lt;&gt;""),ROUND(MIN(IF(OR(X40="OZZ",X40="ZZ"),5000,17300),TRUNC(0.75*(SUMIF($D$12:$D40,$D40,Y$12:Y40)+SUMIF($D$12:$D40,$D40,Z$12:Z40)),2)) - SUMIF($D$12:$D39,$D40,AB$12:AB39),2),"")</f>
        <v/>
      </c>
      <c r="AC40" s="251" t="str">
        <f>IF(AND(Y40&lt;&gt;"",Z40&lt;&gt;"",AA40&lt;&gt;"",X40&lt;&gt;"",AP40&lt;&gt;""),IF(OR(X40="OZZ",X40="ZZ"),ROUND(0-SUMIF($D$12:$D39,$D40,AC$12:AC39),2),IF(AA40=0,0,ROUND(MIN(MIN(17300,TRUNC(0.75*(SUMIF($D$12:$D$2012,$D40,Y$12:Y$2012)+SUMIF($D$12:$D$2012,$D40,Z$12:Z$2012)),2)+SUMIF($D$12:$D40,$D40,AP$12:AP40))-SUMIF($D$12:$D39,$D40,AC$12:AC39)-SUMIF($D$12:$D$2012,$D40,AB$12:AB$2012),AP40),2))),"")</f>
        <v/>
      </c>
      <c r="AD40" s="250" t="str">
        <f>IF(X40&lt;&gt;"",1000 - SUMIF($D$12:$D39,$D40,AD$12:AD39),"")</f>
        <v/>
      </c>
      <c r="AE40" s="252"/>
      <c r="AF40" s="253"/>
      <c r="AG40" s="254"/>
      <c r="AH40" s="255" t="str">
        <f t="shared" si="19"/>
        <v/>
      </c>
      <c r="AI40" s="256"/>
      <c r="AJ40" s="253"/>
      <c r="AK40" s="254"/>
      <c r="AL40" s="255" t="str">
        <f t="shared" si="20"/>
        <v/>
      </c>
      <c r="AM40" s="256"/>
      <c r="AN40" s="253"/>
      <c r="AO40" s="254"/>
      <c r="AP40" s="255" t="str">
        <f t="shared" si="0"/>
        <v/>
      </c>
      <c r="AQ40" s="116"/>
      <c r="AR40" s="116"/>
      <c r="AS40" s="117"/>
      <c r="AT40" s="118"/>
      <c r="AU40" s="119" t="str">
        <f>IF(D40&lt;&gt; "", IF(COUNTIF($D$12:$D40,$D40)&gt;1,0,IF(SUM(N40,U40,AB40)&gt;0,IF(AND(X40="",OR(Q40&lt;&gt;"",J40&lt;&gt;"")),IF(Q40&lt;&gt;"",Q40,IF(J40&lt;&gt;"",J40,0)),IF(AND(Q40&lt;&gt;"",J40&lt;&gt;"",Q40=J40),Q40,X40)),0)),"")</f>
        <v/>
      </c>
      <c r="AV40" s="119" t="str">
        <f>IF(D40&lt;&gt;"",IF(COUNTIF($D$12:$D40,$D40)&gt;1,0,IF(SUM(O40,V40,AC40)&gt;0,IF(AND(X40="",OR(Q40&lt;&gt;"",J40&lt;&gt;"")),IF(Q40&lt;&gt;"",Q40,IF(J40&lt;&gt;"",J40,0)),IF(AND(Q40&lt;&gt;"",J40&lt;&gt;"",Q40=J40),Q40,X40)),0)),"")</f>
        <v/>
      </c>
      <c r="AW40" s="119" t="str">
        <f>IF(D40&lt;&gt;"",IF(COUNTIF($D$12:$D40,$D40)&gt;1,0,IF(SUM(P40,W40,AD40)&gt;0,IF(AND(X40="",OR(Q40&lt;&gt;"",J40&lt;&gt;"")),IF(Q40&lt;&gt;"",Q40,IF(J40&lt;&gt;"",J40,0)),IF(AND(Q40&lt;&gt;"",J40&lt;&gt;"",Q40=J40),Q40,X40)),0)),"")</f>
        <v/>
      </c>
      <c r="AX40" s="118" t="str">
        <f t="shared" si="1"/>
        <v/>
      </c>
      <c r="AY40" s="118" t="str">
        <f t="shared" si="2"/>
        <v/>
      </c>
      <c r="AZ40" s="118" t="str">
        <f t="shared" si="3"/>
        <v/>
      </c>
      <c r="BA40" s="118" t="str">
        <f t="shared" si="4"/>
        <v/>
      </c>
      <c r="BB40" s="118" t="str">
        <f t="shared" si="5"/>
        <v/>
      </c>
      <c r="BC40" s="118" t="str">
        <f t="shared" si="6"/>
        <v/>
      </c>
      <c r="BD40" s="118" t="str">
        <f t="shared" si="7"/>
        <v/>
      </c>
      <c r="BE40" s="118" t="str">
        <f t="shared" si="8"/>
        <v/>
      </c>
      <c r="BF40" s="118" t="str">
        <f t="shared" si="9"/>
        <v/>
      </c>
      <c r="BG40" s="120"/>
      <c r="BH40" s="120" t="str">
        <f t="shared" si="10"/>
        <v/>
      </c>
      <c r="BI40" s="120" t="str">
        <f t="shared" si="11"/>
        <v/>
      </c>
      <c r="BJ40" s="121"/>
      <c r="BK40" s="120" t="str">
        <f t="shared" si="12"/>
        <v/>
      </c>
      <c r="BL40" s="120" t="str">
        <f t="shared" si="13"/>
        <v/>
      </c>
      <c r="BM40" s="120" t="str">
        <f t="shared" si="14"/>
        <v/>
      </c>
      <c r="BN40" s="120" t="str">
        <f t="shared" si="15"/>
        <v/>
      </c>
      <c r="BO40" s="98" t="str">
        <f t="shared" si="16"/>
        <v/>
      </c>
      <c r="BP40" s="98" t="str">
        <f t="shared" si="17"/>
        <v/>
      </c>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row>
    <row r="41" spans="1:97" s="4" customFormat="1" ht="18.75" customHeight="1" x14ac:dyDescent="0.2">
      <c r="A41" s="3">
        <f t="shared" si="18"/>
        <v>29</v>
      </c>
      <c r="B41" s="263"/>
      <c r="C41" s="263"/>
      <c r="D41" s="263"/>
      <c r="E41" s="259"/>
      <c r="F41" s="259"/>
      <c r="G41" s="43"/>
      <c r="H41" s="264"/>
      <c r="I41" s="261"/>
      <c r="J41" s="106"/>
      <c r="K41" s="247"/>
      <c r="L41" s="247"/>
      <c r="M41" s="247"/>
      <c r="N41" s="248" t="str">
        <f>IF(AND(K41&lt;&gt;"",L41&lt;&gt;"",J41&lt;&gt;""),ROUND(MIN(IF(OR(J41="OZZ",J41="ZZ"),5000,17300),TRUNC(0.75*(SUMIF($D$12:$D41,$D41,K$12:K41)+SUMIF($D$12:$D41,$D41,L$12:L41)),2)) - SUMIF($D$12:$D40,$D41,N$12:N40),2),"")</f>
        <v/>
      </c>
      <c r="O41" s="249" t="str">
        <f>IF(AND(K41&lt;&gt;"",L41&lt;&gt;"",M41&lt;&gt;"",J41&lt;&gt;"",AH41&lt;&gt;""),IF(OR(J41="OZZ",J41="ZZ"),ROUND(0-SUMIF($D$12:$D40,$D41,O$12:O40),2),IF(M41=0,0,ROUND(MIN(MIN(17300,TRUNC(0.75*(SUMIF($D$12:$D$2012,$D41,K$12:K$2012)+SUMIF($D$12:$D$2012,$D41,L$12:L$2012)),2)+SUMIF($D$12:$D41,$D41,AH$12:AH41))-SUMIF($D$12:$D40,$D41,O$12:O40)-SUMIF($D$12:$D$2012,$D41,N$12:N$2012),AH41),2))),"")</f>
        <v/>
      </c>
      <c r="P41" s="250" t="str">
        <f>IF(J41&lt;&gt;"",1000 - SUMIF($D$12:$D40,$D41,P$12:P40),"")</f>
        <v/>
      </c>
      <c r="Q41" s="106"/>
      <c r="R41" s="247"/>
      <c r="S41" s="247"/>
      <c r="T41" s="247"/>
      <c r="U41" s="248" t="str">
        <f>IF(AND(R41&lt;&gt;"",S41&lt;&gt;"",Q41&lt;&gt;""),ROUND(MIN(IF(OR(Q41="OZZ",Q41="ZZ"),5000,17300),TRUNC(0.75*(SUMIF($D$12:$D41,$D41,R$12:R41)+SUMIF($D$12:$D41,$D41,S$12:S41)),2)) - SUMIF($D$12:$D40,$D41,U$12:U40),2),"")</f>
        <v/>
      </c>
      <c r="V41" s="248" t="str">
        <f>IF(AND(R41&lt;&gt;"",S41&lt;&gt;"",T41&lt;&gt;"",Q41&lt;&gt;"",AL41&lt;&gt;""),IF(OR(Q41="OZZ",Q41="ZZ"),ROUND(0-SUMIF($D$12:$D40,$D41,V$12:V40),2),IF(T41=0,0,ROUND(MIN(MIN(17300,TRUNC(0.75*(SUMIF($D$12:$D$2012,$D41,R$12:R$2012)+SUMIF($D$12:$D$2012,$D41,S$12:S$2012)),2)+SUMIF($D$12:$D41,$D41,AL$12:AL41))-SUMIF($D$12:$D40,$D41,V$12:V40)-SUMIF($D$12:$D$2012,$D41,U$12:U$2012),AL41),2))),"")</f>
        <v/>
      </c>
      <c r="W41" s="250" t="str">
        <f>IF(Q41&lt;&gt;"",1000 - SUMIF($D$12:$D40,$D41,W$12:W40),"")</f>
        <v/>
      </c>
      <c r="X41" s="106"/>
      <c r="Y41" s="247"/>
      <c r="Z41" s="247"/>
      <c r="AA41" s="247"/>
      <c r="AB41" s="248" t="str">
        <f>IF(AND(Y41&lt;&gt;"",Z41&lt;&gt;"",X41&lt;&gt;""),ROUND(MIN(IF(OR(X41="OZZ",X41="ZZ"),5000,17300),TRUNC(0.75*(SUMIF($D$12:$D41,$D41,Y$12:Y41)+SUMIF($D$12:$D41,$D41,Z$12:Z41)),2)) - SUMIF($D$12:$D40,$D41,AB$12:AB40),2),"")</f>
        <v/>
      </c>
      <c r="AC41" s="251" t="str">
        <f>IF(AND(Y41&lt;&gt;"",Z41&lt;&gt;"",AA41&lt;&gt;"",X41&lt;&gt;"",AP41&lt;&gt;""),IF(OR(X41="OZZ",X41="ZZ"),ROUND(0-SUMIF($D$12:$D40,$D41,AC$12:AC40),2),IF(AA41=0,0,ROUND(MIN(MIN(17300,TRUNC(0.75*(SUMIF($D$12:$D$2012,$D41,Y$12:Y$2012)+SUMIF($D$12:$D$2012,$D41,Z$12:Z$2012)),2)+SUMIF($D$12:$D41,$D41,AP$12:AP41))-SUMIF($D$12:$D40,$D41,AC$12:AC40)-SUMIF($D$12:$D$2012,$D41,AB$12:AB$2012),AP41),2))),"")</f>
        <v/>
      </c>
      <c r="AD41" s="250" t="str">
        <f>IF(X41&lt;&gt;"",1000 - SUMIF($D$12:$D40,$D41,AD$12:AD40),"")</f>
        <v/>
      </c>
      <c r="AE41" s="252"/>
      <c r="AF41" s="253"/>
      <c r="AG41" s="254"/>
      <c r="AH41" s="255" t="str">
        <f t="shared" si="19"/>
        <v/>
      </c>
      <c r="AI41" s="256"/>
      <c r="AJ41" s="253"/>
      <c r="AK41" s="254"/>
      <c r="AL41" s="255" t="str">
        <f t="shared" si="20"/>
        <v/>
      </c>
      <c r="AM41" s="256"/>
      <c r="AN41" s="253"/>
      <c r="AO41" s="254"/>
      <c r="AP41" s="255" t="str">
        <f t="shared" si="0"/>
        <v/>
      </c>
      <c r="AQ41" s="116"/>
      <c r="AR41" s="116"/>
      <c r="AS41" s="117"/>
      <c r="AT41" s="118"/>
      <c r="AU41" s="119" t="str">
        <f>IF(D41&lt;&gt; "", IF(COUNTIF($D$12:$D41,$D41)&gt;1,0,IF(SUM(N41,U41,AB41)&gt;0,IF(AND(X41="",OR(Q41&lt;&gt;"",J41&lt;&gt;"")),IF(Q41&lt;&gt;"",Q41,IF(J41&lt;&gt;"",J41,0)),IF(AND(Q41&lt;&gt;"",J41&lt;&gt;"",Q41=J41),Q41,X41)),0)),"")</f>
        <v/>
      </c>
      <c r="AV41" s="119" t="str">
        <f>IF(D41&lt;&gt;"",IF(COUNTIF($D$12:$D41,$D41)&gt;1,0,IF(SUM(O41,V41,AC41)&gt;0,IF(AND(X41="",OR(Q41&lt;&gt;"",J41&lt;&gt;"")),IF(Q41&lt;&gt;"",Q41,IF(J41&lt;&gt;"",J41,0)),IF(AND(Q41&lt;&gt;"",J41&lt;&gt;"",Q41=J41),Q41,X41)),0)),"")</f>
        <v/>
      </c>
      <c r="AW41" s="119" t="str">
        <f>IF(D41&lt;&gt;"",IF(COUNTIF($D$12:$D41,$D41)&gt;1,0,IF(SUM(P41,W41,AD41)&gt;0,IF(AND(X41="",OR(Q41&lt;&gt;"",J41&lt;&gt;"")),IF(Q41&lt;&gt;"",Q41,IF(J41&lt;&gt;"",J41,0)),IF(AND(Q41&lt;&gt;"",J41&lt;&gt;"",Q41=J41),Q41,X41)),0)),"")</f>
        <v/>
      </c>
      <c r="AX41" s="118" t="str">
        <f t="shared" si="1"/>
        <v/>
      </c>
      <c r="AY41" s="118" t="str">
        <f t="shared" si="2"/>
        <v/>
      </c>
      <c r="AZ41" s="118" t="str">
        <f t="shared" si="3"/>
        <v/>
      </c>
      <c r="BA41" s="118" t="str">
        <f t="shared" si="4"/>
        <v/>
      </c>
      <c r="BB41" s="118" t="str">
        <f t="shared" si="5"/>
        <v/>
      </c>
      <c r="BC41" s="118" t="str">
        <f t="shared" si="6"/>
        <v/>
      </c>
      <c r="BD41" s="118" t="str">
        <f t="shared" si="7"/>
        <v/>
      </c>
      <c r="BE41" s="118" t="str">
        <f t="shared" si="8"/>
        <v/>
      </c>
      <c r="BF41" s="118" t="str">
        <f t="shared" si="9"/>
        <v/>
      </c>
      <c r="BG41" s="120"/>
      <c r="BH41" s="120" t="str">
        <f t="shared" si="10"/>
        <v/>
      </c>
      <c r="BI41" s="120" t="str">
        <f t="shared" si="11"/>
        <v/>
      </c>
      <c r="BJ41" s="121"/>
      <c r="BK41" s="120" t="str">
        <f t="shared" si="12"/>
        <v/>
      </c>
      <c r="BL41" s="120" t="str">
        <f t="shared" si="13"/>
        <v/>
      </c>
      <c r="BM41" s="120" t="str">
        <f t="shared" si="14"/>
        <v/>
      </c>
      <c r="BN41" s="120" t="str">
        <f t="shared" si="15"/>
        <v/>
      </c>
      <c r="BO41" s="98" t="str">
        <f t="shared" si="16"/>
        <v/>
      </c>
      <c r="BP41" s="98" t="str">
        <f t="shared" si="17"/>
        <v/>
      </c>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row>
    <row r="42" spans="1:97" s="4" customFormat="1" ht="18.75" customHeight="1" x14ac:dyDescent="0.2">
      <c r="A42" s="3">
        <f>A41+1</f>
        <v>30</v>
      </c>
      <c r="B42" s="263"/>
      <c r="C42" s="263"/>
      <c r="D42" s="263"/>
      <c r="E42" s="259"/>
      <c r="F42" s="259"/>
      <c r="G42" s="43"/>
      <c r="H42" s="264"/>
      <c r="I42" s="261"/>
      <c r="J42" s="106"/>
      <c r="K42" s="247"/>
      <c r="L42" s="247"/>
      <c r="M42" s="247"/>
      <c r="N42" s="248" t="str">
        <f>IF(AND(K42&lt;&gt;"",L42&lt;&gt;"",J42&lt;&gt;""),ROUND(MIN(IF(OR(J42="OZZ",J42="ZZ"),5000,17300),TRUNC(0.75*(SUMIF($D$12:$D42,$D42,K$12:K42)+SUMIF($D$12:$D42,$D42,L$12:L42)),2)) - SUMIF($D$12:$D41,$D42,N$12:N41),2),"")</f>
        <v/>
      </c>
      <c r="O42" s="249" t="str">
        <f>IF(AND(K42&lt;&gt;"",L42&lt;&gt;"",M42&lt;&gt;"",J42&lt;&gt;"",AH42&lt;&gt;""),IF(OR(J42="OZZ",J42="ZZ"),ROUND(0-SUMIF($D$12:$D41,$D42,O$12:O41),2),IF(M42=0,0,ROUND(MIN(MIN(17300,TRUNC(0.75*(SUMIF($D$12:$D$2012,$D42,K$12:K$2012)+SUMIF($D$12:$D$2012,$D42,L$12:L$2012)),2)+SUMIF($D$12:$D42,$D42,AH$12:AH42))-SUMIF($D$12:$D41,$D42,O$12:O41)-SUMIF($D$12:$D$2012,$D42,N$12:N$2012),AH42),2))),"")</f>
        <v/>
      </c>
      <c r="P42" s="250" t="str">
        <f>IF(J42&lt;&gt;"",1000 - SUMIF($D$12:$D41,$D42,P$12:P41),"")</f>
        <v/>
      </c>
      <c r="Q42" s="106"/>
      <c r="R42" s="247"/>
      <c r="S42" s="247"/>
      <c r="T42" s="247"/>
      <c r="U42" s="248" t="str">
        <f>IF(AND(R42&lt;&gt;"",S42&lt;&gt;"",Q42&lt;&gt;""),ROUND(MIN(IF(OR(Q42="OZZ",Q42="ZZ"),5000,17300),TRUNC(0.75*(SUMIF($D$12:$D42,$D42,R$12:R42)+SUMIF($D$12:$D42,$D42,S$12:S42)),2)) - SUMIF($D$12:$D41,$D42,U$12:U41),2),"")</f>
        <v/>
      </c>
      <c r="V42" s="248" t="str">
        <f>IF(AND(R42&lt;&gt;"",S42&lt;&gt;"",T42&lt;&gt;"",Q42&lt;&gt;"",AL42&lt;&gt;""),IF(OR(Q42="OZZ",Q42="ZZ"),ROUND(0-SUMIF($D$12:$D41,$D42,V$12:V41),2),IF(T42=0,0,ROUND(MIN(MIN(17300,TRUNC(0.75*(SUMIF($D$12:$D$2012,$D42,R$12:R$2012)+SUMIF($D$12:$D$2012,$D42,S$12:S$2012)),2)+SUMIF($D$12:$D42,$D42,AL$12:AL42))-SUMIF($D$12:$D41,$D42,V$12:V41)-SUMIF($D$12:$D$2012,$D42,U$12:U$2012),AL42),2))),"")</f>
        <v/>
      </c>
      <c r="W42" s="250" t="str">
        <f>IF(Q42&lt;&gt;"",1000 - SUMIF($D$12:$D41,$D42,W$12:W41),"")</f>
        <v/>
      </c>
      <c r="X42" s="106"/>
      <c r="Y42" s="247"/>
      <c r="Z42" s="247"/>
      <c r="AA42" s="247"/>
      <c r="AB42" s="248" t="str">
        <f>IF(AND(Y42&lt;&gt;"",Z42&lt;&gt;"",X42&lt;&gt;""),ROUND(MIN(IF(OR(X42="OZZ",X42="ZZ"),5000,17300),TRUNC(0.75*(SUMIF($D$12:$D42,$D42,Y$12:Y42)+SUMIF($D$12:$D42,$D42,Z$12:Z42)),2)) - SUMIF($D$12:$D41,$D42,AB$12:AB41),2),"")</f>
        <v/>
      </c>
      <c r="AC42" s="251" t="str">
        <f>IF(AND(Y42&lt;&gt;"",Z42&lt;&gt;"",AA42&lt;&gt;"",X42&lt;&gt;"",AP42&lt;&gt;""),IF(OR(X42="OZZ",X42="ZZ"),ROUND(0-SUMIF($D$12:$D41,$D42,AC$12:AC41),2),IF(AA42=0,0,ROUND(MIN(MIN(17300,TRUNC(0.75*(SUMIF($D$12:$D$2012,$D42,Y$12:Y$2012)+SUMIF($D$12:$D$2012,$D42,Z$12:Z$2012)),2)+SUMIF($D$12:$D42,$D42,AP$12:AP42))-SUMIF($D$12:$D41,$D42,AC$12:AC41)-SUMIF($D$12:$D$2012,$D42,AB$12:AB$2012),AP42),2))),"")</f>
        <v/>
      </c>
      <c r="AD42" s="250" t="str">
        <f>IF(X42&lt;&gt;"",1000 - SUMIF($D$12:$D41,$D42,AD$12:AD41),"")</f>
        <v/>
      </c>
      <c r="AE42" s="252"/>
      <c r="AF42" s="253"/>
      <c r="AG42" s="254"/>
      <c r="AH42" s="255" t="str">
        <f t="shared" si="19"/>
        <v/>
      </c>
      <c r="AI42" s="256"/>
      <c r="AJ42" s="253"/>
      <c r="AK42" s="254"/>
      <c r="AL42" s="255" t="str">
        <f t="shared" si="20"/>
        <v/>
      </c>
      <c r="AM42" s="256"/>
      <c r="AN42" s="253"/>
      <c r="AO42" s="254"/>
      <c r="AP42" s="255" t="str">
        <f t="shared" si="0"/>
        <v/>
      </c>
      <c r="AQ42" s="116"/>
      <c r="AR42" s="116"/>
      <c r="AS42" s="117"/>
      <c r="AT42" s="118"/>
      <c r="AU42" s="119" t="str">
        <f>IF(D42&lt;&gt; "", IF(COUNTIF($D$12:$D42,$D42)&gt;1,0,IF(SUM(N42,U42,AB42)&gt;0,IF(AND(X42="",OR(Q42&lt;&gt;"",J42&lt;&gt;"")),IF(Q42&lt;&gt;"",Q42,IF(J42&lt;&gt;"",J42,0)),IF(AND(Q42&lt;&gt;"",J42&lt;&gt;"",Q42=J42),Q42,X42)),0)),"")</f>
        <v/>
      </c>
      <c r="AV42" s="119" t="str">
        <f>IF(D42&lt;&gt;"",IF(COUNTIF($D$12:$D42,$D42)&gt;1,0,IF(SUM(O42,V42,AC42)&gt;0,IF(AND(X42="",OR(Q42&lt;&gt;"",J42&lt;&gt;"")),IF(Q42&lt;&gt;"",Q42,IF(J42&lt;&gt;"",J42,0)),IF(AND(Q42&lt;&gt;"",J42&lt;&gt;"",Q42=J42),Q42,X42)),0)),"")</f>
        <v/>
      </c>
      <c r="AW42" s="119" t="str">
        <f>IF(D42&lt;&gt;"",IF(COUNTIF($D$12:$D42,$D42)&gt;1,0,IF(SUM(P42,W42,AD42)&gt;0,IF(AND(X42="",OR(Q42&lt;&gt;"",J42&lt;&gt;"")),IF(Q42&lt;&gt;"",Q42,IF(J42&lt;&gt;"",J42,0)),IF(AND(Q42&lt;&gt;"",J42&lt;&gt;"",Q42=J42),Q42,X42)),0)),"")</f>
        <v/>
      </c>
      <c r="AX42" s="118" t="str">
        <f t="shared" si="1"/>
        <v/>
      </c>
      <c r="AY42" s="118" t="str">
        <f t="shared" si="2"/>
        <v/>
      </c>
      <c r="AZ42" s="118" t="str">
        <f t="shared" si="3"/>
        <v/>
      </c>
      <c r="BA42" s="118" t="str">
        <f t="shared" si="4"/>
        <v/>
      </c>
      <c r="BB42" s="118" t="str">
        <f t="shared" si="5"/>
        <v/>
      </c>
      <c r="BC42" s="118" t="str">
        <f t="shared" si="6"/>
        <v/>
      </c>
      <c r="BD42" s="118" t="str">
        <f t="shared" si="7"/>
        <v/>
      </c>
      <c r="BE42" s="118" t="str">
        <f t="shared" si="8"/>
        <v/>
      </c>
      <c r="BF42" s="118" t="str">
        <f t="shared" si="9"/>
        <v/>
      </c>
      <c r="BG42" s="120"/>
      <c r="BH42" s="120" t="str">
        <f t="shared" si="10"/>
        <v/>
      </c>
      <c r="BI42" s="120" t="str">
        <f t="shared" si="11"/>
        <v/>
      </c>
      <c r="BJ42" s="121"/>
      <c r="BK42" s="120" t="str">
        <f t="shared" si="12"/>
        <v/>
      </c>
      <c r="BL42" s="120" t="str">
        <f t="shared" si="13"/>
        <v/>
      </c>
      <c r="BM42" s="120" t="str">
        <f t="shared" si="14"/>
        <v/>
      </c>
      <c r="BN42" s="120" t="str">
        <f t="shared" si="15"/>
        <v/>
      </c>
      <c r="BO42" s="98" t="str">
        <f t="shared" si="16"/>
        <v/>
      </c>
      <c r="BP42" s="98" t="str">
        <f t="shared" si="17"/>
        <v/>
      </c>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row>
    <row r="43" spans="1:97" s="4" customFormat="1" ht="18.75" customHeight="1" x14ac:dyDescent="0.2">
      <c r="A43" s="3">
        <f t="shared" si="18"/>
        <v>31</v>
      </c>
      <c r="B43" s="263"/>
      <c r="C43" s="263"/>
      <c r="D43" s="263"/>
      <c r="E43" s="259"/>
      <c r="F43" s="259"/>
      <c r="G43" s="43"/>
      <c r="H43" s="264"/>
      <c r="I43" s="261"/>
      <c r="J43" s="106"/>
      <c r="K43" s="247"/>
      <c r="L43" s="247"/>
      <c r="M43" s="247"/>
      <c r="N43" s="248" t="str">
        <f>IF(AND(K43&lt;&gt;"",L43&lt;&gt;"",J43&lt;&gt;""),ROUND(MIN(IF(OR(J43="OZZ",J43="ZZ"),5000,17300),TRUNC(0.75*(SUMIF($D$12:$D43,$D43,K$12:K43)+SUMIF($D$12:$D43,$D43,L$12:L43)),2)) - SUMIF($D$12:$D42,$D43,N$12:N42),2),"")</f>
        <v/>
      </c>
      <c r="O43" s="249" t="str">
        <f>IF(AND(K43&lt;&gt;"",L43&lt;&gt;"",M43&lt;&gt;"",J43&lt;&gt;"",AH43&lt;&gt;""),IF(OR(J43="OZZ",J43="ZZ"),ROUND(0-SUMIF($D$12:$D42,$D43,O$12:O42),2),IF(M43=0,0,ROUND(MIN(MIN(17300,TRUNC(0.75*(SUMIF($D$12:$D$2012,$D43,K$12:K$2012)+SUMIF($D$12:$D$2012,$D43,L$12:L$2012)),2)+SUMIF($D$12:$D43,$D43,AH$12:AH43))-SUMIF($D$12:$D42,$D43,O$12:O42)-SUMIF($D$12:$D$2012,$D43,N$12:N$2012),AH43),2))),"")</f>
        <v/>
      </c>
      <c r="P43" s="250" t="str">
        <f>IF(J43&lt;&gt;"",1000 - SUMIF($D$12:$D42,$D43,P$12:P42),"")</f>
        <v/>
      </c>
      <c r="Q43" s="106"/>
      <c r="R43" s="247"/>
      <c r="S43" s="247"/>
      <c r="T43" s="247"/>
      <c r="U43" s="248" t="str">
        <f>IF(AND(R43&lt;&gt;"",S43&lt;&gt;"",Q43&lt;&gt;""),ROUND(MIN(IF(OR(Q43="OZZ",Q43="ZZ"),5000,17300),TRUNC(0.75*(SUMIF($D$12:$D43,$D43,R$12:R43)+SUMIF($D$12:$D43,$D43,S$12:S43)),2)) - SUMIF($D$12:$D42,$D43,U$12:U42),2),"")</f>
        <v/>
      </c>
      <c r="V43" s="248" t="str">
        <f>IF(AND(R43&lt;&gt;"",S43&lt;&gt;"",T43&lt;&gt;"",Q43&lt;&gt;"",AL43&lt;&gt;""),IF(OR(Q43="OZZ",Q43="ZZ"),ROUND(0-SUMIF($D$12:$D42,$D43,V$12:V42),2),IF(T43=0,0,ROUND(MIN(MIN(17300,TRUNC(0.75*(SUMIF($D$12:$D$2012,$D43,R$12:R$2012)+SUMIF($D$12:$D$2012,$D43,S$12:S$2012)),2)+SUMIF($D$12:$D43,$D43,AL$12:AL43))-SUMIF($D$12:$D42,$D43,V$12:V42)-SUMIF($D$12:$D$2012,$D43,U$12:U$2012),AL43),2))),"")</f>
        <v/>
      </c>
      <c r="W43" s="250" t="str">
        <f>IF(Q43&lt;&gt;"",1000 - SUMIF($D$12:$D42,$D43,W$12:W42),"")</f>
        <v/>
      </c>
      <c r="X43" s="106"/>
      <c r="Y43" s="247"/>
      <c r="Z43" s="247"/>
      <c r="AA43" s="247"/>
      <c r="AB43" s="248" t="str">
        <f>IF(AND(Y43&lt;&gt;"",Z43&lt;&gt;"",X43&lt;&gt;""),ROUND(MIN(IF(OR(X43="OZZ",X43="ZZ"),5000,17300),TRUNC(0.75*(SUMIF($D$12:$D43,$D43,Y$12:Y43)+SUMIF($D$12:$D43,$D43,Z$12:Z43)),2)) - SUMIF($D$12:$D42,$D43,AB$12:AB42),2),"")</f>
        <v/>
      </c>
      <c r="AC43" s="251" t="str">
        <f>IF(AND(Y43&lt;&gt;"",Z43&lt;&gt;"",AA43&lt;&gt;"",X43&lt;&gt;"",AP43&lt;&gt;""),IF(OR(X43="OZZ",X43="ZZ"),ROUND(0-SUMIF($D$12:$D42,$D43,AC$12:AC42),2),IF(AA43=0,0,ROUND(MIN(MIN(17300,TRUNC(0.75*(SUMIF($D$12:$D$2012,$D43,Y$12:Y$2012)+SUMIF($D$12:$D$2012,$D43,Z$12:Z$2012)),2)+SUMIF($D$12:$D43,$D43,AP$12:AP43))-SUMIF($D$12:$D42,$D43,AC$12:AC42)-SUMIF($D$12:$D$2012,$D43,AB$12:AB$2012),AP43),2))),"")</f>
        <v/>
      </c>
      <c r="AD43" s="250" t="str">
        <f>IF(X43&lt;&gt;"",1000 - SUMIF($D$12:$D42,$D43,AD$12:AD42),"")</f>
        <v/>
      </c>
      <c r="AE43" s="252"/>
      <c r="AF43" s="253"/>
      <c r="AG43" s="254"/>
      <c r="AH43" s="255" t="str">
        <f t="shared" si="19"/>
        <v/>
      </c>
      <c r="AI43" s="256"/>
      <c r="AJ43" s="253"/>
      <c r="AK43" s="254"/>
      <c r="AL43" s="255" t="str">
        <f t="shared" si="20"/>
        <v/>
      </c>
      <c r="AM43" s="256"/>
      <c r="AN43" s="253"/>
      <c r="AO43" s="254"/>
      <c r="AP43" s="255" t="str">
        <f t="shared" si="0"/>
        <v/>
      </c>
      <c r="AQ43" s="116"/>
      <c r="AR43" s="116"/>
      <c r="AS43" s="117"/>
      <c r="AT43" s="118"/>
      <c r="AU43" s="119" t="str">
        <f>IF(D43&lt;&gt; "", IF(COUNTIF($D$12:$D43,$D43)&gt;1,0,IF(SUM(N43,U43,AB43)&gt;0,IF(AND(X43="",OR(Q43&lt;&gt;"",J43&lt;&gt;"")),IF(Q43&lt;&gt;"",Q43,IF(J43&lt;&gt;"",J43,0)),IF(AND(Q43&lt;&gt;"",J43&lt;&gt;"",Q43=J43),Q43,X43)),0)),"")</f>
        <v/>
      </c>
      <c r="AV43" s="119" t="str">
        <f>IF(D43&lt;&gt;"",IF(COUNTIF($D$12:$D43,$D43)&gt;1,0,IF(SUM(O43,V43,AC43)&gt;0,IF(AND(X43="",OR(Q43&lt;&gt;"",J43&lt;&gt;"")),IF(Q43&lt;&gt;"",Q43,IF(J43&lt;&gt;"",J43,0)),IF(AND(Q43&lt;&gt;"",J43&lt;&gt;"",Q43=J43),Q43,X43)),0)),"")</f>
        <v/>
      </c>
      <c r="AW43" s="119" t="str">
        <f>IF(D43&lt;&gt;"",IF(COUNTIF($D$12:$D43,$D43)&gt;1,0,IF(SUM(P43,W43,AD43)&gt;0,IF(AND(X43="",OR(Q43&lt;&gt;"",J43&lt;&gt;"")),IF(Q43&lt;&gt;"",Q43,IF(J43&lt;&gt;"",J43,0)),IF(AND(Q43&lt;&gt;"",J43&lt;&gt;"",Q43=J43),Q43,X43)),0)),"")</f>
        <v/>
      </c>
      <c r="AX43" s="118" t="str">
        <f t="shared" si="1"/>
        <v/>
      </c>
      <c r="AY43" s="118" t="str">
        <f t="shared" si="2"/>
        <v/>
      </c>
      <c r="AZ43" s="118" t="str">
        <f t="shared" si="3"/>
        <v/>
      </c>
      <c r="BA43" s="118" t="str">
        <f t="shared" si="4"/>
        <v/>
      </c>
      <c r="BB43" s="118" t="str">
        <f t="shared" si="5"/>
        <v/>
      </c>
      <c r="BC43" s="118" t="str">
        <f t="shared" si="6"/>
        <v/>
      </c>
      <c r="BD43" s="118" t="str">
        <f t="shared" si="7"/>
        <v/>
      </c>
      <c r="BE43" s="118" t="str">
        <f t="shared" si="8"/>
        <v/>
      </c>
      <c r="BF43" s="118" t="str">
        <f t="shared" si="9"/>
        <v/>
      </c>
      <c r="BG43" s="120"/>
      <c r="BH43" s="120" t="str">
        <f t="shared" si="10"/>
        <v/>
      </c>
      <c r="BI43" s="120" t="str">
        <f t="shared" si="11"/>
        <v/>
      </c>
      <c r="BJ43" s="121"/>
      <c r="BK43" s="120" t="str">
        <f t="shared" si="12"/>
        <v/>
      </c>
      <c r="BL43" s="120" t="str">
        <f t="shared" si="13"/>
        <v/>
      </c>
      <c r="BM43" s="120" t="str">
        <f t="shared" si="14"/>
        <v/>
      </c>
      <c r="BN43" s="120" t="str">
        <f t="shared" si="15"/>
        <v/>
      </c>
      <c r="BO43" s="98" t="str">
        <f t="shared" si="16"/>
        <v/>
      </c>
      <c r="BP43" s="98" t="str">
        <f t="shared" si="17"/>
        <v/>
      </c>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row>
    <row r="44" spans="1:97" s="4" customFormat="1" ht="18.75" customHeight="1" x14ac:dyDescent="0.2">
      <c r="A44" s="3">
        <f t="shared" si="18"/>
        <v>32</v>
      </c>
      <c r="B44" s="263"/>
      <c r="C44" s="263"/>
      <c r="D44" s="263"/>
      <c r="E44" s="259"/>
      <c r="F44" s="259"/>
      <c r="G44" s="43"/>
      <c r="H44" s="264"/>
      <c r="I44" s="261"/>
      <c r="J44" s="106"/>
      <c r="K44" s="247"/>
      <c r="L44" s="247"/>
      <c r="M44" s="247"/>
      <c r="N44" s="248" t="str">
        <f>IF(AND(K44&lt;&gt;"",L44&lt;&gt;"",J44&lt;&gt;""),ROUND(MIN(IF(OR(J44="OZZ",J44="ZZ"),5000,17300),TRUNC(0.75*(SUMIF($D$12:$D44,$D44,K$12:K44)+SUMIF($D$12:$D44,$D44,L$12:L44)),2)) - SUMIF($D$12:$D43,$D44,N$12:N43),2),"")</f>
        <v/>
      </c>
      <c r="O44" s="249" t="str">
        <f>IF(AND(K44&lt;&gt;"",L44&lt;&gt;"",M44&lt;&gt;"",J44&lt;&gt;"",AH44&lt;&gt;""),IF(OR(J44="OZZ",J44="ZZ"),ROUND(0-SUMIF($D$12:$D43,$D44,O$12:O43),2),IF(M44=0,0,ROUND(MIN(MIN(17300,TRUNC(0.75*(SUMIF($D$12:$D$2012,$D44,K$12:K$2012)+SUMIF($D$12:$D$2012,$D44,L$12:L$2012)),2)+SUMIF($D$12:$D44,$D44,AH$12:AH44))-SUMIF($D$12:$D43,$D44,O$12:O43)-SUMIF($D$12:$D$2012,$D44,N$12:N$2012),AH44),2))),"")</f>
        <v/>
      </c>
      <c r="P44" s="250" t="str">
        <f>IF(J44&lt;&gt;"",1000 - SUMIF($D$12:$D43,$D44,P$12:P43),"")</f>
        <v/>
      </c>
      <c r="Q44" s="106"/>
      <c r="R44" s="247"/>
      <c r="S44" s="247"/>
      <c r="T44" s="247"/>
      <c r="U44" s="248" t="str">
        <f>IF(AND(R44&lt;&gt;"",S44&lt;&gt;"",Q44&lt;&gt;""),ROUND(MIN(IF(OR(Q44="OZZ",Q44="ZZ"),5000,17300),TRUNC(0.75*(SUMIF($D$12:$D44,$D44,R$12:R44)+SUMIF($D$12:$D44,$D44,S$12:S44)),2)) - SUMIF($D$12:$D43,$D44,U$12:U43),2),"")</f>
        <v/>
      </c>
      <c r="V44" s="248" t="str">
        <f>IF(AND(R44&lt;&gt;"",S44&lt;&gt;"",T44&lt;&gt;"",Q44&lt;&gt;"",AL44&lt;&gt;""),IF(OR(Q44="OZZ",Q44="ZZ"),ROUND(0-SUMIF($D$12:$D43,$D44,V$12:V43),2),IF(T44=0,0,ROUND(MIN(MIN(17300,TRUNC(0.75*(SUMIF($D$12:$D$2012,$D44,R$12:R$2012)+SUMIF($D$12:$D$2012,$D44,S$12:S$2012)),2)+SUMIF($D$12:$D44,$D44,AL$12:AL44))-SUMIF($D$12:$D43,$D44,V$12:V43)-SUMIF($D$12:$D$2012,$D44,U$12:U$2012),AL44),2))),"")</f>
        <v/>
      </c>
      <c r="W44" s="250" t="str">
        <f>IF(Q44&lt;&gt;"",1000 - SUMIF($D$12:$D43,$D44,W$12:W43),"")</f>
        <v/>
      </c>
      <c r="X44" s="106"/>
      <c r="Y44" s="247"/>
      <c r="Z44" s="247"/>
      <c r="AA44" s="247"/>
      <c r="AB44" s="248" t="str">
        <f>IF(AND(Y44&lt;&gt;"",Z44&lt;&gt;"",X44&lt;&gt;""),ROUND(MIN(IF(OR(X44="OZZ",X44="ZZ"),5000,17300),TRUNC(0.75*(SUMIF($D$12:$D44,$D44,Y$12:Y44)+SUMIF($D$12:$D44,$D44,Z$12:Z44)),2)) - SUMIF($D$12:$D43,$D44,AB$12:AB43),2),"")</f>
        <v/>
      </c>
      <c r="AC44" s="251" t="str">
        <f>IF(AND(Y44&lt;&gt;"",Z44&lt;&gt;"",AA44&lt;&gt;"",X44&lt;&gt;"",AP44&lt;&gt;""),IF(OR(X44="OZZ",X44="ZZ"),ROUND(0-SUMIF($D$12:$D43,$D44,AC$12:AC43),2),IF(AA44=0,0,ROUND(MIN(MIN(17300,TRUNC(0.75*(SUMIF($D$12:$D$2012,$D44,Y$12:Y$2012)+SUMIF($D$12:$D$2012,$D44,Z$12:Z$2012)),2)+SUMIF($D$12:$D44,$D44,AP$12:AP44))-SUMIF($D$12:$D43,$D44,AC$12:AC43)-SUMIF($D$12:$D$2012,$D44,AB$12:AB$2012),AP44),2))),"")</f>
        <v/>
      </c>
      <c r="AD44" s="250" t="str">
        <f>IF(X44&lt;&gt;"",1000 - SUMIF($D$12:$D43,$D44,AD$12:AD43),"")</f>
        <v/>
      </c>
      <c r="AE44" s="252"/>
      <c r="AF44" s="253"/>
      <c r="AG44" s="254"/>
      <c r="AH44" s="255" t="str">
        <f t="shared" si="19"/>
        <v/>
      </c>
      <c r="AI44" s="256"/>
      <c r="AJ44" s="253"/>
      <c r="AK44" s="254"/>
      <c r="AL44" s="255" t="str">
        <f t="shared" si="20"/>
        <v/>
      </c>
      <c r="AM44" s="256"/>
      <c r="AN44" s="253"/>
      <c r="AO44" s="254"/>
      <c r="AP44" s="255" t="str">
        <f t="shared" si="0"/>
        <v/>
      </c>
      <c r="AQ44" s="116"/>
      <c r="AR44" s="116"/>
      <c r="AS44" s="117"/>
      <c r="AT44" s="118"/>
      <c r="AU44" s="119" t="str">
        <f>IF(D44&lt;&gt; "", IF(COUNTIF($D$12:$D44,$D44)&gt;1,0,IF(SUM(N44,U44,AB44)&gt;0,IF(AND(X44="",OR(Q44&lt;&gt;"",J44&lt;&gt;"")),IF(Q44&lt;&gt;"",Q44,IF(J44&lt;&gt;"",J44,0)),IF(AND(Q44&lt;&gt;"",J44&lt;&gt;"",Q44=J44),Q44,X44)),0)),"")</f>
        <v/>
      </c>
      <c r="AV44" s="119" t="str">
        <f>IF(D44&lt;&gt;"",IF(COUNTIF($D$12:$D44,$D44)&gt;1,0,IF(SUM(O44,V44,AC44)&gt;0,IF(AND(X44="",OR(Q44&lt;&gt;"",J44&lt;&gt;"")),IF(Q44&lt;&gt;"",Q44,IF(J44&lt;&gt;"",J44,0)),IF(AND(Q44&lt;&gt;"",J44&lt;&gt;"",Q44=J44),Q44,X44)),0)),"")</f>
        <v/>
      </c>
      <c r="AW44" s="119" t="str">
        <f>IF(D44&lt;&gt;"",IF(COUNTIF($D$12:$D44,$D44)&gt;1,0,IF(SUM(P44,W44,AD44)&gt;0,IF(AND(X44="",OR(Q44&lt;&gt;"",J44&lt;&gt;"")),IF(Q44&lt;&gt;"",Q44,IF(J44&lt;&gt;"",J44,0)),IF(AND(Q44&lt;&gt;"",J44&lt;&gt;"",Q44=J44),Q44,X44)),0)),"")</f>
        <v/>
      </c>
      <c r="AX44" s="118" t="str">
        <f t="shared" si="1"/>
        <v/>
      </c>
      <c r="AY44" s="118" t="str">
        <f t="shared" si="2"/>
        <v/>
      </c>
      <c r="AZ44" s="118" t="str">
        <f t="shared" si="3"/>
        <v/>
      </c>
      <c r="BA44" s="118" t="str">
        <f t="shared" si="4"/>
        <v/>
      </c>
      <c r="BB44" s="118" t="str">
        <f t="shared" si="5"/>
        <v/>
      </c>
      <c r="BC44" s="118" t="str">
        <f t="shared" si="6"/>
        <v/>
      </c>
      <c r="BD44" s="118" t="str">
        <f t="shared" si="7"/>
        <v/>
      </c>
      <c r="BE44" s="118" t="str">
        <f t="shared" si="8"/>
        <v/>
      </c>
      <c r="BF44" s="118" t="str">
        <f t="shared" si="9"/>
        <v/>
      </c>
      <c r="BG44" s="120"/>
      <c r="BH44" s="120" t="str">
        <f t="shared" si="10"/>
        <v/>
      </c>
      <c r="BI44" s="120" t="str">
        <f t="shared" si="11"/>
        <v/>
      </c>
      <c r="BJ44" s="121"/>
      <c r="BK44" s="120" t="str">
        <f t="shared" si="12"/>
        <v/>
      </c>
      <c r="BL44" s="120" t="str">
        <f t="shared" si="13"/>
        <v/>
      </c>
      <c r="BM44" s="120" t="str">
        <f t="shared" si="14"/>
        <v/>
      </c>
      <c r="BN44" s="120" t="str">
        <f t="shared" si="15"/>
        <v/>
      </c>
      <c r="BO44" s="98" t="str">
        <f t="shared" si="16"/>
        <v/>
      </c>
      <c r="BP44" s="98" t="str">
        <f t="shared" si="17"/>
        <v/>
      </c>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row>
    <row r="45" spans="1:97" s="4" customFormat="1" ht="18.75" customHeight="1" x14ac:dyDescent="0.2">
      <c r="A45" s="3">
        <f t="shared" si="18"/>
        <v>33</v>
      </c>
      <c r="B45" s="263"/>
      <c r="C45" s="263"/>
      <c r="D45" s="263"/>
      <c r="E45" s="259"/>
      <c r="F45" s="259"/>
      <c r="G45" s="43"/>
      <c r="H45" s="264"/>
      <c r="I45" s="261"/>
      <c r="J45" s="106"/>
      <c r="K45" s="247"/>
      <c r="L45" s="247"/>
      <c r="M45" s="247"/>
      <c r="N45" s="248" t="str">
        <f>IF(AND(K45&lt;&gt;"",L45&lt;&gt;"",J45&lt;&gt;""),ROUND(MIN(IF(OR(J45="OZZ",J45="ZZ"),5000,17300),TRUNC(0.75*(SUMIF($D$12:$D45,$D45,K$12:K45)+SUMIF($D$12:$D45,$D45,L$12:L45)),2)) - SUMIF($D$12:$D44,$D45,N$12:N44),2),"")</f>
        <v/>
      </c>
      <c r="O45" s="249" t="str">
        <f>IF(AND(K45&lt;&gt;"",L45&lt;&gt;"",M45&lt;&gt;"",J45&lt;&gt;"",AH45&lt;&gt;""),IF(OR(J45="OZZ",J45="ZZ"),ROUND(0-SUMIF($D$12:$D44,$D45,O$12:O44),2),IF(M45=0,0,ROUND(MIN(MIN(17300,TRUNC(0.75*(SUMIF($D$12:$D$2012,$D45,K$12:K$2012)+SUMIF($D$12:$D$2012,$D45,L$12:L$2012)),2)+SUMIF($D$12:$D45,$D45,AH$12:AH45))-SUMIF($D$12:$D44,$D45,O$12:O44)-SUMIF($D$12:$D$2012,$D45,N$12:N$2012),AH45),2))),"")</f>
        <v/>
      </c>
      <c r="P45" s="250" t="str">
        <f>IF(J45&lt;&gt;"",1000 - SUMIF($D$12:$D44,$D45,P$12:P44),"")</f>
        <v/>
      </c>
      <c r="Q45" s="106"/>
      <c r="R45" s="247"/>
      <c r="S45" s="247"/>
      <c r="T45" s="247"/>
      <c r="U45" s="248" t="str">
        <f>IF(AND(R45&lt;&gt;"",S45&lt;&gt;"",Q45&lt;&gt;""),ROUND(MIN(IF(OR(Q45="OZZ",Q45="ZZ"),5000,17300),TRUNC(0.75*(SUMIF($D$12:$D45,$D45,R$12:R45)+SUMIF($D$12:$D45,$D45,S$12:S45)),2)) - SUMIF($D$12:$D44,$D45,U$12:U44),2),"")</f>
        <v/>
      </c>
      <c r="V45" s="248" t="str">
        <f>IF(AND(R45&lt;&gt;"",S45&lt;&gt;"",T45&lt;&gt;"",Q45&lt;&gt;"",AL45&lt;&gt;""),IF(OR(Q45="OZZ",Q45="ZZ"),ROUND(0-SUMIF($D$12:$D44,$D45,V$12:V44),2),IF(T45=0,0,ROUND(MIN(MIN(17300,TRUNC(0.75*(SUMIF($D$12:$D$2012,$D45,R$12:R$2012)+SUMIF($D$12:$D$2012,$D45,S$12:S$2012)),2)+SUMIF($D$12:$D45,$D45,AL$12:AL45))-SUMIF($D$12:$D44,$D45,V$12:V44)-SUMIF($D$12:$D$2012,$D45,U$12:U$2012),AL45),2))),"")</f>
        <v/>
      </c>
      <c r="W45" s="250" t="str">
        <f>IF(Q45&lt;&gt;"",1000 - SUMIF($D$12:$D44,$D45,W$12:W44),"")</f>
        <v/>
      </c>
      <c r="X45" s="106"/>
      <c r="Y45" s="247"/>
      <c r="Z45" s="247"/>
      <c r="AA45" s="247"/>
      <c r="AB45" s="248" t="str">
        <f>IF(AND(Y45&lt;&gt;"",Z45&lt;&gt;"",X45&lt;&gt;""),ROUND(MIN(IF(OR(X45="OZZ",X45="ZZ"),5000,17300),TRUNC(0.75*(SUMIF($D$12:$D45,$D45,Y$12:Y45)+SUMIF($D$12:$D45,$D45,Z$12:Z45)),2)) - SUMIF($D$12:$D44,$D45,AB$12:AB44),2),"")</f>
        <v/>
      </c>
      <c r="AC45" s="251" t="str">
        <f>IF(AND(Y45&lt;&gt;"",Z45&lt;&gt;"",AA45&lt;&gt;"",X45&lt;&gt;"",AP45&lt;&gt;""),IF(OR(X45="OZZ",X45="ZZ"),ROUND(0-SUMIF($D$12:$D44,$D45,AC$12:AC44),2),IF(AA45=0,0,ROUND(MIN(MIN(17300,TRUNC(0.75*(SUMIF($D$12:$D$2012,$D45,Y$12:Y$2012)+SUMIF($D$12:$D$2012,$D45,Z$12:Z$2012)),2)+SUMIF($D$12:$D45,$D45,AP$12:AP45))-SUMIF($D$12:$D44,$D45,AC$12:AC44)-SUMIF($D$12:$D$2012,$D45,AB$12:AB$2012),AP45),2))),"")</f>
        <v/>
      </c>
      <c r="AD45" s="250" t="str">
        <f>IF(X45&lt;&gt;"",1000 - SUMIF($D$12:$D44,$D45,AD$12:AD44),"")</f>
        <v/>
      </c>
      <c r="AE45" s="252"/>
      <c r="AF45" s="253"/>
      <c r="AG45" s="254"/>
      <c r="AH45" s="255" t="str">
        <f t="shared" si="19"/>
        <v/>
      </c>
      <c r="AI45" s="256"/>
      <c r="AJ45" s="253"/>
      <c r="AK45" s="254"/>
      <c r="AL45" s="255" t="str">
        <f t="shared" si="20"/>
        <v/>
      </c>
      <c r="AM45" s="256"/>
      <c r="AN45" s="253"/>
      <c r="AO45" s="254"/>
      <c r="AP45" s="255" t="str">
        <f t="shared" si="0"/>
        <v/>
      </c>
      <c r="AQ45" s="116"/>
      <c r="AR45" s="116"/>
      <c r="AS45" s="117"/>
      <c r="AT45" s="118"/>
      <c r="AU45" s="119" t="str">
        <f>IF(D45&lt;&gt; "", IF(COUNTIF($D$12:$D45,$D45)&gt;1,0,IF(SUM(N45,U45,AB45)&gt;0,IF(AND(X45="",OR(Q45&lt;&gt;"",J45&lt;&gt;"")),IF(Q45&lt;&gt;"",Q45,IF(J45&lt;&gt;"",J45,0)),IF(AND(Q45&lt;&gt;"",J45&lt;&gt;"",Q45=J45),Q45,X45)),0)),"")</f>
        <v/>
      </c>
      <c r="AV45" s="119" t="str">
        <f>IF(D45&lt;&gt;"",IF(COUNTIF($D$12:$D45,$D45)&gt;1,0,IF(SUM(O45,V45,AC45)&gt;0,IF(AND(X45="",OR(Q45&lt;&gt;"",J45&lt;&gt;"")),IF(Q45&lt;&gt;"",Q45,IF(J45&lt;&gt;"",J45,0)),IF(AND(Q45&lt;&gt;"",J45&lt;&gt;"",Q45=J45),Q45,X45)),0)),"")</f>
        <v/>
      </c>
      <c r="AW45" s="119" t="str">
        <f>IF(D45&lt;&gt;"",IF(COUNTIF($D$12:$D45,$D45)&gt;1,0,IF(SUM(P45,W45,AD45)&gt;0,IF(AND(X45="",OR(Q45&lt;&gt;"",J45&lt;&gt;"")),IF(Q45&lt;&gt;"",Q45,IF(J45&lt;&gt;"",J45,0)),IF(AND(Q45&lt;&gt;"",J45&lt;&gt;"",Q45=J45),Q45,X45)),0)),"")</f>
        <v/>
      </c>
      <c r="AX45" s="118" t="str">
        <f t="shared" si="1"/>
        <v/>
      </c>
      <c r="AY45" s="118" t="str">
        <f t="shared" si="2"/>
        <v/>
      </c>
      <c r="AZ45" s="118" t="str">
        <f t="shared" si="3"/>
        <v/>
      </c>
      <c r="BA45" s="118" t="str">
        <f t="shared" si="4"/>
        <v/>
      </c>
      <c r="BB45" s="118" t="str">
        <f t="shared" si="5"/>
        <v/>
      </c>
      <c r="BC45" s="118" t="str">
        <f t="shared" si="6"/>
        <v/>
      </c>
      <c r="BD45" s="118" t="str">
        <f t="shared" si="7"/>
        <v/>
      </c>
      <c r="BE45" s="118" t="str">
        <f t="shared" si="8"/>
        <v/>
      </c>
      <c r="BF45" s="118" t="str">
        <f t="shared" si="9"/>
        <v/>
      </c>
      <c r="BG45" s="120"/>
      <c r="BH45" s="120" t="str">
        <f t="shared" si="10"/>
        <v/>
      </c>
      <c r="BI45" s="120" t="str">
        <f t="shared" si="11"/>
        <v/>
      </c>
      <c r="BJ45" s="121"/>
      <c r="BK45" s="120" t="str">
        <f t="shared" si="12"/>
        <v/>
      </c>
      <c r="BL45" s="120" t="str">
        <f t="shared" si="13"/>
        <v/>
      </c>
      <c r="BM45" s="120" t="str">
        <f t="shared" si="14"/>
        <v/>
      </c>
      <c r="BN45" s="120" t="str">
        <f t="shared" si="15"/>
        <v/>
      </c>
      <c r="BO45" s="98" t="str">
        <f t="shared" si="16"/>
        <v/>
      </c>
      <c r="BP45" s="98" t="str">
        <f t="shared" si="17"/>
        <v/>
      </c>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row>
    <row r="46" spans="1:97" s="4" customFormat="1" ht="18.75" customHeight="1" x14ac:dyDescent="0.2">
      <c r="A46" s="3">
        <f t="shared" si="18"/>
        <v>34</v>
      </c>
      <c r="B46" s="263"/>
      <c r="C46" s="263"/>
      <c r="D46" s="263"/>
      <c r="E46" s="259"/>
      <c r="F46" s="259"/>
      <c r="G46" s="43"/>
      <c r="H46" s="264"/>
      <c r="I46" s="261"/>
      <c r="J46" s="106"/>
      <c r="K46" s="247"/>
      <c r="L46" s="247"/>
      <c r="M46" s="247"/>
      <c r="N46" s="248" t="str">
        <f>IF(AND(K46&lt;&gt;"",L46&lt;&gt;"",J46&lt;&gt;""),ROUND(MIN(IF(OR(J46="OZZ",J46="ZZ"),5000,17300),TRUNC(0.75*(SUMIF($D$12:$D46,$D46,K$12:K46)+SUMIF($D$12:$D46,$D46,L$12:L46)),2)) - SUMIF($D$12:$D45,$D46,N$12:N45),2),"")</f>
        <v/>
      </c>
      <c r="O46" s="249" t="str">
        <f>IF(AND(K46&lt;&gt;"",L46&lt;&gt;"",M46&lt;&gt;"",J46&lt;&gt;"",AH46&lt;&gt;""),IF(OR(J46="OZZ",J46="ZZ"),ROUND(0-SUMIF($D$12:$D45,$D46,O$12:O45),2),IF(M46=0,0,ROUND(MIN(MIN(17300,TRUNC(0.75*(SUMIF($D$12:$D$2012,$D46,K$12:K$2012)+SUMIF($D$12:$D$2012,$D46,L$12:L$2012)),2)+SUMIF($D$12:$D46,$D46,AH$12:AH46))-SUMIF($D$12:$D45,$D46,O$12:O45)-SUMIF($D$12:$D$2012,$D46,N$12:N$2012),AH46),2))),"")</f>
        <v/>
      </c>
      <c r="P46" s="250" t="str">
        <f>IF(J46&lt;&gt;"",1000 - SUMIF($D$12:$D45,$D46,P$12:P45),"")</f>
        <v/>
      </c>
      <c r="Q46" s="106"/>
      <c r="R46" s="247"/>
      <c r="S46" s="247"/>
      <c r="T46" s="247"/>
      <c r="U46" s="248" t="str">
        <f>IF(AND(R46&lt;&gt;"",S46&lt;&gt;"",Q46&lt;&gt;""),ROUND(MIN(IF(OR(Q46="OZZ",Q46="ZZ"),5000,17300),TRUNC(0.75*(SUMIF($D$12:$D46,$D46,R$12:R46)+SUMIF($D$12:$D46,$D46,S$12:S46)),2)) - SUMIF($D$12:$D45,$D46,U$12:U45),2),"")</f>
        <v/>
      </c>
      <c r="V46" s="248" t="str">
        <f>IF(AND(R46&lt;&gt;"",S46&lt;&gt;"",T46&lt;&gt;"",Q46&lt;&gt;"",AL46&lt;&gt;""),IF(OR(Q46="OZZ",Q46="ZZ"),ROUND(0-SUMIF($D$12:$D45,$D46,V$12:V45),2),IF(T46=0,0,ROUND(MIN(MIN(17300,TRUNC(0.75*(SUMIF($D$12:$D$2012,$D46,R$12:R$2012)+SUMIF($D$12:$D$2012,$D46,S$12:S$2012)),2)+SUMIF($D$12:$D46,$D46,AL$12:AL46))-SUMIF($D$12:$D45,$D46,V$12:V45)-SUMIF($D$12:$D$2012,$D46,U$12:U$2012),AL46),2))),"")</f>
        <v/>
      </c>
      <c r="W46" s="250" t="str">
        <f>IF(Q46&lt;&gt;"",1000 - SUMIF($D$12:$D45,$D46,W$12:W45),"")</f>
        <v/>
      </c>
      <c r="X46" s="106"/>
      <c r="Y46" s="247"/>
      <c r="Z46" s="247"/>
      <c r="AA46" s="247"/>
      <c r="AB46" s="248" t="str">
        <f>IF(AND(Y46&lt;&gt;"",Z46&lt;&gt;"",X46&lt;&gt;""),ROUND(MIN(IF(OR(X46="OZZ",X46="ZZ"),5000,17300),TRUNC(0.75*(SUMIF($D$12:$D46,$D46,Y$12:Y46)+SUMIF($D$12:$D46,$D46,Z$12:Z46)),2)) - SUMIF($D$12:$D45,$D46,AB$12:AB45),2),"")</f>
        <v/>
      </c>
      <c r="AC46" s="251" t="str">
        <f>IF(AND(Y46&lt;&gt;"",Z46&lt;&gt;"",AA46&lt;&gt;"",X46&lt;&gt;"",AP46&lt;&gt;""),IF(OR(X46="OZZ",X46="ZZ"),ROUND(0-SUMIF($D$12:$D45,$D46,AC$12:AC45),2),IF(AA46=0,0,ROUND(MIN(MIN(17300,TRUNC(0.75*(SUMIF($D$12:$D$2012,$D46,Y$12:Y$2012)+SUMIF($D$12:$D$2012,$D46,Z$12:Z$2012)),2)+SUMIF($D$12:$D46,$D46,AP$12:AP46))-SUMIF($D$12:$D45,$D46,AC$12:AC45)-SUMIF($D$12:$D$2012,$D46,AB$12:AB$2012),AP46),2))),"")</f>
        <v/>
      </c>
      <c r="AD46" s="250" t="str">
        <f>IF(X46&lt;&gt;"",1000 - SUMIF($D$12:$D45,$D46,AD$12:AD45),"")</f>
        <v/>
      </c>
      <c r="AE46" s="252"/>
      <c r="AF46" s="253"/>
      <c r="AG46" s="254"/>
      <c r="AH46" s="255" t="str">
        <f t="shared" si="19"/>
        <v/>
      </c>
      <c r="AI46" s="256"/>
      <c r="AJ46" s="253"/>
      <c r="AK46" s="254"/>
      <c r="AL46" s="255" t="str">
        <f t="shared" si="20"/>
        <v/>
      </c>
      <c r="AM46" s="256"/>
      <c r="AN46" s="253"/>
      <c r="AO46" s="254"/>
      <c r="AP46" s="255" t="str">
        <f t="shared" si="0"/>
        <v/>
      </c>
      <c r="AQ46" s="116"/>
      <c r="AR46" s="116"/>
      <c r="AS46" s="117"/>
      <c r="AT46" s="118"/>
      <c r="AU46" s="119" t="str">
        <f>IF(D46&lt;&gt; "", IF(COUNTIF($D$12:$D46,$D46)&gt;1,0,IF(SUM(N46,U46,AB46)&gt;0,IF(AND(X46="",OR(Q46&lt;&gt;"",J46&lt;&gt;"")),IF(Q46&lt;&gt;"",Q46,IF(J46&lt;&gt;"",J46,0)),IF(AND(Q46&lt;&gt;"",J46&lt;&gt;"",Q46=J46),Q46,X46)),0)),"")</f>
        <v/>
      </c>
      <c r="AV46" s="119" t="str">
        <f>IF(D46&lt;&gt;"",IF(COUNTIF($D$12:$D46,$D46)&gt;1,0,IF(SUM(O46,V46,AC46)&gt;0,IF(AND(X46="",OR(Q46&lt;&gt;"",J46&lt;&gt;"")),IF(Q46&lt;&gt;"",Q46,IF(J46&lt;&gt;"",J46,0)),IF(AND(Q46&lt;&gt;"",J46&lt;&gt;"",Q46=J46),Q46,X46)),0)),"")</f>
        <v/>
      </c>
      <c r="AW46" s="119" t="str">
        <f>IF(D46&lt;&gt;"",IF(COUNTIF($D$12:$D46,$D46)&gt;1,0,IF(SUM(P46,W46,AD46)&gt;0,IF(AND(X46="",OR(Q46&lt;&gt;"",J46&lt;&gt;"")),IF(Q46&lt;&gt;"",Q46,IF(J46&lt;&gt;"",J46,0)),IF(AND(Q46&lt;&gt;"",J46&lt;&gt;"",Q46=J46),Q46,X46)),0)),"")</f>
        <v/>
      </c>
      <c r="AX46" s="118" t="str">
        <f t="shared" si="1"/>
        <v/>
      </c>
      <c r="AY46" s="118" t="str">
        <f t="shared" si="2"/>
        <v/>
      </c>
      <c r="AZ46" s="118" t="str">
        <f t="shared" si="3"/>
        <v/>
      </c>
      <c r="BA46" s="118" t="str">
        <f t="shared" si="4"/>
        <v/>
      </c>
      <c r="BB46" s="118" t="str">
        <f t="shared" si="5"/>
        <v/>
      </c>
      <c r="BC46" s="118" t="str">
        <f t="shared" si="6"/>
        <v/>
      </c>
      <c r="BD46" s="118" t="str">
        <f t="shared" si="7"/>
        <v/>
      </c>
      <c r="BE46" s="118" t="str">
        <f t="shared" si="8"/>
        <v/>
      </c>
      <c r="BF46" s="118" t="str">
        <f t="shared" si="9"/>
        <v/>
      </c>
      <c r="BG46" s="120"/>
      <c r="BH46" s="120" t="str">
        <f t="shared" si="10"/>
        <v/>
      </c>
      <c r="BI46" s="120" t="str">
        <f t="shared" si="11"/>
        <v/>
      </c>
      <c r="BJ46" s="121"/>
      <c r="BK46" s="120" t="str">
        <f t="shared" si="12"/>
        <v/>
      </c>
      <c r="BL46" s="120" t="str">
        <f t="shared" si="13"/>
        <v/>
      </c>
      <c r="BM46" s="120" t="str">
        <f t="shared" si="14"/>
        <v/>
      </c>
      <c r="BN46" s="120" t="str">
        <f t="shared" si="15"/>
        <v/>
      </c>
      <c r="BO46" s="98" t="str">
        <f t="shared" si="16"/>
        <v/>
      </c>
      <c r="BP46" s="98" t="str">
        <f t="shared" si="17"/>
        <v/>
      </c>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row>
    <row r="47" spans="1:97" s="4" customFormat="1" ht="18.75" customHeight="1" x14ac:dyDescent="0.2">
      <c r="A47" s="3">
        <f t="shared" si="18"/>
        <v>35</v>
      </c>
      <c r="B47" s="263"/>
      <c r="C47" s="263"/>
      <c r="D47" s="263"/>
      <c r="E47" s="259"/>
      <c r="F47" s="259"/>
      <c r="G47" s="43"/>
      <c r="H47" s="264"/>
      <c r="I47" s="261"/>
      <c r="J47" s="106"/>
      <c r="K47" s="247"/>
      <c r="L47" s="247"/>
      <c r="M47" s="247"/>
      <c r="N47" s="248" t="str">
        <f>IF(AND(K47&lt;&gt;"",L47&lt;&gt;"",J47&lt;&gt;""),ROUND(MIN(IF(OR(J47="OZZ",J47="ZZ"),5000,17300),TRUNC(0.75*(SUMIF($D$12:$D47,$D47,K$12:K47)+SUMIF($D$12:$D47,$D47,L$12:L47)),2)) - SUMIF($D$12:$D46,$D47,N$12:N46),2),"")</f>
        <v/>
      </c>
      <c r="O47" s="249" t="str">
        <f>IF(AND(K47&lt;&gt;"",L47&lt;&gt;"",M47&lt;&gt;"",J47&lt;&gt;"",AH47&lt;&gt;""),IF(OR(J47="OZZ",J47="ZZ"),ROUND(0-SUMIF($D$12:$D46,$D47,O$12:O46),2),IF(M47=0,0,ROUND(MIN(MIN(17300,TRUNC(0.75*(SUMIF($D$12:$D$2012,$D47,K$12:K$2012)+SUMIF($D$12:$D$2012,$D47,L$12:L$2012)),2)+SUMIF($D$12:$D47,$D47,AH$12:AH47))-SUMIF($D$12:$D46,$D47,O$12:O46)-SUMIF($D$12:$D$2012,$D47,N$12:N$2012),AH47),2))),"")</f>
        <v/>
      </c>
      <c r="P47" s="250" t="str">
        <f>IF(J47&lt;&gt;"",1000 - SUMIF($D$12:$D46,$D47,P$12:P46),"")</f>
        <v/>
      </c>
      <c r="Q47" s="106"/>
      <c r="R47" s="247"/>
      <c r="S47" s="247"/>
      <c r="T47" s="247"/>
      <c r="U47" s="248" t="str">
        <f>IF(AND(R47&lt;&gt;"",S47&lt;&gt;"",Q47&lt;&gt;""),ROUND(MIN(IF(OR(Q47="OZZ",Q47="ZZ"),5000,17300),TRUNC(0.75*(SUMIF($D$12:$D47,$D47,R$12:R47)+SUMIF($D$12:$D47,$D47,S$12:S47)),2)) - SUMIF($D$12:$D46,$D47,U$12:U46),2),"")</f>
        <v/>
      </c>
      <c r="V47" s="248" t="str">
        <f>IF(AND(R47&lt;&gt;"",S47&lt;&gt;"",T47&lt;&gt;"",Q47&lt;&gt;"",AL47&lt;&gt;""),IF(OR(Q47="OZZ",Q47="ZZ"),ROUND(0-SUMIF($D$12:$D46,$D47,V$12:V46),2),IF(T47=0,0,ROUND(MIN(MIN(17300,TRUNC(0.75*(SUMIF($D$12:$D$2012,$D47,R$12:R$2012)+SUMIF($D$12:$D$2012,$D47,S$12:S$2012)),2)+SUMIF($D$12:$D47,$D47,AL$12:AL47))-SUMIF($D$12:$D46,$D47,V$12:V46)-SUMIF($D$12:$D$2012,$D47,U$12:U$2012),AL47),2))),"")</f>
        <v/>
      </c>
      <c r="W47" s="250" t="str">
        <f>IF(Q47&lt;&gt;"",1000 - SUMIF($D$12:$D46,$D47,W$12:W46),"")</f>
        <v/>
      </c>
      <c r="X47" s="106"/>
      <c r="Y47" s="247"/>
      <c r="Z47" s="247"/>
      <c r="AA47" s="247"/>
      <c r="AB47" s="248" t="str">
        <f>IF(AND(Y47&lt;&gt;"",Z47&lt;&gt;"",X47&lt;&gt;""),ROUND(MIN(IF(OR(X47="OZZ",X47="ZZ"),5000,17300),TRUNC(0.75*(SUMIF($D$12:$D47,$D47,Y$12:Y47)+SUMIF($D$12:$D47,$D47,Z$12:Z47)),2)) - SUMIF($D$12:$D46,$D47,AB$12:AB46),2),"")</f>
        <v/>
      </c>
      <c r="AC47" s="251" t="str">
        <f>IF(AND(Y47&lt;&gt;"",Z47&lt;&gt;"",AA47&lt;&gt;"",X47&lt;&gt;"",AP47&lt;&gt;""),IF(OR(X47="OZZ",X47="ZZ"),ROUND(0-SUMIF($D$12:$D46,$D47,AC$12:AC46),2),IF(AA47=0,0,ROUND(MIN(MIN(17300,TRUNC(0.75*(SUMIF($D$12:$D$2012,$D47,Y$12:Y$2012)+SUMIF($D$12:$D$2012,$D47,Z$12:Z$2012)),2)+SUMIF($D$12:$D47,$D47,AP$12:AP47))-SUMIF($D$12:$D46,$D47,AC$12:AC46)-SUMIF($D$12:$D$2012,$D47,AB$12:AB$2012),AP47),2))),"")</f>
        <v/>
      </c>
      <c r="AD47" s="250" t="str">
        <f>IF(X47&lt;&gt;"",1000 - SUMIF($D$12:$D46,$D47,AD$12:AD46),"")</f>
        <v/>
      </c>
      <c r="AE47" s="252"/>
      <c r="AF47" s="253"/>
      <c r="AG47" s="254"/>
      <c r="AH47" s="255" t="str">
        <f t="shared" si="19"/>
        <v/>
      </c>
      <c r="AI47" s="256"/>
      <c r="AJ47" s="253"/>
      <c r="AK47" s="254"/>
      <c r="AL47" s="255" t="str">
        <f t="shared" si="20"/>
        <v/>
      </c>
      <c r="AM47" s="256"/>
      <c r="AN47" s="253"/>
      <c r="AO47" s="254"/>
      <c r="AP47" s="255" t="str">
        <f t="shared" si="0"/>
        <v/>
      </c>
      <c r="AQ47" s="116"/>
      <c r="AR47" s="116"/>
      <c r="AS47" s="117"/>
      <c r="AT47" s="118"/>
      <c r="AU47" s="119" t="str">
        <f>IF(D47&lt;&gt; "", IF(COUNTIF($D$12:$D47,$D47)&gt;1,0,IF(SUM(N47,U47,AB47)&gt;0,IF(AND(X47="",OR(Q47&lt;&gt;"",J47&lt;&gt;"")),IF(Q47&lt;&gt;"",Q47,IF(J47&lt;&gt;"",J47,0)),IF(AND(Q47&lt;&gt;"",J47&lt;&gt;"",Q47=J47),Q47,X47)),0)),"")</f>
        <v/>
      </c>
      <c r="AV47" s="119" t="str">
        <f>IF(D47&lt;&gt;"",IF(COUNTIF($D$12:$D47,$D47)&gt;1,0,IF(SUM(O47,V47,AC47)&gt;0,IF(AND(X47="",OR(Q47&lt;&gt;"",J47&lt;&gt;"")),IF(Q47&lt;&gt;"",Q47,IF(J47&lt;&gt;"",J47,0)),IF(AND(Q47&lt;&gt;"",J47&lt;&gt;"",Q47=J47),Q47,X47)),0)),"")</f>
        <v/>
      </c>
      <c r="AW47" s="119" t="str">
        <f>IF(D47&lt;&gt;"",IF(COUNTIF($D$12:$D47,$D47)&gt;1,0,IF(SUM(P47,W47,AD47)&gt;0,IF(AND(X47="",OR(Q47&lt;&gt;"",J47&lt;&gt;"")),IF(Q47&lt;&gt;"",Q47,IF(J47&lt;&gt;"",J47,0)),IF(AND(Q47&lt;&gt;"",J47&lt;&gt;"",Q47=J47),Q47,X47)),0)),"")</f>
        <v/>
      </c>
      <c r="AX47" s="118" t="str">
        <f t="shared" si="1"/>
        <v/>
      </c>
      <c r="AY47" s="118" t="str">
        <f t="shared" si="2"/>
        <v/>
      </c>
      <c r="AZ47" s="118" t="str">
        <f t="shared" si="3"/>
        <v/>
      </c>
      <c r="BA47" s="118" t="str">
        <f t="shared" si="4"/>
        <v/>
      </c>
      <c r="BB47" s="118" t="str">
        <f t="shared" si="5"/>
        <v/>
      </c>
      <c r="BC47" s="118" t="str">
        <f t="shared" si="6"/>
        <v/>
      </c>
      <c r="BD47" s="118" t="str">
        <f t="shared" si="7"/>
        <v/>
      </c>
      <c r="BE47" s="118" t="str">
        <f t="shared" si="8"/>
        <v/>
      </c>
      <c r="BF47" s="118" t="str">
        <f t="shared" si="9"/>
        <v/>
      </c>
      <c r="BG47" s="120"/>
      <c r="BH47" s="120" t="str">
        <f t="shared" si="10"/>
        <v/>
      </c>
      <c r="BI47" s="120" t="str">
        <f t="shared" si="11"/>
        <v/>
      </c>
      <c r="BJ47" s="121"/>
      <c r="BK47" s="120" t="str">
        <f t="shared" si="12"/>
        <v/>
      </c>
      <c r="BL47" s="120" t="str">
        <f t="shared" si="13"/>
        <v/>
      </c>
      <c r="BM47" s="120" t="str">
        <f t="shared" si="14"/>
        <v/>
      </c>
      <c r="BN47" s="120" t="str">
        <f t="shared" si="15"/>
        <v/>
      </c>
      <c r="BO47" s="98" t="str">
        <f t="shared" si="16"/>
        <v/>
      </c>
      <c r="BP47" s="98" t="str">
        <f t="shared" si="17"/>
        <v/>
      </c>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row>
    <row r="48" spans="1:97" s="4" customFormat="1" ht="18.75" customHeight="1" x14ac:dyDescent="0.2">
      <c r="A48" s="3">
        <f t="shared" si="18"/>
        <v>36</v>
      </c>
      <c r="B48" s="263"/>
      <c r="C48" s="263"/>
      <c r="D48" s="263"/>
      <c r="E48" s="259"/>
      <c r="F48" s="259"/>
      <c r="G48" s="43"/>
      <c r="H48" s="264"/>
      <c r="I48" s="261"/>
      <c r="J48" s="106"/>
      <c r="K48" s="247"/>
      <c r="L48" s="247"/>
      <c r="M48" s="247"/>
      <c r="N48" s="248" t="str">
        <f>IF(AND(K48&lt;&gt;"",L48&lt;&gt;"",J48&lt;&gt;""),ROUND(MIN(IF(OR(J48="OZZ",J48="ZZ"),5000,17300),TRUNC(0.75*(SUMIF($D$12:$D48,$D48,K$12:K48)+SUMIF($D$12:$D48,$D48,L$12:L48)),2)) - SUMIF($D$12:$D47,$D48,N$12:N47),2),"")</f>
        <v/>
      </c>
      <c r="O48" s="249" t="str">
        <f>IF(AND(K48&lt;&gt;"",L48&lt;&gt;"",M48&lt;&gt;"",J48&lt;&gt;"",AH48&lt;&gt;""),IF(OR(J48="OZZ",J48="ZZ"),ROUND(0-SUMIF($D$12:$D47,$D48,O$12:O47),2),IF(M48=0,0,ROUND(MIN(MIN(17300,TRUNC(0.75*(SUMIF($D$12:$D$2012,$D48,K$12:K$2012)+SUMIF($D$12:$D$2012,$D48,L$12:L$2012)),2)+SUMIF($D$12:$D48,$D48,AH$12:AH48))-SUMIF($D$12:$D47,$D48,O$12:O47)-SUMIF($D$12:$D$2012,$D48,N$12:N$2012),AH48),2))),"")</f>
        <v/>
      </c>
      <c r="P48" s="250" t="str">
        <f>IF(J48&lt;&gt;"",1000 - SUMIF($D$12:$D47,$D48,P$12:P47),"")</f>
        <v/>
      </c>
      <c r="Q48" s="106"/>
      <c r="R48" s="247"/>
      <c r="S48" s="247"/>
      <c r="T48" s="247"/>
      <c r="U48" s="248" t="str">
        <f>IF(AND(R48&lt;&gt;"",S48&lt;&gt;"",Q48&lt;&gt;""),ROUND(MIN(IF(OR(Q48="OZZ",Q48="ZZ"),5000,17300),TRUNC(0.75*(SUMIF($D$12:$D48,$D48,R$12:R48)+SUMIF($D$12:$D48,$D48,S$12:S48)),2)) - SUMIF($D$12:$D47,$D48,U$12:U47),2),"")</f>
        <v/>
      </c>
      <c r="V48" s="248" t="str">
        <f>IF(AND(R48&lt;&gt;"",S48&lt;&gt;"",T48&lt;&gt;"",Q48&lt;&gt;"",AL48&lt;&gt;""),IF(OR(Q48="OZZ",Q48="ZZ"),ROUND(0-SUMIF($D$12:$D47,$D48,V$12:V47),2),IF(T48=0,0,ROUND(MIN(MIN(17300,TRUNC(0.75*(SUMIF($D$12:$D$2012,$D48,R$12:R$2012)+SUMIF($D$12:$D$2012,$D48,S$12:S$2012)),2)+SUMIF($D$12:$D48,$D48,AL$12:AL48))-SUMIF($D$12:$D47,$D48,V$12:V47)-SUMIF($D$12:$D$2012,$D48,U$12:U$2012),AL48),2))),"")</f>
        <v/>
      </c>
      <c r="W48" s="250" t="str">
        <f>IF(Q48&lt;&gt;"",1000 - SUMIF($D$12:$D47,$D48,W$12:W47),"")</f>
        <v/>
      </c>
      <c r="X48" s="106"/>
      <c r="Y48" s="247"/>
      <c r="Z48" s="247"/>
      <c r="AA48" s="247"/>
      <c r="AB48" s="248" t="str">
        <f>IF(AND(Y48&lt;&gt;"",Z48&lt;&gt;"",X48&lt;&gt;""),ROUND(MIN(IF(OR(X48="OZZ",X48="ZZ"),5000,17300),TRUNC(0.75*(SUMIF($D$12:$D48,$D48,Y$12:Y48)+SUMIF($D$12:$D48,$D48,Z$12:Z48)),2)) - SUMIF($D$12:$D47,$D48,AB$12:AB47),2),"")</f>
        <v/>
      </c>
      <c r="AC48" s="251" t="str">
        <f>IF(AND(Y48&lt;&gt;"",Z48&lt;&gt;"",AA48&lt;&gt;"",X48&lt;&gt;"",AP48&lt;&gt;""),IF(OR(X48="OZZ",X48="ZZ"),ROUND(0-SUMIF($D$12:$D47,$D48,AC$12:AC47),2),IF(AA48=0,0,ROUND(MIN(MIN(17300,TRUNC(0.75*(SUMIF($D$12:$D$2012,$D48,Y$12:Y$2012)+SUMIF($D$12:$D$2012,$D48,Z$12:Z$2012)),2)+SUMIF($D$12:$D48,$D48,AP$12:AP48))-SUMIF($D$12:$D47,$D48,AC$12:AC47)-SUMIF($D$12:$D$2012,$D48,AB$12:AB$2012),AP48),2))),"")</f>
        <v/>
      </c>
      <c r="AD48" s="250" t="str">
        <f>IF(X48&lt;&gt;"",1000 - SUMIF($D$12:$D47,$D48,AD$12:AD47),"")</f>
        <v/>
      </c>
      <c r="AE48" s="252"/>
      <c r="AF48" s="253"/>
      <c r="AG48" s="254"/>
      <c r="AH48" s="255" t="str">
        <f t="shared" si="19"/>
        <v/>
      </c>
      <c r="AI48" s="256"/>
      <c r="AJ48" s="253"/>
      <c r="AK48" s="254"/>
      <c r="AL48" s="255" t="str">
        <f t="shared" si="20"/>
        <v/>
      </c>
      <c r="AM48" s="256"/>
      <c r="AN48" s="253"/>
      <c r="AO48" s="254"/>
      <c r="AP48" s="255" t="str">
        <f t="shared" si="0"/>
        <v/>
      </c>
      <c r="AQ48" s="116"/>
      <c r="AR48" s="116"/>
      <c r="AS48" s="117"/>
      <c r="AT48" s="118"/>
      <c r="AU48" s="119" t="str">
        <f>IF(D48&lt;&gt; "", IF(COUNTIF($D$12:$D48,$D48)&gt;1,0,IF(SUM(N48,U48,AB48)&gt;0,IF(AND(X48="",OR(Q48&lt;&gt;"",J48&lt;&gt;"")),IF(Q48&lt;&gt;"",Q48,IF(J48&lt;&gt;"",J48,0)),IF(AND(Q48&lt;&gt;"",J48&lt;&gt;"",Q48=J48),Q48,X48)),0)),"")</f>
        <v/>
      </c>
      <c r="AV48" s="119" t="str">
        <f>IF(D48&lt;&gt;"",IF(COUNTIF($D$12:$D48,$D48)&gt;1,0,IF(SUM(O48,V48,AC48)&gt;0,IF(AND(X48="",OR(Q48&lt;&gt;"",J48&lt;&gt;"")),IF(Q48&lt;&gt;"",Q48,IF(J48&lt;&gt;"",J48,0)),IF(AND(Q48&lt;&gt;"",J48&lt;&gt;"",Q48=J48),Q48,X48)),0)),"")</f>
        <v/>
      </c>
      <c r="AW48" s="119" t="str">
        <f>IF(D48&lt;&gt;"",IF(COUNTIF($D$12:$D48,$D48)&gt;1,0,IF(SUM(P48,W48,AD48)&gt;0,IF(AND(X48="",OR(Q48&lt;&gt;"",J48&lt;&gt;"")),IF(Q48&lt;&gt;"",Q48,IF(J48&lt;&gt;"",J48,0)),IF(AND(Q48&lt;&gt;"",J48&lt;&gt;"",Q48=J48),Q48,X48)),0)),"")</f>
        <v/>
      </c>
      <c r="AX48" s="118" t="str">
        <f t="shared" si="1"/>
        <v/>
      </c>
      <c r="AY48" s="118" t="str">
        <f t="shared" si="2"/>
        <v/>
      </c>
      <c r="AZ48" s="118" t="str">
        <f t="shared" si="3"/>
        <v/>
      </c>
      <c r="BA48" s="118" t="str">
        <f t="shared" si="4"/>
        <v/>
      </c>
      <c r="BB48" s="118" t="str">
        <f t="shared" si="5"/>
        <v/>
      </c>
      <c r="BC48" s="118" t="str">
        <f t="shared" si="6"/>
        <v/>
      </c>
      <c r="BD48" s="118" t="str">
        <f t="shared" si="7"/>
        <v/>
      </c>
      <c r="BE48" s="118" t="str">
        <f t="shared" si="8"/>
        <v/>
      </c>
      <c r="BF48" s="118" t="str">
        <f t="shared" si="9"/>
        <v/>
      </c>
      <c r="BG48" s="120"/>
      <c r="BH48" s="120" t="str">
        <f t="shared" si="10"/>
        <v/>
      </c>
      <c r="BI48" s="120" t="str">
        <f t="shared" si="11"/>
        <v/>
      </c>
      <c r="BJ48" s="121"/>
      <c r="BK48" s="120" t="str">
        <f t="shared" si="12"/>
        <v/>
      </c>
      <c r="BL48" s="120" t="str">
        <f t="shared" si="13"/>
        <v/>
      </c>
      <c r="BM48" s="120" t="str">
        <f t="shared" si="14"/>
        <v/>
      </c>
      <c r="BN48" s="120" t="str">
        <f t="shared" si="15"/>
        <v/>
      </c>
      <c r="BO48" s="98" t="str">
        <f t="shared" si="16"/>
        <v/>
      </c>
      <c r="BP48" s="98" t="str">
        <f t="shared" si="17"/>
        <v/>
      </c>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row>
    <row r="49" spans="1:97" s="4" customFormat="1" ht="18.75" customHeight="1" x14ac:dyDescent="0.2">
      <c r="A49" s="3">
        <f t="shared" si="18"/>
        <v>37</v>
      </c>
      <c r="B49" s="263"/>
      <c r="C49" s="263"/>
      <c r="D49" s="263"/>
      <c r="E49" s="259"/>
      <c r="F49" s="259"/>
      <c r="G49" s="43"/>
      <c r="H49" s="264"/>
      <c r="I49" s="261"/>
      <c r="J49" s="106"/>
      <c r="K49" s="247"/>
      <c r="L49" s="247"/>
      <c r="M49" s="247"/>
      <c r="N49" s="248" t="str">
        <f>IF(AND(K49&lt;&gt;"",L49&lt;&gt;"",J49&lt;&gt;""),ROUND(MIN(IF(OR(J49="OZZ",J49="ZZ"),5000,17300),TRUNC(0.75*(SUMIF($D$12:$D49,$D49,K$12:K49)+SUMIF($D$12:$D49,$D49,L$12:L49)),2)) - SUMIF($D$12:$D48,$D49,N$12:N48),2),"")</f>
        <v/>
      </c>
      <c r="O49" s="249" t="str">
        <f>IF(AND(K49&lt;&gt;"",L49&lt;&gt;"",M49&lt;&gt;"",J49&lt;&gt;"",AH49&lt;&gt;""),IF(OR(J49="OZZ",J49="ZZ"),ROUND(0-SUMIF($D$12:$D48,$D49,O$12:O48),2),IF(M49=0,0,ROUND(MIN(MIN(17300,TRUNC(0.75*(SUMIF($D$12:$D$2012,$D49,K$12:K$2012)+SUMIF($D$12:$D$2012,$D49,L$12:L$2012)),2)+SUMIF($D$12:$D49,$D49,AH$12:AH49))-SUMIF($D$12:$D48,$D49,O$12:O48)-SUMIF($D$12:$D$2012,$D49,N$12:N$2012),AH49),2))),"")</f>
        <v/>
      </c>
      <c r="P49" s="250" t="str">
        <f>IF(J49&lt;&gt;"",1000 - SUMIF($D$12:$D48,$D49,P$12:P48),"")</f>
        <v/>
      </c>
      <c r="Q49" s="106"/>
      <c r="R49" s="247"/>
      <c r="S49" s="247"/>
      <c r="T49" s="247"/>
      <c r="U49" s="248" t="str">
        <f>IF(AND(R49&lt;&gt;"",S49&lt;&gt;"",Q49&lt;&gt;""),ROUND(MIN(IF(OR(Q49="OZZ",Q49="ZZ"),5000,17300),TRUNC(0.75*(SUMIF($D$12:$D49,$D49,R$12:R49)+SUMIF($D$12:$D49,$D49,S$12:S49)),2)) - SUMIF($D$12:$D48,$D49,U$12:U48),2),"")</f>
        <v/>
      </c>
      <c r="V49" s="248" t="str">
        <f>IF(AND(R49&lt;&gt;"",S49&lt;&gt;"",T49&lt;&gt;"",Q49&lt;&gt;"",AL49&lt;&gt;""),IF(OR(Q49="OZZ",Q49="ZZ"),ROUND(0-SUMIF($D$12:$D48,$D49,V$12:V48),2),IF(T49=0,0,ROUND(MIN(MIN(17300,TRUNC(0.75*(SUMIF($D$12:$D$2012,$D49,R$12:R$2012)+SUMIF($D$12:$D$2012,$D49,S$12:S$2012)),2)+SUMIF($D$12:$D49,$D49,AL$12:AL49))-SUMIF($D$12:$D48,$D49,V$12:V48)-SUMIF($D$12:$D$2012,$D49,U$12:U$2012),AL49),2))),"")</f>
        <v/>
      </c>
      <c r="W49" s="250" t="str">
        <f>IF(Q49&lt;&gt;"",1000 - SUMIF($D$12:$D48,$D49,W$12:W48),"")</f>
        <v/>
      </c>
      <c r="X49" s="106"/>
      <c r="Y49" s="247"/>
      <c r="Z49" s="247"/>
      <c r="AA49" s="247"/>
      <c r="AB49" s="248" t="str">
        <f>IF(AND(Y49&lt;&gt;"",Z49&lt;&gt;"",X49&lt;&gt;""),ROUND(MIN(IF(OR(X49="OZZ",X49="ZZ"),5000,17300),TRUNC(0.75*(SUMIF($D$12:$D49,$D49,Y$12:Y49)+SUMIF($D$12:$D49,$D49,Z$12:Z49)),2)) - SUMIF($D$12:$D48,$D49,AB$12:AB48),2),"")</f>
        <v/>
      </c>
      <c r="AC49" s="251" t="str">
        <f>IF(AND(Y49&lt;&gt;"",Z49&lt;&gt;"",AA49&lt;&gt;"",X49&lt;&gt;"",AP49&lt;&gt;""),IF(OR(X49="OZZ",X49="ZZ"),ROUND(0-SUMIF($D$12:$D48,$D49,AC$12:AC48),2),IF(AA49=0,0,ROUND(MIN(MIN(17300,TRUNC(0.75*(SUMIF($D$12:$D$2012,$D49,Y$12:Y$2012)+SUMIF($D$12:$D$2012,$D49,Z$12:Z$2012)),2)+SUMIF($D$12:$D49,$D49,AP$12:AP49))-SUMIF($D$12:$D48,$D49,AC$12:AC48)-SUMIF($D$12:$D$2012,$D49,AB$12:AB$2012),AP49),2))),"")</f>
        <v/>
      </c>
      <c r="AD49" s="250" t="str">
        <f>IF(X49&lt;&gt;"",1000 - SUMIF($D$12:$D48,$D49,AD$12:AD48),"")</f>
        <v/>
      </c>
      <c r="AE49" s="252"/>
      <c r="AF49" s="253"/>
      <c r="AG49" s="254"/>
      <c r="AH49" s="255" t="str">
        <f t="shared" si="19"/>
        <v/>
      </c>
      <c r="AI49" s="256"/>
      <c r="AJ49" s="253"/>
      <c r="AK49" s="254"/>
      <c r="AL49" s="255" t="str">
        <f t="shared" si="20"/>
        <v/>
      </c>
      <c r="AM49" s="256"/>
      <c r="AN49" s="253"/>
      <c r="AO49" s="254"/>
      <c r="AP49" s="255" t="str">
        <f t="shared" si="0"/>
        <v/>
      </c>
      <c r="AQ49" s="116"/>
      <c r="AR49" s="116"/>
      <c r="AS49" s="117"/>
      <c r="AT49" s="118"/>
      <c r="AU49" s="119" t="str">
        <f>IF(D49&lt;&gt; "", IF(COUNTIF($D$12:$D49,$D49)&gt;1,0,IF(SUM(N49,U49,AB49)&gt;0,IF(AND(X49="",OR(Q49&lt;&gt;"",J49&lt;&gt;"")),IF(Q49&lt;&gt;"",Q49,IF(J49&lt;&gt;"",J49,0)),IF(AND(Q49&lt;&gt;"",J49&lt;&gt;"",Q49=J49),Q49,X49)),0)),"")</f>
        <v/>
      </c>
      <c r="AV49" s="119" t="str">
        <f>IF(D49&lt;&gt;"",IF(COUNTIF($D$12:$D49,$D49)&gt;1,0,IF(SUM(O49,V49,AC49)&gt;0,IF(AND(X49="",OR(Q49&lt;&gt;"",J49&lt;&gt;"")),IF(Q49&lt;&gt;"",Q49,IF(J49&lt;&gt;"",J49,0)),IF(AND(Q49&lt;&gt;"",J49&lt;&gt;"",Q49=J49),Q49,X49)),0)),"")</f>
        <v/>
      </c>
      <c r="AW49" s="119" t="str">
        <f>IF(D49&lt;&gt;"",IF(COUNTIF($D$12:$D49,$D49)&gt;1,0,IF(SUM(P49,W49,AD49)&gt;0,IF(AND(X49="",OR(Q49&lt;&gt;"",J49&lt;&gt;"")),IF(Q49&lt;&gt;"",Q49,IF(J49&lt;&gt;"",J49,0)),IF(AND(Q49&lt;&gt;"",J49&lt;&gt;"",Q49=J49),Q49,X49)),0)),"")</f>
        <v/>
      </c>
      <c r="AX49" s="118" t="str">
        <f t="shared" si="1"/>
        <v/>
      </c>
      <c r="AY49" s="118" t="str">
        <f t="shared" si="2"/>
        <v/>
      </c>
      <c r="AZ49" s="118" t="str">
        <f t="shared" si="3"/>
        <v/>
      </c>
      <c r="BA49" s="118" t="str">
        <f t="shared" si="4"/>
        <v/>
      </c>
      <c r="BB49" s="118" t="str">
        <f t="shared" si="5"/>
        <v/>
      </c>
      <c r="BC49" s="118" t="str">
        <f t="shared" si="6"/>
        <v/>
      </c>
      <c r="BD49" s="118" t="str">
        <f t="shared" si="7"/>
        <v/>
      </c>
      <c r="BE49" s="118" t="str">
        <f t="shared" si="8"/>
        <v/>
      </c>
      <c r="BF49" s="118" t="str">
        <f t="shared" si="9"/>
        <v/>
      </c>
      <c r="BG49" s="120"/>
      <c r="BH49" s="120" t="str">
        <f t="shared" si="10"/>
        <v/>
      </c>
      <c r="BI49" s="120" t="str">
        <f t="shared" si="11"/>
        <v/>
      </c>
      <c r="BJ49" s="121"/>
      <c r="BK49" s="120" t="str">
        <f t="shared" si="12"/>
        <v/>
      </c>
      <c r="BL49" s="120" t="str">
        <f t="shared" si="13"/>
        <v/>
      </c>
      <c r="BM49" s="120" t="str">
        <f t="shared" si="14"/>
        <v/>
      </c>
      <c r="BN49" s="120" t="str">
        <f t="shared" si="15"/>
        <v/>
      </c>
      <c r="BO49" s="98" t="str">
        <f t="shared" si="16"/>
        <v/>
      </c>
      <c r="BP49" s="98" t="str">
        <f t="shared" si="17"/>
        <v/>
      </c>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row>
    <row r="50" spans="1:97" s="4" customFormat="1" ht="18.75" customHeight="1" x14ac:dyDescent="0.2">
      <c r="A50" s="3">
        <f t="shared" si="18"/>
        <v>38</v>
      </c>
      <c r="B50" s="263"/>
      <c r="C50" s="263"/>
      <c r="D50" s="263"/>
      <c r="E50" s="259"/>
      <c r="F50" s="259"/>
      <c r="G50" s="43"/>
      <c r="H50" s="264"/>
      <c r="I50" s="261"/>
      <c r="J50" s="106"/>
      <c r="K50" s="247"/>
      <c r="L50" s="247"/>
      <c r="M50" s="247"/>
      <c r="N50" s="248" t="str">
        <f>IF(AND(K50&lt;&gt;"",L50&lt;&gt;"",J50&lt;&gt;""),ROUND(MIN(IF(OR(J50="OZZ",J50="ZZ"),5000,17300),TRUNC(0.75*(SUMIF($D$12:$D50,$D50,K$12:K50)+SUMIF($D$12:$D50,$D50,L$12:L50)),2)) - SUMIF($D$12:$D49,$D50,N$12:N49),2),"")</f>
        <v/>
      </c>
      <c r="O50" s="249" t="str">
        <f>IF(AND(K50&lt;&gt;"",L50&lt;&gt;"",M50&lt;&gt;"",J50&lt;&gt;"",AH50&lt;&gt;""),IF(OR(J50="OZZ",J50="ZZ"),ROUND(0-SUMIF($D$12:$D49,$D50,O$12:O49),2),IF(M50=0,0,ROUND(MIN(MIN(17300,TRUNC(0.75*(SUMIF($D$12:$D$2012,$D50,K$12:K$2012)+SUMIF($D$12:$D$2012,$D50,L$12:L$2012)),2)+SUMIF($D$12:$D50,$D50,AH$12:AH50))-SUMIF($D$12:$D49,$D50,O$12:O49)-SUMIF($D$12:$D$2012,$D50,N$12:N$2012),AH50),2))),"")</f>
        <v/>
      </c>
      <c r="P50" s="250" t="str">
        <f>IF(J50&lt;&gt;"",1000 - SUMIF($D$12:$D49,$D50,P$12:P49),"")</f>
        <v/>
      </c>
      <c r="Q50" s="106"/>
      <c r="R50" s="247"/>
      <c r="S50" s="247"/>
      <c r="T50" s="247"/>
      <c r="U50" s="248" t="str">
        <f>IF(AND(R50&lt;&gt;"",S50&lt;&gt;"",Q50&lt;&gt;""),ROUND(MIN(IF(OR(Q50="OZZ",Q50="ZZ"),5000,17300),TRUNC(0.75*(SUMIF($D$12:$D50,$D50,R$12:R50)+SUMIF($D$12:$D50,$D50,S$12:S50)),2)) - SUMIF($D$12:$D49,$D50,U$12:U49),2),"")</f>
        <v/>
      </c>
      <c r="V50" s="248" t="str">
        <f>IF(AND(R50&lt;&gt;"",S50&lt;&gt;"",T50&lt;&gt;"",Q50&lt;&gt;"",AL50&lt;&gt;""),IF(OR(Q50="OZZ",Q50="ZZ"),ROUND(0-SUMIF($D$12:$D49,$D50,V$12:V49),2),IF(T50=0,0,ROUND(MIN(MIN(17300,TRUNC(0.75*(SUMIF($D$12:$D$2012,$D50,R$12:R$2012)+SUMIF($D$12:$D$2012,$D50,S$12:S$2012)),2)+SUMIF($D$12:$D50,$D50,AL$12:AL50))-SUMIF($D$12:$D49,$D50,V$12:V49)-SUMIF($D$12:$D$2012,$D50,U$12:U$2012),AL50),2))),"")</f>
        <v/>
      </c>
      <c r="W50" s="250" t="str">
        <f>IF(Q50&lt;&gt;"",1000 - SUMIF($D$12:$D49,$D50,W$12:W49),"")</f>
        <v/>
      </c>
      <c r="X50" s="106"/>
      <c r="Y50" s="247"/>
      <c r="Z50" s="247"/>
      <c r="AA50" s="247"/>
      <c r="AB50" s="248" t="str">
        <f>IF(AND(Y50&lt;&gt;"",Z50&lt;&gt;"",X50&lt;&gt;""),ROUND(MIN(IF(OR(X50="OZZ",X50="ZZ"),5000,17300),TRUNC(0.75*(SUMIF($D$12:$D50,$D50,Y$12:Y50)+SUMIF($D$12:$D50,$D50,Z$12:Z50)),2)) - SUMIF($D$12:$D49,$D50,AB$12:AB49),2),"")</f>
        <v/>
      </c>
      <c r="AC50" s="251" t="str">
        <f>IF(AND(Y50&lt;&gt;"",Z50&lt;&gt;"",AA50&lt;&gt;"",X50&lt;&gt;"",AP50&lt;&gt;""),IF(OR(X50="OZZ",X50="ZZ"),ROUND(0-SUMIF($D$12:$D49,$D50,AC$12:AC49),2),IF(AA50=0,0,ROUND(MIN(MIN(17300,TRUNC(0.75*(SUMIF($D$12:$D$2012,$D50,Y$12:Y$2012)+SUMIF($D$12:$D$2012,$D50,Z$12:Z$2012)),2)+SUMIF($D$12:$D50,$D50,AP$12:AP50))-SUMIF($D$12:$D49,$D50,AC$12:AC49)-SUMIF($D$12:$D$2012,$D50,AB$12:AB$2012),AP50),2))),"")</f>
        <v/>
      </c>
      <c r="AD50" s="250" t="str">
        <f>IF(X50&lt;&gt;"",1000 - SUMIF($D$12:$D49,$D50,AD$12:AD49),"")</f>
        <v/>
      </c>
      <c r="AE50" s="252"/>
      <c r="AF50" s="253"/>
      <c r="AG50" s="254"/>
      <c r="AH50" s="255" t="str">
        <f t="shared" si="19"/>
        <v/>
      </c>
      <c r="AI50" s="256"/>
      <c r="AJ50" s="253"/>
      <c r="AK50" s="254"/>
      <c r="AL50" s="255" t="str">
        <f t="shared" si="20"/>
        <v/>
      </c>
      <c r="AM50" s="256"/>
      <c r="AN50" s="253"/>
      <c r="AO50" s="254"/>
      <c r="AP50" s="255" t="str">
        <f t="shared" si="0"/>
        <v/>
      </c>
      <c r="AQ50" s="116"/>
      <c r="AR50" s="116"/>
      <c r="AS50" s="117"/>
      <c r="AT50" s="118"/>
      <c r="AU50" s="119" t="str">
        <f>IF(D50&lt;&gt; "", IF(COUNTIF($D$12:$D50,$D50)&gt;1,0,IF(SUM(N50,U50,AB50)&gt;0,IF(AND(X50="",OR(Q50&lt;&gt;"",J50&lt;&gt;"")),IF(Q50&lt;&gt;"",Q50,IF(J50&lt;&gt;"",J50,0)),IF(AND(Q50&lt;&gt;"",J50&lt;&gt;"",Q50=J50),Q50,X50)),0)),"")</f>
        <v/>
      </c>
      <c r="AV50" s="119" t="str">
        <f>IF(D50&lt;&gt;"",IF(COUNTIF($D$12:$D50,$D50)&gt;1,0,IF(SUM(O50,V50,AC50)&gt;0,IF(AND(X50="",OR(Q50&lt;&gt;"",J50&lt;&gt;"")),IF(Q50&lt;&gt;"",Q50,IF(J50&lt;&gt;"",J50,0)),IF(AND(Q50&lt;&gt;"",J50&lt;&gt;"",Q50=J50),Q50,X50)),0)),"")</f>
        <v/>
      </c>
      <c r="AW50" s="119" t="str">
        <f>IF(D50&lt;&gt;"",IF(COUNTIF($D$12:$D50,$D50)&gt;1,0,IF(SUM(P50,W50,AD50)&gt;0,IF(AND(X50="",OR(Q50&lt;&gt;"",J50&lt;&gt;"")),IF(Q50&lt;&gt;"",Q50,IF(J50&lt;&gt;"",J50,0)),IF(AND(Q50&lt;&gt;"",J50&lt;&gt;"",Q50=J50),Q50,X50)),0)),"")</f>
        <v/>
      </c>
      <c r="AX50" s="118" t="str">
        <f t="shared" si="1"/>
        <v/>
      </c>
      <c r="AY50" s="118" t="str">
        <f t="shared" si="2"/>
        <v/>
      </c>
      <c r="AZ50" s="118" t="str">
        <f t="shared" si="3"/>
        <v/>
      </c>
      <c r="BA50" s="118" t="str">
        <f t="shared" si="4"/>
        <v/>
      </c>
      <c r="BB50" s="118" t="str">
        <f t="shared" si="5"/>
        <v/>
      </c>
      <c r="BC50" s="118" t="str">
        <f t="shared" si="6"/>
        <v/>
      </c>
      <c r="BD50" s="118" t="str">
        <f t="shared" si="7"/>
        <v/>
      </c>
      <c r="BE50" s="118" t="str">
        <f t="shared" si="8"/>
        <v/>
      </c>
      <c r="BF50" s="118" t="str">
        <f t="shared" si="9"/>
        <v/>
      </c>
      <c r="BG50" s="120"/>
      <c r="BH50" s="120" t="str">
        <f t="shared" si="10"/>
        <v/>
      </c>
      <c r="BI50" s="120" t="str">
        <f t="shared" si="11"/>
        <v/>
      </c>
      <c r="BJ50" s="121"/>
      <c r="BK50" s="120" t="str">
        <f t="shared" si="12"/>
        <v/>
      </c>
      <c r="BL50" s="120" t="str">
        <f t="shared" si="13"/>
        <v/>
      </c>
      <c r="BM50" s="120" t="str">
        <f t="shared" si="14"/>
        <v/>
      </c>
      <c r="BN50" s="120" t="str">
        <f t="shared" si="15"/>
        <v/>
      </c>
      <c r="BO50" s="98" t="str">
        <f t="shared" si="16"/>
        <v/>
      </c>
      <c r="BP50" s="98" t="str">
        <f t="shared" si="17"/>
        <v/>
      </c>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row>
    <row r="51" spans="1:97" s="4" customFormat="1" ht="18.75" customHeight="1" x14ac:dyDescent="0.2">
      <c r="A51" s="3">
        <f t="shared" si="18"/>
        <v>39</v>
      </c>
      <c r="B51" s="263"/>
      <c r="C51" s="263"/>
      <c r="D51" s="263"/>
      <c r="E51" s="259"/>
      <c r="F51" s="259"/>
      <c r="G51" s="43"/>
      <c r="H51" s="264"/>
      <c r="I51" s="261"/>
      <c r="J51" s="106"/>
      <c r="K51" s="247"/>
      <c r="L51" s="247"/>
      <c r="M51" s="247"/>
      <c r="N51" s="248" t="str">
        <f>IF(AND(K51&lt;&gt;"",L51&lt;&gt;"",J51&lt;&gt;""),ROUND(MIN(IF(OR(J51="OZZ",J51="ZZ"),5000,17300),TRUNC(0.75*(SUMIF($D$12:$D51,$D51,K$12:K51)+SUMIF($D$12:$D51,$D51,L$12:L51)),2)) - SUMIF($D$12:$D50,$D51,N$12:N50),2),"")</f>
        <v/>
      </c>
      <c r="O51" s="249" t="str">
        <f>IF(AND(K51&lt;&gt;"",L51&lt;&gt;"",M51&lt;&gt;"",J51&lt;&gt;"",AH51&lt;&gt;""),IF(OR(J51="OZZ",J51="ZZ"),ROUND(0-SUMIF($D$12:$D50,$D51,O$12:O50),2),IF(M51=0,0,ROUND(MIN(MIN(17300,TRUNC(0.75*(SUMIF($D$12:$D$2012,$D51,K$12:K$2012)+SUMIF($D$12:$D$2012,$D51,L$12:L$2012)),2)+SUMIF($D$12:$D51,$D51,AH$12:AH51))-SUMIF($D$12:$D50,$D51,O$12:O50)-SUMIF($D$12:$D$2012,$D51,N$12:N$2012),AH51),2))),"")</f>
        <v/>
      </c>
      <c r="P51" s="250" t="str">
        <f>IF(J51&lt;&gt;"",1000 - SUMIF($D$12:$D50,$D51,P$12:P50),"")</f>
        <v/>
      </c>
      <c r="Q51" s="106"/>
      <c r="R51" s="247"/>
      <c r="S51" s="247"/>
      <c r="T51" s="247"/>
      <c r="U51" s="248" t="str">
        <f>IF(AND(R51&lt;&gt;"",S51&lt;&gt;"",Q51&lt;&gt;""),ROUND(MIN(IF(OR(Q51="OZZ",Q51="ZZ"),5000,17300),TRUNC(0.75*(SUMIF($D$12:$D51,$D51,R$12:R51)+SUMIF($D$12:$D51,$D51,S$12:S51)),2)) - SUMIF($D$12:$D50,$D51,U$12:U50),2),"")</f>
        <v/>
      </c>
      <c r="V51" s="248" t="str">
        <f>IF(AND(R51&lt;&gt;"",S51&lt;&gt;"",T51&lt;&gt;"",Q51&lt;&gt;"",AL51&lt;&gt;""),IF(OR(Q51="OZZ",Q51="ZZ"),ROUND(0-SUMIF($D$12:$D50,$D51,V$12:V50),2),IF(T51=0,0,ROUND(MIN(MIN(17300,TRUNC(0.75*(SUMIF($D$12:$D$2012,$D51,R$12:R$2012)+SUMIF($D$12:$D$2012,$D51,S$12:S$2012)),2)+SUMIF($D$12:$D51,$D51,AL$12:AL51))-SUMIF($D$12:$D50,$D51,V$12:V50)-SUMIF($D$12:$D$2012,$D51,U$12:U$2012),AL51),2))),"")</f>
        <v/>
      </c>
      <c r="W51" s="250" t="str">
        <f>IF(Q51&lt;&gt;"",1000 - SUMIF($D$12:$D50,$D51,W$12:W50),"")</f>
        <v/>
      </c>
      <c r="X51" s="106"/>
      <c r="Y51" s="247"/>
      <c r="Z51" s="247"/>
      <c r="AA51" s="247"/>
      <c r="AB51" s="248" t="str">
        <f>IF(AND(Y51&lt;&gt;"",Z51&lt;&gt;"",X51&lt;&gt;""),ROUND(MIN(IF(OR(X51="OZZ",X51="ZZ"),5000,17300),TRUNC(0.75*(SUMIF($D$12:$D51,$D51,Y$12:Y51)+SUMIF($D$12:$D51,$D51,Z$12:Z51)),2)) - SUMIF($D$12:$D50,$D51,AB$12:AB50),2),"")</f>
        <v/>
      </c>
      <c r="AC51" s="251" t="str">
        <f>IF(AND(Y51&lt;&gt;"",Z51&lt;&gt;"",AA51&lt;&gt;"",X51&lt;&gt;"",AP51&lt;&gt;""),IF(OR(X51="OZZ",X51="ZZ"),ROUND(0-SUMIF($D$12:$D50,$D51,AC$12:AC50),2),IF(AA51=0,0,ROUND(MIN(MIN(17300,TRUNC(0.75*(SUMIF($D$12:$D$2012,$D51,Y$12:Y$2012)+SUMIF($D$12:$D$2012,$D51,Z$12:Z$2012)),2)+SUMIF($D$12:$D51,$D51,AP$12:AP51))-SUMIF($D$12:$D50,$D51,AC$12:AC50)-SUMIF($D$12:$D$2012,$D51,AB$12:AB$2012),AP51),2))),"")</f>
        <v/>
      </c>
      <c r="AD51" s="250" t="str">
        <f>IF(X51&lt;&gt;"",1000 - SUMIF($D$12:$D50,$D51,AD$12:AD50),"")</f>
        <v/>
      </c>
      <c r="AE51" s="252"/>
      <c r="AF51" s="253"/>
      <c r="AG51" s="254"/>
      <c r="AH51" s="255" t="str">
        <f t="shared" si="19"/>
        <v/>
      </c>
      <c r="AI51" s="256"/>
      <c r="AJ51" s="253"/>
      <c r="AK51" s="254"/>
      <c r="AL51" s="255" t="str">
        <f t="shared" si="20"/>
        <v/>
      </c>
      <c r="AM51" s="256"/>
      <c r="AN51" s="253"/>
      <c r="AO51" s="254"/>
      <c r="AP51" s="255" t="str">
        <f t="shared" si="0"/>
        <v/>
      </c>
      <c r="AQ51" s="116"/>
      <c r="AR51" s="116"/>
      <c r="AS51" s="117"/>
      <c r="AT51" s="118"/>
      <c r="AU51" s="119" t="str">
        <f>IF(D51&lt;&gt; "", IF(COUNTIF($D$12:$D51,$D51)&gt;1,0,IF(SUM(N51,U51,AB51)&gt;0,IF(AND(X51="",OR(Q51&lt;&gt;"",J51&lt;&gt;"")),IF(Q51&lt;&gt;"",Q51,IF(J51&lt;&gt;"",J51,0)),IF(AND(Q51&lt;&gt;"",J51&lt;&gt;"",Q51=J51),Q51,X51)),0)),"")</f>
        <v/>
      </c>
      <c r="AV51" s="119" t="str">
        <f>IF(D51&lt;&gt;"",IF(COUNTIF($D$12:$D51,$D51)&gt;1,0,IF(SUM(O51,V51,AC51)&gt;0,IF(AND(X51="",OR(Q51&lt;&gt;"",J51&lt;&gt;"")),IF(Q51&lt;&gt;"",Q51,IF(J51&lt;&gt;"",J51,0)),IF(AND(Q51&lt;&gt;"",J51&lt;&gt;"",Q51=J51),Q51,X51)),0)),"")</f>
        <v/>
      </c>
      <c r="AW51" s="119" t="str">
        <f>IF(D51&lt;&gt;"",IF(COUNTIF($D$12:$D51,$D51)&gt;1,0,IF(SUM(P51,W51,AD51)&gt;0,IF(AND(X51="",OR(Q51&lt;&gt;"",J51&lt;&gt;"")),IF(Q51&lt;&gt;"",Q51,IF(J51&lt;&gt;"",J51,0)),IF(AND(Q51&lt;&gt;"",J51&lt;&gt;"",Q51=J51),Q51,X51)),0)),"")</f>
        <v/>
      </c>
      <c r="AX51" s="118" t="str">
        <f t="shared" si="1"/>
        <v/>
      </c>
      <c r="AY51" s="118" t="str">
        <f t="shared" si="2"/>
        <v/>
      </c>
      <c r="AZ51" s="118" t="str">
        <f t="shared" si="3"/>
        <v/>
      </c>
      <c r="BA51" s="118" t="str">
        <f t="shared" si="4"/>
        <v/>
      </c>
      <c r="BB51" s="118" t="str">
        <f t="shared" si="5"/>
        <v/>
      </c>
      <c r="BC51" s="118" t="str">
        <f t="shared" si="6"/>
        <v/>
      </c>
      <c r="BD51" s="118" t="str">
        <f t="shared" si="7"/>
        <v/>
      </c>
      <c r="BE51" s="118" t="str">
        <f t="shared" si="8"/>
        <v/>
      </c>
      <c r="BF51" s="118" t="str">
        <f t="shared" si="9"/>
        <v/>
      </c>
      <c r="BG51" s="120"/>
      <c r="BH51" s="120" t="str">
        <f t="shared" si="10"/>
        <v/>
      </c>
      <c r="BI51" s="120" t="str">
        <f t="shared" si="11"/>
        <v/>
      </c>
      <c r="BJ51" s="121"/>
      <c r="BK51" s="120" t="str">
        <f t="shared" si="12"/>
        <v/>
      </c>
      <c r="BL51" s="120" t="str">
        <f t="shared" si="13"/>
        <v/>
      </c>
      <c r="BM51" s="120" t="str">
        <f t="shared" si="14"/>
        <v/>
      </c>
      <c r="BN51" s="120" t="str">
        <f t="shared" si="15"/>
        <v/>
      </c>
      <c r="BO51" s="98" t="str">
        <f t="shared" si="16"/>
        <v/>
      </c>
      <c r="BP51" s="98" t="str">
        <f t="shared" si="17"/>
        <v/>
      </c>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row>
    <row r="52" spans="1:97" s="4" customFormat="1" ht="18.75" customHeight="1" x14ac:dyDescent="0.2">
      <c r="A52" s="3">
        <f t="shared" si="18"/>
        <v>40</v>
      </c>
      <c r="B52" s="263"/>
      <c r="C52" s="263"/>
      <c r="D52" s="263"/>
      <c r="E52" s="259"/>
      <c r="F52" s="259"/>
      <c r="G52" s="43"/>
      <c r="H52" s="264"/>
      <c r="I52" s="261"/>
      <c r="J52" s="106"/>
      <c r="K52" s="247"/>
      <c r="L52" s="247"/>
      <c r="M52" s="247"/>
      <c r="N52" s="248" t="str">
        <f>IF(AND(K52&lt;&gt;"",L52&lt;&gt;"",J52&lt;&gt;""),ROUND(MIN(IF(OR(J52="OZZ",J52="ZZ"),5000,17300),TRUNC(0.75*(SUMIF($D$12:$D52,$D52,K$12:K52)+SUMIF($D$12:$D52,$D52,L$12:L52)),2)) - SUMIF($D$12:$D51,$D52,N$12:N51),2),"")</f>
        <v/>
      </c>
      <c r="O52" s="249" t="str">
        <f>IF(AND(K52&lt;&gt;"",L52&lt;&gt;"",M52&lt;&gt;"",J52&lt;&gt;"",AH52&lt;&gt;""),IF(OR(J52="OZZ",J52="ZZ"),ROUND(0-SUMIF($D$12:$D51,$D52,O$12:O51),2),IF(M52=0,0,ROUND(MIN(MIN(17300,TRUNC(0.75*(SUMIF($D$12:$D$2012,$D52,K$12:K$2012)+SUMIF($D$12:$D$2012,$D52,L$12:L$2012)),2)+SUMIF($D$12:$D52,$D52,AH$12:AH52))-SUMIF($D$12:$D51,$D52,O$12:O51)-SUMIF($D$12:$D$2012,$D52,N$12:N$2012),AH52),2))),"")</f>
        <v/>
      </c>
      <c r="P52" s="250" t="str">
        <f>IF(J52&lt;&gt;"",1000 - SUMIF($D$12:$D51,$D52,P$12:P51),"")</f>
        <v/>
      </c>
      <c r="Q52" s="106"/>
      <c r="R52" s="247"/>
      <c r="S52" s="247"/>
      <c r="T52" s="247"/>
      <c r="U52" s="248" t="str">
        <f>IF(AND(R52&lt;&gt;"",S52&lt;&gt;"",Q52&lt;&gt;""),ROUND(MIN(IF(OR(Q52="OZZ",Q52="ZZ"),5000,17300),TRUNC(0.75*(SUMIF($D$12:$D52,$D52,R$12:R52)+SUMIF($D$12:$D52,$D52,S$12:S52)),2)) - SUMIF($D$12:$D51,$D52,U$12:U51),2),"")</f>
        <v/>
      </c>
      <c r="V52" s="248" t="str">
        <f>IF(AND(R52&lt;&gt;"",S52&lt;&gt;"",T52&lt;&gt;"",Q52&lt;&gt;"",AL52&lt;&gt;""),IF(OR(Q52="OZZ",Q52="ZZ"),ROUND(0-SUMIF($D$12:$D51,$D52,V$12:V51),2),IF(T52=0,0,ROUND(MIN(MIN(17300,TRUNC(0.75*(SUMIF($D$12:$D$2012,$D52,R$12:R$2012)+SUMIF($D$12:$D$2012,$D52,S$12:S$2012)),2)+SUMIF($D$12:$D52,$D52,AL$12:AL52))-SUMIF($D$12:$D51,$D52,V$12:V51)-SUMIF($D$12:$D$2012,$D52,U$12:U$2012),AL52),2))),"")</f>
        <v/>
      </c>
      <c r="W52" s="250" t="str">
        <f>IF(Q52&lt;&gt;"",1000 - SUMIF($D$12:$D51,$D52,W$12:W51),"")</f>
        <v/>
      </c>
      <c r="X52" s="106"/>
      <c r="Y52" s="247"/>
      <c r="Z52" s="247"/>
      <c r="AA52" s="247"/>
      <c r="AB52" s="248" t="str">
        <f>IF(AND(Y52&lt;&gt;"",Z52&lt;&gt;"",X52&lt;&gt;""),ROUND(MIN(IF(OR(X52="OZZ",X52="ZZ"),5000,17300),TRUNC(0.75*(SUMIF($D$12:$D52,$D52,Y$12:Y52)+SUMIF($D$12:$D52,$D52,Z$12:Z52)),2)) - SUMIF($D$12:$D51,$D52,AB$12:AB51),2),"")</f>
        <v/>
      </c>
      <c r="AC52" s="251" t="str">
        <f>IF(AND(Y52&lt;&gt;"",Z52&lt;&gt;"",AA52&lt;&gt;"",X52&lt;&gt;"",AP52&lt;&gt;""),IF(OR(X52="OZZ",X52="ZZ"),ROUND(0-SUMIF($D$12:$D51,$D52,AC$12:AC51),2),IF(AA52=0,0,ROUND(MIN(MIN(17300,TRUNC(0.75*(SUMIF($D$12:$D$2012,$D52,Y$12:Y$2012)+SUMIF($D$12:$D$2012,$D52,Z$12:Z$2012)),2)+SUMIF($D$12:$D52,$D52,AP$12:AP52))-SUMIF($D$12:$D51,$D52,AC$12:AC51)-SUMIF($D$12:$D$2012,$D52,AB$12:AB$2012),AP52),2))),"")</f>
        <v/>
      </c>
      <c r="AD52" s="250" t="str">
        <f>IF(X52&lt;&gt;"",1000 - SUMIF($D$12:$D51,$D52,AD$12:AD51),"")</f>
        <v/>
      </c>
      <c r="AE52" s="252"/>
      <c r="AF52" s="253"/>
      <c r="AG52" s="254"/>
      <c r="AH52" s="255" t="str">
        <f t="shared" si="19"/>
        <v/>
      </c>
      <c r="AI52" s="256"/>
      <c r="AJ52" s="253"/>
      <c r="AK52" s="254"/>
      <c r="AL52" s="255" t="str">
        <f t="shared" si="20"/>
        <v/>
      </c>
      <c r="AM52" s="256"/>
      <c r="AN52" s="253"/>
      <c r="AO52" s="254"/>
      <c r="AP52" s="255" t="str">
        <f t="shared" si="0"/>
        <v/>
      </c>
      <c r="AQ52" s="116"/>
      <c r="AR52" s="116"/>
      <c r="AS52" s="117"/>
      <c r="AT52" s="118"/>
      <c r="AU52" s="119" t="str">
        <f>IF(D52&lt;&gt; "", IF(COUNTIF($D$12:$D52,$D52)&gt;1,0,IF(SUM(N52,U52,AB52)&gt;0,IF(AND(X52="",OR(Q52&lt;&gt;"",J52&lt;&gt;"")),IF(Q52&lt;&gt;"",Q52,IF(J52&lt;&gt;"",J52,0)),IF(AND(Q52&lt;&gt;"",J52&lt;&gt;"",Q52=J52),Q52,X52)),0)),"")</f>
        <v/>
      </c>
      <c r="AV52" s="119" t="str">
        <f>IF(D52&lt;&gt;"",IF(COUNTIF($D$12:$D52,$D52)&gt;1,0,IF(SUM(O52,V52,AC52)&gt;0,IF(AND(X52="",OR(Q52&lt;&gt;"",J52&lt;&gt;"")),IF(Q52&lt;&gt;"",Q52,IF(J52&lt;&gt;"",J52,0)),IF(AND(Q52&lt;&gt;"",J52&lt;&gt;"",Q52=J52),Q52,X52)),0)),"")</f>
        <v/>
      </c>
      <c r="AW52" s="119" t="str">
        <f>IF(D52&lt;&gt;"",IF(COUNTIF($D$12:$D52,$D52)&gt;1,0,IF(SUM(P52,W52,AD52)&gt;0,IF(AND(X52="",OR(Q52&lt;&gt;"",J52&lt;&gt;"")),IF(Q52&lt;&gt;"",Q52,IF(J52&lt;&gt;"",J52,0)),IF(AND(Q52&lt;&gt;"",J52&lt;&gt;"",Q52=J52),Q52,X52)),0)),"")</f>
        <v/>
      </c>
      <c r="AX52" s="118" t="str">
        <f t="shared" si="1"/>
        <v/>
      </c>
      <c r="AY52" s="118" t="str">
        <f t="shared" si="2"/>
        <v/>
      </c>
      <c r="AZ52" s="118" t="str">
        <f t="shared" si="3"/>
        <v/>
      </c>
      <c r="BA52" s="118" t="str">
        <f t="shared" si="4"/>
        <v/>
      </c>
      <c r="BB52" s="118" t="str">
        <f t="shared" si="5"/>
        <v/>
      </c>
      <c r="BC52" s="118" t="str">
        <f t="shared" si="6"/>
        <v/>
      </c>
      <c r="BD52" s="118" t="str">
        <f t="shared" si="7"/>
        <v/>
      </c>
      <c r="BE52" s="118" t="str">
        <f t="shared" si="8"/>
        <v/>
      </c>
      <c r="BF52" s="118" t="str">
        <f t="shared" si="9"/>
        <v/>
      </c>
      <c r="BG52" s="120"/>
      <c r="BH52" s="120" t="str">
        <f t="shared" si="10"/>
        <v/>
      </c>
      <c r="BI52" s="120" t="str">
        <f t="shared" si="11"/>
        <v/>
      </c>
      <c r="BJ52" s="121"/>
      <c r="BK52" s="120" t="str">
        <f t="shared" si="12"/>
        <v/>
      </c>
      <c r="BL52" s="120" t="str">
        <f t="shared" si="13"/>
        <v/>
      </c>
      <c r="BM52" s="120" t="str">
        <f t="shared" si="14"/>
        <v/>
      </c>
      <c r="BN52" s="120" t="str">
        <f t="shared" si="15"/>
        <v/>
      </c>
      <c r="BO52" s="98" t="str">
        <f t="shared" si="16"/>
        <v/>
      </c>
      <c r="BP52" s="98" t="str">
        <f t="shared" si="17"/>
        <v/>
      </c>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row>
    <row r="53" spans="1:97" s="4" customFormat="1" ht="18.75" customHeight="1" x14ac:dyDescent="0.2">
      <c r="A53" s="3">
        <f t="shared" si="18"/>
        <v>41</v>
      </c>
      <c r="B53" s="263"/>
      <c r="C53" s="263"/>
      <c r="D53" s="263"/>
      <c r="E53" s="259"/>
      <c r="F53" s="259"/>
      <c r="G53" s="43"/>
      <c r="H53" s="264"/>
      <c r="I53" s="261"/>
      <c r="J53" s="106"/>
      <c r="K53" s="247"/>
      <c r="L53" s="247"/>
      <c r="M53" s="247"/>
      <c r="N53" s="248" t="str">
        <f>IF(AND(K53&lt;&gt;"",L53&lt;&gt;"",J53&lt;&gt;""),ROUND(MIN(IF(OR(J53="OZZ",J53="ZZ"),5000,17300),TRUNC(0.75*(SUMIF($D$12:$D53,$D53,K$12:K53)+SUMIF($D$12:$D53,$D53,L$12:L53)),2)) - SUMIF($D$12:$D52,$D53,N$12:N52),2),"")</f>
        <v/>
      </c>
      <c r="O53" s="249" t="str">
        <f>IF(AND(K53&lt;&gt;"",L53&lt;&gt;"",M53&lt;&gt;"",J53&lt;&gt;"",AH53&lt;&gt;""),IF(OR(J53="OZZ",J53="ZZ"),ROUND(0-SUMIF($D$12:$D52,$D53,O$12:O52),2),IF(M53=0,0,ROUND(MIN(MIN(17300,TRUNC(0.75*(SUMIF($D$12:$D$2012,$D53,K$12:K$2012)+SUMIF($D$12:$D$2012,$D53,L$12:L$2012)),2)+SUMIF($D$12:$D53,$D53,AH$12:AH53))-SUMIF($D$12:$D52,$D53,O$12:O52)-SUMIF($D$12:$D$2012,$D53,N$12:N$2012),AH53),2))),"")</f>
        <v/>
      </c>
      <c r="P53" s="250" t="str">
        <f>IF(J53&lt;&gt;"",1000 - SUMIF($D$12:$D52,$D53,P$12:P52),"")</f>
        <v/>
      </c>
      <c r="Q53" s="106"/>
      <c r="R53" s="247"/>
      <c r="S53" s="247"/>
      <c r="T53" s="247"/>
      <c r="U53" s="248" t="str">
        <f>IF(AND(R53&lt;&gt;"",S53&lt;&gt;"",Q53&lt;&gt;""),ROUND(MIN(IF(OR(Q53="OZZ",Q53="ZZ"),5000,17300),TRUNC(0.75*(SUMIF($D$12:$D53,$D53,R$12:R53)+SUMIF($D$12:$D53,$D53,S$12:S53)),2)) - SUMIF($D$12:$D52,$D53,U$12:U52),2),"")</f>
        <v/>
      </c>
      <c r="V53" s="248" t="str">
        <f>IF(AND(R53&lt;&gt;"",S53&lt;&gt;"",T53&lt;&gt;"",Q53&lt;&gt;"",AL53&lt;&gt;""),IF(OR(Q53="OZZ",Q53="ZZ"),ROUND(0-SUMIF($D$12:$D52,$D53,V$12:V52),2),IF(T53=0,0,ROUND(MIN(MIN(17300,TRUNC(0.75*(SUMIF($D$12:$D$2012,$D53,R$12:R$2012)+SUMIF($D$12:$D$2012,$D53,S$12:S$2012)),2)+SUMIF($D$12:$D53,$D53,AL$12:AL53))-SUMIF($D$12:$D52,$D53,V$12:V52)-SUMIF($D$12:$D$2012,$D53,U$12:U$2012),AL53),2))),"")</f>
        <v/>
      </c>
      <c r="W53" s="250" t="str">
        <f>IF(Q53&lt;&gt;"",1000 - SUMIF($D$12:$D52,$D53,W$12:W52),"")</f>
        <v/>
      </c>
      <c r="X53" s="106"/>
      <c r="Y53" s="247"/>
      <c r="Z53" s="247"/>
      <c r="AA53" s="247"/>
      <c r="AB53" s="248" t="str">
        <f>IF(AND(Y53&lt;&gt;"",Z53&lt;&gt;"",X53&lt;&gt;""),ROUND(MIN(IF(OR(X53="OZZ",X53="ZZ"),5000,17300),TRUNC(0.75*(SUMIF($D$12:$D53,$D53,Y$12:Y53)+SUMIF($D$12:$D53,$D53,Z$12:Z53)),2)) - SUMIF($D$12:$D52,$D53,AB$12:AB52),2),"")</f>
        <v/>
      </c>
      <c r="AC53" s="251" t="str">
        <f>IF(AND(Y53&lt;&gt;"",Z53&lt;&gt;"",AA53&lt;&gt;"",X53&lt;&gt;"",AP53&lt;&gt;""),IF(OR(X53="OZZ",X53="ZZ"),ROUND(0-SUMIF($D$12:$D52,$D53,AC$12:AC52),2),IF(AA53=0,0,ROUND(MIN(MIN(17300,TRUNC(0.75*(SUMIF($D$12:$D$2012,$D53,Y$12:Y$2012)+SUMIF($D$12:$D$2012,$D53,Z$12:Z$2012)),2)+SUMIF($D$12:$D53,$D53,AP$12:AP53))-SUMIF($D$12:$D52,$D53,AC$12:AC52)-SUMIF($D$12:$D$2012,$D53,AB$12:AB$2012),AP53),2))),"")</f>
        <v/>
      </c>
      <c r="AD53" s="250" t="str">
        <f>IF(X53&lt;&gt;"",1000 - SUMIF($D$12:$D52,$D53,AD$12:AD52),"")</f>
        <v/>
      </c>
      <c r="AE53" s="252"/>
      <c r="AF53" s="253"/>
      <c r="AG53" s="254"/>
      <c r="AH53" s="255" t="str">
        <f t="shared" si="19"/>
        <v/>
      </c>
      <c r="AI53" s="256"/>
      <c r="AJ53" s="253"/>
      <c r="AK53" s="254"/>
      <c r="AL53" s="255" t="str">
        <f t="shared" si="20"/>
        <v/>
      </c>
      <c r="AM53" s="256"/>
      <c r="AN53" s="253"/>
      <c r="AO53" s="254"/>
      <c r="AP53" s="255" t="str">
        <f t="shared" si="0"/>
        <v/>
      </c>
      <c r="AQ53" s="116"/>
      <c r="AR53" s="116"/>
      <c r="AS53" s="117"/>
      <c r="AT53" s="118"/>
      <c r="AU53" s="119" t="str">
        <f>IF(D53&lt;&gt; "", IF(COUNTIF($D$12:$D53,$D53)&gt;1,0,IF(SUM(N53,U53,AB53)&gt;0,IF(AND(X53="",OR(Q53&lt;&gt;"",J53&lt;&gt;"")),IF(Q53&lt;&gt;"",Q53,IF(J53&lt;&gt;"",J53,0)),IF(AND(Q53&lt;&gt;"",J53&lt;&gt;"",Q53=J53),Q53,X53)),0)),"")</f>
        <v/>
      </c>
      <c r="AV53" s="119" t="str">
        <f>IF(D53&lt;&gt;"",IF(COUNTIF($D$12:$D53,$D53)&gt;1,0,IF(SUM(O53,V53,AC53)&gt;0,IF(AND(X53="",OR(Q53&lt;&gt;"",J53&lt;&gt;"")),IF(Q53&lt;&gt;"",Q53,IF(J53&lt;&gt;"",J53,0)),IF(AND(Q53&lt;&gt;"",J53&lt;&gt;"",Q53=J53),Q53,X53)),0)),"")</f>
        <v/>
      </c>
      <c r="AW53" s="119" t="str">
        <f>IF(D53&lt;&gt;"",IF(COUNTIF($D$12:$D53,$D53)&gt;1,0,IF(SUM(P53,W53,AD53)&gt;0,IF(AND(X53="",OR(Q53&lt;&gt;"",J53&lt;&gt;"")),IF(Q53&lt;&gt;"",Q53,IF(J53&lt;&gt;"",J53,0)),IF(AND(Q53&lt;&gt;"",J53&lt;&gt;"",Q53=J53),Q53,X53)),0)),"")</f>
        <v/>
      </c>
      <c r="AX53" s="118" t="str">
        <f t="shared" si="1"/>
        <v/>
      </c>
      <c r="AY53" s="118" t="str">
        <f t="shared" si="2"/>
        <v/>
      </c>
      <c r="AZ53" s="118" t="str">
        <f t="shared" si="3"/>
        <v/>
      </c>
      <c r="BA53" s="118" t="str">
        <f t="shared" si="4"/>
        <v/>
      </c>
      <c r="BB53" s="118" t="str">
        <f t="shared" si="5"/>
        <v/>
      </c>
      <c r="BC53" s="118" t="str">
        <f t="shared" si="6"/>
        <v/>
      </c>
      <c r="BD53" s="118" t="str">
        <f t="shared" si="7"/>
        <v/>
      </c>
      <c r="BE53" s="118" t="str">
        <f t="shared" si="8"/>
        <v/>
      </c>
      <c r="BF53" s="118" t="str">
        <f t="shared" si="9"/>
        <v/>
      </c>
      <c r="BG53" s="120"/>
      <c r="BH53" s="120" t="str">
        <f t="shared" si="10"/>
        <v/>
      </c>
      <c r="BI53" s="120" t="str">
        <f t="shared" si="11"/>
        <v/>
      </c>
      <c r="BJ53" s="121"/>
      <c r="BK53" s="120" t="str">
        <f t="shared" si="12"/>
        <v/>
      </c>
      <c r="BL53" s="120" t="str">
        <f t="shared" si="13"/>
        <v/>
      </c>
      <c r="BM53" s="120" t="str">
        <f t="shared" si="14"/>
        <v/>
      </c>
      <c r="BN53" s="120" t="str">
        <f t="shared" si="15"/>
        <v/>
      </c>
      <c r="BO53" s="98" t="str">
        <f t="shared" si="16"/>
        <v/>
      </c>
      <c r="BP53" s="98" t="str">
        <f t="shared" si="17"/>
        <v/>
      </c>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row>
    <row r="54" spans="1:97" s="4" customFormat="1" ht="18.75" customHeight="1" x14ac:dyDescent="0.2">
      <c r="A54" s="3">
        <f t="shared" si="18"/>
        <v>42</v>
      </c>
      <c r="B54" s="263"/>
      <c r="C54" s="263"/>
      <c r="D54" s="263"/>
      <c r="E54" s="259"/>
      <c r="F54" s="259"/>
      <c r="G54" s="43"/>
      <c r="H54" s="264"/>
      <c r="I54" s="261"/>
      <c r="J54" s="106"/>
      <c r="K54" s="247"/>
      <c r="L54" s="247"/>
      <c r="M54" s="247"/>
      <c r="N54" s="248" t="str">
        <f>IF(AND(K54&lt;&gt;"",L54&lt;&gt;"",J54&lt;&gt;""),ROUND(MIN(IF(OR(J54="OZZ",J54="ZZ"),5000,17300),TRUNC(0.75*(SUMIF($D$12:$D54,$D54,K$12:K54)+SUMIF($D$12:$D54,$D54,L$12:L54)),2)) - SUMIF($D$12:$D53,$D54,N$12:N53),2),"")</f>
        <v/>
      </c>
      <c r="O54" s="249" t="str">
        <f>IF(AND(K54&lt;&gt;"",L54&lt;&gt;"",M54&lt;&gt;"",J54&lt;&gt;"",AH54&lt;&gt;""),IF(OR(J54="OZZ",J54="ZZ"),ROUND(0-SUMIF($D$12:$D53,$D54,O$12:O53),2),IF(M54=0,0,ROUND(MIN(MIN(17300,TRUNC(0.75*(SUMIF($D$12:$D$2012,$D54,K$12:K$2012)+SUMIF($D$12:$D$2012,$D54,L$12:L$2012)),2)+SUMIF($D$12:$D54,$D54,AH$12:AH54))-SUMIF($D$12:$D53,$D54,O$12:O53)-SUMIF($D$12:$D$2012,$D54,N$12:N$2012),AH54),2))),"")</f>
        <v/>
      </c>
      <c r="P54" s="250" t="str">
        <f>IF(J54&lt;&gt;"",1000 - SUMIF($D$12:$D53,$D54,P$12:P53),"")</f>
        <v/>
      </c>
      <c r="Q54" s="106"/>
      <c r="R54" s="247"/>
      <c r="S54" s="247"/>
      <c r="T54" s="247"/>
      <c r="U54" s="248" t="str">
        <f>IF(AND(R54&lt;&gt;"",S54&lt;&gt;"",Q54&lt;&gt;""),ROUND(MIN(IF(OR(Q54="OZZ",Q54="ZZ"),5000,17300),TRUNC(0.75*(SUMIF($D$12:$D54,$D54,R$12:R54)+SUMIF($D$12:$D54,$D54,S$12:S54)),2)) - SUMIF($D$12:$D53,$D54,U$12:U53),2),"")</f>
        <v/>
      </c>
      <c r="V54" s="248" t="str">
        <f>IF(AND(R54&lt;&gt;"",S54&lt;&gt;"",T54&lt;&gt;"",Q54&lt;&gt;"",AL54&lt;&gt;""),IF(OR(Q54="OZZ",Q54="ZZ"),ROUND(0-SUMIF($D$12:$D53,$D54,V$12:V53),2),IF(T54=0,0,ROUND(MIN(MIN(17300,TRUNC(0.75*(SUMIF($D$12:$D$2012,$D54,R$12:R$2012)+SUMIF($D$12:$D$2012,$D54,S$12:S$2012)),2)+SUMIF($D$12:$D54,$D54,AL$12:AL54))-SUMIF($D$12:$D53,$D54,V$12:V53)-SUMIF($D$12:$D$2012,$D54,U$12:U$2012),AL54),2))),"")</f>
        <v/>
      </c>
      <c r="W54" s="250" t="str">
        <f>IF(Q54&lt;&gt;"",1000 - SUMIF($D$12:$D53,$D54,W$12:W53),"")</f>
        <v/>
      </c>
      <c r="X54" s="106"/>
      <c r="Y54" s="247"/>
      <c r="Z54" s="247"/>
      <c r="AA54" s="247"/>
      <c r="AB54" s="248" t="str">
        <f>IF(AND(Y54&lt;&gt;"",Z54&lt;&gt;"",X54&lt;&gt;""),ROUND(MIN(IF(OR(X54="OZZ",X54="ZZ"),5000,17300),TRUNC(0.75*(SUMIF($D$12:$D54,$D54,Y$12:Y54)+SUMIF($D$12:$D54,$D54,Z$12:Z54)),2)) - SUMIF($D$12:$D53,$D54,AB$12:AB53),2),"")</f>
        <v/>
      </c>
      <c r="AC54" s="251" t="str">
        <f>IF(AND(Y54&lt;&gt;"",Z54&lt;&gt;"",AA54&lt;&gt;"",X54&lt;&gt;"",AP54&lt;&gt;""),IF(OR(X54="OZZ",X54="ZZ"),ROUND(0-SUMIF($D$12:$D53,$D54,AC$12:AC53),2),IF(AA54=0,0,ROUND(MIN(MIN(17300,TRUNC(0.75*(SUMIF($D$12:$D$2012,$D54,Y$12:Y$2012)+SUMIF($D$12:$D$2012,$D54,Z$12:Z$2012)),2)+SUMIF($D$12:$D54,$D54,AP$12:AP54))-SUMIF($D$12:$D53,$D54,AC$12:AC53)-SUMIF($D$12:$D$2012,$D54,AB$12:AB$2012),AP54),2))),"")</f>
        <v/>
      </c>
      <c r="AD54" s="250" t="str">
        <f>IF(X54&lt;&gt;"",1000 - SUMIF($D$12:$D53,$D54,AD$12:AD53),"")</f>
        <v/>
      </c>
      <c r="AE54" s="252"/>
      <c r="AF54" s="253"/>
      <c r="AG54" s="254"/>
      <c r="AH54" s="255" t="str">
        <f t="shared" si="19"/>
        <v/>
      </c>
      <c r="AI54" s="256"/>
      <c r="AJ54" s="253"/>
      <c r="AK54" s="254"/>
      <c r="AL54" s="255" t="str">
        <f t="shared" si="20"/>
        <v/>
      </c>
      <c r="AM54" s="256"/>
      <c r="AN54" s="253"/>
      <c r="AO54" s="254"/>
      <c r="AP54" s="255" t="str">
        <f t="shared" si="0"/>
        <v/>
      </c>
      <c r="AQ54" s="116"/>
      <c r="AR54" s="116"/>
      <c r="AS54" s="117"/>
      <c r="AT54" s="118"/>
      <c r="AU54" s="119" t="str">
        <f>IF(D54&lt;&gt; "", IF(COUNTIF($D$12:$D54,$D54)&gt;1,0,IF(SUM(N54,U54,AB54)&gt;0,IF(AND(X54="",OR(Q54&lt;&gt;"",J54&lt;&gt;"")),IF(Q54&lt;&gt;"",Q54,IF(J54&lt;&gt;"",J54,0)),IF(AND(Q54&lt;&gt;"",J54&lt;&gt;"",Q54=J54),Q54,X54)),0)),"")</f>
        <v/>
      </c>
      <c r="AV54" s="119" t="str">
        <f>IF(D54&lt;&gt;"",IF(COUNTIF($D$12:$D54,$D54)&gt;1,0,IF(SUM(O54,V54,AC54)&gt;0,IF(AND(X54="",OR(Q54&lt;&gt;"",J54&lt;&gt;"")),IF(Q54&lt;&gt;"",Q54,IF(J54&lt;&gt;"",J54,0)),IF(AND(Q54&lt;&gt;"",J54&lt;&gt;"",Q54=J54),Q54,X54)),0)),"")</f>
        <v/>
      </c>
      <c r="AW54" s="119" t="str">
        <f>IF(D54&lt;&gt;"",IF(COUNTIF($D$12:$D54,$D54)&gt;1,0,IF(SUM(P54,W54,AD54)&gt;0,IF(AND(X54="",OR(Q54&lt;&gt;"",J54&lt;&gt;"")),IF(Q54&lt;&gt;"",Q54,IF(J54&lt;&gt;"",J54,0)),IF(AND(Q54&lt;&gt;"",J54&lt;&gt;"",Q54=J54),Q54,X54)),0)),"")</f>
        <v/>
      </c>
      <c r="AX54" s="118" t="str">
        <f t="shared" si="1"/>
        <v/>
      </c>
      <c r="AY54" s="118" t="str">
        <f t="shared" si="2"/>
        <v/>
      </c>
      <c r="AZ54" s="118" t="str">
        <f t="shared" si="3"/>
        <v/>
      </c>
      <c r="BA54" s="118" t="str">
        <f t="shared" si="4"/>
        <v/>
      </c>
      <c r="BB54" s="118" t="str">
        <f t="shared" si="5"/>
        <v/>
      </c>
      <c r="BC54" s="118" t="str">
        <f t="shared" si="6"/>
        <v/>
      </c>
      <c r="BD54" s="118" t="str">
        <f t="shared" si="7"/>
        <v/>
      </c>
      <c r="BE54" s="118" t="str">
        <f t="shared" si="8"/>
        <v/>
      </c>
      <c r="BF54" s="118" t="str">
        <f t="shared" si="9"/>
        <v/>
      </c>
      <c r="BG54" s="120"/>
      <c r="BH54" s="120" t="str">
        <f t="shared" si="10"/>
        <v/>
      </c>
      <c r="BI54" s="120" t="str">
        <f t="shared" si="11"/>
        <v/>
      </c>
      <c r="BJ54" s="121"/>
      <c r="BK54" s="120" t="str">
        <f t="shared" si="12"/>
        <v/>
      </c>
      <c r="BL54" s="120" t="str">
        <f t="shared" si="13"/>
        <v/>
      </c>
      <c r="BM54" s="120" t="str">
        <f t="shared" si="14"/>
        <v/>
      </c>
      <c r="BN54" s="120" t="str">
        <f t="shared" si="15"/>
        <v/>
      </c>
      <c r="BO54" s="98" t="str">
        <f t="shared" si="16"/>
        <v/>
      </c>
      <c r="BP54" s="98" t="str">
        <f t="shared" si="17"/>
        <v/>
      </c>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row>
    <row r="55" spans="1:97" s="4" customFormat="1" ht="18.75" customHeight="1" x14ac:dyDescent="0.2">
      <c r="A55" s="3">
        <f t="shared" si="18"/>
        <v>43</v>
      </c>
      <c r="B55" s="263"/>
      <c r="C55" s="263"/>
      <c r="D55" s="263"/>
      <c r="E55" s="259"/>
      <c r="F55" s="259"/>
      <c r="G55" s="43"/>
      <c r="H55" s="264"/>
      <c r="I55" s="261"/>
      <c r="J55" s="106"/>
      <c r="K55" s="247"/>
      <c r="L55" s="247"/>
      <c r="M55" s="247"/>
      <c r="N55" s="248" t="str">
        <f>IF(AND(K55&lt;&gt;"",L55&lt;&gt;"",J55&lt;&gt;""),ROUND(MIN(IF(OR(J55="OZZ",J55="ZZ"),5000,17300),TRUNC(0.75*(SUMIF($D$12:$D55,$D55,K$12:K55)+SUMIF($D$12:$D55,$D55,L$12:L55)),2)) - SUMIF($D$12:$D54,$D55,N$12:N54),2),"")</f>
        <v/>
      </c>
      <c r="O55" s="249" t="str">
        <f>IF(AND(K55&lt;&gt;"",L55&lt;&gt;"",M55&lt;&gt;"",J55&lt;&gt;"",AH55&lt;&gt;""),IF(OR(J55="OZZ",J55="ZZ"),ROUND(0-SUMIF($D$12:$D54,$D55,O$12:O54),2),IF(M55=0,0,ROUND(MIN(MIN(17300,TRUNC(0.75*(SUMIF($D$12:$D$2012,$D55,K$12:K$2012)+SUMIF($D$12:$D$2012,$D55,L$12:L$2012)),2)+SUMIF($D$12:$D55,$D55,AH$12:AH55))-SUMIF($D$12:$D54,$D55,O$12:O54)-SUMIF($D$12:$D$2012,$D55,N$12:N$2012),AH55),2))),"")</f>
        <v/>
      </c>
      <c r="P55" s="250" t="str">
        <f>IF(J55&lt;&gt;"",1000 - SUMIF($D$12:$D54,$D55,P$12:P54),"")</f>
        <v/>
      </c>
      <c r="Q55" s="106"/>
      <c r="R55" s="247"/>
      <c r="S55" s="247"/>
      <c r="T55" s="247"/>
      <c r="U55" s="248" t="str">
        <f>IF(AND(R55&lt;&gt;"",S55&lt;&gt;"",Q55&lt;&gt;""),ROUND(MIN(IF(OR(Q55="OZZ",Q55="ZZ"),5000,17300),TRUNC(0.75*(SUMIF($D$12:$D55,$D55,R$12:R55)+SUMIF($D$12:$D55,$D55,S$12:S55)),2)) - SUMIF($D$12:$D54,$D55,U$12:U54),2),"")</f>
        <v/>
      </c>
      <c r="V55" s="248" t="str">
        <f>IF(AND(R55&lt;&gt;"",S55&lt;&gt;"",T55&lt;&gt;"",Q55&lt;&gt;"",AL55&lt;&gt;""),IF(OR(Q55="OZZ",Q55="ZZ"),ROUND(0-SUMIF($D$12:$D54,$D55,V$12:V54),2),IF(T55=0,0,ROUND(MIN(MIN(17300,TRUNC(0.75*(SUMIF($D$12:$D$2012,$D55,R$12:R$2012)+SUMIF($D$12:$D$2012,$D55,S$12:S$2012)),2)+SUMIF($D$12:$D55,$D55,AL$12:AL55))-SUMIF($D$12:$D54,$D55,V$12:V54)-SUMIF($D$12:$D$2012,$D55,U$12:U$2012),AL55),2))),"")</f>
        <v/>
      </c>
      <c r="W55" s="250" t="str">
        <f>IF(Q55&lt;&gt;"",1000 - SUMIF($D$12:$D54,$D55,W$12:W54),"")</f>
        <v/>
      </c>
      <c r="X55" s="106"/>
      <c r="Y55" s="247"/>
      <c r="Z55" s="247"/>
      <c r="AA55" s="247"/>
      <c r="AB55" s="248" t="str">
        <f>IF(AND(Y55&lt;&gt;"",Z55&lt;&gt;"",X55&lt;&gt;""),ROUND(MIN(IF(OR(X55="OZZ",X55="ZZ"),5000,17300),TRUNC(0.75*(SUMIF($D$12:$D55,$D55,Y$12:Y55)+SUMIF($D$12:$D55,$D55,Z$12:Z55)),2)) - SUMIF($D$12:$D54,$D55,AB$12:AB54),2),"")</f>
        <v/>
      </c>
      <c r="AC55" s="251" t="str">
        <f>IF(AND(Y55&lt;&gt;"",Z55&lt;&gt;"",AA55&lt;&gt;"",X55&lt;&gt;"",AP55&lt;&gt;""),IF(OR(X55="OZZ",X55="ZZ"),ROUND(0-SUMIF($D$12:$D54,$D55,AC$12:AC54),2),IF(AA55=0,0,ROUND(MIN(MIN(17300,TRUNC(0.75*(SUMIF($D$12:$D$2012,$D55,Y$12:Y$2012)+SUMIF($D$12:$D$2012,$D55,Z$12:Z$2012)),2)+SUMIF($D$12:$D55,$D55,AP$12:AP55))-SUMIF($D$12:$D54,$D55,AC$12:AC54)-SUMIF($D$12:$D$2012,$D55,AB$12:AB$2012),AP55),2))),"")</f>
        <v/>
      </c>
      <c r="AD55" s="250" t="str">
        <f>IF(X55&lt;&gt;"",1000 - SUMIF($D$12:$D54,$D55,AD$12:AD54),"")</f>
        <v/>
      </c>
      <c r="AE55" s="252"/>
      <c r="AF55" s="253"/>
      <c r="AG55" s="254"/>
      <c r="AH55" s="255" t="str">
        <f t="shared" si="19"/>
        <v/>
      </c>
      <c r="AI55" s="256"/>
      <c r="AJ55" s="253"/>
      <c r="AK55" s="254"/>
      <c r="AL55" s="255" t="str">
        <f t="shared" si="20"/>
        <v/>
      </c>
      <c r="AM55" s="256"/>
      <c r="AN55" s="253"/>
      <c r="AO55" s="254"/>
      <c r="AP55" s="255" t="str">
        <f t="shared" si="0"/>
        <v/>
      </c>
      <c r="AQ55" s="116"/>
      <c r="AR55" s="116"/>
      <c r="AS55" s="117"/>
      <c r="AT55" s="118"/>
      <c r="AU55" s="119" t="str">
        <f>IF(D55&lt;&gt; "", IF(COUNTIF($D$12:$D55,$D55)&gt;1,0,IF(SUM(N55,U55,AB55)&gt;0,IF(AND(X55="",OR(Q55&lt;&gt;"",J55&lt;&gt;"")),IF(Q55&lt;&gt;"",Q55,IF(J55&lt;&gt;"",J55,0)),IF(AND(Q55&lt;&gt;"",J55&lt;&gt;"",Q55=J55),Q55,X55)),0)),"")</f>
        <v/>
      </c>
      <c r="AV55" s="119" t="str">
        <f>IF(D55&lt;&gt;"",IF(COUNTIF($D$12:$D55,$D55)&gt;1,0,IF(SUM(O55,V55,AC55)&gt;0,IF(AND(X55="",OR(Q55&lt;&gt;"",J55&lt;&gt;"")),IF(Q55&lt;&gt;"",Q55,IF(J55&lt;&gt;"",J55,0)),IF(AND(Q55&lt;&gt;"",J55&lt;&gt;"",Q55=J55),Q55,X55)),0)),"")</f>
        <v/>
      </c>
      <c r="AW55" s="119" t="str">
        <f>IF(D55&lt;&gt;"",IF(COUNTIF($D$12:$D55,$D55)&gt;1,0,IF(SUM(P55,W55,AD55)&gt;0,IF(AND(X55="",OR(Q55&lt;&gt;"",J55&lt;&gt;"")),IF(Q55&lt;&gt;"",Q55,IF(J55&lt;&gt;"",J55,0)),IF(AND(Q55&lt;&gt;"",J55&lt;&gt;"",Q55=J55),Q55,X55)),0)),"")</f>
        <v/>
      </c>
      <c r="AX55" s="118" t="str">
        <f t="shared" si="1"/>
        <v/>
      </c>
      <c r="AY55" s="118" t="str">
        <f t="shared" si="2"/>
        <v/>
      </c>
      <c r="AZ55" s="118" t="str">
        <f t="shared" si="3"/>
        <v/>
      </c>
      <c r="BA55" s="118" t="str">
        <f t="shared" si="4"/>
        <v/>
      </c>
      <c r="BB55" s="118" t="str">
        <f t="shared" si="5"/>
        <v/>
      </c>
      <c r="BC55" s="118" t="str">
        <f t="shared" si="6"/>
        <v/>
      </c>
      <c r="BD55" s="118" t="str">
        <f t="shared" si="7"/>
        <v/>
      </c>
      <c r="BE55" s="118" t="str">
        <f t="shared" si="8"/>
        <v/>
      </c>
      <c r="BF55" s="118" t="str">
        <f t="shared" si="9"/>
        <v/>
      </c>
      <c r="BG55" s="120"/>
      <c r="BH55" s="120" t="str">
        <f t="shared" si="10"/>
        <v/>
      </c>
      <c r="BI55" s="120" t="str">
        <f t="shared" si="11"/>
        <v/>
      </c>
      <c r="BJ55" s="121"/>
      <c r="BK55" s="120" t="str">
        <f t="shared" si="12"/>
        <v/>
      </c>
      <c r="BL55" s="120" t="str">
        <f t="shared" si="13"/>
        <v/>
      </c>
      <c r="BM55" s="120" t="str">
        <f t="shared" si="14"/>
        <v/>
      </c>
      <c r="BN55" s="120" t="str">
        <f t="shared" si="15"/>
        <v/>
      </c>
      <c r="BO55" s="98" t="str">
        <f t="shared" si="16"/>
        <v/>
      </c>
      <c r="BP55" s="98" t="str">
        <f t="shared" si="17"/>
        <v/>
      </c>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row>
    <row r="56" spans="1:97" s="4" customFormat="1" ht="18.75" customHeight="1" x14ac:dyDescent="0.2">
      <c r="A56" s="3">
        <f t="shared" si="18"/>
        <v>44</v>
      </c>
      <c r="B56" s="263"/>
      <c r="C56" s="263"/>
      <c r="D56" s="263"/>
      <c r="E56" s="259"/>
      <c r="F56" s="259"/>
      <c r="G56" s="43"/>
      <c r="H56" s="264"/>
      <c r="I56" s="261"/>
      <c r="J56" s="106"/>
      <c r="K56" s="247"/>
      <c r="L56" s="247"/>
      <c r="M56" s="247"/>
      <c r="N56" s="248" t="str">
        <f>IF(AND(K56&lt;&gt;"",L56&lt;&gt;"",J56&lt;&gt;""),ROUND(MIN(IF(OR(J56="OZZ",J56="ZZ"),5000,17300),TRUNC(0.75*(SUMIF($D$12:$D56,$D56,K$12:K56)+SUMIF($D$12:$D56,$D56,L$12:L56)),2)) - SUMIF($D$12:$D55,$D56,N$12:N55),2),"")</f>
        <v/>
      </c>
      <c r="O56" s="249" t="str">
        <f>IF(AND(K56&lt;&gt;"",L56&lt;&gt;"",M56&lt;&gt;"",J56&lt;&gt;"",AH56&lt;&gt;""),IF(OR(J56="OZZ",J56="ZZ"),ROUND(0-SUMIF($D$12:$D55,$D56,O$12:O55),2),IF(M56=0,0,ROUND(MIN(MIN(17300,TRUNC(0.75*(SUMIF($D$12:$D$2012,$D56,K$12:K$2012)+SUMIF($D$12:$D$2012,$D56,L$12:L$2012)),2)+SUMIF($D$12:$D56,$D56,AH$12:AH56))-SUMIF($D$12:$D55,$D56,O$12:O55)-SUMIF($D$12:$D$2012,$D56,N$12:N$2012),AH56),2))),"")</f>
        <v/>
      </c>
      <c r="P56" s="250" t="str">
        <f>IF(J56&lt;&gt;"",1000 - SUMIF($D$12:$D55,$D56,P$12:P55),"")</f>
        <v/>
      </c>
      <c r="Q56" s="106"/>
      <c r="R56" s="247"/>
      <c r="S56" s="247"/>
      <c r="T56" s="247"/>
      <c r="U56" s="248" t="str">
        <f>IF(AND(R56&lt;&gt;"",S56&lt;&gt;"",Q56&lt;&gt;""),ROUND(MIN(IF(OR(Q56="OZZ",Q56="ZZ"),5000,17300),TRUNC(0.75*(SUMIF($D$12:$D56,$D56,R$12:R56)+SUMIF($D$12:$D56,$D56,S$12:S56)),2)) - SUMIF($D$12:$D55,$D56,U$12:U55),2),"")</f>
        <v/>
      </c>
      <c r="V56" s="248" t="str">
        <f>IF(AND(R56&lt;&gt;"",S56&lt;&gt;"",T56&lt;&gt;"",Q56&lt;&gt;"",AL56&lt;&gt;""),IF(OR(Q56="OZZ",Q56="ZZ"),ROUND(0-SUMIF($D$12:$D55,$D56,V$12:V55),2),IF(T56=0,0,ROUND(MIN(MIN(17300,TRUNC(0.75*(SUMIF($D$12:$D$2012,$D56,R$12:R$2012)+SUMIF($D$12:$D$2012,$D56,S$12:S$2012)),2)+SUMIF($D$12:$D56,$D56,AL$12:AL56))-SUMIF($D$12:$D55,$D56,V$12:V55)-SUMIF($D$12:$D$2012,$D56,U$12:U$2012),AL56),2))),"")</f>
        <v/>
      </c>
      <c r="W56" s="250" t="str">
        <f>IF(Q56&lt;&gt;"",1000 - SUMIF($D$12:$D55,$D56,W$12:W55),"")</f>
        <v/>
      </c>
      <c r="X56" s="106"/>
      <c r="Y56" s="247"/>
      <c r="Z56" s="247"/>
      <c r="AA56" s="247"/>
      <c r="AB56" s="248" t="str">
        <f>IF(AND(Y56&lt;&gt;"",Z56&lt;&gt;"",X56&lt;&gt;""),ROUND(MIN(IF(OR(X56="OZZ",X56="ZZ"),5000,17300),TRUNC(0.75*(SUMIF($D$12:$D56,$D56,Y$12:Y56)+SUMIF($D$12:$D56,$D56,Z$12:Z56)),2)) - SUMIF($D$12:$D55,$D56,AB$12:AB55),2),"")</f>
        <v/>
      </c>
      <c r="AC56" s="251" t="str">
        <f>IF(AND(Y56&lt;&gt;"",Z56&lt;&gt;"",AA56&lt;&gt;"",X56&lt;&gt;"",AP56&lt;&gt;""),IF(OR(X56="OZZ",X56="ZZ"),ROUND(0-SUMIF($D$12:$D55,$D56,AC$12:AC55),2),IF(AA56=0,0,ROUND(MIN(MIN(17300,TRUNC(0.75*(SUMIF($D$12:$D$2012,$D56,Y$12:Y$2012)+SUMIF($D$12:$D$2012,$D56,Z$12:Z$2012)),2)+SUMIF($D$12:$D56,$D56,AP$12:AP56))-SUMIF($D$12:$D55,$D56,AC$12:AC55)-SUMIF($D$12:$D$2012,$D56,AB$12:AB$2012),AP56),2))),"")</f>
        <v/>
      </c>
      <c r="AD56" s="250" t="str">
        <f>IF(X56&lt;&gt;"",1000 - SUMIF($D$12:$D55,$D56,AD$12:AD55),"")</f>
        <v/>
      </c>
      <c r="AE56" s="252"/>
      <c r="AF56" s="253"/>
      <c r="AG56" s="254"/>
      <c r="AH56" s="255" t="str">
        <f t="shared" si="19"/>
        <v/>
      </c>
      <c r="AI56" s="256"/>
      <c r="AJ56" s="253"/>
      <c r="AK56" s="254"/>
      <c r="AL56" s="255" t="str">
        <f t="shared" si="20"/>
        <v/>
      </c>
      <c r="AM56" s="256"/>
      <c r="AN56" s="253"/>
      <c r="AO56" s="254"/>
      <c r="AP56" s="255" t="str">
        <f t="shared" si="0"/>
        <v/>
      </c>
      <c r="AQ56" s="116"/>
      <c r="AR56" s="116"/>
      <c r="AS56" s="117"/>
      <c r="AT56" s="118"/>
      <c r="AU56" s="119" t="str">
        <f>IF(D56&lt;&gt; "", IF(COUNTIF($D$12:$D56,$D56)&gt;1,0,IF(SUM(N56,U56,AB56)&gt;0,IF(AND(X56="",OR(Q56&lt;&gt;"",J56&lt;&gt;"")),IF(Q56&lt;&gt;"",Q56,IF(J56&lt;&gt;"",J56,0)),IF(AND(Q56&lt;&gt;"",J56&lt;&gt;"",Q56=J56),Q56,X56)),0)),"")</f>
        <v/>
      </c>
      <c r="AV56" s="119" t="str">
        <f>IF(D56&lt;&gt;"",IF(COUNTIF($D$12:$D56,$D56)&gt;1,0,IF(SUM(O56,V56,AC56)&gt;0,IF(AND(X56="",OR(Q56&lt;&gt;"",J56&lt;&gt;"")),IF(Q56&lt;&gt;"",Q56,IF(J56&lt;&gt;"",J56,0)),IF(AND(Q56&lt;&gt;"",J56&lt;&gt;"",Q56=J56),Q56,X56)),0)),"")</f>
        <v/>
      </c>
      <c r="AW56" s="119" t="str">
        <f>IF(D56&lt;&gt;"",IF(COUNTIF($D$12:$D56,$D56)&gt;1,0,IF(SUM(P56,W56,AD56)&gt;0,IF(AND(X56="",OR(Q56&lt;&gt;"",J56&lt;&gt;"")),IF(Q56&lt;&gt;"",Q56,IF(J56&lt;&gt;"",J56,0)),IF(AND(Q56&lt;&gt;"",J56&lt;&gt;"",Q56=J56),Q56,X56)),0)),"")</f>
        <v/>
      </c>
      <c r="AX56" s="118" t="str">
        <f t="shared" si="1"/>
        <v/>
      </c>
      <c r="AY56" s="118" t="str">
        <f t="shared" si="2"/>
        <v/>
      </c>
      <c r="AZ56" s="118" t="str">
        <f t="shared" si="3"/>
        <v/>
      </c>
      <c r="BA56" s="118" t="str">
        <f t="shared" si="4"/>
        <v/>
      </c>
      <c r="BB56" s="118" t="str">
        <f t="shared" si="5"/>
        <v/>
      </c>
      <c r="BC56" s="118" t="str">
        <f t="shared" si="6"/>
        <v/>
      </c>
      <c r="BD56" s="118" t="str">
        <f t="shared" si="7"/>
        <v/>
      </c>
      <c r="BE56" s="118" t="str">
        <f t="shared" si="8"/>
        <v/>
      </c>
      <c r="BF56" s="118" t="str">
        <f t="shared" si="9"/>
        <v/>
      </c>
      <c r="BG56" s="120"/>
      <c r="BH56" s="120" t="str">
        <f t="shared" si="10"/>
        <v/>
      </c>
      <c r="BI56" s="120" t="str">
        <f t="shared" si="11"/>
        <v/>
      </c>
      <c r="BJ56" s="121"/>
      <c r="BK56" s="120" t="str">
        <f t="shared" si="12"/>
        <v/>
      </c>
      <c r="BL56" s="120" t="str">
        <f t="shared" si="13"/>
        <v/>
      </c>
      <c r="BM56" s="120" t="str">
        <f t="shared" si="14"/>
        <v/>
      </c>
      <c r="BN56" s="120" t="str">
        <f t="shared" si="15"/>
        <v/>
      </c>
      <c r="BO56" s="98" t="str">
        <f t="shared" si="16"/>
        <v/>
      </c>
      <c r="BP56" s="98" t="str">
        <f t="shared" si="17"/>
        <v/>
      </c>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row>
    <row r="57" spans="1:97" s="4" customFormat="1" ht="18.75" customHeight="1" x14ac:dyDescent="0.2">
      <c r="A57" s="3">
        <f t="shared" si="18"/>
        <v>45</v>
      </c>
      <c r="B57" s="263"/>
      <c r="C57" s="263"/>
      <c r="D57" s="263"/>
      <c r="E57" s="259"/>
      <c r="F57" s="259"/>
      <c r="G57" s="43"/>
      <c r="H57" s="264"/>
      <c r="I57" s="261"/>
      <c r="J57" s="106"/>
      <c r="K57" s="247"/>
      <c r="L57" s="247"/>
      <c r="M57" s="247"/>
      <c r="N57" s="248" t="str">
        <f>IF(AND(K57&lt;&gt;"",L57&lt;&gt;"",J57&lt;&gt;""),ROUND(MIN(IF(OR(J57="OZZ",J57="ZZ"),5000,17300),TRUNC(0.75*(SUMIF($D$12:$D57,$D57,K$12:K57)+SUMIF($D$12:$D57,$D57,L$12:L57)),2)) - SUMIF($D$12:$D56,$D57,N$12:N56),2),"")</f>
        <v/>
      </c>
      <c r="O57" s="249" t="str">
        <f>IF(AND(K57&lt;&gt;"",L57&lt;&gt;"",M57&lt;&gt;"",J57&lt;&gt;"",AH57&lt;&gt;""),IF(OR(J57="OZZ",J57="ZZ"),ROUND(0-SUMIF($D$12:$D56,$D57,O$12:O56),2),IF(M57=0,0,ROUND(MIN(MIN(17300,TRUNC(0.75*(SUMIF($D$12:$D$2012,$D57,K$12:K$2012)+SUMIF($D$12:$D$2012,$D57,L$12:L$2012)),2)+SUMIF($D$12:$D57,$D57,AH$12:AH57))-SUMIF($D$12:$D56,$D57,O$12:O56)-SUMIF($D$12:$D$2012,$D57,N$12:N$2012),AH57),2))),"")</f>
        <v/>
      </c>
      <c r="P57" s="250" t="str">
        <f>IF(J57&lt;&gt;"",1000 - SUMIF($D$12:$D56,$D57,P$12:P56),"")</f>
        <v/>
      </c>
      <c r="Q57" s="106"/>
      <c r="R57" s="247"/>
      <c r="S57" s="247"/>
      <c r="T57" s="247"/>
      <c r="U57" s="248" t="str">
        <f>IF(AND(R57&lt;&gt;"",S57&lt;&gt;"",Q57&lt;&gt;""),ROUND(MIN(IF(OR(Q57="OZZ",Q57="ZZ"),5000,17300),TRUNC(0.75*(SUMIF($D$12:$D57,$D57,R$12:R57)+SUMIF($D$12:$D57,$D57,S$12:S57)),2)) - SUMIF($D$12:$D56,$D57,U$12:U56),2),"")</f>
        <v/>
      </c>
      <c r="V57" s="248" t="str">
        <f>IF(AND(R57&lt;&gt;"",S57&lt;&gt;"",T57&lt;&gt;"",Q57&lt;&gt;"",AL57&lt;&gt;""),IF(OR(Q57="OZZ",Q57="ZZ"),ROUND(0-SUMIF($D$12:$D56,$D57,V$12:V56),2),IF(T57=0,0,ROUND(MIN(MIN(17300,TRUNC(0.75*(SUMIF($D$12:$D$2012,$D57,R$12:R$2012)+SUMIF($D$12:$D$2012,$D57,S$12:S$2012)),2)+SUMIF($D$12:$D57,$D57,AL$12:AL57))-SUMIF($D$12:$D56,$D57,V$12:V56)-SUMIF($D$12:$D$2012,$D57,U$12:U$2012),AL57),2))),"")</f>
        <v/>
      </c>
      <c r="W57" s="250" t="str">
        <f>IF(Q57&lt;&gt;"",1000 - SUMIF($D$12:$D56,$D57,W$12:W56),"")</f>
        <v/>
      </c>
      <c r="X57" s="106"/>
      <c r="Y57" s="247"/>
      <c r="Z57" s="247"/>
      <c r="AA57" s="247"/>
      <c r="AB57" s="248" t="str">
        <f>IF(AND(Y57&lt;&gt;"",Z57&lt;&gt;"",X57&lt;&gt;""),ROUND(MIN(IF(OR(X57="OZZ",X57="ZZ"),5000,17300),TRUNC(0.75*(SUMIF($D$12:$D57,$D57,Y$12:Y57)+SUMIF($D$12:$D57,$D57,Z$12:Z57)),2)) - SUMIF($D$12:$D56,$D57,AB$12:AB56),2),"")</f>
        <v/>
      </c>
      <c r="AC57" s="251" t="str">
        <f>IF(AND(Y57&lt;&gt;"",Z57&lt;&gt;"",AA57&lt;&gt;"",X57&lt;&gt;"",AP57&lt;&gt;""),IF(OR(X57="OZZ",X57="ZZ"),ROUND(0-SUMIF($D$12:$D56,$D57,AC$12:AC56),2),IF(AA57=0,0,ROUND(MIN(MIN(17300,TRUNC(0.75*(SUMIF($D$12:$D$2012,$D57,Y$12:Y$2012)+SUMIF($D$12:$D$2012,$D57,Z$12:Z$2012)),2)+SUMIF($D$12:$D57,$D57,AP$12:AP57))-SUMIF($D$12:$D56,$D57,AC$12:AC56)-SUMIF($D$12:$D$2012,$D57,AB$12:AB$2012),AP57),2))),"")</f>
        <v/>
      </c>
      <c r="AD57" s="250" t="str">
        <f>IF(X57&lt;&gt;"",1000 - SUMIF($D$12:$D56,$D57,AD$12:AD56),"")</f>
        <v/>
      </c>
      <c r="AE57" s="252"/>
      <c r="AF57" s="253"/>
      <c r="AG57" s="254"/>
      <c r="AH57" s="255" t="str">
        <f t="shared" si="19"/>
        <v/>
      </c>
      <c r="AI57" s="256"/>
      <c r="AJ57" s="253"/>
      <c r="AK57" s="254"/>
      <c r="AL57" s="255" t="str">
        <f t="shared" si="20"/>
        <v/>
      </c>
      <c r="AM57" s="256"/>
      <c r="AN57" s="253"/>
      <c r="AO57" s="254"/>
      <c r="AP57" s="255" t="str">
        <f t="shared" si="0"/>
        <v/>
      </c>
      <c r="AQ57" s="116"/>
      <c r="AR57" s="116"/>
      <c r="AS57" s="117"/>
      <c r="AT57" s="118"/>
      <c r="AU57" s="119" t="str">
        <f>IF(D57&lt;&gt; "", IF(COUNTIF($D$12:$D57,$D57)&gt;1,0,IF(SUM(N57,U57,AB57)&gt;0,IF(AND(X57="",OR(Q57&lt;&gt;"",J57&lt;&gt;"")),IF(Q57&lt;&gt;"",Q57,IF(J57&lt;&gt;"",J57,0)),IF(AND(Q57&lt;&gt;"",J57&lt;&gt;"",Q57=J57),Q57,X57)),0)),"")</f>
        <v/>
      </c>
      <c r="AV57" s="119" t="str">
        <f>IF(D57&lt;&gt;"",IF(COUNTIF($D$12:$D57,$D57)&gt;1,0,IF(SUM(O57,V57,AC57)&gt;0,IF(AND(X57="",OR(Q57&lt;&gt;"",J57&lt;&gt;"")),IF(Q57&lt;&gt;"",Q57,IF(J57&lt;&gt;"",J57,0)),IF(AND(Q57&lt;&gt;"",J57&lt;&gt;"",Q57=J57),Q57,X57)),0)),"")</f>
        <v/>
      </c>
      <c r="AW57" s="119" t="str">
        <f>IF(D57&lt;&gt;"",IF(COUNTIF($D$12:$D57,$D57)&gt;1,0,IF(SUM(P57,W57,AD57)&gt;0,IF(AND(X57="",OR(Q57&lt;&gt;"",J57&lt;&gt;"")),IF(Q57&lt;&gt;"",Q57,IF(J57&lt;&gt;"",J57,0)),IF(AND(Q57&lt;&gt;"",J57&lt;&gt;"",Q57=J57),Q57,X57)),0)),"")</f>
        <v/>
      </c>
      <c r="AX57" s="118" t="str">
        <f t="shared" si="1"/>
        <v/>
      </c>
      <c r="AY57" s="118" t="str">
        <f t="shared" si="2"/>
        <v/>
      </c>
      <c r="AZ57" s="118" t="str">
        <f t="shared" si="3"/>
        <v/>
      </c>
      <c r="BA57" s="118" t="str">
        <f t="shared" si="4"/>
        <v/>
      </c>
      <c r="BB57" s="118" t="str">
        <f t="shared" si="5"/>
        <v/>
      </c>
      <c r="BC57" s="118" t="str">
        <f t="shared" si="6"/>
        <v/>
      </c>
      <c r="BD57" s="118" t="str">
        <f t="shared" si="7"/>
        <v/>
      </c>
      <c r="BE57" s="118" t="str">
        <f t="shared" si="8"/>
        <v/>
      </c>
      <c r="BF57" s="118" t="str">
        <f t="shared" si="9"/>
        <v/>
      </c>
      <c r="BG57" s="120"/>
      <c r="BH57" s="120" t="str">
        <f t="shared" si="10"/>
        <v/>
      </c>
      <c r="BI57" s="120" t="str">
        <f t="shared" si="11"/>
        <v/>
      </c>
      <c r="BJ57" s="121"/>
      <c r="BK57" s="120" t="str">
        <f t="shared" si="12"/>
        <v/>
      </c>
      <c r="BL57" s="120" t="str">
        <f t="shared" si="13"/>
        <v/>
      </c>
      <c r="BM57" s="120" t="str">
        <f t="shared" si="14"/>
        <v/>
      </c>
      <c r="BN57" s="120" t="str">
        <f t="shared" si="15"/>
        <v/>
      </c>
      <c r="BO57" s="98" t="str">
        <f t="shared" si="16"/>
        <v/>
      </c>
      <c r="BP57" s="98" t="str">
        <f t="shared" si="17"/>
        <v/>
      </c>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row>
    <row r="58" spans="1:97" s="4" customFormat="1" ht="18.75" customHeight="1" x14ac:dyDescent="0.2">
      <c r="A58" s="3">
        <f t="shared" si="18"/>
        <v>46</v>
      </c>
      <c r="B58" s="263"/>
      <c r="C58" s="263"/>
      <c r="D58" s="263"/>
      <c r="E58" s="259"/>
      <c r="F58" s="259"/>
      <c r="G58" s="43"/>
      <c r="H58" s="264"/>
      <c r="I58" s="261"/>
      <c r="J58" s="106"/>
      <c r="K58" s="247"/>
      <c r="L58" s="247"/>
      <c r="M58" s="247"/>
      <c r="N58" s="248" t="str">
        <f>IF(AND(K58&lt;&gt;"",L58&lt;&gt;"",J58&lt;&gt;""),ROUND(MIN(IF(OR(J58="OZZ",J58="ZZ"),5000,17300),TRUNC(0.75*(SUMIF($D$12:$D58,$D58,K$12:K58)+SUMIF($D$12:$D58,$D58,L$12:L58)),2)) - SUMIF($D$12:$D57,$D58,N$12:N57),2),"")</f>
        <v/>
      </c>
      <c r="O58" s="249" t="str">
        <f>IF(AND(K58&lt;&gt;"",L58&lt;&gt;"",M58&lt;&gt;"",J58&lt;&gt;"",AH58&lt;&gt;""),IF(OR(J58="OZZ",J58="ZZ"),ROUND(0-SUMIF($D$12:$D57,$D58,O$12:O57),2),IF(M58=0,0,ROUND(MIN(MIN(17300,TRUNC(0.75*(SUMIF($D$12:$D$2012,$D58,K$12:K$2012)+SUMIF($D$12:$D$2012,$D58,L$12:L$2012)),2)+SUMIF($D$12:$D58,$D58,AH$12:AH58))-SUMIF($D$12:$D57,$D58,O$12:O57)-SUMIF($D$12:$D$2012,$D58,N$12:N$2012),AH58),2))),"")</f>
        <v/>
      </c>
      <c r="P58" s="250" t="str">
        <f>IF(J58&lt;&gt;"",1000 - SUMIF($D$12:$D57,$D58,P$12:P57),"")</f>
        <v/>
      </c>
      <c r="Q58" s="106"/>
      <c r="R58" s="247"/>
      <c r="S58" s="247"/>
      <c r="T58" s="247"/>
      <c r="U58" s="248" t="str">
        <f>IF(AND(R58&lt;&gt;"",S58&lt;&gt;"",Q58&lt;&gt;""),ROUND(MIN(IF(OR(Q58="OZZ",Q58="ZZ"),5000,17300),TRUNC(0.75*(SUMIF($D$12:$D58,$D58,R$12:R58)+SUMIF($D$12:$D58,$D58,S$12:S58)),2)) - SUMIF($D$12:$D57,$D58,U$12:U57),2),"")</f>
        <v/>
      </c>
      <c r="V58" s="248" t="str">
        <f>IF(AND(R58&lt;&gt;"",S58&lt;&gt;"",T58&lt;&gt;"",Q58&lt;&gt;"",AL58&lt;&gt;""),IF(OR(Q58="OZZ",Q58="ZZ"),ROUND(0-SUMIF($D$12:$D57,$D58,V$12:V57),2),IF(T58=0,0,ROUND(MIN(MIN(17300,TRUNC(0.75*(SUMIF($D$12:$D$2012,$D58,R$12:R$2012)+SUMIF($D$12:$D$2012,$D58,S$12:S$2012)),2)+SUMIF($D$12:$D58,$D58,AL$12:AL58))-SUMIF($D$12:$D57,$D58,V$12:V57)-SUMIF($D$12:$D$2012,$D58,U$12:U$2012),AL58),2))),"")</f>
        <v/>
      </c>
      <c r="W58" s="250" t="str">
        <f>IF(Q58&lt;&gt;"",1000 - SUMIF($D$12:$D57,$D58,W$12:W57),"")</f>
        <v/>
      </c>
      <c r="X58" s="106"/>
      <c r="Y58" s="247"/>
      <c r="Z58" s="247"/>
      <c r="AA58" s="247"/>
      <c r="AB58" s="248" t="str">
        <f>IF(AND(Y58&lt;&gt;"",Z58&lt;&gt;"",X58&lt;&gt;""),ROUND(MIN(IF(OR(X58="OZZ",X58="ZZ"),5000,17300),TRUNC(0.75*(SUMIF($D$12:$D58,$D58,Y$12:Y58)+SUMIF($D$12:$D58,$D58,Z$12:Z58)),2)) - SUMIF($D$12:$D57,$D58,AB$12:AB57),2),"")</f>
        <v/>
      </c>
      <c r="AC58" s="251" t="str">
        <f>IF(AND(Y58&lt;&gt;"",Z58&lt;&gt;"",AA58&lt;&gt;"",X58&lt;&gt;"",AP58&lt;&gt;""),IF(OR(X58="OZZ",X58="ZZ"),ROUND(0-SUMIF($D$12:$D57,$D58,AC$12:AC57),2),IF(AA58=0,0,ROUND(MIN(MIN(17300,TRUNC(0.75*(SUMIF($D$12:$D$2012,$D58,Y$12:Y$2012)+SUMIF($D$12:$D$2012,$D58,Z$12:Z$2012)),2)+SUMIF($D$12:$D58,$D58,AP$12:AP58))-SUMIF($D$12:$D57,$D58,AC$12:AC57)-SUMIF($D$12:$D$2012,$D58,AB$12:AB$2012),AP58),2))),"")</f>
        <v/>
      </c>
      <c r="AD58" s="250" t="str">
        <f>IF(X58&lt;&gt;"",1000 - SUMIF($D$12:$D57,$D58,AD$12:AD57),"")</f>
        <v/>
      </c>
      <c r="AE58" s="252"/>
      <c r="AF58" s="253"/>
      <c r="AG58" s="254"/>
      <c r="AH58" s="255" t="str">
        <f t="shared" si="19"/>
        <v/>
      </c>
      <c r="AI58" s="256"/>
      <c r="AJ58" s="253"/>
      <c r="AK58" s="254"/>
      <c r="AL58" s="255" t="str">
        <f t="shared" si="20"/>
        <v/>
      </c>
      <c r="AM58" s="256"/>
      <c r="AN58" s="253"/>
      <c r="AO58" s="254"/>
      <c r="AP58" s="255" t="str">
        <f t="shared" si="0"/>
        <v/>
      </c>
      <c r="AQ58" s="116"/>
      <c r="AR58" s="116"/>
      <c r="AS58" s="117"/>
      <c r="AT58" s="118"/>
      <c r="AU58" s="119" t="str">
        <f>IF(D58&lt;&gt; "", IF(COUNTIF($D$12:$D58,$D58)&gt;1,0,IF(SUM(N58,U58,AB58)&gt;0,IF(AND(X58="",OR(Q58&lt;&gt;"",J58&lt;&gt;"")),IF(Q58&lt;&gt;"",Q58,IF(J58&lt;&gt;"",J58,0)),IF(AND(Q58&lt;&gt;"",J58&lt;&gt;"",Q58=J58),Q58,X58)),0)),"")</f>
        <v/>
      </c>
      <c r="AV58" s="119" t="str">
        <f>IF(D58&lt;&gt;"",IF(COUNTIF($D$12:$D58,$D58)&gt;1,0,IF(SUM(O58,V58,AC58)&gt;0,IF(AND(X58="",OR(Q58&lt;&gt;"",J58&lt;&gt;"")),IF(Q58&lt;&gt;"",Q58,IF(J58&lt;&gt;"",J58,0)),IF(AND(Q58&lt;&gt;"",J58&lt;&gt;"",Q58=J58),Q58,X58)),0)),"")</f>
        <v/>
      </c>
      <c r="AW58" s="119" t="str">
        <f>IF(D58&lt;&gt;"",IF(COUNTIF($D$12:$D58,$D58)&gt;1,0,IF(SUM(P58,W58,AD58)&gt;0,IF(AND(X58="",OR(Q58&lt;&gt;"",J58&lt;&gt;"")),IF(Q58&lt;&gt;"",Q58,IF(J58&lt;&gt;"",J58,0)),IF(AND(Q58&lt;&gt;"",J58&lt;&gt;"",Q58=J58),Q58,X58)),0)),"")</f>
        <v/>
      </c>
      <c r="AX58" s="118" t="str">
        <f t="shared" si="1"/>
        <v/>
      </c>
      <c r="AY58" s="118" t="str">
        <f t="shared" si="2"/>
        <v/>
      </c>
      <c r="AZ58" s="118" t="str">
        <f t="shared" si="3"/>
        <v/>
      </c>
      <c r="BA58" s="118" t="str">
        <f t="shared" si="4"/>
        <v/>
      </c>
      <c r="BB58" s="118" t="str">
        <f t="shared" si="5"/>
        <v/>
      </c>
      <c r="BC58" s="118" t="str">
        <f t="shared" si="6"/>
        <v/>
      </c>
      <c r="BD58" s="118" t="str">
        <f t="shared" si="7"/>
        <v/>
      </c>
      <c r="BE58" s="118" t="str">
        <f t="shared" si="8"/>
        <v/>
      </c>
      <c r="BF58" s="118" t="str">
        <f t="shared" si="9"/>
        <v/>
      </c>
      <c r="BG58" s="120"/>
      <c r="BH58" s="120" t="str">
        <f t="shared" si="10"/>
        <v/>
      </c>
      <c r="BI58" s="120" t="str">
        <f t="shared" si="11"/>
        <v/>
      </c>
      <c r="BJ58" s="121"/>
      <c r="BK58" s="120" t="str">
        <f t="shared" si="12"/>
        <v/>
      </c>
      <c r="BL58" s="120" t="str">
        <f t="shared" si="13"/>
        <v/>
      </c>
      <c r="BM58" s="120" t="str">
        <f t="shared" si="14"/>
        <v/>
      </c>
      <c r="BN58" s="120" t="str">
        <f t="shared" si="15"/>
        <v/>
      </c>
      <c r="BO58" s="98" t="str">
        <f t="shared" si="16"/>
        <v/>
      </c>
      <c r="BP58" s="98" t="str">
        <f t="shared" si="17"/>
        <v/>
      </c>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row>
    <row r="59" spans="1:97" s="4" customFormat="1" ht="18.75" customHeight="1" x14ac:dyDescent="0.2">
      <c r="A59" s="3">
        <f t="shared" si="18"/>
        <v>47</v>
      </c>
      <c r="B59" s="263"/>
      <c r="C59" s="263"/>
      <c r="D59" s="263"/>
      <c r="E59" s="259"/>
      <c r="F59" s="259"/>
      <c r="G59" s="43"/>
      <c r="H59" s="264"/>
      <c r="I59" s="261"/>
      <c r="J59" s="106"/>
      <c r="K59" s="247"/>
      <c r="L59" s="247"/>
      <c r="M59" s="247"/>
      <c r="N59" s="248" t="str">
        <f>IF(AND(K59&lt;&gt;"",L59&lt;&gt;"",J59&lt;&gt;""),ROUND(MIN(IF(OR(J59="OZZ",J59="ZZ"),5000,17300),TRUNC(0.75*(SUMIF($D$12:$D59,$D59,K$12:K59)+SUMIF($D$12:$D59,$D59,L$12:L59)),2)) - SUMIF($D$12:$D58,$D59,N$12:N58),2),"")</f>
        <v/>
      </c>
      <c r="O59" s="249" t="str">
        <f>IF(AND(K59&lt;&gt;"",L59&lt;&gt;"",M59&lt;&gt;"",J59&lt;&gt;"",AH59&lt;&gt;""),IF(OR(J59="OZZ",J59="ZZ"),ROUND(0-SUMIF($D$12:$D58,$D59,O$12:O58),2),IF(M59=0,0,ROUND(MIN(MIN(17300,TRUNC(0.75*(SUMIF($D$12:$D$2012,$D59,K$12:K$2012)+SUMIF($D$12:$D$2012,$D59,L$12:L$2012)),2)+SUMIF($D$12:$D59,$D59,AH$12:AH59))-SUMIF($D$12:$D58,$D59,O$12:O58)-SUMIF($D$12:$D$2012,$D59,N$12:N$2012),AH59),2))),"")</f>
        <v/>
      </c>
      <c r="P59" s="250" t="str">
        <f>IF(J59&lt;&gt;"",1000 - SUMIF($D$12:$D58,$D59,P$12:P58),"")</f>
        <v/>
      </c>
      <c r="Q59" s="106"/>
      <c r="R59" s="247"/>
      <c r="S59" s="247"/>
      <c r="T59" s="247"/>
      <c r="U59" s="248" t="str">
        <f>IF(AND(R59&lt;&gt;"",S59&lt;&gt;"",Q59&lt;&gt;""),ROUND(MIN(IF(OR(Q59="OZZ",Q59="ZZ"),5000,17300),TRUNC(0.75*(SUMIF($D$12:$D59,$D59,R$12:R59)+SUMIF($D$12:$D59,$D59,S$12:S59)),2)) - SUMIF($D$12:$D58,$D59,U$12:U58),2),"")</f>
        <v/>
      </c>
      <c r="V59" s="248" t="str">
        <f>IF(AND(R59&lt;&gt;"",S59&lt;&gt;"",T59&lt;&gt;"",Q59&lt;&gt;"",AL59&lt;&gt;""),IF(OR(Q59="OZZ",Q59="ZZ"),ROUND(0-SUMIF($D$12:$D58,$D59,V$12:V58),2),IF(T59=0,0,ROUND(MIN(MIN(17300,TRUNC(0.75*(SUMIF($D$12:$D$2012,$D59,R$12:R$2012)+SUMIF($D$12:$D$2012,$D59,S$12:S$2012)),2)+SUMIF($D$12:$D59,$D59,AL$12:AL59))-SUMIF($D$12:$D58,$D59,V$12:V58)-SUMIF($D$12:$D$2012,$D59,U$12:U$2012),AL59),2))),"")</f>
        <v/>
      </c>
      <c r="W59" s="250" t="str">
        <f>IF(Q59&lt;&gt;"",1000 - SUMIF($D$12:$D58,$D59,W$12:W58),"")</f>
        <v/>
      </c>
      <c r="X59" s="106"/>
      <c r="Y59" s="247"/>
      <c r="Z59" s="247"/>
      <c r="AA59" s="247"/>
      <c r="AB59" s="248" t="str">
        <f>IF(AND(Y59&lt;&gt;"",Z59&lt;&gt;"",X59&lt;&gt;""),ROUND(MIN(IF(OR(X59="OZZ",X59="ZZ"),5000,17300),TRUNC(0.75*(SUMIF($D$12:$D59,$D59,Y$12:Y59)+SUMIF($D$12:$D59,$D59,Z$12:Z59)),2)) - SUMIF($D$12:$D58,$D59,AB$12:AB58),2),"")</f>
        <v/>
      </c>
      <c r="AC59" s="251" t="str">
        <f>IF(AND(Y59&lt;&gt;"",Z59&lt;&gt;"",AA59&lt;&gt;"",X59&lt;&gt;"",AP59&lt;&gt;""),IF(OR(X59="OZZ",X59="ZZ"),ROUND(0-SUMIF($D$12:$D58,$D59,AC$12:AC58),2),IF(AA59=0,0,ROUND(MIN(MIN(17300,TRUNC(0.75*(SUMIF($D$12:$D$2012,$D59,Y$12:Y$2012)+SUMIF($D$12:$D$2012,$D59,Z$12:Z$2012)),2)+SUMIF($D$12:$D59,$D59,AP$12:AP59))-SUMIF($D$12:$D58,$D59,AC$12:AC58)-SUMIF($D$12:$D$2012,$D59,AB$12:AB$2012),AP59),2))),"")</f>
        <v/>
      </c>
      <c r="AD59" s="250" t="str">
        <f>IF(X59&lt;&gt;"",1000 - SUMIF($D$12:$D58,$D59,AD$12:AD58),"")</f>
        <v/>
      </c>
      <c r="AE59" s="252"/>
      <c r="AF59" s="253"/>
      <c r="AG59" s="254"/>
      <c r="AH59" s="255" t="str">
        <f t="shared" si="19"/>
        <v/>
      </c>
      <c r="AI59" s="256"/>
      <c r="AJ59" s="253"/>
      <c r="AK59" s="254"/>
      <c r="AL59" s="255" t="str">
        <f t="shared" si="20"/>
        <v/>
      </c>
      <c r="AM59" s="256"/>
      <c r="AN59" s="253"/>
      <c r="AO59" s="254"/>
      <c r="AP59" s="255" t="str">
        <f t="shared" si="0"/>
        <v/>
      </c>
      <c r="AQ59" s="116"/>
      <c r="AR59" s="116"/>
      <c r="AS59" s="117"/>
      <c r="AT59" s="118"/>
      <c r="AU59" s="119" t="str">
        <f>IF(D59&lt;&gt; "", IF(COUNTIF($D$12:$D59,$D59)&gt;1,0,IF(SUM(N59,U59,AB59)&gt;0,IF(AND(X59="",OR(Q59&lt;&gt;"",J59&lt;&gt;"")),IF(Q59&lt;&gt;"",Q59,IF(J59&lt;&gt;"",J59,0)),IF(AND(Q59&lt;&gt;"",J59&lt;&gt;"",Q59=J59),Q59,X59)),0)),"")</f>
        <v/>
      </c>
      <c r="AV59" s="119" t="str">
        <f>IF(D59&lt;&gt;"",IF(COUNTIF($D$12:$D59,$D59)&gt;1,0,IF(SUM(O59,V59,AC59)&gt;0,IF(AND(X59="",OR(Q59&lt;&gt;"",J59&lt;&gt;"")),IF(Q59&lt;&gt;"",Q59,IF(J59&lt;&gt;"",J59,0)),IF(AND(Q59&lt;&gt;"",J59&lt;&gt;"",Q59=J59),Q59,X59)),0)),"")</f>
        <v/>
      </c>
      <c r="AW59" s="119" t="str">
        <f>IF(D59&lt;&gt;"",IF(COUNTIF($D$12:$D59,$D59)&gt;1,0,IF(SUM(P59,W59,AD59)&gt;0,IF(AND(X59="",OR(Q59&lt;&gt;"",J59&lt;&gt;"")),IF(Q59&lt;&gt;"",Q59,IF(J59&lt;&gt;"",J59,0)),IF(AND(Q59&lt;&gt;"",J59&lt;&gt;"",Q59=J59),Q59,X59)),0)),"")</f>
        <v/>
      </c>
      <c r="AX59" s="118" t="str">
        <f t="shared" si="1"/>
        <v/>
      </c>
      <c r="AY59" s="118" t="str">
        <f t="shared" si="2"/>
        <v/>
      </c>
      <c r="AZ59" s="118" t="str">
        <f t="shared" si="3"/>
        <v/>
      </c>
      <c r="BA59" s="118" t="str">
        <f t="shared" si="4"/>
        <v/>
      </c>
      <c r="BB59" s="118" t="str">
        <f t="shared" si="5"/>
        <v/>
      </c>
      <c r="BC59" s="118" t="str">
        <f t="shared" si="6"/>
        <v/>
      </c>
      <c r="BD59" s="118" t="str">
        <f t="shared" si="7"/>
        <v/>
      </c>
      <c r="BE59" s="118" t="str">
        <f t="shared" si="8"/>
        <v/>
      </c>
      <c r="BF59" s="118" t="str">
        <f t="shared" si="9"/>
        <v/>
      </c>
      <c r="BG59" s="120"/>
      <c r="BH59" s="120" t="str">
        <f t="shared" si="10"/>
        <v/>
      </c>
      <c r="BI59" s="120" t="str">
        <f t="shared" si="11"/>
        <v/>
      </c>
      <c r="BJ59" s="121"/>
      <c r="BK59" s="120" t="str">
        <f t="shared" si="12"/>
        <v/>
      </c>
      <c r="BL59" s="120" t="str">
        <f t="shared" si="13"/>
        <v/>
      </c>
      <c r="BM59" s="120" t="str">
        <f t="shared" si="14"/>
        <v/>
      </c>
      <c r="BN59" s="120" t="str">
        <f t="shared" si="15"/>
        <v/>
      </c>
      <c r="BO59" s="98" t="str">
        <f t="shared" si="16"/>
        <v/>
      </c>
      <c r="BP59" s="98" t="str">
        <f t="shared" si="17"/>
        <v/>
      </c>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row>
    <row r="60" spans="1:97" s="4" customFormat="1" ht="18.75" customHeight="1" x14ac:dyDescent="0.2">
      <c r="A60" s="3">
        <f t="shared" si="18"/>
        <v>48</v>
      </c>
      <c r="B60" s="263"/>
      <c r="C60" s="263"/>
      <c r="D60" s="263"/>
      <c r="E60" s="259"/>
      <c r="F60" s="259"/>
      <c r="G60" s="43"/>
      <c r="H60" s="264"/>
      <c r="I60" s="261"/>
      <c r="J60" s="106"/>
      <c r="K60" s="247"/>
      <c r="L60" s="247"/>
      <c r="M60" s="247"/>
      <c r="N60" s="248" t="str">
        <f>IF(AND(K60&lt;&gt;"",L60&lt;&gt;"",J60&lt;&gt;""),ROUND(MIN(IF(OR(J60="OZZ",J60="ZZ"),5000,17300),TRUNC(0.75*(SUMIF($D$12:$D60,$D60,K$12:K60)+SUMIF($D$12:$D60,$D60,L$12:L60)),2)) - SUMIF($D$12:$D59,$D60,N$12:N59),2),"")</f>
        <v/>
      </c>
      <c r="O60" s="249" t="str">
        <f>IF(AND(K60&lt;&gt;"",L60&lt;&gt;"",M60&lt;&gt;"",J60&lt;&gt;"",AH60&lt;&gt;""),IF(OR(J60="OZZ",J60="ZZ"),ROUND(0-SUMIF($D$12:$D59,$D60,O$12:O59),2),IF(M60=0,0,ROUND(MIN(MIN(17300,TRUNC(0.75*(SUMIF($D$12:$D$2012,$D60,K$12:K$2012)+SUMIF($D$12:$D$2012,$D60,L$12:L$2012)),2)+SUMIF($D$12:$D60,$D60,AH$12:AH60))-SUMIF($D$12:$D59,$D60,O$12:O59)-SUMIF($D$12:$D$2012,$D60,N$12:N$2012),AH60),2))),"")</f>
        <v/>
      </c>
      <c r="P60" s="250" t="str">
        <f>IF(J60&lt;&gt;"",1000 - SUMIF($D$12:$D59,$D60,P$12:P59),"")</f>
        <v/>
      </c>
      <c r="Q60" s="106"/>
      <c r="R60" s="247"/>
      <c r="S60" s="247"/>
      <c r="T60" s="247"/>
      <c r="U60" s="248" t="str">
        <f>IF(AND(R60&lt;&gt;"",S60&lt;&gt;"",Q60&lt;&gt;""),ROUND(MIN(IF(OR(Q60="OZZ",Q60="ZZ"),5000,17300),TRUNC(0.75*(SUMIF($D$12:$D60,$D60,R$12:R60)+SUMIF($D$12:$D60,$D60,S$12:S60)),2)) - SUMIF($D$12:$D59,$D60,U$12:U59),2),"")</f>
        <v/>
      </c>
      <c r="V60" s="248" t="str">
        <f>IF(AND(R60&lt;&gt;"",S60&lt;&gt;"",T60&lt;&gt;"",Q60&lt;&gt;"",AL60&lt;&gt;""),IF(OR(Q60="OZZ",Q60="ZZ"),ROUND(0-SUMIF($D$12:$D59,$D60,V$12:V59),2),IF(T60=0,0,ROUND(MIN(MIN(17300,TRUNC(0.75*(SUMIF($D$12:$D$2012,$D60,R$12:R$2012)+SUMIF($D$12:$D$2012,$D60,S$12:S$2012)),2)+SUMIF($D$12:$D60,$D60,AL$12:AL60))-SUMIF($D$12:$D59,$D60,V$12:V59)-SUMIF($D$12:$D$2012,$D60,U$12:U$2012),AL60),2))),"")</f>
        <v/>
      </c>
      <c r="W60" s="250" t="str">
        <f>IF(Q60&lt;&gt;"",1000 - SUMIF($D$12:$D59,$D60,W$12:W59),"")</f>
        <v/>
      </c>
      <c r="X60" s="106"/>
      <c r="Y60" s="247"/>
      <c r="Z60" s="247"/>
      <c r="AA60" s="247"/>
      <c r="AB60" s="248" t="str">
        <f>IF(AND(Y60&lt;&gt;"",Z60&lt;&gt;"",X60&lt;&gt;""),ROUND(MIN(IF(OR(X60="OZZ",X60="ZZ"),5000,17300),TRUNC(0.75*(SUMIF($D$12:$D60,$D60,Y$12:Y60)+SUMIF($D$12:$D60,$D60,Z$12:Z60)),2)) - SUMIF($D$12:$D59,$D60,AB$12:AB59),2),"")</f>
        <v/>
      </c>
      <c r="AC60" s="251" t="str">
        <f>IF(AND(Y60&lt;&gt;"",Z60&lt;&gt;"",AA60&lt;&gt;"",X60&lt;&gt;"",AP60&lt;&gt;""),IF(OR(X60="OZZ",X60="ZZ"),ROUND(0-SUMIF($D$12:$D59,$D60,AC$12:AC59),2),IF(AA60=0,0,ROUND(MIN(MIN(17300,TRUNC(0.75*(SUMIF($D$12:$D$2012,$D60,Y$12:Y$2012)+SUMIF($D$12:$D$2012,$D60,Z$12:Z$2012)),2)+SUMIF($D$12:$D60,$D60,AP$12:AP60))-SUMIF($D$12:$D59,$D60,AC$12:AC59)-SUMIF($D$12:$D$2012,$D60,AB$12:AB$2012),AP60),2))),"")</f>
        <v/>
      </c>
      <c r="AD60" s="250" t="str">
        <f>IF(X60&lt;&gt;"",1000 - SUMIF($D$12:$D59,$D60,AD$12:AD59),"")</f>
        <v/>
      </c>
      <c r="AE60" s="252"/>
      <c r="AF60" s="253"/>
      <c r="AG60" s="254"/>
      <c r="AH60" s="255" t="str">
        <f t="shared" si="19"/>
        <v/>
      </c>
      <c r="AI60" s="256"/>
      <c r="AJ60" s="253"/>
      <c r="AK60" s="254"/>
      <c r="AL60" s="255" t="str">
        <f t="shared" si="20"/>
        <v/>
      </c>
      <c r="AM60" s="256"/>
      <c r="AN60" s="253"/>
      <c r="AO60" s="254"/>
      <c r="AP60" s="255" t="str">
        <f t="shared" si="0"/>
        <v/>
      </c>
      <c r="AQ60" s="116"/>
      <c r="AR60" s="116"/>
      <c r="AS60" s="117"/>
      <c r="AT60" s="118"/>
      <c r="AU60" s="119" t="str">
        <f>IF(D60&lt;&gt; "", IF(COUNTIF($D$12:$D60,$D60)&gt;1,0,IF(SUM(N60,U60,AB60)&gt;0,IF(AND(X60="",OR(Q60&lt;&gt;"",J60&lt;&gt;"")),IF(Q60&lt;&gt;"",Q60,IF(J60&lt;&gt;"",J60,0)),IF(AND(Q60&lt;&gt;"",J60&lt;&gt;"",Q60=J60),Q60,X60)),0)),"")</f>
        <v/>
      </c>
      <c r="AV60" s="119" t="str">
        <f>IF(D60&lt;&gt;"",IF(COUNTIF($D$12:$D60,$D60)&gt;1,0,IF(SUM(O60,V60,AC60)&gt;0,IF(AND(X60="",OR(Q60&lt;&gt;"",J60&lt;&gt;"")),IF(Q60&lt;&gt;"",Q60,IF(J60&lt;&gt;"",J60,0)),IF(AND(Q60&lt;&gt;"",J60&lt;&gt;"",Q60=J60),Q60,X60)),0)),"")</f>
        <v/>
      </c>
      <c r="AW60" s="119" t="str">
        <f>IF(D60&lt;&gt;"",IF(COUNTIF($D$12:$D60,$D60)&gt;1,0,IF(SUM(P60,W60,AD60)&gt;0,IF(AND(X60="",OR(Q60&lt;&gt;"",J60&lt;&gt;"")),IF(Q60&lt;&gt;"",Q60,IF(J60&lt;&gt;"",J60,0)),IF(AND(Q60&lt;&gt;"",J60&lt;&gt;"",Q60=J60),Q60,X60)),0)),"")</f>
        <v/>
      </c>
      <c r="AX60" s="118" t="str">
        <f t="shared" si="1"/>
        <v/>
      </c>
      <c r="AY60" s="118" t="str">
        <f t="shared" si="2"/>
        <v/>
      </c>
      <c r="AZ60" s="118" t="str">
        <f t="shared" si="3"/>
        <v/>
      </c>
      <c r="BA60" s="118" t="str">
        <f t="shared" si="4"/>
        <v/>
      </c>
      <c r="BB60" s="118" t="str">
        <f t="shared" si="5"/>
        <v/>
      </c>
      <c r="BC60" s="118" t="str">
        <f t="shared" si="6"/>
        <v/>
      </c>
      <c r="BD60" s="118" t="str">
        <f t="shared" si="7"/>
        <v/>
      </c>
      <c r="BE60" s="118" t="str">
        <f t="shared" si="8"/>
        <v/>
      </c>
      <c r="BF60" s="118" t="str">
        <f t="shared" si="9"/>
        <v/>
      </c>
      <c r="BG60" s="120"/>
      <c r="BH60" s="120" t="str">
        <f t="shared" si="10"/>
        <v/>
      </c>
      <c r="BI60" s="120" t="str">
        <f t="shared" si="11"/>
        <v/>
      </c>
      <c r="BJ60" s="121"/>
      <c r="BK60" s="120" t="str">
        <f t="shared" si="12"/>
        <v/>
      </c>
      <c r="BL60" s="120" t="str">
        <f t="shared" si="13"/>
        <v/>
      </c>
      <c r="BM60" s="120" t="str">
        <f t="shared" si="14"/>
        <v/>
      </c>
      <c r="BN60" s="120" t="str">
        <f t="shared" si="15"/>
        <v/>
      </c>
      <c r="BO60" s="98" t="str">
        <f t="shared" si="16"/>
        <v/>
      </c>
      <c r="BP60" s="98" t="str">
        <f t="shared" si="17"/>
        <v/>
      </c>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row>
    <row r="61" spans="1:97" s="4" customFormat="1" ht="18.75" customHeight="1" x14ac:dyDescent="0.2">
      <c r="A61" s="3">
        <f t="shared" si="18"/>
        <v>49</v>
      </c>
      <c r="B61" s="263"/>
      <c r="C61" s="263"/>
      <c r="D61" s="263"/>
      <c r="E61" s="259"/>
      <c r="F61" s="259"/>
      <c r="G61" s="43"/>
      <c r="H61" s="264"/>
      <c r="I61" s="261"/>
      <c r="J61" s="106"/>
      <c r="K61" s="247"/>
      <c r="L61" s="247"/>
      <c r="M61" s="247"/>
      <c r="N61" s="248" t="str">
        <f>IF(AND(K61&lt;&gt;"",L61&lt;&gt;"",J61&lt;&gt;""),ROUND(MIN(IF(OR(J61="OZZ",J61="ZZ"),5000,17300),TRUNC(0.75*(SUMIF($D$12:$D61,$D61,K$12:K61)+SUMIF($D$12:$D61,$D61,L$12:L61)),2)) - SUMIF($D$12:$D60,$D61,N$12:N60),2),"")</f>
        <v/>
      </c>
      <c r="O61" s="249" t="str">
        <f>IF(AND(K61&lt;&gt;"",L61&lt;&gt;"",M61&lt;&gt;"",J61&lt;&gt;"",AH61&lt;&gt;""),IF(OR(J61="OZZ",J61="ZZ"),ROUND(0-SUMIF($D$12:$D60,$D61,O$12:O60),2),IF(M61=0,0,ROUND(MIN(MIN(17300,TRUNC(0.75*(SUMIF($D$12:$D$2012,$D61,K$12:K$2012)+SUMIF($D$12:$D$2012,$D61,L$12:L$2012)),2)+SUMIF($D$12:$D61,$D61,AH$12:AH61))-SUMIF($D$12:$D60,$D61,O$12:O60)-SUMIF($D$12:$D$2012,$D61,N$12:N$2012),AH61),2))),"")</f>
        <v/>
      </c>
      <c r="P61" s="250" t="str">
        <f>IF(J61&lt;&gt;"",1000 - SUMIF($D$12:$D60,$D61,P$12:P60),"")</f>
        <v/>
      </c>
      <c r="Q61" s="106"/>
      <c r="R61" s="247"/>
      <c r="S61" s="247"/>
      <c r="T61" s="247"/>
      <c r="U61" s="248" t="str">
        <f>IF(AND(R61&lt;&gt;"",S61&lt;&gt;"",Q61&lt;&gt;""),ROUND(MIN(IF(OR(Q61="OZZ",Q61="ZZ"),5000,17300),TRUNC(0.75*(SUMIF($D$12:$D61,$D61,R$12:R61)+SUMIF($D$12:$D61,$D61,S$12:S61)),2)) - SUMIF($D$12:$D60,$D61,U$12:U60),2),"")</f>
        <v/>
      </c>
      <c r="V61" s="248" t="str">
        <f>IF(AND(R61&lt;&gt;"",S61&lt;&gt;"",T61&lt;&gt;"",Q61&lt;&gt;"",AL61&lt;&gt;""),IF(OR(Q61="OZZ",Q61="ZZ"),ROUND(0-SUMIF($D$12:$D60,$D61,V$12:V60),2),IF(T61=0,0,ROUND(MIN(MIN(17300,TRUNC(0.75*(SUMIF($D$12:$D$2012,$D61,R$12:R$2012)+SUMIF($D$12:$D$2012,$D61,S$12:S$2012)),2)+SUMIF($D$12:$D61,$D61,AL$12:AL61))-SUMIF($D$12:$D60,$D61,V$12:V60)-SUMIF($D$12:$D$2012,$D61,U$12:U$2012),AL61),2))),"")</f>
        <v/>
      </c>
      <c r="W61" s="250" t="str">
        <f>IF(Q61&lt;&gt;"",1000 - SUMIF($D$12:$D60,$D61,W$12:W60),"")</f>
        <v/>
      </c>
      <c r="X61" s="106"/>
      <c r="Y61" s="247"/>
      <c r="Z61" s="247"/>
      <c r="AA61" s="247"/>
      <c r="AB61" s="248" t="str">
        <f>IF(AND(Y61&lt;&gt;"",Z61&lt;&gt;"",X61&lt;&gt;""),ROUND(MIN(IF(OR(X61="OZZ",X61="ZZ"),5000,17300),TRUNC(0.75*(SUMIF($D$12:$D61,$D61,Y$12:Y61)+SUMIF($D$12:$D61,$D61,Z$12:Z61)),2)) - SUMIF($D$12:$D60,$D61,AB$12:AB60),2),"")</f>
        <v/>
      </c>
      <c r="AC61" s="251" t="str">
        <f>IF(AND(Y61&lt;&gt;"",Z61&lt;&gt;"",AA61&lt;&gt;"",X61&lt;&gt;"",AP61&lt;&gt;""),IF(OR(X61="OZZ",X61="ZZ"),ROUND(0-SUMIF($D$12:$D60,$D61,AC$12:AC60),2),IF(AA61=0,0,ROUND(MIN(MIN(17300,TRUNC(0.75*(SUMIF($D$12:$D$2012,$D61,Y$12:Y$2012)+SUMIF($D$12:$D$2012,$D61,Z$12:Z$2012)),2)+SUMIF($D$12:$D61,$D61,AP$12:AP61))-SUMIF($D$12:$D60,$D61,AC$12:AC60)-SUMIF($D$12:$D$2012,$D61,AB$12:AB$2012),AP61),2))),"")</f>
        <v/>
      </c>
      <c r="AD61" s="250" t="str">
        <f>IF(X61&lt;&gt;"",1000 - SUMIF($D$12:$D60,$D61,AD$12:AD60),"")</f>
        <v/>
      </c>
      <c r="AE61" s="252"/>
      <c r="AF61" s="253"/>
      <c r="AG61" s="254"/>
      <c r="AH61" s="255" t="str">
        <f t="shared" si="19"/>
        <v/>
      </c>
      <c r="AI61" s="256"/>
      <c r="AJ61" s="253"/>
      <c r="AK61" s="254"/>
      <c r="AL61" s="255" t="str">
        <f t="shared" si="20"/>
        <v/>
      </c>
      <c r="AM61" s="256"/>
      <c r="AN61" s="253"/>
      <c r="AO61" s="254"/>
      <c r="AP61" s="255" t="str">
        <f t="shared" si="0"/>
        <v/>
      </c>
      <c r="AQ61" s="116"/>
      <c r="AR61" s="116"/>
      <c r="AS61" s="117"/>
      <c r="AT61" s="118"/>
      <c r="AU61" s="119" t="str">
        <f>IF(D61&lt;&gt; "", IF(COUNTIF($D$12:$D61,$D61)&gt;1,0,IF(SUM(N61,U61,AB61)&gt;0,IF(AND(X61="",OR(Q61&lt;&gt;"",J61&lt;&gt;"")),IF(Q61&lt;&gt;"",Q61,IF(J61&lt;&gt;"",J61,0)),IF(AND(Q61&lt;&gt;"",J61&lt;&gt;"",Q61=J61),Q61,X61)),0)),"")</f>
        <v/>
      </c>
      <c r="AV61" s="119" t="str">
        <f>IF(D61&lt;&gt;"",IF(COUNTIF($D$12:$D61,$D61)&gt;1,0,IF(SUM(O61,V61,AC61)&gt;0,IF(AND(X61="",OR(Q61&lt;&gt;"",J61&lt;&gt;"")),IF(Q61&lt;&gt;"",Q61,IF(J61&lt;&gt;"",J61,0)),IF(AND(Q61&lt;&gt;"",J61&lt;&gt;"",Q61=J61),Q61,X61)),0)),"")</f>
        <v/>
      </c>
      <c r="AW61" s="119" t="str">
        <f>IF(D61&lt;&gt;"",IF(COUNTIF($D$12:$D61,$D61)&gt;1,0,IF(SUM(P61,W61,AD61)&gt;0,IF(AND(X61="",OR(Q61&lt;&gt;"",J61&lt;&gt;"")),IF(Q61&lt;&gt;"",Q61,IF(J61&lt;&gt;"",J61,0)),IF(AND(Q61&lt;&gt;"",J61&lt;&gt;"",Q61=J61),Q61,X61)),0)),"")</f>
        <v/>
      </c>
      <c r="AX61" s="118" t="str">
        <f t="shared" si="1"/>
        <v/>
      </c>
      <c r="AY61" s="118" t="str">
        <f t="shared" si="2"/>
        <v/>
      </c>
      <c r="AZ61" s="118" t="str">
        <f t="shared" si="3"/>
        <v/>
      </c>
      <c r="BA61" s="118" t="str">
        <f t="shared" si="4"/>
        <v/>
      </c>
      <c r="BB61" s="118" t="str">
        <f t="shared" si="5"/>
        <v/>
      </c>
      <c r="BC61" s="118" t="str">
        <f t="shared" si="6"/>
        <v/>
      </c>
      <c r="BD61" s="118" t="str">
        <f t="shared" si="7"/>
        <v/>
      </c>
      <c r="BE61" s="118" t="str">
        <f t="shared" si="8"/>
        <v/>
      </c>
      <c r="BF61" s="118" t="str">
        <f t="shared" si="9"/>
        <v/>
      </c>
      <c r="BG61" s="120"/>
      <c r="BH61" s="120" t="str">
        <f t="shared" si="10"/>
        <v/>
      </c>
      <c r="BI61" s="120" t="str">
        <f t="shared" si="11"/>
        <v/>
      </c>
      <c r="BJ61" s="121"/>
      <c r="BK61" s="120" t="str">
        <f t="shared" si="12"/>
        <v/>
      </c>
      <c r="BL61" s="120" t="str">
        <f t="shared" si="13"/>
        <v/>
      </c>
      <c r="BM61" s="120" t="str">
        <f t="shared" si="14"/>
        <v/>
      </c>
      <c r="BN61" s="120" t="str">
        <f t="shared" si="15"/>
        <v/>
      </c>
      <c r="BO61" s="98" t="str">
        <f t="shared" si="16"/>
        <v/>
      </c>
      <c r="BP61" s="98" t="str">
        <f t="shared" si="17"/>
        <v/>
      </c>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row>
    <row r="62" spans="1:97" s="4" customFormat="1" ht="18.75" customHeight="1" x14ac:dyDescent="0.2">
      <c r="A62" s="3">
        <f t="shared" si="18"/>
        <v>50</v>
      </c>
      <c r="B62" s="263"/>
      <c r="C62" s="263"/>
      <c r="D62" s="263"/>
      <c r="E62" s="259"/>
      <c r="F62" s="259"/>
      <c r="G62" s="43"/>
      <c r="H62" s="264"/>
      <c r="I62" s="261"/>
      <c r="J62" s="106"/>
      <c r="K62" s="247"/>
      <c r="L62" s="247"/>
      <c r="M62" s="247"/>
      <c r="N62" s="248" t="str">
        <f>IF(AND(K62&lt;&gt;"",L62&lt;&gt;"",J62&lt;&gt;""),ROUND(MIN(IF(OR(J62="OZZ",J62="ZZ"),5000,17300),TRUNC(0.75*(SUMIF($D$12:$D62,$D62,K$12:K62)+SUMIF($D$12:$D62,$D62,L$12:L62)),2)) - SUMIF($D$12:$D61,$D62,N$12:N61),2),"")</f>
        <v/>
      </c>
      <c r="O62" s="249" t="str">
        <f>IF(AND(K62&lt;&gt;"",L62&lt;&gt;"",M62&lt;&gt;"",J62&lt;&gt;"",AH62&lt;&gt;""),IF(OR(J62="OZZ",J62="ZZ"),ROUND(0-SUMIF($D$12:$D61,$D62,O$12:O61),2),IF(M62=0,0,ROUND(MIN(MIN(17300,TRUNC(0.75*(SUMIF($D$12:$D$2012,$D62,K$12:K$2012)+SUMIF($D$12:$D$2012,$D62,L$12:L$2012)),2)+SUMIF($D$12:$D62,$D62,AH$12:AH62))-SUMIF($D$12:$D61,$D62,O$12:O61)-SUMIF($D$12:$D$2012,$D62,N$12:N$2012),AH62),2))),"")</f>
        <v/>
      </c>
      <c r="P62" s="250" t="str">
        <f>IF(J62&lt;&gt;"",1000 - SUMIF($D$12:$D61,$D62,P$12:P61),"")</f>
        <v/>
      </c>
      <c r="Q62" s="106"/>
      <c r="R62" s="247"/>
      <c r="S62" s="247"/>
      <c r="T62" s="247"/>
      <c r="U62" s="248" t="str">
        <f>IF(AND(R62&lt;&gt;"",S62&lt;&gt;"",Q62&lt;&gt;""),ROUND(MIN(IF(OR(Q62="OZZ",Q62="ZZ"),5000,17300),TRUNC(0.75*(SUMIF($D$12:$D62,$D62,R$12:R62)+SUMIF($D$12:$D62,$D62,S$12:S62)),2)) - SUMIF($D$12:$D61,$D62,U$12:U61),2),"")</f>
        <v/>
      </c>
      <c r="V62" s="248" t="str">
        <f>IF(AND(R62&lt;&gt;"",S62&lt;&gt;"",T62&lt;&gt;"",Q62&lt;&gt;"",AL62&lt;&gt;""),IF(OR(Q62="OZZ",Q62="ZZ"),ROUND(0-SUMIF($D$12:$D61,$D62,V$12:V61),2),IF(T62=0,0,ROUND(MIN(MIN(17300,TRUNC(0.75*(SUMIF($D$12:$D$2012,$D62,R$12:R$2012)+SUMIF($D$12:$D$2012,$D62,S$12:S$2012)),2)+SUMIF($D$12:$D62,$D62,AL$12:AL62))-SUMIF($D$12:$D61,$D62,V$12:V61)-SUMIF($D$12:$D$2012,$D62,U$12:U$2012),AL62),2))),"")</f>
        <v/>
      </c>
      <c r="W62" s="250" t="str">
        <f>IF(Q62&lt;&gt;"",1000 - SUMIF($D$12:$D61,$D62,W$12:W61),"")</f>
        <v/>
      </c>
      <c r="X62" s="106"/>
      <c r="Y62" s="247"/>
      <c r="Z62" s="247"/>
      <c r="AA62" s="247"/>
      <c r="AB62" s="248" t="str">
        <f>IF(AND(Y62&lt;&gt;"",Z62&lt;&gt;"",X62&lt;&gt;""),ROUND(MIN(IF(OR(X62="OZZ",X62="ZZ"),5000,17300),TRUNC(0.75*(SUMIF($D$12:$D62,$D62,Y$12:Y62)+SUMIF($D$12:$D62,$D62,Z$12:Z62)),2)) - SUMIF($D$12:$D61,$D62,AB$12:AB61),2),"")</f>
        <v/>
      </c>
      <c r="AC62" s="251" t="str">
        <f>IF(AND(Y62&lt;&gt;"",Z62&lt;&gt;"",AA62&lt;&gt;"",X62&lt;&gt;"",AP62&lt;&gt;""),IF(OR(X62="OZZ",X62="ZZ"),ROUND(0-SUMIF($D$12:$D61,$D62,AC$12:AC61),2),IF(AA62=0,0,ROUND(MIN(MIN(17300,TRUNC(0.75*(SUMIF($D$12:$D$2012,$D62,Y$12:Y$2012)+SUMIF($D$12:$D$2012,$D62,Z$12:Z$2012)),2)+SUMIF($D$12:$D62,$D62,AP$12:AP62))-SUMIF($D$12:$D61,$D62,AC$12:AC61)-SUMIF($D$12:$D$2012,$D62,AB$12:AB$2012),AP62),2))),"")</f>
        <v/>
      </c>
      <c r="AD62" s="250" t="str">
        <f>IF(X62&lt;&gt;"",1000 - SUMIF($D$12:$D61,$D62,AD$12:AD61),"")</f>
        <v/>
      </c>
      <c r="AE62" s="252"/>
      <c r="AF62" s="253"/>
      <c r="AG62" s="254"/>
      <c r="AH62" s="255" t="str">
        <f t="shared" si="19"/>
        <v/>
      </c>
      <c r="AI62" s="256"/>
      <c r="AJ62" s="253"/>
      <c r="AK62" s="254"/>
      <c r="AL62" s="255" t="str">
        <f t="shared" si="20"/>
        <v/>
      </c>
      <c r="AM62" s="256"/>
      <c r="AN62" s="253"/>
      <c r="AO62" s="254"/>
      <c r="AP62" s="255" t="str">
        <f t="shared" si="0"/>
        <v/>
      </c>
      <c r="AQ62" s="116"/>
      <c r="AR62" s="116"/>
      <c r="AS62" s="117"/>
      <c r="AT62" s="118"/>
      <c r="AU62" s="119" t="str">
        <f>IF(D62&lt;&gt; "", IF(COUNTIF($D$12:$D62,$D62)&gt;1,0,IF(SUM(N62,U62,AB62)&gt;0,IF(AND(X62="",OR(Q62&lt;&gt;"",J62&lt;&gt;"")),IF(Q62&lt;&gt;"",Q62,IF(J62&lt;&gt;"",J62,0)),IF(AND(Q62&lt;&gt;"",J62&lt;&gt;"",Q62=J62),Q62,X62)),0)),"")</f>
        <v/>
      </c>
      <c r="AV62" s="119" t="str">
        <f>IF(D62&lt;&gt;"",IF(COUNTIF($D$12:$D62,$D62)&gt;1,0,IF(SUM(O62,V62,AC62)&gt;0,IF(AND(X62="",OR(Q62&lt;&gt;"",J62&lt;&gt;"")),IF(Q62&lt;&gt;"",Q62,IF(J62&lt;&gt;"",J62,0)),IF(AND(Q62&lt;&gt;"",J62&lt;&gt;"",Q62=J62),Q62,X62)),0)),"")</f>
        <v/>
      </c>
      <c r="AW62" s="119" t="str">
        <f>IF(D62&lt;&gt;"",IF(COUNTIF($D$12:$D62,$D62)&gt;1,0,IF(SUM(P62,W62,AD62)&gt;0,IF(AND(X62="",OR(Q62&lt;&gt;"",J62&lt;&gt;"")),IF(Q62&lt;&gt;"",Q62,IF(J62&lt;&gt;"",J62,0)),IF(AND(Q62&lt;&gt;"",J62&lt;&gt;"",Q62=J62),Q62,X62)),0)),"")</f>
        <v/>
      </c>
      <c r="AX62" s="118" t="str">
        <f t="shared" si="1"/>
        <v/>
      </c>
      <c r="AY62" s="118" t="str">
        <f t="shared" si="2"/>
        <v/>
      </c>
      <c r="AZ62" s="118" t="str">
        <f t="shared" si="3"/>
        <v/>
      </c>
      <c r="BA62" s="118" t="str">
        <f t="shared" si="4"/>
        <v/>
      </c>
      <c r="BB62" s="118" t="str">
        <f t="shared" si="5"/>
        <v/>
      </c>
      <c r="BC62" s="118" t="str">
        <f t="shared" si="6"/>
        <v/>
      </c>
      <c r="BD62" s="118" t="str">
        <f t="shared" si="7"/>
        <v/>
      </c>
      <c r="BE62" s="118" t="str">
        <f t="shared" si="8"/>
        <v/>
      </c>
      <c r="BF62" s="118" t="str">
        <f t="shared" si="9"/>
        <v/>
      </c>
      <c r="BG62" s="120"/>
      <c r="BH62" s="120" t="str">
        <f t="shared" si="10"/>
        <v/>
      </c>
      <c r="BI62" s="120" t="str">
        <f t="shared" si="11"/>
        <v/>
      </c>
      <c r="BJ62" s="121"/>
      <c r="BK62" s="120" t="str">
        <f t="shared" si="12"/>
        <v/>
      </c>
      <c r="BL62" s="120" t="str">
        <f t="shared" si="13"/>
        <v/>
      </c>
      <c r="BM62" s="120" t="str">
        <f t="shared" si="14"/>
        <v/>
      </c>
      <c r="BN62" s="120" t="str">
        <f t="shared" si="15"/>
        <v/>
      </c>
      <c r="BO62" s="98" t="str">
        <f t="shared" si="16"/>
        <v/>
      </c>
      <c r="BP62" s="98" t="str">
        <f t="shared" si="17"/>
        <v/>
      </c>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row>
    <row r="63" spans="1:97" s="4" customFormat="1" ht="18.75" customHeight="1" x14ac:dyDescent="0.2">
      <c r="A63" s="3">
        <f t="shared" si="18"/>
        <v>51</v>
      </c>
      <c r="B63" s="263"/>
      <c r="C63" s="263"/>
      <c r="D63" s="263"/>
      <c r="E63" s="259"/>
      <c r="F63" s="259"/>
      <c r="G63" s="43"/>
      <c r="H63" s="264"/>
      <c r="I63" s="261"/>
      <c r="J63" s="106"/>
      <c r="K63" s="247"/>
      <c r="L63" s="247"/>
      <c r="M63" s="247"/>
      <c r="N63" s="248" t="str">
        <f>IF(AND(K63&lt;&gt;"",L63&lt;&gt;"",J63&lt;&gt;""),ROUND(MIN(IF(OR(J63="OZZ",J63="ZZ"),5000,17300),TRUNC(0.75*(SUMIF($D$12:$D63,$D63,K$12:K63)+SUMIF($D$12:$D63,$D63,L$12:L63)),2)) - SUMIF($D$12:$D62,$D63,N$12:N62),2),"")</f>
        <v/>
      </c>
      <c r="O63" s="249" t="str">
        <f>IF(AND(K63&lt;&gt;"",L63&lt;&gt;"",M63&lt;&gt;"",J63&lt;&gt;"",AH63&lt;&gt;""),IF(OR(J63="OZZ",J63="ZZ"),ROUND(0-SUMIF($D$12:$D62,$D63,O$12:O62),2),IF(M63=0,0,ROUND(MIN(MIN(17300,TRUNC(0.75*(SUMIF($D$12:$D$2012,$D63,K$12:K$2012)+SUMIF($D$12:$D$2012,$D63,L$12:L$2012)),2)+SUMIF($D$12:$D63,$D63,AH$12:AH63))-SUMIF($D$12:$D62,$D63,O$12:O62)-SUMIF($D$12:$D$2012,$D63,N$12:N$2012),AH63),2))),"")</f>
        <v/>
      </c>
      <c r="P63" s="250" t="str">
        <f>IF(J63&lt;&gt;"",1000 - SUMIF($D$12:$D62,$D63,P$12:P62),"")</f>
        <v/>
      </c>
      <c r="Q63" s="106"/>
      <c r="R63" s="247"/>
      <c r="S63" s="247"/>
      <c r="T63" s="247"/>
      <c r="U63" s="248" t="str">
        <f>IF(AND(R63&lt;&gt;"",S63&lt;&gt;"",Q63&lt;&gt;""),ROUND(MIN(IF(OR(Q63="OZZ",Q63="ZZ"),5000,17300),TRUNC(0.75*(SUMIF($D$12:$D63,$D63,R$12:R63)+SUMIF($D$12:$D63,$D63,S$12:S63)),2)) - SUMIF($D$12:$D62,$D63,U$12:U62),2),"")</f>
        <v/>
      </c>
      <c r="V63" s="248" t="str">
        <f>IF(AND(R63&lt;&gt;"",S63&lt;&gt;"",T63&lt;&gt;"",Q63&lt;&gt;"",AL63&lt;&gt;""),IF(OR(Q63="OZZ",Q63="ZZ"),ROUND(0-SUMIF($D$12:$D62,$D63,V$12:V62),2),IF(T63=0,0,ROUND(MIN(MIN(17300,TRUNC(0.75*(SUMIF($D$12:$D$2012,$D63,R$12:R$2012)+SUMIF($D$12:$D$2012,$D63,S$12:S$2012)),2)+SUMIF($D$12:$D63,$D63,AL$12:AL63))-SUMIF($D$12:$D62,$D63,V$12:V62)-SUMIF($D$12:$D$2012,$D63,U$12:U$2012),AL63),2))),"")</f>
        <v/>
      </c>
      <c r="W63" s="250" t="str">
        <f>IF(Q63&lt;&gt;"",1000 - SUMIF($D$12:$D62,$D63,W$12:W62),"")</f>
        <v/>
      </c>
      <c r="X63" s="106"/>
      <c r="Y63" s="247"/>
      <c r="Z63" s="247"/>
      <c r="AA63" s="247"/>
      <c r="AB63" s="248" t="str">
        <f>IF(AND(Y63&lt;&gt;"",Z63&lt;&gt;"",X63&lt;&gt;""),ROUND(MIN(IF(OR(X63="OZZ",X63="ZZ"),5000,17300),TRUNC(0.75*(SUMIF($D$12:$D63,$D63,Y$12:Y63)+SUMIF($D$12:$D63,$D63,Z$12:Z63)),2)) - SUMIF($D$12:$D62,$D63,AB$12:AB62),2),"")</f>
        <v/>
      </c>
      <c r="AC63" s="251" t="str">
        <f>IF(AND(Y63&lt;&gt;"",Z63&lt;&gt;"",AA63&lt;&gt;"",X63&lt;&gt;"",AP63&lt;&gt;""),IF(OR(X63="OZZ",X63="ZZ"),ROUND(0-SUMIF($D$12:$D62,$D63,AC$12:AC62),2),IF(AA63=0,0,ROUND(MIN(MIN(17300,TRUNC(0.75*(SUMIF($D$12:$D$2012,$D63,Y$12:Y$2012)+SUMIF($D$12:$D$2012,$D63,Z$12:Z$2012)),2)+SUMIF($D$12:$D63,$D63,AP$12:AP63))-SUMIF($D$12:$D62,$D63,AC$12:AC62)-SUMIF($D$12:$D$2012,$D63,AB$12:AB$2012),AP63),2))),"")</f>
        <v/>
      </c>
      <c r="AD63" s="250" t="str">
        <f>IF(X63&lt;&gt;"",1000 - SUMIF($D$12:$D62,$D63,AD$12:AD62),"")</f>
        <v/>
      </c>
      <c r="AE63" s="252"/>
      <c r="AF63" s="253"/>
      <c r="AG63" s="254"/>
      <c r="AH63" s="255" t="str">
        <f t="shared" si="19"/>
        <v/>
      </c>
      <c r="AI63" s="256"/>
      <c r="AJ63" s="253"/>
      <c r="AK63" s="254"/>
      <c r="AL63" s="255" t="str">
        <f t="shared" si="20"/>
        <v/>
      </c>
      <c r="AM63" s="256"/>
      <c r="AN63" s="253"/>
      <c r="AO63" s="254"/>
      <c r="AP63" s="255" t="str">
        <f t="shared" si="0"/>
        <v/>
      </c>
      <c r="AQ63" s="116"/>
      <c r="AR63" s="116"/>
      <c r="AS63" s="117"/>
      <c r="AT63" s="118"/>
      <c r="AU63" s="119" t="str">
        <f>IF(D63&lt;&gt; "", IF(COUNTIF($D$12:$D63,$D63)&gt;1,0,IF(SUM(N63,U63,AB63)&gt;0,IF(AND(X63="",OR(Q63&lt;&gt;"",J63&lt;&gt;"")),IF(Q63&lt;&gt;"",Q63,IF(J63&lt;&gt;"",J63,0)),IF(AND(Q63&lt;&gt;"",J63&lt;&gt;"",Q63=J63),Q63,X63)),0)),"")</f>
        <v/>
      </c>
      <c r="AV63" s="119" t="str">
        <f>IF(D63&lt;&gt;"",IF(COUNTIF($D$12:$D63,$D63)&gt;1,0,IF(SUM(O63,V63,AC63)&gt;0,IF(AND(X63="",OR(Q63&lt;&gt;"",J63&lt;&gt;"")),IF(Q63&lt;&gt;"",Q63,IF(J63&lt;&gt;"",J63,0)),IF(AND(Q63&lt;&gt;"",J63&lt;&gt;"",Q63=J63),Q63,X63)),0)),"")</f>
        <v/>
      </c>
      <c r="AW63" s="119" t="str">
        <f>IF(D63&lt;&gt;"",IF(COUNTIF($D$12:$D63,$D63)&gt;1,0,IF(SUM(P63,W63,AD63)&gt;0,IF(AND(X63="",OR(Q63&lt;&gt;"",J63&lt;&gt;"")),IF(Q63&lt;&gt;"",Q63,IF(J63&lt;&gt;"",J63,0)),IF(AND(Q63&lt;&gt;"",J63&lt;&gt;"",Q63=J63),Q63,X63)),0)),"")</f>
        <v/>
      </c>
      <c r="AX63" s="118" t="str">
        <f t="shared" si="1"/>
        <v/>
      </c>
      <c r="AY63" s="118" t="str">
        <f t="shared" si="2"/>
        <v/>
      </c>
      <c r="AZ63" s="118" t="str">
        <f t="shared" si="3"/>
        <v/>
      </c>
      <c r="BA63" s="118" t="str">
        <f t="shared" si="4"/>
        <v/>
      </c>
      <c r="BB63" s="118" t="str">
        <f t="shared" si="5"/>
        <v/>
      </c>
      <c r="BC63" s="118" t="str">
        <f t="shared" si="6"/>
        <v/>
      </c>
      <c r="BD63" s="118" t="str">
        <f t="shared" si="7"/>
        <v/>
      </c>
      <c r="BE63" s="118" t="str">
        <f t="shared" si="8"/>
        <v/>
      </c>
      <c r="BF63" s="118" t="str">
        <f t="shared" si="9"/>
        <v/>
      </c>
      <c r="BG63" s="120"/>
      <c r="BH63" s="120" t="str">
        <f t="shared" si="10"/>
        <v/>
      </c>
      <c r="BI63" s="120" t="str">
        <f t="shared" si="11"/>
        <v/>
      </c>
      <c r="BJ63" s="121"/>
      <c r="BK63" s="120" t="str">
        <f t="shared" si="12"/>
        <v/>
      </c>
      <c r="BL63" s="120" t="str">
        <f t="shared" si="13"/>
        <v/>
      </c>
      <c r="BM63" s="120" t="str">
        <f t="shared" si="14"/>
        <v/>
      </c>
      <c r="BN63" s="120" t="str">
        <f t="shared" si="15"/>
        <v/>
      </c>
      <c r="BO63" s="98" t="str">
        <f t="shared" si="16"/>
        <v/>
      </c>
      <c r="BP63" s="98" t="str">
        <f t="shared" si="17"/>
        <v/>
      </c>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row>
    <row r="64" spans="1:97" s="4" customFormat="1" ht="18.75" customHeight="1" x14ac:dyDescent="0.2">
      <c r="A64" s="3">
        <f t="shared" si="18"/>
        <v>52</v>
      </c>
      <c r="B64" s="263"/>
      <c r="C64" s="263"/>
      <c r="D64" s="263"/>
      <c r="E64" s="259"/>
      <c r="F64" s="259"/>
      <c r="G64" s="43"/>
      <c r="H64" s="264"/>
      <c r="I64" s="261"/>
      <c r="J64" s="106"/>
      <c r="K64" s="247"/>
      <c r="L64" s="247"/>
      <c r="M64" s="247"/>
      <c r="N64" s="248" t="str">
        <f>IF(AND(K64&lt;&gt;"",L64&lt;&gt;"",J64&lt;&gt;""),ROUND(MIN(IF(OR(J64="OZZ",J64="ZZ"),5000,17300),TRUNC(0.75*(SUMIF($D$12:$D64,$D64,K$12:K64)+SUMIF($D$12:$D64,$D64,L$12:L64)),2)) - SUMIF($D$12:$D63,$D64,N$12:N63),2),"")</f>
        <v/>
      </c>
      <c r="O64" s="249" t="str">
        <f>IF(AND(K64&lt;&gt;"",L64&lt;&gt;"",M64&lt;&gt;"",J64&lt;&gt;"",AH64&lt;&gt;""),IF(OR(J64="OZZ",J64="ZZ"),ROUND(0-SUMIF($D$12:$D63,$D64,O$12:O63),2),IF(M64=0,0,ROUND(MIN(MIN(17300,TRUNC(0.75*(SUMIF($D$12:$D$2012,$D64,K$12:K$2012)+SUMIF($D$12:$D$2012,$D64,L$12:L$2012)),2)+SUMIF($D$12:$D64,$D64,AH$12:AH64))-SUMIF($D$12:$D63,$D64,O$12:O63)-SUMIF($D$12:$D$2012,$D64,N$12:N$2012),AH64),2))),"")</f>
        <v/>
      </c>
      <c r="P64" s="250" t="str">
        <f>IF(J64&lt;&gt;"",1000 - SUMIF($D$12:$D63,$D64,P$12:P63),"")</f>
        <v/>
      </c>
      <c r="Q64" s="106"/>
      <c r="R64" s="247"/>
      <c r="S64" s="247"/>
      <c r="T64" s="247"/>
      <c r="U64" s="248" t="str">
        <f>IF(AND(R64&lt;&gt;"",S64&lt;&gt;"",Q64&lt;&gt;""),ROUND(MIN(IF(OR(Q64="OZZ",Q64="ZZ"),5000,17300),TRUNC(0.75*(SUMIF($D$12:$D64,$D64,R$12:R64)+SUMIF($D$12:$D64,$D64,S$12:S64)),2)) - SUMIF($D$12:$D63,$D64,U$12:U63),2),"")</f>
        <v/>
      </c>
      <c r="V64" s="248" t="str">
        <f>IF(AND(R64&lt;&gt;"",S64&lt;&gt;"",T64&lt;&gt;"",Q64&lt;&gt;"",AL64&lt;&gt;""),IF(OR(Q64="OZZ",Q64="ZZ"),ROUND(0-SUMIF($D$12:$D63,$D64,V$12:V63),2),IF(T64=0,0,ROUND(MIN(MIN(17300,TRUNC(0.75*(SUMIF($D$12:$D$2012,$D64,R$12:R$2012)+SUMIF($D$12:$D$2012,$D64,S$12:S$2012)),2)+SUMIF($D$12:$D64,$D64,AL$12:AL64))-SUMIF($D$12:$D63,$D64,V$12:V63)-SUMIF($D$12:$D$2012,$D64,U$12:U$2012),AL64),2))),"")</f>
        <v/>
      </c>
      <c r="W64" s="250" t="str">
        <f>IF(Q64&lt;&gt;"",1000 - SUMIF($D$12:$D63,$D64,W$12:W63),"")</f>
        <v/>
      </c>
      <c r="X64" s="106"/>
      <c r="Y64" s="247"/>
      <c r="Z64" s="247"/>
      <c r="AA64" s="247"/>
      <c r="AB64" s="248" t="str">
        <f>IF(AND(Y64&lt;&gt;"",Z64&lt;&gt;"",X64&lt;&gt;""),ROUND(MIN(IF(OR(X64="OZZ",X64="ZZ"),5000,17300),TRUNC(0.75*(SUMIF($D$12:$D64,$D64,Y$12:Y64)+SUMIF($D$12:$D64,$D64,Z$12:Z64)),2)) - SUMIF($D$12:$D63,$D64,AB$12:AB63),2),"")</f>
        <v/>
      </c>
      <c r="AC64" s="251" t="str">
        <f>IF(AND(Y64&lt;&gt;"",Z64&lt;&gt;"",AA64&lt;&gt;"",X64&lt;&gt;"",AP64&lt;&gt;""),IF(OR(X64="OZZ",X64="ZZ"),ROUND(0-SUMIF($D$12:$D63,$D64,AC$12:AC63),2),IF(AA64=0,0,ROUND(MIN(MIN(17300,TRUNC(0.75*(SUMIF($D$12:$D$2012,$D64,Y$12:Y$2012)+SUMIF($D$12:$D$2012,$D64,Z$12:Z$2012)),2)+SUMIF($D$12:$D64,$D64,AP$12:AP64))-SUMIF($D$12:$D63,$D64,AC$12:AC63)-SUMIF($D$12:$D$2012,$D64,AB$12:AB$2012),AP64),2))),"")</f>
        <v/>
      </c>
      <c r="AD64" s="250" t="str">
        <f>IF(X64&lt;&gt;"",1000 - SUMIF($D$12:$D63,$D64,AD$12:AD63),"")</f>
        <v/>
      </c>
      <c r="AE64" s="252"/>
      <c r="AF64" s="253"/>
      <c r="AG64" s="254"/>
      <c r="AH64" s="255" t="str">
        <f t="shared" si="19"/>
        <v/>
      </c>
      <c r="AI64" s="256"/>
      <c r="AJ64" s="253"/>
      <c r="AK64" s="254"/>
      <c r="AL64" s="255" t="str">
        <f t="shared" si="20"/>
        <v/>
      </c>
      <c r="AM64" s="256"/>
      <c r="AN64" s="253"/>
      <c r="AO64" s="254"/>
      <c r="AP64" s="255" t="str">
        <f t="shared" si="0"/>
        <v/>
      </c>
      <c r="AQ64" s="116"/>
      <c r="AR64" s="116"/>
      <c r="AS64" s="117"/>
      <c r="AT64" s="118"/>
      <c r="AU64" s="119" t="str">
        <f>IF(D64&lt;&gt; "", IF(COUNTIF($D$12:$D64,$D64)&gt;1,0,IF(SUM(N64,U64,AB64)&gt;0,IF(AND(X64="",OR(Q64&lt;&gt;"",J64&lt;&gt;"")),IF(Q64&lt;&gt;"",Q64,IF(J64&lt;&gt;"",J64,0)),IF(AND(Q64&lt;&gt;"",J64&lt;&gt;"",Q64=J64),Q64,X64)),0)),"")</f>
        <v/>
      </c>
      <c r="AV64" s="119" t="str">
        <f>IF(D64&lt;&gt;"",IF(COUNTIF($D$12:$D64,$D64)&gt;1,0,IF(SUM(O64,V64,AC64)&gt;0,IF(AND(X64="",OR(Q64&lt;&gt;"",J64&lt;&gt;"")),IF(Q64&lt;&gt;"",Q64,IF(J64&lt;&gt;"",J64,0)),IF(AND(Q64&lt;&gt;"",J64&lt;&gt;"",Q64=J64),Q64,X64)),0)),"")</f>
        <v/>
      </c>
      <c r="AW64" s="119" t="str">
        <f>IF(D64&lt;&gt;"",IF(COUNTIF($D$12:$D64,$D64)&gt;1,0,IF(SUM(P64,W64,AD64)&gt;0,IF(AND(X64="",OR(Q64&lt;&gt;"",J64&lt;&gt;"")),IF(Q64&lt;&gt;"",Q64,IF(J64&lt;&gt;"",J64,0)),IF(AND(Q64&lt;&gt;"",J64&lt;&gt;"",Q64=J64),Q64,X64)),0)),"")</f>
        <v/>
      </c>
      <c r="AX64" s="118" t="str">
        <f t="shared" si="1"/>
        <v/>
      </c>
      <c r="AY64" s="118" t="str">
        <f t="shared" si="2"/>
        <v/>
      </c>
      <c r="AZ64" s="118" t="str">
        <f t="shared" si="3"/>
        <v/>
      </c>
      <c r="BA64" s="118" t="str">
        <f t="shared" si="4"/>
        <v/>
      </c>
      <c r="BB64" s="118" t="str">
        <f t="shared" si="5"/>
        <v/>
      </c>
      <c r="BC64" s="118" t="str">
        <f t="shared" si="6"/>
        <v/>
      </c>
      <c r="BD64" s="118" t="str">
        <f t="shared" si="7"/>
        <v/>
      </c>
      <c r="BE64" s="118" t="str">
        <f t="shared" si="8"/>
        <v/>
      </c>
      <c r="BF64" s="118" t="str">
        <f t="shared" si="9"/>
        <v/>
      </c>
      <c r="BG64" s="120"/>
      <c r="BH64" s="120" t="str">
        <f t="shared" si="10"/>
        <v/>
      </c>
      <c r="BI64" s="120" t="str">
        <f t="shared" si="11"/>
        <v/>
      </c>
      <c r="BJ64" s="121"/>
      <c r="BK64" s="120" t="str">
        <f t="shared" si="12"/>
        <v/>
      </c>
      <c r="BL64" s="120" t="str">
        <f t="shared" si="13"/>
        <v/>
      </c>
      <c r="BM64" s="120" t="str">
        <f t="shared" si="14"/>
        <v/>
      </c>
      <c r="BN64" s="120" t="str">
        <f t="shared" si="15"/>
        <v/>
      </c>
      <c r="BO64" s="98" t="str">
        <f t="shared" si="16"/>
        <v/>
      </c>
      <c r="BP64" s="98" t="str">
        <f t="shared" si="17"/>
        <v/>
      </c>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row>
    <row r="65" spans="1:97" s="4" customFormat="1" ht="18.75" customHeight="1" x14ac:dyDescent="0.2">
      <c r="A65" s="3">
        <f t="shared" si="18"/>
        <v>53</v>
      </c>
      <c r="B65" s="263"/>
      <c r="C65" s="263"/>
      <c r="D65" s="263"/>
      <c r="E65" s="259"/>
      <c r="F65" s="259"/>
      <c r="G65" s="43"/>
      <c r="H65" s="264"/>
      <c r="I65" s="261"/>
      <c r="J65" s="106"/>
      <c r="K65" s="247"/>
      <c r="L65" s="247"/>
      <c r="M65" s="247"/>
      <c r="N65" s="248" t="str">
        <f>IF(AND(K65&lt;&gt;"",L65&lt;&gt;"",J65&lt;&gt;""),ROUND(MIN(IF(OR(J65="OZZ",J65="ZZ"),5000,17300),TRUNC(0.75*(SUMIF($D$12:$D65,$D65,K$12:K65)+SUMIF($D$12:$D65,$D65,L$12:L65)),2)) - SUMIF($D$12:$D64,$D65,N$12:N64),2),"")</f>
        <v/>
      </c>
      <c r="O65" s="249" t="str">
        <f>IF(AND(K65&lt;&gt;"",L65&lt;&gt;"",M65&lt;&gt;"",J65&lt;&gt;"",AH65&lt;&gt;""),IF(OR(J65="OZZ",J65="ZZ"),ROUND(0-SUMIF($D$12:$D64,$D65,O$12:O64),2),IF(M65=0,0,ROUND(MIN(MIN(17300,TRUNC(0.75*(SUMIF($D$12:$D$2012,$D65,K$12:K$2012)+SUMIF($D$12:$D$2012,$D65,L$12:L$2012)),2)+SUMIF($D$12:$D65,$D65,AH$12:AH65))-SUMIF($D$12:$D64,$D65,O$12:O64)-SUMIF($D$12:$D$2012,$D65,N$12:N$2012),AH65),2))),"")</f>
        <v/>
      </c>
      <c r="P65" s="250" t="str">
        <f>IF(J65&lt;&gt;"",1000 - SUMIF($D$12:$D64,$D65,P$12:P64),"")</f>
        <v/>
      </c>
      <c r="Q65" s="106"/>
      <c r="R65" s="247"/>
      <c r="S65" s="247"/>
      <c r="T65" s="247"/>
      <c r="U65" s="248" t="str">
        <f>IF(AND(R65&lt;&gt;"",S65&lt;&gt;"",Q65&lt;&gt;""),ROUND(MIN(IF(OR(Q65="OZZ",Q65="ZZ"),5000,17300),TRUNC(0.75*(SUMIF($D$12:$D65,$D65,R$12:R65)+SUMIF($D$12:$D65,$D65,S$12:S65)),2)) - SUMIF($D$12:$D64,$D65,U$12:U64),2),"")</f>
        <v/>
      </c>
      <c r="V65" s="248" t="str">
        <f>IF(AND(R65&lt;&gt;"",S65&lt;&gt;"",T65&lt;&gt;"",Q65&lt;&gt;"",AL65&lt;&gt;""),IF(OR(Q65="OZZ",Q65="ZZ"),ROUND(0-SUMIF($D$12:$D64,$D65,V$12:V64),2),IF(T65=0,0,ROUND(MIN(MIN(17300,TRUNC(0.75*(SUMIF($D$12:$D$2012,$D65,R$12:R$2012)+SUMIF($D$12:$D$2012,$D65,S$12:S$2012)),2)+SUMIF($D$12:$D65,$D65,AL$12:AL65))-SUMIF($D$12:$D64,$D65,V$12:V64)-SUMIF($D$12:$D$2012,$D65,U$12:U$2012),AL65),2))),"")</f>
        <v/>
      </c>
      <c r="W65" s="250" t="str">
        <f>IF(Q65&lt;&gt;"",1000 - SUMIF($D$12:$D64,$D65,W$12:W64),"")</f>
        <v/>
      </c>
      <c r="X65" s="106"/>
      <c r="Y65" s="247"/>
      <c r="Z65" s="247"/>
      <c r="AA65" s="247"/>
      <c r="AB65" s="248" t="str">
        <f>IF(AND(Y65&lt;&gt;"",Z65&lt;&gt;"",X65&lt;&gt;""),ROUND(MIN(IF(OR(X65="OZZ",X65="ZZ"),5000,17300),TRUNC(0.75*(SUMIF($D$12:$D65,$D65,Y$12:Y65)+SUMIF($D$12:$D65,$D65,Z$12:Z65)),2)) - SUMIF($D$12:$D64,$D65,AB$12:AB64),2),"")</f>
        <v/>
      </c>
      <c r="AC65" s="251" t="str">
        <f>IF(AND(Y65&lt;&gt;"",Z65&lt;&gt;"",AA65&lt;&gt;"",X65&lt;&gt;"",AP65&lt;&gt;""),IF(OR(X65="OZZ",X65="ZZ"),ROUND(0-SUMIF($D$12:$D64,$D65,AC$12:AC64),2),IF(AA65=0,0,ROUND(MIN(MIN(17300,TRUNC(0.75*(SUMIF($D$12:$D$2012,$D65,Y$12:Y$2012)+SUMIF($D$12:$D$2012,$D65,Z$12:Z$2012)),2)+SUMIF($D$12:$D65,$D65,AP$12:AP65))-SUMIF($D$12:$D64,$D65,AC$12:AC64)-SUMIF($D$12:$D$2012,$D65,AB$12:AB$2012),AP65),2))),"")</f>
        <v/>
      </c>
      <c r="AD65" s="250" t="str">
        <f>IF(X65&lt;&gt;"",1000 - SUMIF($D$12:$D64,$D65,AD$12:AD64),"")</f>
        <v/>
      </c>
      <c r="AE65" s="252"/>
      <c r="AF65" s="253"/>
      <c r="AG65" s="254"/>
      <c r="AH65" s="255" t="str">
        <f t="shared" si="19"/>
        <v/>
      </c>
      <c r="AI65" s="256"/>
      <c r="AJ65" s="253"/>
      <c r="AK65" s="254"/>
      <c r="AL65" s="255" t="str">
        <f t="shared" si="20"/>
        <v/>
      </c>
      <c r="AM65" s="256"/>
      <c r="AN65" s="253"/>
      <c r="AO65" s="254"/>
      <c r="AP65" s="255" t="str">
        <f t="shared" si="0"/>
        <v/>
      </c>
      <c r="AQ65" s="116"/>
      <c r="AR65" s="116"/>
      <c r="AS65" s="117"/>
      <c r="AT65" s="118"/>
      <c r="AU65" s="119" t="str">
        <f>IF(D65&lt;&gt; "", IF(COUNTIF($D$12:$D65,$D65)&gt;1,0,IF(SUM(N65,U65,AB65)&gt;0,IF(AND(X65="",OR(Q65&lt;&gt;"",J65&lt;&gt;"")),IF(Q65&lt;&gt;"",Q65,IF(J65&lt;&gt;"",J65,0)),IF(AND(Q65&lt;&gt;"",J65&lt;&gt;"",Q65=J65),Q65,X65)),0)),"")</f>
        <v/>
      </c>
      <c r="AV65" s="119" t="str">
        <f>IF(D65&lt;&gt;"",IF(COUNTIF($D$12:$D65,$D65)&gt;1,0,IF(SUM(O65,V65,AC65)&gt;0,IF(AND(X65="",OR(Q65&lt;&gt;"",J65&lt;&gt;"")),IF(Q65&lt;&gt;"",Q65,IF(J65&lt;&gt;"",J65,0)),IF(AND(Q65&lt;&gt;"",J65&lt;&gt;"",Q65=J65),Q65,X65)),0)),"")</f>
        <v/>
      </c>
      <c r="AW65" s="119" t="str">
        <f>IF(D65&lt;&gt;"",IF(COUNTIF($D$12:$D65,$D65)&gt;1,0,IF(SUM(P65,W65,AD65)&gt;0,IF(AND(X65="",OR(Q65&lt;&gt;"",J65&lt;&gt;"")),IF(Q65&lt;&gt;"",Q65,IF(J65&lt;&gt;"",J65,0)),IF(AND(Q65&lt;&gt;"",J65&lt;&gt;"",Q65=J65),Q65,X65)),0)),"")</f>
        <v/>
      </c>
      <c r="AX65" s="118" t="str">
        <f t="shared" si="1"/>
        <v/>
      </c>
      <c r="AY65" s="118" t="str">
        <f t="shared" si="2"/>
        <v/>
      </c>
      <c r="AZ65" s="118" t="str">
        <f t="shared" si="3"/>
        <v/>
      </c>
      <c r="BA65" s="118" t="str">
        <f t="shared" si="4"/>
        <v/>
      </c>
      <c r="BB65" s="118" t="str">
        <f t="shared" si="5"/>
        <v/>
      </c>
      <c r="BC65" s="118" t="str">
        <f t="shared" si="6"/>
        <v/>
      </c>
      <c r="BD65" s="118" t="str">
        <f t="shared" si="7"/>
        <v/>
      </c>
      <c r="BE65" s="118" t="str">
        <f t="shared" si="8"/>
        <v/>
      </c>
      <c r="BF65" s="118" t="str">
        <f t="shared" si="9"/>
        <v/>
      </c>
      <c r="BG65" s="120"/>
      <c r="BH65" s="120" t="str">
        <f t="shared" si="10"/>
        <v/>
      </c>
      <c r="BI65" s="120" t="str">
        <f t="shared" si="11"/>
        <v/>
      </c>
      <c r="BJ65" s="121"/>
      <c r="BK65" s="120" t="str">
        <f t="shared" si="12"/>
        <v/>
      </c>
      <c r="BL65" s="120" t="str">
        <f t="shared" si="13"/>
        <v/>
      </c>
      <c r="BM65" s="120" t="str">
        <f t="shared" si="14"/>
        <v/>
      </c>
      <c r="BN65" s="120" t="str">
        <f t="shared" si="15"/>
        <v/>
      </c>
      <c r="BO65" s="98" t="str">
        <f t="shared" si="16"/>
        <v/>
      </c>
      <c r="BP65" s="98" t="str">
        <f t="shared" si="17"/>
        <v/>
      </c>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row>
    <row r="66" spans="1:97" s="4" customFormat="1" ht="18.75" customHeight="1" x14ac:dyDescent="0.2">
      <c r="A66" s="3">
        <f t="shared" si="18"/>
        <v>54</v>
      </c>
      <c r="B66" s="263"/>
      <c r="C66" s="263"/>
      <c r="D66" s="263"/>
      <c r="E66" s="259"/>
      <c r="F66" s="259"/>
      <c r="G66" s="43"/>
      <c r="H66" s="264"/>
      <c r="I66" s="261"/>
      <c r="J66" s="106"/>
      <c r="K66" s="247"/>
      <c r="L66" s="247"/>
      <c r="M66" s="247"/>
      <c r="N66" s="248" t="str">
        <f>IF(AND(K66&lt;&gt;"",L66&lt;&gt;"",J66&lt;&gt;""),ROUND(MIN(IF(OR(J66="OZZ",J66="ZZ"),5000,17300),TRUNC(0.75*(SUMIF($D$12:$D66,$D66,K$12:K66)+SUMIF($D$12:$D66,$D66,L$12:L66)),2)) - SUMIF($D$12:$D65,$D66,N$12:N65),2),"")</f>
        <v/>
      </c>
      <c r="O66" s="249" t="str">
        <f>IF(AND(K66&lt;&gt;"",L66&lt;&gt;"",M66&lt;&gt;"",J66&lt;&gt;"",AH66&lt;&gt;""),IF(OR(J66="OZZ",J66="ZZ"),ROUND(0-SUMIF($D$12:$D65,$D66,O$12:O65),2),IF(M66=0,0,ROUND(MIN(MIN(17300,TRUNC(0.75*(SUMIF($D$12:$D$2012,$D66,K$12:K$2012)+SUMIF($D$12:$D$2012,$D66,L$12:L$2012)),2)+SUMIF($D$12:$D66,$D66,AH$12:AH66))-SUMIF($D$12:$D65,$D66,O$12:O65)-SUMIF($D$12:$D$2012,$D66,N$12:N$2012),AH66),2))),"")</f>
        <v/>
      </c>
      <c r="P66" s="250" t="str">
        <f>IF(J66&lt;&gt;"",1000 - SUMIF($D$12:$D65,$D66,P$12:P65),"")</f>
        <v/>
      </c>
      <c r="Q66" s="106"/>
      <c r="R66" s="247"/>
      <c r="S66" s="247"/>
      <c r="T66" s="247"/>
      <c r="U66" s="248" t="str">
        <f>IF(AND(R66&lt;&gt;"",S66&lt;&gt;"",Q66&lt;&gt;""),ROUND(MIN(IF(OR(Q66="OZZ",Q66="ZZ"),5000,17300),TRUNC(0.75*(SUMIF($D$12:$D66,$D66,R$12:R66)+SUMIF($D$12:$D66,$D66,S$12:S66)),2)) - SUMIF($D$12:$D65,$D66,U$12:U65),2),"")</f>
        <v/>
      </c>
      <c r="V66" s="248" t="str">
        <f>IF(AND(R66&lt;&gt;"",S66&lt;&gt;"",T66&lt;&gt;"",Q66&lt;&gt;"",AL66&lt;&gt;""),IF(OR(Q66="OZZ",Q66="ZZ"),ROUND(0-SUMIF($D$12:$D65,$D66,V$12:V65),2),IF(T66=0,0,ROUND(MIN(MIN(17300,TRUNC(0.75*(SUMIF($D$12:$D$2012,$D66,R$12:R$2012)+SUMIF($D$12:$D$2012,$D66,S$12:S$2012)),2)+SUMIF($D$12:$D66,$D66,AL$12:AL66))-SUMIF($D$12:$D65,$D66,V$12:V65)-SUMIF($D$12:$D$2012,$D66,U$12:U$2012),AL66),2))),"")</f>
        <v/>
      </c>
      <c r="W66" s="250" t="str">
        <f>IF(Q66&lt;&gt;"",1000 - SUMIF($D$12:$D65,$D66,W$12:W65),"")</f>
        <v/>
      </c>
      <c r="X66" s="106"/>
      <c r="Y66" s="247"/>
      <c r="Z66" s="247"/>
      <c r="AA66" s="247"/>
      <c r="AB66" s="248" t="str">
        <f>IF(AND(Y66&lt;&gt;"",Z66&lt;&gt;"",X66&lt;&gt;""),ROUND(MIN(IF(OR(X66="OZZ",X66="ZZ"),5000,17300),TRUNC(0.75*(SUMIF($D$12:$D66,$D66,Y$12:Y66)+SUMIF($D$12:$D66,$D66,Z$12:Z66)),2)) - SUMIF($D$12:$D65,$D66,AB$12:AB65),2),"")</f>
        <v/>
      </c>
      <c r="AC66" s="251" t="str">
        <f>IF(AND(Y66&lt;&gt;"",Z66&lt;&gt;"",AA66&lt;&gt;"",X66&lt;&gt;"",AP66&lt;&gt;""),IF(OR(X66="OZZ",X66="ZZ"),ROUND(0-SUMIF($D$12:$D65,$D66,AC$12:AC65),2),IF(AA66=0,0,ROUND(MIN(MIN(17300,TRUNC(0.75*(SUMIF($D$12:$D$2012,$D66,Y$12:Y$2012)+SUMIF($D$12:$D$2012,$D66,Z$12:Z$2012)),2)+SUMIF($D$12:$D66,$D66,AP$12:AP66))-SUMIF($D$12:$D65,$D66,AC$12:AC65)-SUMIF($D$12:$D$2012,$D66,AB$12:AB$2012),AP66),2))),"")</f>
        <v/>
      </c>
      <c r="AD66" s="250" t="str">
        <f>IF(X66&lt;&gt;"",1000 - SUMIF($D$12:$D65,$D66,AD$12:AD65),"")</f>
        <v/>
      </c>
      <c r="AE66" s="252"/>
      <c r="AF66" s="253"/>
      <c r="AG66" s="254"/>
      <c r="AH66" s="255" t="str">
        <f t="shared" si="19"/>
        <v/>
      </c>
      <c r="AI66" s="256"/>
      <c r="AJ66" s="253"/>
      <c r="AK66" s="254"/>
      <c r="AL66" s="255" t="str">
        <f t="shared" si="20"/>
        <v/>
      </c>
      <c r="AM66" s="256"/>
      <c r="AN66" s="253"/>
      <c r="AO66" s="254"/>
      <c r="AP66" s="255" t="str">
        <f t="shared" si="0"/>
        <v/>
      </c>
      <c r="AQ66" s="116"/>
      <c r="AR66" s="116"/>
      <c r="AS66" s="117"/>
      <c r="AT66" s="118"/>
      <c r="AU66" s="119" t="str">
        <f>IF(D66&lt;&gt; "", IF(COUNTIF($D$12:$D66,$D66)&gt;1,0,IF(SUM(N66,U66,AB66)&gt;0,IF(AND(X66="",OR(Q66&lt;&gt;"",J66&lt;&gt;"")),IF(Q66&lt;&gt;"",Q66,IF(J66&lt;&gt;"",J66,0)),IF(AND(Q66&lt;&gt;"",J66&lt;&gt;"",Q66=J66),Q66,X66)),0)),"")</f>
        <v/>
      </c>
      <c r="AV66" s="119" t="str">
        <f>IF(D66&lt;&gt;"",IF(COUNTIF($D$12:$D66,$D66)&gt;1,0,IF(SUM(O66,V66,AC66)&gt;0,IF(AND(X66="",OR(Q66&lt;&gt;"",J66&lt;&gt;"")),IF(Q66&lt;&gt;"",Q66,IF(J66&lt;&gt;"",J66,0)),IF(AND(Q66&lt;&gt;"",J66&lt;&gt;"",Q66=J66),Q66,X66)),0)),"")</f>
        <v/>
      </c>
      <c r="AW66" s="119" t="str">
        <f>IF(D66&lt;&gt;"",IF(COUNTIF($D$12:$D66,$D66)&gt;1,0,IF(SUM(P66,W66,AD66)&gt;0,IF(AND(X66="",OR(Q66&lt;&gt;"",J66&lt;&gt;"")),IF(Q66&lt;&gt;"",Q66,IF(J66&lt;&gt;"",J66,0)),IF(AND(Q66&lt;&gt;"",J66&lt;&gt;"",Q66=J66),Q66,X66)),0)),"")</f>
        <v/>
      </c>
      <c r="AX66" s="118" t="str">
        <f t="shared" si="1"/>
        <v/>
      </c>
      <c r="AY66" s="118" t="str">
        <f t="shared" si="2"/>
        <v/>
      </c>
      <c r="AZ66" s="118" t="str">
        <f t="shared" si="3"/>
        <v/>
      </c>
      <c r="BA66" s="118" t="str">
        <f t="shared" si="4"/>
        <v/>
      </c>
      <c r="BB66" s="118" t="str">
        <f t="shared" si="5"/>
        <v/>
      </c>
      <c r="BC66" s="118" t="str">
        <f t="shared" si="6"/>
        <v/>
      </c>
      <c r="BD66" s="118" t="str">
        <f t="shared" si="7"/>
        <v/>
      </c>
      <c r="BE66" s="118" t="str">
        <f t="shared" si="8"/>
        <v/>
      </c>
      <c r="BF66" s="118" t="str">
        <f t="shared" si="9"/>
        <v/>
      </c>
      <c r="BG66" s="120"/>
      <c r="BH66" s="120" t="str">
        <f t="shared" si="10"/>
        <v/>
      </c>
      <c r="BI66" s="120" t="str">
        <f t="shared" si="11"/>
        <v/>
      </c>
      <c r="BJ66" s="121"/>
      <c r="BK66" s="120" t="str">
        <f t="shared" si="12"/>
        <v/>
      </c>
      <c r="BL66" s="120" t="str">
        <f t="shared" si="13"/>
        <v/>
      </c>
      <c r="BM66" s="120" t="str">
        <f t="shared" si="14"/>
        <v/>
      </c>
      <c r="BN66" s="120" t="str">
        <f t="shared" si="15"/>
        <v/>
      </c>
      <c r="BO66" s="98" t="str">
        <f t="shared" si="16"/>
        <v/>
      </c>
      <c r="BP66" s="98" t="str">
        <f t="shared" si="17"/>
        <v/>
      </c>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row>
    <row r="67" spans="1:97" s="4" customFormat="1" ht="18.75" customHeight="1" x14ac:dyDescent="0.2">
      <c r="A67" s="3">
        <f t="shared" si="18"/>
        <v>55</v>
      </c>
      <c r="B67" s="263"/>
      <c r="C67" s="263"/>
      <c r="D67" s="263"/>
      <c r="E67" s="259"/>
      <c r="F67" s="259"/>
      <c r="G67" s="43"/>
      <c r="H67" s="264"/>
      <c r="I67" s="261"/>
      <c r="J67" s="106"/>
      <c r="K67" s="247"/>
      <c r="L67" s="247"/>
      <c r="M67" s="247"/>
      <c r="N67" s="248" t="str">
        <f>IF(AND(K67&lt;&gt;"",L67&lt;&gt;"",J67&lt;&gt;""),ROUND(MIN(IF(OR(J67="OZZ",J67="ZZ"),5000,17300),TRUNC(0.75*(SUMIF($D$12:$D67,$D67,K$12:K67)+SUMIF($D$12:$D67,$D67,L$12:L67)),2)) - SUMIF($D$12:$D66,$D67,N$12:N66),2),"")</f>
        <v/>
      </c>
      <c r="O67" s="249" t="str">
        <f>IF(AND(K67&lt;&gt;"",L67&lt;&gt;"",M67&lt;&gt;"",J67&lt;&gt;"",AH67&lt;&gt;""),IF(OR(J67="OZZ",J67="ZZ"),ROUND(0-SUMIF($D$12:$D66,$D67,O$12:O66),2),IF(M67=0,0,ROUND(MIN(MIN(17300,TRUNC(0.75*(SUMIF($D$12:$D$2012,$D67,K$12:K$2012)+SUMIF($D$12:$D$2012,$D67,L$12:L$2012)),2)+SUMIF($D$12:$D67,$D67,AH$12:AH67))-SUMIF($D$12:$D66,$D67,O$12:O66)-SUMIF($D$12:$D$2012,$D67,N$12:N$2012),AH67),2))),"")</f>
        <v/>
      </c>
      <c r="P67" s="250" t="str">
        <f>IF(J67&lt;&gt;"",1000 - SUMIF($D$12:$D66,$D67,P$12:P66),"")</f>
        <v/>
      </c>
      <c r="Q67" s="106"/>
      <c r="R67" s="247"/>
      <c r="S67" s="247"/>
      <c r="T67" s="247"/>
      <c r="U67" s="248" t="str">
        <f>IF(AND(R67&lt;&gt;"",S67&lt;&gt;"",Q67&lt;&gt;""),ROUND(MIN(IF(OR(Q67="OZZ",Q67="ZZ"),5000,17300),TRUNC(0.75*(SUMIF($D$12:$D67,$D67,R$12:R67)+SUMIF($D$12:$D67,$D67,S$12:S67)),2)) - SUMIF($D$12:$D66,$D67,U$12:U66),2),"")</f>
        <v/>
      </c>
      <c r="V67" s="248" t="str">
        <f>IF(AND(R67&lt;&gt;"",S67&lt;&gt;"",T67&lt;&gt;"",Q67&lt;&gt;"",AL67&lt;&gt;""),IF(OR(Q67="OZZ",Q67="ZZ"),ROUND(0-SUMIF($D$12:$D66,$D67,V$12:V66),2),IF(T67=0,0,ROUND(MIN(MIN(17300,TRUNC(0.75*(SUMIF($D$12:$D$2012,$D67,R$12:R$2012)+SUMIF($D$12:$D$2012,$D67,S$12:S$2012)),2)+SUMIF($D$12:$D67,$D67,AL$12:AL67))-SUMIF($D$12:$D66,$D67,V$12:V66)-SUMIF($D$12:$D$2012,$D67,U$12:U$2012),AL67),2))),"")</f>
        <v/>
      </c>
      <c r="W67" s="250" t="str">
        <f>IF(Q67&lt;&gt;"",1000 - SUMIF($D$12:$D66,$D67,W$12:W66),"")</f>
        <v/>
      </c>
      <c r="X67" s="106"/>
      <c r="Y67" s="247"/>
      <c r="Z67" s="247"/>
      <c r="AA67" s="247"/>
      <c r="AB67" s="248" t="str">
        <f>IF(AND(Y67&lt;&gt;"",Z67&lt;&gt;"",X67&lt;&gt;""),ROUND(MIN(IF(OR(X67="OZZ",X67="ZZ"),5000,17300),TRUNC(0.75*(SUMIF($D$12:$D67,$D67,Y$12:Y67)+SUMIF($D$12:$D67,$D67,Z$12:Z67)),2)) - SUMIF($D$12:$D66,$D67,AB$12:AB66),2),"")</f>
        <v/>
      </c>
      <c r="AC67" s="251" t="str">
        <f>IF(AND(Y67&lt;&gt;"",Z67&lt;&gt;"",AA67&lt;&gt;"",X67&lt;&gt;"",AP67&lt;&gt;""),IF(OR(X67="OZZ",X67="ZZ"),ROUND(0-SUMIF($D$12:$D66,$D67,AC$12:AC66),2),IF(AA67=0,0,ROUND(MIN(MIN(17300,TRUNC(0.75*(SUMIF($D$12:$D$2012,$D67,Y$12:Y$2012)+SUMIF($D$12:$D$2012,$D67,Z$12:Z$2012)),2)+SUMIF($D$12:$D67,$D67,AP$12:AP67))-SUMIF($D$12:$D66,$D67,AC$12:AC66)-SUMIF($D$12:$D$2012,$D67,AB$12:AB$2012),AP67),2))),"")</f>
        <v/>
      </c>
      <c r="AD67" s="250" t="str">
        <f>IF(X67&lt;&gt;"",1000 - SUMIF($D$12:$D66,$D67,AD$12:AD66),"")</f>
        <v/>
      </c>
      <c r="AE67" s="252"/>
      <c r="AF67" s="253"/>
      <c r="AG67" s="254"/>
      <c r="AH67" s="255" t="str">
        <f t="shared" si="19"/>
        <v/>
      </c>
      <c r="AI67" s="256"/>
      <c r="AJ67" s="253"/>
      <c r="AK67" s="254"/>
      <c r="AL67" s="255" t="str">
        <f t="shared" si="20"/>
        <v/>
      </c>
      <c r="AM67" s="256"/>
      <c r="AN67" s="253"/>
      <c r="AO67" s="254"/>
      <c r="AP67" s="255" t="str">
        <f t="shared" si="0"/>
        <v/>
      </c>
      <c r="AQ67" s="116"/>
      <c r="AR67" s="116"/>
      <c r="AS67" s="117"/>
      <c r="AT67" s="118"/>
      <c r="AU67" s="119" t="str">
        <f>IF(D67&lt;&gt; "", IF(COUNTIF($D$12:$D67,$D67)&gt;1,0,IF(SUM(N67,U67,AB67)&gt;0,IF(AND(X67="",OR(Q67&lt;&gt;"",J67&lt;&gt;"")),IF(Q67&lt;&gt;"",Q67,IF(J67&lt;&gt;"",J67,0)),IF(AND(Q67&lt;&gt;"",J67&lt;&gt;"",Q67=J67),Q67,X67)),0)),"")</f>
        <v/>
      </c>
      <c r="AV67" s="119" t="str">
        <f>IF(D67&lt;&gt;"",IF(COUNTIF($D$12:$D67,$D67)&gt;1,0,IF(SUM(O67,V67,AC67)&gt;0,IF(AND(X67="",OR(Q67&lt;&gt;"",J67&lt;&gt;"")),IF(Q67&lt;&gt;"",Q67,IF(J67&lt;&gt;"",J67,0)),IF(AND(Q67&lt;&gt;"",J67&lt;&gt;"",Q67=J67),Q67,X67)),0)),"")</f>
        <v/>
      </c>
      <c r="AW67" s="119" t="str">
        <f>IF(D67&lt;&gt;"",IF(COUNTIF($D$12:$D67,$D67)&gt;1,0,IF(SUM(P67,W67,AD67)&gt;0,IF(AND(X67="",OR(Q67&lt;&gt;"",J67&lt;&gt;"")),IF(Q67&lt;&gt;"",Q67,IF(J67&lt;&gt;"",J67,0)),IF(AND(Q67&lt;&gt;"",J67&lt;&gt;"",Q67=J67),Q67,X67)),0)),"")</f>
        <v/>
      </c>
      <c r="AX67" s="118" t="str">
        <f t="shared" si="1"/>
        <v/>
      </c>
      <c r="AY67" s="118" t="str">
        <f t="shared" si="2"/>
        <v/>
      </c>
      <c r="AZ67" s="118" t="str">
        <f t="shared" si="3"/>
        <v/>
      </c>
      <c r="BA67" s="118" t="str">
        <f t="shared" si="4"/>
        <v/>
      </c>
      <c r="BB67" s="118" t="str">
        <f t="shared" si="5"/>
        <v/>
      </c>
      <c r="BC67" s="118" t="str">
        <f t="shared" si="6"/>
        <v/>
      </c>
      <c r="BD67" s="118" t="str">
        <f t="shared" si="7"/>
        <v/>
      </c>
      <c r="BE67" s="118" t="str">
        <f t="shared" si="8"/>
        <v/>
      </c>
      <c r="BF67" s="118" t="str">
        <f t="shared" si="9"/>
        <v/>
      </c>
      <c r="BG67" s="120"/>
      <c r="BH67" s="120" t="str">
        <f t="shared" si="10"/>
        <v/>
      </c>
      <c r="BI67" s="120" t="str">
        <f t="shared" si="11"/>
        <v/>
      </c>
      <c r="BJ67" s="121"/>
      <c r="BK67" s="120" t="str">
        <f t="shared" si="12"/>
        <v/>
      </c>
      <c r="BL67" s="120" t="str">
        <f t="shared" si="13"/>
        <v/>
      </c>
      <c r="BM67" s="120" t="str">
        <f t="shared" si="14"/>
        <v/>
      </c>
      <c r="BN67" s="120" t="str">
        <f t="shared" si="15"/>
        <v/>
      </c>
      <c r="BO67" s="98" t="str">
        <f t="shared" si="16"/>
        <v/>
      </c>
      <c r="BP67" s="98" t="str">
        <f t="shared" si="17"/>
        <v/>
      </c>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row>
    <row r="68" spans="1:97" s="4" customFormat="1" ht="18.75" customHeight="1" x14ac:dyDescent="0.2">
      <c r="A68" s="3">
        <f t="shared" si="18"/>
        <v>56</v>
      </c>
      <c r="B68" s="263"/>
      <c r="C68" s="263"/>
      <c r="D68" s="263"/>
      <c r="E68" s="259"/>
      <c r="F68" s="259"/>
      <c r="G68" s="43"/>
      <c r="H68" s="264"/>
      <c r="I68" s="261"/>
      <c r="J68" s="106"/>
      <c r="K68" s="247"/>
      <c r="L68" s="247"/>
      <c r="M68" s="247"/>
      <c r="N68" s="248" t="str">
        <f>IF(AND(K68&lt;&gt;"",L68&lt;&gt;"",J68&lt;&gt;""),ROUND(MIN(IF(OR(J68="OZZ",J68="ZZ"),5000,17300),TRUNC(0.75*(SUMIF($D$12:$D68,$D68,K$12:K68)+SUMIF($D$12:$D68,$D68,L$12:L68)),2)) - SUMIF($D$12:$D67,$D68,N$12:N67),2),"")</f>
        <v/>
      </c>
      <c r="O68" s="249" t="str">
        <f>IF(AND(K68&lt;&gt;"",L68&lt;&gt;"",M68&lt;&gt;"",J68&lt;&gt;"",AH68&lt;&gt;""),IF(OR(J68="OZZ",J68="ZZ"),ROUND(0-SUMIF($D$12:$D67,$D68,O$12:O67),2),IF(M68=0,0,ROUND(MIN(MIN(17300,TRUNC(0.75*(SUMIF($D$12:$D$2012,$D68,K$12:K$2012)+SUMIF($D$12:$D$2012,$D68,L$12:L$2012)),2)+SUMIF($D$12:$D68,$D68,AH$12:AH68))-SUMIF($D$12:$D67,$D68,O$12:O67)-SUMIF($D$12:$D$2012,$D68,N$12:N$2012),AH68),2))),"")</f>
        <v/>
      </c>
      <c r="P68" s="250" t="str">
        <f>IF(J68&lt;&gt;"",1000 - SUMIF($D$12:$D67,$D68,P$12:P67),"")</f>
        <v/>
      </c>
      <c r="Q68" s="106"/>
      <c r="R68" s="247"/>
      <c r="S68" s="247"/>
      <c r="T68" s="247"/>
      <c r="U68" s="248" t="str">
        <f>IF(AND(R68&lt;&gt;"",S68&lt;&gt;"",Q68&lt;&gt;""),ROUND(MIN(IF(OR(Q68="OZZ",Q68="ZZ"),5000,17300),TRUNC(0.75*(SUMIF($D$12:$D68,$D68,R$12:R68)+SUMIF($D$12:$D68,$D68,S$12:S68)),2)) - SUMIF($D$12:$D67,$D68,U$12:U67),2),"")</f>
        <v/>
      </c>
      <c r="V68" s="248" t="str">
        <f>IF(AND(R68&lt;&gt;"",S68&lt;&gt;"",T68&lt;&gt;"",Q68&lt;&gt;"",AL68&lt;&gt;""),IF(OR(Q68="OZZ",Q68="ZZ"),ROUND(0-SUMIF($D$12:$D67,$D68,V$12:V67),2),IF(T68=0,0,ROUND(MIN(MIN(17300,TRUNC(0.75*(SUMIF($D$12:$D$2012,$D68,R$12:R$2012)+SUMIF($D$12:$D$2012,$D68,S$12:S$2012)),2)+SUMIF($D$12:$D68,$D68,AL$12:AL68))-SUMIF($D$12:$D67,$D68,V$12:V67)-SUMIF($D$12:$D$2012,$D68,U$12:U$2012),AL68),2))),"")</f>
        <v/>
      </c>
      <c r="W68" s="250" t="str">
        <f>IF(Q68&lt;&gt;"",1000 - SUMIF($D$12:$D67,$D68,W$12:W67),"")</f>
        <v/>
      </c>
      <c r="X68" s="106"/>
      <c r="Y68" s="247"/>
      <c r="Z68" s="247"/>
      <c r="AA68" s="247"/>
      <c r="AB68" s="248" t="str">
        <f>IF(AND(Y68&lt;&gt;"",Z68&lt;&gt;"",X68&lt;&gt;""),ROUND(MIN(IF(OR(X68="OZZ",X68="ZZ"),5000,17300),TRUNC(0.75*(SUMIF($D$12:$D68,$D68,Y$12:Y68)+SUMIF($D$12:$D68,$D68,Z$12:Z68)),2)) - SUMIF($D$12:$D67,$D68,AB$12:AB67),2),"")</f>
        <v/>
      </c>
      <c r="AC68" s="251" t="str">
        <f>IF(AND(Y68&lt;&gt;"",Z68&lt;&gt;"",AA68&lt;&gt;"",X68&lt;&gt;"",AP68&lt;&gt;""),IF(OR(X68="OZZ",X68="ZZ"),ROUND(0-SUMIF($D$12:$D67,$D68,AC$12:AC67),2),IF(AA68=0,0,ROUND(MIN(MIN(17300,TRUNC(0.75*(SUMIF($D$12:$D$2012,$D68,Y$12:Y$2012)+SUMIF($D$12:$D$2012,$D68,Z$12:Z$2012)),2)+SUMIF($D$12:$D68,$D68,AP$12:AP68))-SUMIF($D$12:$D67,$D68,AC$12:AC67)-SUMIF($D$12:$D$2012,$D68,AB$12:AB$2012),AP68),2))),"")</f>
        <v/>
      </c>
      <c r="AD68" s="250" t="str">
        <f>IF(X68&lt;&gt;"",1000 - SUMIF($D$12:$D67,$D68,AD$12:AD67),"")</f>
        <v/>
      </c>
      <c r="AE68" s="252"/>
      <c r="AF68" s="253"/>
      <c r="AG68" s="254"/>
      <c r="AH68" s="255" t="str">
        <f t="shared" si="19"/>
        <v/>
      </c>
      <c r="AI68" s="256"/>
      <c r="AJ68" s="253"/>
      <c r="AK68" s="254"/>
      <c r="AL68" s="255" t="str">
        <f t="shared" si="20"/>
        <v/>
      </c>
      <c r="AM68" s="256"/>
      <c r="AN68" s="253"/>
      <c r="AO68" s="254"/>
      <c r="AP68" s="255" t="str">
        <f t="shared" si="0"/>
        <v/>
      </c>
      <c r="AQ68" s="116"/>
      <c r="AR68" s="116"/>
      <c r="AS68" s="117"/>
      <c r="AT68" s="118"/>
      <c r="AU68" s="119" t="str">
        <f>IF(D68&lt;&gt; "", IF(COUNTIF($D$12:$D68,$D68)&gt;1,0,IF(SUM(N68,U68,AB68)&gt;0,IF(AND(X68="",OR(Q68&lt;&gt;"",J68&lt;&gt;"")),IF(Q68&lt;&gt;"",Q68,IF(J68&lt;&gt;"",J68,0)),IF(AND(Q68&lt;&gt;"",J68&lt;&gt;"",Q68=J68),Q68,X68)),0)),"")</f>
        <v/>
      </c>
      <c r="AV68" s="119" t="str">
        <f>IF(D68&lt;&gt;"",IF(COUNTIF($D$12:$D68,$D68)&gt;1,0,IF(SUM(O68,V68,AC68)&gt;0,IF(AND(X68="",OR(Q68&lt;&gt;"",J68&lt;&gt;"")),IF(Q68&lt;&gt;"",Q68,IF(J68&lt;&gt;"",J68,0)),IF(AND(Q68&lt;&gt;"",J68&lt;&gt;"",Q68=J68),Q68,X68)),0)),"")</f>
        <v/>
      </c>
      <c r="AW68" s="119" t="str">
        <f>IF(D68&lt;&gt;"",IF(COUNTIF($D$12:$D68,$D68)&gt;1,0,IF(SUM(P68,W68,AD68)&gt;0,IF(AND(X68="",OR(Q68&lt;&gt;"",J68&lt;&gt;"")),IF(Q68&lt;&gt;"",Q68,IF(J68&lt;&gt;"",J68,0)),IF(AND(Q68&lt;&gt;"",J68&lt;&gt;"",Q68=J68),Q68,X68)),0)),"")</f>
        <v/>
      </c>
      <c r="AX68" s="118" t="str">
        <f t="shared" si="1"/>
        <v/>
      </c>
      <c r="AY68" s="118" t="str">
        <f t="shared" si="2"/>
        <v/>
      </c>
      <c r="AZ68" s="118" t="str">
        <f t="shared" si="3"/>
        <v/>
      </c>
      <c r="BA68" s="118" t="str">
        <f t="shared" si="4"/>
        <v/>
      </c>
      <c r="BB68" s="118" t="str">
        <f t="shared" si="5"/>
        <v/>
      </c>
      <c r="BC68" s="118" t="str">
        <f t="shared" si="6"/>
        <v/>
      </c>
      <c r="BD68" s="118" t="str">
        <f t="shared" si="7"/>
        <v/>
      </c>
      <c r="BE68" s="118" t="str">
        <f t="shared" si="8"/>
        <v/>
      </c>
      <c r="BF68" s="118" t="str">
        <f t="shared" si="9"/>
        <v/>
      </c>
      <c r="BG68" s="120"/>
      <c r="BH68" s="120" t="str">
        <f t="shared" si="10"/>
        <v/>
      </c>
      <c r="BI68" s="120" t="str">
        <f t="shared" si="11"/>
        <v/>
      </c>
      <c r="BJ68" s="121"/>
      <c r="BK68" s="120" t="str">
        <f t="shared" si="12"/>
        <v/>
      </c>
      <c r="BL68" s="120" t="str">
        <f t="shared" si="13"/>
        <v/>
      </c>
      <c r="BM68" s="120" t="str">
        <f t="shared" si="14"/>
        <v/>
      </c>
      <c r="BN68" s="120" t="str">
        <f t="shared" si="15"/>
        <v/>
      </c>
      <c r="BO68" s="98" t="str">
        <f t="shared" si="16"/>
        <v/>
      </c>
      <c r="BP68" s="98" t="str">
        <f t="shared" si="17"/>
        <v/>
      </c>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row>
    <row r="69" spans="1:97" s="4" customFormat="1" ht="18.75" customHeight="1" x14ac:dyDescent="0.2">
      <c r="A69" s="3">
        <f t="shared" si="18"/>
        <v>57</v>
      </c>
      <c r="B69" s="263"/>
      <c r="C69" s="263"/>
      <c r="D69" s="263"/>
      <c r="E69" s="259"/>
      <c r="F69" s="259"/>
      <c r="G69" s="43"/>
      <c r="H69" s="264"/>
      <c r="I69" s="261"/>
      <c r="J69" s="106"/>
      <c r="K69" s="247"/>
      <c r="L69" s="247"/>
      <c r="M69" s="247"/>
      <c r="N69" s="248" t="str">
        <f>IF(AND(K69&lt;&gt;"",L69&lt;&gt;"",J69&lt;&gt;""),ROUND(MIN(IF(OR(J69="OZZ",J69="ZZ"),5000,17300),TRUNC(0.75*(SUMIF($D$12:$D69,$D69,K$12:K69)+SUMIF($D$12:$D69,$D69,L$12:L69)),2)) - SUMIF($D$12:$D68,$D69,N$12:N68),2),"")</f>
        <v/>
      </c>
      <c r="O69" s="249" t="str">
        <f>IF(AND(K69&lt;&gt;"",L69&lt;&gt;"",M69&lt;&gt;"",J69&lt;&gt;"",AH69&lt;&gt;""),IF(OR(J69="OZZ",J69="ZZ"),ROUND(0-SUMIF($D$12:$D68,$D69,O$12:O68),2),IF(M69=0,0,ROUND(MIN(MIN(17300,TRUNC(0.75*(SUMIF($D$12:$D$2012,$D69,K$12:K$2012)+SUMIF($D$12:$D$2012,$D69,L$12:L$2012)),2)+SUMIF($D$12:$D69,$D69,AH$12:AH69))-SUMIF($D$12:$D68,$D69,O$12:O68)-SUMIF($D$12:$D$2012,$D69,N$12:N$2012),AH69),2))),"")</f>
        <v/>
      </c>
      <c r="P69" s="250" t="str">
        <f>IF(J69&lt;&gt;"",1000 - SUMIF($D$12:$D68,$D69,P$12:P68),"")</f>
        <v/>
      </c>
      <c r="Q69" s="106"/>
      <c r="R69" s="247"/>
      <c r="S69" s="247"/>
      <c r="T69" s="247"/>
      <c r="U69" s="248" t="str">
        <f>IF(AND(R69&lt;&gt;"",S69&lt;&gt;"",Q69&lt;&gt;""),ROUND(MIN(IF(OR(Q69="OZZ",Q69="ZZ"),5000,17300),TRUNC(0.75*(SUMIF($D$12:$D69,$D69,R$12:R69)+SUMIF($D$12:$D69,$D69,S$12:S69)),2)) - SUMIF($D$12:$D68,$D69,U$12:U68),2),"")</f>
        <v/>
      </c>
      <c r="V69" s="248" t="str">
        <f>IF(AND(R69&lt;&gt;"",S69&lt;&gt;"",T69&lt;&gt;"",Q69&lt;&gt;"",AL69&lt;&gt;""),IF(OR(Q69="OZZ",Q69="ZZ"),ROUND(0-SUMIF($D$12:$D68,$D69,V$12:V68),2),IF(T69=0,0,ROUND(MIN(MIN(17300,TRUNC(0.75*(SUMIF($D$12:$D$2012,$D69,R$12:R$2012)+SUMIF($D$12:$D$2012,$D69,S$12:S$2012)),2)+SUMIF($D$12:$D69,$D69,AL$12:AL69))-SUMIF($D$12:$D68,$D69,V$12:V68)-SUMIF($D$12:$D$2012,$D69,U$12:U$2012),AL69),2))),"")</f>
        <v/>
      </c>
      <c r="W69" s="250" t="str">
        <f>IF(Q69&lt;&gt;"",1000 - SUMIF($D$12:$D68,$D69,W$12:W68),"")</f>
        <v/>
      </c>
      <c r="X69" s="106"/>
      <c r="Y69" s="247"/>
      <c r="Z69" s="247"/>
      <c r="AA69" s="247"/>
      <c r="AB69" s="248" t="str">
        <f>IF(AND(Y69&lt;&gt;"",Z69&lt;&gt;"",X69&lt;&gt;""),ROUND(MIN(IF(OR(X69="OZZ",X69="ZZ"),5000,17300),TRUNC(0.75*(SUMIF($D$12:$D69,$D69,Y$12:Y69)+SUMIF($D$12:$D69,$D69,Z$12:Z69)),2)) - SUMIF($D$12:$D68,$D69,AB$12:AB68),2),"")</f>
        <v/>
      </c>
      <c r="AC69" s="251" t="str">
        <f>IF(AND(Y69&lt;&gt;"",Z69&lt;&gt;"",AA69&lt;&gt;"",X69&lt;&gt;"",AP69&lt;&gt;""),IF(OR(X69="OZZ",X69="ZZ"),ROUND(0-SUMIF($D$12:$D68,$D69,AC$12:AC68),2),IF(AA69=0,0,ROUND(MIN(MIN(17300,TRUNC(0.75*(SUMIF($D$12:$D$2012,$D69,Y$12:Y$2012)+SUMIF($D$12:$D$2012,$D69,Z$12:Z$2012)),2)+SUMIF($D$12:$D69,$D69,AP$12:AP69))-SUMIF($D$12:$D68,$D69,AC$12:AC68)-SUMIF($D$12:$D$2012,$D69,AB$12:AB$2012),AP69),2))),"")</f>
        <v/>
      </c>
      <c r="AD69" s="250" t="str">
        <f>IF(X69&lt;&gt;"",1000 - SUMIF($D$12:$D68,$D69,AD$12:AD68),"")</f>
        <v/>
      </c>
      <c r="AE69" s="252"/>
      <c r="AF69" s="253"/>
      <c r="AG69" s="254"/>
      <c r="AH69" s="255" t="str">
        <f t="shared" si="19"/>
        <v/>
      </c>
      <c r="AI69" s="256"/>
      <c r="AJ69" s="253"/>
      <c r="AK69" s="254"/>
      <c r="AL69" s="255" t="str">
        <f t="shared" si="20"/>
        <v/>
      </c>
      <c r="AM69" s="256"/>
      <c r="AN69" s="253"/>
      <c r="AO69" s="254"/>
      <c r="AP69" s="255" t="str">
        <f t="shared" si="0"/>
        <v/>
      </c>
      <c r="AQ69" s="116"/>
      <c r="AR69" s="116"/>
      <c r="AS69" s="117"/>
      <c r="AT69" s="118"/>
      <c r="AU69" s="119" t="str">
        <f>IF(D69&lt;&gt; "", IF(COUNTIF($D$12:$D69,$D69)&gt;1,0,IF(SUM(N69,U69,AB69)&gt;0,IF(AND(X69="",OR(Q69&lt;&gt;"",J69&lt;&gt;"")),IF(Q69&lt;&gt;"",Q69,IF(J69&lt;&gt;"",J69,0)),IF(AND(Q69&lt;&gt;"",J69&lt;&gt;"",Q69=J69),Q69,X69)),0)),"")</f>
        <v/>
      </c>
      <c r="AV69" s="119" t="str">
        <f>IF(D69&lt;&gt;"",IF(COUNTIF($D$12:$D69,$D69)&gt;1,0,IF(SUM(O69,V69,AC69)&gt;0,IF(AND(X69="",OR(Q69&lt;&gt;"",J69&lt;&gt;"")),IF(Q69&lt;&gt;"",Q69,IF(J69&lt;&gt;"",J69,0)),IF(AND(Q69&lt;&gt;"",J69&lt;&gt;"",Q69=J69),Q69,X69)),0)),"")</f>
        <v/>
      </c>
      <c r="AW69" s="119" t="str">
        <f>IF(D69&lt;&gt;"",IF(COUNTIF($D$12:$D69,$D69)&gt;1,0,IF(SUM(P69,W69,AD69)&gt;0,IF(AND(X69="",OR(Q69&lt;&gt;"",J69&lt;&gt;"")),IF(Q69&lt;&gt;"",Q69,IF(J69&lt;&gt;"",J69,0)),IF(AND(Q69&lt;&gt;"",J69&lt;&gt;"",Q69=J69),Q69,X69)),0)),"")</f>
        <v/>
      </c>
      <c r="AX69" s="118" t="str">
        <f t="shared" si="1"/>
        <v/>
      </c>
      <c r="AY69" s="118" t="str">
        <f t="shared" si="2"/>
        <v/>
      </c>
      <c r="AZ69" s="118" t="str">
        <f t="shared" si="3"/>
        <v/>
      </c>
      <c r="BA69" s="118" t="str">
        <f t="shared" si="4"/>
        <v/>
      </c>
      <c r="BB69" s="118" t="str">
        <f t="shared" si="5"/>
        <v/>
      </c>
      <c r="BC69" s="118" t="str">
        <f t="shared" si="6"/>
        <v/>
      </c>
      <c r="BD69" s="118" t="str">
        <f t="shared" si="7"/>
        <v/>
      </c>
      <c r="BE69" s="118" t="str">
        <f t="shared" si="8"/>
        <v/>
      </c>
      <c r="BF69" s="118" t="str">
        <f t="shared" si="9"/>
        <v/>
      </c>
      <c r="BG69" s="120"/>
      <c r="BH69" s="120" t="str">
        <f t="shared" si="10"/>
        <v/>
      </c>
      <c r="BI69" s="120" t="str">
        <f t="shared" si="11"/>
        <v/>
      </c>
      <c r="BJ69" s="121"/>
      <c r="BK69" s="120" t="str">
        <f t="shared" si="12"/>
        <v/>
      </c>
      <c r="BL69" s="120" t="str">
        <f t="shared" si="13"/>
        <v/>
      </c>
      <c r="BM69" s="120" t="str">
        <f t="shared" si="14"/>
        <v/>
      </c>
      <c r="BN69" s="120" t="str">
        <f t="shared" si="15"/>
        <v/>
      </c>
      <c r="BO69" s="98" t="str">
        <f t="shared" si="16"/>
        <v/>
      </c>
      <c r="BP69" s="98" t="str">
        <f t="shared" si="17"/>
        <v/>
      </c>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row>
    <row r="70" spans="1:97" s="4" customFormat="1" ht="18.75" customHeight="1" x14ac:dyDescent="0.2">
      <c r="A70" s="3">
        <f t="shared" si="18"/>
        <v>58</v>
      </c>
      <c r="B70" s="263"/>
      <c r="C70" s="263"/>
      <c r="D70" s="263"/>
      <c r="E70" s="259"/>
      <c r="F70" s="259"/>
      <c r="G70" s="43"/>
      <c r="H70" s="264"/>
      <c r="I70" s="261"/>
      <c r="J70" s="106"/>
      <c r="K70" s="247"/>
      <c r="L70" s="247"/>
      <c r="M70" s="247"/>
      <c r="N70" s="248" t="str">
        <f>IF(AND(K70&lt;&gt;"",L70&lt;&gt;"",J70&lt;&gt;""),ROUND(MIN(IF(OR(J70="OZZ",J70="ZZ"),5000,17300),TRUNC(0.75*(SUMIF($D$12:$D70,$D70,K$12:K70)+SUMIF($D$12:$D70,$D70,L$12:L70)),2)) - SUMIF($D$12:$D69,$D70,N$12:N69),2),"")</f>
        <v/>
      </c>
      <c r="O70" s="249" t="str">
        <f>IF(AND(K70&lt;&gt;"",L70&lt;&gt;"",M70&lt;&gt;"",J70&lt;&gt;"",AH70&lt;&gt;""),IF(OR(J70="OZZ",J70="ZZ"),ROUND(0-SUMIF($D$12:$D69,$D70,O$12:O69),2),IF(M70=0,0,ROUND(MIN(MIN(17300,TRUNC(0.75*(SUMIF($D$12:$D$2012,$D70,K$12:K$2012)+SUMIF($D$12:$D$2012,$D70,L$12:L$2012)),2)+SUMIF($D$12:$D70,$D70,AH$12:AH70))-SUMIF($D$12:$D69,$D70,O$12:O69)-SUMIF($D$12:$D$2012,$D70,N$12:N$2012),AH70),2))),"")</f>
        <v/>
      </c>
      <c r="P70" s="250" t="str">
        <f>IF(J70&lt;&gt;"",1000 - SUMIF($D$12:$D69,$D70,P$12:P69),"")</f>
        <v/>
      </c>
      <c r="Q70" s="106"/>
      <c r="R70" s="247"/>
      <c r="S70" s="247"/>
      <c r="T70" s="247"/>
      <c r="U70" s="248" t="str">
        <f>IF(AND(R70&lt;&gt;"",S70&lt;&gt;"",Q70&lt;&gt;""),ROUND(MIN(IF(OR(Q70="OZZ",Q70="ZZ"),5000,17300),TRUNC(0.75*(SUMIF($D$12:$D70,$D70,R$12:R70)+SUMIF($D$12:$D70,$D70,S$12:S70)),2)) - SUMIF($D$12:$D69,$D70,U$12:U69),2),"")</f>
        <v/>
      </c>
      <c r="V70" s="248" t="str">
        <f>IF(AND(R70&lt;&gt;"",S70&lt;&gt;"",T70&lt;&gt;"",Q70&lt;&gt;"",AL70&lt;&gt;""),IF(OR(Q70="OZZ",Q70="ZZ"),ROUND(0-SUMIF($D$12:$D69,$D70,V$12:V69),2),IF(T70=0,0,ROUND(MIN(MIN(17300,TRUNC(0.75*(SUMIF($D$12:$D$2012,$D70,R$12:R$2012)+SUMIF($D$12:$D$2012,$D70,S$12:S$2012)),2)+SUMIF($D$12:$D70,$D70,AL$12:AL70))-SUMIF($D$12:$D69,$D70,V$12:V69)-SUMIF($D$12:$D$2012,$D70,U$12:U$2012),AL70),2))),"")</f>
        <v/>
      </c>
      <c r="W70" s="250" t="str">
        <f>IF(Q70&lt;&gt;"",1000 - SUMIF($D$12:$D69,$D70,W$12:W69),"")</f>
        <v/>
      </c>
      <c r="X70" s="106"/>
      <c r="Y70" s="247"/>
      <c r="Z70" s="247"/>
      <c r="AA70" s="247"/>
      <c r="AB70" s="248" t="str">
        <f>IF(AND(Y70&lt;&gt;"",Z70&lt;&gt;"",X70&lt;&gt;""),ROUND(MIN(IF(OR(X70="OZZ",X70="ZZ"),5000,17300),TRUNC(0.75*(SUMIF($D$12:$D70,$D70,Y$12:Y70)+SUMIF($D$12:$D70,$D70,Z$12:Z70)),2)) - SUMIF($D$12:$D69,$D70,AB$12:AB69),2),"")</f>
        <v/>
      </c>
      <c r="AC70" s="251" t="str">
        <f>IF(AND(Y70&lt;&gt;"",Z70&lt;&gt;"",AA70&lt;&gt;"",X70&lt;&gt;"",AP70&lt;&gt;""),IF(OR(X70="OZZ",X70="ZZ"),ROUND(0-SUMIF($D$12:$D69,$D70,AC$12:AC69),2),IF(AA70=0,0,ROUND(MIN(MIN(17300,TRUNC(0.75*(SUMIF($D$12:$D$2012,$D70,Y$12:Y$2012)+SUMIF($D$12:$D$2012,$D70,Z$12:Z$2012)),2)+SUMIF($D$12:$D70,$D70,AP$12:AP70))-SUMIF($D$12:$D69,$D70,AC$12:AC69)-SUMIF($D$12:$D$2012,$D70,AB$12:AB$2012),AP70),2))),"")</f>
        <v/>
      </c>
      <c r="AD70" s="250" t="str">
        <f>IF(X70&lt;&gt;"",1000 - SUMIF($D$12:$D69,$D70,AD$12:AD69),"")</f>
        <v/>
      </c>
      <c r="AE70" s="252"/>
      <c r="AF70" s="253"/>
      <c r="AG70" s="254"/>
      <c r="AH70" s="255" t="str">
        <f t="shared" si="19"/>
        <v/>
      </c>
      <c r="AI70" s="256"/>
      <c r="AJ70" s="253"/>
      <c r="AK70" s="254"/>
      <c r="AL70" s="255" t="str">
        <f t="shared" si="20"/>
        <v/>
      </c>
      <c r="AM70" s="256"/>
      <c r="AN70" s="253"/>
      <c r="AO70" s="254"/>
      <c r="AP70" s="255" t="str">
        <f t="shared" si="0"/>
        <v/>
      </c>
      <c r="AQ70" s="116"/>
      <c r="AR70" s="116"/>
      <c r="AS70" s="117"/>
      <c r="AT70" s="118"/>
      <c r="AU70" s="119" t="str">
        <f>IF(D70&lt;&gt; "", IF(COUNTIF($D$12:$D70,$D70)&gt;1,0,IF(SUM(N70,U70,AB70)&gt;0,IF(AND(X70="",OR(Q70&lt;&gt;"",J70&lt;&gt;"")),IF(Q70&lt;&gt;"",Q70,IF(J70&lt;&gt;"",J70,0)),IF(AND(Q70&lt;&gt;"",J70&lt;&gt;"",Q70=J70),Q70,X70)),0)),"")</f>
        <v/>
      </c>
      <c r="AV70" s="119" t="str">
        <f>IF(D70&lt;&gt;"",IF(COUNTIF($D$12:$D70,$D70)&gt;1,0,IF(SUM(O70,V70,AC70)&gt;0,IF(AND(X70="",OR(Q70&lt;&gt;"",J70&lt;&gt;"")),IF(Q70&lt;&gt;"",Q70,IF(J70&lt;&gt;"",J70,0)),IF(AND(Q70&lt;&gt;"",J70&lt;&gt;"",Q70=J70),Q70,X70)),0)),"")</f>
        <v/>
      </c>
      <c r="AW70" s="119" t="str">
        <f>IF(D70&lt;&gt;"",IF(COUNTIF($D$12:$D70,$D70)&gt;1,0,IF(SUM(P70,W70,AD70)&gt;0,IF(AND(X70="",OR(Q70&lt;&gt;"",J70&lt;&gt;"")),IF(Q70&lt;&gt;"",Q70,IF(J70&lt;&gt;"",J70,0)),IF(AND(Q70&lt;&gt;"",J70&lt;&gt;"",Q70=J70),Q70,X70)),0)),"")</f>
        <v/>
      </c>
      <c r="AX70" s="118" t="str">
        <f t="shared" si="1"/>
        <v/>
      </c>
      <c r="AY70" s="118" t="str">
        <f t="shared" si="2"/>
        <v/>
      </c>
      <c r="AZ70" s="118" t="str">
        <f t="shared" si="3"/>
        <v/>
      </c>
      <c r="BA70" s="118" t="str">
        <f t="shared" si="4"/>
        <v/>
      </c>
      <c r="BB70" s="118" t="str">
        <f t="shared" si="5"/>
        <v/>
      </c>
      <c r="BC70" s="118" t="str">
        <f t="shared" si="6"/>
        <v/>
      </c>
      <c r="BD70" s="118" t="str">
        <f t="shared" si="7"/>
        <v/>
      </c>
      <c r="BE70" s="118" t="str">
        <f t="shared" si="8"/>
        <v/>
      </c>
      <c r="BF70" s="118" t="str">
        <f t="shared" si="9"/>
        <v/>
      </c>
      <c r="BG70" s="120"/>
      <c r="BH70" s="120" t="str">
        <f t="shared" si="10"/>
        <v/>
      </c>
      <c r="BI70" s="120" t="str">
        <f t="shared" si="11"/>
        <v/>
      </c>
      <c r="BJ70" s="121"/>
      <c r="BK70" s="120" t="str">
        <f t="shared" si="12"/>
        <v/>
      </c>
      <c r="BL70" s="120" t="str">
        <f t="shared" si="13"/>
        <v/>
      </c>
      <c r="BM70" s="120" t="str">
        <f t="shared" si="14"/>
        <v/>
      </c>
      <c r="BN70" s="120" t="str">
        <f t="shared" si="15"/>
        <v/>
      </c>
      <c r="BO70" s="98" t="str">
        <f t="shared" si="16"/>
        <v/>
      </c>
      <c r="BP70" s="98" t="str">
        <f t="shared" si="17"/>
        <v/>
      </c>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row>
    <row r="71" spans="1:97" s="4" customFormat="1" ht="18.75" customHeight="1" x14ac:dyDescent="0.2">
      <c r="A71" s="3">
        <f t="shared" si="18"/>
        <v>59</v>
      </c>
      <c r="B71" s="263"/>
      <c r="C71" s="263"/>
      <c r="D71" s="263"/>
      <c r="E71" s="259"/>
      <c r="F71" s="259"/>
      <c r="G71" s="43"/>
      <c r="H71" s="264"/>
      <c r="I71" s="261"/>
      <c r="J71" s="106"/>
      <c r="K71" s="247"/>
      <c r="L71" s="247"/>
      <c r="M71" s="247"/>
      <c r="N71" s="248" t="str">
        <f>IF(AND(K71&lt;&gt;"",L71&lt;&gt;"",J71&lt;&gt;""),ROUND(MIN(IF(OR(J71="OZZ",J71="ZZ"),5000,17300),TRUNC(0.75*(SUMIF($D$12:$D71,$D71,K$12:K71)+SUMIF($D$12:$D71,$D71,L$12:L71)),2)) - SUMIF($D$12:$D70,$D71,N$12:N70),2),"")</f>
        <v/>
      </c>
      <c r="O71" s="249" t="str">
        <f>IF(AND(K71&lt;&gt;"",L71&lt;&gt;"",M71&lt;&gt;"",J71&lt;&gt;"",AH71&lt;&gt;""),IF(OR(J71="OZZ",J71="ZZ"),ROUND(0-SUMIF($D$12:$D70,$D71,O$12:O70),2),IF(M71=0,0,ROUND(MIN(MIN(17300,TRUNC(0.75*(SUMIF($D$12:$D$2012,$D71,K$12:K$2012)+SUMIF($D$12:$D$2012,$D71,L$12:L$2012)),2)+SUMIF($D$12:$D71,$D71,AH$12:AH71))-SUMIF($D$12:$D70,$D71,O$12:O70)-SUMIF($D$12:$D$2012,$D71,N$12:N$2012),AH71),2))),"")</f>
        <v/>
      </c>
      <c r="P71" s="250" t="str">
        <f>IF(J71&lt;&gt;"",1000 - SUMIF($D$12:$D70,$D71,P$12:P70),"")</f>
        <v/>
      </c>
      <c r="Q71" s="106"/>
      <c r="R71" s="247"/>
      <c r="S71" s="247"/>
      <c r="T71" s="247"/>
      <c r="U71" s="248" t="str">
        <f>IF(AND(R71&lt;&gt;"",S71&lt;&gt;"",Q71&lt;&gt;""),ROUND(MIN(IF(OR(Q71="OZZ",Q71="ZZ"),5000,17300),TRUNC(0.75*(SUMIF($D$12:$D71,$D71,R$12:R71)+SUMIF($D$12:$D71,$D71,S$12:S71)),2)) - SUMIF($D$12:$D70,$D71,U$12:U70),2),"")</f>
        <v/>
      </c>
      <c r="V71" s="248" t="str">
        <f>IF(AND(R71&lt;&gt;"",S71&lt;&gt;"",T71&lt;&gt;"",Q71&lt;&gt;"",AL71&lt;&gt;""),IF(OR(Q71="OZZ",Q71="ZZ"),ROUND(0-SUMIF($D$12:$D70,$D71,V$12:V70),2),IF(T71=0,0,ROUND(MIN(MIN(17300,TRUNC(0.75*(SUMIF($D$12:$D$2012,$D71,R$12:R$2012)+SUMIF($D$12:$D$2012,$D71,S$12:S$2012)),2)+SUMIF($D$12:$D71,$D71,AL$12:AL71))-SUMIF($D$12:$D70,$D71,V$12:V70)-SUMIF($D$12:$D$2012,$D71,U$12:U$2012),AL71),2))),"")</f>
        <v/>
      </c>
      <c r="W71" s="250" t="str">
        <f>IF(Q71&lt;&gt;"",1000 - SUMIF($D$12:$D70,$D71,W$12:W70),"")</f>
        <v/>
      </c>
      <c r="X71" s="106"/>
      <c r="Y71" s="247"/>
      <c r="Z71" s="247"/>
      <c r="AA71" s="247"/>
      <c r="AB71" s="248" t="str">
        <f>IF(AND(Y71&lt;&gt;"",Z71&lt;&gt;"",X71&lt;&gt;""),ROUND(MIN(IF(OR(X71="OZZ",X71="ZZ"),5000,17300),TRUNC(0.75*(SUMIF($D$12:$D71,$D71,Y$12:Y71)+SUMIF($D$12:$D71,$D71,Z$12:Z71)),2)) - SUMIF($D$12:$D70,$D71,AB$12:AB70),2),"")</f>
        <v/>
      </c>
      <c r="AC71" s="251" t="str">
        <f>IF(AND(Y71&lt;&gt;"",Z71&lt;&gt;"",AA71&lt;&gt;"",X71&lt;&gt;"",AP71&lt;&gt;""),IF(OR(X71="OZZ",X71="ZZ"),ROUND(0-SUMIF($D$12:$D70,$D71,AC$12:AC70),2),IF(AA71=0,0,ROUND(MIN(MIN(17300,TRUNC(0.75*(SUMIF($D$12:$D$2012,$D71,Y$12:Y$2012)+SUMIF($D$12:$D$2012,$D71,Z$12:Z$2012)),2)+SUMIF($D$12:$D71,$D71,AP$12:AP71))-SUMIF($D$12:$D70,$D71,AC$12:AC70)-SUMIF($D$12:$D$2012,$D71,AB$12:AB$2012),AP71),2))),"")</f>
        <v/>
      </c>
      <c r="AD71" s="250" t="str">
        <f>IF(X71&lt;&gt;"",1000 - SUMIF($D$12:$D70,$D71,AD$12:AD70),"")</f>
        <v/>
      </c>
      <c r="AE71" s="252"/>
      <c r="AF71" s="253"/>
      <c r="AG71" s="254"/>
      <c r="AH71" s="255" t="str">
        <f t="shared" si="19"/>
        <v/>
      </c>
      <c r="AI71" s="256"/>
      <c r="AJ71" s="253"/>
      <c r="AK71" s="254"/>
      <c r="AL71" s="255" t="str">
        <f t="shared" si="20"/>
        <v/>
      </c>
      <c r="AM71" s="256"/>
      <c r="AN71" s="253"/>
      <c r="AO71" s="254"/>
      <c r="AP71" s="255" t="str">
        <f t="shared" si="0"/>
        <v/>
      </c>
      <c r="AQ71" s="116"/>
      <c r="AR71" s="116"/>
      <c r="AS71" s="117"/>
      <c r="AT71" s="118"/>
      <c r="AU71" s="119" t="str">
        <f>IF(D71&lt;&gt; "", IF(COUNTIF($D$12:$D71,$D71)&gt;1,0,IF(SUM(N71,U71,AB71)&gt;0,IF(AND(X71="",OR(Q71&lt;&gt;"",J71&lt;&gt;"")),IF(Q71&lt;&gt;"",Q71,IF(J71&lt;&gt;"",J71,0)),IF(AND(Q71&lt;&gt;"",J71&lt;&gt;"",Q71=J71),Q71,X71)),0)),"")</f>
        <v/>
      </c>
      <c r="AV71" s="119" t="str">
        <f>IF(D71&lt;&gt;"",IF(COUNTIF($D$12:$D71,$D71)&gt;1,0,IF(SUM(O71,V71,AC71)&gt;0,IF(AND(X71="",OR(Q71&lt;&gt;"",J71&lt;&gt;"")),IF(Q71&lt;&gt;"",Q71,IF(J71&lt;&gt;"",J71,0)),IF(AND(Q71&lt;&gt;"",J71&lt;&gt;"",Q71=J71),Q71,X71)),0)),"")</f>
        <v/>
      </c>
      <c r="AW71" s="119" t="str">
        <f>IF(D71&lt;&gt;"",IF(COUNTIF($D$12:$D71,$D71)&gt;1,0,IF(SUM(P71,W71,AD71)&gt;0,IF(AND(X71="",OR(Q71&lt;&gt;"",J71&lt;&gt;"")),IF(Q71&lt;&gt;"",Q71,IF(J71&lt;&gt;"",J71,0)),IF(AND(Q71&lt;&gt;"",J71&lt;&gt;"",Q71=J71),Q71,X71)),0)),"")</f>
        <v/>
      </c>
      <c r="AX71" s="118" t="str">
        <f t="shared" si="1"/>
        <v/>
      </c>
      <c r="AY71" s="118" t="str">
        <f t="shared" si="2"/>
        <v/>
      </c>
      <c r="AZ71" s="118" t="str">
        <f t="shared" si="3"/>
        <v/>
      </c>
      <c r="BA71" s="118" t="str">
        <f t="shared" si="4"/>
        <v/>
      </c>
      <c r="BB71" s="118" t="str">
        <f t="shared" si="5"/>
        <v/>
      </c>
      <c r="BC71" s="118" t="str">
        <f t="shared" si="6"/>
        <v/>
      </c>
      <c r="BD71" s="118" t="str">
        <f t="shared" si="7"/>
        <v/>
      </c>
      <c r="BE71" s="118" t="str">
        <f t="shared" si="8"/>
        <v/>
      </c>
      <c r="BF71" s="118" t="str">
        <f t="shared" si="9"/>
        <v/>
      </c>
      <c r="BG71" s="120"/>
      <c r="BH71" s="120" t="str">
        <f t="shared" si="10"/>
        <v/>
      </c>
      <c r="BI71" s="120" t="str">
        <f t="shared" si="11"/>
        <v/>
      </c>
      <c r="BJ71" s="121"/>
      <c r="BK71" s="120" t="str">
        <f t="shared" si="12"/>
        <v/>
      </c>
      <c r="BL71" s="120" t="str">
        <f t="shared" si="13"/>
        <v/>
      </c>
      <c r="BM71" s="120" t="str">
        <f t="shared" si="14"/>
        <v/>
      </c>
      <c r="BN71" s="120" t="str">
        <f t="shared" si="15"/>
        <v/>
      </c>
      <c r="BO71" s="98" t="str">
        <f t="shared" si="16"/>
        <v/>
      </c>
      <c r="BP71" s="98" t="str">
        <f t="shared" si="17"/>
        <v/>
      </c>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row>
    <row r="72" spans="1:97" s="4" customFormat="1" ht="18.75" customHeight="1" x14ac:dyDescent="0.2">
      <c r="A72" s="3">
        <f t="shared" si="18"/>
        <v>60</v>
      </c>
      <c r="B72" s="263"/>
      <c r="C72" s="263"/>
      <c r="D72" s="263"/>
      <c r="E72" s="259"/>
      <c r="F72" s="259"/>
      <c r="G72" s="43"/>
      <c r="H72" s="264"/>
      <c r="I72" s="261"/>
      <c r="J72" s="106"/>
      <c r="K72" s="247"/>
      <c r="L72" s="247"/>
      <c r="M72" s="247"/>
      <c r="N72" s="248" t="str">
        <f>IF(AND(K72&lt;&gt;"",L72&lt;&gt;"",J72&lt;&gt;""),ROUND(MIN(IF(OR(J72="OZZ",J72="ZZ"),5000,17300),TRUNC(0.75*(SUMIF($D$12:$D72,$D72,K$12:K72)+SUMIF($D$12:$D72,$D72,L$12:L72)),2)) - SUMIF($D$12:$D71,$D72,N$12:N71),2),"")</f>
        <v/>
      </c>
      <c r="O72" s="249" t="str">
        <f>IF(AND(K72&lt;&gt;"",L72&lt;&gt;"",M72&lt;&gt;"",J72&lt;&gt;"",AH72&lt;&gt;""),IF(OR(J72="OZZ",J72="ZZ"),ROUND(0-SUMIF($D$12:$D71,$D72,O$12:O71),2),IF(M72=0,0,ROUND(MIN(MIN(17300,TRUNC(0.75*(SUMIF($D$12:$D$2012,$D72,K$12:K$2012)+SUMIF($D$12:$D$2012,$D72,L$12:L$2012)),2)+SUMIF($D$12:$D72,$D72,AH$12:AH72))-SUMIF($D$12:$D71,$D72,O$12:O71)-SUMIF($D$12:$D$2012,$D72,N$12:N$2012),AH72),2))),"")</f>
        <v/>
      </c>
      <c r="P72" s="250" t="str">
        <f>IF(J72&lt;&gt;"",1000 - SUMIF($D$12:$D71,$D72,P$12:P71),"")</f>
        <v/>
      </c>
      <c r="Q72" s="106"/>
      <c r="R72" s="247"/>
      <c r="S72" s="247"/>
      <c r="T72" s="247"/>
      <c r="U72" s="248" t="str">
        <f>IF(AND(R72&lt;&gt;"",S72&lt;&gt;"",Q72&lt;&gt;""),ROUND(MIN(IF(OR(Q72="OZZ",Q72="ZZ"),5000,17300),TRUNC(0.75*(SUMIF($D$12:$D72,$D72,R$12:R72)+SUMIF($D$12:$D72,$D72,S$12:S72)),2)) - SUMIF($D$12:$D71,$D72,U$12:U71),2),"")</f>
        <v/>
      </c>
      <c r="V72" s="248" t="str">
        <f>IF(AND(R72&lt;&gt;"",S72&lt;&gt;"",T72&lt;&gt;"",Q72&lt;&gt;"",AL72&lt;&gt;""),IF(OR(Q72="OZZ",Q72="ZZ"),ROUND(0-SUMIF($D$12:$D71,$D72,V$12:V71),2),IF(T72=0,0,ROUND(MIN(MIN(17300,TRUNC(0.75*(SUMIF($D$12:$D$2012,$D72,R$12:R$2012)+SUMIF($D$12:$D$2012,$D72,S$12:S$2012)),2)+SUMIF($D$12:$D72,$D72,AL$12:AL72))-SUMIF($D$12:$D71,$D72,V$12:V71)-SUMIF($D$12:$D$2012,$D72,U$12:U$2012),AL72),2))),"")</f>
        <v/>
      </c>
      <c r="W72" s="250" t="str">
        <f>IF(Q72&lt;&gt;"",1000 - SUMIF($D$12:$D71,$D72,W$12:W71),"")</f>
        <v/>
      </c>
      <c r="X72" s="106"/>
      <c r="Y72" s="247"/>
      <c r="Z72" s="247"/>
      <c r="AA72" s="247"/>
      <c r="AB72" s="248" t="str">
        <f>IF(AND(Y72&lt;&gt;"",Z72&lt;&gt;"",X72&lt;&gt;""),ROUND(MIN(IF(OR(X72="OZZ",X72="ZZ"),5000,17300),TRUNC(0.75*(SUMIF($D$12:$D72,$D72,Y$12:Y72)+SUMIF($D$12:$D72,$D72,Z$12:Z72)),2)) - SUMIF($D$12:$D71,$D72,AB$12:AB71),2),"")</f>
        <v/>
      </c>
      <c r="AC72" s="251" t="str">
        <f>IF(AND(Y72&lt;&gt;"",Z72&lt;&gt;"",AA72&lt;&gt;"",X72&lt;&gt;"",AP72&lt;&gt;""),IF(OR(X72="OZZ",X72="ZZ"),ROUND(0-SUMIF($D$12:$D71,$D72,AC$12:AC71),2),IF(AA72=0,0,ROUND(MIN(MIN(17300,TRUNC(0.75*(SUMIF($D$12:$D$2012,$D72,Y$12:Y$2012)+SUMIF($D$12:$D$2012,$D72,Z$12:Z$2012)),2)+SUMIF($D$12:$D72,$D72,AP$12:AP72))-SUMIF($D$12:$D71,$D72,AC$12:AC71)-SUMIF($D$12:$D$2012,$D72,AB$12:AB$2012),AP72),2))),"")</f>
        <v/>
      </c>
      <c r="AD72" s="250" t="str">
        <f>IF(X72&lt;&gt;"",1000 - SUMIF($D$12:$D71,$D72,AD$12:AD71),"")</f>
        <v/>
      </c>
      <c r="AE72" s="252"/>
      <c r="AF72" s="253"/>
      <c r="AG72" s="254"/>
      <c r="AH72" s="255" t="str">
        <f t="shared" si="19"/>
        <v/>
      </c>
      <c r="AI72" s="256"/>
      <c r="AJ72" s="253"/>
      <c r="AK72" s="254"/>
      <c r="AL72" s="255" t="str">
        <f t="shared" si="20"/>
        <v/>
      </c>
      <c r="AM72" s="256"/>
      <c r="AN72" s="253"/>
      <c r="AO72" s="254"/>
      <c r="AP72" s="255" t="str">
        <f t="shared" si="0"/>
        <v/>
      </c>
      <c r="AQ72" s="116"/>
      <c r="AR72" s="116"/>
      <c r="AS72" s="117"/>
      <c r="AT72" s="118"/>
      <c r="AU72" s="119" t="str">
        <f>IF(D72&lt;&gt; "", IF(COUNTIF($D$12:$D72,$D72)&gt;1,0,IF(SUM(N72,U72,AB72)&gt;0,IF(AND(X72="",OR(Q72&lt;&gt;"",J72&lt;&gt;"")),IF(Q72&lt;&gt;"",Q72,IF(J72&lt;&gt;"",J72,0)),IF(AND(Q72&lt;&gt;"",J72&lt;&gt;"",Q72=J72),Q72,X72)),0)),"")</f>
        <v/>
      </c>
      <c r="AV72" s="119" t="str">
        <f>IF(D72&lt;&gt;"",IF(COUNTIF($D$12:$D72,$D72)&gt;1,0,IF(SUM(O72,V72,AC72)&gt;0,IF(AND(X72="",OR(Q72&lt;&gt;"",J72&lt;&gt;"")),IF(Q72&lt;&gt;"",Q72,IF(J72&lt;&gt;"",J72,0)),IF(AND(Q72&lt;&gt;"",J72&lt;&gt;"",Q72=J72),Q72,X72)),0)),"")</f>
        <v/>
      </c>
      <c r="AW72" s="119" t="str">
        <f>IF(D72&lt;&gt;"",IF(COUNTIF($D$12:$D72,$D72)&gt;1,0,IF(SUM(P72,W72,AD72)&gt;0,IF(AND(X72="",OR(Q72&lt;&gt;"",J72&lt;&gt;"")),IF(Q72&lt;&gt;"",Q72,IF(J72&lt;&gt;"",J72,0)),IF(AND(Q72&lt;&gt;"",J72&lt;&gt;"",Q72=J72),Q72,X72)),0)),"")</f>
        <v/>
      </c>
      <c r="AX72" s="118" t="str">
        <f t="shared" si="1"/>
        <v/>
      </c>
      <c r="AY72" s="118" t="str">
        <f t="shared" si="2"/>
        <v/>
      </c>
      <c r="AZ72" s="118" t="str">
        <f t="shared" si="3"/>
        <v/>
      </c>
      <c r="BA72" s="118" t="str">
        <f t="shared" si="4"/>
        <v/>
      </c>
      <c r="BB72" s="118" t="str">
        <f t="shared" si="5"/>
        <v/>
      </c>
      <c r="BC72" s="118" t="str">
        <f t="shared" si="6"/>
        <v/>
      </c>
      <c r="BD72" s="118" t="str">
        <f t="shared" si="7"/>
        <v/>
      </c>
      <c r="BE72" s="118" t="str">
        <f t="shared" si="8"/>
        <v/>
      </c>
      <c r="BF72" s="118" t="str">
        <f t="shared" si="9"/>
        <v/>
      </c>
      <c r="BG72" s="120"/>
      <c r="BH72" s="120" t="str">
        <f t="shared" si="10"/>
        <v/>
      </c>
      <c r="BI72" s="120" t="str">
        <f t="shared" si="11"/>
        <v/>
      </c>
      <c r="BJ72" s="121"/>
      <c r="BK72" s="120" t="str">
        <f t="shared" si="12"/>
        <v/>
      </c>
      <c r="BL72" s="120" t="str">
        <f t="shared" si="13"/>
        <v/>
      </c>
      <c r="BM72" s="120" t="str">
        <f t="shared" si="14"/>
        <v/>
      </c>
      <c r="BN72" s="120" t="str">
        <f t="shared" si="15"/>
        <v/>
      </c>
      <c r="BO72" s="98" t="str">
        <f t="shared" si="16"/>
        <v/>
      </c>
      <c r="BP72" s="98" t="str">
        <f t="shared" si="17"/>
        <v/>
      </c>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row>
    <row r="73" spans="1:97" s="4" customFormat="1" ht="18.75" customHeight="1" x14ac:dyDescent="0.2">
      <c r="A73" s="3">
        <f t="shared" si="18"/>
        <v>61</v>
      </c>
      <c r="B73" s="263"/>
      <c r="C73" s="263"/>
      <c r="D73" s="263"/>
      <c r="E73" s="259"/>
      <c r="F73" s="259"/>
      <c r="G73" s="43"/>
      <c r="H73" s="264"/>
      <c r="I73" s="261"/>
      <c r="J73" s="106"/>
      <c r="K73" s="247"/>
      <c r="L73" s="247"/>
      <c r="M73" s="247"/>
      <c r="N73" s="248" t="str">
        <f>IF(AND(K73&lt;&gt;"",L73&lt;&gt;"",J73&lt;&gt;""),ROUND(MIN(IF(OR(J73="OZZ",J73="ZZ"),5000,17300),TRUNC(0.75*(SUMIF($D$12:$D73,$D73,K$12:K73)+SUMIF($D$12:$D73,$D73,L$12:L73)),2)) - SUMIF($D$12:$D72,$D73,N$12:N72),2),"")</f>
        <v/>
      </c>
      <c r="O73" s="249" t="str">
        <f>IF(AND(K73&lt;&gt;"",L73&lt;&gt;"",M73&lt;&gt;"",J73&lt;&gt;"",AH73&lt;&gt;""),IF(OR(J73="OZZ",J73="ZZ"),ROUND(0-SUMIF($D$12:$D72,$D73,O$12:O72),2),IF(M73=0,0,ROUND(MIN(MIN(17300,TRUNC(0.75*(SUMIF($D$12:$D$2012,$D73,K$12:K$2012)+SUMIF($D$12:$D$2012,$D73,L$12:L$2012)),2)+SUMIF($D$12:$D73,$D73,AH$12:AH73))-SUMIF($D$12:$D72,$D73,O$12:O72)-SUMIF($D$12:$D$2012,$D73,N$12:N$2012),AH73),2))),"")</f>
        <v/>
      </c>
      <c r="P73" s="250" t="str">
        <f>IF(J73&lt;&gt;"",1000 - SUMIF($D$12:$D72,$D73,P$12:P72),"")</f>
        <v/>
      </c>
      <c r="Q73" s="106"/>
      <c r="R73" s="247"/>
      <c r="S73" s="247"/>
      <c r="T73" s="247"/>
      <c r="U73" s="248" t="str">
        <f>IF(AND(R73&lt;&gt;"",S73&lt;&gt;"",Q73&lt;&gt;""),ROUND(MIN(IF(OR(Q73="OZZ",Q73="ZZ"),5000,17300),TRUNC(0.75*(SUMIF($D$12:$D73,$D73,R$12:R73)+SUMIF($D$12:$D73,$D73,S$12:S73)),2)) - SUMIF($D$12:$D72,$D73,U$12:U72),2),"")</f>
        <v/>
      </c>
      <c r="V73" s="248" t="str">
        <f>IF(AND(R73&lt;&gt;"",S73&lt;&gt;"",T73&lt;&gt;"",Q73&lt;&gt;"",AL73&lt;&gt;""),IF(OR(Q73="OZZ",Q73="ZZ"),ROUND(0-SUMIF($D$12:$D72,$D73,V$12:V72),2),IF(T73=0,0,ROUND(MIN(MIN(17300,TRUNC(0.75*(SUMIF($D$12:$D$2012,$D73,R$12:R$2012)+SUMIF($D$12:$D$2012,$D73,S$12:S$2012)),2)+SUMIF($D$12:$D73,$D73,AL$12:AL73))-SUMIF($D$12:$D72,$D73,V$12:V72)-SUMIF($D$12:$D$2012,$D73,U$12:U$2012),AL73),2))),"")</f>
        <v/>
      </c>
      <c r="W73" s="250" t="str">
        <f>IF(Q73&lt;&gt;"",1000 - SUMIF($D$12:$D72,$D73,W$12:W72),"")</f>
        <v/>
      </c>
      <c r="X73" s="106"/>
      <c r="Y73" s="247"/>
      <c r="Z73" s="247"/>
      <c r="AA73" s="247"/>
      <c r="AB73" s="248" t="str">
        <f>IF(AND(Y73&lt;&gt;"",Z73&lt;&gt;"",X73&lt;&gt;""),ROUND(MIN(IF(OR(X73="OZZ",X73="ZZ"),5000,17300),TRUNC(0.75*(SUMIF($D$12:$D73,$D73,Y$12:Y73)+SUMIF($D$12:$D73,$D73,Z$12:Z73)),2)) - SUMIF($D$12:$D72,$D73,AB$12:AB72),2),"")</f>
        <v/>
      </c>
      <c r="AC73" s="251" t="str">
        <f>IF(AND(Y73&lt;&gt;"",Z73&lt;&gt;"",AA73&lt;&gt;"",X73&lt;&gt;"",AP73&lt;&gt;""),IF(OR(X73="OZZ",X73="ZZ"),ROUND(0-SUMIF($D$12:$D72,$D73,AC$12:AC72),2),IF(AA73=0,0,ROUND(MIN(MIN(17300,TRUNC(0.75*(SUMIF($D$12:$D$2012,$D73,Y$12:Y$2012)+SUMIF($D$12:$D$2012,$D73,Z$12:Z$2012)),2)+SUMIF($D$12:$D73,$D73,AP$12:AP73))-SUMIF($D$12:$D72,$D73,AC$12:AC72)-SUMIF($D$12:$D$2012,$D73,AB$12:AB$2012),AP73),2))),"")</f>
        <v/>
      </c>
      <c r="AD73" s="250" t="str">
        <f>IF(X73&lt;&gt;"",1000 - SUMIF($D$12:$D72,$D73,AD$12:AD72),"")</f>
        <v/>
      </c>
      <c r="AE73" s="252"/>
      <c r="AF73" s="253"/>
      <c r="AG73" s="254"/>
      <c r="AH73" s="255" t="str">
        <f t="shared" si="19"/>
        <v/>
      </c>
      <c r="AI73" s="256"/>
      <c r="AJ73" s="253"/>
      <c r="AK73" s="254"/>
      <c r="AL73" s="255" t="str">
        <f t="shared" si="20"/>
        <v/>
      </c>
      <c r="AM73" s="256"/>
      <c r="AN73" s="253"/>
      <c r="AO73" s="254"/>
      <c r="AP73" s="255" t="str">
        <f t="shared" si="0"/>
        <v/>
      </c>
      <c r="AQ73" s="116"/>
      <c r="AR73" s="116"/>
      <c r="AS73" s="117"/>
      <c r="AT73" s="118"/>
      <c r="AU73" s="119" t="str">
        <f>IF(D73&lt;&gt; "", IF(COUNTIF($D$12:$D73,$D73)&gt;1,0,IF(SUM(N73,U73,AB73)&gt;0,IF(AND(X73="",OR(Q73&lt;&gt;"",J73&lt;&gt;"")),IF(Q73&lt;&gt;"",Q73,IF(J73&lt;&gt;"",J73,0)),IF(AND(Q73&lt;&gt;"",J73&lt;&gt;"",Q73=J73),Q73,X73)),0)),"")</f>
        <v/>
      </c>
      <c r="AV73" s="119" t="str">
        <f>IF(D73&lt;&gt;"",IF(COUNTIF($D$12:$D73,$D73)&gt;1,0,IF(SUM(O73,V73,AC73)&gt;0,IF(AND(X73="",OR(Q73&lt;&gt;"",J73&lt;&gt;"")),IF(Q73&lt;&gt;"",Q73,IF(J73&lt;&gt;"",J73,0)),IF(AND(Q73&lt;&gt;"",J73&lt;&gt;"",Q73=J73),Q73,X73)),0)),"")</f>
        <v/>
      </c>
      <c r="AW73" s="119" t="str">
        <f>IF(D73&lt;&gt;"",IF(COUNTIF($D$12:$D73,$D73)&gt;1,0,IF(SUM(P73,W73,AD73)&gt;0,IF(AND(X73="",OR(Q73&lt;&gt;"",J73&lt;&gt;"")),IF(Q73&lt;&gt;"",Q73,IF(J73&lt;&gt;"",J73,0)),IF(AND(Q73&lt;&gt;"",J73&lt;&gt;"",Q73=J73),Q73,X73)),0)),"")</f>
        <v/>
      </c>
      <c r="AX73" s="118" t="str">
        <f t="shared" si="1"/>
        <v/>
      </c>
      <c r="AY73" s="118" t="str">
        <f t="shared" si="2"/>
        <v/>
      </c>
      <c r="AZ73" s="118" t="str">
        <f t="shared" si="3"/>
        <v/>
      </c>
      <c r="BA73" s="118" t="str">
        <f t="shared" si="4"/>
        <v/>
      </c>
      <c r="BB73" s="118" t="str">
        <f t="shared" si="5"/>
        <v/>
      </c>
      <c r="BC73" s="118" t="str">
        <f t="shared" si="6"/>
        <v/>
      </c>
      <c r="BD73" s="118" t="str">
        <f t="shared" si="7"/>
        <v/>
      </c>
      <c r="BE73" s="118" t="str">
        <f t="shared" si="8"/>
        <v/>
      </c>
      <c r="BF73" s="118" t="str">
        <f t="shared" si="9"/>
        <v/>
      </c>
      <c r="BG73" s="120"/>
      <c r="BH73" s="120" t="str">
        <f t="shared" si="10"/>
        <v/>
      </c>
      <c r="BI73" s="120" t="str">
        <f t="shared" si="11"/>
        <v/>
      </c>
      <c r="BJ73" s="121"/>
      <c r="BK73" s="120" t="str">
        <f t="shared" si="12"/>
        <v/>
      </c>
      <c r="BL73" s="120" t="str">
        <f t="shared" si="13"/>
        <v/>
      </c>
      <c r="BM73" s="120" t="str">
        <f t="shared" si="14"/>
        <v/>
      </c>
      <c r="BN73" s="120" t="str">
        <f t="shared" si="15"/>
        <v/>
      </c>
      <c r="BO73" s="98" t="str">
        <f t="shared" si="16"/>
        <v/>
      </c>
      <c r="BP73" s="98" t="str">
        <f t="shared" si="17"/>
        <v/>
      </c>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row>
    <row r="74" spans="1:97" s="4" customFormat="1" ht="18.75" customHeight="1" x14ac:dyDescent="0.2">
      <c r="A74" s="3">
        <f t="shared" si="18"/>
        <v>62</v>
      </c>
      <c r="B74" s="263"/>
      <c r="C74" s="263"/>
      <c r="D74" s="263"/>
      <c r="E74" s="259"/>
      <c r="F74" s="259"/>
      <c r="G74" s="43"/>
      <c r="H74" s="264"/>
      <c r="I74" s="261"/>
      <c r="J74" s="106"/>
      <c r="K74" s="247"/>
      <c r="L74" s="247"/>
      <c r="M74" s="247"/>
      <c r="N74" s="248" t="str">
        <f>IF(AND(K74&lt;&gt;"",L74&lt;&gt;"",J74&lt;&gt;""),ROUND(MIN(IF(OR(J74="OZZ",J74="ZZ"),5000,17300),TRUNC(0.75*(SUMIF($D$12:$D74,$D74,K$12:K74)+SUMIF($D$12:$D74,$D74,L$12:L74)),2)) - SUMIF($D$12:$D73,$D74,N$12:N73),2),"")</f>
        <v/>
      </c>
      <c r="O74" s="249" t="str">
        <f>IF(AND(K74&lt;&gt;"",L74&lt;&gt;"",M74&lt;&gt;"",J74&lt;&gt;"",AH74&lt;&gt;""),IF(OR(J74="OZZ",J74="ZZ"),ROUND(0-SUMIF($D$12:$D73,$D74,O$12:O73),2),IF(M74=0,0,ROUND(MIN(MIN(17300,TRUNC(0.75*(SUMIF($D$12:$D$2012,$D74,K$12:K$2012)+SUMIF($D$12:$D$2012,$D74,L$12:L$2012)),2)+SUMIF($D$12:$D74,$D74,AH$12:AH74))-SUMIF($D$12:$D73,$D74,O$12:O73)-SUMIF($D$12:$D$2012,$D74,N$12:N$2012),AH74),2))),"")</f>
        <v/>
      </c>
      <c r="P74" s="250" t="str">
        <f>IF(J74&lt;&gt;"",1000 - SUMIF($D$12:$D73,$D74,P$12:P73),"")</f>
        <v/>
      </c>
      <c r="Q74" s="106"/>
      <c r="R74" s="247"/>
      <c r="S74" s="247"/>
      <c r="T74" s="247"/>
      <c r="U74" s="248" t="str">
        <f>IF(AND(R74&lt;&gt;"",S74&lt;&gt;"",Q74&lt;&gt;""),ROUND(MIN(IF(OR(Q74="OZZ",Q74="ZZ"),5000,17300),TRUNC(0.75*(SUMIF($D$12:$D74,$D74,R$12:R74)+SUMIF($D$12:$D74,$D74,S$12:S74)),2)) - SUMIF($D$12:$D73,$D74,U$12:U73),2),"")</f>
        <v/>
      </c>
      <c r="V74" s="248" t="str">
        <f>IF(AND(R74&lt;&gt;"",S74&lt;&gt;"",T74&lt;&gt;"",Q74&lt;&gt;"",AL74&lt;&gt;""),IF(OR(Q74="OZZ",Q74="ZZ"),ROUND(0-SUMIF($D$12:$D73,$D74,V$12:V73),2),IF(T74=0,0,ROUND(MIN(MIN(17300,TRUNC(0.75*(SUMIF($D$12:$D$2012,$D74,R$12:R$2012)+SUMIF($D$12:$D$2012,$D74,S$12:S$2012)),2)+SUMIF($D$12:$D74,$D74,AL$12:AL74))-SUMIF($D$12:$D73,$D74,V$12:V73)-SUMIF($D$12:$D$2012,$D74,U$12:U$2012),AL74),2))),"")</f>
        <v/>
      </c>
      <c r="W74" s="250" t="str">
        <f>IF(Q74&lt;&gt;"",1000 - SUMIF($D$12:$D73,$D74,W$12:W73),"")</f>
        <v/>
      </c>
      <c r="X74" s="106"/>
      <c r="Y74" s="247"/>
      <c r="Z74" s="247"/>
      <c r="AA74" s="247"/>
      <c r="AB74" s="248" t="str">
        <f>IF(AND(Y74&lt;&gt;"",Z74&lt;&gt;"",X74&lt;&gt;""),ROUND(MIN(IF(OR(X74="OZZ",X74="ZZ"),5000,17300),TRUNC(0.75*(SUMIF($D$12:$D74,$D74,Y$12:Y74)+SUMIF($D$12:$D74,$D74,Z$12:Z74)),2)) - SUMIF($D$12:$D73,$D74,AB$12:AB73),2),"")</f>
        <v/>
      </c>
      <c r="AC74" s="251" t="str">
        <f>IF(AND(Y74&lt;&gt;"",Z74&lt;&gt;"",AA74&lt;&gt;"",X74&lt;&gt;"",AP74&lt;&gt;""),IF(OR(X74="OZZ",X74="ZZ"),ROUND(0-SUMIF($D$12:$D73,$D74,AC$12:AC73),2),IF(AA74=0,0,ROUND(MIN(MIN(17300,TRUNC(0.75*(SUMIF($D$12:$D$2012,$D74,Y$12:Y$2012)+SUMIF($D$12:$D$2012,$D74,Z$12:Z$2012)),2)+SUMIF($D$12:$D74,$D74,AP$12:AP74))-SUMIF($D$12:$D73,$D74,AC$12:AC73)-SUMIF($D$12:$D$2012,$D74,AB$12:AB$2012),AP74),2))),"")</f>
        <v/>
      </c>
      <c r="AD74" s="250" t="str">
        <f>IF(X74&lt;&gt;"",1000 - SUMIF($D$12:$D73,$D74,AD$12:AD73),"")</f>
        <v/>
      </c>
      <c r="AE74" s="252"/>
      <c r="AF74" s="253"/>
      <c r="AG74" s="254"/>
      <c r="AH74" s="255" t="str">
        <f t="shared" si="19"/>
        <v/>
      </c>
      <c r="AI74" s="256"/>
      <c r="AJ74" s="253"/>
      <c r="AK74" s="254"/>
      <c r="AL74" s="255" t="str">
        <f t="shared" si="20"/>
        <v/>
      </c>
      <c r="AM74" s="256"/>
      <c r="AN74" s="253"/>
      <c r="AO74" s="254"/>
      <c r="AP74" s="255" t="str">
        <f t="shared" si="0"/>
        <v/>
      </c>
      <c r="AQ74" s="116"/>
      <c r="AR74" s="116"/>
      <c r="AS74" s="117"/>
      <c r="AT74" s="118"/>
      <c r="AU74" s="119" t="str">
        <f>IF(D74&lt;&gt; "", IF(COUNTIF($D$12:$D74,$D74)&gt;1,0,IF(SUM(N74,U74,AB74)&gt;0,IF(AND(X74="",OR(Q74&lt;&gt;"",J74&lt;&gt;"")),IF(Q74&lt;&gt;"",Q74,IF(J74&lt;&gt;"",J74,0)),IF(AND(Q74&lt;&gt;"",J74&lt;&gt;"",Q74=J74),Q74,X74)),0)),"")</f>
        <v/>
      </c>
      <c r="AV74" s="119" t="str">
        <f>IF(D74&lt;&gt;"",IF(COUNTIF($D$12:$D74,$D74)&gt;1,0,IF(SUM(O74,V74,AC74)&gt;0,IF(AND(X74="",OR(Q74&lt;&gt;"",J74&lt;&gt;"")),IF(Q74&lt;&gt;"",Q74,IF(J74&lt;&gt;"",J74,0)),IF(AND(Q74&lt;&gt;"",J74&lt;&gt;"",Q74=J74),Q74,X74)),0)),"")</f>
        <v/>
      </c>
      <c r="AW74" s="119" t="str">
        <f>IF(D74&lt;&gt;"",IF(COUNTIF($D$12:$D74,$D74)&gt;1,0,IF(SUM(P74,W74,AD74)&gt;0,IF(AND(X74="",OR(Q74&lt;&gt;"",J74&lt;&gt;"")),IF(Q74&lt;&gt;"",Q74,IF(J74&lt;&gt;"",J74,0)),IF(AND(Q74&lt;&gt;"",J74&lt;&gt;"",Q74=J74),Q74,X74)),0)),"")</f>
        <v/>
      </c>
      <c r="AX74" s="118" t="str">
        <f t="shared" si="1"/>
        <v/>
      </c>
      <c r="AY74" s="118" t="str">
        <f t="shared" si="2"/>
        <v/>
      </c>
      <c r="AZ74" s="118" t="str">
        <f t="shared" si="3"/>
        <v/>
      </c>
      <c r="BA74" s="118" t="str">
        <f t="shared" si="4"/>
        <v/>
      </c>
      <c r="BB74" s="118" t="str">
        <f t="shared" si="5"/>
        <v/>
      </c>
      <c r="BC74" s="118" t="str">
        <f t="shared" si="6"/>
        <v/>
      </c>
      <c r="BD74" s="118" t="str">
        <f t="shared" si="7"/>
        <v/>
      </c>
      <c r="BE74" s="118" t="str">
        <f t="shared" si="8"/>
        <v/>
      </c>
      <c r="BF74" s="118" t="str">
        <f t="shared" si="9"/>
        <v/>
      </c>
      <c r="BG74" s="120"/>
      <c r="BH74" s="120" t="str">
        <f t="shared" si="10"/>
        <v/>
      </c>
      <c r="BI74" s="120" t="str">
        <f t="shared" si="11"/>
        <v/>
      </c>
      <c r="BJ74" s="121"/>
      <c r="BK74" s="120" t="str">
        <f t="shared" si="12"/>
        <v/>
      </c>
      <c r="BL74" s="120" t="str">
        <f t="shared" si="13"/>
        <v/>
      </c>
      <c r="BM74" s="120" t="str">
        <f t="shared" si="14"/>
        <v/>
      </c>
      <c r="BN74" s="120" t="str">
        <f t="shared" si="15"/>
        <v/>
      </c>
      <c r="BO74" s="98" t="str">
        <f t="shared" si="16"/>
        <v/>
      </c>
      <c r="BP74" s="98" t="str">
        <f t="shared" si="17"/>
        <v/>
      </c>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row>
    <row r="75" spans="1:97" s="4" customFormat="1" ht="18.75" customHeight="1" x14ac:dyDescent="0.2">
      <c r="A75" s="3">
        <f t="shared" si="18"/>
        <v>63</v>
      </c>
      <c r="B75" s="263"/>
      <c r="C75" s="263"/>
      <c r="D75" s="263"/>
      <c r="E75" s="259"/>
      <c r="F75" s="259"/>
      <c r="G75" s="43"/>
      <c r="H75" s="264"/>
      <c r="I75" s="261"/>
      <c r="J75" s="106"/>
      <c r="K75" s="247"/>
      <c r="L75" s="247"/>
      <c r="M75" s="247"/>
      <c r="N75" s="248" t="str">
        <f>IF(AND(K75&lt;&gt;"",L75&lt;&gt;"",J75&lt;&gt;""),ROUND(MIN(IF(OR(J75="OZZ",J75="ZZ"),5000,17300),TRUNC(0.75*(SUMIF($D$12:$D75,$D75,K$12:K75)+SUMIF($D$12:$D75,$D75,L$12:L75)),2)) - SUMIF($D$12:$D74,$D75,N$12:N74),2),"")</f>
        <v/>
      </c>
      <c r="O75" s="249" t="str">
        <f>IF(AND(K75&lt;&gt;"",L75&lt;&gt;"",M75&lt;&gt;"",J75&lt;&gt;"",AH75&lt;&gt;""),IF(OR(J75="OZZ",J75="ZZ"),ROUND(0-SUMIF($D$12:$D74,$D75,O$12:O74),2),IF(M75=0,0,ROUND(MIN(MIN(17300,TRUNC(0.75*(SUMIF($D$12:$D$2012,$D75,K$12:K$2012)+SUMIF($D$12:$D$2012,$D75,L$12:L$2012)),2)+SUMIF($D$12:$D75,$D75,AH$12:AH75))-SUMIF($D$12:$D74,$D75,O$12:O74)-SUMIF($D$12:$D$2012,$D75,N$12:N$2012),AH75),2))),"")</f>
        <v/>
      </c>
      <c r="P75" s="250" t="str">
        <f>IF(J75&lt;&gt;"",1000 - SUMIF($D$12:$D74,$D75,P$12:P74),"")</f>
        <v/>
      </c>
      <c r="Q75" s="106"/>
      <c r="R75" s="247"/>
      <c r="S75" s="247"/>
      <c r="T75" s="247"/>
      <c r="U75" s="248" t="str">
        <f>IF(AND(R75&lt;&gt;"",S75&lt;&gt;"",Q75&lt;&gt;""),ROUND(MIN(IF(OR(Q75="OZZ",Q75="ZZ"),5000,17300),TRUNC(0.75*(SUMIF($D$12:$D75,$D75,R$12:R75)+SUMIF($D$12:$D75,$D75,S$12:S75)),2)) - SUMIF($D$12:$D74,$D75,U$12:U74),2),"")</f>
        <v/>
      </c>
      <c r="V75" s="248" t="str">
        <f>IF(AND(R75&lt;&gt;"",S75&lt;&gt;"",T75&lt;&gt;"",Q75&lt;&gt;"",AL75&lt;&gt;""),IF(OR(Q75="OZZ",Q75="ZZ"),ROUND(0-SUMIF($D$12:$D74,$D75,V$12:V74),2),IF(T75=0,0,ROUND(MIN(MIN(17300,TRUNC(0.75*(SUMIF($D$12:$D$2012,$D75,R$12:R$2012)+SUMIF($D$12:$D$2012,$D75,S$12:S$2012)),2)+SUMIF($D$12:$D75,$D75,AL$12:AL75))-SUMIF($D$12:$D74,$D75,V$12:V74)-SUMIF($D$12:$D$2012,$D75,U$12:U$2012),AL75),2))),"")</f>
        <v/>
      </c>
      <c r="W75" s="250" t="str">
        <f>IF(Q75&lt;&gt;"",1000 - SUMIF($D$12:$D74,$D75,W$12:W74),"")</f>
        <v/>
      </c>
      <c r="X75" s="106"/>
      <c r="Y75" s="247"/>
      <c r="Z75" s="247"/>
      <c r="AA75" s="247"/>
      <c r="AB75" s="248" t="str">
        <f>IF(AND(Y75&lt;&gt;"",Z75&lt;&gt;"",X75&lt;&gt;""),ROUND(MIN(IF(OR(X75="OZZ",X75="ZZ"),5000,17300),TRUNC(0.75*(SUMIF($D$12:$D75,$D75,Y$12:Y75)+SUMIF($D$12:$D75,$D75,Z$12:Z75)),2)) - SUMIF($D$12:$D74,$D75,AB$12:AB74),2),"")</f>
        <v/>
      </c>
      <c r="AC75" s="251" t="str">
        <f>IF(AND(Y75&lt;&gt;"",Z75&lt;&gt;"",AA75&lt;&gt;"",X75&lt;&gt;"",AP75&lt;&gt;""),IF(OR(X75="OZZ",X75="ZZ"),ROUND(0-SUMIF($D$12:$D74,$D75,AC$12:AC74),2),IF(AA75=0,0,ROUND(MIN(MIN(17300,TRUNC(0.75*(SUMIF($D$12:$D$2012,$D75,Y$12:Y$2012)+SUMIF($D$12:$D$2012,$D75,Z$12:Z$2012)),2)+SUMIF($D$12:$D75,$D75,AP$12:AP75))-SUMIF($D$12:$D74,$D75,AC$12:AC74)-SUMIF($D$12:$D$2012,$D75,AB$12:AB$2012),AP75),2))),"")</f>
        <v/>
      </c>
      <c r="AD75" s="250" t="str">
        <f>IF(X75&lt;&gt;"",1000 - SUMIF($D$12:$D74,$D75,AD$12:AD74),"")</f>
        <v/>
      </c>
      <c r="AE75" s="252"/>
      <c r="AF75" s="253"/>
      <c r="AG75" s="254"/>
      <c r="AH75" s="255" t="str">
        <f t="shared" si="19"/>
        <v/>
      </c>
      <c r="AI75" s="256"/>
      <c r="AJ75" s="253"/>
      <c r="AK75" s="254"/>
      <c r="AL75" s="255" t="str">
        <f t="shared" si="20"/>
        <v/>
      </c>
      <c r="AM75" s="256"/>
      <c r="AN75" s="253"/>
      <c r="AO75" s="254"/>
      <c r="AP75" s="255" t="str">
        <f t="shared" si="0"/>
        <v/>
      </c>
      <c r="AQ75" s="116"/>
      <c r="AR75" s="116"/>
      <c r="AS75" s="117"/>
      <c r="AT75" s="118"/>
      <c r="AU75" s="119" t="str">
        <f>IF(D75&lt;&gt; "", IF(COUNTIF($D$12:$D75,$D75)&gt;1,0,IF(SUM(N75,U75,AB75)&gt;0,IF(AND(X75="",OR(Q75&lt;&gt;"",J75&lt;&gt;"")),IF(Q75&lt;&gt;"",Q75,IF(J75&lt;&gt;"",J75,0)),IF(AND(Q75&lt;&gt;"",J75&lt;&gt;"",Q75=J75),Q75,X75)),0)),"")</f>
        <v/>
      </c>
      <c r="AV75" s="119" t="str">
        <f>IF(D75&lt;&gt;"",IF(COUNTIF($D$12:$D75,$D75)&gt;1,0,IF(SUM(O75,V75,AC75)&gt;0,IF(AND(X75="",OR(Q75&lt;&gt;"",J75&lt;&gt;"")),IF(Q75&lt;&gt;"",Q75,IF(J75&lt;&gt;"",J75,0)),IF(AND(Q75&lt;&gt;"",J75&lt;&gt;"",Q75=J75),Q75,X75)),0)),"")</f>
        <v/>
      </c>
      <c r="AW75" s="119" t="str">
        <f>IF(D75&lt;&gt;"",IF(COUNTIF($D$12:$D75,$D75)&gt;1,0,IF(SUM(P75,W75,AD75)&gt;0,IF(AND(X75="",OR(Q75&lt;&gt;"",J75&lt;&gt;"")),IF(Q75&lt;&gt;"",Q75,IF(J75&lt;&gt;"",J75,0)),IF(AND(Q75&lt;&gt;"",J75&lt;&gt;"",Q75=J75),Q75,X75)),0)),"")</f>
        <v/>
      </c>
      <c r="AX75" s="118" t="str">
        <f t="shared" si="1"/>
        <v/>
      </c>
      <c r="AY75" s="118" t="str">
        <f t="shared" si="2"/>
        <v/>
      </c>
      <c r="AZ75" s="118" t="str">
        <f t="shared" si="3"/>
        <v/>
      </c>
      <c r="BA75" s="118" t="str">
        <f t="shared" si="4"/>
        <v/>
      </c>
      <c r="BB75" s="118" t="str">
        <f t="shared" si="5"/>
        <v/>
      </c>
      <c r="BC75" s="118" t="str">
        <f t="shared" si="6"/>
        <v/>
      </c>
      <c r="BD75" s="118" t="str">
        <f t="shared" si="7"/>
        <v/>
      </c>
      <c r="BE75" s="118" t="str">
        <f t="shared" si="8"/>
        <v/>
      </c>
      <c r="BF75" s="118" t="str">
        <f t="shared" si="9"/>
        <v/>
      </c>
      <c r="BG75" s="120"/>
      <c r="BH75" s="120" t="str">
        <f t="shared" si="10"/>
        <v/>
      </c>
      <c r="BI75" s="120" t="str">
        <f t="shared" si="11"/>
        <v/>
      </c>
      <c r="BJ75" s="121"/>
      <c r="BK75" s="120" t="str">
        <f t="shared" si="12"/>
        <v/>
      </c>
      <c r="BL75" s="120" t="str">
        <f t="shared" si="13"/>
        <v/>
      </c>
      <c r="BM75" s="120" t="str">
        <f t="shared" si="14"/>
        <v/>
      </c>
      <c r="BN75" s="120" t="str">
        <f t="shared" si="15"/>
        <v/>
      </c>
      <c r="BO75" s="98" t="str">
        <f t="shared" si="16"/>
        <v/>
      </c>
      <c r="BP75" s="98" t="str">
        <f t="shared" si="17"/>
        <v/>
      </c>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row>
    <row r="76" spans="1:97" s="4" customFormat="1" ht="18.75" customHeight="1" x14ac:dyDescent="0.2">
      <c r="A76" s="3">
        <f t="shared" si="18"/>
        <v>64</v>
      </c>
      <c r="B76" s="263"/>
      <c r="C76" s="263"/>
      <c r="D76" s="263"/>
      <c r="E76" s="259"/>
      <c r="F76" s="259"/>
      <c r="G76" s="43"/>
      <c r="H76" s="264"/>
      <c r="I76" s="261"/>
      <c r="J76" s="106"/>
      <c r="K76" s="247"/>
      <c r="L76" s="247"/>
      <c r="M76" s="247"/>
      <c r="N76" s="248" t="str">
        <f>IF(AND(K76&lt;&gt;"",L76&lt;&gt;"",J76&lt;&gt;""),ROUND(MIN(IF(OR(J76="OZZ",J76="ZZ"),5000,17300),TRUNC(0.75*(SUMIF($D$12:$D76,$D76,K$12:K76)+SUMIF($D$12:$D76,$D76,L$12:L76)),2)) - SUMIF($D$12:$D75,$D76,N$12:N75),2),"")</f>
        <v/>
      </c>
      <c r="O76" s="249" t="str">
        <f>IF(AND(K76&lt;&gt;"",L76&lt;&gt;"",M76&lt;&gt;"",J76&lt;&gt;"",AH76&lt;&gt;""),IF(OR(J76="OZZ",J76="ZZ"),ROUND(0-SUMIF($D$12:$D75,$D76,O$12:O75),2),IF(M76=0,0,ROUND(MIN(MIN(17300,TRUNC(0.75*(SUMIF($D$12:$D$2012,$D76,K$12:K$2012)+SUMIF($D$12:$D$2012,$D76,L$12:L$2012)),2)+SUMIF($D$12:$D76,$D76,AH$12:AH76))-SUMIF($D$12:$D75,$D76,O$12:O75)-SUMIF($D$12:$D$2012,$D76,N$12:N$2012),AH76),2))),"")</f>
        <v/>
      </c>
      <c r="P76" s="250" t="str">
        <f>IF(J76&lt;&gt;"",1000 - SUMIF($D$12:$D75,$D76,P$12:P75),"")</f>
        <v/>
      </c>
      <c r="Q76" s="106"/>
      <c r="R76" s="247"/>
      <c r="S76" s="247"/>
      <c r="T76" s="247"/>
      <c r="U76" s="248" t="str">
        <f>IF(AND(R76&lt;&gt;"",S76&lt;&gt;"",Q76&lt;&gt;""),ROUND(MIN(IF(OR(Q76="OZZ",Q76="ZZ"),5000,17300),TRUNC(0.75*(SUMIF($D$12:$D76,$D76,R$12:R76)+SUMIF($D$12:$D76,$D76,S$12:S76)),2)) - SUMIF($D$12:$D75,$D76,U$12:U75),2),"")</f>
        <v/>
      </c>
      <c r="V76" s="248" t="str">
        <f>IF(AND(R76&lt;&gt;"",S76&lt;&gt;"",T76&lt;&gt;"",Q76&lt;&gt;"",AL76&lt;&gt;""),IF(OR(Q76="OZZ",Q76="ZZ"),ROUND(0-SUMIF($D$12:$D75,$D76,V$12:V75),2),IF(T76=0,0,ROUND(MIN(MIN(17300,TRUNC(0.75*(SUMIF($D$12:$D$2012,$D76,R$12:R$2012)+SUMIF($D$12:$D$2012,$D76,S$12:S$2012)),2)+SUMIF($D$12:$D76,$D76,AL$12:AL76))-SUMIF($D$12:$D75,$D76,V$12:V75)-SUMIF($D$12:$D$2012,$D76,U$12:U$2012),AL76),2))),"")</f>
        <v/>
      </c>
      <c r="W76" s="250" t="str">
        <f>IF(Q76&lt;&gt;"",1000 - SUMIF($D$12:$D75,$D76,W$12:W75),"")</f>
        <v/>
      </c>
      <c r="X76" s="106"/>
      <c r="Y76" s="247"/>
      <c r="Z76" s="247"/>
      <c r="AA76" s="247"/>
      <c r="AB76" s="248" t="str">
        <f>IF(AND(Y76&lt;&gt;"",Z76&lt;&gt;"",X76&lt;&gt;""),ROUND(MIN(IF(OR(X76="OZZ",X76="ZZ"),5000,17300),TRUNC(0.75*(SUMIF($D$12:$D76,$D76,Y$12:Y76)+SUMIF($D$12:$D76,$D76,Z$12:Z76)),2)) - SUMIF($D$12:$D75,$D76,AB$12:AB75),2),"")</f>
        <v/>
      </c>
      <c r="AC76" s="251" t="str">
        <f>IF(AND(Y76&lt;&gt;"",Z76&lt;&gt;"",AA76&lt;&gt;"",X76&lt;&gt;"",AP76&lt;&gt;""),IF(OR(X76="OZZ",X76="ZZ"),ROUND(0-SUMIF($D$12:$D75,$D76,AC$12:AC75),2),IF(AA76=0,0,ROUND(MIN(MIN(17300,TRUNC(0.75*(SUMIF($D$12:$D$2012,$D76,Y$12:Y$2012)+SUMIF($D$12:$D$2012,$D76,Z$12:Z$2012)),2)+SUMIF($D$12:$D76,$D76,AP$12:AP76))-SUMIF($D$12:$D75,$D76,AC$12:AC75)-SUMIF($D$12:$D$2012,$D76,AB$12:AB$2012),AP76),2))),"")</f>
        <v/>
      </c>
      <c r="AD76" s="250" t="str">
        <f>IF(X76&lt;&gt;"",1000 - SUMIF($D$12:$D75,$D76,AD$12:AD75),"")</f>
        <v/>
      </c>
      <c r="AE76" s="252"/>
      <c r="AF76" s="253"/>
      <c r="AG76" s="254"/>
      <c r="AH76" s="255" t="str">
        <f t="shared" si="19"/>
        <v/>
      </c>
      <c r="AI76" s="256"/>
      <c r="AJ76" s="253"/>
      <c r="AK76" s="254"/>
      <c r="AL76" s="255" t="str">
        <f t="shared" si="20"/>
        <v/>
      </c>
      <c r="AM76" s="256"/>
      <c r="AN76" s="253"/>
      <c r="AO76" s="254"/>
      <c r="AP76" s="255" t="str">
        <f t="shared" si="0"/>
        <v/>
      </c>
      <c r="AQ76" s="116"/>
      <c r="AR76" s="116"/>
      <c r="AS76" s="117"/>
      <c r="AT76" s="118"/>
      <c r="AU76" s="119" t="str">
        <f>IF(D76&lt;&gt; "", IF(COUNTIF($D$12:$D76,$D76)&gt;1,0,IF(SUM(N76,U76,AB76)&gt;0,IF(AND(X76="",OR(Q76&lt;&gt;"",J76&lt;&gt;"")),IF(Q76&lt;&gt;"",Q76,IF(J76&lt;&gt;"",J76,0)),IF(AND(Q76&lt;&gt;"",J76&lt;&gt;"",Q76=J76),Q76,X76)),0)),"")</f>
        <v/>
      </c>
      <c r="AV76" s="119" t="str">
        <f>IF(D76&lt;&gt;"",IF(COUNTIF($D$12:$D76,$D76)&gt;1,0,IF(SUM(O76,V76,AC76)&gt;0,IF(AND(X76="",OR(Q76&lt;&gt;"",J76&lt;&gt;"")),IF(Q76&lt;&gt;"",Q76,IF(J76&lt;&gt;"",J76,0)),IF(AND(Q76&lt;&gt;"",J76&lt;&gt;"",Q76=J76),Q76,X76)),0)),"")</f>
        <v/>
      </c>
      <c r="AW76" s="119" t="str">
        <f>IF(D76&lt;&gt;"",IF(COUNTIF($D$12:$D76,$D76)&gt;1,0,IF(SUM(P76,W76,AD76)&gt;0,IF(AND(X76="",OR(Q76&lt;&gt;"",J76&lt;&gt;"")),IF(Q76&lt;&gt;"",Q76,IF(J76&lt;&gt;"",J76,0)),IF(AND(Q76&lt;&gt;"",J76&lt;&gt;"",Q76=J76),Q76,X76)),0)),"")</f>
        <v/>
      </c>
      <c r="AX76" s="118" t="str">
        <f t="shared" si="1"/>
        <v/>
      </c>
      <c r="AY76" s="118" t="str">
        <f t="shared" si="2"/>
        <v/>
      </c>
      <c r="AZ76" s="118" t="str">
        <f t="shared" si="3"/>
        <v/>
      </c>
      <c r="BA76" s="118" t="str">
        <f t="shared" si="4"/>
        <v/>
      </c>
      <c r="BB76" s="118" t="str">
        <f t="shared" si="5"/>
        <v/>
      </c>
      <c r="BC76" s="118" t="str">
        <f t="shared" si="6"/>
        <v/>
      </c>
      <c r="BD76" s="118" t="str">
        <f t="shared" si="7"/>
        <v/>
      </c>
      <c r="BE76" s="118" t="str">
        <f t="shared" si="8"/>
        <v/>
      </c>
      <c r="BF76" s="118" t="str">
        <f t="shared" si="9"/>
        <v/>
      </c>
      <c r="BG76" s="120"/>
      <c r="BH76" s="120" t="str">
        <f t="shared" si="10"/>
        <v/>
      </c>
      <c r="BI76" s="120" t="str">
        <f t="shared" si="11"/>
        <v/>
      </c>
      <c r="BJ76" s="121"/>
      <c r="BK76" s="120" t="str">
        <f t="shared" si="12"/>
        <v/>
      </c>
      <c r="BL76" s="120" t="str">
        <f t="shared" si="13"/>
        <v/>
      </c>
      <c r="BM76" s="120" t="str">
        <f t="shared" si="14"/>
        <v/>
      </c>
      <c r="BN76" s="120" t="str">
        <f t="shared" si="15"/>
        <v/>
      </c>
      <c r="BO76" s="98" t="str">
        <f t="shared" si="16"/>
        <v/>
      </c>
      <c r="BP76" s="98" t="str">
        <f t="shared" si="17"/>
        <v/>
      </c>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row>
    <row r="77" spans="1:97" s="4" customFormat="1" ht="18.75" customHeight="1" x14ac:dyDescent="0.2">
      <c r="A77" s="3">
        <f t="shared" si="18"/>
        <v>65</v>
      </c>
      <c r="B77" s="263"/>
      <c r="C77" s="263"/>
      <c r="D77" s="263"/>
      <c r="E77" s="259"/>
      <c r="F77" s="259"/>
      <c r="G77" s="43"/>
      <c r="H77" s="264"/>
      <c r="I77" s="261"/>
      <c r="J77" s="106"/>
      <c r="K77" s="247"/>
      <c r="L77" s="247"/>
      <c r="M77" s="247"/>
      <c r="N77" s="248" t="str">
        <f>IF(AND(K77&lt;&gt;"",L77&lt;&gt;"",J77&lt;&gt;""),ROUND(MIN(IF(OR(J77="OZZ",J77="ZZ"),5000,17300),TRUNC(0.75*(SUMIF($D$12:$D77,$D77,K$12:K77)+SUMIF($D$12:$D77,$D77,L$12:L77)),2)) - SUMIF($D$12:$D76,$D77,N$12:N76),2),"")</f>
        <v/>
      </c>
      <c r="O77" s="249" t="str">
        <f>IF(AND(K77&lt;&gt;"",L77&lt;&gt;"",M77&lt;&gt;"",J77&lt;&gt;"",AH77&lt;&gt;""),IF(OR(J77="OZZ",J77="ZZ"),ROUND(0-SUMIF($D$12:$D76,$D77,O$12:O76),2),IF(M77=0,0,ROUND(MIN(MIN(17300,TRUNC(0.75*(SUMIF($D$12:$D$2012,$D77,K$12:K$2012)+SUMIF($D$12:$D$2012,$D77,L$12:L$2012)),2)+SUMIF($D$12:$D77,$D77,AH$12:AH77))-SUMIF($D$12:$D76,$D77,O$12:O76)-SUMIF($D$12:$D$2012,$D77,N$12:N$2012),AH77),2))),"")</f>
        <v/>
      </c>
      <c r="P77" s="250" t="str">
        <f>IF(J77&lt;&gt;"",1000 - SUMIF($D$12:$D76,$D77,P$12:P76),"")</f>
        <v/>
      </c>
      <c r="Q77" s="106"/>
      <c r="R77" s="247"/>
      <c r="S77" s="247"/>
      <c r="T77" s="247"/>
      <c r="U77" s="248" t="str">
        <f>IF(AND(R77&lt;&gt;"",S77&lt;&gt;"",Q77&lt;&gt;""),ROUND(MIN(IF(OR(Q77="OZZ",Q77="ZZ"),5000,17300),TRUNC(0.75*(SUMIF($D$12:$D77,$D77,R$12:R77)+SUMIF($D$12:$D77,$D77,S$12:S77)),2)) - SUMIF($D$12:$D76,$D77,U$12:U76),2),"")</f>
        <v/>
      </c>
      <c r="V77" s="248" t="str">
        <f>IF(AND(R77&lt;&gt;"",S77&lt;&gt;"",T77&lt;&gt;"",Q77&lt;&gt;"",AL77&lt;&gt;""),IF(OR(Q77="OZZ",Q77="ZZ"),ROUND(0-SUMIF($D$12:$D76,$D77,V$12:V76),2),IF(T77=0,0,ROUND(MIN(MIN(17300,TRUNC(0.75*(SUMIF($D$12:$D$2012,$D77,R$12:R$2012)+SUMIF($D$12:$D$2012,$D77,S$12:S$2012)),2)+SUMIF($D$12:$D77,$D77,AL$12:AL77))-SUMIF($D$12:$D76,$D77,V$12:V76)-SUMIF($D$12:$D$2012,$D77,U$12:U$2012),AL77),2))),"")</f>
        <v/>
      </c>
      <c r="W77" s="250" t="str">
        <f>IF(Q77&lt;&gt;"",1000 - SUMIF($D$12:$D76,$D77,W$12:W76),"")</f>
        <v/>
      </c>
      <c r="X77" s="106"/>
      <c r="Y77" s="247"/>
      <c r="Z77" s="247"/>
      <c r="AA77" s="247"/>
      <c r="AB77" s="248" t="str">
        <f>IF(AND(Y77&lt;&gt;"",Z77&lt;&gt;"",X77&lt;&gt;""),ROUND(MIN(IF(OR(X77="OZZ",X77="ZZ"),5000,17300),TRUNC(0.75*(SUMIF($D$12:$D77,$D77,Y$12:Y77)+SUMIF($D$12:$D77,$D77,Z$12:Z77)),2)) - SUMIF($D$12:$D76,$D77,AB$12:AB76),2),"")</f>
        <v/>
      </c>
      <c r="AC77" s="251" t="str">
        <f>IF(AND(Y77&lt;&gt;"",Z77&lt;&gt;"",AA77&lt;&gt;"",X77&lt;&gt;"",AP77&lt;&gt;""),IF(OR(X77="OZZ",X77="ZZ"),ROUND(0-SUMIF($D$12:$D76,$D77,AC$12:AC76),2),IF(AA77=0,0,ROUND(MIN(MIN(17300,TRUNC(0.75*(SUMIF($D$12:$D$2012,$D77,Y$12:Y$2012)+SUMIF($D$12:$D$2012,$D77,Z$12:Z$2012)),2)+SUMIF($D$12:$D77,$D77,AP$12:AP77))-SUMIF($D$12:$D76,$D77,AC$12:AC76)-SUMIF($D$12:$D$2012,$D77,AB$12:AB$2012),AP77),2))),"")</f>
        <v/>
      </c>
      <c r="AD77" s="250" t="str">
        <f>IF(X77&lt;&gt;"",1000 - SUMIF($D$12:$D76,$D77,AD$12:AD76),"")</f>
        <v/>
      </c>
      <c r="AE77" s="252"/>
      <c r="AF77" s="253"/>
      <c r="AG77" s="254"/>
      <c r="AH77" s="255" t="str">
        <f t="shared" si="19"/>
        <v/>
      </c>
      <c r="AI77" s="256"/>
      <c r="AJ77" s="253"/>
      <c r="AK77" s="254"/>
      <c r="AL77" s="255" t="str">
        <f t="shared" si="20"/>
        <v/>
      </c>
      <c r="AM77" s="256"/>
      <c r="AN77" s="253"/>
      <c r="AO77" s="254"/>
      <c r="AP77" s="255" t="str">
        <f t="shared" ref="AP77:AP140" si="21">IF(Y77&lt;&gt;"",ROUND(AM77,2)+ROUND(AN77,2)+ROUND(AO77,2),"")</f>
        <v/>
      </c>
      <c r="AQ77" s="116"/>
      <c r="AR77" s="116"/>
      <c r="AS77" s="117"/>
      <c r="AT77" s="118"/>
      <c r="AU77" s="119" t="str">
        <f>IF(D77&lt;&gt; "", IF(COUNTIF($D$12:$D77,$D77)&gt;1,0,IF(SUM(N77,U77,AB77)&gt;0,IF(AND(X77="",OR(Q77&lt;&gt;"",J77&lt;&gt;"")),IF(Q77&lt;&gt;"",Q77,IF(J77&lt;&gt;"",J77,0)),IF(AND(Q77&lt;&gt;"",J77&lt;&gt;"",Q77=J77),Q77,X77)),0)),"")</f>
        <v/>
      </c>
      <c r="AV77" s="119" t="str">
        <f>IF(D77&lt;&gt;"",IF(COUNTIF($D$12:$D77,$D77)&gt;1,0,IF(SUM(O77,V77,AC77)&gt;0,IF(AND(X77="",OR(Q77&lt;&gt;"",J77&lt;&gt;"")),IF(Q77&lt;&gt;"",Q77,IF(J77&lt;&gt;"",J77,0)),IF(AND(Q77&lt;&gt;"",J77&lt;&gt;"",Q77=J77),Q77,X77)),0)),"")</f>
        <v/>
      </c>
      <c r="AW77" s="119" t="str">
        <f>IF(D77&lt;&gt;"",IF(COUNTIF($D$12:$D77,$D77)&gt;1,0,IF(SUM(P77,W77,AD77)&gt;0,IF(AND(X77="",OR(Q77&lt;&gt;"",J77&lt;&gt;"")),IF(Q77&lt;&gt;"",Q77,IF(J77&lt;&gt;"",J77,0)),IF(AND(Q77&lt;&gt;"",J77&lt;&gt;"",Q77=J77),Q77,X77)),0)),"")</f>
        <v/>
      </c>
      <c r="AX77" s="118" t="str">
        <f t="shared" ref="AX77:AX140" si="22">IF(D77&lt;&gt;"",IF(J77="OZP12",N77,0),"")</f>
        <v/>
      </c>
      <c r="AY77" s="118" t="str">
        <f t="shared" ref="AY77:AY140" si="23">IF(D77&lt;&gt;"",IF(Q77="OZP12",U77,0),"")</f>
        <v/>
      </c>
      <c r="AZ77" s="118" t="str">
        <f t="shared" ref="AZ77:AZ140" si="24">IF(D77&lt;&gt;"",IF(X77="OZP12",AB77,0),"")</f>
        <v/>
      </c>
      <c r="BA77" s="118" t="str">
        <f t="shared" ref="BA77:BA140" si="25">IF(D77&lt;&gt;"",IF(J77="TZP",N77,0),"")</f>
        <v/>
      </c>
      <c r="BB77" s="118" t="str">
        <f t="shared" ref="BB77:BB140" si="26">IF(D77&lt;&gt;"",IF(Q77="TZP",U77,0),"")</f>
        <v/>
      </c>
      <c r="BC77" s="118" t="str">
        <f t="shared" ref="BC77:BC140" si="27">IF(D77&lt;&gt;"",IF(X77="TZP",AB77,0),"")</f>
        <v/>
      </c>
      <c r="BD77" s="118" t="str">
        <f t="shared" ref="BD77:BD140" si="28">IF(D77&lt;&gt;"",IF(J77="OZZ",N77,0),"")</f>
        <v/>
      </c>
      <c r="BE77" s="118" t="str">
        <f t="shared" ref="BE77:BE140" si="29">IF(D77&lt;&gt;"",IF(Q77="OZZ",U77,0),"")</f>
        <v/>
      </c>
      <c r="BF77" s="118" t="str">
        <f t="shared" ref="BF77:BF140" si="30">IF(D77&lt;&gt;"",IF(X77="OZZ",AB77,0),"")</f>
        <v/>
      </c>
      <c r="BG77" s="120"/>
      <c r="BH77" s="120" t="str">
        <f t="shared" ref="BH77:BH140" si="31">IF(D77&lt;&gt;"",IF(ISERROR(FIND("/",D77)), 0, 1),"")</f>
        <v/>
      </c>
      <c r="BI77" s="120" t="str">
        <f t="shared" ref="BI77:BI140" si="32">IF(D77&lt;&gt;"",IF(BH77*1=0,D77,CONCATENATE(MID(D77,1,FIND("/",D77,1)-1),MID(D77,FIND("/",D77,1)+1,LEN(D77)))),"")</f>
        <v/>
      </c>
      <c r="BJ77" s="121"/>
      <c r="BK77" s="120" t="str">
        <f t="shared" ref="BK77:BK140" si="33">IF(D77&lt;&gt;"",IF(J77="OZP12",O77,0),"")</f>
        <v/>
      </c>
      <c r="BL77" s="120" t="str">
        <f t="shared" ref="BL77:BL140" si="34">IF(D77&lt;&gt;"",IF(Q77="OZP12",V77,0),"")</f>
        <v/>
      </c>
      <c r="BM77" s="120" t="str">
        <f t="shared" ref="BM77:BM140" si="35">IF(D77&lt;&gt;"",IF(X77="OZP12",AC77,0),"")</f>
        <v/>
      </c>
      <c r="BN77" s="120" t="str">
        <f t="shared" ref="BN77:BN140" si="36">IF(D77&lt;&gt;"",IF(J77="TZP",O77,0),"")</f>
        <v/>
      </c>
      <c r="BO77" s="98" t="str">
        <f t="shared" ref="BO77:BO140" si="37">IF(D77&lt;&gt;"",IF(Q77="TZP",V77,0),"")</f>
        <v/>
      </c>
      <c r="BP77" s="98" t="str">
        <f t="shared" ref="BP77:BP140" si="38">IF(D77&lt;&gt;"",IF(X77="TZP",AC77,0),"")</f>
        <v/>
      </c>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row>
    <row r="78" spans="1:97" s="4" customFormat="1" ht="18.75" customHeight="1" x14ac:dyDescent="0.2">
      <c r="A78" s="3">
        <f t="shared" ref="A78:A141" si="39">A77+1</f>
        <v>66</v>
      </c>
      <c r="B78" s="263"/>
      <c r="C78" s="263"/>
      <c r="D78" s="263"/>
      <c r="E78" s="259"/>
      <c r="F78" s="259"/>
      <c r="G78" s="43"/>
      <c r="H78" s="264"/>
      <c r="I78" s="261"/>
      <c r="J78" s="106"/>
      <c r="K78" s="247"/>
      <c r="L78" s="247"/>
      <c r="M78" s="247"/>
      <c r="N78" s="248" t="str">
        <f>IF(AND(K78&lt;&gt;"",L78&lt;&gt;"",J78&lt;&gt;""),ROUND(MIN(IF(OR(J78="OZZ",J78="ZZ"),5000,17300),TRUNC(0.75*(SUMIF($D$12:$D78,$D78,K$12:K78)+SUMIF($D$12:$D78,$D78,L$12:L78)),2)) - SUMIF($D$12:$D77,$D78,N$12:N77),2),"")</f>
        <v/>
      </c>
      <c r="O78" s="249" t="str">
        <f>IF(AND(K78&lt;&gt;"",L78&lt;&gt;"",M78&lt;&gt;"",J78&lt;&gt;"",AH78&lt;&gt;""),IF(OR(J78="OZZ",J78="ZZ"),ROUND(0-SUMIF($D$12:$D77,$D78,O$12:O77),2),IF(M78=0,0,ROUND(MIN(MIN(17300,TRUNC(0.75*(SUMIF($D$12:$D$2012,$D78,K$12:K$2012)+SUMIF($D$12:$D$2012,$D78,L$12:L$2012)),2)+SUMIF($D$12:$D78,$D78,AH$12:AH78))-SUMIF($D$12:$D77,$D78,O$12:O77)-SUMIF($D$12:$D$2012,$D78,N$12:N$2012),AH78),2))),"")</f>
        <v/>
      </c>
      <c r="P78" s="250" t="str">
        <f>IF(J78&lt;&gt;"",1000 - SUMIF($D$12:$D77,$D78,P$12:P77),"")</f>
        <v/>
      </c>
      <c r="Q78" s="106"/>
      <c r="R78" s="247"/>
      <c r="S78" s="247"/>
      <c r="T78" s="247"/>
      <c r="U78" s="248" t="str">
        <f>IF(AND(R78&lt;&gt;"",S78&lt;&gt;"",Q78&lt;&gt;""),ROUND(MIN(IF(OR(Q78="OZZ",Q78="ZZ"),5000,17300),TRUNC(0.75*(SUMIF($D$12:$D78,$D78,R$12:R78)+SUMIF($D$12:$D78,$D78,S$12:S78)),2)) - SUMIF($D$12:$D77,$D78,U$12:U77),2),"")</f>
        <v/>
      </c>
      <c r="V78" s="248" t="str">
        <f>IF(AND(R78&lt;&gt;"",S78&lt;&gt;"",T78&lt;&gt;"",Q78&lt;&gt;"",AL78&lt;&gt;""),IF(OR(Q78="OZZ",Q78="ZZ"),ROUND(0-SUMIF($D$12:$D77,$D78,V$12:V77),2),IF(T78=0,0,ROUND(MIN(MIN(17300,TRUNC(0.75*(SUMIF($D$12:$D$2012,$D78,R$12:R$2012)+SUMIF($D$12:$D$2012,$D78,S$12:S$2012)),2)+SUMIF($D$12:$D78,$D78,AL$12:AL78))-SUMIF($D$12:$D77,$D78,V$12:V77)-SUMIF($D$12:$D$2012,$D78,U$12:U$2012),AL78),2))),"")</f>
        <v/>
      </c>
      <c r="W78" s="250" t="str">
        <f>IF(Q78&lt;&gt;"",1000 - SUMIF($D$12:$D77,$D78,W$12:W77),"")</f>
        <v/>
      </c>
      <c r="X78" s="106"/>
      <c r="Y78" s="247"/>
      <c r="Z78" s="247"/>
      <c r="AA78" s="247"/>
      <c r="AB78" s="248" t="str">
        <f>IF(AND(Y78&lt;&gt;"",Z78&lt;&gt;"",X78&lt;&gt;""),ROUND(MIN(IF(OR(X78="OZZ",X78="ZZ"),5000,17300),TRUNC(0.75*(SUMIF($D$12:$D78,$D78,Y$12:Y78)+SUMIF($D$12:$D78,$D78,Z$12:Z78)),2)) - SUMIF($D$12:$D77,$D78,AB$12:AB77),2),"")</f>
        <v/>
      </c>
      <c r="AC78" s="251" t="str">
        <f>IF(AND(Y78&lt;&gt;"",Z78&lt;&gt;"",AA78&lt;&gt;"",X78&lt;&gt;"",AP78&lt;&gt;""),IF(OR(X78="OZZ",X78="ZZ"),ROUND(0-SUMIF($D$12:$D77,$D78,AC$12:AC77),2),IF(AA78=0,0,ROUND(MIN(MIN(17300,TRUNC(0.75*(SUMIF($D$12:$D$2012,$D78,Y$12:Y$2012)+SUMIF($D$12:$D$2012,$D78,Z$12:Z$2012)),2)+SUMIF($D$12:$D78,$D78,AP$12:AP78))-SUMIF($D$12:$D77,$D78,AC$12:AC77)-SUMIF($D$12:$D$2012,$D78,AB$12:AB$2012),AP78),2))),"")</f>
        <v/>
      </c>
      <c r="AD78" s="250" t="str">
        <f>IF(X78&lt;&gt;"",1000 - SUMIF($D$12:$D77,$D78,AD$12:AD77),"")</f>
        <v/>
      </c>
      <c r="AE78" s="252"/>
      <c r="AF78" s="253"/>
      <c r="AG78" s="254"/>
      <c r="AH78" s="255" t="str">
        <f t="shared" ref="AH78:AH141" si="40">IF(K78&lt;&gt;"",ROUND(AE78,2)+ROUND(AF78,2)+ROUND(AG78,2),"")</f>
        <v/>
      </c>
      <c r="AI78" s="256"/>
      <c r="AJ78" s="253"/>
      <c r="AK78" s="254"/>
      <c r="AL78" s="255" t="str">
        <f t="shared" ref="AL78:AL141" si="41">IF(R78&lt;&gt;"",ROUND(AI78,2)+ROUND(AJ78,2)+ROUND(AK78,2),"")</f>
        <v/>
      </c>
      <c r="AM78" s="256"/>
      <c r="AN78" s="253"/>
      <c r="AO78" s="254"/>
      <c r="AP78" s="255" t="str">
        <f t="shared" si="21"/>
        <v/>
      </c>
      <c r="AQ78" s="116"/>
      <c r="AR78" s="116"/>
      <c r="AS78" s="117"/>
      <c r="AT78" s="118"/>
      <c r="AU78" s="119" t="str">
        <f>IF(D78&lt;&gt; "", IF(COUNTIF($D$12:$D78,$D78)&gt;1,0,IF(SUM(N78,U78,AB78)&gt;0,IF(AND(X78="",OR(Q78&lt;&gt;"",J78&lt;&gt;"")),IF(Q78&lt;&gt;"",Q78,IF(J78&lt;&gt;"",J78,0)),IF(AND(Q78&lt;&gt;"",J78&lt;&gt;"",Q78=J78),Q78,X78)),0)),"")</f>
        <v/>
      </c>
      <c r="AV78" s="119" t="str">
        <f>IF(D78&lt;&gt;"",IF(COUNTIF($D$12:$D78,$D78)&gt;1,0,IF(SUM(O78,V78,AC78)&gt;0,IF(AND(X78="",OR(Q78&lt;&gt;"",J78&lt;&gt;"")),IF(Q78&lt;&gt;"",Q78,IF(J78&lt;&gt;"",J78,0)),IF(AND(Q78&lt;&gt;"",J78&lt;&gt;"",Q78=J78),Q78,X78)),0)),"")</f>
        <v/>
      </c>
      <c r="AW78" s="119" t="str">
        <f>IF(D78&lt;&gt;"",IF(COUNTIF($D$12:$D78,$D78)&gt;1,0,IF(SUM(P78,W78,AD78)&gt;0,IF(AND(X78="",OR(Q78&lt;&gt;"",J78&lt;&gt;"")),IF(Q78&lt;&gt;"",Q78,IF(J78&lt;&gt;"",J78,0)),IF(AND(Q78&lt;&gt;"",J78&lt;&gt;"",Q78=J78),Q78,X78)),0)),"")</f>
        <v/>
      </c>
      <c r="AX78" s="118" t="str">
        <f t="shared" si="22"/>
        <v/>
      </c>
      <c r="AY78" s="118" t="str">
        <f t="shared" si="23"/>
        <v/>
      </c>
      <c r="AZ78" s="118" t="str">
        <f t="shared" si="24"/>
        <v/>
      </c>
      <c r="BA78" s="118" t="str">
        <f t="shared" si="25"/>
        <v/>
      </c>
      <c r="BB78" s="118" t="str">
        <f t="shared" si="26"/>
        <v/>
      </c>
      <c r="BC78" s="118" t="str">
        <f t="shared" si="27"/>
        <v/>
      </c>
      <c r="BD78" s="118" t="str">
        <f t="shared" si="28"/>
        <v/>
      </c>
      <c r="BE78" s="118" t="str">
        <f t="shared" si="29"/>
        <v/>
      </c>
      <c r="BF78" s="118" t="str">
        <f t="shared" si="30"/>
        <v/>
      </c>
      <c r="BG78" s="120"/>
      <c r="BH78" s="120" t="str">
        <f t="shared" si="31"/>
        <v/>
      </c>
      <c r="BI78" s="120" t="str">
        <f t="shared" si="32"/>
        <v/>
      </c>
      <c r="BJ78" s="121"/>
      <c r="BK78" s="120" t="str">
        <f t="shared" si="33"/>
        <v/>
      </c>
      <c r="BL78" s="120" t="str">
        <f t="shared" si="34"/>
        <v/>
      </c>
      <c r="BM78" s="120" t="str">
        <f t="shared" si="35"/>
        <v/>
      </c>
      <c r="BN78" s="120" t="str">
        <f t="shared" si="36"/>
        <v/>
      </c>
      <c r="BO78" s="98" t="str">
        <f t="shared" si="37"/>
        <v/>
      </c>
      <c r="BP78" s="98" t="str">
        <f t="shared" si="38"/>
        <v/>
      </c>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row>
    <row r="79" spans="1:97" s="4" customFormat="1" ht="18.75" customHeight="1" x14ac:dyDescent="0.2">
      <c r="A79" s="3">
        <f t="shared" si="39"/>
        <v>67</v>
      </c>
      <c r="B79" s="263"/>
      <c r="C79" s="263"/>
      <c r="D79" s="263"/>
      <c r="E79" s="259"/>
      <c r="F79" s="259"/>
      <c r="G79" s="43"/>
      <c r="H79" s="264"/>
      <c r="I79" s="261"/>
      <c r="J79" s="106"/>
      <c r="K79" s="247"/>
      <c r="L79" s="247"/>
      <c r="M79" s="247"/>
      <c r="N79" s="248" t="str">
        <f>IF(AND(K79&lt;&gt;"",L79&lt;&gt;"",J79&lt;&gt;""),ROUND(MIN(IF(OR(J79="OZZ",J79="ZZ"),5000,17300),TRUNC(0.75*(SUMIF($D$12:$D79,$D79,K$12:K79)+SUMIF($D$12:$D79,$D79,L$12:L79)),2)) - SUMIF($D$12:$D78,$D79,N$12:N78),2),"")</f>
        <v/>
      </c>
      <c r="O79" s="249" t="str">
        <f>IF(AND(K79&lt;&gt;"",L79&lt;&gt;"",M79&lt;&gt;"",J79&lt;&gt;"",AH79&lt;&gt;""),IF(OR(J79="OZZ",J79="ZZ"),ROUND(0-SUMIF($D$12:$D78,$D79,O$12:O78),2),IF(M79=0,0,ROUND(MIN(MIN(17300,TRUNC(0.75*(SUMIF($D$12:$D$2012,$D79,K$12:K$2012)+SUMIF($D$12:$D$2012,$D79,L$12:L$2012)),2)+SUMIF($D$12:$D79,$D79,AH$12:AH79))-SUMIF($D$12:$D78,$D79,O$12:O78)-SUMIF($D$12:$D$2012,$D79,N$12:N$2012),AH79),2))),"")</f>
        <v/>
      </c>
      <c r="P79" s="250" t="str">
        <f>IF(J79&lt;&gt;"",1000 - SUMIF($D$12:$D78,$D79,P$12:P78),"")</f>
        <v/>
      </c>
      <c r="Q79" s="106"/>
      <c r="R79" s="247"/>
      <c r="S79" s="247"/>
      <c r="T79" s="247"/>
      <c r="U79" s="248" t="str">
        <f>IF(AND(R79&lt;&gt;"",S79&lt;&gt;"",Q79&lt;&gt;""),ROUND(MIN(IF(OR(Q79="OZZ",Q79="ZZ"),5000,17300),TRUNC(0.75*(SUMIF($D$12:$D79,$D79,R$12:R79)+SUMIF($D$12:$D79,$D79,S$12:S79)),2)) - SUMIF($D$12:$D78,$D79,U$12:U78),2),"")</f>
        <v/>
      </c>
      <c r="V79" s="248" t="str">
        <f>IF(AND(R79&lt;&gt;"",S79&lt;&gt;"",T79&lt;&gt;"",Q79&lt;&gt;"",AL79&lt;&gt;""),IF(OR(Q79="OZZ",Q79="ZZ"),ROUND(0-SUMIF($D$12:$D78,$D79,V$12:V78),2),IF(T79=0,0,ROUND(MIN(MIN(17300,TRUNC(0.75*(SUMIF($D$12:$D$2012,$D79,R$12:R$2012)+SUMIF($D$12:$D$2012,$D79,S$12:S$2012)),2)+SUMIF($D$12:$D79,$D79,AL$12:AL79))-SUMIF($D$12:$D78,$D79,V$12:V78)-SUMIF($D$12:$D$2012,$D79,U$12:U$2012),AL79),2))),"")</f>
        <v/>
      </c>
      <c r="W79" s="250" t="str">
        <f>IF(Q79&lt;&gt;"",1000 - SUMIF($D$12:$D78,$D79,W$12:W78),"")</f>
        <v/>
      </c>
      <c r="X79" s="106"/>
      <c r="Y79" s="247"/>
      <c r="Z79" s="247"/>
      <c r="AA79" s="247"/>
      <c r="AB79" s="248" t="str">
        <f>IF(AND(Y79&lt;&gt;"",Z79&lt;&gt;"",X79&lt;&gt;""),ROUND(MIN(IF(OR(X79="OZZ",X79="ZZ"),5000,17300),TRUNC(0.75*(SUMIF($D$12:$D79,$D79,Y$12:Y79)+SUMIF($D$12:$D79,$D79,Z$12:Z79)),2)) - SUMIF($D$12:$D78,$D79,AB$12:AB78),2),"")</f>
        <v/>
      </c>
      <c r="AC79" s="251" t="str">
        <f>IF(AND(Y79&lt;&gt;"",Z79&lt;&gt;"",AA79&lt;&gt;"",X79&lt;&gt;"",AP79&lt;&gt;""),IF(OR(X79="OZZ",X79="ZZ"),ROUND(0-SUMIF($D$12:$D78,$D79,AC$12:AC78),2),IF(AA79=0,0,ROUND(MIN(MIN(17300,TRUNC(0.75*(SUMIF($D$12:$D$2012,$D79,Y$12:Y$2012)+SUMIF($D$12:$D$2012,$D79,Z$12:Z$2012)),2)+SUMIF($D$12:$D79,$D79,AP$12:AP79))-SUMIF($D$12:$D78,$D79,AC$12:AC78)-SUMIF($D$12:$D$2012,$D79,AB$12:AB$2012),AP79),2))),"")</f>
        <v/>
      </c>
      <c r="AD79" s="250" t="str">
        <f>IF(X79&lt;&gt;"",1000 - SUMIF($D$12:$D78,$D79,AD$12:AD78),"")</f>
        <v/>
      </c>
      <c r="AE79" s="252"/>
      <c r="AF79" s="253"/>
      <c r="AG79" s="254"/>
      <c r="AH79" s="255" t="str">
        <f t="shared" si="40"/>
        <v/>
      </c>
      <c r="AI79" s="256"/>
      <c r="AJ79" s="253"/>
      <c r="AK79" s="254"/>
      <c r="AL79" s="255" t="str">
        <f t="shared" si="41"/>
        <v/>
      </c>
      <c r="AM79" s="256"/>
      <c r="AN79" s="253"/>
      <c r="AO79" s="254"/>
      <c r="AP79" s="255" t="str">
        <f t="shared" si="21"/>
        <v/>
      </c>
      <c r="AQ79" s="116"/>
      <c r="AR79" s="116"/>
      <c r="AS79" s="117"/>
      <c r="AT79" s="118"/>
      <c r="AU79" s="119" t="str">
        <f>IF(D79&lt;&gt; "", IF(COUNTIF($D$12:$D79,$D79)&gt;1,0,IF(SUM(N79,U79,AB79)&gt;0,IF(AND(X79="",OR(Q79&lt;&gt;"",J79&lt;&gt;"")),IF(Q79&lt;&gt;"",Q79,IF(J79&lt;&gt;"",J79,0)),IF(AND(Q79&lt;&gt;"",J79&lt;&gt;"",Q79=J79),Q79,X79)),0)),"")</f>
        <v/>
      </c>
      <c r="AV79" s="119" t="str">
        <f>IF(D79&lt;&gt;"",IF(COUNTIF($D$12:$D79,$D79)&gt;1,0,IF(SUM(O79,V79,AC79)&gt;0,IF(AND(X79="",OR(Q79&lt;&gt;"",J79&lt;&gt;"")),IF(Q79&lt;&gt;"",Q79,IF(J79&lt;&gt;"",J79,0)),IF(AND(Q79&lt;&gt;"",J79&lt;&gt;"",Q79=J79),Q79,X79)),0)),"")</f>
        <v/>
      </c>
      <c r="AW79" s="119" t="str">
        <f>IF(D79&lt;&gt;"",IF(COUNTIF($D$12:$D79,$D79)&gt;1,0,IF(SUM(P79,W79,AD79)&gt;0,IF(AND(X79="",OR(Q79&lt;&gt;"",J79&lt;&gt;"")),IF(Q79&lt;&gt;"",Q79,IF(J79&lt;&gt;"",J79,0)),IF(AND(Q79&lt;&gt;"",J79&lt;&gt;"",Q79=J79),Q79,X79)),0)),"")</f>
        <v/>
      </c>
      <c r="AX79" s="118" t="str">
        <f t="shared" si="22"/>
        <v/>
      </c>
      <c r="AY79" s="118" t="str">
        <f t="shared" si="23"/>
        <v/>
      </c>
      <c r="AZ79" s="118" t="str">
        <f t="shared" si="24"/>
        <v/>
      </c>
      <c r="BA79" s="118" t="str">
        <f t="shared" si="25"/>
        <v/>
      </c>
      <c r="BB79" s="118" t="str">
        <f t="shared" si="26"/>
        <v/>
      </c>
      <c r="BC79" s="118" t="str">
        <f t="shared" si="27"/>
        <v/>
      </c>
      <c r="BD79" s="118" t="str">
        <f t="shared" si="28"/>
        <v/>
      </c>
      <c r="BE79" s="118" t="str">
        <f t="shared" si="29"/>
        <v/>
      </c>
      <c r="BF79" s="118" t="str">
        <f t="shared" si="30"/>
        <v/>
      </c>
      <c r="BG79" s="120"/>
      <c r="BH79" s="120" t="str">
        <f t="shared" si="31"/>
        <v/>
      </c>
      <c r="BI79" s="120" t="str">
        <f t="shared" si="32"/>
        <v/>
      </c>
      <c r="BJ79" s="121"/>
      <c r="BK79" s="120" t="str">
        <f t="shared" si="33"/>
        <v/>
      </c>
      <c r="BL79" s="120" t="str">
        <f t="shared" si="34"/>
        <v/>
      </c>
      <c r="BM79" s="120" t="str">
        <f t="shared" si="35"/>
        <v/>
      </c>
      <c r="BN79" s="120" t="str">
        <f t="shared" si="36"/>
        <v/>
      </c>
      <c r="BO79" s="98" t="str">
        <f t="shared" si="37"/>
        <v/>
      </c>
      <c r="BP79" s="98" t="str">
        <f t="shared" si="38"/>
        <v/>
      </c>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row>
    <row r="80" spans="1:97" s="4" customFormat="1" ht="18.75" customHeight="1" x14ac:dyDescent="0.2">
      <c r="A80" s="3">
        <f t="shared" si="39"/>
        <v>68</v>
      </c>
      <c r="B80" s="263"/>
      <c r="C80" s="263"/>
      <c r="D80" s="263"/>
      <c r="E80" s="259"/>
      <c r="F80" s="259"/>
      <c r="G80" s="43"/>
      <c r="H80" s="264"/>
      <c r="I80" s="261"/>
      <c r="J80" s="106"/>
      <c r="K80" s="247"/>
      <c r="L80" s="247"/>
      <c r="M80" s="247"/>
      <c r="N80" s="248" t="str">
        <f>IF(AND(K80&lt;&gt;"",L80&lt;&gt;"",J80&lt;&gt;""),ROUND(MIN(IF(OR(J80="OZZ",J80="ZZ"),5000,17300),TRUNC(0.75*(SUMIF($D$12:$D80,$D80,K$12:K80)+SUMIF($D$12:$D80,$D80,L$12:L80)),2)) - SUMIF($D$12:$D79,$D80,N$12:N79),2),"")</f>
        <v/>
      </c>
      <c r="O80" s="249" t="str">
        <f>IF(AND(K80&lt;&gt;"",L80&lt;&gt;"",M80&lt;&gt;"",J80&lt;&gt;"",AH80&lt;&gt;""),IF(OR(J80="OZZ",J80="ZZ"),ROUND(0-SUMIF($D$12:$D79,$D80,O$12:O79),2),IF(M80=0,0,ROUND(MIN(MIN(17300,TRUNC(0.75*(SUMIF($D$12:$D$2012,$D80,K$12:K$2012)+SUMIF($D$12:$D$2012,$D80,L$12:L$2012)),2)+SUMIF($D$12:$D80,$D80,AH$12:AH80))-SUMIF($D$12:$D79,$D80,O$12:O79)-SUMIF($D$12:$D$2012,$D80,N$12:N$2012),AH80),2))),"")</f>
        <v/>
      </c>
      <c r="P80" s="250" t="str">
        <f>IF(J80&lt;&gt;"",1000 - SUMIF($D$12:$D79,$D80,P$12:P79),"")</f>
        <v/>
      </c>
      <c r="Q80" s="106"/>
      <c r="R80" s="247"/>
      <c r="S80" s="247"/>
      <c r="T80" s="247"/>
      <c r="U80" s="248" t="str">
        <f>IF(AND(R80&lt;&gt;"",S80&lt;&gt;"",Q80&lt;&gt;""),ROUND(MIN(IF(OR(Q80="OZZ",Q80="ZZ"),5000,17300),TRUNC(0.75*(SUMIF($D$12:$D80,$D80,R$12:R80)+SUMIF($D$12:$D80,$D80,S$12:S80)),2)) - SUMIF($D$12:$D79,$D80,U$12:U79),2),"")</f>
        <v/>
      </c>
      <c r="V80" s="248" t="str">
        <f>IF(AND(R80&lt;&gt;"",S80&lt;&gt;"",T80&lt;&gt;"",Q80&lt;&gt;"",AL80&lt;&gt;""),IF(OR(Q80="OZZ",Q80="ZZ"),ROUND(0-SUMIF($D$12:$D79,$D80,V$12:V79),2),IF(T80=0,0,ROUND(MIN(MIN(17300,TRUNC(0.75*(SUMIF($D$12:$D$2012,$D80,R$12:R$2012)+SUMIF($D$12:$D$2012,$D80,S$12:S$2012)),2)+SUMIF($D$12:$D80,$D80,AL$12:AL80))-SUMIF($D$12:$D79,$D80,V$12:V79)-SUMIF($D$12:$D$2012,$D80,U$12:U$2012),AL80),2))),"")</f>
        <v/>
      </c>
      <c r="W80" s="250" t="str">
        <f>IF(Q80&lt;&gt;"",1000 - SUMIF($D$12:$D79,$D80,W$12:W79),"")</f>
        <v/>
      </c>
      <c r="X80" s="106"/>
      <c r="Y80" s="247"/>
      <c r="Z80" s="247"/>
      <c r="AA80" s="247"/>
      <c r="AB80" s="248" t="str">
        <f>IF(AND(Y80&lt;&gt;"",Z80&lt;&gt;"",X80&lt;&gt;""),ROUND(MIN(IF(OR(X80="OZZ",X80="ZZ"),5000,17300),TRUNC(0.75*(SUMIF($D$12:$D80,$D80,Y$12:Y80)+SUMIF($D$12:$D80,$D80,Z$12:Z80)),2)) - SUMIF($D$12:$D79,$D80,AB$12:AB79),2),"")</f>
        <v/>
      </c>
      <c r="AC80" s="251" t="str">
        <f>IF(AND(Y80&lt;&gt;"",Z80&lt;&gt;"",AA80&lt;&gt;"",X80&lt;&gt;"",AP80&lt;&gt;""),IF(OR(X80="OZZ",X80="ZZ"),ROUND(0-SUMIF($D$12:$D79,$D80,AC$12:AC79),2),IF(AA80=0,0,ROUND(MIN(MIN(17300,TRUNC(0.75*(SUMIF($D$12:$D$2012,$D80,Y$12:Y$2012)+SUMIF($D$12:$D$2012,$D80,Z$12:Z$2012)),2)+SUMIF($D$12:$D80,$D80,AP$12:AP80))-SUMIF($D$12:$D79,$D80,AC$12:AC79)-SUMIF($D$12:$D$2012,$D80,AB$12:AB$2012),AP80),2))),"")</f>
        <v/>
      </c>
      <c r="AD80" s="250" t="str">
        <f>IF(X80&lt;&gt;"",1000 - SUMIF($D$12:$D79,$D80,AD$12:AD79),"")</f>
        <v/>
      </c>
      <c r="AE80" s="252"/>
      <c r="AF80" s="253"/>
      <c r="AG80" s="254"/>
      <c r="AH80" s="255" t="str">
        <f t="shared" si="40"/>
        <v/>
      </c>
      <c r="AI80" s="256"/>
      <c r="AJ80" s="253"/>
      <c r="AK80" s="254"/>
      <c r="AL80" s="255" t="str">
        <f t="shared" si="41"/>
        <v/>
      </c>
      <c r="AM80" s="256"/>
      <c r="AN80" s="253"/>
      <c r="AO80" s="254"/>
      <c r="AP80" s="255" t="str">
        <f t="shared" si="21"/>
        <v/>
      </c>
      <c r="AQ80" s="116"/>
      <c r="AR80" s="116"/>
      <c r="AS80" s="117"/>
      <c r="AT80" s="118"/>
      <c r="AU80" s="119" t="str">
        <f>IF(D80&lt;&gt; "", IF(COUNTIF($D$12:$D80,$D80)&gt;1,0,IF(SUM(N80,U80,AB80)&gt;0,IF(AND(X80="",OR(Q80&lt;&gt;"",J80&lt;&gt;"")),IF(Q80&lt;&gt;"",Q80,IF(J80&lt;&gt;"",J80,0)),IF(AND(Q80&lt;&gt;"",J80&lt;&gt;"",Q80=J80),Q80,X80)),0)),"")</f>
        <v/>
      </c>
      <c r="AV80" s="119" t="str">
        <f>IF(D80&lt;&gt;"",IF(COUNTIF($D$12:$D80,$D80)&gt;1,0,IF(SUM(O80,V80,AC80)&gt;0,IF(AND(X80="",OR(Q80&lt;&gt;"",J80&lt;&gt;"")),IF(Q80&lt;&gt;"",Q80,IF(J80&lt;&gt;"",J80,0)),IF(AND(Q80&lt;&gt;"",J80&lt;&gt;"",Q80=J80),Q80,X80)),0)),"")</f>
        <v/>
      </c>
      <c r="AW80" s="119" t="str">
        <f>IF(D80&lt;&gt;"",IF(COUNTIF($D$12:$D80,$D80)&gt;1,0,IF(SUM(P80,W80,AD80)&gt;0,IF(AND(X80="",OR(Q80&lt;&gt;"",J80&lt;&gt;"")),IF(Q80&lt;&gt;"",Q80,IF(J80&lt;&gt;"",J80,0)),IF(AND(Q80&lt;&gt;"",J80&lt;&gt;"",Q80=J80),Q80,X80)),0)),"")</f>
        <v/>
      </c>
      <c r="AX80" s="118" t="str">
        <f t="shared" si="22"/>
        <v/>
      </c>
      <c r="AY80" s="118" t="str">
        <f t="shared" si="23"/>
        <v/>
      </c>
      <c r="AZ80" s="118" t="str">
        <f t="shared" si="24"/>
        <v/>
      </c>
      <c r="BA80" s="118" t="str">
        <f t="shared" si="25"/>
        <v/>
      </c>
      <c r="BB80" s="118" t="str">
        <f t="shared" si="26"/>
        <v/>
      </c>
      <c r="BC80" s="118" t="str">
        <f t="shared" si="27"/>
        <v/>
      </c>
      <c r="BD80" s="118" t="str">
        <f t="shared" si="28"/>
        <v/>
      </c>
      <c r="BE80" s="118" t="str">
        <f t="shared" si="29"/>
        <v/>
      </c>
      <c r="BF80" s="118" t="str">
        <f t="shared" si="30"/>
        <v/>
      </c>
      <c r="BG80" s="120"/>
      <c r="BH80" s="120" t="str">
        <f t="shared" si="31"/>
        <v/>
      </c>
      <c r="BI80" s="120" t="str">
        <f t="shared" si="32"/>
        <v/>
      </c>
      <c r="BJ80" s="121"/>
      <c r="BK80" s="120" t="str">
        <f t="shared" si="33"/>
        <v/>
      </c>
      <c r="BL80" s="120" t="str">
        <f t="shared" si="34"/>
        <v/>
      </c>
      <c r="BM80" s="120" t="str">
        <f t="shared" si="35"/>
        <v/>
      </c>
      <c r="BN80" s="120" t="str">
        <f t="shared" si="36"/>
        <v/>
      </c>
      <c r="BO80" s="98" t="str">
        <f t="shared" si="37"/>
        <v/>
      </c>
      <c r="BP80" s="98" t="str">
        <f t="shared" si="38"/>
        <v/>
      </c>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row>
    <row r="81" spans="1:97" s="4" customFormat="1" ht="18.75" customHeight="1" x14ac:dyDescent="0.2">
      <c r="A81" s="3">
        <f t="shared" si="39"/>
        <v>69</v>
      </c>
      <c r="B81" s="263"/>
      <c r="C81" s="263"/>
      <c r="D81" s="263"/>
      <c r="E81" s="259"/>
      <c r="F81" s="259"/>
      <c r="G81" s="43"/>
      <c r="H81" s="264"/>
      <c r="I81" s="261"/>
      <c r="J81" s="106"/>
      <c r="K81" s="247"/>
      <c r="L81" s="247"/>
      <c r="M81" s="247"/>
      <c r="N81" s="248" t="str">
        <f>IF(AND(K81&lt;&gt;"",L81&lt;&gt;"",J81&lt;&gt;""),ROUND(MIN(IF(OR(J81="OZZ",J81="ZZ"),5000,17300),TRUNC(0.75*(SUMIF($D$12:$D81,$D81,K$12:K81)+SUMIF($D$12:$D81,$D81,L$12:L81)),2)) - SUMIF($D$12:$D80,$D81,N$12:N80),2),"")</f>
        <v/>
      </c>
      <c r="O81" s="249" t="str">
        <f>IF(AND(K81&lt;&gt;"",L81&lt;&gt;"",M81&lt;&gt;"",J81&lt;&gt;"",AH81&lt;&gt;""),IF(OR(J81="OZZ",J81="ZZ"),ROUND(0-SUMIF($D$12:$D80,$D81,O$12:O80),2),IF(M81=0,0,ROUND(MIN(MIN(17300,TRUNC(0.75*(SUMIF($D$12:$D$2012,$D81,K$12:K$2012)+SUMIF($D$12:$D$2012,$D81,L$12:L$2012)),2)+SUMIF($D$12:$D81,$D81,AH$12:AH81))-SUMIF($D$12:$D80,$D81,O$12:O80)-SUMIF($D$12:$D$2012,$D81,N$12:N$2012),AH81),2))),"")</f>
        <v/>
      </c>
      <c r="P81" s="250" t="str">
        <f>IF(J81&lt;&gt;"",1000 - SUMIF($D$12:$D80,$D81,P$12:P80),"")</f>
        <v/>
      </c>
      <c r="Q81" s="106"/>
      <c r="R81" s="247"/>
      <c r="S81" s="247"/>
      <c r="T81" s="247"/>
      <c r="U81" s="248" t="str">
        <f>IF(AND(R81&lt;&gt;"",S81&lt;&gt;"",Q81&lt;&gt;""),ROUND(MIN(IF(OR(Q81="OZZ",Q81="ZZ"),5000,17300),TRUNC(0.75*(SUMIF($D$12:$D81,$D81,R$12:R81)+SUMIF($D$12:$D81,$D81,S$12:S81)),2)) - SUMIF($D$12:$D80,$D81,U$12:U80),2),"")</f>
        <v/>
      </c>
      <c r="V81" s="248" t="str">
        <f>IF(AND(R81&lt;&gt;"",S81&lt;&gt;"",T81&lt;&gt;"",Q81&lt;&gt;"",AL81&lt;&gt;""),IF(OR(Q81="OZZ",Q81="ZZ"),ROUND(0-SUMIF($D$12:$D80,$D81,V$12:V80),2),IF(T81=0,0,ROUND(MIN(MIN(17300,TRUNC(0.75*(SUMIF($D$12:$D$2012,$D81,R$12:R$2012)+SUMIF($D$12:$D$2012,$D81,S$12:S$2012)),2)+SUMIF($D$12:$D81,$D81,AL$12:AL81))-SUMIF($D$12:$D80,$D81,V$12:V80)-SUMIF($D$12:$D$2012,$D81,U$12:U$2012),AL81),2))),"")</f>
        <v/>
      </c>
      <c r="W81" s="250" t="str">
        <f>IF(Q81&lt;&gt;"",1000 - SUMIF($D$12:$D80,$D81,W$12:W80),"")</f>
        <v/>
      </c>
      <c r="X81" s="106"/>
      <c r="Y81" s="247"/>
      <c r="Z81" s="247"/>
      <c r="AA81" s="247"/>
      <c r="AB81" s="248" t="str">
        <f>IF(AND(Y81&lt;&gt;"",Z81&lt;&gt;"",X81&lt;&gt;""),ROUND(MIN(IF(OR(X81="OZZ",X81="ZZ"),5000,17300),TRUNC(0.75*(SUMIF($D$12:$D81,$D81,Y$12:Y81)+SUMIF($D$12:$D81,$D81,Z$12:Z81)),2)) - SUMIF($D$12:$D80,$D81,AB$12:AB80),2),"")</f>
        <v/>
      </c>
      <c r="AC81" s="251" t="str">
        <f>IF(AND(Y81&lt;&gt;"",Z81&lt;&gt;"",AA81&lt;&gt;"",X81&lt;&gt;"",AP81&lt;&gt;""),IF(OR(X81="OZZ",X81="ZZ"),ROUND(0-SUMIF($D$12:$D80,$D81,AC$12:AC80),2),IF(AA81=0,0,ROUND(MIN(MIN(17300,TRUNC(0.75*(SUMIF($D$12:$D$2012,$D81,Y$12:Y$2012)+SUMIF($D$12:$D$2012,$D81,Z$12:Z$2012)),2)+SUMIF($D$12:$D81,$D81,AP$12:AP81))-SUMIF($D$12:$D80,$D81,AC$12:AC80)-SUMIF($D$12:$D$2012,$D81,AB$12:AB$2012),AP81),2))),"")</f>
        <v/>
      </c>
      <c r="AD81" s="250" t="str">
        <f>IF(X81&lt;&gt;"",1000 - SUMIF($D$12:$D80,$D81,AD$12:AD80),"")</f>
        <v/>
      </c>
      <c r="AE81" s="252"/>
      <c r="AF81" s="253"/>
      <c r="AG81" s="254"/>
      <c r="AH81" s="255" t="str">
        <f t="shared" si="40"/>
        <v/>
      </c>
      <c r="AI81" s="256"/>
      <c r="AJ81" s="253"/>
      <c r="AK81" s="254"/>
      <c r="AL81" s="255" t="str">
        <f t="shared" si="41"/>
        <v/>
      </c>
      <c r="AM81" s="256"/>
      <c r="AN81" s="253"/>
      <c r="AO81" s="254"/>
      <c r="AP81" s="255" t="str">
        <f t="shared" si="21"/>
        <v/>
      </c>
      <c r="AQ81" s="116"/>
      <c r="AR81" s="116"/>
      <c r="AS81" s="117"/>
      <c r="AT81" s="118"/>
      <c r="AU81" s="119" t="str">
        <f>IF(D81&lt;&gt; "", IF(COUNTIF($D$12:$D81,$D81)&gt;1,0,IF(SUM(N81,U81,AB81)&gt;0,IF(AND(X81="",OR(Q81&lt;&gt;"",J81&lt;&gt;"")),IF(Q81&lt;&gt;"",Q81,IF(J81&lt;&gt;"",J81,0)),IF(AND(Q81&lt;&gt;"",J81&lt;&gt;"",Q81=J81),Q81,X81)),0)),"")</f>
        <v/>
      </c>
      <c r="AV81" s="119" t="str">
        <f>IF(D81&lt;&gt;"",IF(COUNTIF($D$12:$D81,$D81)&gt;1,0,IF(SUM(O81,V81,AC81)&gt;0,IF(AND(X81="",OR(Q81&lt;&gt;"",J81&lt;&gt;"")),IF(Q81&lt;&gt;"",Q81,IF(J81&lt;&gt;"",J81,0)),IF(AND(Q81&lt;&gt;"",J81&lt;&gt;"",Q81=J81),Q81,X81)),0)),"")</f>
        <v/>
      </c>
      <c r="AW81" s="119" t="str">
        <f>IF(D81&lt;&gt;"",IF(COUNTIF($D$12:$D81,$D81)&gt;1,0,IF(SUM(P81,W81,AD81)&gt;0,IF(AND(X81="",OR(Q81&lt;&gt;"",J81&lt;&gt;"")),IF(Q81&lt;&gt;"",Q81,IF(J81&lt;&gt;"",J81,0)),IF(AND(Q81&lt;&gt;"",J81&lt;&gt;"",Q81=J81),Q81,X81)),0)),"")</f>
        <v/>
      </c>
      <c r="AX81" s="118" t="str">
        <f t="shared" si="22"/>
        <v/>
      </c>
      <c r="AY81" s="118" t="str">
        <f t="shared" si="23"/>
        <v/>
      </c>
      <c r="AZ81" s="118" t="str">
        <f t="shared" si="24"/>
        <v/>
      </c>
      <c r="BA81" s="118" t="str">
        <f t="shared" si="25"/>
        <v/>
      </c>
      <c r="BB81" s="118" t="str">
        <f t="shared" si="26"/>
        <v/>
      </c>
      <c r="BC81" s="118" t="str">
        <f t="shared" si="27"/>
        <v/>
      </c>
      <c r="BD81" s="118" t="str">
        <f t="shared" si="28"/>
        <v/>
      </c>
      <c r="BE81" s="118" t="str">
        <f t="shared" si="29"/>
        <v/>
      </c>
      <c r="BF81" s="118" t="str">
        <f t="shared" si="30"/>
        <v/>
      </c>
      <c r="BG81" s="120"/>
      <c r="BH81" s="120" t="str">
        <f t="shared" si="31"/>
        <v/>
      </c>
      <c r="BI81" s="120" t="str">
        <f t="shared" si="32"/>
        <v/>
      </c>
      <c r="BJ81" s="121"/>
      <c r="BK81" s="120" t="str">
        <f t="shared" si="33"/>
        <v/>
      </c>
      <c r="BL81" s="120" t="str">
        <f t="shared" si="34"/>
        <v/>
      </c>
      <c r="BM81" s="120" t="str">
        <f t="shared" si="35"/>
        <v/>
      </c>
      <c r="BN81" s="120" t="str">
        <f t="shared" si="36"/>
        <v/>
      </c>
      <c r="BO81" s="98" t="str">
        <f t="shared" si="37"/>
        <v/>
      </c>
      <c r="BP81" s="98" t="str">
        <f t="shared" si="38"/>
        <v/>
      </c>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row>
    <row r="82" spans="1:97" s="4" customFormat="1" ht="18.75" customHeight="1" x14ac:dyDescent="0.2">
      <c r="A82" s="3">
        <f t="shared" si="39"/>
        <v>70</v>
      </c>
      <c r="B82" s="263"/>
      <c r="C82" s="263"/>
      <c r="D82" s="263"/>
      <c r="E82" s="259"/>
      <c r="F82" s="259"/>
      <c r="G82" s="43"/>
      <c r="H82" s="264"/>
      <c r="I82" s="261"/>
      <c r="J82" s="106"/>
      <c r="K82" s="247"/>
      <c r="L82" s="247"/>
      <c r="M82" s="247"/>
      <c r="N82" s="248" t="str">
        <f>IF(AND(K82&lt;&gt;"",L82&lt;&gt;"",J82&lt;&gt;""),ROUND(MIN(IF(OR(J82="OZZ",J82="ZZ"),5000,17300),TRUNC(0.75*(SUMIF($D$12:$D82,$D82,K$12:K82)+SUMIF($D$12:$D82,$D82,L$12:L82)),2)) - SUMIF($D$12:$D81,$D82,N$12:N81),2),"")</f>
        <v/>
      </c>
      <c r="O82" s="249" t="str">
        <f>IF(AND(K82&lt;&gt;"",L82&lt;&gt;"",M82&lt;&gt;"",J82&lt;&gt;"",AH82&lt;&gt;""),IF(OR(J82="OZZ",J82="ZZ"),ROUND(0-SUMIF($D$12:$D81,$D82,O$12:O81),2),IF(M82=0,0,ROUND(MIN(MIN(17300,TRUNC(0.75*(SUMIF($D$12:$D$2012,$D82,K$12:K$2012)+SUMIF($D$12:$D$2012,$D82,L$12:L$2012)),2)+SUMIF($D$12:$D82,$D82,AH$12:AH82))-SUMIF($D$12:$D81,$D82,O$12:O81)-SUMIF($D$12:$D$2012,$D82,N$12:N$2012),AH82),2))),"")</f>
        <v/>
      </c>
      <c r="P82" s="250" t="str">
        <f>IF(J82&lt;&gt;"",1000 - SUMIF($D$12:$D81,$D82,P$12:P81),"")</f>
        <v/>
      </c>
      <c r="Q82" s="106"/>
      <c r="R82" s="247"/>
      <c r="S82" s="247"/>
      <c r="T82" s="247"/>
      <c r="U82" s="248" t="str">
        <f>IF(AND(R82&lt;&gt;"",S82&lt;&gt;"",Q82&lt;&gt;""),ROUND(MIN(IF(OR(Q82="OZZ",Q82="ZZ"),5000,17300),TRUNC(0.75*(SUMIF($D$12:$D82,$D82,R$12:R82)+SUMIF($D$12:$D82,$D82,S$12:S82)),2)) - SUMIF($D$12:$D81,$D82,U$12:U81),2),"")</f>
        <v/>
      </c>
      <c r="V82" s="248" t="str">
        <f>IF(AND(R82&lt;&gt;"",S82&lt;&gt;"",T82&lt;&gt;"",Q82&lt;&gt;"",AL82&lt;&gt;""),IF(OR(Q82="OZZ",Q82="ZZ"),ROUND(0-SUMIF($D$12:$D81,$D82,V$12:V81),2),IF(T82=0,0,ROUND(MIN(MIN(17300,TRUNC(0.75*(SUMIF($D$12:$D$2012,$D82,R$12:R$2012)+SUMIF($D$12:$D$2012,$D82,S$12:S$2012)),2)+SUMIF($D$12:$D82,$D82,AL$12:AL82))-SUMIF($D$12:$D81,$D82,V$12:V81)-SUMIF($D$12:$D$2012,$D82,U$12:U$2012),AL82),2))),"")</f>
        <v/>
      </c>
      <c r="W82" s="250" t="str">
        <f>IF(Q82&lt;&gt;"",1000 - SUMIF($D$12:$D81,$D82,W$12:W81),"")</f>
        <v/>
      </c>
      <c r="X82" s="106"/>
      <c r="Y82" s="247"/>
      <c r="Z82" s="247"/>
      <c r="AA82" s="247"/>
      <c r="AB82" s="248" t="str">
        <f>IF(AND(Y82&lt;&gt;"",Z82&lt;&gt;"",X82&lt;&gt;""),ROUND(MIN(IF(OR(X82="OZZ",X82="ZZ"),5000,17300),TRUNC(0.75*(SUMIF($D$12:$D82,$D82,Y$12:Y82)+SUMIF($D$12:$D82,$D82,Z$12:Z82)),2)) - SUMIF($D$12:$D81,$D82,AB$12:AB81),2),"")</f>
        <v/>
      </c>
      <c r="AC82" s="251" t="str">
        <f>IF(AND(Y82&lt;&gt;"",Z82&lt;&gt;"",AA82&lt;&gt;"",X82&lt;&gt;"",AP82&lt;&gt;""),IF(OR(X82="OZZ",X82="ZZ"),ROUND(0-SUMIF($D$12:$D81,$D82,AC$12:AC81),2),IF(AA82=0,0,ROUND(MIN(MIN(17300,TRUNC(0.75*(SUMIF($D$12:$D$2012,$D82,Y$12:Y$2012)+SUMIF($D$12:$D$2012,$D82,Z$12:Z$2012)),2)+SUMIF($D$12:$D82,$D82,AP$12:AP82))-SUMIF($D$12:$D81,$D82,AC$12:AC81)-SUMIF($D$12:$D$2012,$D82,AB$12:AB$2012),AP82),2))),"")</f>
        <v/>
      </c>
      <c r="AD82" s="250" t="str">
        <f>IF(X82&lt;&gt;"",1000 - SUMIF($D$12:$D81,$D82,AD$12:AD81),"")</f>
        <v/>
      </c>
      <c r="AE82" s="252"/>
      <c r="AF82" s="253"/>
      <c r="AG82" s="254"/>
      <c r="AH82" s="255" t="str">
        <f t="shared" si="40"/>
        <v/>
      </c>
      <c r="AI82" s="256"/>
      <c r="AJ82" s="253"/>
      <c r="AK82" s="254"/>
      <c r="AL82" s="255" t="str">
        <f t="shared" si="41"/>
        <v/>
      </c>
      <c r="AM82" s="256"/>
      <c r="AN82" s="253"/>
      <c r="AO82" s="254"/>
      <c r="AP82" s="255" t="str">
        <f t="shared" si="21"/>
        <v/>
      </c>
      <c r="AQ82" s="116"/>
      <c r="AR82" s="116"/>
      <c r="AS82" s="117"/>
      <c r="AT82" s="118"/>
      <c r="AU82" s="119" t="str">
        <f>IF(D82&lt;&gt; "", IF(COUNTIF($D$12:$D82,$D82)&gt;1,0,IF(SUM(N82,U82,AB82)&gt;0,IF(AND(X82="",OR(Q82&lt;&gt;"",J82&lt;&gt;"")),IF(Q82&lt;&gt;"",Q82,IF(J82&lt;&gt;"",J82,0)),IF(AND(Q82&lt;&gt;"",J82&lt;&gt;"",Q82=J82),Q82,X82)),0)),"")</f>
        <v/>
      </c>
      <c r="AV82" s="119" t="str">
        <f>IF(D82&lt;&gt;"",IF(COUNTIF($D$12:$D82,$D82)&gt;1,0,IF(SUM(O82,V82,AC82)&gt;0,IF(AND(X82="",OR(Q82&lt;&gt;"",J82&lt;&gt;"")),IF(Q82&lt;&gt;"",Q82,IF(J82&lt;&gt;"",J82,0)),IF(AND(Q82&lt;&gt;"",J82&lt;&gt;"",Q82=J82),Q82,X82)),0)),"")</f>
        <v/>
      </c>
      <c r="AW82" s="119" t="str">
        <f>IF(D82&lt;&gt;"",IF(COUNTIF($D$12:$D82,$D82)&gt;1,0,IF(SUM(P82,W82,AD82)&gt;0,IF(AND(X82="",OR(Q82&lt;&gt;"",J82&lt;&gt;"")),IF(Q82&lt;&gt;"",Q82,IF(J82&lt;&gt;"",J82,0)),IF(AND(Q82&lt;&gt;"",J82&lt;&gt;"",Q82=J82),Q82,X82)),0)),"")</f>
        <v/>
      </c>
      <c r="AX82" s="118" t="str">
        <f t="shared" si="22"/>
        <v/>
      </c>
      <c r="AY82" s="118" t="str">
        <f t="shared" si="23"/>
        <v/>
      </c>
      <c r="AZ82" s="118" t="str">
        <f t="shared" si="24"/>
        <v/>
      </c>
      <c r="BA82" s="118" t="str">
        <f t="shared" si="25"/>
        <v/>
      </c>
      <c r="BB82" s="118" t="str">
        <f t="shared" si="26"/>
        <v/>
      </c>
      <c r="BC82" s="118" t="str">
        <f t="shared" si="27"/>
        <v/>
      </c>
      <c r="BD82" s="118" t="str">
        <f t="shared" si="28"/>
        <v/>
      </c>
      <c r="BE82" s="118" t="str">
        <f t="shared" si="29"/>
        <v/>
      </c>
      <c r="BF82" s="118" t="str">
        <f t="shared" si="30"/>
        <v/>
      </c>
      <c r="BG82" s="120"/>
      <c r="BH82" s="120" t="str">
        <f t="shared" si="31"/>
        <v/>
      </c>
      <c r="BI82" s="120" t="str">
        <f t="shared" si="32"/>
        <v/>
      </c>
      <c r="BJ82" s="121"/>
      <c r="BK82" s="120" t="str">
        <f t="shared" si="33"/>
        <v/>
      </c>
      <c r="BL82" s="120" t="str">
        <f t="shared" si="34"/>
        <v/>
      </c>
      <c r="BM82" s="120" t="str">
        <f t="shared" si="35"/>
        <v/>
      </c>
      <c r="BN82" s="120" t="str">
        <f t="shared" si="36"/>
        <v/>
      </c>
      <c r="BO82" s="98" t="str">
        <f t="shared" si="37"/>
        <v/>
      </c>
      <c r="BP82" s="98" t="str">
        <f t="shared" si="38"/>
        <v/>
      </c>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row>
    <row r="83" spans="1:97" s="4" customFormat="1" ht="18.75" customHeight="1" x14ac:dyDescent="0.2">
      <c r="A83" s="3">
        <f t="shared" si="39"/>
        <v>71</v>
      </c>
      <c r="B83" s="263"/>
      <c r="C83" s="263"/>
      <c r="D83" s="263"/>
      <c r="E83" s="259"/>
      <c r="F83" s="259"/>
      <c r="G83" s="43"/>
      <c r="H83" s="264"/>
      <c r="I83" s="261"/>
      <c r="J83" s="106"/>
      <c r="K83" s="247"/>
      <c r="L83" s="247"/>
      <c r="M83" s="247"/>
      <c r="N83" s="248" t="str">
        <f>IF(AND(K83&lt;&gt;"",L83&lt;&gt;"",J83&lt;&gt;""),ROUND(MIN(IF(OR(J83="OZZ",J83="ZZ"),5000,17300),TRUNC(0.75*(SUMIF($D$12:$D83,$D83,K$12:K83)+SUMIF($D$12:$D83,$D83,L$12:L83)),2)) - SUMIF($D$12:$D82,$D83,N$12:N82),2),"")</f>
        <v/>
      </c>
      <c r="O83" s="249" t="str">
        <f>IF(AND(K83&lt;&gt;"",L83&lt;&gt;"",M83&lt;&gt;"",J83&lt;&gt;"",AH83&lt;&gt;""),IF(OR(J83="OZZ",J83="ZZ"),ROUND(0-SUMIF($D$12:$D82,$D83,O$12:O82),2),IF(M83=0,0,ROUND(MIN(MIN(17300,TRUNC(0.75*(SUMIF($D$12:$D$2012,$D83,K$12:K$2012)+SUMIF($D$12:$D$2012,$D83,L$12:L$2012)),2)+SUMIF($D$12:$D83,$D83,AH$12:AH83))-SUMIF($D$12:$D82,$D83,O$12:O82)-SUMIF($D$12:$D$2012,$D83,N$12:N$2012),AH83),2))),"")</f>
        <v/>
      </c>
      <c r="P83" s="250" t="str">
        <f>IF(J83&lt;&gt;"",1000 - SUMIF($D$12:$D82,$D83,P$12:P82),"")</f>
        <v/>
      </c>
      <c r="Q83" s="106"/>
      <c r="R83" s="247"/>
      <c r="S83" s="247"/>
      <c r="T83" s="247"/>
      <c r="U83" s="248" t="str">
        <f>IF(AND(R83&lt;&gt;"",S83&lt;&gt;"",Q83&lt;&gt;""),ROUND(MIN(IF(OR(Q83="OZZ",Q83="ZZ"),5000,17300),TRUNC(0.75*(SUMIF($D$12:$D83,$D83,R$12:R83)+SUMIF($D$12:$D83,$D83,S$12:S83)),2)) - SUMIF($D$12:$D82,$D83,U$12:U82),2),"")</f>
        <v/>
      </c>
      <c r="V83" s="248" t="str">
        <f>IF(AND(R83&lt;&gt;"",S83&lt;&gt;"",T83&lt;&gt;"",Q83&lt;&gt;"",AL83&lt;&gt;""),IF(OR(Q83="OZZ",Q83="ZZ"),ROUND(0-SUMIF($D$12:$D82,$D83,V$12:V82),2),IF(T83=0,0,ROUND(MIN(MIN(17300,TRUNC(0.75*(SUMIF($D$12:$D$2012,$D83,R$12:R$2012)+SUMIF($D$12:$D$2012,$D83,S$12:S$2012)),2)+SUMIF($D$12:$D83,$D83,AL$12:AL83))-SUMIF($D$12:$D82,$D83,V$12:V82)-SUMIF($D$12:$D$2012,$D83,U$12:U$2012),AL83),2))),"")</f>
        <v/>
      </c>
      <c r="W83" s="250" t="str">
        <f>IF(Q83&lt;&gt;"",1000 - SUMIF($D$12:$D82,$D83,W$12:W82),"")</f>
        <v/>
      </c>
      <c r="X83" s="106"/>
      <c r="Y83" s="247"/>
      <c r="Z83" s="247"/>
      <c r="AA83" s="247"/>
      <c r="AB83" s="248" t="str">
        <f>IF(AND(Y83&lt;&gt;"",Z83&lt;&gt;"",X83&lt;&gt;""),ROUND(MIN(IF(OR(X83="OZZ",X83="ZZ"),5000,17300),TRUNC(0.75*(SUMIF($D$12:$D83,$D83,Y$12:Y83)+SUMIF($D$12:$D83,$D83,Z$12:Z83)),2)) - SUMIF($D$12:$D82,$D83,AB$12:AB82),2),"")</f>
        <v/>
      </c>
      <c r="AC83" s="251" t="str">
        <f>IF(AND(Y83&lt;&gt;"",Z83&lt;&gt;"",AA83&lt;&gt;"",X83&lt;&gt;"",AP83&lt;&gt;""),IF(OR(X83="OZZ",X83="ZZ"),ROUND(0-SUMIF($D$12:$D82,$D83,AC$12:AC82),2),IF(AA83=0,0,ROUND(MIN(MIN(17300,TRUNC(0.75*(SUMIF($D$12:$D$2012,$D83,Y$12:Y$2012)+SUMIF($D$12:$D$2012,$D83,Z$12:Z$2012)),2)+SUMIF($D$12:$D83,$D83,AP$12:AP83))-SUMIF($D$12:$D82,$D83,AC$12:AC82)-SUMIF($D$12:$D$2012,$D83,AB$12:AB$2012),AP83),2))),"")</f>
        <v/>
      </c>
      <c r="AD83" s="250" t="str">
        <f>IF(X83&lt;&gt;"",1000 - SUMIF($D$12:$D82,$D83,AD$12:AD82),"")</f>
        <v/>
      </c>
      <c r="AE83" s="252"/>
      <c r="AF83" s="253"/>
      <c r="AG83" s="254"/>
      <c r="AH83" s="255" t="str">
        <f t="shared" si="40"/>
        <v/>
      </c>
      <c r="AI83" s="256"/>
      <c r="AJ83" s="253"/>
      <c r="AK83" s="254"/>
      <c r="AL83" s="255" t="str">
        <f t="shared" si="41"/>
        <v/>
      </c>
      <c r="AM83" s="256"/>
      <c r="AN83" s="253"/>
      <c r="AO83" s="254"/>
      <c r="AP83" s="255" t="str">
        <f t="shared" si="21"/>
        <v/>
      </c>
      <c r="AQ83" s="116"/>
      <c r="AR83" s="116"/>
      <c r="AS83" s="117"/>
      <c r="AT83" s="118"/>
      <c r="AU83" s="119" t="str">
        <f>IF(D83&lt;&gt; "", IF(COUNTIF($D$12:$D83,$D83)&gt;1,0,IF(SUM(N83,U83,AB83)&gt;0,IF(AND(X83="",OR(Q83&lt;&gt;"",J83&lt;&gt;"")),IF(Q83&lt;&gt;"",Q83,IF(J83&lt;&gt;"",J83,0)),IF(AND(Q83&lt;&gt;"",J83&lt;&gt;"",Q83=J83),Q83,X83)),0)),"")</f>
        <v/>
      </c>
      <c r="AV83" s="119" t="str">
        <f>IF(D83&lt;&gt;"",IF(COUNTIF($D$12:$D83,$D83)&gt;1,0,IF(SUM(O83,V83,AC83)&gt;0,IF(AND(X83="",OR(Q83&lt;&gt;"",J83&lt;&gt;"")),IF(Q83&lt;&gt;"",Q83,IF(J83&lt;&gt;"",J83,0)),IF(AND(Q83&lt;&gt;"",J83&lt;&gt;"",Q83=J83),Q83,X83)),0)),"")</f>
        <v/>
      </c>
      <c r="AW83" s="119" t="str">
        <f>IF(D83&lt;&gt;"",IF(COUNTIF($D$12:$D83,$D83)&gt;1,0,IF(SUM(P83,W83,AD83)&gt;0,IF(AND(X83="",OR(Q83&lt;&gt;"",J83&lt;&gt;"")),IF(Q83&lt;&gt;"",Q83,IF(J83&lt;&gt;"",J83,0)),IF(AND(Q83&lt;&gt;"",J83&lt;&gt;"",Q83=J83),Q83,X83)),0)),"")</f>
        <v/>
      </c>
      <c r="AX83" s="118" t="str">
        <f t="shared" si="22"/>
        <v/>
      </c>
      <c r="AY83" s="118" t="str">
        <f t="shared" si="23"/>
        <v/>
      </c>
      <c r="AZ83" s="118" t="str">
        <f t="shared" si="24"/>
        <v/>
      </c>
      <c r="BA83" s="118" t="str">
        <f t="shared" si="25"/>
        <v/>
      </c>
      <c r="BB83" s="118" t="str">
        <f t="shared" si="26"/>
        <v/>
      </c>
      <c r="BC83" s="118" t="str">
        <f t="shared" si="27"/>
        <v/>
      </c>
      <c r="BD83" s="118" t="str">
        <f t="shared" si="28"/>
        <v/>
      </c>
      <c r="BE83" s="118" t="str">
        <f t="shared" si="29"/>
        <v/>
      </c>
      <c r="BF83" s="118" t="str">
        <f t="shared" si="30"/>
        <v/>
      </c>
      <c r="BG83" s="120"/>
      <c r="BH83" s="120" t="str">
        <f t="shared" si="31"/>
        <v/>
      </c>
      <c r="BI83" s="120" t="str">
        <f t="shared" si="32"/>
        <v/>
      </c>
      <c r="BJ83" s="121"/>
      <c r="BK83" s="120" t="str">
        <f t="shared" si="33"/>
        <v/>
      </c>
      <c r="BL83" s="120" t="str">
        <f t="shared" si="34"/>
        <v/>
      </c>
      <c r="BM83" s="120" t="str">
        <f t="shared" si="35"/>
        <v/>
      </c>
      <c r="BN83" s="120" t="str">
        <f t="shared" si="36"/>
        <v/>
      </c>
      <c r="BO83" s="98" t="str">
        <f t="shared" si="37"/>
        <v/>
      </c>
      <c r="BP83" s="98" t="str">
        <f t="shared" si="38"/>
        <v/>
      </c>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row>
    <row r="84" spans="1:97" s="4" customFormat="1" ht="18.75" customHeight="1" x14ac:dyDescent="0.2">
      <c r="A84" s="3">
        <f t="shared" si="39"/>
        <v>72</v>
      </c>
      <c r="B84" s="263"/>
      <c r="C84" s="263"/>
      <c r="D84" s="263"/>
      <c r="E84" s="259"/>
      <c r="F84" s="259"/>
      <c r="G84" s="43"/>
      <c r="H84" s="264"/>
      <c r="I84" s="261"/>
      <c r="J84" s="106"/>
      <c r="K84" s="247"/>
      <c r="L84" s="247"/>
      <c r="M84" s="247"/>
      <c r="N84" s="248" t="str">
        <f>IF(AND(K84&lt;&gt;"",L84&lt;&gt;"",J84&lt;&gt;""),ROUND(MIN(IF(OR(J84="OZZ",J84="ZZ"),5000,17300),TRUNC(0.75*(SUMIF($D$12:$D84,$D84,K$12:K84)+SUMIF($D$12:$D84,$D84,L$12:L84)),2)) - SUMIF($D$12:$D83,$D84,N$12:N83),2),"")</f>
        <v/>
      </c>
      <c r="O84" s="249" t="str">
        <f>IF(AND(K84&lt;&gt;"",L84&lt;&gt;"",M84&lt;&gt;"",J84&lt;&gt;"",AH84&lt;&gt;""),IF(OR(J84="OZZ",J84="ZZ"),ROUND(0-SUMIF($D$12:$D83,$D84,O$12:O83),2),IF(M84=0,0,ROUND(MIN(MIN(17300,TRUNC(0.75*(SUMIF($D$12:$D$2012,$D84,K$12:K$2012)+SUMIF($D$12:$D$2012,$D84,L$12:L$2012)),2)+SUMIF($D$12:$D84,$D84,AH$12:AH84))-SUMIF($D$12:$D83,$D84,O$12:O83)-SUMIF($D$12:$D$2012,$D84,N$12:N$2012),AH84),2))),"")</f>
        <v/>
      </c>
      <c r="P84" s="250" t="str">
        <f>IF(J84&lt;&gt;"",1000 - SUMIF($D$12:$D83,$D84,P$12:P83),"")</f>
        <v/>
      </c>
      <c r="Q84" s="106"/>
      <c r="R84" s="247"/>
      <c r="S84" s="247"/>
      <c r="T84" s="247"/>
      <c r="U84" s="248" t="str">
        <f>IF(AND(R84&lt;&gt;"",S84&lt;&gt;"",Q84&lt;&gt;""),ROUND(MIN(IF(OR(Q84="OZZ",Q84="ZZ"),5000,17300),TRUNC(0.75*(SUMIF($D$12:$D84,$D84,R$12:R84)+SUMIF($D$12:$D84,$D84,S$12:S84)),2)) - SUMIF($D$12:$D83,$D84,U$12:U83),2),"")</f>
        <v/>
      </c>
      <c r="V84" s="248" t="str">
        <f>IF(AND(R84&lt;&gt;"",S84&lt;&gt;"",T84&lt;&gt;"",Q84&lt;&gt;"",AL84&lt;&gt;""),IF(OR(Q84="OZZ",Q84="ZZ"),ROUND(0-SUMIF($D$12:$D83,$D84,V$12:V83),2),IF(T84=0,0,ROUND(MIN(MIN(17300,TRUNC(0.75*(SUMIF($D$12:$D$2012,$D84,R$12:R$2012)+SUMIF($D$12:$D$2012,$D84,S$12:S$2012)),2)+SUMIF($D$12:$D84,$D84,AL$12:AL84))-SUMIF($D$12:$D83,$D84,V$12:V83)-SUMIF($D$12:$D$2012,$D84,U$12:U$2012),AL84),2))),"")</f>
        <v/>
      </c>
      <c r="W84" s="250" t="str">
        <f>IF(Q84&lt;&gt;"",1000 - SUMIF($D$12:$D83,$D84,W$12:W83),"")</f>
        <v/>
      </c>
      <c r="X84" s="106"/>
      <c r="Y84" s="247"/>
      <c r="Z84" s="247"/>
      <c r="AA84" s="247"/>
      <c r="AB84" s="248" t="str">
        <f>IF(AND(Y84&lt;&gt;"",Z84&lt;&gt;"",X84&lt;&gt;""),ROUND(MIN(IF(OR(X84="OZZ",X84="ZZ"),5000,17300),TRUNC(0.75*(SUMIF($D$12:$D84,$D84,Y$12:Y84)+SUMIF($D$12:$D84,$D84,Z$12:Z84)),2)) - SUMIF($D$12:$D83,$D84,AB$12:AB83),2),"")</f>
        <v/>
      </c>
      <c r="AC84" s="251" t="str">
        <f>IF(AND(Y84&lt;&gt;"",Z84&lt;&gt;"",AA84&lt;&gt;"",X84&lt;&gt;"",AP84&lt;&gt;""),IF(OR(X84="OZZ",X84="ZZ"),ROUND(0-SUMIF($D$12:$D83,$D84,AC$12:AC83),2),IF(AA84=0,0,ROUND(MIN(MIN(17300,TRUNC(0.75*(SUMIF($D$12:$D$2012,$D84,Y$12:Y$2012)+SUMIF($D$12:$D$2012,$D84,Z$12:Z$2012)),2)+SUMIF($D$12:$D84,$D84,AP$12:AP84))-SUMIF($D$12:$D83,$D84,AC$12:AC83)-SUMIF($D$12:$D$2012,$D84,AB$12:AB$2012),AP84),2))),"")</f>
        <v/>
      </c>
      <c r="AD84" s="250" t="str">
        <f>IF(X84&lt;&gt;"",1000 - SUMIF($D$12:$D83,$D84,AD$12:AD83),"")</f>
        <v/>
      </c>
      <c r="AE84" s="252"/>
      <c r="AF84" s="253"/>
      <c r="AG84" s="254"/>
      <c r="AH84" s="255" t="str">
        <f t="shared" si="40"/>
        <v/>
      </c>
      <c r="AI84" s="256"/>
      <c r="AJ84" s="253"/>
      <c r="AK84" s="254"/>
      <c r="AL84" s="255" t="str">
        <f t="shared" si="41"/>
        <v/>
      </c>
      <c r="AM84" s="256"/>
      <c r="AN84" s="253"/>
      <c r="AO84" s="254"/>
      <c r="AP84" s="255" t="str">
        <f t="shared" si="21"/>
        <v/>
      </c>
      <c r="AQ84" s="116"/>
      <c r="AR84" s="116"/>
      <c r="AS84" s="117"/>
      <c r="AT84" s="118"/>
      <c r="AU84" s="119" t="str">
        <f>IF(D84&lt;&gt; "", IF(COUNTIF($D$12:$D84,$D84)&gt;1,0,IF(SUM(N84,U84,AB84)&gt;0,IF(AND(X84="",OR(Q84&lt;&gt;"",J84&lt;&gt;"")),IF(Q84&lt;&gt;"",Q84,IF(J84&lt;&gt;"",J84,0)),IF(AND(Q84&lt;&gt;"",J84&lt;&gt;"",Q84=J84),Q84,X84)),0)),"")</f>
        <v/>
      </c>
      <c r="AV84" s="119" t="str">
        <f>IF(D84&lt;&gt;"",IF(COUNTIF($D$12:$D84,$D84)&gt;1,0,IF(SUM(O84,V84,AC84)&gt;0,IF(AND(X84="",OR(Q84&lt;&gt;"",J84&lt;&gt;"")),IF(Q84&lt;&gt;"",Q84,IF(J84&lt;&gt;"",J84,0)),IF(AND(Q84&lt;&gt;"",J84&lt;&gt;"",Q84=J84),Q84,X84)),0)),"")</f>
        <v/>
      </c>
      <c r="AW84" s="119" t="str">
        <f>IF(D84&lt;&gt;"",IF(COUNTIF($D$12:$D84,$D84)&gt;1,0,IF(SUM(P84,W84,AD84)&gt;0,IF(AND(X84="",OR(Q84&lt;&gt;"",J84&lt;&gt;"")),IF(Q84&lt;&gt;"",Q84,IF(J84&lt;&gt;"",J84,0)),IF(AND(Q84&lt;&gt;"",J84&lt;&gt;"",Q84=J84),Q84,X84)),0)),"")</f>
        <v/>
      </c>
      <c r="AX84" s="118" t="str">
        <f t="shared" si="22"/>
        <v/>
      </c>
      <c r="AY84" s="118" t="str">
        <f t="shared" si="23"/>
        <v/>
      </c>
      <c r="AZ84" s="118" t="str">
        <f t="shared" si="24"/>
        <v/>
      </c>
      <c r="BA84" s="118" t="str">
        <f t="shared" si="25"/>
        <v/>
      </c>
      <c r="BB84" s="118" t="str">
        <f t="shared" si="26"/>
        <v/>
      </c>
      <c r="BC84" s="118" t="str">
        <f t="shared" si="27"/>
        <v/>
      </c>
      <c r="BD84" s="118" t="str">
        <f t="shared" si="28"/>
        <v/>
      </c>
      <c r="BE84" s="118" t="str">
        <f t="shared" si="29"/>
        <v/>
      </c>
      <c r="BF84" s="118" t="str">
        <f t="shared" si="30"/>
        <v/>
      </c>
      <c r="BG84" s="120"/>
      <c r="BH84" s="120" t="str">
        <f t="shared" si="31"/>
        <v/>
      </c>
      <c r="BI84" s="120" t="str">
        <f t="shared" si="32"/>
        <v/>
      </c>
      <c r="BJ84" s="121"/>
      <c r="BK84" s="120" t="str">
        <f t="shared" si="33"/>
        <v/>
      </c>
      <c r="BL84" s="120" t="str">
        <f t="shared" si="34"/>
        <v/>
      </c>
      <c r="BM84" s="120" t="str">
        <f t="shared" si="35"/>
        <v/>
      </c>
      <c r="BN84" s="120" t="str">
        <f t="shared" si="36"/>
        <v/>
      </c>
      <c r="BO84" s="98" t="str">
        <f t="shared" si="37"/>
        <v/>
      </c>
      <c r="BP84" s="98" t="str">
        <f t="shared" si="38"/>
        <v/>
      </c>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row>
    <row r="85" spans="1:97" s="4" customFormat="1" ht="18.75" customHeight="1" x14ac:dyDescent="0.2">
      <c r="A85" s="3">
        <f t="shared" si="39"/>
        <v>73</v>
      </c>
      <c r="B85" s="263"/>
      <c r="C85" s="263"/>
      <c r="D85" s="263"/>
      <c r="E85" s="259"/>
      <c r="F85" s="259"/>
      <c r="G85" s="43"/>
      <c r="H85" s="264"/>
      <c r="I85" s="261"/>
      <c r="J85" s="106"/>
      <c r="K85" s="247"/>
      <c r="L85" s="247"/>
      <c r="M85" s="247"/>
      <c r="N85" s="248" t="str">
        <f>IF(AND(K85&lt;&gt;"",L85&lt;&gt;"",J85&lt;&gt;""),ROUND(MIN(IF(OR(J85="OZZ",J85="ZZ"),5000,17300),TRUNC(0.75*(SUMIF($D$12:$D85,$D85,K$12:K85)+SUMIF($D$12:$D85,$D85,L$12:L85)),2)) - SUMIF($D$12:$D84,$D85,N$12:N84),2),"")</f>
        <v/>
      </c>
      <c r="O85" s="249" t="str">
        <f>IF(AND(K85&lt;&gt;"",L85&lt;&gt;"",M85&lt;&gt;"",J85&lt;&gt;"",AH85&lt;&gt;""),IF(OR(J85="OZZ",J85="ZZ"),ROUND(0-SUMIF($D$12:$D84,$D85,O$12:O84),2),IF(M85=0,0,ROUND(MIN(MIN(17300,TRUNC(0.75*(SUMIF($D$12:$D$2012,$D85,K$12:K$2012)+SUMIF($D$12:$D$2012,$D85,L$12:L$2012)),2)+SUMIF($D$12:$D85,$D85,AH$12:AH85))-SUMIF($D$12:$D84,$D85,O$12:O84)-SUMIF($D$12:$D$2012,$D85,N$12:N$2012),AH85),2))),"")</f>
        <v/>
      </c>
      <c r="P85" s="250" t="str">
        <f>IF(J85&lt;&gt;"",1000 - SUMIF($D$12:$D84,$D85,P$12:P84),"")</f>
        <v/>
      </c>
      <c r="Q85" s="106"/>
      <c r="R85" s="247"/>
      <c r="S85" s="247"/>
      <c r="T85" s="247"/>
      <c r="U85" s="248" t="str">
        <f>IF(AND(R85&lt;&gt;"",S85&lt;&gt;"",Q85&lt;&gt;""),ROUND(MIN(IF(OR(Q85="OZZ",Q85="ZZ"),5000,17300),TRUNC(0.75*(SUMIF($D$12:$D85,$D85,R$12:R85)+SUMIF($D$12:$D85,$D85,S$12:S85)),2)) - SUMIF($D$12:$D84,$D85,U$12:U84),2),"")</f>
        <v/>
      </c>
      <c r="V85" s="248" t="str">
        <f>IF(AND(R85&lt;&gt;"",S85&lt;&gt;"",T85&lt;&gt;"",Q85&lt;&gt;"",AL85&lt;&gt;""),IF(OR(Q85="OZZ",Q85="ZZ"),ROUND(0-SUMIF($D$12:$D84,$D85,V$12:V84),2),IF(T85=0,0,ROUND(MIN(MIN(17300,TRUNC(0.75*(SUMIF($D$12:$D$2012,$D85,R$12:R$2012)+SUMIF($D$12:$D$2012,$D85,S$12:S$2012)),2)+SUMIF($D$12:$D85,$D85,AL$12:AL85))-SUMIF($D$12:$D84,$D85,V$12:V84)-SUMIF($D$12:$D$2012,$D85,U$12:U$2012),AL85),2))),"")</f>
        <v/>
      </c>
      <c r="W85" s="250" t="str">
        <f>IF(Q85&lt;&gt;"",1000 - SUMIF($D$12:$D84,$D85,W$12:W84),"")</f>
        <v/>
      </c>
      <c r="X85" s="106"/>
      <c r="Y85" s="247"/>
      <c r="Z85" s="247"/>
      <c r="AA85" s="247"/>
      <c r="AB85" s="248" t="str">
        <f>IF(AND(Y85&lt;&gt;"",Z85&lt;&gt;"",X85&lt;&gt;""),ROUND(MIN(IF(OR(X85="OZZ",X85="ZZ"),5000,17300),TRUNC(0.75*(SUMIF($D$12:$D85,$D85,Y$12:Y85)+SUMIF($D$12:$D85,$D85,Z$12:Z85)),2)) - SUMIF($D$12:$D84,$D85,AB$12:AB84),2),"")</f>
        <v/>
      </c>
      <c r="AC85" s="251" t="str">
        <f>IF(AND(Y85&lt;&gt;"",Z85&lt;&gt;"",AA85&lt;&gt;"",X85&lt;&gt;"",AP85&lt;&gt;""),IF(OR(X85="OZZ",X85="ZZ"),ROUND(0-SUMIF($D$12:$D84,$D85,AC$12:AC84),2),IF(AA85=0,0,ROUND(MIN(MIN(17300,TRUNC(0.75*(SUMIF($D$12:$D$2012,$D85,Y$12:Y$2012)+SUMIF($D$12:$D$2012,$D85,Z$12:Z$2012)),2)+SUMIF($D$12:$D85,$D85,AP$12:AP85))-SUMIF($D$12:$D84,$D85,AC$12:AC84)-SUMIF($D$12:$D$2012,$D85,AB$12:AB$2012),AP85),2))),"")</f>
        <v/>
      </c>
      <c r="AD85" s="250" t="str">
        <f>IF(X85&lt;&gt;"",1000 - SUMIF($D$12:$D84,$D85,AD$12:AD84),"")</f>
        <v/>
      </c>
      <c r="AE85" s="252"/>
      <c r="AF85" s="253"/>
      <c r="AG85" s="254"/>
      <c r="AH85" s="255" t="str">
        <f t="shared" si="40"/>
        <v/>
      </c>
      <c r="AI85" s="256"/>
      <c r="AJ85" s="253"/>
      <c r="AK85" s="254"/>
      <c r="AL85" s="255" t="str">
        <f t="shared" si="41"/>
        <v/>
      </c>
      <c r="AM85" s="256"/>
      <c r="AN85" s="253"/>
      <c r="AO85" s="254"/>
      <c r="AP85" s="255" t="str">
        <f t="shared" si="21"/>
        <v/>
      </c>
      <c r="AQ85" s="116"/>
      <c r="AR85" s="116"/>
      <c r="AS85" s="117"/>
      <c r="AT85" s="118"/>
      <c r="AU85" s="119" t="str">
        <f>IF(D85&lt;&gt; "", IF(COUNTIF($D$12:$D85,$D85)&gt;1,0,IF(SUM(N85,U85,AB85)&gt;0,IF(AND(X85="",OR(Q85&lt;&gt;"",J85&lt;&gt;"")),IF(Q85&lt;&gt;"",Q85,IF(J85&lt;&gt;"",J85,0)),IF(AND(Q85&lt;&gt;"",J85&lt;&gt;"",Q85=J85),Q85,X85)),0)),"")</f>
        <v/>
      </c>
      <c r="AV85" s="119" t="str">
        <f>IF(D85&lt;&gt;"",IF(COUNTIF($D$12:$D85,$D85)&gt;1,0,IF(SUM(O85,V85,AC85)&gt;0,IF(AND(X85="",OR(Q85&lt;&gt;"",J85&lt;&gt;"")),IF(Q85&lt;&gt;"",Q85,IF(J85&lt;&gt;"",J85,0)),IF(AND(Q85&lt;&gt;"",J85&lt;&gt;"",Q85=J85),Q85,X85)),0)),"")</f>
        <v/>
      </c>
      <c r="AW85" s="119" t="str">
        <f>IF(D85&lt;&gt;"",IF(COUNTIF($D$12:$D85,$D85)&gt;1,0,IF(SUM(P85,W85,AD85)&gt;0,IF(AND(X85="",OR(Q85&lt;&gt;"",J85&lt;&gt;"")),IF(Q85&lt;&gt;"",Q85,IF(J85&lt;&gt;"",J85,0)),IF(AND(Q85&lt;&gt;"",J85&lt;&gt;"",Q85=J85),Q85,X85)),0)),"")</f>
        <v/>
      </c>
      <c r="AX85" s="118" t="str">
        <f t="shared" si="22"/>
        <v/>
      </c>
      <c r="AY85" s="118" t="str">
        <f t="shared" si="23"/>
        <v/>
      </c>
      <c r="AZ85" s="118" t="str">
        <f t="shared" si="24"/>
        <v/>
      </c>
      <c r="BA85" s="118" t="str">
        <f t="shared" si="25"/>
        <v/>
      </c>
      <c r="BB85" s="118" t="str">
        <f t="shared" si="26"/>
        <v/>
      </c>
      <c r="BC85" s="118" t="str">
        <f t="shared" si="27"/>
        <v/>
      </c>
      <c r="BD85" s="118" t="str">
        <f t="shared" si="28"/>
        <v/>
      </c>
      <c r="BE85" s="118" t="str">
        <f t="shared" si="29"/>
        <v/>
      </c>
      <c r="BF85" s="118" t="str">
        <f t="shared" si="30"/>
        <v/>
      </c>
      <c r="BG85" s="120"/>
      <c r="BH85" s="120" t="str">
        <f t="shared" si="31"/>
        <v/>
      </c>
      <c r="BI85" s="120" t="str">
        <f t="shared" si="32"/>
        <v/>
      </c>
      <c r="BJ85" s="121"/>
      <c r="BK85" s="120" t="str">
        <f t="shared" si="33"/>
        <v/>
      </c>
      <c r="BL85" s="120" t="str">
        <f t="shared" si="34"/>
        <v/>
      </c>
      <c r="BM85" s="120" t="str">
        <f t="shared" si="35"/>
        <v/>
      </c>
      <c r="BN85" s="120" t="str">
        <f t="shared" si="36"/>
        <v/>
      </c>
      <c r="BO85" s="98" t="str">
        <f t="shared" si="37"/>
        <v/>
      </c>
      <c r="BP85" s="98" t="str">
        <f t="shared" si="38"/>
        <v/>
      </c>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row>
    <row r="86" spans="1:97" s="4" customFormat="1" ht="18.75" customHeight="1" x14ac:dyDescent="0.2">
      <c r="A86" s="3">
        <f t="shared" si="39"/>
        <v>74</v>
      </c>
      <c r="B86" s="263"/>
      <c r="C86" s="263"/>
      <c r="D86" s="263"/>
      <c r="E86" s="259"/>
      <c r="F86" s="259"/>
      <c r="G86" s="43"/>
      <c r="H86" s="264"/>
      <c r="I86" s="261"/>
      <c r="J86" s="106"/>
      <c r="K86" s="247"/>
      <c r="L86" s="247"/>
      <c r="M86" s="247"/>
      <c r="N86" s="248" t="str">
        <f>IF(AND(K86&lt;&gt;"",L86&lt;&gt;"",J86&lt;&gt;""),ROUND(MIN(IF(OR(J86="OZZ",J86="ZZ"),5000,17300),TRUNC(0.75*(SUMIF($D$12:$D86,$D86,K$12:K86)+SUMIF($D$12:$D86,$D86,L$12:L86)),2)) - SUMIF($D$12:$D85,$D86,N$12:N85),2),"")</f>
        <v/>
      </c>
      <c r="O86" s="249" t="str">
        <f>IF(AND(K86&lt;&gt;"",L86&lt;&gt;"",M86&lt;&gt;"",J86&lt;&gt;"",AH86&lt;&gt;""),IF(OR(J86="OZZ",J86="ZZ"),ROUND(0-SUMIF($D$12:$D85,$D86,O$12:O85),2),IF(M86=0,0,ROUND(MIN(MIN(17300,TRUNC(0.75*(SUMIF($D$12:$D$2012,$D86,K$12:K$2012)+SUMIF($D$12:$D$2012,$D86,L$12:L$2012)),2)+SUMIF($D$12:$D86,$D86,AH$12:AH86))-SUMIF($D$12:$D85,$D86,O$12:O85)-SUMIF($D$12:$D$2012,$D86,N$12:N$2012),AH86),2))),"")</f>
        <v/>
      </c>
      <c r="P86" s="250" t="str">
        <f>IF(J86&lt;&gt;"",1000 - SUMIF($D$12:$D85,$D86,P$12:P85),"")</f>
        <v/>
      </c>
      <c r="Q86" s="106"/>
      <c r="R86" s="247"/>
      <c r="S86" s="247"/>
      <c r="T86" s="247"/>
      <c r="U86" s="248" t="str">
        <f>IF(AND(R86&lt;&gt;"",S86&lt;&gt;"",Q86&lt;&gt;""),ROUND(MIN(IF(OR(Q86="OZZ",Q86="ZZ"),5000,17300),TRUNC(0.75*(SUMIF($D$12:$D86,$D86,R$12:R86)+SUMIF($D$12:$D86,$D86,S$12:S86)),2)) - SUMIF($D$12:$D85,$D86,U$12:U85),2),"")</f>
        <v/>
      </c>
      <c r="V86" s="248" t="str">
        <f>IF(AND(R86&lt;&gt;"",S86&lt;&gt;"",T86&lt;&gt;"",Q86&lt;&gt;"",AL86&lt;&gt;""),IF(OR(Q86="OZZ",Q86="ZZ"),ROUND(0-SUMIF($D$12:$D85,$D86,V$12:V85),2),IF(T86=0,0,ROUND(MIN(MIN(17300,TRUNC(0.75*(SUMIF($D$12:$D$2012,$D86,R$12:R$2012)+SUMIF($D$12:$D$2012,$D86,S$12:S$2012)),2)+SUMIF($D$12:$D86,$D86,AL$12:AL86))-SUMIF($D$12:$D85,$D86,V$12:V85)-SUMIF($D$12:$D$2012,$D86,U$12:U$2012),AL86),2))),"")</f>
        <v/>
      </c>
      <c r="W86" s="250" t="str">
        <f>IF(Q86&lt;&gt;"",1000 - SUMIF($D$12:$D85,$D86,W$12:W85),"")</f>
        <v/>
      </c>
      <c r="X86" s="106"/>
      <c r="Y86" s="247"/>
      <c r="Z86" s="247"/>
      <c r="AA86" s="247"/>
      <c r="AB86" s="248" t="str">
        <f>IF(AND(Y86&lt;&gt;"",Z86&lt;&gt;"",X86&lt;&gt;""),ROUND(MIN(IF(OR(X86="OZZ",X86="ZZ"),5000,17300),TRUNC(0.75*(SUMIF($D$12:$D86,$D86,Y$12:Y86)+SUMIF($D$12:$D86,$D86,Z$12:Z86)),2)) - SUMIF($D$12:$D85,$D86,AB$12:AB85),2),"")</f>
        <v/>
      </c>
      <c r="AC86" s="251" t="str">
        <f>IF(AND(Y86&lt;&gt;"",Z86&lt;&gt;"",AA86&lt;&gt;"",X86&lt;&gt;"",AP86&lt;&gt;""),IF(OR(X86="OZZ",X86="ZZ"),ROUND(0-SUMIF($D$12:$D85,$D86,AC$12:AC85),2),IF(AA86=0,0,ROUND(MIN(MIN(17300,TRUNC(0.75*(SUMIF($D$12:$D$2012,$D86,Y$12:Y$2012)+SUMIF($D$12:$D$2012,$D86,Z$12:Z$2012)),2)+SUMIF($D$12:$D86,$D86,AP$12:AP86))-SUMIF($D$12:$D85,$D86,AC$12:AC85)-SUMIF($D$12:$D$2012,$D86,AB$12:AB$2012),AP86),2))),"")</f>
        <v/>
      </c>
      <c r="AD86" s="250" t="str">
        <f>IF(X86&lt;&gt;"",1000 - SUMIF($D$12:$D85,$D86,AD$12:AD85),"")</f>
        <v/>
      </c>
      <c r="AE86" s="252"/>
      <c r="AF86" s="253"/>
      <c r="AG86" s="254"/>
      <c r="AH86" s="255" t="str">
        <f t="shared" si="40"/>
        <v/>
      </c>
      <c r="AI86" s="256"/>
      <c r="AJ86" s="253"/>
      <c r="AK86" s="254"/>
      <c r="AL86" s="255" t="str">
        <f t="shared" si="41"/>
        <v/>
      </c>
      <c r="AM86" s="256"/>
      <c r="AN86" s="253"/>
      <c r="AO86" s="254"/>
      <c r="AP86" s="255" t="str">
        <f t="shared" si="21"/>
        <v/>
      </c>
      <c r="AQ86" s="116"/>
      <c r="AR86" s="116"/>
      <c r="AS86" s="117"/>
      <c r="AT86" s="118"/>
      <c r="AU86" s="119" t="str">
        <f>IF(D86&lt;&gt; "", IF(COUNTIF($D$12:$D86,$D86)&gt;1,0,IF(SUM(N86,U86,AB86)&gt;0,IF(AND(X86="",OR(Q86&lt;&gt;"",J86&lt;&gt;"")),IF(Q86&lt;&gt;"",Q86,IF(J86&lt;&gt;"",J86,0)),IF(AND(Q86&lt;&gt;"",J86&lt;&gt;"",Q86=J86),Q86,X86)),0)),"")</f>
        <v/>
      </c>
      <c r="AV86" s="119" t="str">
        <f>IF(D86&lt;&gt;"",IF(COUNTIF($D$12:$D86,$D86)&gt;1,0,IF(SUM(O86,V86,AC86)&gt;0,IF(AND(X86="",OR(Q86&lt;&gt;"",J86&lt;&gt;"")),IF(Q86&lt;&gt;"",Q86,IF(J86&lt;&gt;"",J86,0)),IF(AND(Q86&lt;&gt;"",J86&lt;&gt;"",Q86=J86),Q86,X86)),0)),"")</f>
        <v/>
      </c>
      <c r="AW86" s="119" t="str">
        <f>IF(D86&lt;&gt;"",IF(COUNTIF($D$12:$D86,$D86)&gt;1,0,IF(SUM(P86,W86,AD86)&gt;0,IF(AND(X86="",OR(Q86&lt;&gt;"",J86&lt;&gt;"")),IF(Q86&lt;&gt;"",Q86,IF(J86&lt;&gt;"",J86,0)),IF(AND(Q86&lt;&gt;"",J86&lt;&gt;"",Q86=J86),Q86,X86)),0)),"")</f>
        <v/>
      </c>
      <c r="AX86" s="118" t="str">
        <f t="shared" si="22"/>
        <v/>
      </c>
      <c r="AY86" s="118" t="str">
        <f t="shared" si="23"/>
        <v/>
      </c>
      <c r="AZ86" s="118" t="str">
        <f t="shared" si="24"/>
        <v/>
      </c>
      <c r="BA86" s="118" t="str">
        <f t="shared" si="25"/>
        <v/>
      </c>
      <c r="BB86" s="118" t="str">
        <f t="shared" si="26"/>
        <v/>
      </c>
      <c r="BC86" s="118" t="str">
        <f t="shared" si="27"/>
        <v/>
      </c>
      <c r="BD86" s="118" t="str">
        <f t="shared" si="28"/>
        <v/>
      </c>
      <c r="BE86" s="118" t="str">
        <f t="shared" si="29"/>
        <v/>
      </c>
      <c r="BF86" s="118" t="str">
        <f t="shared" si="30"/>
        <v/>
      </c>
      <c r="BG86" s="120"/>
      <c r="BH86" s="120" t="str">
        <f t="shared" si="31"/>
        <v/>
      </c>
      <c r="BI86" s="120" t="str">
        <f t="shared" si="32"/>
        <v/>
      </c>
      <c r="BJ86" s="121"/>
      <c r="BK86" s="120" t="str">
        <f t="shared" si="33"/>
        <v/>
      </c>
      <c r="BL86" s="120" t="str">
        <f t="shared" si="34"/>
        <v/>
      </c>
      <c r="BM86" s="120" t="str">
        <f t="shared" si="35"/>
        <v/>
      </c>
      <c r="BN86" s="120" t="str">
        <f t="shared" si="36"/>
        <v/>
      </c>
      <c r="BO86" s="98" t="str">
        <f t="shared" si="37"/>
        <v/>
      </c>
      <c r="BP86" s="98" t="str">
        <f t="shared" si="38"/>
        <v/>
      </c>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row>
    <row r="87" spans="1:97" s="4" customFormat="1" ht="18.75" customHeight="1" x14ac:dyDescent="0.2">
      <c r="A87" s="3">
        <f t="shared" si="39"/>
        <v>75</v>
      </c>
      <c r="B87" s="263"/>
      <c r="C87" s="263"/>
      <c r="D87" s="263"/>
      <c r="E87" s="259"/>
      <c r="F87" s="259"/>
      <c r="G87" s="43"/>
      <c r="H87" s="264"/>
      <c r="I87" s="261"/>
      <c r="J87" s="106"/>
      <c r="K87" s="247"/>
      <c r="L87" s="247"/>
      <c r="M87" s="247"/>
      <c r="N87" s="248" t="str">
        <f>IF(AND(K87&lt;&gt;"",L87&lt;&gt;"",J87&lt;&gt;""),ROUND(MIN(IF(OR(J87="OZZ",J87="ZZ"),5000,17300),TRUNC(0.75*(SUMIF($D$12:$D87,$D87,K$12:K87)+SUMIF($D$12:$D87,$D87,L$12:L87)),2)) - SUMIF($D$12:$D86,$D87,N$12:N86),2),"")</f>
        <v/>
      </c>
      <c r="O87" s="249" t="str">
        <f>IF(AND(K87&lt;&gt;"",L87&lt;&gt;"",M87&lt;&gt;"",J87&lt;&gt;"",AH87&lt;&gt;""),IF(OR(J87="OZZ",J87="ZZ"),ROUND(0-SUMIF($D$12:$D86,$D87,O$12:O86),2),IF(M87=0,0,ROUND(MIN(MIN(17300,TRUNC(0.75*(SUMIF($D$12:$D$2012,$D87,K$12:K$2012)+SUMIF($D$12:$D$2012,$D87,L$12:L$2012)),2)+SUMIF($D$12:$D87,$D87,AH$12:AH87))-SUMIF($D$12:$D86,$D87,O$12:O86)-SUMIF($D$12:$D$2012,$D87,N$12:N$2012),AH87),2))),"")</f>
        <v/>
      </c>
      <c r="P87" s="250" t="str">
        <f>IF(J87&lt;&gt;"",1000 - SUMIF($D$12:$D86,$D87,P$12:P86),"")</f>
        <v/>
      </c>
      <c r="Q87" s="106"/>
      <c r="R87" s="247"/>
      <c r="S87" s="247"/>
      <c r="T87" s="247"/>
      <c r="U87" s="248" t="str">
        <f>IF(AND(R87&lt;&gt;"",S87&lt;&gt;"",Q87&lt;&gt;""),ROUND(MIN(IF(OR(Q87="OZZ",Q87="ZZ"),5000,17300),TRUNC(0.75*(SUMIF($D$12:$D87,$D87,R$12:R87)+SUMIF($D$12:$D87,$D87,S$12:S87)),2)) - SUMIF($D$12:$D86,$D87,U$12:U86),2),"")</f>
        <v/>
      </c>
      <c r="V87" s="248" t="str">
        <f>IF(AND(R87&lt;&gt;"",S87&lt;&gt;"",T87&lt;&gt;"",Q87&lt;&gt;"",AL87&lt;&gt;""),IF(OR(Q87="OZZ",Q87="ZZ"),ROUND(0-SUMIF($D$12:$D86,$D87,V$12:V86),2),IF(T87=0,0,ROUND(MIN(MIN(17300,TRUNC(0.75*(SUMIF($D$12:$D$2012,$D87,R$12:R$2012)+SUMIF($D$12:$D$2012,$D87,S$12:S$2012)),2)+SUMIF($D$12:$D87,$D87,AL$12:AL87))-SUMIF($D$12:$D86,$D87,V$12:V86)-SUMIF($D$12:$D$2012,$D87,U$12:U$2012),AL87),2))),"")</f>
        <v/>
      </c>
      <c r="W87" s="250" t="str">
        <f>IF(Q87&lt;&gt;"",1000 - SUMIF($D$12:$D86,$D87,W$12:W86),"")</f>
        <v/>
      </c>
      <c r="X87" s="106"/>
      <c r="Y87" s="247"/>
      <c r="Z87" s="247"/>
      <c r="AA87" s="247"/>
      <c r="AB87" s="248" t="str">
        <f>IF(AND(Y87&lt;&gt;"",Z87&lt;&gt;"",X87&lt;&gt;""),ROUND(MIN(IF(OR(X87="OZZ",X87="ZZ"),5000,17300),TRUNC(0.75*(SUMIF($D$12:$D87,$D87,Y$12:Y87)+SUMIF($D$12:$D87,$D87,Z$12:Z87)),2)) - SUMIF($D$12:$D86,$D87,AB$12:AB86),2),"")</f>
        <v/>
      </c>
      <c r="AC87" s="251" t="str">
        <f>IF(AND(Y87&lt;&gt;"",Z87&lt;&gt;"",AA87&lt;&gt;"",X87&lt;&gt;"",AP87&lt;&gt;""),IF(OR(X87="OZZ",X87="ZZ"),ROUND(0-SUMIF($D$12:$D86,$D87,AC$12:AC86),2),IF(AA87=0,0,ROUND(MIN(MIN(17300,TRUNC(0.75*(SUMIF($D$12:$D$2012,$D87,Y$12:Y$2012)+SUMIF($D$12:$D$2012,$D87,Z$12:Z$2012)),2)+SUMIF($D$12:$D87,$D87,AP$12:AP87))-SUMIF($D$12:$D86,$D87,AC$12:AC86)-SUMIF($D$12:$D$2012,$D87,AB$12:AB$2012),AP87),2))),"")</f>
        <v/>
      </c>
      <c r="AD87" s="250" t="str">
        <f>IF(X87&lt;&gt;"",1000 - SUMIF($D$12:$D86,$D87,AD$12:AD86),"")</f>
        <v/>
      </c>
      <c r="AE87" s="252"/>
      <c r="AF87" s="253"/>
      <c r="AG87" s="254"/>
      <c r="AH87" s="255" t="str">
        <f t="shared" si="40"/>
        <v/>
      </c>
      <c r="AI87" s="256"/>
      <c r="AJ87" s="253"/>
      <c r="AK87" s="254"/>
      <c r="AL87" s="255" t="str">
        <f t="shared" si="41"/>
        <v/>
      </c>
      <c r="AM87" s="256"/>
      <c r="AN87" s="253"/>
      <c r="AO87" s="254"/>
      <c r="AP87" s="255" t="str">
        <f t="shared" si="21"/>
        <v/>
      </c>
      <c r="AQ87" s="116"/>
      <c r="AR87" s="116"/>
      <c r="AS87" s="117"/>
      <c r="AT87" s="118"/>
      <c r="AU87" s="119" t="str">
        <f>IF(D87&lt;&gt; "", IF(COUNTIF($D$12:$D87,$D87)&gt;1,0,IF(SUM(N87,U87,AB87)&gt;0,IF(AND(X87="",OR(Q87&lt;&gt;"",J87&lt;&gt;"")),IF(Q87&lt;&gt;"",Q87,IF(J87&lt;&gt;"",J87,0)),IF(AND(Q87&lt;&gt;"",J87&lt;&gt;"",Q87=J87),Q87,X87)),0)),"")</f>
        <v/>
      </c>
      <c r="AV87" s="119" t="str">
        <f>IF(D87&lt;&gt;"",IF(COUNTIF($D$12:$D87,$D87)&gt;1,0,IF(SUM(O87,V87,AC87)&gt;0,IF(AND(X87="",OR(Q87&lt;&gt;"",J87&lt;&gt;"")),IF(Q87&lt;&gt;"",Q87,IF(J87&lt;&gt;"",J87,0)),IF(AND(Q87&lt;&gt;"",J87&lt;&gt;"",Q87=J87),Q87,X87)),0)),"")</f>
        <v/>
      </c>
      <c r="AW87" s="119" t="str">
        <f>IF(D87&lt;&gt;"",IF(COUNTIF($D$12:$D87,$D87)&gt;1,0,IF(SUM(P87,W87,AD87)&gt;0,IF(AND(X87="",OR(Q87&lt;&gt;"",J87&lt;&gt;"")),IF(Q87&lt;&gt;"",Q87,IF(J87&lt;&gt;"",J87,0)),IF(AND(Q87&lt;&gt;"",J87&lt;&gt;"",Q87=J87),Q87,X87)),0)),"")</f>
        <v/>
      </c>
      <c r="AX87" s="118" t="str">
        <f t="shared" si="22"/>
        <v/>
      </c>
      <c r="AY87" s="118" t="str">
        <f t="shared" si="23"/>
        <v/>
      </c>
      <c r="AZ87" s="118" t="str">
        <f t="shared" si="24"/>
        <v/>
      </c>
      <c r="BA87" s="118" t="str">
        <f t="shared" si="25"/>
        <v/>
      </c>
      <c r="BB87" s="118" t="str">
        <f t="shared" si="26"/>
        <v/>
      </c>
      <c r="BC87" s="118" t="str">
        <f t="shared" si="27"/>
        <v/>
      </c>
      <c r="BD87" s="118" t="str">
        <f t="shared" si="28"/>
        <v/>
      </c>
      <c r="BE87" s="118" t="str">
        <f t="shared" si="29"/>
        <v/>
      </c>
      <c r="BF87" s="118" t="str">
        <f t="shared" si="30"/>
        <v/>
      </c>
      <c r="BG87" s="120"/>
      <c r="BH87" s="120" t="str">
        <f t="shared" si="31"/>
        <v/>
      </c>
      <c r="BI87" s="120" t="str">
        <f t="shared" si="32"/>
        <v/>
      </c>
      <c r="BJ87" s="121"/>
      <c r="BK87" s="120" t="str">
        <f t="shared" si="33"/>
        <v/>
      </c>
      <c r="BL87" s="120" t="str">
        <f t="shared" si="34"/>
        <v/>
      </c>
      <c r="BM87" s="120" t="str">
        <f t="shared" si="35"/>
        <v/>
      </c>
      <c r="BN87" s="120" t="str">
        <f t="shared" si="36"/>
        <v/>
      </c>
      <c r="BO87" s="98" t="str">
        <f t="shared" si="37"/>
        <v/>
      </c>
      <c r="BP87" s="98" t="str">
        <f t="shared" si="38"/>
        <v/>
      </c>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row>
    <row r="88" spans="1:97" s="4" customFormat="1" ht="18.75" customHeight="1" x14ac:dyDescent="0.2">
      <c r="A88" s="3">
        <f t="shared" si="39"/>
        <v>76</v>
      </c>
      <c r="B88" s="263"/>
      <c r="C88" s="263"/>
      <c r="D88" s="263"/>
      <c r="E88" s="259"/>
      <c r="F88" s="259"/>
      <c r="G88" s="43"/>
      <c r="H88" s="264"/>
      <c r="I88" s="261"/>
      <c r="J88" s="106"/>
      <c r="K88" s="247"/>
      <c r="L88" s="247"/>
      <c r="M88" s="247"/>
      <c r="N88" s="248" t="str">
        <f>IF(AND(K88&lt;&gt;"",L88&lt;&gt;"",J88&lt;&gt;""),ROUND(MIN(IF(OR(J88="OZZ",J88="ZZ"),5000,17300),TRUNC(0.75*(SUMIF($D$12:$D88,$D88,K$12:K88)+SUMIF($D$12:$D88,$D88,L$12:L88)),2)) - SUMIF($D$12:$D87,$D88,N$12:N87),2),"")</f>
        <v/>
      </c>
      <c r="O88" s="249" t="str">
        <f>IF(AND(K88&lt;&gt;"",L88&lt;&gt;"",M88&lt;&gt;"",J88&lt;&gt;"",AH88&lt;&gt;""),IF(OR(J88="OZZ",J88="ZZ"),ROUND(0-SUMIF($D$12:$D87,$D88,O$12:O87),2),IF(M88=0,0,ROUND(MIN(MIN(17300,TRUNC(0.75*(SUMIF($D$12:$D$2012,$D88,K$12:K$2012)+SUMIF($D$12:$D$2012,$D88,L$12:L$2012)),2)+SUMIF($D$12:$D88,$D88,AH$12:AH88))-SUMIF($D$12:$D87,$D88,O$12:O87)-SUMIF($D$12:$D$2012,$D88,N$12:N$2012),AH88),2))),"")</f>
        <v/>
      </c>
      <c r="P88" s="250" t="str">
        <f>IF(J88&lt;&gt;"",1000 - SUMIF($D$12:$D87,$D88,P$12:P87),"")</f>
        <v/>
      </c>
      <c r="Q88" s="106"/>
      <c r="R88" s="247"/>
      <c r="S88" s="247"/>
      <c r="T88" s="247"/>
      <c r="U88" s="248" t="str">
        <f>IF(AND(R88&lt;&gt;"",S88&lt;&gt;"",Q88&lt;&gt;""),ROUND(MIN(IF(OR(Q88="OZZ",Q88="ZZ"),5000,17300),TRUNC(0.75*(SUMIF($D$12:$D88,$D88,R$12:R88)+SUMIF($D$12:$D88,$D88,S$12:S88)),2)) - SUMIF($D$12:$D87,$D88,U$12:U87),2),"")</f>
        <v/>
      </c>
      <c r="V88" s="248" t="str">
        <f>IF(AND(R88&lt;&gt;"",S88&lt;&gt;"",T88&lt;&gt;"",Q88&lt;&gt;"",AL88&lt;&gt;""),IF(OR(Q88="OZZ",Q88="ZZ"),ROUND(0-SUMIF($D$12:$D87,$D88,V$12:V87),2),IF(T88=0,0,ROUND(MIN(MIN(17300,TRUNC(0.75*(SUMIF($D$12:$D$2012,$D88,R$12:R$2012)+SUMIF($D$12:$D$2012,$D88,S$12:S$2012)),2)+SUMIF($D$12:$D88,$D88,AL$12:AL88))-SUMIF($D$12:$D87,$D88,V$12:V87)-SUMIF($D$12:$D$2012,$D88,U$12:U$2012),AL88),2))),"")</f>
        <v/>
      </c>
      <c r="W88" s="250" t="str">
        <f>IF(Q88&lt;&gt;"",1000 - SUMIF($D$12:$D87,$D88,W$12:W87),"")</f>
        <v/>
      </c>
      <c r="X88" s="106"/>
      <c r="Y88" s="247"/>
      <c r="Z88" s="247"/>
      <c r="AA88" s="247"/>
      <c r="AB88" s="248" t="str">
        <f>IF(AND(Y88&lt;&gt;"",Z88&lt;&gt;"",X88&lt;&gt;""),ROUND(MIN(IF(OR(X88="OZZ",X88="ZZ"),5000,17300),TRUNC(0.75*(SUMIF($D$12:$D88,$D88,Y$12:Y88)+SUMIF($D$12:$D88,$D88,Z$12:Z88)),2)) - SUMIF($D$12:$D87,$D88,AB$12:AB87),2),"")</f>
        <v/>
      </c>
      <c r="AC88" s="251" t="str">
        <f>IF(AND(Y88&lt;&gt;"",Z88&lt;&gt;"",AA88&lt;&gt;"",X88&lt;&gt;"",AP88&lt;&gt;""),IF(OR(X88="OZZ",X88="ZZ"),ROUND(0-SUMIF($D$12:$D87,$D88,AC$12:AC87),2),IF(AA88=0,0,ROUND(MIN(MIN(17300,TRUNC(0.75*(SUMIF($D$12:$D$2012,$D88,Y$12:Y$2012)+SUMIF($D$12:$D$2012,$D88,Z$12:Z$2012)),2)+SUMIF($D$12:$D88,$D88,AP$12:AP88))-SUMIF($D$12:$D87,$D88,AC$12:AC87)-SUMIF($D$12:$D$2012,$D88,AB$12:AB$2012),AP88),2))),"")</f>
        <v/>
      </c>
      <c r="AD88" s="250" t="str">
        <f>IF(X88&lt;&gt;"",1000 - SUMIF($D$12:$D87,$D88,AD$12:AD87),"")</f>
        <v/>
      </c>
      <c r="AE88" s="252"/>
      <c r="AF88" s="253"/>
      <c r="AG88" s="254"/>
      <c r="AH88" s="255" t="str">
        <f t="shared" si="40"/>
        <v/>
      </c>
      <c r="AI88" s="256"/>
      <c r="AJ88" s="253"/>
      <c r="AK88" s="254"/>
      <c r="AL88" s="255" t="str">
        <f t="shared" si="41"/>
        <v/>
      </c>
      <c r="AM88" s="256"/>
      <c r="AN88" s="253"/>
      <c r="AO88" s="254"/>
      <c r="AP88" s="255" t="str">
        <f t="shared" si="21"/>
        <v/>
      </c>
      <c r="AQ88" s="116"/>
      <c r="AR88" s="116"/>
      <c r="AS88" s="117"/>
      <c r="AT88" s="118"/>
      <c r="AU88" s="119" t="str">
        <f>IF(D88&lt;&gt; "", IF(COUNTIF($D$12:$D88,$D88)&gt;1,0,IF(SUM(N88,U88,AB88)&gt;0,IF(AND(X88="",OR(Q88&lt;&gt;"",J88&lt;&gt;"")),IF(Q88&lt;&gt;"",Q88,IF(J88&lt;&gt;"",J88,0)),IF(AND(Q88&lt;&gt;"",J88&lt;&gt;"",Q88=J88),Q88,X88)),0)),"")</f>
        <v/>
      </c>
      <c r="AV88" s="119" t="str">
        <f>IF(D88&lt;&gt;"",IF(COUNTIF($D$12:$D88,$D88)&gt;1,0,IF(SUM(O88,V88,AC88)&gt;0,IF(AND(X88="",OR(Q88&lt;&gt;"",J88&lt;&gt;"")),IF(Q88&lt;&gt;"",Q88,IF(J88&lt;&gt;"",J88,0)),IF(AND(Q88&lt;&gt;"",J88&lt;&gt;"",Q88=J88),Q88,X88)),0)),"")</f>
        <v/>
      </c>
      <c r="AW88" s="119" t="str">
        <f>IF(D88&lt;&gt;"",IF(COUNTIF($D$12:$D88,$D88)&gt;1,0,IF(SUM(P88,W88,AD88)&gt;0,IF(AND(X88="",OR(Q88&lt;&gt;"",J88&lt;&gt;"")),IF(Q88&lt;&gt;"",Q88,IF(J88&lt;&gt;"",J88,0)),IF(AND(Q88&lt;&gt;"",J88&lt;&gt;"",Q88=J88),Q88,X88)),0)),"")</f>
        <v/>
      </c>
      <c r="AX88" s="118" t="str">
        <f t="shared" si="22"/>
        <v/>
      </c>
      <c r="AY88" s="118" t="str">
        <f t="shared" si="23"/>
        <v/>
      </c>
      <c r="AZ88" s="118" t="str">
        <f t="shared" si="24"/>
        <v/>
      </c>
      <c r="BA88" s="118" t="str">
        <f t="shared" si="25"/>
        <v/>
      </c>
      <c r="BB88" s="118" t="str">
        <f t="shared" si="26"/>
        <v/>
      </c>
      <c r="BC88" s="118" t="str">
        <f t="shared" si="27"/>
        <v/>
      </c>
      <c r="BD88" s="118" t="str">
        <f t="shared" si="28"/>
        <v/>
      </c>
      <c r="BE88" s="118" t="str">
        <f t="shared" si="29"/>
        <v/>
      </c>
      <c r="BF88" s="118" t="str">
        <f t="shared" si="30"/>
        <v/>
      </c>
      <c r="BG88" s="120"/>
      <c r="BH88" s="120" t="str">
        <f t="shared" si="31"/>
        <v/>
      </c>
      <c r="BI88" s="120" t="str">
        <f t="shared" si="32"/>
        <v/>
      </c>
      <c r="BJ88" s="121"/>
      <c r="BK88" s="120" t="str">
        <f t="shared" si="33"/>
        <v/>
      </c>
      <c r="BL88" s="120" t="str">
        <f t="shared" si="34"/>
        <v/>
      </c>
      <c r="BM88" s="120" t="str">
        <f t="shared" si="35"/>
        <v/>
      </c>
      <c r="BN88" s="120" t="str">
        <f t="shared" si="36"/>
        <v/>
      </c>
      <c r="BO88" s="98" t="str">
        <f t="shared" si="37"/>
        <v/>
      </c>
      <c r="BP88" s="98" t="str">
        <f t="shared" si="38"/>
        <v/>
      </c>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row>
    <row r="89" spans="1:97" s="4" customFormat="1" ht="18.75" customHeight="1" x14ac:dyDescent="0.2">
      <c r="A89" s="3">
        <f t="shared" si="39"/>
        <v>77</v>
      </c>
      <c r="B89" s="263"/>
      <c r="C89" s="263"/>
      <c r="D89" s="263"/>
      <c r="E89" s="259"/>
      <c r="F89" s="259"/>
      <c r="G89" s="43"/>
      <c r="H89" s="264"/>
      <c r="I89" s="261"/>
      <c r="J89" s="106"/>
      <c r="K89" s="247"/>
      <c r="L89" s="247"/>
      <c r="M89" s="247"/>
      <c r="N89" s="248" t="str">
        <f>IF(AND(K89&lt;&gt;"",L89&lt;&gt;"",J89&lt;&gt;""),ROUND(MIN(IF(OR(J89="OZZ",J89="ZZ"),5000,17300),TRUNC(0.75*(SUMIF($D$12:$D89,$D89,K$12:K89)+SUMIF($D$12:$D89,$D89,L$12:L89)),2)) - SUMIF($D$12:$D88,$D89,N$12:N88),2),"")</f>
        <v/>
      </c>
      <c r="O89" s="249" t="str">
        <f>IF(AND(K89&lt;&gt;"",L89&lt;&gt;"",M89&lt;&gt;"",J89&lt;&gt;"",AH89&lt;&gt;""),IF(OR(J89="OZZ",J89="ZZ"),ROUND(0-SUMIF($D$12:$D88,$D89,O$12:O88),2),IF(M89=0,0,ROUND(MIN(MIN(17300,TRUNC(0.75*(SUMIF($D$12:$D$2012,$D89,K$12:K$2012)+SUMIF($D$12:$D$2012,$D89,L$12:L$2012)),2)+SUMIF($D$12:$D89,$D89,AH$12:AH89))-SUMIF($D$12:$D88,$D89,O$12:O88)-SUMIF($D$12:$D$2012,$D89,N$12:N$2012),AH89),2))),"")</f>
        <v/>
      </c>
      <c r="P89" s="250" t="str">
        <f>IF(J89&lt;&gt;"",1000 - SUMIF($D$12:$D88,$D89,P$12:P88),"")</f>
        <v/>
      </c>
      <c r="Q89" s="106"/>
      <c r="R89" s="247"/>
      <c r="S89" s="247"/>
      <c r="T89" s="247"/>
      <c r="U89" s="248" t="str">
        <f>IF(AND(R89&lt;&gt;"",S89&lt;&gt;"",Q89&lt;&gt;""),ROUND(MIN(IF(OR(Q89="OZZ",Q89="ZZ"),5000,17300),TRUNC(0.75*(SUMIF($D$12:$D89,$D89,R$12:R89)+SUMIF($D$12:$D89,$D89,S$12:S89)),2)) - SUMIF($D$12:$D88,$D89,U$12:U88),2),"")</f>
        <v/>
      </c>
      <c r="V89" s="248" t="str">
        <f>IF(AND(R89&lt;&gt;"",S89&lt;&gt;"",T89&lt;&gt;"",Q89&lt;&gt;"",AL89&lt;&gt;""),IF(OR(Q89="OZZ",Q89="ZZ"),ROUND(0-SUMIF($D$12:$D88,$D89,V$12:V88),2),IF(T89=0,0,ROUND(MIN(MIN(17300,TRUNC(0.75*(SUMIF($D$12:$D$2012,$D89,R$12:R$2012)+SUMIF($D$12:$D$2012,$D89,S$12:S$2012)),2)+SUMIF($D$12:$D89,$D89,AL$12:AL89))-SUMIF($D$12:$D88,$D89,V$12:V88)-SUMIF($D$12:$D$2012,$D89,U$12:U$2012),AL89),2))),"")</f>
        <v/>
      </c>
      <c r="W89" s="250" t="str">
        <f>IF(Q89&lt;&gt;"",1000 - SUMIF($D$12:$D88,$D89,W$12:W88),"")</f>
        <v/>
      </c>
      <c r="X89" s="106"/>
      <c r="Y89" s="247"/>
      <c r="Z89" s="247"/>
      <c r="AA89" s="247"/>
      <c r="AB89" s="248" t="str">
        <f>IF(AND(Y89&lt;&gt;"",Z89&lt;&gt;"",X89&lt;&gt;""),ROUND(MIN(IF(OR(X89="OZZ",X89="ZZ"),5000,17300),TRUNC(0.75*(SUMIF($D$12:$D89,$D89,Y$12:Y89)+SUMIF($D$12:$D89,$D89,Z$12:Z89)),2)) - SUMIF($D$12:$D88,$D89,AB$12:AB88),2),"")</f>
        <v/>
      </c>
      <c r="AC89" s="251" t="str">
        <f>IF(AND(Y89&lt;&gt;"",Z89&lt;&gt;"",AA89&lt;&gt;"",X89&lt;&gt;"",AP89&lt;&gt;""),IF(OR(X89="OZZ",X89="ZZ"),ROUND(0-SUMIF($D$12:$D88,$D89,AC$12:AC88),2),IF(AA89=0,0,ROUND(MIN(MIN(17300,TRUNC(0.75*(SUMIF($D$12:$D$2012,$D89,Y$12:Y$2012)+SUMIF($D$12:$D$2012,$D89,Z$12:Z$2012)),2)+SUMIF($D$12:$D89,$D89,AP$12:AP89))-SUMIF($D$12:$D88,$D89,AC$12:AC88)-SUMIF($D$12:$D$2012,$D89,AB$12:AB$2012),AP89),2))),"")</f>
        <v/>
      </c>
      <c r="AD89" s="250" t="str">
        <f>IF(X89&lt;&gt;"",1000 - SUMIF($D$12:$D88,$D89,AD$12:AD88),"")</f>
        <v/>
      </c>
      <c r="AE89" s="252"/>
      <c r="AF89" s="253"/>
      <c r="AG89" s="254"/>
      <c r="AH89" s="255" t="str">
        <f t="shared" si="40"/>
        <v/>
      </c>
      <c r="AI89" s="256"/>
      <c r="AJ89" s="253"/>
      <c r="AK89" s="254"/>
      <c r="AL89" s="255" t="str">
        <f t="shared" si="41"/>
        <v/>
      </c>
      <c r="AM89" s="256"/>
      <c r="AN89" s="253"/>
      <c r="AO89" s="254"/>
      <c r="AP89" s="255" t="str">
        <f t="shared" si="21"/>
        <v/>
      </c>
      <c r="AQ89" s="116"/>
      <c r="AR89" s="116"/>
      <c r="AS89" s="117"/>
      <c r="AT89" s="118"/>
      <c r="AU89" s="119" t="str">
        <f>IF(D89&lt;&gt; "", IF(COUNTIF($D$12:$D89,$D89)&gt;1,0,IF(SUM(N89,U89,AB89)&gt;0,IF(AND(X89="",OR(Q89&lt;&gt;"",J89&lt;&gt;"")),IF(Q89&lt;&gt;"",Q89,IF(J89&lt;&gt;"",J89,0)),IF(AND(Q89&lt;&gt;"",J89&lt;&gt;"",Q89=J89),Q89,X89)),0)),"")</f>
        <v/>
      </c>
      <c r="AV89" s="119" t="str">
        <f>IF(D89&lt;&gt;"",IF(COUNTIF($D$12:$D89,$D89)&gt;1,0,IF(SUM(O89,V89,AC89)&gt;0,IF(AND(X89="",OR(Q89&lt;&gt;"",J89&lt;&gt;"")),IF(Q89&lt;&gt;"",Q89,IF(J89&lt;&gt;"",J89,0)),IF(AND(Q89&lt;&gt;"",J89&lt;&gt;"",Q89=J89),Q89,X89)),0)),"")</f>
        <v/>
      </c>
      <c r="AW89" s="119" t="str">
        <f>IF(D89&lt;&gt;"",IF(COUNTIF($D$12:$D89,$D89)&gt;1,0,IF(SUM(P89,W89,AD89)&gt;0,IF(AND(X89="",OR(Q89&lt;&gt;"",J89&lt;&gt;"")),IF(Q89&lt;&gt;"",Q89,IF(J89&lt;&gt;"",J89,0)),IF(AND(Q89&lt;&gt;"",J89&lt;&gt;"",Q89=J89),Q89,X89)),0)),"")</f>
        <v/>
      </c>
      <c r="AX89" s="118" t="str">
        <f t="shared" si="22"/>
        <v/>
      </c>
      <c r="AY89" s="118" t="str">
        <f t="shared" si="23"/>
        <v/>
      </c>
      <c r="AZ89" s="118" t="str">
        <f t="shared" si="24"/>
        <v/>
      </c>
      <c r="BA89" s="118" t="str">
        <f t="shared" si="25"/>
        <v/>
      </c>
      <c r="BB89" s="118" t="str">
        <f t="shared" si="26"/>
        <v/>
      </c>
      <c r="BC89" s="118" t="str">
        <f t="shared" si="27"/>
        <v/>
      </c>
      <c r="BD89" s="118" t="str">
        <f t="shared" si="28"/>
        <v/>
      </c>
      <c r="BE89" s="118" t="str">
        <f t="shared" si="29"/>
        <v/>
      </c>
      <c r="BF89" s="118" t="str">
        <f t="shared" si="30"/>
        <v/>
      </c>
      <c r="BG89" s="120"/>
      <c r="BH89" s="120" t="str">
        <f t="shared" si="31"/>
        <v/>
      </c>
      <c r="BI89" s="120" t="str">
        <f t="shared" si="32"/>
        <v/>
      </c>
      <c r="BJ89" s="121"/>
      <c r="BK89" s="120" t="str">
        <f t="shared" si="33"/>
        <v/>
      </c>
      <c r="BL89" s="120" t="str">
        <f t="shared" si="34"/>
        <v/>
      </c>
      <c r="BM89" s="120" t="str">
        <f t="shared" si="35"/>
        <v/>
      </c>
      <c r="BN89" s="120" t="str">
        <f t="shared" si="36"/>
        <v/>
      </c>
      <c r="BO89" s="98" t="str">
        <f t="shared" si="37"/>
        <v/>
      </c>
      <c r="BP89" s="98" t="str">
        <f t="shared" si="38"/>
        <v/>
      </c>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row>
    <row r="90" spans="1:97" s="4" customFormat="1" ht="18.75" customHeight="1" x14ac:dyDescent="0.2">
      <c r="A90" s="3">
        <f t="shared" si="39"/>
        <v>78</v>
      </c>
      <c r="B90" s="263"/>
      <c r="C90" s="263"/>
      <c r="D90" s="263"/>
      <c r="E90" s="259"/>
      <c r="F90" s="259"/>
      <c r="G90" s="43"/>
      <c r="H90" s="264"/>
      <c r="I90" s="261"/>
      <c r="J90" s="106"/>
      <c r="K90" s="247"/>
      <c r="L90" s="247"/>
      <c r="M90" s="247"/>
      <c r="N90" s="248" t="str">
        <f>IF(AND(K90&lt;&gt;"",L90&lt;&gt;"",J90&lt;&gt;""),ROUND(MIN(IF(OR(J90="OZZ",J90="ZZ"),5000,17300),TRUNC(0.75*(SUMIF($D$12:$D90,$D90,K$12:K90)+SUMIF($D$12:$D90,$D90,L$12:L90)),2)) - SUMIF($D$12:$D89,$D90,N$12:N89),2),"")</f>
        <v/>
      </c>
      <c r="O90" s="249" t="str">
        <f>IF(AND(K90&lt;&gt;"",L90&lt;&gt;"",M90&lt;&gt;"",J90&lt;&gt;"",AH90&lt;&gt;""),IF(OR(J90="OZZ",J90="ZZ"),ROUND(0-SUMIF($D$12:$D89,$D90,O$12:O89),2),IF(M90=0,0,ROUND(MIN(MIN(17300,TRUNC(0.75*(SUMIF($D$12:$D$2012,$D90,K$12:K$2012)+SUMIF($D$12:$D$2012,$D90,L$12:L$2012)),2)+SUMIF($D$12:$D90,$D90,AH$12:AH90))-SUMIF($D$12:$D89,$D90,O$12:O89)-SUMIF($D$12:$D$2012,$D90,N$12:N$2012),AH90),2))),"")</f>
        <v/>
      </c>
      <c r="P90" s="250" t="str">
        <f>IF(J90&lt;&gt;"",1000 - SUMIF($D$12:$D89,$D90,P$12:P89),"")</f>
        <v/>
      </c>
      <c r="Q90" s="106"/>
      <c r="R90" s="247"/>
      <c r="S90" s="247"/>
      <c r="T90" s="247"/>
      <c r="U90" s="248" t="str">
        <f>IF(AND(R90&lt;&gt;"",S90&lt;&gt;"",Q90&lt;&gt;""),ROUND(MIN(IF(OR(Q90="OZZ",Q90="ZZ"),5000,17300),TRUNC(0.75*(SUMIF($D$12:$D90,$D90,R$12:R90)+SUMIF($D$12:$D90,$D90,S$12:S90)),2)) - SUMIF($D$12:$D89,$D90,U$12:U89),2),"")</f>
        <v/>
      </c>
      <c r="V90" s="248" t="str">
        <f>IF(AND(R90&lt;&gt;"",S90&lt;&gt;"",T90&lt;&gt;"",Q90&lt;&gt;"",AL90&lt;&gt;""),IF(OR(Q90="OZZ",Q90="ZZ"),ROUND(0-SUMIF($D$12:$D89,$D90,V$12:V89),2),IF(T90=0,0,ROUND(MIN(MIN(17300,TRUNC(0.75*(SUMIF($D$12:$D$2012,$D90,R$12:R$2012)+SUMIF($D$12:$D$2012,$D90,S$12:S$2012)),2)+SUMIF($D$12:$D90,$D90,AL$12:AL90))-SUMIF($D$12:$D89,$D90,V$12:V89)-SUMIF($D$12:$D$2012,$D90,U$12:U$2012),AL90),2))),"")</f>
        <v/>
      </c>
      <c r="W90" s="250" t="str">
        <f>IF(Q90&lt;&gt;"",1000 - SUMIF($D$12:$D89,$D90,W$12:W89),"")</f>
        <v/>
      </c>
      <c r="X90" s="106"/>
      <c r="Y90" s="247"/>
      <c r="Z90" s="247"/>
      <c r="AA90" s="247"/>
      <c r="AB90" s="248" t="str">
        <f>IF(AND(Y90&lt;&gt;"",Z90&lt;&gt;"",X90&lt;&gt;""),ROUND(MIN(IF(OR(X90="OZZ",X90="ZZ"),5000,17300),TRUNC(0.75*(SUMIF($D$12:$D90,$D90,Y$12:Y90)+SUMIF($D$12:$D90,$D90,Z$12:Z90)),2)) - SUMIF($D$12:$D89,$D90,AB$12:AB89),2),"")</f>
        <v/>
      </c>
      <c r="AC90" s="251" t="str">
        <f>IF(AND(Y90&lt;&gt;"",Z90&lt;&gt;"",AA90&lt;&gt;"",X90&lt;&gt;"",AP90&lt;&gt;""),IF(OR(X90="OZZ",X90="ZZ"),ROUND(0-SUMIF($D$12:$D89,$D90,AC$12:AC89),2),IF(AA90=0,0,ROUND(MIN(MIN(17300,TRUNC(0.75*(SUMIF($D$12:$D$2012,$D90,Y$12:Y$2012)+SUMIF($D$12:$D$2012,$D90,Z$12:Z$2012)),2)+SUMIF($D$12:$D90,$D90,AP$12:AP90))-SUMIF($D$12:$D89,$D90,AC$12:AC89)-SUMIF($D$12:$D$2012,$D90,AB$12:AB$2012),AP90),2))),"")</f>
        <v/>
      </c>
      <c r="AD90" s="250" t="str">
        <f>IF(X90&lt;&gt;"",1000 - SUMIF($D$12:$D89,$D90,AD$12:AD89),"")</f>
        <v/>
      </c>
      <c r="AE90" s="252"/>
      <c r="AF90" s="253"/>
      <c r="AG90" s="254"/>
      <c r="AH90" s="255" t="str">
        <f t="shared" si="40"/>
        <v/>
      </c>
      <c r="AI90" s="256"/>
      <c r="AJ90" s="253"/>
      <c r="AK90" s="254"/>
      <c r="AL90" s="255" t="str">
        <f t="shared" si="41"/>
        <v/>
      </c>
      <c r="AM90" s="256"/>
      <c r="AN90" s="253"/>
      <c r="AO90" s="254"/>
      <c r="AP90" s="255" t="str">
        <f t="shared" si="21"/>
        <v/>
      </c>
      <c r="AQ90" s="116"/>
      <c r="AR90" s="116"/>
      <c r="AS90" s="117"/>
      <c r="AT90" s="118"/>
      <c r="AU90" s="119" t="str">
        <f>IF(D90&lt;&gt; "", IF(COUNTIF($D$12:$D90,$D90)&gt;1,0,IF(SUM(N90,U90,AB90)&gt;0,IF(AND(X90="",OR(Q90&lt;&gt;"",J90&lt;&gt;"")),IF(Q90&lt;&gt;"",Q90,IF(J90&lt;&gt;"",J90,0)),IF(AND(Q90&lt;&gt;"",J90&lt;&gt;"",Q90=J90),Q90,X90)),0)),"")</f>
        <v/>
      </c>
      <c r="AV90" s="119" t="str">
        <f>IF(D90&lt;&gt;"",IF(COUNTIF($D$12:$D90,$D90)&gt;1,0,IF(SUM(O90,V90,AC90)&gt;0,IF(AND(X90="",OR(Q90&lt;&gt;"",J90&lt;&gt;"")),IF(Q90&lt;&gt;"",Q90,IF(J90&lt;&gt;"",J90,0)),IF(AND(Q90&lt;&gt;"",J90&lt;&gt;"",Q90=J90),Q90,X90)),0)),"")</f>
        <v/>
      </c>
      <c r="AW90" s="119" t="str">
        <f>IF(D90&lt;&gt;"",IF(COUNTIF($D$12:$D90,$D90)&gt;1,0,IF(SUM(P90,W90,AD90)&gt;0,IF(AND(X90="",OR(Q90&lt;&gt;"",J90&lt;&gt;"")),IF(Q90&lt;&gt;"",Q90,IF(J90&lt;&gt;"",J90,0)),IF(AND(Q90&lt;&gt;"",J90&lt;&gt;"",Q90=J90),Q90,X90)),0)),"")</f>
        <v/>
      </c>
      <c r="AX90" s="118" t="str">
        <f t="shared" si="22"/>
        <v/>
      </c>
      <c r="AY90" s="118" t="str">
        <f t="shared" si="23"/>
        <v/>
      </c>
      <c r="AZ90" s="118" t="str">
        <f t="shared" si="24"/>
        <v/>
      </c>
      <c r="BA90" s="118" t="str">
        <f t="shared" si="25"/>
        <v/>
      </c>
      <c r="BB90" s="118" t="str">
        <f t="shared" si="26"/>
        <v/>
      </c>
      <c r="BC90" s="118" t="str">
        <f t="shared" si="27"/>
        <v/>
      </c>
      <c r="BD90" s="118" t="str">
        <f t="shared" si="28"/>
        <v/>
      </c>
      <c r="BE90" s="118" t="str">
        <f t="shared" si="29"/>
        <v/>
      </c>
      <c r="BF90" s="118" t="str">
        <f t="shared" si="30"/>
        <v/>
      </c>
      <c r="BG90" s="120"/>
      <c r="BH90" s="120" t="str">
        <f t="shared" si="31"/>
        <v/>
      </c>
      <c r="BI90" s="120" t="str">
        <f t="shared" si="32"/>
        <v/>
      </c>
      <c r="BJ90" s="121"/>
      <c r="BK90" s="120" t="str">
        <f t="shared" si="33"/>
        <v/>
      </c>
      <c r="BL90" s="120" t="str">
        <f t="shared" si="34"/>
        <v/>
      </c>
      <c r="BM90" s="120" t="str">
        <f t="shared" si="35"/>
        <v/>
      </c>
      <c r="BN90" s="120" t="str">
        <f t="shared" si="36"/>
        <v/>
      </c>
      <c r="BO90" s="98" t="str">
        <f t="shared" si="37"/>
        <v/>
      </c>
      <c r="BP90" s="98" t="str">
        <f t="shared" si="38"/>
        <v/>
      </c>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row>
    <row r="91" spans="1:97" s="4" customFormat="1" ht="18.75" customHeight="1" x14ac:dyDescent="0.2">
      <c r="A91" s="3">
        <f t="shared" si="39"/>
        <v>79</v>
      </c>
      <c r="B91" s="263"/>
      <c r="C91" s="263"/>
      <c r="D91" s="263"/>
      <c r="E91" s="259"/>
      <c r="F91" s="259"/>
      <c r="G91" s="43"/>
      <c r="H91" s="264"/>
      <c r="I91" s="261"/>
      <c r="J91" s="106"/>
      <c r="K91" s="247"/>
      <c r="L91" s="247"/>
      <c r="M91" s="247"/>
      <c r="N91" s="248" t="str">
        <f>IF(AND(K91&lt;&gt;"",L91&lt;&gt;"",J91&lt;&gt;""),ROUND(MIN(IF(OR(J91="OZZ",J91="ZZ"),5000,17300),TRUNC(0.75*(SUMIF($D$12:$D91,$D91,K$12:K91)+SUMIF($D$12:$D91,$D91,L$12:L91)),2)) - SUMIF($D$12:$D90,$D91,N$12:N90),2),"")</f>
        <v/>
      </c>
      <c r="O91" s="249" t="str">
        <f>IF(AND(K91&lt;&gt;"",L91&lt;&gt;"",M91&lt;&gt;"",J91&lt;&gt;"",AH91&lt;&gt;""),IF(OR(J91="OZZ",J91="ZZ"),ROUND(0-SUMIF($D$12:$D90,$D91,O$12:O90),2),IF(M91=0,0,ROUND(MIN(MIN(17300,TRUNC(0.75*(SUMIF($D$12:$D$2012,$D91,K$12:K$2012)+SUMIF($D$12:$D$2012,$D91,L$12:L$2012)),2)+SUMIF($D$12:$D91,$D91,AH$12:AH91))-SUMIF($D$12:$D90,$D91,O$12:O90)-SUMIF($D$12:$D$2012,$D91,N$12:N$2012),AH91),2))),"")</f>
        <v/>
      </c>
      <c r="P91" s="250" t="str">
        <f>IF(J91&lt;&gt;"",1000 - SUMIF($D$12:$D90,$D91,P$12:P90),"")</f>
        <v/>
      </c>
      <c r="Q91" s="106"/>
      <c r="R91" s="247"/>
      <c r="S91" s="247"/>
      <c r="T91" s="247"/>
      <c r="U91" s="248" t="str">
        <f>IF(AND(R91&lt;&gt;"",S91&lt;&gt;"",Q91&lt;&gt;""),ROUND(MIN(IF(OR(Q91="OZZ",Q91="ZZ"),5000,17300),TRUNC(0.75*(SUMIF($D$12:$D91,$D91,R$12:R91)+SUMIF($D$12:$D91,$D91,S$12:S91)),2)) - SUMIF($D$12:$D90,$D91,U$12:U90),2),"")</f>
        <v/>
      </c>
      <c r="V91" s="248" t="str">
        <f>IF(AND(R91&lt;&gt;"",S91&lt;&gt;"",T91&lt;&gt;"",Q91&lt;&gt;"",AL91&lt;&gt;""),IF(OR(Q91="OZZ",Q91="ZZ"),ROUND(0-SUMIF($D$12:$D90,$D91,V$12:V90),2),IF(T91=0,0,ROUND(MIN(MIN(17300,TRUNC(0.75*(SUMIF($D$12:$D$2012,$D91,R$12:R$2012)+SUMIF($D$12:$D$2012,$D91,S$12:S$2012)),2)+SUMIF($D$12:$D91,$D91,AL$12:AL91))-SUMIF($D$12:$D90,$D91,V$12:V90)-SUMIF($D$12:$D$2012,$D91,U$12:U$2012),AL91),2))),"")</f>
        <v/>
      </c>
      <c r="W91" s="250" t="str">
        <f>IF(Q91&lt;&gt;"",1000 - SUMIF($D$12:$D90,$D91,W$12:W90),"")</f>
        <v/>
      </c>
      <c r="X91" s="106"/>
      <c r="Y91" s="247"/>
      <c r="Z91" s="247"/>
      <c r="AA91" s="247"/>
      <c r="AB91" s="248" t="str">
        <f>IF(AND(Y91&lt;&gt;"",Z91&lt;&gt;"",X91&lt;&gt;""),ROUND(MIN(IF(OR(X91="OZZ",X91="ZZ"),5000,17300),TRUNC(0.75*(SUMIF($D$12:$D91,$D91,Y$12:Y91)+SUMIF($D$12:$D91,$D91,Z$12:Z91)),2)) - SUMIF($D$12:$D90,$D91,AB$12:AB90),2),"")</f>
        <v/>
      </c>
      <c r="AC91" s="251" t="str">
        <f>IF(AND(Y91&lt;&gt;"",Z91&lt;&gt;"",AA91&lt;&gt;"",X91&lt;&gt;"",AP91&lt;&gt;""),IF(OR(X91="OZZ",X91="ZZ"),ROUND(0-SUMIF($D$12:$D90,$D91,AC$12:AC90),2),IF(AA91=0,0,ROUND(MIN(MIN(17300,TRUNC(0.75*(SUMIF($D$12:$D$2012,$D91,Y$12:Y$2012)+SUMIF($D$12:$D$2012,$D91,Z$12:Z$2012)),2)+SUMIF($D$12:$D91,$D91,AP$12:AP91))-SUMIF($D$12:$D90,$D91,AC$12:AC90)-SUMIF($D$12:$D$2012,$D91,AB$12:AB$2012),AP91),2))),"")</f>
        <v/>
      </c>
      <c r="AD91" s="250" t="str">
        <f>IF(X91&lt;&gt;"",1000 - SUMIF($D$12:$D90,$D91,AD$12:AD90),"")</f>
        <v/>
      </c>
      <c r="AE91" s="252"/>
      <c r="AF91" s="253"/>
      <c r="AG91" s="254"/>
      <c r="AH91" s="255" t="str">
        <f t="shared" si="40"/>
        <v/>
      </c>
      <c r="AI91" s="256"/>
      <c r="AJ91" s="253"/>
      <c r="AK91" s="254"/>
      <c r="AL91" s="255" t="str">
        <f t="shared" si="41"/>
        <v/>
      </c>
      <c r="AM91" s="256"/>
      <c r="AN91" s="253"/>
      <c r="AO91" s="254"/>
      <c r="AP91" s="255" t="str">
        <f t="shared" si="21"/>
        <v/>
      </c>
      <c r="AQ91" s="116"/>
      <c r="AR91" s="116"/>
      <c r="AS91" s="117"/>
      <c r="AT91" s="118"/>
      <c r="AU91" s="119" t="str">
        <f>IF(D91&lt;&gt; "", IF(COUNTIF($D$12:$D91,$D91)&gt;1,0,IF(SUM(N91,U91,AB91)&gt;0,IF(AND(X91="",OR(Q91&lt;&gt;"",J91&lt;&gt;"")),IF(Q91&lt;&gt;"",Q91,IF(J91&lt;&gt;"",J91,0)),IF(AND(Q91&lt;&gt;"",J91&lt;&gt;"",Q91=J91),Q91,X91)),0)),"")</f>
        <v/>
      </c>
      <c r="AV91" s="119" t="str">
        <f>IF(D91&lt;&gt;"",IF(COUNTIF($D$12:$D91,$D91)&gt;1,0,IF(SUM(O91,V91,AC91)&gt;0,IF(AND(X91="",OR(Q91&lt;&gt;"",J91&lt;&gt;"")),IF(Q91&lt;&gt;"",Q91,IF(J91&lt;&gt;"",J91,0)),IF(AND(Q91&lt;&gt;"",J91&lt;&gt;"",Q91=J91),Q91,X91)),0)),"")</f>
        <v/>
      </c>
      <c r="AW91" s="119" t="str">
        <f>IF(D91&lt;&gt;"",IF(COUNTIF($D$12:$D91,$D91)&gt;1,0,IF(SUM(P91,W91,AD91)&gt;0,IF(AND(X91="",OR(Q91&lt;&gt;"",J91&lt;&gt;"")),IF(Q91&lt;&gt;"",Q91,IF(J91&lt;&gt;"",J91,0)),IF(AND(Q91&lt;&gt;"",J91&lt;&gt;"",Q91=J91),Q91,X91)),0)),"")</f>
        <v/>
      </c>
      <c r="AX91" s="118" t="str">
        <f t="shared" si="22"/>
        <v/>
      </c>
      <c r="AY91" s="118" t="str">
        <f t="shared" si="23"/>
        <v/>
      </c>
      <c r="AZ91" s="118" t="str">
        <f t="shared" si="24"/>
        <v/>
      </c>
      <c r="BA91" s="118" t="str">
        <f t="shared" si="25"/>
        <v/>
      </c>
      <c r="BB91" s="118" t="str">
        <f t="shared" si="26"/>
        <v/>
      </c>
      <c r="BC91" s="118" t="str">
        <f t="shared" si="27"/>
        <v/>
      </c>
      <c r="BD91" s="118" t="str">
        <f t="shared" si="28"/>
        <v/>
      </c>
      <c r="BE91" s="118" t="str">
        <f t="shared" si="29"/>
        <v/>
      </c>
      <c r="BF91" s="118" t="str">
        <f t="shared" si="30"/>
        <v/>
      </c>
      <c r="BG91" s="120"/>
      <c r="BH91" s="120" t="str">
        <f t="shared" si="31"/>
        <v/>
      </c>
      <c r="BI91" s="120" t="str">
        <f t="shared" si="32"/>
        <v/>
      </c>
      <c r="BJ91" s="121"/>
      <c r="BK91" s="120" t="str">
        <f t="shared" si="33"/>
        <v/>
      </c>
      <c r="BL91" s="120" t="str">
        <f t="shared" si="34"/>
        <v/>
      </c>
      <c r="BM91" s="120" t="str">
        <f t="shared" si="35"/>
        <v/>
      </c>
      <c r="BN91" s="120" t="str">
        <f t="shared" si="36"/>
        <v/>
      </c>
      <c r="BO91" s="98" t="str">
        <f t="shared" si="37"/>
        <v/>
      </c>
      <c r="BP91" s="98" t="str">
        <f t="shared" si="38"/>
        <v/>
      </c>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row>
    <row r="92" spans="1:97" s="4" customFormat="1" ht="18.75" customHeight="1" x14ac:dyDescent="0.2">
      <c r="A92" s="3">
        <f t="shared" si="39"/>
        <v>80</v>
      </c>
      <c r="B92" s="263"/>
      <c r="C92" s="263"/>
      <c r="D92" s="263"/>
      <c r="E92" s="259"/>
      <c r="F92" s="259"/>
      <c r="G92" s="43"/>
      <c r="H92" s="264"/>
      <c r="I92" s="261"/>
      <c r="J92" s="106"/>
      <c r="K92" s="247"/>
      <c r="L92" s="247"/>
      <c r="M92" s="247"/>
      <c r="N92" s="248" t="str">
        <f>IF(AND(K92&lt;&gt;"",L92&lt;&gt;"",J92&lt;&gt;""),ROUND(MIN(IF(OR(J92="OZZ",J92="ZZ"),5000,17300),TRUNC(0.75*(SUMIF($D$12:$D92,$D92,K$12:K92)+SUMIF($D$12:$D92,$D92,L$12:L92)),2)) - SUMIF($D$12:$D91,$D92,N$12:N91),2),"")</f>
        <v/>
      </c>
      <c r="O92" s="249" t="str">
        <f>IF(AND(K92&lt;&gt;"",L92&lt;&gt;"",M92&lt;&gt;"",J92&lt;&gt;"",AH92&lt;&gt;""),IF(OR(J92="OZZ",J92="ZZ"),ROUND(0-SUMIF($D$12:$D91,$D92,O$12:O91),2),IF(M92=0,0,ROUND(MIN(MIN(17300,TRUNC(0.75*(SUMIF($D$12:$D$2012,$D92,K$12:K$2012)+SUMIF($D$12:$D$2012,$D92,L$12:L$2012)),2)+SUMIF($D$12:$D92,$D92,AH$12:AH92))-SUMIF($D$12:$D91,$D92,O$12:O91)-SUMIF($D$12:$D$2012,$D92,N$12:N$2012),AH92),2))),"")</f>
        <v/>
      </c>
      <c r="P92" s="250" t="str">
        <f>IF(J92&lt;&gt;"",1000 - SUMIF($D$12:$D91,$D92,P$12:P91),"")</f>
        <v/>
      </c>
      <c r="Q92" s="106"/>
      <c r="R92" s="247"/>
      <c r="S92" s="247"/>
      <c r="T92" s="247"/>
      <c r="U92" s="248" t="str">
        <f>IF(AND(R92&lt;&gt;"",S92&lt;&gt;"",Q92&lt;&gt;""),ROUND(MIN(IF(OR(Q92="OZZ",Q92="ZZ"),5000,17300),TRUNC(0.75*(SUMIF($D$12:$D92,$D92,R$12:R92)+SUMIF($D$12:$D92,$D92,S$12:S92)),2)) - SUMIF($D$12:$D91,$D92,U$12:U91),2),"")</f>
        <v/>
      </c>
      <c r="V92" s="248" t="str">
        <f>IF(AND(R92&lt;&gt;"",S92&lt;&gt;"",T92&lt;&gt;"",Q92&lt;&gt;"",AL92&lt;&gt;""),IF(OR(Q92="OZZ",Q92="ZZ"),ROUND(0-SUMIF($D$12:$D91,$D92,V$12:V91),2),IF(T92=0,0,ROUND(MIN(MIN(17300,TRUNC(0.75*(SUMIF($D$12:$D$2012,$D92,R$12:R$2012)+SUMIF($D$12:$D$2012,$D92,S$12:S$2012)),2)+SUMIF($D$12:$D92,$D92,AL$12:AL92))-SUMIF($D$12:$D91,$D92,V$12:V91)-SUMIF($D$12:$D$2012,$D92,U$12:U$2012),AL92),2))),"")</f>
        <v/>
      </c>
      <c r="W92" s="250" t="str">
        <f>IF(Q92&lt;&gt;"",1000 - SUMIF($D$12:$D91,$D92,W$12:W91),"")</f>
        <v/>
      </c>
      <c r="X92" s="106"/>
      <c r="Y92" s="247"/>
      <c r="Z92" s="247"/>
      <c r="AA92" s="247"/>
      <c r="AB92" s="248" t="str">
        <f>IF(AND(Y92&lt;&gt;"",Z92&lt;&gt;"",X92&lt;&gt;""),ROUND(MIN(IF(OR(X92="OZZ",X92="ZZ"),5000,17300),TRUNC(0.75*(SUMIF($D$12:$D92,$D92,Y$12:Y92)+SUMIF($D$12:$D92,$D92,Z$12:Z92)),2)) - SUMIF($D$12:$D91,$D92,AB$12:AB91),2),"")</f>
        <v/>
      </c>
      <c r="AC92" s="251" t="str">
        <f>IF(AND(Y92&lt;&gt;"",Z92&lt;&gt;"",AA92&lt;&gt;"",X92&lt;&gt;"",AP92&lt;&gt;""),IF(OR(X92="OZZ",X92="ZZ"),ROUND(0-SUMIF($D$12:$D91,$D92,AC$12:AC91),2),IF(AA92=0,0,ROUND(MIN(MIN(17300,TRUNC(0.75*(SUMIF($D$12:$D$2012,$D92,Y$12:Y$2012)+SUMIF($D$12:$D$2012,$D92,Z$12:Z$2012)),2)+SUMIF($D$12:$D92,$D92,AP$12:AP92))-SUMIF($D$12:$D91,$D92,AC$12:AC91)-SUMIF($D$12:$D$2012,$D92,AB$12:AB$2012),AP92),2))),"")</f>
        <v/>
      </c>
      <c r="AD92" s="250" t="str">
        <f>IF(X92&lt;&gt;"",1000 - SUMIF($D$12:$D91,$D92,AD$12:AD91),"")</f>
        <v/>
      </c>
      <c r="AE92" s="252"/>
      <c r="AF92" s="253"/>
      <c r="AG92" s="254"/>
      <c r="AH92" s="255" t="str">
        <f t="shared" si="40"/>
        <v/>
      </c>
      <c r="AI92" s="256"/>
      <c r="AJ92" s="253"/>
      <c r="AK92" s="254"/>
      <c r="AL92" s="255" t="str">
        <f t="shared" si="41"/>
        <v/>
      </c>
      <c r="AM92" s="256"/>
      <c r="AN92" s="253"/>
      <c r="AO92" s="254"/>
      <c r="AP92" s="255" t="str">
        <f t="shared" si="21"/>
        <v/>
      </c>
      <c r="AQ92" s="116"/>
      <c r="AR92" s="116"/>
      <c r="AS92" s="117"/>
      <c r="AT92" s="118"/>
      <c r="AU92" s="119" t="str">
        <f>IF(D92&lt;&gt; "", IF(COUNTIF($D$12:$D92,$D92)&gt;1,0,IF(SUM(N92,U92,AB92)&gt;0,IF(AND(X92="",OR(Q92&lt;&gt;"",J92&lt;&gt;"")),IF(Q92&lt;&gt;"",Q92,IF(J92&lt;&gt;"",J92,0)),IF(AND(Q92&lt;&gt;"",J92&lt;&gt;"",Q92=J92),Q92,X92)),0)),"")</f>
        <v/>
      </c>
      <c r="AV92" s="119" t="str">
        <f>IF(D92&lt;&gt;"",IF(COUNTIF($D$12:$D92,$D92)&gt;1,0,IF(SUM(O92,V92,AC92)&gt;0,IF(AND(X92="",OR(Q92&lt;&gt;"",J92&lt;&gt;"")),IF(Q92&lt;&gt;"",Q92,IF(J92&lt;&gt;"",J92,0)),IF(AND(Q92&lt;&gt;"",J92&lt;&gt;"",Q92=J92),Q92,X92)),0)),"")</f>
        <v/>
      </c>
      <c r="AW92" s="119" t="str">
        <f>IF(D92&lt;&gt;"",IF(COUNTIF($D$12:$D92,$D92)&gt;1,0,IF(SUM(P92,W92,AD92)&gt;0,IF(AND(X92="",OR(Q92&lt;&gt;"",J92&lt;&gt;"")),IF(Q92&lt;&gt;"",Q92,IF(J92&lt;&gt;"",J92,0)),IF(AND(Q92&lt;&gt;"",J92&lt;&gt;"",Q92=J92),Q92,X92)),0)),"")</f>
        <v/>
      </c>
      <c r="AX92" s="118" t="str">
        <f t="shared" si="22"/>
        <v/>
      </c>
      <c r="AY92" s="118" t="str">
        <f t="shared" si="23"/>
        <v/>
      </c>
      <c r="AZ92" s="118" t="str">
        <f t="shared" si="24"/>
        <v/>
      </c>
      <c r="BA92" s="118" t="str">
        <f t="shared" si="25"/>
        <v/>
      </c>
      <c r="BB92" s="118" t="str">
        <f t="shared" si="26"/>
        <v/>
      </c>
      <c r="BC92" s="118" t="str">
        <f t="shared" si="27"/>
        <v/>
      </c>
      <c r="BD92" s="118" t="str">
        <f t="shared" si="28"/>
        <v/>
      </c>
      <c r="BE92" s="118" t="str">
        <f t="shared" si="29"/>
        <v/>
      </c>
      <c r="BF92" s="118" t="str">
        <f t="shared" si="30"/>
        <v/>
      </c>
      <c r="BG92" s="120"/>
      <c r="BH92" s="120" t="str">
        <f t="shared" si="31"/>
        <v/>
      </c>
      <c r="BI92" s="120" t="str">
        <f t="shared" si="32"/>
        <v/>
      </c>
      <c r="BJ92" s="121"/>
      <c r="BK92" s="120" t="str">
        <f t="shared" si="33"/>
        <v/>
      </c>
      <c r="BL92" s="120" t="str">
        <f t="shared" si="34"/>
        <v/>
      </c>
      <c r="BM92" s="120" t="str">
        <f t="shared" si="35"/>
        <v/>
      </c>
      <c r="BN92" s="120" t="str">
        <f t="shared" si="36"/>
        <v/>
      </c>
      <c r="BO92" s="98" t="str">
        <f t="shared" si="37"/>
        <v/>
      </c>
      <c r="BP92" s="98" t="str">
        <f t="shared" si="38"/>
        <v/>
      </c>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row>
    <row r="93" spans="1:97" s="4" customFormat="1" ht="18.75" customHeight="1" x14ac:dyDescent="0.2">
      <c r="A93" s="3">
        <f t="shared" si="39"/>
        <v>81</v>
      </c>
      <c r="B93" s="263"/>
      <c r="C93" s="263"/>
      <c r="D93" s="263"/>
      <c r="E93" s="259"/>
      <c r="F93" s="259"/>
      <c r="G93" s="43"/>
      <c r="H93" s="264"/>
      <c r="I93" s="261"/>
      <c r="J93" s="106"/>
      <c r="K93" s="247"/>
      <c r="L93" s="247"/>
      <c r="M93" s="247"/>
      <c r="N93" s="248" t="str">
        <f>IF(AND(K93&lt;&gt;"",L93&lt;&gt;"",J93&lt;&gt;""),ROUND(MIN(IF(OR(J93="OZZ",J93="ZZ"),5000,17300),TRUNC(0.75*(SUMIF($D$12:$D93,$D93,K$12:K93)+SUMIF($D$12:$D93,$D93,L$12:L93)),2)) - SUMIF($D$12:$D92,$D93,N$12:N92),2),"")</f>
        <v/>
      </c>
      <c r="O93" s="249" t="str">
        <f>IF(AND(K93&lt;&gt;"",L93&lt;&gt;"",M93&lt;&gt;"",J93&lt;&gt;"",AH93&lt;&gt;""),IF(OR(J93="OZZ",J93="ZZ"),ROUND(0-SUMIF($D$12:$D92,$D93,O$12:O92),2),IF(M93=0,0,ROUND(MIN(MIN(17300,TRUNC(0.75*(SUMIF($D$12:$D$2012,$D93,K$12:K$2012)+SUMIF($D$12:$D$2012,$D93,L$12:L$2012)),2)+SUMIF($D$12:$D93,$D93,AH$12:AH93))-SUMIF($D$12:$D92,$D93,O$12:O92)-SUMIF($D$12:$D$2012,$D93,N$12:N$2012),AH93),2))),"")</f>
        <v/>
      </c>
      <c r="P93" s="250" t="str">
        <f>IF(J93&lt;&gt;"",1000 - SUMIF($D$12:$D92,$D93,P$12:P92),"")</f>
        <v/>
      </c>
      <c r="Q93" s="106"/>
      <c r="R93" s="247"/>
      <c r="S93" s="247"/>
      <c r="T93" s="247"/>
      <c r="U93" s="248" t="str">
        <f>IF(AND(R93&lt;&gt;"",S93&lt;&gt;"",Q93&lt;&gt;""),ROUND(MIN(IF(OR(Q93="OZZ",Q93="ZZ"),5000,17300),TRUNC(0.75*(SUMIF($D$12:$D93,$D93,R$12:R93)+SUMIF($D$12:$D93,$D93,S$12:S93)),2)) - SUMIF($D$12:$D92,$D93,U$12:U92),2),"")</f>
        <v/>
      </c>
      <c r="V93" s="248" t="str">
        <f>IF(AND(R93&lt;&gt;"",S93&lt;&gt;"",T93&lt;&gt;"",Q93&lt;&gt;"",AL93&lt;&gt;""),IF(OR(Q93="OZZ",Q93="ZZ"),ROUND(0-SUMIF($D$12:$D92,$D93,V$12:V92),2),IF(T93=0,0,ROUND(MIN(MIN(17300,TRUNC(0.75*(SUMIF($D$12:$D$2012,$D93,R$12:R$2012)+SUMIF($D$12:$D$2012,$D93,S$12:S$2012)),2)+SUMIF($D$12:$D93,$D93,AL$12:AL93))-SUMIF($D$12:$D92,$D93,V$12:V92)-SUMIF($D$12:$D$2012,$D93,U$12:U$2012),AL93),2))),"")</f>
        <v/>
      </c>
      <c r="W93" s="250" t="str">
        <f>IF(Q93&lt;&gt;"",1000 - SUMIF($D$12:$D92,$D93,W$12:W92),"")</f>
        <v/>
      </c>
      <c r="X93" s="106"/>
      <c r="Y93" s="247"/>
      <c r="Z93" s="247"/>
      <c r="AA93" s="247"/>
      <c r="AB93" s="248" t="str">
        <f>IF(AND(Y93&lt;&gt;"",Z93&lt;&gt;"",X93&lt;&gt;""),ROUND(MIN(IF(OR(X93="OZZ",X93="ZZ"),5000,17300),TRUNC(0.75*(SUMIF($D$12:$D93,$D93,Y$12:Y93)+SUMIF($D$12:$D93,$D93,Z$12:Z93)),2)) - SUMIF($D$12:$D92,$D93,AB$12:AB92),2),"")</f>
        <v/>
      </c>
      <c r="AC93" s="251" t="str">
        <f>IF(AND(Y93&lt;&gt;"",Z93&lt;&gt;"",AA93&lt;&gt;"",X93&lt;&gt;"",AP93&lt;&gt;""),IF(OR(X93="OZZ",X93="ZZ"),ROUND(0-SUMIF($D$12:$D92,$D93,AC$12:AC92),2),IF(AA93=0,0,ROUND(MIN(MIN(17300,TRUNC(0.75*(SUMIF($D$12:$D$2012,$D93,Y$12:Y$2012)+SUMIF($D$12:$D$2012,$D93,Z$12:Z$2012)),2)+SUMIF($D$12:$D93,$D93,AP$12:AP93))-SUMIF($D$12:$D92,$D93,AC$12:AC92)-SUMIF($D$12:$D$2012,$D93,AB$12:AB$2012),AP93),2))),"")</f>
        <v/>
      </c>
      <c r="AD93" s="250" t="str">
        <f>IF(X93&lt;&gt;"",1000 - SUMIF($D$12:$D92,$D93,AD$12:AD92),"")</f>
        <v/>
      </c>
      <c r="AE93" s="252"/>
      <c r="AF93" s="253"/>
      <c r="AG93" s="254"/>
      <c r="AH93" s="255" t="str">
        <f t="shared" si="40"/>
        <v/>
      </c>
      <c r="AI93" s="256"/>
      <c r="AJ93" s="253"/>
      <c r="AK93" s="254"/>
      <c r="AL93" s="255" t="str">
        <f t="shared" si="41"/>
        <v/>
      </c>
      <c r="AM93" s="256"/>
      <c r="AN93" s="253"/>
      <c r="AO93" s="254"/>
      <c r="AP93" s="255" t="str">
        <f t="shared" si="21"/>
        <v/>
      </c>
      <c r="AQ93" s="116"/>
      <c r="AR93" s="116"/>
      <c r="AS93" s="117"/>
      <c r="AT93" s="118"/>
      <c r="AU93" s="119" t="str">
        <f>IF(D93&lt;&gt; "", IF(COUNTIF($D$12:$D93,$D93)&gt;1,0,IF(SUM(N93,U93,AB93)&gt;0,IF(AND(X93="",OR(Q93&lt;&gt;"",J93&lt;&gt;"")),IF(Q93&lt;&gt;"",Q93,IF(J93&lt;&gt;"",J93,0)),IF(AND(Q93&lt;&gt;"",J93&lt;&gt;"",Q93=J93),Q93,X93)),0)),"")</f>
        <v/>
      </c>
      <c r="AV93" s="119" t="str">
        <f>IF(D93&lt;&gt;"",IF(COUNTIF($D$12:$D93,$D93)&gt;1,0,IF(SUM(O93,V93,AC93)&gt;0,IF(AND(X93="",OR(Q93&lt;&gt;"",J93&lt;&gt;"")),IF(Q93&lt;&gt;"",Q93,IF(J93&lt;&gt;"",J93,0)),IF(AND(Q93&lt;&gt;"",J93&lt;&gt;"",Q93=J93),Q93,X93)),0)),"")</f>
        <v/>
      </c>
      <c r="AW93" s="119" t="str">
        <f>IF(D93&lt;&gt;"",IF(COUNTIF($D$12:$D93,$D93)&gt;1,0,IF(SUM(P93,W93,AD93)&gt;0,IF(AND(X93="",OR(Q93&lt;&gt;"",J93&lt;&gt;"")),IF(Q93&lt;&gt;"",Q93,IF(J93&lt;&gt;"",J93,0)),IF(AND(Q93&lt;&gt;"",J93&lt;&gt;"",Q93=J93),Q93,X93)),0)),"")</f>
        <v/>
      </c>
      <c r="AX93" s="118" t="str">
        <f t="shared" si="22"/>
        <v/>
      </c>
      <c r="AY93" s="118" t="str">
        <f t="shared" si="23"/>
        <v/>
      </c>
      <c r="AZ93" s="118" t="str">
        <f t="shared" si="24"/>
        <v/>
      </c>
      <c r="BA93" s="118" t="str">
        <f t="shared" si="25"/>
        <v/>
      </c>
      <c r="BB93" s="118" t="str">
        <f t="shared" si="26"/>
        <v/>
      </c>
      <c r="BC93" s="118" t="str">
        <f t="shared" si="27"/>
        <v/>
      </c>
      <c r="BD93" s="118" t="str">
        <f t="shared" si="28"/>
        <v/>
      </c>
      <c r="BE93" s="118" t="str">
        <f t="shared" si="29"/>
        <v/>
      </c>
      <c r="BF93" s="118" t="str">
        <f t="shared" si="30"/>
        <v/>
      </c>
      <c r="BG93" s="120"/>
      <c r="BH93" s="120" t="str">
        <f t="shared" si="31"/>
        <v/>
      </c>
      <c r="BI93" s="120" t="str">
        <f t="shared" si="32"/>
        <v/>
      </c>
      <c r="BJ93" s="121"/>
      <c r="BK93" s="120" t="str">
        <f t="shared" si="33"/>
        <v/>
      </c>
      <c r="BL93" s="120" t="str">
        <f t="shared" si="34"/>
        <v/>
      </c>
      <c r="BM93" s="120" t="str">
        <f t="shared" si="35"/>
        <v/>
      </c>
      <c r="BN93" s="120" t="str">
        <f t="shared" si="36"/>
        <v/>
      </c>
      <c r="BO93" s="98" t="str">
        <f t="shared" si="37"/>
        <v/>
      </c>
      <c r="BP93" s="98" t="str">
        <f t="shared" si="38"/>
        <v/>
      </c>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row>
    <row r="94" spans="1:97" s="4" customFormat="1" ht="18.75" customHeight="1" x14ac:dyDescent="0.2">
      <c r="A94" s="3">
        <f t="shared" si="39"/>
        <v>82</v>
      </c>
      <c r="B94" s="263"/>
      <c r="C94" s="263"/>
      <c r="D94" s="263"/>
      <c r="E94" s="259"/>
      <c r="F94" s="259"/>
      <c r="G94" s="43"/>
      <c r="H94" s="264"/>
      <c r="I94" s="261"/>
      <c r="J94" s="106"/>
      <c r="K94" s="247"/>
      <c r="L94" s="247"/>
      <c r="M94" s="247"/>
      <c r="N94" s="248" t="str">
        <f>IF(AND(K94&lt;&gt;"",L94&lt;&gt;"",J94&lt;&gt;""),ROUND(MIN(IF(OR(J94="OZZ",J94="ZZ"),5000,17300),TRUNC(0.75*(SUMIF($D$12:$D94,$D94,K$12:K94)+SUMIF($D$12:$D94,$D94,L$12:L94)),2)) - SUMIF($D$12:$D93,$D94,N$12:N93),2),"")</f>
        <v/>
      </c>
      <c r="O94" s="249" t="str">
        <f>IF(AND(K94&lt;&gt;"",L94&lt;&gt;"",M94&lt;&gt;"",J94&lt;&gt;"",AH94&lt;&gt;""),IF(OR(J94="OZZ",J94="ZZ"),ROUND(0-SUMIF($D$12:$D93,$D94,O$12:O93),2),IF(M94=0,0,ROUND(MIN(MIN(17300,TRUNC(0.75*(SUMIF($D$12:$D$2012,$D94,K$12:K$2012)+SUMIF($D$12:$D$2012,$D94,L$12:L$2012)),2)+SUMIF($D$12:$D94,$D94,AH$12:AH94))-SUMIF($D$12:$D93,$D94,O$12:O93)-SUMIF($D$12:$D$2012,$D94,N$12:N$2012),AH94),2))),"")</f>
        <v/>
      </c>
      <c r="P94" s="250" t="str">
        <f>IF(J94&lt;&gt;"",1000 - SUMIF($D$12:$D93,$D94,P$12:P93),"")</f>
        <v/>
      </c>
      <c r="Q94" s="106"/>
      <c r="R94" s="247"/>
      <c r="S94" s="247"/>
      <c r="T94" s="247"/>
      <c r="U94" s="248" t="str">
        <f>IF(AND(R94&lt;&gt;"",S94&lt;&gt;"",Q94&lt;&gt;""),ROUND(MIN(IF(OR(Q94="OZZ",Q94="ZZ"),5000,17300),TRUNC(0.75*(SUMIF($D$12:$D94,$D94,R$12:R94)+SUMIF($D$12:$D94,$D94,S$12:S94)),2)) - SUMIF($D$12:$D93,$D94,U$12:U93),2),"")</f>
        <v/>
      </c>
      <c r="V94" s="248" t="str">
        <f>IF(AND(R94&lt;&gt;"",S94&lt;&gt;"",T94&lt;&gt;"",Q94&lt;&gt;"",AL94&lt;&gt;""),IF(OR(Q94="OZZ",Q94="ZZ"),ROUND(0-SUMIF($D$12:$D93,$D94,V$12:V93),2),IF(T94=0,0,ROUND(MIN(MIN(17300,TRUNC(0.75*(SUMIF($D$12:$D$2012,$D94,R$12:R$2012)+SUMIF($D$12:$D$2012,$D94,S$12:S$2012)),2)+SUMIF($D$12:$D94,$D94,AL$12:AL94))-SUMIF($D$12:$D93,$D94,V$12:V93)-SUMIF($D$12:$D$2012,$D94,U$12:U$2012),AL94),2))),"")</f>
        <v/>
      </c>
      <c r="W94" s="250" t="str">
        <f>IF(Q94&lt;&gt;"",1000 - SUMIF($D$12:$D93,$D94,W$12:W93),"")</f>
        <v/>
      </c>
      <c r="X94" s="106"/>
      <c r="Y94" s="247"/>
      <c r="Z94" s="247"/>
      <c r="AA94" s="247"/>
      <c r="AB94" s="248" t="str">
        <f>IF(AND(Y94&lt;&gt;"",Z94&lt;&gt;"",X94&lt;&gt;""),ROUND(MIN(IF(OR(X94="OZZ",X94="ZZ"),5000,17300),TRUNC(0.75*(SUMIF($D$12:$D94,$D94,Y$12:Y94)+SUMIF($D$12:$D94,$D94,Z$12:Z94)),2)) - SUMIF($D$12:$D93,$D94,AB$12:AB93),2),"")</f>
        <v/>
      </c>
      <c r="AC94" s="251" t="str">
        <f>IF(AND(Y94&lt;&gt;"",Z94&lt;&gt;"",AA94&lt;&gt;"",X94&lt;&gt;"",AP94&lt;&gt;""),IF(OR(X94="OZZ",X94="ZZ"),ROUND(0-SUMIF($D$12:$D93,$D94,AC$12:AC93),2),IF(AA94=0,0,ROUND(MIN(MIN(17300,TRUNC(0.75*(SUMIF($D$12:$D$2012,$D94,Y$12:Y$2012)+SUMIF($D$12:$D$2012,$D94,Z$12:Z$2012)),2)+SUMIF($D$12:$D94,$D94,AP$12:AP94))-SUMIF($D$12:$D93,$D94,AC$12:AC93)-SUMIF($D$12:$D$2012,$D94,AB$12:AB$2012),AP94),2))),"")</f>
        <v/>
      </c>
      <c r="AD94" s="250" t="str">
        <f>IF(X94&lt;&gt;"",1000 - SUMIF($D$12:$D93,$D94,AD$12:AD93),"")</f>
        <v/>
      </c>
      <c r="AE94" s="252"/>
      <c r="AF94" s="253"/>
      <c r="AG94" s="254"/>
      <c r="AH94" s="255" t="str">
        <f t="shared" si="40"/>
        <v/>
      </c>
      <c r="AI94" s="256"/>
      <c r="AJ94" s="253"/>
      <c r="AK94" s="254"/>
      <c r="AL94" s="255" t="str">
        <f t="shared" si="41"/>
        <v/>
      </c>
      <c r="AM94" s="256"/>
      <c r="AN94" s="253"/>
      <c r="AO94" s="254"/>
      <c r="AP94" s="255" t="str">
        <f t="shared" si="21"/>
        <v/>
      </c>
      <c r="AQ94" s="116"/>
      <c r="AR94" s="116"/>
      <c r="AS94" s="117"/>
      <c r="AT94" s="118"/>
      <c r="AU94" s="119" t="str">
        <f>IF(D94&lt;&gt; "", IF(COUNTIF($D$12:$D94,$D94)&gt;1,0,IF(SUM(N94,U94,AB94)&gt;0,IF(AND(X94="",OR(Q94&lt;&gt;"",J94&lt;&gt;"")),IF(Q94&lt;&gt;"",Q94,IF(J94&lt;&gt;"",J94,0)),IF(AND(Q94&lt;&gt;"",J94&lt;&gt;"",Q94=J94),Q94,X94)),0)),"")</f>
        <v/>
      </c>
      <c r="AV94" s="119" t="str">
        <f>IF(D94&lt;&gt;"",IF(COUNTIF($D$12:$D94,$D94)&gt;1,0,IF(SUM(O94,V94,AC94)&gt;0,IF(AND(X94="",OR(Q94&lt;&gt;"",J94&lt;&gt;"")),IF(Q94&lt;&gt;"",Q94,IF(J94&lt;&gt;"",J94,0)),IF(AND(Q94&lt;&gt;"",J94&lt;&gt;"",Q94=J94),Q94,X94)),0)),"")</f>
        <v/>
      </c>
      <c r="AW94" s="119" t="str">
        <f>IF(D94&lt;&gt;"",IF(COUNTIF($D$12:$D94,$D94)&gt;1,0,IF(SUM(P94,W94,AD94)&gt;0,IF(AND(X94="",OR(Q94&lt;&gt;"",J94&lt;&gt;"")),IF(Q94&lt;&gt;"",Q94,IF(J94&lt;&gt;"",J94,0)),IF(AND(Q94&lt;&gt;"",J94&lt;&gt;"",Q94=J94),Q94,X94)),0)),"")</f>
        <v/>
      </c>
      <c r="AX94" s="118" t="str">
        <f t="shared" si="22"/>
        <v/>
      </c>
      <c r="AY94" s="118" t="str">
        <f t="shared" si="23"/>
        <v/>
      </c>
      <c r="AZ94" s="118" t="str">
        <f t="shared" si="24"/>
        <v/>
      </c>
      <c r="BA94" s="118" t="str">
        <f t="shared" si="25"/>
        <v/>
      </c>
      <c r="BB94" s="118" t="str">
        <f t="shared" si="26"/>
        <v/>
      </c>
      <c r="BC94" s="118" t="str">
        <f t="shared" si="27"/>
        <v/>
      </c>
      <c r="BD94" s="118" t="str">
        <f t="shared" si="28"/>
        <v/>
      </c>
      <c r="BE94" s="118" t="str">
        <f t="shared" si="29"/>
        <v/>
      </c>
      <c r="BF94" s="118" t="str">
        <f t="shared" si="30"/>
        <v/>
      </c>
      <c r="BG94" s="120"/>
      <c r="BH94" s="120" t="str">
        <f t="shared" si="31"/>
        <v/>
      </c>
      <c r="BI94" s="120" t="str">
        <f t="shared" si="32"/>
        <v/>
      </c>
      <c r="BJ94" s="121"/>
      <c r="BK94" s="120" t="str">
        <f t="shared" si="33"/>
        <v/>
      </c>
      <c r="BL94" s="120" t="str">
        <f t="shared" si="34"/>
        <v/>
      </c>
      <c r="BM94" s="120" t="str">
        <f t="shared" si="35"/>
        <v/>
      </c>
      <c r="BN94" s="120" t="str">
        <f t="shared" si="36"/>
        <v/>
      </c>
      <c r="BO94" s="98" t="str">
        <f t="shared" si="37"/>
        <v/>
      </c>
      <c r="BP94" s="98" t="str">
        <f t="shared" si="38"/>
        <v/>
      </c>
      <c r="BQ94" s="98"/>
      <c r="BR94" s="98"/>
      <c r="BS94" s="98"/>
      <c r="BT94" s="98"/>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row>
    <row r="95" spans="1:97" s="4" customFormat="1" ht="18.75" customHeight="1" x14ac:dyDescent="0.2">
      <c r="A95" s="3">
        <f t="shared" si="39"/>
        <v>83</v>
      </c>
      <c r="B95" s="263"/>
      <c r="C95" s="263"/>
      <c r="D95" s="263"/>
      <c r="E95" s="259"/>
      <c r="F95" s="259"/>
      <c r="G95" s="43"/>
      <c r="H95" s="264"/>
      <c r="I95" s="261"/>
      <c r="J95" s="106"/>
      <c r="K95" s="247"/>
      <c r="L95" s="247"/>
      <c r="M95" s="247"/>
      <c r="N95" s="248" t="str">
        <f>IF(AND(K95&lt;&gt;"",L95&lt;&gt;"",J95&lt;&gt;""),ROUND(MIN(IF(OR(J95="OZZ",J95="ZZ"),5000,17300),TRUNC(0.75*(SUMIF($D$12:$D95,$D95,K$12:K95)+SUMIF($D$12:$D95,$D95,L$12:L95)),2)) - SUMIF($D$12:$D94,$D95,N$12:N94),2),"")</f>
        <v/>
      </c>
      <c r="O95" s="249" t="str">
        <f>IF(AND(K95&lt;&gt;"",L95&lt;&gt;"",M95&lt;&gt;"",J95&lt;&gt;"",AH95&lt;&gt;""),IF(OR(J95="OZZ",J95="ZZ"),ROUND(0-SUMIF($D$12:$D94,$D95,O$12:O94),2),IF(M95=0,0,ROUND(MIN(MIN(17300,TRUNC(0.75*(SUMIF($D$12:$D$2012,$D95,K$12:K$2012)+SUMIF($D$12:$D$2012,$D95,L$12:L$2012)),2)+SUMIF($D$12:$D95,$D95,AH$12:AH95))-SUMIF($D$12:$D94,$D95,O$12:O94)-SUMIF($D$12:$D$2012,$D95,N$12:N$2012),AH95),2))),"")</f>
        <v/>
      </c>
      <c r="P95" s="250" t="str">
        <f>IF(J95&lt;&gt;"",1000 - SUMIF($D$12:$D94,$D95,P$12:P94),"")</f>
        <v/>
      </c>
      <c r="Q95" s="106"/>
      <c r="R95" s="247"/>
      <c r="S95" s="247"/>
      <c r="T95" s="247"/>
      <c r="U95" s="248" t="str">
        <f>IF(AND(R95&lt;&gt;"",S95&lt;&gt;"",Q95&lt;&gt;""),ROUND(MIN(IF(OR(Q95="OZZ",Q95="ZZ"),5000,17300),TRUNC(0.75*(SUMIF($D$12:$D95,$D95,R$12:R95)+SUMIF($D$12:$D95,$D95,S$12:S95)),2)) - SUMIF($D$12:$D94,$D95,U$12:U94),2),"")</f>
        <v/>
      </c>
      <c r="V95" s="248" t="str">
        <f>IF(AND(R95&lt;&gt;"",S95&lt;&gt;"",T95&lt;&gt;"",Q95&lt;&gt;"",AL95&lt;&gt;""),IF(OR(Q95="OZZ",Q95="ZZ"),ROUND(0-SUMIF($D$12:$D94,$D95,V$12:V94),2),IF(T95=0,0,ROUND(MIN(MIN(17300,TRUNC(0.75*(SUMIF($D$12:$D$2012,$D95,R$12:R$2012)+SUMIF($D$12:$D$2012,$D95,S$12:S$2012)),2)+SUMIF($D$12:$D95,$D95,AL$12:AL95))-SUMIF($D$12:$D94,$D95,V$12:V94)-SUMIF($D$12:$D$2012,$D95,U$12:U$2012),AL95),2))),"")</f>
        <v/>
      </c>
      <c r="W95" s="250" t="str">
        <f>IF(Q95&lt;&gt;"",1000 - SUMIF($D$12:$D94,$D95,W$12:W94),"")</f>
        <v/>
      </c>
      <c r="X95" s="106"/>
      <c r="Y95" s="247"/>
      <c r="Z95" s="247"/>
      <c r="AA95" s="247"/>
      <c r="AB95" s="248" t="str">
        <f>IF(AND(Y95&lt;&gt;"",Z95&lt;&gt;"",X95&lt;&gt;""),ROUND(MIN(IF(OR(X95="OZZ",X95="ZZ"),5000,17300),TRUNC(0.75*(SUMIF($D$12:$D95,$D95,Y$12:Y95)+SUMIF($D$12:$D95,$D95,Z$12:Z95)),2)) - SUMIF($D$12:$D94,$D95,AB$12:AB94),2),"")</f>
        <v/>
      </c>
      <c r="AC95" s="251" t="str">
        <f>IF(AND(Y95&lt;&gt;"",Z95&lt;&gt;"",AA95&lt;&gt;"",X95&lt;&gt;"",AP95&lt;&gt;""),IF(OR(X95="OZZ",X95="ZZ"),ROUND(0-SUMIF($D$12:$D94,$D95,AC$12:AC94),2),IF(AA95=0,0,ROUND(MIN(MIN(17300,TRUNC(0.75*(SUMIF($D$12:$D$2012,$D95,Y$12:Y$2012)+SUMIF($D$12:$D$2012,$D95,Z$12:Z$2012)),2)+SUMIF($D$12:$D95,$D95,AP$12:AP95))-SUMIF($D$12:$D94,$D95,AC$12:AC94)-SUMIF($D$12:$D$2012,$D95,AB$12:AB$2012),AP95),2))),"")</f>
        <v/>
      </c>
      <c r="AD95" s="250" t="str">
        <f>IF(X95&lt;&gt;"",1000 - SUMIF($D$12:$D94,$D95,AD$12:AD94),"")</f>
        <v/>
      </c>
      <c r="AE95" s="252"/>
      <c r="AF95" s="253"/>
      <c r="AG95" s="254"/>
      <c r="AH95" s="255" t="str">
        <f t="shared" si="40"/>
        <v/>
      </c>
      <c r="AI95" s="256"/>
      <c r="AJ95" s="253"/>
      <c r="AK95" s="254"/>
      <c r="AL95" s="255" t="str">
        <f t="shared" si="41"/>
        <v/>
      </c>
      <c r="AM95" s="256"/>
      <c r="AN95" s="253"/>
      <c r="AO95" s="254"/>
      <c r="AP95" s="255" t="str">
        <f t="shared" si="21"/>
        <v/>
      </c>
      <c r="AQ95" s="116"/>
      <c r="AR95" s="116"/>
      <c r="AS95" s="117"/>
      <c r="AT95" s="118"/>
      <c r="AU95" s="119" t="str">
        <f>IF(D95&lt;&gt; "", IF(COUNTIF($D$12:$D95,$D95)&gt;1,0,IF(SUM(N95,U95,AB95)&gt;0,IF(AND(X95="",OR(Q95&lt;&gt;"",J95&lt;&gt;"")),IF(Q95&lt;&gt;"",Q95,IF(J95&lt;&gt;"",J95,0)),IF(AND(Q95&lt;&gt;"",J95&lt;&gt;"",Q95=J95),Q95,X95)),0)),"")</f>
        <v/>
      </c>
      <c r="AV95" s="119" t="str">
        <f>IF(D95&lt;&gt;"",IF(COUNTIF($D$12:$D95,$D95)&gt;1,0,IF(SUM(O95,V95,AC95)&gt;0,IF(AND(X95="",OR(Q95&lt;&gt;"",J95&lt;&gt;"")),IF(Q95&lt;&gt;"",Q95,IF(J95&lt;&gt;"",J95,0)),IF(AND(Q95&lt;&gt;"",J95&lt;&gt;"",Q95=J95),Q95,X95)),0)),"")</f>
        <v/>
      </c>
      <c r="AW95" s="119" t="str">
        <f>IF(D95&lt;&gt;"",IF(COUNTIF($D$12:$D95,$D95)&gt;1,0,IF(SUM(P95,W95,AD95)&gt;0,IF(AND(X95="",OR(Q95&lt;&gt;"",J95&lt;&gt;"")),IF(Q95&lt;&gt;"",Q95,IF(J95&lt;&gt;"",J95,0)),IF(AND(Q95&lt;&gt;"",J95&lt;&gt;"",Q95=J95),Q95,X95)),0)),"")</f>
        <v/>
      </c>
      <c r="AX95" s="118" t="str">
        <f t="shared" si="22"/>
        <v/>
      </c>
      <c r="AY95" s="118" t="str">
        <f t="shared" si="23"/>
        <v/>
      </c>
      <c r="AZ95" s="118" t="str">
        <f t="shared" si="24"/>
        <v/>
      </c>
      <c r="BA95" s="118" t="str">
        <f t="shared" si="25"/>
        <v/>
      </c>
      <c r="BB95" s="118" t="str">
        <f t="shared" si="26"/>
        <v/>
      </c>
      <c r="BC95" s="118" t="str">
        <f t="shared" si="27"/>
        <v/>
      </c>
      <c r="BD95" s="118" t="str">
        <f t="shared" si="28"/>
        <v/>
      </c>
      <c r="BE95" s="118" t="str">
        <f t="shared" si="29"/>
        <v/>
      </c>
      <c r="BF95" s="118" t="str">
        <f t="shared" si="30"/>
        <v/>
      </c>
      <c r="BG95" s="120"/>
      <c r="BH95" s="120" t="str">
        <f t="shared" si="31"/>
        <v/>
      </c>
      <c r="BI95" s="120" t="str">
        <f t="shared" si="32"/>
        <v/>
      </c>
      <c r="BJ95" s="121"/>
      <c r="BK95" s="120" t="str">
        <f t="shared" si="33"/>
        <v/>
      </c>
      <c r="BL95" s="120" t="str">
        <f t="shared" si="34"/>
        <v/>
      </c>
      <c r="BM95" s="120" t="str">
        <f t="shared" si="35"/>
        <v/>
      </c>
      <c r="BN95" s="120" t="str">
        <f t="shared" si="36"/>
        <v/>
      </c>
      <c r="BO95" s="98" t="str">
        <f t="shared" si="37"/>
        <v/>
      </c>
      <c r="BP95" s="98" t="str">
        <f t="shared" si="38"/>
        <v/>
      </c>
      <c r="BQ95" s="98"/>
      <c r="BR95" s="98"/>
      <c r="BS95" s="98"/>
      <c r="BT95" s="98"/>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row>
    <row r="96" spans="1:97" s="4" customFormat="1" ht="18.75" customHeight="1" x14ac:dyDescent="0.2">
      <c r="A96" s="3">
        <f t="shared" si="39"/>
        <v>84</v>
      </c>
      <c r="B96" s="263"/>
      <c r="C96" s="263"/>
      <c r="D96" s="263"/>
      <c r="E96" s="259"/>
      <c r="F96" s="259"/>
      <c r="G96" s="43"/>
      <c r="H96" s="264"/>
      <c r="I96" s="261"/>
      <c r="J96" s="106"/>
      <c r="K96" s="247"/>
      <c r="L96" s="247"/>
      <c r="M96" s="247"/>
      <c r="N96" s="248" t="str">
        <f>IF(AND(K96&lt;&gt;"",L96&lt;&gt;"",J96&lt;&gt;""),ROUND(MIN(IF(OR(J96="OZZ",J96="ZZ"),5000,17300),TRUNC(0.75*(SUMIF($D$12:$D96,$D96,K$12:K96)+SUMIF($D$12:$D96,$D96,L$12:L96)),2)) - SUMIF($D$12:$D95,$D96,N$12:N95),2),"")</f>
        <v/>
      </c>
      <c r="O96" s="249" t="str">
        <f>IF(AND(K96&lt;&gt;"",L96&lt;&gt;"",M96&lt;&gt;"",J96&lt;&gt;"",AH96&lt;&gt;""),IF(OR(J96="OZZ",J96="ZZ"),ROUND(0-SUMIF($D$12:$D95,$D96,O$12:O95),2),IF(M96=0,0,ROUND(MIN(MIN(17300,TRUNC(0.75*(SUMIF($D$12:$D$2012,$D96,K$12:K$2012)+SUMIF($D$12:$D$2012,$D96,L$12:L$2012)),2)+SUMIF($D$12:$D96,$D96,AH$12:AH96))-SUMIF($D$12:$D95,$D96,O$12:O95)-SUMIF($D$12:$D$2012,$D96,N$12:N$2012),AH96),2))),"")</f>
        <v/>
      </c>
      <c r="P96" s="250" t="str">
        <f>IF(J96&lt;&gt;"",1000 - SUMIF($D$12:$D95,$D96,P$12:P95),"")</f>
        <v/>
      </c>
      <c r="Q96" s="106"/>
      <c r="R96" s="247"/>
      <c r="S96" s="247"/>
      <c r="T96" s="247"/>
      <c r="U96" s="248" t="str">
        <f>IF(AND(R96&lt;&gt;"",S96&lt;&gt;"",Q96&lt;&gt;""),ROUND(MIN(IF(OR(Q96="OZZ",Q96="ZZ"),5000,17300),TRUNC(0.75*(SUMIF($D$12:$D96,$D96,R$12:R96)+SUMIF($D$12:$D96,$D96,S$12:S96)),2)) - SUMIF($D$12:$D95,$D96,U$12:U95),2),"")</f>
        <v/>
      </c>
      <c r="V96" s="248" t="str">
        <f>IF(AND(R96&lt;&gt;"",S96&lt;&gt;"",T96&lt;&gt;"",Q96&lt;&gt;"",AL96&lt;&gt;""),IF(OR(Q96="OZZ",Q96="ZZ"),ROUND(0-SUMIF($D$12:$D95,$D96,V$12:V95),2),IF(T96=0,0,ROUND(MIN(MIN(17300,TRUNC(0.75*(SUMIF($D$12:$D$2012,$D96,R$12:R$2012)+SUMIF($D$12:$D$2012,$D96,S$12:S$2012)),2)+SUMIF($D$12:$D96,$D96,AL$12:AL96))-SUMIF($D$12:$D95,$D96,V$12:V95)-SUMIF($D$12:$D$2012,$D96,U$12:U$2012),AL96),2))),"")</f>
        <v/>
      </c>
      <c r="W96" s="250" t="str">
        <f>IF(Q96&lt;&gt;"",1000 - SUMIF($D$12:$D95,$D96,W$12:W95),"")</f>
        <v/>
      </c>
      <c r="X96" s="106"/>
      <c r="Y96" s="247"/>
      <c r="Z96" s="247"/>
      <c r="AA96" s="247"/>
      <c r="AB96" s="248" t="str">
        <f>IF(AND(Y96&lt;&gt;"",Z96&lt;&gt;"",X96&lt;&gt;""),ROUND(MIN(IF(OR(X96="OZZ",X96="ZZ"),5000,17300),TRUNC(0.75*(SUMIF($D$12:$D96,$D96,Y$12:Y96)+SUMIF($D$12:$D96,$D96,Z$12:Z96)),2)) - SUMIF($D$12:$D95,$D96,AB$12:AB95),2),"")</f>
        <v/>
      </c>
      <c r="AC96" s="251" t="str">
        <f>IF(AND(Y96&lt;&gt;"",Z96&lt;&gt;"",AA96&lt;&gt;"",X96&lt;&gt;"",AP96&lt;&gt;""),IF(OR(X96="OZZ",X96="ZZ"),ROUND(0-SUMIF($D$12:$D95,$D96,AC$12:AC95),2),IF(AA96=0,0,ROUND(MIN(MIN(17300,TRUNC(0.75*(SUMIF($D$12:$D$2012,$D96,Y$12:Y$2012)+SUMIF($D$12:$D$2012,$D96,Z$12:Z$2012)),2)+SUMIF($D$12:$D96,$D96,AP$12:AP96))-SUMIF($D$12:$D95,$D96,AC$12:AC95)-SUMIF($D$12:$D$2012,$D96,AB$12:AB$2012),AP96),2))),"")</f>
        <v/>
      </c>
      <c r="AD96" s="250" t="str">
        <f>IF(X96&lt;&gt;"",1000 - SUMIF($D$12:$D95,$D96,AD$12:AD95),"")</f>
        <v/>
      </c>
      <c r="AE96" s="252"/>
      <c r="AF96" s="253"/>
      <c r="AG96" s="254"/>
      <c r="AH96" s="255" t="str">
        <f t="shared" si="40"/>
        <v/>
      </c>
      <c r="AI96" s="256"/>
      <c r="AJ96" s="253"/>
      <c r="AK96" s="254"/>
      <c r="AL96" s="255" t="str">
        <f t="shared" si="41"/>
        <v/>
      </c>
      <c r="AM96" s="256"/>
      <c r="AN96" s="253"/>
      <c r="AO96" s="254"/>
      <c r="AP96" s="255" t="str">
        <f t="shared" si="21"/>
        <v/>
      </c>
      <c r="AQ96" s="116"/>
      <c r="AR96" s="116"/>
      <c r="AS96" s="117"/>
      <c r="AT96" s="118"/>
      <c r="AU96" s="119" t="str">
        <f>IF(D96&lt;&gt; "", IF(COUNTIF($D$12:$D96,$D96)&gt;1,0,IF(SUM(N96,U96,AB96)&gt;0,IF(AND(X96="",OR(Q96&lt;&gt;"",J96&lt;&gt;"")),IF(Q96&lt;&gt;"",Q96,IF(J96&lt;&gt;"",J96,0)),IF(AND(Q96&lt;&gt;"",J96&lt;&gt;"",Q96=J96),Q96,X96)),0)),"")</f>
        <v/>
      </c>
      <c r="AV96" s="119" t="str">
        <f>IF(D96&lt;&gt;"",IF(COUNTIF($D$12:$D96,$D96)&gt;1,0,IF(SUM(O96,V96,AC96)&gt;0,IF(AND(X96="",OR(Q96&lt;&gt;"",J96&lt;&gt;"")),IF(Q96&lt;&gt;"",Q96,IF(J96&lt;&gt;"",J96,0)),IF(AND(Q96&lt;&gt;"",J96&lt;&gt;"",Q96=J96),Q96,X96)),0)),"")</f>
        <v/>
      </c>
      <c r="AW96" s="119" t="str">
        <f>IF(D96&lt;&gt;"",IF(COUNTIF($D$12:$D96,$D96)&gt;1,0,IF(SUM(P96,W96,AD96)&gt;0,IF(AND(X96="",OR(Q96&lt;&gt;"",J96&lt;&gt;"")),IF(Q96&lt;&gt;"",Q96,IF(J96&lt;&gt;"",J96,0)),IF(AND(Q96&lt;&gt;"",J96&lt;&gt;"",Q96=J96),Q96,X96)),0)),"")</f>
        <v/>
      </c>
      <c r="AX96" s="118" t="str">
        <f t="shared" si="22"/>
        <v/>
      </c>
      <c r="AY96" s="118" t="str">
        <f t="shared" si="23"/>
        <v/>
      </c>
      <c r="AZ96" s="118" t="str">
        <f t="shared" si="24"/>
        <v/>
      </c>
      <c r="BA96" s="118" t="str">
        <f t="shared" si="25"/>
        <v/>
      </c>
      <c r="BB96" s="118" t="str">
        <f t="shared" si="26"/>
        <v/>
      </c>
      <c r="BC96" s="118" t="str">
        <f t="shared" si="27"/>
        <v/>
      </c>
      <c r="BD96" s="118" t="str">
        <f t="shared" si="28"/>
        <v/>
      </c>
      <c r="BE96" s="118" t="str">
        <f t="shared" si="29"/>
        <v/>
      </c>
      <c r="BF96" s="118" t="str">
        <f t="shared" si="30"/>
        <v/>
      </c>
      <c r="BG96" s="120"/>
      <c r="BH96" s="120" t="str">
        <f t="shared" si="31"/>
        <v/>
      </c>
      <c r="BI96" s="120" t="str">
        <f t="shared" si="32"/>
        <v/>
      </c>
      <c r="BJ96" s="121"/>
      <c r="BK96" s="120" t="str">
        <f t="shared" si="33"/>
        <v/>
      </c>
      <c r="BL96" s="120" t="str">
        <f t="shared" si="34"/>
        <v/>
      </c>
      <c r="BM96" s="120" t="str">
        <f t="shared" si="35"/>
        <v/>
      </c>
      <c r="BN96" s="120" t="str">
        <f t="shared" si="36"/>
        <v/>
      </c>
      <c r="BO96" s="98" t="str">
        <f t="shared" si="37"/>
        <v/>
      </c>
      <c r="BP96" s="98" t="str">
        <f t="shared" si="38"/>
        <v/>
      </c>
      <c r="BQ96" s="98"/>
      <c r="BR96" s="98"/>
      <c r="BS96" s="98"/>
      <c r="BT96" s="98"/>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row>
    <row r="97" spans="1:97" s="4" customFormat="1" ht="18.75" customHeight="1" x14ac:dyDescent="0.2">
      <c r="A97" s="3">
        <f t="shared" si="39"/>
        <v>85</v>
      </c>
      <c r="B97" s="263"/>
      <c r="C97" s="263"/>
      <c r="D97" s="263"/>
      <c r="E97" s="259"/>
      <c r="F97" s="259"/>
      <c r="G97" s="43"/>
      <c r="H97" s="264"/>
      <c r="I97" s="261"/>
      <c r="J97" s="106"/>
      <c r="K97" s="247"/>
      <c r="L97" s="247"/>
      <c r="M97" s="247"/>
      <c r="N97" s="248" t="str">
        <f>IF(AND(K97&lt;&gt;"",L97&lt;&gt;"",J97&lt;&gt;""),ROUND(MIN(IF(OR(J97="OZZ",J97="ZZ"),5000,17300),TRUNC(0.75*(SUMIF($D$12:$D97,$D97,K$12:K97)+SUMIF($D$12:$D97,$D97,L$12:L97)),2)) - SUMIF($D$12:$D96,$D97,N$12:N96),2),"")</f>
        <v/>
      </c>
      <c r="O97" s="249" t="str">
        <f>IF(AND(K97&lt;&gt;"",L97&lt;&gt;"",M97&lt;&gt;"",J97&lt;&gt;"",AH97&lt;&gt;""),IF(OR(J97="OZZ",J97="ZZ"),ROUND(0-SUMIF($D$12:$D96,$D97,O$12:O96),2),IF(M97=0,0,ROUND(MIN(MIN(17300,TRUNC(0.75*(SUMIF($D$12:$D$2012,$D97,K$12:K$2012)+SUMIF($D$12:$D$2012,$D97,L$12:L$2012)),2)+SUMIF($D$12:$D97,$D97,AH$12:AH97))-SUMIF($D$12:$D96,$D97,O$12:O96)-SUMIF($D$12:$D$2012,$D97,N$12:N$2012),AH97),2))),"")</f>
        <v/>
      </c>
      <c r="P97" s="250" t="str">
        <f>IF(J97&lt;&gt;"",1000 - SUMIF($D$12:$D96,$D97,P$12:P96),"")</f>
        <v/>
      </c>
      <c r="Q97" s="106"/>
      <c r="R97" s="247"/>
      <c r="S97" s="247"/>
      <c r="T97" s="247"/>
      <c r="U97" s="248" t="str">
        <f>IF(AND(R97&lt;&gt;"",S97&lt;&gt;"",Q97&lt;&gt;""),ROUND(MIN(IF(OR(Q97="OZZ",Q97="ZZ"),5000,17300),TRUNC(0.75*(SUMIF($D$12:$D97,$D97,R$12:R97)+SUMIF($D$12:$D97,$D97,S$12:S97)),2)) - SUMIF($D$12:$D96,$D97,U$12:U96),2),"")</f>
        <v/>
      </c>
      <c r="V97" s="248" t="str">
        <f>IF(AND(R97&lt;&gt;"",S97&lt;&gt;"",T97&lt;&gt;"",Q97&lt;&gt;"",AL97&lt;&gt;""),IF(OR(Q97="OZZ",Q97="ZZ"),ROUND(0-SUMIF($D$12:$D96,$D97,V$12:V96),2),IF(T97=0,0,ROUND(MIN(MIN(17300,TRUNC(0.75*(SUMIF($D$12:$D$2012,$D97,R$12:R$2012)+SUMIF($D$12:$D$2012,$D97,S$12:S$2012)),2)+SUMIF($D$12:$D97,$D97,AL$12:AL97))-SUMIF($D$12:$D96,$D97,V$12:V96)-SUMIF($D$12:$D$2012,$D97,U$12:U$2012),AL97),2))),"")</f>
        <v/>
      </c>
      <c r="W97" s="250" t="str">
        <f>IF(Q97&lt;&gt;"",1000 - SUMIF($D$12:$D96,$D97,W$12:W96),"")</f>
        <v/>
      </c>
      <c r="X97" s="106"/>
      <c r="Y97" s="247"/>
      <c r="Z97" s="247"/>
      <c r="AA97" s="247"/>
      <c r="AB97" s="248" t="str">
        <f>IF(AND(Y97&lt;&gt;"",Z97&lt;&gt;"",X97&lt;&gt;""),ROUND(MIN(IF(OR(X97="OZZ",X97="ZZ"),5000,17300),TRUNC(0.75*(SUMIF($D$12:$D97,$D97,Y$12:Y97)+SUMIF($D$12:$D97,$D97,Z$12:Z97)),2)) - SUMIF($D$12:$D96,$D97,AB$12:AB96),2),"")</f>
        <v/>
      </c>
      <c r="AC97" s="251" t="str">
        <f>IF(AND(Y97&lt;&gt;"",Z97&lt;&gt;"",AA97&lt;&gt;"",X97&lt;&gt;"",AP97&lt;&gt;""),IF(OR(X97="OZZ",X97="ZZ"),ROUND(0-SUMIF($D$12:$D96,$D97,AC$12:AC96),2),IF(AA97=0,0,ROUND(MIN(MIN(17300,TRUNC(0.75*(SUMIF($D$12:$D$2012,$D97,Y$12:Y$2012)+SUMIF($D$12:$D$2012,$D97,Z$12:Z$2012)),2)+SUMIF($D$12:$D97,$D97,AP$12:AP97))-SUMIF($D$12:$D96,$D97,AC$12:AC96)-SUMIF($D$12:$D$2012,$D97,AB$12:AB$2012),AP97),2))),"")</f>
        <v/>
      </c>
      <c r="AD97" s="250" t="str">
        <f>IF(X97&lt;&gt;"",1000 - SUMIF($D$12:$D96,$D97,AD$12:AD96),"")</f>
        <v/>
      </c>
      <c r="AE97" s="252"/>
      <c r="AF97" s="253"/>
      <c r="AG97" s="254"/>
      <c r="AH97" s="255" t="str">
        <f t="shared" si="40"/>
        <v/>
      </c>
      <c r="AI97" s="256"/>
      <c r="AJ97" s="253"/>
      <c r="AK97" s="254"/>
      <c r="AL97" s="255" t="str">
        <f t="shared" si="41"/>
        <v/>
      </c>
      <c r="AM97" s="256"/>
      <c r="AN97" s="253"/>
      <c r="AO97" s="254"/>
      <c r="AP97" s="255" t="str">
        <f t="shared" si="21"/>
        <v/>
      </c>
      <c r="AQ97" s="116"/>
      <c r="AR97" s="116"/>
      <c r="AS97" s="117"/>
      <c r="AT97" s="118"/>
      <c r="AU97" s="119" t="str">
        <f>IF(D97&lt;&gt; "", IF(COUNTIF($D$12:$D97,$D97)&gt;1,0,IF(SUM(N97,U97,AB97)&gt;0,IF(AND(X97="",OR(Q97&lt;&gt;"",J97&lt;&gt;"")),IF(Q97&lt;&gt;"",Q97,IF(J97&lt;&gt;"",J97,0)),IF(AND(Q97&lt;&gt;"",J97&lt;&gt;"",Q97=J97),Q97,X97)),0)),"")</f>
        <v/>
      </c>
      <c r="AV97" s="119" t="str">
        <f>IF(D97&lt;&gt;"",IF(COUNTIF($D$12:$D97,$D97)&gt;1,0,IF(SUM(O97,V97,AC97)&gt;0,IF(AND(X97="",OR(Q97&lt;&gt;"",J97&lt;&gt;"")),IF(Q97&lt;&gt;"",Q97,IF(J97&lt;&gt;"",J97,0)),IF(AND(Q97&lt;&gt;"",J97&lt;&gt;"",Q97=J97),Q97,X97)),0)),"")</f>
        <v/>
      </c>
      <c r="AW97" s="119" t="str">
        <f>IF(D97&lt;&gt;"",IF(COUNTIF($D$12:$D97,$D97)&gt;1,0,IF(SUM(P97,W97,AD97)&gt;0,IF(AND(X97="",OR(Q97&lt;&gt;"",J97&lt;&gt;"")),IF(Q97&lt;&gt;"",Q97,IF(J97&lt;&gt;"",J97,0)),IF(AND(Q97&lt;&gt;"",J97&lt;&gt;"",Q97=J97),Q97,X97)),0)),"")</f>
        <v/>
      </c>
      <c r="AX97" s="118" t="str">
        <f t="shared" si="22"/>
        <v/>
      </c>
      <c r="AY97" s="118" t="str">
        <f t="shared" si="23"/>
        <v/>
      </c>
      <c r="AZ97" s="118" t="str">
        <f t="shared" si="24"/>
        <v/>
      </c>
      <c r="BA97" s="118" t="str">
        <f t="shared" si="25"/>
        <v/>
      </c>
      <c r="BB97" s="118" t="str">
        <f t="shared" si="26"/>
        <v/>
      </c>
      <c r="BC97" s="118" t="str">
        <f t="shared" si="27"/>
        <v/>
      </c>
      <c r="BD97" s="118" t="str">
        <f t="shared" si="28"/>
        <v/>
      </c>
      <c r="BE97" s="118" t="str">
        <f t="shared" si="29"/>
        <v/>
      </c>
      <c r="BF97" s="118" t="str">
        <f t="shared" si="30"/>
        <v/>
      </c>
      <c r="BG97" s="120"/>
      <c r="BH97" s="120" t="str">
        <f t="shared" si="31"/>
        <v/>
      </c>
      <c r="BI97" s="120" t="str">
        <f t="shared" si="32"/>
        <v/>
      </c>
      <c r="BJ97" s="121"/>
      <c r="BK97" s="120" t="str">
        <f t="shared" si="33"/>
        <v/>
      </c>
      <c r="BL97" s="120" t="str">
        <f t="shared" si="34"/>
        <v/>
      </c>
      <c r="BM97" s="120" t="str">
        <f t="shared" si="35"/>
        <v/>
      </c>
      <c r="BN97" s="120" t="str">
        <f t="shared" si="36"/>
        <v/>
      </c>
      <c r="BO97" s="98" t="str">
        <f t="shared" si="37"/>
        <v/>
      </c>
      <c r="BP97" s="98" t="str">
        <f t="shared" si="38"/>
        <v/>
      </c>
      <c r="BQ97" s="98"/>
      <c r="BR97" s="98"/>
      <c r="BS97" s="98"/>
      <c r="BT97" s="98"/>
      <c r="BU97" s="98"/>
      <c r="BV97" s="98"/>
      <c r="BW97" s="98"/>
      <c r="BX97" s="98"/>
      <c r="BY97" s="98"/>
      <c r="BZ97" s="98"/>
      <c r="CA97" s="98"/>
      <c r="CB97" s="98"/>
      <c r="CC97" s="98"/>
      <c r="CD97" s="98"/>
      <c r="CE97" s="98"/>
      <c r="CF97" s="98"/>
      <c r="CG97" s="98"/>
      <c r="CH97" s="98"/>
      <c r="CI97" s="98"/>
      <c r="CJ97" s="98"/>
      <c r="CK97" s="98"/>
      <c r="CL97" s="98"/>
      <c r="CM97" s="98"/>
      <c r="CN97" s="98"/>
      <c r="CO97" s="98"/>
      <c r="CP97" s="98"/>
      <c r="CQ97" s="98"/>
      <c r="CR97" s="98"/>
      <c r="CS97" s="98"/>
    </row>
    <row r="98" spans="1:97" s="4" customFormat="1" ht="18.75" customHeight="1" x14ac:dyDescent="0.2">
      <c r="A98" s="3">
        <f t="shared" si="39"/>
        <v>86</v>
      </c>
      <c r="B98" s="263"/>
      <c r="C98" s="263"/>
      <c r="D98" s="263"/>
      <c r="E98" s="259"/>
      <c r="F98" s="259"/>
      <c r="G98" s="43"/>
      <c r="H98" s="264"/>
      <c r="I98" s="261"/>
      <c r="J98" s="106"/>
      <c r="K98" s="247"/>
      <c r="L98" s="247"/>
      <c r="M98" s="247"/>
      <c r="N98" s="248" t="str">
        <f>IF(AND(K98&lt;&gt;"",L98&lt;&gt;"",J98&lt;&gt;""),ROUND(MIN(IF(OR(J98="OZZ",J98="ZZ"),5000,17300),TRUNC(0.75*(SUMIF($D$12:$D98,$D98,K$12:K98)+SUMIF($D$12:$D98,$D98,L$12:L98)),2)) - SUMIF($D$12:$D97,$D98,N$12:N97),2),"")</f>
        <v/>
      </c>
      <c r="O98" s="249" t="str">
        <f>IF(AND(K98&lt;&gt;"",L98&lt;&gt;"",M98&lt;&gt;"",J98&lt;&gt;"",AH98&lt;&gt;""),IF(OR(J98="OZZ",J98="ZZ"),ROUND(0-SUMIF($D$12:$D97,$D98,O$12:O97),2),IF(M98=0,0,ROUND(MIN(MIN(17300,TRUNC(0.75*(SUMIF($D$12:$D$2012,$D98,K$12:K$2012)+SUMIF($D$12:$D$2012,$D98,L$12:L$2012)),2)+SUMIF($D$12:$D98,$D98,AH$12:AH98))-SUMIF($D$12:$D97,$D98,O$12:O97)-SUMIF($D$12:$D$2012,$D98,N$12:N$2012),AH98),2))),"")</f>
        <v/>
      </c>
      <c r="P98" s="250" t="str">
        <f>IF(J98&lt;&gt;"",1000 - SUMIF($D$12:$D97,$D98,P$12:P97),"")</f>
        <v/>
      </c>
      <c r="Q98" s="106"/>
      <c r="R98" s="247"/>
      <c r="S98" s="247"/>
      <c r="T98" s="247"/>
      <c r="U98" s="248" t="str">
        <f>IF(AND(R98&lt;&gt;"",S98&lt;&gt;"",Q98&lt;&gt;""),ROUND(MIN(IF(OR(Q98="OZZ",Q98="ZZ"),5000,17300),TRUNC(0.75*(SUMIF($D$12:$D98,$D98,R$12:R98)+SUMIF($D$12:$D98,$D98,S$12:S98)),2)) - SUMIF($D$12:$D97,$D98,U$12:U97),2),"")</f>
        <v/>
      </c>
      <c r="V98" s="248" t="str">
        <f>IF(AND(R98&lt;&gt;"",S98&lt;&gt;"",T98&lt;&gt;"",Q98&lt;&gt;"",AL98&lt;&gt;""),IF(OR(Q98="OZZ",Q98="ZZ"),ROUND(0-SUMIF($D$12:$D97,$D98,V$12:V97),2),IF(T98=0,0,ROUND(MIN(MIN(17300,TRUNC(0.75*(SUMIF($D$12:$D$2012,$D98,R$12:R$2012)+SUMIF($D$12:$D$2012,$D98,S$12:S$2012)),2)+SUMIF($D$12:$D98,$D98,AL$12:AL98))-SUMIF($D$12:$D97,$D98,V$12:V97)-SUMIF($D$12:$D$2012,$D98,U$12:U$2012),AL98),2))),"")</f>
        <v/>
      </c>
      <c r="W98" s="250" t="str">
        <f>IF(Q98&lt;&gt;"",1000 - SUMIF($D$12:$D97,$D98,W$12:W97),"")</f>
        <v/>
      </c>
      <c r="X98" s="106"/>
      <c r="Y98" s="247"/>
      <c r="Z98" s="247"/>
      <c r="AA98" s="247"/>
      <c r="AB98" s="248" t="str">
        <f>IF(AND(Y98&lt;&gt;"",Z98&lt;&gt;"",X98&lt;&gt;""),ROUND(MIN(IF(OR(X98="OZZ",X98="ZZ"),5000,17300),TRUNC(0.75*(SUMIF($D$12:$D98,$D98,Y$12:Y98)+SUMIF($D$12:$D98,$D98,Z$12:Z98)),2)) - SUMIF($D$12:$D97,$D98,AB$12:AB97),2),"")</f>
        <v/>
      </c>
      <c r="AC98" s="251" t="str">
        <f>IF(AND(Y98&lt;&gt;"",Z98&lt;&gt;"",AA98&lt;&gt;"",X98&lt;&gt;"",AP98&lt;&gt;""),IF(OR(X98="OZZ",X98="ZZ"),ROUND(0-SUMIF($D$12:$D97,$D98,AC$12:AC97),2),IF(AA98=0,0,ROUND(MIN(MIN(17300,TRUNC(0.75*(SUMIF($D$12:$D$2012,$D98,Y$12:Y$2012)+SUMIF($D$12:$D$2012,$D98,Z$12:Z$2012)),2)+SUMIF($D$12:$D98,$D98,AP$12:AP98))-SUMIF($D$12:$D97,$D98,AC$12:AC97)-SUMIF($D$12:$D$2012,$D98,AB$12:AB$2012),AP98),2))),"")</f>
        <v/>
      </c>
      <c r="AD98" s="250" t="str">
        <f>IF(X98&lt;&gt;"",1000 - SUMIF($D$12:$D97,$D98,AD$12:AD97),"")</f>
        <v/>
      </c>
      <c r="AE98" s="252"/>
      <c r="AF98" s="253"/>
      <c r="AG98" s="254"/>
      <c r="AH98" s="255" t="str">
        <f t="shared" si="40"/>
        <v/>
      </c>
      <c r="AI98" s="256"/>
      <c r="AJ98" s="253"/>
      <c r="AK98" s="254"/>
      <c r="AL98" s="255" t="str">
        <f t="shared" si="41"/>
        <v/>
      </c>
      <c r="AM98" s="256"/>
      <c r="AN98" s="253"/>
      <c r="AO98" s="254"/>
      <c r="AP98" s="255" t="str">
        <f t="shared" si="21"/>
        <v/>
      </c>
      <c r="AQ98" s="116"/>
      <c r="AR98" s="116"/>
      <c r="AS98" s="117"/>
      <c r="AT98" s="118"/>
      <c r="AU98" s="119" t="str">
        <f>IF(D98&lt;&gt; "", IF(COUNTIF($D$12:$D98,$D98)&gt;1,0,IF(SUM(N98,U98,AB98)&gt;0,IF(AND(X98="",OR(Q98&lt;&gt;"",J98&lt;&gt;"")),IF(Q98&lt;&gt;"",Q98,IF(J98&lt;&gt;"",J98,0)),IF(AND(Q98&lt;&gt;"",J98&lt;&gt;"",Q98=J98),Q98,X98)),0)),"")</f>
        <v/>
      </c>
      <c r="AV98" s="119" t="str">
        <f>IF(D98&lt;&gt;"",IF(COUNTIF($D$12:$D98,$D98)&gt;1,0,IF(SUM(O98,V98,AC98)&gt;0,IF(AND(X98="",OR(Q98&lt;&gt;"",J98&lt;&gt;"")),IF(Q98&lt;&gt;"",Q98,IF(J98&lt;&gt;"",J98,0)),IF(AND(Q98&lt;&gt;"",J98&lt;&gt;"",Q98=J98),Q98,X98)),0)),"")</f>
        <v/>
      </c>
      <c r="AW98" s="119" t="str">
        <f>IF(D98&lt;&gt;"",IF(COUNTIF($D$12:$D98,$D98)&gt;1,0,IF(SUM(P98,W98,AD98)&gt;0,IF(AND(X98="",OR(Q98&lt;&gt;"",J98&lt;&gt;"")),IF(Q98&lt;&gt;"",Q98,IF(J98&lt;&gt;"",J98,0)),IF(AND(Q98&lt;&gt;"",J98&lt;&gt;"",Q98=J98),Q98,X98)),0)),"")</f>
        <v/>
      </c>
      <c r="AX98" s="118" t="str">
        <f t="shared" si="22"/>
        <v/>
      </c>
      <c r="AY98" s="118" t="str">
        <f t="shared" si="23"/>
        <v/>
      </c>
      <c r="AZ98" s="118" t="str">
        <f t="shared" si="24"/>
        <v/>
      </c>
      <c r="BA98" s="118" t="str">
        <f t="shared" si="25"/>
        <v/>
      </c>
      <c r="BB98" s="118" t="str">
        <f t="shared" si="26"/>
        <v/>
      </c>
      <c r="BC98" s="118" t="str">
        <f t="shared" si="27"/>
        <v/>
      </c>
      <c r="BD98" s="118" t="str">
        <f t="shared" si="28"/>
        <v/>
      </c>
      <c r="BE98" s="118" t="str">
        <f t="shared" si="29"/>
        <v/>
      </c>
      <c r="BF98" s="118" t="str">
        <f t="shared" si="30"/>
        <v/>
      </c>
      <c r="BG98" s="120"/>
      <c r="BH98" s="120" t="str">
        <f t="shared" si="31"/>
        <v/>
      </c>
      <c r="BI98" s="120" t="str">
        <f t="shared" si="32"/>
        <v/>
      </c>
      <c r="BJ98" s="121"/>
      <c r="BK98" s="120" t="str">
        <f t="shared" si="33"/>
        <v/>
      </c>
      <c r="BL98" s="120" t="str">
        <f t="shared" si="34"/>
        <v/>
      </c>
      <c r="BM98" s="120" t="str">
        <f t="shared" si="35"/>
        <v/>
      </c>
      <c r="BN98" s="120" t="str">
        <f t="shared" si="36"/>
        <v/>
      </c>
      <c r="BO98" s="98" t="str">
        <f t="shared" si="37"/>
        <v/>
      </c>
      <c r="BP98" s="98" t="str">
        <f t="shared" si="38"/>
        <v/>
      </c>
      <c r="BQ98" s="98"/>
      <c r="BR98" s="98"/>
      <c r="BS98" s="98"/>
      <c r="BT98" s="98"/>
      <c r="BU98" s="98"/>
      <c r="BV98" s="98"/>
      <c r="BW98" s="98"/>
      <c r="BX98" s="98"/>
      <c r="BY98" s="98"/>
      <c r="BZ98" s="98"/>
      <c r="CA98" s="98"/>
      <c r="CB98" s="98"/>
      <c r="CC98" s="98"/>
      <c r="CD98" s="98"/>
      <c r="CE98" s="98"/>
      <c r="CF98" s="98"/>
      <c r="CG98" s="98"/>
      <c r="CH98" s="98"/>
      <c r="CI98" s="98"/>
      <c r="CJ98" s="98"/>
      <c r="CK98" s="98"/>
      <c r="CL98" s="98"/>
      <c r="CM98" s="98"/>
      <c r="CN98" s="98"/>
      <c r="CO98" s="98"/>
      <c r="CP98" s="98"/>
      <c r="CQ98" s="98"/>
      <c r="CR98" s="98"/>
      <c r="CS98" s="98"/>
    </row>
    <row r="99" spans="1:97" s="4" customFormat="1" ht="18.75" customHeight="1" x14ac:dyDescent="0.2">
      <c r="A99" s="3">
        <f t="shared" si="39"/>
        <v>87</v>
      </c>
      <c r="B99" s="263"/>
      <c r="C99" s="263"/>
      <c r="D99" s="263"/>
      <c r="E99" s="259"/>
      <c r="F99" s="259"/>
      <c r="G99" s="43"/>
      <c r="H99" s="264"/>
      <c r="I99" s="261"/>
      <c r="J99" s="106"/>
      <c r="K99" s="247"/>
      <c r="L99" s="247"/>
      <c r="M99" s="247"/>
      <c r="N99" s="248" t="str">
        <f>IF(AND(K99&lt;&gt;"",L99&lt;&gt;"",J99&lt;&gt;""),ROUND(MIN(IF(OR(J99="OZZ",J99="ZZ"),5000,17300),TRUNC(0.75*(SUMIF($D$12:$D99,$D99,K$12:K99)+SUMIF($D$12:$D99,$D99,L$12:L99)),2)) - SUMIF($D$12:$D98,$D99,N$12:N98),2),"")</f>
        <v/>
      </c>
      <c r="O99" s="249" t="str">
        <f>IF(AND(K99&lt;&gt;"",L99&lt;&gt;"",M99&lt;&gt;"",J99&lt;&gt;"",AH99&lt;&gt;""),IF(OR(J99="OZZ",J99="ZZ"),ROUND(0-SUMIF($D$12:$D98,$D99,O$12:O98),2),IF(M99=0,0,ROUND(MIN(MIN(17300,TRUNC(0.75*(SUMIF($D$12:$D$2012,$D99,K$12:K$2012)+SUMIF($D$12:$D$2012,$D99,L$12:L$2012)),2)+SUMIF($D$12:$D99,$D99,AH$12:AH99))-SUMIF($D$12:$D98,$D99,O$12:O98)-SUMIF($D$12:$D$2012,$D99,N$12:N$2012),AH99),2))),"")</f>
        <v/>
      </c>
      <c r="P99" s="250" t="str">
        <f>IF(J99&lt;&gt;"",1000 - SUMIF($D$12:$D98,$D99,P$12:P98),"")</f>
        <v/>
      </c>
      <c r="Q99" s="106"/>
      <c r="R99" s="247"/>
      <c r="S99" s="247"/>
      <c r="T99" s="247"/>
      <c r="U99" s="248" t="str">
        <f>IF(AND(R99&lt;&gt;"",S99&lt;&gt;"",Q99&lt;&gt;""),ROUND(MIN(IF(OR(Q99="OZZ",Q99="ZZ"),5000,17300),TRUNC(0.75*(SUMIF($D$12:$D99,$D99,R$12:R99)+SUMIF($D$12:$D99,$D99,S$12:S99)),2)) - SUMIF($D$12:$D98,$D99,U$12:U98),2),"")</f>
        <v/>
      </c>
      <c r="V99" s="248" t="str">
        <f>IF(AND(R99&lt;&gt;"",S99&lt;&gt;"",T99&lt;&gt;"",Q99&lt;&gt;"",AL99&lt;&gt;""),IF(OR(Q99="OZZ",Q99="ZZ"),ROUND(0-SUMIF($D$12:$D98,$D99,V$12:V98),2),IF(T99=0,0,ROUND(MIN(MIN(17300,TRUNC(0.75*(SUMIF($D$12:$D$2012,$D99,R$12:R$2012)+SUMIF($D$12:$D$2012,$D99,S$12:S$2012)),2)+SUMIF($D$12:$D99,$D99,AL$12:AL99))-SUMIF($D$12:$D98,$D99,V$12:V98)-SUMIF($D$12:$D$2012,$D99,U$12:U$2012),AL99),2))),"")</f>
        <v/>
      </c>
      <c r="W99" s="250" t="str">
        <f>IF(Q99&lt;&gt;"",1000 - SUMIF($D$12:$D98,$D99,W$12:W98),"")</f>
        <v/>
      </c>
      <c r="X99" s="106"/>
      <c r="Y99" s="247"/>
      <c r="Z99" s="247"/>
      <c r="AA99" s="247"/>
      <c r="AB99" s="248" t="str">
        <f>IF(AND(Y99&lt;&gt;"",Z99&lt;&gt;"",X99&lt;&gt;""),ROUND(MIN(IF(OR(X99="OZZ",X99="ZZ"),5000,17300),TRUNC(0.75*(SUMIF($D$12:$D99,$D99,Y$12:Y99)+SUMIF($D$12:$D99,$D99,Z$12:Z99)),2)) - SUMIF($D$12:$D98,$D99,AB$12:AB98),2),"")</f>
        <v/>
      </c>
      <c r="AC99" s="251" t="str">
        <f>IF(AND(Y99&lt;&gt;"",Z99&lt;&gt;"",AA99&lt;&gt;"",X99&lt;&gt;"",AP99&lt;&gt;""),IF(OR(X99="OZZ",X99="ZZ"),ROUND(0-SUMIF($D$12:$D98,$D99,AC$12:AC98),2),IF(AA99=0,0,ROUND(MIN(MIN(17300,TRUNC(0.75*(SUMIF($D$12:$D$2012,$D99,Y$12:Y$2012)+SUMIF($D$12:$D$2012,$D99,Z$12:Z$2012)),2)+SUMIF($D$12:$D99,$D99,AP$12:AP99))-SUMIF($D$12:$D98,$D99,AC$12:AC98)-SUMIF($D$12:$D$2012,$D99,AB$12:AB$2012),AP99),2))),"")</f>
        <v/>
      </c>
      <c r="AD99" s="250" t="str">
        <f>IF(X99&lt;&gt;"",1000 - SUMIF($D$12:$D98,$D99,AD$12:AD98),"")</f>
        <v/>
      </c>
      <c r="AE99" s="252"/>
      <c r="AF99" s="253"/>
      <c r="AG99" s="254"/>
      <c r="AH99" s="255" t="str">
        <f t="shared" si="40"/>
        <v/>
      </c>
      <c r="AI99" s="256"/>
      <c r="AJ99" s="253"/>
      <c r="AK99" s="254"/>
      <c r="AL99" s="255" t="str">
        <f t="shared" si="41"/>
        <v/>
      </c>
      <c r="AM99" s="256"/>
      <c r="AN99" s="253"/>
      <c r="AO99" s="254"/>
      <c r="AP99" s="255" t="str">
        <f t="shared" si="21"/>
        <v/>
      </c>
      <c r="AQ99" s="116"/>
      <c r="AR99" s="116"/>
      <c r="AS99" s="117"/>
      <c r="AT99" s="118"/>
      <c r="AU99" s="119" t="str">
        <f>IF(D99&lt;&gt; "", IF(COUNTIF($D$12:$D99,$D99)&gt;1,0,IF(SUM(N99,U99,AB99)&gt;0,IF(AND(X99="",OR(Q99&lt;&gt;"",J99&lt;&gt;"")),IF(Q99&lt;&gt;"",Q99,IF(J99&lt;&gt;"",J99,0)),IF(AND(Q99&lt;&gt;"",J99&lt;&gt;"",Q99=J99),Q99,X99)),0)),"")</f>
        <v/>
      </c>
      <c r="AV99" s="119" t="str">
        <f>IF(D99&lt;&gt;"",IF(COUNTIF($D$12:$D99,$D99)&gt;1,0,IF(SUM(O99,V99,AC99)&gt;0,IF(AND(X99="",OR(Q99&lt;&gt;"",J99&lt;&gt;"")),IF(Q99&lt;&gt;"",Q99,IF(J99&lt;&gt;"",J99,0)),IF(AND(Q99&lt;&gt;"",J99&lt;&gt;"",Q99=J99),Q99,X99)),0)),"")</f>
        <v/>
      </c>
      <c r="AW99" s="119" t="str">
        <f>IF(D99&lt;&gt;"",IF(COUNTIF($D$12:$D99,$D99)&gt;1,0,IF(SUM(P99,W99,AD99)&gt;0,IF(AND(X99="",OR(Q99&lt;&gt;"",J99&lt;&gt;"")),IF(Q99&lt;&gt;"",Q99,IF(J99&lt;&gt;"",J99,0)),IF(AND(Q99&lt;&gt;"",J99&lt;&gt;"",Q99=J99),Q99,X99)),0)),"")</f>
        <v/>
      </c>
      <c r="AX99" s="118" t="str">
        <f t="shared" si="22"/>
        <v/>
      </c>
      <c r="AY99" s="118" t="str">
        <f t="shared" si="23"/>
        <v/>
      </c>
      <c r="AZ99" s="118" t="str">
        <f t="shared" si="24"/>
        <v/>
      </c>
      <c r="BA99" s="118" t="str">
        <f t="shared" si="25"/>
        <v/>
      </c>
      <c r="BB99" s="118" t="str">
        <f t="shared" si="26"/>
        <v/>
      </c>
      <c r="BC99" s="118" t="str">
        <f t="shared" si="27"/>
        <v/>
      </c>
      <c r="BD99" s="118" t="str">
        <f t="shared" si="28"/>
        <v/>
      </c>
      <c r="BE99" s="118" t="str">
        <f t="shared" si="29"/>
        <v/>
      </c>
      <c r="BF99" s="118" t="str">
        <f t="shared" si="30"/>
        <v/>
      </c>
      <c r="BG99" s="120"/>
      <c r="BH99" s="120" t="str">
        <f t="shared" si="31"/>
        <v/>
      </c>
      <c r="BI99" s="120" t="str">
        <f t="shared" si="32"/>
        <v/>
      </c>
      <c r="BJ99" s="121"/>
      <c r="BK99" s="120" t="str">
        <f t="shared" si="33"/>
        <v/>
      </c>
      <c r="BL99" s="120" t="str">
        <f t="shared" si="34"/>
        <v/>
      </c>
      <c r="BM99" s="120" t="str">
        <f t="shared" si="35"/>
        <v/>
      </c>
      <c r="BN99" s="120" t="str">
        <f t="shared" si="36"/>
        <v/>
      </c>
      <c r="BO99" s="98" t="str">
        <f t="shared" si="37"/>
        <v/>
      </c>
      <c r="BP99" s="98" t="str">
        <f t="shared" si="38"/>
        <v/>
      </c>
      <c r="BQ99" s="98"/>
      <c r="BR99" s="98"/>
      <c r="BS99" s="98"/>
      <c r="BT99" s="98"/>
      <c r="BU99" s="98"/>
      <c r="BV99" s="98"/>
      <c r="BW99" s="98"/>
      <c r="BX99" s="98"/>
      <c r="BY99" s="98"/>
      <c r="BZ99" s="98"/>
      <c r="CA99" s="98"/>
      <c r="CB99" s="98"/>
      <c r="CC99" s="98"/>
      <c r="CD99" s="98"/>
      <c r="CE99" s="98"/>
      <c r="CF99" s="98"/>
      <c r="CG99" s="98"/>
      <c r="CH99" s="98"/>
      <c r="CI99" s="98"/>
      <c r="CJ99" s="98"/>
      <c r="CK99" s="98"/>
      <c r="CL99" s="98"/>
      <c r="CM99" s="98"/>
      <c r="CN99" s="98"/>
      <c r="CO99" s="98"/>
      <c r="CP99" s="98"/>
      <c r="CQ99" s="98"/>
      <c r="CR99" s="98"/>
      <c r="CS99" s="98"/>
    </row>
    <row r="100" spans="1:97" s="4" customFormat="1" ht="18.75" customHeight="1" x14ac:dyDescent="0.2">
      <c r="A100" s="3">
        <f t="shared" si="39"/>
        <v>88</v>
      </c>
      <c r="B100" s="263"/>
      <c r="C100" s="263"/>
      <c r="D100" s="263"/>
      <c r="E100" s="259"/>
      <c r="F100" s="259"/>
      <c r="G100" s="43"/>
      <c r="H100" s="264"/>
      <c r="I100" s="261"/>
      <c r="J100" s="106"/>
      <c r="K100" s="247"/>
      <c r="L100" s="247"/>
      <c r="M100" s="247"/>
      <c r="N100" s="248" t="str">
        <f>IF(AND(K100&lt;&gt;"",L100&lt;&gt;"",J100&lt;&gt;""),ROUND(MIN(IF(OR(J100="OZZ",J100="ZZ"),5000,17300),TRUNC(0.75*(SUMIF($D$12:$D100,$D100,K$12:K100)+SUMIF($D$12:$D100,$D100,L$12:L100)),2)) - SUMIF($D$12:$D99,$D100,N$12:N99),2),"")</f>
        <v/>
      </c>
      <c r="O100" s="249" t="str">
        <f>IF(AND(K100&lt;&gt;"",L100&lt;&gt;"",M100&lt;&gt;"",J100&lt;&gt;"",AH100&lt;&gt;""),IF(OR(J100="OZZ",J100="ZZ"),ROUND(0-SUMIF($D$12:$D99,$D100,O$12:O99),2),IF(M100=0,0,ROUND(MIN(MIN(17300,TRUNC(0.75*(SUMIF($D$12:$D$2012,$D100,K$12:K$2012)+SUMIF($D$12:$D$2012,$D100,L$12:L$2012)),2)+SUMIF($D$12:$D100,$D100,AH$12:AH100))-SUMIF($D$12:$D99,$D100,O$12:O99)-SUMIF($D$12:$D$2012,$D100,N$12:N$2012),AH100),2))),"")</f>
        <v/>
      </c>
      <c r="P100" s="250" t="str">
        <f>IF(J100&lt;&gt;"",1000 - SUMIF($D$12:$D99,$D100,P$12:P99),"")</f>
        <v/>
      </c>
      <c r="Q100" s="106"/>
      <c r="R100" s="247"/>
      <c r="S100" s="247"/>
      <c r="T100" s="247"/>
      <c r="U100" s="248" t="str">
        <f>IF(AND(R100&lt;&gt;"",S100&lt;&gt;"",Q100&lt;&gt;""),ROUND(MIN(IF(OR(Q100="OZZ",Q100="ZZ"),5000,17300),TRUNC(0.75*(SUMIF($D$12:$D100,$D100,R$12:R100)+SUMIF($D$12:$D100,$D100,S$12:S100)),2)) - SUMIF($D$12:$D99,$D100,U$12:U99),2),"")</f>
        <v/>
      </c>
      <c r="V100" s="248" t="str">
        <f>IF(AND(R100&lt;&gt;"",S100&lt;&gt;"",T100&lt;&gt;"",Q100&lt;&gt;"",AL100&lt;&gt;""),IF(OR(Q100="OZZ",Q100="ZZ"),ROUND(0-SUMIF($D$12:$D99,$D100,V$12:V99),2),IF(T100=0,0,ROUND(MIN(MIN(17300,TRUNC(0.75*(SUMIF($D$12:$D$2012,$D100,R$12:R$2012)+SUMIF($D$12:$D$2012,$D100,S$12:S$2012)),2)+SUMIF($D$12:$D100,$D100,AL$12:AL100))-SUMIF($D$12:$D99,$D100,V$12:V99)-SUMIF($D$12:$D$2012,$D100,U$12:U$2012),AL100),2))),"")</f>
        <v/>
      </c>
      <c r="W100" s="250" t="str">
        <f>IF(Q100&lt;&gt;"",1000 - SUMIF($D$12:$D99,$D100,W$12:W99),"")</f>
        <v/>
      </c>
      <c r="X100" s="106"/>
      <c r="Y100" s="247"/>
      <c r="Z100" s="247"/>
      <c r="AA100" s="247"/>
      <c r="AB100" s="248" t="str">
        <f>IF(AND(Y100&lt;&gt;"",Z100&lt;&gt;"",X100&lt;&gt;""),ROUND(MIN(IF(OR(X100="OZZ",X100="ZZ"),5000,17300),TRUNC(0.75*(SUMIF($D$12:$D100,$D100,Y$12:Y100)+SUMIF($D$12:$D100,$D100,Z$12:Z100)),2)) - SUMIF($D$12:$D99,$D100,AB$12:AB99),2),"")</f>
        <v/>
      </c>
      <c r="AC100" s="251" t="str">
        <f>IF(AND(Y100&lt;&gt;"",Z100&lt;&gt;"",AA100&lt;&gt;"",X100&lt;&gt;"",AP100&lt;&gt;""),IF(OR(X100="OZZ",X100="ZZ"),ROUND(0-SUMIF($D$12:$D99,$D100,AC$12:AC99),2),IF(AA100=0,0,ROUND(MIN(MIN(17300,TRUNC(0.75*(SUMIF($D$12:$D$2012,$D100,Y$12:Y$2012)+SUMIF($D$12:$D$2012,$D100,Z$12:Z$2012)),2)+SUMIF($D$12:$D100,$D100,AP$12:AP100))-SUMIF($D$12:$D99,$D100,AC$12:AC99)-SUMIF($D$12:$D$2012,$D100,AB$12:AB$2012),AP100),2))),"")</f>
        <v/>
      </c>
      <c r="AD100" s="250" t="str">
        <f>IF(X100&lt;&gt;"",1000 - SUMIF($D$12:$D99,$D100,AD$12:AD99),"")</f>
        <v/>
      </c>
      <c r="AE100" s="252"/>
      <c r="AF100" s="253"/>
      <c r="AG100" s="254"/>
      <c r="AH100" s="255" t="str">
        <f t="shared" si="40"/>
        <v/>
      </c>
      <c r="AI100" s="256"/>
      <c r="AJ100" s="253"/>
      <c r="AK100" s="254"/>
      <c r="AL100" s="255" t="str">
        <f t="shared" si="41"/>
        <v/>
      </c>
      <c r="AM100" s="256"/>
      <c r="AN100" s="253"/>
      <c r="AO100" s="254"/>
      <c r="AP100" s="255" t="str">
        <f t="shared" si="21"/>
        <v/>
      </c>
      <c r="AQ100" s="116"/>
      <c r="AR100" s="116"/>
      <c r="AS100" s="117"/>
      <c r="AT100" s="118"/>
      <c r="AU100" s="119" t="str">
        <f>IF(D100&lt;&gt; "", IF(COUNTIF($D$12:$D100,$D100)&gt;1,0,IF(SUM(N100,U100,AB100)&gt;0,IF(AND(X100="",OR(Q100&lt;&gt;"",J100&lt;&gt;"")),IF(Q100&lt;&gt;"",Q100,IF(J100&lt;&gt;"",J100,0)),IF(AND(Q100&lt;&gt;"",J100&lt;&gt;"",Q100=J100),Q100,X100)),0)),"")</f>
        <v/>
      </c>
      <c r="AV100" s="119" t="str">
        <f>IF(D100&lt;&gt;"",IF(COUNTIF($D$12:$D100,$D100)&gt;1,0,IF(SUM(O100,V100,AC100)&gt;0,IF(AND(X100="",OR(Q100&lt;&gt;"",J100&lt;&gt;"")),IF(Q100&lt;&gt;"",Q100,IF(J100&lt;&gt;"",J100,0)),IF(AND(Q100&lt;&gt;"",J100&lt;&gt;"",Q100=J100),Q100,X100)),0)),"")</f>
        <v/>
      </c>
      <c r="AW100" s="119" t="str">
        <f>IF(D100&lt;&gt;"",IF(COUNTIF($D$12:$D100,$D100)&gt;1,0,IF(SUM(P100,W100,AD100)&gt;0,IF(AND(X100="",OR(Q100&lt;&gt;"",J100&lt;&gt;"")),IF(Q100&lt;&gt;"",Q100,IF(J100&lt;&gt;"",J100,0)),IF(AND(Q100&lt;&gt;"",J100&lt;&gt;"",Q100=J100),Q100,X100)),0)),"")</f>
        <v/>
      </c>
      <c r="AX100" s="118" t="str">
        <f t="shared" si="22"/>
        <v/>
      </c>
      <c r="AY100" s="118" t="str">
        <f t="shared" si="23"/>
        <v/>
      </c>
      <c r="AZ100" s="118" t="str">
        <f t="shared" si="24"/>
        <v/>
      </c>
      <c r="BA100" s="118" t="str">
        <f t="shared" si="25"/>
        <v/>
      </c>
      <c r="BB100" s="118" t="str">
        <f t="shared" si="26"/>
        <v/>
      </c>
      <c r="BC100" s="118" t="str">
        <f t="shared" si="27"/>
        <v/>
      </c>
      <c r="BD100" s="118" t="str">
        <f t="shared" si="28"/>
        <v/>
      </c>
      <c r="BE100" s="118" t="str">
        <f t="shared" si="29"/>
        <v/>
      </c>
      <c r="BF100" s="118" t="str">
        <f t="shared" si="30"/>
        <v/>
      </c>
      <c r="BG100" s="120"/>
      <c r="BH100" s="120" t="str">
        <f t="shared" si="31"/>
        <v/>
      </c>
      <c r="BI100" s="120" t="str">
        <f t="shared" si="32"/>
        <v/>
      </c>
      <c r="BJ100" s="121"/>
      <c r="BK100" s="120" t="str">
        <f t="shared" si="33"/>
        <v/>
      </c>
      <c r="BL100" s="120" t="str">
        <f t="shared" si="34"/>
        <v/>
      </c>
      <c r="BM100" s="120" t="str">
        <f t="shared" si="35"/>
        <v/>
      </c>
      <c r="BN100" s="120" t="str">
        <f t="shared" si="36"/>
        <v/>
      </c>
      <c r="BO100" s="98" t="str">
        <f t="shared" si="37"/>
        <v/>
      </c>
      <c r="BP100" s="98" t="str">
        <f t="shared" si="38"/>
        <v/>
      </c>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c r="CM100" s="98"/>
      <c r="CN100" s="98"/>
      <c r="CO100" s="98"/>
      <c r="CP100" s="98"/>
      <c r="CQ100" s="98"/>
      <c r="CR100" s="98"/>
      <c r="CS100" s="98"/>
    </row>
    <row r="101" spans="1:97" s="4" customFormat="1" ht="18.75" customHeight="1" x14ac:dyDescent="0.2">
      <c r="A101" s="3">
        <f t="shared" si="39"/>
        <v>89</v>
      </c>
      <c r="B101" s="263"/>
      <c r="C101" s="263"/>
      <c r="D101" s="263"/>
      <c r="E101" s="259"/>
      <c r="F101" s="259"/>
      <c r="G101" s="43"/>
      <c r="H101" s="264"/>
      <c r="I101" s="261"/>
      <c r="J101" s="106"/>
      <c r="K101" s="247"/>
      <c r="L101" s="247"/>
      <c r="M101" s="247"/>
      <c r="N101" s="248" t="str">
        <f>IF(AND(K101&lt;&gt;"",L101&lt;&gt;"",J101&lt;&gt;""),ROUND(MIN(IF(OR(J101="OZZ",J101="ZZ"),5000,17300),TRUNC(0.75*(SUMIF($D$12:$D101,$D101,K$12:K101)+SUMIF($D$12:$D101,$D101,L$12:L101)),2)) - SUMIF($D$12:$D100,$D101,N$12:N100),2),"")</f>
        <v/>
      </c>
      <c r="O101" s="249" t="str">
        <f>IF(AND(K101&lt;&gt;"",L101&lt;&gt;"",M101&lt;&gt;"",J101&lt;&gt;"",AH101&lt;&gt;""),IF(OR(J101="OZZ",J101="ZZ"),ROUND(0-SUMIF($D$12:$D100,$D101,O$12:O100),2),IF(M101=0,0,ROUND(MIN(MIN(17300,TRUNC(0.75*(SUMIF($D$12:$D$2012,$D101,K$12:K$2012)+SUMIF($D$12:$D$2012,$D101,L$12:L$2012)),2)+SUMIF($D$12:$D101,$D101,AH$12:AH101))-SUMIF($D$12:$D100,$D101,O$12:O100)-SUMIF($D$12:$D$2012,$D101,N$12:N$2012),AH101),2))),"")</f>
        <v/>
      </c>
      <c r="P101" s="250" t="str">
        <f>IF(J101&lt;&gt;"",1000 - SUMIF($D$12:$D100,$D101,P$12:P100),"")</f>
        <v/>
      </c>
      <c r="Q101" s="106"/>
      <c r="R101" s="247"/>
      <c r="S101" s="247"/>
      <c r="T101" s="247"/>
      <c r="U101" s="248" t="str">
        <f>IF(AND(R101&lt;&gt;"",S101&lt;&gt;"",Q101&lt;&gt;""),ROUND(MIN(IF(OR(Q101="OZZ",Q101="ZZ"),5000,17300),TRUNC(0.75*(SUMIF($D$12:$D101,$D101,R$12:R101)+SUMIF($D$12:$D101,$D101,S$12:S101)),2)) - SUMIF($D$12:$D100,$D101,U$12:U100),2),"")</f>
        <v/>
      </c>
      <c r="V101" s="248" t="str">
        <f>IF(AND(R101&lt;&gt;"",S101&lt;&gt;"",T101&lt;&gt;"",Q101&lt;&gt;"",AL101&lt;&gt;""),IF(OR(Q101="OZZ",Q101="ZZ"),ROUND(0-SUMIF($D$12:$D100,$D101,V$12:V100),2),IF(T101=0,0,ROUND(MIN(MIN(17300,TRUNC(0.75*(SUMIF($D$12:$D$2012,$D101,R$12:R$2012)+SUMIF($D$12:$D$2012,$D101,S$12:S$2012)),2)+SUMIF($D$12:$D101,$D101,AL$12:AL101))-SUMIF($D$12:$D100,$D101,V$12:V100)-SUMIF($D$12:$D$2012,$D101,U$12:U$2012),AL101),2))),"")</f>
        <v/>
      </c>
      <c r="W101" s="250" t="str">
        <f>IF(Q101&lt;&gt;"",1000 - SUMIF($D$12:$D100,$D101,W$12:W100),"")</f>
        <v/>
      </c>
      <c r="X101" s="106"/>
      <c r="Y101" s="247"/>
      <c r="Z101" s="247"/>
      <c r="AA101" s="247"/>
      <c r="AB101" s="248" t="str">
        <f>IF(AND(Y101&lt;&gt;"",Z101&lt;&gt;"",X101&lt;&gt;""),ROUND(MIN(IF(OR(X101="OZZ",X101="ZZ"),5000,17300),TRUNC(0.75*(SUMIF($D$12:$D101,$D101,Y$12:Y101)+SUMIF($D$12:$D101,$D101,Z$12:Z101)),2)) - SUMIF($D$12:$D100,$D101,AB$12:AB100),2),"")</f>
        <v/>
      </c>
      <c r="AC101" s="251" t="str">
        <f>IF(AND(Y101&lt;&gt;"",Z101&lt;&gt;"",AA101&lt;&gt;"",X101&lt;&gt;"",AP101&lt;&gt;""),IF(OR(X101="OZZ",X101="ZZ"),ROUND(0-SUMIF($D$12:$D100,$D101,AC$12:AC100),2),IF(AA101=0,0,ROUND(MIN(MIN(17300,TRUNC(0.75*(SUMIF($D$12:$D$2012,$D101,Y$12:Y$2012)+SUMIF($D$12:$D$2012,$D101,Z$12:Z$2012)),2)+SUMIF($D$12:$D101,$D101,AP$12:AP101))-SUMIF($D$12:$D100,$D101,AC$12:AC100)-SUMIF($D$12:$D$2012,$D101,AB$12:AB$2012),AP101),2))),"")</f>
        <v/>
      </c>
      <c r="AD101" s="250" t="str">
        <f>IF(X101&lt;&gt;"",1000 - SUMIF($D$12:$D100,$D101,AD$12:AD100),"")</f>
        <v/>
      </c>
      <c r="AE101" s="252"/>
      <c r="AF101" s="253"/>
      <c r="AG101" s="254"/>
      <c r="AH101" s="255" t="str">
        <f t="shared" si="40"/>
        <v/>
      </c>
      <c r="AI101" s="256"/>
      <c r="AJ101" s="253"/>
      <c r="AK101" s="254"/>
      <c r="AL101" s="255" t="str">
        <f t="shared" si="41"/>
        <v/>
      </c>
      <c r="AM101" s="256"/>
      <c r="AN101" s="253"/>
      <c r="AO101" s="254"/>
      <c r="AP101" s="255" t="str">
        <f t="shared" si="21"/>
        <v/>
      </c>
      <c r="AQ101" s="116"/>
      <c r="AR101" s="116"/>
      <c r="AS101" s="117"/>
      <c r="AT101" s="118"/>
      <c r="AU101" s="119" t="str">
        <f>IF(D101&lt;&gt; "", IF(COUNTIF($D$12:$D101,$D101)&gt;1,0,IF(SUM(N101,U101,AB101)&gt;0,IF(AND(X101="",OR(Q101&lt;&gt;"",J101&lt;&gt;"")),IF(Q101&lt;&gt;"",Q101,IF(J101&lt;&gt;"",J101,0)),IF(AND(Q101&lt;&gt;"",J101&lt;&gt;"",Q101=J101),Q101,X101)),0)),"")</f>
        <v/>
      </c>
      <c r="AV101" s="119" t="str">
        <f>IF(D101&lt;&gt;"",IF(COUNTIF($D$12:$D101,$D101)&gt;1,0,IF(SUM(O101,V101,AC101)&gt;0,IF(AND(X101="",OR(Q101&lt;&gt;"",J101&lt;&gt;"")),IF(Q101&lt;&gt;"",Q101,IF(J101&lt;&gt;"",J101,0)),IF(AND(Q101&lt;&gt;"",J101&lt;&gt;"",Q101=J101),Q101,X101)),0)),"")</f>
        <v/>
      </c>
      <c r="AW101" s="119" t="str">
        <f>IF(D101&lt;&gt;"",IF(COUNTIF($D$12:$D101,$D101)&gt;1,0,IF(SUM(P101,W101,AD101)&gt;0,IF(AND(X101="",OR(Q101&lt;&gt;"",J101&lt;&gt;"")),IF(Q101&lt;&gt;"",Q101,IF(J101&lt;&gt;"",J101,0)),IF(AND(Q101&lt;&gt;"",J101&lt;&gt;"",Q101=J101),Q101,X101)),0)),"")</f>
        <v/>
      </c>
      <c r="AX101" s="118" t="str">
        <f t="shared" si="22"/>
        <v/>
      </c>
      <c r="AY101" s="118" t="str">
        <f t="shared" si="23"/>
        <v/>
      </c>
      <c r="AZ101" s="118" t="str">
        <f t="shared" si="24"/>
        <v/>
      </c>
      <c r="BA101" s="118" t="str">
        <f t="shared" si="25"/>
        <v/>
      </c>
      <c r="BB101" s="118" t="str">
        <f t="shared" si="26"/>
        <v/>
      </c>
      <c r="BC101" s="118" t="str">
        <f t="shared" si="27"/>
        <v/>
      </c>
      <c r="BD101" s="118" t="str">
        <f t="shared" si="28"/>
        <v/>
      </c>
      <c r="BE101" s="118" t="str">
        <f t="shared" si="29"/>
        <v/>
      </c>
      <c r="BF101" s="118" t="str">
        <f t="shared" si="30"/>
        <v/>
      </c>
      <c r="BG101" s="120"/>
      <c r="BH101" s="120" t="str">
        <f t="shared" si="31"/>
        <v/>
      </c>
      <c r="BI101" s="120" t="str">
        <f t="shared" si="32"/>
        <v/>
      </c>
      <c r="BJ101" s="121"/>
      <c r="BK101" s="120" t="str">
        <f t="shared" si="33"/>
        <v/>
      </c>
      <c r="BL101" s="120" t="str">
        <f t="shared" si="34"/>
        <v/>
      </c>
      <c r="BM101" s="120" t="str">
        <f t="shared" si="35"/>
        <v/>
      </c>
      <c r="BN101" s="120" t="str">
        <f t="shared" si="36"/>
        <v/>
      </c>
      <c r="BO101" s="98" t="str">
        <f t="shared" si="37"/>
        <v/>
      </c>
      <c r="BP101" s="98" t="str">
        <f t="shared" si="38"/>
        <v/>
      </c>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c r="CM101" s="98"/>
      <c r="CN101" s="98"/>
      <c r="CO101" s="98"/>
      <c r="CP101" s="98"/>
      <c r="CQ101" s="98"/>
      <c r="CR101" s="98"/>
      <c r="CS101" s="98"/>
    </row>
    <row r="102" spans="1:97" s="4" customFormat="1" ht="18.75" customHeight="1" x14ac:dyDescent="0.2">
      <c r="A102" s="3">
        <f t="shared" si="39"/>
        <v>90</v>
      </c>
      <c r="B102" s="263"/>
      <c r="C102" s="263"/>
      <c r="D102" s="263"/>
      <c r="E102" s="259"/>
      <c r="F102" s="259"/>
      <c r="G102" s="43"/>
      <c r="H102" s="264"/>
      <c r="I102" s="261"/>
      <c r="J102" s="106"/>
      <c r="K102" s="247"/>
      <c r="L102" s="247"/>
      <c r="M102" s="247"/>
      <c r="N102" s="248" t="str">
        <f>IF(AND(K102&lt;&gt;"",L102&lt;&gt;"",J102&lt;&gt;""),ROUND(MIN(IF(OR(J102="OZZ",J102="ZZ"),5000,17300),TRUNC(0.75*(SUMIF($D$12:$D102,$D102,K$12:K102)+SUMIF($D$12:$D102,$D102,L$12:L102)),2)) - SUMIF($D$12:$D101,$D102,N$12:N101),2),"")</f>
        <v/>
      </c>
      <c r="O102" s="249" t="str">
        <f>IF(AND(K102&lt;&gt;"",L102&lt;&gt;"",M102&lt;&gt;"",J102&lt;&gt;"",AH102&lt;&gt;""),IF(OR(J102="OZZ",J102="ZZ"),ROUND(0-SUMIF($D$12:$D101,$D102,O$12:O101),2),IF(M102=0,0,ROUND(MIN(MIN(17300,TRUNC(0.75*(SUMIF($D$12:$D$2012,$D102,K$12:K$2012)+SUMIF($D$12:$D$2012,$D102,L$12:L$2012)),2)+SUMIF($D$12:$D102,$D102,AH$12:AH102))-SUMIF($D$12:$D101,$D102,O$12:O101)-SUMIF($D$12:$D$2012,$D102,N$12:N$2012),AH102),2))),"")</f>
        <v/>
      </c>
      <c r="P102" s="250" t="str">
        <f>IF(J102&lt;&gt;"",1000 - SUMIF($D$12:$D101,$D102,P$12:P101),"")</f>
        <v/>
      </c>
      <c r="Q102" s="106"/>
      <c r="R102" s="247"/>
      <c r="S102" s="247"/>
      <c r="T102" s="247"/>
      <c r="U102" s="248" t="str">
        <f>IF(AND(R102&lt;&gt;"",S102&lt;&gt;"",Q102&lt;&gt;""),ROUND(MIN(IF(OR(Q102="OZZ",Q102="ZZ"),5000,17300),TRUNC(0.75*(SUMIF($D$12:$D102,$D102,R$12:R102)+SUMIF($D$12:$D102,$D102,S$12:S102)),2)) - SUMIF($D$12:$D101,$D102,U$12:U101),2),"")</f>
        <v/>
      </c>
      <c r="V102" s="248" t="str">
        <f>IF(AND(R102&lt;&gt;"",S102&lt;&gt;"",T102&lt;&gt;"",Q102&lt;&gt;"",AL102&lt;&gt;""),IF(OR(Q102="OZZ",Q102="ZZ"),ROUND(0-SUMIF($D$12:$D101,$D102,V$12:V101),2),IF(T102=0,0,ROUND(MIN(MIN(17300,TRUNC(0.75*(SUMIF($D$12:$D$2012,$D102,R$12:R$2012)+SUMIF($D$12:$D$2012,$D102,S$12:S$2012)),2)+SUMIF($D$12:$D102,$D102,AL$12:AL102))-SUMIF($D$12:$D101,$D102,V$12:V101)-SUMIF($D$12:$D$2012,$D102,U$12:U$2012),AL102),2))),"")</f>
        <v/>
      </c>
      <c r="W102" s="250" t="str">
        <f>IF(Q102&lt;&gt;"",1000 - SUMIF($D$12:$D101,$D102,W$12:W101),"")</f>
        <v/>
      </c>
      <c r="X102" s="106"/>
      <c r="Y102" s="247"/>
      <c r="Z102" s="247"/>
      <c r="AA102" s="247"/>
      <c r="AB102" s="248" t="str">
        <f>IF(AND(Y102&lt;&gt;"",Z102&lt;&gt;"",X102&lt;&gt;""),ROUND(MIN(IF(OR(X102="OZZ",X102="ZZ"),5000,17300),TRUNC(0.75*(SUMIF($D$12:$D102,$D102,Y$12:Y102)+SUMIF($D$12:$D102,$D102,Z$12:Z102)),2)) - SUMIF($D$12:$D101,$D102,AB$12:AB101),2),"")</f>
        <v/>
      </c>
      <c r="AC102" s="251" t="str">
        <f>IF(AND(Y102&lt;&gt;"",Z102&lt;&gt;"",AA102&lt;&gt;"",X102&lt;&gt;"",AP102&lt;&gt;""),IF(OR(X102="OZZ",X102="ZZ"),ROUND(0-SUMIF($D$12:$D101,$D102,AC$12:AC101),2),IF(AA102=0,0,ROUND(MIN(MIN(17300,TRUNC(0.75*(SUMIF($D$12:$D$2012,$D102,Y$12:Y$2012)+SUMIF($D$12:$D$2012,$D102,Z$12:Z$2012)),2)+SUMIF($D$12:$D102,$D102,AP$12:AP102))-SUMIF($D$12:$D101,$D102,AC$12:AC101)-SUMIF($D$12:$D$2012,$D102,AB$12:AB$2012),AP102),2))),"")</f>
        <v/>
      </c>
      <c r="AD102" s="250" t="str">
        <f>IF(X102&lt;&gt;"",1000 - SUMIF($D$12:$D101,$D102,AD$12:AD101),"")</f>
        <v/>
      </c>
      <c r="AE102" s="252"/>
      <c r="AF102" s="253"/>
      <c r="AG102" s="254"/>
      <c r="AH102" s="255" t="str">
        <f t="shared" si="40"/>
        <v/>
      </c>
      <c r="AI102" s="256"/>
      <c r="AJ102" s="253"/>
      <c r="AK102" s="254"/>
      <c r="AL102" s="255" t="str">
        <f t="shared" si="41"/>
        <v/>
      </c>
      <c r="AM102" s="256"/>
      <c r="AN102" s="253"/>
      <c r="AO102" s="254"/>
      <c r="AP102" s="255" t="str">
        <f t="shared" si="21"/>
        <v/>
      </c>
      <c r="AQ102" s="116"/>
      <c r="AR102" s="116"/>
      <c r="AS102" s="117"/>
      <c r="AT102" s="118"/>
      <c r="AU102" s="119" t="str">
        <f>IF(D102&lt;&gt; "", IF(COUNTIF($D$12:$D102,$D102)&gt;1,0,IF(SUM(N102,U102,AB102)&gt;0,IF(AND(X102="",OR(Q102&lt;&gt;"",J102&lt;&gt;"")),IF(Q102&lt;&gt;"",Q102,IF(J102&lt;&gt;"",J102,0)),IF(AND(Q102&lt;&gt;"",J102&lt;&gt;"",Q102=J102),Q102,X102)),0)),"")</f>
        <v/>
      </c>
      <c r="AV102" s="119" t="str">
        <f>IF(D102&lt;&gt;"",IF(COUNTIF($D$12:$D102,$D102)&gt;1,0,IF(SUM(O102,V102,AC102)&gt;0,IF(AND(X102="",OR(Q102&lt;&gt;"",J102&lt;&gt;"")),IF(Q102&lt;&gt;"",Q102,IF(J102&lt;&gt;"",J102,0)),IF(AND(Q102&lt;&gt;"",J102&lt;&gt;"",Q102=J102),Q102,X102)),0)),"")</f>
        <v/>
      </c>
      <c r="AW102" s="119" t="str">
        <f>IF(D102&lt;&gt;"",IF(COUNTIF($D$12:$D102,$D102)&gt;1,0,IF(SUM(P102,W102,AD102)&gt;0,IF(AND(X102="",OR(Q102&lt;&gt;"",J102&lt;&gt;"")),IF(Q102&lt;&gt;"",Q102,IF(J102&lt;&gt;"",J102,0)),IF(AND(Q102&lt;&gt;"",J102&lt;&gt;"",Q102=J102),Q102,X102)),0)),"")</f>
        <v/>
      </c>
      <c r="AX102" s="118" t="str">
        <f t="shared" si="22"/>
        <v/>
      </c>
      <c r="AY102" s="118" t="str">
        <f t="shared" si="23"/>
        <v/>
      </c>
      <c r="AZ102" s="118" t="str">
        <f t="shared" si="24"/>
        <v/>
      </c>
      <c r="BA102" s="118" t="str">
        <f t="shared" si="25"/>
        <v/>
      </c>
      <c r="BB102" s="118" t="str">
        <f t="shared" si="26"/>
        <v/>
      </c>
      <c r="BC102" s="118" t="str">
        <f t="shared" si="27"/>
        <v/>
      </c>
      <c r="BD102" s="118" t="str">
        <f t="shared" si="28"/>
        <v/>
      </c>
      <c r="BE102" s="118" t="str">
        <f t="shared" si="29"/>
        <v/>
      </c>
      <c r="BF102" s="118" t="str">
        <f t="shared" si="30"/>
        <v/>
      </c>
      <c r="BG102" s="120"/>
      <c r="BH102" s="120" t="str">
        <f t="shared" si="31"/>
        <v/>
      </c>
      <c r="BI102" s="120" t="str">
        <f t="shared" si="32"/>
        <v/>
      </c>
      <c r="BJ102" s="121"/>
      <c r="BK102" s="120" t="str">
        <f t="shared" si="33"/>
        <v/>
      </c>
      <c r="BL102" s="120" t="str">
        <f t="shared" si="34"/>
        <v/>
      </c>
      <c r="BM102" s="120" t="str">
        <f t="shared" si="35"/>
        <v/>
      </c>
      <c r="BN102" s="120" t="str">
        <f t="shared" si="36"/>
        <v/>
      </c>
      <c r="BO102" s="98" t="str">
        <f t="shared" si="37"/>
        <v/>
      </c>
      <c r="BP102" s="98" t="str">
        <f t="shared" si="38"/>
        <v/>
      </c>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c r="CM102" s="98"/>
      <c r="CN102" s="98"/>
      <c r="CO102" s="98"/>
      <c r="CP102" s="98"/>
      <c r="CQ102" s="98"/>
      <c r="CR102" s="98"/>
      <c r="CS102" s="98"/>
    </row>
    <row r="103" spans="1:97" s="4" customFormat="1" ht="18.75" customHeight="1" x14ac:dyDescent="0.2">
      <c r="A103" s="3">
        <f t="shared" si="39"/>
        <v>91</v>
      </c>
      <c r="B103" s="263"/>
      <c r="C103" s="263"/>
      <c r="D103" s="263"/>
      <c r="E103" s="259"/>
      <c r="F103" s="259"/>
      <c r="G103" s="43"/>
      <c r="H103" s="264"/>
      <c r="I103" s="261"/>
      <c r="J103" s="106"/>
      <c r="K103" s="247"/>
      <c r="L103" s="247"/>
      <c r="M103" s="247"/>
      <c r="N103" s="248" t="str">
        <f>IF(AND(K103&lt;&gt;"",L103&lt;&gt;"",J103&lt;&gt;""),ROUND(MIN(IF(OR(J103="OZZ",J103="ZZ"),5000,17300),TRUNC(0.75*(SUMIF($D$12:$D103,$D103,K$12:K103)+SUMIF($D$12:$D103,$D103,L$12:L103)),2)) - SUMIF($D$12:$D102,$D103,N$12:N102),2),"")</f>
        <v/>
      </c>
      <c r="O103" s="249" t="str">
        <f>IF(AND(K103&lt;&gt;"",L103&lt;&gt;"",M103&lt;&gt;"",J103&lt;&gt;"",AH103&lt;&gt;""),IF(OR(J103="OZZ",J103="ZZ"),ROUND(0-SUMIF($D$12:$D102,$D103,O$12:O102),2),IF(M103=0,0,ROUND(MIN(MIN(17300,TRUNC(0.75*(SUMIF($D$12:$D$2012,$D103,K$12:K$2012)+SUMIF($D$12:$D$2012,$D103,L$12:L$2012)),2)+SUMIF($D$12:$D103,$D103,AH$12:AH103))-SUMIF($D$12:$D102,$D103,O$12:O102)-SUMIF($D$12:$D$2012,$D103,N$12:N$2012),AH103),2))),"")</f>
        <v/>
      </c>
      <c r="P103" s="250" t="str">
        <f>IF(J103&lt;&gt;"",1000 - SUMIF($D$12:$D102,$D103,P$12:P102),"")</f>
        <v/>
      </c>
      <c r="Q103" s="106"/>
      <c r="R103" s="247"/>
      <c r="S103" s="247"/>
      <c r="T103" s="247"/>
      <c r="U103" s="248" t="str">
        <f>IF(AND(R103&lt;&gt;"",S103&lt;&gt;"",Q103&lt;&gt;""),ROUND(MIN(IF(OR(Q103="OZZ",Q103="ZZ"),5000,17300),TRUNC(0.75*(SUMIF($D$12:$D103,$D103,R$12:R103)+SUMIF($D$12:$D103,$D103,S$12:S103)),2)) - SUMIF($D$12:$D102,$D103,U$12:U102),2),"")</f>
        <v/>
      </c>
      <c r="V103" s="248" t="str">
        <f>IF(AND(R103&lt;&gt;"",S103&lt;&gt;"",T103&lt;&gt;"",Q103&lt;&gt;"",AL103&lt;&gt;""),IF(OR(Q103="OZZ",Q103="ZZ"),ROUND(0-SUMIF($D$12:$D102,$D103,V$12:V102),2),IF(T103=0,0,ROUND(MIN(MIN(17300,TRUNC(0.75*(SUMIF($D$12:$D$2012,$D103,R$12:R$2012)+SUMIF($D$12:$D$2012,$D103,S$12:S$2012)),2)+SUMIF($D$12:$D103,$D103,AL$12:AL103))-SUMIF($D$12:$D102,$D103,V$12:V102)-SUMIF($D$12:$D$2012,$D103,U$12:U$2012),AL103),2))),"")</f>
        <v/>
      </c>
      <c r="W103" s="250" t="str">
        <f>IF(Q103&lt;&gt;"",1000 - SUMIF($D$12:$D102,$D103,W$12:W102),"")</f>
        <v/>
      </c>
      <c r="X103" s="106"/>
      <c r="Y103" s="247"/>
      <c r="Z103" s="247"/>
      <c r="AA103" s="247"/>
      <c r="AB103" s="248" t="str">
        <f>IF(AND(Y103&lt;&gt;"",Z103&lt;&gt;"",X103&lt;&gt;""),ROUND(MIN(IF(OR(X103="OZZ",X103="ZZ"),5000,17300),TRUNC(0.75*(SUMIF($D$12:$D103,$D103,Y$12:Y103)+SUMIF($D$12:$D103,$D103,Z$12:Z103)),2)) - SUMIF($D$12:$D102,$D103,AB$12:AB102),2),"")</f>
        <v/>
      </c>
      <c r="AC103" s="251" t="str">
        <f>IF(AND(Y103&lt;&gt;"",Z103&lt;&gt;"",AA103&lt;&gt;"",X103&lt;&gt;"",AP103&lt;&gt;""),IF(OR(X103="OZZ",X103="ZZ"),ROUND(0-SUMIF($D$12:$D102,$D103,AC$12:AC102),2),IF(AA103=0,0,ROUND(MIN(MIN(17300,TRUNC(0.75*(SUMIF($D$12:$D$2012,$D103,Y$12:Y$2012)+SUMIF($D$12:$D$2012,$D103,Z$12:Z$2012)),2)+SUMIF($D$12:$D103,$D103,AP$12:AP103))-SUMIF($D$12:$D102,$D103,AC$12:AC102)-SUMIF($D$12:$D$2012,$D103,AB$12:AB$2012),AP103),2))),"")</f>
        <v/>
      </c>
      <c r="AD103" s="250" t="str">
        <f>IF(X103&lt;&gt;"",1000 - SUMIF($D$12:$D102,$D103,AD$12:AD102),"")</f>
        <v/>
      </c>
      <c r="AE103" s="252"/>
      <c r="AF103" s="253"/>
      <c r="AG103" s="254"/>
      <c r="AH103" s="255" t="str">
        <f t="shared" si="40"/>
        <v/>
      </c>
      <c r="AI103" s="256"/>
      <c r="AJ103" s="253"/>
      <c r="AK103" s="254"/>
      <c r="AL103" s="255" t="str">
        <f t="shared" si="41"/>
        <v/>
      </c>
      <c r="AM103" s="256"/>
      <c r="AN103" s="253"/>
      <c r="AO103" s="254"/>
      <c r="AP103" s="255" t="str">
        <f t="shared" si="21"/>
        <v/>
      </c>
      <c r="AQ103" s="116"/>
      <c r="AR103" s="116"/>
      <c r="AS103" s="117"/>
      <c r="AT103" s="118"/>
      <c r="AU103" s="119" t="str">
        <f>IF(D103&lt;&gt; "", IF(COUNTIF($D$12:$D103,$D103)&gt;1,0,IF(SUM(N103,U103,AB103)&gt;0,IF(AND(X103="",OR(Q103&lt;&gt;"",J103&lt;&gt;"")),IF(Q103&lt;&gt;"",Q103,IF(J103&lt;&gt;"",J103,0)),IF(AND(Q103&lt;&gt;"",J103&lt;&gt;"",Q103=J103),Q103,X103)),0)),"")</f>
        <v/>
      </c>
      <c r="AV103" s="119" t="str">
        <f>IF(D103&lt;&gt;"",IF(COUNTIF($D$12:$D103,$D103)&gt;1,0,IF(SUM(O103,V103,AC103)&gt;0,IF(AND(X103="",OR(Q103&lt;&gt;"",J103&lt;&gt;"")),IF(Q103&lt;&gt;"",Q103,IF(J103&lt;&gt;"",J103,0)),IF(AND(Q103&lt;&gt;"",J103&lt;&gt;"",Q103=J103),Q103,X103)),0)),"")</f>
        <v/>
      </c>
      <c r="AW103" s="119" t="str">
        <f>IF(D103&lt;&gt;"",IF(COUNTIF($D$12:$D103,$D103)&gt;1,0,IF(SUM(P103,W103,AD103)&gt;0,IF(AND(X103="",OR(Q103&lt;&gt;"",J103&lt;&gt;"")),IF(Q103&lt;&gt;"",Q103,IF(J103&lt;&gt;"",J103,0)),IF(AND(Q103&lt;&gt;"",J103&lt;&gt;"",Q103=J103),Q103,X103)),0)),"")</f>
        <v/>
      </c>
      <c r="AX103" s="118" t="str">
        <f t="shared" si="22"/>
        <v/>
      </c>
      <c r="AY103" s="118" t="str">
        <f t="shared" si="23"/>
        <v/>
      </c>
      <c r="AZ103" s="118" t="str">
        <f t="shared" si="24"/>
        <v/>
      </c>
      <c r="BA103" s="118" t="str">
        <f t="shared" si="25"/>
        <v/>
      </c>
      <c r="BB103" s="118" t="str">
        <f t="shared" si="26"/>
        <v/>
      </c>
      <c r="BC103" s="118" t="str">
        <f t="shared" si="27"/>
        <v/>
      </c>
      <c r="BD103" s="118" t="str">
        <f t="shared" si="28"/>
        <v/>
      </c>
      <c r="BE103" s="118" t="str">
        <f t="shared" si="29"/>
        <v/>
      </c>
      <c r="BF103" s="118" t="str">
        <f t="shared" si="30"/>
        <v/>
      </c>
      <c r="BG103" s="120"/>
      <c r="BH103" s="120" t="str">
        <f t="shared" si="31"/>
        <v/>
      </c>
      <c r="BI103" s="120" t="str">
        <f t="shared" si="32"/>
        <v/>
      </c>
      <c r="BJ103" s="121"/>
      <c r="BK103" s="120" t="str">
        <f t="shared" si="33"/>
        <v/>
      </c>
      <c r="BL103" s="120" t="str">
        <f t="shared" si="34"/>
        <v/>
      </c>
      <c r="BM103" s="120" t="str">
        <f t="shared" si="35"/>
        <v/>
      </c>
      <c r="BN103" s="120" t="str">
        <f t="shared" si="36"/>
        <v/>
      </c>
      <c r="BO103" s="98" t="str">
        <f t="shared" si="37"/>
        <v/>
      </c>
      <c r="BP103" s="98" t="str">
        <f t="shared" si="38"/>
        <v/>
      </c>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c r="CM103" s="98"/>
      <c r="CN103" s="98"/>
      <c r="CO103" s="98"/>
      <c r="CP103" s="98"/>
      <c r="CQ103" s="98"/>
      <c r="CR103" s="98"/>
      <c r="CS103" s="98"/>
    </row>
    <row r="104" spans="1:97" s="4" customFormat="1" ht="18.75" customHeight="1" x14ac:dyDescent="0.2">
      <c r="A104" s="3">
        <f t="shared" si="39"/>
        <v>92</v>
      </c>
      <c r="B104" s="263"/>
      <c r="C104" s="263"/>
      <c r="D104" s="263"/>
      <c r="E104" s="259"/>
      <c r="F104" s="259"/>
      <c r="G104" s="43"/>
      <c r="H104" s="264"/>
      <c r="I104" s="261"/>
      <c r="J104" s="106"/>
      <c r="K104" s="247"/>
      <c r="L104" s="247"/>
      <c r="M104" s="247"/>
      <c r="N104" s="248" t="str">
        <f>IF(AND(K104&lt;&gt;"",L104&lt;&gt;"",J104&lt;&gt;""),ROUND(MIN(IF(OR(J104="OZZ",J104="ZZ"),5000,17300),TRUNC(0.75*(SUMIF($D$12:$D104,$D104,K$12:K104)+SUMIF($D$12:$D104,$D104,L$12:L104)),2)) - SUMIF($D$12:$D103,$D104,N$12:N103),2),"")</f>
        <v/>
      </c>
      <c r="O104" s="249" t="str">
        <f>IF(AND(K104&lt;&gt;"",L104&lt;&gt;"",M104&lt;&gt;"",J104&lt;&gt;"",AH104&lt;&gt;""),IF(OR(J104="OZZ",J104="ZZ"),ROUND(0-SUMIF($D$12:$D103,$D104,O$12:O103),2),IF(M104=0,0,ROUND(MIN(MIN(17300,TRUNC(0.75*(SUMIF($D$12:$D$2012,$D104,K$12:K$2012)+SUMIF($D$12:$D$2012,$D104,L$12:L$2012)),2)+SUMIF($D$12:$D104,$D104,AH$12:AH104))-SUMIF($D$12:$D103,$D104,O$12:O103)-SUMIF($D$12:$D$2012,$D104,N$12:N$2012),AH104),2))),"")</f>
        <v/>
      </c>
      <c r="P104" s="250" t="str">
        <f>IF(J104&lt;&gt;"",1000 - SUMIF($D$12:$D103,$D104,P$12:P103),"")</f>
        <v/>
      </c>
      <c r="Q104" s="106"/>
      <c r="R104" s="247"/>
      <c r="S104" s="247"/>
      <c r="T104" s="247"/>
      <c r="U104" s="248" t="str">
        <f>IF(AND(R104&lt;&gt;"",S104&lt;&gt;"",Q104&lt;&gt;""),ROUND(MIN(IF(OR(Q104="OZZ",Q104="ZZ"),5000,17300),TRUNC(0.75*(SUMIF($D$12:$D104,$D104,R$12:R104)+SUMIF($D$12:$D104,$D104,S$12:S104)),2)) - SUMIF($D$12:$D103,$D104,U$12:U103),2),"")</f>
        <v/>
      </c>
      <c r="V104" s="248" t="str">
        <f>IF(AND(R104&lt;&gt;"",S104&lt;&gt;"",T104&lt;&gt;"",Q104&lt;&gt;"",AL104&lt;&gt;""),IF(OR(Q104="OZZ",Q104="ZZ"),ROUND(0-SUMIF($D$12:$D103,$D104,V$12:V103),2),IF(T104=0,0,ROUND(MIN(MIN(17300,TRUNC(0.75*(SUMIF($D$12:$D$2012,$D104,R$12:R$2012)+SUMIF($D$12:$D$2012,$D104,S$12:S$2012)),2)+SUMIF($D$12:$D104,$D104,AL$12:AL104))-SUMIF($D$12:$D103,$D104,V$12:V103)-SUMIF($D$12:$D$2012,$D104,U$12:U$2012),AL104),2))),"")</f>
        <v/>
      </c>
      <c r="W104" s="250" t="str">
        <f>IF(Q104&lt;&gt;"",1000 - SUMIF($D$12:$D103,$D104,W$12:W103),"")</f>
        <v/>
      </c>
      <c r="X104" s="106"/>
      <c r="Y104" s="247"/>
      <c r="Z104" s="247"/>
      <c r="AA104" s="247"/>
      <c r="AB104" s="248" t="str">
        <f>IF(AND(Y104&lt;&gt;"",Z104&lt;&gt;"",X104&lt;&gt;""),ROUND(MIN(IF(OR(X104="OZZ",X104="ZZ"),5000,17300),TRUNC(0.75*(SUMIF($D$12:$D104,$D104,Y$12:Y104)+SUMIF($D$12:$D104,$D104,Z$12:Z104)),2)) - SUMIF($D$12:$D103,$D104,AB$12:AB103),2),"")</f>
        <v/>
      </c>
      <c r="AC104" s="251" t="str">
        <f>IF(AND(Y104&lt;&gt;"",Z104&lt;&gt;"",AA104&lt;&gt;"",X104&lt;&gt;"",AP104&lt;&gt;""),IF(OR(X104="OZZ",X104="ZZ"),ROUND(0-SUMIF($D$12:$D103,$D104,AC$12:AC103),2),IF(AA104=0,0,ROUND(MIN(MIN(17300,TRUNC(0.75*(SUMIF($D$12:$D$2012,$D104,Y$12:Y$2012)+SUMIF($D$12:$D$2012,$D104,Z$12:Z$2012)),2)+SUMIF($D$12:$D104,$D104,AP$12:AP104))-SUMIF($D$12:$D103,$D104,AC$12:AC103)-SUMIF($D$12:$D$2012,$D104,AB$12:AB$2012),AP104),2))),"")</f>
        <v/>
      </c>
      <c r="AD104" s="250" t="str">
        <f>IF(X104&lt;&gt;"",1000 - SUMIF($D$12:$D103,$D104,AD$12:AD103),"")</f>
        <v/>
      </c>
      <c r="AE104" s="252"/>
      <c r="AF104" s="253"/>
      <c r="AG104" s="254"/>
      <c r="AH104" s="255" t="str">
        <f t="shared" si="40"/>
        <v/>
      </c>
      <c r="AI104" s="256"/>
      <c r="AJ104" s="253"/>
      <c r="AK104" s="254"/>
      <c r="AL104" s="255" t="str">
        <f t="shared" si="41"/>
        <v/>
      </c>
      <c r="AM104" s="256"/>
      <c r="AN104" s="253"/>
      <c r="AO104" s="254"/>
      <c r="AP104" s="255" t="str">
        <f t="shared" si="21"/>
        <v/>
      </c>
      <c r="AQ104" s="116"/>
      <c r="AR104" s="116"/>
      <c r="AS104" s="117"/>
      <c r="AT104" s="118"/>
      <c r="AU104" s="119" t="str">
        <f>IF(D104&lt;&gt; "", IF(COUNTIF($D$12:$D104,$D104)&gt;1,0,IF(SUM(N104,U104,AB104)&gt;0,IF(AND(X104="",OR(Q104&lt;&gt;"",J104&lt;&gt;"")),IF(Q104&lt;&gt;"",Q104,IF(J104&lt;&gt;"",J104,0)),IF(AND(Q104&lt;&gt;"",J104&lt;&gt;"",Q104=J104),Q104,X104)),0)),"")</f>
        <v/>
      </c>
      <c r="AV104" s="119" t="str">
        <f>IF(D104&lt;&gt;"",IF(COUNTIF($D$12:$D104,$D104)&gt;1,0,IF(SUM(O104,V104,AC104)&gt;0,IF(AND(X104="",OR(Q104&lt;&gt;"",J104&lt;&gt;"")),IF(Q104&lt;&gt;"",Q104,IF(J104&lt;&gt;"",J104,0)),IF(AND(Q104&lt;&gt;"",J104&lt;&gt;"",Q104=J104),Q104,X104)),0)),"")</f>
        <v/>
      </c>
      <c r="AW104" s="119" t="str">
        <f>IF(D104&lt;&gt;"",IF(COUNTIF($D$12:$D104,$D104)&gt;1,0,IF(SUM(P104,W104,AD104)&gt;0,IF(AND(X104="",OR(Q104&lt;&gt;"",J104&lt;&gt;"")),IF(Q104&lt;&gt;"",Q104,IF(J104&lt;&gt;"",J104,0)),IF(AND(Q104&lt;&gt;"",J104&lt;&gt;"",Q104=J104),Q104,X104)),0)),"")</f>
        <v/>
      </c>
      <c r="AX104" s="118" t="str">
        <f t="shared" si="22"/>
        <v/>
      </c>
      <c r="AY104" s="118" t="str">
        <f t="shared" si="23"/>
        <v/>
      </c>
      <c r="AZ104" s="118" t="str">
        <f t="shared" si="24"/>
        <v/>
      </c>
      <c r="BA104" s="118" t="str">
        <f t="shared" si="25"/>
        <v/>
      </c>
      <c r="BB104" s="118" t="str">
        <f t="shared" si="26"/>
        <v/>
      </c>
      <c r="BC104" s="118" t="str">
        <f t="shared" si="27"/>
        <v/>
      </c>
      <c r="BD104" s="118" t="str">
        <f t="shared" si="28"/>
        <v/>
      </c>
      <c r="BE104" s="118" t="str">
        <f t="shared" si="29"/>
        <v/>
      </c>
      <c r="BF104" s="118" t="str">
        <f t="shared" si="30"/>
        <v/>
      </c>
      <c r="BG104" s="120"/>
      <c r="BH104" s="120" t="str">
        <f t="shared" si="31"/>
        <v/>
      </c>
      <c r="BI104" s="120" t="str">
        <f t="shared" si="32"/>
        <v/>
      </c>
      <c r="BJ104" s="121"/>
      <c r="BK104" s="120" t="str">
        <f t="shared" si="33"/>
        <v/>
      </c>
      <c r="BL104" s="120" t="str">
        <f t="shared" si="34"/>
        <v/>
      </c>
      <c r="BM104" s="120" t="str">
        <f t="shared" si="35"/>
        <v/>
      </c>
      <c r="BN104" s="120" t="str">
        <f t="shared" si="36"/>
        <v/>
      </c>
      <c r="BO104" s="98" t="str">
        <f t="shared" si="37"/>
        <v/>
      </c>
      <c r="BP104" s="98" t="str">
        <f t="shared" si="38"/>
        <v/>
      </c>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row>
    <row r="105" spans="1:97" s="4" customFormat="1" ht="18.75" customHeight="1" x14ac:dyDescent="0.2">
      <c r="A105" s="3">
        <f t="shared" si="39"/>
        <v>93</v>
      </c>
      <c r="B105" s="263"/>
      <c r="C105" s="263"/>
      <c r="D105" s="263"/>
      <c r="E105" s="259"/>
      <c r="F105" s="259"/>
      <c r="G105" s="43"/>
      <c r="H105" s="264"/>
      <c r="I105" s="261"/>
      <c r="J105" s="106"/>
      <c r="K105" s="247"/>
      <c r="L105" s="247"/>
      <c r="M105" s="247"/>
      <c r="N105" s="248" t="str">
        <f>IF(AND(K105&lt;&gt;"",L105&lt;&gt;"",J105&lt;&gt;""),ROUND(MIN(IF(OR(J105="OZZ",J105="ZZ"),5000,17300),TRUNC(0.75*(SUMIF($D$12:$D105,$D105,K$12:K105)+SUMIF($D$12:$D105,$D105,L$12:L105)),2)) - SUMIF($D$12:$D104,$D105,N$12:N104),2),"")</f>
        <v/>
      </c>
      <c r="O105" s="249" t="str">
        <f>IF(AND(K105&lt;&gt;"",L105&lt;&gt;"",M105&lt;&gt;"",J105&lt;&gt;"",AH105&lt;&gt;""),IF(OR(J105="OZZ",J105="ZZ"),ROUND(0-SUMIF($D$12:$D104,$D105,O$12:O104),2),IF(M105=0,0,ROUND(MIN(MIN(17300,TRUNC(0.75*(SUMIF($D$12:$D$2012,$D105,K$12:K$2012)+SUMIF($D$12:$D$2012,$D105,L$12:L$2012)),2)+SUMIF($D$12:$D105,$D105,AH$12:AH105))-SUMIF($D$12:$D104,$D105,O$12:O104)-SUMIF($D$12:$D$2012,$D105,N$12:N$2012),AH105),2))),"")</f>
        <v/>
      </c>
      <c r="P105" s="250" t="str">
        <f>IF(J105&lt;&gt;"",1000 - SUMIF($D$12:$D104,$D105,P$12:P104),"")</f>
        <v/>
      </c>
      <c r="Q105" s="106"/>
      <c r="R105" s="247"/>
      <c r="S105" s="247"/>
      <c r="T105" s="247"/>
      <c r="U105" s="248" t="str">
        <f>IF(AND(R105&lt;&gt;"",S105&lt;&gt;"",Q105&lt;&gt;""),ROUND(MIN(IF(OR(Q105="OZZ",Q105="ZZ"),5000,17300),TRUNC(0.75*(SUMIF($D$12:$D105,$D105,R$12:R105)+SUMIF($D$12:$D105,$D105,S$12:S105)),2)) - SUMIF($D$12:$D104,$D105,U$12:U104),2),"")</f>
        <v/>
      </c>
      <c r="V105" s="248" t="str">
        <f>IF(AND(R105&lt;&gt;"",S105&lt;&gt;"",T105&lt;&gt;"",Q105&lt;&gt;"",AL105&lt;&gt;""),IF(OR(Q105="OZZ",Q105="ZZ"),ROUND(0-SUMIF($D$12:$D104,$D105,V$12:V104),2),IF(T105=0,0,ROUND(MIN(MIN(17300,TRUNC(0.75*(SUMIF($D$12:$D$2012,$D105,R$12:R$2012)+SUMIF($D$12:$D$2012,$D105,S$12:S$2012)),2)+SUMIF($D$12:$D105,$D105,AL$12:AL105))-SUMIF($D$12:$D104,$D105,V$12:V104)-SUMIF($D$12:$D$2012,$D105,U$12:U$2012),AL105),2))),"")</f>
        <v/>
      </c>
      <c r="W105" s="250" t="str">
        <f>IF(Q105&lt;&gt;"",1000 - SUMIF($D$12:$D104,$D105,W$12:W104),"")</f>
        <v/>
      </c>
      <c r="X105" s="106"/>
      <c r="Y105" s="247"/>
      <c r="Z105" s="247"/>
      <c r="AA105" s="247"/>
      <c r="AB105" s="248" t="str">
        <f>IF(AND(Y105&lt;&gt;"",Z105&lt;&gt;"",X105&lt;&gt;""),ROUND(MIN(IF(OR(X105="OZZ",X105="ZZ"),5000,17300),TRUNC(0.75*(SUMIF($D$12:$D105,$D105,Y$12:Y105)+SUMIF($D$12:$D105,$D105,Z$12:Z105)),2)) - SUMIF($D$12:$D104,$D105,AB$12:AB104),2),"")</f>
        <v/>
      </c>
      <c r="AC105" s="251" t="str">
        <f>IF(AND(Y105&lt;&gt;"",Z105&lt;&gt;"",AA105&lt;&gt;"",X105&lt;&gt;"",AP105&lt;&gt;""),IF(OR(X105="OZZ",X105="ZZ"),ROUND(0-SUMIF($D$12:$D104,$D105,AC$12:AC104),2),IF(AA105=0,0,ROUND(MIN(MIN(17300,TRUNC(0.75*(SUMIF($D$12:$D$2012,$D105,Y$12:Y$2012)+SUMIF($D$12:$D$2012,$D105,Z$12:Z$2012)),2)+SUMIF($D$12:$D105,$D105,AP$12:AP105))-SUMIF($D$12:$D104,$D105,AC$12:AC104)-SUMIF($D$12:$D$2012,$D105,AB$12:AB$2012),AP105),2))),"")</f>
        <v/>
      </c>
      <c r="AD105" s="250" t="str">
        <f>IF(X105&lt;&gt;"",1000 - SUMIF($D$12:$D104,$D105,AD$12:AD104),"")</f>
        <v/>
      </c>
      <c r="AE105" s="252"/>
      <c r="AF105" s="253"/>
      <c r="AG105" s="254"/>
      <c r="AH105" s="255" t="str">
        <f t="shared" si="40"/>
        <v/>
      </c>
      <c r="AI105" s="256"/>
      <c r="AJ105" s="253"/>
      <c r="AK105" s="254"/>
      <c r="AL105" s="255" t="str">
        <f t="shared" si="41"/>
        <v/>
      </c>
      <c r="AM105" s="256"/>
      <c r="AN105" s="253"/>
      <c r="AO105" s="254"/>
      <c r="AP105" s="255" t="str">
        <f t="shared" si="21"/>
        <v/>
      </c>
      <c r="AQ105" s="116"/>
      <c r="AR105" s="116"/>
      <c r="AS105" s="117"/>
      <c r="AT105" s="118"/>
      <c r="AU105" s="119" t="str">
        <f>IF(D105&lt;&gt; "", IF(COUNTIF($D$12:$D105,$D105)&gt;1,0,IF(SUM(N105,U105,AB105)&gt;0,IF(AND(X105="",OR(Q105&lt;&gt;"",J105&lt;&gt;"")),IF(Q105&lt;&gt;"",Q105,IF(J105&lt;&gt;"",J105,0)),IF(AND(Q105&lt;&gt;"",J105&lt;&gt;"",Q105=J105),Q105,X105)),0)),"")</f>
        <v/>
      </c>
      <c r="AV105" s="119" t="str">
        <f>IF(D105&lt;&gt;"",IF(COUNTIF($D$12:$D105,$D105)&gt;1,0,IF(SUM(O105,V105,AC105)&gt;0,IF(AND(X105="",OR(Q105&lt;&gt;"",J105&lt;&gt;"")),IF(Q105&lt;&gt;"",Q105,IF(J105&lt;&gt;"",J105,0)),IF(AND(Q105&lt;&gt;"",J105&lt;&gt;"",Q105=J105),Q105,X105)),0)),"")</f>
        <v/>
      </c>
      <c r="AW105" s="119" t="str">
        <f>IF(D105&lt;&gt;"",IF(COUNTIF($D$12:$D105,$D105)&gt;1,0,IF(SUM(P105,W105,AD105)&gt;0,IF(AND(X105="",OR(Q105&lt;&gt;"",J105&lt;&gt;"")),IF(Q105&lt;&gt;"",Q105,IF(J105&lt;&gt;"",J105,0)),IF(AND(Q105&lt;&gt;"",J105&lt;&gt;"",Q105=J105),Q105,X105)),0)),"")</f>
        <v/>
      </c>
      <c r="AX105" s="118" t="str">
        <f t="shared" si="22"/>
        <v/>
      </c>
      <c r="AY105" s="118" t="str">
        <f t="shared" si="23"/>
        <v/>
      </c>
      <c r="AZ105" s="118" t="str">
        <f t="shared" si="24"/>
        <v/>
      </c>
      <c r="BA105" s="118" t="str">
        <f t="shared" si="25"/>
        <v/>
      </c>
      <c r="BB105" s="118" t="str">
        <f t="shared" si="26"/>
        <v/>
      </c>
      <c r="BC105" s="118" t="str">
        <f t="shared" si="27"/>
        <v/>
      </c>
      <c r="BD105" s="118" t="str">
        <f t="shared" si="28"/>
        <v/>
      </c>
      <c r="BE105" s="118" t="str">
        <f t="shared" si="29"/>
        <v/>
      </c>
      <c r="BF105" s="118" t="str">
        <f t="shared" si="30"/>
        <v/>
      </c>
      <c r="BG105" s="120"/>
      <c r="BH105" s="120" t="str">
        <f t="shared" si="31"/>
        <v/>
      </c>
      <c r="BI105" s="120" t="str">
        <f t="shared" si="32"/>
        <v/>
      </c>
      <c r="BJ105" s="121"/>
      <c r="BK105" s="120" t="str">
        <f t="shared" si="33"/>
        <v/>
      </c>
      <c r="BL105" s="120" t="str">
        <f t="shared" si="34"/>
        <v/>
      </c>
      <c r="BM105" s="120" t="str">
        <f t="shared" si="35"/>
        <v/>
      </c>
      <c r="BN105" s="120" t="str">
        <f t="shared" si="36"/>
        <v/>
      </c>
      <c r="BO105" s="98" t="str">
        <f t="shared" si="37"/>
        <v/>
      </c>
      <c r="BP105" s="98" t="str">
        <f t="shared" si="38"/>
        <v/>
      </c>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c r="CM105" s="98"/>
      <c r="CN105" s="98"/>
      <c r="CO105" s="98"/>
      <c r="CP105" s="98"/>
      <c r="CQ105" s="98"/>
      <c r="CR105" s="98"/>
      <c r="CS105" s="98"/>
    </row>
    <row r="106" spans="1:97" s="4" customFormat="1" ht="18.75" customHeight="1" x14ac:dyDescent="0.2">
      <c r="A106" s="3">
        <f t="shared" si="39"/>
        <v>94</v>
      </c>
      <c r="B106" s="263"/>
      <c r="C106" s="263"/>
      <c r="D106" s="263"/>
      <c r="E106" s="259"/>
      <c r="F106" s="259"/>
      <c r="G106" s="43"/>
      <c r="H106" s="264"/>
      <c r="I106" s="261"/>
      <c r="J106" s="106"/>
      <c r="K106" s="247"/>
      <c r="L106" s="247"/>
      <c r="M106" s="247"/>
      <c r="N106" s="248" t="str">
        <f>IF(AND(K106&lt;&gt;"",L106&lt;&gt;"",J106&lt;&gt;""),ROUND(MIN(IF(OR(J106="OZZ",J106="ZZ"),5000,17300),TRUNC(0.75*(SUMIF($D$12:$D106,$D106,K$12:K106)+SUMIF($D$12:$D106,$D106,L$12:L106)),2)) - SUMIF($D$12:$D105,$D106,N$12:N105),2),"")</f>
        <v/>
      </c>
      <c r="O106" s="249" t="str">
        <f>IF(AND(K106&lt;&gt;"",L106&lt;&gt;"",M106&lt;&gt;"",J106&lt;&gt;"",AH106&lt;&gt;""),IF(OR(J106="OZZ",J106="ZZ"),ROUND(0-SUMIF($D$12:$D105,$D106,O$12:O105),2),IF(M106=0,0,ROUND(MIN(MIN(17300,TRUNC(0.75*(SUMIF($D$12:$D$2012,$D106,K$12:K$2012)+SUMIF($D$12:$D$2012,$D106,L$12:L$2012)),2)+SUMIF($D$12:$D106,$D106,AH$12:AH106))-SUMIF($D$12:$D105,$D106,O$12:O105)-SUMIF($D$12:$D$2012,$D106,N$12:N$2012),AH106),2))),"")</f>
        <v/>
      </c>
      <c r="P106" s="250" t="str">
        <f>IF(J106&lt;&gt;"",1000 - SUMIF($D$12:$D105,$D106,P$12:P105),"")</f>
        <v/>
      </c>
      <c r="Q106" s="106"/>
      <c r="R106" s="247"/>
      <c r="S106" s="247"/>
      <c r="T106" s="247"/>
      <c r="U106" s="248" t="str">
        <f>IF(AND(R106&lt;&gt;"",S106&lt;&gt;"",Q106&lt;&gt;""),ROUND(MIN(IF(OR(Q106="OZZ",Q106="ZZ"),5000,17300),TRUNC(0.75*(SUMIF($D$12:$D106,$D106,R$12:R106)+SUMIF($D$12:$D106,$D106,S$12:S106)),2)) - SUMIF($D$12:$D105,$D106,U$12:U105),2),"")</f>
        <v/>
      </c>
      <c r="V106" s="248" t="str">
        <f>IF(AND(R106&lt;&gt;"",S106&lt;&gt;"",T106&lt;&gt;"",Q106&lt;&gt;"",AL106&lt;&gt;""),IF(OR(Q106="OZZ",Q106="ZZ"),ROUND(0-SUMIF($D$12:$D105,$D106,V$12:V105),2),IF(T106=0,0,ROUND(MIN(MIN(17300,TRUNC(0.75*(SUMIF($D$12:$D$2012,$D106,R$12:R$2012)+SUMIF($D$12:$D$2012,$D106,S$12:S$2012)),2)+SUMIF($D$12:$D106,$D106,AL$12:AL106))-SUMIF($D$12:$D105,$D106,V$12:V105)-SUMIF($D$12:$D$2012,$D106,U$12:U$2012),AL106),2))),"")</f>
        <v/>
      </c>
      <c r="W106" s="250" t="str">
        <f>IF(Q106&lt;&gt;"",1000 - SUMIF($D$12:$D105,$D106,W$12:W105),"")</f>
        <v/>
      </c>
      <c r="X106" s="106"/>
      <c r="Y106" s="247"/>
      <c r="Z106" s="247"/>
      <c r="AA106" s="247"/>
      <c r="AB106" s="248" t="str">
        <f>IF(AND(Y106&lt;&gt;"",Z106&lt;&gt;"",X106&lt;&gt;""),ROUND(MIN(IF(OR(X106="OZZ",X106="ZZ"),5000,17300),TRUNC(0.75*(SUMIF($D$12:$D106,$D106,Y$12:Y106)+SUMIF($D$12:$D106,$D106,Z$12:Z106)),2)) - SUMIF($D$12:$D105,$D106,AB$12:AB105),2),"")</f>
        <v/>
      </c>
      <c r="AC106" s="251" t="str">
        <f>IF(AND(Y106&lt;&gt;"",Z106&lt;&gt;"",AA106&lt;&gt;"",X106&lt;&gt;"",AP106&lt;&gt;""),IF(OR(X106="OZZ",X106="ZZ"),ROUND(0-SUMIF($D$12:$D105,$D106,AC$12:AC105),2),IF(AA106=0,0,ROUND(MIN(MIN(17300,TRUNC(0.75*(SUMIF($D$12:$D$2012,$D106,Y$12:Y$2012)+SUMIF($D$12:$D$2012,$D106,Z$12:Z$2012)),2)+SUMIF($D$12:$D106,$D106,AP$12:AP106))-SUMIF($D$12:$D105,$D106,AC$12:AC105)-SUMIF($D$12:$D$2012,$D106,AB$12:AB$2012),AP106),2))),"")</f>
        <v/>
      </c>
      <c r="AD106" s="250" t="str">
        <f>IF(X106&lt;&gt;"",1000 - SUMIF($D$12:$D105,$D106,AD$12:AD105),"")</f>
        <v/>
      </c>
      <c r="AE106" s="252"/>
      <c r="AF106" s="253"/>
      <c r="AG106" s="254"/>
      <c r="AH106" s="255" t="str">
        <f t="shared" si="40"/>
        <v/>
      </c>
      <c r="AI106" s="256"/>
      <c r="AJ106" s="253"/>
      <c r="AK106" s="254"/>
      <c r="AL106" s="255" t="str">
        <f t="shared" si="41"/>
        <v/>
      </c>
      <c r="AM106" s="256"/>
      <c r="AN106" s="253"/>
      <c r="AO106" s="254"/>
      <c r="AP106" s="255" t="str">
        <f t="shared" si="21"/>
        <v/>
      </c>
      <c r="AQ106" s="116"/>
      <c r="AR106" s="116"/>
      <c r="AS106" s="117"/>
      <c r="AT106" s="118"/>
      <c r="AU106" s="119" t="str">
        <f>IF(D106&lt;&gt; "", IF(COUNTIF($D$12:$D106,$D106)&gt;1,0,IF(SUM(N106,U106,AB106)&gt;0,IF(AND(X106="",OR(Q106&lt;&gt;"",J106&lt;&gt;"")),IF(Q106&lt;&gt;"",Q106,IF(J106&lt;&gt;"",J106,0)),IF(AND(Q106&lt;&gt;"",J106&lt;&gt;"",Q106=J106),Q106,X106)),0)),"")</f>
        <v/>
      </c>
      <c r="AV106" s="119" t="str">
        <f>IF(D106&lt;&gt;"",IF(COUNTIF($D$12:$D106,$D106)&gt;1,0,IF(SUM(O106,V106,AC106)&gt;0,IF(AND(X106="",OR(Q106&lt;&gt;"",J106&lt;&gt;"")),IF(Q106&lt;&gt;"",Q106,IF(J106&lt;&gt;"",J106,0)),IF(AND(Q106&lt;&gt;"",J106&lt;&gt;"",Q106=J106),Q106,X106)),0)),"")</f>
        <v/>
      </c>
      <c r="AW106" s="119" t="str">
        <f>IF(D106&lt;&gt;"",IF(COUNTIF($D$12:$D106,$D106)&gt;1,0,IF(SUM(P106,W106,AD106)&gt;0,IF(AND(X106="",OR(Q106&lt;&gt;"",J106&lt;&gt;"")),IF(Q106&lt;&gt;"",Q106,IF(J106&lt;&gt;"",J106,0)),IF(AND(Q106&lt;&gt;"",J106&lt;&gt;"",Q106=J106),Q106,X106)),0)),"")</f>
        <v/>
      </c>
      <c r="AX106" s="118" t="str">
        <f t="shared" si="22"/>
        <v/>
      </c>
      <c r="AY106" s="118" t="str">
        <f t="shared" si="23"/>
        <v/>
      </c>
      <c r="AZ106" s="118" t="str">
        <f t="shared" si="24"/>
        <v/>
      </c>
      <c r="BA106" s="118" t="str">
        <f t="shared" si="25"/>
        <v/>
      </c>
      <c r="BB106" s="118" t="str">
        <f t="shared" si="26"/>
        <v/>
      </c>
      <c r="BC106" s="118" t="str">
        <f t="shared" si="27"/>
        <v/>
      </c>
      <c r="BD106" s="118" t="str">
        <f t="shared" si="28"/>
        <v/>
      </c>
      <c r="BE106" s="118" t="str">
        <f t="shared" si="29"/>
        <v/>
      </c>
      <c r="BF106" s="118" t="str">
        <f t="shared" si="30"/>
        <v/>
      </c>
      <c r="BG106" s="120"/>
      <c r="BH106" s="120" t="str">
        <f t="shared" si="31"/>
        <v/>
      </c>
      <c r="BI106" s="120" t="str">
        <f t="shared" si="32"/>
        <v/>
      </c>
      <c r="BJ106" s="121"/>
      <c r="BK106" s="120" t="str">
        <f t="shared" si="33"/>
        <v/>
      </c>
      <c r="BL106" s="120" t="str">
        <f t="shared" si="34"/>
        <v/>
      </c>
      <c r="BM106" s="120" t="str">
        <f t="shared" si="35"/>
        <v/>
      </c>
      <c r="BN106" s="120" t="str">
        <f t="shared" si="36"/>
        <v/>
      </c>
      <c r="BO106" s="98" t="str">
        <f t="shared" si="37"/>
        <v/>
      </c>
      <c r="BP106" s="98" t="str">
        <f t="shared" si="38"/>
        <v/>
      </c>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c r="CM106" s="98"/>
      <c r="CN106" s="98"/>
      <c r="CO106" s="98"/>
      <c r="CP106" s="98"/>
      <c r="CQ106" s="98"/>
      <c r="CR106" s="98"/>
      <c r="CS106" s="98"/>
    </row>
    <row r="107" spans="1:97" s="4" customFormat="1" ht="18.75" customHeight="1" x14ac:dyDescent="0.2">
      <c r="A107" s="3">
        <f t="shared" si="39"/>
        <v>95</v>
      </c>
      <c r="B107" s="263"/>
      <c r="C107" s="263"/>
      <c r="D107" s="263"/>
      <c r="E107" s="259"/>
      <c r="F107" s="259"/>
      <c r="G107" s="43"/>
      <c r="H107" s="264"/>
      <c r="I107" s="261"/>
      <c r="J107" s="106"/>
      <c r="K107" s="247"/>
      <c r="L107" s="247"/>
      <c r="M107" s="247"/>
      <c r="N107" s="248" t="str">
        <f>IF(AND(K107&lt;&gt;"",L107&lt;&gt;"",J107&lt;&gt;""),ROUND(MIN(IF(OR(J107="OZZ",J107="ZZ"),5000,17300),TRUNC(0.75*(SUMIF($D$12:$D107,$D107,K$12:K107)+SUMIF($D$12:$D107,$D107,L$12:L107)),2)) - SUMIF($D$12:$D106,$D107,N$12:N106),2),"")</f>
        <v/>
      </c>
      <c r="O107" s="249" t="str">
        <f>IF(AND(K107&lt;&gt;"",L107&lt;&gt;"",M107&lt;&gt;"",J107&lt;&gt;"",AH107&lt;&gt;""),IF(OR(J107="OZZ",J107="ZZ"),ROUND(0-SUMIF($D$12:$D106,$D107,O$12:O106),2),IF(M107=0,0,ROUND(MIN(MIN(17300,TRUNC(0.75*(SUMIF($D$12:$D$2012,$D107,K$12:K$2012)+SUMIF($D$12:$D$2012,$D107,L$12:L$2012)),2)+SUMIF($D$12:$D107,$D107,AH$12:AH107))-SUMIF($D$12:$D106,$D107,O$12:O106)-SUMIF($D$12:$D$2012,$D107,N$12:N$2012),AH107),2))),"")</f>
        <v/>
      </c>
      <c r="P107" s="250" t="str">
        <f>IF(J107&lt;&gt;"",1000 - SUMIF($D$12:$D106,$D107,P$12:P106),"")</f>
        <v/>
      </c>
      <c r="Q107" s="106"/>
      <c r="R107" s="247"/>
      <c r="S107" s="247"/>
      <c r="T107" s="247"/>
      <c r="U107" s="248" t="str">
        <f>IF(AND(R107&lt;&gt;"",S107&lt;&gt;"",Q107&lt;&gt;""),ROUND(MIN(IF(OR(Q107="OZZ",Q107="ZZ"),5000,17300),TRUNC(0.75*(SUMIF($D$12:$D107,$D107,R$12:R107)+SUMIF($D$12:$D107,$D107,S$12:S107)),2)) - SUMIF($D$12:$D106,$D107,U$12:U106),2),"")</f>
        <v/>
      </c>
      <c r="V107" s="248" t="str">
        <f>IF(AND(R107&lt;&gt;"",S107&lt;&gt;"",T107&lt;&gt;"",Q107&lt;&gt;"",AL107&lt;&gt;""),IF(OR(Q107="OZZ",Q107="ZZ"),ROUND(0-SUMIF($D$12:$D106,$D107,V$12:V106),2),IF(T107=0,0,ROUND(MIN(MIN(17300,TRUNC(0.75*(SUMIF($D$12:$D$2012,$D107,R$12:R$2012)+SUMIF($D$12:$D$2012,$D107,S$12:S$2012)),2)+SUMIF($D$12:$D107,$D107,AL$12:AL107))-SUMIF($D$12:$D106,$D107,V$12:V106)-SUMIF($D$12:$D$2012,$D107,U$12:U$2012),AL107),2))),"")</f>
        <v/>
      </c>
      <c r="W107" s="250" t="str">
        <f>IF(Q107&lt;&gt;"",1000 - SUMIF($D$12:$D106,$D107,W$12:W106),"")</f>
        <v/>
      </c>
      <c r="X107" s="106"/>
      <c r="Y107" s="247"/>
      <c r="Z107" s="247"/>
      <c r="AA107" s="247"/>
      <c r="AB107" s="248" t="str">
        <f>IF(AND(Y107&lt;&gt;"",Z107&lt;&gt;"",X107&lt;&gt;""),ROUND(MIN(IF(OR(X107="OZZ",X107="ZZ"),5000,17300),TRUNC(0.75*(SUMIF($D$12:$D107,$D107,Y$12:Y107)+SUMIF($D$12:$D107,$D107,Z$12:Z107)),2)) - SUMIF($D$12:$D106,$D107,AB$12:AB106),2),"")</f>
        <v/>
      </c>
      <c r="AC107" s="251" t="str">
        <f>IF(AND(Y107&lt;&gt;"",Z107&lt;&gt;"",AA107&lt;&gt;"",X107&lt;&gt;"",AP107&lt;&gt;""),IF(OR(X107="OZZ",X107="ZZ"),ROUND(0-SUMIF($D$12:$D106,$D107,AC$12:AC106),2),IF(AA107=0,0,ROUND(MIN(MIN(17300,TRUNC(0.75*(SUMIF($D$12:$D$2012,$D107,Y$12:Y$2012)+SUMIF($D$12:$D$2012,$D107,Z$12:Z$2012)),2)+SUMIF($D$12:$D107,$D107,AP$12:AP107))-SUMIF($D$12:$D106,$D107,AC$12:AC106)-SUMIF($D$12:$D$2012,$D107,AB$12:AB$2012),AP107),2))),"")</f>
        <v/>
      </c>
      <c r="AD107" s="250" t="str">
        <f>IF(X107&lt;&gt;"",1000 - SUMIF($D$12:$D106,$D107,AD$12:AD106),"")</f>
        <v/>
      </c>
      <c r="AE107" s="252"/>
      <c r="AF107" s="253"/>
      <c r="AG107" s="254"/>
      <c r="AH107" s="255" t="str">
        <f t="shared" si="40"/>
        <v/>
      </c>
      <c r="AI107" s="256"/>
      <c r="AJ107" s="253"/>
      <c r="AK107" s="254"/>
      <c r="AL107" s="255" t="str">
        <f t="shared" si="41"/>
        <v/>
      </c>
      <c r="AM107" s="256"/>
      <c r="AN107" s="253"/>
      <c r="AO107" s="254"/>
      <c r="AP107" s="255" t="str">
        <f t="shared" si="21"/>
        <v/>
      </c>
      <c r="AQ107" s="116"/>
      <c r="AR107" s="116"/>
      <c r="AS107" s="117"/>
      <c r="AT107" s="118"/>
      <c r="AU107" s="119" t="str">
        <f>IF(D107&lt;&gt; "", IF(COUNTIF($D$12:$D107,$D107)&gt;1,0,IF(SUM(N107,U107,AB107)&gt;0,IF(AND(X107="",OR(Q107&lt;&gt;"",J107&lt;&gt;"")),IF(Q107&lt;&gt;"",Q107,IF(J107&lt;&gt;"",J107,0)),IF(AND(Q107&lt;&gt;"",J107&lt;&gt;"",Q107=J107),Q107,X107)),0)),"")</f>
        <v/>
      </c>
      <c r="AV107" s="119" t="str">
        <f>IF(D107&lt;&gt;"",IF(COUNTIF($D$12:$D107,$D107)&gt;1,0,IF(SUM(O107,V107,AC107)&gt;0,IF(AND(X107="",OR(Q107&lt;&gt;"",J107&lt;&gt;"")),IF(Q107&lt;&gt;"",Q107,IF(J107&lt;&gt;"",J107,0)),IF(AND(Q107&lt;&gt;"",J107&lt;&gt;"",Q107=J107),Q107,X107)),0)),"")</f>
        <v/>
      </c>
      <c r="AW107" s="119" t="str">
        <f>IF(D107&lt;&gt;"",IF(COUNTIF($D$12:$D107,$D107)&gt;1,0,IF(SUM(P107,W107,AD107)&gt;0,IF(AND(X107="",OR(Q107&lt;&gt;"",J107&lt;&gt;"")),IF(Q107&lt;&gt;"",Q107,IF(J107&lt;&gt;"",J107,0)),IF(AND(Q107&lt;&gt;"",J107&lt;&gt;"",Q107=J107),Q107,X107)),0)),"")</f>
        <v/>
      </c>
      <c r="AX107" s="118" t="str">
        <f t="shared" si="22"/>
        <v/>
      </c>
      <c r="AY107" s="118" t="str">
        <f t="shared" si="23"/>
        <v/>
      </c>
      <c r="AZ107" s="118" t="str">
        <f t="shared" si="24"/>
        <v/>
      </c>
      <c r="BA107" s="118" t="str">
        <f t="shared" si="25"/>
        <v/>
      </c>
      <c r="BB107" s="118" t="str">
        <f t="shared" si="26"/>
        <v/>
      </c>
      <c r="BC107" s="118" t="str">
        <f t="shared" si="27"/>
        <v/>
      </c>
      <c r="BD107" s="118" t="str">
        <f t="shared" si="28"/>
        <v/>
      </c>
      <c r="BE107" s="118" t="str">
        <f t="shared" si="29"/>
        <v/>
      </c>
      <c r="BF107" s="118" t="str">
        <f t="shared" si="30"/>
        <v/>
      </c>
      <c r="BG107" s="120"/>
      <c r="BH107" s="120" t="str">
        <f t="shared" si="31"/>
        <v/>
      </c>
      <c r="BI107" s="120" t="str">
        <f t="shared" si="32"/>
        <v/>
      </c>
      <c r="BJ107" s="121"/>
      <c r="BK107" s="120" t="str">
        <f t="shared" si="33"/>
        <v/>
      </c>
      <c r="BL107" s="120" t="str">
        <f t="shared" si="34"/>
        <v/>
      </c>
      <c r="BM107" s="120" t="str">
        <f t="shared" si="35"/>
        <v/>
      </c>
      <c r="BN107" s="120" t="str">
        <f t="shared" si="36"/>
        <v/>
      </c>
      <c r="BO107" s="98" t="str">
        <f t="shared" si="37"/>
        <v/>
      </c>
      <c r="BP107" s="98" t="str">
        <f t="shared" si="38"/>
        <v/>
      </c>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row>
    <row r="108" spans="1:97" s="4" customFormat="1" ht="18.75" customHeight="1" x14ac:dyDescent="0.2">
      <c r="A108" s="3">
        <f t="shared" si="39"/>
        <v>96</v>
      </c>
      <c r="B108" s="263"/>
      <c r="C108" s="263"/>
      <c r="D108" s="263"/>
      <c r="E108" s="259"/>
      <c r="F108" s="259"/>
      <c r="G108" s="43"/>
      <c r="H108" s="264"/>
      <c r="I108" s="261"/>
      <c r="J108" s="106"/>
      <c r="K108" s="247"/>
      <c r="L108" s="247"/>
      <c r="M108" s="247"/>
      <c r="N108" s="248" t="str">
        <f>IF(AND(K108&lt;&gt;"",L108&lt;&gt;"",J108&lt;&gt;""),ROUND(MIN(IF(OR(J108="OZZ",J108="ZZ"),5000,17300),TRUNC(0.75*(SUMIF($D$12:$D108,$D108,K$12:K108)+SUMIF($D$12:$D108,$D108,L$12:L108)),2)) - SUMIF($D$12:$D107,$D108,N$12:N107),2),"")</f>
        <v/>
      </c>
      <c r="O108" s="249" t="str">
        <f>IF(AND(K108&lt;&gt;"",L108&lt;&gt;"",M108&lt;&gt;"",J108&lt;&gt;"",AH108&lt;&gt;""),IF(OR(J108="OZZ",J108="ZZ"),ROUND(0-SUMIF($D$12:$D107,$D108,O$12:O107),2),IF(M108=0,0,ROUND(MIN(MIN(17300,TRUNC(0.75*(SUMIF($D$12:$D$2012,$D108,K$12:K$2012)+SUMIF($D$12:$D$2012,$D108,L$12:L$2012)),2)+SUMIF($D$12:$D108,$D108,AH$12:AH108))-SUMIF($D$12:$D107,$D108,O$12:O107)-SUMIF($D$12:$D$2012,$D108,N$12:N$2012),AH108),2))),"")</f>
        <v/>
      </c>
      <c r="P108" s="250" t="str">
        <f>IF(J108&lt;&gt;"",1000 - SUMIF($D$12:$D107,$D108,P$12:P107),"")</f>
        <v/>
      </c>
      <c r="Q108" s="106"/>
      <c r="R108" s="247"/>
      <c r="S108" s="247"/>
      <c r="T108" s="247"/>
      <c r="U108" s="248" t="str">
        <f>IF(AND(R108&lt;&gt;"",S108&lt;&gt;"",Q108&lt;&gt;""),ROUND(MIN(IF(OR(Q108="OZZ",Q108="ZZ"),5000,17300),TRUNC(0.75*(SUMIF($D$12:$D108,$D108,R$12:R108)+SUMIF($D$12:$D108,$D108,S$12:S108)),2)) - SUMIF($D$12:$D107,$D108,U$12:U107),2),"")</f>
        <v/>
      </c>
      <c r="V108" s="248" t="str">
        <f>IF(AND(R108&lt;&gt;"",S108&lt;&gt;"",T108&lt;&gt;"",Q108&lt;&gt;"",AL108&lt;&gt;""),IF(OR(Q108="OZZ",Q108="ZZ"),ROUND(0-SUMIF($D$12:$D107,$D108,V$12:V107),2),IF(T108=0,0,ROUND(MIN(MIN(17300,TRUNC(0.75*(SUMIF($D$12:$D$2012,$D108,R$12:R$2012)+SUMIF($D$12:$D$2012,$D108,S$12:S$2012)),2)+SUMIF($D$12:$D108,$D108,AL$12:AL108))-SUMIF($D$12:$D107,$D108,V$12:V107)-SUMIF($D$12:$D$2012,$D108,U$12:U$2012),AL108),2))),"")</f>
        <v/>
      </c>
      <c r="W108" s="250" t="str">
        <f>IF(Q108&lt;&gt;"",1000 - SUMIF($D$12:$D107,$D108,W$12:W107),"")</f>
        <v/>
      </c>
      <c r="X108" s="106"/>
      <c r="Y108" s="247"/>
      <c r="Z108" s="247"/>
      <c r="AA108" s="247"/>
      <c r="AB108" s="248" t="str">
        <f>IF(AND(Y108&lt;&gt;"",Z108&lt;&gt;"",X108&lt;&gt;""),ROUND(MIN(IF(OR(X108="OZZ",X108="ZZ"),5000,17300),TRUNC(0.75*(SUMIF($D$12:$D108,$D108,Y$12:Y108)+SUMIF($D$12:$D108,$D108,Z$12:Z108)),2)) - SUMIF($D$12:$D107,$D108,AB$12:AB107),2),"")</f>
        <v/>
      </c>
      <c r="AC108" s="251" t="str">
        <f>IF(AND(Y108&lt;&gt;"",Z108&lt;&gt;"",AA108&lt;&gt;"",X108&lt;&gt;"",AP108&lt;&gt;""),IF(OR(X108="OZZ",X108="ZZ"),ROUND(0-SUMIF($D$12:$D107,$D108,AC$12:AC107),2),IF(AA108=0,0,ROUND(MIN(MIN(17300,TRUNC(0.75*(SUMIF($D$12:$D$2012,$D108,Y$12:Y$2012)+SUMIF($D$12:$D$2012,$D108,Z$12:Z$2012)),2)+SUMIF($D$12:$D108,$D108,AP$12:AP108))-SUMIF($D$12:$D107,$D108,AC$12:AC107)-SUMIF($D$12:$D$2012,$D108,AB$12:AB$2012),AP108),2))),"")</f>
        <v/>
      </c>
      <c r="AD108" s="250" t="str">
        <f>IF(X108&lt;&gt;"",1000 - SUMIF($D$12:$D107,$D108,AD$12:AD107),"")</f>
        <v/>
      </c>
      <c r="AE108" s="252"/>
      <c r="AF108" s="253"/>
      <c r="AG108" s="254"/>
      <c r="AH108" s="255" t="str">
        <f t="shared" si="40"/>
        <v/>
      </c>
      <c r="AI108" s="256"/>
      <c r="AJ108" s="253"/>
      <c r="AK108" s="254"/>
      <c r="AL108" s="255" t="str">
        <f t="shared" si="41"/>
        <v/>
      </c>
      <c r="AM108" s="256"/>
      <c r="AN108" s="253"/>
      <c r="AO108" s="254"/>
      <c r="AP108" s="255" t="str">
        <f t="shared" si="21"/>
        <v/>
      </c>
      <c r="AQ108" s="116"/>
      <c r="AR108" s="116"/>
      <c r="AS108" s="117"/>
      <c r="AT108" s="118"/>
      <c r="AU108" s="119" t="str">
        <f>IF(D108&lt;&gt; "", IF(COUNTIF($D$12:$D108,$D108)&gt;1,0,IF(SUM(N108,U108,AB108)&gt;0,IF(AND(X108="",OR(Q108&lt;&gt;"",J108&lt;&gt;"")),IF(Q108&lt;&gt;"",Q108,IF(J108&lt;&gt;"",J108,0)),IF(AND(Q108&lt;&gt;"",J108&lt;&gt;"",Q108=J108),Q108,X108)),0)),"")</f>
        <v/>
      </c>
      <c r="AV108" s="119" t="str">
        <f>IF(D108&lt;&gt;"",IF(COUNTIF($D$12:$D108,$D108)&gt;1,0,IF(SUM(O108,V108,AC108)&gt;0,IF(AND(X108="",OR(Q108&lt;&gt;"",J108&lt;&gt;"")),IF(Q108&lt;&gt;"",Q108,IF(J108&lt;&gt;"",J108,0)),IF(AND(Q108&lt;&gt;"",J108&lt;&gt;"",Q108=J108),Q108,X108)),0)),"")</f>
        <v/>
      </c>
      <c r="AW108" s="119" t="str">
        <f>IF(D108&lt;&gt;"",IF(COUNTIF($D$12:$D108,$D108)&gt;1,0,IF(SUM(P108,W108,AD108)&gt;0,IF(AND(X108="",OR(Q108&lt;&gt;"",J108&lt;&gt;"")),IF(Q108&lt;&gt;"",Q108,IF(J108&lt;&gt;"",J108,0)),IF(AND(Q108&lt;&gt;"",J108&lt;&gt;"",Q108=J108),Q108,X108)),0)),"")</f>
        <v/>
      </c>
      <c r="AX108" s="118" t="str">
        <f t="shared" si="22"/>
        <v/>
      </c>
      <c r="AY108" s="118" t="str">
        <f t="shared" si="23"/>
        <v/>
      </c>
      <c r="AZ108" s="118" t="str">
        <f t="shared" si="24"/>
        <v/>
      </c>
      <c r="BA108" s="118" t="str">
        <f t="shared" si="25"/>
        <v/>
      </c>
      <c r="BB108" s="118" t="str">
        <f t="shared" si="26"/>
        <v/>
      </c>
      <c r="BC108" s="118" t="str">
        <f t="shared" si="27"/>
        <v/>
      </c>
      <c r="BD108" s="118" t="str">
        <f t="shared" si="28"/>
        <v/>
      </c>
      <c r="BE108" s="118" t="str">
        <f t="shared" si="29"/>
        <v/>
      </c>
      <c r="BF108" s="118" t="str">
        <f t="shared" si="30"/>
        <v/>
      </c>
      <c r="BG108" s="120"/>
      <c r="BH108" s="120" t="str">
        <f t="shared" si="31"/>
        <v/>
      </c>
      <c r="BI108" s="120" t="str">
        <f t="shared" si="32"/>
        <v/>
      </c>
      <c r="BJ108" s="121"/>
      <c r="BK108" s="120" t="str">
        <f t="shared" si="33"/>
        <v/>
      </c>
      <c r="BL108" s="120" t="str">
        <f t="shared" si="34"/>
        <v/>
      </c>
      <c r="BM108" s="120" t="str">
        <f t="shared" si="35"/>
        <v/>
      </c>
      <c r="BN108" s="120" t="str">
        <f t="shared" si="36"/>
        <v/>
      </c>
      <c r="BO108" s="98" t="str">
        <f t="shared" si="37"/>
        <v/>
      </c>
      <c r="BP108" s="98" t="str">
        <f t="shared" si="38"/>
        <v/>
      </c>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c r="CM108" s="98"/>
      <c r="CN108" s="98"/>
      <c r="CO108" s="98"/>
      <c r="CP108" s="98"/>
      <c r="CQ108" s="98"/>
      <c r="CR108" s="98"/>
      <c r="CS108" s="98"/>
    </row>
    <row r="109" spans="1:97" s="4" customFormat="1" ht="18.75" customHeight="1" x14ac:dyDescent="0.2">
      <c r="A109" s="3">
        <f t="shared" si="39"/>
        <v>97</v>
      </c>
      <c r="B109" s="263"/>
      <c r="C109" s="263"/>
      <c r="D109" s="263"/>
      <c r="E109" s="259"/>
      <c r="F109" s="259"/>
      <c r="G109" s="43"/>
      <c r="H109" s="264"/>
      <c r="I109" s="261"/>
      <c r="J109" s="106"/>
      <c r="K109" s="247"/>
      <c r="L109" s="247"/>
      <c r="M109" s="247"/>
      <c r="N109" s="248" t="str">
        <f>IF(AND(K109&lt;&gt;"",L109&lt;&gt;"",J109&lt;&gt;""),ROUND(MIN(IF(OR(J109="OZZ",J109="ZZ"),5000,17300),TRUNC(0.75*(SUMIF($D$12:$D109,$D109,K$12:K109)+SUMIF($D$12:$D109,$D109,L$12:L109)),2)) - SUMIF($D$12:$D108,$D109,N$12:N108),2),"")</f>
        <v/>
      </c>
      <c r="O109" s="249" t="str">
        <f>IF(AND(K109&lt;&gt;"",L109&lt;&gt;"",M109&lt;&gt;"",J109&lt;&gt;"",AH109&lt;&gt;""),IF(OR(J109="OZZ",J109="ZZ"),ROUND(0-SUMIF($D$12:$D108,$D109,O$12:O108),2),IF(M109=0,0,ROUND(MIN(MIN(17300,TRUNC(0.75*(SUMIF($D$12:$D$2012,$D109,K$12:K$2012)+SUMIF($D$12:$D$2012,$D109,L$12:L$2012)),2)+SUMIF($D$12:$D109,$D109,AH$12:AH109))-SUMIF($D$12:$D108,$D109,O$12:O108)-SUMIF($D$12:$D$2012,$D109,N$12:N$2012),AH109),2))),"")</f>
        <v/>
      </c>
      <c r="P109" s="250" t="str">
        <f>IF(J109&lt;&gt;"",1000 - SUMIF($D$12:$D108,$D109,P$12:P108),"")</f>
        <v/>
      </c>
      <c r="Q109" s="106"/>
      <c r="R109" s="247"/>
      <c r="S109" s="247"/>
      <c r="T109" s="247"/>
      <c r="U109" s="248" t="str">
        <f>IF(AND(R109&lt;&gt;"",S109&lt;&gt;"",Q109&lt;&gt;""),ROUND(MIN(IF(OR(Q109="OZZ",Q109="ZZ"),5000,17300),TRUNC(0.75*(SUMIF($D$12:$D109,$D109,R$12:R109)+SUMIF($D$12:$D109,$D109,S$12:S109)),2)) - SUMIF($D$12:$D108,$D109,U$12:U108),2),"")</f>
        <v/>
      </c>
      <c r="V109" s="248" t="str">
        <f>IF(AND(R109&lt;&gt;"",S109&lt;&gt;"",T109&lt;&gt;"",Q109&lt;&gt;"",AL109&lt;&gt;""),IF(OR(Q109="OZZ",Q109="ZZ"),ROUND(0-SUMIF($D$12:$D108,$D109,V$12:V108),2),IF(T109=0,0,ROUND(MIN(MIN(17300,TRUNC(0.75*(SUMIF($D$12:$D$2012,$D109,R$12:R$2012)+SUMIF($D$12:$D$2012,$D109,S$12:S$2012)),2)+SUMIF($D$12:$D109,$D109,AL$12:AL109))-SUMIF($D$12:$D108,$D109,V$12:V108)-SUMIF($D$12:$D$2012,$D109,U$12:U$2012),AL109),2))),"")</f>
        <v/>
      </c>
      <c r="W109" s="250" t="str">
        <f>IF(Q109&lt;&gt;"",1000 - SUMIF($D$12:$D108,$D109,W$12:W108),"")</f>
        <v/>
      </c>
      <c r="X109" s="106"/>
      <c r="Y109" s="247"/>
      <c r="Z109" s="247"/>
      <c r="AA109" s="247"/>
      <c r="AB109" s="248" t="str">
        <f>IF(AND(Y109&lt;&gt;"",Z109&lt;&gt;"",X109&lt;&gt;""),ROUND(MIN(IF(OR(X109="OZZ",X109="ZZ"),5000,17300),TRUNC(0.75*(SUMIF($D$12:$D109,$D109,Y$12:Y109)+SUMIF($D$12:$D109,$D109,Z$12:Z109)),2)) - SUMIF($D$12:$D108,$D109,AB$12:AB108),2),"")</f>
        <v/>
      </c>
      <c r="AC109" s="251" t="str">
        <f>IF(AND(Y109&lt;&gt;"",Z109&lt;&gt;"",AA109&lt;&gt;"",X109&lt;&gt;"",AP109&lt;&gt;""),IF(OR(X109="OZZ",X109="ZZ"),ROUND(0-SUMIF($D$12:$D108,$D109,AC$12:AC108),2),IF(AA109=0,0,ROUND(MIN(MIN(17300,TRUNC(0.75*(SUMIF($D$12:$D$2012,$D109,Y$12:Y$2012)+SUMIF($D$12:$D$2012,$D109,Z$12:Z$2012)),2)+SUMIF($D$12:$D109,$D109,AP$12:AP109))-SUMIF($D$12:$D108,$D109,AC$12:AC108)-SUMIF($D$12:$D$2012,$D109,AB$12:AB$2012),AP109),2))),"")</f>
        <v/>
      </c>
      <c r="AD109" s="250" t="str">
        <f>IF(X109&lt;&gt;"",1000 - SUMIF($D$12:$D108,$D109,AD$12:AD108),"")</f>
        <v/>
      </c>
      <c r="AE109" s="252"/>
      <c r="AF109" s="253"/>
      <c r="AG109" s="254"/>
      <c r="AH109" s="255" t="str">
        <f t="shared" si="40"/>
        <v/>
      </c>
      <c r="AI109" s="256"/>
      <c r="AJ109" s="253"/>
      <c r="AK109" s="254"/>
      <c r="AL109" s="255" t="str">
        <f t="shared" si="41"/>
        <v/>
      </c>
      <c r="AM109" s="256"/>
      <c r="AN109" s="253"/>
      <c r="AO109" s="254"/>
      <c r="AP109" s="255" t="str">
        <f t="shared" si="21"/>
        <v/>
      </c>
      <c r="AQ109" s="116"/>
      <c r="AR109" s="116"/>
      <c r="AS109" s="117"/>
      <c r="AT109" s="118"/>
      <c r="AU109" s="119" t="str">
        <f>IF(D109&lt;&gt; "", IF(COUNTIF($D$12:$D109,$D109)&gt;1,0,IF(SUM(N109,U109,AB109)&gt;0,IF(AND(X109="",OR(Q109&lt;&gt;"",J109&lt;&gt;"")),IF(Q109&lt;&gt;"",Q109,IF(J109&lt;&gt;"",J109,0)),IF(AND(Q109&lt;&gt;"",J109&lt;&gt;"",Q109=J109),Q109,X109)),0)),"")</f>
        <v/>
      </c>
      <c r="AV109" s="119" t="str">
        <f>IF(D109&lt;&gt;"",IF(COUNTIF($D$12:$D109,$D109)&gt;1,0,IF(SUM(O109,V109,AC109)&gt;0,IF(AND(X109="",OR(Q109&lt;&gt;"",J109&lt;&gt;"")),IF(Q109&lt;&gt;"",Q109,IF(J109&lt;&gt;"",J109,0)),IF(AND(Q109&lt;&gt;"",J109&lt;&gt;"",Q109=J109),Q109,X109)),0)),"")</f>
        <v/>
      </c>
      <c r="AW109" s="119" t="str">
        <f>IF(D109&lt;&gt;"",IF(COUNTIF($D$12:$D109,$D109)&gt;1,0,IF(SUM(P109,W109,AD109)&gt;0,IF(AND(X109="",OR(Q109&lt;&gt;"",J109&lt;&gt;"")),IF(Q109&lt;&gt;"",Q109,IF(J109&lt;&gt;"",J109,0)),IF(AND(Q109&lt;&gt;"",J109&lt;&gt;"",Q109=J109),Q109,X109)),0)),"")</f>
        <v/>
      </c>
      <c r="AX109" s="118" t="str">
        <f t="shared" si="22"/>
        <v/>
      </c>
      <c r="AY109" s="118" t="str">
        <f t="shared" si="23"/>
        <v/>
      </c>
      <c r="AZ109" s="118" t="str">
        <f t="shared" si="24"/>
        <v/>
      </c>
      <c r="BA109" s="118" t="str">
        <f t="shared" si="25"/>
        <v/>
      </c>
      <c r="BB109" s="118" t="str">
        <f t="shared" si="26"/>
        <v/>
      </c>
      <c r="BC109" s="118" t="str">
        <f t="shared" si="27"/>
        <v/>
      </c>
      <c r="BD109" s="118" t="str">
        <f t="shared" si="28"/>
        <v/>
      </c>
      <c r="BE109" s="118" t="str">
        <f t="shared" si="29"/>
        <v/>
      </c>
      <c r="BF109" s="118" t="str">
        <f t="shared" si="30"/>
        <v/>
      </c>
      <c r="BG109" s="120"/>
      <c r="BH109" s="120" t="str">
        <f t="shared" si="31"/>
        <v/>
      </c>
      <c r="BI109" s="120" t="str">
        <f t="shared" si="32"/>
        <v/>
      </c>
      <c r="BJ109" s="121"/>
      <c r="BK109" s="120" t="str">
        <f t="shared" si="33"/>
        <v/>
      </c>
      <c r="BL109" s="120" t="str">
        <f t="shared" si="34"/>
        <v/>
      </c>
      <c r="BM109" s="120" t="str">
        <f t="shared" si="35"/>
        <v/>
      </c>
      <c r="BN109" s="120" t="str">
        <f t="shared" si="36"/>
        <v/>
      </c>
      <c r="BO109" s="98" t="str">
        <f t="shared" si="37"/>
        <v/>
      </c>
      <c r="BP109" s="98" t="str">
        <f t="shared" si="38"/>
        <v/>
      </c>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c r="CM109" s="98"/>
      <c r="CN109" s="98"/>
      <c r="CO109" s="98"/>
      <c r="CP109" s="98"/>
      <c r="CQ109" s="98"/>
      <c r="CR109" s="98"/>
      <c r="CS109" s="98"/>
    </row>
    <row r="110" spans="1:97" s="4" customFormat="1" ht="18.75" customHeight="1" x14ac:dyDescent="0.2">
      <c r="A110" s="3">
        <f t="shared" si="39"/>
        <v>98</v>
      </c>
      <c r="B110" s="263"/>
      <c r="C110" s="263"/>
      <c r="D110" s="263"/>
      <c r="E110" s="259"/>
      <c r="F110" s="259"/>
      <c r="G110" s="43"/>
      <c r="H110" s="264"/>
      <c r="I110" s="261"/>
      <c r="J110" s="106"/>
      <c r="K110" s="247"/>
      <c r="L110" s="247"/>
      <c r="M110" s="247"/>
      <c r="N110" s="248" t="str">
        <f>IF(AND(K110&lt;&gt;"",L110&lt;&gt;"",J110&lt;&gt;""),ROUND(MIN(IF(OR(J110="OZZ",J110="ZZ"),5000,17300),TRUNC(0.75*(SUMIF($D$12:$D110,$D110,K$12:K110)+SUMIF($D$12:$D110,$D110,L$12:L110)),2)) - SUMIF($D$12:$D109,$D110,N$12:N109),2),"")</f>
        <v/>
      </c>
      <c r="O110" s="249" t="str">
        <f>IF(AND(K110&lt;&gt;"",L110&lt;&gt;"",M110&lt;&gt;"",J110&lt;&gt;"",AH110&lt;&gt;""),IF(OR(J110="OZZ",J110="ZZ"),ROUND(0-SUMIF($D$12:$D109,$D110,O$12:O109),2),IF(M110=0,0,ROUND(MIN(MIN(17300,TRUNC(0.75*(SUMIF($D$12:$D$2012,$D110,K$12:K$2012)+SUMIF($D$12:$D$2012,$D110,L$12:L$2012)),2)+SUMIF($D$12:$D110,$D110,AH$12:AH110))-SUMIF($D$12:$D109,$D110,O$12:O109)-SUMIF($D$12:$D$2012,$D110,N$12:N$2012),AH110),2))),"")</f>
        <v/>
      </c>
      <c r="P110" s="250" t="str">
        <f>IF(J110&lt;&gt;"",1000 - SUMIF($D$12:$D109,$D110,P$12:P109),"")</f>
        <v/>
      </c>
      <c r="Q110" s="106"/>
      <c r="R110" s="247"/>
      <c r="S110" s="247"/>
      <c r="T110" s="247"/>
      <c r="U110" s="248" t="str">
        <f>IF(AND(R110&lt;&gt;"",S110&lt;&gt;"",Q110&lt;&gt;""),ROUND(MIN(IF(OR(Q110="OZZ",Q110="ZZ"),5000,17300),TRUNC(0.75*(SUMIF($D$12:$D110,$D110,R$12:R110)+SUMIF($D$12:$D110,$D110,S$12:S110)),2)) - SUMIF($D$12:$D109,$D110,U$12:U109),2),"")</f>
        <v/>
      </c>
      <c r="V110" s="248" t="str">
        <f>IF(AND(R110&lt;&gt;"",S110&lt;&gt;"",T110&lt;&gt;"",Q110&lt;&gt;"",AL110&lt;&gt;""),IF(OR(Q110="OZZ",Q110="ZZ"),ROUND(0-SUMIF($D$12:$D109,$D110,V$12:V109),2),IF(T110=0,0,ROUND(MIN(MIN(17300,TRUNC(0.75*(SUMIF($D$12:$D$2012,$D110,R$12:R$2012)+SUMIF($D$12:$D$2012,$D110,S$12:S$2012)),2)+SUMIF($D$12:$D110,$D110,AL$12:AL110))-SUMIF($D$12:$D109,$D110,V$12:V109)-SUMIF($D$12:$D$2012,$D110,U$12:U$2012),AL110),2))),"")</f>
        <v/>
      </c>
      <c r="W110" s="250" t="str">
        <f>IF(Q110&lt;&gt;"",1000 - SUMIF($D$12:$D109,$D110,W$12:W109),"")</f>
        <v/>
      </c>
      <c r="X110" s="106"/>
      <c r="Y110" s="247"/>
      <c r="Z110" s="247"/>
      <c r="AA110" s="247"/>
      <c r="AB110" s="248" t="str">
        <f>IF(AND(Y110&lt;&gt;"",Z110&lt;&gt;"",X110&lt;&gt;""),ROUND(MIN(IF(OR(X110="OZZ",X110="ZZ"),5000,17300),TRUNC(0.75*(SUMIF($D$12:$D110,$D110,Y$12:Y110)+SUMIF($D$12:$D110,$D110,Z$12:Z110)),2)) - SUMIF($D$12:$D109,$D110,AB$12:AB109),2),"")</f>
        <v/>
      </c>
      <c r="AC110" s="251" t="str">
        <f>IF(AND(Y110&lt;&gt;"",Z110&lt;&gt;"",AA110&lt;&gt;"",X110&lt;&gt;"",AP110&lt;&gt;""),IF(OR(X110="OZZ",X110="ZZ"),ROUND(0-SUMIF($D$12:$D109,$D110,AC$12:AC109),2),IF(AA110=0,0,ROUND(MIN(MIN(17300,TRUNC(0.75*(SUMIF($D$12:$D$2012,$D110,Y$12:Y$2012)+SUMIF($D$12:$D$2012,$D110,Z$12:Z$2012)),2)+SUMIF($D$12:$D110,$D110,AP$12:AP110))-SUMIF($D$12:$D109,$D110,AC$12:AC109)-SUMIF($D$12:$D$2012,$D110,AB$12:AB$2012),AP110),2))),"")</f>
        <v/>
      </c>
      <c r="AD110" s="250" t="str">
        <f>IF(X110&lt;&gt;"",1000 - SUMIF($D$12:$D109,$D110,AD$12:AD109),"")</f>
        <v/>
      </c>
      <c r="AE110" s="252"/>
      <c r="AF110" s="253"/>
      <c r="AG110" s="254"/>
      <c r="AH110" s="255" t="str">
        <f t="shared" si="40"/>
        <v/>
      </c>
      <c r="AI110" s="256"/>
      <c r="AJ110" s="253"/>
      <c r="AK110" s="254"/>
      <c r="AL110" s="255" t="str">
        <f t="shared" si="41"/>
        <v/>
      </c>
      <c r="AM110" s="256"/>
      <c r="AN110" s="253"/>
      <c r="AO110" s="254"/>
      <c r="AP110" s="255" t="str">
        <f t="shared" si="21"/>
        <v/>
      </c>
      <c r="AQ110" s="116"/>
      <c r="AR110" s="116"/>
      <c r="AS110" s="117"/>
      <c r="AT110" s="118"/>
      <c r="AU110" s="119" t="str">
        <f>IF(D110&lt;&gt; "", IF(COUNTIF($D$12:$D110,$D110)&gt;1,0,IF(SUM(N110,U110,AB110)&gt;0,IF(AND(X110="",OR(Q110&lt;&gt;"",J110&lt;&gt;"")),IF(Q110&lt;&gt;"",Q110,IF(J110&lt;&gt;"",J110,0)),IF(AND(Q110&lt;&gt;"",J110&lt;&gt;"",Q110=J110),Q110,X110)),0)),"")</f>
        <v/>
      </c>
      <c r="AV110" s="119" t="str">
        <f>IF(D110&lt;&gt;"",IF(COUNTIF($D$12:$D110,$D110)&gt;1,0,IF(SUM(O110,V110,AC110)&gt;0,IF(AND(X110="",OR(Q110&lt;&gt;"",J110&lt;&gt;"")),IF(Q110&lt;&gt;"",Q110,IF(J110&lt;&gt;"",J110,0)),IF(AND(Q110&lt;&gt;"",J110&lt;&gt;"",Q110=J110),Q110,X110)),0)),"")</f>
        <v/>
      </c>
      <c r="AW110" s="119" t="str">
        <f>IF(D110&lt;&gt;"",IF(COUNTIF($D$12:$D110,$D110)&gt;1,0,IF(SUM(P110,W110,AD110)&gt;0,IF(AND(X110="",OR(Q110&lt;&gt;"",J110&lt;&gt;"")),IF(Q110&lt;&gt;"",Q110,IF(J110&lt;&gt;"",J110,0)),IF(AND(Q110&lt;&gt;"",J110&lt;&gt;"",Q110=J110),Q110,X110)),0)),"")</f>
        <v/>
      </c>
      <c r="AX110" s="118" t="str">
        <f t="shared" si="22"/>
        <v/>
      </c>
      <c r="AY110" s="118" t="str">
        <f t="shared" si="23"/>
        <v/>
      </c>
      <c r="AZ110" s="118" t="str">
        <f t="shared" si="24"/>
        <v/>
      </c>
      <c r="BA110" s="118" t="str">
        <f t="shared" si="25"/>
        <v/>
      </c>
      <c r="BB110" s="118" t="str">
        <f t="shared" si="26"/>
        <v/>
      </c>
      <c r="BC110" s="118" t="str">
        <f t="shared" si="27"/>
        <v/>
      </c>
      <c r="BD110" s="118" t="str">
        <f t="shared" si="28"/>
        <v/>
      </c>
      <c r="BE110" s="118" t="str">
        <f t="shared" si="29"/>
        <v/>
      </c>
      <c r="BF110" s="118" t="str">
        <f t="shared" si="30"/>
        <v/>
      </c>
      <c r="BG110" s="120"/>
      <c r="BH110" s="120" t="str">
        <f t="shared" si="31"/>
        <v/>
      </c>
      <c r="BI110" s="120" t="str">
        <f t="shared" si="32"/>
        <v/>
      </c>
      <c r="BJ110" s="121"/>
      <c r="BK110" s="120" t="str">
        <f t="shared" si="33"/>
        <v/>
      </c>
      <c r="BL110" s="120" t="str">
        <f t="shared" si="34"/>
        <v/>
      </c>
      <c r="BM110" s="120" t="str">
        <f t="shared" si="35"/>
        <v/>
      </c>
      <c r="BN110" s="120" t="str">
        <f t="shared" si="36"/>
        <v/>
      </c>
      <c r="BO110" s="98" t="str">
        <f t="shared" si="37"/>
        <v/>
      </c>
      <c r="BP110" s="98" t="str">
        <f t="shared" si="38"/>
        <v/>
      </c>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row>
    <row r="111" spans="1:97" s="4" customFormat="1" ht="18.75" customHeight="1" x14ac:dyDescent="0.2">
      <c r="A111" s="3">
        <f t="shared" si="39"/>
        <v>99</v>
      </c>
      <c r="B111" s="262"/>
      <c r="C111" s="263"/>
      <c r="D111" s="263"/>
      <c r="E111" s="259"/>
      <c r="F111" s="259"/>
      <c r="G111" s="43"/>
      <c r="H111" s="264"/>
      <c r="I111" s="261"/>
      <c r="J111" s="106"/>
      <c r="K111" s="247"/>
      <c r="L111" s="247"/>
      <c r="M111" s="247"/>
      <c r="N111" s="248" t="str">
        <f>IF(AND(K111&lt;&gt;"",L111&lt;&gt;"",J111&lt;&gt;""),ROUND(MIN(IF(OR(J111="OZZ",J111="ZZ"),5000,17300),TRUNC(0.75*(SUMIF($D$12:$D111,$D111,K$12:K111)+SUMIF($D$12:$D111,$D111,L$12:L111)),2)) - SUMIF($D$12:$D110,$D111,N$12:N110),2),"")</f>
        <v/>
      </c>
      <c r="O111" s="249" t="str">
        <f>IF(AND(K111&lt;&gt;"",L111&lt;&gt;"",M111&lt;&gt;"",J111&lt;&gt;"",AH111&lt;&gt;""),IF(OR(J111="OZZ",J111="ZZ"),ROUND(0-SUMIF($D$12:$D110,$D111,O$12:O110),2),IF(M111=0,0,ROUND(MIN(MIN(17300,TRUNC(0.75*(SUMIF($D$12:$D$2012,$D111,K$12:K$2012)+SUMIF($D$12:$D$2012,$D111,L$12:L$2012)),2)+SUMIF($D$12:$D111,$D111,AH$12:AH111))-SUMIF($D$12:$D110,$D111,O$12:O110)-SUMIF($D$12:$D$2012,$D111,N$12:N$2012),AH111),2))),"")</f>
        <v/>
      </c>
      <c r="P111" s="250" t="str">
        <f>IF(J111&lt;&gt;"",1000 - SUMIF($D$12:$D110,$D111,P$12:P110),"")</f>
        <v/>
      </c>
      <c r="Q111" s="106"/>
      <c r="R111" s="247"/>
      <c r="S111" s="247"/>
      <c r="T111" s="247"/>
      <c r="U111" s="248" t="str">
        <f>IF(AND(R111&lt;&gt;"",S111&lt;&gt;"",Q111&lt;&gt;""),ROUND(MIN(IF(OR(Q111="OZZ",Q111="ZZ"),5000,17300),TRUNC(0.75*(SUMIF($D$12:$D111,$D111,R$12:R111)+SUMIF($D$12:$D111,$D111,S$12:S111)),2)) - SUMIF($D$12:$D110,$D111,U$12:U110),2),"")</f>
        <v/>
      </c>
      <c r="V111" s="248" t="str">
        <f>IF(AND(R111&lt;&gt;"",S111&lt;&gt;"",T111&lt;&gt;"",Q111&lt;&gt;"",AL111&lt;&gt;""),IF(OR(Q111="OZZ",Q111="ZZ"),ROUND(0-SUMIF($D$12:$D110,$D111,V$12:V110),2),IF(T111=0,0,ROUND(MIN(MIN(17300,TRUNC(0.75*(SUMIF($D$12:$D$2012,$D111,R$12:R$2012)+SUMIF($D$12:$D$2012,$D111,S$12:S$2012)),2)+SUMIF($D$12:$D111,$D111,AL$12:AL111))-SUMIF($D$12:$D110,$D111,V$12:V110)-SUMIF($D$12:$D$2012,$D111,U$12:U$2012),AL111),2))),"")</f>
        <v/>
      </c>
      <c r="W111" s="250" t="str">
        <f>IF(Q111&lt;&gt;"",1000 - SUMIF($D$12:$D110,$D111,W$12:W110),"")</f>
        <v/>
      </c>
      <c r="X111" s="106"/>
      <c r="Y111" s="247"/>
      <c r="Z111" s="247"/>
      <c r="AA111" s="247"/>
      <c r="AB111" s="248" t="str">
        <f>IF(AND(Y111&lt;&gt;"",Z111&lt;&gt;"",X111&lt;&gt;""),ROUND(MIN(IF(OR(X111="OZZ",X111="ZZ"),5000,17300),TRUNC(0.75*(SUMIF($D$12:$D111,$D111,Y$12:Y111)+SUMIF($D$12:$D111,$D111,Z$12:Z111)),2)) - SUMIF($D$12:$D110,$D111,AB$12:AB110),2),"")</f>
        <v/>
      </c>
      <c r="AC111" s="251" t="str">
        <f>IF(AND(Y111&lt;&gt;"",Z111&lt;&gt;"",AA111&lt;&gt;"",X111&lt;&gt;"",AP111&lt;&gt;""),IF(OR(X111="OZZ",X111="ZZ"),ROUND(0-SUMIF($D$12:$D110,$D111,AC$12:AC110),2),IF(AA111=0,0,ROUND(MIN(MIN(17300,TRUNC(0.75*(SUMIF($D$12:$D$2012,$D111,Y$12:Y$2012)+SUMIF($D$12:$D$2012,$D111,Z$12:Z$2012)),2)+SUMIF($D$12:$D111,$D111,AP$12:AP111))-SUMIF($D$12:$D110,$D111,AC$12:AC110)-SUMIF($D$12:$D$2012,$D111,AB$12:AB$2012),AP111),2))),"")</f>
        <v/>
      </c>
      <c r="AD111" s="250" t="str">
        <f>IF(X111&lt;&gt;"",1000 - SUMIF($D$12:$D110,$D111,AD$12:AD110),"")</f>
        <v/>
      </c>
      <c r="AE111" s="252"/>
      <c r="AF111" s="253"/>
      <c r="AG111" s="254"/>
      <c r="AH111" s="255" t="str">
        <f t="shared" si="40"/>
        <v/>
      </c>
      <c r="AI111" s="256"/>
      <c r="AJ111" s="253"/>
      <c r="AK111" s="254"/>
      <c r="AL111" s="255" t="str">
        <f t="shared" si="41"/>
        <v/>
      </c>
      <c r="AM111" s="256"/>
      <c r="AN111" s="253"/>
      <c r="AO111" s="254"/>
      <c r="AP111" s="255" t="str">
        <f t="shared" si="21"/>
        <v/>
      </c>
      <c r="AQ111" s="116"/>
      <c r="AR111" s="116"/>
      <c r="AS111" s="117"/>
      <c r="AT111" s="118"/>
      <c r="AU111" s="119" t="str">
        <f>IF(D111&lt;&gt; "", IF(COUNTIF($D$12:$D111,$D111)&gt;1,0,IF(SUM(N111,U111,AB111)&gt;0,IF(AND(X111="",OR(Q111&lt;&gt;"",J111&lt;&gt;"")),IF(Q111&lt;&gt;"",Q111,IF(J111&lt;&gt;"",J111,0)),IF(AND(Q111&lt;&gt;"",J111&lt;&gt;"",Q111=J111),Q111,X111)),0)),"")</f>
        <v/>
      </c>
      <c r="AV111" s="119" t="str">
        <f>IF(D111&lt;&gt;"",IF(COUNTIF($D$12:$D111,$D111)&gt;1,0,IF(SUM(O111,V111,AC111)&gt;0,IF(AND(X111="",OR(Q111&lt;&gt;"",J111&lt;&gt;"")),IF(Q111&lt;&gt;"",Q111,IF(J111&lt;&gt;"",J111,0)),IF(AND(Q111&lt;&gt;"",J111&lt;&gt;"",Q111=J111),Q111,X111)),0)),"")</f>
        <v/>
      </c>
      <c r="AW111" s="119" t="str">
        <f>IF(D111&lt;&gt;"",IF(COUNTIF($D$12:$D111,$D111)&gt;1,0,IF(SUM(P111,W111,AD111)&gt;0,IF(AND(X111="",OR(Q111&lt;&gt;"",J111&lt;&gt;"")),IF(Q111&lt;&gt;"",Q111,IF(J111&lt;&gt;"",J111,0)),IF(AND(Q111&lt;&gt;"",J111&lt;&gt;"",Q111=J111),Q111,X111)),0)),"")</f>
        <v/>
      </c>
      <c r="AX111" s="118" t="str">
        <f t="shared" si="22"/>
        <v/>
      </c>
      <c r="AY111" s="118" t="str">
        <f t="shared" si="23"/>
        <v/>
      </c>
      <c r="AZ111" s="118" t="str">
        <f t="shared" si="24"/>
        <v/>
      </c>
      <c r="BA111" s="118" t="str">
        <f t="shared" si="25"/>
        <v/>
      </c>
      <c r="BB111" s="118" t="str">
        <f t="shared" si="26"/>
        <v/>
      </c>
      <c r="BC111" s="118" t="str">
        <f t="shared" si="27"/>
        <v/>
      </c>
      <c r="BD111" s="118" t="str">
        <f t="shared" si="28"/>
        <v/>
      </c>
      <c r="BE111" s="118" t="str">
        <f t="shared" si="29"/>
        <v/>
      </c>
      <c r="BF111" s="118" t="str">
        <f t="shared" si="30"/>
        <v/>
      </c>
      <c r="BG111" s="120"/>
      <c r="BH111" s="120" t="str">
        <f t="shared" si="31"/>
        <v/>
      </c>
      <c r="BI111" s="120" t="str">
        <f t="shared" si="32"/>
        <v/>
      </c>
      <c r="BJ111" s="121"/>
      <c r="BK111" s="120" t="str">
        <f t="shared" si="33"/>
        <v/>
      </c>
      <c r="BL111" s="120" t="str">
        <f t="shared" si="34"/>
        <v/>
      </c>
      <c r="BM111" s="120" t="str">
        <f t="shared" si="35"/>
        <v/>
      </c>
      <c r="BN111" s="120" t="str">
        <f t="shared" si="36"/>
        <v/>
      </c>
      <c r="BO111" s="98" t="str">
        <f t="shared" si="37"/>
        <v/>
      </c>
      <c r="BP111" s="98" t="str">
        <f t="shared" si="38"/>
        <v/>
      </c>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98"/>
    </row>
    <row r="112" spans="1:97" s="4" customFormat="1" ht="18.75" customHeight="1" x14ac:dyDescent="0.2">
      <c r="A112" s="3">
        <f t="shared" si="39"/>
        <v>100</v>
      </c>
      <c r="B112" s="263"/>
      <c r="C112" s="263"/>
      <c r="D112" s="263"/>
      <c r="E112" s="259"/>
      <c r="F112" s="259"/>
      <c r="G112" s="43"/>
      <c r="H112" s="264"/>
      <c r="I112" s="261"/>
      <c r="J112" s="106"/>
      <c r="K112" s="247"/>
      <c r="L112" s="247"/>
      <c r="M112" s="247"/>
      <c r="N112" s="248" t="str">
        <f>IF(AND(K112&lt;&gt;"",L112&lt;&gt;"",J112&lt;&gt;""),ROUND(MIN(IF(OR(J112="OZZ",J112="ZZ"),5000,17300),TRUNC(0.75*(SUMIF($D$12:$D112,$D112,K$12:K112)+SUMIF($D$12:$D112,$D112,L$12:L112)),2)) - SUMIF($D$12:$D111,$D112,N$12:N111),2),"")</f>
        <v/>
      </c>
      <c r="O112" s="249" t="str">
        <f>IF(AND(K112&lt;&gt;"",L112&lt;&gt;"",M112&lt;&gt;"",J112&lt;&gt;"",AH112&lt;&gt;""),IF(OR(J112="OZZ",J112="ZZ"),ROUND(0-SUMIF($D$12:$D111,$D112,O$12:O111),2),IF(M112=0,0,ROUND(MIN(MIN(17300,TRUNC(0.75*(SUMIF($D$12:$D$2012,$D112,K$12:K$2012)+SUMIF($D$12:$D$2012,$D112,L$12:L$2012)),2)+SUMIF($D$12:$D112,$D112,AH$12:AH112))-SUMIF($D$12:$D111,$D112,O$12:O111)-SUMIF($D$12:$D$2012,$D112,N$12:N$2012),AH112),2))),"")</f>
        <v/>
      </c>
      <c r="P112" s="250" t="str">
        <f>IF(J112&lt;&gt;"",1000 - SUMIF($D$12:$D111,$D112,P$12:P111),"")</f>
        <v/>
      </c>
      <c r="Q112" s="106"/>
      <c r="R112" s="247"/>
      <c r="S112" s="247"/>
      <c r="T112" s="247"/>
      <c r="U112" s="248" t="str">
        <f>IF(AND(R112&lt;&gt;"",S112&lt;&gt;"",Q112&lt;&gt;""),ROUND(MIN(IF(OR(Q112="OZZ",Q112="ZZ"),5000,17300),TRUNC(0.75*(SUMIF($D$12:$D112,$D112,R$12:R112)+SUMIF($D$12:$D112,$D112,S$12:S112)),2)) - SUMIF($D$12:$D111,$D112,U$12:U111),2),"")</f>
        <v/>
      </c>
      <c r="V112" s="248" t="str">
        <f>IF(AND(R112&lt;&gt;"",S112&lt;&gt;"",T112&lt;&gt;"",Q112&lt;&gt;"",AL112&lt;&gt;""),IF(OR(Q112="OZZ",Q112="ZZ"),ROUND(0-SUMIF($D$12:$D111,$D112,V$12:V111),2),IF(T112=0,0,ROUND(MIN(MIN(17300,TRUNC(0.75*(SUMIF($D$12:$D$2012,$D112,R$12:R$2012)+SUMIF($D$12:$D$2012,$D112,S$12:S$2012)),2)+SUMIF($D$12:$D112,$D112,AL$12:AL112))-SUMIF($D$12:$D111,$D112,V$12:V111)-SUMIF($D$12:$D$2012,$D112,U$12:U$2012),AL112),2))),"")</f>
        <v/>
      </c>
      <c r="W112" s="250" t="str">
        <f>IF(Q112&lt;&gt;"",1000 - SUMIF($D$12:$D111,$D112,W$12:W111),"")</f>
        <v/>
      </c>
      <c r="X112" s="106"/>
      <c r="Y112" s="247"/>
      <c r="Z112" s="247"/>
      <c r="AA112" s="247"/>
      <c r="AB112" s="248" t="str">
        <f>IF(AND(Y112&lt;&gt;"",Z112&lt;&gt;"",X112&lt;&gt;""),ROUND(MIN(IF(OR(X112="OZZ",X112="ZZ"),5000,17300),TRUNC(0.75*(SUMIF($D$12:$D112,$D112,Y$12:Y112)+SUMIF($D$12:$D112,$D112,Z$12:Z112)),2)) - SUMIF($D$12:$D111,$D112,AB$12:AB111),2),"")</f>
        <v/>
      </c>
      <c r="AC112" s="251" t="str">
        <f>IF(AND(Y112&lt;&gt;"",Z112&lt;&gt;"",AA112&lt;&gt;"",X112&lt;&gt;"",AP112&lt;&gt;""),IF(OR(X112="OZZ",X112="ZZ"),ROUND(0-SUMIF($D$12:$D111,$D112,AC$12:AC111),2),IF(AA112=0,0,ROUND(MIN(MIN(17300,TRUNC(0.75*(SUMIF($D$12:$D$2012,$D112,Y$12:Y$2012)+SUMIF($D$12:$D$2012,$D112,Z$12:Z$2012)),2)+SUMIF($D$12:$D112,$D112,AP$12:AP112))-SUMIF($D$12:$D111,$D112,AC$12:AC111)-SUMIF($D$12:$D$2012,$D112,AB$12:AB$2012),AP112),2))),"")</f>
        <v/>
      </c>
      <c r="AD112" s="250" t="str">
        <f>IF(X112&lt;&gt;"",1000 - SUMIF($D$12:$D111,$D112,AD$12:AD111),"")</f>
        <v/>
      </c>
      <c r="AE112" s="252"/>
      <c r="AF112" s="253"/>
      <c r="AG112" s="254"/>
      <c r="AH112" s="255" t="str">
        <f t="shared" si="40"/>
        <v/>
      </c>
      <c r="AI112" s="256"/>
      <c r="AJ112" s="253"/>
      <c r="AK112" s="254"/>
      <c r="AL112" s="255" t="str">
        <f t="shared" si="41"/>
        <v/>
      </c>
      <c r="AM112" s="256"/>
      <c r="AN112" s="253"/>
      <c r="AO112" s="254"/>
      <c r="AP112" s="255" t="str">
        <f t="shared" si="21"/>
        <v/>
      </c>
      <c r="AQ112" s="116"/>
      <c r="AR112" s="116"/>
      <c r="AS112" s="117"/>
      <c r="AT112" s="118"/>
      <c r="AU112" s="119" t="str">
        <f>IF(D112&lt;&gt; "", IF(COUNTIF($D$12:$D112,$D112)&gt;1,0,IF(SUM(N112,U112,AB112)&gt;0,IF(AND(X112="",OR(Q112&lt;&gt;"",J112&lt;&gt;"")),IF(Q112&lt;&gt;"",Q112,IF(J112&lt;&gt;"",J112,0)),IF(AND(Q112&lt;&gt;"",J112&lt;&gt;"",Q112=J112),Q112,X112)),0)),"")</f>
        <v/>
      </c>
      <c r="AV112" s="119" t="str">
        <f>IF(D112&lt;&gt;"",IF(COUNTIF($D$12:$D112,$D112)&gt;1,0,IF(SUM(O112,V112,AC112)&gt;0,IF(AND(X112="",OR(Q112&lt;&gt;"",J112&lt;&gt;"")),IF(Q112&lt;&gt;"",Q112,IF(J112&lt;&gt;"",J112,0)),IF(AND(Q112&lt;&gt;"",J112&lt;&gt;"",Q112=J112),Q112,X112)),0)),"")</f>
        <v/>
      </c>
      <c r="AW112" s="119" t="str">
        <f>IF(D112&lt;&gt;"",IF(COUNTIF($D$12:$D112,$D112)&gt;1,0,IF(SUM(P112,W112,AD112)&gt;0,IF(AND(X112="",OR(Q112&lt;&gt;"",J112&lt;&gt;"")),IF(Q112&lt;&gt;"",Q112,IF(J112&lt;&gt;"",J112,0)),IF(AND(Q112&lt;&gt;"",J112&lt;&gt;"",Q112=J112),Q112,X112)),0)),"")</f>
        <v/>
      </c>
      <c r="AX112" s="118" t="str">
        <f t="shared" si="22"/>
        <v/>
      </c>
      <c r="AY112" s="118" t="str">
        <f t="shared" si="23"/>
        <v/>
      </c>
      <c r="AZ112" s="118" t="str">
        <f t="shared" si="24"/>
        <v/>
      </c>
      <c r="BA112" s="118" t="str">
        <f t="shared" si="25"/>
        <v/>
      </c>
      <c r="BB112" s="118" t="str">
        <f t="shared" si="26"/>
        <v/>
      </c>
      <c r="BC112" s="118" t="str">
        <f t="shared" si="27"/>
        <v/>
      </c>
      <c r="BD112" s="118" t="str">
        <f t="shared" si="28"/>
        <v/>
      </c>
      <c r="BE112" s="118" t="str">
        <f t="shared" si="29"/>
        <v/>
      </c>
      <c r="BF112" s="118" t="str">
        <f t="shared" si="30"/>
        <v/>
      </c>
      <c r="BG112" s="120"/>
      <c r="BH112" s="120" t="str">
        <f t="shared" si="31"/>
        <v/>
      </c>
      <c r="BI112" s="120" t="str">
        <f t="shared" si="32"/>
        <v/>
      </c>
      <c r="BJ112" s="121"/>
      <c r="BK112" s="120" t="str">
        <f t="shared" si="33"/>
        <v/>
      </c>
      <c r="BL112" s="120" t="str">
        <f t="shared" si="34"/>
        <v/>
      </c>
      <c r="BM112" s="120" t="str">
        <f t="shared" si="35"/>
        <v/>
      </c>
      <c r="BN112" s="120" t="str">
        <f t="shared" si="36"/>
        <v/>
      </c>
      <c r="BO112" s="98" t="str">
        <f t="shared" si="37"/>
        <v/>
      </c>
      <c r="BP112" s="98" t="str">
        <f t="shared" si="38"/>
        <v/>
      </c>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c r="CM112" s="98"/>
      <c r="CN112" s="98"/>
      <c r="CO112" s="98"/>
      <c r="CP112" s="98"/>
      <c r="CQ112" s="98"/>
      <c r="CR112" s="98"/>
      <c r="CS112" s="98"/>
    </row>
    <row r="113" spans="1:97" s="4" customFormat="1" ht="18.75" customHeight="1" x14ac:dyDescent="0.2">
      <c r="A113" s="3">
        <f t="shared" si="39"/>
        <v>101</v>
      </c>
      <c r="B113" s="263"/>
      <c r="C113" s="263"/>
      <c r="D113" s="263"/>
      <c r="E113" s="259"/>
      <c r="F113" s="259"/>
      <c r="G113" s="43"/>
      <c r="H113" s="264"/>
      <c r="I113" s="261"/>
      <c r="J113" s="106"/>
      <c r="K113" s="247"/>
      <c r="L113" s="247"/>
      <c r="M113" s="247"/>
      <c r="N113" s="248" t="str">
        <f>IF(AND(K113&lt;&gt;"",L113&lt;&gt;"",J113&lt;&gt;""),ROUND(MIN(IF(OR(J113="OZZ",J113="ZZ"),5000,17300),TRUNC(0.75*(SUMIF($D$12:$D113,$D113,K$12:K113)+SUMIF($D$12:$D113,$D113,L$12:L113)),2)) - SUMIF($D$12:$D112,$D113,N$12:N112),2),"")</f>
        <v/>
      </c>
      <c r="O113" s="249" t="str">
        <f>IF(AND(K113&lt;&gt;"",L113&lt;&gt;"",M113&lt;&gt;"",J113&lt;&gt;"",AH113&lt;&gt;""),IF(OR(J113="OZZ",J113="ZZ"),ROUND(0-SUMIF($D$12:$D112,$D113,O$12:O112),2),IF(M113=0,0,ROUND(MIN(MIN(17300,TRUNC(0.75*(SUMIF($D$12:$D$2012,$D113,K$12:K$2012)+SUMIF($D$12:$D$2012,$D113,L$12:L$2012)),2)+SUMIF($D$12:$D113,$D113,AH$12:AH113))-SUMIF($D$12:$D112,$D113,O$12:O112)-SUMIF($D$12:$D$2012,$D113,N$12:N$2012),AH113),2))),"")</f>
        <v/>
      </c>
      <c r="P113" s="250" t="str">
        <f>IF(J113&lt;&gt;"",1000 - SUMIF($D$12:$D112,$D113,P$12:P112),"")</f>
        <v/>
      </c>
      <c r="Q113" s="106"/>
      <c r="R113" s="247"/>
      <c r="S113" s="247"/>
      <c r="T113" s="247"/>
      <c r="U113" s="248" t="str">
        <f>IF(AND(R113&lt;&gt;"",S113&lt;&gt;"",Q113&lt;&gt;""),ROUND(MIN(IF(OR(Q113="OZZ",Q113="ZZ"),5000,17300),TRUNC(0.75*(SUMIF($D$12:$D113,$D113,R$12:R113)+SUMIF($D$12:$D113,$D113,S$12:S113)),2)) - SUMIF($D$12:$D112,$D113,U$12:U112),2),"")</f>
        <v/>
      </c>
      <c r="V113" s="248" t="str">
        <f>IF(AND(R113&lt;&gt;"",S113&lt;&gt;"",T113&lt;&gt;"",Q113&lt;&gt;"",AL113&lt;&gt;""),IF(OR(Q113="OZZ",Q113="ZZ"),ROUND(0-SUMIF($D$12:$D112,$D113,V$12:V112),2),IF(T113=0,0,ROUND(MIN(MIN(17300,TRUNC(0.75*(SUMIF($D$12:$D$2012,$D113,R$12:R$2012)+SUMIF($D$12:$D$2012,$D113,S$12:S$2012)),2)+SUMIF($D$12:$D113,$D113,AL$12:AL113))-SUMIF($D$12:$D112,$D113,V$12:V112)-SUMIF($D$12:$D$2012,$D113,U$12:U$2012),AL113),2))),"")</f>
        <v/>
      </c>
      <c r="W113" s="250" t="str">
        <f>IF(Q113&lt;&gt;"",1000 - SUMIF($D$12:$D112,$D113,W$12:W112),"")</f>
        <v/>
      </c>
      <c r="X113" s="106"/>
      <c r="Y113" s="247"/>
      <c r="Z113" s="247"/>
      <c r="AA113" s="247"/>
      <c r="AB113" s="248" t="str">
        <f>IF(AND(Y113&lt;&gt;"",Z113&lt;&gt;"",X113&lt;&gt;""),ROUND(MIN(IF(OR(X113="OZZ",X113="ZZ"),5000,17300),TRUNC(0.75*(SUMIF($D$12:$D113,$D113,Y$12:Y113)+SUMIF($D$12:$D113,$D113,Z$12:Z113)),2)) - SUMIF($D$12:$D112,$D113,AB$12:AB112),2),"")</f>
        <v/>
      </c>
      <c r="AC113" s="251" t="str">
        <f>IF(AND(Y113&lt;&gt;"",Z113&lt;&gt;"",AA113&lt;&gt;"",X113&lt;&gt;"",AP113&lt;&gt;""),IF(OR(X113="OZZ",X113="ZZ"),ROUND(0-SUMIF($D$12:$D112,$D113,AC$12:AC112),2),IF(AA113=0,0,ROUND(MIN(MIN(17300,TRUNC(0.75*(SUMIF($D$12:$D$2012,$D113,Y$12:Y$2012)+SUMIF($D$12:$D$2012,$D113,Z$12:Z$2012)),2)+SUMIF($D$12:$D113,$D113,AP$12:AP113))-SUMIF($D$12:$D112,$D113,AC$12:AC112)-SUMIF($D$12:$D$2012,$D113,AB$12:AB$2012),AP113),2))),"")</f>
        <v/>
      </c>
      <c r="AD113" s="250" t="str">
        <f>IF(X113&lt;&gt;"",1000 - SUMIF($D$12:$D112,$D113,AD$12:AD112),"")</f>
        <v/>
      </c>
      <c r="AE113" s="252"/>
      <c r="AF113" s="253"/>
      <c r="AG113" s="254"/>
      <c r="AH113" s="255" t="str">
        <f t="shared" si="40"/>
        <v/>
      </c>
      <c r="AI113" s="256"/>
      <c r="AJ113" s="253"/>
      <c r="AK113" s="254"/>
      <c r="AL113" s="255" t="str">
        <f t="shared" si="41"/>
        <v/>
      </c>
      <c r="AM113" s="256"/>
      <c r="AN113" s="253"/>
      <c r="AO113" s="254"/>
      <c r="AP113" s="255" t="str">
        <f t="shared" si="21"/>
        <v/>
      </c>
      <c r="AQ113" s="116"/>
      <c r="AR113" s="116"/>
      <c r="AS113" s="117"/>
      <c r="AT113" s="118"/>
      <c r="AU113" s="119" t="str">
        <f>IF(D113&lt;&gt; "", IF(COUNTIF($D$12:$D113,$D113)&gt;1,0,IF(SUM(N113,U113,AB113)&gt;0,IF(AND(X113="",OR(Q113&lt;&gt;"",J113&lt;&gt;"")),IF(Q113&lt;&gt;"",Q113,IF(J113&lt;&gt;"",J113,0)),IF(AND(Q113&lt;&gt;"",J113&lt;&gt;"",Q113=J113),Q113,X113)),0)),"")</f>
        <v/>
      </c>
      <c r="AV113" s="119" t="str">
        <f>IF(D113&lt;&gt;"",IF(COUNTIF($D$12:$D113,$D113)&gt;1,0,IF(SUM(O113,V113,AC113)&gt;0,IF(AND(X113="",OR(Q113&lt;&gt;"",J113&lt;&gt;"")),IF(Q113&lt;&gt;"",Q113,IF(J113&lt;&gt;"",J113,0)),IF(AND(Q113&lt;&gt;"",J113&lt;&gt;"",Q113=J113),Q113,X113)),0)),"")</f>
        <v/>
      </c>
      <c r="AW113" s="119" t="str">
        <f>IF(D113&lt;&gt;"",IF(COUNTIF($D$12:$D113,$D113)&gt;1,0,IF(SUM(P113,W113,AD113)&gt;0,IF(AND(X113="",OR(Q113&lt;&gt;"",J113&lt;&gt;"")),IF(Q113&lt;&gt;"",Q113,IF(J113&lt;&gt;"",J113,0)),IF(AND(Q113&lt;&gt;"",J113&lt;&gt;"",Q113=J113),Q113,X113)),0)),"")</f>
        <v/>
      </c>
      <c r="AX113" s="118" t="str">
        <f t="shared" si="22"/>
        <v/>
      </c>
      <c r="AY113" s="118" t="str">
        <f t="shared" si="23"/>
        <v/>
      </c>
      <c r="AZ113" s="118" t="str">
        <f t="shared" si="24"/>
        <v/>
      </c>
      <c r="BA113" s="118" t="str">
        <f t="shared" si="25"/>
        <v/>
      </c>
      <c r="BB113" s="118" t="str">
        <f t="shared" si="26"/>
        <v/>
      </c>
      <c r="BC113" s="118" t="str">
        <f t="shared" si="27"/>
        <v/>
      </c>
      <c r="BD113" s="118" t="str">
        <f t="shared" si="28"/>
        <v/>
      </c>
      <c r="BE113" s="118" t="str">
        <f t="shared" si="29"/>
        <v/>
      </c>
      <c r="BF113" s="118" t="str">
        <f t="shared" si="30"/>
        <v/>
      </c>
      <c r="BG113" s="120"/>
      <c r="BH113" s="120" t="str">
        <f t="shared" si="31"/>
        <v/>
      </c>
      <c r="BI113" s="120" t="str">
        <f t="shared" si="32"/>
        <v/>
      </c>
      <c r="BJ113" s="121"/>
      <c r="BK113" s="120" t="str">
        <f t="shared" si="33"/>
        <v/>
      </c>
      <c r="BL113" s="120" t="str">
        <f t="shared" si="34"/>
        <v/>
      </c>
      <c r="BM113" s="120" t="str">
        <f t="shared" si="35"/>
        <v/>
      </c>
      <c r="BN113" s="120" t="str">
        <f t="shared" si="36"/>
        <v/>
      </c>
      <c r="BO113" s="98" t="str">
        <f t="shared" si="37"/>
        <v/>
      </c>
      <c r="BP113" s="98" t="str">
        <f t="shared" si="38"/>
        <v/>
      </c>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row>
    <row r="114" spans="1:97" s="4" customFormat="1" ht="18.75" customHeight="1" x14ac:dyDescent="0.2">
      <c r="A114" s="3">
        <f t="shared" si="39"/>
        <v>102</v>
      </c>
      <c r="B114" s="263"/>
      <c r="C114" s="263"/>
      <c r="D114" s="263"/>
      <c r="E114" s="259"/>
      <c r="F114" s="259"/>
      <c r="G114" s="43"/>
      <c r="H114" s="264"/>
      <c r="I114" s="261"/>
      <c r="J114" s="106"/>
      <c r="K114" s="247"/>
      <c r="L114" s="247"/>
      <c r="M114" s="247"/>
      <c r="N114" s="248" t="str">
        <f>IF(AND(K114&lt;&gt;"",L114&lt;&gt;"",J114&lt;&gt;""),ROUND(MIN(IF(OR(J114="OZZ",J114="ZZ"),5000,17300),TRUNC(0.75*(SUMIF($D$12:$D114,$D114,K$12:K114)+SUMIF($D$12:$D114,$D114,L$12:L114)),2)) - SUMIF($D$12:$D113,$D114,N$12:N113),2),"")</f>
        <v/>
      </c>
      <c r="O114" s="249" t="str">
        <f>IF(AND(K114&lt;&gt;"",L114&lt;&gt;"",M114&lt;&gt;"",J114&lt;&gt;"",AH114&lt;&gt;""),IF(OR(J114="OZZ",J114="ZZ"),ROUND(0-SUMIF($D$12:$D113,$D114,O$12:O113),2),IF(M114=0,0,ROUND(MIN(MIN(17300,TRUNC(0.75*(SUMIF($D$12:$D$2012,$D114,K$12:K$2012)+SUMIF($D$12:$D$2012,$D114,L$12:L$2012)),2)+SUMIF($D$12:$D114,$D114,AH$12:AH114))-SUMIF($D$12:$D113,$D114,O$12:O113)-SUMIF($D$12:$D$2012,$D114,N$12:N$2012),AH114),2))),"")</f>
        <v/>
      </c>
      <c r="P114" s="250" t="str">
        <f>IF(J114&lt;&gt;"",1000 - SUMIF($D$12:$D113,$D114,P$12:P113),"")</f>
        <v/>
      </c>
      <c r="Q114" s="106"/>
      <c r="R114" s="247"/>
      <c r="S114" s="247"/>
      <c r="T114" s="247"/>
      <c r="U114" s="248" t="str">
        <f>IF(AND(R114&lt;&gt;"",S114&lt;&gt;"",Q114&lt;&gt;""),ROUND(MIN(IF(OR(Q114="OZZ",Q114="ZZ"),5000,17300),TRUNC(0.75*(SUMIF($D$12:$D114,$D114,R$12:R114)+SUMIF($D$12:$D114,$D114,S$12:S114)),2)) - SUMIF($D$12:$D113,$D114,U$12:U113),2),"")</f>
        <v/>
      </c>
      <c r="V114" s="248" t="str">
        <f>IF(AND(R114&lt;&gt;"",S114&lt;&gt;"",T114&lt;&gt;"",Q114&lt;&gt;"",AL114&lt;&gt;""),IF(OR(Q114="OZZ",Q114="ZZ"),ROUND(0-SUMIF($D$12:$D113,$D114,V$12:V113),2),IF(T114=0,0,ROUND(MIN(MIN(17300,TRUNC(0.75*(SUMIF($D$12:$D$2012,$D114,R$12:R$2012)+SUMIF($D$12:$D$2012,$D114,S$12:S$2012)),2)+SUMIF($D$12:$D114,$D114,AL$12:AL114))-SUMIF($D$12:$D113,$D114,V$12:V113)-SUMIF($D$12:$D$2012,$D114,U$12:U$2012),AL114),2))),"")</f>
        <v/>
      </c>
      <c r="W114" s="250" t="str">
        <f>IF(Q114&lt;&gt;"",1000 - SUMIF($D$12:$D113,$D114,W$12:W113),"")</f>
        <v/>
      </c>
      <c r="X114" s="106"/>
      <c r="Y114" s="247"/>
      <c r="Z114" s="247"/>
      <c r="AA114" s="247"/>
      <c r="AB114" s="248" t="str">
        <f>IF(AND(Y114&lt;&gt;"",Z114&lt;&gt;"",X114&lt;&gt;""),ROUND(MIN(IF(OR(X114="OZZ",X114="ZZ"),5000,17300),TRUNC(0.75*(SUMIF($D$12:$D114,$D114,Y$12:Y114)+SUMIF($D$12:$D114,$D114,Z$12:Z114)),2)) - SUMIF($D$12:$D113,$D114,AB$12:AB113),2),"")</f>
        <v/>
      </c>
      <c r="AC114" s="251" t="str">
        <f>IF(AND(Y114&lt;&gt;"",Z114&lt;&gt;"",AA114&lt;&gt;"",X114&lt;&gt;"",AP114&lt;&gt;""),IF(OR(X114="OZZ",X114="ZZ"),ROUND(0-SUMIF($D$12:$D113,$D114,AC$12:AC113),2),IF(AA114=0,0,ROUND(MIN(MIN(17300,TRUNC(0.75*(SUMIF($D$12:$D$2012,$D114,Y$12:Y$2012)+SUMIF($D$12:$D$2012,$D114,Z$12:Z$2012)),2)+SUMIF($D$12:$D114,$D114,AP$12:AP114))-SUMIF($D$12:$D113,$D114,AC$12:AC113)-SUMIF($D$12:$D$2012,$D114,AB$12:AB$2012),AP114),2))),"")</f>
        <v/>
      </c>
      <c r="AD114" s="250" t="str">
        <f>IF(X114&lt;&gt;"",1000 - SUMIF($D$12:$D113,$D114,AD$12:AD113),"")</f>
        <v/>
      </c>
      <c r="AE114" s="252"/>
      <c r="AF114" s="253"/>
      <c r="AG114" s="254"/>
      <c r="AH114" s="255" t="str">
        <f t="shared" si="40"/>
        <v/>
      </c>
      <c r="AI114" s="256"/>
      <c r="AJ114" s="253"/>
      <c r="AK114" s="254"/>
      <c r="AL114" s="255" t="str">
        <f t="shared" si="41"/>
        <v/>
      </c>
      <c r="AM114" s="256"/>
      <c r="AN114" s="253"/>
      <c r="AO114" s="254"/>
      <c r="AP114" s="255" t="str">
        <f t="shared" si="21"/>
        <v/>
      </c>
      <c r="AQ114" s="116"/>
      <c r="AR114" s="116"/>
      <c r="AS114" s="117"/>
      <c r="AT114" s="118"/>
      <c r="AU114" s="119" t="str">
        <f>IF(D114&lt;&gt; "", IF(COUNTIF($D$12:$D114,$D114)&gt;1,0,IF(SUM(N114,U114,AB114)&gt;0,IF(AND(X114="",OR(Q114&lt;&gt;"",J114&lt;&gt;"")),IF(Q114&lt;&gt;"",Q114,IF(J114&lt;&gt;"",J114,0)),IF(AND(Q114&lt;&gt;"",J114&lt;&gt;"",Q114=J114),Q114,X114)),0)),"")</f>
        <v/>
      </c>
      <c r="AV114" s="119" t="str">
        <f>IF(D114&lt;&gt;"",IF(COUNTIF($D$12:$D114,$D114)&gt;1,0,IF(SUM(O114,V114,AC114)&gt;0,IF(AND(X114="",OR(Q114&lt;&gt;"",J114&lt;&gt;"")),IF(Q114&lt;&gt;"",Q114,IF(J114&lt;&gt;"",J114,0)),IF(AND(Q114&lt;&gt;"",J114&lt;&gt;"",Q114=J114),Q114,X114)),0)),"")</f>
        <v/>
      </c>
      <c r="AW114" s="119" t="str">
        <f>IF(D114&lt;&gt;"",IF(COUNTIF($D$12:$D114,$D114)&gt;1,0,IF(SUM(P114,W114,AD114)&gt;0,IF(AND(X114="",OR(Q114&lt;&gt;"",J114&lt;&gt;"")),IF(Q114&lt;&gt;"",Q114,IF(J114&lt;&gt;"",J114,0)),IF(AND(Q114&lt;&gt;"",J114&lt;&gt;"",Q114=J114),Q114,X114)),0)),"")</f>
        <v/>
      </c>
      <c r="AX114" s="118" t="str">
        <f t="shared" si="22"/>
        <v/>
      </c>
      <c r="AY114" s="118" t="str">
        <f t="shared" si="23"/>
        <v/>
      </c>
      <c r="AZ114" s="118" t="str">
        <f t="shared" si="24"/>
        <v/>
      </c>
      <c r="BA114" s="118" t="str">
        <f t="shared" si="25"/>
        <v/>
      </c>
      <c r="BB114" s="118" t="str">
        <f t="shared" si="26"/>
        <v/>
      </c>
      <c r="BC114" s="118" t="str">
        <f t="shared" si="27"/>
        <v/>
      </c>
      <c r="BD114" s="118" t="str">
        <f t="shared" si="28"/>
        <v/>
      </c>
      <c r="BE114" s="118" t="str">
        <f t="shared" si="29"/>
        <v/>
      </c>
      <c r="BF114" s="118" t="str">
        <f t="shared" si="30"/>
        <v/>
      </c>
      <c r="BG114" s="120"/>
      <c r="BH114" s="120" t="str">
        <f t="shared" si="31"/>
        <v/>
      </c>
      <c r="BI114" s="120" t="str">
        <f t="shared" si="32"/>
        <v/>
      </c>
      <c r="BJ114" s="121"/>
      <c r="BK114" s="120" t="str">
        <f t="shared" si="33"/>
        <v/>
      </c>
      <c r="BL114" s="120" t="str">
        <f t="shared" si="34"/>
        <v/>
      </c>
      <c r="BM114" s="120" t="str">
        <f t="shared" si="35"/>
        <v/>
      </c>
      <c r="BN114" s="120" t="str">
        <f t="shared" si="36"/>
        <v/>
      </c>
      <c r="BO114" s="98" t="str">
        <f t="shared" si="37"/>
        <v/>
      </c>
      <c r="BP114" s="98" t="str">
        <f t="shared" si="38"/>
        <v/>
      </c>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row>
    <row r="115" spans="1:97" s="4" customFormat="1" ht="18.75" customHeight="1" x14ac:dyDescent="0.2">
      <c r="A115" s="3">
        <f t="shared" si="39"/>
        <v>103</v>
      </c>
      <c r="B115" s="263"/>
      <c r="C115" s="263"/>
      <c r="D115" s="263"/>
      <c r="E115" s="259"/>
      <c r="F115" s="259"/>
      <c r="G115" s="43"/>
      <c r="H115" s="264"/>
      <c r="I115" s="261"/>
      <c r="J115" s="106"/>
      <c r="K115" s="247"/>
      <c r="L115" s="247"/>
      <c r="M115" s="247"/>
      <c r="N115" s="248" t="str">
        <f>IF(AND(K115&lt;&gt;"",L115&lt;&gt;"",J115&lt;&gt;""),ROUND(MIN(IF(OR(J115="OZZ",J115="ZZ"),5000,17300),TRUNC(0.75*(SUMIF($D$12:$D115,$D115,K$12:K115)+SUMIF($D$12:$D115,$D115,L$12:L115)),2)) - SUMIF($D$12:$D114,$D115,N$12:N114),2),"")</f>
        <v/>
      </c>
      <c r="O115" s="249" t="str">
        <f>IF(AND(K115&lt;&gt;"",L115&lt;&gt;"",M115&lt;&gt;"",J115&lt;&gt;"",AH115&lt;&gt;""),IF(OR(J115="OZZ",J115="ZZ"),ROUND(0-SUMIF($D$12:$D114,$D115,O$12:O114),2),IF(M115=0,0,ROUND(MIN(MIN(17300,TRUNC(0.75*(SUMIF($D$12:$D$2012,$D115,K$12:K$2012)+SUMIF($D$12:$D$2012,$D115,L$12:L$2012)),2)+SUMIF($D$12:$D115,$D115,AH$12:AH115))-SUMIF($D$12:$D114,$D115,O$12:O114)-SUMIF($D$12:$D$2012,$D115,N$12:N$2012),AH115),2))),"")</f>
        <v/>
      </c>
      <c r="P115" s="250" t="str">
        <f>IF(J115&lt;&gt;"",1000 - SUMIF($D$12:$D114,$D115,P$12:P114),"")</f>
        <v/>
      </c>
      <c r="Q115" s="106"/>
      <c r="R115" s="247"/>
      <c r="S115" s="247"/>
      <c r="T115" s="247"/>
      <c r="U115" s="248" t="str">
        <f>IF(AND(R115&lt;&gt;"",S115&lt;&gt;"",Q115&lt;&gt;""),ROUND(MIN(IF(OR(Q115="OZZ",Q115="ZZ"),5000,17300),TRUNC(0.75*(SUMIF($D$12:$D115,$D115,R$12:R115)+SUMIF($D$12:$D115,$D115,S$12:S115)),2)) - SUMIF($D$12:$D114,$D115,U$12:U114),2),"")</f>
        <v/>
      </c>
      <c r="V115" s="248" t="str">
        <f>IF(AND(R115&lt;&gt;"",S115&lt;&gt;"",T115&lt;&gt;"",Q115&lt;&gt;"",AL115&lt;&gt;""),IF(OR(Q115="OZZ",Q115="ZZ"),ROUND(0-SUMIF($D$12:$D114,$D115,V$12:V114),2),IF(T115=0,0,ROUND(MIN(MIN(17300,TRUNC(0.75*(SUMIF($D$12:$D$2012,$D115,R$12:R$2012)+SUMIF($D$12:$D$2012,$D115,S$12:S$2012)),2)+SUMIF($D$12:$D115,$D115,AL$12:AL115))-SUMIF($D$12:$D114,$D115,V$12:V114)-SUMIF($D$12:$D$2012,$D115,U$12:U$2012),AL115),2))),"")</f>
        <v/>
      </c>
      <c r="W115" s="250" t="str">
        <f>IF(Q115&lt;&gt;"",1000 - SUMIF($D$12:$D114,$D115,W$12:W114),"")</f>
        <v/>
      </c>
      <c r="X115" s="106"/>
      <c r="Y115" s="247"/>
      <c r="Z115" s="247"/>
      <c r="AA115" s="247"/>
      <c r="AB115" s="248" t="str">
        <f>IF(AND(Y115&lt;&gt;"",Z115&lt;&gt;"",X115&lt;&gt;""),ROUND(MIN(IF(OR(X115="OZZ",X115="ZZ"),5000,17300),TRUNC(0.75*(SUMIF($D$12:$D115,$D115,Y$12:Y115)+SUMIF($D$12:$D115,$D115,Z$12:Z115)),2)) - SUMIF($D$12:$D114,$D115,AB$12:AB114),2),"")</f>
        <v/>
      </c>
      <c r="AC115" s="251" t="str">
        <f>IF(AND(Y115&lt;&gt;"",Z115&lt;&gt;"",AA115&lt;&gt;"",X115&lt;&gt;"",AP115&lt;&gt;""),IF(OR(X115="OZZ",X115="ZZ"),ROUND(0-SUMIF($D$12:$D114,$D115,AC$12:AC114),2),IF(AA115=0,0,ROUND(MIN(MIN(17300,TRUNC(0.75*(SUMIF($D$12:$D$2012,$D115,Y$12:Y$2012)+SUMIF($D$12:$D$2012,$D115,Z$12:Z$2012)),2)+SUMIF($D$12:$D115,$D115,AP$12:AP115))-SUMIF($D$12:$D114,$D115,AC$12:AC114)-SUMIF($D$12:$D$2012,$D115,AB$12:AB$2012),AP115),2))),"")</f>
        <v/>
      </c>
      <c r="AD115" s="250" t="str">
        <f>IF(X115&lt;&gt;"",1000 - SUMIF($D$12:$D114,$D115,AD$12:AD114),"")</f>
        <v/>
      </c>
      <c r="AE115" s="252"/>
      <c r="AF115" s="253"/>
      <c r="AG115" s="254"/>
      <c r="AH115" s="255" t="str">
        <f t="shared" si="40"/>
        <v/>
      </c>
      <c r="AI115" s="256"/>
      <c r="AJ115" s="253"/>
      <c r="AK115" s="254"/>
      <c r="AL115" s="255" t="str">
        <f t="shared" si="41"/>
        <v/>
      </c>
      <c r="AM115" s="256"/>
      <c r="AN115" s="253"/>
      <c r="AO115" s="254"/>
      <c r="AP115" s="255" t="str">
        <f t="shared" si="21"/>
        <v/>
      </c>
      <c r="AQ115" s="116"/>
      <c r="AR115" s="116"/>
      <c r="AS115" s="117"/>
      <c r="AT115" s="118"/>
      <c r="AU115" s="119" t="str">
        <f>IF(D115&lt;&gt; "", IF(COUNTIF($D$12:$D115,$D115)&gt;1,0,IF(SUM(N115,U115,AB115)&gt;0,IF(AND(X115="",OR(Q115&lt;&gt;"",J115&lt;&gt;"")),IF(Q115&lt;&gt;"",Q115,IF(J115&lt;&gt;"",J115,0)),IF(AND(Q115&lt;&gt;"",J115&lt;&gt;"",Q115=J115),Q115,X115)),0)),"")</f>
        <v/>
      </c>
      <c r="AV115" s="119" t="str">
        <f>IF(D115&lt;&gt;"",IF(COUNTIF($D$12:$D115,$D115)&gt;1,0,IF(SUM(O115,V115,AC115)&gt;0,IF(AND(X115="",OR(Q115&lt;&gt;"",J115&lt;&gt;"")),IF(Q115&lt;&gt;"",Q115,IF(J115&lt;&gt;"",J115,0)),IF(AND(Q115&lt;&gt;"",J115&lt;&gt;"",Q115=J115),Q115,X115)),0)),"")</f>
        <v/>
      </c>
      <c r="AW115" s="119" t="str">
        <f>IF(D115&lt;&gt;"",IF(COUNTIF($D$12:$D115,$D115)&gt;1,0,IF(SUM(P115,W115,AD115)&gt;0,IF(AND(X115="",OR(Q115&lt;&gt;"",J115&lt;&gt;"")),IF(Q115&lt;&gt;"",Q115,IF(J115&lt;&gt;"",J115,0)),IF(AND(Q115&lt;&gt;"",J115&lt;&gt;"",Q115=J115),Q115,X115)),0)),"")</f>
        <v/>
      </c>
      <c r="AX115" s="118" t="str">
        <f t="shared" si="22"/>
        <v/>
      </c>
      <c r="AY115" s="118" t="str">
        <f t="shared" si="23"/>
        <v/>
      </c>
      <c r="AZ115" s="118" t="str">
        <f t="shared" si="24"/>
        <v/>
      </c>
      <c r="BA115" s="118" t="str">
        <f t="shared" si="25"/>
        <v/>
      </c>
      <c r="BB115" s="118" t="str">
        <f t="shared" si="26"/>
        <v/>
      </c>
      <c r="BC115" s="118" t="str">
        <f t="shared" si="27"/>
        <v/>
      </c>
      <c r="BD115" s="118" t="str">
        <f t="shared" si="28"/>
        <v/>
      </c>
      <c r="BE115" s="118" t="str">
        <f t="shared" si="29"/>
        <v/>
      </c>
      <c r="BF115" s="118" t="str">
        <f t="shared" si="30"/>
        <v/>
      </c>
      <c r="BG115" s="120"/>
      <c r="BH115" s="120" t="str">
        <f t="shared" si="31"/>
        <v/>
      </c>
      <c r="BI115" s="120" t="str">
        <f t="shared" si="32"/>
        <v/>
      </c>
      <c r="BJ115" s="121"/>
      <c r="BK115" s="120" t="str">
        <f t="shared" si="33"/>
        <v/>
      </c>
      <c r="BL115" s="120" t="str">
        <f t="shared" si="34"/>
        <v/>
      </c>
      <c r="BM115" s="120" t="str">
        <f t="shared" si="35"/>
        <v/>
      </c>
      <c r="BN115" s="120" t="str">
        <f t="shared" si="36"/>
        <v/>
      </c>
      <c r="BO115" s="98" t="str">
        <f t="shared" si="37"/>
        <v/>
      </c>
      <c r="BP115" s="98" t="str">
        <f t="shared" si="38"/>
        <v/>
      </c>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row>
    <row r="116" spans="1:97" s="4" customFormat="1" ht="18.75" customHeight="1" x14ac:dyDescent="0.2">
      <c r="A116" s="3">
        <f t="shared" si="39"/>
        <v>104</v>
      </c>
      <c r="B116" s="263"/>
      <c r="C116" s="263"/>
      <c r="D116" s="263"/>
      <c r="E116" s="259"/>
      <c r="F116" s="259"/>
      <c r="G116" s="43"/>
      <c r="H116" s="264"/>
      <c r="I116" s="261"/>
      <c r="J116" s="106"/>
      <c r="K116" s="247"/>
      <c r="L116" s="247"/>
      <c r="M116" s="247"/>
      <c r="N116" s="248" t="str">
        <f>IF(AND(K116&lt;&gt;"",L116&lt;&gt;"",J116&lt;&gt;""),ROUND(MIN(IF(OR(J116="OZZ",J116="ZZ"),5000,17300),TRUNC(0.75*(SUMIF($D$12:$D116,$D116,K$12:K116)+SUMIF($D$12:$D116,$D116,L$12:L116)),2)) - SUMIF($D$12:$D115,$D116,N$12:N115),2),"")</f>
        <v/>
      </c>
      <c r="O116" s="249" t="str">
        <f>IF(AND(K116&lt;&gt;"",L116&lt;&gt;"",M116&lt;&gt;"",J116&lt;&gt;"",AH116&lt;&gt;""),IF(OR(J116="OZZ",J116="ZZ"),ROUND(0-SUMIF($D$12:$D115,$D116,O$12:O115),2),IF(M116=0,0,ROUND(MIN(MIN(17300,TRUNC(0.75*(SUMIF($D$12:$D$2012,$D116,K$12:K$2012)+SUMIF($D$12:$D$2012,$D116,L$12:L$2012)),2)+SUMIF($D$12:$D116,$D116,AH$12:AH116))-SUMIF($D$12:$D115,$D116,O$12:O115)-SUMIF($D$12:$D$2012,$D116,N$12:N$2012),AH116),2))),"")</f>
        <v/>
      </c>
      <c r="P116" s="250" t="str">
        <f>IF(J116&lt;&gt;"",1000 - SUMIF($D$12:$D115,$D116,P$12:P115),"")</f>
        <v/>
      </c>
      <c r="Q116" s="106"/>
      <c r="R116" s="247"/>
      <c r="S116" s="247"/>
      <c r="T116" s="247"/>
      <c r="U116" s="248" t="str">
        <f>IF(AND(R116&lt;&gt;"",S116&lt;&gt;"",Q116&lt;&gt;""),ROUND(MIN(IF(OR(Q116="OZZ",Q116="ZZ"),5000,17300),TRUNC(0.75*(SUMIF($D$12:$D116,$D116,R$12:R116)+SUMIF($D$12:$D116,$D116,S$12:S116)),2)) - SUMIF($D$12:$D115,$D116,U$12:U115),2),"")</f>
        <v/>
      </c>
      <c r="V116" s="248" t="str">
        <f>IF(AND(R116&lt;&gt;"",S116&lt;&gt;"",T116&lt;&gt;"",Q116&lt;&gt;"",AL116&lt;&gt;""),IF(OR(Q116="OZZ",Q116="ZZ"),ROUND(0-SUMIF($D$12:$D115,$D116,V$12:V115),2),IF(T116=0,0,ROUND(MIN(MIN(17300,TRUNC(0.75*(SUMIF($D$12:$D$2012,$D116,R$12:R$2012)+SUMIF($D$12:$D$2012,$D116,S$12:S$2012)),2)+SUMIF($D$12:$D116,$D116,AL$12:AL116))-SUMIF($D$12:$D115,$D116,V$12:V115)-SUMIF($D$12:$D$2012,$D116,U$12:U$2012),AL116),2))),"")</f>
        <v/>
      </c>
      <c r="W116" s="250" t="str">
        <f>IF(Q116&lt;&gt;"",1000 - SUMIF($D$12:$D115,$D116,W$12:W115),"")</f>
        <v/>
      </c>
      <c r="X116" s="106"/>
      <c r="Y116" s="247"/>
      <c r="Z116" s="247"/>
      <c r="AA116" s="247"/>
      <c r="AB116" s="248" t="str">
        <f>IF(AND(Y116&lt;&gt;"",Z116&lt;&gt;"",X116&lt;&gt;""),ROUND(MIN(IF(OR(X116="OZZ",X116="ZZ"),5000,17300),TRUNC(0.75*(SUMIF($D$12:$D116,$D116,Y$12:Y116)+SUMIF($D$12:$D116,$D116,Z$12:Z116)),2)) - SUMIF($D$12:$D115,$D116,AB$12:AB115),2),"")</f>
        <v/>
      </c>
      <c r="AC116" s="251" t="str">
        <f>IF(AND(Y116&lt;&gt;"",Z116&lt;&gt;"",AA116&lt;&gt;"",X116&lt;&gt;"",AP116&lt;&gt;""),IF(OR(X116="OZZ",X116="ZZ"),ROUND(0-SUMIF($D$12:$D115,$D116,AC$12:AC115),2),IF(AA116=0,0,ROUND(MIN(MIN(17300,TRUNC(0.75*(SUMIF($D$12:$D$2012,$D116,Y$12:Y$2012)+SUMIF($D$12:$D$2012,$D116,Z$12:Z$2012)),2)+SUMIF($D$12:$D116,$D116,AP$12:AP116))-SUMIF($D$12:$D115,$D116,AC$12:AC115)-SUMIF($D$12:$D$2012,$D116,AB$12:AB$2012),AP116),2))),"")</f>
        <v/>
      </c>
      <c r="AD116" s="250" t="str">
        <f>IF(X116&lt;&gt;"",1000 - SUMIF($D$12:$D115,$D116,AD$12:AD115),"")</f>
        <v/>
      </c>
      <c r="AE116" s="252"/>
      <c r="AF116" s="253"/>
      <c r="AG116" s="254"/>
      <c r="AH116" s="255" t="str">
        <f t="shared" si="40"/>
        <v/>
      </c>
      <c r="AI116" s="256"/>
      <c r="AJ116" s="253"/>
      <c r="AK116" s="254"/>
      <c r="AL116" s="255" t="str">
        <f t="shared" si="41"/>
        <v/>
      </c>
      <c r="AM116" s="256"/>
      <c r="AN116" s="253"/>
      <c r="AO116" s="254"/>
      <c r="AP116" s="255" t="str">
        <f t="shared" si="21"/>
        <v/>
      </c>
      <c r="AQ116" s="116"/>
      <c r="AR116" s="116"/>
      <c r="AS116" s="117"/>
      <c r="AT116" s="118"/>
      <c r="AU116" s="119" t="str">
        <f>IF(D116&lt;&gt; "", IF(COUNTIF($D$12:$D116,$D116)&gt;1,0,IF(SUM(N116,U116,AB116)&gt;0,IF(AND(X116="",OR(Q116&lt;&gt;"",J116&lt;&gt;"")),IF(Q116&lt;&gt;"",Q116,IF(J116&lt;&gt;"",J116,0)),IF(AND(Q116&lt;&gt;"",J116&lt;&gt;"",Q116=J116),Q116,X116)),0)),"")</f>
        <v/>
      </c>
      <c r="AV116" s="119" t="str">
        <f>IF(D116&lt;&gt;"",IF(COUNTIF($D$12:$D116,$D116)&gt;1,0,IF(SUM(O116,V116,AC116)&gt;0,IF(AND(X116="",OR(Q116&lt;&gt;"",J116&lt;&gt;"")),IF(Q116&lt;&gt;"",Q116,IF(J116&lt;&gt;"",J116,0)),IF(AND(Q116&lt;&gt;"",J116&lt;&gt;"",Q116=J116),Q116,X116)),0)),"")</f>
        <v/>
      </c>
      <c r="AW116" s="119" t="str">
        <f>IF(D116&lt;&gt;"",IF(COUNTIF($D$12:$D116,$D116)&gt;1,0,IF(SUM(P116,W116,AD116)&gt;0,IF(AND(X116="",OR(Q116&lt;&gt;"",J116&lt;&gt;"")),IF(Q116&lt;&gt;"",Q116,IF(J116&lt;&gt;"",J116,0)),IF(AND(Q116&lt;&gt;"",J116&lt;&gt;"",Q116=J116),Q116,X116)),0)),"")</f>
        <v/>
      </c>
      <c r="AX116" s="118" t="str">
        <f t="shared" si="22"/>
        <v/>
      </c>
      <c r="AY116" s="118" t="str">
        <f t="shared" si="23"/>
        <v/>
      </c>
      <c r="AZ116" s="118" t="str">
        <f t="shared" si="24"/>
        <v/>
      </c>
      <c r="BA116" s="118" t="str">
        <f t="shared" si="25"/>
        <v/>
      </c>
      <c r="BB116" s="118" t="str">
        <f t="shared" si="26"/>
        <v/>
      </c>
      <c r="BC116" s="118" t="str">
        <f t="shared" si="27"/>
        <v/>
      </c>
      <c r="BD116" s="118" t="str">
        <f t="shared" si="28"/>
        <v/>
      </c>
      <c r="BE116" s="118" t="str">
        <f t="shared" si="29"/>
        <v/>
      </c>
      <c r="BF116" s="118" t="str">
        <f t="shared" si="30"/>
        <v/>
      </c>
      <c r="BG116" s="120"/>
      <c r="BH116" s="120" t="str">
        <f t="shared" si="31"/>
        <v/>
      </c>
      <c r="BI116" s="120" t="str">
        <f t="shared" si="32"/>
        <v/>
      </c>
      <c r="BJ116" s="121"/>
      <c r="BK116" s="120" t="str">
        <f t="shared" si="33"/>
        <v/>
      </c>
      <c r="BL116" s="120" t="str">
        <f t="shared" si="34"/>
        <v/>
      </c>
      <c r="BM116" s="120" t="str">
        <f t="shared" si="35"/>
        <v/>
      </c>
      <c r="BN116" s="120" t="str">
        <f t="shared" si="36"/>
        <v/>
      </c>
      <c r="BO116" s="98" t="str">
        <f t="shared" si="37"/>
        <v/>
      </c>
      <c r="BP116" s="98" t="str">
        <f t="shared" si="38"/>
        <v/>
      </c>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row>
    <row r="117" spans="1:97" s="4" customFormat="1" ht="18.75" customHeight="1" x14ac:dyDescent="0.2">
      <c r="A117" s="3">
        <f t="shared" si="39"/>
        <v>105</v>
      </c>
      <c r="B117" s="263"/>
      <c r="C117" s="263"/>
      <c r="D117" s="263"/>
      <c r="E117" s="259"/>
      <c r="F117" s="259"/>
      <c r="G117" s="43"/>
      <c r="H117" s="264"/>
      <c r="I117" s="261"/>
      <c r="J117" s="106"/>
      <c r="K117" s="247"/>
      <c r="L117" s="247"/>
      <c r="M117" s="247"/>
      <c r="N117" s="248" t="str">
        <f>IF(AND(K117&lt;&gt;"",L117&lt;&gt;"",J117&lt;&gt;""),ROUND(MIN(IF(OR(J117="OZZ",J117="ZZ"),5000,17300),TRUNC(0.75*(SUMIF($D$12:$D117,$D117,K$12:K117)+SUMIF($D$12:$D117,$D117,L$12:L117)),2)) - SUMIF($D$12:$D116,$D117,N$12:N116),2),"")</f>
        <v/>
      </c>
      <c r="O117" s="249" t="str">
        <f>IF(AND(K117&lt;&gt;"",L117&lt;&gt;"",M117&lt;&gt;"",J117&lt;&gt;"",AH117&lt;&gt;""),IF(OR(J117="OZZ",J117="ZZ"),ROUND(0-SUMIF($D$12:$D116,$D117,O$12:O116),2),IF(M117=0,0,ROUND(MIN(MIN(17300,TRUNC(0.75*(SUMIF($D$12:$D$2012,$D117,K$12:K$2012)+SUMIF($D$12:$D$2012,$D117,L$12:L$2012)),2)+SUMIF($D$12:$D117,$D117,AH$12:AH117))-SUMIF($D$12:$D116,$D117,O$12:O116)-SUMIF($D$12:$D$2012,$D117,N$12:N$2012),AH117),2))),"")</f>
        <v/>
      </c>
      <c r="P117" s="250" t="str">
        <f>IF(J117&lt;&gt;"",1000 - SUMIF($D$12:$D116,$D117,P$12:P116),"")</f>
        <v/>
      </c>
      <c r="Q117" s="106"/>
      <c r="R117" s="247"/>
      <c r="S117" s="247"/>
      <c r="T117" s="247"/>
      <c r="U117" s="248" t="str">
        <f>IF(AND(R117&lt;&gt;"",S117&lt;&gt;"",Q117&lt;&gt;""),ROUND(MIN(IF(OR(Q117="OZZ",Q117="ZZ"),5000,17300),TRUNC(0.75*(SUMIF($D$12:$D117,$D117,R$12:R117)+SUMIF($D$12:$D117,$D117,S$12:S117)),2)) - SUMIF($D$12:$D116,$D117,U$12:U116),2),"")</f>
        <v/>
      </c>
      <c r="V117" s="248" t="str">
        <f>IF(AND(R117&lt;&gt;"",S117&lt;&gt;"",T117&lt;&gt;"",Q117&lt;&gt;"",AL117&lt;&gt;""),IF(OR(Q117="OZZ",Q117="ZZ"),ROUND(0-SUMIF($D$12:$D116,$D117,V$12:V116),2),IF(T117=0,0,ROUND(MIN(MIN(17300,TRUNC(0.75*(SUMIF($D$12:$D$2012,$D117,R$12:R$2012)+SUMIF($D$12:$D$2012,$D117,S$12:S$2012)),2)+SUMIF($D$12:$D117,$D117,AL$12:AL117))-SUMIF($D$12:$D116,$D117,V$12:V116)-SUMIF($D$12:$D$2012,$D117,U$12:U$2012),AL117),2))),"")</f>
        <v/>
      </c>
      <c r="W117" s="250" t="str">
        <f>IF(Q117&lt;&gt;"",1000 - SUMIF($D$12:$D116,$D117,W$12:W116),"")</f>
        <v/>
      </c>
      <c r="X117" s="106"/>
      <c r="Y117" s="247"/>
      <c r="Z117" s="247"/>
      <c r="AA117" s="247"/>
      <c r="AB117" s="248" t="str">
        <f>IF(AND(Y117&lt;&gt;"",Z117&lt;&gt;"",X117&lt;&gt;""),ROUND(MIN(IF(OR(X117="OZZ",X117="ZZ"),5000,17300),TRUNC(0.75*(SUMIF($D$12:$D117,$D117,Y$12:Y117)+SUMIF($D$12:$D117,$D117,Z$12:Z117)),2)) - SUMIF($D$12:$D116,$D117,AB$12:AB116),2),"")</f>
        <v/>
      </c>
      <c r="AC117" s="251" t="str">
        <f>IF(AND(Y117&lt;&gt;"",Z117&lt;&gt;"",AA117&lt;&gt;"",X117&lt;&gt;"",AP117&lt;&gt;""),IF(OR(X117="OZZ",X117="ZZ"),ROUND(0-SUMIF($D$12:$D116,$D117,AC$12:AC116),2),IF(AA117=0,0,ROUND(MIN(MIN(17300,TRUNC(0.75*(SUMIF($D$12:$D$2012,$D117,Y$12:Y$2012)+SUMIF($D$12:$D$2012,$D117,Z$12:Z$2012)),2)+SUMIF($D$12:$D117,$D117,AP$12:AP117))-SUMIF($D$12:$D116,$D117,AC$12:AC116)-SUMIF($D$12:$D$2012,$D117,AB$12:AB$2012),AP117),2))),"")</f>
        <v/>
      </c>
      <c r="AD117" s="250" t="str">
        <f>IF(X117&lt;&gt;"",1000 - SUMIF($D$12:$D116,$D117,AD$12:AD116),"")</f>
        <v/>
      </c>
      <c r="AE117" s="252"/>
      <c r="AF117" s="253"/>
      <c r="AG117" s="254"/>
      <c r="AH117" s="255" t="str">
        <f t="shared" si="40"/>
        <v/>
      </c>
      <c r="AI117" s="256"/>
      <c r="AJ117" s="253"/>
      <c r="AK117" s="254"/>
      <c r="AL117" s="255" t="str">
        <f t="shared" si="41"/>
        <v/>
      </c>
      <c r="AM117" s="256"/>
      <c r="AN117" s="253"/>
      <c r="AO117" s="254"/>
      <c r="AP117" s="255" t="str">
        <f t="shared" si="21"/>
        <v/>
      </c>
      <c r="AQ117" s="116"/>
      <c r="AR117" s="116"/>
      <c r="AS117" s="117"/>
      <c r="AT117" s="118"/>
      <c r="AU117" s="119" t="str">
        <f>IF(D117&lt;&gt; "", IF(COUNTIF($D$12:$D117,$D117)&gt;1,0,IF(SUM(N117,U117,AB117)&gt;0,IF(AND(X117="",OR(Q117&lt;&gt;"",J117&lt;&gt;"")),IF(Q117&lt;&gt;"",Q117,IF(J117&lt;&gt;"",J117,0)),IF(AND(Q117&lt;&gt;"",J117&lt;&gt;"",Q117=J117),Q117,X117)),0)),"")</f>
        <v/>
      </c>
      <c r="AV117" s="119" t="str">
        <f>IF(D117&lt;&gt;"",IF(COUNTIF($D$12:$D117,$D117)&gt;1,0,IF(SUM(O117,V117,AC117)&gt;0,IF(AND(X117="",OR(Q117&lt;&gt;"",J117&lt;&gt;"")),IF(Q117&lt;&gt;"",Q117,IF(J117&lt;&gt;"",J117,0)),IF(AND(Q117&lt;&gt;"",J117&lt;&gt;"",Q117=J117),Q117,X117)),0)),"")</f>
        <v/>
      </c>
      <c r="AW117" s="119" t="str">
        <f>IF(D117&lt;&gt;"",IF(COUNTIF($D$12:$D117,$D117)&gt;1,0,IF(SUM(P117,W117,AD117)&gt;0,IF(AND(X117="",OR(Q117&lt;&gt;"",J117&lt;&gt;"")),IF(Q117&lt;&gt;"",Q117,IF(J117&lt;&gt;"",J117,0)),IF(AND(Q117&lt;&gt;"",J117&lt;&gt;"",Q117=J117),Q117,X117)),0)),"")</f>
        <v/>
      </c>
      <c r="AX117" s="118" t="str">
        <f t="shared" si="22"/>
        <v/>
      </c>
      <c r="AY117" s="118" t="str">
        <f t="shared" si="23"/>
        <v/>
      </c>
      <c r="AZ117" s="118" t="str">
        <f t="shared" si="24"/>
        <v/>
      </c>
      <c r="BA117" s="118" t="str">
        <f t="shared" si="25"/>
        <v/>
      </c>
      <c r="BB117" s="118" t="str">
        <f t="shared" si="26"/>
        <v/>
      </c>
      <c r="BC117" s="118" t="str">
        <f t="shared" si="27"/>
        <v/>
      </c>
      <c r="BD117" s="118" t="str">
        <f t="shared" si="28"/>
        <v/>
      </c>
      <c r="BE117" s="118" t="str">
        <f t="shared" si="29"/>
        <v/>
      </c>
      <c r="BF117" s="118" t="str">
        <f t="shared" si="30"/>
        <v/>
      </c>
      <c r="BG117" s="120"/>
      <c r="BH117" s="120" t="str">
        <f t="shared" si="31"/>
        <v/>
      </c>
      <c r="BI117" s="120" t="str">
        <f t="shared" si="32"/>
        <v/>
      </c>
      <c r="BJ117" s="121"/>
      <c r="BK117" s="120" t="str">
        <f t="shared" si="33"/>
        <v/>
      </c>
      <c r="BL117" s="120" t="str">
        <f t="shared" si="34"/>
        <v/>
      </c>
      <c r="BM117" s="120" t="str">
        <f t="shared" si="35"/>
        <v/>
      </c>
      <c r="BN117" s="120" t="str">
        <f t="shared" si="36"/>
        <v/>
      </c>
      <c r="BO117" s="98" t="str">
        <f t="shared" si="37"/>
        <v/>
      </c>
      <c r="BP117" s="98" t="str">
        <f t="shared" si="38"/>
        <v/>
      </c>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row>
    <row r="118" spans="1:97" s="4" customFormat="1" ht="18.75" customHeight="1" x14ac:dyDescent="0.2">
      <c r="A118" s="3">
        <f t="shared" si="39"/>
        <v>106</v>
      </c>
      <c r="B118" s="263"/>
      <c r="C118" s="263"/>
      <c r="D118" s="263"/>
      <c r="E118" s="259"/>
      <c r="F118" s="259"/>
      <c r="G118" s="43"/>
      <c r="H118" s="264"/>
      <c r="I118" s="261"/>
      <c r="J118" s="106"/>
      <c r="K118" s="247"/>
      <c r="L118" s="247"/>
      <c r="M118" s="247"/>
      <c r="N118" s="248" t="str">
        <f>IF(AND(K118&lt;&gt;"",L118&lt;&gt;"",J118&lt;&gt;""),ROUND(MIN(IF(OR(J118="OZZ",J118="ZZ"),5000,17300),TRUNC(0.75*(SUMIF($D$12:$D118,$D118,K$12:K118)+SUMIF($D$12:$D118,$D118,L$12:L118)),2)) - SUMIF($D$12:$D117,$D118,N$12:N117),2),"")</f>
        <v/>
      </c>
      <c r="O118" s="249" t="str">
        <f>IF(AND(K118&lt;&gt;"",L118&lt;&gt;"",M118&lt;&gt;"",J118&lt;&gt;"",AH118&lt;&gt;""),IF(OR(J118="OZZ",J118="ZZ"),ROUND(0-SUMIF($D$12:$D117,$D118,O$12:O117),2),IF(M118=0,0,ROUND(MIN(MIN(17300,TRUNC(0.75*(SUMIF($D$12:$D$2012,$D118,K$12:K$2012)+SUMIF($D$12:$D$2012,$D118,L$12:L$2012)),2)+SUMIF($D$12:$D118,$D118,AH$12:AH118))-SUMIF($D$12:$D117,$D118,O$12:O117)-SUMIF($D$12:$D$2012,$D118,N$12:N$2012),AH118),2))),"")</f>
        <v/>
      </c>
      <c r="P118" s="250" t="str">
        <f>IF(J118&lt;&gt;"",1000 - SUMIF($D$12:$D117,$D118,P$12:P117),"")</f>
        <v/>
      </c>
      <c r="Q118" s="106"/>
      <c r="R118" s="247"/>
      <c r="S118" s="247"/>
      <c r="T118" s="247"/>
      <c r="U118" s="248" t="str">
        <f>IF(AND(R118&lt;&gt;"",S118&lt;&gt;"",Q118&lt;&gt;""),ROUND(MIN(IF(OR(Q118="OZZ",Q118="ZZ"),5000,17300),TRUNC(0.75*(SUMIF($D$12:$D118,$D118,R$12:R118)+SUMIF($D$12:$D118,$D118,S$12:S118)),2)) - SUMIF($D$12:$D117,$D118,U$12:U117),2),"")</f>
        <v/>
      </c>
      <c r="V118" s="248" t="str">
        <f>IF(AND(R118&lt;&gt;"",S118&lt;&gt;"",T118&lt;&gt;"",Q118&lt;&gt;"",AL118&lt;&gt;""),IF(OR(Q118="OZZ",Q118="ZZ"),ROUND(0-SUMIF($D$12:$D117,$D118,V$12:V117),2),IF(T118=0,0,ROUND(MIN(MIN(17300,TRUNC(0.75*(SUMIF($D$12:$D$2012,$D118,R$12:R$2012)+SUMIF($D$12:$D$2012,$D118,S$12:S$2012)),2)+SUMIF($D$12:$D118,$D118,AL$12:AL118))-SUMIF($D$12:$D117,$D118,V$12:V117)-SUMIF($D$12:$D$2012,$D118,U$12:U$2012),AL118),2))),"")</f>
        <v/>
      </c>
      <c r="W118" s="250" t="str">
        <f>IF(Q118&lt;&gt;"",1000 - SUMIF($D$12:$D117,$D118,W$12:W117),"")</f>
        <v/>
      </c>
      <c r="X118" s="106"/>
      <c r="Y118" s="247"/>
      <c r="Z118" s="247"/>
      <c r="AA118" s="247"/>
      <c r="AB118" s="248" t="str">
        <f>IF(AND(Y118&lt;&gt;"",Z118&lt;&gt;"",X118&lt;&gt;""),ROUND(MIN(IF(OR(X118="OZZ",X118="ZZ"),5000,17300),TRUNC(0.75*(SUMIF($D$12:$D118,$D118,Y$12:Y118)+SUMIF($D$12:$D118,$D118,Z$12:Z118)),2)) - SUMIF($D$12:$D117,$D118,AB$12:AB117),2),"")</f>
        <v/>
      </c>
      <c r="AC118" s="251" t="str">
        <f>IF(AND(Y118&lt;&gt;"",Z118&lt;&gt;"",AA118&lt;&gt;"",X118&lt;&gt;"",AP118&lt;&gt;""),IF(OR(X118="OZZ",X118="ZZ"),ROUND(0-SUMIF($D$12:$D117,$D118,AC$12:AC117),2),IF(AA118=0,0,ROUND(MIN(MIN(17300,TRUNC(0.75*(SUMIF($D$12:$D$2012,$D118,Y$12:Y$2012)+SUMIF($D$12:$D$2012,$D118,Z$12:Z$2012)),2)+SUMIF($D$12:$D118,$D118,AP$12:AP118))-SUMIF($D$12:$D117,$D118,AC$12:AC117)-SUMIF($D$12:$D$2012,$D118,AB$12:AB$2012),AP118),2))),"")</f>
        <v/>
      </c>
      <c r="AD118" s="250" t="str">
        <f>IF(X118&lt;&gt;"",1000 - SUMIF($D$12:$D117,$D118,AD$12:AD117),"")</f>
        <v/>
      </c>
      <c r="AE118" s="252"/>
      <c r="AF118" s="253"/>
      <c r="AG118" s="254"/>
      <c r="AH118" s="255" t="str">
        <f t="shared" si="40"/>
        <v/>
      </c>
      <c r="AI118" s="256"/>
      <c r="AJ118" s="253"/>
      <c r="AK118" s="254"/>
      <c r="AL118" s="255" t="str">
        <f t="shared" si="41"/>
        <v/>
      </c>
      <c r="AM118" s="256"/>
      <c r="AN118" s="253"/>
      <c r="AO118" s="254"/>
      <c r="AP118" s="255" t="str">
        <f t="shared" si="21"/>
        <v/>
      </c>
      <c r="AQ118" s="116"/>
      <c r="AR118" s="116"/>
      <c r="AS118" s="117"/>
      <c r="AT118" s="118"/>
      <c r="AU118" s="119" t="str">
        <f>IF(D118&lt;&gt; "", IF(COUNTIF($D$12:$D118,$D118)&gt;1,0,IF(SUM(N118,U118,AB118)&gt;0,IF(AND(X118="",OR(Q118&lt;&gt;"",J118&lt;&gt;"")),IF(Q118&lt;&gt;"",Q118,IF(J118&lt;&gt;"",J118,0)),IF(AND(Q118&lt;&gt;"",J118&lt;&gt;"",Q118=J118),Q118,X118)),0)),"")</f>
        <v/>
      </c>
      <c r="AV118" s="119" t="str">
        <f>IF(D118&lt;&gt;"",IF(COUNTIF($D$12:$D118,$D118)&gt;1,0,IF(SUM(O118,V118,AC118)&gt;0,IF(AND(X118="",OR(Q118&lt;&gt;"",J118&lt;&gt;"")),IF(Q118&lt;&gt;"",Q118,IF(J118&lt;&gt;"",J118,0)),IF(AND(Q118&lt;&gt;"",J118&lt;&gt;"",Q118=J118),Q118,X118)),0)),"")</f>
        <v/>
      </c>
      <c r="AW118" s="119" t="str">
        <f>IF(D118&lt;&gt;"",IF(COUNTIF($D$12:$D118,$D118)&gt;1,0,IF(SUM(P118,W118,AD118)&gt;0,IF(AND(X118="",OR(Q118&lt;&gt;"",J118&lt;&gt;"")),IF(Q118&lt;&gt;"",Q118,IF(J118&lt;&gt;"",J118,0)),IF(AND(Q118&lt;&gt;"",J118&lt;&gt;"",Q118=J118),Q118,X118)),0)),"")</f>
        <v/>
      </c>
      <c r="AX118" s="118" t="str">
        <f t="shared" si="22"/>
        <v/>
      </c>
      <c r="AY118" s="118" t="str">
        <f t="shared" si="23"/>
        <v/>
      </c>
      <c r="AZ118" s="118" t="str">
        <f t="shared" si="24"/>
        <v/>
      </c>
      <c r="BA118" s="118" t="str">
        <f t="shared" si="25"/>
        <v/>
      </c>
      <c r="BB118" s="118" t="str">
        <f t="shared" si="26"/>
        <v/>
      </c>
      <c r="BC118" s="118" t="str">
        <f t="shared" si="27"/>
        <v/>
      </c>
      <c r="BD118" s="118" t="str">
        <f t="shared" si="28"/>
        <v/>
      </c>
      <c r="BE118" s="118" t="str">
        <f t="shared" si="29"/>
        <v/>
      </c>
      <c r="BF118" s="118" t="str">
        <f t="shared" si="30"/>
        <v/>
      </c>
      <c r="BG118" s="120"/>
      <c r="BH118" s="120" t="str">
        <f t="shared" si="31"/>
        <v/>
      </c>
      <c r="BI118" s="120" t="str">
        <f t="shared" si="32"/>
        <v/>
      </c>
      <c r="BJ118" s="121"/>
      <c r="BK118" s="120" t="str">
        <f t="shared" si="33"/>
        <v/>
      </c>
      <c r="BL118" s="120" t="str">
        <f t="shared" si="34"/>
        <v/>
      </c>
      <c r="BM118" s="120" t="str">
        <f t="shared" si="35"/>
        <v/>
      </c>
      <c r="BN118" s="120" t="str">
        <f t="shared" si="36"/>
        <v/>
      </c>
      <c r="BO118" s="98" t="str">
        <f t="shared" si="37"/>
        <v/>
      </c>
      <c r="BP118" s="98" t="str">
        <f t="shared" si="38"/>
        <v/>
      </c>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row>
    <row r="119" spans="1:97" s="4" customFormat="1" ht="18.75" customHeight="1" x14ac:dyDescent="0.2">
      <c r="A119" s="3">
        <f t="shared" si="39"/>
        <v>107</v>
      </c>
      <c r="B119" s="263"/>
      <c r="C119" s="263"/>
      <c r="D119" s="263"/>
      <c r="E119" s="259"/>
      <c r="F119" s="259"/>
      <c r="G119" s="43"/>
      <c r="H119" s="264"/>
      <c r="I119" s="261"/>
      <c r="J119" s="106"/>
      <c r="K119" s="247"/>
      <c r="L119" s="247"/>
      <c r="M119" s="247"/>
      <c r="N119" s="248" t="str">
        <f>IF(AND(K119&lt;&gt;"",L119&lt;&gt;"",J119&lt;&gt;""),ROUND(MIN(IF(OR(J119="OZZ",J119="ZZ"),5000,17300),TRUNC(0.75*(SUMIF($D$12:$D119,$D119,K$12:K119)+SUMIF($D$12:$D119,$D119,L$12:L119)),2)) - SUMIF($D$12:$D118,$D119,N$12:N118),2),"")</f>
        <v/>
      </c>
      <c r="O119" s="249" t="str">
        <f>IF(AND(K119&lt;&gt;"",L119&lt;&gt;"",M119&lt;&gt;"",J119&lt;&gt;"",AH119&lt;&gt;""),IF(OR(J119="OZZ",J119="ZZ"),ROUND(0-SUMIF($D$12:$D118,$D119,O$12:O118),2),IF(M119=0,0,ROUND(MIN(MIN(17300,TRUNC(0.75*(SUMIF($D$12:$D$2012,$D119,K$12:K$2012)+SUMIF($D$12:$D$2012,$D119,L$12:L$2012)),2)+SUMIF($D$12:$D119,$D119,AH$12:AH119))-SUMIF($D$12:$D118,$D119,O$12:O118)-SUMIF($D$12:$D$2012,$D119,N$12:N$2012),AH119),2))),"")</f>
        <v/>
      </c>
      <c r="P119" s="250" t="str">
        <f>IF(J119&lt;&gt;"",1000 - SUMIF($D$12:$D118,$D119,P$12:P118),"")</f>
        <v/>
      </c>
      <c r="Q119" s="106"/>
      <c r="R119" s="247"/>
      <c r="S119" s="247"/>
      <c r="T119" s="247"/>
      <c r="U119" s="248" t="str">
        <f>IF(AND(R119&lt;&gt;"",S119&lt;&gt;"",Q119&lt;&gt;""),ROUND(MIN(IF(OR(Q119="OZZ",Q119="ZZ"),5000,17300),TRUNC(0.75*(SUMIF($D$12:$D119,$D119,R$12:R119)+SUMIF($D$12:$D119,$D119,S$12:S119)),2)) - SUMIF($D$12:$D118,$D119,U$12:U118),2),"")</f>
        <v/>
      </c>
      <c r="V119" s="248" t="str">
        <f>IF(AND(R119&lt;&gt;"",S119&lt;&gt;"",T119&lt;&gt;"",Q119&lt;&gt;"",AL119&lt;&gt;""),IF(OR(Q119="OZZ",Q119="ZZ"),ROUND(0-SUMIF($D$12:$D118,$D119,V$12:V118),2),IF(T119=0,0,ROUND(MIN(MIN(17300,TRUNC(0.75*(SUMIF($D$12:$D$2012,$D119,R$12:R$2012)+SUMIF($D$12:$D$2012,$D119,S$12:S$2012)),2)+SUMIF($D$12:$D119,$D119,AL$12:AL119))-SUMIF($D$12:$D118,$D119,V$12:V118)-SUMIF($D$12:$D$2012,$D119,U$12:U$2012),AL119),2))),"")</f>
        <v/>
      </c>
      <c r="W119" s="250" t="str">
        <f>IF(Q119&lt;&gt;"",1000 - SUMIF($D$12:$D118,$D119,W$12:W118),"")</f>
        <v/>
      </c>
      <c r="X119" s="106"/>
      <c r="Y119" s="247"/>
      <c r="Z119" s="247"/>
      <c r="AA119" s="247"/>
      <c r="AB119" s="248" t="str">
        <f>IF(AND(Y119&lt;&gt;"",Z119&lt;&gt;"",X119&lt;&gt;""),ROUND(MIN(IF(OR(X119="OZZ",X119="ZZ"),5000,17300),TRUNC(0.75*(SUMIF($D$12:$D119,$D119,Y$12:Y119)+SUMIF($D$12:$D119,$D119,Z$12:Z119)),2)) - SUMIF($D$12:$D118,$D119,AB$12:AB118),2),"")</f>
        <v/>
      </c>
      <c r="AC119" s="251" t="str">
        <f>IF(AND(Y119&lt;&gt;"",Z119&lt;&gt;"",AA119&lt;&gt;"",X119&lt;&gt;"",AP119&lt;&gt;""),IF(OR(X119="OZZ",X119="ZZ"),ROUND(0-SUMIF($D$12:$D118,$D119,AC$12:AC118),2),IF(AA119=0,0,ROUND(MIN(MIN(17300,TRUNC(0.75*(SUMIF($D$12:$D$2012,$D119,Y$12:Y$2012)+SUMIF($D$12:$D$2012,$D119,Z$12:Z$2012)),2)+SUMIF($D$12:$D119,$D119,AP$12:AP119))-SUMIF($D$12:$D118,$D119,AC$12:AC118)-SUMIF($D$12:$D$2012,$D119,AB$12:AB$2012),AP119),2))),"")</f>
        <v/>
      </c>
      <c r="AD119" s="250" t="str">
        <f>IF(X119&lt;&gt;"",1000 - SUMIF($D$12:$D118,$D119,AD$12:AD118),"")</f>
        <v/>
      </c>
      <c r="AE119" s="252"/>
      <c r="AF119" s="253"/>
      <c r="AG119" s="254"/>
      <c r="AH119" s="255" t="str">
        <f t="shared" si="40"/>
        <v/>
      </c>
      <c r="AI119" s="256"/>
      <c r="AJ119" s="253"/>
      <c r="AK119" s="254"/>
      <c r="AL119" s="255" t="str">
        <f t="shared" si="41"/>
        <v/>
      </c>
      <c r="AM119" s="256"/>
      <c r="AN119" s="253"/>
      <c r="AO119" s="254"/>
      <c r="AP119" s="255" t="str">
        <f t="shared" si="21"/>
        <v/>
      </c>
      <c r="AQ119" s="116"/>
      <c r="AR119" s="116"/>
      <c r="AS119" s="117"/>
      <c r="AT119" s="118"/>
      <c r="AU119" s="119" t="str">
        <f>IF(D119&lt;&gt; "", IF(COUNTIF($D$12:$D119,$D119)&gt;1,0,IF(SUM(N119,U119,AB119)&gt;0,IF(AND(X119="",OR(Q119&lt;&gt;"",J119&lt;&gt;"")),IF(Q119&lt;&gt;"",Q119,IF(J119&lt;&gt;"",J119,0)),IF(AND(Q119&lt;&gt;"",J119&lt;&gt;"",Q119=J119),Q119,X119)),0)),"")</f>
        <v/>
      </c>
      <c r="AV119" s="119" t="str">
        <f>IF(D119&lt;&gt;"",IF(COUNTIF($D$12:$D119,$D119)&gt;1,0,IF(SUM(O119,V119,AC119)&gt;0,IF(AND(X119="",OR(Q119&lt;&gt;"",J119&lt;&gt;"")),IF(Q119&lt;&gt;"",Q119,IF(J119&lt;&gt;"",J119,0)),IF(AND(Q119&lt;&gt;"",J119&lt;&gt;"",Q119=J119),Q119,X119)),0)),"")</f>
        <v/>
      </c>
      <c r="AW119" s="119" t="str">
        <f>IF(D119&lt;&gt;"",IF(COUNTIF($D$12:$D119,$D119)&gt;1,0,IF(SUM(P119,W119,AD119)&gt;0,IF(AND(X119="",OR(Q119&lt;&gt;"",J119&lt;&gt;"")),IF(Q119&lt;&gt;"",Q119,IF(J119&lt;&gt;"",J119,0)),IF(AND(Q119&lt;&gt;"",J119&lt;&gt;"",Q119=J119),Q119,X119)),0)),"")</f>
        <v/>
      </c>
      <c r="AX119" s="118" t="str">
        <f t="shared" si="22"/>
        <v/>
      </c>
      <c r="AY119" s="118" t="str">
        <f t="shared" si="23"/>
        <v/>
      </c>
      <c r="AZ119" s="118" t="str">
        <f t="shared" si="24"/>
        <v/>
      </c>
      <c r="BA119" s="118" t="str">
        <f t="shared" si="25"/>
        <v/>
      </c>
      <c r="BB119" s="118" t="str">
        <f t="shared" si="26"/>
        <v/>
      </c>
      <c r="BC119" s="118" t="str">
        <f t="shared" si="27"/>
        <v/>
      </c>
      <c r="BD119" s="118" t="str">
        <f t="shared" si="28"/>
        <v/>
      </c>
      <c r="BE119" s="118" t="str">
        <f t="shared" si="29"/>
        <v/>
      </c>
      <c r="BF119" s="118" t="str">
        <f t="shared" si="30"/>
        <v/>
      </c>
      <c r="BG119" s="120"/>
      <c r="BH119" s="120" t="str">
        <f t="shared" si="31"/>
        <v/>
      </c>
      <c r="BI119" s="120" t="str">
        <f t="shared" si="32"/>
        <v/>
      </c>
      <c r="BJ119" s="121"/>
      <c r="BK119" s="120" t="str">
        <f t="shared" si="33"/>
        <v/>
      </c>
      <c r="BL119" s="120" t="str">
        <f t="shared" si="34"/>
        <v/>
      </c>
      <c r="BM119" s="120" t="str">
        <f t="shared" si="35"/>
        <v/>
      </c>
      <c r="BN119" s="120" t="str">
        <f t="shared" si="36"/>
        <v/>
      </c>
      <c r="BO119" s="98" t="str">
        <f t="shared" si="37"/>
        <v/>
      </c>
      <c r="BP119" s="98" t="str">
        <f t="shared" si="38"/>
        <v/>
      </c>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row>
    <row r="120" spans="1:97" s="4" customFormat="1" ht="18.75" customHeight="1" x14ac:dyDescent="0.2">
      <c r="A120" s="3">
        <f t="shared" si="39"/>
        <v>108</v>
      </c>
      <c r="B120" s="263"/>
      <c r="C120" s="263"/>
      <c r="D120" s="263"/>
      <c r="E120" s="259"/>
      <c r="F120" s="259"/>
      <c r="G120" s="43"/>
      <c r="H120" s="264"/>
      <c r="I120" s="261"/>
      <c r="J120" s="106"/>
      <c r="K120" s="247"/>
      <c r="L120" s="247"/>
      <c r="M120" s="247"/>
      <c r="N120" s="248" t="str">
        <f>IF(AND(K120&lt;&gt;"",L120&lt;&gt;"",J120&lt;&gt;""),ROUND(MIN(IF(OR(J120="OZZ",J120="ZZ"),5000,17300),TRUNC(0.75*(SUMIF($D$12:$D120,$D120,K$12:K120)+SUMIF($D$12:$D120,$D120,L$12:L120)),2)) - SUMIF($D$12:$D119,$D120,N$12:N119),2),"")</f>
        <v/>
      </c>
      <c r="O120" s="249" t="str">
        <f>IF(AND(K120&lt;&gt;"",L120&lt;&gt;"",M120&lt;&gt;"",J120&lt;&gt;"",AH120&lt;&gt;""),IF(OR(J120="OZZ",J120="ZZ"),ROUND(0-SUMIF($D$12:$D119,$D120,O$12:O119),2),IF(M120=0,0,ROUND(MIN(MIN(17300,TRUNC(0.75*(SUMIF($D$12:$D$2012,$D120,K$12:K$2012)+SUMIF($D$12:$D$2012,$D120,L$12:L$2012)),2)+SUMIF($D$12:$D120,$D120,AH$12:AH120))-SUMIF($D$12:$D119,$D120,O$12:O119)-SUMIF($D$12:$D$2012,$D120,N$12:N$2012),AH120),2))),"")</f>
        <v/>
      </c>
      <c r="P120" s="250" t="str">
        <f>IF(J120&lt;&gt;"",1000 - SUMIF($D$12:$D119,$D120,P$12:P119),"")</f>
        <v/>
      </c>
      <c r="Q120" s="106"/>
      <c r="R120" s="247"/>
      <c r="S120" s="247"/>
      <c r="T120" s="247"/>
      <c r="U120" s="248" t="str">
        <f>IF(AND(R120&lt;&gt;"",S120&lt;&gt;"",Q120&lt;&gt;""),ROUND(MIN(IF(OR(Q120="OZZ",Q120="ZZ"),5000,17300),TRUNC(0.75*(SUMIF($D$12:$D120,$D120,R$12:R120)+SUMIF($D$12:$D120,$D120,S$12:S120)),2)) - SUMIF($D$12:$D119,$D120,U$12:U119),2),"")</f>
        <v/>
      </c>
      <c r="V120" s="248" t="str">
        <f>IF(AND(R120&lt;&gt;"",S120&lt;&gt;"",T120&lt;&gt;"",Q120&lt;&gt;"",AL120&lt;&gt;""),IF(OR(Q120="OZZ",Q120="ZZ"),ROUND(0-SUMIF($D$12:$D119,$D120,V$12:V119),2),IF(T120=0,0,ROUND(MIN(MIN(17300,TRUNC(0.75*(SUMIF($D$12:$D$2012,$D120,R$12:R$2012)+SUMIF($D$12:$D$2012,$D120,S$12:S$2012)),2)+SUMIF($D$12:$D120,$D120,AL$12:AL120))-SUMIF($D$12:$D119,$D120,V$12:V119)-SUMIF($D$12:$D$2012,$D120,U$12:U$2012),AL120),2))),"")</f>
        <v/>
      </c>
      <c r="W120" s="250" t="str">
        <f>IF(Q120&lt;&gt;"",1000 - SUMIF($D$12:$D119,$D120,W$12:W119),"")</f>
        <v/>
      </c>
      <c r="X120" s="106"/>
      <c r="Y120" s="247"/>
      <c r="Z120" s="247"/>
      <c r="AA120" s="247"/>
      <c r="AB120" s="248" t="str">
        <f>IF(AND(Y120&lt;&gt;"",Z120&lt;&gt;"",X120&lt;&gt;""),ROUND(MIN(IF(OR(X120="OZZ",X120="ZZ"),5000,17300),TRUNC(0.75*(SUMIF($D$12:$D120,$D120,Y$12:Y120)+SUMIF($D$12:$D120,$D120,Z$12:Z120)),2)) - SUMIF($D$12:$D119,$D120,AB$12:AB119),2),"")</f>
        <v/>
      </c>
      <c r="AC120" s="251" t="str">
        <f>IF(AND(Y120&lt;&gt;"",Z120&lt;&gt;"",AA120&lt;&gt;"",X120&lt;&gt;"",AP120&lt;&gt;""),IF(OR(X120="OZZ",X120="ZZ"),ROUND(0-SUMIF($D$12:$D119,$D120,AC$12:AC119),2),IF(AA120=0,0,ROUND(MIN(MIN(17300,TRUNC(0.75*(SUMIF($D$12:$D$2012,$D120,Y$12:Y$2012)+SUMIF($D$12:$D$2012,$D120,Z$12:Z$2012)),2)+SUMIF($D$12:$D120,$D120,AP$12:AP120))-SUMIF($D$12:$D119,$D120,AC$12:AC119)-SUMIF($D$12:$D$2012,$D120,AB$12:AB$2012),AP120),2))),"")</f>
        <v/>
      </c>
      <c r="AD120" s="250" t="str">
        <f>IF(X120&lt;&gt;"",1000 - SUMIF($D$12:$D119,$D120,AD$12:AD119),"")</f>
        <v/>
      </c>
      <c r="AE120" s="252"/>
      <c r="AF120" s="253"/>
      <c r="AG120" s="254"/>
      <c r="AH120" s="255" t="str">
        <f t="shared" si="40"/>
        <v/>
      </c>
      <c r="AI120" s="256"/>
      <c r="AJ120" s="253"/>
      <c r="AK120" s="254"/>
      <c r="AL120" s="255" t="str">
        <f t="shared" si="41"/>
        <v/>
      </c>
      <c r="AM120" s="256"/>
      <c r="AN120" s="253"/>
      <c r="AO120" s="254"/>
      <c r="AP120" s="255" t="str">
        <f t="shared" si="21"/>
        <v/>
      </c>
      <c r="AQ120" s="116"/>
      <c r="AR120" s="116"/>
      <c r="AS120" s="117"/>
      <c r="AT120" s="118"/>
      <c r="AU120" s="119" t="str">
        <f>IF(D120&lt;&gt; "", IF(COUNTIF($D$12:$D120,$D120)&gt;1,0,IF(SUM(N120,U120,AB120)&gt;0,IF(AND(X120="",OR(Q120&lt;&gt;"",J120&lt;&gt;"")),IF(Q120&lt;&gt;"",Q120,IF(J120&lt;&gt;"",J120,0)),IF(AND(Q120&lt;&gt;"",J120&lt;&gt;"",Q120=J120),Q120,X120)),0)),"")</f>
        <v/>
      </c>
      <c r="AV120" s="119" t="str">
        <f>IF(D120&lt;&gt;"",IF(COUNTIF($D$12:$D120,$D120)&gt;1,0,IF(SUM(O120,V120,AC120)&gt;0,IF(AND(X120="",OR(Q120&lt;&gt;"",J120&lt;&gt;"")),IF(Q120&lt;&gt;"",Q120,IF(J120&lt;&gt;"",J120,0)),IF(AND(Q120&lt;&gt;"",J120&lt;&gt;"",Q120=J120),Q120,X120)),0)),"")</f>
        <v/>
      </c>
      <c r="AW120" s="119" t="str">
        <f>IF(D120&lt;&gt;"",IF(COUNTIF($D$12:$D120,$D120)&gt;1,0,IF(SUM(P120,W120,AD120)&gt;0,IF(AND(X120="",OR(Q120&lt;&gt;"",J120&lt;&gt;"")),IF(Q120&lt;&gt;"",Q120,IF(J120&lt;&gt;"",J120,0)),IF(AND(Q120&lt;&gt;"",J120&lt;&gt;"",Q120=J120),Q120,X120)),0)),"")</f>
        <v/>
      </c>
      <c r="AX120" s="118" t="str">
        <f t="shared" si="22"/>
        <v/>
      </c>
      <c r="AY120" s="118" t="str">
        <f t="shared" si="23"/>
        <v/>
      </c>
      <c r="AZ120" s="118" t="str">
        <f t="shared" si="24"/>
        <v/>
      </c>
      <c r="BA120" s="118" t="str">
        <f t="shared" si="25"/>
        <v/>
      </c>
      <c r="BB120" s="118" t="str">
        <f t="shared" si="26"/>
        <v/>
      </c>
      <c r="BC120" s="118" t="str">
        <f t="shared" si="27"/>
        <v/>
      </c>
      <c r="BD120" s="118" t="str">
        <f t="shared" si="28"/>
        <v/>
      </c>
      <c r="BE120" s="118" t="str">
        <f t="shared" si="29"/>
        <v/>
      </c>
      <c r="BF120" s="118" t="str">
        <f t="shared" si="30"/>
        <v/>
      </c>
      <c r="BG120" s="120"/>
      <c r="BH120" s="120" t="str">
        <f t="shared" si="31"/>
        <v/>
      </c>
      <c r="BI120" s="120" t="str">
        <f t="shared" si="32"/>
        <v/>
      </c>
      <c r="BJ120" s="121"/>
      <c r="BK120" s="120" t="str">
        <f t="shared" si="33"/>
        <v/>
      </c>
      <c r="BL120" s="120" t="str">
        <f t="shared" si="34"/>
        <v/>
      </c>
      <c r="BM120" s="120" t="str">
        <f t="shared" si="35"/>
        <v/>
      </c>
      <c r="BN120" s="120" t="str">
        <f t="shared" si="36"/>
        <v/>
      </c>
      <c r="BO120" s="98" t="str">
        <f t="shared" si="37"/>
        <v/>
      </c>
      <c r="BP120" s="98" t="str">
        <f t="shared" si="38"/>
        <v/>
      </c>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row>
    <row r="121" spans="1:97" s="4" customFormat="1" ht="18.75" customHeight="1" x14ac:dyDescent="0.2">
      <c r="A121" s="3">
        <f t="shared" si="39"/>
        <v>109</v>
      </c>
      <c r="B121" s="263"/>
      <c r="C121" s="263"/>
      <c r="D121" s="263"/>
      <c r="E121" s="259"/>
      <c r="F121" s="259"/>
      <c r="G121" s="43"/>
      <c r="H121" s="264"/>
      <c r="I121" s="261"/>
      <c r="J121" s="106"/>
      <c r="K121" s="247"/>
      <c r="L121" s="247"/>
      <c r="M121" s="247"/>
      <c r="N121" s="248" t="str">
        <f>IF(AND(K121&lt;&gt;"",L121&lt;&gt;"",J121&lt;&gt;""),ROUND(MIN(IF(OR(J121="OZZ",J121="ZZ"),5000,17300),TRUNC(0.75*(SUMIF($D$12:$D121,$D121,K$12:K121)+SUMIF($D$12:$D121,$D121,L$12:L121)),2)) - SUMIF($D$12:$D120,$D121,N$12:N120),2),"")</f>
        <v/>
      </c>
      <c r="O121" s="249" t="str">
        <f>IF(AND(K121&lt;&gt;"",L121&lt;&gt;"",M121&lt;&gt;"",J121&lt;&gt;"",AH121&lt;&gt;""),IF(OR(J121="OZZ",J121="ZZ"),ROUND(0-SUMIF($D$12:$D120,$D121,O$12:O120),2),IF(M121=0,0,ROUND(MIN(MIN(17300,TRUNC(0.75*(SUMIF($D$12:$D$2012,$D121,K$12:K$2012)+SUMIF($D$12:$D$2012,$D121,L$12:L$2012)),2)+SUMIF($D$12:$D121,$D121,AH$12:AH121))-SUMIF($D$12:$D120,$D121,O$12:O120)-SUMIF($D$12:$D$2012,$D121,N$12:N$2012),AH121),2))),"")</f>
        <v/>
      </c>
      <c r="P121" s="250" t="str">
        <f>IF(J121&lt;&gt;"",1000 - SUMIF($D$12:$D120,$D121,P$12:P120),"")</f>
        <v/>
      </c>
      <c r="Q121" s="106"/>
      <c r="R121" s="247"/>
      <c r="S121" s="247"/>
      <c r="T121" s="247"/>
      <c r="U121" s="248" t="str">
        <f>IF(AND(R121&lt;&gt;"",S121&lt;&gt;"",Q121&lt;&gt;""),ROUND(MIN(IF(OR(Q121="OZZ",Q121="ZZ"),5000,17300),TRUNC(0.75*(SUMIF($D$12:$D121,$D121,R$12:R121)+SUMIF($D$12:$D121,$D121,S$12:S121)),2)) - SUMIF($D$12:$D120,$D121,U$12:U120),2),"")</f>
        <v/>
      </c>
      <c r="V121" s="248" t="str">
        <f>IF(AND(R121&lt;&gt;"",S121&lt;&gt;"",T121&lt;&gt;"",Q121&lt;&gt;"",AL121&lt;&gt;""),IF(OR(Q121="OZZ",Q121="ZZ"),ROUND(0-SUMIF($D$12:$D120,$D121,V$12:V120),2),IF(T121=0,0,ROUND(MIN(MIN(17300,TRUNC(0.75*(SUMIF($D$12:$D$2012,$D121,R$12:R$2012)+SUMIF($D$12:$D$2012,$D121,S$12:S$2012)),2)+SUMIF($D$12:$D121,$D121,AL$12:AL121))-SUMIF($D$12:$D120,$D121,V$12:V120)-SUMIF($D$12:$D$2012,$D121,U$12:U$2012),AL121),2))),"")</f>
        <v/>
      </c>
      <c r="W121" s="250" t="str">
        <f>IF(Q121&lt;&gt;"",1000 - SUMIF($D$12:$D120,$D121,W$12:W120),"")</f>
        <v/>
      </c>
      <c r="X121" s="106"/>
      <c r="Y121" s="247"/>
      <c r="Z121" s="247"/>
      <c r="AA121" s="247"/>
      <c r="AB121" s="248" t="str">
        <f>IF(AND(Y121&lt;&gt;"",Z121&lt;&gt;"",X121&lt;&gt;""),ROUND(MIN(IF(OR(X121="OZZ",X121="ZZ"),5000,17300),TRUNC(0.75*(SUMIF($D$12:$D121,$D121,Y$12:Y121)+SUMIF($D$12:$D121,$D121,Z$12:Z121)),2)) - SUMIF($D$12:$D120,$D121,AB$12:AB120),2),"")</f>
        <v/>
      </c>
      <c r="AC121" s="251" t="str">
        <f>IF(AND(Y121&lt;&gt;"",Z121&lt;&gt;"",AA121&lt;&gt;"",X121&lt;&gt;"",AP121&lt;&gt;""),IF(OR(X121="OZZ",X121="ZZ"),ROUND(0-SUMIF($D$12:$D120,$D121,AC$12:AC120),2),IF(AA121=0,0,ROUND(MIN(MIN(17300,TRUNC(0.75*(SUMIF($D$12:$D$2012,$D121,Y$12:Y$2012)+SUMIF($D$12:$D$2012,$D121,Z$12:Z$2012)),2)+SUMIF($D$12:$D121,$D121,AP$12:AP121))-SUMIF($D$12:$D120,$D121,AC$12:AC120)-SUMIF($D$12:$D$2012,$D121,AB$12:AB$2012),AP121),2))),"")</f>
        <v/>
      </c>
      <c r="AD121" s="250" t="str">
        <f>IF(X121&lt;&gt;"",1000 - SUMIF($D$12:$D120,$D121,AD$12:AD120),"")</f>
        <v/>
      </c>
      <c r="AE121" s="252"/>
      <c r="AF121" s="253"/>
      <c r="AG121" s="254"/>
      <c r="AH121" s="255" t="str">
        <f t="shared" si="40"/>
        <v/>
      </c>
      <c r="AI121" s="256"/>
      <c r="AJ121" s="253"/>
      <c r="AK121" s="254"/>
      <c r="AL121" s="255" t="str">
        <f t="shared" si="41"/>
        <v/>
      </c>
      <c r="AM121" s="256"/>
      <c r="AN121" s="253"/>
      <c r="AO121" s="254"/>
      <c r="AP121" s="255" t="str">
        <f t="shared" si="21"/>
        <v/>
      </c>
      <c r="AQ121" s="116"/>
      <c r="AR121" s="116"/>
      <c r="AS121" s="117"/>
      <c r="AT121" s="118"/>
      <c r="AU121" s="119" t="str">
        <f>IF(D121&lt;&gt; "", IF(COUNTIF($D$12:$D121,$D121)&gt;1,0,IF(SUM(N121,U121,AB121)&gt;0,IF(AND(X121="",OR(Q121&lt;&gt;"",J121&lt;&gt;"")),IF(Q121&lt;&gt;"",Q121,IF(J121&lt;&gt;"",J121,0)),IF(AND(Q121&lt;&gt;"",J121&lt;&gt;"",Q121=J121),Q121,X121)),0)),"")</f>
        <v/>
      </c>
      <c r="AV121" s="119" t="str">
        <f>IF(D121&lt;&gt;"",IF(COUNTIF($D$12:$D121,$D121)&gt;1,0,IF(SUM(O121,V121,AC121)&gt;0,IF(AND(X121="",OR(Q121&lt;&gt;"",J121&lt;&gt;"")),IF(Q121&lt;&gt;"",Q121,IF(J121&lt;&gt;"",J121,0)),IF(AND(Q121&lt;&gt;"",J121&lt;&gt;"",Q121=J121),Q121,X121)),0)),"")</f>
        <v/>
      </c>
      <c r="AW121" s="119" t="str">
        <f>IF(D121&lt;&gt;"",IF(COUNTIF($D$12:$D121,$D121)&gt;1,0,IF(SUM(P121,W121,AD121)&gt;0,IF(AND(X121="",OR(Q121&lt;&gt;"",J121&lt;&gt;"")),IF(Q121&lt;&gt;"",Q121,IF(J121&lt;&gt;"",J121,0)),IF(AND(Q121&lt;&gt;"",J121&lt;&gt;"",Q121=J121),Q121,X121)),0)),"")</f>
        <v/>
      </c>
      <c r="AX121" s="118" t="str">
        <f t="shared" si="22"/>
        <v/>
      </c>
      <c r="AY121" s="118" t="str">
        <f t="shared" si="23"/>
        <v/>
      </c>
      <c r="AZ121" s="118" t="str">
        <f t="shared" si="24"/>
        <v/>
      </c>
      <c r="BA121" s="118" t="str">
        <f t="shared" si="25"/>
        <v/>
      </c>
      <c r="BB121" s="118" t="str">
        <f t="shared" si="26"/>
        <v/>
      </c>
      <c r="BC121" s="118" t="str">
        <f t="shared" si="27"/>
        <v/>
      </c>
      <c r="BD121" s="118" t="str">
        <f t="shared" si="28"/>
        <v/>
      </c>
      <c r="BE121" s="118" t="str">
        <f t="shared" si="29"/>
        <v/>
      </c>
      <c r="BF121" s="118" t="str">
        <f t="shared" si="30"/>
        <v/>
      </c>
      <c r="BG121" s="120"/>
      <c r="BH121" s="120" t="str">
        <f t="shared" si="31"/>
        <v/>
      </c>
      <c r="BI121" s="120" t="str">
        <f t="shared" si="32"/>
        <v/>
      </c>
      <c r="BJ121" s="121"/>
      <c r="BK121" s="120" t="str">
        <f t="shared" si="33"/>
        <v/>
      </c>
      <c r="BL121" s="120" t="str">
        <f t="shared" si="34"/>
        <v/>
      </c>
      <c r="BM121" s="120" t="str">
        <f t="shared" si="35"/>
        <v/>
      </c>
      <c r="BN121" s="120" t="str">
        <f t="shared" si="36"/>
        <v/>
      </c>
      <c r="BO121" s="98" t="str">
        <f t="shared" si="37"/>
        <v/>
      </c>
      <c r="BP121" s="98" t="str">
        <f t="shared" si="38"/>
        <v/>
      </c>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row>
    <row r="122" spans="1:97" s="4" customFormat="1" ht="18.75" customHeight="1" x14ac:dyDescent="0.2">
      <c r="A122" s="3">
        <f t="shared" si="39"/>
        <v>110</v>
      </c>
      <c r="B122" s="263"/>
      <c r="C122" s="263"/>
      <c r="D122" s="263"/>
      <c r="E122" s="259"/>
      <c r="F122" s="259"/>
      <c r="G122" s="43"/>
      <c r="H122" s="264"/>
      <c r="I122" s="261"/>
      <c r="J122" s="106"/>
      <c r="K122" s="247"/>
      <c r="L122" s="247"/>
      <c r="M122" s="247"/>
      <c r="N122" s="248" t="str">
        <f>IF(AND(K122&lt;&gt;"",L122&lt;&gt;"",J122&lt;&gt;""),ROUND(MIN(IF(OR(J122="OZZ",J122="ZZ"),5000,17300),TRUNC(0.75*(SUMIF($D$12:$D122,$D122,K$12:K122)+SUMIF($D$12:$D122,$D122,L$12:L122)),2)) - SUMIF($D$12:$D121,$D122,N$12:N121),2),"")</f>
        <v/>
      </c>
      <c r="O122" s="249" t="str">
        <f>IF(AND(K122&lt;&gt;"",L122&lt;&gt;"",M122&lt;&gt;"",J122&lt;&gt;"",AH122&lt;&gt;""),IF(OR(J122="OZZ",J122="ZZ"),ROUND(0-SUMIF($D$12:$D121,$D122,O$12:O121),2),IF(M122=0,0,ROUND(MIN(MIN(17300,TRUNC(0.75*(SUMIF($D$12:$D$2012,$D122,K$12:K$2012)+SUMIF($D$12:$D$2012,$D122,L$12:L$2012)),2)+SUMIF($D$12:$D122,$D122,AH$12:AH122))-SUMIF($D$12:$D121,$D122,O$12:O121)-SUMIF($D$12:$D$2012,$D122,N$12:N$2012),AH122),2))),"")</f>
        <v/>
      </c>
      <c r="P122" s="250" t="str">
        <f>IF(J122&lt;&gt;"",1000 - SUMIF($D$12:$D121,$D122,P$12:P121),"")</f>
        <v/>
      </c>
      <c r="Q122" s="106"/>
      <c r="R122" s="247"/>
      <c r="S122" s="247"/>
      <c r="T122" s="247"/>
      <c r="U122" s="248" t="str">
        <f>IF(AND(R122&lt;&gt;"",S122&lt;&gt;"",Q122&lt;&gt;""),ROUND(MIN(IF(OR(Q122="OZZ",Q122="ZZ"),5000,17300),TRUNC(0.75*(SUMIF($D$12:$D122,$D122,R$12:R122)+SUMIF($D$12:$D122,$D122,S$12:S122)),2)) - SUMIF($D$12:$D121,$D122,U$12:U121),2),"")</f>
        <v/>
      </c>
      <c r="V122" s="248" t="str">
        <f>IF(AND(R122&lt;&gt;"",S122&lt;&gt;"",T122&lt;&gt;"",Q122&lt;&gt;"",AL122&lt;&gt;""),IF(OR(Q122="OZZ",Q122="ZZ"),ROUND(0-SUMIF($D$12:$D121,$D122,V$12:V121),2),IF(T122=0,0,ROUND(MIN(MIN(17300,TRUNC(0.75*(SUMIF($D$12:$D$2012,$D122,R$12:R$2012)+SUMIF($D$12:$D$2012,$D122,S$12:S$2012)),2)+SUMIF($D$12:$D122,$D122,AL$12:AL122))-SUMIF($D$12:$D121,$D122,V$12:V121)-SUMIF($D$12:$D$2012,$D122,U$12:U$2012),AL122),2))),"")</f>
        <v/>
      </c>
      <c r="W122" s="250" t="str">
        <f>IF(Q122&lt;&gt;"",1000 - SUMIF($D$12:$D121,$D122,W$12:W121),"")</f>
        <v/>
      </c>
      <c r="X122" s="106"/>
      <c r="Y122" s="247"/>
      <c r="Z122" s="247"/>
      <c r="AA122" s="247"/>
      <c r="AB122" s="248" t="str">
        <f>IF(AND(Y122&lt;&gt;"",Z122&lt;&gt;"",X122&lt;&gt;""),ROUND(MIN(IF(OR(X122="OZZ",X122="ZZ"),5000,17300),TRUNC(0.75*(SUMIF($D$12:$D122,$D122,Y$12:Y122)+SUMIF($D$12:$D122,$D122,Z$12:Z122)),2)) - SUMIF($D$12:$D121,$D122,AB$12:AB121),2),"")</f>
        <v/>
      </c>
      <c r="AC122" s="251" t="str">
        <f>IF(AND(Y122&lt;&gt;"",Z122&lt;&gt;"",AA122&lt;&gt;"",X122&lt;&gt;"",AP122&lt;&gt;""),IF(OR(X122="OZZ",X122="ZZ"),ROUND(0-SUMIF($D$12:$D121,$D122,AC$12:AC121),2),IF(AA122=0,0,ROUND(MIN(MIN(17300,TRUNC(0.75*(SUMIF($D$12:$D$2012,$D122,Y$12:Y$2012)+SUMIF($D$12:$D$2012,$D122,Z$12:Z$2012)),2)+SUMIF($D$12:$D122,$D122,AP$12:AP122))-SUMIF($D$12:$D121,$D122,AC$12:AC121)-SUMIF($D$12:$D$2012,$D122,AB$12:AB$2012),AP122),2))),"")</f>
        <v/>
      </c>
      <c r="AD122" s="250" t="str">
        <f>IF(X122&lt;&gt;"",1000 - SUMIF($D$12:$D121,$D122,AD$12:AD121),"")</f>
        <v/>
      </c>
      <c r="AE122" s="252"/>
      <c r="AF122" s="253"/>
      <c r="AG122" s="254"/>
      <c r="AH122" s="255" t="str">
        <f t="shared" si="40"/>
        <v/>
      </c>
      <c r="AI122" s="256"/>
      <c r="AJ122" s="253"/>
      <c r="AK122" s="254"/>
      <c r="AL122" s="255" t="str">
        <f t="shared" si="41"/>
        <v/>
      </c>
      <c r="AM122" s="256"/>
      <c r="AN122" s="253"/>
      <c r="AO122" s="254"/>
      <c r="AP122" s="255" t="str">
        <f t="shared" si="21"/>
        <v/>
      </c>
      <c r="AQ122" s="116"/>
      <c r="AR122" s="116"/>
      <c r="AS122" s="117"/>
      <c r="AT122" s="118"/>
      <c r="AU122" s="119" t="str">
        <f>IF(D122&lt;&gt; "", IF(COUNTIF($D$12:$D122,$D122)&gt;1,0,IF(SUM(N122,U122,AB122)&gt;0,IF(AND(X122="",OR(Q122&lt;&gt;"",J122&lt;&gt;"")),IF(Q122&lt;&gt;"",Q122,IF(J122&lt;&gt;"",J122,0)),IF(AND(Q122&lt;&gt;"",J122&lt;&gt;"",Q122=J122),Q122,X122)),0)),"")</f>
        <v/>
      </c>
      <c r="AV122" s="119" t="str">
        <f>IF(D122&lt;&gt;"",IF(COUNTIF($D$12:$D122,$D122)&gt;1,0,IF(SUM(O122,V122,AC122)&gt;0,IF(AND(X122="",OR(Q122&lt;&gt;"",J122&lt;&gt;"")),IF(Q122&lt;&gt;"",Q122,IF(J122&lt;&gt;"",J122,0)),IF(AND(Q122&lt;&gt;"",J122&lt;&gt;"",Q122=J122),Q122,X122)),0)),"")</f>
        <v/>
      </c>
      <c r="AW122" s="119" t="str">
        <f>IF(D122&lt;&gt;"",IF(COUNTIF($D$12:$D122,$D122)&gt;1,0,IF(SUM(P122,W122,AD122)&gt;0,IF(AND(X122="",OR(Q122&lt;&gt;"",J122&lt;&gt;"")),IF(Q122&lt;&gt;"",Q122,IF(J122&lt;&gt;"",J122,0)),IF(AND(Q122&lt;&gt;"",J122&lt;&gt;"",Q122=J122),Q122,X122)),0)),"")</f>
        <v/>
      </c>
      <c r="AX122" s="118" t="str">
        <f t="shared" si="22"/>
        <v/>
      </c>
      <c r="AY122" s="118" t="str">
        <f t="shared" si="23"/>
        <v/>
      </c>
      <c r="AZ122" s="118" t="str">
        <f t="shared" si="24"/>
        <v/>
      </c>
      <c r="BA122" s="118" t="str">
        <f t="shared" si="25"/>
        <v/>
      </c>
      <c r="BB122" s="118" t="str">
        <f t="shared" si="26"/>
        <v/>
      </c>
      <c r="BC122" s="118" t="str">
        <f t="shared" si="27"/>
        <v/>
      </c>
      <c r="BD122" s="118" t="str">
        <f t="shared" si="28"/>
        <v/>
      </c>
      <c r="BE122" s="118" t="str">
        <f t="shared" si="29"/>
        <v/>
      </c>
      <c r="BF122" s="118" t="str">
        <f t="shared" si="30"/>
        <v/>
      </c>
      <c r="BG122" s="120"/>
      <c r="BH122" s="120" t="str">
        <f t="shared" si="31"/>
        <v/>
      </c>
      <c r="BI122" s="120" t="str">
        <f t="shared" si="32"/>
        <v/>
      </c>
      <c r="BJ122" s="121"/>
      <c r="BK122" s="120" t="str">
        <f t="shared" si="33"/>
        <v/>
      </c>
      <c r="BL122" s="120" t="str">
        <f t="shared" si="34"/>
        <v/>
      </c>
      <c r="BM122" s="120" t="str">
        <f t="shared" si="35"/>
        <v/>
      </c>
      <c r="BN122" s="120" t="str">
        <f t="shared" si="36"/>
        <v/>
      </c>
      <c r="BO122" s="98" t="str">
        <f t="shared" si="37"/>
        <v/>
      </c>
      <c r="BP122" s="98" t="str">
        <f t="shared" si="38"/>
        <v/>
      </c>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row>
    <row r="123" spans="1:97" s="4" customFormat="1" ht="18.75" customHeight="1" x14ac:dyDescent="0.2">
      <c r="A123" s="3">
        <f t="shared" si="39"/>
        <v>111</v>
      </c>
      <c r="B123" s="263"/>
      <c r="C123" s="263"/>
      <c r="D123" s="263"/>
      <c r="E123" s="259"/>
      <c r="F123" s="259"/>
      <c r="G123" s="43"/>
      <c r="H123" s="264"/>
      <c r="I123" s="261"/>
      <c r="J123" s="106"/>
      <c r="K123" s="247"/>
      <c r="L123" s="247"/>
      <c r="M123" s="247"/>
      <c r="N123" s="248" t="str">
        <f>IF(AND(K123&lt;&gt;"",L123&lt;&gt;"",J123&lt;&gt;""),ROUND(MIN(IF(OR(J123="OZZ",J123="ZZ"),5000,17300),TRUNC(0.75*(SUMIF($D$12:$D123,$D123,K$12:K123)+SUMIF($D$12:$D123,$D123,L$12:L123)),2)) - SUMIF($D$12:$D122,$D123,N$12:N122),2),"")</f>
        <v/>
      </c>
      <c r="O123" s="249" t="str">
        <f>IF(AND(K123&lt;&gt;"",L123&lt;&gt;"",M123&lt;&gt;"",J123&lt;&gt;"",AH123&lt;&gt;""),IF(OR(J123="OZZ",J123="ZZ"),ROUND(0-SUMIF($D$12:$D122,$D123,O$12:O122),2),IF(M123=0,0,ROUND(MIN(MIN(17300,TRUNC(0.75*(SUMIF($D$12:$D$2012,$D123,K$12:K$2012)+SUMIF($D$12:$D$2012,$D123,L$12:L$2012)),2)+SUMIF($D$12:$D123,$D123,AH$12:AH123))-SUMIF($D$12:$D122,$D123,O$12:O122)-SUMIF($D$12:$D$2012,$D123,N$12:N$2012),AH123),2))),"")</f>
        <v/>
      </c>
      <c r="P123" s="250" t="str">
        <f>IF(J123&lt;&gt;"",1000 - SUMIF($D$12:$D122,$D123,P$12:P122),"")</f>
        <v/>
      </c>
      <c r="Q123" s="106"/>
      <c r="R123" s="247"/>
      <c r="S123" s="247"/>
      <c r="T123" s="247"/>
      <c r="U123" s="248" t="str">
        <f>IF(AND(R123&lt;&gt;"",S123&lt;&gt;"",Q123&lt;&gt;""),ROUND(MIN(IF(OR(Q123="OZZ",Q123="ZZ"),5000,17300),TRUNC(0.75*(SUMIF($D$12:$D123,$D123,R$12:R123)+SUMIF($D$12:$D123,$D123,S$12:S123)),2)) - SUMIF($D$12:$D122,$D123,U$12:U122),2),"")</f>
        <v/>
      </c>
      <c r="V123" s="248" t="str">
        <f>IF(AND(R123&lt;&gt;"",S123&lt;&gt;"",T123&lt;&gt;"",Q123&lt;&gt;"",AL123&lt;&gt;""),IF(OR(Q123="OZZ",Q123="ZZ"),ROUND(0-SUMIF($D$12:$D122,$D123,V$12:V122),2),IF(T123=0,0,ROUND(MIN(MIN(17300,TRUNC(0.75*(SUMIF($D$12:$D$2012,$D123,R$12:R$2012)+SUMIF($D$12:$D$2012,$D123,S$12:S$2012)),2)+SUMIF($D$12:$D123,$D123,AL$12:AL123))-SUMIF($D$12:$D122,$D123,V$12:V122)-SUMIF($D$12:$D$2012,$D123,U$12:U$2012),AL123),2))),"")</f>
        <v/>
      </c>
      <c r="W123" s="250" t="str">
        <f>IF(Q123&lt;&gt;"",1000 - SUMIF($D$12:$D122,$D123,W$12:W122),"")</f>
        <v/>
      </c>
      <c r="X123" s="106"/>
      <c r="Y123" s="247"/>
      <c r="Z123" s="247"/>
      <c r="AA123" s="247"/>
      <c r="AB123" s="248" t="str">
        <f>IF(AND(Y123&lt;&gt;"",Z123&lt;&gt;"",X123&lt;&gt;""),ROUND(MIN(IF(OR(X123="OZZ",X123="ZZ"),5000,17300),TRUNC(0.75*(SUMIF($D$12:$D123,$D123,Y$12:Y123)+SUMIF($D$12:$D123,$D123,Z$12:Z123)),2)) - SUMIF($D$12:$D122,$D123,AB$12:AB122),2),"")</f>
        <v/>
      </c>
      <c r="AC123" s="251" t="str">
        <f>IF(AND(Y123&lt;&gt;"",Z123&lt;&gt;"",AA123&lt;&gt;"",X123&lt;&gt;"",AP123&lt;&gt;""),IF(OR(X123="OZZ",X123="ZZ"),ROUND(0-SUMIF($D$12:$D122,$D123,AC$12:AC122),2),IF(AA123=0,0,ROUND(MIN(MIN(17300,TRUNC(0.75*(SUMIF($D$12:$D$2012,$D123,Y$12:Y$2012)+SUMIF($D$12:$D$2012,$D123,Z$12:Z$2012)),2)+SUMIF($D$12:$D123,$D123,AP$12:AP123))-SUMIF($D$12:$D122,$D123,AC$12:AC122)-SUMIF($D$12:$D$2012,$D123,AB$12:AB$2012),AP123),2))),"")</f>
        <v/>
      </c>
      <c r="AD123" s="250" t="str">
        <f>IF(X123&lt;&gt;"",1000 - SUMIF($D$12:$D122,$D123,AD$12:AD122),"")</f>
        <v/>
      </c>
      <c r="AE123" s="252"/>
      <c r="AF123" s="253"/>
      <c r="AG123" s="254"/>
      <c r="AH123" s="255" t="str">
        <f t="shared" si="40"/>
        <v/>
      </c>
      <c r="AI123" s="256"/>
      <c r="AJ123" s="253"/>
      <c r="AK123" s="254"/>
      <c r="AL123" s="255" t="str">
        <f t="shared" si="41"/>
        <v/>
      </c>
      <c r="AM123" s="256"/>
      <c r="AN123" s="253"/>
      <c r="AO123" s="254"/>
      <c r="AP123" s="255" t="str">
        <f t="shared" si="21"/>
        <v/>
      </c>
      <c r="AQ123" s="116"/>
      <c r="AR123" s="116"/>
      <c r="AS123" s="117"/>
      <c r="AT123" s="118"/>
      <c r="AU123" s="119" t="str">
        <f>IF(D123&lt;&gt; "", IF(COUNTIF($D$12:$D123,$D123)&gt;1,0,IF(SUM(N123,U123,AB123)&gt;0,IF(AND(X123="",OR(Q123&lt;&gt;"",J123&lt;&gt;"")),IF(Q123&lt;&gt;"",Q123,IF(J123&lt;&gt;"",J123,0)),IF(AND(Q123&lt;&gt;"",J123&lt;&gt;"",Q123=J123),Q123,X123)),0)),"")</f>
        <v/>
      </c>
      <c r="AV123" s="119" t="str">
        <f>IF(D123&lt;&gt;"",IF(COUNTIF($D$12:$D123,$D123)&gt;1,0,IF(SUM(O123,V123,AC123)&gt;0,IF(AND(X123="",OR(Q123&lt;&gt;"",J123&lt;&gt;"")),IF(Q123&lt;&gt;"",Q123,IF(J123&lt;&gt;"",J123,0)),IF(AND(Q123&lt;&gt;"",J123&lt;&gt;"",Q123=J123),Q123,X123)),0)),"")</f>
        <v/>
      </c>
      <c r="AW123" s="119" t="str">
        <f>IF(D123&lt;&gt;"",IF(COUNTIF($D$12:$D123,$D123)&gt;1,0,IF(SUM(P123,W123,AD123)&gt;0,IF(AND(X123="",OR(Q123&lt;&gt;"",J123&lt;&gt;"")),IF(Q123&lt;&gt;"",Q123,IF(J123&lt;&gt;"",J123,0)),IF(AND(Q123&lt;&gt;"",J123&lt;&gt;"",Q123=J123),Q123,X123)),0)),"")</f>
        <v/>
      </c>
      <c r="AX123" s="118" t="str">
        <f t="shared" si="22"/>
        <v/>
      </c>
      <c r="AY123" s="118" t="str">
        <f t="shared" si="23"/>
        <v/>
      </c>
      <c r="AZ123" s="118" t="str">
        <f t="shared" si="24"/>
        <v/>
      </c>
      <c r="BA123" s="118" t="str">
        <f t="shared" si="25"/>
        <v/>
      </c>
      <c r="BB123" s="118" t="str">
        <f t="shared" si="26"/>
        <v/>
      </c>
      <c r="BC123" s="118" t="str">
        <f t="shared" si="27"/>
        <v/>
      </c>
      <c r="BD123" s="118" t="str">
        <f t="shared" si="28"/>
        <v/>
      </c>
      <c r="BE123" s="118" t="str">
        <f t="shared" si="29"/>
        <v/>
      </c>
      <c r="BF123" s="118" t="str">
        <f t="shared" si="30"/>
        <v/>
      </c>
      <c r="BG123" s="120"/>
      <c r="BH123" s="120" t="str">
        <f t="shared" si="31"/>
        <v/>
      </c>
      <c r="BI123" s="120" t="str">
        <f t="shared" si="32"/>
        <v/>
      </c>
      <c r="BJ123" s="121"/>
      <c r="BK123" s="120" t="str">
        <f t="shared" si="33"/>
        <v/>
      </c>
      <c r="BL123" s="120" t="str">
        <f t="shared" si="34"/>
        <v/>
      </c>
      <c r="BM123" s="120" t="str">
        <f t="shared" si="35"/>
        <v/>
      </c>
      <c r="BN123" s="120" t="str">
        <f t="shared" si="36"/>
        <v/>
      </c>
      <c r="BO123" s="98" t="str">
        <f t="shared" si="37"/>
        <v/>
      </c>
      <c r="BP123" s="98" t="str">
        <f t="shared" si="38"/>
        <v/>
      </c>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row>
    <row r="124" spans="1:97" s="4" customFormat="1" ht="18.75" customHeight="1" x14ac:dyDescent="0.2">
      <c r="A124" s="3">
        <f t="shared" si="39"/>
        <v>112</v>
      </c>
      <c r="B124" s="263"/>
      <c r="C124" s="263"/>
      <c r="D124" s="263"/>
      <c r="E124" s="259"/>
      <c r="F124" s="259"/>
      <c r="G124" s="43"/>
      <c r="H124" s="264"/>
      <c r="I124" s="261"/>
      <c r="J124" s="106"/>
      <c r="K124" s="247"/>
      <c r="L124" s="247"/>
      <c r="M124" s="247"/>
      <c r="N124" s="248" t="str">
        <f>IF(AND(K124&lt;&gt;"",L124&lt;&gt;"",J124&lt;&gt;""),ROUND(MIN(IF(OR(J124="OZZ",J124="ZZ"),5000,17300),TRUNC(0.75*(SUMIF($D$12:$D124,$D124,K$12:K124)+SUMIF($D$12:$D124,$D124,L$12:L124)),2)) - SUMIF($D$12:$D123,$D124,N$12:N123),2),"")</f>
        <v/>
      </c>
      <c r="O124" s="249" t="str">
        <f>IF(AND(K124&lt;&gt;"",L124&lt;&gt;"",M124&lt;&gt;"",J124&lt;&gt;"",AH124&lt;&gt;""),IF(OR(J124="OZZ",J124="ZZ"),ROUND(0-SUMIF($D$12:$D123,$D124,O$12:O123),2),IF(M124=0,0,ROUND(MIN(MIN(17300,TRUNC(0.75*(SUMIF($D$12:$D$2012,$D124,K$12:K$2012)+SUMIF($D$12:$D$2012,$D124,L$12:L$2012)),2)+SUMIF($D$12:$D124,$D124,AH$12:AH124))-SUMIF($D$12:$D123,$D124,O$12:O123)-SUMIF($D$12:$D$2012,$D124,N$12:N$2012),AH124),2))),"")</f>
        <v/>
      </c>
      <c r="P124" s="250" t="str">
        <f>IF(J124&lt;&gt;"",1000 - SUMIF($D$12:$D123,$D124,P$12:P123),"")</f>
        <v/>
      </c>
      <c r="Q124" s="106"/>
      <c r="R124" s="247"/>
      <c r="S124" s="247"/>
      <c r="T124" s="247"/>
      <c r="U124" s="248" t="str">
        <f>IF(AND(R124&lt;&gt;"",S124&lt;&gt;"",Q124&lt;&gt;""),ROUND(MIN(IF(OR(Q124="OZZ",Q124="ZZ"),5000,17300),TRUNC(0.75*(SUMIF($D$12:$D124,$D124,R$12:R124)+SUMIF($D$12:$D124,$D124,S$12:S124)),2)) - SUMIF($D$12:$D123,$D124,U$12:U123),2),"")</f>
        <v/>
      </c>
      <c r="V124" s="248" t="str">
        <f>IF(AND(R124&lt;&gt;"",S124&lt;&gt;"",T124&lt;&gt;"",Q124&lt;&gt;"",AL124&lt;&gt;""),IF(OR(Q124="OZZ",Q124="ZZ"),ROUND(0-SUMIF($D$12:$D123,$D124,V$12:V123),2),IF(T124=0,0,ROUND(MIN(MIN(17300,TRUNC(0.75*(SUMIF($D$12:$D$2012,$D124,R$12:R$2012)+SUMIF($D$12:$D$2012,$D124,S$12:S$2012)),2)+SUMIF($D$12:$D124,$D124,AL$12:AL124))-SUMIF($D$12:$D123,$D124,V$12:V123)-SUMIF($D$12:$D$2012,$D124,U$12:U$2012),AL124),2))),"")</f>
        <v/>
      </c>
      <c r="W124" s="250" t="str">
        <f>IF(Q124&lt;&gt;"",1000 - SUMIF($D$12:$D123,$D124,W$12:W123),"")</f>
        <v/>
      </c>
      <c r="X124" s="106"/>
      <c r="Y124" s="247"/>
      <c r="Z124" s="247"/>
      <c r="AA124" s="247"/>
      <c r="AB124" s="248" t="str">
        <f>IF(AND(Y124&lt;&gt;"",Z124&lt;&gt;"",X124&lt;&gt;""),ROUND(MIN(IF(OR(X124="OZZ",X124="ZZ"),5000,17300),TRUNC(0.75*(SUMIF($D$12:$D124,$D124,Y$12:Y124)+SUMIF($D$12:$D124,$D124,Z$12:Z124)),2)) - SUMIF($D$12:$D123,$D124,AB$12:AB123),2),"")</f>
        <v/>
      </c>
      <c r="AC124" s="251" t="str">
        <f>IF(AND(Y124&lt;&gt;"",Z124&lt;&gt;"",AA124&lt;&gt;"",X124&lt;&gt;"",AP124&lt;&gt;""),IF(OR(X124="OZZ",X124="ZZ"),ROUND(0-SUMIF($D$12:$D123,$D124,AC$12:AC123),2),IF(AA124=0,0,ROUND(MIN(MIN(17300,TRUNC(0.75*(SUMIF($D$12:$D$2012,$D124,Y$12:Y$2012)+SUMIF($D$12:$D$2012,$D124,Z$12:Z$2012)),2)+SUMIF($D$12:$D124,$D124,AP$12:AP124))-SUMIF($D$12:$D123,$D124,AC$12:AC123)-SUMIF($D$12:$D$2012,$D124,AB$12:AB$2012),AP124),2))),"")</f>
        <v/>
      </c>
      <c r="AD124" s="250" t="str">
        <f>IF(X124&lt;&gt;"",1000 - SUMIF($D$12:$D123,$D124,AD$12:AD123),"")</f>
        <v/>
      </c>
      <c r="AE124" s="252"/>
      <c r="AF124" s="253"/>
      <c r="AG124" s="254"/>
      <c r="AH124" s="255" t="str">
        <f t="shared" si="40"/>
        <v/>
      </c>
      <c r="AI124" s="256"/>
      <c r="AJ124" s="253"/>
      <c r="AK124" s="254"/>
      <c r="AL124" s="255" t="str">
        <f t="shared" si="41"/>
        <v/>
      </c>
      <c r="AM124" s="256"/>
      <c r="AN124" s="253"/>
      <c r="AO124" s="254"/>
      <c r="AP124" s="255" t="str">
        <f t="shared" si="21"/>
        <v/>
      </c>
      <c r="AQ124" s="116"/>
      <c r="AR124" s="116"/>
      <c r="AS124" s="117"/>
      <c r="AT124" s="118"/>
      <c r="AU124" s="119" t="str">
        <f>IF(D124&lt;&gt; "", IF(COUNTIF($D$12:$D124,$D124)&gt;1,0,IF(SUM(N124,U124,AB124)&gt;0,IF(AND(X124="",OR(Q124&lt;&gt;"",J124&lt;&gt;"")),IF(Q124&lt;&gt;"",Q124,IF(J124&lt;&gt;"",J124,0)),IF(AND(Q124&lt;&gt;"",J124&lt;&gt;"",Q124=J124),Q124,X124)),0)),"")</f>
        <v/>
      </c>
      <c r="AV124" s="119" t="str">
        <f>IF(D124&lt;&gt;"",IF(COUNTIF($D$12:$D124,$D124)&gt;1,0,IF(SUM(O124,V124,AC124)&gt;0,IF(AND(X124="",OR(Q124&lt;&gt;"",J124&lt;&gt;"")),IF(Q124&lt;&gt;"",Q124,IF(J124&lt;&gt;"",J124,0)),IF(AND(Q124&lt;&gt;"",J124&lt;&gt;"",Q124=J124),Q124,X124)),0)),"")</f>
        <v/>
      </c>
      <c r="AW124" s="119" t="str">
        <f>IF(D124&lt;&gt;"",IF(COUNTIF($D$12:$D124,$D124)&gt;1,0,IF(SUM(P124,W124,AD124)&gt;0,IF(AND(X124="",OR(Q124&lt;&gt;"",J124&lt;&gt;"")),IF(Q124&lt;&gt;"",Q124,IF(J124&lt;&gt;"",J124,0)),IF(AND(Q124&lt;&gt;"",J124&lt;&gt;"",Q124=J124),Q124,X124)),0)),"")</f>
        <v/>
      </c>
      <c r="AX124" s="118" t="str">
        <f t="shared" si="22"/>
        <v/>
      </c>
      <c r="AY124" s="118" t="str">
        <f t="shared" si="23"/>
        <v/>
      </c>
      <c r="AZ124" s="118" t="str">
        <f t="shared" si="24"/>
        <v/>
      </c>
      <c r="BA124" s="118" t="str">
        <f t="shared" si="25"/>
        <v/>
      </c>
      <c r="BB124" s="118" t="str">
        <f t="shared" si="26"/>
        <v/>
      </c>
      <c r="BC124" s="118" t="str">
        <f t="shared" si="27"/>
        <v/>
      </c>
      <c r="BD124" s="118" t="str">
        <f t="shared" si="28"/>
        <v/>
      </c>
      <c r="BE124" s="118" t="str">
        <f t="shared" si="29"/>
        <v/>
      </c>
      <c r="BF124" s="118" t="str">
        <f t="shared" si="30"/>
        <v/>
      </c>
      <c r="BG124" s="120"/>
      <c r="BH124" s="120" t="str">
        <f t="shared" si="31"/>
        <v/>
      </c>
      <c r="BI124" s="120" t="str">
        <f t="shared" si="32"/>
        <v/>
      </c>
      <c r="BJ124" s="121"/>
      <c r="BK124" s="120" t="str">
        <f t="shared" si="33"/>
        <v/>
      </c>
      <c r="BL124" s="120" t="str">
        <f t="shared" si="34"/>
        <v/>
      </c>
      <c r="BM124" s="120" t="str">
        <f t="shared" si="35"/>
        <v/>
      </c>
      <c r="BN124" s="120" t="str">
        <f t="shared" si="36"/>
        <v/>
      </c>
      <c r="BO124" s="98" t="str">
        <f t="shared" si="37"/>
        <v/>
      </c>
      <c r="BP124" s="98" t="str">
        <f t="shared" si="38"/>
        <v/>
      </c>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row>
    <row r="125" spans="1:97" s="4" customFormat="1" ht="18.75" customHeight="1" x14ac:dyDescent="0.2">
      <c r="A125" s="3">
        <f t="shared" si="39"/>
        <v>113</v>
      </c>
      <c r="B125" s="263"/>
      <c r="C125" s="263"/>
      <c r="D125" s="263"/>
      <c r="E125" s="259"/>
      <c r="F125" s="259"/>
      <c r="G125" s="43"/>
      <c r="H125" s="264"/>
      <c r="I125" s="261"/>
      <c r="J125" s="106"/>
      <c r="K125" s="247"/>
      <c r="L125" s="247"/>
      <c r="M125" s="247"/>
      <c r="N125" s="248" t="str">
        <f>IF(AND(K125&lt;&gt;"",L125&lt;&gt;"",J125&lt;&gt;""),ROUND(MIN(IF(OR(J125="OZZ",J125="ZZ"),5000,17300),TRUNC(0.75*(SUMIF($D$12:$D125,$D125,K$12:K125)+SUMIF($D$12:$D125,$D125,L$12:L125)),2)) - SUMIF($D$12:$D124,$D125,N$12:N124),2),"")</f>
        <v/>
      </c>
      <c r="O125" s="249" t="str">
        <f>IF(AND(K125&lt;&gt;"",L125&lt;&gt;"",M125&lt;&gt;"",J125&lt;&gt;"",AH125&lt;&gt;""),IF(OR(J125="OZZ",J125="ZZ"),ROUND(0-SUMIF($D$12:$D124,$D125,O$12:O124),2),IF(M125=0,0,ROUND(MIN(MIN(17300,TRUNC(0.75*(SUMIF($D$12:$D$2012,$D125,K$12:K$2012)+SUMIF($D$12:$D$2012,$D125,L$12:L$2012)),2)+SUMIF($D$12:$D125,$D125,AH$12:AH125))-SUMIF($D$12:$D124,$D125,O$12:O124)-SUMIF($D$12:$D$2012,$D125,N$12:N$2012),AH125),2))),"")</f>
        <v/>
      </c>
      <c r="P125" s="250" t="str">
        <f>IF(J125&lt;&gt;"",1000 - SUMIF($D$12:$D124,$D125,P$12:P124),"")</f>
        <v/>
      </c>
      <c r="Q125" s="106"/>
      <c r="R125" s="247"/>
      <c r="S125" s="247"/>
      <c r="T125" s="247"/>
      <c r="U125" s="248" t="str">
        <f>IF(AND(R125&lt;&gt;"",S125&lt;&gt;"",Q125&lt;&gt;""),ROUND(MIN(IF(OR(Q125="OZZ",Q125="ZZ"),5000,17300),TRUNC(0.75*(SUMIF($D$12:$D125,$D125,R$12:R125)+SUMIF($D$12:$D125,$D125,S$12:S125)),2)) - SUMIF($D$12:$D124,$D125,U$12:U124),2),"")</f>
        <v/>
      </c>
      <c r="V125" s="248" t="str">
        <f>IF(AND(R125&lt;&gt;"",S125&lt;&gt;"",T125&lt;&gt;"",Q125&lt;&gt;"",AL125&lt;&gt;""),IF(OR(Q125="OZZ",Q125="ZZ"),ROUND(0-SUMIF($D$12:$D124,$D125,V$12:V124),2),IF(T125=0,0,ROUND(MIN(MIN(17300,TRUNC(0.75*(SUMIF($D$12:$D$2012,$D125,R$12:R$2012)+SUMIF($D$12:$D$2012,$D125,S$12:S$2012)),2)+SUMIF($D$12:$D125,$D125,AL$12:AL125))-SUMIF($D$12:$D124,$D125,V$12:V124)-SUMIF($D$12:$D$2012,$D125,U$12:U$2012),AL125),2))),"")</f>
        <v/>
      </c>
      <c r="W125" s="250" t="str">
        <f>IF(Q125&lt;&gt;"",1000 - SUMIF($D$12:$D124,$D125,W$12:W124),"")</f>
        <v/>
      </c>
      <c r="X125" s="106"/>
      <c r="Y125" s="247"/>
      <c r="Z125" s="247"/>
      <c r="AA125" s="247"/>
      <c r="AB125" s="248" t="str">
        <f>IF(AND(Y125&lt;&gt;"",Z125&lt;&gt;"",X125&lt;&gt;""),ROUND(MIN(IF(OR(X125="OZZ",X125="ZZ"),5000,17300),TRUNC(0.75*(SUMIF($D$12:$D125,$D125,Y$12:Y125)+SUMIF($D$12:$D125,$D125,Z$12:Z125)),2)) - SUMIF($D$12:$D124,$D125,AB$12:AB124),2),"")</f>
        <v/>
      </c>
      <c r="AC125" s="251" t="str">
        <f>IF(AND(Y125&lt;&gt;"",Z125&lt;&gt;"",AA125&lt;&gt;"",X125&lt;&gt;"",AP125&lt;&gt;""),IF(OR(X125="OZZ",X125="ZZ"),ROUND(0-SUMIF($D$12:$D124,$D125,AC$12:AC124),2),IF(AA125=0,0,ROUND(MIN(MIN(17300,TRUNC(0.75*(SUMIF($D$12:$D$2012,$D125,Y$12:Y$2012)+SUMIF($D$12:$D$2012,$D125,Z$12:Z$2012)),2)+SUMIF($D$12:$D125,$D125,AP$12:AP125))-SUMIF($D$12:$D124,$D125,AC$12:AC124)-SUMIF($D$12:$D$2012,$D125,AB$12:AB$2012),AP125),2))),"")</f>
        <v/>
      </c>
      <c r="AD125" s="250" t="str">
        <f>IF(X125&lt;&gt;"",1000 - SUMIF($D$12:$D124,$D125,AD$12:AD124),"")</f>
        <v/>
      </c>
      <c r="AE125" s="252"/>
      <c r="AF125" s="253"/>
      <c r="AG125" s="254"/>
      <c r="AH125" s="255" t="str">
        <f t="shared" si="40"/>
        <v/>
      </c>
      <c r="AI125" s="256"/>
      <c r="AJ125" s="253"/>
      <c r="AK125" s="254"/>
      <c r="AL125" s="255" t="str">
        <f t="shared" si="41"/>
        <v/>
      </c>
      <c r="AM125" s="256"/>
      <c r="AN125" s="253"/>
      <c r="AO125" s="254"/>
      <c r="AP125" s="255" t="str">
        <f t="shared" si="21"/>
        <v/>
      </c>
      <c r="AQ125" s="116"/>
      <c r="AR125" s="116"/>
      <c r="AS125" s="117"/>
      <c r="AT125" s="118"/>
      <c r="AU125" s="119" t="str">
        <f>IF(D125&lt;&gt; "", IF(COUNTIF($D$12:$D125,$D125)&gt;1,0,IF(SUM(N125,U125,AB125)&gt;0,IF(AND(X125="",OR(Q125&lt;&gt;"",J125&lt;&gt;"")),IF(Q125&lt;&gt;"",Q125,IF(J125&lt;&gt;"",J125,0)),IF(AND(Q125&lt;&gt;"",J125&lt;&gt;"",Q125=J125),Q125,X125)),0)),"")</f>
        <v/>
      </c>
      <c r="AV125" s="119" t="str">
        <f>IF(D125&lt;&gt;"",IF(COUNTIF($D$12:$D125,$D125)&gt;1,0,IF(SUM(O125,V125,AC125)&gt;0,IF(AND(X125="",OR(Q125&lt;&gt;"",J125&lt;&gt;"")),IF(Q125&lt;&gt;"",Q125,IF(J125&lt;&gt;"",J125,0)),IF(AND(Q125&lt;&gt;"",J125&lt;&gt;"",Q125=J125),Q125,X125)),0)),"")</f>
        <v/>
      </c>
      <c r="AW125" s="119" t="str">
        <f>IF(D125&lt;&gt;"",IF(COUNTIF($D$12:$D125,$D125)&gt;1,0,IF(SUM(P125,W125,AD125)&gt;0,IF(AND(X125="",OR(Q125&lt;&gt;"",J125&lt;&gt;"")),IF(Q125&lt;&gt;"",Q125,IF(J125&lt;&gt;"",J125,0)),IF(AND(Q125&lt;&gt;"",J125&lt;&gt;"",Q125=J125),Q125,X125)),0)),"")</f>
        <v/>
      </c>
      <c r="AX125" s="118" t="str">
        <f t="shared" si="22"/>
        <v/>
      </c>
      <c r="AY125" s="118" t="str">
        <f t="shared" si="23"/>
        <v/>
      </c>
      <c r="AZ125" s="118" t="str">
        <f t="shared" si="24"/>
        <v/>
      </c>
      <c r="BA125" s="118" t="str">
        <f t="shared" si="25"/>
        <v/>
      </c>
      <c r="BB125" s="118" t="str">
        <f t="shared" si="26"/>
        <v/>
      </c>
      <c r="BC125" s="118" t="str">
        <f t="shared" si="27"/>
        <v/>
      </c>
      <c r="BD125" s="118" t="str">
        <f t="shared" si="28"/>
        <v/>
      </c>
      <c r="BE125" s="118" t="str">
        <f t="shared" si="29"/>
        <v/>
      </c>
      <c r="BF125" s="118" t="str">
        <f t="shared" si="30"/>
        <v/>
      </c>
      <c r="BG125" s="120"/>
      <c r="BH125" s="120" t="str">
        <f t="shared" si="31"/>
        <v/>
      </c>
      <c r="BI125" s="120" t="str">
        <f t="shared" si="32"/>
        <v/>
      </c>
      <c r="BJ125" s="121"/>
      <c r="BK125" s="120" t="str">
        <f t="shared" si="33"/>
        <v/>
      </c>
      <c r="BL125" s="120" t="str">
        <f t="shared" si="34"/>
        <v/>
      </c>
      <c r="BM125" s="120" t="str">
        <f t="shared" si="35"/>
        <v/>
      </c>
      <c r="BN125" s="120" t="str">
        <f t="shared" si="36"/>
        <v/>
      </c>
      <c r="BO125" s="98" t="str">
        <f t="shared" si="37"/>
        <v/>
      </c>
      <c r="BP125" s="98" t="str">
        <f t="shared" si="38"/>
        <v/>
      </c>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row>
    <row r="126" spans="1:97" s="4" customFormat="1" ht="18.75" customHeight="1" x14ac:dyDescent="0.2">
      <c r="A126" s="3">
        <f t="shared" si="39"/>
        <v>114</v>
      </c>
      <c r="B126" s="263"/>
      <c r="C126" s="263"/>
      <c r="D126" s="263"/>
      <c r="E126" s="259"/>
      <c r="F126" s="259"/>
      <c r="G126" s="43"/>
      <c r="H126" s="264"/>
      <c r="I126" s="261"/>
      <c r="J126" s="106"/>
      <c r="K126" s="247"/>
      <c r="L126" s="247"/>
      <c r="M126" s="247"/>
      <c r="N126" s="248" t="str">
        <f>IF(AND(K126&lt;&gt;"",L126&lt;&gt;"",J126&lt;&gt;""),ROUND(MIN(IF(OR(J126="OZZ",J126="ZZ"),5000,17300),TRUNC(0.75*(SUMIF($D$12:$D126,$D126,K$12:K126)+SUMIF($D$12:$D126,$D126,L$12:L126)),2)) - SUMIF($D$12:$D125,$D126,N$12:N125),2),"")</f>
        <v/>
      </c>
      <c r="O126" s="249" t="str">
        <f>IF(AND(K126&lt;&gt;"",L126&lt;&gt;"",M126&lt;&gt;"",J126&lt;&gt;"",AH126&lt;&gt;""),IF(OR(J126="OZZ",J126="ZZ"),ROUND(0-SUMIF($D$12:$D125,$D126,O$12:O125),2),IF(M126=0,0,ROUND(MIN(MIN(17300,TRUNC(0.75*(SUMIF($D$12:$D$2012,$D126,K$12:K$2012)+SUMIF($D$12:$D$2012,$D126,L$12:L$2012)),2)+SUMIF($D$12:$D126,$D126,AH$12:AH126))-SUMIF($D$12:$D125,$D126,O$12:O125)-SUMIF($D$12:$D$2012,$D126,N$12:N$2012),AH126),2))),"")</f>
        <v/>
      </c>
      <c r="P126" s="250" t="str">
        <f>IF(J126&lt;&gt;"",1000 - SUMIF($D$12:$D125,$D126,P$12:P125),"")</f>
        <v/>
      </c>
      <c r="Q126" s="106"/>
      <c r="R126" s="247"/>
      <c r="S126" s="247"/>
      <c r="T126" s="247"/>
      <c r="U126" s="248" t="str">
        <f>IF(AND(R126&lt;&gt;"",S126&lt;&gt;"",Q126&lt;&gt;""),ROUND(MIN(IF(OR(Q126="OZZ",Q126="ZZ"),5000,17300),TRUNC(0.75*(SUMIF($D$12:$D126,$D126,R$12:R126)+SUMIF($D$12:$D126,$D126,S$12:S126)),2)) - SUMIF($D$12:$D125,$D126,U$12:U125),2),"")</f>
        <v/>
      </c>
      <c r="V126" s="248" t="str">
        <f>IF(AND(R126&lt;&gt;"",S126&lt;&gt;"",T126&lt;&gt;"",Q126&lt;&gt;"",AL126&lt;&gt;""),IF(OR(Q126="OZZ",Q126="ZZ"),ROUND(0-SUMIF($D$12:$D125,$D126,V$12:V125),2),IF(T126=0,0,ROUND(MIN(MIN(17300,TRUNC(0.75*(SUMIF($D$12:$D$2012,$D126,R$12:R$2012)+SUMIF($D$12:$D$2012,$D126,S$12:S$2012)),2)+SUMIF($D$12:$D126,$D126,AL$12:AL126))-SUMIF($D$12:$D125,$D126,V$12:V125)-SUMIF($D$12:$D$2012,$D126,U$12:U$2012),AL126),2))),"")</f>
        <v/>
      </c>
      <c r="W126" s="250" t="str">
        <f>IF(Q126&lt;&gt;"",1000 - SUMIF($D$12:$D125,$D126,W$12:W125),"")</f>
        <v/>
      </c>
      <c r="X126" s="106"/>
      <c r="Y126" s="247"/>
      <c r="Z126" s="247"/>
      <c r="AA126" s="247"/>
      <c r="AB126" s="248" t="str">
        <f>IF(AND(Y126&lt;&gt;"",Z126&lt;&gt;"",X126&lt;&gt;""),ROUND(MIN(IF(OR(X126="OZZ",X126="ZZ"),5000,17300),TRUNC(0.75*(SUMIF($D$12:$D126,$D126,Y$12:Y126)+SUMIF($D$12:$D126,$D126,Z$12:Z126)),2)) - SUMIF($D$12:$D125,$D126,AB$12:AB125),2),"")</f>
        <v/>
      </c>
      <c r="AC126" s="251" t="str">
        <f>IF(AND(Y126&lt;&gt;"",Z126&lt;&gt;"",AA126&lt;&gt;"",X126&lt;&gt;"",AP126&lt;&gt;""),IF(OR(X126="OZZ",X126="ZZ"),ROUND(0-SUMIF($D$12:$D125,$D126,AC$12:AC125),2),IF(AA126=0,0,ROUND(MIN(MIN(17300,TRUNC(0.75*(SUMIF($D$12:$D$2012,$D126,Y$12:Y$2012)+SUMIF($D$12:$D$2012,$D126,Z$12:Z$2012)),2)+SUMIF($D$12:$D126,$D126,AP$12:AP126))-SUMIF($D$12:$D125,$D126,AC$12:AC125)-SUMIF($D$12:$D$2012,$D126,AB$12:AB$2012),AP126),2))),"")</f>
        <v/>
      </c>
      <c r="AD126" s="250" t="str">
        <f>IF(X126&lt;&gt;"",1000 - SUMIF($D$12:$D125,$D126,AD$12:AD125),"")</f>
        <v/>
      </c>
      <c r="AE126" s="252"/>
      <c r="AF126" s="253"/>
      <c r="AG126" s="254"/>
      <c r="AH126" s="255" t="str">
        <f t="shared" si="40"/>
        <v/>
      </c>
      <c r="AI126" s="256"/>
      <c r="AJ126" s="253"/>
      <c r="AK126" s="254"/>
      <c r="AL126" s="255" t="str">
        <f t="shared" si="41"/>
        <v/>
      </c>
      <c r="AM126" s="256"/>
      <c r="AN126" s="253"/>
      <c r="AO126" s="254"/>
      <c r="AP126" s="255" t="str">
        <f t="shared" si="21"/>
        <v/>
      </c>
      <c r="AQ126" s="116"/>
      <c r="AR126" s="116"/>
      <c r="AS126" s="117"/>
      <c r="AT126" s="118"/>
      <c r="AU126" s="119" t="str">
        <f>IF(D126&lt;&gt; "", IF(COUNTIF($D$12:$D126,$D126)&gt;1,0,IF(SUM(N126,U126,AB126)&gt;0,IF(AND(X126="",OR(Q126&lt;&gt;"",J126&lt;&gt;"")),IF(Q126&lt;&gt;"",Q126,IF(J126&lt;&gt;"",J126,0)),IF(AND(Q126&lt;&gt;"",J126&lt;&gt;"",Q126=J126),Q126,X126)),0)),"")</f>
        <v/>
      </c>
      <c r="AV126" s="119" t="str">
        <f>IF(D126&lt;&gt;"",IF(COUNTIF($D$12:$D126,$D126)&gt;1,0,IF(SUM(O126,V126,AC126)&gt;0,IF(AND(X126="",OR(Q126&lt;&gt;"",J126&lt;&gt;"")),IF(Q126&lt;&gt;"",Q126,IF(J126&lt;&gt;"",J126,0)),IF(AND(Q126&lt;&gt;"",J126&lt;&gt;"",Q126=J126),Q126,X126)),0)),"")</f>
        <v/>
      </c>
      <c r="AW126" s="119" t="str">
        <f>IF(D126&lt;&gt;"",IF(COUNTIF($D$12:$D126,$D126)&gt;1,0,IF(SUM(P126,W126,AD126)&gt;0,IF(AND(X126="",OR(Q126&lt;&gt;"",J126&lt;&gt;"")),IF(Q126&lt;&gt;"",Q126,IF(J126&lt;&gt;"",J126,0)),IF(AND(Q126&lt;&gt;"",J126&lt;&gt;"",Q126=J126),Q126,X126)),0)),"")</f>
        <v/>
      </c>
      <c r="AX126" s="118" t="str">
        <f t="shared" si="22"/>
        <v/>
      </c>
      <c r="AY126" s="118" t="str">
        <f t="shared" si="23"/>
        <v/>
      </c>
      <c r="AZ126" s="118" t="str">
        <f t="shared" si="24"/>
        <v/>
      </c>
      <c r="BA126" s="118" t="str">
        <f t="shared" si="25"/>
        <v/>
      </c>
      <c r="BB126" s="118" t="str">
        <f t="shared" si="26"/>
        <v/>
      </c>
      <c r="BC126" s="118" t="str">
        <f t="shared" si="27"/>
        <v/>
      </c>
      <c r="BD126" s="118" t="str">
        <f t="shared" si="28"/>
        <v/>
      </c>
      <c r="BE126" s="118" t="str">
        <f t="shared" si="29"/>
        <v/>
      </c>
      <c r="BF126" s="118" t="str">
        <f t="shared" si="30"/>
        <v/>
      </c>
      <c r="BG126" s="120"/>
      <c r="BH126" s="120" t="str">
        <f t="shared" si="31"/>
        <v/>
      </c>
      <c r="BI126" s="120" t="str">
        <f t="shared" si="32"/>
        <v/>
      </c>
      <c r="BJ126" s="121"/>
      <c r="BK126" s="120" t="str">
        <f t="shared" si="33"/>
        <v/>
      </c>
      <c r="BL126" s="120" t="str">
        <f t="shared" si="34"/>
        <v/>
      </c>
      <c r="BM126" s="120" t="str">
        <f t="shared" si="35"/>
        <v/>
      </c>
      <c r="BN126" s="120" t="str">
        <f t="shared" si="36"/>
        <v/>
      </c>
      <c r="BO126" s="98" t="str">
        <f t="shared" si="37"/>
        <v/>
      </c>
      <c r="BP126" s="98" t="str">
        <f t="shared" si="38"/>
        <v/>
      </c>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row>
    <row r="127" spans="1:97" s="4" customFormat="1" ht="18.75" customHeight="1" x14ac:dyDescent="0.2">
      <c r="A127" s="3">
        <f t="shared" si="39"/>
        <v>115</v>
      </c>
      <c r="B127" s="263"/>
      <c r="C127" s="263"/>
      <c r="D127" s="263"/>
      <c r="E127" s="259"/>
      <c r="F127" s="259"/>
      <c r="G127" s="43"/>
      <c r="H127" s="264"/>
      <c r="I127" s="261"/>
      <c r="J127" s="106"/>
      <c r="K127" s="247"/>
      <c r="L127" s="247"/>
      <c r="M127" s="247"/>
      <c r="N127" s="248" t="str">
        <f>IF(AND(K127&lt;&gt;"",L127&lt;&gt;"",J127&lt;&gt;""),ROUND(MIN(IF(OR(J127="OZZ",J127="ZZ"),5000,17300),TRUNC(0.75*(SUMIF($D$12:$D127,$D127,K$12:K127)+SUMIF($D$12:$D127,$D127,L$12:L127)),2)) - SUMIF($D$12:$D126,$D127,N$12:N126),2),"")</f>
        <v/>
      </c>
      <c r="O127" s="249" t="str">
        <f>IF(AND(K127&lt;&gt;"",L127&lt;&gt;"",M127&lt;&gt;"",J127&lt;&gt;"",AH127&lt;&gt;""),IF(OR(J127="OZZ",J127="ZZ"),ROUND(0-SUMIF($D$12:$D126,$D127,O$12:O126),2),IF(M127=0,0,ROUND(MIN(MIN(17300,TRUNC(0.75*(SUMIF($D$12:$D$2012,$D127,K$12:K$2012)+SUMIF($D$12:$D$2012,$D127,L$12:L$2012)),2)+SUMIF($D$12:$D127,$D127,AH$12:AH127))-SUMIF($D$12:$D126,$D127,O$12:O126)-SUMIF($D$12:$D$2012,$D127,N$12:N$2012),AH127),2))),"")</f>
        <v/>
      </c>
      <c r="P127" s="250" t="str">
        <f>IF(J127&lt;&gt;"",1000 - SUMIF($D$12:$D126,$D127,P$12:P126),"")</f>
        <v/>
      </c>
      <c r="Q127" s="106"/>
      <c r="R127" s="247"/>
      <c r="S127" s="247"/>
      <c r="T127" s="247"/>
      <c r="U127" s="248" t="str">
        <f>IF(AND(R127&lt;&gt;"",S127&lt;&gt;"",Q127&lt;&gt;""),ROUND(MIN(IF(OR(Q127="OZZ",Q127="ZZ"),5000,17300),TRUNC(0.75*(SUMIF($D$12:$D127,$D127,R$12:R127)+SUMIF($D$12:$D127,$D127,S$12:S127)),2)) - SUMIF($D$12:$D126,$D127,U$12:U126),2),"")</f>
        <v/>
      </c>
      <c r="V127" s="248" t="str">
        <f>IF(AND(R127&lt;&gt;"",S127&lt;&gt;"",T127&lt;&gt;"",Q127&lt;&gt;"",AL127&lt;&gt;""),IF(OR(Q127="OZZ",Q127="ZZ"),ROUND(0-SUMIF($D$12:$D126,$D127,V$12:V126),2),IF(T127=0,0,ROUND(MIN(MIN(17300,TRUNC(0.75*(SUMIF($D$12:$D$2012,$D127,R$12:R$2012)+SUMIF($D$12:$D$2012,$D127,S$12:S$2012)),2)+SUMIF($D$12:$D127,$D127,AL$12:AL127))-SUMIF($D$12:$D126,$D127,V$12:V126)-SUMIF($D$12:$D$2012,$D127,U$12:U$2012),AL127),2))),"")</f>
        <v/>
      </c>
      <c r="W127" s="250" t="str">
        <f>IF(Q127&lt;&gt;"",1000 - SUMIF($D$12:$D126,$D127,W$12:W126),"")</f>
        <v/>
      </c>
      <c r="X127" s="106"/>
      <c r="Y127" s="247"/>
      <c r="Z127" s="247"/>
      <c r="AA127" s="247"/>
      <c r="AB127" s="248" t="str">
        <f>IF(AND(Y127&lt;&gt;"",Z127&lt;&gt;"",X127&lt;&gt;""),ROUND(MIN(IF(OR(X127="OZZ",X127="ZZ"),5000,17300),TRUNC(0.75*(SUMIF($D$12:$D127,$D127,Y$12:Y127)+SUMIF($D$12:$D127,$D127,Z$12:Z127)),2)) - SUMIF($D$12:$D126,$D127,AB$12:AB126),2),"")</f>
        <v/>
      </c>
      <c r="AC127" s="251" t="str">
        <f>IF(AND(Y127&lt;&gt;"",Z127&lt;&gt;"",AA127&lt;&gt;"",X127&lt;&gt;"",AP127&lt;&gt;""),IF(OR(X127="OZZ",X127="ZZ"),ROUND(0-SUMIF($D$12:$D126,$D127,AC$12:AC126),2),IF(AA127=0,0,ROUND(MIN(MIN(17300,TRUNC(0.75*(SUMIF($D$12:$D$2012,$D127,Y$12:Y$2012)+SUMIF($D$12:$D$2012,$D127,Z$12:Z$2012)),2)+SUMIF($D$12:$D127,$D127,AP$12:AP127))-SUMIF($D$12:$D126,$D127,AC$12:AC126)-SUMIF($D$12:$D$2012,$D127,AB$12:AB$2012),AP127),2))),"")</f>
        <v/>
      </c>
      <c r="AD127" s="250" t="str">
        <f>IF(X127&lt;&gt;"",1000 - SUMIF($D$12:$D126,$D127,AD$12:AD126),"")</f>
        <v/>
      </c>
      <c r="AE127" s="252"/>
      <c r="AF127" s="253"/>
      <c r="AG127" s="254"/>
      <c r="AH127" s="255" t="str">
        <f t="shared" si="40"/>
        <v/>
      </c>
      <c r="AI127" s="256"/>
      <c r="AJ127" s="253"/>
      <c r="AK127" s="254"/>
      <c r="AL127" s="255" t="str">
        <f t="shared" si="41"/>
        <v/>
      </c>
      <c r="AM127" s="256"/>
      <c r="AN127" s="253"/>
      <c r="AO127" s="254"/>
      <c r="AP127" s="255" t="str">
        <f t="shared" si="21"/>
        <v/>
      </c>
      <c r="AQ127" s="116"/>
      <c r="AR127" s="116"/>
      <c r="AS127" s="117"/>
      <c r="AT127" s="118"/>
      <c r="AU127" s="119" t="str">
        <f>IF(D127&lt;&gt; "", IF(COUNTIF($D$12:$D127,$D127)&gt;1,0,IF(SUM(N127,U127,AB127)&gt;0,IF(AND(X127="",OR(Q127&lt;&gt;"",J127&lt;&gt;"")),IF(Q127&lt;&gt;"",Q127,IF(J127&lt;&gt;"",J127,0)),IF(AND(Q127&lt;&gt;"",J127&lt;&gt;"",Q127=J127),Q127,X127)),0)),"")</f>
        <v/>
      </c>
      <c r="AV127" s="119" t="str">
        <f>IF(D127&lt;&gt;"",IF(COUNTIF($D$12:$D127,$D127)&gt;1,0,IF(SUM(O127,V127,AC127)&gt;0,IF(AND(X127="",OR(Q127&lt;&gt;"",J127&lt;&gt;"")),IF(Q127&lt;&gt;"",Q127,IF(J127&lt;&gt;"",J127,0)),IF(AND(Q127&lt;&gt;"",J127&lt;&gt;"",Q127=J127),Q127,X127)),0)),"")</f>
        <v/>
      </c>
      <c r="AW127" s="119" t="str">
        <f>IF(D127&lt;&gt;"",IF(COUNTIF($D$12:$D127,$D127)&gt;1,0,IF(SUM(P127,W127,AD127)&gt;0,IF(AND(X127="",OR(Q127&lt;&gt;"",J127&lt;&gt;"")),IF(Q127&lt;&gt;"",Q127,IF(J127&lt;&gt;"",J127,0)),IF(AND(Q127&lt;&gt;"",J127&lt;&gt;"",Q127=J127),Q127,X127)),0)),"")</f>
        <v/>
      </c>
      <c r="AX127" s="118" t="str">
        <f t="shared" si="22"/>
        <v/>
      </c>
      <c r="AY127" s="118" t="str">
        <f t="shared" si="23"/>
        <v/>
      </c>
      <c r="AZ127" s="118" t="str">
        <f t="shared" si="24"/>
        <v/>
      </c>
      <c r="BA127" s="118" t="str">
        <f t="shared" si="25"/>
        <v/>
      </c>
      <c r="BB127" s="118" t="str">
        <f t="shared" si="26"/>
        <v/>
      </c>
      <c r="BC127" s="118" t="str">
        <f t="shared" si="27"/>
        <v/>
      </c>
      <c r="BD127" s="118" t="str">
        <f t="shared" si="28"/>
        <v/>
      </c>
      <c r="BE127" s="118" t="str">
        <f t="shared" si="29"/>
        <v/>
      </c>
      <c r="BF127" s="118" t="str">
        <f t="shared" si="30"/>
        <v/>
      </c>
      <c r="BG127" s="120"/>
      <c r="BH127" s="120" t="str">
        <f t="shared" si="31"/>
        <v/>
      </c>
      <c r="BI127" s="120" t="str">
        <f t="shared" si="32"/>
        <v/>
      </c>
      <c r="BJ127" s="121"/>
      <c r="BK127" s="120" t="str">
        <f t="shared" si="33"/>
        <v/>
      </c>
      <c r="BL127" s="120" t="str">
        <f t="shared" si="34"/>
        <v/>
      </c>
      <c r="BM127" s="120" t="str">
        <f t="shared" si="35"/>
        <v/>
      </c>
      <c r="BN127" s="120" t="str">
        <f t="shared" si="36"/>
        <v/>
      </c>
      <c r="BO127" s="98" t="str">
        <f t="shared" si="37"/>
        <v/>
      </c>
      <c r="BP127" s="98" t="str">
        <f t="shared" si="38"/>
        <v/>
      </c>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row>
    <row r="128" spans="1:97" s="4" customFormat="1" ht="18.75" customHeight="1" x14ac:dyDescent="0.2">
      <c r="A128" s="3">
        <f t="shared" si="39"/>
        <v>116</v>
      </c>
      <c r="B128" s="263"/>
      <c r="C128" s="263"/>
      <c r="D128" s="263"/>
      <c r="E128" s="259"/>
      <c r="F128" s="259"/>
      <c r="G128" s="43"/>
      <c r="H128" s="264"/>
      <c r="I128" s="261"/>
      <c r="J128" s="106"/>
      <c r="K128" s="247"/>
      <c r="L128" s="247"/>
      <c r="M128" s="247"/>
      <c r="N128" s="248" t="str">
        <f>IF(AND(K128&lt;&gt;"",L128&lt;&gt;"",J128&lt;&gt;""),ROUND(MIN(IF(OR(J128="OZZ",J128="ZZ"),5000,17300),TRUNC(0.75*(SUMIF($D$12:$D128,$D128,K$12:K128)+SUMIF($D$12:$D128,$D128,L$12:L128)),2)) - SUMIF($D$12:$D127,$D128,N$12:N127),2),"")</f>
        <v/>
      </c>
      <c r="O128" s="249" t="str">
        <f>IF(AND(K128&lt;&gt;"",L128&lt;&gt;"",M128&lt;&gt;"",J128&lt;&gt;"",AH128&lt;&gt;""),IF(OR(J128="OZZ",J128="ZZ"),ROUND(0-SUMIF($D$12:$D127,$D128,O$12:O127),2),IF(M128=0,0,ROUND(MIN(MIN(17300,TRUNC(0.75*(SUMIF($D$12:$D$2012,$D128,K$12:K$2012)+SUMIF($D$12:$D$2012,$D128,L$12:L$2012)),2)+SUMIF($D$12:$D128,$D128,AH$12:AH128))-SUMIF($D$12:$D127,$D128,O$12:O127)-SUMIF($D$12:$D$2012,$D128,N$12:N$2012),AH128),2))),"")</f>
        <v/>
      </c>
      <c r="P128" s="250" t="str">
        <f>IF(J128&lt;&gt;"",1000 - SUMIF($D$12:$D127,$D128,P$12:P127),"")</f>
        <v/>
      </c>
      <c r="Q128" s="106"/>
      <c r="R128" s="247"/>
      <c r="S128" s="247"/>
      <c r="T128" s="247"/>
      <c r="U128" s="248" t="str">
        <f>IF(AND(R128&lt;&gt;"",S128&lt;&gt;"",Q128&lt;&gt;""),ROUND(MIN(IF(OR(Q128="OZZ",Q128="ZZ"),5000,17300),TRUNC(0.75*(SUMIF($D$12:$D128,$D128,R$12:R128)+SUMIF($D$12:$D128,$D128,S$12:S128)),2)) - SUMIF($D$12:$D127,$D128,U$12:U127),2),"")</f>
        <v/>
      </c>
      <c r="V128" s="248" t="str">
        <f>IF(AND(R128&lt;&gt;"",S128&lt;&gt;"",T128&lt;&gt;"",Q128&lt;&gt;"",AL128&lt;&gt;""),IF(OR(Q128="OZZ",Q128="ZZ"),ROUND(0-SUMIF($D$12:$D127,$D128,V$12:V127),2),IF(T128=0,0,ROUND(MIN(MIN(17300,TRUNC(0.75*(SUMIF($D$12:$D$2012,$D128,R$12:R$2012)+SUMIF($D$12:$D$2012,$D128,S$12:S$2012)),2)+SUMIF($D$12:$D128,$D128,AL$12:AL128))-SUMIF($D$12:$D127,$D128,V$12:V127)-SUMIF($D$12:$D$2012,$D128,U$12:U$2012),AL128),2))),"")</f>
        <v/>
      </c>
      <c r="W128" s="250" t="str">
        <f>IF(Q128&lt;&gt;"",1000 - SUMIF($D$12:$D127,$D128,W$12:W127),"")</f>
        <v/>
      </c>
      <c r="X128" s="106"/>
      <c r="Y128" s="247"/>
      <c r="Z128" s="247"/>
      <c r="AA128" s="247"/>
      <c r="AB128" s="248" t="str">
        <f>IF(AND(Y128&lt;&gt;"",Z128&lt;&gt;"",X128&lt;&gt;""),ROUND(MIN(IF(OR(X128="OZZ",X128="ZZ"),5000,17300),TRUNC(0.75*(SUMIF($D$12:$D128,$D128,Y$12:Y128)+SUMIF($D$12:$D128,$D128,Z$12:Z128)),2)) - SUMIF($D$12:$D127,$D128,AB$12:AB127),2),"")</f>
        <v/>
      </c>
      <c r="AC128" s="251" t="str">
        <f>IF(AND(Y128&lt;&gt;"",Z128&lt;&gt;"",AA128&lt;&gt;"",X128&lt;&gt;"",AP128&lt;&gt;""),IF(OR(X128="OZZ",X128="ZZ"),ROUND(0-SUMIF($D$12:$D127,$D128,AC$12:AC127),2),IF(AA128=0,0,ROUND(MIN(MIN(17300,TRUNC(0.75*(SUMIF($D$12:$D$2012,$D128,Y$12:Y$2012)+SUMIF($D$12:$D$2012,$D128,Z$12:Z$2012)),2)+SUMIF($D$12:$D128,$D128,AP$12:AP128))-SUMIF($D$12:$D127,$D128,AC$12:AC127)-SUMIF($D$12:$D$2012,$D128,AB$12:AB$2012),AP128),2))),"")</f>
        <v/>
      </c>
      <c r="AD128" s="250" t="str">
        <f>IF(X128&lt;&gt;"",1000 - SUMIF($D$12:$D127,$D128,AD$12:AD127),"")</f>
        <v/>
      </c>
      <c r="AE128" s="252"/>
      <c r="AF128" s="253"/>
      <c r="AG128" s="254"/>
      <c r="AH128" s="255" t="str">
        <f t="shared" si="40"/>
        <v/>
      </c>
      <c r="AI128" s="256"/>
      <c r="AJ128" s="253"/>
      <c r="AK128" s="254"/>
      <c r="AL128" s="255" t="str">
        <f t="shared" si="41"/>
        <v/>
      </c>
      <c r="AM128" s="256"/>
      <c r="AN128" s="253"/>
      <c r="AO128" s="254"/>
      <c r="AP128" s="255" t="str">
        <f t="shared" si="21"/>
        <v/>
      </c>
      <c r="AQ128" s="116"/>
      <c r="AR128" s="116"/>
      <c r="AS128" s="117"/>
      <c r="AT128" s="118"/>
      <c r="AU128" s="119" t="str">
        <f>IF(D128&lt;&gt; "", IF(COUNTIF($D$12:$D128,$D128)&gt;1,0,IF(SUM(N128,U128,AB128)&gt;0,IF(AND(X128="",OR(Q128&lt;&gt;"",J128&lt;&gt;"")),IF(Q128&lt;&gt;"",Q128,IF(J128&lt;&gt;"",J128,0)),IF(AND(Q128&lt;&gt;"",J128&lt;&gt;"",Q128=J128),Q128,X128)),0)),"")</f>
        <v/>
      </c>
      <c r="AV128" s="119" t="str">
        <f>IF(D128&lt;&gt;"",IF(COUNTIF($D$12:$D128,$D128)&gt;1,0,IF(SUM(O128,V128,AC128)&gt;0,IF(AND(X128="",OR(Q128&lt;&gt;"",J128&lt;&gt;"")),IF(Q128&lt;&gt;"",Q128,IF(J128&lt;&gt;"",J128,0)),IF(AND(Q128&lt;&gt;"",J128&lt;&gt;"",Q128=J128),Q128,X128)),0)),"")</f>
        <v/>
      </c>
      <c r="AW128" s="119" t="str">
        <f>IF(D128&lt;&gt;"",IF(COUNTIF($D$12:$D128,$D128)&gt;1,0,IF(SUM(P128,W128,AD128)&gt;0,IF(AND(X128="",OR(Q128&lt;&gt;"",J128&lt;&gt;"")),IF(Q128&lt;&gt;"",Q128,IF(J128&lt;&gt;"",J128,0)),IF(AND(Q128&lt;&gt;"",J128&lt;&gt;"",Q128=J128),Q128,X128)),0)),"")</f>
        <v/>
      </c>
      <c r="AX128" s="118" t="str">
        <f t="shared" si="22"/>
        <v/>
      </c>
      <c r="AY128" s="118" t="str">
        <f t="shared" si="23"/>
        <v/>
      </c>
      <c r="AZ128" s="118" t="str">
        <f t="shared" si="24"/>
        <v/>
      </c>
      <c r="BA128" s="118" t="str">
        <f t="shared" si="25"/>
        <v/>
      </c>
      <c r="BB128" s="118" t="str">
        <f t="shared" si="26"/>
        <v/>
      </c>
      <c r="BC128" s="118" t="str">
        <f t="shared" si="27"/>
        <v/>
      </c>
      <c r="BD128" s="118" t="str">
        <f t="shared" si="28"/>
        <v/>
      </c>
      <c r="BE128" s="118" t="str">
        <f t="shared" si="29"/>
        <v/>
      </c>
      <c r="BF128" s="118" t="str">
        <f t="shared" si="30"/>
        <v/>
      </c>
      <c r="BG128" s="120"/>
      <c r="BH128" s="120" t="str">
        <f t="shared" si="31"/>
        <v/>
      </c>
      <c r="BI128" s="120" t="str">
        <f t="shared" si="32"/>
        <v/>
      </c>
      <c r="BJ128" s="121"/>
      <c r="BK128" s="120" t="str">
        <f t="shared" si="33"/>
        <v/>
      </c>
      <c r="BL128" s="120" t="str">
        <f t="shared" si="34"/>
        <v/>
      </c>
      <c r="BM128" s="120" t="str">
        <f t="shared" si="35"/>
        <v/>
      </c>
      <c r="BN128" s="120" t="str">
        <f t="shared" si="36"/>
        <v/>
      </c>
      <c r="BO128" s="98" t="str">
        <f t="shared" si="37"/>
        <v/>
      </c>
      <c r="BP128" s="98" t="str">
        <f t="shared" si="38"/>
        <v/>
      </c>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row>
    <row r="129" spans="1:97" s="4" customFormat="1" ht="18.75" customHeight="1" x14ac:dyDescent="0.2">
      <c r="A129" s="3">
        <f t="shared" si="39"/>
        <v>117</v>
      </c>
      <c r="B129" s="263"/>
      <c r="C129" s="263"/>
      <c r="D129" s="263"/>
      <c r="E129" s="259"/>
      <c r="F129" s="259"/>
      <c r="G129" s="43"/>
      <c r="H129" s="264"/>
      <c r="I129" s="261"/>
      <c r="J129" s="106"/>
      <c r="K129" s="247"/>
      <c r="L129" s="247"/>
      <c r="M129" s="247"/>
      <c r="N129" s="248" t="str">
        <f>IF(AND(K129&lt;&gt;"",L129&lt;&gt;"",J129&lt;&gt;""),ROUND(MIN(IF(OR(J129="OZZ",J129="ZZ"),5000,17300),TRUNC(0.75*(SUMIF($D$12:$D129,$D129,K$12:K129)+SUMIF($D$12:$D129,$D129,L$12:L129)),2)) - SUMIF($D$12:$D128,$D129,N$12:N128),2),"")</f>
        <v/>
      </c>
      <c r="O129" s="249" t="str">
        <f>IF(AND(K129&lt;&gt;"",L129&lt;&gt;"",M129&lt;&gt;"",J129&lt;&gt;"",AH129&lt;&gt;""),IF(OR(J129="OZZ",J129="ZZ"),ROUND(0-SUMIF($D$12:$D128,$D129,O$12:O128),2),IF(M129=0,0,ROUND(MIN(MIN(17300,TRUNC(0.75*(SUMIF($D$12:$D$2012,$D129,K$12:K$2012)+SUMIF($D$12:$D$2012,$D129,L$12:L$2012)),2)+SUMIF($D$12:$D129,$D129,AH$12:AH129))-SUMIF($D$12:$D128,$D129,O$12:O128)-SUMIF($D$12:$D$2012,$D129,N$12:N$2012),AH129),2))),"")</f>
        <v/>
      </c>
      <c r="P129" s="250" t="str">
        <f>IF(J129&lt;&gt;"",1000 - SUMIF($D$12:$D128,$D129,P$12:P128),"")</f>
        <v/>
      </c>
      <c r="Q129" s="106"/>
      <c r="R129" s="247"/>
      <c r="S129" s="247"/>
      <c r="T129" s="247"/>
      <c r="U129" s="248" t="str">
        <f>IF(AND(R129&lt;&gt;"",S129&lt;&gt;"",Q129&lt;&gt;""),ROUND(MIN(IF(OR(Q129="OZZ",Q129="ZZ"),5000,17300),TRUNC(0.75*(SUMIF($D$12:$D129,$D129,R$12:R129)+SUMIF($D$12:$D129,$D129,S$12:S129)),2)) - SUMIF($D$12:$D128,$D129,U$12:U128),2),"")</f>
        <v/>
      </c>
      <c r="V129" s="248" t="str">
        <f>IF(AND(R129&lt;&gt;"",S129&lt;&gt;"",T129&lt;&gt;"",Q129&lt;&gt;"",AL129&lt;&gt;""),IF(OR(Q129="OZZ",Q129="ZZ"),ROUND(0-SUMIF($D$12:$D128,$D129,V$12:V128),2),IF(T129=0,0,ROUND(MIN(MIN(17300,TRUNC(0.75*(SUMIF($D$12:$D$2012,$D129,R$12:R$2012)+SUMIF($D$12:$D$2012,$D129,S$12:S$2012)),2)+SUMIF($D$12:$D129,$D129,AL$12:AL129))-SUMIF($D$12:$D128,$D129,V$12:V128)-SUMIF($D$12:$D$2012,$D129,U$12:U$2012),AL129),2))),"")</f>
        <v/>
      </c>
      <c r="W129" s="250" t="str">
        <f>IF(Q129&lt;&gt;"",1000 - SUMIF($D$12:$D128,$D129,W$12:W128),"")</f>
        <v/>
      </c>
      <c r="X129" s="106"/>
      <c r="Y129" s="247"/>
      <c r="Z129" s="247"/>
      <c r="AA129" s="247"/>
      <c r="AB129" s="248" t="str">
        <f>IF(AND(Y129&lt;&gt;"",Z129&lt;&gt;"",X129&lt;&gt;""),ROUND(MIN(IF(OR(X129="OZZ",X129="ZZ"),5000,17300),TRUNC(0.75*(SUMIF($D$12:$D129,$D129,Y$12:Y129)+SUMIF($D$12:$D129,$D129,Z$12:Z129)),2)) - SUMIF($D$12:$D128,$D129,AB$12:AB128),2),"")</f>
        <v/>
      </c>
      <c r="AC129" s="251" t="str">
        <f>IF(AND(Y129&lt;&gt;"",Z129&lt;&gt;"",AA129&lt;&gt;"",X129&lt;&gt;"",AP129&lt;&gt;""),IF(OR(X129="OZZ",X129="ZZ"),ROUND(0-SUMIF($D$12:$D128,$D129,AC$12:AC128),2),IF(AA129=0,0,ROUND(MIN(MIN(17300,TRUNC(0.75*(SUMIF($D$12:$D$2012,$D129,Y$12:Y$2012)+SUMIF($D$12:$D$2012,$D129,Z$12:Z$2012)),2)+SUMIF($D$12:$D129,$D129,AP$12:AP129))-SUMIF($D$12:$D128,$D129,AC$12:AC128)-SUMIF($D$12:$D$2012,$D129,AB$12:AB$2012),AP129),2))),"")</f>
        <v/>
      </c>
      <c r="AD129" s="250" t="str">
        <f>IF(X129&lt;&gt;"",1000 - SUMIF($D$12:$D128,$D129,AD$12:AD128),"")</f>
        <v/>
      </c>
      <c r="AE129" s="252"/>
      <c r="AF129" s="253"/>
      <c r="AG129" s="254"/>
      <c r="AH129" s="255" t="str">
        <f t="shared" si="40"/>
        <v/>
      </c>
      <c r="AI129" s="256"/>
      <c r="AJ129" s="253"/>
      <c r="AK129" s="254"/>
      <c r="AL129" s="255" t="str">
        <f t="shared" si="41"/>
        <v/>
      </c>
      <c r="AM129" s="256"/>
      <c r="AN129" s="253"/>
      <c r="AO129" s="254"/>
      <c r="AP129" s="255" t="str">
        <f t="shared" si="21"/>
        <v/>
      </c>
      <c r="AQ129" s="116"/>
      <c r="AR129" s="116"/>
      <c r="AS129" s="117"/>
      <c r="AT129" s="118"/>
      <c r="AU129" s="119" t="str">
        <f>IF(D129&lt;&gt; "", IF(COUNTIF($D$12:$D129,$D129)&gt;1,0,IF(SUM(N129,U129,AB129)&gt;0,IF(AND(X129="",OR(Q129&lt;&gt;"",J129&lt;&gt;"")),IF(Q129&lt;&gt;"",Q129,IF(J129&lt;&gt;"",J129,0)),IF(AND(Q129&lt;&gt;"",J129&lt;&gt;"",Q129=J129),Q129,X129)),0)),"")</f>
        <v/>
      </c>
      <c r="AV129" s="119" t="str">
        <f>IF(D129&lt;&gt;"",IF(COUNTIF($D$12:$D129,$D129)&gt;1,0,IF(SUM(O129,V129,AC129)&gt;0,IF(AND(X129="",OR(Q129&lt;&gt;"",J129&lt;&gt;"")),IF(Q129&lt;&gt;"",Q129,IF(J129&lt;&gt;"",J129,0)),IF(AND(Q129&lt;&gt;"",J129&lt;&gt;"",Q129=J129),Q129,X129)),0)),"")</f>
        <v/>
      </c>
      <c r="AW129" s="119" t="str">
        <f>IF(D129&lt;&gt;"",IF(COUNTIF($D$12:$D129,$D129)&gt;1,0,IF(SUM(P129,W129,AD129)&gt;0,IF(AND(X129="",OR(Q129&lt;&gt;"",J129&lt;&gt;"")),IF(Q129&lt;&gt;"",Q129,IF(J129&lt;&gt;"",J129,0)),IF(AND(Q129&lt;&gt;"",J129&lt;&gt;"",Q129=J129),Q129,X129)),0)),"")</f>
        <v/>
      </c>
      <c r="AX129" s="118" t="str">
        <f t="shared" si="22"/>
        <v/>
      </c>
      <c r="AY129" s="118" t="str">
        <f t="shared" si="23"/>
        <v/>
      </c>
      <c r="AZ129" s="118" t="str">
        <f t="shared" si="24"/>
        <v/>
      </c>
      <c r="BA129" s="118" t="str">
        <f t="shared" si="25"/>
        <v/>
      </c>
      <c r="BB129" s="118" t="str">
        <f t="shared" si="26"/>
        <v/>
      </c>
      <c r="BC129" s="118" t="str">
        <f t="shared" si="27"/>
        <v/>
      </c>
      <c r="BD129" s="118" t="str">
        <f t="shared" si="28"/>
        <v/>
      </c>
      <c r="BE129" s="118" t="str">
        <f t="shared" si="29"/>
        <v/>
      </c>
      <c r="BF129" s="118" t="str">
        <f t="shared" si="30"/>
        <v/>
      </c>
      <c r="BG129" s="120"/>
      <c r="BH129" s="120" t="str">
        <f t="shared" si="31"/>
        <v/>
      </c>
      <c r="BI129" s="120" t="str">
        <f t="shared" si="32"/>
        <v/>
      </c>
      <c r="BJ129" s="121"/>
      <c r="BK129" s="120" t="str">
        <f t="shared" si="33"/>
        <v/>
      </c>
      <c r="BL129" s="120" t="str">
        <f t="shared" si="34"/>
        <v/>
      </c>
      <c r="BM129" s="120" t="str">
        <f t="shared" si="35"/>
        <v/>
      </c>
      <c r="BN129" s="120" t="str">
        <f t="shared" si="36"/>
        <v/>
      </c>
      <c r="BO129" s="98" t="str">
        <f t="shared" si="37"/>
        <v/>
      </c>
      <c r="BP129" s="98" t="str">
        <f t="shared" si="38"/>
        <v/>
      </c>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row>
    <row r="130" spans="1:97" s="4" customFormat="1" ht="18.75" customHeight="1" x14ac:dyDescent="0.2">
      <c r="A130" s="3">
        <f t="shared" si="39"/>
        <v>118</v>
      </c>
      <c r="B130" s="263"/>
      <c r="C130" s="263"/>
      <c r="D130" s="263"/>
      <c r="E130" s="259"/>
      <c r="F130" s="259"/>
      <c r="G130" s="43"/>
      <c r="H130" s="264"/>
      <c r="I130" s="261"/>
      <c r="J130" s="106"/>
      <c r="K130" s="247"/>
      <c r="L130" s="247"/>
      <c r="M130" s="247"/>
      <c r="N130" s="248" t="str">
        <f>IF(AND(K130&lt;&gt;"",L130&lt;&gt;"",J130&lt;&gt;""),ROUND(MIN(IF(OR(J130="OZZ",J130="ZZ"),5000,17300),TRUNC(0.75*(SUMIF($D$12:$D130,$D130,K$12:K130)+SUMIF($D$12:$D130,$D130,L$12:L130)),2)) - SUMIF($D$12:$D129,$D130,N$12:N129),2),"")</f>
        <v/>
      </c>
      <c r="O130" s="249" t="str">
        <f>IF(AND(K130&lt;&gt;"",L130&lt;&gt;"",M130&lt;&gt;"",J130&lt;&gt;"",AH130&lt;&gt;""),IF(OR(J130="OZZ",J130="ZZ"),ROUND(0-SUMIF($D$12:$D129,$D130,O$12:O129),2),IF(M130=0,0,ROUND(MIN(MIN(17300,TRUNC(0.75*(SUMIF($D$12:$D$2012,$D130,K$12:K$2012)+SUMIF($D$12:$D$2012,$D130,L$12:L$2012)),2)+SUMIF($D$12:$D130,$D130,AH$12:AH130))-SUMIF($D$12:$D129,$D130,O$12:O129)-SUMIF($D$12:$D$2012,$D130,N$12:N$2012),AH130),2))),"")</f>
        <v/>
      </c>
      <c r="P130" s="250" t="str">
        <f>IF(J130&lt;&gt;"",1000 - SUMIF($D$12:$D129,$D130,P$12:P129),"")</f>
        <v/>
      </c>
      <c r="Q130" s="106"/>
      <c r="R130" s="247"/>
      <c r="S130" s="247"/>
      <c r="T130" s="247"/>
      <c r="U130" s="248" t="str">
        <f>IF(AND(R130&lt;&gt;"",S130&lt;&gt;"",Q130&lt;&gt;""),ROUND(MIN(IF(OR(Q130="OZZ",Q130="ZZ"),5000,17300),TRUNC(0.75*(SUMIF($D$12:$D130,$D130,R$12:R130)+SUMIF($D$12:$D130,$D130,S$12:S130)),2)) - SUMIF($D$12:$D129,$D130,U$12:U129),2),"")</f>
        <v/>
      </c>
      <c r="V130" s="248" t="str">
        <f>IF(AND(R130&lt;&gt;"",S130&lt;&gt;"",T130&lt;&gt;"",Q130&lt;&gt;"",AL130&lt;&gt;""),IF(OR(Q130="OZZ",Q130="ZZ"),ROUND(0-SUMIF($D$12:$D129,$D130,V$12:V129),2),IF(T130=0,0,ROUND(MIN(MIN(17300,TRUNC(0.75*(SUMIF($D$12:$D$2012,$D130,R$12:R$2012)+SUMIF($D$12:$D$2012,$D130,S$12:S$2012)),2)+SUMIF($D$12:$D130,$D130,AL$12:AL130))-SUMIF($D$12:$D129,$D130,V$12:V129)-SUMIF($D$12:$D$2012,$D130,U$12:U$2012),AL130),2))),"")</f>
        <v/>
      </c>
      <c r="W130" s="250" t="str">
        <f>IF(Q130&lt;&gt;"",1000 - SUMIF($D$12:$D129,$D130,W$12:W129),"")</f>
        <v/>
      </c>
      <c r="X130" s="106"/>
      <c r="Y130" s="247"/>
      <c r="Z130" s="247"/>
      <c r="AA130" s="247"/>
      <c r="AB130" s="248" t="str">
        <f>IF(AND(Y130&lt;&gt;"",Z130&lt;&gt;"",X130&lt;&gt;""),ROUND(MIN(IF(OR(X130="OZZ",X130="ZZ"),5000,17300),TRUNC(0.75*(SUMIF($D$12:$D130,$D130,Y$12:Y130)+SUMIF($D$12:$D130,$D130,Z$12:Z130)),2)) - SUMIF($D$12:$D129,$D130,AB$12:AB129),2),"")</f>
        <v/>
      </c>
      <c r="AC130" s="251" t="str">
        <f>IF(AND(Y130&lt;&gt;"",Z130&lt;&gt;"",AA130&lt;&gt;"",X130&lt;&gt;"",AP130&lt;&gt;""),IF(OR(X130="OZZ",X130="ZZ"),ROUND(0-SUMIF($D$12:$D129,$D130,AC$12:AC129),2),IF(AA130=0,0,ROUND(MIN(MIN(17300,TRUNC(0.75*(SUMIF($D$12:$D$2012,$D130,Y$12:Y$2012)+SUMIF($D$12:$D$2012,$D130,Z$12:Z$2012)),2)+SUMIF($D$12:$D130,$D130,AP$12:AP130))-SUMIF($D$12:$D129,$D130,AC$12:AC129)-SUMIF($D$12:$D$2012,$D130,AB$12:AB$2012),AP130),2))),"")</f>
        <v/>
      </c>
      <c r="AD130" s="250" t="str">
        <f>IF(X130&lt;&gt;"",1000 - SUMIF($D$12:$D129,$D130,AD$12:AD129),"")</f>
        <v/>
      </c>
      <c r="AE130" s="252"/>
      <c r="AF130" s="253"/>
      <c r="AG130" s="254"/>
      <c r="AH130" s="255" t="str">
        <f t="shared" si="40"/>
        <v/>
      </c>
      <c r="AI130" s="256"/>
      <c r="AJ130" s="253"/>
      <c r="AK130" s="254"/>
      <c r="AL130" s="255" t="str">
        <f t="shared" si="41"/>
        <v/>
      </c>
      <c r="AM130" s="256"/>
      <c r="AN130" s="253"/>
      <c r="AO130" s="254"/>
      <c r="AP130" s="255" t="str">
        <f t="shared" si="21"/>
        <v/>
      </c>
      <c r="AQ130" s="116"/>
      <c r="AR130" s="116"/>
      <c r="AS130" s="117"/>
      <c r="AT130" s="118"/>
      <c r="AU130" s="119" t="str">
        <f>IF(D130&lt;&gt; "", IF(COUNTIF($D$12:$D130,$D130)&gt;1,0,IF(SUM(N130,U130,AB130)&gt;0,IF(AND(X130="",OR(Q130&lt;&gt;"",J130&lt;&gt;"")),IF(Q130&lt;&gt;"",Q130,IF(J130&lt;&gt;"",J130,0)),IF(AND(Q130&lt;&gt;"",J130&lt;&gt;"",Q130=J130),Q130,X130)),0)),"")</f>
        <v/>
      </c>
      <c r="AV130" s="119" t="str">
        <f>IF(D130&lt;&gt;"",IF(COUNTIF($D$12:$D130,$D130)&gt;1,0,IF(SUM(O130,V130,AC130)&gt;0,IF(AND(X130="",OR(Q130&lt;&gt;"",J130&lt;&gt;"")),IF(Q130&lt;&gt;"",Q130,IF(J130&lt;&gt;"",J130,0)),IF(AND(Q130&lt;&gt;"",J130&lt;&gt;"",Q130=J130),Q130,X130)),0)),"")</f>
        <v/>
      </c>
      <c r="AW130" s="119" t="str">
        <f>IF(D130&lt;&gt;"",IF(COUNTIF($D$12:$D130,$D130)&gt;1,0,IF(SUM(P130,W130,AD130)&gt;0,IF(AND(X130="",OR(Q130&lt;&gt;"",J130&lt;&gt;"")),IF(Q130&lt;&gt;"",Q130,IF(J130&lt;&gt;"",J130,0)),IF(AND(Q130&lt;&gt;"",J130&lt;&gt;"",Q130=J130),Q130,X130)),0)),"")</f>
        <v/>
      </c>
      <c r="AX130" s="118" t="str">
        <f t="shared" si="22"/>
        <v/>
      </c>
      <c r="AY130" s="118" t="str">
        <f t="shared" si="23"/>
        <v/>
      </c>
      <c r="AZ130" s="118" t="str">
        <f t="shared" si="24"/>
        <v/>
      </c>
      <c r="BA130" s="118" t="str">
        <f t="shared" si="25"/>
        <v/>
      </c>
      <c r="BB130" s="118" t="str">
        <f t="shared" si="26"/>
        <v/>
      </c>
      <c r="BC130" s="118" t="str">
        <f t="shared" si="27"/>
        <v/>
      </c>
      <c r="BD130" s="118" t="str">
        <f t="shared" si="28"/>
        <v/>
      </c>
      <c r="BE130" s="118" t="str">
        <f t="shared" si="29"/>
        <v/>
      </c>
      <c r="BF130" s="118" t="str">
        <f t="shared" si="30"/>
        <v/>
      </c>
      <c r="BG130" s="120"/>
      <c r="BH130" s="120" t="str">
        <f t="shared" si="31"/>
        <v/>
      </c>
      <c r="BI130" s="120" t="str">
        <f t="shared" si="32"/>
        <v/>
      </c>
      <c r="BJ130" s="121"/>
      <c r="BK130" s="120" t="str">
        <f t="shared" si="33"/>
        <v/>
      </c>
      <c r="BL130" s="120" t="str">
        <f t="shared" si="34"/>
        <v/>
      </c>
      <c r="BM130" s="120" t="str">
        <f t="shared" si="35"/>
        <v/>
      </c>
      <c r="BN130" s="120" t="str">
        <f t="shared" si="36"/>
        <v/>
      </c>
      <c r="BO130" s="98" t="str">
        <f t="shared" si="37"/>
        <v/>
      </c>
      <c r="BP130" s="98" t="str">
        <f t="shared" si="38"/>
        <v/>
      </c>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row>
    <row r="131" spans="1:97" s="4" customFormat="1" ht="18.75" customHeight="1" x14ac:dyDescent="0.2">
      <c r="A131" s="3">
        <f t="shared" si="39"/>
        <v>119</v>
      </c>
      <c r="B131" s="263"/>
      <c r="C131" s="263"/>
      <c r="D131" s="263"/>
      <c r="E131" s="259"/>
      <c r="F131" s="259"/>
      <c r="G131" s="43"/>
      <c r="H131" s="264"/>
      <c r="I131" s="261"/>
      <c r="J131" s="106"/>
      <c r="K131" s="247"/>
      <c r="L131" s="247"/>
      <c r="M131" s="247"/>
      <c r="N131" s="248" t="str">
        <f>IF(AND(K131&lt;&gt;"",L131&lt;&gt;"",J131&lt;&gt;""),ROUND(MIN(IF(OR(J131="OZZ",J131="ZZ"),5000,17300),TRUNC(0.75*(SUMIF($D$12:$D131,$D131,K$12:K131)+SUMIF($D$12:$D131,$D131,L$12:L131)),2)) - SUMIF($D$12:$D130,$D131,N$12:N130),2),"")</f>
        <v/>
      </c>
      <c r="O131" s="249" t="str">
        <f>IF(AND(K131&lt;&gt;"",L131&lt;&gt;"",M131&lt;&gt;"",J131&lt;&gt;"",AH131&lt;&gt;""),IF(OR(J131="OZZ",J131="ZZ"),ROUND(0-SUMIF($D$12:$D130,$D131,O$12:O130),2),IF(M131=0,0,ROUND(MIN(MIN(17300,TRUNC(0.75*(SUMIF($D$12:$D$2012,$D131,K$12:K$2012)+SUMIF($D$12:$D$2012,$D131,L$12:L$2012)),2)+SUMIF($D$12:$D131,$D131,AH$12:AH131))-SUMIF($D$12:$D130,$D131,O$12:O130)-SUMIF($D$12:$D$2012,$D131,N$12:N$2012),AH131),2))),"")</f>
        <v/>
      </c>
      <c r="P131" s="250" t="str">
        <f>IF(J131&lt;&gt;"",1000 - SUMIF($D$12:$D130,$D131,P$12:P130),"")</f>
        <v/>
      </c>
      <c r="Q131" s="106"/>
      <c r="R131" s="247"/>
      <c r="S131" s="247"/>
      <c r="T131" s="247"/>
      <c r="U131" s="248" t="str">
        <f>IF(AND(R131&lt;&gt;"",S131&lt;&gt;"",Q131&lt;&gt;""),ROUND(MIN(IF(OR(Q131="OZZ",Q131="ZZ"),5000,17300),TRUNC(0.75*(SUMIF($D$12:$D131,$D131,R$12:R131)+SUMIF($D$12:$D131,$D131,S$12:S131)),2)) - SUMIF($D$12:$D130,$D131,U$12:U130),2),"")</f>
        <v/>
      </c>
      <c r="V131" s="248" t="str">
        <f>IF(AND(R131&lt;&gt;"",S131&lt;&gt;"",T131&lt;&gt;"",Q131&lt;&gt;"",AL131&lt;&gt;""),IF(OR(Q131="OZZ",Q131="ZZ"),ROUND(0-SUMIF($D$12:$D130,$D131,V$12:V130),2),IF(T131=0,0,ROUND(MIN(MIN(17300,TRUNC(0.75*(SUMIF($D$12:$D$2012,$D131,R$12:R$2012)+SUMIF($D$12:$D$2012,$D131,S$12:S$2012)),2)+SUMIF($D$12:$D131,$D131,AL$12:AL131))-SUMIF($D$12:$D130,$D131,V$12:V130)-SUMIF($D$12:$D$2012,$D131,U$12:U$2012),AL131),2))),"")</f>
        <v/>
      </c>
      <c r="W131" s="250" t="str">
        <f>IF(Q131&lt;&gt;"",1000 - SUMIF($D$12:$D130,$D131,W$12:W130),"")</f>
        <v/>
      </c>
      <c r="X131" s="106"/>
      <c r="Y131" s="247"/>
      <c r="Z131" s="247"/>
      <c r="AA131" s="247"/>
      <c r="AB131" s="248" t="str">
        <f>IF(AND(Y131&lt;&gt;"",Z131&lt;&gt;"",X131&lt;&gt;""),ROUND(MIN(IF(OR(X131="OZZ",X131="ZZ"),5000,17300),TRUNC(0.75*(SUMIF($D$12:$D131,$D131,Y$12:Y131)+SUMIF($D$12:$D131,$D131,Z$12:Z131)),2)) - SUMIF($D$12:$D130,$D131,AB$12:AB130),2),"")</f>
        <v/>
      </c>
      <c r="AC131" s="251" t="str">
        <f>IF(AND(Y131&lt;&gt;"",Z131&lt;&gt;"",AA131&lt;&gt;"",X131&lt;&gt;"",AP131&lt;&gt;""),IF(OR(X131="OZZ",X131="ZZ"),ROUND(0-SUMIF($D$12:$D130,$D131,AC$12:AC130),2),IF(AA131=0,0,ROUND(MIN(MIN(17300,TRUNC(0.75*(SUMIF($D$12:$D$2012,$D131,Y$12:Y$2012)+SUMIF($D$12:$D$2012,$D131,Z$12:Z$2012)),2)+SUMIF($D$12:$D131,$D131,AP$12:AP131))-SUMIF($D$12:$D130,$D131,AC$12:AC130)-SUMIF($D$12:$D$2012,$D131,AB$12:AB$2012),AP131),2))),"")</f>
        <v/>
      </c>
      <c r="AD131" s="250" t="str">
        <f>IF(X131&lt;&gt;"",1000 - SUMIF($D$12:$D130,$D131,AD$12:AD130),"")</f>
        <v/>
      </c>
      <c r="AE131" s="252"/>
      <c r="AF131" s="253"/>
      <c r="AG131" s="254"/>
      <c r="AH131" s="255" t="str">
        <f t="shared" si="40"/>
        <v/>
      </c>
      <c r="AI131" s="256"/>
      <c r="AJ131" s="253"/>
      <c r="AK131" s="254"/>
      <c r="AL131" s="255" t="str">
        <f t="shared" si="41"/>
        <v/>
      </c>
      <c r="AM131" s="256"/>
      <c r="AN131" s="253"/>
      <c r="AO131" s="254"/>
      <c r="AP131" s="255" t="str">
        <f t="shared" si="21"/>
        <v/>
      </c>
      <c r="AQ131" s="116"/>
      <c r="AR131" s="116"/>
      <c r="AS131" s="117"/>
      <c r="AT131" s="118"/>
      <c r="AU131" s="119" t="str">
        <f>IF(D131&lt;&gt; "", IF(COUNTIF($D$12:$D131,$D131)&gt;1,0,IF(SUM(N131,U131,AB131)&gt;0,IF(AND(X131="",OR(Q131&lt;&gt;"",J131&lt;&gt;"")),IF(Q131&lt;&gt;"",Q131,IF(J131&lt;&gt;"",J131,0)),IF(AND(Q131&lt;&gt;"",J131&lt;&gt;"",Q131=J131),Q131,X131)),0)),"")</f>
        <v/>
      </c>
      <c r="AV131" s="119" t="str">
        <f>IF(D131&lt;&gt;"",IF(COUNTIF($D$12:$D131,$D131)&gt;1,0,IF(SUM(O131,V131,AC131)&gt;0,IF(AND(X131="",OR(Q131&lt;&gt;"",J131&lt;&gt;"")),IF(Q131&lt;&gt;"",Q131,IF(J131&lt;&gt;"",J131,0)),IF(AND(Q131&lt;&gt;"",J131&lt;&gt;"",Q131=J131),Q131,X131)),0)),"")</f>
        <v/>
      </c>
      <c r="AW131" s="119" t="str">
        <f>IF(D131&lt;&gt;"",IF(COUNTIF($D$12:$D131,$D131)&gt;1,0,IF(SUM(P131,W131,AD131)&gt;0,IF(AND(X131="",OR(Q131&lt;&gt;"",J131&lt;&gt;"")),IF(Q131&lt;&gt;"",Q131,IF(J131&lt;&gt;"",J131,0)),IF(AND(Q131&lt;&gt;"",J131&lt;&gt;"",Q131=J131),Q131,X131)),0)),"")</f>
        <v/>
      </c>
      <c r="AX131" s="118" t="str">
        <f t="shared" si="22"/>
        <v/>
      </c>
      <c r="AY131" s="118" t="str">
        <f t="shared" si="23"/>
        <v/>
      </c>
      <c r="AZ131" s="118" t="str">
        <f t="shared" si="24"/>
        <v/>
      </c>
      <c r="BA131" s="118" t="str">
        <f t="shared" si="25"/>
        <v/>
      </c>
      <c r="BB131" s="118" t="str">
        <f t="shared" si="26"/>
        <v/>
      </c>
      <c r="BC131" s="118" t="str">
        <f t="shared" si="27"/>
        <v/>
      </c>
      <c r="BD131" s="118" t="str">
        <f t="shared" si="28"/>
        <v/>
      </c>
      <c r="BE131" s="118" t="str">
        <f t="shared" si="29"/>
        <v/>
      </c>
      <c r="BF131" s="118" t="str">
        <f t="shared" si="30"/>
        <v/>
      </c>
      <c r="BG131" s="120"/>
      <c r="BH131" s="120" t="str">
        <f t="shared" si="31"/>
        <v/>
      </c>
      <c r="BI131" s="120" t="str">
        <f t="shared" si="32"/>
        <v/>
      </c>
      <c r="BJ131" s="121"/>
      <c r="BK131" s="120" t="str">
        <f t="shared" si="33"/>
        <v/>
      </c>
      <c r="BL131" s="120" t="str">
        <f t="shared" si="34"/>
        <v/>
      </c>
      <c r="BM131" s="120" t="str">
        <f t="shared" si="35"/>
        <v/>
      </c>
      <c r="BN131" s="120" t="str">
        <f t="shared" si="36"/>
        <v/>
      </c>
      <c r="BO131" s="98" t="str">
        <f t="shared" si="37"/>
        <v/>
      </c>
      <c r="BP131" s="98" t="str">
        <f t="shared" si="38"/>
        <v/>
      </c>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row>
    <row r="132" spans="1:97" s="4" customFormat="1" ht="18.75" customHeight="1" x14ac:dyDescent="0.2">
      <c r="A132" s="3">
        <f t="shared" si="39"/>
        <v>120</v>
      </c>
      <c r="B132" s="263"/>
      <c r="C132" s="263"/>
      <c r="D132" s="263"/>
      <c r="E132" s="259"/>
      <c r="F132" s="259"/>
      <c r="G132" s="43"/>
      <c r="H132" s="264"/>
      <c r="I132" s="261"/>
      <c r="J132" s="106"/>
      <c r="K132" s="247"/>
      <c r="L132" s="247"/>
      <c r="M132" s="247"/>
      <c r="N132" s="248" t="str">
        <f>IF(AND(K132&lt;&gt;"",L132&lt;&gt;"",J132&lt;&gt;""),ROUND(MIN(IF(OR(J132="OZZ",J132="ZZ"),5000,17300),TRUNC(0.75*(SUMIF($D$12:$D132,$D132,K$12:K132)+SUMIF($D$12:$D132,$D132,L$12:L132)),2)) - SUMIF($D$12:$D131,$D132,N$12:N131),2),"")</f>
        <v/>
      </c>
      <c r="O132" s="249" t="str">
        <f>IF(AND(K132&lt;&gt;"",L132&lt;&gt;"",M132&lt;&gt;"",J132&lt;&gt;"",AH132&lt;&gt;""),IF(OR(J132="OZZ",J132="ZZ"),ROUND(0-SUMIF($D$12:$D131,$D132,O$12:O131),2),IF(M132=0,0,ROUND(MIN(MIN(17300,TRUNC(0.75*(SUMIF($D$12:$D$2012,$D132,K$12:K$2012)+SUMIF($D$12:$D$2012,$D132,L$12:L$2012)),2)+SUMIF($D$12:$D132,$D132,AH$12:AH132))-SUMIF($D$12:$D131,$D132,O$12:O131)-SUMIF($D$12:$D$2012,$D132,N$12:N$2012),AH132),2))),"")</f>
        <v/>
      </c>
      <c r="P132" s="250" t="str">
        <f>IF(J132&lt;&gt;"",1000 - SUMIF($D$12:$D131,$D132,P$12:P131),"")</f>
        <v/>
      </c>
      <c r="Q132" s="106"/>
      <c r="R132" s="247"/>
      <c r="S132" s="247"/>
      <c r="T132" s="247"/>
      <c r="U132" s="248" t="str">
        <f>IF(AND(R132&lt;&gt;"",S132&lt;&gt;"",Q132&lt;&gt;""),ROUND(MIN(IF(OR(Q132="OZZ",Q132="ZZ"),5000,17300),TRUNC(0.75*(SUMIF($D$12:$D132,$D132,R$12:R132)+SUMIF($D$12:$D132,$D132,S$12:S132)),2)) - SUMIF($D$12:$D131,$D132,U$12:U131),2),"")</f>
        <v/>
      </c>
      <c r="V132" s="248" t="str">
        <f>IF(AND(R132&lt;&gt;"",S132&lt;&gt;"",T132&lt;&gt;"",Q132&lt;&gt;"",AL132&lt;&gt;""),IF(OR(Q132="OZZ",Q132="ZZ"),ROUND(0-SUMIF($D$12:$D131,$D132,V$12:V131),2),IF(T132=0,0,ROUND(MIN(MIN(17300,TRUNC(0.75*(SUMIF($D$12:$D$2012,$D132,R$12:R$2012)+SUMIF($D$12:$D$2012,$D132,S$12:S$2012)),2)+SUMIF($D$12:$D132,$D132,AL$12:AL132))-SUMIF($D$12:$D131,$D132,V$12:V131)-SUMIF($D$12:$D$2012,$D132,U$12:U$2012),AL132),2))),"")</f>
        <v/>
      </c>
      <c r="W132" s="250" t="str">
        <f>IF(Q132&lt;&gt;"",1000 - SUMIF($D$12:$D131,$D132,W$12:W131),"")</f>
        <v/>
      </c>
      <c r="X132" s="106"/>
      <c r="Y132" s="247"/>
      <c r="Z132" s="247"/>
      <c r="AA132" s="247"/>
      <c r="AB132" s="248" t="str">
        <f>IF(AND(Y132&lt;&gt;"",Z132&lt;&gt;"",X132&lt;&gt;""),ROUND(MIN(IF(OR(X132="OZZ",X132="ZZ"),5000,17300),TRUNC(0.75*(SUMIF($D$12:$D132,$D132,Y$12:Y132)+SUMIF($D$12:$D132,$D132,Z$12:Z132)),2)) - SUMIF($D$12:$D131,$D132,AB$12:AB131),2),"")</f>
        <v/>
      </c>
      <c r="AC132" s="251" t="str">
        <f>IF(AND(Y132&lt;&gt;"",Z132&lt;&gt;"",AA132&lt;&gt;"",X132&lt;&gt;"",AP132&lt;&gt;""),IF(OR(X132="OZZ",X132="ZZ"),ROUND(0-SUMIF($D$12:$D131,$D132,AC$12:AC131),2),IF(AA132=0,0,ROUND(MIN(MIN(17300,TRUNC(0.75*(SUMIF($D$12:$D$2012,$D132,Y$12:Y$2012)+SUMIF($D$12:$D$2012,$D132,Z$12:Z$2012)),2)+SUMIF($D$12:$D132,$D132,AP$12:AP132))-SUMIF($D$12:$D131,$D132,AC$12:AC131)-SUMIF($D$12:$D$2012,$D132,AB$12:AB$2012),AP132),2))),"")</f>
        <v/>
      </c>
      <c r="AD132" s="250" t="str">
        <f>IF(X132&lt;&gt;"",1000 - SUMIF($D$12:$D131,$D132,AD$12:AD131),"")</f>
        <v/>
      </c>
      <c r="AE132" s="252"/>
      <c r="AF132" s="253"/>
      <c r="AG132" s="254"/>
      <c r="AH132" s="255" t="str">
        <f t="shared" si="40"/>
        <v/>
      </c>
      <c r="AI132" s="256"/>
      <c r="AJ132" s="253"/>
      <c r="AK132" s="254"/>
      <c r="AL132" s="255" t="str">
        <f t="shared" si="41"/>
        <v/>
      </c>
      <c r="AM132" s="256"/>
      <c r="AN132" s="253"/>
      <c r="AO132" s="254"/>
      <c r="AP132" s="255" t="str">
        <f t="shared" si="21"/>
        <v/>
      </c>
      <c r="AQ132" s="116"/>
      <c r="AR132" s="116"/>
      <c r="AS132" s="117"/>
      <c r="AT132" s="118"/>
      <c r="AU132" s="119" t="str">
        <f>IF(D132&lt;&gt; "", IF(COUNTIF($D$12:$D132,$D132)&gt;1,0,IF(SUM(N132,U132,AB132)&gt;0,IF(AND(X132="",OR(Q132&lt;&gt;"",J132&lt;&gt;"")),IF(Q132&lt;&gt;"",Q132,IF(J132&lt;&gt;"",J132,0)),IF(AND(Q132&lt;&gt;"",J132&lt;&gt;"",Q132=J132),Q132,X132)),0)),"")</f>
        <v/>
      </c>
      <c r="AV132" s="119" t="str">
        <f>IF(D132&lt;&gt;"",IF(COUNTIF($D$12:$D132,$D132)&gt;1,0,IF(SUM(O132,V132,AC132)&gt;0,IF(AND(X132="",OR(Q132&lt;&gt;"",J132&lt;&gt;"")),IF(Q132&lt;&gt;"",Q132,IF(J132&lt;&gt;"",J132,0)),IF(AND(Q132&lt;&gt;"",J132&lt;&gt;"",Q132=J132),Q132,X132)),0)),"")</f>
        <v/>
      </c>
      <c r="AW132" s="119" t="str">
        <f>IF(D132&lt;&gt;"",IF(COUNTIF($D$12:$D132,$D132)&gt;1,0,IF(SUM(P132,W132,AD132)&gt;0,IF(AND(X132="",OR(Q132&lt;&gt;"",J132&lt;&gt;"")),IF(Q132&lt;&gt;"",Q132,IF(J132&lt;&gt;"",J132,0)),IF(AND(Q132&lt;&gt;"",J132&lt;&gt;"",Q132=J132),Q132,X132)),0)),"")</f>
        <v/>
      </c>
      <c r="AX132" s="118" t="str">
        <f t="shared" si="22"/>
        <v/>
      </c>
      <c r="AY132" s="118" t="str">
        <f t="shared" si="23"/>
        <v/>
      </c>
      <c r="AZ132" s="118" t="str">
        <f t="shared" si="24"/>
        <v/>
      </c>
      <c r="BA132" s="118" t="str">
        <f t="shared" si="25"/>
        <v/>
      </c>
      <c r="BB132" s="118" t="str">
        <f t="shared" si="26"/>
        <v/>
      </c>
      <c r="BC132" s="118" t="str">
        <f t="shared" si="27"/>
        <v/>
      </c>
      <c r="BD132" s="118" t="str">
        <f t="shared" si="28"/>
        <v/>
      </c>
      <c r="BE132" s="118" t="str">
        <f t="shared" si="29"/>
        <v/>
      </c>
      <c r="BF132" s="118" t="str">
        <f t="shared" si="30"/>
        <v/>
      </c>
      <c r="BG132" s="120"/>
      <c r="BH132" s="120" t="str">
        <f t="shared" si="31"/>
        <v/>
      </c>
      <c r="BI132" s="120" t="str">
        <f t="shared" si="32"/>
        <v/>
      </c>
      <c r="BJ132" s="121"/>
      <c r="BK132" s="120" t="str">
        <f t="shared" si="33"/>
        <v/>
      </c>
      <c r="BL132" s="120" t="str">
        <f t="shared" si="34"/>
        <v/>
      </c>
      <c r="BM132" s="120" t="str">
        <f t="shared" si="35"/>
        <v/>
      </c>
      <c r="BN132" s="120" t="str">
        <f t="shared" si="36"/>
        <v/>
      </c>
      <c r="BO132" s="98" t="str">
        <f t="shared" si="37"/>
        <v/>
      </c>
      <c r="BP132" s="98" t="str">
        <f t="shared" si="38"/>
        <v/>
      </c>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row>
    <row r="133" spans="1:97" s="4" customFormat="1" ht="18.75" customHeight="1" x14ac:dyDescent="0.2">
      <c r="A133" s="3">
        <f t="shared" si="39"/>
        <v>121</v>
      </c>
      <c r="B133" s="263"/>
      <c r="C133" s="263"/>
      <c r="D133" s="263"/>
      <c r="E133" s="259"/>
      <c r="F133" s="259"/>
      <c r="G133" s="43"/>
      <c r="H133" s="264"/>
      <c r="I133" s="261"/>
      <c r="J133" s="106"/>
      <c r="K133" s="247"/>
      <c r="L133" s="247"/>
      <c r="M133" s="247"/>
      <c r="N133" s="248" t="str">
        <f>IF(AND(K133&lt;&gt;"",L133&lt;&gt;"",J133&lt;&gt;""),ROUND(MIN(IF(OR(J133="OZZ",J133="ZZ"),5000,17300),TRUNC(0.75*(SUMIF($D$12:$D133,$D133,K$12:K133)+SUMIF($D$12:$D133,$D133,L$12:L133)),2)) - SUMIF($D$12:$D132,$D133,N$12:N132),2),"")</f>
        <v/>
      </c>
      <c r="O133" s="249" t="str">
        <f>IF(AND(K133&lt;&gt;"",L133&lt;&gt;"",M133&lt;&gt;"",J133&lt;&gt;"",AH133&lt;&gt;""),IF(OR(J133="OZZ",J133="ZZ"),ROUND(0-SUMIF($D$12:$D132,$D133,O$12:O132),2),IF(M133=0,0,ROUND(MIN(MIN(17300,TRUNC(0.75*(SUMIF($D$12:$D$2012,$D133,K$12:K$2012)+SUMIF($D$12:$D$2012,$D133,L$12:L$2012)),2)+SUMIF($D$12:$D133,$D133,AH$12:AH133))-SUMIF($D$12:$D132,$D133,O$12:O132)-SUMIF($D$12:$D$2012,$D133,N$12:N$2012),AH133),2))),"")</f>
        <v/>
      </c>
      <c r="P133" s="250" t="str">
        <f>IF(J133&lt;&gt;"",1000 - SUMIF($D$12:$D132,$D133,P$12:P132),"")</f>
        <v/>
      </c>
      <c r="Q133" s="106"/>
      <c r="R133" s="247"/>
      <c r="S133" s="247"/>
      <c r="T133" s="247"/>
      <c r="U133" s="248" t="str">
        <f>IF(AND(R133&lt;&gt;"",S133&lt;&gt;"",Q133&lt;&gt;""),ROUND(MIN(IF(OR(Q133="OZZ",Q133="ZZ"),5000,17300),TRUNC(0.75*(SUMIF($D$12:$D133,$D133,R$12:R133)+SUMIF($D$12:$D133,$D133,S$12:S133)),2)) - SUMIF($D$12:$D132,$D133,U$12:U132),2),"")</f>
        <v/>
      </c>
      <c r="V133" s="248" t="str">
        <f>IF(AND(R133&lt;&gt;"",S133&lt;&gt;"",T133&lt;&gt;"",Q133&lt;&gt;"",AL133&lt;&gt;""),IF(OR(Q133="OZZ",Q133="ZZ"),ROUND(0-SUMIF($D$12:$D132,$D133,V$12:V132),2),IF(T133=0,0,ROUND(MIN(MIN(17300,TRUNC(0.75*(SUMIF($D$12:$D$2012,$D133,R$12:R$2012)+SUMIF($D$12:$D$2012,$D133,S$12:S$2012)),2)+SUMIF($D$12:$D133,$D133,AL$12:AL133))-SUMIF($D$12:$D132,$D133,V$12:V132)-SUMIF($D$12:$D$2012,$D133,U$12:U$2012),AL133),2))),"")</f>
        <v/>
      </c>
      <c r="W133" s="250" t="str">
        <f>IF(Q133&lt;&gt;"",1000 - SUMIF($D$12:$D132,$D133,W$12:W132),"")</f>
        <v/>
      </c>
      <c r="X133" s="106"/>
      <c r="Y133" s="247"/>
      <c r="Z133" s="247"/>
      <c r="AA133" s="247"/>
      <c r="AB133" s="248" t="str">
        <f>IF(AND(Y133&lt;&gt;"",Z133&lt;&gt;"",X133&lt;&gt;""),ROUND(MIN(IF(OR(X133="OZZ",X133="ZZ"),5000,17300),TRUNC(0.75*(SUMIF($D$12:$D133,$D133,Y$12:Y133)+SUMIF($D$12:$D133,$D133,Z$12:Z133)),2)) - SUMIF($D$12:$D132,$D133,AB$12:AB132),2),"")</f>
        <v/>
      </c>
      <c r="AC133" s="251" t="str">
        <f>IF(AND(Y133&lt;&gt;"",Z133&lt;&gt;"",AA133&lt;&gt;"",X133&lt;&gt;"",AP133&lt;&gt;""),IF(OR(X133="OZZ",X133="ZZ"),ROUND(0-SUMIF($D$12:$D132,$D133,AC$12:AC132),2),IF(AA133=0,0,ROUND(MIN(MIN(17300,TRUNC(0.75*(SUMIF($D$12:$D$2012,$D133,Y$12:Y$2012)+SUMIF($D$12:$D$2012,$D133,Z$12:Z$2012)),2)+SUMIF($D$12:$D133,$D133,AP$12:AP133))-SUMIF($D$12:$D132,$D133,AC$12:AC132)-SUMIF($D$12:$D$2012,$D133,AB$12:AB$2012),AP133),2))),"")</f>
        <v/>
      </c>
      <c r="AD133" s="250" t="str">
        <f>IF(X133&lt;&gt;"",1000 - SUMIF($D$12:$D132,$D133,AD$12:AD132),"")</f>
        <v/>
      </c>
      <c r="AE133" s="252"/>
      <c r="AF133" s="253"/>
      <c r="AG133" s="254"/>
      <c r="AH133" s="255" t="str">
        <f t="shared" si="40"/>
        <v/>
      </c>
      <c r="AI133" s="256"/>
      <c r="AJ133" s="253"/>
      <c r="AK133" s="254"/>
      <c r="AL133" s="255" t="str">
        <f t="shared" si="41"/>
        <v/>
      </c>
      <c r="AM133" s="256"/>
      <c r="AN133" s="253"/>
      <c r="AO133" s="254"/>
      <c r="AP133" s="255" t="str">
        <f t="shared" si="21"/>
        <v/>
      </c>
      <c r="AQ133" s="116"/>
      <c r="AR133" s="116"/>
      <c r="AS133" s="117"/>
      <c r="AT133" s="118"/>
      <c r="AU133" s="119" t="str">
        <f>IF(D133&lt;&gt; "", IF(COUNTIF($D$12:$D133,$D133)&gt;1,0,IF(SUM(N133,U133,AB133)&gt;0,IF(AND(X133="",OR(Q133&lt;&gt;"",J133&lt;&gt;"")),IF(Q133&lt;&gt;"",Q133,IF(J133&lt;&gt;"",J133,0)),IF(AND(Q133&lt;&gt;"",J133&lt;&gt;"",Q133=J133),Q133,X133)),0)),"")</f>
        <v/>
      </c>
      <c r="AV133" s="119" t="str">
        <f>IF(D133&lt;&gt;"",IF(COUNTIF($D$12:$D133,$D133)&gt;1,0,IF(SUM(O133,V133,AC133)&gt;0,IF(AND(X133="",OR(Q133&lt;&gt;"",J133&lt;&gt;"")),IF(Q133&lt;&gt;"",Q133,IF(J133&lt;&gt;"",J133,0)),IF(AND(Q133&lt;&gt;"",J133&lt;&gt;"",Q133=J133),Q133,X133)),0)),"")</f>
        <v/>
      </c>
      <c r="AW133" s="119" t="str">
        <f>IF(D133&lt;&gt;"",IF(COUNTIF($D$12:$D133,$D133)&gt;1,0,IF(SUM(P133,W133,AD133)&gt;0,IF(AND(X133="",OR(Q133&lt;&gt;"",J133&lt;&gt;"")),IF(Q133&lt;&gt;"",Q133,IF(J133&lt;&gt;"",J133,0)),IF(AND(Q133&lt;&gt;"",J133&lt;&gt;"",Q133=J133),Q133,X133)),0)),"")</f>
        <v/>
      </c>
      <c r="AX133" s="118" t="str">
        <f t="shared" si="22"/>
        <v/>
      </c>
      <c r="AY133" s="118" t="str">
        <f t="shared" si="23"/>
        <v/>
      </c>
      <c r="AZ133" s="118" t="str">
        <f t="shared" si="24"/>
        <v/>
      </c>
      <c r="BA133" s="118" t="str">
        <f t="shared" si="25"/>
        <v/>
      </c>
      <c r="BB133" s="118" t="str">
        <f t="shared" si="26"/>
        <v/>
      </c>
      <c r="BC133" s="118" t="str">
        <f t="shared" si="27"/>
        <v/>
      </c>
      <c r="BD133" s="118" t="str">
        <f t="shared" si="28"/>
        <v/>
      </c>
      <c r="BE133" s="118" t="str">
        <f t="shared" si="29"/>
        <v/>
      </c>
      <c r="BF133" s="118" t="str">
        <f t="shared" si="30"/>
        <v/>
      </c>
      <c r="BG133" s="120"/>
      <c r="BH133" s="120" t="str">
        <f t="shared" si="31"/>
        <v/>
      </c>
      <c r="BI133" s="120" t="str">
        <f t="shared" si="32"/>
        <v/>
      </c>
      <c r="BJ133" s="121"/>
      <c r="BK133" s="120" t="str">
        <f t="shared" si="33"/>
        <v/>
      </c>
      <c r="BL133" s="120" t="str">
        <f t="shared" si="34"/>
        <v/>
      </c>
      <c r="BM133" s="120" t="str">
        <f t="shared" si="35"/>
        <v/>
      </c>
      <c r="BN133" s="120" t="str">
        <f t="shared" si="36"/>
        <v/>
      </c>
      <c r="BO133" s="98" t="str">
        <f t="shared" si="37"/>
        <v/>
      </c>
      <c r="BP133" s="98" t="str">
        <f t="shared" si="38"/>
        <v/>
      </c>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row>
    <row r="134" spans="1:97" s="4" customFormat="1" ht="18.75" customHeight="1" x14ac:dyDescent="0.2">
      <c r="A134" s="3">
        <f t="shared" si="39"/>
        <v>122</v>
      </c>
      <c r="B134" s="263"/>
      <c r="C134" s="263"/>
      <c r="D134" s="263"/>
      <c r="E134" s="259"/>
      <c r="F134" s="259"/>
      <c r="G134" s="43"/>
      <c r="H134" s="264"/>
      <c r="I134" s="261"/>
      <c r="J134" s="106"/>
      <c r="K134" s="247"/>
      <c r="L134" s="247"/>
      <c r="M134" s="247"/>
      <c r="N134" s="248" t="str">
        <f>IF(AND(K134&lt;&gt;"",L134&lt;&gt;"",J134&lt;&gt;""),ROUND(MIN(IF(OR(J134="OZZ",J134="ZZ"),5000,17300),TRUNC(0.75*(SUMIF($D$12:$D134,$D134,K$12:K134)+SUMIF($D$12:$D134,$D134,L$12:L134)),2)) - SUMIF($D$12:$D133,$D134,N$12:N133),2),"")</f>
        <v/>
      </c>
      <c r="O134" s="249" t="str">
        <f>IF(AND(K134&lt;&gt;"",L134&lt;&gt;"",M134&lt;&gt;"",J134&lt;&gt;"",AH134&lt;&gt;""),IF(OR(J134="OZZ",J134="ZZ"),ROUND(0-SUMIF($D$12:$D133,$D134,O$12:O133),2),IF(M134=0,0,ROUND(MIN(MIN(17300,TRUNC(0.75*(SUMIF($D$12:$D$2012,$D134,K$12:K$2012)+SUMIF($D$12:$D$2012,$D134,L$12:L$2012)),2)+SUMIF($D$12:$D134,$D134,AH$12:AH134))-SUMIF($D$12:$D133,$D134,O$12:O133)-SUMIF($D$12:$D$2012,$D134,N$12:N$2012),AH134),2))),"")</f>
        <v/>
      </c>
      <c r="P134" s="250" t="str">
        <f>IF(J134&lt;&gt;"",1000 - SUMIF($D$12:$D133,$D134,P$12:P133),"")</f>
        <v/>
      </c>
      <c r="Q134" s="106"/>
      <c r="R134" s="247"/>
      <c r="S134" s="247"/>
      <c r="T134" s="247"/>
      <c r="U134" s="248" t="str">
        <f>IF(AND(R134&lt;&gt;"",S134&lt;&gt;"",Q134&lt;&gt;""),ROUND(MIN(IF(OR(Q134="OZZ",Q134="ZZ"),5000,17300),TRUNC(0.75*(SUMIF($D$12:$D134,$D134,R$12:R134)+SUMIF($D$12:$D134,$D134,S$12:S134)),2)) - SUMIF($D$12:$D133,$D134,U$12:U133),2),"")</f>
        <v/>
      </c>
      <c r="V134" s="248" t="str">
        <f>IF(AND(R134&lt;&gt;"",S134&lt;&gt;"",T134&lt;&gt;"",Q134&lt;&gt;"",AL134&lt;&gt;""),IF(OR(Q134="OZZ",Q134="ZZ"),ROUND(0-SUMIF($D$12:$D133,$D134,V$12:V133),2),IF(T134=0,0,ROUND(MIN(MIN(17300,TRUNC(0.75*(SUMIF($D$12:$D$2012,$D134,R$12:R$2012)+SUMIF($D$12:$D$2012,$D134,S$12:S$2012)),2)+SUMIF($D$12:$D134,$D134,AL$12:AL134))-SUMIF($D$12:$D133,$D134,V$12:V133)-SUMIF($D$12:$D$2012,$D134,U$12:U$2012),AL134),2))),"")</f>
        <v/>
      </c>
      <c r="W134" s="250" t="str">
        <f>IF(Q134&lt;&gt;"",1000 - SUMIF($D$12:$D133,$D134,W$12:W133),"")</f>
        <v/>
      </c>
      <c r="X134" s="106"/>
      <c r="Y134" s="247"/>
      <c r="Z134" s="247"/>
      <c r="AA134" s="247"/>
      <c r="AB134" s="248" t="str">
        <f>IF(AND(Y134&lt;&gt;"",Z134&lt;&gt;"",X134&lt;&gt;""),ROUND(MIN(IF(OR(X134="OZZ",X134="ZZ"),5000,17300),TRUNC(0.75*(SUMIF($D$12:$D134,$D134,Y$12:Y134)+SUMIF($D$12:$D134,$D134,Z$12:Z134)),2)) - SUMIF($D$12:$D133,$D134,AB$12:AB133),2),"")</f>
        <v/>
      </c>
      <c r="AC134" s="251" t="str">
        <f>IF(AND(Y134&lt;&gt;"",Z134&lt;&gt;"",AA134&lt;&gt;"",X134&lt;&gt;"",AP134&lt;&gt;""),IF(OR(X134="OZZ",X134="ZZ"),ROUND(0-SUMIF($D$12:$D133,$D134,AC$12:AC133),2),IF(AA134=0,0,ROUND(MIN(MIN(17300,TRUNC(0.75*(SUMIF($D$12:$D$2012,$D134,Y$12:Y$2012)+SUMIF($D$12:$D$2012,$D134,Z$12:Z$2012)),2)+SUMIF($D$12:$D134,$D134,AP$12:AP134))-SUMIF($D$12:$D133,$D134,AC$12:AC133)-SUMIF($D$12:$D$2012,$D134,AB$12:AB$2012),AP134),2))),"")</f>
        <v/>
      </c>
      <c r="AD134" s="250" t="str">
        <f>IF(X134&lt;&gt;"",1000 - SUMIF($D$12:$D133,$D134,AD$12:AD133),"")</f>
        <v/>
      </c>
      <c r="AE134" s="252"/>
      <c r="AF134" s="253"/>
      <c r="AG134" s="254"/>
      <c r="AH134" s="255" t="str">
        <f t="shared" si="40"/>
        <v/>
      </c>
      <c r="AI134" s="256"/>
      <c r="AJ134" s="253"/>
      <c r="AK134" s="254"/>
      <c r="AL134" s="255" t="str">
        <f t="shared" si="41"/>
        <v/>
      </c>
      <c r="AM134" s="256"/>
      <c r="AN134" s="253"/>
      <c r="AO134" s="254"/>
      <c r="AP134" s="255" t="str">
        <f t="shared" si="21"/>
        <v/>
      </c>
      <c r="AQ134" s="116"/>
      <c r="AR134" s="116"/>
      <c r="AS134" s="117"/>
      <c r="AT134" s="118"/>
      <c r="AU134" s="119" t="str">
        <f>IF(D134&lt;&gt; "", IF(COUNTIF($D$12:$D134,$D134)&gt;1,0,IF(SUM(N134,U134,AB134)&gt;0,IF(AND(X134="",OR(Q134&lt;&gt;"",J134&lt;&gt;"")),IF(Q134&lt;&gt;"",Q134,IF(J134&lt;&gt;"",J134,0)),IF(AND(Q134&lt;&gt;"",J134&lt;&gt;"",Q134=J134),Q134,X134)),0)),"")</f>
        <v/>
      </c>
      <c r="AV134" s="119" t="str">
        <f>IF(D134&lt;&gt;"",IF(COUNTIF($D$12:$D134,$D134)&gt;1,0,IF(SUM(O134,V134,AC134)&gt;0,IF(AND(X134="",OR(Q134&lt;&gt;"",J134&lt;&gt;"")),IF(Q134&lt;&gt;"",Q134,IF(J134&lt;&gt;"",J134,0)),IF(AND(Q134&lt;&gt;"",J134&lt;&gt;"",Q134=J134),Q134,X134)),0)),"")</f>
        <v/>
      </c>
      <c r="AW134" s="119" t="str">
        <f>IF(D134&lt;&gt;"",IF(COUNTIF($D$12:$D134,$D134)&gt;1,0,IF(SUM(P134,W134,AD134)&gt;0,IF(AND(X134="",OR(Q134&lt;&gt;"",J134&lt;&gt;"")),IF(Q134&lt;&gt;"",Q134,IF(J134&lt;&gt;"",J134,0)),IF(AND(Q134&lt;&gt;"",J134&lt;&gt;"",Q134=J134),Q134,X134)),0)),"")</f>
        <v/>
      </c>
      <c r="AX134" s="118" t="str">
        <f t="shared" si="22"/>
        <v/>
      </c>
      <c r="AY134" s="118" t="str">
        <f t="shared" si="23"/>
        <v/>
      </c>
      <c r="AZ134" s="118" t="str">
        <f t="shared" si="24"/>
        <v/>
      </c>
      <c r="BA134" s="118" t="str">
        <f t="shared" si="25"/>
        <v/>
      </c>
      <c r="BB134" s="118" t="str">
        <f t="shared" si="26"/>
        <v/>
      </c>
      <c r="BC134" s="118" t="str">
        <f t="shared" si="27"/>
        <v/>
      </c>
      <c r="BD134" s="118" t="str">
        <f t="shared" si="28"/>
        <v/>
      </c>
      <c r="BE134" s="118" t="str">
        <f t="shared" si="29"/>
        <v/>
      </c>
      <c r="BF134" s="118" t="str">
        <f t="shared" si="30"/>
        <v/>
      </c>
      <c r="BG134" s="120"/>
      <c r="BH134" s="120" t="str">
        <f t="shared" si="31"/>
        <v/>
      </c>
      <c r="BI134" s="120" t="str">
        <f t="shared" si="32"/>
        <v/>
      </c>
      <c r="BJ134" s="121"/>
      <c r="BK134" s="120" t="str">
        <f t="shared" si="33"/>
        <v/>
      </c>
      <c r="BL134" s="120" t="str">
        <f t="shared" si="34"/>
        <v/>
      </c>
      <c r="BM134" s="120" t="str">
        <f t="shared" si="35"/>
        <v/>
      </c>
      <c r="BN134" s="120" t="str">
        <f t="shared" si="36"/>
        <v/>
      </c>
      <c r="BO134" s="98" t="str">
        <f t="shared" si="37"/>
        <v/>
      </c>
      <c r="BP134" s="98" t="str">
        <f t="shared" si="38"/>
        <v/>
      </c>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row>
    <row r="135" spans="1:97" s="4" customFormat="1" ht="18.75" customHeight="1" x14ac:dyDescent="0.2">
      <c r="A135" s="3">
        <f t="shared" si="39"/>
        <v>123</v>
      </c>
      <c r="B135" s="263"/>
      <c r="C135" s="263"/>
      <c r="D135" s="263"/>
      <c r="E135" s="259"/>
      <c r="F135" s="259"/>
      <c r="G135" s="43"/>
      <c r="H135" s="264"/>
      <c r="I135" s="261"/>
      <c r="J135" s="106"/>
      <c r="K135" s="247"/>
      <c r="L135" s="247"/>
      <c r="M135" s="247"/>
      <c r="N135" s="248" t="str">
        <f>IF(AND(K135&lt;&gt;"",L135&lt;&gt;"",J135&lt;&gt;""),ROUND(MIN(IF(OR(J135="OZZ",J135="ZZ"),5000,17300),TRUNC(0.75*(SUMIF($D$12:$D135,$D135,K$12:K135)+SUMIF($D$12:$D135,$D135,L$12:L135)),2)) - SUMIF($D$12:$D134,$D135,N$12:N134),2),"")</f>
        <v/>
      </c>
      <c r="O135" s="249" t="str">
        <f>IF(AND(K135&lt;&gt;"",L135&lt;&gt;"",M135&lt;&gt;"",J135&lt;&gt;"",AH135&lt;&gt;""),IF(OR(J135="OZZ",J135="ZZ"),ROUND(0-SUMIF($D$12:$D134,$D135,O$12:O134),2),IF(M135=0,0,ROUND(MIN(MIN(17300,TRUNC(0.75*(SUMIF($D$12:$D$2012,$D135,K$12:K$2012)+SUMIF($D$12:$D$2012,$D135,L$12:L$2012)),2)+SUMIF($D$12:$D135,$D135,AH$12:AH135))-SUMIF($D$12:$D134,$D135,O$12:O134)-SUMIF($D$12:$D$2012,$D135,N$12:N$2012),AH135),2))),"")</f>
        <v/>
      </c>
      <c r="P135" s="250" t="str">
        <f>IF(J135&lt;&gt;"",1000 - SUMIF($D$12:$D134,$D135,P$12:P134),"")</f>
        <v/>
      </c>
      <c r="Q135" s="106"/>
      <c r="R135" s="247"/>
      <c r="S135" s="247"/>
      <c r="T135" s="247"/>
      <c r="U135" s="248" t="str">
        <f>IF(AND(R135&lt;&gt;"",S135&lt;&gt;"",Q135&lt;&gt;""),ROUND(MIN(IF(OR(Q135="OZZ",Q135="ZZ"),5000,17300),TRUNC(0.75*(SUMIF($D$12:$D135,$D135,R$12:R135)+SUMIF($D$12:$D135,$D135,S$12:S135)),2)) - SUMIF($D$12:$D134,$D135,U$12:U134),2),"")</f>
        <v/>
      </c>
      <c r="V135" s="248" t="str">
        <f>IF(AND(R135&lt;&gt;"",S135&lt;&gt;"",T135&lt;&gt;"",Q135&lt;&gt;"",AL135&lt;&gt;""),IF(OR(Q135="OZZ",Q135="ZZ"),ROUND(0-SUMIF($D$12:$D134,$D135,V$12:V134),2),IF(T135=0,0,ROUND(MIN(MIN(17300,TRUNC(0.75*(SUMIF($D$12:$D$2012,$D135,R$12:R$2012)+SUMIF($D$12:$D$2012,$D135,S$12:S$2012)),2)+SUMIF($D$12:$D135,$D135,AL$12:AL135))-SUMIF($D$12:$D134,$D135,V$12:V134)-SUMIF($D$12:$D$2012,$D135,U$12:U$2012),AL135),2))),"")</f>
        <v/>
      </c>
      <c r="W135" s="250" t="str">
        <f>IF(Q135&lt;&gt;"",1000 - SUMIF($D$12:$D134,$D135,W$12:W134),"")</f>
        <v/>
      </c>
      <c r="X135" s="106"/>
      <c r="Y135" s="247"/>
      <c r="Z135" s="247"/>
      <c r="AA135" s="247"/>
      <c r="AB135" s="248" t="str">
        <f>IF(AND(Y135&lt;&gt;"",Z135&lt;&gt;"",X135&lt;&gt;""),ROUND(MIN(IF(OR(X135="OZZ",X135="ZZ"),5000,17300),TRUNC(0.75*(SUMIF($D$12:$D135,$D135,Y$12:Y135)+SUMIF($D$12:$D135,$D135,Z$12:Z135)),2)) - SUMIF($D$12:$D134,$D135,AB$12:AB134),2),"")</f>
        <v/>
      </c>
      <c r="AC135" s="251" t="str">
        <f>IF(AND(Y135&lt;&gt;"",Z135&lt;&gt;"",AA135&lt;&gt;"",X135&lt;&gt;"",AP135&lt;&gt;""),IF(OR(X135="OZZ",X135="ZZ"),ROUND(0-SUMIF($D$12:$D134,$D135,AC$12:AC134),2),IF(AA135=0,0,ROUND(MIN(MIN(17300,TRUNC(0.75*(SUMIF($D$12:$D$2012,$D135,Y$12:Y$2012)+SUMIF($D$12:$D$2012,$D135,Z$12:Z$2012)),2)+SUMIF($D$12:$D135,$D135,AP$12:AP135))-SUMIF($D$12:$D134,$D135,AC$12:AC134)-SUMIF($D$12:$D$2012,$D135,AB$12:AB$2012),AP135),2))),"")</f>
        <v/>
      </c>
      <c r="AD135" s="250" t="str">
        <f>IF(X135&lt;&gt;"",1000 - SUMIF($D$12:$D134,$D135,AD$12:AD134),"")</f>
        <v/>
      </c>
      <c r="AE135" s="252"/>
      <c r="AF135" s="253"/>
      <c r="AG135" s="254"/>
      <c r="AH135" s="255" t="str">
        <f t="shared" si="40"/>
        <v/>
      </c>
      <c r="AI135" s="256"/>
      <c r="AJ135" s="253"/>
      <c r="AK135" s="254"/>
      <c r="AL135" s="255" t="str">
        <f t="shared" si="41"/>
        <v/>
      </c>
      <c r="AM135" s="256"/>
      <c r="AN135" s="253"/>
      <c r="AO135" s="254"/>
      <c r="AP135" s="255" t="str">
        <f t="shared" si="21"/>
        <v/>
      </c>
      <c r="AQ135" s="116"/>
      <c r="AR135" s="116"/>
      <c r="AS135" s="117"/>
      <c r="AT135" s="118"/>
      <c r="AU135" s="119" t="str">
        <f>IF(D135&lt;&gt; "", IF(COUNTIF($D$12:$D135,$D135)&gt;1,0,IF(SUM(N135,U135,AB135)&gt;0,IF(AND(X135="",OR(Q135&lt;&gt;"",J135&lt;&gt;"")),IF(Q135&lt;&gt;"",Q135,IF(J135&lt;&gt;"",J135,0)),IF(AND(Q135&lt;&gt;"",J135&lt;&gt;"",Q135=J135),Q135,X135)),0)),"")</f>
        <v/>
      </c>
      <c r="AV135" s="119" t="str">
        <f>IF(D135&lt;&gt;"",IF(COUNTIF($D$12:$D135,$D135)&gt;1,0,IF(SUM(O135,V135,AC135)&gt;0,IF(AND(X135="",OR(Q135&lt;&gt;"",J135&lt;&gt;"")),IF(Q135&lt;&gt;"",Q135,IF(J135&lt;&gt;"",J135,0)),IF(AND(Q135&lt;&gt;"",J135&lt;&gt;"",Q135=J135),Q135,X135)),0)),"")</f>
        <v/>
      </c>
      <c r="AW135" s="119" t="str">
        <f>IF(D135&lt;&gt;"",IF(COUNTIF($D$12:$D135,$D135)&gt;1,0,IF(SUM(P135,W135,AD135)&gt;0,IF(AND(X135="",OR(Q135&lt;&gt;"",J135&lt;&gt;"")),IF(Q135&lt;&gt;"",Q135,IF(J135&lt;&gt;"",J135,0)),IF(AND(Q135&lt;&gt;"",J135&lt;&gt;"",Q135=J135),Q135,X135)),0)),"")</f>
        <v/>
      </c>
      <c r="AX135" s="118" t="str">
        <f t="shared" si="22"/>
        <v/>
      </c>
      <c r="AY135" s="118" t="str">
        <f t="shared" si="23"/>
        <v/>
      </c>
      <c r="AZ135" s="118" t="str">
        <f t="shared" si="24"/>
        <v/>
      </c>
      <c r="BA135" s="118" t="str">
        <f t="shared" si="25"/>
        <v/>
      </c>
      <c r="BB135" s="118" t="str">
        <f t="shared" si="26"/>
        <v/>
      </c>
      <c r="BC135" s="118" t="str">
        <f t="shared" si="27"/>
        <v/>
      </c>
      <c r="BD135" s="118" t="str">
        <f t="shared" si="28"/>
        <v/>
      </c>
      <c r="BE135" s="118" t="str">
        <f t="shared" si="29"/>
        <v/>
      </c>
      <c r="BF135" s="118" t="str">
        <f t="shared" si="30"/>
        <v/>
      </c>
      <c r="BG135" s="120"/>
      <c r="BH135" s="120" t="str">
        <f t="shared" si="31"/>
        <v/>
      </c>
      <c r="BI135" s="120" t="str">
        <f t="shared" si="32"/>
        <v/>
      </c>
      <c r="BJ135" s="121"/>
      <c r="BK135" s="120" t="str">
        <f t="shared" si="33"/>
        <v/>
      </c>
      <c r="BL135" s="120" t="str">
        <f t="shared" si="34"/>
        <v/>
      </c>
      <c r="BM135" s="120" t="str">
        <f t="shared" si="35"/>
        <v/>
      </c>
      <c r="BN135" s="120" t="str">
        <f t="shared" si="36"/>
        <v/>
      </c>
      <c r="BO135" s="98" t="str">
        <f t="shared" si="37"/>
        <v/>
      </c>
      <c r="BP135" s="98" t="str">
        <f t="shared" si="38"/>
        <v/>
      </c>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row>
    <row r="136" spans="1:97" s="4" customFormat="1" ht="18.75" customHeight="1" x14ac:dyDescent="0.2">
      <c r="A136" s="3">
        <f t="shared" si="39"/>
        <v>124</v>
      </c>
      <c r="B136" s="263"/>
      <c r="C136" s="263"/>
      <c r="D136" s="263"/>
      <c r="E136" s="259"/>
      <c r="F136" s="259"/>
      <c r="G136" s="43"/>
      <c r="H136" s="264"/>
      <c r="I136" s="261"/>
      <c r="J136" s="106"/>
      <c r="K136" s="247"/>
      <c r="L136" s="247"/>
      <c r="M136" s="247"/>
      <c r="N136" s="248" t="str">
        <f>IF(AND(K136&lt;&gt;"",L136&lt;&gt;"",J136&lt;&gt;""),ROUND(MIN(IF(OR(J136="OZZ",J136="ZZ"),5000,17300),TRUNC(0.75*(SUMIF($D$12:$D136,$D136,K$12:K136)+SUMIF($D$12:$D136,$D136,L$12:L136)),2)) - SUMIF($D$12:$D135,$D136,N$12:N135),2),"")</f>
        <v/>
      </c>
      <c r="O136" s="249" t="str">
        <f>IF(AND(K136&lt;&gt;"",L136&lt;&gt;"",M136&lt;&gt;"",J136&lt;&gt;"",AH136&lt;&gt;""),IF(OR(J136="OZZ",J136="ZZ"),ROUND(0-SUMIF($D$12:$D135,$D136,O$12:O135),2),IF(M136=0,0,ROUND(MIN(MIN(17300,TRUNC(0.75*(SUMIF($D$12:$D$2012,$D136,K$12:K$2012)+SUMIF($D$12:$D$2012,$D136,L$12:L$2012)),2)+SUMIF($D$12:$D136,$D136,AH$12:AH136))-SUMIF($D$12:$D135,$D136,O$12:O135)-SUMIF($D$12:$D$2012,$D136,N$12:N$2012),AH136),2))),"")</f>
        <v/>
      </c>
      <c r="P136" s="250" t="str">
        <f>IF(J136&lt;&gt;"",1000 - SUMIF($D$12:$D135,$D136,P$12:P135),"")</f>
        <v/>
      </c>
      <c r="Q136" s="106"/>
      <c r="R136" s="247"/>
      <c r="S136" s="247"/>
      <c r="T136" s="247"/>
      <c r="U136" s="248" t="str">
        <f>IF(AND(R136&lt;&gt;"",S136&lt;&gt;"",Q136&lt;&gt;""),ROUND(MIN(IF(OR(Q136="OZZ",Q136="ZZ"),5000,17300),TRUNC(0.75*(SUMIF($D$12:$D136,$D136,R$12:R136)+SUMIF($D$12:$D136,$D136,S$12:S136)),2)) - SUMIF($D$12:$D135,$D136,U$12:U135),2),"")</f>
        <v/>
      </c>
      <c r="V136" s="248" t="str">
        <f>IF(AND(R136&lt;&gt;"",S136&lt;&gt;"",T136&lt;&gt;"",Q136&lt;&gt;"",AL136&lt;&gt;""),IF(OR(Q136="OZZ",Q136="ZZ"),ROUND(0-SUMIF($D$12:$D135,$D136,V$12:V135),2),IF(T136=0,0,ROUND(MIN(MIN(17300,TRUNC(0.75*(SUMIF($D$12:$D$2012,$D136,R$12:R$2012)+SUMIF($D$12:$D$2012,$D136,S$12:S$2012)),2)+SUMIF($D$12:$D136,$D136,AL$12:AL136))-SUMIF($D$12:$D135,$D136,V$12:V135)-SUMIF($D$12:$D$2012,$D136,U$12:U$2012),AL136),2))),"")</f>
        <v/>
      </c>
      <c r="W136" s="250" t="str">
        <f>IF(Q136&lt;&gt;"",1000 - SUMIF($D$12:$D135,$D136,W$12:W135),"")</f>
        <v/>
      </c>
      <c r="X136" s="106"/>
      <c r="Y136" s="247"/>
      <c r="Z136" s="247"/>
      <c r="AA136" s="247"/>
      <c r="AB136" s="248" t="str">
        <f>IF(AND(Y136&lt;&gt;"",Z136&lt;&gt;"",X136&lt;&gt;""),ROUND(MIN(IF(OR(X136="OZZ",X136="ZZ"),5000,17300),TRUNC(0.75*(SUMIF($D$12:$D136,$D136,Y$12:Y136)+SUMIF($D$12:$D136,$D136,Z$12:Z136)),2)) - SUMIF($D$12:$D135,$D136,AB$12:AB135),2),"")</f>
        <v/>
      </c>
      <c r="AC136" s="251" t="str">
        <f>IF(AND(Y136&lt;&gt;"",Z136&lt;&gt;"",AA136&lt;&gt;"",X136&lt;&gt;"",AP136&lt;&gt;""),IF(OR(X136="OZZ",X136="ZZ"),ROUND(0-SUMIF($D$12:$D135,$D136,AC$12:AC135),2),IF(AA136=0,0,ROUND(MIN(MIN(17300,TRUNC(0.75*(SUMIF($D$12:$D$2012,$D136,Y$12:Y$2012)+SUMIF($D$12:$D$2012,$D136,Z$12:Z$2012)),2)+SUMIF($D$12:$D136,$D136,AP$12:AP136))-SUMIF($D$12:$D135,$D136,AC$12:AC135)-SUMIF($D$12:$D$2012,$D136,AB$12:AB$2012),AP136),2))),"")</f>
        <v/>
      </c>
      <c r="AD136" s="250" t="str">
        <f>IF(X136&lt;&gt;"",1000 - SUMIF($D$12:$D135,$D136,AD$12:AD135),"")</f>
        <v/>
      </c>
      <c r="AE136" s="252"/>
      <c r="AF136" s="253"/>
      <c r="AG136" s="254"/>
      <c r="AH136" s="255" t="str">
        <f t="shared" si="40"/>
        <v/>
      </c>
      <c r="AI136" s="256"/>
      <c r="AJ136" s="253"/>
      <c r="AK136" s="254"/>
      <c r="AL136" s="255" t="str">
        <f t="shared" si="41"/>
        <v/>
      </c>
      <c r="AM136" s="256"/>
      <c r="AN136" s="253"/>
      <c r="AO136" s="254"/>
      <c r="AP136" s="255" t="str">
        <f t="shared" si="21"/>
        <v/>
      </c>
      <c r="AQ136" s="116"/>
      <c r="AR136" s="116"/>
      <c r="AS136" s="117"/>
      <c r="AT136" s="118"/>
      <c r="AU136" s="119" t="str">
        <f>IF(D136&lt;&gt; "", IF(COUNTIF($D$12:$D136,$D136)&gt;1,0,IF(SUM(N136,U136,AB136)&gt;0,IF(AND(X136="",OR(Q136&lt;&gt;"",J136&lt;&gt;"")),IF(Q136&lt;&gt;"",Q136,IF(J136&lt;&gt;"",J136,0)),IF(AND(Q136&lt;&gt;"",J136&lt;&gt;"",Q136=J136),Q136,X136)),0)),"")</f>
        <v/>
      </c>
      <c r="AV136" s="119" t="str">
        <f>IF(D136&lt;&gt;"",IF(COUNTIF($D$12:$D136,$D136)&gt;1,0,IF(SUM(O136,V136,AC136)&gt;0,IF(AND(X136="",OR(Q136&lt;&gt;"",J136&lt;&gt;"")),IF(Q136&lt;&gt;"",Q136,IF(J136&lt;&gt;"",J136,0)),IF(AND(Q136&lt;&gt;"",J136&lt;&gt;"",Q136=J136),Q136,X136)),0)),"")</f>
        <v/>
      </c>
      <c r="AW136" s="119" t="str">
        <f>IF(D136&lt;&gt;"",IF(COUNTIF($D$12:$D136,$D136)&gt;1,0,IF(SUM(P136,W136,AD136)&gt;0,IF(AND(X136="",OR(Q136&lt;&gt;"",J136&lt;&gt;"")),IF(Q136&lt;&gt;"",Q136,IF(J136&lt;&gt;"",J136,0)),IF(AND(Q136&lt;&gt;"",J136&lt;&gt;"",Q136=J136),Q136,X136)),0)),"")</f>
        <v/>
      </c>
      <c r="AX136" s="118" t="str">
        <f t="shared" si="22"/>
        <v/>
      </c>
      <c r="AY136" s="118" t="str">
        <f t="shared" si="23"/>
        <v/>
      </c>
      <c r="AZ136" s="118" t="str">
        <f t="shared" si="24"/>
        <v/>
      </c>
      <c r="BA136" s="118" t="str">
        <f t="shared" si="25"/>
        <v/>
      </c>
      <c r="BB136" s="118" t="str">
        <f t="shared" si="26"/>
        <v/>
      </c>
      <c r="BC136" s="118" t="str">
        <f t="shared" si="27"/>
        <v/>
      </c>
      <c r="BD136" s="118" t="str">
        <f t="shared" si="28"/>
        <v/>
      </c>
      <c r="BE136" s="118" t="str">
        <f t="shared" si="29"/>
        <v/>
      </c>
      <c r="BF136" s="118" t="str">
        <f t="shared" si="30"/>
        <v/>
      </c>
      <c r="BG136" s="120"/>
      <c r="BH136" s="120" t="str">
        <f t="shared" si="31"/>
        <v/>
      </c>
      <c r="BI136" s="120" t="str">
        <f t="shared" si="32"/>
        <v/>
      </c>
      <c r="BJ136" s="121"/>
      <c r="BK136" s="120" t="str">
        <f t="shared" si="33"/>
        <v/>
      </c>
      <c r="BL136" s="120" t="str">
        <f t="shared" si="34"/>
        <v/>
      </c>
      <c r="BM136" s="120" t="str">
        <f t="shared" si="35"/>
        <v/>
      </c>
      <c r="BN136" s="120" t="str">
        <f t="shared" si="36"/>
        <v/>
      </c>
      <c r="BO136" s="98" t="str">
        <f t="shared" si="37"/>
        <v/>
      </c>
      <c r="BP136" s="98" t="str">
        <f t="shared" si="38"/>
        <v/>
      </c>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row>
    <row r="137" spans="1:97" s="4" customFormat="1" ht="18.75" customHeight="1" x14ac:dyDescent="0.2">
      <c r="A137" s="3">
        <f t="shared" si="39"/>
        <v>125</v>
      </c>
      <c r="B137" s="263"/>
      <c r="C137" s="263"/>
      <c r="D137" s="263"/>
      <c r="E137" s="259"/>
      <c r="F137" s="259"/>
      <c r="G137" s="43"/>
      <c r="H137" s="264"/>
      <c r="I137" s="261"/>
      <c r="J137" s="106"/>
      <c r="K137" s="247"/>
      <c r="L137" s="247"/>
      <c r="M137" s="247"/>
      <c r="N137" s="248" t="str">
        <f>IF(AND(K137&lt;&gt;"",L137&lt;&gt;"",J137&lt;&gt;""),ROUND(MIN(IF(OR(J137="OZZ",J137="ZZ"),5000,17300),TRUNC(0.75*(SUMIF($D$12:$D137,$D137,K$12:K137)+SUMIF($D$12:$D137,$D137,L$12:L137)),2)) - SUMIF($D$12:$D136,$D137,N$12:N136),2),"")</f>
        <v/>
      </c>
      <c r="O137" s="249" t="str">
        <f>IF(AND(K137&lt;&gt;"",L137&lt;&gt;"",M137&lt;&gt;"",J137&lt;&gt;"",AH137&lt;&gt;""),IF(OR(J137="OZZ",J137="ZZ"),ROUND(0-SUMIF($D$12:$D136,$D137,O$12:O136),2),IF(M137=0,0,ROUND(MIN(MIN(17300,TRUNC(0.75*(SUMIF($D$12:$D$2012,$D137,K$12:K$2012)+SUMIF($D$12:$D$2012,$D137,L$12:L$2012)),2)+SUMIF($D$12:$D137,$D137,AH$12:AH137))-SUMIF($D$12:$D136,$D137,O$12:O136)-SUMIF($D$12:$D$2012,$D137,N$12:N$2012),AH137),2))),"")</f>
        <v/>
      </c>
      <c r="P137" s="250" t="str">
        <f>IF(J137&lt;&gt;"",1000 - SUMIF($D$12:$D136,$D137,P$12:P136),"")</f>
        <v/>
      </c>
      <c r="Q137" s="106"/>
      <c r="R137" s="247"/>
      <c r="S137" s="247"/>
      <c r="T137" s="247"/>
      <c r="U137" s="248" t="str">
        <f>IF(AND(R137&lt;&gt;"",S137&lt;&gt;"",Q137&lt;&gt;""),ROUND(MIN(IF(OR(Q137="OZZ",Q137="ZZ"),5000,17300),TRUNC(0.75*(SUMIF($D$12:$D137,$D137,R$12:R137)+SUMIF($D$12:$D137,$D137,S$12:S137)),2)) - SUMIF($D$12:$D136,$D137,U$12:U136),2),"")</f>
        <v/>
      </c>
      <c r="V137" s="248" t="str">
        <f>IF(AND(R137&lt;&gt;"",S137&lt;&gt;"",T137&lt;&gt;"",Q137&lt;&gt;"",AL137&lt;&gt;""),IF(OR(Q137="OZZ",Q137="ZZ"),ROUND(0-SUMIF($D$12:$D136,$D137,V$12:V136),2),IF(T137=0,0,ROUND(MIN(MIN(17300,TRUNC(0.75*(SUMIF($D$12:$D$2012,$D137,R$12:R$2012)+SUMIF($D$12:$D$2012,$D137,S$12:S$2012)),2)+SUMIF($D$12:$D137,$D137,AL$12:AL137))-SUMIF($D$12:$D136,$D137,V$12:V136)-SUMIF($D$12:$D$2012,$D137,U$12:U$2012),AL137),2))),"")</f>
        <v/>
      </c>
      <c r="W137" s="250" t="str">
        <f>IF(Q137&lt;&gt;"",1000 - SUMIF($D$12:$D136,$D137,W$12:W136),"")</f>
        <v/>
      </c>
      <c r="X137" s="106"/>
      <c r="Y137" s="247"/>
      <c r="Z137" s="247"/>
      <c r="AA137" s="247"/>
      <c r="AB137" s="248" t="str">
        <f>IF(AND(Y137&lt;&gt;"",Z137&lt;&gt;"",X137&lt;&gt;""),ROUND(MIN(IF(OR(X137="OZZ",X137="ZZ"),5000,17300),TRUNC(0.75*(SUMIF($D$12:$D137,$D137,Y$12:Y137)+SUMIF($D$12:$D137,$D137,Z$12:Z137)),2)) - SUMIF($D$12:$D136,$D137,AB$12:AB136),2),"")</f>
        <v/>
      </c>
      <c r="AC137" s="251" t="str">
        <f>IF(AND(Y137&lt;&gt;"",Z137&lt;&gt;"",AA137&lt;&gt;"",X137&lt;&gt;"",AP137&lt;&gt;""),IF(OR(X137="OZZ",X137="ZZ"),ROUND(0-SUMIF($D$12:$D136,$D137,AC$12:AC136),2),IF(AA137=0,0,ROUND(MIN(MIN(17300,TRUNC(0.75*(SUMIF($D$12:$D$2012,$D137,Y$12:Y$2012)+SUMIF($D$12:$D$2012,$D137,Z$12:Z$2012)),2)+SUMIF($D$12:$D137,$D137,AP$12:AP137))-SUMIF($D$12:$D136,$D137,AC$12:AC136)-SUMIF($D$12:$D$2012,$D137,AB$12:AB$2012),AP137),2))),"")</f>
        <v/>
      </c>
      <c r="AD137" s="250" t="str">
        <f>IF(X137&lt;&gt;"",1000 - SUMIF($D$12:$D136,$D137,AD$12:AD136),"")</f>
        <v/>
      </c>
      <c r="AE137" s="252"/>
      <c r="AF137" s="253"/>
      <c r="AG137" s="254"/>
      <c r="AH137" s="255" t="str">
        <f t="shared" si="40"/>
        <v/>
      </c>
      <c r="AI137" s="256"/>
      <c r="AJ137" s="253"/>
      <c r="AK137" s="254"/>
      <c r="AL137" s="255" t="str">
        <f t="shared" si="41"/>
        <v/>
      </c>
      <c r="AM137" s="256"/>
      <c r="AN137" s="253"/>
      <c r="AO137" s="254"/>
      <c r="AP137" s="255" t="str">
        <f t="shared" si="21"/>
        <v/>
      </c>
      <c r="AQ137" s="116"/>
      <c r="AR137" s="116"/>
      <c r="AS137" s="117"/>
      <c r="AT137" s="118"/>
      <c r="AU137" s="119" t="str">
        <f>IF(D137&lt;&gt; "", IF(COUNTIF($D$12:$D137,$D137)&gt;1,0,IF(SUM(N137,U137,AB137)&gt;0,IF(AND(X137="",OR(Q137&lt;&gt;"",J137&lt;&gt;"")),IF(Q137&lt;&gt;"",Q137,IF(J137&lt;&gt;"",J137,0)),IF(AND(Q137&lt;&gt;"",J137&lt;&gt;"",Q137=J137),Q137,X137)),0)),"")</f>
        <v/>
      </c>
      <c r="AV137" s="119" t="str">
        <f>IF(D137&lt;&gt;"",IF(COUNTIF($D$12:$D137,$D137)&gt;1,0,IF(SUM(O137,V137,AC137)&gt;0,IF(AND(X137="",OR(Q137&lt;&gt;"",J137&lt;&gt;"")),IF(Q137&lt;&gt;"",Q137,IF(J137&lt;&gt;"",J137,0)),IF(AND(Q137&lt;&gt;"",J137&lt;&gt;"",Q137=J137),Q137,X137)),0)),"")</f>
        <v/>
      </c>
      <c r="AW137" s="119" t="str">
        <f>IF(D137&lt;&gt;"",IF(COUNTIF($D$12:$D137,$D137)&gt;1,0,IF(SUM(P137,W137,AD137)&gt;0,IF(AND(X137="",OR(Q137&lt;&gt;"",J137&lt;&gt;"")),IF(Q137&lt;&gt;"",Q137,IF(J137&lt;&gt;"",J137,0)),IF(AND(Q137&lt;&gt;"",J137&lt;&gt;"",Q137=J137),Q137,X137)),0)),"")</f>
        <v/>
      </c>
      <c r="AX137" s="118" t="str">
        <f t="shared" si="22"/>
        <v/>
      </c>
      <c r="AY137" s="118" t="str">
        <f t="shared" si="23"/>
        <v/>
      </c>
      <c r="AZ137" s="118" t="str">
        <f t="shared" si="24"/>
        <v/>
      </c>
      <c r="BA137" s="118" t="str">
        <f t="shared" si="25"/>
        <v/>
      </c>
      <c r="BB137" s="118" t="str">
        <f t="shared" si="26"/>
        <v/>
      </c>
      <c r="BC137" s="118" t="str">
        <f t="shared" si="27"/>
        <v/>
      </c>
      <c r="BD137" s="118" t="str">
        <f t="shared" si="28"/>
        <v/>
      </c>
      <c r="BE137" s="118" t="str">
        <f t="shared" si="29"/>
        <v/>
      </c>
      <c r="BF137" s="118" t="str">
        <f t="shared" si="30"/>
        <v/>
      </c>
      <c r="BG137" s="120"/>
      <c r="BH137" s="120" t="str">
        <f t="shared" si="31"/>
        <v/>
      </c>
      <c r="BI137" s="120" t="str">
        <f t="shared" si="32"/>
        <v/>
      </c>
      <c r="BJ137" s="121"/>
      <c r="BK137" s="120" t="str">
        <f t="shared" si="33"/>
        <v/>
      </c>
      <c r="BL137" s="120" t="str">
        <f t="shared" si="34"/>
        <v/>
      </c>
      <c r="BM137" s="120" t="str">
        <f t="shared" si="35"/>
        <v/>
      </c>
      <c r="BN137" s="120" t="str">
        <f t="shared" si="36"/>
        <v/>
      </c>
      <c r="BO137" s="98" t="str">
        <f t="shared" si="37"/>
        <v/>
      </c>
      <c r="BP137" s="98" t="str">
        <f t="shared" si="38"/>
        <v/>
      </c>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row>
    <row r="138" spans="1:97" s="4" customFormat="1" ht="18.75" customHeight="1" x14ac:dyDescent="0.2">
      <c r="A138" s="3">
        <f t="shared" si="39"/>
        <v>126</v>
      </c>
      <c r="B138" s="263"/>
      <c r="C138" s="263"/>
      <c r="D138" s="263"/>
      <c r="E138" s="259"/>
      <c r="F138" s="259"/>
      <c r="G138" s="43"/>
      <c r="H138" s="264"/>
      <c r="I138" s="261"/>
      <c r="J138" s="106"/>
      <c r="K138" s="247"/>
      <c r="L138" s="247"/>
      <c r="M138" s="247"/>
      <c r="N138" s="248" t="str">
        <f>IF(AND(K138&lt;&gt;"",L138&lt;&gt;"",J138&lt;&gt;""),ROUND(MIN(IF(OR(J138="OZZ",J138="ZZ"),5000,17300),TRUNC(0.75*(SUMIF($D$12:$D138,$D138,K$12:K138)+SUMIF($D$12:$D138,$D138,L$12:L138)),2)) - SUMIF($D$12:$D137,$D138,N$12:N137),2),"")</f>
        <v/>
      </c>
      <c r="O138" s="249" t="str">
        <f>IF(AND(K138&lt;&gt;"",L138&lt;&gt;"",M138&lt;&gt;"",J138&lt;&gt;"",AH138&lt;&gt;""),IF(OR(J138="OZZ",J138="ZZ"),ROUND(0-SUMIF($D$12:$D137,$D138,O$12:O137),2),IF(M138=0,0,ROUND(MIN(MIN(17300,TRUNC(0.75*(SUMIF($D$12:$D$2012,$D138,K$12:K$2012)+SUMIF($D$12:$D$2012,$D138,L$12:L$2012)),2)+SUMIF($D$12:$D138,$D138,AH$12:AH138))-SUMIF($D$12:$D137,$D138,O$12:O137)-SUMIF($D$12:$D$2012,$D138,N$12:N$2012),AH138),2))),"")</f>
        <v/>
      </c>
      <c r="P138" s="250" t="str">
        <f>IF(J138&lt;&gt;"",1000 - SUMIF($D$12:$D137,$D138,P$12:P137),"")</f>
        <v/>
      </c>
      <c r="Q138" s="106"/>
      <c r="R138" s="247"/>
      <c r="S138" s="247"/>
      <c r="T138" s="247"/>
      <c r="U138" s="248" t="str">
        <f>IF(AND(R138&lt;&gt;"",S138&lt;&gt;"",Q138&lt;&gt;""),ROUND(MIN(IF(OR(Q138="OZZ",Q138="ZZ"),5000,17300),TRUNC(0.75*(SUMIF($D$12:$D138,$D138,R$12:R138)+SUMIF($D$12:$D138,$D138,S$12:S138)),2)) - SUMIF($D$12:$D137,$D138,U$12:U137),2),"")</f>
        <v/>
      </c>
      <c r="V138" s="248" t="str">
        <f>IF(AND(R138&lt;&gt;"",S138&lt;&gt;"",T138&lt;&gt;"",Q138&lt;&gt;"",AL138&lt;&gt;""),IF(OR(Q138="OZZ",Q138="ZZ"),ROUND(0-SUMIF($D$12:$D137,$D138,V$12:V137),2),IF(T138=0,0,ROUND(MIN(MIN(17300,TRUNC(0.75*(SUMIF($D$12:$D$2012,$D138,R$12:R$2012)+SUMIF($D$12:$D$2012,$D138,S$12:S$2012)),2)+SUMIF($D$12:$D138,$D138,AL$12:AL138))-SUMIF($D$12:$D137,$D138,V$12:V137)-SUMIF($D$12:$D$2012,$D138,U$12:U$2012),AL138),2))),"")</f>
        <v/>
      </c>
      <c r="W138" s="250" t="str">
        <f>IF(Q138&lt;&gt;"",1000 - SUMIF($D$12:$D137,$D138,W$12:W137),"")</f>
        <v/>
      </c>
      <c r="X138" s="106"/>
      <c r="Y138" s="247"/>
      <c r="Z138" s="247"/>
      <c r="AA138" s="247"/>
      <c r="AB138" s="248" t="str">
        <f>IF(AND(Y138&lt;&gt;"",Z138&lt;&gt;"",X138&lt;&gt;""),ROUND(MIN(IF(OR(X138="OZZ",X138="ZZ"),5000,17300),TRUNC(0.75*(SUMIF($D$12:$D138,$D138,Y$12:Y138)+SUMIF($D$12:$D138,$D138,Z$12:Z138)),2)) - SUMIF($D$12:$D137,$D138,AB$12:AB137),2),"")</f>
        <v/>
      </c>
      <c r="AC138" s="251" t="str">
        <f>IF(AND(Y138&lt;&gt;"",Z138&lt;&gt;"",AA138&lt;&gt;"",X138&lt;&gt;"",AP138&lt;&gt;""),IF(OR(X138="OZZ",X138="ZZ"),ROUND(0-SUMIF($D$12:$D137,$D138,AC$12:AC137),2),IF(AA138=0,0,ROUND(MIN(MIN(17300,TRUNC(0.75*(SUMIF($D$12:$D$2012,$D138,Y$12:Y$2012)+SUMIF($D$12:$D$2012,$D138,Z$12:Z$2012)),2)+SUMIF($D$12:$D138,$D138,AP$12:AP138))-SUMIF($D$12:$D137,$D138,AC$12:AC137)-SUMIF($D$12:$D$2012,$D138,AB$12:AB$2012),AP138),2))),"")</f>
        <v/>
      </c>
      <c r="AD138" s="250" t="str">
        <f>IF(X138&lt;&gt;"",1000 - SUMIF($D$12:$D137,$D138,AD$12:AD137),"")</f>
        <v/>
      </c>
      <c r="AE138" s="252"/>
      <c r="AF138" s="253"/>
      <c r="AG138" s="254"/>
      <c r="AH138" s="255" t="str">
        <f t="shared" si="40"/>
        <v/>
      </c>
      <c r="AI138" s="256"/>
      <c r="AJ138" s="253"/>
      <c r="AK138" s="254"/>
      <c r="AL138" s="255" t="str">
        <f t="shared" si="41"/>
        <v/>
      </c>
      <c r="AM138" s="256"/>
      <c r="AN138" s="253"/>
      <c r="AO138" s="254"/>
      <c r="AP138" s="255" t="str">
        <f t="shared" si="21"/>
        <v/>
      </c>
      <c r="AQ138" s="116"/>
      <c r="AR138" s="116"/>
      <c r="AS138" s="117"/>
      <c r="AT138" s="118"/>
      <c r="AU138" s="119" t="str">
        <f>IF(D138&lt;&gt; "", IF(COUNTIF($D$12:$D138,$D138)&gt;1,0,IF(SUM(N138,U138,AB138)&gt;0,IF(AND(X138="",OR(Q138&lt;&gt;"",J138&lt;&gt;"")),IF(Q138&lt;&gt;"",Q138,IF(J138&lt;&gt;"",J138,0)),IF(AND(Q138&lt;&gt;"",J138&lt;&gt;"",Q138=J138),Q138,X138)),0)),"")</f>
        <v/>
      </c>
      <c r="AV138" s="119" t="str">
        <f>IF(D138&lt;&gt;"",IF(COUNTIF($D$12:$D138,$D138)&gt;1,0,IF(SUM(O138,V138,AC138)&gt;0,IF(AND(X138="",OR(Q138&lt;&gt;"",J138&lt;&gt;"")),IF(Q138&lt;&gt;"",Q138,IF(J138&lt;&gt;"",J138,0)),IF(AND(Q138&lt;&gt;"",J138&lt;&gt;"",Q138=J138),Q138,X138)),0)),"")</f>
        <v/>
      </c>
      <c r="AW138" s="119" t="str">
        <f>IF(D138&lt;&gt;"",IF(COUNTIF($D$12:$D138,$D138)&gt;1,0,IF(SUM(P138,W138,AD138)&gt;0,IF(AND(X138="",OR(Q138&lt;&gt;"",J138&lt;&gt;"")),IF(Q138&lt;&gt;"",Q138,IF(J138&lt;&gt;"",J138,0)),IF(AND(Q138&lt;&gt;"",J138&lt;&gt;"",Q138=J138),Q138,X138)),0)),"")</f>
        <v/>
      </c>
      <c r="AX138" s="118" t="str">
        <f t="shared" si="22"/>
        <v/>
      </c>
      <c r="AY138" s="118" t="str">
        <f t="shared" si="23"/>
        <v/>
      </c>
      <c r="AZ138" s="118" t="str">
        <f t="shared" si="24"/>
        <v/>
      </c>
      <c r="BA138" s="118" t="str">
        <f t="shared" si="25"/>
        <v/>
      </c>
      <c r="BB138" s="118" t="str">
        <f t="shared" si="26"/>
        <v/>
      </c>
      <c r="BC138" s="118" t="str">
        <f t="shared" si="27"/>
        <v/>
      </c>
      <c r="BD138" s="118" t="str">
        <f t="shared" si="28"/>
        <v/>
      </c>
      <c r="BE138" s="118" t="str">
        <f t="shared" si="29"/>
        <v/>
      </c>
      <c r="BF138" s="118" t="str">
        <f t="shared" si="30"/>
        <v/>
      </c>
      <c r="BG138" s="120"/>
      <c r="BH138" s="120" t="str">
        <f t="shared" si="31"/>
        <v/>
      </c>
      <c r="BI138" s="120" t="str">
        <f t="shared" si="32"/>
        <v/>
      </c>
      <c r="BJ138" s="121"/>
      <c r="BK138" s="120" t="str">
        <f t="shared" si="33"/>
        <v/>
      </c>
      <c r="BL138" s="120" t="str">
        <f t="shared" si="34"/>
        <v/>
      </c>
      <c r="BM138" s="120" t="str">
        <f t="shared" si="35"/>
        <v/>
      </c>
      <c r="BN138" s="120" t="str">
        <f t="shared" si="36"/>
        <v/>
      </c>
      <c r="BO138" s="98" t="str">
        <f t="shared" si="37"/>
        <v/>
      </c>
      <c r="BP138" s="98" t="str">
        <f t="shared" si="38"/>
        <v/>
      </c>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row>
    <row r="139" spans="1:97" s="4" customFormat="1" ht="18.75" customHeight="1" x14ac:dyDescent="0.2">
      <c r="A139" s="3">
        <f t="shared" si="39"/>
        <v>127</v>
      </c>
      <c r="B139" s="263"/>
      <c r="C139" s="263"/>
      <c r="D139" s="263"/>
      <c r="E139" s="259"/>
      <c r="F139" s="259"/>
      <c r="G139" s="43"/>
      <c r="H139" s="264"/>
      <c r="I139" s="261"/>
      <c r="J139" s="106"/>
      <c r="K139" s="247"/>
      <c r="L139" s="247"/>
      <c r="M139" s="247"/>
      <c r="N139" s="248" t="str">
        <f>IF(AND(K139&lt;&gt;"",L139&lt;&gt;"",J139&lt;&gt;""),ROUND(MIN(IF(OR(J139="OZZ",J139="ZZ"),5000,17300),TRUNC(0.75*(SUMIF($D$12:$D139,$D139,K$12:K139)+SUMIF($D$12:$D139,$D139,L$12:L139)),2)) - SUMIF($D$12:$D138,$D139,N$12:N138),2),"")</f>
        <v/>
      </c>
      <c r="O139" s="249" t="str">
        <f>IF(AND(K139&lt;&gt;"",L139&lt;&gt;"",M139&lt;&gt;"",J139&lt;&gt;"",AH139&lt;&gt;""),IF(OR(J139="OZZ",J139="ZZ"),ROUND(0-SUMIF($D$12:$D138,$D139,O$12:O138),2),IF(M139=0,0,ROUND(MIN(MIN(17300,TRUNC(0.75*(SUMIF($D$12:$D$2012,$D139,K$12:K$2012)+SUMIF($D$12:$D$2012,$D139,L$12:L$2012)),2)+SUMIF($D$12:$D139,$D139,AH$12:AH139))-SUMIF($D$12:$D138,$D139,O$12:O138)-SUMIF($D$12:$D$2012,$D139,N$12:N$2012),AH139),2))),"")</f>
        <v/>
      </c>
      <c r="P139" s="250" t="str">
        <f>IF(J139&lt;&gt;"",1000 - SUMIF($D$12:$D138,$D139,P$12:P138),"")</f>
        <v/>
      </c>
      <c r="Q139" s="106"/>
      <c r="R139" s="247"/>
      <c r="S139" s="247"/>
      <c r="T139" s="247"/>
      <c r="U139" s="248" t="str">
        <f>IF(AND(R139&lt;&gt;"",S139&lt;&gt;"",Q139&lt;&gt;""),ROUND(MIN(IF(OR(Q139="OZZ",Q139="ZZ"),5000,17300),TRUNC(0.75*(SUMIF($D$12:$D139,$D139,R$12:R139)+SUMIF($D$12:$D139,$D139,S$12:S139)),2)) - SUMIF($D$12:$D138,$D139,U$12:U138),2),"")</f>
        <v/>
      </c>
      <c r="V139" s="248" t="str">
        <f>IF(AND(R139&lt;&gt;"",S139&lt;&gt;"",T139&lt;&gt;"",Q139&lt;&gt;"",AL139&lt;&gt;""),IF(OR(Q139="OZZ",Q139="ZZ"),ROUND(0-SUMIF($D$12:$D138,$D139,V$12:V138),2),IF(T139=0,0,ROUND(MIN(MIN(17300,TRUNC(0.75*(SUMIF($D$12:$D$2012,$D139,R$12:R$2012)+SUMIF($D$12:$D$2012,$D139,S$12:S$2012)),2)+SUMIF($D$12:$D139,$D139,AL$12:AL139))-SUMIF($D$12:$D138,$D139,V$12:V138)-SUMIF($D$12:$D$2012,$D139,U$12:U$2012),AL139),2))),"")</f>
        <v/>
      </c>
      <c r="W139" s="250" t="str">
        <f>IF(Q139&lt;&gt;"",1000 - SUMIF($D$12:$D138,$D139,W$12:W138),"")</f>
        <v/>
      </c>
      <c r="X139" s="106"/>
      <c r="Y139" s="247"/>
      <c r="Z139" s="247"/>
      <c r="AA139" s="247"/>
      <c r="AB139" s="248" t="str">
        <f>IF(AND(Y139&lt;&gt;"",Z139&lt;&gt;"",X139&lt;&gt;""),ROUND(MIN(IF(OR(X139="OZZ",X139="ZZ"),5000,17300),TRUNC(0.75*(SUMIF($D$12:$D139,$D139,Y$12:Y139)+SUMIF($D$12:$D139,$D139,Z$12:Z139)),2)) - SUMIF($D$12:$D138,$D139,AB$12:AB138),2),"")</f>
        <v/>
      </c>
      <c r="AC139" s="251" t="str">
        <f>IF(AND(Y139&lt;&gt;"",Z139&lt;&gt;"",AA139&lt;&gt;"",X139&lt;&gt;"",AP139&lt;&gt;""),IF(OR(X139="OZZ",X139="ZZ"),ROUND(0-SUMIF($D$12:$D138,$D139,AC$12:AC138),2),IF(AA139=0,0,ROUND(MIN(MIN(17300,TRUNC(0.75*(SUMIF($D$12:$D$2012,$D139,Y$12:Y$2012)+SUMIF($D$12:$D$2012,$D139,Z$12:Z$2012)),2)+SUMIF($D$12:$D139,$D139,AP$12:AP139))-SUMIF($D$12:$D138,$D139,AC$12:AC138)-SUMIF($D$12:$D$2012,$D139,AB$12:AB$2012),AP139),2))),"")</f>
        <v/>
      </c>
      <c r="AD139" s="250" t="str">
        <f>IF(X139&lt;&gt;"",1000 - SUMIF($D$12:$D138,$D139,AD$12:AD138),"")</f>
        <v/>
      </c>
      <c r="AE139" s="252"/>
      <c r="AF139" s="253"/>
      <c r="AG139" s="254"/>
      <c r="AH139" s="255" t="str">
        <f t="shared" si="40"/>
        <v/>
      </c>
      <c r="AI139" s="256"/>
      <c r="AJ139" s="253"/>
      <c r="AK139" s="254"/>
      <c r="AL139" s="255" t="str">
        <f t="shared" si="41"/>
        <v/>
      </c>
      <c r="AM139" s="256"/>
      <c r="AN139" s="253"/>
      <c r="AO139" s="254"/>
      <c r="AP139" s="255" t="str">
        <f t="shared" si="21"/>
        <v/>
      </c>
      <c r="AQ139" s="116"/>
      <c r="AR139" s="116"/>
      <c r="AS139" s="117"/>
      <c r="AT139" s="118"/>
      <c r="AU139" s="119" t="str">
        <f>IF(D139&lt;&gt; "", IF(COUNTIF($D$12:$D139,$D139)&gt;1,0,IF(SUM(N139,U139,AB139)&gt;0,IF(AND(X139="",OR(Q139&lt;&gt;"",J139&lt;&gt;"")),IF(Q139&lt;&gt;"",Q139,IF(J139&lt;&gt;"",J139,0)),IF(AND(Q139&lt;&gt;"",J139&lt;&gt;"",Q139=J139),Q139,X139)),0)),"")</f>
        <v/>
      </c>
      <c r="AV139" s="119" t="str">
        <f>IF(D139&lt;&gt;"",IF(COUNTIF($D$12:$D139,$D139)&gt;1,0,IF(SUM(O139,V139,AC139)&gt;0,IF(AND(X139="",OR(Q139&lt;&gt;"",J139&lt;&gt;"")),IF(Q139&lt;&gt;"",Q139,IF(J139&lt;&gt;"",J139,0)),IF(AND(Q139&lt;&gt;"",J139&lt;&gt;"",Q139=J139),Q139,X139)),0)),"")</f>
        <v/>
      </c>
      <c r="AW139" s="119" t="str">
        <f>IF(D139&lt;&gt;"",IF(COUNTIF($D$12:$D139,$D139)&gt;1,0,IF(SUM(P139,W139,AD139)&gt;0,IF(AND(X139="",OR(Q139&lt;&gt;"",J139&lt;&gt;"")),IF(Q139&lt;&gt;"",Q139,IF(J139&lt;&gt;"",J139,0)),IF(AND(Q139&lt;&gt;"",J139&lt;&gt;"",Q139=J139),Q139,X139)),0)),"")</f>
        <v/>
      </c>
      <c r="AX139" s="118" t="str">
        <f t="shared" si="22"/>
        <v/>
      </c>
      <c r="AY139" s="118" t="str">
        <f t="shared" si="23"/>
        <v/>
      </c>
      <c r="AZ139" s="118" t="str">
        <f t="shared" si="24"/>
        <v/>
      </c>
      <c r="BA139" s="118" t="str">
        <f t="shared" si="25"/>
        <v/>
      </c>
      <c r="BB139" s="118" t="str">
        <f t="shared" si="26"/>
        <v/>
      </c>
      <c r="BC139" s="118" t="str">
        <f t="shared" si="27"/>
        <v/>
      </c>
      <c r="BD139" s="118" t="str">
        <f t="shared" si="28"/>
        <v/>
      </c>
      <c r="BE139" s="118" t="str">
        <f t="shared" si="29"/>
        <v/>
      </c>
      <c r="BF139" s="118" t="str">
        <f t="shared" si="30"/>
        <v/>
      </c>
      <c r="BG139" s="120"/>
      <c r="BH139" s="120" t="str">
        <f t="shared" si="31"/>
        <v/>
      </c>
      <c r="BI139" s="120" t="str">
        <f t="shared" si="32"/>
        <v/>
      </c>
      <c r="BJ139" s="121"/>
      <c r="BK139" s="120" t="str">
        <f t="shared" si="33"/>
        <v/>
      </c>
      <c r="BL139" s="120" t="str">
        <f t="shared" si="34"/>
        <v/>
      </c>
      <c r="BM139" s="120" t="str">
        <f t="shared" si="35"/>
        <v/>
      </c>
      <c r="BN139" s="120" t="str">
        <f t="shared" si="36"/>
        <v/>
      </c>
      <c r="BO139" s="98" t="str">
        <f t="shared" si="37"/>
        <v/>
      </c>
      <c r="BP139" s="98" t="str">
        <f t="shared" si="38"/>
        <v/>
      </c>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row>
    <row r="140" spans="1:97" s="4" customFormat="1" ht="18.75" customHeight="1" x14ac:dyDescent="0.2">
      <c r="A140" s="3">
        <f t="shared" si="39"/>
        <v>128</v>
      </c>
      <c r="B140" s="263"/>
      <c r="C140" s="263"/>
      <c r="D140" s="263"/>
      <c r="E140" s="259"/>
      <c r="F140" s="259"/>
      <c r="G140" s="43"/>
      <c r="H140" s="264"/>
      <c r="I140" s="261"/>
      <c r="J140" s="106"/>
      <c r="K140" s="247"/>
      <c r="L140" s="247"/>
      <c r="M140" s="247"/>
      <c r="N140" s="248" t="str">
        <f>IF(AND(K140&lt;&gt;"",L140&lt;&gt;"",J140&lt;&gt;""),ROUND(MIN(IF(OR(J140="OZZ",J140="ZZ"),5000,17300),TRUNC(0.75*(SUMIF($D$12:$D140,$D140,K$12:K140)+SUMIF($D$12:$D140,$D140,L$12:L140)),2)) - SUMIF($D$12:$D139,$D140,N$12:N139),2),"")</f>
        <v/>
      </c>
      <c r="O140" s="249" t="str">
        <f>IF(AND(K140&lt;&gt;"",L140&lt;&gt;"",M140&lt;&gt;"",J140&lt;&gt;"",AH140&lt;&gt;""),IF(OR(J140="OZZ",J140="ZZ"),ROUND(0-SUMIF($D$12:$D139,$D140,O$12:O139),2),IF(M140=0,0,ROUND(MIN(MIN(17300,TRUNC(0.75*(SUMIF($D$12:$D$2012,$D140,K$12:K$2012)+SUMIF($D$12:$D$2012,$D140,L$12:L$2012)),2)+SUMIF($D$12:$D140,$D140,AH$12:AH140))-SUMIF($D$12:$D139,$D140,O$12:O139)-SUMIF($D$12:$D$2012,$D140,N$12:N$2012),AH140),2))),"")</f>
        <v/>
      </c>
      <c r="P140" s="250" t="str">
        <f>IF(J140&lt;&gt;"",1000 - SUMIF($D$12:$D139,$D140,P$12:P139),"")</f>
        <v/>
      </c>
      <c r="Q140" s="106"/>
      <c r="R140" s="247"/>
      <c r="S140" s="247"/>
      <c r="T140" s="247"/>
      <c r="U140" s="248" t="str">
        <f>IF(AND(R140&lt;&gt;"",S140&lt;&gt;"",Q140&lt;&gt;""),ROUND(MIN(IF(OR(Q140="OZZ",Q140="ZZ"),5000,17300),TRUNC(0.75*(SUMIF($D$12:$D140,$D140,R$12:R140)+SUMIF($D$12:$D140,$D140,S$12:S140)),2)) - SUMIF($D$12:$D139,$D140,U$12:U139),2),"")</f>
        <v/>
      </c>
      <c r="V140" s="248" t="str">
        <f>IF(AND(R140&lt;&gt;"",S140&lt;&gt;"",T140&lt;&gt;"",Q140&lt;&gt;"",AL140&lt;&gt;""),IF(OR(Q140="OZZ",Q140="ZZ"),ROUND(0-SUMIF($D$12:$D139,$D140,V$12:V139),2),IF(T140=0,0,ROUND(MIN(MIN(17300,TRUNC(0.75*(SUMIF($D$12:$D$2012,$D140,R$12:R$2012)+SUMIF($D$12:$D$2012,$D140,S$12:S$2012)),2)+SUMIF($D$12:$D140,$D140,AL$12:AL140))-SUMIF($D$12:$D139,$D140,V$12:V139)-SUMIF($D$12:$D$2012,$D140,U$12:U$2012),AL140),2))),"")</f>
        <v/>
      </c>
      <c r="W140" s="250" t="str">
        <f>IF(Q140&lt;&gt;"",1000 - SUMIF($D$12:$D139,$D140,W$12:W139),"")</f>
        <v/>
      </c>
      <c r="X140" s="106"/>
      <c r="Y140" s="247"/>
      <c r="Z140" s="247"/>
      <c r="AA140" s="247"/>
      <c r="AB140" s="248" t="str">
        <f>IF(AND(Y140&lt;&gt;"",Z140&lt;&gt;"",X140&lt;&gt;""),ROUND(MIN(IF(OR(X140="OZZ",X140="ZZ"),5000,17300),TRUNC(0.75*(SUMIF($D$12:$D140,$D140,Y$12:Y140)+SUMIF($D$12:$D140,$D140,Z$12:Z140)),2)) - SUMIF($D$12:$D139,$D140,AB$12:AB139),2),"")</f>
        <v/>
      </c>
      <c r="AC140" s="251" t="str">
        <f>IF(AND(Y140&lt;&gt;"",Z140&lt;&gt;"",AA140&lt;&gt;"",X140&lt;&gt;"",AP140&lt;&gt;""),IF(OR(X140="OZZ",X140="ZZ"),ROUND(0-SUMIF($D$12:$D139,$D140,AC$12:AC139),2),IF(AA140=0,0,ROUND(MIN(MIN(17300,TRUNC(0.75*(SUMIF($D$12:$D$2012,$D140,Y$12:Y$2012)+SUMIF($D$12:$D$2012,$D140,Z$12:Z$2012)),2)+SUMIF($D$12:$D140,$D140,AP$12:AP140))-SUMIF($D$12:$D139,$D140,AC$12:AC139)-SUMIF($D$12:$D$2012,$D140,AB$12:AB$2012),AP140),2))),"")</f>
        <v/>
      </c>
      <c r="AD140" s="250" t="str">
        <f>IF(X140&lt;&gt;"",1000 - SUMIF($D$12:$D139,$D140,AD$12:AD139),"")</f>
        <v/>
      </c>
      <c r="AE140" s="252"/>
      <c r="AF140" s="253"/>
      <c r="AG140" s="254"/>
      <c r="AH140" s="255" t="str">
        <f t="shared" si="40"/>
        <v/>
      </c>
      <c r="AI140" s="256"/>
      <c r="AJ140" s="253"/>
      <c r="AK140" s="254"/>
      <c r="AL140" s="255" t="str">
        <f t="shared" si="41"/>
        <v/>
      </c>
      <c r="AM140" s="256"/>
      <c r="AN140" s="253"/>
      <c r="AO140" s="254"/>
      <c r="AP140" s="255" t="str">
        <f t="shared" si="21"/>
        <v/>
      </c>
      <c r="AQ140" s="116"/>
      <c r="AR140" s="116"/>
      <c r="AS140" s="117"/>
      <c r="AT140" s="118"/>
      <c r="AU140" s="119" t="str">
        <f>IF(D140&lt;&gt; "", IF(COUNTIF($D$12:$D140,$D140)&gt;1,0,IF(SUM(N140,U140,AB140)&gt;0,IF(AND(X140="",OR(Q140&lt;&gt;"",J140&lt;&gt;"")),IF(Q140&lt;&gt;"",Q140,IF(J140&lt;&gt;"",J140,0)),IF(AND(Q140&lt;&gt;"",J140&lt;&gt;"",Q140=J140),Q140,X140)),0)),"")</f>
        <v/>
      </c>
      <c r="AV140" s="119" t="str">
        <f>IF(D140&lt;&gt;"",IF(COUNTIF($D$12:$D140,$D140)&gt;1,0,IF(SUM(O140,V140,AC140)&gt;0,IF(AND(X140="",OR(Q140&lt;&gt;"",J140&lt;&gt;"")),IF(Q140&lt;&gt;"",Q140,IF(J140&lt;&gt;"",J140,0)),IF(AND(Q140&lt;&gt;"",J140&lt;&gt;"",Q140=J140),Q140,X140)),0)),"")</f>
        <v/>
      </c>
      <c r="AW140" s="119" t="str">
        <f>IF(D140&lt;&gt;"",IF(COUNTIF($D$12:$D140,$D140)&gt;1,0,IF(SUM(P140,W140,AD140)&gt;0,IF(AND(X140="",OR(Q140&lt;&gt;"",J140&lt;&gt;"")),IF(Q140&lt;&gt;"",Q140,IF(J140&lt;&gt;"",J140,0)),IF(AND(Q140&lt;&gt;"",J140&lt;&gt;"",Q140=J140),Q140,X140)),0)),"")</f>
        <v/>
      </c>
      <c r="AX140" s="118" t="str">
        <f t="shared" si="22"/>
        <v/>
      </c>
      <c r="AY140" s="118" t="str">
        <f t="shared" si="23"/>
        <v/>
      </c>
      <c r="AZ140" s="118" t="str">
        <f t="shared" si="24"/>
        <v/>
      </c>
      <c r="BA140" s="118" t="str">
        <f t="shared" si="25"/>
        <v/>
      </c>
      <c r="BB140" s="118" t="str">
        <f t="shared" si="26"/>
        <v/>
      </c>
      <c r="BC140" s="118" t="str">
        <f t="shared" si="27"/>
        <v/>
      </c>
      <c r="BD140" s="118" t="str">
        <f t="shared" si="28"/>
        <v/>
      </c>
      <c r="BE140" s="118" t="str">
        <f t="shared" si="29"/>
        <v/>
      </c>
      <c r="BF140" s="118" t="str">
        <f t="shared" si="30"/>
        <v/>
      </c>
      <c r="BG140" s="120"/>
      <c r="BH140" s="120" t="str">
        <f t="shared" si="31"/>
        <v/>
      </c>
      <c r="BI140" s="120" t="str">
        <f t="shared" si="32"/>
        <v/>
      </c>
      <c r="BJ140" s="121"/>
      <c r="BK140" s="120" t="str">
        <f t="shared" si="33"/>
        <v/>
      </c>
      <c r="BL140" s="120" t="str">
        <f t="shared" si="34"/>
        <v/>
      </c>
      <c r="BM140" s="120" t="str">
        <f t="shared" si="35"/>
        <v/>
      </c>
      <c r="BN140" s="120" t="str">
        <f t="shared" si="36"/>
        <v/>
      </c>
      <c r="BO140" s="98" t="str">
        <f t="shared" si="37"/>
        <v/>
      </c>
      <c r="BP140" s="98" t="str">
        <f t="shared" si="38"/>
        <v/>
      </c>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row>
    <row r="141" spans="1:97" s="4" customFormat="1" ht="18.75" customHeight="1" x14ac:dyDescent="0.2">
      <c r="A141" s="3">
        <f t="shared" si="39"/>
        <v>129</v>
      </c>
      <c r="B141" s="263"/>
      <c r="C141" s="263"/>
      <c r="D141" s="263"/>
      <c r="E141" s="259"/>
      <c r="F141" s="259"/>
      <c r="G141" s="43"/>
      <c r="H141" s="264"/>
      <c r="I141" s="261"/>
      <c r="J141" s="106"/>
      <c r="K141" s="247"/>
      <c r="L141" s="247"/>
      <c r="M141" s="247"/>
      <c r="N141" s="248" t="str">
        <f>IF(AND(K141&lt;&gt;"",L141&lt;&gt;"",J141&lt;&gt;""),ROUND(MIN(IF(OR(J141="OZZ",J141="ZZ"),5000,17300),TRUNC(0.75*(SUMIF($D$12:$D141,$D141,K$12:K141)+SUMIF($D$12:$D141,$D141,L$12:L141)),2)) - SUMIF($D$12:$D140,$D141,N$12:N140),2),"")</f>
        <v/>
      </c>
      <c r="O141" s="249" t="str">
        <f>IF(AND(K141&lt;&gt;"",L141&lt;&gt;"",M141&lt;&gt;"",J141&lt;&gt;"",AH141&lt;&gt;""),IF(OR(J141="OZZ",J141="ZZ"),ROUND(0-SUMIF($D$12:$D140,$D141,O$12:O140),2),IF(M141=0,0,ROUND(MIN(MIN(17300,TRUNC(0.75*(SUMIF($D$12:$D$2012,$D141,K$12:K$2012)+SUMIF($D$12:$D$2012,$D141,L$12:L$2012)),2)+SUMIF($D$12:$D141,$D141,AH$12:AH141))-SUMIF($D$12:$D140,$D141,O$12:O140)-SUMIF($D$12:$D$2012,$D141,N$12:N$2012),AH141),2))),"")</f>
        <v/>
      </c>
      <c r="P141" s="250" t="str">
        <f>IF(J141&lt;&gt;"",1000 - SUMIF($D$12:$D140,$D141,P$12:P140),"")</f>
        <v/>
      </c>
      <c r="Q141" s="106"/>
      <c r="R141" s="247"/>
      <c r="S141" s="247"/>
      <c r="T141" s="247"/>
      <c r="U141" s="248" t="str">
        <f>IF(AND(R141&lt;&gt;"",S141&lt;&gt;"",Q141&lt;&gt;""),ROUND(MIN(IF(OR(Q141="OZZ",Q141="ZZ"),5000,17300),TRUNC(0.75*(SUMIF($D$12:$D141,$D141,R$12:R141)+SUMIF($D$12:$D141,$D141,S$12:S141)),2)) - SUMIF($D$12:$D140,$D141,U$12:U140),2),"")</f>
        <v/>
      </c>
      <c r="V141" s="248" t="str">
        <f>IF(AND(R141&lt;&gt;"",S141&lt;&gt;"",T141&lt;&gt;"",Q141&lt;&gt;"",AL141&lt;&gt;""),IF(OR(Q141="OZZ",Q141="ZZ"),ROUND(0-SUMIF($D$12:$D140,$D141,V$12:V140),2),IF(T141=0,0,ROUND(MIN(MIN(17300,TRUNC(0.75*(SUMIF($D$12:$D$2012,$D141,R$12:R$2012)+SUMIF($D$12:$D$2012,$D141,S$12:S$2012)),2)+SUMIF($D$12:$D141,$D141,AL$12:AL141))-SUMIF($D$12:$D140,$D141,V$12:V140)-SUMIF($D$12:$D$2012,$D141,U$12:U$2012),AL141),2))),"")</f>
        <v/>
      </c>
      <c r="W141" s="250" t="str">
        <f>IF(Q141&lt;&gt;"",1000 - SUMIF($D$12:$D140,$D141,W$12:W140),"")</f>
        <v/>
      </c>
      <c r="X141" s="106"/>
      <c r="Y141" s="247"/>
      <c r="Z141" s="247"/>
      <c r="AA141" s="247"/>
      <c r="AB141" s="248" t="str">
        <f>IF(AND(Y141&lt;&gt;"",Z141&lt;&gt;"",X141&lt;&gt;""),ROUND(MIN(IF(OR(X141="OZZ",X141="ZZ"),5000,17300),TRUNC(0.75*(SUMIF($D$12:$D141,$D141,Y$12:Y141)+SUMIF($D$12:$D141,$D141,Z$12:Z141)),2)) - SUMIF($D$12:$D140,$D141,AB$12:AB140),2),"")</f>
        <v/>
      </c>
      <c r="AC141" s="251" t="str">
        <f>IF(AND(Y141&lt;&gt;"",Z141&lt;&gt;"",AA141&lt;&gt;"",X141&lt;&gt;"",AP141&lt;&gt;""),IF(OR(X141="OZZ",X141="ZZ"),ROUND(0-SUMIF($D$12:$D140,$D141,AC$12:AC140),2),IF(AA141=0,0,ROUND(MIN(MIN(17300,TRUNC(0.75*(SUMIF($D$12:$D$2012,$D141,Y$12:Y$2012)+SUMIF($D$12:$D$2012,$D141,Z$12:Z$2012)),2)+SUMIF($D$12:$D141,$D141,AP$12:AP141))-SUMIF($D$12:$D140,$D141,AC$12:AC140)-SUMIF($D$12:$D$2012,$D141,AB$12:AB$2012),AP141),2))),"")</f>
        <v/>
      </c>
      <c r="AD141" s="250" t="str">
        <f>IF(X141&lt;&gt;"",1000 - SUMIF($D$12:$D140,$D141,AD$12:AD140),"")</f>
        <v/>
      </c>
      <c r="AE141" s="252"/>
      <c r="AF141" s="253"/>
      <c r="AG141" s="254"/>
      <c r="AH141" s="255" t="str">
        <f t="shared" si="40"/>
        <v/>
      </c>
      <c r="AI141" s="256"/>
      <c r="AJ141" s="253"/>
      <c r="AK141" s="254"/>
      <c r="AL141" s="255" t="str">
        <f t="shared" si="41"/>
        <v/>
      </c>
      <c r="AM141" s="256"/>
      <c r="AN141" s="253"/>
      <c r="AO141" s="254"/>
      <c r="AP141" s="255" t="str">
        <f t="shared" ref="AP141:AP204" si="42">IF(Y141&lt;&gt;"",ROUND(AM141,2)+ROUND(AN141,2)+ROUND(AO141,2),"")</f>
        <v/>
      </c>
      <c r="AQ141" s="116"/>
      <c r="AR141" s="116"/>
      <c r="AS141" s="117"/>
      <c r="AT141" s="118"/>
      <c r="AU141" s="119" t="str">
        <f>IF(D141&lt;&gt; "", IF(COUNTIF($D$12:$D141,$D141)&gt;1,0,IF(SUM(N141,U141,AB141)&gt;0,IF(AND(X141="",OR(Q141&lt;&gt;"",J141&lt;&gt;"")),IF(Q141&lt;&gt;"",Q141,IF(J141&lt;&gt;"",J141,0)),IF(AND(Q141&lt;&gt;"",J141&lt;&gt;"",Q141=J141),Q141,X141)),0)),"")</f>
        <v/>
      </c>
      <c r="AV141" s="119" t="str">
        <f>IF(D141&lt;&gt;"",IF(COUNTIF($D$12:$D141,$D141)&gt;1,0,IF(SUM(O141,V141,AC141)&gt;0,IF(AND(X141="",OR(Q141&lt;&gt;"",J141&lt;&gt;"")),IF(Q141&lt;&gt;"",Q141,IF(J141&lt;&gt;"",J141,0)),IF(AND(Q141&lt;&gt;"",J141&lt;&gt;"",Q141=J141),Q141,X141)),0)),"")</f>
        <v/>
      </c>
      <c r="AW141" s="119" t="str">
        <f>IF(D141&lt;&gt;"",IF(COUNTIF($D$12:$D141,$D141)&gt;1,0,IF(SUM(P141,W141,AD141)&gt;0,IF(AND(X141="",OR(Q141&lt;&gt;"",J141&lt;&gt;"")),IF(Q141&lt;&gt;"",Q141,IF(J141&lt;&gt;"",J141,0)),IF(AND(Q141&lt;&gt;"",J141&lt;&gt;"",Q141=J141),Q141,X141)),0)),"")</f>
        <v/>
      </c>
      <c r="AX141" s="118" t="str">
        <f t="shared" ref="AX141:AX204" si="43">IF(D141&lt;&gt;"",IF(J141="OZP12",N141,0),"")</f>
        <v/>
      </c>
      <c r="AY141" s="118" t="str">
        <f t="shared" ref="AY141:AY204" si="44">IF(D141&lt;&gt;"",IF(Q141="OZP12",U141,0),"")</f>
        <v/>
      </c>
      <c r="AZ141" s="118" t="str">
        <f t="shared" ref="AZ141:AZ204" si="45">IF(D141&lt;&gt;"",IF(X141="OZP12",AB141,0),"")</f>
        <v/>
      </c>
      <c r="BA141" s="118" t="str">
        <f t="shared" ref="BA141:BA204" si="46">IF(D141&lt;&gt;"",IF(J141="TZP",N141,0),"")</f>
        <v/>
      </c>
      <c r="BB141" s="118" t="str">
        <f t="shared" ref="BB141:BB204" si="47">IF(D141&lt;&gt;"",IF(Q141="TZP",U141,0),"")</f>
        <v/>
      </c>
      <c r="BC141" s="118" t="str">
        <f t="shared" ref="BC141:BC204" si="48">IF(D141&lt;&gt;"",IF(X141="TZP",AB141,0),"")</f>
        <v/>
      </c>
      <c r="BD141" s="118" t="str">
        <f t="shared" ref="BD141:BD204" si="49">IF(D141&lt;&gt;"",IF(J141="OZZ",N141,0),"")</f>
        <v/>
      </c>
      <c r="BE141" s="118" t="str">
        <f t="shared" ref="BE141:BE204" si="50">IF(D141&lt;&gt;"",IF(Q141="OZZ",U141,0),"")</f>
        <v/>
      </c>
      <c r="BF141" s="118" t="str">
        <f t="shared" ref="BF141:BF204" si="51">IF(D141&lt;&gt;"",IF(X141="OZZ",AB141,0),"")</f>
        <v/>
      </c>
      <c r="BG141" s="120"/>
      <c r="BH141" s="120" t="str">
        <f t="shared" ref="BH141:BH204" si="52">IF(D141&lt;&gt;"",IF(ISERROR(FIND("/",D141)), 0, 1),"")</f>
        <v/>
      </c>
      <c r="BI141" s="120" t="str">
        <f t="shared" ref="BI141:BI204" si="53">IF(D141&lt;&gt;"",IF(BH141*1=0,D141,CONCATENATE(MID(D141,1,FIND("/",D141,1)-1),MID(D141,FIND("/",D141,1)+1,LEN(D141)))),"")</f>
        <v/>
      </c>
      <c r="BJ141" s="121"/>
      <c r="BK141" s="120" t="str">
        <f t="shared" ref="BK141:BK204" si="54">IF(D141&lt;&gt;"",IF(J141="OZP12",O141,0),"")</f>
        <v/>
      </c>
      <c r="BL141" s="120" t="str">
        <f t="shared" ref="BL141:BL204" si="55">IF(D141&lt;&gt;"",IF(Q141="OZP12",V141,0),"")</f>
        <v/>
      </c>
      <c r="BM141" s="120" t="str">
        <f t="shared" ref="BM141:BM204" si="56">IF(D141&lt;&gt;"",IF(X141="OZP12",AC141,0),"")</f>
        <v/>
      </c>
      <c r="BN141" s="120" t="str">
        <f t="shared" ref="BN141:BN204" si="57">IF(D141&lt;&gt;"",IF(J141="TZP",O141,0),"")</f>
        <v/>
      </c>
      <c r="BO141" s="98" t="str">
        <f t="shared" ref="BO141:BO204" si="58">IF(D141&lt;&gt;"",IF(Q141="TZP",V141,0),"")</f>
        <v/>
      </c>
      <c r="BP141" s="98" t="str">
        <f t="shared" ref="BP141:BP204" si="59">IF(D141&lt;&gt;"",IF(X141="TZP",AC141,0),"")</f>
        <v/>
      </c>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c r="CM141" s="98"/>
      <c r="CN141" s="98"/>
      <c r="CO141" s="98"/>
      <c r="CP141" s="98"/>
      <c r="CQ141" s="98"/>
      <c r="CR141" s="98"/>
      <c r="CS141" s="98"/>
    </row>
    <row r="142" spans="1:97" s="4" customFormat="1" ht="18.75" customHeight="1" x14ac:dyDescent="0.2">
      <c r="A142" s="3">
        <f t="shared" ref="A142:A205" si="60">A141+1</f>
        <v>130</v>
      </c>
      <c r="B142" s="263"/>
      <c r="C142" s="263"/>
      <c r="D142" s="263"/>
      <c r="E142" s="259"/>
      <c r="F142" s="259"/>
      <c r="G142" s="43"/>
      <c r="H142" s="264"/>
      <c r="I142" s="261"/>
      <c r="J142" s="106"/>
      <c r="K142" s="247"/>
      <c r="L142" s="247"/>
      <c r="M142" s="247"/>
      <c r="N142" s="248" t="str">
        <f>IF(AND(K142&lt;&gt;"",L142&lt;&gt;"",J142&lt;&gt;""),ROUND(MIN(IF(OR(J142="OZZ",J142="ZZ"),5000,17300),TRUNC(0.75*(SUMIF($D$12:$D142,$D142,K$12:K142)+SUMIF($D$12:$D142,$D142,L$12:L142)),2)) - SUMIF($D$12:$D141,$D142,N$12:N141),2),"")</f>
        <v/>
      </c>
      <c r="O142" s="249" t="str">
        <f>IF(AND(K142&lt;&gt;"",L142&lt;&gt;"",M142&lt;&gt;"",J142&lt;&gt;"",AH142&lt;&gt;""),IF(OR(J142="OZZ",J142="ZZ"),ROUND(0-SUMIF($D$12:$D141,$D142,O$12:O141),2),IF(M142=0,0,ROUND(MIN(MIN(17300,TRUNC(0.75*(SUMIF($D$12:$D$2012,$D142,K$12:K$2012)+SUMIF($D$12:$D$2012,$D142,L$12:L$2012)),2)+SUMIF($D$12:$D142,$D142,AH$12:AH142))-SUMIF($D$12:$D141,$D142,O$12:O141)-SUMIF($D$12:$D$2012,$D142,N$12:N$2012),AH142),2))),"")</f>
        <v/>
      </c>
      <c r="P142" s="250" t="str">
        <f>IF(J142&lt;&gt;"",1000 - SUMIF($D$12:$D141,$D142,P$12:P141),"")</f>
        <v/>
      </c>
      <c r="Q142" s="106"/>
      <c r="R142" s="247"/>
      <c r="S142" s="247"/>
      <c r="T142" s="247"/>
      <c r="U142" s="248" t="str">
        <f>IF(AND(R142&lt;&gt;"",S142&lt;&gt;"",Q142&lt;&gt;""),ROUND(MIN(IF(OR(Q142="OZZ",Q142="ZZ"),5000,17300),TRUNC(0.75*(SUMIF($D$12:$D142,$D142,R$12:R142)+SUMIF($D$12:$D142,$D142,S$12:S142)),2)) - SUMIF($D$12:$D141,$D142,U$12:U141),2),"")</f>
        <v/>
      </c>
      <c r="V142" s="248" t="str">
        <f>IF(AND(R142&lt;&gt;"",S142&lt;&gt;"",T142&lt;&gt;"",Q142&lt;&gt;"",AL142&lt;&gt;""),IF(OR(Q142="OZZ",Q142="ZZ"),ROUND(0-SUMIF($D$12:$D141,$D142,V$12:V141),2),IF(T142=0,0,ROUND(MIN(MIN(17300,TRUNC(0.75*(SUMIF($D$12:$D$2012,$D142,R$12:R$2012)+SUMIF($D$12:$D$2012,$D142,S$12:S$2012)),2)+SUMIF($D$12:$D142,$D142,AL$12:AL142))-SUMIF($D$12:$D141,$D142,V$12:V141)-SUMIF($D$12:$D$2012,$D142,U$12:U$2012),AL142),2))),"")</f>
        <v/>
      </c>
      <c r="W142" s="250" t="str">
        <f>IF(Q142&lt;&gt;"",1000 - SUMIF($D$12:$D141,$D142,W$12:W141),"")</f>
        <v/>
      </c>
      <c r="X142" s="106"/>
      <c r="Y142" s="247"/>
      <c r="Z142" s="247"/>
      <c r="AA142" s="247"/>
      <c r="AB142" s="248" t="str">
        <f>IF(AND(Y142&lt;&gt;"",Z142&lt;&gt;"",X142&lt;&gt;""),ROUND(MIN(IF(OR(X142="OZZ",X142="ZZ"),5000,17300),TRUNC(0.75*(SUMIF($D$12:$D142,$D142,Y$12:Y142)+SUMIF($D$12:$D142,$D142,Z$12:Z142)),2)) - SUMIF($D$12:$D141,$D142,AB$12:AB141),2),"")</f>
        <v/>
      </c>
      <c r="AC142" s="251" t="str">
        <f>IF(AND(Y142&lt;&gt;"",Z142&lt;&gt;"",AA142&lt;&gt;"",X142&lt;&gt;"",AP142&lt;&gt;""),IF(OR(X142="OZZ",X142="ZZ"),ROUND(0-SUMIF($D$12:$D141,$D142,AC$12:AC141),2),IF(AA142=0,0,ROUND(MIN(MIN(17300,TRUNC(0.75*(SUMIF($D$12:$D$2012,$D142,Y$12:Y$2012)+SUMIF($D$12:$D$2012,$D142,Z$12:Z$2012)),2)+SUMIF($D$12:$D142,$D142,AP$12:AP142))-SUMIF($D$12:$D141,$D142,AC$12:AC141)-SUMIF($D$12:$D$2012,$D142,AB$12:AB$2012),AP142),2))),"")</f>
        <v/>
      </c>
      <c r="AD142" s="250" t="str">
        <f>IF(X142&lt;&gt;"",1000 - SUMIF($D$12:$D141,$D142,AD$12:AD141),"")</f>
        <v/>
      </c>
      <c r="AE142" s="252"/>
      <c r="AF142" s="253"/>
      <c r="AG142" s="254"/>
      <c r="AH142" s="255" t="str">
        <f t="shared" ref="AH142:AH205" si="61">IF(K142&lt;&gt;"",ROUND(AE142,2)+ROUND(AF142,2)+ROUND(AG142,2),"")</f>
        <v/>
      </c>
      <c r="AI142" s="256"/>
      <c r="AJ142" s="253"/>
      <c r="AK142" s="254"/>
      <c r="AL142" s="255" t="str">
        <f t="shared" ref="AL142:AL205" si="62">IF(R142&lt;&gt;"",ROUND(AI142,2)+ROUND(AJ142,2)+ROUND(AK142,2),"")</f>
        <v/>
      </c>
      <c r="AM142" s="256"/>
      <c r="AN142" s="253"/>
      <c r="AO142" s="254"/>
      <c r="AP142" s="255" t="str">
        <f t="shared" si="42"/>
        <v/>
      </c>
      <c r="AQ142" s="116"/>
      <c r="AR142" s="116"/>
      <c r="AS142" s="117"/>
      <c r="AT142" s="118"/>
      <c r="AU142" s="119" t="str">
        <f>IF(D142&lt;&gt; "", IF(COUNTIF($D$12:$D142,$D142)&gt;1,0,IF(SUM(N142,U142,AB142)&gt;0,IF(AND(X142="",OR(Q142&lt;&gt;"",J142&lt;&gt;"")),IF(Q142&lt;&gt;"",Q142,IF(J142&lt;&gt;"",J142,0)),IF(AND(Q142&lt;&gt;"",J142&lt;&gt;"",Q142=J142),Q142,X142)),0)),"")</f>
        <v/>
      </c>
      <c r="AV142" s="119" t="str">
        <f>IF(D142&lt;&gt;"",IF(COUNTIF($D$12:$D142,$D142)&gt;1,0,IF(SUM(O142,V142,AC142)&gt;0,IF(AND(X142="",OR(Q142&lt;&gt;"",J142&lt;&gt;"")),IF(Q142&lt;&gt;"",Q142,IF(J142&lt;&gt;"",J142,0)),IF(AND(Q142&lt;&gt;"",J142&lt;&gt;"",Q142=J142),Q142,X142)),0)),"")</f>
        <v/>
      </c>
      <c r="AW142" s="119" t="str">
        <f>IF(D142&lt;&gt;"",IF(COUNTIF($D$12:$D142,$D142)&gt;1,0,IF(SUM(P142,W142,AD142)&gt;0,IF(AND(X142="",OR(Q142&lt;&gt;"",J142&lt;&gt;"")),IF(Q142&lt;&gt;"",Q142,IF(J142&lt;&gt;"",J142,0)),IF(AND(Q142&lt;&gt;"",J142&lt;&gt;"",Q142=J142),Q142,X142)),0)),"")</f>
        <v/>
      </c>
      <c r="AX142" s="118" t="str">
        <f t="shared" si="43"/>
        <v/>
      </c>
      <c r="AY142" s="118" t="str">
        <f t="shared" si="44"/>
        <v/>
      </c>
      <c r="AZ142" s="118" t="str">
        <f t="shared" si="45"/>
        <v/>
      </c>
      <c r="BA142" s="118" t="str">
        <f t="shared" si="46"/>
        <v/>
      </c>
      <c r="BB142" s="118" t="str">
        <f t="shared" si="47"/>
        <v/>
      </c>
      <c r="BC142" s="118" t="str">
        <f t="shared" si="48"/>
        <v/>
      </c>
      <c r="BD142" s="118" t="str">
        <f t="shared" si="49"/>
        <v/>
      </c>
      <c r="BE142" s="118" t="str">
        <f t="shared" si="50"/>
        <v/>
      </c>
      <c r="BF142" s="118" t="str">
        <f t="shared" si="51"/>
        <v/>
      </c>
      <c r="BG142" s="120"/>
      <c r="BH142" s="120" t="str">
        <f t="shared" si="52"/>
        <v/>
      </c>
      <c r="BI142" s="120" t="str">
        <f t="shared" si="53"/>
        <v/>
      </c>
      <c r="BJ142" s="121"/>
      <c r="BK142" s="120" t="str">
        <f t="shared" si="54"/>
        <v/>
      </c>
      <c r="BL142" s="120" t="str">
        <f t="shared" si="55"/>
        <v/>
      </c>
      <c r="BM142" s="120" t="str">
        <f t="shared" si="56"/>
        <v/>
      </c>
      <c r="BN142" s="120" t="str">
        <f t="shared" si="57"/>
        <v/>
      </c>
      <c r="BO142" s="98" t="str">
        <f t="shared" si="58"/>
        <v/>
      </c>
      <c r="BP142" s="98" t="str">
        <f t="shared" si="59"/>
        <v/>
      </c>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c r="CM142" s="98"/>
      <c r="CN142" s="98"/>
      <c r="CO142" s="98"/>
      <c r="CP142" s="98"/>
      <c r="CQ142" s="98"/>
      <c r="CR142" s="98"/>
      <c r="CS142" s="98"/>
    </row>
    <row r="143" spans="1:97" s="4" customFormat="1" ht="18.75" customHeight="1" x14ac:dyDescent="0.2">
      <c r="A143" s="3">
        <f t="shared" si="60"/>
        <v>131</v>
      </c>
      <c r="B143" s="263"/>
      <c r="C143" s="263"/>
      <c r="D143" s="263"/>
      <c r="E143" s="259"/>
      <c r="F143" s="259"/>
      <c r="G143" s="43"/>
      <c r="H143" s="264"/>
      <c r="I143" s="261"/>
      <c r="J143" s="106"/>
      <c r="K143" s="247"/>
      <c r="L143" s="247"/>
      <c r="M143" s="247"/>
      <c r="N143" s="248" t="str">
        <f>IF(AND(K143&lt;&gt;"",L143&lt;&gt;"",J143&lt;&gt;""),ROUND(MIN(IF(OR(J143="OZZ",J143="ZZ"),5000,17300),TRUNC(0.75*(SUMIF($D$12:$D143,$D143,K$12:K143)+SUMIF($D$12:$D143,$D143,L$12:L143)),2)) - SUMIF($D$12:$D142,$D143,N$12:N142),2),"")</f>
        <v/>
      </c>
      <c r="O143" s="249" t="str">
        <f>IF(AND(K143&lt;&gt;"",L143&lt;&gt;"",M143&lt;&gt;"",J143&lt;&gt;"",AH143&lt;&gt;""),IF(OR(J143="OZZ",J143="ZZ"),ROUND(0-SUMIF($D$12:$D142,$D143,O$12:O142),2),IF(M143=0,0,ROUND(MIN(MIN(17300,TRUNC(0.75*(SUMIF($D$12:$D$2012,$D143,K$12:K$2012)+SUMIF($D$12:$D$2012,$D143,L$12:L$2012)),2)+SUMIF($D$12:$D143,$D143,AH$12:AH143))-SUMIF($D$12:$D142,$D143,O$12:O142)-SUMIF($D$12:$D$2012,$D143,N$12:N$2012),AH143),2))),"")</f>
        <v/>
      </c>
      <c r="P143" s="250" t="str">
        <f>IF(J143&lt;&gt;"",1000 - SUMIF($D$12:$D142,$D143,P$12:P142),"")</f>
        <v/>
      </c>
      <c r="Q143" s="106"/>
      <c r="R143" s="247"/>
      <c r="S143" s="247"/>
      <c r="T143" s="247"/>
      <c r="U143" s="248" t="str">
        <f>IF(AND(R143&lt;&gt;"",S143&lt;&gt;"",Q143&lt;&gt;""),ROUND(MIN(IF(OR(Q143="OZZ",Q143="ZZ"),5000,17300),TRUNC(0.75*(SUMIF($D$12:$D143,$D143,R$12:R143)+SUMIF($D$12:$D143,$D143,S$12:S143)),2)) - SUMIF($D$12:$D142,$D143,U$12:U142),2),"")</f>
        <v/>
      </c>
      <c r="V143" s="248" t="str">
        <f>IF(AND(R143&lt;&gt;"",S143&lt;&gt;"",T143&lt;&gt;"",Q143&lt;&gt;"",AL143&lt;&gt;""),IF(OR(Q143="OZZ",Q143="ZZ"),ROUND(0-SUMIF($D$12:$D142,$D143,V$12:V142),2),IF(T143=0,0,ROUND(MIN(MIN(17300,TRUNC(0.75*(SUMIF($D$12:$D$2012,$D143,R$12:R$2012)+SUMIF($D$12:$D$2012,$D143,S$12:S$2012)),2)+SUMIF($D$12:$D143,$D143,AL$12:AL143))-SUMIF($D$12:$D142,$D143,V$12:V142)-SUMIF($D$12:$D$2012,$D143,U$12:U$2012),AL143),2))),"")</f>
        <v/>
      </c>
      <c r="W143" s="250" t="str">
        <f>IF(Q143&lt;&gt;"",1000 - SUMIF($D$12:$D142,$D143,W$12:W142),"")</f>
        <v/>
      </c>
      <c r="X143" s="106"/>
      <c r="Y143" s="247"/>
      <c r="Z143" s="247"/>
      <c r="AA143" s="247"/>
      <c r="AB143" s="248" t="str">
        <f>IF(AND(Y143&lt;&gt;"",Z143&lt;&gt;"",X143&lt;&gt;""),ROUND(MIN(IF(OR(X143="OZZ",X143="ZZ"),5000,17300),TRUNC(0.75*(SUMIF($D$12:$D143,$D143,Y$12:Y143)+SUMIF($D$12:$D143,$D143,Z$12:Z143)),2)) - SUMIF($D$12:$D142,$D143,AB$12:AB142),2),"")</f>
        <v/>
      </c>
      <c r="AC143" s="251" t="str">
        <f>IF(AND(Y143&lt;&gt;"",Z143&lt;&gt;"",AA143&lt;&gt;"",X143&lt;&gt;"",AP143&lt;&gt;""),IF(OR(X143="OZZ",X143="ZZ"),ROUND(0-SUMIF($D$12:$D142,$D143,AC$12:AC142),2),IF(AA143=0,0,ROUND(MIN(MIN(17300,TRUNC(0.75*(SUMIF($D$12:$D$2012,$D143,Y$12:Y$2012)+SUMIF($D$12:$D$2012,$D143,Z$12:Z$2012)),2)+SUMIF($D$12:$D143,$D143,AP$12:AP143))-SUMIF($D$12:$D142,$D143,AC$12:AC142)-SUMIF($D$12:$D$2012,$D143,AB$12:AB$2012),AP143),2))),"")</f>
        <v/>
      </c>
      <c r="AD143" s="250" t="str">
        <f>IF(X143&lt;&gt;"",1000 - SUMIF($D$12:$D142,$D143,AD$12:AD142),"")</f>
        <v/>
      </c>
      <c r="AE143" s="252"/>
      <c r="AF143" s="253"/>
      <c r="AG143" s="254"/>
      <c r="AH143" s="255" t="str">
        <f t="shared" si="61"/>
        <v/>
      </c>
      <c r="AI143" s="256"/>
      <c r="AJ143" s="253"/>
      <c r="AK143" s="254"/>
      <c r="AL143" s="255" t="str">
        <f t="shared" si="62"/>
        <v/>
      </c>
      <c r="AM143" s="256"/>
      <c r="AN143" s="253"/>
      <c r="AO143" s="254"/>
      <c r="AP143" s="255" t="str">
        <f t="shared" si="42"/>
        <v/>
      </c>
      <c r="AQ143" s="116"/>
      <c r="AR143" s="116"/>
      <c r="AS143" s="117"/>
      <c r="AT143" s="118"/>
      <c r="AU143" s="119" t="str">
        <f>IF(D143&lt;&gt; "", IF(COUNTIF($D$12:$D143,$D143)&gt;1,0,IF(SUM(N143,U143,AB143)&gt;0,IF(AND(X143="",OR(Q143&lt;&gt;"",J143&lt;&gt;"")),IF(Q143&lt;&gt;"",Q143,IF(J143&lt;&gt;"",J143,0)),IF(AND(Q143&lt;&gt;"",J143&lt;&gt;"",Q143=J143),Q143,X143)),0)),"")</f>
        <v/>
      </c>
      <c r="AV143" s="119" t="str">
        <f>IF(D143&lt;&gt;"",IF(COUNTIF($D$12:$D143,$D143)&gt;1,0,IF(SUM(O143,V143,AC143)&gt;0,IF(AND(X143="",OR(Q143&lt;&gt;"",J143&lt;&gt;"")),IF(Q143&lt;&gt;"",Q143,IF(J143&lt;&gt;"",J143,0)),IF(AND(Q143&lt;&gt;"",J143&lt;&gt;"",Q143=J143),Q143,X143)),0)),"")</f>
        <v/>
      </c>
      <c r="AW143" s="119" t="str">
        <f>IF(D143&lt;&gt;"",IF(COUNTIF($D$12:$D143,$D143)&gt;1,0,IF(SUM(P143,W143,AD143)&gt;0,IF(AND(X143="",OR(Q143&lt;&gt;"",J143&lt;&gt;"")),IF(Q143&lt;&gt;"",Q143,IF(J143&lt;&gt;"",J143,0)),IF(AND(Q143&lt;&gt;"",J143&lt;&gt;"",Q143=J143),Q143,X143)),0)),"")</f>
        <v/>
      </c>
      <c r="AX143" s="118" t="str">
        <f t="shared" si="43"/>
        <v/>
      </c>
      <c r="AY143" s="118" t="str">
        <f t="shared" si="44"/>
        <v/>
      </c>
      <c r="AZ143" s="118" t="str">
        <f t="shared" si="45"/>
        <v/>
      </c>
      <c r="BA143" s="118" t="str">
        <f t="shared" si="46"/>
        <v/>
      </c>
      <c r="BB143" s="118" t="str">
        <f t="shared" si="47"/>
        <v/>
      </c>
      <c r="BC143" s="118" t="str">
        <f t="shared" si="48"/>
        <v/>
      </c>
      <c r="BD143" s="118" t="str">
        <f t="shared" si="49"/>
        <v/>
      </c>
      <c r="BE143" s="118" t="str">
        <f t="shared" si="50"/>
        <v/>
      </c>
      <c r="BF143" s="118" t="str">
        <f t="shared" si="51"/>
        <v/>
      </c>
      <c r="BG143" s="120"/>
      <c r="BH143" s="120" t="str">
        <f t="shared" si="52"/>
        <v/>
      </c>
      <c r="BI143" s="120" t="str">
        <f t="shared" si="53"/>
        <v/>
      </c>
      <c r="BJ143" s="121"/>
      <c r="BK143" s="120" t="str">
        <f t="shared" si="54"/>
        <v/>
      </c>
      <c r="BL143" s="120" t="str">
        <f t="shared" si="55"/>
        <v/>
      </c>
      <c r="BM143" s="120" t="str">
        <f t="shared" si="56"/>
        <v/>
      </c>
      <c r="BN143" s="120" t="str">
        <f t="shared" si="57"/>
        <v/>
      </c>
      <c r="BO143" s="98" t="str">
        <f t="shared" si="58"/>
        <v/>
      </c>
      <c r="BP143" s="98" t="str">
        <f t="shared" si="59"/>
        <v/>
      </c>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row>
    <row r="144" spans="1:97" s="4" customFormat="1" ht="18.75" customHeight="1" x14ac:dyDescent="0.2">
      <c r="A144" s="3">
        <f t="shared" si="60"/>
        <v>132</v>
      </c>
      <c r="B144" s="263"/>
      <c r="C144" s="263"/>
      <c r="D144" s="263"/>
      <c r="E144" s="259"/>
      <c r="F144" s="259"/>
      <c r="G144" s="43"/>
      <c r="H144" s="264"/>
      <c r="I144" s="261"/>
      <c r="J144" s="106"/>
      <c r="K144" s="247"/>
      <c r="L144" s="247"/>
      <c r="M144" s="247"/>
      <c r="N144" s="248" t="str">
        <f>IF(AND(K144&lt;&gt;"",L144&lt;&gt;"",J144&lt;&gt;""),ROUND(MIN(IF(OR(J144="OZZ",J144="ZZ"),5000,17300),TRUNC(0.75*(SUMIF($D$12:$D144,$D144,K$12:K144)+SUMIF($D$12:$D144,$D144,L$12:L144)),2)) - SUMIF($D$12:$D143,$D144,N$12:N143),2),"")</f>
        <v/>
      </c>
      <c r="O144" s="249" t="str">
        <f>IF(AND(K144&lt;&gt;"",L144&lt;&gt;"",M144&lt;&gt;"",J144&lt;&gt;"",AH144&lt;&gt;""),IF(OR(J144="OZZ",J144="ZZ"),ROUND(0-SUMIF($D$12:$D143,$D144,O$12:O143),2),IF(M144=0,0,ROUND(MIN(MIN(17300,TRUNC(0.75*(SUMIF($D$12:$D$2012,$D144,K$12:K$2012)+SUMIF($D$12:$D$2012,$D144,L$12:L$2012)),2)+SUMIF($D$12:$D144,$D144,AH$12:AH144))-SUMIF($D$12:$D143,$D144,O$12:O143)-SUMIF($D$12:$D$2012,$D144,N$12:N$2012),AH144),2))),"")</f>
        <v/>
      </c>
      <c r="P144" s="250" t="str">
        <f>IF(J144&lt;&gt;"",1000 - SUMIF($D$12:$D143,$D144,P$12:P143),"")</f>
        <v/>
      </c>
      <c r="Q144" s="106"/>
      <c r="R144" s="247"/>
      <c r="S144" s="247"/>
      <c r="T144" s="247"/>
      <c r="U144" s="248" t="str">
        <f>IF(AND(R144&lt;&gt;"",S144&lt;&gt;"",Q144&lt;&gt;""),ROUND(MIN(IF(OR(Q144="OZZ",Q144="ZZ"),5000,17300),TRUNC(0.75*(SUMIF($D$12:$D144,$D144,R$12:R144)+SUMIF($D$12:$D144,$D144,S$12:S144)),2)) - SUMIF($D$12:$D143,$D144,U$12:U143),2),"")</f>
        <v/>
      </c>
      <c r="V144" s="248" t="str">
        <f>IF(AND(R144&lt;&gt;"",S144&lt;&gt;"",T144&lt;&gt;"",Q144&lt;&gt;"",AL144&lt;&gt;""),IF(OR(Q144="OZZ",Q144="ZZ"),ROUND(0-SUMIF($D$12:$D143,$D144,V$12:V143),2),IF(T144=0,0,ROUND(MIN(MIN(17300,TRUNC(0.75*(SUMIF($D$12:$D$2012,$D144,R$12:R$2012)+SUMIF($D$12:$D$2012,$D144,S$12:S$2012)),2)+SUMIF($D$12:$D144,$D144,AL$12:AL144))-SUMIF($D$12:$D143,$D144,V$12:V143)-SUMIF($D$12:$D$2012,$D144,U$12:U$2012),AL144),2))),"")</f>
        <v/>
      </c>
      <c r="W144" s="250" t="str">
        <f>IF(Q144&lt;&gt;"",1000 - SUMIF($D$12:$D143,$D144,W$12:W143),"")</f>
        <v/>
      </c>
      <c r="X144" s="106"/>
      <c r="Y144" s="247"/>
      <c r="Z144" s="247"/>
      <c r="AA144" s="247"/>
      <c r="AB144" s="248" t="str">
        <f>IF(AND(Y144&lt;&gt;"",Z144&lt;&gt;"",X144&lt;&gt;""),ROUND(MIN(IF(OR(X144="OZZ",X144="ZZ"),5000,17300),TRUNC(0.75*(SUMIF($D$12:$D144,$D144,Y$12:Y144)+SUMIF($D$12:$D144,$D144,Z$12:Z144)),2)) - SUMIF($D$12:$D143,$D144,AB$12:AB143),2),"")</f>
        <v/>
      </c>
      <c r="AC144" s="251" t="str">
        <f>IF(AND(Y144&lt;&gt;"",Z144&lt;&gt;"",AA144&lt;&gt;"",X144&lt;&gt;"",AP144&lt;&gt;""),IF(OR(X144="OZZ",X144="ZZ"),ROUND(0-SUMIF($D$12:$D143,$D144,AC$12:AC143),2),IF(AA144=0,0,ROUND(MIN(MIN(17300,TRUNC(0.75*(SUMIF($D$12:$D$2012,$D144,Y$12:Y$2012)+SUMIF($D$12:$D$2012,$D144,Z$12:Z$2012)),2)+SUMIF($D$12:$D144,$D144,AP$12:AP144))-SUMIF($D$12:$D143,$D144,AC$12:AC143)-SUMIF($D$12:$D$2012,$D144,AB$12:AB$2012),AP144),2))),"")</f>
        <v/>
      </c>
      <c r="AD144" s="250" t="str">
        <f>IF(X144&lt;&gt;"",1000 - SUMIF($D$12:$D143,$D144,AD$12:AD143),"")</f>
        <v/>
      </c>
      <c r="AE144" s="252"/>
      <c r="AF144" s="253"/>
      <c r="AG144" s="254"/>
      <c r="AH144" s="255" t="str">
        <f t="shared" si="61"/>
        <v/>
      </c>
      <c r="AI144" s="256"/>
      <c r="AJ144" s="253"/>
      <c r="AK144" s="254"/>
      <c r="AL144" s="255" t="str">
        <f t="shared" si="62"/>
        <v/>
      </c>
      <c r="AM144" s="256"/>
      <c r="AN144" s="253"/>
      <c r="AO144" s="254"/>
      <c r="AP144" s="255" t="str">
        <f t="shared" si="42"/>
        <v/>
      </c>
      <c r="AQ144" s="116"/>
      <c r="AR144" s="116"/>
      <c r="AS144" s="117"/>
      <c r="AT144" s="118"/>
      <c r="AU144" s="119" t="str">
        <f>IF(D144&lt;&gt; "", IF(COUNTIF($D$12:$D144,$D144)&gt;1,0,IF(SUM(N144,U144,AB144)&gt;0,IF(AND(X144="",OR(Q144&lt;&gt;"",J144&lt;&gt;"")),IF(Q144&lt;&gt;"",Q144,IF(J144&lt;&gt;"",J144,0)),IF(AND(Q144&lt;&gt;"",J144&lt;&gt;"",Q144=J144),Q144,X144)),0)),"")</f>
        <v/>
      </c>
      <c r="AV144" s="119" t="str">
        <f>IF(D144&lt;&gt;"",IF(COUNTIF($D$12:$D144,$D144)&gt;1,0,IF(SUM(O144,V144,AC144)&gt;0,IF(AND(X144="",OR(Q144&lt;&gt;"",J144&lt;&gt;"")),IF(Q144&lt;&gt;"",Q144,IF(J144&lt;&gt;"",J144,0)),IF(AND(Q144&lt;&gt;"",J144&lt;&gt;"",Q144=J144),Q144,X144)),0)),"")</f>
        <v/>
      </c>
      <c r="AW144" s="119" t="str">
        <f>IF(D144&lt;&gt;"",IF(COUNTIF($D$12:$D144,$D144)&gt;1,0,IF(SUM(P144,W144,AD144)&gt;0,IF(AND(X144="",OR(Q144&lt;&gt;"",J144&lt;&gt;"")),IF(Q144&lt;&gt;"",Q144,IF(J144&lt;&gt;"",J144,0)),IF(AND(Q144&lt;&gt;"",J144&lt;&gt;"",Q144=J144),Q144,X144)),0)),"")</f>
        <v/>
      </c>
      <c r="AX144" s="118" t="str">
        <f t="shared" si="43"/>
        <v/>
      </c>
      <c r="AY144" s="118" t="str">
        <f t="shared" si="44"/>
        <v/>
      </c>
      <c r="AZ144" s="118" t="str">
        <f t="shared" si="45"/>
        <v/>
      </c>
      <c r="BA144" s="118" t="str">
        <f t="shared" si="46"/>
        <v/>
      </c>
      <c r="BB144" s="118" t="str">
        <f t="shared" si="47"/>
        <v/>
      </c>
      <c r="BC144" s="118" t="str">
        <f t="shared" si="48"/>
        <v/>
      </c>
      <c r="BD144" s="118" t="str">
        <f t="shared" si="49"/>
        <v/>
      </c>
      <c r="BE144" s="118" t="str">
        <f t="shared" si="50"/>
        <v/>
      </c>
      <c r="BF144" s="118" t="str">
        <f t="shared" si="51"/>
        <v/>
      </c>
      <c r="BG144" s="120"/>
      <c r="BH144" s="120" t="str">
        <f t="shared" si="52"/>
        <v/>
      </c>
      <c r="BI144" s="120" t="str">
        <f t="shared" si="53"/>
        <v/>
      </c>
      <c r="BJ144" s="121"/>
      <c r="BK144" s="120" t="str">
        <f t="shared" si="54"/>
        <v/>
      </c>
      <c r="BL144" s="120" t="str">
        <f t="shared" si="55"/>
        <v/>
      </c>
      <c r="BM144" s="120" t="str">
        <f t="shared" si="56"/>
        <v/>
      </c>
      <c r="BN144" s="120" t="str">
        <f t="shared" si="57"/>
        <v/>
      </c>
      <c r="BO144" s="98" t="str">
        <f t="shared" si="58"/>
        <v/>
      </c>
      <c r="BP144" s="98" t="str">
        <f t="shared" si="59"/>
        <v/>
      </c>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c r="CM144" s="98"/>
      <c r="CN144" s="98"/>
      <c r="CO144" s="98"/>
      <c r="CP144" s="98"/>
      <c r="CQ144" s="98"/>
      <c r="CR144" s="98"/>
      <c r="CS144" s="98"/>
    </row>
    <row r="145" spans="1:97" s="4" customFormat="1" ht="18.75" customHeight="1" x14ac:dyDescent="0.2">
      <c r="A145" s="3">
        <f t="shared" si="60"/>
        <v>133</v>
      </c>
      <c r="B145" s="263"/>
      <c r="C145" s="263"/>
      <c r="D145" s="263"/>
      <c r="E145" s="259"/>
      <c r="F145" s="259"/>
      <c r="G145" s="43"/>
      <c r="H145" s="264"/>
      <c r="I145" s="261"/>
      <c r="J145" s="106"/>
      <c r="K145" s="247"/>
      <c r="L145" s="247"/>
      <c r="M145" s="247"/>
      <c r="N145" s="248" t="str">
        <f>IF(AND(K145&lt;&gt;"",L145&lt;&gt;"",J145&lt;&gt;""),ROUND(MIN(IF(OR(J145="OZZ",J145="ZZ"),5000,17300),TRUNC(0.75*(SUMIF($D$12:$D145,$D145,K$12:K145)+SUMIF($D$12:$D145,$D145,L$12:L145)),2)) - SUMIF($D$12:$D144,$D145,N$12:N144),2),"")</f>
        <v/>
      </c>
      <c r="O145" s="249" t="str">
        <f>IF(AND(K145&lt;&gt;"",L145&lt;&gt;"",M145&lt;&gt;"",J145&lt;&gt;"",AH145&lt;&gt;""),IF(OR(J145="OZZ",J145="ZZ"),ROUND(0-SUMIF($D$12:$D144,$D145,O$12:O144),2),IF(M145=0,0,ROUND(MIN(MIN(17300,TRUNC(0.75*(SUMIF($D$12:$D$2012,$D145,K$12:K$2012)+SUMIF($D$12:$D$2012,$D145,L$12:L$2012)),2)+SUMIF($D$12:$D145,$D145,AH$12:AH145))-SUMIF($D$12:$D144,$D145,O$12:O144)-SUMIF($D$12:$D$2012,$D145,N$12:N$2012),AH145),2))),"")</f>
        <v/>
      </c>
      <c r="P145" s="250" t="str">
        <f>IF(J145&lt;&gt;"",1000 - SUMIF($D$12:$D144,$D145,P$12:P144),"")</f>
        <v/>
      </c>
      <c r="Q145" s="106"/>
      <c r="R145" s="247"/>
      <c r="S145" s="247"/>
      <c r="T145" s="247"/>
      <c r="U145" s="248" t="str">
        <f>IF(AND(R145&lt;&gt;"",S145&lt;&gt;"",Q145&lt;&gt;""),ROUND(MIN(IF(OR(Q145="OZZ",Q145="ZZ"),5000,17300),TRUNC(0.75*(SUMIF($D$12:$D145,$D145,R$12:R145)+SUMIF($D$12:$D145,$D145,S$12:S145)),2)) - SUMIF($D$12:$D144,$D145,U$12:U144),2),"")</f>
        <v/>
      </c>
      <c r="V145" s="248" t="str">
        <f>IF(AND(R145&lt;&gt;"",S145&lt;&gt;"",T145&lt;&gt;"",Q145&lt;&gt;"",AL145&lt;&gt;""),IF(OR(Q145="OZZ",Q145="ZZ"),ROUND(0-SUMIF($D$12:$D144,$D145,V$12:V144),2),IF(T145=0,0,ROUND(MIN(MIN(17300,TRUNC(0.75*(SUMIF($D$12:$D$2012,$D145,R$12:R$2012)+SUMIF($D$12:$D$2012,$D145,S$12:S$2012)),2)+SUMIF($D$12:$D145,$D145,AL$12:AL145))-SUMIF($D$12:$D144,$D145,V$12:V144)-SUMIF($D$12:$D$2012,$D145,U$12:U$2012),AL145),2))),"")</f>
        <v/>
      </c>
      <c r="W145" s="250" t="str">
        <f>IF(Q145&lt;&gt;"",1000 - SUMIF($D$12:$D144,$D145,W$12:W144),"")</f>
        <v/>
      </c>
      <c r="X145" s="106"/>
      <c r="Y145" s="247"/>
      <c r="Z145" s="247"/>
      <c r="AA145" s="247"/>
      <c r="AB145" s="248" t="str">
        <f>IF(AND(Y145&lt;&gt;"",Z145&lt;&gt;"",X145&lt;&gt;""),ROUND(MIN(IF(OR(X145="OZZ",X145="ZZ"),5000,17300),TRUNC(0.75*(SUMIF($D$12:$D145,$D145,Y$12:Y145)+SUMIF($D$12:$D145,$D145,Z$12:Z145)),2)) - SUMIF($D$12:$D144,$D145,AB$12:AB144),2),"")</f>
        <v/>
      </c>
      <c r="AC145" s="251" t="str">
        <f>IF(AND(Y145&lt;&gt;"",Z145&lt;&gt;"",AA145&lt;&gt;"",X145&lt;&gt;"",AP145&lt;&gt;""),IF(OR(X145="OZZ",X145="ZZ"),ROUND(0-SUMIF($D$12:$D144,$D145,AC$12:AC144),2),IF(AA145=0,0,ROUND(MIN(MIN(17300,TRUNC(0.75*(SUMIF($D$12:$D$2012,$D145,Y$12:Y$2012)+SUMIF($D$12:$D$2012,$D145,Z$12:Z$2012)),2)+SUMIF($D$12:$D145,$D145,AP$12:AP145))-SUMIF($D$12:$D144,$D145,AC$12:AC144)-SUMIF($D$12:$D$2012,$D145,AB$12:AB$2012),AP145),2))),"")</f>
        <v/>
      </c>
      <c r="AD145" s="250" t="str">
        <f>IF(X145&lt;&gt;"",1000 - SUMIF($D$12:$D144,$D145,AD$12:AD144),"")</f>
        <v/>
      </c>
      <c r="AE145" s="252"/>
      <c r="AF145" s="253"/>
      <c r="AG145" s="254"/>
      <c r="AH145" s="255" t="str">
        <f t="shared" si="61"/>
        <v/>
      </c>
      <c r="AI145" s="256"/>
      <c r="AJ145" s="253"/>
      <c r="AK145" s="254"/>
      <c r="AL145" s="255" t="str">
        <f t="shared" si="62"/>
        <v/>
      </c>
      <c r="AM145" s="256"/>
      <c r="AN145" s="253"/>
      <c r="AO145" s="254"/>
      <c r="AP145" s="255" t="str">
        <f t="shared" si="42"/>
        <v/>
      </c>
      <c r="AQ145" s="116"/>
      <c r="AR145" s="116"/>
      <c r="AS145" s="117"/>
      <c r="AT145" s="118"/>
      <c r="AU145" s="119" t="str">
        <f>IF(D145&lt;&gt; "", IF(COUNTIF($D$12:$D145,$D145)&gt;1,0,IF(SUM(N145,U145,AB145)&gt;0,IF(AND(X145="",OR(Q145&lt;&gt;"",J145&lt;&gt;"")),IF(Q145&lt;&gt;"",Q145,IF(J145&lt;&gt;"",J145,0)),IF(AND(Q145&lt;&gt;"",J145&lt;&gt;"",Q145=J145),Q145,X145)),0)),"")</f>
        <v/>
      </c>
      <c r="AV145" s="119" t="str">
        <f>IF(D145&lt;&gt;"",IF(COUNTIF($D$12:$D145,$D145)&gt;1,0,IF(SUM(O145,V145,AC145)&gt;0,IF(AND(X145="",OR(Q145&lt;&gt;"",J145&lt;&gt;"")),IF(Q145&lt;&gt;"",Q145,IF(J145&lt;&gt;"",J145,0)),IF(AND(Q145&lt;&gt;"",J145&lt;&gt;"",Q145=J145),Q145,X145)),0)),"")</f>
        <v/>
      </c>
      <c r="AW145" s="119" t="str">
        <f>IF(D145&lt;&gt;"",IF(COUNTIF($D$12:$D145,$D145)&gt;1,0,IF(SUM(P145,W145,AD145)&gt;0,IF(AND(X145="",OR(Q145&lt;&gt;"",J145&lt;&gt;"")),IF(Q145&lt;&gt;"",Q145,IF(J145&lt;&gt;"",J145,0)),IF(AND(Q145&lt;&gt;"",J145&lt;&gt;"",Q145=J145),Q145,X145)),0)),"")</f>
        <v/>
      </c>
      <c r="AX145" s="118" t="str">
        <f t="shared" si="43"/>
        <v/>
      </c>
      <c r="AY145" s="118" t="str">
        <f t="shared" si="44"/>
        <v/>
      </c>
      <c r="AZ145" s="118" t="str">
        <f t="shared" si="45"/>
        <v/>
      </c>
      <c r="BA145" s="118" t="str">
        <f t="shared" si="46"/>
        <v/>
      </c>
      <c r="BB145" s="118" t="str">
        <f t="shared" si="47"/>
        <v/>
      </c>
      <c r="BC145" s="118" t="str">
        <f t="shared" si="48"/>
        <v/>
      </c>
      <c r="BD145" s="118" t="str">
        <f t="shared" si="49"/>
        <v/>
      </c>
      <c r="BE145" s="118" t="str">
        <f t="shared" si="50"/>
        <v/>
      </c>
      <c r="BF145" s="118" t="str">
        <f t="shared" si="51"/>
        <v/>
      </c>
      <c r="BG145" s="120"/>
      <c r="BH145" s="120" t="str">
        <f t="shared" si="52"/>
        <v/>
      </c>
      <c r="BI145" s="120" t="str">
        <f t="shared" si="53"/>
        <v/>
      </c>
      <c r="BJ145" s="121"/>
      <c r="BK145" s="120" t="str">
        <f t="shared" si="54"/>
        <v/>
      </c>
      <c r="BL145" s="120" t="str">
        <f t="shared" si="55"/>
        <v/>
      </c>
      <c r="BM145" s="120" t="str">
        <f t="shared" si="56"/>
        <v/>
      </c>
      <c r="BN145" s="120" t="str">
        <f t="shared" si="57"/>
        <v/>
      </c>
      <c r="BO145" s="98" t="str">
        <f t="shared" si="58"/>
        <v/>
      </c>
      <c r="BP145" s="98" t="str">
        <f t="shared" si="59"/>
        <v/>
      </c>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row>
    <row r="146" spans="1:97" s="4" customFormat="1" ht="18.75" customHeight="1" x14ac:dyDescent="0.2">
      <c r="A146" s="3">
        <f t="shared" si="60"/>
        <v>134</v>
      </c>
      <c r="B146" s="263"/>
      <c r="C146" s="263"/>
      <c r="D146" s="263"/>
      <c r="E146" s="259"/>
      <c r="F146" s="259"/>
      <c r="G146" s="43"/>
      <c r="H146" s="264"/>
      <c r="I146" s="261"/>
      <c r="J146" s="106"/>
      <c r="K146" s="247"/>
      <c r="L146" s="247"/>
      <c r="M146" s="247"/>
      <c r="N146" s="248" t="str">
        <f>IF(AND(K146&lt;&gt;"",L146&lt;&gt;"",J146&lt;&gt;""),ROUND(MIN(IF(OR(J146="OZZ",J146="ZZ"),5000,17300),TRUNC(0.75*(SUMIF($D$12:$D146,$D146,K$12:K146)+SUMIF($D$12:$D146,$D146,L$12:L146)),2)) - SUMIF($D$12:$D145,$D146,N$12:N145),2),"")</f>
        <v/>
      </c>
      <c r="O146" s="249" t="str">
        <f>IF(AND(K146&lt;&gt;"",L146&lt;&gt;"",M146&lt;&gt;"",J146&lt;&gt;"",AH146&lt;&gt;""),IF(OR(J146="OZZ",J146="ZZ"),ROUND(0-SUMIF($D$12:$D145,$D146,O$12:O145),2),IF(M146=0,0,ROUND(MIN(MIN(17300,TRUNC(0.75*(SUMIF($D$12:$D$2012,$D146,K$12:K$2012)+SUMIF($D$12:$D$2012,$D146,L$12:L$2012)),2)+SUMIF($D$12:$D146,$D146,AH$12:AH146))-SUMIF($D$12:$D145,$D146,O$12:O145)-SUMIF($D$12:$D$2012,$D146,N$12:N$2012),AH146),2))),"")</f>
        <v/>
      </c>
      <c r="P146" s="250" t="str">
        <f>IF(J146&lt;&gt;"",1000 - SUMIF($D$12:$D145,$D146,P$12:P145),"")</f>
        <v/>
      </c>
      <c r="Q146" s="106"/>
      <c r="R146" s="247"/>
      <c r="S146" s="247"/>
      <c r="T146" s="247"/>
      <c r="U146" s="248" t="str">
        <f>IF(AND(R146&lt;&gt;"",S146&lt;&gt;"",Q146&lt;&gt;""),ROUND(MIN(IF(OR(Q146="OZZ",Q146="ZZ"),5000,17300),TRUNC(0.75*(SUMIF($D$12:$D146,$D146,R$12:R146)+SUMIF($D$12:$D146,$D146,S$12:S146)),2)) - SUMIF($D$12:$D145,$D146,U$12:U145),2),"")</f>
        <v/>
      </c>
      <c r="V146" s="248" t="str">
        <f>IF(AND(R146&lt;&gt;"",S146&lt;&gt;"",T146&lt;&gt;"",Q146&lt;&gt;"",AL146&lt;&gt;""),IF(OR(Q146="OZZ",Q146="ZZ"),ROUND(0-SUMIF($D$12:$D145,$D146,V$12:V145),2),IF(T146=0,0,ROUND(MIN(MIN(17300,TRUNC(0.75*(SUMIF($D$12:$D$2012,$D146,R$12:R$2012)+SUMIF($D$12:$D$2012,$D146,S$12:S$2012)),2)+SUMIF($D$12:$D146,$D146,AL$12:AL146))-SUMIF($D$12:$D145,$D146,V$12:V145)-SUMIF($D$12:$D$2012,$D146,U$12:U$2012),AL146),2))),"")</f>
        <v/>
      </c>
      <c r="W146" s="250" t="str">
        <f>IF(Q146&lt;&gt;"",1000 - SUMIF($D$12:$D145,$D146,W$12:W145),"")</f>
        <v/>
      </c>
      <c r="X146" s="106"/>
      <c r="Y146" s="247"/>
      <c r="Z146" s="247"/>
      <c r="AA146" s="247"/>
      <c r="AB146" s="248" t="str">
        <f>IF(AND(Y146&lt;&gt;"",Z146&lt;&gt;"",X146&lt;&gt;""),ROUND(MIN(IF(OR(X146="OZZ",X146="ZZ"),5000,17300),TRUNC(0.75*(SUMIF($D$12:$D146,$D146,Y$12:Y146)+SUMIF($D$12:$D146,$D146,Z$12:Z146)),2)) - SUMIF($D$12:$D145,$D146,AB$12:AB145),2),"")</f>
        <v/>
      </c>
      <c r="AC146" s="251" t="str">
        <f>IF(AND(Y146&lt;&gt;"",Z146&lt;&gt;"",AA146&lt;&gt;"",X146&lt;&gt;"",AP146&lt;&gt;""),IF(OR(X146="OZZ",X146="ZZ"),ROUND(0-SUMIF($D$12:$D145,$D146,AC$12:AC145),2),IF(AA146=0,0,ROUND(MIN(MIN(17300,TRUNC(0.75*(SUMIF($D$12:$D$2012,$D146,Y$12:Y$2012)+SUMIF($D$12:$D$2012,$D146,Z$12:Z$2012)),2)+SUMIF($D$12:$D146,$D146,AP$12:AP146))-SUMIF($D$12:$D145,$D146,AC$12:AC145)-SUMIF($D$12:$D$2012,$D146,AB$12:AB$2012),AP146),2))),"")</f>
        <v/>
      </c>
      <c r="AD146" s="250" t="str">
        <f>IF(X146&lt;&gt;"",1000 - SUMIF($D$12:$D145,$D146,AD$12:AD145),"")</f>
        <v/>
      </c>
      <c r="AE146" s="252"/>
      <c r="AF146" s="253"/>
      <c r="AG146" s="254"/>
      <c r="AH146" s="255" t="str">
        <f t="shared" si="61"/>
        <v/>
      </c>
      <c r="AI146" s="256"/>
      <c r="AJ146" s="253"/>
      <c r="AK146" s="254"/>
      <c r="AL146" s="255" t="str">
        <f t="shared" si="62"/>
        <v/>
      </c>
      <c r="AM146" s="256"/>
      <c r="AN146" s="253"/>
      <c r="AO146" s="254"/>
      <c r="AP146" s="255" t="str">
        <f t="shared" si="42"/>
        <v/>
      </c>
      <c r="AQ146" s="116"/>
      <c r="AR146" s="116"/>
      <c r="AS146" s="117"/>
      <c r="AT146" s="118"/>
      <c r="AU146" s="119" t="str">
        <f>IF(D146&lt;&gt; "", IF(COUNTIF($D$12:$D146,$D146)&gt;1,0,IF(SUM(N146,U146,AB146)&gt;0,IF(AND(X146="",OR(Q146&lt;&gt;"",J146&lt;&gt;"")),IF(Q146&lt;&gt;"",Q146,IF(J146&lt;&gt;"",J146,0)),IF(AND(Q146&lt;&gt;"",J146&lt;&gt;"",Q146=J146),Q146,X146)),0)),"")</f>
        <v/>
      </c>
      <c r="AV146" s="119" t="str">
        <f>IF(D146&lt;&gt;"",IF(COUNTIF($D$12:$D146,$D146)&gt;1,0,IF(SUM(O146,V146,AC146)&gt;0,IF(AND(X146="",OR(Q146&lt;&gt;"",J146&lt;&gt;"")),IF(Q146&lt;&gt;"",Q146,IF(J146&lt;&gt;"",J146,0)),IF(AND(Q146&lt;&gt;"",J146&lt;&gt;"",Q146=J146),Q146,X146)),0)),"")</f>
        <v/>
      </c>
      <c r="AW146" s="119" t="str">
        <f>IF(D146&lt;&gt;"",IF(COUNTIF($D$12:$D146,$D146)&gt;1,0,IF(SUM(P146,W146,AD146)&gt;0,IF(AND(X146="",OR(Q146&lt;&gt;"",J146&lt;&gt;"")),IF(Q146&lt;&gt;"",Q146,IF(J146&lt;&gt;"",J146,0)),IF(AND(Q146&lt;&gt;"",J146&lt;&gt;"",Q146=J146),Q146,X146)),0)),"")</f>
        <v/>
      </c>
      <c r="AX146" s="118" t="str">
        <f t="shared" si="43"/>
        <v/>
      </c>
      <c r="AY146" s="118" t="str">
        <f t="shared" si="44"/>
        <v/>
      </c>
      <c r="AZ146" s="118" t="str">
        <f t="shared" si="45"/>
        <v/>
      </c>
      <c r="BA146" s="118" t="str">
        <f t="shared" si="46"/>
        <v/>
      </c>
      <c r="BB146" s="118" t="str">
        <f t="shared" si="47"/>
        <v/>
      </c>
      <c r="BC146" s="118" t="str">
        <f t="shared" si="48"/>
        <v/>
      </c>
      <c r="BD146" s="118" t="str">
        <f t="shared" si="49"/>
        <v/>
      </c>
      <c r="BE146" s="118" t="str">
        <f t="shared" si="50"/>
        <v/>
      </c>
      <c r="BF146" s="118" t="str">
        <f t="shared" si="51"/>
        <v/>
      </c>
      <c r="BG146" s="120"/>
      <c r="BH146" s="120" t="str">
        <f t="shared" si="52"/>
        <v/>
      </c>
      <c r="BI146" s="120" t="str">
        <f t="shared" si="53"/>
        <v/>
      </c>
      <c r="BJ146" s="121"/>
      <c r="BK146" s="120" t="str">
        <f t="shared" si="54"/>
        <v/>
      </c>
      <c r="BL146" s="120" t="str">
        <f t="shared" si="55"/>
        <v/>
      </c>
      <c r="BM146" s="120" t="str">
        <f t="shared" si="56"/>
        <v/>
      </c>
      <c r="BN146" s="120" t="str">
        <f t="shared" si="57"/>
        <v/>
      </c>
      <c r="BO146" s="98" t="str">
        <f t="shared" si="58"/>
        <v/>
      </c>
      <c r="BP146" s="98" t="str">
        <f t="shared" si="59"/>
        <v/>
      </c>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c r="CM146" s="98"/>
      <c r="CN146" s="98"/>
      <c r="CO146" s="98"/>
      <c r="CP146" s="98"/>
      <c r="CQ146" s="98"/>
      <c r="CR146" s="98"/>
      <c r="CS146" s="98"/>
    </row>
    <row r="147" spans="1:97" s="4" customFormat="1" ht="18.75" customHeight="1" x14ac:dyDescent="0.2">
      <c r="A147" s="3">
        <f t="shared" si="60"/>
        <v>135</v>
      </c>
      <c r="B147" s="263"/>
      <c r="C147" s="263"/>
      <c r="D147" s="263"/>
      <c r="E147" s="259"/>
      <c r="F147" s="259"/>
      <c r="G147" s="43"/>
      <c r="H147" s="264"/>
      <c r="I147" s="261"/>
      <c r="J147" s="106"/>
      <c r="K147" s="247"/>
      <c r="L147" s="247"/>
      <c r="M147" s="247"/>
      <c r="N147" s="248" t="str">
        <f>IF(AND(K147&lt;&gt;"",L147&lt;&gt;"",J147&lt;&gt;""),ROUND(MIN(IF(OR(J147="OZZ",J147="ZZ"),5000,17300),TRUNC(0.75*(SUMIF($D$12:$D147,$D147,K$12:K147)+SUMIF($D$12:$D147,$D147,L$12:L147)),2)) - SUMIF($D$12:$D146,$D147,N$12:N146),2),"")</f>
        <v/>
      </c>
      <c r="O147" s="249" t="str">
        <f>IF(AND(K147&lt;&gt;"",L147&lt;&gt;"",M147&lt;&gt;"",J147&lt;&gt;"",AH147&lt;&gt;""),IF(OR(J147="OZZ",J147="ZZ"),ROUND(0-SUMIF($D$12:$D146,$D147,O$12:O146),2),IF(M147=0,0,ROUND(MIN(MIN(17300,TRUNC(0.75*(SUMIF($D$12:$D$2012,$D147,K$12:K$2012)+SUMIF($D$12:$D$2012,$D147,L$12:L$2012)),2)+SUMIF($D$12:$D147,$D147,AH$12:AH147))-SUMIF($D$12:$D146,$D147,O$12:O146)-SUMIF($D$12:$D$2012,$D147,N$12:N$2012),AH147),2))),"")</f>
        <v/>
      </c>
      <c r="P147" s="250" t="str">
        <f>IF(J147&lt;&gt;"",1000 - SUMIF($D$12:$D146,$D147,P$12:P146),"")</f>
        <v/>
      </c>
      <c r="Q147" s="106"/>
      <c r="R147" s="247"/>
      <c r="S147" s="247"/>
      <c r="T147" s="247"/>
      <c r="U147" s="248" t="str">
        <f>IF(AND(R147&lt;&gt;"",S147&lt;&gt;"",Q147&lt;&gt;""),ROUND(MIN(IF(OR(Q147="OZZ",Q147="ZZ"),5000,17300),TRUNC(0.75*(SUMIF($D$12:$D147,$D147,R$12:R147)+SUMIF($D$12:$D147,$D147,S$12:S147)),2)) - SUMIF($D$12:$D146,$D147,U$12:U146),2),"")</f>
        <v/>
      </c>
      <c r="V147" s="248" t="str">
        <f>IF(AND(R147&lt;&gt;"",S147&lt;&gt;"",T147&lt;&gt;"",Q147&lt;&gt;"",AL147&lt;&gt;""),IF(OR(Q147="OZZ",Q147="ZZ"),ROUND(0-SUMIF($D$12:$D146,$D147,V$12:V146),2),IF(T147=0,0,ROUND(MIN(MIN(17300,TRUNC(0.75*(SUMIF($D$12:$D$2012,$D147,R$12:R$2012)+SUMIF($D$12:$D$2012,$D147,S$12:S$2012)),2)+SUMIF($D$12:$D147,$D147,AL$12:AL147))-SUMIF($D$12:$D146,$D147,V$12:V146)-SUMIF($D$12:$D$2012,$D147,U$12:U$2012),AL147),2))),"")</f>
        <v/>
      </c>
      <c r="W147" s="250" t="str">
        <f>IF(Q147&lt;&gt;"",1000 - SUMIF($D$12:$D146,$D147,W$12:W146),"")</f>
        <v/>
      </c>
      <c r="X147" s="106"/>
      <c r="Y147" s="247"/>
      <c r="Z147" s="247"/>
      <c r="AA147" s="247"/>
      <c r="AB147" s="248" t="str">
        <f>IF(AND(Y147&lt;&gt;"",Z147&lt;&gt;"",X147&lt;&gt;""),ROUND(MIN(IF(OR(X147="OZZ",X147="ZZ"),5000,17300),TRUNC(0.75*(SUMIF($D$12:$D147,$D147,Y$12:Y147)+SUMIF($D$12:$D147,$D147,Z$12:Z147)),2)) - SUMIF($D$12:$D146,$D147,AB$12:AB146),2),"")</f>
        <v/>
      </c>
      <c r="AC147" s="251" t="str">
        <f>IF(AND(Y147&lt;&gt;"",Z147&lt;&gt;"",AA147&lt;&gt;"",X147&lt;&gt;"",AP147&lt;&gt;""),IF(OR(X147="OZZ",X147="ZZ"),ROUND(0-SUMIF($D$12:$D146,$D147,AC$12:AC146),2),IF(AA147=0,0,ROUND(MIN(MIN(17300,TRUNC(0.75*(SUMIF($D$12:$D$2012,$D147,Y$12:Y$2012)+SUMIF($D$12:$D$2012,$D147,Z$12:Z$2012)),2)+SUMIF($D$12:$D147,$D147,AP$12:AP147))-SUMIF($D$12:$D146,$D147,AC$12:AC146)-SUMIF($D$12:$D$2012,$D147,AB$12:AB$2012),AP147),2))),"")</f>
        <v/>
      </c>
      <c r="AD147" s="250" t="str">
        <f>IF(X147&lt;&gt;"",1000 - SUMIF($D$12:$D146,$D147,AD$12:AD146),"")</f>
        <v/>
      </c>
      <c r="AE147" s="252"/>
      <c r="AF147" s="253"/>
      <c r="AG147" s="254"/>
      <c r="AH147" s="255" t="str">
        <f t="shared" si="61"/>
        <v/>
      </c>
      <c r="AI147" s="256"/>
      <c r="AJ147" s="253"/>
      <c r="AK147" s="254"/>
      <c r="AL147" s="255" t="str">
        <f t="shared" si="62"/>
        <v/>
      </c>
      <c r="AM147" s="256"/>
      <c r="AN147" s="253"/>
      <c r="AO147" s="254"/>
      <c r="AP147" s="255" t="str">
        <f t="shared" si="42"/>
        <v/>
      </c>
      <c r="AQ147" s="116"/>
      <c r="AR147" s="116"/>
      <c r="AS147" s="117"/>
      <c r="AT147" s="118"/>
      <c r="AU147" s="119" t="str">
        <f>IF(D147&lt;&gt; "", IF(COUNTIF($D$12:$D147,$D147)&gt;1,0,IF(SUM(N147,U147,AB147)&gt;0,IF(AND(X147="",OR(Q147&lt;&gt;"",J147&lt;&gt;"")),IF(Q147&lt;&gt;"",Q147,IF(J147&lt;&gt;"",J147,0)),IF(AND(Q147&lt;&gt;"",J147&lt;&gt;"",Q147=J147),Q147,X147)),0)),"")</f>
        <v/>
      </c>
      <c r="AV147" s="119" t="str">
        <f>IF(D147&lt;&gt;"",IF(COUNTIF($D$12:$D147,$D147)&gt;1,0,IF(SUM(O147,V147,AC147)&gt;0,IF(AND(X147="",OR(Q147&lt;&gt;"",J147&lt;&gt;"")),IF(Q147&lt;&gt;"",Q147,IF(J147&lt;&gt;"",J147,0)),IF(AND(Q147&lt;&gt;"",J147&lt;&gt;"",Q147=J147),Q147,X147)),0)),"")</f>
        <v/>
      </c>
      <c r="AW147" s="119" t="str">
        <f>IF(D147&lt;&gt;"",IF(COUNTIF($D$12:$D147,$D147)&gt;1,0,IF(SUM(P147,W147,AD147)&gt;0,IF(AND(X147="",OR(Q147&lt;&gt;"",J147&lt;&gt;"")),IF(Q147&lt;&gt;"",Q147,IF(J147&lt;&gt;"",J147,0)),IF(AND(Q147&lt;&gt;"",J147&lt;&gt;"",Q147=J147),Q147,X147)),0)),"")</f>
        <v/>
      </c>
      <c r="AX147" s="118" t="str">
        <f t="shared" si="43"/>
        <v/>
      </c>
      <c r="AY147" s="118" t="str">
        <f t="shared" si="44"/>
        <v/>
      </c>
      <c r="AZ147" s="118" t="str">
        <f t="shared" si="45"/>
        <v/>
      </c>
      <c r="BA147" s="118" t="str">
        <f t="shared" si="46"/>
        <v/>
      </c>
      <c r="BB147" s="118" t="str">
        <f t="shared" si="47"/>
        <v/>
      </c>
      <c r="BC147" s="118" t="str">
        <f t="shared" si="48"/>
        <v/>
      </c>
      <c r="BD147" s="118" t="str">
        <f t="shared" si="49"/>
        <v/>
      </c>
      <c r="BE147" s="118" t="str">
        <f t="shared" si="50"/>
        <v/>
      </c>
      <c r="BF147" s="118" t="str">
        <f t="shared" si="51"/>
        <v/>
      </c>
      <c r="BG147" s="120"/>
      <c r="BH147" s="120" t="str">
        <f t="shared" si="52"/>
        <v/>
      </c>
      <c r="BI147" s="120" t="str">
        <f t="shared" si="53"/>
        <v/>
      </c>
      <c r="BJ147" s="121"/>
      <c r="BK147" s="120" t="str">
        <f t="shared" si="54"/>
        <v/>
      </c>
      <c r="BL147" s="120" t="str">
        <f t="shared" si="55"/>
        <v/>
      </c>
      <c r="BM147" s="120" t="str">
        <f t="shared" si="56"/>
        <v/>
      </c>
      <c r="BN147" s="120" t="str">
        <f t="shared" si="57"/>
        <v/>
      </c>
      <c r="BO147" s="98" t="str">
        <f t="shared" si="58"/>
        <v/>
      </c>
      <c r="BP147" s="98" t="str">
        <f t="shared" si="59"/>
        <v/>
      </c>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c r="CM147" s="98"/>
      <c r="CN147" s="98"/>
      <c r="CO147" s="98"/>
      <c r="CP147" s="98"/>
      <c r="CQ147" s="98"/>
      <c r="CR147" s="98"/>
      <c r="CS147" s="98"/>
    </row>
    <row r="148" spans="1:97" s="4" customFormat="1" ht="18.75" customHeight="1" x14ac:dyDescent="0.2">
      <c r="A148" s="3">
        <f t="shared" si="60"/>
        <v>136</v>
      </c>
      <c r="B148" s="263"/>
      <c r="C148" s="263"/>
      <c r="D148" s="263"/>
      <c r="E148" s="259"/>
      <c r="F148" s="259"/>
      <c r="G148" s="43"/>
      <c r="H148" s="264"/>
      <c r="I148" s="261"/>
      <c r="J148" s="106"/>
      <c r="K148" s="247"/>
      <c r="L148" s="247"/>
      <c r="M148" s="247"/>
      <c r="N148" s="248" t="str">
        <f>IF(AND(K148&lt;&gt;"",L148&lt;&gt;"",J148&lt;&gt;""),ROUND(MIN(IF(OR(J148="OZZ",J148="ZZ"),5000,17300),TRUNC(0.75*(SUMIF($D$12:$D148,$D148,K$12:K148)+SUMIF($D$12:$D148,$D148,L$12:L148)),2)) - SUMIF($D$12:$D147,$D148,N$12:N147),2),"")</f>
        <v/>
      </c>
      <c r="O148" s="249" t="str">
        <f>IF(AND(K148&lt;&gt;"",L148&lt;&gt;"",M148&lt;&gt;"",J148&lt;&gt;"",AH148&lt;&gt;""),IF(OR(J148="OZZ",J148="ZZ"),ROUND(0-SUMIF($D$12:$D147,$D148,O$12:O147),2),IF(M148=0,0,ROUND(MIN(MIN(17300,TRUNC(0.75*(SUMIF($D$12:$D$2012,$D148,K$12:K$2012)+SUMIF($D$12:$D$2012,$D148,L$12:L$2012)),2)+SUMIF($D$12:$D148,$D148,AH$12:AH148))-SUMIF($D$12:$D147,$D148,O$12:O147)-SUMIF($D$12:$D$2012,$D148,N$12:N$2012),AH148),2))),"")</f>
        <v/>
      </c>
      <c r="P148" s="250" t="str">
        <f>IF(J148&lt;&gt;"",1000 - SUMIF($D$12:$D147,$D148,P$12:P147),"")</f>
        <v/>
      </c>
      <c r="Q148" s="106"/>
      <c r="R148" s="247"/>
      <c r="S148" s="247"/>
      <c r="T148" s="247"/>
      <c r="U148" s="248" t="str">
        <f>IF(AND(R148&lt;&gt;"",S148&lt;&gt;"",Q148&lt;&gt;""),ROUND(MIN(IF(OR(Q148="OZZ",Q148="ZZ"),5000,17300),TRUNC(0.75*(SUMIF($D$12:$D148,$D148,R$12:R148)+SUMIF($D$12:$D148,$D148,S$12:S148)),2)) - SUMIF($D$12:$D147,$D148,U$12:U147),2),"")</f>
        <v/>
      </c>
      <c r="V148" s="248" t="str">
        <f>IF(AND(R148&lt;&gt;"",S148&lt;&gt;"",T148&lt;&gt;"",Q148&lt;&gt;"",AL148&lt;&gt;""),IF(OR(Q148="OZZ",Q148="ZZ"),ROUND(0-SUMIF($D$12:$D147,$D148,V$12:V147),2),IF(T148=0,0,ROUND(MIN(MIN(17300,TRUNC(0.75*(SUMIF($D$12:$D$2012,$D148,R$12:R$2012)+SUMIF($D$12:$D$2012,$D148,S$12:S$2012)),2)+SUMIF($D$12:$D148,$D148,AL$12:AL148))-SUMIF($D$12:$D147,$D148,V$12:V147)-SUMIF($D$12:$D$2012,$D148,U$12:U$2012),AL148),2))),"")</f>
        <v/>
      </c>
      <c r="W148" s="250" t="str">
        <f>IF(Q148&lt;&gt;"",1000 - SUMIF($D$12:$D147,$D148,W$12:W147),"")</f>
        <v/>
      </c>
      <c r="X148" s="106"/>
      <c r="Y148" s="247"/>
      <c r="Z148" s="247"/>
      <c r="AA148" s="247"/>
      <c r="AB148" s="248" t="str">
        <f>IF(AND(Y148&lt;&gt;"",Z148&lt;&gt;"",X148&lt;&gt;""),ROUND(MIN(IF(OR(X148="OZZ",X148="ZZ"),5000,17300),TRUNC(0.75*(SUMIF($D$12:$D148,$D148,Y$12:Y148)+SUMIF($D$12:$D148,$D148,Z$12:Z148)),2)) - SUMIF($D$12:$D147,$D148,AB$12:AB147),2),"")</f>
        <v/>
      </c>
      <c r="AC148" s="251" t="str">
        <f>IF(AND(Y148&lt;&gt;"",Z148&lt;&gt;"",AA148&lt;&gt;"",X148&lt;&gt;"",AP148&lt;&gt;""),IF(OR(X148="OZZ",X148="ZZ"),ROUND(0-SUMIF($D$12:$D147,$D148,AC$12:AC147),2),IF(AA148=0,0,ROUND(MIN(MIN(17300,TRUNC(0.75*(SUMIF($D$12:$D$2012,$D148,Y$12:Y$2012)+SUMIF($D$12:$D$2012,$D148,Z$12:Z$2012)),2)+SUMIF($D$12:$D148,$D148,AP$12:AP148))-SUMIF($D$12:$D147,$D148,AC$12:AC147)-SUMIF($D$12:$D$2012,$D148,AB$12:AB$2012),AP148),2))),"")</f>
        <v/>
      </c>
      <c r="AD148" s="250" t="str">
        <f>IF(X148&lt;&gt;"",1000 - SUMIF($D$12:$D147,$D148,AD$12:AD147),"")</f>
        <v/>
      </c>
      <c r="AE148" s="252"/>
      <c r="AF148" s="253"/>
      <c r="AG148" s="254"/>
      <c r="AH148" s="255" t="str">
        <f t="shared" si="61"/>
        <v/>
      </c>
      <c r="AI148" s="256"/>
      <c r="AJ148" s="253"/>
      <c r="AK148" s="254"/>
      <c r="AL148" s="255" t="str">
        <f t="shared" si="62"/>
        <v/>
      </c>
      <c r="AM148" s="256"/>
      <c r="AN148" s="253"/>
      <c r="AO148" s="254"/>
      <c r="AP148" s="255" t="str">
        <f t="shared" si="42"/>
        <v/>
      </c>
      <c r="AQ148" s="116"/>
      <c r="AR148" s="116"/>
      <c r="AS148" s="117"/>
      <c r="AT148" s="118"/>
      <c r="AU148" s="119" t="str">
        <f>IF(D148&lt;&gt; "", IF(COUNTIF($D$12:$D148,$D148)&gt;1,0,IF(SUM(N148,U148,AB148)&gt;0,IF(AND(X148="",OR(Q148&lt;&gt;"",J148&lt;&gt;"")),IF(Q148&lt;&gt;"",Q148,IF(J148&lt;&gt;"",J148,0)),IF(AND(Q148&lt;&gt;"",J148&lt;&gt;"",Q148=J148),Q148,X148)),0)),"")</f>
        <v/>
      </c>
      <c r="AV148" s="119" t="str">
        <f>IF(D148&lt;&gt;"",IF(COUNTIF($D$12:$D148,$D148)&gt;1,0,IF(SUM(O148,V148,AC148)&gt;0,IF(AND(X148="",OR(Q148&lt;&gt;"",J148&lt;&gt;"")),IF(Q148&lt;&gt;"",Q148,IF(J148&lt;&gt;"",J148,0)),IF(AND(Q148&lt;&gt;"",J148&lt;&gt;"",Q148=J148),Q148,X148)),0)),"")</f>
        <v/>
      </c>
      <c r="AW148" s="119" t="str">
        <f>IF(D148&lt;&gt;"",IF(COUNTIF($D$12:$D148,$D148)&gt;1,0,IF(SUM(P148,W148,AD148)&gt;0,IF(AND(X148="",OR(Q148&lt;&gt;"",J148&lt;&gt;"")),IF(Q148&lt;&gt;"",Q148,IF(J148&lt;&gt;"",J148,0)),IF(AND(Q148&lt;&gt;"",J148&lt;&gt;"",Q148=J148),Q148,X148)),0)),"")</f>
        <v/>
      </c>
      <c r="AX148" s="118" t="str">
        <f t="shared" si="43"/>
        <v/>
      </c>
      <c r="AY148" s="118" t="str">
        <f t="shared" si="44"/>
        <v/>
      </c>
      <c r="AZ148" s="118" t="str">
        <f t="shared" si="45"/>
        <v/>
      </c>
      <c r="BA148" s="118" t="str">
        <f t="shared" si="46"/>
        <v/>
      </c>
      <c r="BB148" s="118" t="str">
        <f t="shared" si="47"/>
        <v/>
      </c>
      <c r="BC148" s="118" t="str">
        <f t="shared" si="48"/>
        <v/>
      </c>
      <c r="BD148" s="118" t="str">
        <f t="shared" si="49"/>
        <v/>
      </c>
      <c r="BE148" s="118" t="str">
        <f t="shared" si="50"/>
        <v/>
      </c>
      <c r="BF148" s="118" t="str">
        <f t="shared" si="51"/>
        <v/>
      </c>
      <c r="BG148" s="120"/>
      <c r="BH148" s="120" t="str">
        <f t="shared" si="52"/>
        <v/>
      </c>
      <c r="BI148" s="120" t="str">
        <f t="shared" si="53"/>
        <v/>
      </c>
      <c r="BJ148" s="121"/>
      <c r="BK148" s="120" t="str">
        <f t="shared" si="54"/>
        <v/>
      </c>
      <c r="BL148" s="120" t="str">
        <f t="shared" si="55"/>
        <v/>
      </c>
      <c r="BM148" s="120" t="str">
        <f t="shared" si="56"/>
        <v/>
      </c>
      <c r="BN148" s="120" t="str">
        <f t="shared" si="57"/>
        <v/>
      </c>
      <c r="BO148" s="98" t="str">
        <f t="shared" si="58"/>
        <v/>
      </c>
      <c r="BP148" s="98" t="str">
        <f t="shared" si="59"/>
        <v/>
      </c>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c r="CM148" s="98"/>
      <c r="CN148" s="98"/>
      <c r="CO148" s="98"/>
      <c r="CP148" s="98"/>
      <c r="CQ148" s="98"/>
      <c r="CR148" s="98"/>
      <c r="CS148" s="98"/>
    </row>
    <row r="149" spans="1:97" s="4" customFormat="1" ht="18.75" customHeight="1" x14ac:dyDescent="0.2">
      <c r="A149" s="3">
        <f t="shared" si="60"/>
        <v>137</v>
      </c>
      <c r="B149" s="263"/>
      <c r="C149" s="263"/>
      <c r="D149" s="263"/>
      <c r="E149" s="259"/>
      <c r="F149" s="259"/>
      <c r="G149" s="43"/>
      <c r="H149" s="264"/>
      <c r="I149" s="261"/>
      <c r="J149" s="106"/>
      <c r="K149" s="247"/>
      <c r="L149" s="247"/>
      <c r="M149" s="247"/>
      <c r="N149" s="248" t="str">
        <f>IF(AND(K149&lt;&gt;"",L149&lt;&gt;"",J149&lt;&gt;""),ROUND(MIN(IF(OR(J149="OZZ",J149="ZZ"),5000,17300),TRUNC(0.75*(SUMIF($D$12:$D149,$D149,K$12:K149)+SUMIF($D$12:$D149,$D149,L$12:L149)),2)) - SUMIF($D$12:$D148,$D149,N$12:N148),2),"")</f>
        <v/>
      </c>
      <c r="O149" s="249" t="str">
        <f>IF(AND(K149&lt;&gt;"",L149&lt;&gt;"",M149&lt;&gt;"",J149&lt;&gt;"",AH149&lt;&gt;""),IF(OR(J149="OZZ",J149="ZZ"),ROUND(0-SUMIF($D$12:$D148,$D149,O$12:O148),2),IF(M149=0,0,ROUND(MIN(MIN(17300,TRUNC(0.75*(SUMIF($D$12:$D$2012,$D149,K$12:K$2012)+SUMIF($D$12:$D$2012,$D149,L$12:L$2012)),2)+SUMIF($D$12:$D149,$D149,AH$12:AH149))-SUMIF($D$12:$D148,$D149,O$12:O148)-SUMIF($D$12:$D$2012,$D149,N$12:N$2012),AH149),2))),"")</f>
        <v/>
      </c>
      <c r="P149" s="250" t="str">
        <f>IF(J149&lt;&gt;"",1000 - SUMIF($D$12:$D148,$D149,P$12:P148),"")</f>
        <v/>
      </c>
      <c r="Q149" s="106"/>
      <c r="R149" s="247"/>
      <c r="S149" s="247"/>
      <c r="T149" s="247"/>
      <c r="U149" s="248" t="str">
        <f>IF(AND(R149&lt;&gt;"",S149&lt;&gt;"",Q149&lt;&gt;""),ROUND(MIN(IF(OR(Q149="OZZ",Q149="ZZ"),5000,17300),TRUNC(0.75*(SUMIF($D$12:$D149,$D149,R$12:R149)+SUMIF($D$12:$D149,$D149,S$12:S149)),2)) - SUMIF($D$12:$D148,$D149,U$12:U148),2),"")</f>
        <v/>
      </c>
      <c r="V149" s="248" t="str">
        <f>IF(AND(R149&lt;&gt;"",S149&lt;&gt;"",T149&lt;&gt;"",Q149&lt;&gt;"",AL149&lt;&gt;""),IF(OR(Q149="OZZ",Q149="ZZ"),ROUND(0-SUMIF($D$12:$D148,$D149,V$12:V148),2),IF(T149=0,0,ROUND(MIN(MIN(17300,TRUNC(0.75*(SUMIF($D$12:$D$2012,$D149,R$12:R$2012)+SUMIF($D$12:$D$2012,$D149,S$12:S$2012)),2)+SUMIF($D$12:$D149,$D149,AL$12:AL149))-SUMIF($D$12:$D148,$D149,V$12:V148)-SUMIF($D$12:$D$2012,$D149,U$12:U$2012),AL149),2))),"")</f>
        <v/>
      </c>
      <c r="W149" s="250" t="str">
        <f>IF(Q149&lt;&gt;"",1000 - SUMIF($D$12:$D148,$D149,W$12:W148),"")</f>
        <v/>
      </c>
      <c r="X149" s="106"/>
      <c r="Y149" s="247"/>
      <c r="Z149" s="247"/>
      <c r="AA149" s="247"/>
      <c r="AB149" s="248" t="str">
        <f>IF(AND(Y149&lt;&gt;"",Z149&lt;&gt;"",X149&lt;&gt;""),ROUND(MIN(IF(OR(X149="OZZ",X149="ZZ"),5000,17300),TRUNC(0.75*(SUMIF($D$12:$D149,$D149,Y$12:Y149)+SUMIF($D$12:$D149,$D149,Z$12:Z149)),2)) - SUMIF($D$12:$D148,$D149,AB$12:AB148),2),"")</f>
        <v/>
      </c>
      <c r="AC149" s="251" t="str">
        <f>IF(AND(Y149&lt;&gt;"",Z149&lt;&gt;"",AA149&lt;&gt;"",X149&lt;&gt;"",AP149&lt;&gt;""),IF(OR(X149="OZZ",X149="ZZ"),ROUND(0-SUMIF($D$12:$D148,$D149,AC$12:AC148),2),IF(AA149=0,0,ROUND(MIN(MIN(17300,TRUNC(0.75*(SUMIF($D$12:$D$2012,$D149,Y$12:Y$2012)+SUMIF($D$12:$D$2012,$D149,Z$12:Z$2012)),2)+SUMIF($D$12:$D149,$D149,AP$12:AP149))-SUMIF($D$12:$D148,$D149,AC$12:AC148)-SUMIF($D$12:$D$2012,$D149,AB$12:AB$2012),AP149),2))),"")</f>
        <v/>
      </c>
      <c r="AD149" s="250" t="str">
        <f>IF(X149&lt;&gt;"",1000 - SUMIF($D$12:$D148,$D149,AD$12:AD148),"")</f>
        <v/>
      </c>
      <c r="AE149" s="252"/>
      <c r="AF149" s="253"/>
      <c r="AG149" s="254"/>
      <c r="AH149" s="255" t="str">
        <f t="shared" si="61"/>
        <v/>
      </c>
      <c r="AI149" s="256"/>
      <c r="AJ149" s="253"/>
      <c r="AK149" s="254"/>
      <c r="AL149" s="255" t="str">
        <f t="shared" si="62"/>
        <v/>
      </c>
      <c r="AM149" s="256"/>
      <c r="AN149" s="253"/>
      <c r="AO149" s="254"/>
      <c r="AP149" s="255" t="str">
        <f t="shared" si="42"/>
        <v/>
      </c>
      <c r="AQ149" s="116"/>
      <c r="AR149" s="116"/>
      <c r="AS149" s="117"/>
      <c r="AT149" s="118"/>
      <c r="AU149" s="119" t="str">
        <f>IF(D149&lt;&gt; "", IF(COUNTIF($D$12:$D149,$D149)&gt;1,0,IF(SUM(N149,U149,AB149)&gt;0,IF(AND(X149="",OR(Q149&lt;&gt;"",J149&lt;&gt;"")),IF(Q149&lt;&gt;"",Q149,IF(J149&lt;&gt;"",J149,0)),IF(AND(Q149&lt;&gt;"",J149&lt;&gt;"",Q149=J149),Q149,X149)),0)),"")</f>
        <v/>
      </c>
      <c r="AV149" s="119" t="str">
        <f>IF(D149&lt;&gt;"",IF(COUNTIF($D$12:$D149,$D149)&gt;1,0,IF(SUM(O149,V149,AC149)&gt;0,IF(AND(X149="",OR(Q149&lt;&gt;"",J149&lt;&gt;"")),IF(Q149&lt;&gt;"",Q149,IF(J149&lt;&gt;"",J149,0)),IF(AND(Q149&lt;&gt;"",J149&lt;&gt;"",Q149=J149),Q149,X149)),0)),"")</f>
        <v/>
      </c>
      <c r="AW149" s="119" t="str">
        <f>IF(D149&lt;&gt;"",IF(COUNTIF($D$12:$D149,$D149)&gt;1,0,IF(SUM(P149,W149,AD149)&gt;0,IF(AND(X149="",OR(Q149&lt;&gt;"",J149&lt;&gt;"")),IF(Q149&lt;&gt;"",Q149,IF(J149&lt;&gt;"",J149,0)),IF(AND(Q149&lt;&gt;"",J149&lt;&gt;"",Q149=J149),Q149,X149)),0)),"")</f>
        <v/>
      </c>
      <c r="AX149" s="118" t="str">
        <f t="shared" si="43"/>
        <v/>
      </c>
      <c r="AY149" s="118" t="str">
        <f t="shared" si="44"/>
        <v/>
      </c>
      <c r="AZ149" s="118" t="str">
        <f t="shared" si="45"/>
        <v/>
      </c>
      <c r="BA149" s="118" t="str">
        <f t="shared" si="46"/>
        <v/>
      </c>
      <c r="BB149" s="118" t="str">
        <f t="shared" si="47"/>
        <v/>
      </c>
      <c r="BC149" s="118" t="str">
        <f t="shared" si="48"/>
        <v/>
      </c>
      <c r="BD149" s="118" t="str">
        <f t="shared" si="49"/>
        <v/>
      </c>
      <c r="BE149" s="118" t="str">
        <f t="shared" si="50"/>
        <v/>
      </c>
      <c r="BF149" s="118" t="str">
        <f t="shared" si="51"/>
        <v/>
      </c>
      <c r="BG149" s="120"/>
      <c r="BH149" s="120" t="str">
        <f t="shared" si="52"/>
        <v/>
      </c>
      <c r="BI149" s="120" t="str">
        <f t="shared" si="53"/>
        <v/>
      </c>
      <c r="BJ149" s="121"/>
      <c r="BK149" s="120" t="str">
        <f t="shared" si="54"/>
        <v/>
      </c>
      <c r="BL149" s="120" t="str">
        <f t="shared" si="55"/>
        <v/>
      </c>
      <c r="BM149" s="120" t="str">
        <f t="shared" si="56"/>
        <v/>
      </c>
      <c r="BN149" s="120" t="str">
        <f t="shared" si="57"/>
        <v/>
      </c>
      <c r="BO149" s="98" t="str">
        <f t="shared" si="58"/>
        <v/>
      </c>
      <c r="BP149" s="98" t="str">
        <f t="shared" si="59"/>
        <v/>
      </c>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c r="CM149" s="98"/>
      <c r="CN149" s="98"/>
      <c r="CO149" s="98"/>
      <c r="CP149" s="98"/>
      <c r="CQ149" s="98"/>
      <c r="CR149" s="98"/>
      <c r="CS149" s="98"/>
    </row>
    <row r="150" spans="1:97" s="4" customFormat="1" ht="18.75" customHeight="1" x14ac:dyDescent="0.2">
      <c r="A150" s="3">
        <f t="shared" si="60"/>
        <v>138</v>
      </c>
      <c r="B150" s="263"/>
      <c r="C150" s="263"/>
      <c r="D150" s="263"/>
      <c r="E150" s="259"/>
      <c r="F150" s="259"/>
      <c r="G150" s="43"/>
      <c r="H150" s="264"/>
      <c r="I150" s="261"/>
      <c r="J150" s="106"/>
      <c r="K150" s="247"/>
      <c r="L150" s="247"/>
      <c r="M150" s="247"/>
      <c r="N150" s="248" t="str">
        <f>IF(AND(K150&lt;&gt;"",L150&lt;&gt;"",J150&lt;&gt;""),ROUND(MIN(IF(OR(J150="OZZ",J150="ZZ"),5000,17300),TRUNC(0.75*(SUMIF($D$12:$D150,$D150,K$12:K150)+SUMIF($D$12:$D150,$D150,L$12:L150)),2)) - SUMIF($D$12:$D149,$D150,N$12:N149),2),"")</f>
        <v/>
      </c>
      <c r="O150" s="249" t="str">
        <f>IF(AND(K150&lt;&gt;"",L150&lt;&gt;"",M150&lt;&gt;"",J150&lt;&gt;"",AH150&lt;&gt;""),IF(OR(J150="OZZ",J150="ZZ"),ROUND(0-SUMIF($D$12:$D149,$D150,O$12:O149),2),IF(M150=0,0,ROUND(MIN(MIN(17300,TRUNC(0.75*(SUMIF($D$12:$D$2012,$D150,K$12:K$2012)+SUMIF($D$12:$D$2012,$D150,L$12:L$2012)),2)+SUMIF($D$12:$D150,$D150,AH$12:AH150))-SUMIF($D$12:$D149,$D150,O$12:O149)-SUMIF($D$12:$D$2012,$D150,N$12:N$2012),AH150),2))),"")</f>
        <v/>
      </c>
      <c r="P150" s="250" t="str">
        <f>IF(J150&lt;&gt;"",1000 - SUMIF($D$12:$D149,$D150,P$12:P149),"")</f>
        <v/>
      </c>
      <c r="Q150" s="106"/>
      <c r="R150" s="247"/>
      <c r="S150" s="247"/>
      <c r="T150" s="247"/>
      <c r="U150" s="248" t="str">
        <f>IF(AND(R150&lt;&gt;"",S150&lt;&gt;"",Q150&lt;&gt;""),ROUND(MIN(IF(OR(Q150="OZZ",Q150="ZZ"),5000,17300),TRUNC(0.75*(SUMIF($D$12:$D150,$D150,R$12:R150)+SUMIF($D$12:$D150,$D150,S$12:S150)),2)) - SUMIF($D$12:$D149,$D150,U$12:U149),2),"")</f>
        <v/>
      </c>
      <c r="V150" s="248" t="str">
        <f>IF(AND(R150&lt;&gt;"",S150&lt;&gt;"",T150&lt;&gt;"",Q150&lt;&gt;"",AL150&lt;&gt;""),IF(OR(Q150="OZZ",Q150="ZZ"),ROUND(0-SUMIF($D$12:$D149,$D150,V$12:V149),2),IF(T150=0,0,ROUND(MIN(MIN(17300,TRUNC(0.75*(SUMIF($D$12:$D$2012,$D150,R$12:R$2012)+SUMIF($D$12:$D$2012,$D150,S$12:S$2012)),2)+SUMIF($D$12:$D150,$D150,AL$12:AL150))-SUMIF($D$12:$D149,$D150,V$12:V149)-SUMIF($D$12:$D$2012,$D150,U$12:U$2012),AL150),2))),"")</f>
        <v/>
      </c>
      <c r="W150" s="250" t="str">
        <f>IF(Q150&lt;&gt;"",1000 - SUMIF($D$12:$D149,$D150,W$12:W149),"")</f>
        <v/>
      </c>
      <c r="X150" s="106"/>
      <c r="Y150" s="247"/>
      <c r="Z150" s="247"/>
      <c r="AA150" s="247"/>
      <c r="AB150" s="248" t="str">
        <f>IF(AND(Y150&lt;&gt;"",Z150&lt;&gt;"",X150&lt;&gt;""),ROUND(MIN(IF(OR(X150="OZZ",X150="ZZ"),5000,17300),TRUNC(0.75*(SUMIF($D$12:$D150,$D150,Y$12:Y150)+SUMIF($D$12:$D150,$D150,Z$12:Z150)),2)) - SUMIF($D$12:$D149,$D150,AB$12:AB149),2),"")</f>
        <v/>
      </c>
      <c r="AC150" s="251" t="str">
        <f>IF(AND(Y150&lt;&gt;"",Z150&lt;&gt;"",AA150&lt;&gt;"",X150&lt;&gt;"",AP150&lt;&gt;""),IF(OR(X150="OZZ",X150="ZZ"),ROUND(0-SUMIF($D$12:$D149,$D150,AC$12:AC149),2),IF(AA150=0,0,ROUND(MIN(MIN(17300,TRUNC(0.75*(SUMIF($D$12:$D$2012,$D150,Y$12:Y$2012)+SUMIF($D$12:$D$2012,$D150,Z$12:Z$2012)),2)+SUMIF($D$12:$D150,$D150,AP$12:AP150))-SUMIF($D$12:$D149,$D150,AC$12:AC149)-SUMIF($D$12:$D$2012,$D150,AB$12:AB$2012),AP150),2))),"")</f>
        <v/>
      </c>
      <c r="AD150" s="250" t="str">
        <f>IF(X150&lt;&gt;"",1000 - SUMIF($D$12:$D149,$D150,AD$12:AD149),"")</f>
        <v/>
      </c>
      <c r="AE150" s="252"/>
      <c r="AF150" s="253"/>
      <c r="AG150" s="254"/>
      <c r="AH150" s="255" t="str">
        <f t="shared" si="61"/>
        <v/>
      </c>
      <c r="AI150" s="256"/>
      <c r="AJ150" s="253"/>
      <c r="AK150" s="254"/>
      <c r="AL150" s="255" t="str">
        <f t="shared" si="62"/>
        <v/>
      </c>
      <c r="AM150" s="256"/>
      <c r="AN150" s="253"/>
      <c r="AO150" s="254"/>
      <c r="AP150" s="255" t="str">
        <f t="shared" si="42"/>
        <v/>
      </c>
      <c r="AQ150" s="116"/>
      <c r="AR150" s="116"/>
      <c r="AS150" s="117"/>
      <c r="AT150" s="118"/>
      <c r="AU150" s="119" t="str">
        <f>IF(D150&lt;&gt; "", IF(COUNTIF($D$12:$D150,$D150)&gt;1,0,IF(SUM(N150,U150,AB150)&gt;0,IF(AND(X150="",OR(Q150&lt;&gt;"",J150&lt;&gt;"")),IF(Q150&lt;&gt;"",Q150,IF(J150&lt;&gt;"",J150,0)),IF(AND(Q150&lt;&gt;"",J150&lt;&gt;"",Q150=J150),Q150,X150)),0)),"")</f>
        <v/>
      </c>
      <c r="AV150" s="119" t="str">
        <f>IF(D150&lt;&gt;"",IF(COUNTIF($D$12:$D150,$D150)&gt;1,0,IF(SUM(O150,V150,AC150)&gt;0,IF(AND(X150="",OR(Q150&lt;&gt;"",J150&lt;&gt;"")),IF(Q150&lt;&gt;"",Q150,IF(J150&lt;&gt;"",J150,0)),IF(AND(Q150&lt;&gt;"",J150&lt;&gt;"",Q150=J150),Q150,X150)),0)),"")</f>
        <v/>
      </c>
      <c r="AW150" s="119" t="str">
        <f>IF(D150&lt;&gt;"",IF(COUNTIF($D$12:$D150,$D150)&gt;1,0,IF(SUM(P150,W150,AD150)&gt;0,IF(AND(X150="",OR(Q150&lt;&gt;"",J150&lt;&gt;"")),IF(Q150&lt;&gt;"",Q150,IF(J150&lt;&gt;"",J150,0)),IF(AND(Q150&lt;&gt;"",J150&lt;&gt;"",Q150=J150),Q150,X150)),0)),"")</f>
        <v/>
      </c>
      <c r="AX150" s="118" t="str">
        <f t="shared" si="43"/>
        <v/>
      </c>
      <c r="AY150" s="118" t="str">
        <f t="shared" si="44"/>
        <v/>
      </c>
      <c r="AZ150" s="118" t="str">
        <f t="shared" si="45"/>
        <v/>
      </c>
      <c r="BA150" s="118" t="str">
        <f t="shared" si="46"/>
        <v/>
      </c>
      <c r="BB150" s="118" t="str">
        <f t="shared" si="47"/>
        <v/>
      </c>
      <c r="BC150" s="118" t="str">
        <f t="shared" si="48"/>
        <v/>
      </c>
      <c r="BD150" s="118" t="str">
        <f t="shared" si="49"/>
        <v/>
      </c>
      <c r="BE150" s="118" t="str">
        <f t="shared" si="50"/>
        <v/>
      </c>
      <c r="BF150" s="118" t="str">
        <f t="shared" si="51"/>
        <v/>
      </c>
      <c r="BG150" s="120"/>
      <c r="BH150" s="120" t="str">
        <f t="shared" si="52"/>
        <v/>
      </c>
      <c r="BI150" s="120" t="str">
        <f t="shared" si="53"/>
        <v/>
      </c>
      <c r="BJ150" s="121"/>
      <c r="BK150" s="120" t="str">
        <f t="shared" si="54"/>
        <v/>
      </c>
      <c r="BL150" s="120" t="str">
        <f t="shared" si="55"/>
        <v/>
      </c>
      <c r="BM150" s="120" t="str">
        <f t="shared" si="56"/>
        <v/>
      </c>
      <c r="BN150" s="120" t="str">
        <f t="shared" si="57"/>
        <v/>
      </c>
      <c r="BO150" s="98" t="str">
        <f t="shared" si="58"/>
        <v/>
      </c>
      <c r="BP150" s="98" t="str">
        <f t="shared" si="59"/>
        <v/>
      </c>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c r="CM150" s="98"/>
      <c r="CN150" s="98"/>
      <c r="CO150" s="98"/>
      <c r="CP150" s="98"/>
      <c r="CQ150" s="98"/>
      <c r="CR150" s="98"/>
      <c r="CS150" s="98"/>
    </row>
    <row r="151" spans="1:97" s="4" customFormat="1" ht="18.75" customHeight="1" x14ac:dyDescent="0.2">
      <c r="A151" s="3">
        <f t="shared" si="60"/>
        <v>139</v>
      </c>
      <c r="B151" s="263"/>
      <c r="C151" s="263"/>
      <c r="D151" s="263"/>
      <c r="E151" s="259"/>
      <c r="F151" s="259"/>
      <c r="G151" s="43"/>
      <c r="H151" s="264"/>
      <c r="I151" s="261"/>
      <c r="J151" s="106"/>
      <c r="K151" s="247"/>
      <c r="L151" s="247"/>
      <c r="M151" s="247"/>
      <c r="N151" s="248" t="str">
        <f>IF(AND(K151&lt;&gt;"",L151&lt;&gt;"",J151&lt;&gt;""),ROUND(MIN(IF(OR(J151="OZZ",J151="ZZ"),5000,17300),TRUNC(0.75*(SUMIF($D$12:$D151,$D151,K$12:K151)+SUMIF($D$12:$D151,$D151,L$12:L151)),2)) - SUMIF($D$12:$D150,$D151,N$12:N150),2),"")</f>
        <v/>
      </c>
      <c r="O151" s="249" t="str">
        <f>IF(AND(K151&lt;&gt;"",L151&lt;&gt;"",M151&lt;&gt;"",J151&lt;&gt;"",AH151&lt;&gt;""),IF(OR(J151="OZZ",J151="ZZ"),ROUND(0-SUMIF($D$12:$D150,$D151,O$12:O150),2),IF(M151=0,0,ROUND(MIN(MIN(17300,TRUNC(0.75*(SUMIF($D$12:$D$2012,$D151,K$12:K$2012)+SUMIF($D$12:$D$2012,$D151,L$12:L$2012)),2)+SUMIF($D$12:$D151,$D151,AH$12:AH151))-SUMIF($D$12:$D150,$D151,O$12:O150)-SUMIF($D$12:$D$2012,$D151,N$12:N$2012),AH151),2))),"")</f>
        <v/>
      </c>
      <c r="P151" s="250" t="str">
        <f>IF(J151&lt;&gt;"",1000 - SUMIF($D$12:$D150,$D151,P$12:P150),"")</f>
        <v/>
      </c>
      <c r="Q151" s="106"/>
      <c r="R151" s="247"/>
      <c r="S151" s="247"/>
      <c r="T151" s="247"/>
      <c r="U151" s="248" t="str">
        <f>IF(AND(R151&lt;&gt;"",S151&lt;&gt;"",Q151&lt;&gt;""),ROUND(MIN(IF(OR(Q151="OZZ",Q151="ZZ"),5000,17300),TRUNC(0.75*(SUMIF($D$12:$D151,$D151,R$12:R151)+SUMIF($D$12:$D151,$D151,S$12:S151)),2)) - SUMIF($D$12:$D150,$D151,U$12:U150),2),"")</f>
        <v/>
      </c>
      <c r="V151" s="248" t="str">
        <f>IF(AND(R151&lt;&gt;"",S151&lt;&gt;"",T151&lt;&gt;"",Q151&lt;&gt;"",AL151&lt;&gt;""),IF(OR(Q151="OZZ",Q151="ZZ"),ROUND(0-SUMIF($D$12:$D150,$D151,V$12:V150),2),IF(T151=0,0,ROUND(MIN(MIN(17300,TRUNC(0.75*(SUMIF($D$12:$D$2012,$D151,R$12:R$2012)+SUMIF($D$12:$D$2012,$D151,S$12:S$2012)),2)+SUMIF($D$12:$D151,$D151,AL$12:AL151))-SUMIF($D$12:$D150,$D151,V$12:V150)-SUMIF($D$12:$D$2012,$D151,U$12:U$2012),AL151),2))),"")</f>
        <v/>
      </c>
      <c r="W151" s="250" t="str">
        <f>IF(Q151&lt;&gt;"",1000 - SUMIF($D$12:$D150,$D151,W$12:W150),"")</f>
        <v/>
      </c>
      <c r="X151" s="106"/>
      <c r="Y151" s="247"/>
      <c r="Z151" s="247"/>
      <c r="AA151" s="247"/>
      <c r="AB151" s="248" t="str">
        <f>IF(AND(Y151&lt;&gt;"",Z151&lt;&gt;"",X151&lt;&gt;""),ROUND(MIN(IF(OR(X151="OZZ",X151="ZZ"),5000,17300),TRUNC(0.75*(SUMIF($D$12:$D151,$D151,Y$12:Y151)+SUMIF($D$12:$D151,$D151,Z$12:Z151)),2)) - SUMIF($D$12:$D150,$D151,AB$12:AB150),2),"")</f>
        <v/>
      </c>
      <c r="AC151" s="251" t="str">
        <f>IF(AND(Y151&lt;&gt;"",Z151&lt;&gt;"",AA151&lt;&gt;"",X151&lt;&gt;"",AP151&lt;&gt;""),IF(OR(X151="OZZ",X151="ZZ"),ROUND(0-SUMIF($D$12:$D150,$D151,AC$12:AC150),2),IF(AA151=0,0,ROUND(MIN(MIN(17300,TRUNC(0.75*(SUMIF($D$12:$D$2012,$D151,Y$12:Y$2012)+SUMIF($D$12:$D$2012,$D151,Z$12:Z$2012)),2)+SUMIF($D$12:$D151,$D151,AP$12:AP151))-SUMIF($D$12:$D150,$D151,AC$12:AC150)-SUMIF($D$12:$D$2012,$D151,AB$12:AB$2012),AP151),2))),"")</f>
        <v/>
      </c>
      <c r="AD151" s="250" t="str">
        <f>IF(X151&lt;&gt;"",1000 - SUMIF($D$12:$D150,$D151,AD$12:AD150),"")</f>
        <v/>
      </c>
      <c r="AE151" s="252"/>
      <c r="AF151" s="253"/>
      <c r="AG151" s="254"/>
      <c r="AH151" s="255" t="str">
        <f t="shared" si="61"/>
        <v/>
      </c>
      <c r="AI151" s="256"/>
      <c r="AJ151" s="253"/>
      <c r="AK151" s="254"/>
      <c r="AL151" s="255" t="str">
        <f t="shared" si="62"/>
        <v/>
      </c>
      <c r="AM151" s="256"/>
      <c r="AN151" s="253"/>
      <c r="AO151" s="254"/>
      <c r="AP151" s="255" t="str">
        <f t="shared" si="42"/>
        <v/>
      </c>
      <c r="AQ151" s="116"/>
      <c r="AR151" s="116"/>
      <c r="AS151" s="117"/>
      <c r="AT151" s="118"/>
      <c r="AU151" s="119" t="str">
        <f>IF(D151&lt;&gt; "", IF(COUNTIF($D$12:$D151,$D151)&gt;1,0,IF(SUM(N151,U151,AB151)&gt;0,IF(AND(X151="",OR(Q151&lt;&gt;"",J151&lt;&gt;"")),IF(Q151&lt;&gt;"",Q151,IF(J151&lt;&gt;"",J151,0)),IF(AND(Q151&lt;&gt;"",J151&lt;&gt;"",Q151=J151),Q151,X151)),0)),"")</f>
        <v/>
      </c>
      <c r="AV151" s="119" t="str">
        <f>IF(D151&lt;&gt;"",IF(COUNTIF($D$12:$D151,$D151)&gt;1,0,IF(SUM(O151,V151,AC151)&gt;0,IF(AND(X151="",OR(Q151&lt;&gt;"",J151&lt;&gt;"")),IF(Q151&lt;&gt;"",Q151,IF(J151&lt;&gt;"",J151,0)),IF(AND(Q151&lt;&gt;"",J151&lt;&gt;"",Q151=J151),Q151,X151)),0)),"")</f>
        <v/>
      </c>
      <c r="AW151" s="119" t="str">
        <f>IF(D151&lt;&gt;"",IF(COUNTIF($D$12:$D151,$D151)&gt;1,0,IF(SUM(P151,W151,AD151)&gt;0,IF(AND(X151="",OR(Q151&lt;&gt;"",J151&lt;&gt;"")),IF(Q151&lt;&gt;"",Q151,IF(J151&lt;&gt;"",J151,0)),IF(AND(Q151&lt;&gt;"",J151&lt;&gt;"",Q151=J151),Q151,X151)),0)),"")</f>
        <v/>
      </c>
      <c r="AX151" s="118" t="str">
        <f t="shared" si="43"/>
        <v/>
      </c>
      <c r="AY151" s="118" t="str">
        <f t="shared" si="44"/>
        <v/>
      </c>
      <c r="AZ151" s="118" t="str">
        <f t="shared" si="45"/>
        <v/>
      </c>
      <c r="BA151" s="118" t="str">
        <f t="shared" si="46"/>
        <v/>
      </c>
      <c r="BB151" s="118" t="str">
        <f t="shared" si="47"/>
        <v/>
      </c>
      <c r="BC151" s="118" t="str">
        <f t="shared" si="48"/>
        <v/>
      </c>
      <c r="BD151" s="118" t="str">
        <f t="shared" si="49"/>
        <v/>
      </c>
      <c r="BE151" s="118" t="str">
        <f t="shared" si="50"/>
        <v/>
      </c>
      <c r="BF151" s="118" t="str">
        <f t="shared" si="51"/>
        <v/>
      </c>
      <c r="BG151" s="120"/>
      <c r="BH151" s="120" t="str">
        <f t="shared" si="52"/>
        <v/>
      </c>
      <c r="BI151" s="120" t="str">
        <f t="shared" si="53"/>
        <v/>
      </c>
      <c r="BJ151" s="121"/>
      <c r="BK151" s="120" t="str">
        <f t="shared" si="54"/>
        <v/>
      </c>
      <c r="BL151" s="120" t="str">
        <f t="shared" si="55"/>
        <v/>
      </c>
      <c r="BM151" s="120" t="str">
        <f t="shared" si="56"/>
        <v/>
      </c>
      <c r="BN151" s="120" t="str">
        <f t="shared" si="57"/>
        <v/>
      </c>
      <c r="BO151" s="98" t="str">
        <f t="shared" si="58"/>
        <v/>
      </c>
      <c r="BP151" s="98" t="str">
        <f t="shared" si="59"/>
        <v/>
      </c>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c r="CM151" s="98"/>
      <c r="CN151" s="98"/>
      <c r="CO151" s="98"/>
      <c r="CP151" s="98"/>
      <c r="CQ151" s="98"/>
      <c r="CR151" s="98"/>
      <c r="CS151" s="98"/>
    </row>
    <row r="152" spans="1:97" s="4" customFormat="1" ht="18.75" customHeight="1" x14ac:dyDescent="0.2">
      <c r="A152" s="3">
        <f t="shared" si="60"/>
        <v>140</v>
      </c>
      <c r="B152" s="263"/>
      <c r="C152" s="263"/>
      <c r="D152" s="263"/>
      <c r="E152" s="259"/>
      <c r="F152" s="259"/>
      <c r="G152" s="43"/>
      <c r="H152" s="264"/>
      <c r="I152" s="261"/>
      <c r="J152" s="106"/>
      <c r="K152" s="247"/>
      <c r="L152" s="247"/>
      <c r="M152" s="247"/>
      <c r="N152" s="248" t="str">
        <f>IF(AND(K152&lt;&gt;"",L152&lt;&gt;"",J152&lt;&gt;""),ROUND(MIN(IF(OR(J152="OZZ",J152="ZZ"),5000,17300),TRUNC(0.75*(SUMIF($D$12:$D152,$D152,K$12:K152)+SUMIF($D$12:$D152,$D152,L$12:L152)),2)) - SUMIF($D$12:$D151,$D152,N$12:N151),2),"")</f>
        <v/>
      </c>
      <c r="O152" s="249" t="str">
        <f>IF(AND(K152&lt;&gt;"",L152&lt;&gt;"",M152&lt;&gt;"",J152&lt;&gt;"",AH152&lt;&gt;""),IF(OR(J152="OZZ",J152="ZZ"),ROUND(0-SUMIF($D$12:$D151,$D152,O$12:O151),2),IF(M152=0,0,ROUND(MIN(MIN(17300,TRUNC(0.75*(SUMIF($D$12:$D$2012,$D152,K$12:K$2012)+SUMIF($D$12:$D$2012,$D152,L$12:L$2012)),2)+SUMIF($D$12:$D152,$D152,AH$12:AH152))-SUMIF($D$12:$D151,$D152,O$12:O151)-SUMIF($D$12:$D$2012,$D152,N$12:N$2012),AH152),2))),"")</f>
        <v/>
      </c>
      <c r="P152" s="250" t="str">
        <f>IF(J152&lt;&gt;"",1000 - SUMIF($D$12:$D151,$D152,P$12:P151),"")</f>
        <v/>
      </c>
      <c r="Q152" s="106"/>
      <c r="R152" s="247"/>
      <c r="S152" s="247"/>
      <c r="T152" s="247"/>
      <c r="U152" s="248" t="str">
        <f>IF(AND(R152&lt;&gt;"",S152&lt;&gt;"",Q152&lt;&gt;""),ROUND(MIN(IF(OR(Q152="OZZ",Q152="ZZ"),5000,17300),TRUNC(0.75*(SUMIF($D$12:$D152,$D152,R$12:R152)+SUMIF($D$12:$D152,$D152,S$12:S152)),2)) - SUMIF($D$12:$D151,$D152,U$12:U151),2),"")</f>
        <v/>
      </c>
      <c r="V152" s="248" t="str">
        <f>IF(AND(R152&lt;&gt;"",S152&lt;&gt;"",T152&lt;&gt;"",Q152&lt;&gt;"",AL152&lt;&gt;""),IF(OR(Q152="OZZ",Q152="ZZ"),ROUND(0-SUMIF($D$12:$D151,$D152,V$12:V151),2),IF(T152=0,0,ROUND(MIN(MIN(17300,TRUNC(0.75*(SUMIF($D$12:$D$2012,$D152,R$12:R$2012)+SUMIF($D$12:$D$2012,$D152,S$12:S$2012)),2)+SUMIF($D$12:$D152,$D152,AL$12:AL152))-SUMIF($D$12:$D151,$D152,V$12:V151)-SUMIF($D$12:$D$2012,$D152,U$12:U$2012),AL152),2))),"")</f>
        <v/>
      </c>
      <c r="W152" s="250" t="str">
        <f>IF(Q152&lt;&gt;"",1000 - SUMIF($D$12:$D151,$D152,W$12:W151),"")</f>
        <v/>
      </c>
      <c r="X152" s="106"/>
      <c r="Y152" s="247"/>
      <c r="Z152" s="247"/>
      <c r="AA152" s="247"/>
      <c r="AB152" s="248" t="str">
        <f>IF(AND(Y152&lt;&gt;"",Z152&lt;&gt;"",X152&lt;&gt;""),ROUND(MIN(IF(OR(X152="OZZ",X152="ZZ"),5000,17300),TRUNC(0.75*(SUMIF($D$12:$D152,$D152,Y$12:Y152)+SUMIF($D$12:$D152,$D152,Z$12:Z152)),2)) - SUMIF($D$12:$D151,$D152,AB$12:AB151),2),"")</f>
        <v/>
      </c>
      <c r="AC152" s="251" t="str">
        <f>IF(AND(Y152&lt;&gt;"",Z152&lt;&gt;"",AA152&lt;&gt;"",X152&lt;&gt;"",AP152&lt;&gt;""),IF(OR(X152="OZZ",X152="ZZ"),ROUND(0-SUMIF($D$12:$D151,$D152,AC$12:AC151),2),IF(AA152=0,0,ROUND(MIN(MIN(17300,TRUNC(0.75*(SUMIF($D$12:$D$2012,$D152,Y$12:Y$2012)+SUMIF($D$12:$D$2012,$D152,Z$12:Z$2012)),2)+SUMIF($D$12:$D152,$D152,AP$12:AP152))-SUMIF($D$12:$D151,$D152,AC$12:AC151)-SUMIF($D$12:$D$2012,$D152,AB$12:AB$2012),AP152),2))),"")</f>
        <v/>
      </c>
      <c r="AD152" s="250" t="str">
        <f>IF(X152&lt;&gt;"",1000 - SUMIF($D$12:$D151,$D152,AD$12:AD151),"")</f>
        <v/>
      </c>
      <c r="AE152" s="252"/>
      <c r="AF152" s="253"/>
      <c r="AG152" s="254"/>
      <c r="AH152" s="255" t="str">
        <f t="shared" si="61"/>
        <v/>
      </c>
      <c r="AI152" s="256"/>
      <c r="AJ152" s="253"/>
      <c r="AK152" s="254"/>
      <c r="AL152" s="255" t="str">
        <f t="shared" si="62"/>
        <v/>
      </c>
      <c r="AM152" s="256"/>
      <c r="AN152" s="253"/>
      <c r="AO152" s="254"/>
      <c r="AP152" s="255" t="str">
        <f t="shared" si="42"/>
        <v/>
      </c>
      <c r="AQ152" s="116"/>
      <c r="AR152" s="116"/>
      <c r="AS152" s="117"/>
      <c r="AT152" s="118"/>
      <c r="AU152" s="119" t="str">
        <f>IF(D152&lt;&gt; "", IF(COUNTIF($D$12:$D152,$D152)&gt;1,0,IF(SUM(N152,U152,AB152)&gt;0,IF(AND(X152="",OR(Q152&lt;&gt;"",J152&lt;&gt;"")),IF(Q152&lt;&gt;"",Q152,IF(J152&lt;&gt;"",J152,0)),IF(AND(Q152&lt;&gt;"",J152&lt;&gt;"",Q152=J152),Q152,X152)),0)),"")</f>
        <v/>
      </c>
      <c r="AV152" s="119" t="str">
        <f>IF(D152&lt;&gt;"",IF(COUNTIF($D$12:$D152,$D152)&gt;1,0,IF(SUM(O152,V152,AC152)&gt;0,IF(AND(X152="",OR(Q152&lt;&gt;"",J152&lt;&gt;"")),IF(Q152&lt;&gt;"",Q152,IF(J152&lt;&gt;"",J152,0)),IF(AND(Q152&lt;&gt;"",J152&lt;&gt;"",Q152=J152),Q152,X152)),0)),"")</f>
        <v/>
      </c>
      <c r="AW152" s="119" t="str">
        <f>IF(D152&lt;&gt;"",IF(COUNTIF($D$12:$D152,$D152)&gt;1,0,IF(SUM(P152,W152,AD152)&gt;0,IF(AND(X152="",OR(Q152&lt;&gt;"",J152&lt;&gt;"")),IF(Q152&lt;&gt;"",Q152,IF(J152&lt;&gt;"",J152,0)),IF(AND(Q152&lt;&gt;"",J152&lt;&gt;"",Q152=J152),Q152,X152)),0)),"")</f>
        <v/>
      </c>
      <c r="AX152" s="118" t="str">
        <f t="shared" si="43"/>
        <v/>
      </c>
      <c r="AY152" s="118" t="str">
        <f t="shared" si="44"/>
        <v/>
      </c>
      <c r="AZ152" s="118" t="str">
        <f t="shared" si="45"/>
        <v/>
      </c>
      <c r="BA152" s="118" t="str">
        <f t="shared" si="46"/>
        <v/>
      </c>
      <c r="BB152" s="118" t="str">
        <f t="shared" si="47"/>
        <v/>
      </c>
      <c r="BC152" s="118" t="str">
        <f t="shared" si="48"/>
        <v/>
      </c>
      <c r="BD152" s="118" t="str">
        <f t="shared" si="49"/>
        <v/>
      </c>
      <c r="BE152" s="118" t="str">
        <f t="shared" si="50"/>
        <v/>
      </c>
      <c r="BF152" s="118" t="str">
        <f t="shared" si="51"/>
        <v/>
      </c>
      <c r="BG152" s="120"/>
      <c r="BH152" s="120" t="str">
        <f t="shared" si="52"/>
        <v/>
      </c>
      <c r="BI152" s="120" t="str">
        <f t="shared" si="53"/>
        <v/>
      </c>
      <c r="BJ152" s="121"/>
      <c r="BK152" s="120" t="str">
        <f t="shared" si="54"/>
        <v/>
      </c>
      <c r="BL152" s="120" t="str">
        <f t="shared" si="55"/>
        <v/>
      </c>
      <c r="BM152" s="120" t="str">
        <f t="shared" si="56"/>
        <v/>
      </c>
      <c r="BN152" s="120" t="str">
        <f t="shared" si="57"/>
        <v/>
      </c>
      <c r="BO152" s="98" t="str">
        <f t="shared" si="58"/>
        <v/>
      </c>
      <c r="BP152" s="98" t="str">
        <f t="shared" si="59"/>
        <v/>
      </c>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c r="CM152" s="98"/>
      <c r="CN152" s="98"/>
      <c r="CO152" s="98"/>
      <c r="CP152" s="98"/>
      <c r="CQ152" s="98"/>
      <c r="CR152" s="98"/>
      <c r="CS152" s="98"/>
    </row>
    <row r="153" spans="1:97" s="4" customFormat="1" ht="18.75" customHeight="1" x14ac:dyDescent="0.2">
      <c r="A153" s="3">
        <f t="shared" si="60"/>
        <v>141</v>
      </c>
      <c r="B153" s="263"/>
      <c r="C153" s="263"/>
      <c r="D153" s="263"/>
      <c r="E153" s="259"/>
      <c r="F153" s="259"/>
      <c r="G153" s="43"/>
      <c r="H153" s="264"/>
      <c r="I153" s="261"/>
      <c r="J153" s="106"/>
      <c r="K153" s="247"/>
      <c r="L153" s="247"/>
      <c r="M153" s="247"/>
      <c r="N153" s="248" t="str">
        <f>IF(AND(K153&lt;&gt;"",L153&lt;&gt;"",J153&lt;&gt;""),ROUND(MIN(IF(OR(J153="OZZ",J153="ZZ"),5000,17300),TRUNC(0.75*(SUMIF($D$12:$D153,$D153,K$12:K153)+SUMIF($D$12:$D153,$D153,L$12:L153)),2)) - SUMIF($D$12:$D152,$D153,N$12:N152),2),"")</f>
        <v/>
      </c>
      <c r="O153" s="249" t="str">
        <f>IF(AND(K153&lt;&gt;"",L153&lt;&gt;"",M153&lt;&gt;"",J153&lt;&gt;"",AH153&lt;&gt;""),IF(OR(J153="OZZ",J153="ZZ"),ROUND(0-SUMIF($D$12:$D152,$D153,O$12:O152),2),IF(M153=0,0,ROUND(MIN(MIN(17300,TRUNC(0.75*(SUMIF($D$12:$D$2012,$D153,K$12:K$2012)+SUMIF($D$12:$D$2012,$D153,L$12:L$2012)),2)+SUMIF($D$12:$D153,$D153,AH$12:AH153))-SUMIF($D$12:$D152,$D153,O$12:O152)-SUMIF($D$12:$D$2012,$D153,N$12:N$2012),AH153),2))),"")</f>
        <v/>
      </c>
      <c r="P153" s="250" t="str">
        <f>IF(J153&lt;&gt;"",1000 - SUMIF($D$12:$D152,$D153,P$12:P152),"")</f>
        <v/>
      </c>
      <c r="Q153" s="106"/>
      <c r="R153" s="247"/>
      <c r="S153" s="247"/>
      <c r="T153" s="247"/>
      <c r="U153" s="248" t="str">
        <f>IF(AND(R153&lt;&gt;"",S153&lt;&gt;"",Q153&lt;&gt;""),ROUND(MIN(IF(OR(Q153="OZZ",Q153="ZZ"),5000,17300),TRUNC(0.75*(SUMIF($D$12:$D153,$D153,R$12:R153)+SUMIF($D$12:$D153,$D153,S$12:S153)),2)) - SUMIF($D$12:$D152,$D153,U$12:U152),2),"")</f>
        <v/>
      </c>
      <c r="V153" s="248" t="str">
        <f>IF(AND(R153&lt;&gt;"",S153&lt;&gt;"",T153&lt;&gt;"",Q153&lt;&gt;"",AL153&lt;&gt;""),IF(OR(Q153="OZZ",Q153="ZZ"),ROUND(0-SUMIF($D$12:$D152,$D153,V$12:V152),2),IF(T153=0,0,ROUND(MIN(MIN(17300,TRUNC(0.75*(SUMIF($D$12:$D$2012,$D153,R$12:R$2012)+SUMIF($D$12:$D$2012,$D153,S$12:S$2012)),2)+SUMIF($D$12:$D153,$D153,AL$12:AL153))-SUMIF($D$12:$D152,$D153,V$12:V152)-SUMIF($D$12:$D$2012,$D153,U$12:U$2012),AL153),2))),"")</f>
        <v/>
      </c>
      <c r="W153" s="250" t="str">
        <f>IF(Q153&lt;&gt;"",1000 - SUMIF($D$12:$D152,$D153,W$12:W152),"")</f>
        <v/>
      </c>
      <c r="X153" s="106"/>
      <c r="Y153" s="247"/>
      <c r="Z153" s="247"/>
      <c r="AA153" s="247"/>
      <c r="AB153" s="248" t="str">
        <f>IF(AND(Y153&lt;&gt;"",Z153&lt;&gt;"",X153&lt;&gt;""),ROUND(MIN(IF(OR(X153="OZZ",X153="ZZ"),5000,17300),TRUNC(0.75*(SUMIF($D$12:$D153,$D153,Y$12:Y153)+SUMIF($D$12:$D153,$D153,Z$12:Z153)),2)) - SUMIF($D$12:$D152,$D153,AB$12:AB152),2),"")</f>
        <v/>
      </c>
      <c r="AC153" s="251" t="str">
        <f>IF(AND(Y153&lt;&gt;"",Z153&lt;&gt;"",AA153&lt;&gt;"",X153&lt;&gt;"",AP153&lt;&gt;""),IF(OR(X153="OZZ",X153="ZZ"),ROUND(0-SUMIF($D$12:$D152,$D153,AC$12:AC152),2),IF(AA153=0,0,ROUND(MIN(MIN(17300,TRUNC(0.75*(SUMIF($D$12:$D$2012,$D153,Y$12:Y$2012)+SUMIF($D$12:$D$2012,$D153,Z$12:Z$2012)),2)+SUMIF($D$12:$D153,$D153,AP$12:AP153))-SUMIF($D$12:$D152,$D153,AC$12:AC152)-SUMIF($D$12:$D$2012,$D153,AB$12:AB$2012),AP153),2))),"")</f>
        <v/>
      </c>
      <c r="AD153" s="250" t="str">
        <f>IF(X153&lt;&gt;"",1000 - SUMIF($D$12:$D152,$D153,AD$12:AD152),"")</f>
        <v/>
      </c>
      <c r="AE153" s="252"/>
      <c r="AF153" s="253"/>
      <c r="AG153" s="254"/>
      <c r="AH153" s="255" t="str">
        <f t="shared" si="61"/>
        <v/>
      </c>
      <c r="AI153" s="256"/>
      <c r="AJ153" s="253"/>
      <c r="AK153" s="254"/>
      <c r="AL153" s="255" t="str">
        <f t="shared" si="62"/>
        <v/>
      </c>
      <c r="AM153" s="256"/>
      <c r="AN153" s="253"/>
      <c r="AO153" s="254"/>
      <c r="AP153" s="255" t="str">
        <f t="shared" si="42"/>
        <v/>
      </c>
      <c r="AQ153" s="116"/>
      <c r="AR153" s="116"/>
      <c r="AS153" s="117"/>
      <c r="AT153" s="118"/>
      <c r="AU153" s="119" t="str">
        <f>IF(D153&lt;&gt; "", IF(COUNTIF($D$12:$D153,$D153)&gt;1,0,IF(SUM(N153,U153,AB153)&gt;0,IF(AND(X153="",OR(Q153&lt;&gt;"",J153&lt;&gt;"")),IF(Q153&lt;&gt;"",Q153,IF(J153&lt;&gt;"",J153,0)),IF(AND(Q153&lt;&gt;"",J153&lt;&gt;"",Q153=J153),Q153,X153)),0)),"")</f>
        <v/>
      </c>
      <c r="AV153" s="119" t="str">
        <f>IF(D153&lt;&gt;"",IF(COUNTIF($D$12:$D153,$D153)&gt;1,0,IF(SUM(O153,V153,AC153)&gt;0,IF(AND(X153="",OR(Q153&lt;&gt;"",J153&lt;&gt;"")),IF(Q153&lt;&gt;"",Q153,IF(J153&lt;&gt;"",J153,0)),IF(AND(Q153&lt;&gt;"",J153&lt;&gt;"",Q153=J153),Q153,X153)),0)),"")</f>
        <v/>
      </c>
      <c r="AW153" s="119" t="str">
        <f>IF(D153&lt;&gt;"",IF(COUNTIF($D$12:$D153,$D153)&gt;1,0,IF(SUM(P153,W153,AD153)&gt;0,IF(AND(X153="",OR(Q153&lt;&gt;"",J153&lt;&gt;"")),IF(Q153&lt;&gt;"",Q153,IF(J153&lt;&gt;"",J153,0)),IF(AND(Q153&lt;&gt;"",J153&lt;&gt;"",Q153=J153),Q153,X153)),0)),"")</f>
        <v/>
      </c>
      <c r="AX153" s="118" t="str">
        <f t="shared" si="43"/>
        <v/>
      </c>
      <c r="AY153" s="118" t="str">
        <f t="shared" si="44"/>
        <v/>
      </c>
      <c r="AZ153" s="118" t="str">
        <f t="shared" si="45"/>
        <v/>
      </c>
      <c r="BA153" s="118" t="str">
        <f t="shared" si="46"/>
        <v/>
      </c>
      <c r="BB153" s="118" t="str">
        <f t="shared" si="47"/>
        <v/>
      </c>
      <c r="BC153" s="118" t="str">
        <f t="shared" si="48"/>
        <v/>
      </c>
      <c r="BD153" s="118" t="str">
        <f t="shared" si="49"/>
        <v/>
      </c>
      <c r="BE153" s="118" t="str">
        <f t="shared" si="50"/>
        <v/>
      </c>
      <c r="BF153" s="118" t="str">
        <f t="shared" si="51"/>
        <v/>
      </c>
      <c r="BG153" s="120"/>
      <c r="BH153" s="120" t="str">
        <f t="shared" si="52"/>
        <v/>
      </c>
      <c r="BI153" s="120" t="str">
        <f t="shared" si="53"/>
        <v/>
      </c>
      <c r="BJ153" s="121"/>
      <c r="BK153" s="120" t="str">
        <f t="shared" si="54"/>
        <v/>
      </c>
      <c r="BL153" s="120" t="str">
        <f t="shared" si="55"/>
        <v/>
      </c>
      <c r="BM153" s="120" t="str">
        <f t="shared" si="56"/>
        <v/>
      </c>
      <c r="BN153" s="120" t="str">
        <f t="shared" si="57"/>
        <v/>
      </c>
      <c r="BO153" s="98" t="str">
        <f t="shared" si="58"/>
        <v/>
      </c>
      <c r="BP153" s="98" t="str">
        <f t="shared" si="59"/>
        <v/>
      </c>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c r="CM153" s="98"/>
      <c r="CN153" s="98"/>
      <c r="CO153" s="98"/>
      <c r="CP153" s="98"/>
      <c r="CQ153" s="98"/>
      <c r="CR153" s="98"/>
      <c r="CS153" s="98"/>
    </row>
    <row r="154" spans="1:97" s="4" customFormat="1" ht="18.75" customHeight="1" x14ac:dyDescent="0.2">
      <c r="A154" s="3">
        <f t="shared" si="60"/>
        <v>142</v>
      </c>
      <c r="B154" s="263"/>
      <c r="C154" s="263"/>
      <c r="D154" s="263"/>
      <c r="E154" s="259"/>
      <c r="F154" s="259"/>
      <c r="G154" s="43"/>
      <c r="H154" s="264"/>
      <c r="I154" s="261"/>
      <c r="J154" s="106"/>
      <c r="K154" s="247"/>
      <c r="L154" s="247"/>
      <c r="M154" s="247"/>
      <c r="N154" s="248" t="str">
        <f>IF(AND(K154&lt;&gt;"",L154&lt;&gt;"",J154&lt;&gt;""),ROUND(MIN(IF(OR(J154="OZZ",J154="ZZ"),5000,17300),TRUNC(0.75*(SUMIF($D$12:$D154,$D154,K$12:K154)+SUMIF($D$12:$D154,$D154,L$12:L154)),2)) - SUMIF($D$12:$D153,$D154,N$12:N153),2),"")</f>
        <v/>
      </c>
      <c r="O154" s="249" t="str">
        <f>IF(AND(K154&lt;&gt;"",L154&lt;&gt;"",M154&lt;&gt;"",J154&lt;&gt;"",AH154&lt;&gt;""),IF(OR(J154="OZZ",J154="ZZ"),ROUND(0-SUMIF($D$12:$D153,$D154,O$12:O153),2),IF(M154=0,0,ROUND(MIN(MIN(17300,TRUNC(0.75*(SUMIF($D$12:$D$2012,$D154,K$12:K$2012)+SUMIF($D$12:$D$2012,$D154,L$12:L$2012)),2)+SUMIF($D$12:$D154,$D154,AH$12:AH154))-SUMIF($D$12:$D153,$D154,O$12:O153)-SUMIF($D$12:$D$2012,$D154,N$12:N$2012),AH154),2))),"")</f>
        <v/>
      </c>
      <c r="P154" s="250" t="str">
        <f>IF(J154&lt;&gt;"",1000 - SUMIF($D$12:$D153,$D154,P$12:P153),"")</f>
        <v/>
      </c>
      <c r="Q154" s="106"/>
      <c r="R154" s="247"/>
      <c r="S154" s="247"/>
      <c r="T154" s="247"/>
      <c r="U154" s="248" t="str">
        <f>IF(AND(R154&lt;&gt;"",S154&lt;&gt;"",Q154&lt;&gt;""),ROUND(MIN(IF(OR(Q154="OZZ",Q154="ZZ"),5000,17300),TRUNC(0.75*(SUMIF($D$12:$D154,$D154,R$12:R154)+SUMIF($D$12:$D154,$D154,S$12:S154)),2)) - SUMIF($D$12:$D153,$D154,U$12:U153),2),"")</f>
        <v/>
      </c>
      <c r="V154" s="248" t="str">
        <f>IF(AND(R154&lt;&gt;"",S154&lt;&gt;"",T154&lt;&gt;"",Q154&lt;&gt;"",AL154&lt;&gt;""),IF(OR(Q154="OZZ",Q154="ZZ"),ROUND(0-SUMIF($D$12:$D153,$D154,V$12:V153),2),IF(T154=0,0,ROUND(MIN(MIN(17300,TRUNC(0.75*(SUMIF($D$12:$D$2012,$D154,R$12:R$2012)+SUMIF($D$12:$D$2012,$D154,S$12:S$2012)),2)+SUMIF($D$12:$D154,$D154,AL$12:AL154))-SUMIF($D$12:$D153,$D154,V$12:V153)-SUMIF($D$12:$D$2012,$D154,U$12:U$2012),AL154),2))),"")</f>
        <v/>
      </c>
      <c r="W154" s="250" t="str">
        <f>IF(Q154&lt;&gt;"",1000 - SUMIF($D$12:$D153,$D154,W$12:W153),"")</f>
        <v/>
      </c>
      <c r="X154" s="106"/>
      <c r="Y154" s="247"/>
      <c r="Z154" s="247"/>
      <c r="AA154" s="247"/>
      <c r="AB154" s="248" t="str">
        <f>IF(AND(Y154&lt;&gt;"",Z154&lt;&gt;"",X154&lt;&gt;""),ROUND(MIN(IF(OR(X154="OZZ",X154="ZZ"),5000,17300),TRUNC(0.75*(SUMIF($D$12:$D154,$D154,Y$12:Y154)+SUMIF($D$12:$D154,$D154,Z$12:Z154)),2)) - SUMIF($D$12:$D153,$D154,AB$12:AB153),2),"")</f>
        <v/>
      </c>
      <c r="AC154" s="251" t="str">
        <f>IF(AND(Y154&lt;&gt;"",Z154&lt;&gt;"",AA154&lt;&gt;"",X154&lt;&gt;"",AP154&lt;&gt;""),IF(OR(X154="OZZ",X154="ZZ"),ROUND(0-SUMIF($D$12:$D153,$D154,AC$12:AC153),2),IF(AA154=0,0,ROUND(MIN(MIN(17300,TRUNC(0.75*(SUMIF($D$12:$D$2012,$D154,Y$12:Y$2012)+SUMIF($D$12:$D$2012,$D154,Z$12:Z$2012)),2)+SUMIF($D$12:$D154,$D154,AP$12:AP154))-SUMIF($D$12:$D153,$D154,AC$12:AC153)-SUMIF($D$12:$D$2012,$D154,AB$12:AB$2012),AP154),2))),"")</f>
        <v/>
      </c>
      <c r="AD154" s="250" t="str">
        <f>IF(X154&lt;&gt;"",1000 - SUMIF($D$12:$D153,$D154,AD$12:AD153),"")</f>
        <v/>
      </c>
      <c r="AE154" s="252"/>
      <c r="AF154" s="253"/>
      <c r="AG154" s="254"/>
      <c r="AH154" s="255" t="str">
        <f t="shared" si="61"/>
        <v/>
      </c>
      <c r="AI154" s="256"/>
      <c r="AJ154" s="253"/>
      <c r="AK154" s="254"/>
      <c r="AL154" s="255" t="str">
        <f t="shared" si="62"/>
        <v/>
      </c>
      <c r="AM154" s="256"/>
      <c r="AN154" s="253"/>
      <c r="AO154" s="254"/>
      <c r="AP154" s="255" t="str">
        <f t="shared" si="42"/>
        <v/>
      </c>
      <c r="AQ154" s="116"/>
      <c r="AR154" s="116"/>
      <c r="AS154" s="117"/>
      <c r="AT154" s="118"/>
      <c r="AU154" s="119" t="str">
        <f>IF(D154&lt;&gt; "", IF(COUNTIF($D$12:$D154,$D154)&gt;1,0,IF(SUM(N154,U154,AB154)&gt;0,IF(AND(X154="",OR(Q154&lt;&gt;"",J154&lt;&gt;"")),IF(Q154&lt;&gt;"",Q154,IF(J154&lt;&gt;"",J154,0)),IF(AND(Q154&lt;&gt;"",J154&lt;&gt;"",Q154=J154),Q154,X154)),0)),"")</f>
        <v/>
      </c>
      <c r="AV154" s="119" t="str">
        <f>IF(D154&lt;&gt;"",IF(COUNTIF($D$12:$D154,$D154)&gt;1,0,IF(SUM(O154,V154,AC154)&gt;0,IF(AND(X154="",OR(Q154&lt;&gt;"",J154&lt;&gt;"")),IF(Q154&lt;&gt;"",Q154,IF(J154&lt;&gt;"",J154,0)),IF(AND(Q154&lt;&gt;"",J154&lt;&gt;"",Q154=J154),Q154,X154)),0)),"")</f>
        <v/>
      </c>
      <c r="AW154" s="119" t="str">
        <f>IF(D154&lt;&gt;"",IF(COUNTIF($D$12:$D154,$D154)&gt;1,0,IF(SUM(P154,W154,AD154)&gt;0,IF(AND(X154="",OR(Q154&lt;&gt;"",J154&lt;&gt;"")),IF(Q154&lt;&gt;"",Q154,IF(J154&lt;&gt;"",J154,0)),IF(AND(Q154&lt;&gt;"",J154&lt;&gt;"",Q154=J154),Q154,X154)),0)),"")</f>
        <v/>
      </c>
      <c r="AX154" s="118" t="str">
        <f t="shared" si="43"/>
        <v/>
      </c>
      <c r="AY154" s="118" t="str">
        <f t="shared" si="44"/>
        <v/>
      </c>
      <c r="AZ154" s="118" t="str">
        <f t="shared" si="45"/>
        <v/>
      </c>
      <c r="BA154" s="118" t="str">
        <f t="shared" si="46"/>
        <v/>
      </c>
      <c r="BB154" s="118" t="str">
        <f t="shared" si="47"/>
        <v/>
      </c>
      <c r="BC154" s="118" t="str">
        <f t="shared" si="48"/>
        <v/>
      </c>
      <c r="BD154" s="118" t="str">
        <f t="shared" si="49"/>
        <v/>
      </c>
      <c r="BE154" s="118" t="str">
        <f t="shared" si="50"/>
        <v/>
      </c>
      <c r="BF154" s="118" t="str">
        <f t="shared" si="51"/>
        <v/>
      </c>
      <c r="BG154" s="120"/>
      <c r="BH154" s="120" t="str">
        <f t="shared" si="52"/>
        <v/>
      </c>
      <c r="BI154" s="120" t="str">
        <f t="shared" si="53"/>
        <v/>
      </c>
      <c r="BJ154" s="121"/>
      <c r="BK154" s="120" t="str">
        <f t="shared" si="54"/>
        <v/>
      </c>
      <c r="BL154" s="120" t="str">
        <f t="shared" si="55"/>
        <v/>
      </c>
      <c r="BM154" s="120" t="str">
        <f t="shared" si="56"/>
        <v/>
      </c>
      <c r="BN154" s="120" t="str">
        <f t="shared" si="57"/>
        <v/>
      </c>
      <c r="BO154" s="98" t="str">
        <f t="shared" si="58"/>
        <v/>
      </c>
      <c r="BP154" s="98" t="str">
        <f t="shared" si="59"/>
        <v/>
      </c>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98"/>
    </row>
    <row r="155" spans="1:97" s="4" customFormat="1" ht="18.75" customHeight="1" x14ac:dyDescent="0.2">
      <c r="A155" s="3">
        <f t="shared" si="60"/>
        <v>143</v>
      </c>
      <c r="B155" s="263"/>
      <c r="C155" s="263"/>
      <c r="D155" s="263"/>
      <c r="E155" s="259"/>
      <c r="F155" s="259"/>
      <c r="G155" s="43"/>
      <c r="H155" s="264"/>
      <c r="I155" s="261"/>
      <c r="J155" s="106"/>
      <c r="K155" s="247"/>
      <c r="L155" s="247"/>
      <c r="M155" s="247"/>
      <c r="N155" s="248" t="str">
        <f>IF(AND(K155&lt;&gt;"",L155&lt;&gt;"",J155&lt;&gt;""),ROUND(MIN(IF(OR(J155="OZZ",J155="ZZ"),5000,17300),TRUNC(0.75*(SUMIF($D$12:$D155,$D155,K$12:K155)+SUMIF($D$12:$D155,$D155,L$12:L155)),2)) - SUMIF($D$12:$D154,$D155,N$12:N154),2),"")</f>
        <v/>
      </c>
      <c r="O155" s="249" t="str">
        <f>IF(AND(K155&lt;&gt;"",L155&lt;&gt;"",M155&lt;&gt;"",J155&lt;&gt;"",AH155&lt;&gt;""),IF(OR(J155="OZZ",J155="ZZ"),ROUND(0-SUMIF($D$12:$D154,$D155,O$12:O154),2),IF(M155=0,0,ROUND(MIN(MIN(17300,TRUNC(0.75*(SUMIF($D$12:$D$2012,$D155,K$12:K$2012)+SUMIF($D$12:$D$2012,$D155,L$12:L$2012)),2)+SUMIF($D$12:$D155,$D155,AH$12:AH155))-SUMIF($D$12:$D154,$D155,O$12:O154)-SUMIF($D$12:$D$2012,$D155,N$12:N$2012),AH155),2))),"")</f>
        <v/>
      </c>
      <c r="P155" s="250" t="str">
        <f>IF(J155&lt;&gt;"",1000 - SUMIF($D$12:$D154,$D155,P$12:P154),"")</f>
        <v/>
      </c>
      <c r="Q155" s="106"/>
      <c r="R155" s="247"/>
      <c r="S155" s="247"/>
      <c r="T155" s="247"/>
      <c r="U155" s="248" t="str">
        <f>IF(AND(R155&lt;&gt;"",S155&lt;&gt;"",Q155&lt;&gt;""),ROUND(MIN(IF(OR(Q155="OZZ",Q155="ZZ"),5000,17300),TRUNC(0.75*(SUMIF($D$12:$D155,$D155,R$12:R155)+SUMIF($D$12:$D155,$D155,S$12:S155)),2)) - SUMIF($D$12:$D154,$D155,U$12:U154),2),"")</f>
        <v/>
      </c>
      <c r="V155" s="248" t="str">
        <f>IF(AND(R155&lt;&gt;"",S155&lt;&gt;"",T155&lt;&gt;"",Q155&lt;&gt;"",AL155&lt;&gt;""),IF(OR(Q155="OZZ",Q155="ZZ"),ROUND(0-SUMIF($D$12:$D154,$D155,V$12:V154),2),IF(T155=0,0,ROUND(MIN(MIN(17300,TRUNC(0.75*(SUMIF($D$12:$D$2012,$D155,R$12:R$2012)+SUMIF($D$12:$D$2012,$D155,S$12:S$2012)),2)+SUMIF($D$12:$D155,$D155,AL$12:AL155))-SUMIF($D$12:$D154,$D155,V$12:V154)-SUMIF($D$12:$D$2012,$D155,U$12:U$2012),AL155),2))),"")</f>
        <v/>
      </c>
      <c r="W155" s="250" t="str">
        <f>IF(Q155&lt;&gt;"",1000 - SUMIF($D$12:$D154,$D155,W$12:W154),"")</f>
        <v/>
      </c>
      <c r="X155" s="106"/>
      <c r="Y155" s="247"/>
      <c r="Z155" s="247"/>
      <c r="AA155" s="247"/>
      <c r="AB155" s="248" t="str">
        <f>IF(AND(Y155&lt;&gt;"",Z155&lt;&gt;"",X155&lt;&gt;""),ROUND(MIN(IF(OR(X155="OZZ",X155="ZZ"),5000,17300),TRUNC(0.75*(SUMIF($D$12:$D155,$D155,Y$12:Y155)+SUMIF($D$12:$D155,$D155,Z$12:Z155)),2)) - SUMIF($D$12:$D154,$D155,AB$12:AB154),2),"")</f>
        <v/>
      </c>
      <c r="AC155" s="251" t="str">
        <f>IF(AND(Y155&lt;&gt;"",Z155&lt;&gt;"",AA155&lt;&gt;"",X155&lt;&gt;"",AP155&lt;&gt;""),IF(OR(X155="OZZ",X155="ZZ"),ROUND(0-SUMIF($D$12:$D154,$D155,AC$12:AC154),2),IF(AA155=0,0,ROUND(MIN(MIN(17300,TRUNC(0.75*(SUMIF($D$12:$D$2012,$D155,Y$12:Y$2012)+SUMIF($D$12:$D$2012,$D155,Z$12:Z$2012)),2)+SUMIF($D$12:$D155,$D155,AP$12:AP155))-SUMIF($D$12:$D154,$D155,AC$12:AC154)-SUMIF($D$12:$D$2012,$D155,AB$12:AB$2012),AP155),2))),"")</f>
        <v/>
      </c>
      <c r="AD155" s="250" t="str">
        <f>IF(X155&lt;&gt;"",1000 - SUMIF($D$12:$D154,$D155,AD$12:AD154),"")</f>
        <v/>
      </c>
      <c r="AE155" s="252"/>
      <c r="AF155" s="253"/>
      <c r="AG155" s="254"/>
      <c r="AH155" s="255" t="str">
        <f t="shared" si="61"/>
        <v/>
      </c>
      <c r="AI155" s="256"/>
      <c r="AJ155" s="253"/>
      <c r="AK155" s="254"/>
      <c r="AL155" s="255" t="str">
        <f t="shared" si="62"/>
        <v/>
      </c>
      <c r="AM155" s="256"/>
      <c r="AN155" s="253"/>
      <c r="AO155" s="254"/>
      <c r="AP155" s="255" t="str">
        <f t="shared" si="42"/>
        <v/>
      </c>
      <c r="AQ155" s="116"/>
      <c r="AR155" s="116"/>
      <c r="AS155" s="117"/>
      <c r="AT155" s="118"/>
      <c r="AU155" s="119" t="str">
        <f>IF(D155&lt;&gt; "", IF(COUNTIF($D$12:$D155,$D155)&gt;1,0,IF(SUM(N155,U155,AB155)&gt;0,IF(AND(X155="",OR(Q155&lt;&gt;"",J155&lt;&gt;"")),IF(Q155&lt;&gt;"",Q155,IF(J155&lt;&gt;"",J155,0)),IF(AND(Q155&lt;&gt;"",J155&lt;&gt;"",Q155=J155),Q155,X155)),0)),"")</f>
        <v/>
      </c>
      <c r="AV155" s="119" t="str">
        <f>IF(D155&lt;&gt;"",IF(COUNTIF($D$12:$D155,$D155)&gt;1,0,IF(SUM(O155,V155,AC155)&gt;0,IF(AND(X155="",OR(Q155&lt;&gt;"",J155&lt;&gt;"")),IF(Q155&lt;&gt;"",Q155,IF(J155&lt;&gt;"",J155,0)),IF(AND(Q155&lt;&gt;"",J155&lt;&gt;"",Q155=J155),Q155,X155)),0)),"")</f>
        <v/>
      </c>
      <c r="AW155" s="119" t="str">
        <f>IF(D155&lt;&gt;"",IF(COUNTIF($D$12:$D155,$D155)&gt;1,0,IF(SUM(P155,W155,AD155)&gt;0,IF(AND(X155="",OR(Q155&lt;&gt;"",J155&lt;&gt;"")),IF(Q155&lt;&gt;"",Q155,IF(J155&lt;&gt;"",J155,0)),IF(AND(Q155&lt;&gt;"",J155&lt;&gt;"",Q155=J155),Q155,X155)),0)),"")</f>
        <v/>
      </c>
      <c r="AX155" s="118" t="str">
        <f t="shared" si="43"/>
        <v/>
      </c>
      <c r="AY155" s="118" t="str">
        <f t="shared" si="44"/>
        <v/>
      </c>
      <c r="AZ155" s="118" t="str">
        <f t="shared" si="45"/>
        <v/>
      </c>
      <c r="BA155" s="118" t="str">
        <f t="shared" si="46"/>
        <v/>
      </c>
      <c r="BB155" s="118" t="str">
        <f t="shared" si="47"/>
        <v/>
      </c>
      <c r="BC155" s="118" t="str">
        <f t="shared" si="48"/>
        <v/>
      </c>
      <c r="BD155" s="118" t="str">
        <f t="shared" si="49"/>
        <v/>
      </c>
      <c r="BE155" s="118" t="str">
        <f t="shared" si="50"/>
        <v/>
      </c>
      <c r="BF155" s="118" t="str">
        <f t="shared" si="51"/>
        <v/>
      </c>
      <c r="BG155" s="120"/>
      <c r="BH155" s="120" t="str">
        <f t="shared" si="52"/>
        <v/>
      </c>
      <c r="BI155" s="120" t="str">
        <f t="shared" si="53"/>
        <v/>
      </c>
      <c r="BJ155" s="121"/>
      <c r="BK155" s="120" t="str">
        <f t="shared" si="54"/>
        <v/>
      </c>
      <c r="BL155" s="120" t="str">
        <f t="shared" si="55"/>
        <v/>
      </c>
      <c r="BM155" s="120" t="str">
        <f t="shared" si="56"/>
        <v/>
      </c>
      <c r="BN155" s="120" t="str">
        <f t="shared" si="57"/>
        <v/>
      </c>
      <c r="BO155" s="98" t="str">
        <f t="shared" si="58"/>
        <v/>
      </c>
      <c r="BP155" s="98" t="str">
        <f t="shared" si="59"/>
        <v/>
      </c>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c r="CM155" s="98"/>
      <c r="CN155" s="98"/>
      <c r="CO155" s="98"/>
      <c r="CP155" s="98"/>
      <c r="CQ155" s="98"/>
      <c r="CR155" s="98"/>
      <c r="CS155" s="98"/>
    </row>
    <row r="156" spans="1:97" s="4" customFormat="1" ht="18.75" customHeight="1" x14ac:dyDescent="0.2">
      <c r="A156" s="3">
        <f t="shared" si="60"/>
        <v>144</v>
      </c>
      <c r="B156" s="263"/>
      <c r="C156" s="263"/>
      <c r="D156" s="263"/>
      <c r="E156" s="259"/>
      <c r="F156" s="259"/>
      <c r="G156" s="43"/>
      <c r="H156" s="264"/>
      <c r="I156" s="261"/>
      <c r="J156" s="106"/>
      <c r="K156" s="247"/>
      <c r="L156" s="247"/>
      <c r="M156" s="247"/>
      <c r="N156" s="248" t="str">
        <f>IF(AND(K156&lt;&gt;"",L156&lt;&gt;"",J156&lt;&gt;""),ROUND(MIN(IF(OR(J156="OZZ",J156="ZZ"),5000,17300),TRUNC(0.75*(SUMIF($D$12:$D156,$D156,K$12:K156)+SUMIF($D$12:$D156,$D156,L$12:L156)),2)) - SUMIF($D$12:$D155,$D156,N$12:N155),2),"")</f>
        <v/>
      </c>
      <c r="O156" s="249" t="str">
        <f>IF(AND(K156&lt;&gt;"",L156&lt;&gt;"",M156&lt;&gt;"",J156&lt;&gt;"",AH156&lt;&gt;""),IF(OR(J156="OZZ",J156="ZZ"),ROUND(0-SUMIF($D$12:$D155,$D156,O$12:O155),2),IF(M156=0,0,ROUND(MIN(MIN(17300,TRUNC(0.75*(SUMIF($D$12:$D$2012,$D156,K$12:K$2012)+SUMIF($D$12:$D$2012,$D156,L$12:L$2012)),2)+SUMIF($D$12:$D156,$D156,AH$12:AH156))-SUMIF($D$12:$D155,$D156,O$12:O155)-SUMIF($D$12:$D$2012,$D156,N$12:N$2012),AH156),2))),"")</f>
        <v/>
      </c>
      <c r="P156" s="250" t="str">
        <f>IF(J156&lt;&gt;"",1000 - SUMIF($D$12:$D155,$D156,P$12:P155),"")</f>
        <v/>
      </c>
      <c r="Q156" s="106"/>
      <c r="R156" s="247"/>
      <c r="S156" s="247"/>
      <c r="T156" s="247"/>
      <c r="U156" s="248" t="str">
        <f>IF(AND(R156&lt;&gt;"",S156&lt;&gt;"",Q156&lt;&gt;""),ROUND(MIN(IF(OR(Q156="OZZ",Q156="ZZ"),5000,17300),TRUNC(0.75*(SUMIF($D$12:$D156,$D156,R$12:R156)+SUMIF($D$12:$D156,$D156,S$12:S156)),2)) - SUMIF($D$12:$D155,$D156,U$12:U155),2),"")</f>
        <v/>
      </c>
      <c r="V156" s="248" t="str">
        <f>IF(AND(R156&lt;&gt;"",S156&lt;&gt;"",T156&lt;&gt;"",Q156&lt;&gt;"",AL156&lt;&gt;""),IF(OR(Q156="OZZ",Q156="ZZ"),ROUND(0-SUMIF($D$12:$D155,$D156,V$12:V155),2),IF(T156=0,0,ROUND(MIN(MIN(17300,TRUNC(0.75*(SUMIF($D$12:$D$2012,$D156,R$12:R$2012)+SUMIF($D$12:$D$2012,$D156,S$12:S$2012)),2)+SUMIF($D$12:$D156,$D156,AL$12:AL156))-SUMIF($D$12:$D155,$D156,V$12:V155)-SUMIF($D$12:$D$2012,$D156,U$12:U$2012),AL156),2))),"")</f>
        <v/>
      </c>
      <c r="W156" s="250" t="str">
        <f>IF(Q156&lt;&gt;"",1000 - SUMIF($D$12:$D155,$D156,W$12:W155),"")</f>
        <v/>
      </c>
      <c r="X156" s="106"/>
      <c r="Y156" s="247"/>
      <c r="Z156" s="247"/>
      <c r="AA156" s="247"/>
      <c r="AB156" s="248" t="str">
        <f>IF(AND(Y156&lt;&gt;"",Z156&lt;&gt;"",X156&lt;&gt;""),ROUND(MIN(IF(OR(X156="OZZ",X156="ZZ"),5000,17300),TRUNC(0.75*(SUMIF($D$12:$D156,$D156,Y$12:Y156)+SUMIF($D$12:$D156,$D156,Z$12:Z156)),2)) - SUMIF($D$12:$D155,$D156,AB$12:AB155),2),"")</f>
        <v/>
      </c>
      <c r="AC156" s="251" t="str">
        <f>IF(AND(Y156&lt;&gt;"",Z156&lt;&gt;"",AA156&lt;&gt;"",X156&lt;&gt;"",AP156&lt;&gt;""),IF(OR(X156="OZZ",X156="ZZ"),ROUND(0-SUMIF($D$12:$D155,$D156,AC$12:AC155),2),IF(AA156=0,0,ROUND(MIN(MIN(17300,TRUNC(0.75*(SUMIF($D$12:$D$2012,$D156,Y$12:Y$2012)+SUMIF($D$12:$D$2012,$D156,Z$12:Z$2012)),2)+SUMIF($D$12:$D156,$D156,AP$12:AP156))-SUMIF($D$12:$D155,$D156,AC$12:AC155)-SUMIF($D$12:$D$2012,$D156,AB$12:AB$2012),AP156),2))),"")</f>
        <v/>
      </c>
      <c r="AD156" s="250" t="str">
        <f>IF(X156&lt;&gt;"",1000 - SUMIF($D$12:$D155,$D156,AD$12:AD155),"")</f>
        <v/>
      </c>
      <c r="AE156" s="252"/>
      <c r="AF156" s="253"/>
      <c r="AG156" s="254"/>
      <c r="AH156" s="255" t="str">
        <f t="shared" si="61"/>
        <v/>
      </c>
      <c r="AI156" s="256"/>
      <c r="AJ156" s="253"/>
      <c r="AK156" s="254"/>
      <c r="AL156" s="255" t="str">
        <f t="shared" si="62"/>
        <v/>
      </c>
      <c r="AM156" s="256"/>
      <c r="AN156" s="253"/>
      <c r="AO156" s="254"/>
      <c r="AP156" s="255" t="str">
        <f t="shared" si="42"/>
        <v/>
      </c>
      <c r="AQ156" s="116"/>
      <c r="AR156" s="116"/>
      <c r="AS156" s="117"/>
      <c r="AT156" s="118"/>
      <c r="AU156" s="119" t="str">
        <f>IF(D156&lt;&gt; "", IF(COUNTIF($D$12:$D156,$D156)&gt;1,0,IF(SUM(N156,U156,AB156)&gt;0,IF(AND(X156="",OR(Q156&lt;&gt;"",J156&lt;&gt;"")),IF(Q156&lt;&gt;"",Q156,IF(J156&lt;&gt;"",J156,0)),IF(AND(Q156&lt;&gt;"",J156&lt;&gt;"",Q156=J156),Q156,X156)),0)),"")</f>
        <v/>
      </c>
      <c r="AV156" s="119" t="str">
        <f>IF(D156&lt;&gt;"",IF(COUNTIF($D$12:$D156,$D156)&gt;1,0,IF(SUM(O156,V156,AC156)&gt;0,IF(AND(X156="",OR(Q156&lt;&gt;"",J156&lt;&gt;"")),IF(Q156&lt;&gt;"",Q156,IF(J156&lt;&gt;"",J156,0)),IF(AND(Q156&lt;&gt;"",J156&lt;&gt;"",Q156=J156),Q156,X156)),0)),"")</f>
        <v/>
      </c>
      <c r="AW156" s="119" t="str">
        <f>IF(D156&lt;&gt;"",IF(COUNTIF($D$12:$D156,$D156)&gt;1,0,IF(SUM(P156,W156,AD156)&gt;0,IF(AND(X156="",OR(Q156&lt;&gt;"",J156&lt;&gt;"")),IF(Q156&lt;&gt;"",Q156,IF(J156&lt;&gt;"",J156,0)),IF(AND(Q156&lt;&gt;"",J156&lt;&gt;"",Q156=J156),Q156,X156)),0)),"")</f>
        <v/>
      </c>
      <c r="AX156" s="118" t="str">
        <f t="shared" si="43"/>
        <v/>
      </c>
      <c r="AY156" s="118" t="str">
        <f t="shared" si="44"/>
        <v/>
      </c>
      <c r="AZ156" s="118" t="str">
        <f t="shared" si="45"/>
        <v/>
      </c>
      <c r="BA156" s="118" t="str">
        <f t="shared" si="46"/>
        <v/>
      </c>
      <c r="BB156" s="118" t="str">
        <f t="shared" si="47"/>
        <v/>
      </c>
      <c r="BC156" s="118" t="str">
        <f t="shared" si="48"/>
        <v/>
      </c>
      <c r="BD156" s="118" t="str">
        <f t="shared" si="49"/>
        <v/>
      </c>
      <c r="BE156" s="118" t="str">
        <f t="shared" si="50"/>
        <v/>
      </c>
      <c r="BF156" s="118" t="str">
        <f t="shared" si="51"/>
        <v/>
      </c>
      <c r="BG156" s="120"/>
      <c r="BH156" s="120" t="str">
        <f t="shared" si="52"/>
        <v/>
      </c>
      <c r="BI156" s="120" t="str">
        <f t="shared" si="53"/>
        <v/>
      </c>
      <c r="BJ156" s="121"/>
      <c r="BK156" s="120" t="str">
        <f t="shared" si="54"/>
        <v/>
      </c>
      <c r="BL156" s="120" t="str">
        <f t="shared" si="55"/>
        <v/>
      </c>
      <c r="BM156" s="120" t="str">
        <f t="shared" si="56"/>
        <v/>
      </c>
      <c r="BN156" s="120" t="str">
        <f t="shared" si="57"/>
        <v/>
      </c>
      <c r="BO156" s="98" t="str">
        <f t="shared" si="58"/>
        <v/>
      </c>
      <c r="BP156" s="98" t="str">
        <f t="shared" si="59"/>
        <v/>
      </c>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c r="CM156" s="98"/>
      <c r="CN156" s="98"/>
      <c r="CO156" s="98"/>
      <c r="CP156" s="98"/>
      <c r="CQ156" s="98"/>
      <c r="CR156" s="98"/>
      <c r="CS156" s="98"/>
    </row>
    <row r="157" spans="1:97" s="4" customFormat="1" ht="18.75" customHeight="1" x14ac:dyDescent="0.2">
      <c r="A157" s="3">
        <f t="shared" si="60"/>
        <v>145</v>
      </c>
      <c r="B157" s="263"/>
      <c r="C157" s="263"/>
      <c r="D157" s="263"/>
      <c r="E157" s="259"/>
      <c r="F157" s="259"/>
      <c r="G157" s="43"/>
      <c r="H157" s="264"/>
      <c r="I157" s="261"/>
      <c r="J157" s="106"/>
      <c r="K157" s="247"/>
      <c r="L157" s="247"/>
      <c r="M157" s="247"/>
      <c r="N157" s="248" t="str">
        <f>IF(AND(K157&lt;&gt;"",L157&lt;&gt;"",J157&lt;&gt;""),ROUND(MIN(IF(OR(J157="OZZ",J157="ZZ"),5000,17300),TRUNC(0.75*(SUMIF($D$12:$D157,$D157,K$12:K157)+SUMIF($D$12:$D157,$D157,L$12:L157)),2)) - SUMIF($D$12:$D156,$D157,N$12:N156),2),"")</f>
        <v/>
      </c>
      <c r="O157" s="249" t="str">
        <f>IF(AND(K157&lt;&gt;"",L157&lt;&gt;"",M157&lt;&gt;"",J157&lt;&gt;"",AH157&lt;&gt;""),IF(OR(J157="OZZ",J157="ZZ"),ROUND(0-SUMIF($D$12:$D156,$D157,O$12:O156),2),IF(M157=0,0,ROUND(MIN(MIN(17300,TRUNC(0.75*(SUMIF($D$12:$D$2012,$D157,K$12:K$2012)+SUMIF($D$12:$D$2012,$D157,L$12:L$2012)),2)+SUMIF($D$12:$D157,$D157,AH$12:AH157))-SUMIF($D$12:$D156,$D157,O$12:O156)-SUMIF($D$12:$D$2012,$D157,N$12:N$2012),AH157),2))),"")</f>
        <v/>
      </c>
      <c r="P157" s="250" t="str">
        <f>IF(J157&lt;&gt;"",1000 - SUMIF($D$12:$D156,$D157,P$12:P156),"")</f>
        <v/>
      </c>
      <c r="Q157" s="106"/>
      <c r="R157" s="247"/>
      <c r="S157" s="247"/>
      <c r="T157" s="247"/>
      <c r="U157" s="248" t="str">
        <f>IF(AND(R157&lt;&gt;"",S157&lt;&gt;"",Q157&lt;&gt;""),ROUND(MIN(IF(OR(Q157="OZZ",Q157="ZZ"),5000,17300),TRUNC(0.75*(SUMIF($D$12:$D157,$D157,R$12:R157)+SUMIF($D$12:$D157,$D157,S$12:S157)),2)) - SUMIF($D$12:$D156,$D157,U$12:U156),2),"")</f>
        <v/>
      </c>
      <c r="V157" s="248" t="str">
        <f>IF(AND(R157&lt;&gt;"",S157&lt;&gt;"",T157&lt;&gt;"",Q157&lt;&gt;"",AL157&lt;&gt;""),IF(OR(Q157="OZZ",Q157="ZZ"),ROUND(0-SUMIF($D$12:$D156,$D157,V$12:V156),2),IF(T157=0,0,ROUND(MIN(MIN(17300,TRUNC(0.75*(SUMIF($D$12:$D$2012,$D157,R$12:R$2012)+SUMIF($D$12:$D$2012,$D157,S$12:S$2012)),2)+SUMIF($D$12:$D157,$D157,AL$12:AL157))-SUMIF($D$12:$D156,$D157,V$12:V156)-SUMIF($D$12:$D$2012,$D157,U$12:U$2012),AL157),2))),"")</f>
        <v/>
      </c>
      <c r="W157" s="250" t="str">
        <f>IF(Q157&lt;&gt;"",1000 - SUMIF($D$12:$D156,$D157,W$12:W156),"")</f>
        <v/>
      </c>
      <c r="X157" s="106"/>
      <c r="Y157" s="247"/>
      <c r="Z157" s="247"/>
      <c r="AA157" s="247"/>
      <c r="AB157" s="248" t="str">
        <f>IF(AND(Y157&lt;&gt;"",Z157&lt;&gt;"",X157&lt;&gt;""),ROUND(MIN(IF(OR(X157="OZZ",X157="ZZ"),5000,17300),TRUNC(0.75*(SUMIF($D$12:$D157,$D157,Y$12:Y157)+SUMIF($D$12:$D157,$D157,Z$12:Z157)),2)) - SUMIF($D$12:$D156,$D157,AB$12:AB156),2),"")</f>
        <v/>
      </c>
      <c r="AC157" s="251" t="str">
        <f>IF(AND(Y157&lt;&gt;"",Z157&lt;&gt;"",AA157&lt;&gt;"",X157&lt;&gt;"",AP157&lt;&gt;""),IF(OR(X157="OZZ",X157="ZZ"),ROUND(0-SUMIF($D$12:$D156,$D157,AC$12:AC156),2),IF(AA157=0,0,ROUND(MIN(MIN(17300,TRUNC(0.75*(SUMIF($D$12:$D$2012,$D157,Y$12:Y$2012)+SUMIF($D$12:$D$2012,$D157,Z$12:Z$2012)),2)+SUMIF($D$12:$D157,$D157,AP$12:AP157))-SUMIF($D$12:$D156,$D157,AC$12:AC156)-SUMIF($D$12:$D$2012,$D157,AB$12:AB$2012),AP157),2))),"")</f>
        <v/>
      </c>
      <c r="AD157" s="250" t="str">
        <f>IF(X157&lt;&gt;"",1000 - SUMIF($D$12:$D156,$D157,AD$12:AD156),"")</f>
        <v/>
      </c>
      <c r="AE157" s="252"/>
      <c r="AF157" s="253"/>
      <c r="AG157" s="254"/>
      <c r="AH157" s="255" t="str">
        <f t="shared" si="61"/>
        <v/>
      </c>
      <c r="AI157" s="256"/>
      <c r="AJ157" s="253"/>
      <c r="AK157" s="254"/>
      <c r="AL157" s="255" t="str">
        <f t="shared" si="62"/>
        <v/>
      </c>
      <c r="AM157" s="256"/>
      <c r="AN157" s="253"/>
      <c r="AO157" s="254"/>
      <c r="AP157" s="255" t="str">
        <f t="shared" si="42"/>
        <v/>
      </c>
      <c r="AQ157" s="116"/>
      <c r="AR157" s="116"/>
      <c r="AS157" s="117"/>
      <c r="AT157" s="118"/>
      <c r="AU157" s="119" t="str">
        <f>IF(D157&lt;&gt; "", IF(COUNTIF($D$12:$D157,$D157)&gt;1,0,IF(SUM(N157,U157,AB157)&gt;0,IF(AND(X157="",OR(Q157&lt;&gt;"",J157&lt;&gt;"")),IF(Q157&lt;&gt;"",Q157,IF(J157&lt;&gt;"",J157,0)),IF(AND(Q157&lt;&gt;"",J157&lt;&gt;"",Q157=J157),Q157,X157)),0)),"")</f>
        <v/>
      </c>
      <c r="AV157" s="119" t="str">
        <f>IF(D157&lt;&gt;"",IF(COUNTIF($D$12:$D157,$D157)&gt;1,0,IF(SUM(O157,V157,AC157)&gt;0,IF(AND(X157="",OR(Q157&lt;&gt;"",J157&lt;&gt;"")),IF(Q157&lt;&gt;"",Q157,IF(J157&lt;&gt;"",J157,0)),IF(AND(Q157&lt;&gt;"",J157&lt;&gt;"",Q157=J157),Q157,X157)),0)),"")</f>
        <v/>
      </c>
      <c r="AW157" s="119" t="str">
        <f>IF(D157&lt;&gt;"",IF(COUNTIF($D$12:$D157,$D157)&gt;1,0,IF(SUM(P157,W157,AD157)&gt;0,IF(AND(X157="",OR(Q157&lt;&gt;"",J157&lt;&gt;"")),IF(Q157&lt;&gt;"",Q157,IF(J157&lt;&gt;"",J157,0)),IF(AND(Q157&lt;&gt;"",J157&lt;&gt;"",Q157=J157),Q157,X157)),0)),"")</f>
        <v/>
      </c>
      <c r="AX157" s="118" t="str">
        <f t="shared" si="43"/>
        <v/>
      </c>
      <c r="AY157" s="118" t="str">
        <f t="shared" si="44"/>
        <v/>
      </c>
      <c r="AZ157" s="118" t="str">
        <f t="shared" si="45"/>
        <v/>
      </c>
      <c r="BA157" s="118" t="str">
        <f t="shared" si="46"/>
        <v/>
      </c>
      <c r="BB157" s="118" t="str">
        <f t="shared" si="47"/>
        <v/>
      </c>
      <c r="BC157" s="118" t="str">
        <f t="shared" si="48"/>
        <v/>
      </c>
      <c r="BD157" s="118" t="str">
        <f t="shared" si="49"/>
        <v/>
      </c>
      <c r="BE157" s="118" t="str">
        <f t="shared" si="50"/>
        <v/>
      </c>
      <c r="BF157" s="118" t="str">
        <f t="shared" si="51"/>
        <v/>
      </c>
      <c r="BG157" s="120"/>
      <c r="BH157" s="120" t="str">
        <f t="shared" si="52"/>
        <v/>
      </c>
      <c r="BI157" s="120" t="str">
        <f t="shared" si="53"/>
        <v/>
      </c>
      <c r="BJ157" s="121"/>
      <c r="BK157" s="120" t="str">
        <f t="shared" si="54"/>
        <v/>
      </c>
      <c r="BL157" s="120" t="str">
        <f t="shared" si="55"/>
        <v/>
      </c>
      <c r="BM157" s="120" t="str">
        <f t="shared" si="56"/>
        <v/>
      </c>
      <c r="BN157" s="120" t="str">
        <f t="shared" si="57"/>
        <v/>
      </c>
      <c r="BO157" s="98" t="str">
        <f t="shared" si="58"/>
        <v/>
      </c>
      <c r="BP157" s="98" t="str">
        <f t="shared" si="59"/>
        <v/>
      </c>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c r="CM157" s="98"/>
      <c r="CN157" s="98"/>
      <c r="CO157" s="98"/>
      <c r="CP157" s="98"/>
      <c r="CQ157" s="98"/>
      <c r="CR157" s="98"/>
      <c r="CS157" s="98"/>
    </row>
    <row r="158" spans="1:97" s="4" customFormat="1" ht="18.75" customHeight="1" x14ac:dyDescent="0.2">
      <c r="A158" s="3">
        <f t="shared" si="60"/>
        <v>146</v>
      </c>
      <c r="B158" s="263"/>
      <c r="C158" s="263"/>
      <c r="D158" s="263"/>
      <c r="E158" s="259"/>
      <c r="F158" s="259"/>
      <c r="G158" s="43"/>
      <c r="H158" s="264"/>
      <c r="I158" s="261"/>
      <c r="J158" s="106"/>
      <c r="K158" s="247"/>
      <c r="L158" s="247"/>
      <c r="M158" s="247"/>
      <c r="N158" s="248" t="str">
        <f>IF(AND(K158&lt;&gt;"",L158&lt;&gt;"",J158&lt;&gt;""),ROUND(MIN(IF(OR(J158="OZZ",J158="ZZ"),5000,17300),TRUNC(0.75*(SUMIF($D$12:$D158,$D158,K$12:K158)+SUMIF($D$12:$D158,$D158,L$12:L158)),2)) - SUMIF($D$12:$D157,$D158,N$12:N157),2),"")</f>
        <v/>
      </c>
      <c r="O158" s="249" t="str">
        <f>IF(AND(K158&lt;&gt;"",L158&lt;&gt;"",M158&lt;&gt;"",J158&lt;&gt;"",AH158&lt;&gt;""),IF(OR(J158="OZZ",J158="ZZ"),ROUND(0-SUMIF($D$12:$D157,$D158,O$12:O157),2),IF(M158=0,0,ROUND(MIN(MIN(17300,TRUNC(0.75*(SUMIF($D$12:$D$2012,$D158,K$12:K$2012)+SUMIF($D$12:$D$2012,$D158,L$12:L$2012)),2)+SUMIF($D$12:$D158,$D158,AH$12:AH158))-SUMIF($D$12:$D157,$D158,O$12:O157)-SUMIF($D$12:$D$2012,$D158,N$12:N$2012),AH158),2))),"")</f>
        <v/>
      </c>
      <c r="P158" s="250" t="str">
        <f>IF(J158&lt;&gt;"",1000 - SUMIF($D$12:$D157,$D158,P$12:P157),"")</f>
        <v/>
      </c>
      <c r="Q158" s="106"/>
      <c r="R158" s="247"/>
      <c r="S158" s="247"/>
      <c r="T158" s="247"/>
      <c r="U158" s="248" t="str">
        <f>IF(AND(R158&lt;&gt;"",S158&lt;&gt;"",Q158&lt;&gt;""),ROUND(MIN(IF(OR(Q158="OZZ",Q158="ZZ"),5000,17300),TRUNC(0.75*(SUMIF($D$12:$D158,$D158,R$12:R158)+SUMIF($D$12:$D158,$D158,S$12:S158)),2)) - SUMIF($D$12:$D157,$D158,U$12:U157),2),"")</f>
        <v/>
      </c>
      <c r="V158" s="248" t="str">
        <f>IF(AND(R158&lt;&gt;"",S158&lt;&gt;"",T158&lt;&gt;"",Q158&lt;&gt;"",AL158&lt;&gt;""),IF(OR(Q158="OZZ",Q158="ZZ"),ROUND(0-SUMIF($D$12:$D157,$D158,V$12:V157),2),IF(T158=0,0,ROUND(MIN(MIN(17300,TRUNC(0.75*(SUMIF($D$12:$D$2012,$D158,R$12:R$2012)+SUMIF($D$12:$D$2012,$D158,S$12:S$2012)),2)+SUMIF($D$12:$D158,$D158,AL$12:AL158))-SUMIF($D$12:$D157,$D158,V$12:V157)-SUMIF($D$12:$D$2012,$D158,U$12:U$2012),AL158),2))),"")</f>
        <v/>
      </c>
      <c r="W158" s="250" t="str">
        <f>IF(Q158&lt;&gt;"",1000 - SUMIF($D$12:$D157,$D158,W$12:W157),"")</f>
        <v/>
      </c>
      <c r="X158" s="106"/>
      <c r="Y158" s="247"/>
      <c r="Z158" s="247"/>
      <c r="AA158" s="247"/>
      <c r="AB158" s="248" t="str">
        <f>IF(AND(Y158&lt;&gt;"",Z158&lt;&gt;"",X158&lt;&gt;""),ROUND(MIN(IF(OR(X158="OZZ",X158="ZZ"),5000,17300),TRUNC(0.75*(SUMIF($D$12:$D158,$D158,Y$12:Y158)+SUMIF($D$12:$D158,$D158,Z$12:Z158)),2)) - SUMIF($D$12:$D157,$D158,AB$12:AB157),2),"")</f>
        <v/>
      </c>
      <c r="AC158" s="251" t="str">
        <f>IF(AND(Y158&lt;&gt;"",Z158&lt;&gt;"",AA158&lt;&gt;"",X158&lt;&gt;"",AP158&lt;&gt;""),IF(OR(X158="OZZ",X158="ZZ"),ROUND(0-SUMIF($D$12:$D157,$D158,AC$12:AC157),2),IF(AA158=0,0,ROUND(MIN(MIN(17300,TRUNC(0.75*(SUMIF($D$12:$D$2012,$D158,Y$12:Y$2012)+SUMIF($D$12:$D$2012,$D158,Z$12:Z$2012)),2)+SUMIF($D$12:$D158,$D158,AP$12:AP158))-SUMIF($D$12:$D157,$D158,AC$12:AC157)-SUMIF($D$12:$D$2012,$D158,AB$12:AB$2012),AP158),2))),"")</f>
        <v/>
      </c>
      <c r="AD158" s="250" t="str">
        <f>IF(X158&lt;&gt;"",1000 - SUMIF($D$12:$D157,$D158,AD$12:AD157),"")</f>
        <v/>
      </c>
      <c r="AE158" s="252"/>
      <c r="AF158" s="253"/>
      <c r="AG158" s="254"/>
      <c r="AH158" s="255" t="str">
        <f t="shared" si="61"/>
        <v/>
      </c>
      <c r="AI158" s="256"/>
      <c r="AJ158" s="253"/>
      <c r="AK158" s="254"/>
      <c r="AL158" s="255" t="str">
        <f t="shared" si="62"/>
        <v/>
      </c>
      <c r="AM158" s="256"/>
      <c r="AN158" s="253"/>
      <c r="AO158" s="254"/>
      <c r="AP158" s="255" t="str">
        <f t="shared" si="42"/>
        <v/>
      </c>
      <c r="AQ158" s="116"/>
      <c r="AR158" s="116"/>
      <c r="AS158" s="117"/>
      <c r="AT158" s="118"/>
      <c r="AU158" s="119" t="str">
        <f>IF(D158&lt;&gt; "", IF(COUNTIF($D$12:$D158,$D158)&gt;1,0,IF(SUM(N158,U158,AB158)&gt;0,IF(AND(X158="",OR(Q158&lt;&gt;"",J158&lt;&gt;"")),IF(Q158&lt;&gt;"",Q158,IF(J158&lt;&gt;"",J158,0)),IF(AND(Q158&lt;&gt;"",J158&lt;&gt;"",Q158=J158),Q158,X158)),0)),"")</f>
        <v/>
      </c>
      <c r="AV158" s="119" t="str">
        <f>IF(D158&lt;&gt;"",IF(COUNTIF($D$12:$D158,$D158)&gt;1,0,IF(SUM(O158,V158,AC158)&gt;0,IF(AND(X158="",OR(Q158&lt;&gt;"",J158&lt;&gt;"")),IF(Q158&lt;&gt;"",Q158,IF(J158&lt;&gt;"",J158,0)),IF(AND(Q158&lt;&gt;"",J158&lt;&gt;"",Q158=J158),Q158,X158)),0)),"")</f>
        <v/>
      </c>
      <c r="AW158" s="119" t="str">
        <f>IF(D158&lt;&gt;"",IF(COUNTIF($D$12:$D158,$D158)&gt;1,0,IF(SUM(P158,W158,AD158)&gt;0,IF(AND(X158="",OR(Q158&lt;&gt;"",J158&lt;&gt;"")),IF(Q158&lt;&gt;"",Q158,IF(J158&lt;&gt;"",J158,0)),IF(AND(Q158&lt;&gt;"",J158&lt;&gt;"",Q158=J158),Q158,X158)),0)),"")</f>
        <v/>
      </c>
      <c r="AX158" s="118" t="str">
        <f t="shared" si="43"/>
        <v/>
      </c>
      <c r="AY158" s="118" t="str">
        <f t="shared" si="44"/>
        <v/>
      </c>
      <c r="AZ158" s="118" t="str">
        <f t="shared" si="45"/>
        <v/>
      </c>
      <c r="BA158" s="118" t="str">
        <f t="shared" si="46"/>
        <v/>
      </c>
      <c r="BB158" s="118" t="str">
        <f t="shared" si="47"/>
        <v/>
      </c>
      <c r="BC158" s="118" t="str">
        <f t="shared" si="48"/>
        <v/>
      </c>
      <c r="BD158" s="118" t="str">
        <f t="shared" si="49"/>
        <v/>
      </c>
      <c r="BE158" s="118" t="str">
        <f t="shared" si="50"/>
        <v/>
      </c>
      <c r="BF158" s="118" t="str">
        <f t="shared" si="51"/>
        <v/>
      </c>
      <c r="BG158" s="120"/>
      <c r="BH158" s="120" t="str">
        <f t="shared" si="52"/>
        <v/>
      </c>
      <c r="BI158" s="120" t="str">
        <f t="shared" si="53"/>
        <v/>
      </c>
      <c r="BJ158" s="121"/>
      <c r="BK158" s="120" t="str">
        <f t="shared" si="54"/>
        <v/>
      </c>
      <c r="BL158" s="120" t="str">
        <f t="shared" si="55"/>
        <v/>
      </c>
      <c r="BM158" s="120" t="str">
        <f t="shared" si="56"/>
        <v/>
      </c>
      <c r="BN158" s="120" t="str">
        <f t="shared" si="57"/>
        <v/>
      </c>
      <c r="BO158" s="98" t="str">
        <f t="shared" si="58"/>
        <v/>
      </c>
      <c r="BP158" s="98" t="str">
        <f t="shared" si="59"/>
        <v/>
      </c>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row>
    <row r="159" spans="1:97" s="4" customFormat="1" ht="18.75" customHeight="1" x14ac:dyDescent="0.2">
      <c r="A159" s="3">
        <f t="shared" si="60"/>
        <v>147</v>
      </c>
      <c r="B159" s="263"/>
      <c r="C159" s="263"/>
      <c r="D159" s="263"/>
      <c r="E159" s="259"/>
      <c r="F159" s="259"/>
      <c r="G159" s="43"/>
      <c r="H159" s="264"/>
      <c r="I159" s="261"/>
      <c r="J159" s="106"/>
      <c r="K159" s="247"/>
      <c r="L159" s="247"/>
      <c r="M159" s="247"/>
      <c r="N159" s="248" t="str">
        <f>IF(AND(K159&lt;&gt;"",L159&lt;&gt;"",J159&lt;&gt;""),ROUND(MIN(IF(OR(J159="OZZ",J159="ZZ"),5000,17300),TRUNC(0.75*(SUMIF($D$12:$D159,$D159,K$12:K159)+SUMIF($D$12:$D159,$D159,L$12:L159)),2)) - SUMIF($D$12:$D158,$D159,N$12:N158),2),"")</f>
        <v/>
      </c>
      <c r="O159" s="249" t="str">
        <f>IF(AND(K159&lt;&gt;"",L159&lt;&gt;"",M159&lt;&gt;"",J159&lt;&gt;"",AH159&lt;&gt;""),IF(OR(J159="OZZ",J159="ZZ"),ROUND(0-SUMIF($D$12:$D158,$D159,O$12:O158),2),IF(M159=0,0,ROUND(MIN(MIN(17300,TRUNC(0.75*(SUMIF($D$12:$D$2012,$D159,K$12:K$2012)+SUMIF($D$12:$D$2012,$D159,L$12:L$2012)),2)+SUMIF($D$12:$D159,$D159,AH$12:AH159))-SUMIF($D$12:$D158,$D159,O$12:O158)-SUMIF($D$12:$D$2012,$D159,N$12:N$2012),AH159),2))),"")</f>
        <v/>
      </c>
      <c r="P159" s="250" t="str">
        <f>IF(J159&lt;&gt;"",1000 - SUMIF($D$12:$D158,$D159,P$12:P158),"")</f>
        <v/>
      </c>
      <c r="Q159" s="106"/>
      <c r="R159" s="247"/>
      <c r="S159" s="247"/>
      <c r="T159" s="247"/>
      <c r="U159" s="248" t="str">
        <f>IF(AND(R159&lt;&gt;"",S159&lt;&gt;"",Q159&lt;&gt;""),ROUND(MIN(IF(OR(Q159="OZZ",Q159="ZZ"),5000,17300),TRUNC(0.75*(SUMIF($D$12:$D159,$D159,R$12:R159)+SUMIF($D$12:$D159,$D159,S$12:S159)),2)) - SUMIF($D$12:$D158,$D159,U$12:U158),2),"")</f>
        <v/>
      </c>
      <c r="V159" s="248" t="str">
        <f>IF(AND(R159&lt;&gt;"",S159&lt;&gt;"",T159&lt;&gt;"",Q159&lt;&gt;"",AL159&lt;&gt;""),IF(OR(Q159="OZZ",Q159="ZZ"),ROUND(0-SUMIF($D$12:$D158,$D159,V$12:V158),2),IF(T159=0,0,ROUND(MIN(MIN(17300,TRUNC(0.75*(SUMIF($D$12:$D$2012,$D159,R$12:R$2012)+SUMIF($D$12:$D$2012,$D159,S$12:S$2012)),2)+SUMIF($D$12:$D159,$D159,AL$12:AL159))-SUMIF($D$12:$D158,$D159,V$12:V158)-SUMIF($D$12:$D$2012,$D159,U$12:U$2012),AL159),2))),"")</f>
        <v/>
      </c>
      <c r="W159" s="250" t="str">
        <f>IF(Q159&lt;&gt;"",1000 - SUMIF($D$12:$D158,$D159,W$12:W158),"")</f>
        <v/>
      </c>
      <c r="X159" s="106"/>
      <c r="Y159" s="247"/>
      <c r="Z159" s="247"/>
      <c r="AA159" s="247"/>
      <c r="AB159" s="248" t="str">
        <f>IF(AND(Y159&lt;&gt;"",Z159&lt;&gt;"",X159&lt;&gt;""),ROUND(MIN(IF(OR(X159="OZZ",X159="ZZ"),5000,17300),TRUNC(0.75*(SUMIF($D$12:$D159,$D159,Y$12:Y159)+SUMIF($D$12:$D159,$D159,Z$12:Z159)),2)) - SUMIF($D$12:$D158,$D159,AB$12:AB158),2),"")</f>
        <v/>
      </c>
      <c r="AC159" s="251" t="str">
        <f>IF(AND(Y159&lt;&gt;"",Z159&lt;&gt;"",AA159&lt;&gt;"",X159&lt;&gt;"",AP159&lt;&gt;""),IF(OR(X159="OZZ",X159="ZZ"),ROUND(0-SUMIF($D$12:$D158,$D159,AC$12:AC158),2),IF(AA159=0,0,ROUND(MIN(MIN(17300,TRUNC(0.75*(SUMIF($D$12:$D$2012,$D159,Y$12:Y$2012)+SUMIF($D$12:$D$2012,$D159,Z$12:Z$2012)),2)+SUMIF($D$12:$D159,$D159,AP$12:AP159))-SUMIF($D$12:$D158,$D159,AC$12:AC158)-SUMIF($D$12:$D$2012,$D159,AB$12:AB$2012),AP159),2))),"")</f>
        <v/>
      </c>
      <c r="AD159" s="250" t="str">
        <f>IF(X159&lt;&gt;"",1000 - SUMIF($D$12:$D158,$D159,AD$12:AD158),"")</f>
        <v/>
      </c>
      <c r="AE159" s="252"/>
      <c r="AF159" s="253"/>
      <c r="AG159" s="254"/>
      <c r="AH159" s="255" t="str">
        <f t="shared" si="61"/>
        <v/>
      </c>
      <c r="AI159" s="256"/>
      <c r="AJ159" s="253"/>
      <c r="AK159" s="254"/>
      <c r="AL159" s="255" t="str">
        <f t="shared" si="62"/>
        <v/>
      </c>
      <c r="AM159" s="256"/>
      <c r="AN159" s="253"/>
      <c r="AO159" s="254"/>
      <c r="AP159" s="255" t="str">
        <f t="shared" si="42"/>
        <v/>
      </c>
      <c r="AQ159" s="116"/>
      <c r="AR159" s="116"/>
      <c r="AS159" s="117"/>
      <c r="AT159" s="118"/>
      <c r="AU159" s="119" t="str">
        <f>IF(D159&lt;&gt; "", IF(COUNTIF($D$12:$D159,$D159)&gt;1,0,IF(SUM(N159,U159,AB159)&gt;0,IF(AND(X159="",OR(Q159&lt;&gt;"",J159&lt;&gt;"")),IF(Q159&lt;&gt;"",Q159,IF(J159&lt;&gt;"",J159,0)),IF(AND(Q159&lt;&gt;"",J159&lt;&gt;"",Q159=J159),Q159,X159)),0)),"")</f>
        <v/>
      </c>
      <c r="AV159" s="119" t="str">
        <f>IF(D159&lt;&gt;"",IF(COUNTIF($D$12:$D159,$D159)&gt;1,0,IF(SUM(O159,V159,AC159)&gt;0,IF(AND(X159="",OR(Q159&lt;&gt;"",J159&lt;&gt;"")),IF(Q159&lt;&gt;"",Q159,IF(J159&lt;&gt;"",J159,0)),IF(AND(Q159&lt;&gt;"",J159&lt;&gt;"",Q159=J159),Q159,X159)),0)),"")</f>
        <v/>
      </c>
      <c r="AW159" s="119" t="str">
        <f>IF(D159&lt;&gt;"",IF(COUNTIF($D$12:$D159,$D159)&gt;1,0,IF(SUM(P159,W159,AD159)&gt;0,IF(AND(X159="",OR(Q159&lt;&gt;"",J159&lt;&gt;"")),IF(Q159&lt;&gt;"",Q159,IF(J159&lt;&gt;"",J159,0)),IF(AND(Q159&lt;&gt;"",J159&lt;&gt;"",Q159=J159),Q159,X159)),0)),"")</f>
        <v/>
      </c>
      <c r="AX159" s="118" t="str">
        <f t="shared" si="43"/>
        <v/>
      </c>
      <c r="AY159" s="118" t="str">
        <f t="shared" si="44"/>
        <v/>
      </c>
      <c r="AZ159" s="118" t="str">
        <f t="shared" si="45"/>
        <v/>
      </c>
      <c r="BA159" s="118" t="str">
        <f t="shared" si="46"/>
        <v/>
      </c>
      <c r="BB159" s="118" t="str">
        <f t="shared" si="47"/>
        <v/>
      </c>
      <c r="BC159" s="118" t="str">
        <f t="shared" si="48"/>
        <v/>
      </c>
      <c r="BD159" s="118" t="str">
        <f t="shared" si="49"/>
        <v/>
      </c>
      <c r="BE159" s="118" t="str">
        <f t="shared" si="50"/>
        <v/>
      </c>
      <c r="BF159" s="118" t="str">
        <f t="shared" si="51"/>
        <v/>
      </c>
      <c r="BG159" s="120"/>
      <c r="BH159" s="120" t="str">
        <f t="shared" si="52"/>
        <v/>
      </c>
      <c r="BI159" s="120" t="str">
        <f t="shared" si="53"/>
        <v/>
      </c>
      <c r="BJ159" s="121"/>
      <c r="BK159" s="120" t="str">
        <f t="shared" si="54"/>
        <v/>
      </c>
      <c r="BL159" s="120" t="str">
        <f t="shared" si="55"/>
        <v/>
      </c>
      <c r="BM159" s="120" t="str">
        <f t="shared" si="56"/>
        <v/>
      </c>
      <c r="BN159" s="120" t="str">
        <f t="shared" si="57"/>
        <v/>
      </c>
      <c r="BO159" s="98" t="str">
        <f t="shared" si="58"/>
        <v/>
      </c>
      <c r="BP159" s="98" t="str">
        <f t="shared" si="59"/>
        <v/>
      </c>
      <c r="BQ159" s="98"/>
      <c r="BR159" s="98"/>
      <c r="BS159" s="98"/>
      <c r="BT159" s="98"/>
      <c r="BU159" s="98"/>
      <c r="BV159" s="98"/>
      <c r="BW159" s="98"/>
      <c r="BX159" s="98"/>
      <c r="BY159" s="98"/>
      <c r="BZ159" s="98"/>
      <c r="CA159" s="98"/>
      <c r="CB159" s="98"/>
      <c r="CC159" s="98"/>
      <c r="CD159" s="98"/>
      <c r="CE159" s="98"/>
      <c r="CF159" s="98"/>
      <c r="CG159" s="98"/>
      <c r="CH159" s="98"/>
      <c r="CI159" s="98"/>
      <c r="CJ159" s="98"/>
      <c r="CK159" s="98"/>
      <c r="CL159" s="98"/>
      <c r="CM159" s="98"/>
      <c r="CN159" s="98"/>
      <c r="CO159" s="98"/>
      <c r="CP159" s="98"/>
      <c r="CQ159" s="98"/>
      <c r="CR159" s="98"/>
      <c r="CS159" s="98"/>
    </row>
    <row r="160" spans="1:97" s="4" customFormat="1" ht="18.75" customHeight="1" x14ac:dyDescent="0.2">
      <c r="A160" s="3">
        <f t="shared" si="60"/>
        <v>148</v>
      </c>
      <c r="B160" s="263"/>
      <c r="C160" s="263"/>
      <c r="D160" s="263"/>
      <c r="E160" s="259"/>
      <c r="F160" s="259"/>
      <c r="G160" s="43"/>
      <c r="H160" s="264"/>
      <c r="I160" s="261"/>
      <c r="J160" s="106"/>
      <c r="K160" s="247"/>
      <c r="L160" s="247"/>
      <c r="M160" s="247"/>
      <c r="N160" s="248" t="str">
        <f>IF(AND(K160&lt;&gt;"",L160&lt;&gt;"",J160&lt;&gt;""),ROUND(MIN(IF(OR(J160="OZZ",J160="ZZ"),5000,17300),TRUNC(0.75*(SUMIF($D$12:$D160,$D160,K$12:K160)+SUMIF($D$12:$D160,$D160,L$12:L160)),2)) - SUMIF($D$12:$D159,$D160,N$12:N159),2),"")</f>
        <v/>
      </c>
      <c r="O160" s="249" t="str">
        <f>IF(AND(K160&lt;&gt;"",L160&lt;&gt;"",M160&lt;&gt;"",J160&lt;&gt;"",AH160&lt;&gt;""),IF(OR(J160="OZZ",J160="ZZ"),ROUND(0-SUMIF($D$12:$D159,$D160,O$12:O159),2),IF(M160=0,0,ROUND(MIN(MIN(17300,TRUNC(0.75*(SUMIF($D$12:$D$2012,$D160,K$12:K$2012)+SUMIF($D$12:$D$2012,$D160,L$12:L$2012)),2)+SUMIF($D$12:$D160,$D160,AH$12:AH160))-SUMIF($D$12:$D159,$D160,O$12:O159)-SUMIF($D$12:$D$2012,$D160,N$12:N$2012),AH160),2))),"")</f>
        <v/>
      </c>
      <c r="P160" s="250" t="str">
        <f>IF(J160&lt;&gt;"",1000 - SUMIF($D$12:$D159,$D160,P$12:P159),"")</f>
        <v/>
      </c>
      <c r="Q160" s="106"/>
      <c r="R160" s="247"/>
      <c r="S160" s="247"/>
      <c r="T160" s="247"/>
      <c r="U160" s="248" t="str">
        <f>IF(AND(R160&lt;&gt;"",S160&lt;&gt;"",Q160&lt;&gt;""),ROUND(MIN(IF(OR(Q160="OZZ",Q160="ZZ"),5000,17300),TRUNC(0.75*(SUMIF($D$12:$D160,$D160,R$12:R160)+SUMIF($D$12:$D160,$D160,S$12:S160)),2)) - SUMIF($D$12:$D159,$D160,U$12:U159),2),"")</f>
        <v/>
      </c>
      <c r="V160" s="248" t="str">
        <f>IF(AND(R160&lt;&gt;"",S160&lt;&gt;"",T160&lt;&gt;"",Q160&lt;&gt;"",AL160&lt;&gt;""),IF(OR(Q160="OZZ",Q160="ZZ"),ROUND(0-SUMIF($D$12:$D159,$D160,V$12:V159),2),IF(T160=0,0,ROUND(MIN(MIN(17300,TRUNC(0.75*(SUMIF($D$12:$D$2012,$D160,R$12:R$2012)+SUMIF($D$12:$D$2012,$D160,S$12:S$2012)),2)+SUMIF($D$12:$D160,$D160,AL$12:AL160))-SUMIF($D$12:$D159,$D160,V$12:V159)-SUMIF($D$12:$D$2012,$D160,U$12:U$2012),AL160),2))),"")</f>
        <v/>
      </c>
      <c r="W160" s="250" t="str">
        <f>IF(Q160&lt;&gt;"",1000 - SUMIF($D$12:$D159,$D160,W$12:W159),"")</f>
        <v/>
      </c>
      <c r="X160" s="106"/>
      <c r="Y160" s="247"/>
      <c r="Z160" s="247"/>
      <c r="AA160" s="247"/>
      <c r="AB160" s="248" t="str">
        <f>IF(AND(Y160&lt;&gt;"",Z160&lt;&gt;"",X160&lt;&gt;""),ROUND(MIN(IF(OR(X160="OZZ",X160="ZZ"),5000,17300),TRUNC(0.75*(SUMIF($D$12:$D160,$D160,Y$12:Y160)+SUMIF($D$12:$D160,$D160,Z$12:Z160)),2)) - SUMIF($D$12:$D159,$D160,AB$12:AB159),2),"")</f>
        <v/>
      </c>
      <c r="AC160" s="251" t="str">
        <f>IF(AND(Y160&lt;&gt;"",Z160&lt;&gt;"",AA160&lt;&gt;"",X160&lt;&gt;"",AP160&lt;&gt;""),IF(OR(X160="OZZ",X160="ZZ"),ROUND(0-SUMIF($D$12:$D159,$D160,AC$12:AC159),2),IF(AA160=0,0,ROUND(MIN(MIN(17300,TRUNC(0.75*(SUMIF($D$12:$D$2012,$D160,Y$12:Y$2012)+SUMIF($D$12:$D$2012,$D160,Z$12:Z$2012)),2)+SUMIF($D$12:$D160,$D160,AP$12:AP160))-SUMIF($D$12:$D159,$D160,AC$12:AC159)-SUMIF($D$12:$D$2012,$D160,AB$12:AB$2012),AP160),2))),"")</f>
        <v/>
      </c>
      <c r="AD160" s="250" t="str">
        <f>IF(X160&lt;&gt;"",1000 - SUMIF($D$12:$D159,$D160,AD$12:AD159),"")</f>
        <v/>
      </c>
      <c r="AE160" s="252"/>
      <c r="AF160" s="253"/>
      <c r="AG160" s="254"/>
      <c r="AH160" s="255" t="str">
        <f t="shared" si="61"/>
        <v/>
      </c>
      <c r="AI160" s="256"/>
      <c r="AJ160" s="253"/>
      <c r="AK160" s="254"/>
      <c r="AL160" s="255" t="str">
        <f t="shared" si="62"/>
        <v/>
      </c>
      <c r="AM160" s="256"/>
      <c r="AN160" s="253"/>
      <c r="AO160" s="254"/>
      <c r="AP160" s="255" t="str">
        <f t="shared" si="42"/>
        <v/>
      </c>
      <c r="AQ160" s="116"/>
      <c r="AR160" s="116"/>
      <c r="AS160" s="117"/>
      <c r="AT160" s="118"/>
      <c r="AU160" s="119" t="str">
        <f>IF(D160&lt;&gt; "", IF(COUNTIF($D$12:$D160,$D160)&gt;1,0,IF(SUM(N160,U160,AB160)&gt;0,IF(AND(X160="",OR(Q160&lt;&gt;"",J160&lt;&gt;"")),IF(Q160&lt;&gt;"",Q160,IF(J160&lt;&gt;"",J160,0)),IF(AND(Q160&lt;&gt;"",J160&lt;&gt;"",Q160=J160),Q160,X160)),0)),"")</f>
        <v/>
      </c>
      <c r="AV160" s="119" t="str">
        <f>IF(D160&lt;&gt;"",IF(COUNTIF($D$12:$D160,$D160)&gt;1,0,IF(SUM(O160,V160,AC160)&gt;0,IF(AND(X160="",OR(Q160&lt;&gt;"",J160&lt;&gt;"")),IF(Q160&lt;&gt;"",Q160,IF(J160&lt;&gt;"",J160,0)),IF(AND(Q160&lt;&gt;"",J160&lt;&gt;"",Q160=J160),Q160,X160)),0)),"")</f>
        <v/>
      </c>
      <c r="AW160" s="119" t="str">
        <f>IF(D160&lt;&gt;"",IF(COUNTIF($D$12:$D160,$D160)&gt;1,0,IF(SUM(P160,W160,AD160)&gt;0,IF(AND(X160="",OR(Q160&lt;&gt;"",J160&lt;&gt;"")),IF(Q160&lt;&gt;"",Q160,IF(J160&lt;&gt;"",J160,0)),IF(AND(Q160&lt;&gt;"",J160&lt;&gt;"",Q160=J160),Q160,X160)),0)),"")</f>
        <v/>
      </c>
      <c r="AX160" s="118" t="str">
        <f t="shared" si="43"/>
        <v/>
      </c>
      <c r="AY160" s="118" t="str">
        <f t="shared" si="44"/>
        <v/>
      </c>
      <c r="AZ160" s="118" t="str">
        <f t="shared" si="45"/>
        <v/>
      </c>
      <c r="BA160" s="118" t="str">
        <f t="shared" si="46"/>
        <v/>
      </c>
      <c r="BB160" s="118" t="str">
        <f t="shared" si="47"/>
        <v/>
      </c>
      <c r="BC160" s="118" t="str">
        <f t="shared" si="48"/>
        <v/>
      </c>
      <c r="BD160" s="118" t="str">
        <f t="shared" si="49"/>
        <v/>
      </c>
      <c r="BE160" s="118" t="str">
        <f t="shared" si="50"/>
        <v/>
      </c>
      <c r="BF160" s="118" t="str">
        <f t="shared" si="51"/>
        <v/>
      </c>
      <c r="BG160" s="120"/>
      <c r="BH160" s="120" t="str">
        <f t="shared" si="52"/>
        <v/>
      </c>
      <c r="BI160" s="120" t="str">
        <f t="shared" si="53"/>
        <v/>
      </c>
      <c r="BJ160" s="121"/>
      <c r="BK160" s="120" t="str">
        <f t="shared" si="54"/>
        <v/>
      </c>
      <c r="BL160" s="120" t="str">
        <f t="shared" si="55"/>
        <v/>
      </c>
      <c r="BM160" s="120" t="str">
        <f t="shared" si="56"/>
        <v/>
      </c>
      <c r="BN160" s="120" t="str">
        <f t="shared" si="57"/>
        <v/>
      </c>
      <c r="BO160" s="98" t="str">
        <f t="shared" si="58"/>
        <v/>
      </c>
      <c r="BP160" s="98" t="str">
        <f t="shared" si="59"/>
        <v/>
      </c>
      <c r="BQ160" s="98"/>
      <c r="BR160" s="98"/>
      <c r="BS160" s="98"/>
      <c r="BT160" s="98"/>
      <c r="BU160" s="98"/>
      <c r="BV160" s="98"/>
      <c r="BW160" s="98"/>
      <c r="BX160" s="98"/>
      <c r="BY160" s="98"/>
      <c r="BZ160" s="98"/>
      <c r="CA160" s="98"/>
      <c r="CB160" s="98"/>
      <c r="CC160" s="98"/>
      <c r="CD160" s="98"/>
      <c r="CE160" s="98"/>
      <c r="CF160" s="98"/>
      <c r="CG160" s="98"/>
      <c r="CH160" s="98"/>
      <c r="CI160" s="98"/>
      <c r="CJ160" s="98"/>
      <c r="CK160" s="98"/>
      <c r="CL160" s="98"/>
      <c r="CM160" s="98"/>
      <c r="CN160" s="98"/>
      <c r="CO160" s="98"/>
      <c r="CP160" s="98"/>
      <c r="CQ160" s="98"/>
      <c r="CR160" s="98"/>
      <c r="CS160" s="98"/>
    </row>
    <row r="161" spans="1:97" s="4" customFormat="1" ht="18.75" customHeight="1" x14ac:dyDescent="0.2">
      <c r="A161" s="3">
        <f t="shared" si="60"/>
        <v>149</v>
      </c>
      <c r="B161" s="263"/>
      <c r="C161" s="263"/>
      <c r="D161" s="263"/>
      <c r="E161" s="259"/>
      <c r="F161" s="259"/>
      <c r="G161" s="43"/>
      <c r="H161" s="264"/>
      <c r="I161" s="261"/>
      <c r="J161" s="106"/>
      <c r="K161" s="247"/>
      <c r="L161" s="247"/>
      <c r="M161" s="247"/>
      <c r="N161" s="248" t="str">
        <f>IF(AND(K161&lt;&gt;"",L161&lt;&gt;"",J161&lt;&gt;""),ROUND(MIN(IF(OR(J161="OZZ",J161="ZZ"),5000,17300),TRUNC(0.75*(SUMIF($D$12:$D161,$D161,K$12:K161)+SUMIF($D$12:$D161,$D161,L$12:L161)),2)) - SUMIF($D$12:$D160,$D161,N$12:N160),2),"")</f>
        <v/>
      </c>
      <c r="O161" s="249" t="str">
        <f>IF(AND(K161&lt;&gt;"",L161&lt;&gt;"",M161&lt;&gt;"",J161&lt;&gt;"",AH161&lt;&gt;""),IF(OR(J161="OZZ",J161="ZZ"),ROUND(0-SUMIF($D$12:$D160,$D161,O$12:O160),2),IF(M161=0,0,ROUND(MIN(MIN(17300,TRUNC(0.75*(SUMIF($D$12:$D$2012,$D161,K$12:K$2012)+SUMIF($D$12:$D$2012,$D161,L$12:L$2012)),2)+SUMIF($D$12:$D161,$D161,AH$12:AH161))-SUMIF($D$12:$D160,$D161,O$12:O160)-SUMIF($D$12:$D$2012,$D161,N$12:N$2012),AH161),2))),"")</f>
        <v/>
      </c>
      <c r="P161" s="250" t="str">
        <f>IF(J161&lt;&gt;"",1000 - SUMIF($D$12:$D160,$D161,P$12:P160),"")</f>
        <v/>
      </c>
      <c r="Q161" s="106"/>
      <c r="R161" s="247"/>
      <c r="S161" s="247"/>
      <c r="T161" s="247"/>
      <c r="U161" s="248" t="str">
        <f>IF(AND(R161&lt;&gt;"",S161&lt;&gt;"",Q161&lt;&gt;""),ROUND(MIN(IF(OR(Q161="OZZ",Q161="ZZ"),5000,17300),TRUNC(0.75*(SUMIF($D$12:$D161,$D161,R$12:R161)+SUMIF($D$12:$D161,$D161,S$12:S161)),2)) - SUMIF($D$12:$D160,$D161,U$12:U160),2),"")</f>
        <v/>
      </c>
      <c r="V161" s="248" t="str">
        <f>IF(AND(R161&lt;&gt;"",S161&lt;&gt;"",T161&lt;&gt;"",Q161&lt;&gt;"",AL161&lt;&gt;""),IF(OR(Q161="OZZ",Q161="ZZ"),ROUND(0-SUMIF($D$12:$D160,$D161,V$12:V160),2),IF(T161=0,0,ROUND(MIN(MIN(17300,TRUNC(0.75*(SUMIF($D$12:$D$2012,$D161,R$12:R$2012)+SUMIF($D$12:$D$2012,$D161,S$12:S$2012)),2)+SUMIF($D$12:$D161,$D161,AL$12:AL161))-SUMIF($D$12:$D160,$D161,V$12:V160)-SUMIF($D$12:$D$2012,$D161,U$12:U$2012),AL161),2))),"")</f>
        <v/>
      </c>
      <c r="W161" s="250" t="str">
        <f>IF(Q161&lt;&gt;"",1000 - SUMIF($D$12:$D160,$D161,W$12:W160),"")</f>
        <v/>
      </c>
      <c r="X161" s="106"/>
      <c r="Y161" s="247"/>
      <c r="Z161" s="247"/>
      <c r="AA161" s="247"/>
      <c r="AB161" s="248" t="str">
        <f>IF(AND(Y161&lt;&gt;"",Z161&lt;&gt;"",X161&lt;&gt;""),ROUND(MIN(IF(OR(X161="OZZ",X161="ZZ"),5000,17300),TRUNC(0.75*(SUMIF($D$12:$D161,$D161,Y$12:Y161)+SUMIF($D$12:$D161,$D161,Z$12:Z161)),2)) - SUMIF($D$12:$D160,$D161,AB$12:AB160),2),"")</f>
        <v/>
      </c>
      <c r="AC161" s="251" t="str">
        <f>IF(AND(Y161&lt;&gt;"",Z161&lt;&gt;"",AA161&lt;&gt;"",X161&lt;&gt;"",AP161&lt;&gt;""),IF(OR(X161="OZZ",X161="ZZ"),ROUND(0-SUMIF($D$12:$D160,$D161,AC$12:AC160),2),IF(AA161=0,0,ROUND(MIN(MIN(17300,TRUNC(0.75*(SUMIF($D$12:$D$2012,$D161,Y$12:Y$2012)+SUMIF($D$12:$D$2012,$D161,Z$12:Z$2012)),2)+SUMIF($D$12:$D161,$D161,AP$12:AP161))-SUMIF($D$12:$D160,$D161,AC$12:AC160)-SUMIF($D$12:$D$2012,$D161,AB$12:AB$2012),AP161),2))),"")</f>
        <v/>
      </c>
      <c r="AD161" s="250" t="str">
        <f>IF(X161&lt;&gt;"",1000 - SUMIF($D$12:$D160,$D161,AD$12:AD160),"")</f>
        <v/>
      </c>
      <c r="AE161" s="252"/>
      <c r="AF161" s="253"/>
      <c r="AG161" s="254"/>
      <c r="AH161" s="255" t="str">
        <f t="shared" si="61"/>
        <v/>
      </c>
      <c r="AI161" s="256"/>
      <c r="AJ161" s="253"/>
      <c r="AK161" s="254"/>
      <c r="AL161" s="255" t="str">
        <f t="shared" si="62"/>
        <v/>
      </c>
      <c r="AM161" s="256"/>
      <c r="AN161" s="253"/>
      <c r="AO161" s="254"/>
      <c r="AP161" s="255" t="str">
        <f t="shared" si="42"/>
        <v/>
      </c>
      <c r="AQ161" s="116"/>
      <c r="AR161" s="116"/>
      <c r="AS161" s="117"/>
      <c r="AT161" s="118"/>
      <c r="AU161" s="119" t="str">
        <f>IF(D161&lt;&gt; "", IF(COUNTIF($D$12:$D161,$D161)&gt;1,0,IF(SUM(N161,U161,AB161)&gt;0,IF(AND(X161="",OR(Q161&lt;&gt;"",J161&lt;&gt;"")),IF(Q161&lt;&gt;"",Q161,IF(J161&lt;&gt;"",J161,0)),IF(AND(Q161&lt;&gt;"",J161&lt;&gt;"",Q161=J161),Q161,X161)),0)),"")</f>
        <v/>
      </c>
      <c r="AV161" s="119" t="str">
        <f>IF(D161&lt;&gt;"",IF(COUNTIF($D$12:$D161,$D161)&gt;1,0,IF(SUM(O161,V161,AC161)&gt;0,IF(AND(X161="",OR(Q161&lt;&gt;"",J161&lt;&gt;"")),IF(Q161&lt;&gt;"",Q161,IF(J161&lt;&gt;"",J161,0)),IF(AND(Q161&lt;&gt;"",J161&lt;&gt;"",Q161=J161),Q161,X161)),0)),"")</f>
        <v/>
      </c>
      <c r="AW161" s="119" t="str">
        <f>IF(D161&lt;&gt;"",IF(COUNTIF($D$12:$D161,$D161)&gt;1,0,IF(SUM(P161,W161,AD161)&gt;0,IF(AND(X161="",OR(Q161&lt;&gt;"",J161&lt;&gt;"")),IF(Q161&lt;&gt;"",Q161,IF(J161&lt;&gt;"",J161,0)),IF(AND(Q161&lt;&gt;"",J161&lt;&gt;"",Q161=J161),Q161,X161)),0)),"")</f>
        <v/>
      </c>
      <c r="AX161" s="118" t="str">
        <f t="shared" si="43"/>
        <v/>
      </c>
      <c r="AY161" s="118" t="str">
        <f t="shared" si="44"/>
        <v/>
      </c>
      <c r="AZ161" s="118" t="str">
        <f t="shared" si="45"/>
        <v/>
      </c>
      <c r="BA161" s="118" t="str">
        <f t="shared" si="46"/>
        <v/>
      </c>
      <c r="BB161" s="118" t="str">
        <f t="shared" si="47"/>
        <v/>
      </c>
      <c r="BC161" s="118" t="str">
        <f t="shared" si="48"/>
        <v/>
      </c>
      <c r="BD161" s="118" t="str">
        <f t="shared" si="49"/>
        <v/>
      </c>
      <c r="BE161" s="118" t="str">
        <f t="shared" si="50"/>
        <v/>
      </c>
      <c r="BF161" s="118" t="str">
        <f t="shared" si="51"/>
        <v/>
      </c>
      <c r="BG161" s="120"/>
      <c r="BH161" s="120" t="str">
        <f t="shared" si="52"/>
        <v/>
      </c>
      <c r="BI161" s="120" t="str">
        <f t="shared" si="53"/>
        <v/>
      </c>
      <c r="BJ161" s="121"/>
      <c r="BK161" s="120" t="str">
        <f t="shared" si="54"/>
        <v/>
      </c>
      <c r="BL161" s="120" t="str">
        <f t="shared" si="55"/>
        <v/>
      </c>
      <c r="BM161" s="120" t="str">
        <f t="shared" si="56"/>
        <v/>
      </c>
      <c r="BN161" s="120" t="str">
        <f t="shared" si="57"/>
        <v/>
      </c>
      <c r="BO161" s="98" t="str">
        <f t="shared" si="58"/>
        <v/>
      </c>
      <c r="BP161" s="98" t="str">
        <f t="shared" si="59"/>
        <v/>
      </c>
      <c r="BQ161" s="98"/>
      <c r="BR161" s="98"/>
      <c r="BS161" s="98"/>
      <c r="BT161" s="98"/>
      <c r="BU161" s="98"/>
      <c r="BV161" s="98"/>
      <c r="BW161" s="98"/>
      <c r="BX161" s="98"/>
      <c r="BY161" s="98"/>
      <c r="BZ161" s="98"/>
      <c r="CA161" s="98"/>
      <c r="CB161" s="98"/>
      <c r="CC161" s="98"/>
      <c r="CD161" s="98"/>
      <c r="CE161" s="98"/>
      <c r="CF161" s="98"/>
      <c r="CG161" s="98"/>
      <c r="CH161" s="98"/>
      <c r="CI161" s="98"/>
      <c r="CJ161" s="98"/>
      <c r="CK161" s="98"/>
      <c r="CL161" s="98"/>
      <c r="CM161" s="98"/>
      <c r="CN161" s="98"/>
      <c r="CO161" s="98"/>
      <c r="CP161" s="98"/>
      <c r="CQ161" s="98"/>
      <c r="CR161" s="98"/>
      <c r="CS161" s="98"/>
    </row>
    <row r="162" spans="1:97" s="4" customFormat="1" ht="18.75" customHeight="1" x14ac:dyDescent="0.2">
      <c r="A162" s="3">
        <f t="shared" si="60"/>
        <v>150</v>
      </c>
      <c r="B162" s="263"/>
      <c r="C162" s="263"/>
      <c r="D162" s="263"/>
      <c r="E162" s="259"/>
      <c r="F162" s="259"/>
      <c r="G162" s="43"/>
      <c r="H162" s="264"/>
      <c r="I162" s="261"/>
      <c r="J162" s="106"/>
      <c r="K162" s="247"/>
      <c r="L162" s="247"/>
      <c r="M162" s="247"/>
      <c r="N162" s="248" t="str">
        <f>IF(AND(K162&lt;&gt;"",L162&lt;&gt;"",J162&lt;&gt;""),ROUND(MIN(IF(OR(J162="OZZ",J162="ZZ"),5000,17300),TRUNC(0.75*(SUMIF($D$12:$D162,$D162,K$12:K162)+SUMIF($D$12:$D162,$D162,L$12:L162)),2)) - SUMIF($D$12:$D161,$D162,N$12:N161),2),"")</f>
        <v/>
      </c>
      <c r="O162" s="249" t="str">
        <f>IF(AND(K162&lt;&gt;"",L162&lt;&gt;"",M162&lt;&gt;"",J162&lt;&gt;"",AH162&lt;&gt;""),IF(OR(J162="OZZ",J162="ZZ"),ROUND(0-SUMIF($D$12:$D161,$D162,O$12:O161),2),IF(M162=0,0,ROUND(MIN(MIN(17300,TRUNC(0.75*(SUMIF($D$12:$D$2012,$D162,K$12:K$2012)+SUMIF($D$12:$D$2012,$D162,L$12:L$2012)),2)+SUMIF($D$12:$D162,$D162,AH$12:AH162))-SUMIF($D$12:$D161,$D162,O$12:O161)-SUMIF($D$12:$D$2012,$D162,N$12:N$2012),AH162),2))),"")</f>
        <v/>
      </c>
      <c r="P162" s="250" t="str">
        <f>IF(J162&lt;&gt;"",1000 - SUMIF($D$12:$D161,$D162,P$12:P161),"")</f>
        <v/>
      </c>
      <c r="Q162" s="106"/>
      <c r="R162" s="247"/>
      <c r="S162" s="247"/>
      <c r="T162" s="247"/>
      <c r="U162" s="248" t="str">
        <f>IF(AND(R162&lt;&gt;"",S162&lt;&gt;"",Q162&lt;&gt;""),ROUND(MIN(IF(OR(Q162="OZZ",Q162="ZZ"),5000,17300),TRUNC(0.75*(SUMIF($D$12:$D162,$D162,R$12:R162)+SUMIF($D$12:$D162,$D162,S$12:S162)),2)) - SUMIF($D$12:$D161,$D162,U$12:U161),2),"")</f>
        <v/>
      </c>
      <c r="V162" s="248" t="str">
        <f>IF(AND(R162&lt;&gt;"",S162&lt;&gt;"",T162&lt;&gt;"",Q162&lt;&gt;"",AL162&lt;&gt;""),IF(OR(Q162="OZZ",Q162="ZZ"),ROUND(0-SUMIF($D$12:$D161,$D162,V$12:V161),2),IF(T162=0,0,ROUND(MIN(MIN(17300,TRUNC(0.75*(SUMIF($D$12:$D$2012,$D162,R$12:R$2012)+SUMIF($D$12:$D$2012,$D162,S$12:S$2012)),2)+SUMIF($D$12:$D162,$D162,AL$12:AL162))-SUMIF($D$12:$D161,$D162,V$12:V161)-SUMIF($D$12:$D$2012,$D162,U$12:U$2012),AL162),2))),"")</f>
        <v/>
      </c>
      <c r="W162" s="250" t="str">
        <f>IF(Q162&lt;&gt;"",1000 - SUMIF($D$12:$D161,$D162,W$12:W161),"")</f>
        <v/>
      </c>
      <c r="X162" s="106"/>
      <c r="Y162" s="247"/>
      <c r="Z162" s="247"/>
      <c r="AA162" s="247"/>
      <c r="AB162" s="248" t="str">
        <f>IF(AND(Y162&lt;&gt;"",Z162&lt;&gt;"",X162&lt;&gt;""),ROUND(MIN(IF(OR(X162="OZZ",X162="ZZ"),5000,17300),TRUNC(0.75*(SUMIF($D$12:$D162,$D162,Y$12:Y162)+SUMIF($D$12:$D162,$D162,Z$12:Z162)),2)) - SUMIF($D$12:$D161,$D162,AB$12:AB161),2),"")</f>
        <v/>
      </c>
      <c r="AC162" s="251" t="str">
        <f>IF(AND(Y162&lt;&gt;"",Z162&lt;&gt;"",AA162&lt;&gt;"",X162&lt;&gt;"",AP162&lt;&gt;""),IF(OR(X162="OZZ",X162="ZZ"),ROUND(0-SUMIF($D$12:$D161,$D162,AC$12:AC161),2),IF(AA162=0,0,ROUND(MIN(MIN(17300,TRUNC(0.75*(SUMIF($D$12:$D$2012,$D162,Y$12:Y$2012)+SUMIF($D$12:$D$2012,$D162,Z$12:Z$2012)),2)+SUMIF($D$12:$D162,$D162,AP$12:AP162))-SUMIF($D$12:$D161,$D162,AC$12:AC161)-SUMIF($D$12:$D$2012,$D162,AB$12:AB$2012),AP162),2))),"")</f>
        <v/>
      </c>
      <c r="AD162" s="250" t="str">
        <f>IF(X162&lt;&gt;"",1000 - SUMIF($D$12:$D161,$D162,AD$12:AD161),"")</f>
        <v/>
      </c>
      <c r="AE162" s="252"/>
      <c r="AF162" s="253"/>
      <c r="AG162" s="254"/>
      <c r="AH162" s="255" t="str">
        <f t="shared" si="61"/>
        <v/>
      </c>
      <c r="AI162" s="256"/>
      <c r="AJ162" s="253"/>
      <c r="AK162" s="254"/>
      <c r="AL162" s="255" t="str">
        <f t="shared" si="62"/>
        <v/>
      </c>
      <c r="AM162" s="256"/>
      <c r="AN162" s="253"/>
      <c r="AO162" s="254"/>
      <c r="AP162" s="255" t="str">
        <f t="shared" si="42"/>
        <v/>
      </c>
      <c r="AQ162" s="116"/>
      <c r="AR162" s="116"/>
      <c r="AS162" s="117"/>
      <c r="AT162" s="118"/>
      <c r="AU162" s="119" t="str">
        <f>IF(D162&lt;&gt; "", IF(COUNTIF($D$12:$D162,$D162)&gt;1,0,IF(SUM(N162,U162,AB162)&gt;0,IF(AND(X162="",OR(Q162&lt;&gt;"",J162&lt;&gt;"")),IF(Q162&lt;&gt;"",Q162,IF(J162&lt;&gt;"",J162,0)),IF(AND(Q162&lt;&gt;"",J162&lt;&gt;"",Q162=J162),Q162,X162)),0)),"")</f>
        <v/>
      </c>
      <c r="AV162" s="119" t="str">
        <f>IF(D162&lt;&gt;"",IF(COUNTIF($D$12:$D162,$D162)&gt;1,0,IF(SUM(O162,V162,AC162)&gt;0,IF(AND(X162="",OR(Q162&lt;&gt;"",J162&lt;&gt;"")),IF(Q162&lt;&gt;"",Q162,IF(J162&lt;&gt;"",J162,0)),IF(AND(Q162&lt;&gt;"",J162&lt;&gt;"",Q162=J162),Q162,X162)),0)),"")</f>
        <v/>
      </c>
      <c r="AW162" s="119" t="str">
        <f>IF(D162&lt;&gt;"",IF(COUNTIF($D$12:$D162,$D162)&gt;1,0,IF(SUM(P162,W162,AD162)&gt;0,IF(AND(X162="",OR(Q162&lt;&gt;"",J162&lt;&gt;"")),IF(Q162&lt;&gt;"",Q162,IF(J162&lt;&gt;"",J162,0)),IF(AND(Q162&lt;&gt;"",J162&lt;&gt;"",Q162=J162),Q162,X162)),0)),"")</f>
        <v/>
      </c>
      <c r="AX162" s="118" t="str">
        <f t="shared" si="43"/>
        <v/>
      </c>
      <c r="AY162" s="118" t="str">
        <f t="shared" si="44"/>
        <v/>
      </c>
      <c r="AZ162" s="118" t="str">
        <f t="shared" si="45"/>
        <v/>
      </c>
      <c r="BA162" s="118" t="str">
        <f t="shared" si="46"/>
        <v/>
      </c>
      <c r="BB162" s="118" t="str">
        <f t="shared" si="47"/>
        <v/>
      </c>
      <c r="BC162" s="118" t="str">
        <f t="shared" si="48"/>
        <v/>
      </c>
      <c r="BD162" s="118" t="str">
        <f t="shared" si="49"/>
        <v/>
      </c>
      <c r="BE162" s="118" t="str">
        <f t="shared" si="50"/>
        <v/>
      </c>
      <c r="BF162" s="118" t="str">
        <f t="shared" si="51"/>
        <v/>
      </c>
      <c r="BG162" s="120"/>
      <c r="BH162" s="120" t="str">
        <f t="shared" si="52"/>
        <v/>
      </c>
      <c r="BI162" s="120" t="str">
        <f t="shared" si="53"/>
        <v/>
      </c>
      <c r="BJ162" s="121"/>
      <c r="BK162" s="120" t="str">
        <f t="shared" si="54"/>
        <v/>
      </c>
      <c r="BL162" s="120" t="str">
        <f t="shared" si="55"/>
        <v/>
      </c>
      <c r="BM162" s="120" t="str">
        <f t="shared" si="56"/>
        <v/>
      </c>
      <c r="BN162" s="120" t="str">
        <f t="shared" si="57"/>
        <v/>
      </c>
      <c r="BO162" s="98" t="str">
        <f t="shared" si="58"/>
        <v/>
      </c>
      <c r="BP162" s="98" t="str">
        <f t="shared" si="59"/>
        <v/>
      </c>
      <c r="BQ162" s="98"/>
      <c r="BR162" s="98"/>
      <c r="BS162" s="98"/>
      <c r="BT162" s="98"/>
      <c r="BU162" s="98"/>
      <c r="BV162" s="98"/>
      <c r="BW162" s="98"/>
      <c r="BX162" s="98"/>
      <c r="BY162" s="98"/>
      <c r="BZ162" s="98"/>
      <c r="CA162" s="98"/>
      <c r="CB162" s="98"/>
      <c r="CC162" s="98"/>
      <c r="CD162" s="98"/>
      <c r="CE162" s="98"/>
      <c r="CF162" s="98"/>
      <c r="CG162" s="98"/>
      <c r="CH162" s="98"/>
      <c r="CI162" s="98"/>
      <c r="CJ162" s="98"/>
      <c r="CK162" s="98"/>
      <c r="CL162" s="98"/>
      <c r="CM162" s="98"/>
      <c r="CN162" s="98"/>
      <c r="CO162" s="98"/>
      <c r="CP162" s="98"/>
      <c r="CQ162" s="98"/>
      <c r="CR162" s="98"/>
      <c r="CS162" s="98"/>
    </row>
    <row r="163" spans="1:97" s="4" customFormat="1" ht="18.75" customHeight="1" x14ac:dyDescent="0.2">
      <c r="A163" s="3">
        <f t="shared" si="60"/>
        <v>151</v>
      </c>
      <c r="B163" s="263"/>
      <c r="C163" s="263"/>
      <c r="D163" s="263"/>
      <c r="E163" s="259"/>
      <c r="F163" s="259"/>
      <c r="G163" s="43"/>
      <c r="H163" s="264"/>
      <c r="I163" s="261"/>
      <c r="J163" s="106"/>
      <c r="K163" s="247"/>
      <c r="L163" s="247"/>
      <c r="M163" s="247"/>
      <c r="N163" s="248" t="str">
        <f>IF(AND(K163&lt;&gt;"",L163&lt;&gt;"",J163&lt;&gt;""),ROUND(MIN(IF(OR(J163="OZZ",J163="ZZ"),5000,17300),TRUNC(0.75*(SUMIF($D$12:$D163,$D163,K$12:K163)+SUMIF($D$12:$D163,$D163,L$12:L163)),2)) - SUMIF($D$12:$D162,$D163,N$12:N162),2),"")</f>
        <v/>
      </c>
      <c r="O163" s="249" t="str">
        <f>IF(AND(K163&lt;&gt;"",L163&lt;&gt;"",M163&lt;&gt;"",J163&lt;&gt;"",AH163&lt;&gt;""),IF(OR(J163="OZZ",J163="ZZ"),ROUND(0-SUMIF($D$12:$D162,$D163,O$12:O162),2),IF(M163=0,0,ROUND(MIN(MIN(17300,TRUNC(0.75*(SUMIF($D$12:$D$2012,$D163,K$12:K$2012)+SUMIF($D$12:$D$2012,$D163,L$12:L$2012)),2)+SUMIF($D$12:$D163,$D163,AH$12:AH163))-SUMIF($D$12:$D162,$D163,O$12:O162)-SUMIF($D$12:$D$2012,$D163,N$12:N$2012),AH163),2))),"")</f>
        <v/>
      </c>
      <c r="P163" s="250" t="str">
        <f>IF(J163&lt;&gt;"",1000 - SUMIF($D$12:$D162,$D163,P$12:P162),"")</f>
        <v/>
      </c>
      <c r="Q163" s="106"/>
      <c r="R163" s="247"/>
      <c r="S163" s="247"/>
      <c r="T163" s="247"/>
      <c r="U163" s="248" t="str">
        <f>IF(AND(R163&lt;&gt;"",S163&lt;&gt;"",Q163&lt;&gt;""),ROUND(MIN(IF(OR(Q163="OZZ",Q163="ZZ"),5000,17300),TRUNC(0.75*(SUMIF($D$12:$D163,$D163,R$12:R163)+SUMIF($D$12:$D163,$D163,S$12:S163)),2)) - SUMIF($D$12:$D162,$D163,U$12:U162),2),"")</f>
        <v/>
      </c>
      <c r="V163" s="248" t="str">
        <f>IF(AND(R163&lt;&gt;"",S163&lt;&gt;"",T163&lt;&gt;"",Q163&lt;&gt;"",AL163&lt;&gt;""),IF(OR(Q163="OZZ",Q163="ZZ"),ROUND(0-SUMIF($D$12:$D162,$D163,V$12:V162),2),IF(T163=0,0,ROUND(MIN(MIN(17300,TRUNC(0.75*(SUMIF($D$12:$D$2012,$D163,R$12:R$2012)+SUMIF($D$12:$D$2012,$D163,S$12:S$2012)),2)+SUMIF($D$12:$D163,$D163,AL$12:AL163))-SUMIF($D$12:$D162,$D163,V$12:V162)-SUMIF($D$12:$D$2012,$D163,U$12:U$2012),AL163),2))),"")</f>
        <v/>
      </c>
      <c r="W163" s="250" t="str">
        <f>IF(Q163&lt;&gt;"",1000 - SUMIF($D$12:$D162,$D163,W$12:W162),"")</f>
        <v/>
      </c>
      <c r="X163" s="106"/>
      <c r="Y163" s="247"/>
      <c r="Z163" s="247"/>
      <c r="AA163" s="247"/>
      <c r="AB163" s="248" t="str">
        <f>IF(AND(Y163&lt;&gt;"",Z163&lt;&gt;"",X163&lt;&gt;""),ROUND(MIN(IF(OR(X163="OZZ",X163="ZZ"),5000,17300),TRUNC(0.75*(SUMIF($D$12:$D163,$D163,Y$12:Y163)+SUMIF($D$12:$D163,$D163,Z$12:Z163)),2)) - SUMIF($D$12:$D162,$D163,AB$12:AB162),2),"")</f>
        <v/>
      </c>
      <c r="AC163" s="251" t="str">
        <f>IF(AND(Y163&lt;&gt;"",Z163&lt;&gt;"",AA163&lt;&gt;"",X163&lt;&gt;"",AP163&lt;&gt;""),IF(OR(X163="OZZ",X163="ZZ"),ROUND(0-SUMIF($D$12:$D162,$D163,AC$12:AC162),2),IF(AA163=0,0,ROUND(MIN(MIN(17300,TRUNC(0.75*(SUMIF($D$12:$D$2012,$D163,Y$12:Y$2012)+SUMIF($D$12:$D$2012,$D163,Z$12:Z$2012)),2)+SUMIF($D$12:$D163,$D163,AP$12:AP163))-SUMIF($D$12:$D162,$D163,AC$12:AC162)-SUMIF($D$12:$D$2012,$D163,AB$12:AB$2012),AP163),2))),"")</f>
        <v/>
      </c>
      <c r="AD163" s="250" t="str">
        <f>IF(X163&lt;&gt;"",1000 - SUMIF($D$12:$D162,$D163,AD$12:AD162),"")</f>
        <v/>
      </c>
      <c r="AE163" s="252"/>
      <c r="AF163" s="253"/>
      <c r="AG163" s="254"/>
      <c r="AH163" s="255" t="str">
        <f t="shared" si="61"/>
        <v/>
      </c>
      <c r="AI163" s="256"/>
      <c r="AJ163" s="253"/>
      <c r="AK163" s="254"/>
      <c r="AL163" s="255" t="str">
        <f t="shared" si="62"/>
        <v/>
      </c>
      <c r="AM163" s="256"/>
      <c r="AN163" s="253"/>
      <c r="AO163" s="254"/>
      <c r="AP163" s="255" t="str">
        <f t="shared" si="42"/>
        <v/>
      </c>
      <c r="AQ163" s="116"/>
      <c r="AR163" s="116"/>
      <c r="AS163" s="117"/>
      <c r="AT163" s="118"/>
      <c r="AU163" s="119" t="str">
        <f>IF(D163&lt;&gt; "", IF(COUNTIF($D$12:$D163,$D163)&gt;1,0,IF(SUM(N163,U163,AB163)&gt;0,IF(AND(X163="",OR(Q163&lt;&gt;"",J163&lt;&gt;"")),IF(Q163&lt;&gt;"",Q163,IF(J163&lt;&gt;"",J163,0)),IF(AND(Q163&lt;&gt;"",J163&lt;&gt;"",Q163=J163),Q163,X163)),0)),"")</f>
        <v/>
      </c>
      <c r="AV163" s="119" t="str">
        <f>IF(D163&lt;&gt;"",IF(COUNTIF($D$12:$D163,$D163)&gt;1,0,IF(SUM(O163,V163,AC163)&gt;0,IF(AND(X163="",OR(Q163&lt;&gt;"",J163&lt;&gt;"")),IF(Q163&lt;&gt;"",Q163,IF(J163&lt;&gt;"",J163,0)),IF(AND(Q163&lt;&gt;"",J163&lt;&gt;"",Q163=J163),Q163,X163)),0)),"")</f>
        <v/>
      </c>
      <c r="AW163" s="119" t="str">
        <f>IF(D163&lt;&gt;"",IF(COUNTIF($D$12:$D163,$D163)&gt;1,0,IF(SUM(P163,W163,AD163)&gt;0,IF(AND(X163="",OR(Q163&lt;&gt;"",J163&lt;&gt;"")),IF(Q163&lt;&gt;"",Q163,IF(J163&lt;&gt;"",J163,0)),IF(AND(Q163&lt;&gt;"",J163&lt;&gt;"",Q163=J163),Q163,X163)),0)),"")</f>
        <v/>
      </c>
      <c r="AX163" s="118" t="str">
        <f t="shared" si="43"/>
        <v/>
      </c>
      <c r="AY163" s="118" t="str">
        <f t="shared" si="44"/>
        <v/>
      </c>
      <c r="AZ163" s="118" t="str">
        <f t="shared" si="45"/>
        <v/>
      </c>
      <c r="BA163" s="118" t="str">
        <f t="shared" si="46"/>
        <v/>
      </c>
      <c r="BB163" s="118" t="str">
        <f t="shared" si="47"/>
        <v/>
      </c>
      <c r="BC163" s="118" t="str">
        <f t="shared" si="48"/>
        <v/>
      </c>
      <c r="BD163" s="118" t="str">
        <f t="shared" si="49"/>
        <v/>
      </c>
      <c r="BE163" s="118" t="str">
        <f t="shared" si="50"/>
        <v/>
      </c>
      <c r="BF163" s="118" t="str">
        <f t="shared" si="51"/>
        <v/>
      </c>
      <c r="BG163" s="120"/>
      <c r="BH163" s="120" t="str">
        <f t="shared" si="52"/>
        <v/>
      </c>
      <c r="BI163" s="120" t="str">
        <f t="shared" si="53"/>
        <v/>
      </c>
      <c r="BJ163" s="121"/>
      <c r="BK163" s="120" t="str">
        <f t="shared" si="54"/>
        <v/>
      </c>
      <c r="BL163" s="120" t="str">
        <f t="shared" si="55"/>
        <v/>
      </c>
      <c r="BM163" s="120" t="str">
        <f t="shared" si="56"/>
        <v/>
      </c>
      <c r="BN163" s="120" t="str">
        <f t="shared" si="57"/>
        <v/>
      </c>
      <c r="BO163" s="98" t="str">
        <f t="shared" si="58"/>
        <v/>
      </c>
      <c r="BP163" s="98" t="str">
        <f t="shared" si="59"/>
        <v/>
      </c>
      <c r="BQ163" s="98"/>
      <c r="BR163" s="98"/>
      <c r="BS163" s="98"/>
      <c r="BT163" s="98"/>
      <c r="BU163" s="98"/>
      <c r="BV163" s="98"/>
      <c r="BW163" s="98"/>
      <c r="BX163" s="98"/>
      <c r="BY163" s="98"/>
      <c r="BZ163" s="98"/>
      <c r="CA163" s="98"/>
      <c r="CB163" s="98"/>
      <c r="CC163" s="98"/>
      <c r="CD163" s="98"/>
      <c r="CE163" s="98"/>
      <c r="CF163" s="98"/>
      <c r="CG163" s="98"/>
      <c r="CH163" s="98"/>
      <c r="CI163" s="98"/>
      <c r="CJ163" s="98"/>
      <c r="CK163" s="98"/>
      <c r="CL163" s="98"/>
      <c r="CM163" s="98"/>
      <c r="CN163" s="98"/>
      <c r="CO163" s="98"/>
      <c r="CP163" s="98"/>
      <c r="CQ163" s="98"/>
      <c r="CR163" s="98"/>
      <c r="CS163" s="98"/>
    </row>
    <row r="164" spans="1:97" s="4" customFormat="1" ht="18.75" customHeight="1" x14ac:dyDescent="0.2">
      <c r="A164" s="3">
        <f t="shared" si="60"/>
        <v>152</v>
      </c>
      <c r="B164" s="263"/>
      <c r="C164" s="263"/>
      <c r="D164" s="263"/>
      <c r="E164" s="259"/>
      <c r="F164" s="259"/>
      <c r="G164" s="43"/>
      <c r="H164" s="264"/>
      <c r="I164" s="261"/>
      <c r="J164" s="106"/>
      <c r="K164" s="247"/>
      <c r="L164" s="247"/>
      <c r="M164" s="247"/>
      <c r="N164" s="248" t="str">
        <f>IF(AND(K164&lt;&gt;"",L164&lt;&gt;"",J164&lt;&gt;""),ROUND(MIN(IF(OR(J164="OZZ",J164="ZZ"),5000,17300),TRUNC(0.75*(SUMIF($D$12:$D164,$D164,K$12:K164)+SUMIF($D$12:$D164,$D164,L$12:L164)),2)) - SUMIF($D$12:$D163,$D164,N$12:N163),2),"")</f>
        <v/>
      </c>
      <c r="O164" s="249" t="str">
        <f>IF(AND(K164&lt;&gt;"",L164&lt;&gt;"",M164&lt;&gt;"",J164&lt;&gt;"",AH164&lt;&gt;""),IF(OR(J164="OZZ",J164="ZZ"),ROUND(0-SUMIF($D$12:$D163,$D164,O$12:O163),2),IF(M164=0,0,ROUND(MIN(MIN(17300,TRUNC(0.75*(SUMIF($D$12:$D$2012,$D164,K$12:K$2012)+SUMIF($D$12:$D$2012,$D164,L$12:L$2012)),2)+SUMIF($D$12:$D164,$D164,AH$12:AH164))-SUMIF($D$12:$D163,$D164,O$12:O163)-SUMIF($D$12:$D$2012,$D164,N$12:N$2012),AH164),2))),"")</f>
        <v/>
      </c>
      <c r="P164" s="250" t="str">
        <f>IF(J164&lt;&gt;"",1000 - SUMIF($D$12:$D163,$D164,P$12:P163),"")</f>
        <v/>
      </c>
      <c r="Q164" s="106"/>
      <c r="R164" s="247"/>
      <c r="S164" s="247"/>
      <c r="T164" s="247"/>
      <c r="U164" s="248" t="str">
        <f>IF(AND(R164&lt;&gt;"",S164&lt;&gt;"",Q164&lt;&gt;""),ROUND(MIN(IF(OR(Q164="OZZ",Q164="ZZ"),5000,17300),TRUNC(0.75*(SUMIF($D$12:$D164,$D164,R$12:R164)+SUMIF($D$12:$D164,$D164,S$12:S164)),2)) - SUMIF($D$12:$D163,$D164,U$12:U163),2),"")</f>
        <v/>
      </c>
      <c r="V164" s="248" t="str">
        <f>IF(AND(R164&lt;&gt;"",S164&lt;&gt;"",T164&lt;&gt;"",Q164&lt;&gt;"",AL164&lt;&gt;""),IF(OR(Q164="OZZ",Q164="ZZ"),ROUND(0-SUMIF($D$12:$D163,$D164,V$12:V163),2),IF(T164=0,0,ROUND(MIN(MIN(17300,TRUNC(0.75*(SUMIF($D$12:$D$2012,$D164,R$12:R$2012)+SUMIF($D$12:$D$2012,$D164,S$12:S$2012)),2)+SUMIF($D$12:$D164,$D164,AL$12:AL164))-SUMIF($D$12:$D163,$D164,V$12:V163)-SUMIF($D$12:$D$2012,$D164,U$12:U$2012),AL164),2))),"")</f>
        <v/>
      </c>
      <c r="W164" s="250" t="str">
        <f>IF(Q164&lt;&gt;"",1000 - SUMIF($D$12:$D163,$D164,W$12:W163),"")</f>
        <v/>
      </c>
      <c r="X164" s="106"/>
      <c r="Y164" s="247"/>
      <c r="Z164" s="247"/>
      <c r="AA164" s="247"/>
      <c r="AB164" s="248" t="str">
        <f>IF(AND(Y164&lt;&gt;"",Z164&lt;&gt;"",X164&lt;&gt;""),ROUND(MIN(IF(OR(X164="OZZ",X164="ZZ"),5000,17300),TRUNC(0.75*(SUMIF($D$12:$D164,$D164,Y$12:Y164)+SUMIF($D$12:$D164,$D164,Z$12:Z164)),2)) - SUMIF($D$12:$D163,$D164,AB$12:AB163),2),"")</f>
        <v/>
      </c>
      <c r="AC164" s="251" t="str">
        <f>IF(AND(Y164&lt;&gt;"",Z164&lt;&gt;"",AA164&lt;&gt;"",X164&lt;&gt;"",AP164&lt;&gt;""),IF(OR(X164="OZZ",X164="ZZ"),ROUND(0-SUMIF($D$12:$D163,$D164,AC$12:AC163),2),IF(AA164=0,0,ROUND(MIN(MIN(17300,TRUNC(0.75*(SUMIF($D$12:$D$2012,$D164,Y$12:Y$2012)+SUMIF($D$12:$D$2012,$D164,Z$12:Z$2012)),2)+SUMIF($D$12:$D164,$D164,AP$12:AP164))-SUMIF($D$12:$D163,$D164,AC$12:AC163)-SUMIF($D$12:$D$2012,$D164,AB$12:AB$2012),AP164),2))),"")</f>
        <v/>
      </c>
      <c r="AD164" s="250" t="str">
        <f>IF(X164&lt;&gt;"",1000 - SUMIF($D$12:$D163,$D164,AD$12:AD163),"")</f>
        <v/>
      </c>
      <c r="AE164" s="252"/>
      <c r="AF164" s="253"/>
      <c r="AG164" s="254"/>
      <c r="AH164" s="255" t="str">
        <f t="shared" si="61"/>
        <v/>
      </c>
      <c r="AI164" s="256"/>
      <c r="AJ164" s="253"/>
      <c r="AK164" s="254"/>
      <c r="AL164" s="255" t="str">
        <f t="shared" si="62"/>
        <v/>
      </c>
      <c r="AM164" s="256"/>
      <c r="AN164" s="253"/>
      <c r="AO164" s="254"/>
      <c r="AP164" s="255" t="str">
        <f t="shared" si="42"/>
        <v/>
      </c>
      <c r="AQ164" s="116"/>
      <c r="AR164" s="116"/>
      <c r="AS164" s="117"/>
      <c r="AT164" s="118"/>
      <c r="AU164" s="119" t="str">
        <f>IF(D164&lt;&gt; "", IF(COUNTIF($D$12:$D164,$D164)&gt;1,0,IF(SUM(N164,U164,AB164)&gt;0,IF(AND(X164="",OR(Q164&lt;&gt;"",J164&lt;&gt;"")),IF(Q164&lt;&gt;"",Q164,IF(J164&lt;&gt;"",J164,0)),IF(AND(Q164&lt;&gt;"",J164&lt;&gt;"",Q164=J164),Q164,X164)),0)),"")</f>
        <v/>
      </c>
      <c r="AV164" s="119" t="str">
        <f>IF(D164&lt;&gt;"",IF(COUNTIF($D$12:$D164,$D164)&gt;1,0,IF(SUM(O164,V164,AC164)&gt;0,IF(AND(X164="",OR(Q164&lt;&gt;"",J164&lt;&gt;"")),IF(Q164&lt;&gt;"",Q164,IF(J164&lt;&gt;"",J164,0)),IF(AND(Q164&lt;&gt;"",J164&lt;&gt;"",Q164=J164),Q164,X164)),0)),"")</f>
        <v/>
      </c>
      <c r="AW164" s="119" t="str">
        <f>IF(D164&lt;&gt;"",IF(COUNTIF($D$12:$D164,$D164)&gt;1,0,IF(SUM(P164,W164,AD164)&gt;0,IF(AND(X164="",OR(Q164&lt;&gt;"",J164&lt;&gt;"")),IF(Q164&lt;&gt;"",Q164,IF(J164&lt;&gt;"",J164,0)),IF(AND(Q164&lt;&gt;"",J164&lt;&gt;"",Q164=J164),Q164,X164)),0)),"")</f>
        <v/>
      </c>
      <c r="AX164" s="118" t="str">
        <f t="shared" si="43"/>
        <v/>
      </c>
      <c r="AY164" s="118" t="str">
        <f t="shared" si="44"/>
        <v/>
      </c>
      <c r="AZ164" s="118" t="str">
        <f t="shared" si="45"/>
        <v/>
      </c>
      <c r="BA164" s="118" t="str">
        <f t="shared" si="46"/>
        <v/>
      </c>
      <c r="BB164" s="118" t="str">
        <f t="shared" si="47"/>
        <v/>
      </c>
      <c r="BC164" s="118" t="str">
        <f t="shared" si="48"/>
        <v/>
      </c>
      <c r="BD164" s="118" t="str">
        <f t="shared" si="49"/>
        <v/>
      </c>
      <c r="BE164" s="118" t="str">
        <f t="shared" si="50"/>
        <v/>
      </c>
      <c r="BF164" s="118" t="str">
        <f t="shared" si="51"/>
        <v/>
      </c>
      <c r="BG164" s="120"/>
      <c r="BH164" s="120" t="str">
        <f t="shared" si="52"/>
        <v/>
      </c>
      <c r="BI164" s="120" t="str">
        <f t="shared" si="53"/>
        <v/>
      </c>
      <c r="BJ164" s="121"/>
      <c r="BK164" s="120" t="str">
        <f t="shared" si="54"/>
        <v/>
      </c>
      <c r="BL164" s="120" t="str">
        <f t="shared" si="55"/>
        <v/>
      </c>
      <c r="BM164" s="120" t="str">
        <f t="shared" si="56"/>
        <v/>
      </c>
      <c r="BN164" s="120" t="str">
        <f t="shared" si="57"/>
        <v/>
      </c>
      <c r="BO164" s="98" t="str">
        <f t="shared" si="58"/>
        <v/>
      </c>
      <c r="BP164" s="98" t="str">
        <f t="shared" si="59"/>
        <v/>
      </c>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row>
    <row r="165" spans="1:97" s="4" customFormat="1" ht="18.75" customHeight="1" x14ac:dyDescent="0.2">
      <c r="A165" s="3">
        <f t="shared" si="60"/>
        <v>153</v>
      </c>
      <c r="B165" s="263"/>
      <c r="C165" s="263"/>
      <c r="D165" s="263"/>
      <c r="E165" s="259"/>
      <c r="F165" s="259"/>
      <c r="G165" s="43"/>
      <c r="H165" s="264"/>
      <c r="I165" s="261"/>
      <c r="J165" s="106"/>
      <c r="K165" s="247"/>
      <c r="L165" s="247"/>
      <c r="M165" s="247"/>
      <c r="N165" s="248" t="str">
        <f>IF(AND(K165&lt;&gt;"",L165&lt;&gt;"",J165&lt;&gt;""),ROUND(MIN(IF(OR(J165="OZZ",J165="ZZ"),5000,17300),TRUNC(0.75*(SUMIF($D$12:$D165,$D165,K$12:K165)+SUMIF($D$12:$D165,$D165,L$12:L165)),2)) - SUMIF($D$12:$D164,$D165,N$12:N164),2),"")</f>
        <v/>
      </c>
      <c r="O165" s="249" t="str">
        <f>IF(AND(K165&lt;&gt;"",L165&lt;&gt;"",M165&lt;&gt;"",J165&lt;&gt;"",AH165&lt;&gt;""),IF(OR(J165="OZZ",J165="ZZ"),ROUND(0-SUMIF($D$12:$D164,$D165,O$12:O164),2),IF(M165=0,0,ROUND(MIN(MIN(17300,TRUNC(0.75*(SUMIF($D$12:$D$2012,$D165,K$12:K$2012)+SUMIF($D$12:$D$2012,$D165,L$12:L$2012)),2)+SUMIF($D$12:$D165,$D165,AH$12:AH165))-SUMIF($D$12:$D164,$D165,O$12:O164)-SUMIF($D$12:$D$2012,$D165,N$12:N$2012),AH165),2))),"")</f>
        <v/>
      </c>
      <c r="P165" s="250" t="str">
        <f>IF(J165&lt;&gt;"",1000 - SUMIF($D$12:$D164,$D165,P$12:P164),"")</f>
        <v/>
      </c>
      <c r="Q165" s="106"/>
      <c r="R165" s="247"/>
      <c r="S165" s="247"/>
      <c r="T165" s="247"/>
      <c r="U165" s="248" t="str">
        <f>IF(AND(R165&lt;&gt;"",S165&lt;&gt;"",Q165&lt;&gt;""),ROUND(MIN(IF(OR(Q165="OZZ",Q165="ZZ"),5000,17300),TRUNC(0.75*(SUMIF($D$12:$D165,$D165,R$12:R165)+SUMIF($D$12:$D165,$D165,S$12:S165)),2)) - SUMIF($D$12:$D164,$D165,U$12:U164),2),"")</f>
        <v/>
      </c>
      <c r="V165" s="248" t="str">
        <f>IF(AND(R165&lt;&gt;"",S165&lt;&gt;"",T165&lt;&gt;"",Q165&lt;&gt;"",AL165&lt;&gt;""),IF(OR(Q165="OZZ",Q165="ZZ"),ROUND(0-SUMIF($D$12:$D164,$D165,V$12:V164),2),IF(T165=0,0,ROUND(MIN(MIN(17300,TRUNC(0.75*(SUMIF($D$12:$D$2012,$D165,R$12:R$2012)+SUMIF($D$12:$D$2012,$D165,S$12:S$2012)),2)+SUMIF($D$12:$D165,$D165,AL$12:AL165))-SUMIF($D$12:$D164,$D165,V$12:V164)-SUMIF($D$12:$D$2012,$D165,U$12:U$2012),AL165),2))),"")</f>
        <v/>
      </c>
      <c r="W165" s="250" t="str">
        <f>IF(Q165&lt;&gt;"",1000 - SUMIF($D$12:$D164,$D165,W$12:W164),"")</f>
        <v/>
      </c>
      <c r="X165" s="106"/>
      <c r="Y165" s="247"/>
      <c r="Z165" s="247"/>
      <c r="AA165" s="247"/>
      <c r="AB165" s="248" t="str">
        <f>IF(AND(Y165&lt;&gt;"",Z165&lt;&gt;"",X165&lt;&gt;""),ROUND(MIN(IF(OR(X165="OZZ",X165="ZZ"),5000,17300),TRUNC(0.75*(SUMIF($D$12:$D165,$D165,Y$12:Y165)+SUMIF($D$12:$D165,$D165,Z$12:Z165)),2)) - SUMIF($D$12:$D164,$D165,AB$12:AB164),2),"")</f>
        <v/>
      </c>
      <c r="AC165" s="251" t="str">
        <f>IF(AND(Y165&lt;&gt;"",Z165&lt;&gt;"",AA165&lt;&gt;"",X165&lt;&gt;"",AP165&lt;&gt;""),IF(OR(X165="OZZ",X165="ZZ"),ROUND(0-SUMIF($D$12:$D164,$D165,AC$12:AC164),2),IF(AA165=0,0,ROUND(MIN(MIN(17300,TRUNC(0.75*(SUMIF($D$12:$D$2012,$D165,Y$12:Y$2012)+SUMIF($D$12:$D$2012,$D165,Z$12:Z$2012)),2)+SUMIF($D$12:$D165,$D165,AP$12:AP165))-SUMIF($D$12:$D164,$D165,AC$12:AC164)-SUMIF($D$12:$D$2012,$D165,AB$12:AB$2012),AP165),2))),"")</f>
        <v/>
      </c>
      <c r="AD165" s="250" t="str">
        <f>IF(X165&lt;&gt;"",1000 - SUMIF($D$12:$D164,$D165,AD$12:AD164),"")</f>
        <v/>
      </c>
      <c r="AE165" s="252"/>
      <c r="AF165" s="253"/>
      <c r="AG165" s="254"/>
      <c r="AH165" s="255" t="str">
        <f t="shared" si="61"/>
        <v/>
      </c>
      <c r="AI165" s="256"/>
      <c r="AJ165" s="253"/>
      <c r="AK165" s="254"/>
      <c r="AL165" s="255" t="str">
        <f t="shared" si="62"/>
        <v/>
      </c>
      <c r="AM165" s="256"/>
      <c r="AN165" s="253"/>
      <c r="AO165" s="254"/>
      <c r="AP165" s="255" t="str">
        <f t="shared" si="42"/>
        <v/>
      </c>
      <c r="AQ165" s="116"/>
      <c r="AR165" s="116"/>
      <c r="AS165" s="117"/>
      <c r="AT165" s="118"/>
      <c r="AU165" s="119" t="str">
        <f>IF(D165&lt;&gt; "", IF(COUNTIF($D$12:$D165,$D165)&gt;1,0,IF(SUM(N165,U165,AB165)&gt;0,IF(AND(X165="",OR(Q165&lt;&gt;"",J165&lt;&gt;"")),IF(Q165&lt;&gt;"",Q165,IF(J165&lt;&gt;"",J165,0)),IF(AND(Q165&lt;&gt;"",J165&lt;&gt;"",Q165=J165),Q165,X165)),0)),"")</f>
        <v/>
      </c>
      <c r="AV165" s="119" t="str">
        <f>IF(D165&lt;&gt;"",IF(COUNTIF($D$12:$D165,$D165)&gt;1,0,IF(SUM(O165,V165,AC165)&gt;0,IF(AND(X165="",OR(Q165&lt;&gt;"",J165&lt;&gt;"")),IF(Q165&lt;&gt;"",Q165,IF(J165&lt;&gt;"",J165,0)),IF(AND(Q165&lt;&gt;"",J165&lt;&gt;"",Q165=J165),Q165,X165)),0)),"")</f>
        <v/>
      </c>
      <c r="AW165" s="119" t="str">
        <f>IF(D165&lt;&gt;"",IF(COUNTIF($D$12:$D165,$D165)&gt;1,0,IF(SUM(P165,W165,AD165)&gt;0,IF(AND(X165="",OR(Q165&lt;&gt;"",J165&lt;&gt;"")),IF(Q165&lt;&gt;"",Q165,IF(J165&lt;&gt;"",J165,0)),IF(AND(Q165&lt;&gt;"",J165&lt;&gt;"",Q165=J165),Q165,X165)),0)),"")</f>
        <v/>
      </c>
      <c r="AX165" s="118" t="str">
        <f t="shared" si="43"/>
        <v/>
      </c>
      <c r="AY165" s="118" t="str">
        <f t="shared" si="44"/>
        <v/>
      </c>
      <c r="AZ165" s="118" t="str">
        <f t="shared" si="45"/>
        <v/>
      </c>
      <c r="BA165" s="118" t="str">
        <f t="shared" si="46"/>
        <v/>
      </c>
      <c r="BB165" s="118" t="str">
        <f t="shared" si="47"/>
        <v/>
      </c>
      <c r="BC165" s="118" t="str">
        <f t="shared" si="48"/>
        <v/>
      </c>
      <c r="BD165" s="118" t="str">
        <f t="shared" si="49"/>
        <v/>
      </c>
      <c r="BE165" s="118" t="str">
        <f t="shared" si="50"/>
        <v/>
      </c>
      <c r="BF165" s="118" t="str">
        <f t="shared" si="51"/>
        <v/>
      </c>
      <c r="BG165" s="120"/>
      <c r="BH165" s="120" t="str">
        <f t="shared" si="52"/>
        <v/>
      </c>
      <c r="BI165" s="120" t="str">
        <f t="shared" si="53"/>
        <v/>
      </c>
      <c r="BJ165" s="121"/>
      <c r="BK165" s="120" t="str">
        <f t="shared" si="54"/>
        <v/>
      </c>
      <c r="BL165" s="120" t="str">
        <f t="shared" si="55"/>
        <v/>
      </c>
      <c r="BM165" s="120" t="str">
        <f t="shared" si="56"/>
        <v/>
      </c>
      <c r="BN165" s="120" t="str">
        <f t="shared" si="57"/>
        <v/>
      </c>
      <c r="BO165" s="98" t="str">
        <f t="shared" si="58"/>
        <v/>
      </c>
      <c r="BP165" s="98" t="str">
        <f t="shared" si="59"/>
        <v/>
      </c>
      <c r="BQ165" s="98"/>
      <c r="BR165" s="98"/>
      <c r="BS165" s="98"/>
      <c r="BT165" s="98"/>
      <c r="BU165" s="98"/>
      <c r="BV165" s="98"/>
      <c r="BW165" s="98"/>
      <c r="BX165" s="98"/>
      <c r="BY165" s="98"/>
      <c r="BZ165" s="98"/>
      <c r="CA165" s="98"/>
      <c r="CB165" s="98"/>
      <c r="CC165" s="98"/>
      <c r="CD165" s="98"/>
      <c r="CE165" s="98"/>
      <c r="CF165" s="98"/>
      <c r="CG165" s="98"/>
      <c r="CH165" s="98"/>
      <c r="CI165" s="98"/>
      <c r="CJ165" s="98"/>
      <c r="CK165" s="98"/>
      <c r="CL165" s="98"/>
      <c r="CM165" s="98"/>
      <c r="CN165" s="98"/>
      <c r="CO165" s="98"/>
      <c r="CP165" s="98"/>
      <c r="CQ165" s="98"/>
      <c r="CR165" s="98"/>
      <c r="CS165" s="98"/>
    </row>
    <row r="166" spans="1:97" s="4" customFormat="1" ht="18.75" customHeight="1" x14ac:dyDescent="0.2">
      <c r="A166" s="3">
        <f t="shared" si="60"/>
        <v>154</v>
      </c>
      <c r="B166" s="263"/>
      <c r="C166" s="263"/>
      <c r="D166" s="263"/>
      <c r="E166" s="259"/>
      <c r="F166" s="259"/>
      <c r="G166" s="43"/>
      <c r="H166" s="264"/>
      <c r="I166" s="261"/>
      <c r="J166" s="106"/>
      <c r="K166" s="247"/>
      <c r="L166" s="247"/>
      <c r="M166" s="247"/>
      <c r="N166" s="248" t="str">
        <f>IF(AND(K166&lt;&gt;"",L166&lt;&gt;"",J166&lt;&gt;""),ROUND(MIN(IF(OR(J166="OZZ",J166="ZZ"),5000,17300),TRUNC(0.75*(SUMIF($D$12:$D166,$D166,K$12:K166)+SUMIF($D$12:$D166,$D166,L$12:L166)),2)) - SUMIF($D$12:$D165,$D166,N$12:N165),2),"")</f>
        <v/>
      </c>
      <c r="O166" s="249" t="str">
        <f>IF(AND(K166&lt;&gt;"",L166&lt;&gt;"",M166&lt;&gt;"",J166&lt;&gt;"",AH166&lt;&gt;""),IF(OR(J166="OZZ",J166="ZZ"),ROUND(0-SUMIF($D$12:$D165,$D166,O$12:O165),2),IF(M166=0,0,ROUND(MIN(MIN(17300,TRUNC(0.75*(SUMIF($D$12:$D$2012,$D166,K$12:K$2012)+SUMIF($D$12:$D$2012,$D166,L$12:L$2012)),2)+SUMIF($D$12:$D166,$D166,AH$12:AH166))-SUMIF($D$12:$D165,$D166,O$12:O165)-SUMIF($D$12:$D$2012,$D166,N$12:N$2012),AH166),2))),"")</f>
        <v/>
      </c>
      <c r="P166" s="250" t="str">
        <f>IF(J166&lt;&gt;"",1000 - SUMIF($D$12:$D165,$D166,P$12:P165),"")</f>
        <v/>
      </c>
      <c r="Q166" s="106"/>
      <c r="R166" s="247"/>
      <c r="S166" s="247"/>
      <c r="T166" s="247"/>
      <c r="U166" s="248" t="str">
        <f>IF(AND(R166&lt;&gt;"",S166&lt;&gt;"",Q166&lt;&gt;""),ROUND(MIN(IF(OR(Q166="OZZ",Q166="ZZ"),5000,17300),TRUNC(0.75*(SUMIF($D$12:$D166,$D166,R$12:R166)+SUMIF($D$12:$D166,$D166,S$12:S166)),2)) - SUMIF($D$12:$D165,$D166,U$12:U165),2),"")</f>
        <v/>
      </c>
      <c r="V166" s="248" t="str">
        <f>IF(AND(R166&lt;&gt;"",S166&lt;&gt;"",T166&lt;&gt;"",Q166&lt;&gt;"",AL166&lt;&gt;""),IF(OR(Q166="OZZ",Q166="ZZ"),ROUND(0-SUMIF($D$12:$D165,$D166,V$12:V165),2),IF(T166=0,0,ROUND(MIN(MIN(17300,TRUNC(0.75*(SUMIF($D$12:$D$2012,$D166,R$12:R$2012)+SUMIF($D$12:$D$2012,$D166,S$12:S$2012)),2)+SUMIF($D$12:$D166,$D166,AL$12:AL166))-SUMIF($D$12:$D165,$D166,V$12:V165)-SUMIF($D$12:$D$2012,$D166,U$12:U$2012),AL166),2))),"")</f>
        <v/>
      </c>
      <c r="W166" s="250" t="str">
        <f>IF(Q166&lt;&gt;"",1000 - SUMIF($D$12:$D165,$D166,W$12:W165),"")</f>
        <v/>
      </c>
      <c r="X166" s="106"/>
      <c r="Y166" s="247"/>
      <c r="Z166" s="247"/>
      <c r="AA166" s="247"/>
      <c r="AB166" s="248" t="str">
        <f>IF(AND(Y166&lt;&gt;"",Z166&lt;&gt;"",X166&lt;&gt;""),ROUND(MIN(IF(OR(X166="OZZ",X166="ZZ"),5000,17300),TRUNC(0.75*(SUMIF($D$12:$D166,$D166,Y$12:Y166)+SUMIF($D$12:$D166,$D166,Z$12:Z166)),2)) - SUMIF($D$12:$D165,$D166,AB$12:AB165),2),"")</f>
        <v/>
      </c>
      <c r="AC166" s="251" t="str">
        <f>IF(AND(Y166&lt;&gt;"",Z166&lt;&gt;"",AA166&lt;&gt;"",X166&lt;&gt;"",AP166&lt;&gt;""),IF(OR(X166="OZZ",X166="ZZ"),ROUND(0-SUMIF($D$12:$D165,$D166,AC$12:AC165),2),IF(AA166=0,0,ROUND(MIN(MIN(17300,TRUNC(0.75*(SUMIF($D$12:$D$2012,$D166,Y$12:Y$2012)+SUMIF($D$12:$D$2012,$D166,Z$12:Z$2012)),2)+SUMIF($D$12:$D166,$D166,AP$12:AP166))-SUMIF($D$12:$D165,$D166,AC$12:AC165)-SUMIF($D$12:$D$2012,$D166,AB$12:AB$2012),AP166),2))),"")</f>
        <v/>
      </c>
      <c r="AD166" s="250" t="str">
        <f>IF(X166&lt;&gt;"",1000 - SUMIF($D$12:$D165,$D166,AD$12:AD165),"")</f>
        <v/>
      </c>
      <c r="AE166" s="252"/>
      <c r="AF166" s="253"/>
      <c r="AG166" s="254"/>
      <c r="AH166" s="255" t="str">
        <f t="shared" si="61"/>
        <v/>
      </c>
      <c r="AI166" s="256"/>
      <c r="AJ166" s="253"/>
      <c r="AK166" s="254"/>
      <c r="AL166" s="255" t="str">
        <f t="shared" si="62"/>
        <v/>
      </c>
      <c r="AM166" s="256"/>
      <c r="AN166" s="253"/>
      <c r="AO166" s="254"/>
      <c r="AP166" s="255" t="str">
        <f t="shared" si="42"/>
        <v/>
      </c>
      <c r="AQ166" s="116"/>
      <c r="AR166" s="116"/>
      <c r="AS166" s="117"/>
      <c r="AT166" s="118"/>
      <c r="AU166" s="119" t="str">
        <f>IF(D166&lt;&gt; "", IF(COUNTIF($D$12:$D166,$D166)&gt;1,0,IF(SUM(N166,U166,AB166)&gt;0,IF(AND(X166="",OR(Q166&lt;&gt;"",J166&lt;&gt;"")),IF(Q166&lt;&gt;"",Q166,IF(J166&lt;&gt;"",J166,0)),IF(AND(Q166&lt;&gt;"",J166&lt;&gt;"",Q166=J166),Q166,X166)),0)),"")</f>
        <v/>
      </c>
      <c r="AV166" s="119" t="str">
        <f>IF(D166&lt;&gt;"",IF(COUNTIF($D$12:$D166,$D166)&gt;1,0,IF(SUM(O166,V166,AC166)&gt;0,IF(AND(X166="",OR(Q166&lt;&gt;"",J166&lt;&gt;"")),IF(Q166&lt;&gt;"",Q166,IF(J166&lt;&gt;"",J166,0)),IF(AND(Q166&lt;&gt;"",J166&lt;&gt;"",Q166=J166),Q166,X166)),0)),"")</f>
        <v/>
      </c>
      <c r="AW166" s="119" t="str">
        <f>IF(D166&lt;&gt;"",IF(COUNTIF($D$12:$D166,$D166)&gt;1,0,IF(SUM(P166,W166,AD166)&gt;0,IF(AND(X166="",OR(Q166&lt;&gt;"",J166&lt;&gt;"")),IF(Q166&lt;&gt;"",Q166,IF(J166&lt;&gt;"",J166,0)),IF(AND(Q166&lt;&gt;"",J166&lt;&gt;"",Q166=J166),Q166,X166)),0)),"")</f>
        <v/>
      </c>
      <c r="AX166" s="118" t="str">
        <f t="shared" si="43"/>
        <v/>
      </c>
      <c r="AY166" s="118" t="str">
        <f t="shared" si="44"/>
        <v/>
      </c>
      <c r="AZ166" s="118" t="str">
        <f t="shared" si="45"/>
        <v/>
      </c>
      <c r="BA166" s="118" t="str">
        <f t="shared" si="46"/>
        <v/>
      </c>
      <c r="BB166" s="118" t="str">
        <f t="shared" si="47"/>
        <v/>
      </c>
      <c r="BC166" s="118" t="str">
        <f t="shared" si="48"/>
        <v/>
      </c>
      <c r="BD166" s="118" t="str">
        <f t="shared" si="49"/>
        <v/>
      </c>
      <c r="BE166" s="118" t="str">
        <f t="shared" si="50"/>
        <v/>
      </c>
      <c r="BF166" s="118" t="str">
        <f t="shared" si="51"/>
        <v/>
      </c>
      <c r="BG166" s="120"/>
      <c r="BH166" s="120" t="str">
        <f t="shared" si="52"/>
        <v/>
      </c>
      <c r="BI166" s="120" t="str">
        <f t="shared" si="53"/>
        <v/>
      </c>
      <c r="BJ166" s="121"/>
      <c r="BK166" s="120" t="str">
        <f t="shared" si="54"/>
        <v/>
      </c>
      <c r="BL166" s="120" t="str">
        <f t="shared" si="55"/>
        <v/>
      </c>
      <c r="BM166" s="120" t="str">
        <f t="shared" si="56"/>
        <v/>
      </c>
      <c r="BN166" s="120" t="str">
        <f t="shared" si="57"/>
        <v/>
      </c>
      <c r="BO166" s="98" t="str">
        <f t="shared" si="58"/>
        <v/>
      </c>
      <c r="BP166" s="98" t="str">
        <f t="shared" si="59"/>
        <v/>
      </c>
      <c r="BQ166" s="98"/>
      <c r="BR166" s="98"/>
      <c r="BS166" s="98"/>
      <c r="BT166" s="98"/>
      <c r="BU166" s="98"/>
      <c r="BV166" s="98"/>
      <c r="BW166" s="98"/>
      <c r="BX166" s="98"/>
      <c r="BY166" s="98"/>
      <c r="BZ166" s="98"/>
      <c r="CA166" s="98"/>
      <c r="CB166" s="98"/>
      <c r="CC166" s="98"/>
      <c r="CD166" s="98"/>
      <c r="CE166" s="98"/>
      <c r="CF166" s="98"/>
      <c r="CG166" s="98"/>
      <c r="CH166" s="98"/>
      <c r="CI166" s="98"/>
      <c r="CJ166" s="98"/>
      <c r="CK166" s="98"/>
      <c r="CL166" s="98"/>
      <c r="CM166" s="98"/>
      <c r="CN166" s="98"/>
      <c r="CO166" s="98"/>
      <c r="CP166" s="98"/>
      <c r="CQ166" s="98"/>
      <c r="CR166" s="98"/>
      <c r="CS166" s="98"/>
    </row>
    <row r="167" spans="1:97" s="4" customFormat="1" ht="18.75" customHeight="1" x14ac:dyDescent="0.2">
      <c r="A167" s="3">
        <f t="shared" si="60"/>
        <v>155</v>
      </c>
      <c r="B167" s="263"/>
      <c r="C167" s="263"/>
      <c r="D167" s="263"/>
      <c r="E167" s="259"/>
      <c r="F167" s="259"/>
      <c r="G167" s="43"/>
      <c r="H167" s="264"/>
      <c r="I167" s="261"/>
      <c r="J167" s="106"/>
      <c r="K167" s="247"/>
      <c r="L167" s="247"/>
      <c r="M167" s="247"/>
      <c r="N167" s="248" t="str">
        <f>IF(AND(K167&lt;&gt;"",L167&lt;&gt;"",J167&lt;&gt;""),ROUND(MIN(IF(OR(J167="OZZ",J167="ZZ"),5000,17300),TRUNC(0.75*(SUMIF($D$12:$D167,$D167,K$12:K167)+SUMIF($D$12:$D167,$D167,L$12:L167)),2)) - SUMIF($D$12:$D166,$D167,N$12:N166),2),"")</f>
        <v/>
      </c>
      <c r="O167" s="249" t="str">
        <f>IF(AND(K167&lt;&gt;"",L167&lt;&gt;"",M167&lt;&gt;"",J167&lt;&gt;"",AH167&lt;&gt;""),IF(OR(J167="OZZ",J167="ZZ"),ROUND(0-SUMIF($D$12:$D166,$D167,O$12:O166),2),IF(M167=0,0,ROUND(MIN(MIN(17300,TRUNC(0.75*(SUMIF($D$12:$D$2012,$D167,K$12:K$2012)+SUMIF($D$12:$D$2012,$D167,L$12:L$2012)),2)+SUMIF($D$12:$D167,$D167,AH$12:AH167))-SUMIF($D$12:$D166,$D167,O$12:O166)-SUMIF($D$12:$D$2012,$D167,N$12:N$2012),AH167),2))),"")</f>
        <v/>
      </c>
      <c r="P167" s="250" t="str">
        <f>IF(J167&lt;&gt;"",1000 - SUMIF($D$12:$D166,$D167,P$12:P166),"")</f>
        <v/>
      </c>
      <c r="Q167" s="106"/>
      <c r="R167" s="247"/>
      <c r="S167" s="247"/>
      <c r="T167" s="247"/>
      <c r="U167" s="248" t="str">
        <f>IF(AND(R167&lt;&gt;"",S167&lt;&gt;"",Q167&lt;&gt;""),ROUND(MIN(IF(OR(Q167="OZZ",Q167="ZZ"),5000,17300),TRUNC(0.75*(SUMIF($D$12:$D167,$D167,R$12:R167)+SUMIF($D$12:$D167,$D167,S$12:S167)),2)) - SUMIF($D$12:$D166,$D167,U$12:U166),2),"")</f>
        <v/>
      </c>
      <c r="V167" s="248" t="str">
        <f>IF(AND(R167&lt;&gt;"",S167&lt;&gt;"",T167&lt;&gt;"",Q167&lt;&gt;"",AL167&lt;&gt;""),IF(OR(Q167="OZZ",Q167="ZZ"),ROUND(0-SUMIF($D$12:$D166,$D167,V$12:V166),2),IF(T167=0,0,ROUND(MIN(MIN(17300,TRUNC(0.75*(SUMIF($D$12:$D$2012,$D167,R$12:R$2012)+SUMIF($D$12:$D$2012,$D167,S$12:S$2012)),2)+SUMIF($D$12:$D167,$D167,AL$12:AL167))-SUMIF($D$12:$D166,$D167,V$12:V166)-SUMIF($D$12:$D$2012,$D167,U$12:U$2012),AL167),2))),"")</f>
        <v/>
      </c>
      <c r="W167" s="250" t="str">
        <f>IF(Q167&lt;&gt;"",1000 - SUMIF($D$12:$D166,$D167,W$12:W166),"")</f>
        <v/>
      </c>
      <c r="X167" s="106"/>
      <c r="Y167" s="247"/>
      <c r="Z167" s="247"/>
      <c r="AA167" s="247"/>
      <c r="AB167" s="248" t="str">
        <f>IF(AND(Y167&lt;&gt;"",Z167&lt;&gt;"",X167&lt;&gt;""),ROUND(MIN(IF(OR(X167="OZZ",X167="ZZ"),5000,17300),TRUNC(0.75*(SUMIF($D$12:$D167,$D167,Y$12:Y167)+SUMIF($D$12:$D167,$D167,Z$12:Z167)),2)) - SUMIF($D$12:$D166,$D167,AB$12:AB166),2),"")</f>
        <v/>
      </c>
      <c r="AC167" s="251" t="str">
        <f>IF(AND(Y167&lt;&gt;"",Z167&lt;&gt;"",AA167&lt;&gt;"",X167&lt;&gt;"",AP167&lt;&gt;""),IF(OR(X167="OZZ",X167="ZZ"),ROUND(0-SUMIF($D$12:$D166,$D167,AC$12:AC166),2),IF(AA167=0,0,ROUND(MIN(MIN(17300,TRUNC(0.75*(SUMIF($D$12:$D$2012,$D167,Y$12:Y$2012)+SUMIF($D$12:$D$2012,$D167,Z$12:Z$2012)),2)+SUMIF($D$12:$D167,$D167,AP$12:AP167))-SUMIF($D$12:$D166,$D167,AC$12:AC166)-SUMIF($D$12:$D$2012,$D167,AB$12:AB$2012),AP167),2))),"")</f>
        <v/>
      </c>
      <c r="AD167" s="250" t="str">
        <f>IF(X167&lt;&gt;"",1000 - SUMIF($D$12:$D166,$D167,AD$12:AD166),"")</f>
        <v/>
      </c>
      <c r="AE167" s="252"/>
      <c r="AF167" s="253"/>
      <c r="AG167" s="254"/>
      <c r="AH167" s="255" t="str">
        <f t="shared" si="61"/>
        <v/>
      </c>
      <c r="AI167" s="256"/>
      <c r="AJ167" s="253"/>
      <c r="AK167" s="254"/>
      <c r="AL167" s="255" t="str">
        <f t="shared" si="62"/>
        <v/>
      </c>
      <c r="AM167" s="256"/>
      <c r="AN167" s="253"/>
      <c r="AO167" s="254"/>
      <c r="AP167" s="255" t="str">
        <f t="shared" si="42"/>
        <v/>
      </c>
      <c r="AQ167" s="116"/>
      <c r="AR167" s="116"/>
      <c r="AS167" s="117"/>
      <c r="AT167" s="118"/>
      <c r="AU167" s="119" t="str">
        <f>IF(D167&lt;&gt; "", IF(COUNTIF($D$12:$D167,$D167)&gt;1,0,IF(SUM(N167,U167,AB167)&gt;0,IF(AND(X167="",OR(Q167&lt;&gt;"",J167&lt;&gt;"")),IF(Q167&lt;&gt;"",Q167,IF(J167&lt;&gt;"",J167,0)),IF(AND(Q167&lt;&gt;"",J167&lt;&gt;"",Q167=J167),Q167,X167)),0)),"")</f>
        <v/>
      </c>
      <c r="AV167" s="119" t="str">
        <f>IF(D167&lt;&gt;"",IF(COUNTIF($D$12:$D167,$D167)&gt;1,0,IF(SUM(O167,V167,AC167)&gt;0,IF(AND(X167="",OR(Q167&lt;&gt;"",J167&lt;&gt;"")),IF(Q167&lt;&gt;"",Q167,IF(J167&lt;&gt;"",J167,0)),IF(AND(Q167&lt;&gt;"",J167&lt;&gt;"",Q167=J167),Q167,X167)),0)),"")</f>
        <v/>
      </c>
      <c r="AW167" s="119" t="str">
        <f>IF(D167&lt;&gt;"",IF(COUNTIF($D$12:$D167,$D167)&gt;1,0,IF(SUM(P167,W167,AD167)&gt;0,IF(AND(X167="",OR(Q167&lt;&gt;"",J167&lt;&gt;"")),IF(Q167&lt;&gt;"",Q167,IF(J167&lt;&gt;"",J167,0)),IF(AND(Q167&lt;&gt;"",J167&lt;&gt;"",Q167=J167),Q167,X167)),0)),"")</f>
        <v/>
      </c>
      <c r="AX167" s="118" t="str">
        <f t="shared" si="43"/>
        <v/>
      </c>
      <c r="AY167" s="118" t="str">
        <f t="shared" si="44"/>
        <v/>
      </c>
      <c r="AZ167" s="118" t="str">
        <f t="shared" si="45"/>
        <v/>
      </c>
      <c r="BA167" s="118" t="str">
        <f t="shared" si="46"/>
        <v/>
      </c>
      <c r="BB167" s="118" t="str">
        <f t="shared" si="47"/>
        <v/>
      </c>
      <c r="BC167" s="118" t="str">
        <f t="shared" si="48"/>
        <v/>
      </c>
      <c r="BD167" s="118" t="str">
        <f t="shared" si="49"/>
        <v/>
      </c>
      <c r="BE167" s="118" t="str">
        <f t="shared" si="50"/>
        <v/>
      </c>
      <c r="BF167" s="118" t="str">
        <f t="shared" si="51"/>
        <v/>
      </c>
      <c r="BG167" s="120"/>
      <c r="BH167" s="120" t="str">
        <f t="shared" si="52"/>
        <v/>
      </c>
      <c r="BI167" s="120" t="str">
        <f t="shared" si="53"/>
        <v/>
      </c>
      <c r="BJ167" s="121"/>
      <c r="BK167" s="120" t="str">
        <f t="shared" si="54"/>
        <v/>
      </c>
      <c r="BL167" s="120" t="str">
        <f t="shared" si="55"/>
        <v/>
      </c>
      <c r="BM167" s="120" t="str">
        <f t="shared" si="56"/>
        <v/>
      </c>
      <c r="BN167" s="120" t="str">
        <f t="shared" si="57"/>
        <v/>
      </c>
      <c r="BO167" s="98" t="str">
        <f t="shared" si="58"/>
        <v/>
      </c>
      <c r="BP167" s="98" t="str">
        <f t="shared" si="59"/>
        <v/>
      </c>
      <c r="BQ167" s="98"/>
      <c r="BR167" s="98"/>
      <c r="BS167" s="98"/>
      <c r="BT167" s="98"/>
      <c r="BU167" s="98"/>
      <c r="BV167" s="98"/>
      <c r="BW167" s="98"/>
      <c r="BX167" s="98"/>
      <c r="BY167" s="98"/>
      <c r="BZ167" s="98"/>
      <c r="CA167" s="98"/>
      <c r="CB167" s="98"/>
      <c r="CC167" s="98"/>
      <c r="CD167" s="98"/>
      <c r="CE167" s="98"/>
      <c r="CF167" s="98"/>
      <c r="CG167" s="98"/>
      <c r="CH167" s="98"/>
      <c r="CI167" s="98"/>
      <c r="CJ167" s="98"/>
      <c r="CK167" s="98"/>
      <c r="CL167" s="98"/>
      <c r="CM167" s="98"/>
      <c r="CN167" s="98"/>
      <c r="CO167" s="98"/>
      <c r="CP167" s="98"/>
      <c r="CQ167" s="98"/>
      <c r="CR167" s="98"/>
      <c r="CS167" s="98"/>
    </row>
    <row r="168" spans="1:97" s="4" customFormat="1" ht="18.75" customHeight="1" x14ac:dyDescent="0.2">
      <c r="A168" s="3">
        <f t="shared" si="60"/>
        <v>156</v>
      </c>
      <c r="B168" s="263"/>
      <c r="C168" s="263"/>
      <c r="D168" s="263"/>
      <c r="E168" s="259"/>
      <c r="F168" s="259"/>
      <c r="G168" s="43"/>
      <c r="H168" s="264"/>
      <c r="I168" s="261"/>
      <c r="J168" s="106"/>
      <c r="K168" s="247"/>
      <c r="L168" s="247"/>
      <c r="M168" s="247"/>
      <c r="N168" s="248" t="str">
        <f>IF(AND(K168&lt;&gt;"",L168&lt;&gt;"",J168&lt;&gt;""),ROUND(MIN(IF(OR(J168="OZZ",J168="ZZ"),5000,17300),TRUNC(0.75*(SUMIF($D$12:$D168,$D168,K$12:K168)+SUMIF($D$12:$D168,$D168,L$12:L168)),2)) - SUMIF($D$12:$D167,$D168,N$12:N167),2),"")</f>
        <v/>
      </c>
      <c r="O168" s="249" t="str">
        <f>IF(AND(K168&lt;&gt;"",L168&lt;&gt;"",M168&lt;&gt;"",J168&lt;&gt;"",AH168&lt;&gt;""),IF(OR(J168="OZZ",J168="ZZ"),ROUND(0-SUMIF($D$12:$D167,$D168,O$12:O167),2),IF(M168=0,0,ROUND(MIN(MIN(17300,TRUNC(0.75*(SUMIF($D$12:$D$2012,$D168,K$12:K$2012)+SUMIF($D$12:$D$2012,$D168,L$12:L$2012)),2)+SUMIF($D$12:$D168,$D168,AH$12:AH168))-SUMIF($D$12:$D167,$D168,O$12:O167)-SUMIF($D$12:$D$2012,$D168,N$12:N$2012),AH168),2))),"")</f>
        <v/>
      </c>
      <c r="P168" s="250" t="str">
        <f>IF(J168&lt;&gt;"",1000 - SUMIF($D$12:$D167,$D168,P$12:P167),"")</f>
        <v/>
      </c>
      <c r="Q168" s="106"/>
      <c r="R168" s="247"/>
      <c r="S168" s="247"/>
      <c r="T168" s="247"/>
      <c r="U168" s="248" t="str">
        <f>IF(AND(R168&lt;&gt;"",S168&lt;&gt;"",Q168&lt;&gt;""),ROUND(MIN(IF(OR(Q168="OZZ",Q168="ZZ"),5000,17300),TRUNC(0.75*(SUMIF($D$12:$D168,$D168,R$12:R168)+SUMIF($D$12:$D168,$D168,S$12:S168)),2)) - SUMIF($D$12:$D167,$D168,U$12:U167),2),"")</f>
        <v/>
      </c>
      <c r="V168" s="248" t="str">
        <f>IF(AND(R168&lt;&gt;"",S168&lt;&gt;"",T168&lt;&gt;"",Q168&lt;&gt;"",AL168&lt;&gt;""),IF(OR(Q168="OZZ",Q168="ZZ"),ROUND(0-SUMIF($D$12:$D167,$D168,V$12:V167),2),IF(T168=0,0,ROUND(MIN(MIN(17300,TRUNC(0.75*(SUMIF($D$12:$D$2012,$D168,R$12:R$2012)+SUMIF($D$12:$D$2012,$D168,S$12:S$2012)),2)+SUMIF($D$12:$D168,$D168,AL$12:AL168))-SUMIF($D$12:$D167,$D168,V$12:V167)-SUMIF($D$12:$D$2012,$D168,U$12:U$2012),AL168),2))),"")</f>
        <v/>
      </c>
      <c r="W168" s="250" t="str">
        <f>IF(Q168&lt;&gt;"",1000 - SUMIF($D$12:$D167,$D168,W$12:W167),"")</f>
        <v/>
      </c>
      <c r="X168" s="106"/>
      <c r="Y168" s="247"/>
      <c r="Z168" s="247"/>
      <c r="AA168" s="247"/>
      <c r="AB168" s="248" t="str">
        <f>IF(AND(Y168&lt;&gt;"",Z168&lt;&gt;"",X168&lt;&gt;""),ROUND(MIN(IF(OR(X168="OZZ",X168="ZZ"),5000,17300),TRUNC(0.75*(SUMIF($D$12:$D168,$D168,Y$12:Y168)+SUMIF($D$12:$D168,$D168,Z$12:Z168)),2)) - SUMIF($D$12:$D167,$D168,AB$12:AB167),2),"")</f>
        <v/>
      </c>
      <c r="AC168" s="251" t="str">
        <f>IF(AND(Y168&lt;&gt;"",Z168&lt;&gt;"",AA168&lt;&gt;"",X168&lt;&gt;"",AP168&lt;&gt;""),IF(OR(X168="OZZ",X168="ZZ"),ROUND(0-SUMIF($D$12:$D167,$D168,AC$12:AC167),2),IF(AA168=0,0,ROUND(MIN(MIN(17300,TRUNC(0.75*(SUMIF($D$12:$D$2012,$D168,Y$12:Y$2012)+SUMIF($D$12:$D$2012,$D168,Z$12:Z$2012)),2)+SUMIF($D$12:$D168,$D168,AP$12:AP168))-SUMIF($D$12:$D167,$D168,AC$12:AC167)-SUMIF($D$12:$D$2012,$D168,AB$12:AB$2012),AP168),2))),"")</f>
        <v/>
      </c>
      <c r="AD168" s="250" t="str">
        <f>IF(X168&lt;&gt;"",1000 - SUMIF($D$12:$D167,$D168,AD$12:AD167),"")</f>
        <v/>
      </c>
      <c r="AE168" s="252"/>
      <c r="AF168" s="253"/>
      <c r="AG168" s="254"/>
      <c r="AH168" s="255" t="str">
        <f t="shared" si="61"/>
        <v/>
      </c>
      <c r="AI168" s="256"/>
      <c r="AJ168" s="253"/>
      <c r="AK168" s="254"/>
      <c r="AL168" s="255" t="str">
        <f t="shared" si="62"/>
        <v/>
      </c>
      <c r="AM168" s="256"/>
      <c r="AN168" s="253"/>
      <c r="AO168" s="254"/>
      <c r="AP168" s="255" t="str">
        <f t="shared" si="42"/>
        <v/>
      </c>
      <c r="AQ168" s="116"/>
      <c r="AR168" s="116"/>
      <c r="AS168" s="117"/>
      <c r="AT168" s="118"/>
      <c r="AU168" s="119" t="str">
        <f>IF(D168&lt;&gt; "", IF(COUNTIF($D$12:$D168,$D168)&gt;1,0,IF(SUM(N168,U168,AB168)&gt;0,IF(AND(X168="",OR(Q168&lt;&gt;"",J168&lt;&gt;"")),IF(Q168&lt;&gt;"",Q168,IF(J168&lt;&gt;"",J168,0)),IF(AND(Q168&lt;&gt;"",J168&lt;&gt;"",Q168=J168),Q168,X168)),0)),"")</f>
        <v/>
      </c>
      <c r="AV168" s="119" t="str">
        <f>IF(D168&lt;&gt;"",IF(COUNTIF($D$12:$D168,$D168)&gt;1,0,IF(SUM(O168,V168,AC168)&gt;0,IF(AND(X168="",OR(Q168&lt;&gt;"",J168&lt;&gt;"")),IF(Q168&lt;&gt;"",Q168,IF(J168&lt;&gt;"",J168,0)),IF(AND(Q168&lt;&gt;"",J168&lt;&gt;"",Q168=J168),Q168,X168)),0)),"")</f>
        <v/>
      </c>
      <c r="AW168" s="119" t="str">
        <f>IF(D168&lt;&gt;"",IF(COUNTIF($D$12:$D168,$D168)&gt;1,0,IF(SUM(P168,W168,AD168)&gt;0,IF(AND(X168="",OR(Q168&lt;&gt;"",J168&lt;&gt;"")),IF(Q168&lt;&gt;"",Q168,IF(J168&lt;&gt;"",J168,0)),IF(AND(Q168&lt;&gt;"",J168&lt;&gt;"",Q168=J168),Q168,X168)),0)),"")</f>
        <v/>
      </c>
      <c r="AX168" s="118" t="str">
        <f t="shared" si="43"/>
        <v/>
      </c>
      <c r="AY168" s="118" t="str">
        <f t="shared" si="44"/>
        <v/>
      </c>
      <c r="AZ168" s="118" t="str">
        <f t="shared" si="45"/>
        <v/>
      </c>
      <c r="BA168" s="118" t="str">
        <f t="shared" si="46"/>
        <v/>
      </c>
      <c r="BB168" s="118" t="str">
        <f t="shared" si="47"/>
        <v/>
      </c>
      <c r="BC168" s="118" t="str">
        <f t="shared" si="48"/>
        <v/>
      </c>
      <c r="BD168" s="118" t="str">
        <f t="shared" si="49"/>
        <v/>
      </c>
      <c r="BE168" s="118" t="str">
        <f t="shared" si="50"/>
        <v/>
      </c>
      <c r="BF168" s="118" t="str">
        <f t="shared" si="51"/>
        <v/>
      </c>
      <c r="BG168" s="120"/>
      <c r="BH168" s="120" t="str">
        <f t="shared" si="52"/>
        <v/>
      </c>
      <c r="BI168" s="120" t="str">
        <f t="shared" si="53"/>
        <v/>
      </c>
      <c r="BJ168" s="121"/>
      <c r="BK168" s="120" t="str">
        <f t="shared" si="54"/>
        <v/>
      </c>
      <c r="BL168" s="120" t="str">
        <f t="shared" si="55"/>
        <v/>
      </c>
      <c r="BM168" s="120" t="str">
        <f t="shared" si="56"/>
        <v/>
      </c>
      <c r="BN168" s="120" t="str">
        <f t="shared" si="57"/>
        <v/>
      </c>
      <c r="BO168" s="98" t="str">
        <f t="shared" si="58"/>
        <v/>
      </c>
      <c r="BP168" s="98" t="str">
        <f t="shared" si="59"/>
        <v/>
      </c>
      <c r="BQ168" s="98"/>
      <c r="BR168" s="98"/>
      <c r="BS168" s="98"/>
      <c r="BT168" s="98"/>
      <c r="BU168" s="98"/>
      <c r="BV168" s="98"/>
      <c r="BW168" s="98"/>
      <c r="BX168" s="98"/>
      <c r="BY168" s="98"/>
      <c r="BZ168" s="98"/>
      <c r="CA168" s="98"/>
      <c r="CB168" s="98"/>
      <c r="CC168" s="98"/>
      <c r="CD168" s="98"/>
      <c r="CE168" s="98"/>
      <c r="CF168" s="98"/>
      <c r="CG168" s="98"/>
      <c r="CH168" s="98"/>
      <c r="CI168" s="98"/>
      <c r="CJ168" s="98"/>
      <c r="CK168" s="98"/>
      <c r="CL168" s="98"/>
      <c r="CM168" s="98"/>
      <c r="CN168" s="98"/>
      <c r="CO168" s="98"/>
      <c r="CP168" s="98"/>
      <c r="CQ168" s="98"/>
      <c r="CR168" s="98"/>
      <c r="CS168" s="98"/>
    </row>
    <row r="169" spans="1:97" s="4" customFormat="1" ht="18.75" customHeight="1" x14ac:dyDescent="0.2">
      <c r="A169" s="3">
        <f t="shared" si="60"/>
        <v>157</v>
      </c>
      <c r="B169" s="263"/>
      <c r="C169" s="263"/>
      <c r="D169" s="263"/>
      <c r="E169" s="259"/>
      <c r="F169" s="259"/>
      <c r="G169" s="43"/>
      <c r="H169" s="264"/>
      <c r="I169" s="261"/>
      <c r="J169" s="106"/>
      <c r="K169" s="247"/>
      <c r="L169" s="247"/>
      <c r="M169" s="247"/>
      <c r="N169" s="248" t="str">
        <f>IF(AND(K169&lt;&gt;"",L169&lt;&gt;"",J169&lt;&gt;""),ROUND(MIN(IF(OR(J169="OZZ",J169="ZZ"),5000,17300),TRUNC(0.75*(SUMIF($D$12:$D169,$D169,K$12:K169)+SUMIF($D$12:$D169,$D169,L$12:L169)),2)) - SUMIF($D$12:$D168,$D169,N$12:N168),2),"")</f>
        <v/>
      </c>
      <c r="O169" s="249" t="str">
        <f>IF(AND(K169&lt;&gt;"",L169&lt;&gt;"",M169&lt;&gt;"",J169&lt;&gt;"",AH169&lt;&gt;""),IF(OR(J169="OZZ",J169="ZZ"),ROUND(0-SUMIF($D$12:$D168,$D169,O$12:O168),2),IF(M169=0,0,ROUND(MIN(MIN(17300,TRUNC(0.75*(SUMIF($D$12:$D$2012,$D169,K$12:K$2012)+SUMIF($D$12:$D$2012,$D169,L$12:L$2012)),2)+SUMIF($D$12:$D169,$D169,AH$12:AH169))-SUMIF($D$12:$D168,$D169,O$12:O168)-SUMIF($D$12:$D$2012,$D169,N$12:N$2012),AH169),2))),"")</f>
        <v/>
      </c>
      <c r="P169" s="250" t="str">
        <f>IF(J169&lt;&gt;"",1000 - SUMIF($D$12:$D168,$D169,P$12:P168),"")</f>
        <v/>
      </c>
      <c r="Q169" s="106"/>
      <c r="R169" s="247"/>
      <c r="S169" s="247"/>
      <c r="T169" s="247"/>
      <c r="U169" s="248" t="str">
        <f>IF(AND(R169&lt;&gt;"",S169&lt;&gt;"",Q169&lt;&gt;""),ROUND(MIN(IF(OR(Q169="OZZ",Q169="ZZ"),5000,17300),TRUNC(0.75*(SUMIF($D$12:$D169,$D169,R$12:R169)+SUMIF($D$12:$D169,$D169,S$12:S169)),2)) - SUMIF($D$12:$D168,$D169,U$12:U168),2),"")</f>
        <v/>
      </c>
      <c r="V169" s="248" t="str">
        <f>IF(AND(R169&lt;&gt;"",S169&lt;&gt;"",T169&lt;&gt;"",Q169&lt;&gt;"",AL169&lt;&gt;""),IF(OR(Q169="OZZ",Q169="ZZ"),ROUND(0-SUMIF($D$12:$D168,$D169,V$12:V168),2),IF(T169=0,0,ROUND(MIN(MIN(17300,TRUNC(0.75*(SUMIF($D$12:$D$2012,$D169,R$12:R$2012)+SUMIF($D$12:$D$2012,$D169,S$12:S$2012)),2)+SUMIF($D$12:$D169,$D169,AL$12:AL169))-SUMIF($D$12:$D168,$D169,V$12:V168)-SUMIF($D$12:$D$2012,$D169,U$12:U$2012),AL169),2))),"")</f>
        <v/>
      </c>
      <c r="W169" s="250" t="str">
        <f>IF(Q169&lt;&gt;"",1000 - SUMIF($D$12:$D168,$D169,W$12:W168),"")</f>
        <v/>
      </c>
      <c r="X169" s="106"/>
      <c r="Y169" s="247"/>
      <c r="Z169" s="247"/>
      <c r="AA169" s="247"/>
      <c r="AB169" s="248" t="str">
        <f>IF(AND(Y169&lt;&gt;"",Z169&lt;&gt;"",X169&lt;&gt;""),ROUND(MIN(IF(OR(X169="OZZ",X169="ZZ"),5000,17300),TRUNC(0.75*(SUMIF($D$12:$D169,$D169,Y$12:Y169)+SUMIF($D$12:$D169,$D169,Z$12:Z169)),2)) - SUMIF($D$12:$D168,$D169,AB$12:AB168),2),"")</f>
        <v/>
      </c>
      <c r="AC169" s="251" t="str">
        <f>IF(AND(Y169&lt;&gt;"",Z169&lt;&gt;"",AA169&lt;&gt;"",X169&lt;&gt;"",AP169&lt;&gt;""),IF(OR(X169="OZZ",X169="ZZ"),ROUND(0-SUMIF($D$12:$D168,$D169,AC$12:AC168),2),IF(AA169=0,0,ROUND(MIN(MIN(17300,TRUNC(0.75*(SUMIF($D$12:$D$2012,$D169,Y$12:Y$2012)+SUMIF($D$12:$D$2012,$D169,Z$12:Z$2012)),2)+SUMIF($D$12:$D169,$D169,AP$12:AP169))-SUMIF($D$12:$D168,$D169,AC$12:AC168)-SUMIF($D$12:$D$2012,$D169,AB$12:AB$2012),AP169),2))),"")</f>
        <v/>
      </c>
      <c r="AD169" s="250" t="str">
        <f>IF(X169&lt;&gt;"",1000 - SUMIF($D$12:$D168,$D169,AD$12:AD168),"")</f>
        <v/>
      </c>
      <c r="AE169" s="252"/>
      <c r="AF169" s="253"/>
      <c r="AG169" s="254"/>
      <c r="AH169" s="255" t="str">
        <f t="shared" si="61"/>
        <v/>
      </c>
      <c r="AI169" s="256"/>
      <c r="AJ169" s="253"/>
      <c r="AK169" s="254"/>
      <c r="AL169" s="255" t="str">
        <f t="shared" si="62"/>
        <v/>
      </c>
      <c r="AM169" s="256"/>
      <c r="AN169" s="253"/>
      <c r="AO169" s="254"/>
      <c r="AP169" s="255" t="str">
        <f t="shared" si="42"/>
        <v/>
      </c>
      <c r="AQ169" s="116"/>
      <c r="AR169" s="116"/>
      <c r="AS169" s="117"/>
      <c r="AT169" s="118"/>
      <c r="AU169" s="119" t="str">
        <f>IF(D169&lt;&gt; "", IF(COUNTIF($D$12:$D169,$D169)&gt;1,0,IF(SUM(N169,U169,AB169)&gt;0,IF(AND(X169="",OR(Q169&lt;&gt;"",J169&lt;&gt;"")),IF(Q169&lt;&gt;"",Q169,IF(J169&lt;&gt;"",J169,0)),IF(AND(Q169&lt;&gt;"",J169&lt;&gt;"",Q169=J169),Q169,X169)),0)),"")</f>
        <v/>
      </c>
      <c r="AV169" s="119" t="str">
        <f>IF(D169&lt;&gt;"",IF(COUNTIF($D$12:$D169,$D169)&gt;1,0,IF(SUM(O169,V169,AC169)&gt;0,IF(AND(X169="",OR(Q169&lt;&gt;"",J169&lt;&gt;"")),IF(Q169&lt;&gt;"",Q169,IF(J169&lt;&gt;"",J169,0)),IF(AND(Q169&lt;&gt;"",J169&lt;&gt;"",Q169=J169),Q169,X169)),0)),"")</f>
        <v/>
      </c>
      <c r="AW169" s="119" t="str">
        <f>IF(D169&lt;&gt;"",IF(COUNTIF($D$12:$D169,$D169)&gt;1,0,IF(SUM(P169,W169,AD169)&gt;0,IF(AND(X169="",OR(Q169&lt;&gt;"",J169&lt;&gt;"")),IF(Q169&lt;&gt;"",Q169,IF(J169&lt;&gt;"",J169,0)),IF(AND(Q169&lt;&gt;"",J169&lt;&gt;"",Q169=J169),Q169,X169)),0)),"")</f>
        <v/>
      </c>
      <c r="AX169" s="118" t="str">
        <f t="shared" si="43"/>
        <v/>
      </c>
      <c r="AY169" s="118" t="str">
        <f t="shared" si="44"/>
        <v/>
      </c>
      <c r="AZ169" s="118" t="str">
        <f t="shared" si="45"/>
        <v/>
      </c>
      <c r="BA169" s="118" t="str">
        <f t="shared" si="46"/>
        <v/>
      </c>
      <c r="BB169" s="118" t="str">
        <f t="shared" si="47"/>
        <v/>
      </c>
      <c r="BC169" s="118" t="str">
        <f t="shared" si="48"/>
        <v/>
      </c>
      <c r="BD169" s="118" t="str">
        <f t="shared" si="49"/>
        <v/>
      </c>
      <c r="BE169" s="118" t="str">
        <f t="shared" si="50"/>
        <v/>
      </c>
      <c r="BF169" s="118" t="str">
        <f t="shared" si="51"/>
        <v/>
      </c>
      <c r="BG169" s="120"/>
      <c r="BH169" s="120" t="str">
        <f t="shared" si="52"/>
        <v/>
      </c>
      <c r="BI169" s="120" t="str">
        <f t="shared" si="53"/>
        <v/>
      </c>
      <c r="BJ169" s="121"/>
      <c r="BK169" s="120" t="str">
        <f t="shared" si="54"/>
        <v/>
      </c>
      <c r="BL169" s="120" t="str">
        <f t="shared" si="55"/>
        <v/>
      </c>
      <c r="BM169" s="120" t="str">
        <f t="shared" si="56"/>
        <v/>
      </c>
      <c r="BN169" s="120" t="str">
        <f t="shared" si="57"/>
        <v/>
      </c>
      <c r="BO169" s="98" t="str">
        <f t="shared" si="58"/>
        <v/>
      </c>
      <c r="BP169" s="98" t="str">
        <f t="shared" si="59"/>
        <v/>
      </c>
      <c r="BQ169" s="98"/>
      <c r="BR169" s="98"/>
      <c r="BS169" s="98"/>
      <c r="BT169" s="98"/>
      <c r="BU169" s="98"/>
      <c r="BV169" s="98"/>
      <c r="BW169" s="98"/>
      <c r="BX169" s="98"/>
      <c r="BY169" s="98"/>
      <c r="BZ169" s="98"/>
      <c r="CA169" s="98"/>
      <c r="CB169" s="98"/>
      <c r="CC169" s="98"/>
      <c r="CD169" s="98"/>
      <c r="CE169" s="98"/>
      <c r="CF169" s="98"/>
      <c r="CG169" s="98"/>
      <c r="CH169" s="98"/>
      <c r="CI169" s="98"/>
      <c r="CJ169" s="98"/>
      <c r="CK169" s="98"/>
      <c r="CL169" s="98"/>
      <c r="CM169" s="98"/>
      <c r="CN169" s="98"/>
      <c r="CO169" s="98"/>
      <c r="CP169" s="98"/>
      <c r="CQ169" s="98"/>
      <c r="CR169" s="98"/>
      <c r="CS169" s="98"/>
    </row>
    <row r="170" spans="1:97" s="4" customFormat="1" ht="18.75" customHeight="1" x14ac:dyDescent="0.2">
      <c r="A170" s="3">
        <f t="shared" si="60"/>
        <v>158</v>
      </c>
      <c r="B170" s="263"/>
      <c r="C170" s="263"/>
      <c r="D170" s="263"/>
      <c r="E170" s="259"/>
      <c r="F170" s="259"/>
      <c r="G170" s="43"/>
      <c r="H170" s="264"/>
      <c r="I170" s="261"/>
      <c r="J170" s="106"/>
      <c r="K170" s="247"/>
      <c r="L170" s="247"/>
      <c r="M170" s="247"/>
      <c r="N170" s="248" t="str">
        <f>IF(AND(K170&lt;&gt;"",L170&lt;&gt;"",J170&lt;&gt;""),ROUND(MIN(IF(OR(J170="OZZ",J170="ZZ"),5000,17300),TRUNC(0.75*(SUMIF($D$12:$D170,$D170,K$12:K170)+SUMIF($D$12:$D170,$D170,L$12:L170)),2)) - SUMIF($D$12:$D169,$D170,N$12:N169),2),"")</f>
        <v/>
      </c>
      <c r="O170" s="249" t="str">
        <f>IF(AND(K170&lt;&gt;"",L170&lt;&gt;"",M170&lt;&gt;"",J170&lt;&gt;"",AH170&lt;&gt;""),IF(OR(J170="OZZ",J170="ZZ"),ROUND(0-SUMIF($D$12:$D169,$D170,O$12:O169),2),IF(M170=0,0,ROUND(MIN(MIN(17300,TRUNC(0.75*(SUMIF($D$12:$D$2012,$D170,K$12:K$2012)+SUMIF($D$12:$D$2012,$D170,L$12:L$2012)),2)+SUMIF($D$12:$D170,$D170,AH$12:AH170))-SUMIF($D$12:$D169,$D170,O$12:O169)-SUMIF($D$12:$D$2012,$D170,N$12:N$2012),AH170),2))),"")</f>
        <v/>
      </c>
      <c r="P170" s="250" t="str">
        <f>IF(J170&lt;&gt;"",1000 - SUMIF($D$12:$D169,$D170,P$12:P169),"")</f>
        <v/>
      </c>
      <c r="Q170" s="106"/>
      <c r="R170" s="247"/>
      <c r="S170" s="247"/>
      <c r="T170" s="247"/>
      <c r="U170" s="248" t="str">
        <f>IF(AND(R170&lt;&gt;"",S170&lt;&gt;"",Q170&lt;&gt;""),ROUND(MIN(IF(OR(Q170="OZZ",Q170="ZZ"),5000,17300),TRUNC(0.75*(SUMIF($D$12:$D170,$D170,R$12:R170)+SUMIF($D$12:$D170,$D170,S$12:S170)),2)) - SUMIF($D$12:$D169,$D170,U$12:U169),2),"")</f>
        <v/>
      </c>
      <c r="V170" s="248" t="str">
        <f>IF(AND(R170&lt;&gt;"",S170&lt;&gt;"",T170&lt;&gt;"",Q170&lt;&gt;"",AL170&lt;&gt;""),IF(OR(Q170="OZZ",Q170="ZZ"),ROUND(0-SUMIF($D$12:$D169,$D170,V$12:V169),2),IF(T170=0,0,ROUND(MIN(MIN(17300,TRUNC(0.75*(SUMIF($D$12:$D$2012,$D170,R$12:R$2012)+SUMIF($D$12:$D$2012,$D170,S$12:S$2012)),2)+SUMIF($D$12:$D170,$D170,AL$12:AL170))-SUMIF($D$12:$D169,$D170,V$12:V169)-SUMIF($D$12:$D$2012,$D170,U$12:U$2012),AL170),2))),"")</f>
        <v/>
      </c>
      <c r="W170" s="250" t="str">
        <f>IF(Q170&lt;&gt;"",1000 - SUMIF($D$12:$D169,$D170,W$12:W169),"")</f>
        <v/>
      </c>
      <c r="X170" s="106"/>
      <c r="Y170" s="247"/>
      <c r="Z170" s="247"/>
      <c r="AA170" s="247"/>
      <c r="AB170" s="248" t="str">
        <f>IF(AND(Y170&lt;&gt;"",Z170&lt;&gt;"",X170&lt;&gt;""),ROUND(MIN(IF(OR(X170="OZZ",X170="ZZ"),5000,17300),TRUNC(0.75*(SUMIF($D$12:$D170,$D170,Y$12:Y170)+SUMIF($D$12:$D170,$D170,Z$12:Z170)),2)) - SUMIF($D$12:$D169,$D170,AB$12:AB169),2),"")</f>
        <v/>
      </c>
      <c r="AC170" s="251" t="str">
        <f>IF(AND(Y170&lt;&gt;"",Z170&lt;&gt;"",AA170&lt;&gt;"",X170&lt;&gt;"",AP170&lt;&gt;""),IF(OR(X170="OZZ",X170="ZZ"),ROUND(0-SUMIF($D$12:$D169,$D170,AC$12:AC169),2),IF(AA170=0,0,ROUND(MIN(MIN(17300,TRUNC(0.75*(SUMIF($D$12:$D$2012,$D170,Y$12:Y$2012)+SUMIF($D$12:$D$2012,$D170,Z$12:Z$2012)),2)+SUMIF($D$12:$D170,$D170,AP$12:AP170))-SUMIF($D$12:$D169,$D170,AC$12:AC169)-SUMIF($D$12:$D$2012,$D170,AB$12:AB$2012),AP170),2))),"")</f>
        <v/>
      </c>
      <c r="AD170" s="250" t="str">
        <f>IF(X170&lt;&gt;"",1000 - SUMIF($D$12:$D169,$D170,AD$12:AD169),"")</f>
        <v/>
      </c>
      <c r="AE170" s="252"/>
      <c r="AF170" s="253"/>
      <c r="AG170" s="254"/>
      <c r="AH170" s="255" t="str">
        <f t="shared" si="61"/>
        <v/>
      </c>
      <c r="AI170" s="256"/>
      <c r="AJ170" s="253"/>
      <c r="AK170" s="254"/>
      <c r="AL170" s="255" t="str">
        <f t="shared" si="62"/>
        <v/>
      </c>
      <c r="AM170" s="256"/>
      <c r="AN170" s="253"/>
      <c r="AO170" s="254"/>
      <c r="AP170" s="255" t="str">
        <f t="shared" si="42"/>
        <v/>
      </c>
      <c r="AQ170" s="116"/>
      <c r="AR170" s="116"/>
      <c r="AS170" s="117"/>
      <c r="AT170" s="118"/>
      <c r="AU170" s="119" t="str">
        <f>IF(D170&lt;&gt; "", IF(COUNTIF($D$12:$D170,$D170)&gt;1,0,IF(SUM(N170,U170,AB170)&gt;0,IF(AND(X170="",OR(Q170&lt;&gt;"",J170&lt;&gt;"")),IF(Q170&lt;&gt;"",Q170,IF(J170&lt;&gt;"",J170,0)),IF(AND(Q170&lt;&gt;"",J170&lt;&gt;"",Q170=J170),Q170,X170)),0)),"")</f>
        <v/>
      </c>
      <c r="AV170" s="119" t="str">
        <f>IF(D170&lt;&gt;"",IF(COUNTIF($D$12:$D170,$D170)&gt;1,0,IF(SUM(O170,V170,AC170)&gt;0,IF(AND(X170="",OR(Q170&lt;&gt;"",J170&lt;&gt;"")),IF(Q170&lt;&gt;"",Q170,IF(J170&lt;&gt;"",J170,0)),IF(AND(Q170&lt;&gt;"",J170&lt;&gt;"",Q170=J170),Q170,X170)),0)),"")</f>
        <v/>
      </c>
      <c r="AW170" s="119" t="str">
        <f>IF(D170&lt;&gt;"",IF(COUNTIF($D$12:$D170,$D170)&gt;1,0,IF(SUM(P170,W170,AD170)&gt;0,IF(AND(X170="",OR(Q170&lt;&gt;"",J170&lt;&gt;"")),IF(Q170&lt;&gt;"",Q170,IF(J170&lt;&gt;"",J170,0)),IF(AND(Q170&lt;&gt;"",J170&lt;&gt;"",Q170=J170),Q170,X170)),0)),"")</f>
        <v/>
      </c>
      <c r="AX170" s="118" t="str">
        <f t="shared" si="43"/>
        <v/>
      </c>
      <c r="AY170" s="118" t="str">
        <f t="shared" si="44"/>
        <v/>
      </c>
      <c r="AZ170" s="118" t="str">
        <f t="shared" si="45"/>
        <v/>
      </c>
      <c r="BA170" s="118" t="str">
        <f t="shared" si="46"/>
        <v/>
      </c>
      <c r="BB170" s="118" t="str">
        <f t="shared" si="47"/>
        <v/>
      </c>
      <c r="BC170" s="118" t="str">
        <f t="shared" si="48"/>
        <v/>
      </c>
      <c r="BD170" s="118" t="str">
        <f t="shared" si="49"/>
        <v/>
      </c>
      <c r="BE170" s="118" t="str">
        <f t="shared" si="50"/>
        <v/>
      </c>
      <c r="BF170" s="118" t="str">
        <f t="shared" si="51"/>
        <v/>
      </c>
      <c r="BG170" s="120"/>
      <c r="BH170" s="120" t="str">
        <f t="shared" si="52"/>
        <v/>
      </c>
      <c r="BI170" s="120" t="str">
        <f t="shared" si="53"/>
        <v/>
      </c>
      <c r="BJ170" s="121"/>
      <c r="BK170" s="120" t="str">
        <f t="shared" si="54"/>
        <v/>
      </c>
      <c r="BL170" s="120" t="str">
        <f t="shared" si="55"/>
        <v/>
      </c>
      <c r="BM170" s="120" t="str">
        <f t="shared" si="56"/>
        <v/>
      </c>
      <c r="BN170" s="120" t="str">
        <f t="shared" si="57"/>
        <v/>
      </c>
      <c r="BO170" s="98" t="str">
        <f t="shared" si="58"/>
        <v/>
      </c>
      <c r="BP170" s="98" t="str">
        <f t="shared" si="59"/>
        <v/>
      </c>
      <c r="BQ170" s="98"/>
      <c r="BR170" s="98"/>
      <c r="BS170" s="98"/>
      <c r="BT170" s="98"/>
      <c r="BU170" s="98"/>
      <c r="BV170" s="98"/>
      <c r="BW170" s="98"/>
      <c r="BX170" s="98"/>
      <c r="BY170" s="98"/>
      <c r="BZ170" s="98"/>
      <c r="CA170" s="98"/>
      <c r="CB170" s="98"/>
      <c r="CC170" s="98"/>
      <c r="CD170" s="98"/>
      <c r="CE170" s="98"/>
      <c r="CF170" s="98"/>
      <c r="CG170" s="98"/>
      <c r="CH170" s="98"/>
      <c r="CI170" s="98"/>
      <c r="CJ170" s="98"/>
      <c r="CK170" s="98"/>
      <c r="CL170" s="98"/>
      <c r="CM170" s="98"/>
      <c r="CN170" s="98"/>
      <c r="CO170" s="98"/>
      <c r="CP170" s="98"/>
      <c r="CQ170" s="98"/>
      <c r="CR170" s="98"/>
      <c r="CS170" s="98"/>
    </row>
    <row r="171" spans="1:97" s="4" customFormat="1" ht="18.75" customHeight="1" x14ac:dyDescent="0.2">
      <c r="A171" s="3">
        <f t="shared" si="60"/>
        <v>159</v>
      </c>
      <c r="B171" s="263"/>
      <c r="C171" s="263"/>
      <c r="D171" s="263"/>
      <c r="E171" s="259"/>
      <c r="F171" s="259"/>
      <c r="G171" s="43"/>
      <c r="H171" s="264"/>
      <c r="I171" s="261"/>
      <c r="J171" s="106"/>
      <c r="K171" s="247"/>
      <c r="L171" s="247"/>
      <c r="M171" s="247"/>
      <c r="N171" s="248" t="str">
        <f>IF(AND(K171&lt;&gt;"",L171&lt;&gt;"",J171&lt;&gt;""),ROUND(MIN(IF(OR(J171="OZZ",J171="ZZ"),5000,17300),TRUNC(0.75*(SUMIF($D$12:$D171,$D171,K$12:K171)+SUMIF($D$12:$D171,$D171,L$12:L171)),2)) - SUMIF($D$12:$D170,$D171,N$12:N170),2),"")</f>
        <v/>
      </c>
      <c r="O171" s="249" t="str">
        <f>IF(AND(K171&lt;&gt;"",L171&lt;&gt;"",M171&lt;&gt;"",J171&lt;&gt;"",AH171&lt;&gt;""),IF(OR(J171="OZZ",J171="ZZ"),ROUND(0-SUMIF($D$12:$D170,$D171,O$12:O170),2),IF(M171=0,0,ROUND(MIN(MIN(17300,TRUNC(0.75*(SUMIF($D$12:$D$2012,$D171,K$12:K$2012)+SUMIF($D$12:$D$2012,$D171,L$12:L$2012)),2)+SUMIF($D$12:$D171,$D171,AH$12:AH171))-SUMIF($D$12:$D170,$D171,O$12:O170)-SUMIF($D$12:$D$2012,$D171,N$12:N$2012),AH171),2))),"")</f>
        <v/>
      </c>
      <c r="P171" s="250" t="str">
        <f>IF(J171&lt;&gt;"",1000 - SUMIF($D$12:$D170,$D171,P$12:P170),"")</f>
        <v/>
      </c>
      <c r="Q171" s="106"/>
      <c r="R171" s="247"/>
      <c r="S171" s="247"/>
      <c r="T171" s="247"/>
      <c r="U171" s="248" t="str">
        <f>IF(AND(R171&lt;&gt;"",S171&lt;&gt;"",Q171&lt;&gt;""),ROUND(MIN(IF(OR(Q171="OZZ",Q171="ZZ"),5000,17300),TRUNC(0.75*(SUMIF($D$12:$D171,$D171,R$12:R171)+SUMIF($D$12:$D171,$D171,S$12:S171)),2)) - SUMIF($D$12:$D170,$D171,U$12:U170),2),"")</f>
        <v/>
      </c>
      <c r="V171" s="248" t="str">
        <f>IF(AND(R171&lt;&gt;"",S171&lt;&gt;"",T171&lt;&gt;"",Q171&lt;&gt;"",AL171&lt;&gt;""),IF(OR(Q171="OZZ",Q171="ZZ"),ROUND(0-SUMIF($D$12:$D170,$D171,V$12:V170),2),IF(T171=0,0,ROUND(MIN(MIN(17300,TRUNC(0.75*(SUMIF($D$12:$D$2012,$D171,R$12:R$2012)+SUMIF($D$12:$D$2012,$D171,S$12:S$2012)),2)+SUMIF($D$12:$D171,$D171,AL$12:AL171))-SUMIF($D$12:$D170,$D171,V$12:V170)-SUMIF($D$12:$D$2012,$D171,U$12:U$2012),AL171),2))),"")</f>
        <v/>
      </c>
      <c r="W171" s="250" t="str">
        <f>IF(Q171&lt;&gt;"",1000 - SUMIF($D$12:$D170,$D171,W$12:W170),"")</f>
        <v/>
      </c>
      <c r="X171" s="106"/>
      <c r="Y171" s="247"/>
      <c r="Z171" s="247"/>
      <c r="AA171" s="247"/>
      <c r="AB171" s="248" t="str">
        <f>IF(AND(Y171&lt;&gt;"",Z171&lt;&gt;"",X171&lt;&gt;""),ROUND(MIN(IF(OR(X171="OZZ",X171="ZZ"),5000,17300),TRUNC(0.75*(SUMIF($D$12:$D171,$D171,Y$12:Y171)+SUMIF($D$12:$D171,$D171,Z$12:Z171)),2)) - SUMIF($D$12:$D170,$D171,AB$12:AB170),2),"")</f>
        <v/>
      </c>
      <c r="AC171" s="251" t="str">
        <f>IF(AND(Y171&lt;&gt;"",Z171&lt;&gt;"",AA171&lt;&gt;"",X171&lt;&gt;"",AP171&lt;&gt;""),IF(OR(X171="OZZ",X171="ZZ"),ROUND(0-SUMIF($D$12:$D170,$D171,AC$12:AC170),2),IF(AA171=0,0,ROUND(MIN(MIN(17300,TRUNC(0.75*(SUMIF($D$12:$D$2012,$D171,Y$12:Y$2012)+SUMIF($D$12:$D$2012,$D171,Z$12:Z$2012)),2)+SUMIF($D$12:$D171,$D171,AP$12:AP171))-SUMIF($D$12:$D170,$D171,AC$12:AC170)-SUMIF($D$12:$D$2012,$D171,AB$12:AB$2012),AP171),2))),"")</f>
        <v/>
      </c>
      <c r="AD171" s="250" t="str">
        <f>IF(X171&lt;&gt;"",1000 - SUMIF($D$12:$D170,$D171,AD$12:AD170),"")</f>
        <v/>
      </c>
      <c r="AE171" s="252"/>
      <c r="AF171" s="253"/>
      <c r="AG171" s="254"/>
      <c r="AH171" s="255" t="str">
        <f t="shared" si="61"/>
        <v/>
      </c>
      <c r="AI171" s="256"/>
      <c r="AJ171" s="253"/>
      <c r="AK171" s="254"/>
      <c r="AL171" s="255" t="str">
        <f t="shared" si="62"/>
        <v/>
      </c>
      <c r="AM171" s="256"/>
      <c r="AN171" s="253"/>
      <c r="AO171" s="254"/>
      <c r="AP171" s="255" t="str">
        <f t="shared" si="42"/>
        <v/>
      </c>
      <c r="AQ171" s="116"/>
      <c r="AR171" s="116"/>
      <c r="AS171" s="117"/>
      <c r="AT171" s="118"/>
      <c r="AU171" s="119" t="str">
        <f>IF(D171&lt;&gt; "", IF(COUNTIF($D$12:$D171,$D171)&gt;1,0,IF(SUM(N171,U171,AB171)&gt;0,IF(AND(X171="",OR(Q171&lt;&gt;"",J171&lt;&gt;"")),IF(Q171&lt;&gt;"",Q171,IF(J171&lt;&gt;"",J171,0)),IF(AND(Q171&lt;&gt;"",J171&lt;&gt;"",Q171=J171),Q171,X171)),0)),"")</f>
        <v/>
      </c>
      <c r="AV171" s="119" t="str">
        <f>IF(D171&lt;&gt;"",IF(COUNTIF($D$12:$D171,$D171)&gt;1,0,IF(SUM(O171,V171,AC171)&gt;0,IF(AND(X171="",OR(Q171&lt;&gt;"",J171&lt;&gt;"")),IF(Q171&lt;&gt;"",Q171,IF(J171&lt;&gt;"",J171,0)),IF(AND(Q171&lt;&gt;"",J171&lt;&gt;"",Q171=J171),Q171,X171)),0)),"")</f>
        <v/>
      </c>
      <c r="AW171" s="119" t="str">
        <f>IF(D171&lt;&gt;"",IF(COUNTIF($D$12:$D171,$D171)&gt;1,0,IF(SUM(P171,W171,AD171)&gt;0,IF(AND(X171="",OR(Q171&lt;&gt;"",J171&lt;&gt;"")),IF(Q171&lt;&gt;"",Q171,IF(J171&lt;&gt;"",J171,0)),IF(AND(Q171&lt;&gt;"",J171&lt;&gt;"",Q171=J171),Q171,X171)),0)),"")</f>
        <v/>
      </c>
      <c r="AX171" s="118" t="str">
        <f t="shared" si="43"/>
        <v/>
      </c>
      <c r="AY171" s="118" t="str">
        <f t="shared" si="44"/>
        <v/>
      </c>
      <c r="AZ171" s="118" t="str">
        <f t="shared" si="45"/>
        <v/>
      </c>
      <c r="BA171" s="118" t="str">
        <f t="shared" si="46"/>
        <v/>
      </c>
      <c r="BB171" s="118" t="str">
        <f t="shared" si="47"/>
        <v/>
      </c>
      <c r="BC171" s="118" t="str">
        <f t="shared" si="48"/>
        <v/>
      </c>
      <c r="BD171" s="118" t="str">
        <f t="shared" si="49"/>
        <v/>
      </c>
      <c r="BE171" s="118" t="str">
        <f t="shared" si="50"/>
        <v/>
      </c>
      <c r="BF171" s="118" t="str">
        <f t="shared" si="51"/>
        <v/>
      </c>
      <c r="BG171" s="120"/>
      <c r="BH171" s="120" t="str">
        <f t="shared" si="52"/>
        <v/>
      </c>
      <c r="BI171" s="120" t="str">
        <f t="shared" si="53"/>
        <v/>
      </c>
      <c r="BJ171" s="121"/>
      <c r="BK171" s="120" t="str">
        <f t="shared" si="54"/>
        <v/>
      </c>
      <c r="BL171" s="120" t="str">
        <f t="shared" si="55"/>
        <v/>
      </c>
      <c r="BM171" s="120" t="str">
        <f t="shared" si="56"/>
        <v/>
      </c>
      <c r="BN171" s="120" t="str">
        <f t="shared" si="57"/>
        <v/>
      </c>
      <c r="BO171" s="98" t="str">
        <f t="shared" si="58"/>
        <v/>
      </c>
      <c r="BP171" s="98" t="str">
        <f t="shared" si="59"/>
        <v/>
      </c>
      <c r="BQ171" s="98"/>
      <c r="BR171" s="98"/>
      <c r="BS171" s="98"/>
      <c r="BT171" s="98"/>
      <c r="BU171" s="98"/>
      <c r="BV171" s="98"/>
      <c r="BW171" s="98"/>
      <c r="BX171" s="98"/>
      <c r="BY171" s="98"/>
      <c r="BZ171" s="98"/>
      <c r="CA171" s="98"/>
      <c r="CB171" s="98"/>
      <c r="CC171" s="98"/>
      <c r="CD171" s="98"/>
      <c r="CE171" s="98"/>
      <c r="CF171" s="98"/>
      <c r="CG171" s="98"/>
      <c r="CH171" s="98"/>
      <c r="CI171" s="98"/>
      <c r="CJ171" s="98"/>
      <c r="CK171" s="98"/>
      <c r="CL171" s="98"/>
      <c r="CM171" s="98"/>
      <c r="CN171" s="98"/>
      <c r="CO171" s="98"/>
      <c r="CP171" s="98"/>
      <c r="CQ171" s="98"/>
      <c r="CR171" s="98"/>
      <c r="CS171" s="98"/>
    </row>
    <row r="172" spans="1:97" s="4" customFormat="1" ht="18.75" customHeight="1" x14ac:dyDescent="0.2">
      <c r="A172" s="3">
        <f t="shared" si="60"/>
        <v>160</v>
      </c>
      <c r="B172" s="263"/>
      <c r="C172" s="263"/>
      <c r="D172" s="263"/>
      <c r="E172" s="259"/>
      <c r="F172" s="259"/>
      <c r="G172" s="43"/>
      <c r="H172" s="264"/>
      <c r="I172" s="261"/>
      <c r="J172" s="106"/>
      <c r="K172" s="247"/>
      <c r="L172" s="247"/>
      <c r="M172" s="247"/>
      <c r="N172" s="248" t="str">
        <f>IF(AND(K172&lt;&gt;"",L172&lt;&gt;"",J172&lt;&gt;""),ROUND(MIN(IF(OR(J172="OZZ",J172="ZZ"),5000,17300),TRUNC(0.75*(SUMIF($D$12:$D172,$D172,K$12:K172)+SUMIF($D$12:$D172,$D172,L$12:L172)),2)) - SUMIF($D$12:$D171,$D172,N$12:N171),2),"")</f>
        <v/>
      </c>
      <c r="O172" s="249" t="str">
        <f>IF(AND(K172&lt;&gt;"",L172&lt;&gt;"",M172&lt;&gt;"",J172&lt;&gt;"",AH172&lt;&gt;""),IF(OR(J172="OZZ",J172="ZZ"),ROUND(0-SUMIF($D$12:$D171,$D172,O$12:O171),2),IF(M172=0,0,ROUND(MIN(MIN(17300,TRUNC(0.75*(SUMIF($D$12:$D$2012,$D172,K$12:K$2012)+SUMIF($D$12:$D$2012,$D172,L$12:L$2012)),2)+SUMIF($D$12:$D172,$D172,AH$12:AH172))-SUMIF($D$12:$D171,$D172,O$12:O171)-SUMIF($D$12:$D$2012,$D172,N$12:N$2012),AH172),2))),"")</f>
        <v/>
      </c>
      <c r="P172" s="250" t="str">
        <f>IF(J172&lt;&gt;"",1000 - SUMIF($D$12:$D171,$D172,P$12:P171),"")</f>
        <v/>
      </c>
      <c r="Q172" s="106"/>
      <c r="R172" s="247"/>
      <c r="S172" s="247"/>
      <c r="T172" s="247"/>
      <c r="U172" s="248" t="str">
        <f>IF(AND(R172&lt;&gt;"",S172&lt;&gt;"",Q172&lt;&gt;""),ROUND(MIN(IF(OR(Q172="OZZ",Q172="ZZ"),5000,17300),TRUNC(0.75*(SUMIF($D$12:$D172,$D172,R$12:R172)+SUMIF($D$12:$D172,$D172,S$12:S172)),2)) - SUMIF($D$12:$D171,$D172,U$12:U171),2),"")</f>
        <v/>
      </c>
      <c r="V172" s="248" t="str">
        <f>IF(AND(R172&lt;&gt;"",S172&lt;&gt;"",T172&lt;&gt;"",Q172&lt;&gt;"",AL172&lt;&gt;""),IF(OR(Q172="OZZ",Q172="ZZ"),ROUND(0-SUMIF($D$12:$D171,$D172,V$12:V171),2),IF(T172=0,0,ROUND(MIN(MIN(17300,TRUNC(0.75*(SUMIF($D$12:$D$2012,$D172,R$12:R$2012)+SUMIF($D$12:$D$2012,$D172,S$12:S$2012)),2)+SUMIF($D$12:$D172,$D172,AL$12:AL172))-SUMIF($D$12:$D171,$D172,V$12:V171)-SUMIF($D$12:$D$2012,$D172,U$12:U$2012),AL172),2))),"")</f>
        <v/>
      </c>
      <c r="W172" s="250" t="str">
        <f>IF(Q172&lt;&gt;"",1000 - SUMIF($D$12:$D171,$D172,W$12:W171),"")</f>
        <v/>
      </c>
      <c r="X172" s="106"/>
      <c r="Y172" s="247"/>
      <c r="Z172" s="247"/>
      <c r="AA172" s="247"/>
      <c r="AB172" s="248" t="str">
        <f>IF(AND(Y172&lt;&gt;"",Z172&lt;&gt;"",X172&lt;&gt;""),ROUND(MIN(IF(OR(X172="OZZ",X172="ZZ"),5000,17300),TRUNC(0.75*(SUMIF($D$12:$D172,$D172,Y$12:Y172)+SUMIF($D$12:$D172,$D172,Z$12:Z172)),2)) - SUMIF($D$12:$D171,$D172,AB$12:AB171),2),"")</f>
        <v/>
      </c>
      <c r="AC172" s="251" t="str">
        <f>IF(AND(Y172&lt;&gt;"",Z172&lt;&gt;"",AA172&lt;&gt;"",X172&lt;&gt;"",AP172&lt;&gt;""),IF(OR(X172="OZZ",X172="ZZ"),ROUND(0-SUMIF($D$12:$D171,$D172,AC$12:AC171),2),IF(AA172=0,0,ROUND(MIN(MIN(17300,TRUNC(0.75*(SUMIF($D$12:$D$2012,$D172,Y$12:Y$2012)+SUMIF($D$12:$D$2012,$D172,Z$12:Z$2012)),2)+SUMIF($D$12:$D172,$D172,AP$12:AP172))-SUMIF($D$12:$D171,$D172,AC$12:AC171)-SUMIF($D$12:$D$2012,$D172,AB$12:AB$2012),AP172),2))),"")</f>
        <v/>
      </c>
      <c r="AD172" s="250" t="str">
        <f>IF(X172&lt;&gt;"",1000 - SUMIF($D$12:$D171,$D172,AD$12:AD171),"")</f>
        <v/>
      </c>
      <c r="AE172" s="252"/>
      <c r="AF172" s="253"/>
      <c r="AG172" s="254"/>
      <c r="AH172" s="255" t="str">
        <f t="shared" si="61"/>
        <v/>
      </c>
      <c r="AI172" s="256"/>
      <c r="AJ172" s="253"/>
      <c r="AK172" s="254"/>
      <c r="AL172" s="255" t="str">
        <f t="shared" si="62"/>
        <v/>
      </c>
      <c r="AM172" s="256"/>
      <c r="AN172" s="253"/>
      <c r="AO172" s="254"/>
      <c r="AP172" s="255" t="str">
        <f t="shared" si="42"/>
        <v/>
      </c>
      <c r="AQ172" s="116"/>
      <c r="AR172" s="116"/>
      <c r="AS172" s="117"/>
      <c r="AT172" s="118"/>
      <c r="AU172" s="119" t="str">
        <f>IF(D172&lt;&gt; "", IF(COUNTIF($D$12:$D172,$D172)&gt;1,0,IF(SUM(N172,U172,AB172)&gt;0,IF(AND(X172="",OR(Q172&lt;&gt;"",J172&lt;&gt;"")),IF(Q172&lt;&gt;"",Q172,IF(J172&lt;&gt;"",J172,0)),IF(AND(Q172&lt;&gt;"",J172&lt;&gt;"",Q172=J172),Q172,X172)),0)),"")</f>
        <v/>
      </c>
      <c r="AV172" s="119" t="str">
        <f>IF(D172&lt;&gt;"",IF(COUNTIF($D$12:$D172,$D172)&gt;1,0,IF(SUM(O172,V172,AC172)&gt;0,IF(AND(X172="",OR(Q172&lt;&gt;"",J172&lt;&gt;"")),IF(Q172&lt;&gt;"",Q172,IF(J172&lt;&gt;"",J172,0)),IF(AND(Q172&lt;&gt;"",J172&lt;&gt;"",Q172=J172),Q172,X172)),0)),"")</f>
        <v/>
      </c>
      <c r="AW172" s="119" t="str">
        <f>IF(D172&lt;&gt;"",IF(COUNTIF($D$12:$D172,$D172)&gt;1,0,IF(SUM(P172,W172,AD172)&gt;0,IF(AND(X172="",OR(Q172&lt;&gt;"",J172&lt;&gt;"")),IF(Q172&lt;&gt;"",Q172,IF(J172&lt;&gt;"",J172,0)),IF(AND(Q172&lt;&gt;"",J172&lt;&gt;"",Q172=J172),Q172,X172)),0)),"")</f>
        <v/>
      </c>
      <c r="AX172" s="118" t="str">
        <f t="shared" si="43"/>
        <v/>
      </c>
      <c r="AY172" s="118" t="str">
        <f t="shared" si="44"/>
        <v/>
      </c>
      <c r="AZ172" s="118" t="str">
        <f t="shared" si="45"/>
        <v/>
      </c>
      <c r="BA172" s="118" t="str">
        <f t="shared" si="46"/>
        <v/>
      </c>
      <c r="BB172" s="118" t="str">
        <f t="shared" si="47"/>
        <v/>
      </c>
      <c r="BC172" s="118" t="str">
        <f t="shared" si="48"/>
        <v/>
      </c>
      <c r="BD172" s="118" t="str">
        <f t="shared" si="49"/>
        <v/>
      </c>
      <c r="BE172" s="118" t="str">
        <f t="shared" si="50"/>
        <v/>
      </c>
      <c r="BF172" s="118" t="str">
        <f t="shared" si="51"/>
        <v/>
      </c>
      <c r="BG172" s="120"/>
      <c r="BH172" s="120" t="str">
        <f t="shared" si="52"/>
        <v/>
      </c>
      <c r="BI172" s="120" t="str">
        <f t="shared" si="53"/>
        <v/>
      </c>
      <c r="BJ172" s="121"/>
      <c r="BK172" s="120" t="str">
        <f t="shared" si="54"/>
        <v/>
      </c>
      <c r="BL172" s="120" t="str">
        <f t="shared" si="55"/>
        <v/>
      </c>
      <c r="BM172" s="120" t="str">
        <f t="shared" si="56"/>
        <v/>
      </c>
      <c r="BN172" s="120" t="str">
        <f t="shared" si="57"/>
        <v/>
      </c>
      <c r="BO172" s="98" t="str">
        <f t="shared" si="58"/>
        <v/>
      </c>
      <c r="BP172" s="98" t="str">
        <f t="shared" si="59"/>
        <v/>
      </c>
      <c r="BQ172" s="98"/>
      <c r="BR172" s="98"/>
      <c r="BS172" s="98"/>
      <c r="BT172" s="98"/>
      <c r="BU172" s="98"/>
      <c r="BV172" s="98"/>
      <c r="BW172" s="98"/>
      <c r="BX172" s="98"/>
      <c r="BY172" s="98"/>
      <c r="BZ172" s="98"/>
      <c r="CA172" s="98"/>
      <c r="CB172" s="98"/>
      <c r="CC172" s="98"/>
      <c r="CD172" s="98"/>
      <c r="CE172" s="98"/>
      <c r="CF172" s="98"/>
      <c r="CG172" s="98"/>
      <c r="CH172" s="98"/>
      <c r="CI172" s="98"/>
      <c r="CJ172" s="98"/>
      <c r="CK172" s="98"/>
      <c r="CL172" s="98"/>
      <c r="CM172" s="98"/>
      <c r="CN172" s="98"/>
      <c r="CO172" s="98"/>
      <c r="CP172" s="98"/>
      <c r="CQ172" s="98"/>
      <c r="CR172" s="98"/>
      <c r="CS172" s="98"/>
    </row>
    <row r="173" spans="1:97" s="4" customFormat="1" ht="18.75" customHeight="1" x14ac:dyDescent="0.2">
      <c r="A173" s="3">
        <f t="shared" si="60"/>
        <v>161</v>
      </c>
      <c r="B173" s="263"/>
      <c r="C173" s="263"/>
      <c r="D173" s="263"/>
      <c r="E173" s="259"/>
      <c r="F173" s="259"/>
      <c r="G173" s="43"/>
      <c r="H173" s="264"/>
      <c r="I173" s="261"/>
      <c r="J173" s="106"/>
      <c r="K173" s="247"/>
      <c r="L173" s="247"/>
      <c r="M173" s="247"/>
      <c r="N173" s="248" t="str">
        <f>IF(AND(K173&lt;&gt;"",L173&lt;&gt;"",J173&lt;&gt;""),ROUND(MIN(IF(OR(J173="OZZ",J173="ZZ"),5000,17300),TRUNC(0.75*(SUMIF($D$12:$D173,$D173,K$12:K173)+SUMIF($D$12:$D173,$D173,L$12:L173)),2)) - SUMIF($D$12:$D172,$D173,N$12:N172),2),"")</f>
        <v/>
      </c>
      <c r="O173" s="249" t="str">
        <f>IF(AND(K173&lt;&gt;"",L173&lt;&gt;"",M173&lt;&gt;"",J173&lt;&gt;"",AH173&lt;&gt;""),IF(OR(J173="OZZ",J173="ZZ"),ROUND(0-SUMIF($D$12:$D172,$D173,O$12:O172),2),IF(M173=0,0,ROUND(MIN(MIN(17300,TRUNC(0.75*(SUMIF($D$12:$D$2012,$D173,K$12:K$2012)+SUMIF($D$12:$D$2012,$D173,L$12:L$2012)),2)+SUMIF($D$12:$D173,$D173,AH$12:AH173))-SUMIF($D$12:$D172,$D173,O$12:O172)-SUMIF($D$12:$D$2012,$D173,N$12:N$2012),AH173),2))),"")</f>
        <v/>
      </c>
      <c r="P173" s="250" t="str">
        <f>IF(J173&lt;&gt;"",1000 - SUMIF($D$12:$D172,$D173,P$12:P172),"")</f>
        <v/>
      </c>
      <c r="Q173" s="106"/>
      <c r="R173" s="247"/>
      <c r="S173" s="247"/>
      <c r="T173" s="247"/>
      <c r="U173" s="248" t="str">
        <f>IF(AND(R173&lt;&gt;"",S173&lt;&gt;"",Q173&lt;&gt;""),ROUND(MIN(IF(OR(Q173="OZZ",Q173="ZZ"),5000,17300),TRUNC(0.75*(SUMIF($D$12:$D173,$D173,R$12:R173)+SUMIF($D$12:$D173,$D173,S$12:S173)),2)) - SUMIF($D$12:$D172,$D173,U$12:U172),2),"")</f>
        <v/>
      </c>
      <c r="V173" s="248" t="str">
        <f>IF(AND(R173&lt;&gt;"",S173&lt;&gt;"",T173&lt;&gt;"",Q173&lt;&gt;"",AL173&lt;&gt;""),IF(OR(Q173="OZZ",Q173="ZZ"),ROUND(0-SUMIF($D$12:$D172,$D173,V$12:V172),2),IF(T173=0,0,ROUND(MIN(MIN(17300,TRUNC(0.75*(SUMIF($D$12:$D$2012,$D173,R$12:R$2012)+SUMIF($D$12:$D$2012,$D173,S$12:S$2012)),2)+SUMIF($D$12:$D173,$D173,AL$12:AL173))-SUMIF($D$12:$D172,$D173,V$12:V172)-SUMIF($D$12:$D$2012,$D173,U$12:U$2012),AL173),2))),"")</f>
        <v/>
      </c>
      <c r="W173" s="250" t="str">
        <f>IF(Q173&lt;&gt;"",1000 - SUMIF($D$12:$D172,$D173,W$12:W172),"")</f>
        <v/>
      </c>
      <c r="X173" s="106"/>
      <c r="Y173" s="247"/>
      <c r="Z173" s="247"/>
      <c r="AA173" s="247"/>
      <c r="AB173" s="248" t="str">
        <f>IF(AND(Y173&lt;&gt;"",Z173&lt;&gt;"",X173&lt;&gt;""),ROUND(MIN(IF(OR(X173="OZZ",X173="ZZ"),5000,17300),TRUNC(0.75*(SUMIF($D$12:$D173,$D173,Y$12:Y173)+SUMIF($D$12:$D173,$D173,Z$12:Z173)),2)) - SUMIF($D$12:$D172,$D173,AB$12:AB172),2),"")</f>
        <v/>
      </c>
      <c r="AC173" s="251" t="str">
        <f>IF(AND(Y173&lt;&gt;"",Z173&lt;&gt;"",AA173&lt;&gt;"",X173&lt;&gt;"",AP173&lt;&gt;""),IF(OR(X173="OZZ",X173="ZZ"),ROUND(0-SUMIF($D$12:$D172,$D173,AC$12:AC172),2),IF(AA173=0,0,ROUND(MIN(MIN(17300,TRUNC(0.75*(SUMIF($D$12:$D$2012,$D173,Y$12:Y$2012)+SUMIF($D$12:$D$2012,$D173,Z$12:Z$2012)),2)+SUMIF($D$12:$D173,$D173,AP$12:AP173))-SUMIF($D$12:$D172,$D173,AC$12:AC172)-SUMIF($D$12:$D$2012,$D173,AB$12:AB$2012),AP173),2))),"")</f>
        <v/>
      </c>
      <c r="AD173" s="250" t="str">
        <f>IF(X173&lt;&gt;"",1000 - SUMIF($D$12:$D172,$D173,AD$12:AD172),"")</f>
        <v/>
      </c>
      <c r="AE173" s="252"/>
      <c r="AF173" s="253"/>
      <c r="AG173" s="254"/>
      <c r="AH173" s="255" t="str">
        <f t="shared" si="61"/>
        <v/>
      </c>
      <c r="AI173" s="256"/>
      <c r="AJ173" s="253"/>
      <c r="AK173" s="254"/>
      <c r="AL173" s="255" t="str">
        <f t="shared" si="62"/>
        <v/>
      </c>
      <c r="AM173" s="256"/>
      <c r="AN173" s="253"/>
      <c r="AO173" s="254"/>
      <c r="AP173" s="255" t="str">
        <f t="shared" si="42"/>
        <v/>
      </c>
      <c r="AQ173" s="116"/>
      <c r="AR173" s="116"/>
      <c r="AS173" s="117"/>
      <c r="AT173" s="118"/>
      <c r="AU173" s="119" t="str">
        <f>IF(D173&lt;&gt; "", IF(COUNTIF($D$12:$D173,$D173)&gt;1,0,IF(SUM(N173,U173,AB173)&gt;0,IF(AND(X173="",OR(Q173&lt;&gt;"",J173&lt;&gt;"")),IF(Q173&lt;&gt;"",Q173,IF(J173&lt;&gt;"",J173,0)),IF(AND(Q173&lt;&gt;"",J173&lt;&gt;"",Q173=J173),Q173,X173)),0)),"")</f>
        <v/>
      </c>
      <c r="AV173" s="119" t="str">
        <f>IF(D173&lt;&gt;"",IF(COUNTIF($D$12:$D173,$D173)&gt;1,0,IF(SUM(O173,V173,AC173)&gt;0,IF(AND(X173="",OR(Q173&lt;&gt;"",J173&lt;&gt;"")),IF(Q173&lt;&gt;"",Q173,IF(J173&lt;&gt;"",J173,0)),IF(AND(Q173&lt;&gt;"",J173&lt;&gt;"",Q173=J173),Q173,X173)),0)),"")</f>
        <v/>
      </c>
      <c r="AW173" s="119" t="str">
        <f>IF(D173&lt;&gt;"",IF(COUNTIF($D$12:$D173,$D173)&gt;1,0,IF(SUM(P173,W173,AD173)&gt;0,IF(AND(X173="",OR(Q173&lt;&gt;"",J173&lt;&gt;"")),IF(Q173&lt;&gt;"",Q173,IF(J173&lt;&gt;"",J173,0)),IF(AND(Q173&lt;&gt;"",J173&lt;&gt;"",Q173=J173),Q173,X173)),0)),"")</f>
        <v/>
      </c>
      <c r="AX173" s="118" t="str">
        <f t="shared" si="43"/>
        <v/>
      </c>
      <c r="AY173" s="118" t="str">
        <f t="shared" si="44"/>
        <v/>
      </c>
      <c r="AZ173" s="118" t="str">
        <f t="shared" si="45"/>
        <v/>
      </c>
      <c r="BA173" s="118" t="str">
        <f t="shared" si="46"/>
        <v/>
      </c>
      <c r="BB173" s="118" t="str">
        <f t="shared" si="47"/>
        <v/>
      </c>
      <c r="BC173" s="118" t="str">
        <f t="shared" si="48"/>
        <v/>
      </c>
      <c r="BD173" s="118" t="str">
        <f t="shared" si="49"/>
        <v/>
      </c>
      <c r="BE173" s="118" t="str">
        <f t="shared" si="50"/>
        <v/>
      </c>
      <c r="BF173" s="118" t="str">
        <f t="shared" si="51"/>
        <v/>
      </c>
      <c r="BG173" s="120"/>
      <c r="BH173" s="120" t="str">
        <f t="shared" si="52"/>
        <v/>
      </c>
      <c r="BI173" s="120" t="str">
        <f t="shared" si="53"/>
        <v/>
      </c>
      <c r="BJ173" s="121"/>
      <c r="BK173" s="120" t="str">
        <f t="shared" si="54"/>
        <v/>
      </c>
      <c r="BL173" s="120" t="str">
        <f t="shared" si="55"/>
        <v/>
      </c>
      <c r="BM173" s="120" t="str">
        <f t="shared" si="56"/>
        <v/>
      </c>
      <c r="BN173" s="120" t="str">
        <f t="shared" si="57"/>
        <v/>
      </c>
      <c r="BO173" s="98" t="str">
        <f t="shared" si="58"/>
        <v/>
      </c>
      <c r="BP173" s="98" t="str">
        <f t="shared" si="59"/>
        <v/>
      </c>
      <c r="BQ173" s="98"/>
      <c r="BR173" s="98"/>
      <c r="BS173" s="98"/>
      <c r="BT173" s="98"/>
      <c r="BU173" s="98"/>
      <c r="BV173" s="98"/>
      <c r="BW173" s="98"/>
      <c r="BX173" s="98"/>
      <c r="BY173" s="98"/>
      <c r="BZ173" s="98"/>
      <c r="CA173" s="98"/>
      <c r="CB173" s="98"/>
      <c r="CC173" s="98"/>
      <c r="CD173" s="98"/>
      <c r="CE173" s="98"/>
      <c r="CF173" s="98"/>
      <c r="CG173" s="98"/>
      <c r="CH173" s="98"/>
      <c r="CI173" s="98"/>
      <c r="CJ173" s="98"/>
      <c r="CK173" s="98"/>
      <c r="CL173" s="98"/>
      <c r="CM173" s="98"/>
      <c r="CN173" s="98"/>
      <c r="CO173" s="98"/>
      <c r="CP173" s="98"/>
      <c r="CQ173" s="98"/>
      <c r="CR173" s="98"/>
      <c r="CS173" s="98"/>
    </row>
    <row r="174" spans="1:97" s="4" customFormat="1" ht="18.75" customHeight="1" x14ac:dyDescent="0.2">
      <c r="A174" s="3">
        <f t="shared" si="60"/>
        <v>162</v>
      </c>
      <c r="B174" s="263"/>
      <c r="C174" s="263"/>
      <c r="D174" s="263"/>
      <c r="E174" s="259"/>
      <c r="F174" s="259"/>
      <c r="G174" s="43"/>
      <c r="H174" s="264"/>
      <c r="I174" s="261"/>
      <c r="J174" s="106"/>
      <c r="K174" s="247"/>
      <c r="L174" s="247"/>
      <c r="M174" s="247"/>
      <c r="N174" s="248" t="str">
        <f>IF(AND(K174&lt;&gt;"",L174&lt;&gt;"",J174&lt;&gt;""),ROUND(MIN(IF(OR(J174="OZZ",J174="ZZ"),5000,17300),TRUNC(0.75*(SUMIF($D$12:$D174,$D174,K$12:K174)+SUMIF($D$12:$D174,$D174,L$12:L174)),2)) - SUMIF($D$12:$D173,$D174,N$12:N173),2),"")</f>
        <v/>
      </c>
      <c r="O174" s="249" t="str">
        <f>IF(AND(K174&lt;&gt;"",L174&lt;&gt;"",M174&lt;&gt;"",J174&lt;&gt;"",AH174&lt;&gt;""),IF(OR(J174="OZZ",J174="ZZ"),ROUND(0-SUMIF($D$12:$D173,$D174,O$12:O173),2),IF(M174=0,0,ROUND(MIN(MIN(17300,TRUNC(0.75*(SUMIF($D$12:$D$2012,$D174,K$12:K$2012)+SUMIF($D$12:$D$2012,$D174,L$12:L$2012)),2)+SUMIF($D$12:$D174,$D174,AH$12:AH174))-SUMIF($D$12:$D173,$D174,O$12:O173)-SUMIF($D$12:$D$2012,$D174,N$12:N$2012),AH174),2))),"")</f>
        <v/>
      </c>
      <c r="P174" s="250" t="str">
        <f>IF(J174&lt;&gt;"",1000 - SUMIF($D$12:$D173,$D174,P$12:P173),"")</f>
        <v/>
      </c>
      <c r="Q174" s="106"/>
      <c r="R174" s="247"/>
      <c r="S174" s="247"/>
      <c r="T174" s="247"/>
      <c r="U174" s="248" t="str">
        <f>IF(AND(R174&lt;&gt;"",S174&lt;&gt;"",Q174&lt;&gt;""),ROUND(MIN(IF(OR(Q174="OZZ",Q174="ZZ"),5000,17300),TRUNC(0.75*(SUMIF($D$12:$D174,$D174,R$12:R174)+SUMIF($D$12:$D174,$D174,S$12:S174)),2)) - SUMIF($D$12:$D173,$D174,U$12:U173),2),"")</f>
        <v/>
      </c>
      <c r="V174" s="248" t="str">
        <f>IF(AND(R174&lt;&gt;"",S174&lt;&gt;"",T174&lt;&gt;"",Q174&lt;&gt;"",AL174&lt;&gt;""),IF(OR(Q174="OZZ",Q174="ZZ"),ROUND(0-SUMIF($D$12:$D173,$D174,V$12:V173),2),IF(T174=0,0,ROUND(MIN(MIN(17300,TRUNC(0.75*(SUMIF($D$12:$D$2012,$D174,R$12:R$2012)+SUMIF($D$12:$D$2012,$D174,S$12:S$2012)),2)+SUMIF($D$12:$D174,$D174,AL$12:AL174))-SUMIF($D$12:$D173,$D174,V$12:V173)-SUMIF($D$12:$D$2012,$D174,U$12:U$2012),AL174),2))),"")</f>
        <v/>
      </c>
      <c r="W174" s="250" t="str">
        <f>IF(Q174&lt;&gt;"",1000 - SUMIF($D$12:$D173,$D174,W$12:W173),"")</f>
        <v/>
      </c>
      <c r="X174" s="106"/>
      <c r="Y174" s="247"/>
      <c r="Z174" s="247"/>
      <c r="AA174" s="247"/>
      <c r="AB174" s="248" t="str">
        <f>IF(AND(Y174&lt;&gt;"",Z174&lt;&gt;"",X174&lt;&gt;""),ROUND(MIN(IF(OR(X174="OZZ",X174="ZZ"),5000,17300),TRUNC(0.75*(SUMIF($D$12:$D174,$D174,Y$12:Y174)+SUMIF($D$12:$D174,$D174,Z$12:Z174)),2)) - SUMIF($D$12:$D173,$D174,AB$12:AB173),2),"")</f>
        <v/>
      </c>
      <c r="AC174" s="251" t="str">
        <f>IF(AND(Y174&lt;&gt;"",Z174&lt;&gt;"",AA174&lt;&gt;"",X174&lt;&gt;"",AP174&lt;&gt;""),IF(OR(X174="OZZ",X174="ZZ"),ROUND(0-SUMIF($D$12:$D173,$D174,AC$12:AC173),2),IF(AA174=0,0,ROUND(MIN(MIN(17300,TRUNC(0.75*(SUMIF($D$12:$D$2012,$D174,Y$12:Y$2012)+SUMIF($D$12:$D$2012,$D174,Z$12:Z$2012)),2)+SUMIF($D$12:$D174,$D174,AP$12:AP174))-SUMIF($D$12:$D173,$D174,AC$12:AC173)-SUMIF($D$12:$D$2012,$D174,AB$12:AB$2012),AP174),2))),"")</f>
        <v/>
      </c>
      <c r="AD174" s="250" t="str">
        <f>IF(X174&lt;&gt;"",1000 - SUMIF($D$12:$D173,$D174,AD$12:AD173),"")</f>
        <v/>
      </c>
      <c r="AE174" s="252"/>
      <c r="AF174" s="253"/>
      <c r="AG174" s="254"/>
      <c r="AH174" s="255" t="str">
        <f t="shared" si="61"/>
        <v/>
      </c>
      <c r="AI174" s="256"/>
      <c r="AJ174" s="253"/>
      <c r="AK174" s="254"/>
      <c r="AL174" s="255" t="str">
        <f t="shared" si="62"/>
        <v/>
      </c>
      <c r="AM174" s="256"/>
      <c r="AN174" s="253"/>
      <c r="AO174" s="254"/>
      <c r="AP174" s="255" t="str">
        <f t="shared" si="42"/>
        <v/>
      </c>
      <c r="AQ174" s="116"/>
      <c r="AR174" s="116"/>
      <c r="AS174" s="117"/>
      <c r="AT174" s="118"/>
      <c r="AU174" s="119" t="str">
        <f>IF(D174&lt;&gt; "", IF(COUNTIF($D$12:$D174,$D174)&gt;1,0,IF(SUM(N174,U174,AB174)&gt;0,IF(AND(X174="",OR(Q174&lt;&gt;"",J174&lt;&gt;"")),IF(Q174&lt;&gt;"",Q174,IF(J174&lt;&gt;"",J174,0)),IF(AND(Q174&lt;&gt;"",J174&lt;&gt;"",Q174=J174),Q174,X174)),0)),"")</f>
        <v/>
      </c>
      <c r="AV174" s="119" t="str">
        <f>IF(D174&lt;&gt;"",IF(COUNTIF($D$12:$D174,$D174)&gt;1,0,IF(SUM(O174,V174,AC174)&gt;0,IF(AND(X174="",OR(Q174&lt;&gt;"",J174&lt;&gt;"")),IF(Q174&lt;&gt;"",Q174,IF(J174&lt;&gt;"",J174,0)),IF(AND(Q174&lt;&gt;"",J174&lt;&gt;"",Q174=J174),Q174,X174)),0)),"")</f>
        <v/>
      </c>
      <c r="AW174" s="119" t="str">
        <f>IF(D174&lt;&gt;"",IF(COUNTIF($D$12:$D174,$D174)&gt;1,0,IF(SUM(P174,W174,AD174)&gt;0,IF(AND(X174="",OR(Q174&lt;&gt;"",J174&lt;&gt;"")),IF(Q174&lt;&gt;"",Q174,IF(J174&lt;&gt;"",J174,0)),IF(AND(Q174&lt;&gt;"",J174&lt;&gt;"",Q174=J174),Q174,X174)),0)),"")</f>
        <v/>
      </c>
      <c r="AX174" s="118" t="str">
        <f t="shared" si="43"/>
        <v/>
      </c>
      <c r="AY174" s="118" t="str">
        <f t="shared" si="44"/>
        <v/>
      </c>
      <c r="AZ174" s="118" t="str">
        <f t="shared" si="45"/>
        <v/>
      </c>
      <c r="BA174" s="118" t="str">
        <f t="shared" si="46"/>
        <v/>
      </c>
      <c r="BB174" s="118" t="str">
        <f t="shared" si="47"/>
        <v/>
      </c>
      <c r="BC174" s="118" t="str">
        <f t="shared" si="48"/>
        <v/>
      </c>
      <c r="BD174" s="118" t="str">
        <f t="shared" si="49"/>
        <v/>
      </c>
      <c r="BE174" s="118" t="str">
        <f t="shared" si="50"/>
        <v/>
      </c>
      <c r="BF174" s="118" t="str">
        <f t="shared" si="51"/>
        <v/>
      </c>
      <c r="BG174" s="120"/>
      <c r="BH174" s="120" t="str">
        <f t="shared" si="52"/>
        <v/>
      </c>
      <c r="BI174" s="120" t="str">
        <f t="shared" si="53"/>
        <v/>
      </c>
      <c r="BJ174" s="121"/>
      <c r="BK174" s="120" t="str">
        <f t="shared" si="54"/>
        <v/>
      </c>
      <c r="BL174" s="120" t="str">
        <f t="shared" si="55"/>
        <v/>
      </c>
      <c r="BM174" s="120" t="str">
        <f t="shared" si="56"/>
        <v/>
      </c>
      <c r="BN174" s="120" t="str">
        <f t="shared" si="57"/>
        <v/>
      </c>
      <c r="BO174" s="98" t="str">
        <f t="shared" si="58"/>
        <v/>
      </c>
      <c r="BP174" s="98" t="str">
        <f t="shared" si="59"/>
        <v/>
      </c>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row>
    <row r="175" spans="1:97" s="4" customFormat="1" ht="18.75" customHeight="1" x14ac:dyDescent="0.2">
      <c r="A175" s="3">
        <f t="shared" si="60"/>
        <v>163</v>
      </c>
      <c r="B175" s="263"/>
      <c r="C175" s="263"/>
      <c r="D175" s="263"/>
      <c r="E175" s="259"/>
      <c r="F175" s="259"/>
      <c r="G175" s="43"/>
      <c r="H175" s="264"/>
      <c r="I175" s="261"/>
      <c r="J175" s="106"/>
      <c r="K175" s="247"/>
      <c r="L175" s="247"/>
      <c r="M175" s="247"/>
      <c r="N175" s="248" t="str">
        <f>IF(AND(K175&lt;&gt;"",L175&lt;&gt;"",J175&lt;&gt;""),ROUND(MIN(IF(OR(J175="OZZ",J175="ZZ"),5000,17300),TRUNC(0.75*(SUMIF($D$12:$D175,$D175,K$12:K175)+SUMIF($D$12:$D175,$D175,L$12:L175)),2)) - SUMIF($D$12:$D174,$D175,N$12:N174),2),"")</f>
        <v/>
      </c>
      <c r="O175" s="249" t="str">
        <f>IF(AND(K175&lt;&gt;"",L175&lt;&gt;"",M175&lt;&gt;"",J175&lt;&gt;"",AH175&lt;&gt;""),IF(OR(J175="OZZ",J175="ZZ"),ROUND(0-SUMIF($D$12:$D174,$D175,O$12:O174),2),IF(M175=0,0,ROUND(MIN(MIN(17300,TRUNC(0.75*(SUMIF($D$12:$D$2012,$D175,K$12:K$2012)+SUMIF($D$12:$D$2012,$D175,L$12:L$2012)),2)+SUMIF($D$12:$D175,$D175,AH$12:AH175))-SUMIF($D$12:$D174,$D175,O$12:O174)-SUMIF($D$12:$D$2012,$D175,N$12:N$2012),AH175),2))),"")</f>
        <v/>
      </c>
      <c r="P175" s="250" t="str">
        <f>IF(J175&lt;&gt;"",1000 - SUMIF($D$12:$D174,$D175,P$12:P174),"")</f>
        <v/>
      </c>
      <c r="Q175" s="106"/>
      <c r="R175" s="247"/>
      <c r="S175" s="247"/>
      <c r="T175" s="247"/>
      <c r="U175" s="248" t="str">
        <f>IF(AND(R175&lt;&gt;"",S175&lt;&gt;"",Q175&lt;&gt;""),ROUND(MIN(IF(OR(Q175="OZZ",Q175="ZZ"),5000,17300),TRUNC(0.75*(SUMIF($D$12:$D175,$D175,R$12:R175)+SUMIF($D$12:$D175,$D175,S$12:S175)),2)) - SUMIF($D$12:$D174,$D175,U$12:U174),2),"")</f>
        <v/>
      </c>
      <c r="V175" s="248" t="str">
        <f>IF(AND(R175&lt;&gt;"",S175&lt;&gt;"",T175&lt;&gt;"",Q175&lt;&gt;"",AL175&lt;&gt;""),IF(OR(Q175="OZZ",Q175="ZZ"),ROUND(0-SUMIF($D$12:$D174,$D175,V$12:V174),2),IF(T175=0,0,ROUND(MIN(MIN(17300,TRUNC(0.75*(SUMIF($D$12:$D$2012,$D175,R$12:R$2012)+SUMIF($D$12:$D$2012,$D175,S$12:S$2012)),2)+SUMIF($D$12:$D175,$D175,AL$12:AL175))-SUMIF($D$12:$D174,$D175,V$12:V174)-SUMIF($D$12:$D$2012,$D175,U$12:U$2012),AL175),2))),"")</f>
        <v/>
      </c>
      <c r="W175" s="250" t="str">
        <f>IF(Q175&lt;&gt;"",1000 - SUMIF($D$12:$D174,$D175,W$12:W174),"")</f>
        <v/>
      </c>
      <c r="X175" s="106"/>
      <c r="Y175" s="247"/>
      <c r="Z175" s="247"/>
      <c r="AA175" s="247"/>
      <c r="AB175" s="248" t="str">
        <f>IF(AND(Y175&lt;&gt;"",Z175&lt;&gt;"",X175&lt;&gt;""),ROUND(MIN(IF(OR(X175="OZZ",X175="ZZ"),5000,17300),TRUNC(0.75*(SUMIF($D$12:$D175,$D175,Y$12:Y175)+SUMIF($D$12:$D175,$D175,Z$12:Z175)),2)) - SUMIF($D$12:$D174,$D175,AB$12:AB174),2),"")</f>
        <v/>
      </c>
      <c r="AC175" s="251" t="str">
        <f>IF(AND(Y175&lt;&gt;"",Z175&lt;&gt;"",AA175&lt;&gt;"",X175&lt;&gt;"",AP175&lt;&gt;""),IF(OR(X175="OZZ",X175="ZZ"),ROUND(0-SUMIF($D$12:$D174,$D175,AC$12:AC174),2),IF(AA175=0,0,ROUND(MIN(MIN(17300,TRUNC(0.75*(SUMIF($D$12:$D$2012,$D175,Y$12:Y$2012)+SUMIF($D$12:$D$2012,$D175,Z$12:Z$2012)),2)+SUMIF($D$12:$D175,$D175,AP$12:AP175))-SUMIF($D$12:$D174,$D175,AC$12:AC174)-SUMIF($D$12:$D$2012,$D175,AB$12:AB$2012),AP175),2))),"")</f>
        <v/>
      </c>
      <c r="AD175" s="250" t="str">
        <f>IF(X175&lt;&gt;"",1000 - SUMIF($D$12:$D174,$D175,AD$12:AD174),"")</f>
        <v/>
      </c>
      <c r="AE175" s="252"/>
      <c r="AF175" s="253"/>
      <c r="AG175" s="254"/>
      <c r="AH175" s="255" t="str">
        <f t="shared" si="61"/>
        <v/>
      </c>
      <c r="AI175" s="256"/>
      <c r="AJ175" s="253"/>
      <c r="AK175" s="254"/>
      <c r="AL175" s="255" t="str">
        <f t="shared" si="62"/>
        <v/>
      </c>
      <c r="AM175" s="256"/>
      <c r="AN175" s="253"/>
      <c r="AO175" s="254"/>
      <c r="AP175" s="255" t="str">
        <f t="shared" si="42"/>
        <v/>
      </c>
      <c r="AQ175" s="116"/>
      <c r="AR175" s="116"/>
      <c r="AS175" s="117"/>
      <c r="AT175" s="118"/>
      <c r="AU175" s="119" t="str">
        <f>IF(D175&lt;&gt; "", IF(COUNTIF($D$12:$D175,$D175)&gt;1,0,IF(SUM(N175,U175,AB175)&gt;0,IF(AND(X175="",OR(Q175&lt;&gt;"",J175&lt;&gt;"")),IF(Q175&lt;&gt;"",Q175,IF(J175&lt;&gt;"",J175,0)),IF(AND(Q175&lt;&gt;"",J175&lt;&gt;"",Q175=J175),Q175,X175)),0)),"")</f>
        <v/>
      </c>
      <c r="AV175" s="119" t="str">
        <f>IF(D175&lt;&gt;"",IF(COUNTIF($D$12:$D175,$D175)&gt;1,0,IF(SUM(O175,V175,AC175)&gt;0,IF(AND(X175="",OR(Q175&lt;&gt;"",J175&lt;&gt;"")),IF(Q175&lt;&gt;"",Q175,IF(J175&lt;&gt;"",J175,0)),IF(AND(Q175&lt;&gt;"",J175&lt;&gt;"",Q175=J175),Q175,X175)),0)),"")</f>
        <v/>
      </c>
      <c r="AW175" s="119" t="str">
        <f>IF(D175&lt;&gt;"",IF(COUNTIF($D$12:$D175,$D175)&gt;1,0,IF(SUM(P175,W175,AD175)&gt;0,IF(AND(X175="",OR(Q175&lt;&gt;"",J175&lt;&gt;"")),IF(Q175&lt;&gt;"",Q175,IF(J175&lt;&gt;"",J175,0)),IF(AND(Q175&lt;&gt;"",J175&lt;&gt;"",Q175=J175),Q175,X175)),0)),"")</f>
        <v/>
      </c>
      <c r="AX175" s="118" t="str">
        <f t="shared" si="43"/>
        <v/>
      </c>
      <c r="AY175" s="118" t="str">
        <f t="shared" si="44"/>
        <v/>
      </c>
      <c r="AZ175" s="118" t="str">
        <f t="shared" si="45"/>
        <v/>
      </c>
      <c r="BA175" s="118" t="str">
        <f t="shared" si="46"/>
        <v/>
      </c>
      <c r="BB175" s="118" t="str">
        <f t="shared" si="47"/>
        <v/>
      </c>
      <c r="BC175" s="118" t="str">
        <f t="shared" si="48"/>
        <v/>
      </c>
      <c r="BD175" s="118" t="str">
        <f t="shared" si="49"/>
        <v/>
      </c>
      <c r="BE175" s="118" t="str">
        <f t="shared" si="50"/>
        <v/>
      </c>
      <c r="BF175" s="118" t="str">
        <f t="shared" si="51"/>
        <v/>
      </c>
      <c r="BG175" s="120"/>
      <c r="BH175" s="120" t="str">
        <f t="shared" si="52"/>
        <v/>
      </c>
      <c r="BI175" s="120" t="str">
        <f t="shared" si="53"/>
        <v/>
      </c>
      <c r="BJ175" s="121"/>
      <c r="BK175" s="120" t="str">
        <f t="shared" si="54"/>
        <v/>
      </c>
      <c r="BL175" s="120" t="str">
        <f t="shared" si="55"/>
        <v/>
      </c>
      <c r="BM175" s="120" t="str">
        <f t="shared" si="56"/>
        <v/>
      </c>
      <c r="BN175" s="120" t="str">
        <f t="shared" si="57"/>
        <v/>
      </c>
      <c r="BO175" s="98" t="str">
        <f t="shared" si="58"/>
        <v/>
      </c>
      <c r="BP175" s="98" t="str">
        <f t="shared" si="59"/>
        <v/>
      </c>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row>
    <row r="176" spans="1:97" s="4" customFormat="1" ht="18.75" customHeight="1" x14ac:dyDescent="0.2">
      <c r="A176" s="3">
        <f t="shared" si="60"/>
        <v>164</v>
      </c>
      <c r="B176" s="263"/>
      <c r="C176" s="263"/>
      <c r="D176" s="263"/>
      <c r="E176" s="259"/>
      <c r="F176" s="259"/>
      <c r="G176" s="43"/>
      <c r="H176" s="264"/>
      <c r="I176" s="261"/>
      <c r="J176" s="106"/>
      <c r="K176" s="247"/>
      <c r="L176" s="247"/>
      <c r="M176" s="247"/>
      <c r="N176" s="248" t="str">
        <f>IF(AND(K176&lt;&gt;"",L176&lt;&gt;"",J176&lt;&gt;""),ROUND(MIN(IF(OR(J176="OZZ",J176="ZZ"),5000,17300),TRUNC(0.75*(SUMIF($D$12:$D176,$D176,K$12:K176)+SUMIF($D$12:$D176,$D176,L$12:L176)),2)) - SUMIF($D$12:$D175,$D176,N$12:N175),2),"")</f>
        <v/>
      </c>
      <c r="O176" s="249" t="str">
        <f>IF(AND(K176&lt;&gt;"",L176&lt;&gt;"",M176&lt;&gt;"",J176&lt;&gt;"",AH176&lt;&gt;""),IF(OR(J176="OZZ",J176="ZZ"),ROUND(0-SUMIF($D$12:$D175,$D176,O$12:O175),2),IF(M176=0,0,ROUND(MIN(MIN(17300,TRUNC(0.75*(SUMIF($D$12:$D$2012,$D176,K$12:K$2012)+SUMIF($D$12:$D$2012,$D176,L$12:L$2012)),2)+SUMIF($D$12:$D176,$D176,AH$12:AH176))-SUMIF($D$12:$D175,$D176,O$12:O175)-SUMIF($D$12:$D$2012,$D176,N$12:N$2012),AH176),2))),"")</f>
        <v/>
      </c>
      <c r="P176" s="250" t="str">
        <f>IF(J176&lt;&gt;"",1000 - SUMIF($D$12:$D175,$D176,P$12:P175),"")</f>
        <v/>
      </c>
      <c r="Q176" s="106"/>
      <c r="R176" s="247"/>
      <c r="S176" s="247"/>
      <c r="T176" s="247"/>
      <c r="U176" s="248" t="str">
        <f>IF(AND(R176&lt;&gt;"",S176&lt;&gt;"",Q176&lt;&gt;""),ROUND(MIN(IF(OR(Q176="OZZ",Q176="ZZ"),5000,17300),TRUNC(0.75*(SUMIF($D$12:$D176,$D176,R$12:R176)+SUMIF($D$12:$D176,$D176,S$12:S176)),2)) - SUMIF($D$12:$D175,$D176,U$12:U175),2),"")</f>
        <v/>
      </c>
      <c r="V176" s="248" t="str">
        <f>IF(AND(R176&lt;&gt;"",S176&lt;&gt;"",T176&lt;&gt;"",Q176&lt;&gt;"",AL176&lt;&gt;""),IF(OR(Q176="OZZ",Q176="ZZ"),ROUND(0-SUMIF($D$12:$D175,$D176,V$12:V175),2),IF(T176=0,0,ROUND(MIN(MIN(17300,TRUNC(0.75*(SUMIF($D$12:$D$2012,$D176,R$12:R$2012)+SUMIF($D$12:$D$2012,$D176,S$12:S$2012)),2)+SUMIF($D$12:$D176,$D176,AL$12:AL176))-SUMIF($D$12:$D175,$D176,V$12:V175)-SUMIF($D$12:$D$2012,$D176,U$12:U$2012),AL176),2))),"")</f>
        <v/>
      </c>
      <c r="W176" s="250" t="str">
        <f>IF(Q176&lt;&gt;"",1000 - SUMIF($D$12:$D175,$D176,W$12:W175),"")</f>
        <v/>
      </c>
      <c r="X176" s="106"/>
      <c r="Y176" s="247"/>
      <c r="Z176" s="247"/>
      <c r="AA176" s="247"/>
      <c r="AB176" s="248" t="str">
        <f>IF(AND(Y176&lt;&gt;"",Z176&lt;&gt;"",X176&lt;&gt;""),ROUND(MIN(IF(OR(X176="OZZ",X176="ZZ"),5000,17300),TRUNC(0.75*(SUMIF($D$12:$D176,$D176,Y$12:Y176)+SUMIF($D$12:$D176,$D176,Z$12:Z176)),2)) - SUMIF($D$12:$D175,$D176,AB$12:AB175),2),"")</f>
        <v/>
      </c>
      <c r="AC176" s="251" t="str">
        <f>IF(AND(Y176&lt;&gt;"",Z176&lt;&gt;"",AA176&lt;&gt;"",X176&lt;&gt;"",AP176&lt;&gt;""),IF(OR(X176="OZZ",X176="ZZ"),ROUND(0-SUMIF($D$12:$D175,$D176,AC$12:AC175),2),IF(AA176=0,0,ROUND(MIN(MIN(17300,TRUNC(0.75*(SUMIF($D$12:$D$2012,$D176,Y$12:Y$2012)+SUMIF($D$12:$D$2012,$D176,Z$12:Z$2012)),2)+SUMIF($D$12:$D176,$D176,AP$12:AP176))-SUMIF($D$12:$D175,$D176,AC$12:AC175)-SUMIF($D$12:$D$2012,$D176,AB$12:AB$2012),AP176),2))),"")</f>
        <v/>
      </c>
      <c r="AD176" s="250" t="str">
        <f>IF(X176&lt;&gt;"",1000 - SUMIF($D$12:$D175,$D176,AD$12:AD175),"")</f>
        <v/>
      </c>
      <c r="AE176" s="252"/>
      <c r="AF176" s="253"/>
      <c r="AG176" s="254"/>
      <c r="AH176" s="255" t="str">
        <f t="shared" si="61"/>
        <v/>
      </c>
      <c r="AI176" s="256"/>
      <c r="AJ176" s="253"/>
      <c r="AK176" s="254"/>
      <c r="AL176" s="255" t="str">
        <f t="shared" si="62"/>
        <v/>
      </c>
      <c r="AM176" s="256"/>
      <c r="AN176" s="253"/>
      <c r="AO176" s="254"/>
      <c r="AP176" s="255" t="str">
        <f t="shared" si="42"/>
        <v/>
      </c>
      <c r="AQ176" s="116"/>
      <c r="AR176" s="116"/>
      <c r="AS176" s="117"/>
      <c r="AT176" s="118"/>
      <c r="AU176" s="119" t="str">
        <f>IF(D176&lt;&gt; "", IF(COUNTIF($D$12:$D176,$D176)&gt;1,0,IF(SUM(N176,U176,AB176)&gt;0,IF(AND(X176="",OR(Q176&lt;&gt;"",J176&lt;&gt;"")),IF(Q176&lt;&gt;"",Q176,IF(J176&lt;&gt;"",J176,0)),IF(AND(Q176&lt;&gt;"",J176&lt;&gt;"",Q176=J176),Q176,X176)),0)),"")</f>
        <v/>
      </c>
      <c r="AV176" s="119" t="str">
        <f>IF(D176&lt;&gt;"",IF(COUNTIF($D$12:$D176,$D176)&gt;1,0,IF(SUM(O176,V176,AC176)&gt;0,IF(AND(X176="",OR(Q176&lt;&gt;"",J176&lt;&gt;"")),IF(Q176&lt;&gt;"",Q176,IF(J176&lt;&gt;"",J176,0)),IF(AND(Q176&lt;&gt;"",J176&lt;&gt;"",Q176=J176),Q176,X176)),0)),"")</f>
        <v/>
      </c>
      <c r="AW176" s="119" t="str">
        <f>IF(D176&lt;&gt;"",IF(COUNTIF($D$12:$D176,$D176)&gt;1,0,IF(SUM(P176,W176,AD176)&gt;0,IF(AND(X176="",OR(Q176&lt;&gt;"",J176&lt;&gt;"")),IF(Q176&lt;&gt;"",Q176,IF(J176&lt;&gt;"",J176,0)),IF(AND(Q176&lt;&gt;"",J176&lt;&gt;"",Q176=J176),Q176,X176)),0)),"")</f>
        <v/>
      </c>
      <c r="AX176" s="118" t="str">
        <f t="shared" si="43"/>
        <v/>
      </c>
      <c r="AY176" s="118" t="str">
        <f t="shared" si="44"/>
        <v/>
      </c>
      <c r="AZ176" s="118" t="str">
        <f t="shared" si="45"/>
        <v/>
      </c>
      <c r="BA176" s="118" t="str">
        <f t="shared" si="46"/>
        <v/>
      </c>
      <c r="BB176" s="118" t="str">
        <f t="shared" si="47"/>
        <v/>
      </c>
      <c r="BC176" s="118" t="str">
        <f t="shared" si="48"/>
        <v/>
      </c>
      <c r="BD176" s="118" t="str">
        <f t="shared" si="49"/>
        <v/>
      </c>
      <c r="BE176" s="118" t="str">
        <f t="shared" si="50"/>
        <v/>
      </c>
      <c r="BF176" s="118" t="str">
        <f t="shared" si="51"/>
        <v/>
      </c>
      <c r="BG176" s="120"/>
      <c r="BH176" s="120" t="str">
        <f t="shared" si="52"/>
        <v/>
      </c>
      <c r="BI176" s="120" t="str">
        <f t="shared" si="53"/>
        <v/>
      </c>
      <c r="BJ176" s="121"/>
      <c r="BK176" s="120" t="str">
        <f t="shared" si="54"/>
        <v/>
      </c>
      <c r="BL176" s="120" t="str">
        <f t="shared" si="55"/>
        <v/>
      </c>
      <c r="BM176" s="120" t="str">
        <f t="shared" si="56"/>
        <v/>
      </c>
      <c r="BN176" s="120" t="str">
        <f t="shared" si="57"/>
        <v/>
      </c>
      <c r="BO176" s="98" t="str">
        <f t="shared" si="58"/>
        <v/>
      </c>
      <c r="BP176" s="98" t="str">
        <f t="shared" si="59"/>
        <v/>
      </c>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row>
    <row r="177" spans="1:97" s="4" customFormat="1" ht="18.75" customHeight="1" x14ac:dyDescent="0.2">
      <c r="A177" s="3">
        <f t="shared" si="60"/>
        <v>165</v>
      </c>
      <c r="B177" s="263"/>
      <c r="C177" s="263"/>
      <c r="D177" s="263"/>
      <c r="E177" s="259"/>
      <c r="F177" s="259"/>
      <c r="G177" s="43"/>
      <c r="H177" s="264"/>
      <c r="I177" s="261"/>
      <c r="J177" s="106"/>
      <c r="K177" s="247"/>
      <c r="L177" s="247"/>
      <c r="M177" s="247"/>
      <c r="N177" s="248" t="str">
        <f>IF(AND(K177&lt;&gt;"",L177&lt;&gt;"",J177&lt;&gt;""),ROUND(MIN(IF(OR(J177="OZZ",J177="ZZ"),5000,17300),TRUNC(0.75*(SUMIF($D$12:$D177,$D177,K$12:K177)+SUMIF($D$12:$D177,$D177,L$12:L177)),2)) - SUMIF($D$12:$D176,$D177,N$12:N176),2),"")</f>
        <v/>
      </c>
      <c r="O177" s="249" t="str">
        <f>IF(AND(K177&lt;&gt;"",L177&lt;&gt;"",M177&lt;&gt;"",J177&lt;&gt;"",AH177&lt;&gt;""),IF(OR(J177="OZZ",J177="ZZ"),ROUND(0-SUMIF($D$12:$D176,$D177,O$12:O176),2),IF(M177=0,0,ROUND(MIN(MIN(17300,TRUNC(0.75*(SUMIF($D$12:$D$2012,$D177,K$12:K$2012)+SUMIF($D$12:$D$2012,$D177,L$12:L$2012)),2)+SUMIF($D$12:$D177,$D177,AH$12:AH177))-SUMIF($D$12:$D176,$D177,O$12:O176)-SUMIF($D$12:$D$2012,$D177,N$12:N$2012),AH177),2))),"")</f>
        <v/>
      </c>
      <c r="P177" s="250" t="str">
        <f>IF(J177&lt;&gt;"",1000 - SUMIF($D$12:$D176,$D177,P$12:P176),"")</f>
        <v/>
      </c>
      <c r="Q177" s="106"/>
      <c r="R177" s="247"/>
      <c r="S177" s="247"/>
      <c r="T177" s="247"/>
      <c r="U177" s="248" t="str">
        <f>IF(AND(R177&lt;&gt;"",S177&lt;&gt;"",Q177&lt;&gt;""),ROUND(MIN(IF(OR(Q177="OZZ",Q177="ZZ"),5000,17300),TRUNC(0.75*(SUMIF($D$12:$D177,$D177,R$12:R177)+SUMIF($D$12:$D177,$D177,S$12:S177)),2)) - SUMIF($D$12:$D176,$D177,U$12:U176),2),"")</f>
        <v/>
      </c>
      <c r="V177" s="248" t="str">
        <f>IF(AND(R177&lt;&gt;"",S177&lt;&gt;"",T177&lt;&gt;"",Q177&lt;&gt;"",AL177&lt;&gt;""),IF(OR(Q177="OZZ",Q177="ZZ"),ROUND(0-SUMIF($D$12:$D176,$D177,V$12:V176),2),IF(T177=0,0,ROUND(MIN(MIN(17300,TRUNC(0.75*(SUMIF($D$12:$D$2012,$D177,R$12:R$2012)+SUMIF($D$12:$D$2012,$D177,S$12:S$2012)),2)+SUMIF($D$12:$D177,$D177,AL$12:AL177))-SUMIF($D$12:$D176,$D177,V$12:V176)-SUMIF($D$12:$D$2012,$D177,U$12:U$2012),AL177),2))),"")</f>
        <v/>
      </c>
      <c r="W177" s="250" t="str">
        <f>IF(Q177&lt;&gt;"",1000 - SUMIF($D$12:$D176,$D177,W$12:W176),"")</f>
        <v/>
      </c>
      <c r="X177" s="106"/>
      <c r="Y177" s="247"/>
      <c r="Z177" s="247"/>
      <c r="AA177" s="247"/>
      <c r="AB177" s="248" t="str">
        <f>IF(AND(Y177&lt;&gt;"",Z177&lt;&gt;"",X177&lt;&gt;""),ROUND(MIN(IF(OR(X177="OZZ",X177="ZZ"),5000,17300),TRUNC(0.75*(SUMIF($D$12:$D177,$D177,Y$12:Y177)+SUMIF($D$12:$D177,$D177,Z$12:Z177)),2)) - SUMIF($D$12:$D176,$D177,AB$12:AB176),2),"")</f>
        <v/>
      </c>
      <c r="AC177" s="251" t="str">
        <f>IF(AND(Y177&lt;&gt;"",Z177&lt;&gt;"",AA177&lt;&gt;"",X177&lt;&gt;"",AP177&lt;&gt;""),IF(OR(X177="OZZ",X177="ZZ"),ROUND(0-SUMIF($D$12:$D176,$D177,AC$12:AC176),2),IF(AA177=0,0,ROUND(MIN(MIN(17300,TRUNC(0.75*(SUMIF($D$12:$D$2012,$D177,Y$12:Y$2012)+SUMIF($D$12:$D$2012,$D177,Z$12:Z$2012)),2)+SUMIF($D$12:$D177,$D177,AP$12:AP177))-SUMIF($D$12:$D176,$D177,AC$12:AC176)-SUMIF($D$12:$D$2012,$D177,AB$12:AB$2012),AP177),2))),"")</f>
        <v/>
      </c>
      <c r="AD177" s="250" t="str">
        <f>IF(X177&lt;&gt;"",1000 - SUMIF($D$12:$D176,$D177,AD$12:AD176),"")</f>
        <v/>
      </c>
      <c r="AE177" s="252"/>
      <c r="AF177" s="253"/>
      <c r="AG177" s="254"/>
      <c r="AH177" s="255" t="str">
        <f t="shared" si="61"/>
        <v/>
      </c>
      <c r="AI177" s="256"/>
      <c r="AJ177" s="253"/>
      <c r="AK177" s="254"/>
      <c r="AL177" s="255" t="str">
        <f t="shared" si="62"/>
        <v/>
      </c>
      <c r="AM177" s="256"/>
      <c r="AN177" s="253"/>
      <c r="AO177" s="254"/>
      <c r="AP177" s="255" t="str">
        <f t="shared" si="42"/>
        <v/>
      </c>
      <c r="AQ177" s="116"/>
      <c r="AR177" s="116"/>
      <c r="AS177" s="117"/>
      <c r="AT177" s="118"/>
      <c r="AU177" s="119" t="str">
        <f>IF(D177&lt;&gt; "", IF(COUNTIF($D$12:$D177,$D177)&gt;1,0,IF(SUM(N177,U177,AB177)&gt;0,IF(AND(X177="",OR(Q177&lt;&gt;"",J177&lt;&gt;"")),IF(Q177&lt;&gt;"",Q177,IF(J177&lt;&gt;"",J177,0)),IF(AND(Q177&lt;&gt;"",J177&lt;&gt;"",Q177=J177),Q177,X177)),0)),"")</f>
        <v/>
      </c>
      <c r="AV177" s="119" t="str">
        <f>IF(D177&lt;&gt;"",IF(COUNTIF($D$12:$D177,$D177)&gt;1,0,IF(SUM(O177,V177,AC177)&gt;0,IF(AND(X177="",OR(Q177&lt;&gt;"",J177&lt;&gt;"")),IF(Q177&lt;&gt;"",Q177,IF(J177&lt;&gt;"",J177,0)),IF(AND(Q177&lt;&gt;"",J177&lt;&gt;"",Q177=J177),Q177,X177)),0)),"")</f>
        <v/>
      </c>
      <c r="AW177" s="119" t="str">
        <f>IF(D177&lt;&gt;"",IF(COUNTIF($D$12:$D177,$D177)&gt;1,0,IF(SUM(P177,W177,AD177)&gt;0,IF(AND(X177="",OR(Q177&lt;&gt;"",J177&lt;&gt;"")),IF(Q177&lt;&gt;"",Q177,IF(J177&lt;&gt;"",J177,0)),IF(AND(Q177&lt;&gt;"",J177&lt;&gt;"",Q177=J177),Q177,X177)),0)),"")</f>
        <v/>
      </c>
      <c r="AX177" s="118" t="str">
        <f t="shared" si="43"/>
        <v/>
      </c>
      <c r="AY177" s="118" t="str">
        <f t="shared" si="44"/>
        <v/>
      </c>
      <c r="AZ177" s="118" t="str">
        <f t="shared" si="45"/>
        <v/>
      </c>
      <c r="BA177" s="118" t="str">
        <f t="shared" si="46"/>
        <v/>
      </c>
      <c r="BB177" s="118" t="str">
        <f t="shared" si="47"/>
        <v/>
      </c>
      <c r="BC177" s="118" t="str">
        <f t="shared" si="48"/>
        <v/>
      </c>
      <c r="BD177" s="118" t="str">
        <f t="shared" si="49"/>
        <v/>
      </c>
      <c r="BE177" s="118" t="str">
        <f t="shared" si="50"/>
        <v/>
      </c>
      <c r="BF177" s="118" t="str">
        <f t="shared" si="51"/>
        <v/>
      </c>
      <c r="BG177" s="120"/>
      <c r="BH177" s="120" t="str">
        <f t="shared" si="52"/>
        <v/>
      </c>
      <c r="BI177" s="120" t="str">
        <f t="shared" si="53"/>
        <v/>
      </c>
      <c r="BJ177" s="121"/>
      <c r="BK177" s="120" t="str">
        <f t="shared" si="54"/>
        <v/>
      </c>
      <c r="BL177" s="120" t="str">
        <f t="shared" si="55"/>
        <v/>
      </c>
      <c r="BM177" s="120" t="str">
        <f t="shared" si="56"/>
        <v/>
      </c>
      <c r="BN177" s="120" t="str">
        <f t="shared" si="57"/>
        <v/>
      </c>
      <c r="BO177" s="98" t="str">
        <f t="shared" si="58"/>
        <v/>
      </c>
      <c r="BP177" s="98" t="str">
        <f t="shared" si="59"/>
        <v/>
      </c>
      <c r="BQ177" s="98"/>
      <c r="BR177" s="98"/>
      <c r="BS177" s="98"/>
      <c r="BT177" s="98"/>
      <c r="BU177" s="98"/>
      <c r="BV177" s="98"/>
      <c r="BW177" s="98"/>
      <c r="BX177" s="98"/>
      <c r="BY177" s="98"/>
      <c r="BZ177" s="98"/>
      <c r="CA177" s="98"/>
      <c r="CB177" s="98"/>
      <c r="CC177" s="98"/>
      <c r="CD177" s="98"/>
      <c r="CE177" s="98"/>
      <c r="CF177" s="98"/>
      <c r="CG177" s="98"/>
      <c r="CH177" s="98"/>
      <c r="CI177" s="98"/>
      <c r="CJ177" s="98"/>
      <c r="CK177" s="98"/>
      <c r="CL177" s="98"/>
      <c r="CM177" s="98"/>
      <c r="CN177" s="98"/>
      <c r="CO177" s="98"/>
      <c r="CP177" s="98"/>
      <c r="CQ177" s="98"/>
      <c r="CR177" s="98"/>
      <c r="CS177" s="98"/>
    </row>
    <row r="178" spans="1:97" s="4" customFormat="1" ht="18.75" customHeight="1" x14ac:dyDescent="0.2">
      <c r="A178" s="3">
        <f t="shared" si="60"/>
        <v>166</v>
      </c>
      <c r="B178" s="263"/>
      <c r="C178" s="263"/>
      <c r="D178" s="263"/>
      <c r="E178" s="259"/>
      <c r="F178" s="259"/>
      <c r="G178" s="43"/>
      <c r="H178" s="264"/>
      <c r="I178" s="261"/>
      <c r="J178" s="106"/>
      <c r="K178" s="247"/>
      <c r="L178" s="247"/>
      <c r="M178" s="247"/>
      <c r="N178" s="248" t="str">
        <f>IF(AND(K178&lt;&gt;"",L178&lt;&gt;"",J178&lt;&gt;""),ROUND(MIN(IF(OR(J178="OZZ",J178="ZZ"),5000,17300),TRUNC(0.75*(SUMIF($D$12:$D178,$D178,K$12:K178)+SUMIF($D$12:$D178,$D178,L$12:L178)),2)) - SUMIF($D$12:$D177,$D178,N$12:N177),2),"")</f>
        <v/>
      </c>
      <c r="O178" s="249" t="str">
        <f>IF(AND(K178&lt;&gt;"",L178&lt;&gt;"",M178&lt;&gt;"",J178&lt;&gt;"",AH178&lt;&gt;""),IF(OR(J178="OZZ",J178="ZZ"),ROUND(0-SUMIF($D$12:$D177,$D178,O$12:O177),2),IF(M178=0,0,ROUND(MIN(MIN(17300,TRUNC(0.75*(SUMIF($D$12:$D$2012,$D178,K$12:K$2012)+SUMIF($D$12:$D$2012,$D178,L$12:L$2012)),2)+SUMIF($D$12:$D178,$D178,AH$12:AH178))-SUMIF($D$12:$D177,$D178,O$12:O177)-SUMIF($D$12:$D$2012,$D178,N$12:N$2012),AH178),2))),"")</f>
        <v/>
      </c>
      <c r="P178" s="250" t="str">
        <f>IF(J178&lt;&gt;"",1000 - SUMIF($D$12:$D177,$D178,P$12:P177),"")</f>
        <v/>
      </c>
      <c r="Q178" s="106"/>
      <c r="R178" s="247"/>
      <c r="S178" s="247"/>
      <c r="T178" s="247"/>
      <c r="U178" s="248" t="str">
        <f>IF(AND(R178&lt;&gt;"",S178&lt;&gt;"",Q178&lt;&gt;""),ROUND(MIN(IF(OR(Q178="OZZ",Q178="ZZ"),5000,17300),TRUNC(0.75*(SUMIF($D$12:$D178,$D178,R$12:R178)+SUMIF($D$12:$D178,$D178,S$12:S178)),2)) - SUMIF($D$12:$D177,$D178,U$12:U177),2),"")</f>
        <v/>
      </c>
      <c r="V178" s="248" t="str">
        <f>IF(AND(R178&lt;&gt;"",S178&lt;&gt;"",T178&lt;&gt;"",Q178&lt;&gt;"",AL178&lt;&gt;""),IF(OR(Q178="OZZ",Q178="ZZ"),ROUND(0-SUMIF($D$12:$D177,$D178,V$12:V177),2),IF(T178=0,0,ROUND(MIN(MIN(17300,TRUNC(0.75*(SUMIF($D$12:$D$2012,$D178,R$12:R$2012)+SUMIF($D$12:$D$2012,$D178,S$12:S$2012)),2)+SUMIF($D$12:$D178,$D178,AL$12:AL178))-SUMIF($D$12:$D177,$D178,V$12:V177)-SUMIF($D$12:$D$2012,$D178,U$12:U$2012),AL178),2))),"")</f>
        <v/>
      </c>
      <c r="W178" s="250" t="str">
        <f>IF(Q178&lt;&gt;"",1000 - SUMIF($D$12:$D177,$D178,W$12:W177),"")</f>
        <v/>
      </c>
      <c r="X178" s="106"/>
      <c r="Y178" s="247"/>
      <c r="Z178" s="247"/>
      <c r="AA178" s="247"/>
      <c r="AB178" s="248" t="str">
        <f>IF(AND(Y178&lt;&gt;"",Z178&lt;&gt;"",X178&lt;&gt;""),ROUND(MIN(IF(OR(X178="OZZ",X178="ZZ"),5000,17300),TRUNC(0.75*(SUMIF($D$12:$D178,$D178,Y$12:Y178)+SUMIF($D$12:$D178,$D178,Z$12:Z178)),2)) - SUMIF($D$12:$D177,$D178,AB$12:AB177),2),"")</f>
        <v/>
      </c>
      <c r="AC178" s="251" t="str">
        <f>IF(AND(Y178&lt;&gt;"",Z178&lt;&gt;"",AA178&lt;&gt;"",X178&lt;&gt;"",AP178&lt;&gt;""),IF(OR(X178="OZZ",X178="ZZ"),ROUND(0-SUMIF($D$12:$D177,$D178,AC$12:AC177),2),IF(AA178=0,0,ROUND(MIN(MIN(17300,TRUNC(0.75*(SUMIF($D$12:$D$2012,$D178,Y$12:Y$2012)+SUMIF($D$12:$D$2012,$D178,Z$12:Z$2012)),2)+SUMIF($D$12:$D178,$D178,AP$12:AP178))-SUMIF($D$12:$D177,$D178,AC$12:AC177)-SUMIF($D$12:$D$2012,$D178,AB$12:AB$2012),AP178),2))),"")</f>
        <v/>
      </c>
      <c r="AD178" s="250" t="str">
        <f>IF(X178&lt;&gt;"",1000 - SUMIF($D$12:$D177,$D178,AD$12:AD177),"")</f>
        <v/>
      </c>
      <c r="AE178" s="252"/>
      <c r="AF178" s="253"/>
      <c r="AG178" s="254"/>
      <c r="AH178" s="255" t="str">
        <f t="shared" si="61"/>
        <v/>
      </c>
      <c r="AI178" s="256"/>
      <c r="AJ178" s="253"/>
      <c r="AK178" s="254"/>
      <c r="AL178" s="255" t="str">
        <f t="shared" si="62"/>
        <v/>
      </c>
      <c r="AM178" s="256"/>
      <c r="AN178" s="253"/>
      <c r="AO178" s="254"/>
      <c r="AP178" s="255" t="str">
        <f t="shared" si="42"/>
        <v/>
      </c>
      <c r="AQ178" s="116"/>
      <c r="AR178" s="116"/>
      <c r="AS178" s="117"/>
      <c r="AT178" s="118"/>
      <c r="AU178" s="119" t="str">
        <f>IF(D178&lt;&gt; "", IF(COUNTIF($D$12:$D178,$D178)&gt;1,0,IF(SUM(N178,U178,AB178)&gt;0,IF(AND(X178="",OR(Q178&lt;&gt;"",J178&lt;&gt;"")),IF(Q178&lt;&gt;"",Q178,IF(J178&lt;&gt;"",J178,0)),IF(AND(Q178&lt;&gt;"",J178&lt;&gt;"",Q178=J178),Q178,X178)),0)),"")</f>
        <v/>
      </c>
      <c r="AV178" s="119" t="str">
        <f>IF(D178&lt;&gt;"",IF(COUNTIF($D$12:$D178,$D178)&gt;1,0,IF(SUM(O178,V178,AC178)&gt;0,IF(AND(X178="",OR(Q178&lt;&gt;"",J178&lt;&gt;"")),IF(Q178&lt;&gt;"",Q178,IF(J178&lt;&gt;"",J178,0)),IF(AND(Q178&lt;&gt;"",J178&lt;&gt;"",Q178=J178),Q178,X178)),0)),"")</f>
        <v/>
      </c>
      <c r="AW178" s="119" t="str">
        <f>IF(D178&lt;&gt;"",IF(COUNTIF($D$12:$D178,$D178)&gt;1,0,IF(SUM(P178,W178,AD178)&gt;0,IF(AND(X178="",OR(Q178&lt;&gt;"",J178&lt;&gt;"")),IF(Q178&lt;&gt;"",Q178,IF(J178&lt;&gt;"",J178,0)),IF(AND(Q178&lt;&gt;"",J178&lt;&gt;"",Q178=J178),Q178,X178)),0)),"")</f>
        <v/>
      </c>
      <c r="AX178" s="118" t="str">
        <f t="shared" si="43"/>
        <v/>
      </c>
      <c r="AY178" s="118" t="str">
        <f t="shared" si="44"/>
        <v/>
      </c>
      <c r="AZ178" s="118" t="str">
        <f t="shared" si="45"/>
        <v/>
      </c>
      <c r="BA178" s="118" t="str">
        <f t="shared" si="46"/>
        <v/>
      </c>
      <c r="BB178" s="118" t="str">
        <f t="shared" si="47"/>
        <v/>
      </c>
      <c r="BC178" s="118" t="str">
        <f t="shared" si="48"/>
        <v/>
      </c>
      <c r="BD178" s="118" t="str">
        <f t="shared" si="49"/>
        <v/>
      </c>
      <c r="BE178" s="118" t="str">
        <f t="shared" si="50"/>
        <v/>
      </c>
      <c r="BF178" s="118" t="str">
        <f t="shared" si="51"/>
        <v/>
      </c>
      <c r="BG178" s="120"/>
      <c r="BH178" s="120" t="str">
        <f t="shared" si="52"/>
        <v/>
      </c>
      <c r="BI178" s="120" t="str">
        <f t="shared" si="53"/>
        <v/>
      </c>
      <c r="BJ178" s="121"/>
      <c r="BK178" s="120" t="str">
        <f t="shared" si="54"/>
        <v/>
      </c>
      <c r="BL178" s="120" t="str">
        <f t="shared" si="55"/>
        <v/>
      </c>
      <c r="BM178" s="120" t="str">
        <f t="shared" si="56"/>
        <v/>
      </c>
      <c r="BN178" s="120" t="str">
        <f t="shared" si="57"/>
        <v/>
      </c>
      <c r="BO178" s="98" t="str">
        <f t="shared" si="58"/>
        <v/>
      </c>
      <c r="BP178" s="98" t="str">
        <f t="shared" si="59"/>
        <v/>
      </c>
      <c r="BQ178" s="98"/>
      <c r="BR178" s="98"/>
      <c r="BS178" s="98"/>
      <c r="BT178" s="98"/>
      <c r="BU178" s="98"/>
      <c r="BV178" s="98"/>
      <c r="BW178" s="98"/>
      <c r="BX178" s="98"/>
      <c r="BY178" s="98"/>
      <c r="BZ178" s="98"/>
      <c r="CA178" s="98"/>
      <c r="CB178" s="98"/>
      <c r="CC178" s="98"/>
      <c r="CD178" s="98"/>
      <c r="CE178" s="98"/>
      <c r="CF178" s="98"/>
      <c r="CG178" s="98"/>
      <c r="CH178" s="98"/>
      <c r="CI178" s="98"/>
      <c r="CJ178" s="98"/>
      <c r="CK178" s="98"/>
      <c r="CL178" s="98"/>
      <c r="CM178" s="98"/>
      <c r="CN178" s="98"/>
      <c r="CO178" s="98"/>
      <c r="CP178" s="98"/>
      <c r="CQ178" s="98"/>
      <c r="CR178" s="98"/>
      <c r="CS178" s="98"/>
    </row>
    <row r="179" spans="1:97" s="4" customFormat="1" ht="18.75" customHeight="1" x14ac:dyDescent="0.2">
      <c r="A179" s="3">
        <f t="shared" si="60"/>
        <v>167</v>
      </c>
      <c r="B179" s="263"/>
      <c r="C179" s="263"/>
      <c r="D179" s="263"/>
      <c r="E179" s="259"/>
      <c r="F179" s="259"/>
      <c r="G179" s="43"/>
      <c r="H179" s="264"/>
      <c r="I179" s="261"/>
      <c r="J179" s="106"/>
      <c r="K179" s="247"/>
      <c r="L179" s="247"/>
      <c r="M179" s="247"/>
      <c r="N179" s="248" t="str">
        <f>IF(AND(K179&lt;&gt;"",L179&lt;&gt;"",J179&lt;&gt;""),ROUND(MIN(IF(OR(J179="OZZ",J179="ZZ"),5000,17300),TRUNC(0.75*(SUMIF($D$12:$D179,$D179,K$12:K179)+SUMIF($D$12:$D179,$D179,L$12:L179)),2)) - SUMIF($D$12:$D178,$D179,N$12:N178),2),"")</f>
        <v/>
      </c>
      <c r="O179" s="249" t="str">
        <f>IF(AND(K179&lt;&gt;"",L179&lt;&gt;"",M179&lt;&gt;"",J179&lt;&gt;"",AH179&lt;&gt;""),IF(OR(J179="OZZ",J179="ZZ"),ROUND(0-SUMIF($D$12:$D178,$D179,O$12:O178),2),IF(M179=0,0,ROUND(MIN(MIN(17300,TRUNC(0.75*(SUMIF($D$12:$D$2012,$D179,K$12:K$2012)+SUMIF($D$12:$D$2012,$D179,L$12:L$2012)),2)+SUMIF($D$12:$D179,$D179,AH$12:AH179))-SUMIF($D$12:$D178,$D179,O$12:O178)-SUMIF($D$12:$D$2012,$D179,N$12:N$2012),AH179),2))),"")</f>
        <v/>
      </c>
      <c r="P179" s="250" t="str">
        <f>IF(J179&lt;&gt;"",1000 - SUMIF($D$12:$D178,$D179,P$12:P178),"")</f>
        <v/>
      </c>
      <c r="Q179" s="106"/>
      <c r="R179" s="247"/>
      <c r="S179" s="247"/>
      <c r="T179" s="247"/>
      <c r="U179" s="248" t="str">
        <f>IF(AND(R179&lt;&gt;"",S179&lt;&gt;"",Q179&lt;&gt;""),ROUND(MIN(IF(OR(Q179="OZZ",Q179="ZZ"),5000,17300),TRUNC(0.75*(SUMIF($D$12:$D179,$D179,R$12:R179)+SUMIF($D$12:$D179,$D179,S$12:S179)),2)) - SUMIF($D$12:$D178,$D179,U$12:U178),2),"")</f>
        <v/>
      </c>
      <c r="V179" s="248" t="str">
        <f>IF(AND(R179&lt;&gt;"",S179&lt;&gt;"",T179&lt;&gt;"",Q179&lt;&gt;"",AL179&lt;&gt;""),IF(OR(Q179="OZZ",Q179="ZZ"),ROUND(0-SUMIF($D$12:$D178,$D179,V$12:V178),2),IF(T179=0,0,ROUND(MIN(MIN(17300,TRUNC(0.75*(SUMIF($D$12:$D$2012,$D179,R$12:R$2012)+SUMIF($D$12:$D$2012,$D179,S$12:S$2012)),2)+SUMIF($D$12:$D179,$D179,AL$12:AL179))-SUMIF($D$12:$D178,$D179,V$12:V178)-SUMIF($D$12:$D$2012,$D179,U$12:U$2012),AL179),2))),"")</f>
        <v/>
      </c>
      <c r="W179" s="250" t="str">
        <f>IF(Q179&lt;&gt;"",1000 - SUMIF($D$12:$D178,$D179,W$12:W178),"")</f>
        <v/>
      </c>
      <c r="X179" s="106"/>
      <c r="Y179" s="247"/>
      <c r="Z179" s="247"/>
      <c r="AA179" s="247"/>
      <c r="AB179" s="248" t="str">
        <f>IF(AND(Y179&lt;&gt;"",Z179&lt;&gt;"",X179&lt;&gt;""),ROUND(MIN(IF(OR(X179="OZZ",X179="ZZ"),5000,17300),TRUNC(0.75*(SUMIF($D$12:$D179,$D179,Y$12:Y179)+SUMIF($D$12:$D179,$D179,Z$12:Z179)),2)) - SUMIF($D$12:$D178,$D179,AB$12:AB178),2),"")</f>
        <v/>
      </c>
      <c r="AC179" s="251" t="str">
        <f>IF(AND(Y179&lt;&gt;"",Z179&lt;&gt;"",AA179&lt;&gt;"",X179&lt;&gt;"",AP179&lt;&gt;""),IF(OR(X179="OZZ",X179="ZZ"),ROUND(0-SUMIF($D$12:$D178,$D179,AC$12:AC178),2),IF(AA179=0,0,ROUND(MIN(MIN(17300,TRUNC(0.75*(SUMIF($D$12:$D$2012,$D179,Y$12:Y$2012)+SUMIF($D$12:$D$2012,$D179,Z$12:Z$2012)),2)+SUMIF($D$12:$D179,$D179,AP$12:AP179))-SUMIF($D$12:$D178,$D179,AC$12:AC178)-SUMIF($D$12:$D$2012,$D179,AB$12:AB$2012),AP179),2))),"")</f>
        <v/>
      </c>
      <c r="AD179" s="250" t="str">
        <f>IF(X179&lt;&gt;"",1000 - SUMIF($D$12:$D178,$D179,AD$12:AD178),"")</f>
        <v/>
      </c>
      <c r="AE179" s="252"/>
      <c r="AF179" s="253"/>
      <c r="AG179" s="254"/>
      <c r="AH179" s="255" t="str">
        <f t="shared" si="61"/>
        <v/>
      </c>
      <c r="AI179" s="256"/>
      <c r="AJ179" s="253"/>
      <c r="AK179" s="254"/>
      <c r="AL179" s="255" t="str">
        <f t="shared" si="62"/>
        <v/>
      </c>
      <c r="AM179" s="256"/>
      <c r="AN179" s="253"/>
      <c r="AO179" s="254"/>
      <c r="AP179" s="255" t="str">
        <f t="shared" si="42"/>
        <v/>
      </c>
      <c r="AQ179" s="116"/>
      <c r="AR179" s="116"/>
      <c r="AS179" s="117"/>
      <c r="AT179" s="118"/>
      <c r="AU179" s="119" t="str">
        <f>IF(D179&lt;&gt; "", IF(COUNTIF($D$12:$D179,$D179)&gt;1,0,IF(SUM(N179,U179,AB179)&gt;0,IF(AND(X179="",OR(Q179&lt;&gt;"",J179&lt;&gt;"")),IF(Q179&lt;&gt;"",Q179,IF(J179&lt;&gt;"",J179,0)),IF(AND(Q179&lt;&gt;"",J179&lt;&gt;"",Q179=J179),Q179,X179)),0)),"")</f>
        <v/>
      </c>
      <c r="AV179" s="119" t="str">
        <f>IF(D179&lt;&gt;"",IF(COUNTIF($D$12:$D179,$D179)&gt;1,0,IF(SUM(O179,V179,AC179)&gt;0,IF(AND(X179="",OR(Q179&lt;&gt;"",J179&lt;&gt;"")),IF(Q179&lt;&gt;"",Q179,IF(J179&lt;&gt;"",J179,0)),IF(AND(Q179&lt;&gt;"",J179&lt;&gt;"",Q179=J179),Q179,X179)),0)),"")</f>
        <v/>
      </c>
      <c r="AW179" s="119" t="str">
        <f>IF(D179&lt;&gt;"",IF(COUNTIF($D$12:$D179,$D179)&gt;1,0,IF(SUM(P179,W179,AD179)&gt;0,IF(AND(X179="",OR(Q179&lt;&gt;"",J179&lt;&gt;"")),IF(Q179&lt;&gt;"",Q179,IF(J179&lt;&gt;"",J179,0)),IF(AND(Q179&lt;&gt;"",J179&lt;&gt;"",Q179=J179),Q179,X179)),0)),"")</f>
        <v/>
      </c>
      <c r="AX179" s="118" t="str">
        <f t="shared" si="43"/>
        <v/>
      </c>
      <c r="AY179" s="118" t="str">
        <f t="shared" si="44"/>
        <v/>
      </c>
      <c r="AZ179" s="118" t="str">
        <f t="shared" si="45"/>
        <v/>
      </c>
      <c r="BA179" s="118" t="str">
        <f t="shared" si="46"/>
        <v/>
      </c>
      <c r="BB179" s="118" t="str">
        <f t="shared" si="47"/>
        <v/>
      </c>
      <c r="BC179" s="118" t="str">
        <f t="shared" si="48"/>
        <v/>
      </c>
      <c r="BD179" s="118" t="str">
        <f t="shared" si="49"/>
        <v/>
      </c>
      <c r="BE179" s="118" t="str">
        <f t="shared" si="50"/>
        <v/>
      </c>
      <c r="BF179" s="118" t="str">
        <f t="shared" si="51"/>
        <v/>
      </c>
      <c r="BG179" s="120"/>
      <c r="BH179" s="120" t="str">
        <f t="shared" si="52"/>
        <v/>
      </c>
      <c r="BI179" s="120" t="str">
        <f t="shared" si="53"/>
        <v/>
      </c>
      <c r="BJ179" s="121"/>
      <c r="BK179" s="120" t="str">
        <f t="shared" si="54"/>
        <v/>
      </c>
      <c r="BL179" s="120" t="str">
        <f t="shared" si="55"/>
        <v/>
      </c>
      <c r="BM179" s="120" t="str">
        <f t="shared" si="56"/>
        <v/>
      </c>
      <c r="BN179" s="120" t="str">
        <f t="shared" si="57"/>
        <v/>
      </c>
      <c r="BO179" s="98" t="str">
        <f t="shared" si="58"/>
        <v/>
      </c>
      <c r="BP179" s="98" t="str">
        <f t="shared" si="59"/>
        <v/>
      </c>
      <c r="BQ179" s="98"/>
      <c r="BR179" s="98"/>
      <c r="BS179" s="98"/>
      <c r="BT179" s="98"/>
      <c r="BU179" s="98"/>
      <c r="BV179" s="98"/>
      <c r="BW179" s="98"/>
      <c r="BX179" s="98"/>
      <c r="BY179" s="98"/>
      <c r="BZ179" s="98"/>
      <c r="CA179" s="98"/>
      <c r="CB179" s="98"/>
      <c r="CC179" s="98"/>
      <c r="CD179" s="98"/>
      <c r="CE179" s="98"/>
      <c r="CF179" s="98"/>
      <c r="CG179" s="98"/>
      <c r="CH179" s="98"/>
      <c r="CI179" s="98"/>
      <c r="CJ179" s="98"/>
      <c r="CK179" s="98"/>
      <c r="CL179" s="98"/>
      <c r="CM179" s="98"/>
      <c r="CN179" s="98"/>
      <c r="CO179" s="98"/>
      <c r="CP179" s="98"/>
      <c r="CQ179" s="98"/>
      <c r="CR179" s="98"/>
      <c r="CS179" s="98"/>
    </row>
    <row r="180" spans="1:97" s="4" customFormat="1" ht="18.75" customHeight="1" x14ac:dyDescent="0.2">
      <c r="A180" s="3">
        <f t="shared" si="60"/>
        <v>168</v>
      </c>
      <c r="B180" s="263"/>
      <c r="C180" s="263"/>
      <c r="D180" s="263"/>
      <c r="E180" s="259"/>
      <c r="F180" s="259"/>
      <c r="G180" s="43"/>
      <c r="H180" s="264"/>
      <c r="I180" s="261"/>
      <c r="J180" s="106"/>
      <c r="K180" s="247"/>
      <c r="L180" s="247"/>
      <c r="M180" s="247"/>
      <c r="N180" s="248" t="str">
        <f>IF(AND(K180&lt;&gt;"",L180&lt;&gt;"",J180&lt;&gt;""),ROUND(MIN(IF(OR(J180="OZZ",J180="ZZ"),5000,17300),TRUNC(0.75*(SUMIF($D$12:$D180,$D180,K$12:K180)+SUMIF($D$12:$D180,$D180,L$12:L180)),2)) - SUMIF($D$12:$D179,$D180,N$12:N179),2),"")</f>
        <v/>
      </c>
      <c r="O180" s="249" t="str">
        <f>IF(AND(K180&lt;&gt;"",L180&lt;&gt;"",M180&lt;&gt;"",J180&lt;&gt;"",AH180&lt;&gt;""),IF(OR(J180="OZZ",J180="ZZ"),ROUND(0-SUMIF($D$12:$D179,$D180,O$12:O179),2),IF(M180=0,0,ROUND(MIN(MIN(17300,TRUNC(0.75*(SUMIF($D$12:$D$2012,$D180,K$12:K$2012)+SUMIF($D$12:$D$2012,$D180,L$12:L$2012)),2)+SUMIF($D$12:$D180,$D180,AH$12:AH180))-SUMIF($D$12:$D179,$D180,O$12:O179)-SUMIF($D$12:$D$2012,$D180,N$12:N$2012),AH180),2))),"")</f>
        <v/>
      </c>
      <c r="P180" s="250" t="str">
        <f>IF(J180&lt;&gt;"",1000 - SUMIF($D$12:$D179,$D180,P$12:P179),"")</f>
        <v/>
      </c>
      <c r="Q180" s="106"/>
      <c r="R180" s="247"/>
      <c r="S180" s="247"/>
      <c r="T180" s="247"/>
      <c r="U180" s="248" t="str">
        <f>IF(AND(R180&lt;&gt;"",S180&lt;&gt;"",Q180&lt;&gt;""),ROUND(MIN(IF(OR(Q180="OZZ",Q180="ZZ"),5000,17300),TRUNC(0.75*(SUMIF($D$12:$D180,$D180,R$12:R180)+SUMIF($D$12:$D180,$D180,S$12:S180)),2)) - SUMIF($D$12:$D179,$D180,U$12:U179),2),"")</f>
        <v/>
      </c>
      <c r="V180" s="248" t="str">
        <f>IF(AND(R180&lt;&gt;"",S180&lt;&gt;"",T180&lt;&gt;"",Q180&lt;&gt;"",AL180&lt;&gt;""),IF(OR(Q180="OZZ",Q180="ZZ"),ROUND(0-SUMIF($D$12:$D179,$D180,V$12:V179),2),IF(T180=0,0,ROUND(MIN(MIN(17300,TRUNC(0.75*(SUMIF($D$12:$D$2012,$D180,R$12:R$2012)+SUMIF($D$12:$D$2012,$D180,S$12:S$2012)),2)+SUMIF($D$12:$D180,$D180,AL$12:AL180))-SUMIF($D$12:$D179,$D180,V$12:V179)-SUMIF($D$12:$D$2012,$D180,U$12:U$2012),AL180),2))),"")</f>
        <v/>
      </c>
      <c r="W180" s="250" t="str">
        <f>IF(Q180&lt;&gt;"",1000 - SUMIF($D$12:$D179,$D180,W$12:W179),"")</f>
        <v/>
      </c>
      <c r="X180" s="106"/>
      <c r="Y180" s="247"/>
      <c r="Z180" s="247"/>
      <c r="AA180" s="247"/>
      <c r="AB180" s="248" t="str">
        <f>IF(AND(Y180&lt;&gt;"",Z180&lt;&gt;"",X180&lt;&gt;""),ROUND(MIN(IF(OR(X180="OZZ",X180="ZZ"),5000,17300),TRUNC(0.75*(SUMIF($D$12:$D180,$D180,Y$12:Y180)+SUMIF($D$12:$D180,$D180,Z$12:Z180)),2)) - SUMIF($D$12:$D179,$D180,AB$12:AB179),2),"")</f>
        <v/>
      </c>
      <c r="AC180" s="251" t="str">
        <f>IF(AND(Y180&lt;&gt;"",Z180&lt;&gt;"",AA180&lt;&gt;"",X180&lt;&gt;"",AP180&lt;&gt;""),IF(OR(X180="OZZ",X180="ZZ"),ROUND(0-SUMIF($D$12:$D179,$D180,AC$12:AC179),2),IF(AA180=0,0,ROUND(MIN(MIN(17300,TRUNC(0.75*(SUMIF($D$12:$D$2012,$D180,Y$12:Y$2012)+SUMIF($D$12:$D$2012,$D180,Z$12:Z$2012)),2)+SUMIF($D$12:$D180,$D180,AP$12:AP180))-SUMIF($D$12:$D179,$D180,AC$12:AC179)-SUMIF($D$12:$D$2012,$D180,AB$12:AB$2012),AP180),2))),"")</f>
        <v/>
      </c>
      <c r="AD180" s="250" t="str">
        <f>IF(X180&lt;&gt;"",1000 - SUMIF($D$12:$D179,$D180,AD$12:AD179),"")</f>
        <v/>
      </c>
      <c r="AE180" s="252"/>
      <c r="AF180" s="253"/>
      <c r="AG180" s="254"/>
      <c r="AH180" s="255" t="str">
        <f t="shared" si="61"/>
        <v/>
      </c>
      <c r="AI180" s="256"/>
      <c r="AJ180" s="253"/>
      <c r="AK180" s="254"/>
      <c r="AL180" s="255" t="str">
        <f t="shared" si="62"/>
        <v/>
      </c>
      <c r="AM180" s="256"/>
      <c r="AN180" s="253"/>
      <c r="AO180" s="254"/>
      <c r="AP180" s="255" t="str">
        <f t="shared" si="42"/>
        <v/>
      </c>
      <c r="AQ180" s="116"/>
      <c r="AR180" s="116"/>
      <c r="AS180" s="117"/>
      <c r="AT180" s="118"/>
      <c r="AU180" s="119" t="str">
        <f>IF(D180&lt;&gt; "", IF(COUNTIF($D$12:$D180,$D180)&gt;1,0,IF(SUM(N180,U180,AB180)&gt;0,IF(AND(X180="",OR(Q180&lt;&gt;"",J180&lt;&gt;"")),IF(Q180&lt;&gt;"",Q180,IF(J180&lt;&gt;"",J180,0)),IF(AND(Q180&lt;&gt;"",J180&lt;&gt;"",Q180=J180),Q180,X180)),0)),"")</f>
        <v/>
      </c>
      <c r="AV180" s="119" t="str">
        <f>IF(D180&lt;&gt;"",IF(COUNTIF($D$12:$D180,$D180)&gt;1,0,IF(SUM(O180,V180,AC180)&gt;0,IF(AND(X180="",OR(Q180&lt;&gt;"",J180&lt;&gt;"")),IF(Q180&lt;&gt;"",Q180,IF(J180&lt;&gt;"",J180,0)),IF(AND(Q180&lt;&gt;"",J180&lt;&gt;"",Q180=J180),Q180,X180)),0)),"")</f>
        <v/>
      </c>
      <c r="AW180" s="119" t="str">
        <f>IF(D180&lt;&gt;"",IF(COUNTIF($D$12:$D180,$D180)&gt;1,0,IF(SUM(P180,W180,AD180)&gt;0,IF(AND(X180="",OR(Q180&lt;&gt;"",J180&lt;&gt;"")),IF(Q180&lt;&gt;"",Q180,IF(J180&lt;&gt;"",J180,0)),IF(AND(Q180&lt;&gt;"",J180&lt;&gt;"",Q180=J180),Q180,X180)),0)),"")</f>
        <v/>
      </c>
      <c r="AX180" s="118" t="str">
        <f t="shared" si="43"/>
        <v/>
      </c>
      <c r="AY180" s="118" t="str">
        <f t="shared" si="44"/>
        <v/>
      </c>
      <c r="AZ180" s="118" t="str">
        <f t="shared" si="45"/>
        <v/>
      </c>
      <c r="BA180" s="118" t="str">
        <f t="shared" si="46"/>
        <v/>
      </c>
      <c r="BB180" s="118" t="str">
        <f t="shared" si="47"/>
        <v/>
      </c>
      <c r="BC180" s="118" t="str">
        <f t="shared" si="48"/>
        <v/>
      </c>
      <c r="BD180" s="118" t="str">
        <f t="shared" si="49"/>
        <v/>
      </c>
      <c r="BE180" s="118" t="str">
        <f t="shared" si="50"/>
        <v/>
      </c>
      <c r="BF180" s="118" t="str">
        <f t="shared" si="51"/>
        <v/>
      </c>
      <c r="BG180" s="120"/>
      <c r="BH180" s="120" t="str">
        <f t="shared" si="52"/>
        <v/>
      </c>
      <c r="BI180" s="120" t="str">
        <f t="shared" si="53"/>
        <v/>
      </c>
      <c r="BJ180" s="121"/>
      <c r="BK180" s="120" t="str">
        <f t="shared" si="54"/>
        <v/>
      </c>
      <c r="BL180" s="120" t="str">
        <f t="shared" si="55"/>
        <v/>
      </c>
      <c r="BM180" s="120" t="str">
        <f t="shared" si="56"/>
        <v/>
      </c>
      <c r="BN180" s="120" t="str">
        <f t="shared" si="57"/>
        <v/>
      </c>
      <c r="BO180" s="98" t="str">
        <f t="shared" si="58"/>
        <v/>
      </c>
      <c r="BP180" s="98" t="str">
        <f t="shared" si="59"/>
        <v/>
      </c>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c r="CM180" s="98"/>
      <c r="CN180" s="98"/>
      <c r="CO180" s="98"/>
      <c r="CP180" s="98"/>
      <c r="CQ180" s="98"/>
      <c r="CR180" s="98"/>
      <c r="CS180" s="98"/>
    </row>
    <row r="181" spans="1:97" s="4" customFormat="1" ht="18.75" customHeight="1" x14ac:dyDescent="0.2">
      <c r="A181" s="3">
        <f t="shared" si="60"/>
        <v>169</v>
      </c>
      <c r="B181" s="263"/>
      <c r="C181" s="263"/>
      <c r="D181" s="263"/>
      <c r="E181" s="259"/>
      <c r="F181" s="259"/>
      <c r="G181" s="43"/>
      <c r="H181" s="264"/>
      <c r="I181" s="261"/>
      <c r="J181" s="106"/>
      <c r="K181" s="247"/>
      <c r="L181" s="247"/>
      <c r="M181" s="247"/>
      <c r="N181" s="248" t="str">
        <f>IF(AND(K181&lt;&gt;"",L181&lt;&gt;"",J181&lt;&gt;""),ROUND(MIN(IF(OR(J181="OZZ",J181="ZZ"),5000,17300),TRUNC(0.75*(SUMIF($D$12:$D181,$D181,K$12:K181)+SUMIF($D$12:$D181,$D181,L$12:L181)),2)) - SUMIF($D$12:$D180,$D181,N$12:N180),2),"")</f>
        <v/>
      </c>
      <c r="O181" s="249" t="str">
        <f>IF(AND(K181&lt;&gt;"",L181&lt;&gt;"",M181&lt;&gt;"",J181&lt;&gt;"",AH181&lt;&gt;""),IF(OR(J181="OZZ",J181="ZZ"),ROUND(0-SUMIF($D$12:$D180,$D181,O$12:O180),2),IF(M181=0,0,ROUND(MIN(MIN(17300,TRUNC(0.75*(SUMIF($D$12:$D$2012,$D181,K$12:K$2012)+SUMIF($D$12:$D$2012,$D181,L$12:L$2012)),2)+SUMIF($D$12:$D181,$D181,AH$12:AH181))-SUMIF($D$12:$D180,$D181,O$12:O180)-SUMIF($D$12:$D$2012,$D181,N$12:N$2012),AH181),2))),"")</f>
        <v/>
      </c>
      <c r="P181" s="250" t="str">
        <f>IF(J181&lt;&gt;"",1000 - SUMIF($D$12:$D180,$D181,P$12:P180),"")</f>
        <v/>
      </c>
      <c r="Q181" s="106"/>
      <c r="R181" s="247"/>
      <c r="S181" s="247"/>
      <c r="T181" s="247"/>
      <c r="U181" s="248" t="str">
        <f>IF(AND(R181&lt;&gt;"",S181&lt;&gt;"",Q181&lt;&gt;""),ROUND(MIN(IF(OR(Q181="OZZ",Q181="ZZ"),5000,17300),TRUNC(0.75*(SUMIF($D$12:$D181,$D181,R$12:R181)+SUMIF($D$12:$D181,$D181,S$12:S181)),2)) - SUMIF($D$12:$D180,$D181,U$12:U180),2),"")</f>
        <v/>
      </c>
      <c r="V181" s="248" t="str">
        <f>IF(AND(R181&lt;&gt;"",S181&lt;&gt;"",T181&lt;&gt;"",Q181&lt;&gt;"",AL181&lt;&gt;""),IF(OR(Q181="OZZ",Q181="ZZ"),ROUND(0-SUMIF($D$12:$D180,$D181,V$12:V180),2),IF(T181=0,0,ROUND(MIN(MIN(17300,TRUNC(0.75*(SUMIF($D$12:$D$2012,$D181,R$12:R$2012)+SUMIF($D$12:$D$2012,$D181,S$12:S$2012)),2)+SUMIF($D$12:$D181,$D181,AL$12:AL181))-SUMIF($D$12:$D180,$D181,V$12:V180)-SUMIF($D$12:$D$2012,$D181,U$12:U$2012),AL181),2))),"")</f>
        <v/>
      </c>
      <c r="W181" s="250" t="str">
        <f>IF(Q181&lt;&gt;"",1000 - SUMIF($D$12:$D180,$D181,W$12:W180),"")</f>
        <v/>
      </c>
      <c r="X181" s="106"/>
      <c r="Y181" s="247"/>
      <c r="Z181" s="247"/>
      <c r="AA181" s="247"/>
      <c r="AB181" s="248" t="str">
        <f>IF(AND(Y181&lt;&gt;"",Z181&lt;&gt;"",X181&lt;&gt;""),ROUND(MIN(IF(OR(X181="OZZ",X181="ZZ"),5000,17300),TRUNC(0.75*(SUMIF($D$12:$D181,$D181,Y$12:Y181)+SUMIF($D$12:$D181,$D181,Z$12:Z181)),2)) - SUMIF($D$12:$D180,$D181,AB$12:AB180),2),"")</f>
        <v/>
      </c>
      <c r="AC181" s="251" t="str">
        <f>IF(AND(Y181&lt;&gt;"",Z181&lt;&gt;"",AA181&lt;&gt;"",X181&lt;&gt;"",AP181&lt;&gt;""),IF(OR(X181="OZZ",X181="ZZ"),ROUND(0-SUMIF($D$12:$D180,$D181,AC$12:AC180),2),IF(AA181=0,0,ROUND(MIN(MIN(17300,TRUNC(0.75*(SUMIF($D$12:$D$2012,$D181,Y$12:Y$2012)+SUMIF($D$12:$D$2012,$D181,Z$12:Z$2012)),2)+SUMIF($D$12:$D181,$D181,AP$12:AP181))-SUMIF($D$12:$D180,$D181,AC$12:AC180)-SUMIF($D$12:$D$2012,$D181,AB$12:AB$2012),AP181),2))),"")</f>
        <v/>
      </c>
      <c r="AD181" s="250" t="str">
        <f>IF(X181&lt;&gt;"",1000 - SUMIF($D$12:$D180,$D181,AD$12:AD180),"")</f>
        <v/>
      </c>
      <c r="AE181" s="252"/>
      <c r="AF181" s="253"/>
      <c r="AG181" s="254"/>
      <c r="AH181" s="255" t="str">
        <f t="shared" si="61"/>
        <v/>
      </c>
      <c r="AI181" s="256"/>
      <c r="AJ181" s="253"/>
      <c r="AK181" s="254"/>
      <c r="AL181" s="255" t="str">
        <f t="shared" si="62"/>
        <v/>
      </c>
      <c r="AM181" s="256"/>
      <c r="AN181" s="253"/>
      <c r="AO181" s="254"/>
      <c r="AP181" s="255" t="str">
        <f t="shared" si="42"/>
        <v/>
      </c>
      <c r="AQ181" s="116"/>
      <c r="AR181" s="116"/>
      <c r="AS181" s="117"/>
      <c r="AT181" s="118"/>
      <c r="AU181" s="119" t="str">
        <f>IF(D181&lt;&gt; "", IF(COUNTIF($D$12:$D181,$D181)&gt;1,0,IF(SUM(N181,U181,AB181)&gt;0,IF(AND(X181="",OR(Q181&lt;&gt;"",J181&lt;&gt;"")),IF(Q181&lt;&gt;"",Q181,IF(J181&lt;&gt;"",J181,0)),IF(AND(Q181&lt;&gt;"",J181&lt;&gt;"",Q181=J181),Q181,X181)),0)),"")</f>
        <v/>
      </c>
      <c r="AV181" s="119" t="str">
        <f>IF(D181&lt;&gt;"",IF(COUNTIF($D$12:$D181,$D181)&gt;1,0,IF(SUM(O181,V181,AC181)&gt;0,IF(AND(X181="",OR(Q181&lt;&gt;"",J181&lt;&gt;"")),IF(Q181&lt;&gt;"",Q181,IF(J181&lt;&gt;"",J181,0)),IF(AND(Q181&lt;&gt;"",J181&lt;&gt;"",Q181=J181),Q181,X181)),0)),"")</f>
        <v/>
      </c>
      <c r="AW181" s="119" t="str">
        <f>IF(D181&lt;&gt;"",IF(COUNTIF($D$12:$D181,$D181)&gt;1,0,IF(SUM(P181,W181,AD181)&gt;0,IF(AND(X181="",OR(Q181&lt;&gt;"",J181&lt;&gt;"")),IF(Q181&lt;&gt;"",Q181,IF(J181&lt;&gt;"",J181,0)),IF(AND(Q181&lt;&gt;"",J181&lt;&gt;"",Q181=J181),Q181,X181)),0)),"")</f>
        <v/>
      </c>
      <c r="AX181" s="118" t="str">
        <f t="shared" si="43"/>
        <v/>
      </c>
      <c r="AY181" s="118" t="str">
        <f t="shared" si="44"/>
        <v/>
      </c>
      <c r="AZ181" s="118" t="str">
        <f t="shared" si="45"/>
        <v/>
      </c>
      <c r="BA181" s="118" t="str">
        <f t="shared" si="46"/>
        <v/>
      </c>
      <c r="BB181" s="118" t="str">
        <f t="shared" si="47"/>
        <v/>
      </c>
      <c r="BC181" s="118" t="str">
        <f t="shared" si="48"/>
        <v/>
      </c>
      <c r="BD181" s="118" t="str">
        <f t="shared" si="49"/>
        <v/>
      </c>
      <c r="BE181" s="118" t="str">
        <f t="shared" si="50"/>
        <v/>
      </c>
      <c r="BF181" s="118" t="str">
        <f t="shared" si="51"/>
        <v/>
      </c>
      <c r="BG181" s="120"/>
      <c r="BH181" s="120" t="str">
        <f t="shared" si="52"/>
        <v/>
      </c>
      <c r="BI181" s="120" t="str">
        <f t="shared" si="53"/>
        <v/>
      </c>
      <c r="BJ181" s="121"/>
      <c r="BK181" s="120" t="str">
        <f t="shared" si="54"/>
        <v/>
      </c>
      <c r="BL181" s="120" t="str">
        <f t="shared" si="55"/>
        <v/>
      </c>
      <c r="BM181" s="120" t="str">
        <f t="shared" si="56"/>
        <v/>
      </c>
      <c r="BN181" s="120" t="str">
        <f t="shared" si="57"/>
        <v/>
      </c>
      <c r="BO181" s="98" t="str">
        <f t="shared" si="58"/>
        <v/>
      </c>
      <c r="BP181" s="98" t="str">
        <f t="shared" si="59"/>
        <v/>
      </c>
      <c r="BQ181" s="98"/>
      <c r="BR181" s="98"/>
      <c r="BS181" s="98"/>
      <c r="BT181" s="98"/>
      <c r="BU181" s="98"/>
      <c r="BV181" s="98"/>
      <c r="BW181" s="98"/>
      <c r="BX181" s="98"/>
      <c r="BY181" s="98"/>
      <c r="BZ181" s="98"/>
      <c r="CA181" s="98"/>
      <c r="CB181" s="98"/>
      <c r="CC181" s="98"/>
      <c r="CD181" s="98"/>
      <c r="CE181" s="98"/>
      <c r="CF181" s="98"/>
      <c r="CG181" s="98"/>
      <c r="CH181" s="98"/>
      <c r="CI181" s="98"/>
      <c r="CJ181" s="98"/>
      <c r="CK181" s="98"/>
      <c r="CL181" s="98"/>
      <c r="CM181" s="98"/>
      <c r="CN181" s="98"/>
      <c r="CO181" s="98"/>
      <c r="CP181" s="98"/>
      <c r="CQ181" s="98"/>
      <c r="CR181" s="98"/>
      <c r="CS181" s="98"/>
    </row>
    <row r="182" spans="1:97" s="4" customFormat="1" ht="18.75" customHeight="1" x14ac:dyDescent="0.2">
      <c r="A182" s="3">
        <f t="shared" si="60"/>
        <v>170</v>
      </c>
      <c r="B182" s="263"/>
      <c r="C182" s="263"/>
      <c r="D182" s="263"/>
      <c r="E182" s="259"/>
      <c r="F182" s="259"/>
      <c r="G182" s="43"/>
      <c r="H182" s="264"/>
      <c r="I182" s="261"/>
      <c r="J182" s="106"/>
      <c r="K182" s="247"/>
      <c r="L182" s="247"/>
      <c r="M182" s="247"/>
      <c r="N182" s="248" t="str">
        <f>IF(AND(K182&lt;&gt;"",L182&lt;&gt;"",J182&lt;&gt;""),ROUND(MIN(IF(OR(J182="OZZ",J182="ZZ"),5000,17300),TRUNC(0.75*(SUMIF($D$12:$D182,$D182,K$12:K182)+SUMIF($D$12:$D182,$D182,L$12:L182)),2)) - SUMIF($D$12:$D181,$D182,N$12:N181),2),"")</f>
        <v/>
      </c>
      <c r="O182" s="249" t="str">
        <f>IF(AND(K182&lt;&gt;"",L182&lt;&gt;"",M182&lt;&gt;"",J182&lt;&gt;"",AH182&lt;&gt;""),IF(OR(J182="OZZ",J182="ZZ"),ROUND(0-SUMIF($D$12:$D181,$D182,O$12:O181),2),IF(M182=0,0,ROUND(MIN(MIN(17300,TRUNC(0.75*(SUMIF($D$12:$D$2012,$D182,K$12:K$2012)+SUMIF($D$12:$D$2012,$D182,L$12:L$2012)),2)+SUMIF($D$12:$D182,$D182,AH$12:AH182))-SUMIF($D$12:$D181,$D182,O$12:O181)-SUMIF($D$12:$D$2012,$D182,N$12:N$2012),AH182),2))),"")</f>
        <v/>
      </c>
      <c r="P182" s="250" t="str">
        <f>IF(J182&lt;&gt;"",1000 - SUMIF($D$12:$D181,$D182,P$12:P181),"")</f>
        <v/>
      </c>
      <c r="Q182" s="106"/>
      <c r="R182" s="247"/>
      <c r="S182" s="247"/>
      <c r="T182" s="247"/>
      <c r="U182" s="248" t="str">
        <f>IF(AND(R182&lt;&gt;"",S182&lt;&gt;"",Q182&lt;&gt;""),ROUND(MIN(IF(OR(Q182="OZZ",Q182="ZZ"),5000,17300),TRUNC(0.75*(SUMIF($D$12:$D182,$D182,R$12:R182)+SUMIF($D$12:$D182,$D182,S$12:S182)),2)) - SUMIF($D$12:$D181,$D182,U$12:U181),2),"")</f>
        <v/>
      </c>
      <c r="V182" s="248" t="str">
        <f>IF(AND(R182&lt;&gt;"",S182&lt;&gt;"",T182&lt;&gt;"",Q182&lt;&gt;"",AL182&lt;&gt;""),IF(OR(Q182="OZZ",Q182="ZZ"),ROUND(0-SUMIF($D$12:$D181,$D182,V$12:V181),2),IF(T182=0,0,ROUND(MIN(MIN(17300,TRUNC(0.75*(SUMIF($D$12:$D$2012,$D182,R$12:R$2012)+SUMIF($D$12:$D$2012,$D182,S$12:S$2012)),2)+SUMIF($D$12:$D182,$D182,AL$12:AL182))-SUMIF($D$12:$D181,$D182,V$12:V181)-SUMIF($D$12:$D$2012,$D182,U$12:U$2012),AL182),2))),"")</f>
        <v/>
      </c>
      <c r="W182" s="250" t="str">
        <f>IF(Q182&lt;&gt;"",1000 - SUMIF($D$12:$D181,$D182,W$12:W181),"")</f>
        <v/>
      </c>
      <c r="X182" s="106"/>
      <c r="Y182" s="247"/>
      <c r="Z182" s="247"/>
      <c r="AA182" s="247"/>
      <c r="AB182" s="248" t="str">
        <f>IF(AND(Y182&lt;&gt;"",Z182&lt;&gt;"",X182&lt;&gt;""),ROUND(MIN(IF(OR(X182="OZZ",X182="ZZ"),5000,17300),TRUNC(0.75*(SUMIF($D$12:$D182,$D182,Y$12:Y182)+SUMIF($D$12:$D182,$D182,Z$12:Z182)),2)) - SUMIF($D$12:$D181,$D182,AB$12:AB181),2),"")</f>
        <v/>
      </c>
      <c r="AC182" s="251" t="str">
        <f>IF(AND(Y182&lt;&gt;"",Z182&lt;&gt;"",AA182&lt;&gt;"",X182&lt;&gt;"",AP182&lt;&gt;""),IF(OR(X182="OZZ",X182="ZZ"),ROUND(0-SUMIF($D$12:$D181,$D182,AC$12:AC181),2),IF(AA182=0,0,ROUND(MIN(MIN(17300,TRUNC(0.75*(SUMIF($D$12:$D$2012,$D182,Y$12:Y$2012)+SUMIF($D$12:$D$2012,$D182,Z$12:Z$2012)),2)+SUMIF($D$12:$D182,$D182,AP$12:AP182))-SUMIF($D$12:$D181,$D182,AC$12:AC181)-SUMIF($D$12:$D$2012,$D182,AB$12:AB$2012),AP182),2))),"")</f>
        <v/>
      </c>
      <c r="AD182" s="250" t="str">
        <f>IF(X182&lt;&gt;"",1000 - SUMIF($D$12:$D181,$D182,AD$12:AD181),"")</f>
        <v/>
      </c>
      <c r="AE182" s="252"/>
      <c r="AF182" s="253"/>
      <c r="AG182" s="254"/>
      <c r="AH182" s="255" t="str">
        <f t="shared" si="61"/>
        <v/>
      </c>
      <c r="AI182" s="256"/>
      <c r="AJ182" s="253"/>
      <c r="AK182" s="254"/>
      <c r="AL182" s="255" t="str">
        <f t="shared" si="62"/>
        <v/>
      </c>
      <c r="AM182" s="256"/>
      <c r="AN182" s="253"/>
      <c r="AO182" s="254"/>
      <c r="AP182" s="255" t="str">
        <f t="shared" si="42"/>
        <v/>
      </c>
      <c r="AQ182" s="116"/>
      <c r="AR182" s="116"/>
      <c r="AS182" s="117"/>
      <c r="AT182" s="118"/>
      <c r="AU182" s="119" t="str">
        <f>IF(D182&lt;&gt; "", IF(COUNTIF($D$12:$D182,$D182)&gt;1,0,IF(SUM(N182,U182,AB182)&gt;0,IF(AND(X182="",OR(Q182&lt;&gt;"",J182&lt;&gt;"")),IF(Q182&lt;&gt;"",Q182,IF(J182&lt;&gt;"",J182,0)),IF(AND(Q182&lt;&gt;"",J182&lt;&gt;"",Q182=J182),Q182,X182)),0)),"")</f>
        <v/>
      </c>
      <c r="AV182" s="119" t="str">
        <f>IF(D182&lt;&gt;"",IF(COUNTIF($D$12:$D182,$D182)&gt;1,0,IF(SUM(O182,V182,AC182)&gt;0,IF(AND(X182="",OR(Q182&lt;&gt;"",J182&lt;&gt;"")),IF(Q182&lt;&gt;"",Q182,IF(J182&lt;&gt;"",J182,0)),IF(AND(Q182&lt;&gt;"",J182&lt;&gt;"",Q182=J182),Q182,X182)),0)),"")</f>
        <v/>
      </c>
      <c r="AW182" s="119" t="str">
        <f>IF(D182&lt;&gt;"",IF(COUNTIF($D$12:$D182,$D182)&gt;1,0,IF(SUM(P182,W182,AD182)&gt;0,IF(AND(X182="",OR(Q182&lt;&gt;"",J182&lt;&gt;"")),IF(Q182&lt;&gt;"",Q182,IF(J182&lt;&gt;"",J182,0)),IF(AND(Q182&lt;&gt;"",J182&lt;&gt;"",Q182=J182),Q182,X182)),0)),"")</f>
        <v/>
      </c>
      <c r="AX182" s="118" t="str">
        <f t="shared" si="43"/>
        <v/>
      </c>
      <c r="AY182" s="118" t="str">
        <f t="shared" si="44"/>
        <v/>
      </c>
      <c r="AZ182" s="118" t="str">
        <f t="shared" si="45"/>
        <v/>
      </c>
      <c r="BA182" s="118" t="str">
        <f t="shared" si="46"/>
        <v/>
      </c>
      <c r="BB182" s="118" t="str">
        <f t="shared" si="47"/>
        <v/>
      </c>
      <c r="BC182" s="118" t="str">
        <f t="shared" si="48"/>
        <v/>
      </c>
      <c r="BD182" s="118" t="str">
        <f t="shared" si="49"/>
        <v/>
      </c>
      <c r="BE182" s="118" t="str">
        <f t="shared" si="50"/>
        <v/>
      </c>
      <c r="BF182" s="118" t="str">
        <f t="shared" si="51"/>
        <v/>
      </c>
      <c r="BG182" s="120"/>
      <c r="BH182" s="120" t="str">
        <f t="shared" si="52"/>
        <v/>
      </c>
      <c r="BI182" s="120" t="str">
        <f t="shared" si="53"/>
        <v/>
      </c>
      <c r="BJ182" s="121"/>
      <c r="BK182" s="120" t="str">
        <f t="shared" si="54"/>
        <v/>
      </c>
      <c r="BL182" s="120" t="str">
        <f t="shared" si="55"/>
        <v/>
      </c>
      <c r="BM182" s="120" t="str">
        <f t="shared" si="56"/>
        <v/>
      </c>
      <c r="BN182" s="120" t="str">
        <f t="shared" si="57"/>
        <v/>
      </c>
      <c r="BO182" s="98" t="str">
        <f t="shared" si="58"/>
        <v/>
      </c>
      <c r="BP182" s="98" t="str">
        <f t="shared" si="59"/>
        <v/>
      </c>
      <c r="BQ182" s="98"/>
      <c r="BR182" s="98"/>
      <c r="BS182" s="98"/>
      <c r="BT182" s="98"/>
      <c r="BU182" s="98"/>
      <c r="BV182" s="98"/>
      <c r="BW182" s="98"/>
      <c r="BX182" s="98"/>
      <c r="BY182" s="98"/>
      <c r="BZ182" s="98"/>
      <c r="CA182" s="98"/>
      <c r="CB182" s="98"/>
      <c r="CC182" s="98"/>
      <c r="CD182" s="98"/>
      <c r="CE182" s="98"/>
      <c r="CF182" s="98"/>
      <c r="CG182" s="98"/>
      <c r="CH182" s="98"/>
      <c r="CI182" s="98"/>
      <c r="CJ182" s="98"/>
      <c r="CK182" s="98"/>
      <c r="CL182" s="98"/>
      <c r="CM182" s="98"/>
      <c r="CN182" s="98"/>
      <c r="CO182" s="98"/>
      <c r="CP182" s="98"/>
      <c r="CQ182" s="98"/>
      <c r="CR182" s="98"/>
      <c r="CS182" s="98"/>
    </row>
    <row r="183" spans="1:97" s="4" customFormat="1" ht="18.75" customHeight="1" x14ac:dyDescent="0.2">
      <c r="A183" s="3">
        <f t="shared" si="60"/>
        <v>171</v>
      </c>
      <c r="B183" s="263"/>
      <c r="C183" s="263"/>
      <c r="D183" s="263"/>
      <c r="E183" s="259"/>
      <c r="F183" s="259"/>
      <c r="G183" s="43"/>
      <c r="H183" s="264"/>
      <c r="I183" s="261"/>
      <c r="J183" s="106"/>
      <c r="K183" s="247"/>
      <c r="L183" s="247"/>
      <c r="M183" s="247"/>
      <c r="N183" s="248" t="str">
        <f>IF(AND(K183&lt;&gt;"",L183&lt;&gt;"",J183&lt;&gt;""),ROUND(MIN(IF(OR(J183="OZZ",J183="ZZ"),5000,17300),TRUNC(0.75*(SUMIF($D$12:$D183,$D183,K$12:K183)+SUMIF($D$12:$D183,$D183,L$12:L183)),2)) - SUMIF($D$12:$D182,$D183,N$12:N182),2),"")</f>
        <v/>
      </c>
      <c r="O183" s="249" t="str">
        <f>IF(AND(K183&lt;&gt;"",L183&lt;&gt;"",M183&lt;&gt;"",J183&lt;&gt;"",AH183&lt;&gt;""),IF(OR(J183="OZZ",J183="ZZ"),ROUND(0-SUMIF($D$12:$D182,$D183,O$12:O182),2),IF(M183=0,0,ROUND(MIN(MIN(17300,TRUNC(0.75*(SUMIF($D$12:$D$2012,$D183,K$12:K$2012)+SUMIF($D$12:$D$2012,$D183,L$12:L$2012)),2)+SUMIF($D$12:$D183,$D183,AH$12:AH183))-SUMIF($D$12:$D182,$D183,O$12:O182)-SUMIF($D$12:$D$2012,$D183,N$12:N$2012),AH183),2))),"")</f>
        <v/>
      </c>
      <c r="P183" s="250" t="str">
        <f>IF(J183&lt;&gt;"",1000 - SUMIF($D$12:$D182,$D183,P$12:P182),"")</f>
        <v/>
      </c>
      <c r="Q183" s="106"/>
      <c r="R183" s="247"/>
      <c r="S183" s="247"/>
      <c r="T183" s="247"/>
      <c r="U183" s="248" t="str">
        <f>IF(AND(R183&lt;&gt;"",S183&lt;&gt;"",Q183&lt;&gt;""),ROUND(MIN(IF(OR(Q183="OZZ",Q183="ZZ"),5000,17300),TRUNC(0.75*(SUMIF($D$12:$D183,$D183,R$12:R183)+SUMIF($D$12:$D183,$D183,S$12:S183)),2)) - SUMIF($D$12:$D182,$D183,U$12:U182),2),"")</f>
        <v/>
      </c>
      <c r="V183" s="248" t="str">
        <f>IF(AND(R183&lt;&gt;"",S183&lt;&gt;"",T183&lt;&gt;"",Q183&lt;&gt;"",AL183&lt;&gt;""),IF(OR(Q183="OZZ",Q183="ZZ"),ROUND(0-SUMIF($D$12:$D182,$D183,V$12:V182),2),IF(T183=0,0,ROUND(MIN(MIN(17300,TRUNC(0.75*(SUMIF($D$12:$D$2012,$D183,R$12:R$2012)+SUMIF($D$12:$D$2012,$D183,S$12:S$2012)),2)+SUMIF($D$12:$D183,$D183,AL$12:AL183))-SUMIF($D$12:$D182,$D183,V$12:V182)-SUMIF($D$12:$D$2012,$D183,U$12:U$2012),AL183),2))),"")</f>
        <v/>
      </c>
      <c r="W183" s="250" t="str">
        <f>IF(Q183&lt;&gt;"",1000 - SUMIF($D$12:$D182,$D183,W$12:W182),"")</f>
        <v/>
      </c>
      <c r="X183" s="106"/>
      <c r="Y183" s="247"/>
      <c r="Z183" s="247"/>
      <c r="AA183" s="247"/>
      <c r="AB183" s="248" t="str">
        <f>IF(AND(Y183&lt;&gt;"",Z183&lt;&gt;"",X183&lt;&gt;""),ROUND(MIN(IF(OR(X183="OZZ",X183="ZZ"),5000,17300),TRUNC(0.75*(SUMIF($D$12:$D183,$D183,Y$12:Y183)+SUMIF($D$12:$D183,$D183,Z$12:Z183)),2)) - SUMIF($D$12:$D182,$D183,AB$12:AB182),2),"")</f>
        <v/>
      </c>
      <c r="AC183" s="251" t="str">
        <f>IF(AND(Y183&lt;&gt;"",Z183&lt;&gt;"",AA183&lt;&gt;"",X183&lt;&gt;"",AP183&lt;&gt;""),IF(OR(X183="OZZ",X183="ZZ"),ROUND(0-SUMIF($D$12:$D182,$D183,AC$12:AC182),2),IF(AA183=0,0,ROUND(MIN(MIN(17300,TRUNC(0.75*(SUMIF($D$12:$D$2012,$D183,Y$12:Y$2012)+SUMIF($D$12:$D$2012,$D183,Z$12:Z$2012)),2)+SUMIF($D$12:$D183,$D183,AP$12:AP183))-SUMIF($D$12:$D182,$D183,AC$12:AC182)-SUMIF($D$12:$D$2012,$D183,AB$12:AB$2012),AP183),2))),"")</f>
        <v/>
      </c>
      <c r="AD183" s="250" t="str">
        <f>IF(X183&lt;&gt;"",1000 - SUMIF($D$12:$D182,$D183,AD$12:AD182),"")</f>
        <v/>
      </c>
      <c r="AE183" s="252"/>
      <c r="AF183" s="253"/>
      <c r="AG183" s="254"/>
      <c r="AH183" s="255" t="str">
        <f t="shared" si="61"/>
        <v/>
      </c>
      <c r="AI183" s="256"/>
      <c r="AJ183" s="253"/>
      <c r="AK183" s="254"/>
      <c r="AL183" s="255" t="str">
        <f t="shared" si="62"/>
        <v/>
      </c>
      <c r="AM183" s="256"/>
      <c r="AN183" s="253"/>
      <c r="AO183" s="254"/>
      <c r="AP183" s="255" t="str">
        <f t="shared" si="42"/>
        <v/>
      </c>
      <c r="AQ183" s="116"/>
      <c r="AR183" s="116"/>
      <c r="AS183" s="117"/>
      <c r="AT183" s="118"/>
      <c r="AU183" s="119" t="str">
        <f>IF(D183&lt;&gt; "", IF(COUNTIF($D$12:$D183,$D183)&gt;1,0,IF(SUM(N183,U183,AB183)&gt;0,IF(AND(X183="",OR(Q183&lt;&gt;"",J183&lt;&gt;"")),IF(Q183&lt;&gt;"",Q183,IF(J183&lt;&gt;"",J183,0)),IF(AND(Q183&lt;&gt;"",J183&lt;&gt;"",Q183=J183),Q183,X183)),0)),"")</f>
        <v/>
      </c>
      <c r="AV183" s="119" t="str">
        <f>IF(D183&lt;&gt;"",IF(COUNTIF($D$12:$D183,$D183)&gt;1,0,IF(SUM(O183,V183,AC183)&gt;0,IF(AND(X183="",OR(Q183&lt;&gt;"",J183&lt;&gt;"")),IF(Q183&lt;&gt;"",Q183,IF(J183&lt;&gt;"",J183,0)),IF(AND(Q183&lt;&gt;"",J183&lt;&gt;"",Q183=J183),Q183,X183)),0)),"")</f>
        <v/>
      </c>
      <c r="AW183" s="119" t="str">
        <f>IF(D183&lt;&gt;"",IF(COUNTIF($D$12:$D183,$D183)&gt;1,0,IF(SUM(P183,W183,AD183)&gt;0,IF(AND(X183="",OR(Q183&lt;&gt;"",J183&lt;&gt;"")),IF(Q183&lt;&gt;"",Q183,IF(J183&lt;&gt;"",J183,0)),IF(AND(Q183&lt;&gt;"",J183&lt;&gt;"",Q183=J183),Q183,X183)),0)),"")</f>
        <v/>
      </c>
      <c r="AX183" s="118" t="str">
        <f t="shared" si="43"/>
        <v/>
      </c>
      <c r="AY183" s="118" t="str">
        <f t="shared" si="44"/>
        <v/>
      </c>
      <c r="AZ183" s="118" t="str">
        <f t="shared" si="45"/>
        <v/>
      </c>
      <c r="BA183" s="118" t="str">
        <f t="shared" si="46"/>
        <v/>
      </c>
      <c r="BB183" s="118" t="str">
        <f t="shared" si="47"/>
        <v/>
      </c>
      <c r="BC183" s="118" t="str">
        <f t="shared" si="48"/>
        <v/>
      </c>
      <c r="BD183" s="118" t="str">
        <f t="shared" si="49"/>
        <v/>
      </c>
      <c r="BE183" s="118" t="str">
        <f t="shared" si="50"/>
        <v/>
      </c>
      <c r="BF183" s="118" t="str">
        <f t="shared" si="51"/>
        <v/>
      </c>
      <c r="BG183" s="120"/>
      <c r="BH183" s="120" t="str">
        <f t="shared" si="52"/>
        <v/>
      </c>
      <c r="BI183" s="120" t="str">
        <f t="shared" si="53"/>
        <v/>
      </c>
      <c r="BJ183" s="121"/>
      <c r="BK183" s="120" t="str">
        <f t="shared" si="54"/>
        <v/>
      </c>
      <c r="BL183" s="120" t="str">
        <f t="shared" si="55"/>
        <v/>
      </c>
      <c r="BM183" s="120" t="str">
        <f t="shared" si="56"/>
        <v/>
      </c>
      <c r="BN183" s="120" t="str">
        <f t="shared" si="57"/>
        <v/>
      </c>
      <c r="BO183" s="98" t="str">
        <f t="shared" si="58"/>
        <v/>
      </c>
      <c r="BP183" s="98" t="str">
        <f t="shared" si="59"/>
        <v/>
      </c>
      <c r="BQ183" s="98"/>
      <c r="BR183" s="98"/>
      <c r="BS183" s="98"/>
      <c r="BT183" s="98"/>
      <c r="BU183" s="98"/>
      <c r="BV183" s="98"/>
      <c r="BW183" s="98"/>
      <c r="BX183" s="98"/>
      <c r="BY183" s="98"/>
      <c r="BZ183" s="98"/>
      <c r="CA183" s="98"/>
      <c r="CB183" s="98"/>
      <c r="CC183" s="98"/>
      <c r="CD183" s="98"/>
      <c r="CE183" s="98"/>
      <c r="CF183" s="98"/>
      <c r="CG183" s="98"/>
      <c r="CH183" s="98"/>
      <c r="CI183" s="98"/>
      <c r="CJ183" s="98"/>
      <c r="CK183" s="98"/>
      <c r="CL183" s="98"/>
      <c r="CM183" s="98"/>
      <c r="CN183" s="98"/>
      <c r="CO183" s="98"/>
      <c r="CP183" s="98"/>
      <c r="CQ183" s="98"/>
      <c r="CR183" s="98"/>
      <c r="CS183" s="98"/>
    </row>
    <row r="184" spans="1:97" s="4" customFormat="1" ht="18.75" customHeight="1" x14ac:dyDescent="0.2">
      <c r="A184" s="3">
        <f t="shared" si="60"/>
        <v>172</v>
      </c>
      <c r="B184" s="263"/>
      <c r="C184" s="263"/>
      <c r="D184" s="263"/>
      <c r="E184" s="259"/>
      <c r="F184" s="259"/>
      <c r="G184" s="43"/>
      <c r="H184" s="264"/>
      <c r="I184" s="261"/>
      <c r="J184" s="106"/>
      <c r="K184" s="247"/>
      <c r="L184" s="247"/>
      <c r="M184" s="247"/>
      <c r="N184" s="248" t="str">
        <f>IF(AND(K184&lt;&gt;"",L184&lt;&gt;"",J184&lt;&gt;""),ROUND(MIN(IF(OR(J184="OZZ",J184="ZZ"),5000,17300),TRUNC(0.75*(SUMIF($D$12:$D184,$D184,K$12:K184)+SUMIF($D$12:$D184,$D184,L$12:L184)),2)) - SUMIF($D$12:$D183,$D184,N$12:N183),2),"")</f>
        <v/>
      </c>
      <c r="O184" s="249" t="str">
        <f>IF(AND(K184&lt;&gt;"",L184&lt;&gt;"",M184&lt;&gt;"",J184&lt;&gt;"",AH184&lt;&gt;""),IF(OR(J184="OZZ",J184="ZZ"),ROUND(0-SUMIF($D$12:$D183,$D184,O$12:O183),2),IF(M184=0,0,ROUND(MIN(MIN(17300,TRUNC(0.75*(SUMIF($D$12:$D$2012,$D184,K$12:K$2012)+SUMIF($D$12:$D$2012,$D184,L$12:L$2012)),2)+SUMIF($D$12:$D184,$D184,AH$12:AH184))-SUMIF($D$12:$D183,$D184,O$12:O183)-SUMIF($D$12:$D$2012,$D184,N$12:N$2012),AH184),2))),"")</f>
        <v/>
      </c>
      <c r="P184" s="250" t="str">
        <f>IF(J184&lt;&gt;"",1000 - SUMIF($D$12:$D183,$D184,P$12:P183),"")</f>
        <v/>
      </c>
      <c r="Q184" s="106"/>
      <c r="R184" s="247"/>
      <c r="S184" s="247"/>
      <c r="T184" s="247"/>
      <c r="U184" s="248" t="str">
        <f>IF(AND(R184&lt;&gt;"",S184&lt;&gt;"",Q184&lt;&gt;""),ROUND(MIN(IF(OR(Q184="OZZ",Q184="ZZ"),5000,17300),TRUNC(0.75*(SUMIF($D$12:$D184,$D184,R$12:R184)+SUMIF($D$12:$D184,$D184,S$12:S184)),2)) - SUMIF($D$12:$D183,$D184,U$12:U183),2),"")</f>
        <v/>
      </c>
      <c r="V184" s="248" t="str">
        <f>IF(AND(R184&lt;&gt;"",S184&lt;&gt;"",T184&lt;&gt;"",Q184&lt;&gt;"",AL184&lt;&gt;""),IF(OR(Q184="OZZ",Q184="ZZ"),ROUND(0-SUMIF($D$12:$D183,$D184,V$12:V183),2),IF(T184=0,0,ROUND(MIN(MIN(17300,TRUNC(0.75*(SUMIF($D$12:$D$2012,$D184,R$12:R$2012)+SUMIF($D$12:$D$2012,$D184,S$12:S$2012)),2)+SUMIF($D$12:$D184,$D184,AL$12:AL184))-SUMIF($D$12:$D183,$D184,V$12:V183)-SUMIF($D$12:$D$2012,$D184,U$12:U$2012),AL184),2))),"")</f>
        <v/>
      </c>
      <c r="W184" s="250" t="str">
        <f>IF(Q184&lt;&gt;"",1000 - SUMIF($D$12:$D183,$D184,W$12:W183),"")</f>
        <v/>
      </c>
      <c r="X184" s="106"/>
      <c r="Y184" s="247"/>
      <c r="Z184" s="247"/>
      <c r="AA184" s="247"/>
      <c r="AB184" s="248" t="str">
        <f>IF(AND(Y184&lt;&gt;"",Z184&lt;&gt;"",X184&lt;&gt;""),ROUND(MIN(IF(OR(X184="OZZ",X184="ZZ"),5000,17300),TRUNC(0.75*(SUMIF($D$12:$D184,$D184,Y$12:Y184)+SUMIF($D$12:$D184,$D184,Z$12:Z184)),2)) - SUMIF($D$12:$D183,$D184,AB$12:AB183),2),"")</f>
        <v/>
      </c>
      <c r="AC184" s="251" t="str">
        <f>IF(AND(Y184&lt;&gt;"",Z184&lt;&gt;"",AA184&lt;&gt;"",X184&lt;&gt;"",AP184&lt;&gt;""),IF(OR(X184="OZZ",X184="ZZ"),ROUND(0-SUMIF($D$12:$D183,$D184,AC$12:AC183),2),IF(AA184=0,0,ROUND(MIN(MIN(17300,TRUNC(0.75*(SUMIF($D$12:$D$2012,$D184,Y$12:Y$2012)+SUMIF($D$12:$D$2012,$D184,Z$12:Z$2012)),2)+SUMIF($D$12:$D184,$D184,AP$12:AP184))-SUMIF($D$12:$D183,$D184,AC$12:AC183)-SUMIF($D$12:$D$2012,$D184,AB$12:AB$2012),AP184),2))),"")</f>
        <v/>
      </c>
      <c r="AD184" s="250" t="str">
        <f>IF(X184&lt;&gt;"",1000 - SUMIF($D$12:$D183,$D184,AD$12:AD183),"")</f>
        <v/>
      </c>
      <c r="AE184" s="252"/>
      <c r="AF184" s="253"/>
      <c r="AG184" s="254"/>
      <c r="AH184" s="255" t="str">
        <f t="shared" si="61"/>
        <v/>
      </c>
      <c r="AI184" s="256"/>
      <c r="AJ184" s="253"/>
      <c r="AK184" s="254"/>
      <c r="AL184" s="255" t="str">
        <f t="shared" si="62"/>
        <v/>
      </c>
      <c r="AM184" s="256"/>
      <c r="AN184" s="253"/>
      <c r="AO184" s="254"/>
      <c r="AP184" s="255" t="str">
        <f t="shared" si="42"/>
        <v/>
      </c>
      <c r="AQ184" s="116"/>
      <c r="AR184" s="116"/>
      <c r="AS184" s="117"/>
      <c r="AT184" s="118"/>
      <c r="AU184" s="119" t="str">
        <f>IF(D184&lt;&gt; "", IF(COUNTIF($D$12:$D184,$D184)&gt;1,0,IF(SUM(N184,U184,AB184)&gt;0,IF(AND(X184="",OR(Q184&lt;&gt;"",J184&lt;&gt;"")),IF(Q184&lt;&gt;"",Q184,IF(J184&lt;&gt;"",J184,0)),IF(AND(Q184&lt;&gt;"",J184&lt;&gt;"",Q184=J184),Q184,X184)),0)),"")</f>
        <v/>
      </c>
      <c r="AV184" s="119" t="str">
        <f>IF(D184&lt;&gt;"",IF(COUNTIF($D$12:$D184,$D184)&gt;1,0,IF(SUM(O184,V184,AC184)&gt;0,IF(AND(X184="",OR(Q184&lt;&gt;"",J184&lt;&gt;"")),IF(Q184&lt;&gt;"",Q184,IF(J184&lt;&gt;"",J184,0)),IF(AND(Q184&lt;&gt;"",J184&lt;&gt;"",Q184=J184),Q184,X184)),0)),"")</f>
        <v/>
      </c>
      <c r="AW184" s="119" t="str">
        <f>IF(D184&lt;&gt;"",IF(COUNTIF($D$12:$D184,$D184)&gt;1,0,IF(SUM(P184,W184,AD184)&gt;0,IF(AND(X184="",OR(Q184&lt;&gt;"",J184&lt;&gt;"")),IF(Q184&lt;&gt;"",Q184,IF(J184&lt;&gt;"",J184,0)),IF(AND(Q184&lt;&gt;"",J184&lt;&gt;"",Q184=J184),Q184,X184)),0)),"")</f>
        <v/>
      </c>
      <c r="AX184" s="118" t="str">
        <f t="shared" si="43"/>
        <v/>
      </c>
      <c r="AY184" s="118" t="str">
        <f t="shared" si="44"/>
        <v/>
      </c>
      <c r="AZ184" s="118" t="str">
        <f t="shared" si="45"/>
        <v/>
      </c>
      <c r="BA184" s="118" t="str">
        <f t="shared" si="46"/>
        <v/>
      </c>
      <c r="BB184" s="118" t="str">
        <f t="shared" si="47"/>
        <v/>
      </c>
      <c r="BC184" s="118" t="str">
        <f t="shared" si="48"/>
        <v/>
      </c>
      <c r="BD184" s="118" t="str">
        <f t="shared" si="49"/>
        <v/>
      </c>
      <c r="BE184" s="118" t="str">
        <f t="shared" si="50"/>
        <v/>
      </c>
      <c r="BF184" s="118" t="str">
        <f t="shared" si="51"/>
        <v/>
      </c>
      <c r="BG184" s="120"/>
      <c r="BH184" s="120" t="str">
        <f t="shared" si="52"/>
        <v/>
      </c>
      <c r="BI184" s="120" t="str">
        <f t="shared" si="53"/>
        <v/>
      </c>
      <c r="BJ184" s="121"/>
      <c r="BK184" s="120" t="str">
        <f t="shared" si="54"/>
        <v/>
      </c>
      <c r="BL184" s="120" t="str">
        <f t="shared" si="55"/>
        <v/>
      </c>
      <c r="BM184" s="120" t="str">
        <f t="shared" si="56"/>
        <v/>
      </c>
      <c r="BN184" s="120" t="str">
        <f t="shared" si="57"/>
        <v/>
      </c>
      <c r="BO184" s="98" t="str">
        <f t="shared" si="58"/>
        <v/>
      </c>
      <c r="BP184" s="98" t="str">
        <f t="shared" si="59"/>
        <v/>
      </c>
      <c r="BQ184" s="98"/>
      <c r="BR184" s="98"/>
      <c r="BS184" s="98"/>
      <c r="BT184" s="98"/>
      <c r="BU184" s="98"/>
      <c r="BV184" s="98"/>
      <c r="BW184" s="98"/>
      <c r="BX184" s="98"/>
      <c r="BY184" s="98"/>
      <c r="BZ184" s="98"/>
      <c r="CA184" s="98"/>
      <c r="CB184" s="98"/>
      <c r="CC184" s="98"/>
      <c r="CD184" s="98"/>
      <c r="CE184" s="98"/>
      <c r="CF184" s="98"/>
      <c r="CG184" s="98"/>
      <c r="CH184" s="98"/>
      <c r="CI184" s="98"/>
      <c r="CJ184" s="98"/>
      <c r="CK184" s="98"/>
      <c r="CL184" s="98"/>
      <c r="CM184" s="98"/>
      <c r="CN184" s="98"/>
      <c r="CO184" s="98"/>
      <c r="CP184" s="98"/>
      <c r="CQ184" s="98"/>
      <c r="CR184" s="98"/>
      <c r="CS184" s="98"/>
    </row>
    <row r="185" spans="1:97" s="4" customFormat="1" ht="18.75" customHeight="1" x14ac:dyDescent="0.2">
      <c r="A185" s="3">
        <f t="shared" si="60"/>
        <v>173</v>
      </c>
      <c r="B185" s="263"/>
      <c r="C185" s="263"/>
      <c r="D185" s="263"/>
      <c r="E185" s="259"/>
      <c r="F185" s="259"/>
      <c r="G185" s="43"/>
      <c r="H185" s="264"/>
      <c r="I185" s="261"/>
      <c r="J185" s="106"/>
      <c r="K185" s="247"/>
      <c r="L185" s="247"/>
      <c r="M185" s="247"/>
      <c r="N185" s="248" t="str">
        <f>IF(AND(K185&lt;&gt;"",L185&lt;&gt;"",J185&lt;&gt;""),ROUND(MIN(IF(OR(J185="OZZ",J185="ZZ"),5000,17300),TRUNC(0.75*(SUMIF($D$12:$D185,$D185,K$12:K185)+SUMIF($D$12:$D185,$D185,L$12:L185)),2)) - SUMIF($D$12:$D184,$D185,N$12:N184),2),"")</f>
        <v/>
      </c>
      <c r="O185" s="249" t="str">
        <f>IF(AND(K185&lt;&gt;"",L185&lt;&gt;"",M185&lt;&gt;"",J185&lt;&gt;"",AH185&lt;&gt;""),IF(OR(J185="OZZ",J185="ZZ"),ROUND(0-SUMIF($D$12:$D184,$D185,O$12:O184),2),IF(M185=0,0,ROUND(MIN(MIN(17300,TRUNC(0.75*(SUMIF($D$12:$D$2012,$D185,K$12:K$2012)+SUMIF($D$12:$D$2012,$D185,L$12:L$2012)),2)+SUMIF($D$12:$D185,$D185,AH$12:AH185))-SUMIF($D$12:$D184,$D185,O$12:O184)-SUMIF($D$12:$D$2012,$D185,N$12:N$2012),AH185),2))),"")</f>
        <v/>
      </c>
      <c r="P185" s="250" t="str">
        <f>IF(J185&lt;&gt;"",1000 - SUMIF($D$12:$D184,$D185,P$12:P184),"")</f>
        <v/>
      </c>
      <c r="Q185" s="106"/>
      <c r="R185" s="247"/>
      <c r="S185" s="247"/>
      <c r="T185" s="247"/>
      <c r="U185" s="248" t="str">
        <f>IF(AND(R185&lt;&gt;"",S185&lt;&gt;"",Q185&lt;&gt;""),ROUND(MIN(IF(OR(Q185="OZZ",Q185="ZZ"),5000,17300),TRUNC(0.75*(SUMIF($D$12:$D185,$D185,R$12:R185)+SUMIF($D$12:$D185,$D185,S$12:S185)),2)) - SUMIF($D$12:$D184,$D185,U$12:U184),2),"")</f>
        <v/>
      </c>
      <c r="V185" s="248" t="str">
        <f>IF(AND(R185&lt;&gt;"",S185&lt;&gt;"",T185&lt;&gt;"",Q185&lt;&gt;"",AL185&lt;&gt;""),IF(OR(Q185="OZZ",Q185="ZZ"),ROUND(0-SUMIF($D$12:$D184,$D185,V$12:V184),2),IF(T185=0,0,ROUND(MIN(MIN(17300,TRUNC(0.75*(SUMIF($D$12:$D$2012,$D185,R$12:R$2012)+SUMIF($D$12:$D$2012,$D185,S$12:S$2012)),2)+SUMIF($D$12:$D185,$D185,AL$12:AL185))-SUMIF($D$12:$D184,$D185,V$12:V184)-SUMIF($D$12:$D$2012,$D185,U$12:U$2012),AL185),2))),"")</f>
        <v/>
      </c>
      <c r="W185" s="250" t="str">
        <f>IF(Q185&lt;&gt;"",1000 - SUMIF($D$12:$D184,$D185,W$12:W184),"")</f>
        <v/>
      </c>
      <c r="X185" s="106"/>
      <c r="Y185" s="247"/>
      <c r="Z185" s="247"/>
      <c r="AA185" s="247"/>
      <c r="AB185" s="248" t="str">
        <f>IF(AND(Y185&lt;&gt;"",Z185&lt;&gt;"",X185&lt;&gt;""),ROUND(MIN(IF(OR(X185="OZZ",X185="ZZ"),5000,17300),TRUNC(0.75*(SUMIF($D$12:$D185,$D185,Y$12:Y185)+SUMIF($D$12:$D185,$D185,Z$12:Z185)),2)) - SUMIF($D$12:$D184,$D185,AB$12:AB184),2),"")</f>
        <v/>
      </c>
      <c r="AC185" s="251" t="str">
        <f>IF(AND(Y185&lt;&gt;"",Z185&lt;&gt;"",AA185&lt;&gt;"",X185&lt;&gt;"",AP185&lt;&gt;""),IF(OR(X185="OZZ",X185="ZZ"),ROUND(0-SUMIF($D$12:$D184,$D185,AC$12:AC184),2),IF(AA185=0,0,ROUND(MIN(MIN(17300,TRUNC(0.75*(SUMIF($D$12:$D$2012,$D185,Y$12:Y$2012)+SUMIF($D$12:$D$2012,$D185,Z$12:Z$2012)),2)+SUMIF($D$12:$D185,$D185,AP$12:AP185))-SUMIF($D$12:$D184,$D185,AC$12:AC184)-SUMIF($D$12:$D$2012,$D185,AB$12:AB$2012),AP185),2))),"")</f>
        <v/>
      </c>
      <c r="AD185" s="250" t="str">
        <f>IF(X185&lt;&gt;"",1000 - SUMIF($D$12:$D184,$D185,AD$12:AD184),"")</f>
        <v/>
      </c>
      <c r="AE185" s="252"/>
      <c r="AF185" s="253"/>
      <c r="AG185" s="254"/>
      <c r="AH185" s="255" t="str">
        <f t="shared" si="61"/>
        <v/>
      </c>
      <c r="AI185" s="256"/>
      <c r="AJ185" s="253"/>
      <c r="AK185" s="254"/>
      <c r="AL185" s="255" t="str">
        <f t="shared" si="62"/>
        <v/>
      </c>
      <c r="AM185" s="256"/>
      <c r="AN185" s="253"/>
      <c r="AO185" s="254"/>
      <c r="AP185" s="255" t="str">
        <f t="shared" si="42"/>
        <v/>
      </c>
      <c r="AQ185" s="116"/>
      <c r="AR185" s="116"/>
      <c r="AS185" s="117"/>
      <c r="AT185" s="118"/>
      <c r="AU185" s="119" t="str">
        <f>IF(D185&lt;&gt; "", IF(COUNTIF($D$12:$D185,$D185)&gt;1,0,IF(SUM(N185,U185,AB185)&gt;0,IF(AND(X185="",OR(Q185&lt;&gt;"",J185&lt;&gt;"")),IF(Q185&lt;&gt;"",Q185,IF(J185&lt;&gt;"",J185,0)),IF(AND(Q185&lt;&gt;"",J185&lt;&gt;"",Q185=J185),Q185,X185)),0)),"")</f>
        <v/>
      </c>
      <c r="AV185" s="119" t="str">
        <f>IF(D185&lt;&gt;"",IF(COUNTIF($D$12:$D185,$D185)&gt;1,0,IF(SUM(O185,V185,AC185)&gt;0,IF(AND(X185="",OR(Q185&lt;&gt;"",J185&lt;&gt;"")),IF(Q185&lt;&gt;"",Q185,IF(J185&lt;&gt;"",J185,0)),IF(AND(Q185&lt;&gt;"",J185&lt;&gt;"",Q185=J185),Q185,X185)),0)),"")</f>
        <v/>
      </c>
      <c r="AW185" s="119" t="str">
        <f>IF(D185&lt;&gt;"",IF(COUNTIF($D$12:$D185,$D185)&gt;1,0,IF(SUM(P185,W185,AD185)&gt;0,IF(AND(X185="",OR(Q185&lt;&gt;"",J185&lt;&gt;"")),IF(Q185&lt;&gt;"",Q185,IF(J185&lt;&gt;"",J185,0)),IF(AND(Q185&lt;&gt;"",J185&lt;&gt;"",Q185=J185),Q185,X185)),0)),"")</f>
        <v/>
      </c>
      <c r="AX185" s="118" t="str">
        <f t="shared" si="43"/>
        <v/>
      </c>
      <c r="AY185" s="118" t="str">
        <f t="shared" si="44"/>
        <v/>
      </c>
      <c r="AZ185" s="118" t="str">
        <f t="shared" si="45"/>
        <v/>
      </c>
      <c r="BA185" s="118" t="str">
        <f t="shared" si="46"/>
        <v/>
      </c>
      <c r="BB185" s="118" t="str">
        <f t="shared" si="47"/>
        <v/>
      </c>
      <c r="BC185" s="118" t="str">
        <f t="shared" si="48"/>
        <v/>
      </c>
      <c r="BD185" s="118" t="str">
        <f t="shared" si="49"/>
        <v/>
      </c>
      <c r="BE185" s="118" t="str">
        <f t="shared" si="50"/>
        <v/>
      </c>
      <c r="BF185" s="118" t="str">
        <f t="shared" si="51"/>
        <v/>
      </c>
      <c r="BG185" s="120"/>
      <c r="BH185" s="120" t="str">
        <f t="shared" si="52"/>
        <v/>
      </c>
      <c r="BI185" s="120" t="str">
        <f t="shared" si="53"/>
        <v/>
      </c>
      <c r="BJ185" s="121"/>
      <c r="BK185" s="120" t="str">
        <f t="shared" si="54"/>
        <v/>
      </c>
      <c r="BL185" s="120" t="str">
        <f t="shared" si="55"/>
        <v/>
      </c>
      <c r="BM185" s="120" t="str">
        <f t="shared" si="56"/>
        <v/>
      </c>
      <c r="BN185" s="120" t="str">
        <f t="shared" si="57"/>
        <v/>
      </c>
      <c r="BO185" s="98" t="str">
        <f t="shared" si="58"/>
        <v/>
      </c>
      <c r="BP185" s="98" t="str">
        <f t="shared" si="59"/>
        <v/>
      </c>
      <c r="BQ185" s="98"/>
      <c r="BR185" s="98"/>
      <c r="BS185" s="98"/>
      <c r="BT185" s="98"/>
      <c r="BU185" s="98"/>
      <c r="BV185" s="98"/>
      <c r="BW185" s="98"/>
      <c r="BX185" s="98"/>
      <c r="BY185" s="98"/>
      <c r="BZ185" s="98"/>
      <c r="CA185" s="98"/>
      <c r="CB185" s="98"/>
      <c r="CC185" s="98"/>
      <c r="CD185" s="98"/>
      <c r="CE185" s="98"/>
      <c r="CF185" s="98"/>
      <c r="CG185" s="98"/>
      <c r="CH185" s="98"/>
      <c r="CI185" s="98"/>
      <c r="CJ185" s="98"/>
      <c r="CK185" s="98"/>
      <c r="CL185" s="98"/>
      <c r="CM185" s="98"/>
      <c r="CN185" s="98"/>
      <c r="CO185" s="98"/>
      <c r="CP185" s="98"/>
      <c r="CQ185" s="98"/>
      <c r="CR185" s="98"/>
      <c r="CS185" s="98"/>
    </row>
    <row r="186" spans="1:97" s="4" customFormat="1" ht="18.75" customHeight="1" x14ac:dyDescent="0.2">
      <c r="A186" s="3">
        <f t="shared" si="60"/>
        <v>174</v>
      </c>
      <c r="B186" s="263"/>
      <c r="C186" s="263"/>
      <c r="D186" s="263"/>
      <c r="E186" s="259"/>
      <c r="F186" s="259"/>
      <c r="G186" s="43"/>
      <c r="H186" s="264"/>
      <c r="I186" s="261"/>
      <c r="J186" s="106"/>
      <c r="K186" s="247"/>
      <c r="L186" s="247"/>
      <c r="M186" s="247"/>
      <c r="N186" s="248" t="str">
        <f>IF(AND(K186&lt;&gt;"",L186&lt;&gt;"",J186&lt;&gt;""),ROUND(MIN(IF(OR(J186="OZZ",J186="ZZ"),5000,17300),TRUNC(0.75*(SUMIF($D$12:$D186,$D186,K$12:K186)+SUMIF($D$12:$D186,$D186,L$12:L186)),2)) - SUMIF($D$12:$D185,$D186,N$12:N185),2),"")</f>
        <v/>
      </c>
      <c r="O186" s="249" t="str">
        <f>IF(AND(K186&lt;&gt;"",L186&lt;&gt;"",M186&lt;&gt;"",J186&lt;&gt;"",AH186&lt;&gt;""),IF(OR(J186="OZZ",J186="ZZ"),ROUND(0-SUMIF($D$12:$D185,$D186,O$12:O185),2),IF(M186=0,0,ROUND(MIN(MIN(17300,TRUNC(0.75*(SUMIF($D$12:$D$2012,$D186,K$12:K$2012)+SUMIF($D$12:$D$2012,$D186,L$12:L$2012)),2)+SUMIF($D$12:$D186,$D186,AH$12:AH186))-SUMIF($D$12:$D185,$D186,O$12:O185)-SUMIF($D$12:$D$2012,$D186,N$12:N$2012),AH186),2))),"")</f>
        <v/>
      </c>
      <c r="P186" s="250" t="str">
        <f>IF(J186&lt;&gt;"",1000 - SUMIF($D$12:$D185,$D186,P$12:P185),"")</f>
        <v/>
      </c>
      <c r="Q186" s="106"/>
      <c r="R186" s="247"/>
      <c r="S186" s="247"/>
      <c r="T186" s="247"/>
      <c r="U186" s="248" t="str">
        <f>IF(AND(R186&lt;&gt;"",S186&lt;&gt;"",Q186&lt;&gt;""),ROUND(MIN(IF(OR(Q186="OZZ",Q186="ZZ"),5000,17300),TRUNC(0.75*(SUMIF($D$12:$D186,$D186,R$12:R186)+SUMIF($D$12:$D186,$D186,S$12:S186)),2)) - SUMIF($D$12:$D185,$D186,U$12:U185),2),"")</f>
        <v/>
      </c>
      <c r="V186" s="248" t="str">
        <f>IF(AND(R186&lt;&gt;"",S186&lt;&gt;"",T186&lt;&gt;"",Q186&lt;&gt;"",AL186&lt;&gt;""),IF(OR(Q186="OZZ",Q186="ZZ"),ROUND(0-SUMIF($D$12:$D185,$D186,V$12:V185),2),IF(T186=0,0,ROUND(MIN(MIN(17300,TRUNC(0.75*(SUMIF($D$12:$D$2012,$D186,R$12:R$2012)+SUMIF($D$12:$D$2012,$D186,S$12:S$2012)),2)+SUMIF($D$12:$D186,$D186,AL$12:AL186))-SUMIF($D$12:$D185,$D186,V$12:V185)-SUMIF($D$12:$D$2012,$D186,U$12:U$2012),AL186),2))),"")</f>
        <v/>
      </c>
      <c r="W186" s="250" t="str">
        <f>IF(Q186&lt;&gt;"",1000 - SUMIF($D$12:$D185,$D186,W$12:W185),"")</f>
        <v/>
      </c>
      <c r="X186" s="106"/>
      <c r="Y186" s="247"/>
      <c r="Z186" s="247"/>
      <c r="AA186" s="247"/>
      <c r="AB186" s="248" t="str">
        <f>IF(AND(Y186&lt;&gt;"",Z186&lt;&gt;"",X186&lt;&gt;""),ROUND(MIN(IF(OR(X186="OZZ",X186="ZZ"),5000,17300),TRUNC(0.75*(SUMIF($D$12:$D186,$D186,Y$12:Y186)+SUMIF($D$12:$D186,$D186,Z$12:Z186)),2)) - SUMIF($D$12:$D185,$D186,AB$12:AB185),2),"")</f>
        <v/>
      </c>
      <c r="AC186" s="251" t="str">
        <f>IF(AND(Y186&lt;&gt;"",Z186&lt;&gt;"",AA186&lt;&gt;"",X186&lt;&gt;"",AP186&lt;&gt;""),IF(OR(X186="OZZ",X186="ZZ"),ROUND(0-SUMIF($D$12:$D185,$D186,AC$12:AC185),2),IF(AA186=0,0,ROUND(MIN(MIN(17300,TRUNC(0.75*(SUMIF($D$12:$D$2012,$D186,Y$12:Y$2012)+SUMIF($D$12:$D$2012,$D186,Z$12:Z$2012)),2)+SUMIF($D$12:$D186,$D186,AP$12:AP186))-SUMIF($D$12:$D185,$D186,AC$12:AC185)-SUMIF($D$12:$D$2012,$D186,AB$12:AB$2012),AP186),2))),"")</f>
        <v/>
      </c>
      <c r="AD186" s="250" t="str">
        <f>IF(X186&lt;&gt;"",1000 - SUMIF($D$12:$D185,$D186,AD$12:AD185),"")</f>
        <v/>
      </c>
      <c r="AE186" s="252"/>
      <c r="AF186" s="253"/>
      <c r="AG186" s="254"/>
      <c r="AH186" s="255" t="str">
        <f t="shared" si="61"/>
        <v/>
      </c>
      <c r="AI186" s="256"/>
      <c r="AJ186" s="253"/>
      <c r="AK186" s="254"/>
      <c r="AL186" s="255" t="str">
        <f t="shared" si="62"/>
        <v/>
      </c>
      <c r="AM186" s="256"/>
      <c r="AN186" s="253"/>
      <c r="AO186" s="254"/>
      <c r="AP186" s="255" t="str">
        <f t="shared" si="42"/>
        <v/>
      </c>
      <c r="AQ186" s="116"/>
      <c r="AR186" s="116"/>
      <c r="AS186" s="117"/>
      <c r="AT186" s="118"/>
      <c r="AU186" s="119" t="str">
        <f>IF(D186&lt;&gt; "", IF(COUNTIF($D$12:$D186,$D186)&gt;1,0,IF(SUM(N186,U186,AB186)&gt;0,IF(AND(X186="",OR(Q186&lt;&gt;"",J186&lt;&gt;"")),IF(Q186&lt;&gt;"",Q186,IF(J186&lt;&gt;"",J186,0)),IF(AND(Q186&lt;&gt;"",J186&lt;&gt;"",Q186=J186),Q186,X186)),0)),"")</f>
        <v/>
      </c>
      <c r="AV186" s="119" t="str">
        <f>IF(D186&lt;&gt;"",IF(COUNTIF($D$12:$D186,$D186)&gt;1,0,IF(SUM(O186,V186,AC186)&gt;0,IF(AND(X186="",OR(Q186&lt;&gt;"",J186&lt;&gt;"")),IF(Q186&lt;&gt;"",Q186,IF(J186&lt;&gt;"",J186,0)),IF(AND(Q186&lt;&gt;"",J186&lt;&gt;"",Q186=J186),Q186,X186)),0)),"")</f>
        <v/>
      </c>
      <c r="AW186" s="119" t="str">
        <f>IF(D186&lt;&gt;"",IF(COUNTIF($D$12:$D186,$D186)&gt;1,0,IF(SUM(P186,W186,AD186)&gt;0,IF(AND(X186="",OR(Q186&lt;&gt;"",J186&lt;&gt;"")),IF(Q186&lt;&gt;"",Q186,IF(J186&lt;&gt;"",J186,0)),IF(AND(Q186&lt;&gt;"",J186&lt;&gt;"",Q186=J186),Q186,X186)),0)),"")</f>
        <v/>
      </c>
      <c r="AX186" s="118" t="str">
        <f t="shared" si="43"/>
        <v/>
      </c>
      <c r="AY186" s="118" t="str">
        <f t="shared" si="44"/>
        <v/>
      </c>
      <c r="AZ186" s="118" t="str">
        <f t="shared" si="45"/>
        <v/>
      </c>
      <c r="BA186" s="118" t="str">
        <f t="shared" si="46"/>
        <v/>
      </c>
      <c r="BB186" s="118" t="str">
        <f t="shared" si="47"/>
        <v/>
      </c>
      <c r="BC186" s="118" t="str">
        <f t="shared" si="48"/>
        <v/>
      </c>
      <c r="BD186" s="118" t="str">
        <f t="shared" si="49"/>
        <v/>
      </c>
      <c r="BE186" s="118" t="str">
        <f t="shared" si="50"/>
        <v/>
      </c>
      <c r="BF186" s="118" t="str">
        <f t="shared" si="51"/>
        <v/>
      </c>
      <c r="BG186" s="120"/>
      <c r="BH186" s="120" t="str">
        <f t="shared" si="52"/>
        <v/>
      </c>
      <c r="BI186" s="120" t="str">
        <f t="shared" si="53"/>
        <v/>
      </c>
      <c r="BJ186" s="121"/>
      <c r="BK186" s="120" t="str">
        <f t="shared" si="54"/>
        <v/>
      </c>
      <c r="BL186" s="120" t="str">
        <f t="shared" si="55"/>
        <v/>
      </c>
      <c r="BM186" s="120" t="str">
        <f t="shared" si="56"/>
        <v/>
      </c>
      <c r="BN186" s="120" t="str">
        <f t="shared" si="57"/>
        <v/>
      </c>
      <c r="BO186" s="98" t="str">
        <f t="shared" si="58"/>
        <v/>
      </c>
      <c r="BP186" s="98" t="str">
        <f t="shared" si="59"/>
        <v/>
      </c>
      <c r="BQ186" s="98"/>
      <c r="BR186" s="98"/>
      <c r="BS186" s="98"/>
      <c r="BT186" s="98"/>
      <c r="BU186" s="98"/>
      <c r="BV186" s="98"/>
      <c r="BW186" s="98"/>
      <c r="BX186" s="98"/>
      <c r="BY186" s="98"/>
      <c r="BZ186" s="98"/>
      <c r="CA186" s="98"/>
      <c r="CB186" s="98"/>
      <c r="CC186" s="98"/>
      <c r="CD186" s="98"/>
      <c r="CE186" s="98"/>
      <c r="CF186" s="98"/>
      <c r="CG186" s="98"/>
      <c r="CH186" s="98"/>
      <c r="CI186" s="98"/>
      <c r="CJ186" s="98"/>
      <c r="CK186" s="98"/>
      <c r="CL186" s="98"/>
      <c r="CM186" s="98"/>
      <c r="CN186" s="98"/>
      <c r="CO186" s="98"/>
      <c r="CP186" s="98"/>
      <c r="CQ186" s="98"/>
      <c r="CR186" s="98"/>
      <c r="CS186" s="98"/>
    </row>
    <row r="187" spans="1:97" s="4" customFormat="1" ht="18.75" customHeight="1" x14ac:dyDescent="0.2">
      <c r="A187" s="3">
        <f t="shared" si="60"/>
        <v>175</v>
      </c>
      <c r="B187" s="263"/>
      <c r="C187" s="263"/>
      <c r="D187" s="263"/>
      <c r="E187" s="259"/>
      <c r="F187" s="259"/>
      <c r="G187" s="43"/>
      <c r="H187" s="264"/>
      <c r="I187" s="261"/>
      <c r="J187" s="106"/>
      <c r="K187" s="247"/>
      <c r="L187" s="247"/>
      <c r="M187" s="247"/>
      <c r="N187" s="248" t="str">
        <f>IF(AND(K187&lt;&gt;"",L187&lt;&gt;"",J187&lt;&gt;""),ROUND(MIN(IF(OR(J187="OZZ",J187="ZZ"),5000,17300),TRUNC(0.75*(SUMIF($D$12:$D187,$D187,K$12:K187)+SUMIF($D$12:$D187,$D187,L$12:L187)),2)) - SUMIF($D$12:$D186,$D187,N$12:N186),2),"")</f>
        <v/>
      </c>
      <c r="O187" s="249" t="str">
        <f>IF(AND(K187&lt;&gt;"",L187&lt;&gt;"",M187&lt;&gt;"",J187&lt;&gt;"",AH187&lt;&gt;""),IF(OR(J187="OZZ",J187="ZZ"),ROUND(0-SUMIF($D$12:$D186,$D187,O$12:O186),2),IF(M187=0,0,ROUND(MIN(MIN(17300,TRUNC(0.75*(SUMIF($D$12:$D$2012,$D187,K$12:K$2012)+SUMIF($D$12:$D$2012,$D187,L$12:L$2012)),2)+SUMIF($D$12:$D187,$D187,AH$12:AH187))-SUMIF($D$12:$D186,$D187,O$12:O186)-SUMIF($D$12:$D$2012,$D187,N$12:N$2012),AH187),2))),"")</f>
        <v/>
      </c>
      <c r="P187" s="250" t="str">
        <f>IF(J187&lt;&gt;"",1000 - SUMIF($D$12:$D186,$D187,P$12:P186),"")</f>
        <v/>
      </c>
      <c r="Q187" s="106"/>
      <c r="R187" s="247"/>
      <c r="S187" s="247"/>
      <c r="T187" s="247"/>
      <c r="U187" s="248" t="str">
        <f>IF(AND(R187&lt;&gt;"",S187&lt;&gt;"",Q187&lt;&gt;""),ROUND(MIN(IF(OR(Q187="OZZ",Q187="ZZ"),5000,17300),TRUNC(0.75*(SUMIF($D$12:$D187,$D187,R$12:R187)+SUMIF($D$12:$D187,$D187,S$12:S187)),2)) - SUMIF($D$12:$D186,$D187,U$12:U186),2),"")</f>
        <v/>
      </c>
      <c r="V187" s="248" t="str">
        <f>IF(AND(R187&lt;&gt;"",S187&lt;&gt;"",T187&lt;&gt;"",Q187&lt;&gt;"",AL187&lt;&gt;""),IF(OR(Q187="OZZ",Q187="ZZ"),ROUND(0-SUMIF($D$12:$D186,$D187,V$12:V186),2),IF(T187=0,0,ROUND(MIN(MIN(17300,TRUNC(0.75*(SUMIF($D$12:$D$2012,$D187,R$12:R$2012)+SUMIF($D$12:$D$2012,$D187,S$12:S$2012)),2)+SUMIF($D$12:$D187,$D187,AL$12:AL187))-SUMIF($D$12:$D186,$D187,V$12:V186)-SUMIF($D$12:$D$2012,$D187,U$12:U$2012),AL187),2))),"")</f>
        <v/>
      </c>
      <c r="W187" s="250" t="str">
        <f>IF(Q187&lt;&gt;"",1000 - SUMIF($D$12:$D186,$D187,W$12:W186),"")</f>
        <v/>
      </c>
      <c r="X187" s="106"/>
      <c r="Y187" s="247"/>
      <c r="Z187" s="247"/>
      <c r="AA187" s="247"/>
      <c r="AB187" s="248" t="str">
        <f>IF(AND(Y187&lt;&gt;"",Z187&lt;&gt;"",X187&lt;&gt;""),ROUND(MIN(IF(OR(X187="OZZ",X187="ZZ"),5000,17300),TRUNC(0.75*(SUMIF($D$12:$D187,$D187,Y$12:Y187)+SUMIF($D$12:$D187,$D187,Z$12:Z187)),2)) - SUMIF($D$12:$D186,$D187,AB$12:AB186),2),"")</f>
        <v/>
      </c>
      <c r="AC187" s="251" t="str">
        <f>IF(AND(Y187&lt;&gt;"",Z187&lt;&gt;"",AA187&lt;&gt;"",X187&lt;&gt;"",AP187&lt;&gt;""),IF(OR(X187="OZZ",X187="ZZ"),ROUND(0-SUMIF($D$12:$D186,$D187,AC$12:AC186),2),IF(AA187=0,0,ROUND(MIN(MIN(17300,TRUNC(0.75*(SUMIF($D$12:$D$2012,$D187,Y$12:Y$2012)+SUMIF($D$12:$D$2012,$D187,Z$12:Z$2012)),2)+SUMIF($D$12:$D187,$D187,AP$12:AP187))-SUMIF($D$12:$D186,$D187,AC$12:AC186)-SUMIF($D$12:$D$2012,$D187,AB$12:AB$2012),AP187),2))),"")</f>
        <v/>
      </c>
      <c r="AD187" s="250" t="str">
        <f>IF(X187&lt;&gt;"",1000 - SUMIF($D$12:$D186,$D187,AD$12:AD186),"")</f>
        <v/>
      </c>
      <c r="AE187" s="252"/>
      <c r="AF187" s="253"/>
      <c r="AG187" s="254"/>
      <c r="AH187" s="255" t="str">
        <f t="shared" si="61"/>
        <v/>
      </c>
      <c r="AI187" s="256"/>
      <c r="AJ187" s="253"/>
      <c r="AK187" s="254"/>
      <c r="AL187" s="255" t="str">
        <f t="shared" si="62"/>
        <v/>
      </c>
      <c r="AM187" s="256"/>
      <c r="AN187" s="253"/>
      <c r="AO187" s="254"/>
      <c r="AP187" s="255" t="str">
        <f t="shared" si="42"/>
        <v/>
      </c>
      <c r="AQ187" s="116"/>
      <c r="AR187" s="116"/>
      <c r="AS187" s="117"/>
      <c r="AT187" s="118"/>
      <c r="AU187" s="119" t="str">
        <f>IF(D187&lt;&gt; "", IF(COUNTIF($D$12:$D187,$D187)&gt;1,0,IF(SUM(N187,U187,AB187)&gt;0,IF(AND(X187="",OR(Q187&lt;&gt;"",J187&lt;&gt;"")),IF(Q187&lt;&gt;"",Q187,IF(J187&lt;&gt;"",J187,0)),IF(AND(Q187&lt;&gt;"",J187&lt;&gt;"",Q187=J187),Q187,X187)),0)),"")</f>
        <v/>
      </c>
      <c r="AV187" s="119" t="str">
        <f>IF(D187&lt;&gt;"",IF(COUNTIF($D$12:$D187,$D187)&gt;1,0,IF(SUM(O187,V187,AC187)&gt;0,IF(AND(X187="",OR(Q187&lt;&gt;"",J187&lt;&gt;"")),IF(Q187&lt;&gt;"",Q187,IF(J187&lt;&gt;"",J187,0)),IF(AND(Q187&lt;&gt;"",J187&lt;&gt;"",Q187=J187),Q187,X187)),0)),"")</f>
        <v/>
      </c>
      <c r="AW187" s="119" t="str">
        <f>IF(D187&lt;&gt;"",IF(COUNTIF($D$12:$D187,$D187)&gt;1,0,IF(SUM(P187,W187,AD187)&gt;0,IF(AND(X187="",OR(Q187&lt;&gt;"",J187&lt;&gt;"")),IF(Q187&lt;&gt;"",Q187,IF(J187&lt;&gt;"",J187,0)),IF(AND(Q187&lt;&gt;"",J187&lt;&gt;"",Q187=J187),Q187,X187)),0)),"")</f>
        <v/>
      </c>
      <c r="AX187" s="118" t="str">
        <f t="shared" si="43"/>
        <v/>
      </c>
      <c r="AY187" s="118" t="str">
        <f t="shared" si="44"/>
        <v/>
      </c>
      <c r="AZ187" s="118" t="str">
        <f t="shared" si="45"/>
        <v/>
      </c>
      <c r="BA187" s="118" t="str">
        <f t="shared" si="46"/>
        <v/>
      </c>
      <c r="BB187" s="118" t="str">
        <f t="shared" si="47"/>
        <v/>
      </c>
      <c r="BC187" s="118" t="str">
        <f t="shared" si="48"/>
        <v/>
      </c>
      <c r="BD187" s="118" t="str">
        <f t="shared" si="49"/>
        <v/>
      </c>
      <c r="BE187" s="118" t="str">
        <f t="shared" si="50"/>
        <v/>
      </c>
      <c r="BF187" s="118" t="str">
        <f t="shared" si="51"/>
        <v/>
      </c>
      <c r="BG187" s="120"/>
      <c r="BH187" s="120" t="str">
        <f t="shared" si="52"/>
        <v/>
      </c>
      <c r="BI187" s="120" t="str">
        <f t="shared" si="53"/>
        <v/>
      </c>
      <c r="BJ187" s="121"/>
      <c r="BK187" s="120" t="str">
        <f t="shared" si="54"/>
        <v/>
      </c>
      <c r="BL187" s="120" t="str">
        <f t="shared" si="55"/>
        <v/>
      </c>
      <c r="BM187" s="120" t="str">
        <f t="shared" si="56"/>
        <v/>
      </c>
      <c r="BN187" s="120" t="str">
        <f t="shared" si="57"/>
        <v/>
      </c>
      <c r="BO187" s="98" t="str">
        <f t="shared" si="58"/>
        <v/>
      </c>
      <c r="BP187" s="98" t="str">
        <f t="shared" si="59"/>
        <v/>
      </c>
      <c r="BQ187" s="98"/>
      <c r="BR187" s="98"/>
      <c r="BS187" s="98"/>
      <c r="BT187" s="98"/>
      <c r="BU187" s="98"/>
      <c r="BV187" s="98"/>
      <c r="BW187" s="98"/>
      <c r="BX187" s="98"/>
      <c r="BY187" s="98"/>
      <c r="BZ187" s="98"/>
      <c r="CA187" s="98"/>
      <c r="CB187" s="98"/>
      <c r="CC187" s="98"/>
      <c r="CD187" s="98"/>
      <c r="CE187" s="98"/>
      <c r="CF187" s="98"/>
      <c r="CG187" s="98"/>
      <c r="CH187" s="98"/>
      <c r="CI187" s="98"/>
      <c r="CJ187" s="98"/>
      <c r="CK187" s="98"/>
      <c r="CL187" s="98"/>
      <c r="CM187" s="98"/>
      <c r="CN187" s="98"/>
      <c r="CO187" s="98"/>
      <c r="CP187" s="98"/>
      <c r="CQ187" s="98"/>
      <c r="CR187" s="98"/>
      <c r="CS187" s="98"/>
    </row>
    <row r="188" spans="1:97" s="4" customFormat="1" ht="18.75" customHeight="1" x14ac:dyDescent="0.2">
      <c r="A188" s="3">
        <f t="shared" si="60"/>
        <v>176</v>
      </c>
      <c r="B188" s="263"/>
      <c r="C188" s="263"/>
      <c r="D188" s="263"/>
      <c r="E188" s="259"/>
      <c r="F188" s="259"/>
      <c r="G188" s="43"/>
      <c r="H188" s="264"/>
      <c r="I188" s="261"/>
      <c r="J188" s="106"/>
      <c r="K188" s="247"/>
      <c r="L188" s="247"/>
      <c r="M188" s="247"/>
      <c r="N188" s="248" t="str">
        <f>IF(AND(K188&lt;&gt;"",L188&lt;&gt;"",J188&lt;&gt;""),ROUND(MIN(IF(OR(J188="OZZ",J188="ZZ"),5000,17300),TRUNC(0.75*(SUMIF($D$12:$D188,$D188,K$12:K188)+SUMIF($D$12:$D188,$D188,L$12:L188)),2)) - SUMIF($D$12:$D187,$D188,N$12:N187),2),"")</f>
        <v/>
      </c>
      <c r="O188" s="249" t="str">
        <f>IF(AND(K188&lt;&gt;"",L188&lt;&gt;"",M188&lt;&gt;"",J188&lt;&gt;"",AH188&lt;&gt;""),IF(OR(J188="OZZ",J188="ZZ"),ROUND(0-SUMIF($D$12:$D187,$D188,O$12:O187),2),IF(M188=0,0,ROUND(MIN(MIN(17300,TRUNC(0.75*(SUMIF($D$12:$D$2012,$D188,K$12:K$2012)+SUMIF($D$12:$D$2012,$D188,L$12:L$2012)),2)+SUMIF($D$12:$D188,$D188,AH$12:AH188))-SUMIF($D$12:$D187,$D188,O$12:O187)-SUMIF($D$12:$D$2012,$D188,N$12:N$2012),AH188),2))),"")</f>
        <v/>
      </c>
      <c r="P188" s="250" t="str">
        <f>IF(J188&lt;&gt;"",1000 - SUMIF($D$12:$D187,$D188,P$12:P187),"")</f>
        <v/>
      </c>
      <c r="Q188" s="106"/>
      <c r="R188" s="247"/>
      <c r="S188" s="247"/>
      <c r="T188" s="247"/>
      <c r="U188" s="248" t="str">
        <f>IF(AND(R188&lt;&gt;"",S188&lt;&gt;"",Q188&lt;&gt;""),ROUND(MIN(IF(OR(Q188="OZZ",Q188="ZZ"),5000,17300),TRUNC(0.75*(SUMIF($D$12:$D188,$D188,R$12:R188)+SUMIF($D$12:$D188,$D188,S$12:S188)),2)) - SUMIF($D$12:$D187,$D188,U$12:U187),2),"")</f>
        <v/>
      </c>
      <c r="V188" s="248" t="str">
        <f>IF(AND(R188&lt;&gt;"",S188&lt;&gt;"",T188&lt;&gt;"",Q188&lt;&gt;"",AL188&lt;&gt;""),IF(OR(Q188="OZZ",Q188="ZZ"),ROUND(0-SUMIF($D$12:$D187,$D188,V$12:V187),2),IF(T188=0,0,ROUND(MIN(MIN(17300,TRUNC(0.75*(SUMIF($D$12:$D$2012,$D188,R$12:R$2012)+SUMIF($D$12:$D$2012,$D188,S$12:S$2012)),2)+SUMIF($D$12:$D188,$D188,AL$12:AL188))-SUMIF($D$12:$D187,$D188,V$12:V187)-SUMIF($D$12:$D$2012,$D188,U$12:U$2012),AL188),2))),"")</f>
        <v/>
      </c>
      <c r="W188" s="250" t="str">
        <f>IF(Q188&lt;&gt;"",1000 - SUMIF($D$12:$D187,$D188,W$12:W187),"")</f>
        <v/>
      </c>
      <c r="X188" s="106"/>
      <c r="Y188" s="247"/>
      <c r="Z188" s="247"/>
      <c r="AA188" s="247"/>
      <c r="AB188" s="248" t="str">
        <f>IF(AND(Y188&lt;&gt;"",Z188&lt;&gt;"",X188&lt;&gt;""),ROUND(MIN(IF(OR(X188="OZZ",X188="ZZ"),5000,17300),TRUNC(0.75*(SUMIF($D$12:$D188,$D188,Y$12:Y188)+SUMIF($D$12:$D188,$D188,Z$12:Z188)),2)) - SUMIF($D$12:$D187,$D188,AB$12:AB187),2),"")</f>
        <v/>
      </c>
      <c r="AC188" s="251" t="str">
        <f>IF(AND(Y188&lt;&gt;"",Z188&lt;&gt;"",AA188&lt;&gt;"",X188&lt;&gt;"",AP188&lt;&gt;""),IF(OR(X188="OZZ",X188="ZZ"),ROUND(0-SUMIF($D$12:$D187,$D188,AC$12:AC187),2),IF(AA188=0,0,ROUND(MIN(MIN(17300,TRUNC(0.75*(SUMIF($D$12:$D$2012,$D188,Y$12:Y$2012)+SUMIF($D$12:$D$2012,$D188,Z$12:Z$2012)),2)+SUMIF($D$12:$D188,$D188,AP$12:AP188))-SUMIF($D$12:$D187,$D188,AC$12:AC187)-SUMIF($D$12:$D$2012,$D188,AB$12:AB$2012),AP188),2))),"")</f>
        <v/>
      </c>
      <c r="AD188" s="250" t="str">
        <f>IF(X188&lt;&gt;"",1000 - SUMIF($D$12:$D187,$D188,AD$12:AD187),"")</f>
        <v/>
      </c>
      <c r="AE188" s="252"/>
      <c r="AF188" s="253"/>
      <c r="AG188" s="254"/>
      <c r="AH188" s="255" t="str">
        <f t="shared" si="61"/>
        <v/>
      </c>
      <c r="AI188" s="256"/>
      <c r="AJ188" s="253"/>
      <c r="AK188" s="254"/>
      <c r="AL188" s="255" t="str">
        <f t="shared" si="62"/>
        <v/>
      </c>
      <c r="AM188" s="256"/>
      <c r="AN188" s="253"/>
      <c r="AO188" s="254"/>
      <c r="AP188" s="255" t="str">
        <f t="shared" si="42"/>
        <v/>
      </c>
      <c r="AQ188" s="116"/>
      <c r="AR188" s="116"/>
      <c r="AS188" s="117"/>
      <c r="AT188" s="118"/>
      <c r="AU188" s="119" t="str">
        <f>IF(D188&lt;&gt; "", IF(COUNTIF($D$12:$D188,$D188)&gt;1,0,IF(SUM(N188,U188,AB188)&gt;0,IF(AND(X188="",OR(Q188&lt;&gt;"",J188&lt;&gt;"")),IF(Q188&lt;&gt;"",Q188,IF(J188&lt;&gt;"",J188,0)),IF(AND(Q188&lt;&gt;"",J188&lt;&gt;"",Q188=J188),Q188,X188)),0)),"")</f>
        <v/>
      </c>
      <c r="AV188" s="119" t="str">
        <f>IF(D188&lt;&gt;"",IF(COUNTIF($D$12:$D188,$D188)&gt;1,0,IF(SUM(O188,V188,AC188)&gt;0,IF(AND(X188="",OR(Q188&lt;&gt;"",J188&lt;&gt;"")),IF(Q188&lt;&gt;"",Q188,IF(J188&lt;&gt;"",J188,0)),IF(AND(Q188&lt;&gt;"",J188&lt;&gt;"",Q188=J188),Q188,X188)),0)),"")</f>
        <v/>
      </c>
      <c r="AW188" s="119" t="str">
        <f>IF(D188&lt;&gt;"",IF(COUNTIF($D$12:$D188,$D188)&gt;1,0,IF(SUM(P188,W188,AD188)&gt;0,IF(AND(X188="",OR(Q188&lt;&gt;"",J188&lt;&gt;"")),IF(Q188&lt;&gt;"",Q188,IF(J188&lt;&gt;"",J188,0)),IF(AND(Q188&lt;&gt;"",J188&lt;&gt;"",Q188=J188),Q188,X188)),0)),"")</f>
        <v/>
      </c>
      <c r="AX188" s="118" t="str">
        <f t="shared" si="43"/>
        <v/>
      </c>
      <c r="AY188" s="118" t="str">
        <f t="shared" si="44"/>
        <v/>
      </c>
      <c r="AZ188" s="118" t="str">
        <f t="shared" si="45"/>
        <v/>
      </c>
      <c r="BA188" s="118" t="str">
        <f t="shared" si="46"/>
        <v/>
      </c>
      <c r="BB188" s="118" t="str">
        <f t="shared" si="47"/>
        <v/>
      </c>
      <c r="BC188" s="118" t="str">
        <f t="shared" si="48"/>
        <v/>
      </c>
      <c r="BD188" s="118" t="str">
        <f t="shared" si="49"/>
        <v/>
      </c>
      <c r="BE188" s="118" t="str">
        <f t="shared" si="50"/>
        <v/>
      </c>
      <c r="BF188" s="118" t="str">
        <f t="shared" si="51"/>
        <v/>
      </c>
      <c r="BG188" s="120"/>
      <c r="BH188" s="120" t="str">
        <f t="shared" si="52"/>
        <v/>
      </c>
      <c r="BI188" s="120" t="str">
        <f t="shared" si="53"/>
        <v/>
      </c>
      <c r="BJ188" s="121"/>
      <c r="BK188" s="120" t="str">
        <f t="shared" si="54"/>
        <v/>
      </c>
      <c r="BL188" s="120" t="str">
        <f t="shared" si="55"/>
        <v/>
      </c>
      <c r="BM188" s="120" t="str">
        <f t="shared" si="56"/>
        <v/>
      </c>
      <c r="BN188" s="120" t="str">
        <f t="shared" si="57"/>
        <v/>
      </c>
      <c r="BO188" s="98" t="str">
        <f t="shared" si="58"/>
        <v/>
      </c>
      <c r="BP188" s="98" t="str">
        <f t="shared" si="59"/>
        <v/>
      </c>
      <c r="BQ188" s="98"/>
      <c r="BR188" s="98"/>
      <c r="BS188" s="98"/>
      <c r="BT188" s="98"/>
      <c r="BU188" s="98"/>
      <c r="BV188" s="98"/>
      <c r="BW188" s="98"/>
      <c r="BX188" s="98"/>
      <c r="BY188" s="98"/>
      <c r="BZ188" s="98"/>
      <c r="CA188" s="98"/>
      <c r="CB188" s="98"/>
      <c r="CC188" s="98"/>
      <c r="CD188" s="98"/>
      <c r="CE188" s="98"/>
      <c r="CF188" s="98"/>
      <c r="CG188" s="98"/>
      <c r="CH188" s="98"/>
      <c r="CI188" s="98"/>
      <c r="CJ188" s="98"/>
      <c r="CK188" s="98"/>
      <c r="CL188" s="98"/>
      <c r="CM188" s="98"/>
      <c r="CN188" s="98"/>
      <c r="CO188" s="98"/>
      <c r="CP188" s="98"/>
      <c r="CQ188" s="98"/>
      <c r="CR188" s="98"/>
      <c r="CS188" s="98"/>
    </row>
    <row r="189" spans="1:97" s="4" customFormat="1" ht="18.75" customHeight="1" x14ac:dyDescent="0.2">
      <c r="A189" s="3">
        <f t="shared" si="60"/>
        <v>177</v>
      </c>
      <c r="B189" s="263"/>
      <c r="C189" s="263"/>
      <c r="D189" s="263"/>
      <c r="E189" s="259"/>
      <c r="F189" s="259"/>
      <c r="G189" s="43"/>
      <c r="H189" s="264"/>
      <c r="I189" s="261"/>
      <c r="J189" s="106"/>
      <c r="K189" s="247"/>
      <c r="L189" s="247"/>
      <c r="M189" s="247"/>
      <c r="N189" s="248" t="str">
        <f>IF(AND(K189&lt;&gt;"",L189&lt;&gt;"",J189&lt;&gt;""),ROUND(MIN(IF(OR(J189="OZZ",J189="ZZ"),5000,17300),TRUNC(0.75*(SUMIF($D$12:$D189,$D189,K$12:K189)+SUMIF($D$12:$D189,$D189,L$12:L189)),2)) - SUMIF($D$12:$D188,$D189,N$12:N188),2),"")</f>
        <v/>
      </c>
      <c r="O189" s="249" t="str">
        <f>IF(AND(K189&lt;&gt;"",L189&lt;&gt;"",M189&lt;&gt;"",J189&lt;&gt;"",AH189&lt;&gt;""),IF(OR(J189="OZZ",J189="ZZ"),ROUND(0-SUMIF($D$12:$D188,$D189,O$12:O188),2),IF(M189=0,0,ROUND(MIN(MIN(17300,TRUNC(0.75*(SUMIF($D$12:$D$2012,$D189,K$12:K$2012)+SUMIF($D$12:$D$2012,$D189,L$12:L$2012)),2)+SUMIF($D$12:$D189,$D189,AH$12:AH189))-SUMIF($D$12:$D188,$D189,O$12:O188)-SUMIF($D$12:$D$2012,$D189,N$12:N$2012),AH189),2))),"")</f>
        <v/>
      </c>
      <c r="P189" s="250" t="str">
        <f>IF(J189&lt;&gt;"",1000 - SUMIF($D$12:$D188,$D189,P$12:P188),"")</f>
        <v/>
      </c>
      <c r="Q189" s="106"/>
      <c r="R189" s="247"/>
      <c r="S189" s="247"/>
      <c r="T189" s="247"/>
      <c r="U189" s="248" t="str">
        <f>IF(AND(R189&lt;&gt;"",S189&lt;&gt;"",Q189&lt;&gt;""),ROUND(MIN(IF(OR(Q189="OZZ",Q189="ZZ"),5000,17300),TRUNC(0.75*(SUMIF($D$12:$D189,$D189,R$12:R189)+SUMIF($D$12:$D189,$D189,S$12:S189)),2)) - SUMIF($D$12:$D188,$D189,U$12:U188),2),"")</f>
        <v/>
      </c>
      <c r="V189" s="248" t="str">
        <f>IF(AND(R189&lt;&gt;"",S189&lt;&gt;"",T189&lt;&gt;"",Q189&lt;&gt;"",AL189&lt;&gt;""),IF(OR(Q189="OZZ",Q189="ZZ"),ROUND(0-SUMIF($D$12:$D188,$D189,V$12:V188),2),IF(T189=0,0,ROUND(MIN(MIN(17300,TRUNC(0.75*(SUMIF($D$12:$D$2012,$D189,R$12:R$2012)+SUMIF($D$12:$D$2012,$D189,S$12:S$2012)),2)+SUMIF($D$12:$D189,$D189,AL$12:AL189))-SUMIF($D$12:$D188,$D189,V$12:V188)-SUMIF($D$12:$D$2012,$D189,U$12:U$2012),AL189),2))),"")</f>
        <v/>
      </c>
      <c r="W189" s="250" t="str">
        <f>IF(Q189&lt;&gt;"",1000 - SUMIF($D$12:$D188,$D189,W$12:W188),"")</f>
        <v/>
      </c>
      <c r="X189" s="106"/>
      <c r="Y189" s="247"/>
      <c r="Z189" s="247"/>
      <c r="AA189" s="247"/>
      <c r="AB189" s="248" t="str">
        <f>IF(AND(Y189&lt;&gt;"",Z189&lt;&gt;"",X189&lt;&gt;""),ROUND(MIN(IF(OR(X189="OZZ",X189="ZZ"),5000,17300),TRUNC(0.75*(SUMIF($D$12:$D189,$D189,Y$12:Y189)+SUMIF($D$12:$D189,$D189,Z$12:Z189)),2)) - SUMIF($D$12:$D188,$D189,AB$12:AB188),2),"")</f>
        <v/>
      </c>
      <c r="AC189" s="251" t="str">
        <f>IF(AND(Y189&lt;&gt;"",Z189&lt;&gt;"",AA189&lt;&gt;"",X189&lt;&gt;"",AP189&lt;&gt;""),IF(OR(X189="OZZ",X189="ZZ"),ROUND(0-SUMIF($D$12:$D188,$D189,AC$12:AC188),2),IF(AA189=0,0,ROUND(MIN(MIN(17300,TRUNC(0.75*(SUMIF($D$12:$D$2012,$D189,Y$12:Y$2012)+SUMIF($D$12:$D$2012,$D189,Z$12:Z$2012)),2)+SUMIF($D$12:$D189,$D189,AP$12:AP189))-SUMIF($D$12:$D188,$D189,AC$12:AC188)-SUMIF($D$12:$D$2012,$D189,AB$12:AB$2012),AP189),2))),"")</f>
        <v/>
      </c>
      <c r="AD189" s="250" t="str">
        <f>IF(X189&lt;&gt;"",1000 - SUMIF($D$12:$D188,$D189,AD$12:AD188),"")</f>
        <v/>
      </c>
      <c r="AE189" s="252"/>
      <c r="AF189" s="253"/>
      <c r="AG189" s="254"/>
      <c r="AH189" s="255" t="str">
        <f t="shared" si="61"/>
        <v/>
      </c>
      <c r="AI189" s="256"/>
      <c r="AJ189" s="253"/>
      <c r="AK189" s="254"/>
      <c r="AL189" s="255" t="str">
        <f t="shared" si="62"/>
        <v/>
      </c>
      <c r="AM189" s="256"/>
      <c r="AN189" s="253"/>
      <c r="AO189" s="254"/>
      <c r="AP189" s="255" t="str">
        <f t="shared" si="42"/>
        <v/>
      </c>
      <c r="AQ189" s="116"/>
      <c r="AR189" s="116"/>
      <c r="AS189" s="117"/>
      <c r="AT189" s="118"/>
      <c r="AU189" s="119" t="str">
        <f>IF(D189&lt;&gt; "", IF(COUNTIF($D$12:$D189,$D189)&gt;1,0,IF(SUM(N189,U189,AB189)&gt;0,IF(AND(X189="",OR(Q189&lt;&gt;"",J189&lt;&gt;"")),IF(Q189&lt;&gt;"",Q189,IF(J189&lt;&gt;"",J189,0)),IF(AND(Q189&lt;&gt;"",J189&lt;&gt;"",Q189=J189),Q189,X189)),0)),"")</f>
        <v/>
      </c>
      <c r="AV189" s="119" t="str">
        <f>IF(D189&lt;&gt;"",IF(COUNTIF($D$12:$D189,$D189)&gt;1,0,IF(SUM(O189,V189,AC189)&gt;0,IF(AND(X189="",OR(Q189&lt;&gt;"",J189&lt;&gt;"")),IF(Q189&lt;&gt;"",Q189,IF(J189&lt;&gt;"",J189,0)),IF(AND(Q189&lt;&gt;"",J189&lt;&gt;"",Q189=J189),Q189,X189)),0)),"")</f>
        <v/>
      </c>
      <c r="AW189" s="119" t="str">
        <f>IF(D189&lt;&gt;"",IF(COUNTIF($D$12:$D189,$D189)&gt;1,0,IF(SUM(P189,W189,AD189)&gt;0,IF(AND(X189="",OR(Q189&lt;&gt;"",J189&lt;&gt;"")),IF(Q189&lt;&gt;"",Q189,IF(J189&lt;&gt;"",J189,0)),IF(AND(Q189&lt;&gt;"",J189&lt;&gt;"",Q189=J189),Q189,X189)),0)),"")</f>
        <v/>
      </c>
      <c r="AX189" s="118" t="str">
        <f t="shared" si="43"/>
        <v/>
      </c>
      <c r="AY189" s="118" t="str">
        <f t="shared" si="44"/>
        <v/>
      </c>
      <c r="AZ189" s="118" t="str">
        <f t="shared" si="45"/>
        <v/>
      </c>
      <c r="BA189" s="118" t="str">
        <f t="shared" si="46"/>
        <v/>
      </c>
      <c r="BB189" s="118" t="str">
        <f t="shared" si="47"/>
        <v/>
      </c>
      <c r="BC189" s="118" t="str">
        <f t="shared" si="48"/>
        <v/>
      </c>
      <c r="BD189" s="118" t="str">
        <f t="shared" si="49"/>
        <v/>
      </c>
      <c r="BE189" s="118" t="str">
        <f t="shared" si="50"/>
        <v/>
      </c>
      <c r="BF189" s="118" t="str">
        <f t="shared" si="51"/>
        <v/>
      </c>
      <c r="BG189" s="120"/>
      <c r="BH189" s="120" t="str">
        <f t="shared" si="52"/>
        <v/>
      </c>
      <c r="BI189" s="120" t="str">
        <f t="shared" si="53"/>
        <v/>
      </c>
      <c r="BJ189" s="121"/>
      <c r="BK189" s="120" t="str">
        <f t="shared" si="54"/>
        <v/>
      </c>
      <c r="BL189" s="120" t="str">
        <f t="shared" si="55"/>
        <v/>
      </c>
      <c r="BM189" s="120" t="str">
        <f t="shared" si="56"/>
        <v/>
      </c>
      <c r="BN189" s="120" t="str">
        <f t="shared" si="57"/>
        <v/>
      </c>
      <c r="BO189" s="98" t="str">
        <f t="shared" si="58"/>
        <v/>
      </c>
      <c r="BP189" s="98" t="str">
        <f t="shared" si="59"/>
        <v/>
      </c>
      <c r="BQ189" s="98"/>
      <c r="BR189" s="98"/>
      <c r="BS189" s="98"/>
      <c r="BT189" s="98"/>
      <c r="BU189" s="98"/>
      <c r="BV189" s="98"/>
      <c r="BW189" s="98"/>
      <c r="BX189" s="98"/>
      <c r="BY189" s="98"/>
      <c r="BZ189" s="98"/>
      <c r="CA189" s="98"/>
      <c r="CB189" s="98"/>
      <c r="CC189" s="98"/>
      <c r="CD189" s="98"/>
      <c r="CE189" s="98"/>
      <c r="CF189" s="98"/>
      <c r="CG189" s="98"/>
      <c r="CH189" s="98"/>
      <c r="CI189" s="98"/>
      <c r="CJ189" s="98"/>
      <c r="CK189" s="98"/>
      <c r="CL189" s="98"/>
      <c r="CM189" s="98"/>
      <c r="CN189" s="98"/>
      <c r="CO189" s="98"/>
      <c r="CP189" s="98"/>
      <c r="CQ189" s="98"/>
      <c r="CR189" s="98"/>
      <c r="CS189" s="98"/>
    </row>
    <row r="190" spans="1:97" s="4" customFormat="1" ht="18.75" customHeight="1" x14ac:dyDescent="0.2">
      <c r="A190" s="3">
        <f t="shared" si="60"/>
        <v>178</v>
      </c>
      <c r="B190" s="263"/>
      <c r="C190" s="263"/>
      <c r="D190" s="263"/>
      <c r="E190" s="259"/>
      <c r="F190" s="259"/>
      <c r="G190" s="43"/>
      <c r="H190" s="264"/>
      <c r="I190" s="261"/>
      <c r="J190" s="106"/>
      <c r="K190" s="247"/>
      <c r="L190" s="247"/>
      <c r="M190" s="247"/>
      <c r="N190" s="248" t="str">
        <f>IF(AND(K190&lt;&gt;"",L190&lt;&gt;"",J190&lt;&gt;""),ROUND(MIN(IF(OR(J190="OZZ",J190="ZZ"),5000,17300),TRUNC(0.75*(SUMIF($D$12:$D190,$D190,K$12:K190)+SUMIF($D$12:$D190,$D190,L$12:L190)),2)) - SUMIF($D$12:$D189,$D190,N$12:N189),2),"")</f>
        <v/>
      </c>
      <c r="O190" s="249" t="str">
        <f>IF(AND(K190&lt;&gt;"",L190&lt;&gt;"",M190&lt;&gt;"",J190&lt;&gt;"",AH190&lt;&gt;""),IF(OR(J190="OZZ",J190="ZZ"),ROUND(0-SUMIF($D$12:$D189,$D190,O$12:O189),2),IF(M190=0,0,ROUND(MIN(MIN(17300,TRUNC(0.75*(SUMIF($D$12:$D$2012,$D190,K$12:K$2012)+SUMIF($D$12:$D$2012,$D190,L$12:L$2012)),2)+SUMIF($D$12:$D190,$D190,AH$12:AH190))-SUMIF($D$12:$D189,$D190,O$12:O189)-SUMIF($D$12:$D$2012,$D190,N$12:N$2012),AH190),2))),"")</f>
        <v/>
      </c>
      <c r="P190" s="250" t="str">
        <f>IF(J190&lt;&gt;"",1000 - SUMIF($D$12:$D189,$D190,P$12:P189),"")</f>
        <v/>
      </c>
      <c r="Q190" s="106"/>
      <c r="R190" s="247"/>
      <c r="S190" s="247"/>
      <c r="T190" s="247"/>
      <c r="U190" s="248" t="str">
        <f>IF(AND(R190&lt;&gt;"",S190&lt;&gt;"",Q190&lt;&gt;""),ROUND(MIN(IF(OR(Q190="OZZ",Q190="ZZ"),5000,17300),TRUNC(0.75*(SUMIF($D$12:$D190,$D190,R$12:R190)+SUMIF($D$12:$D190,$D190,S$12:S190)),2)) - SUMIF($D$12:$D189,$D190,U$12:U189),2),"")</f>
        <v/>
      </c>
      <c r="V190" s="248" t="str">
        <f>IF(AND(R190&lt;&gt;"",S190&lt;&gt;"",T190&lt;&gt;"",Q190&lt;&gt;"",AL190&lt;&gt;""),IF(OR(Q190="OZZ",Q190="ZZ"),ROUND(0-SUMIF($D$12:$D189,$D190,V$12:V189),2),IF(T190=0,0,ROUND(MIN(MIN(17300,TRUNC(0.75*(SUMIF($D$12:$D$2012,$D190,R$12:R$2012)+SUMIF($D$12:$D$2012,$D190,S$12:S$2012)),2)+SUMIF($D$12:$D190,$D190,AL$12:AL190))-SUMIF($D$12:$D189,$D190,V$12:V189)-SUMIF($D$12:$D$2012,$D190,U$12:U$2012),AL190),2))),"")</f>
        <v/>
      </c>
      <c r="W190" s="250" t="str">
        <f>IF(Q190&lt;&gt;"",1000 - SUMIF($D$12:$D189,$D190,W$12:W189),"")</f>
        <v/>
      </c>
      <c r="X190" s="106"/>
      <c r="Y190" s="247"/>
      <c r="Z190" s="247"/>
      <c r="AA190" s="247"/>
      <c r="AB190" s="248" t="str">
        <f>IF(AND(Y190&lt;&gt;"",Z190&lt;&gt;"",X190&lt;&gt;""),ROUND(MIN(IF(OR(X190="OZZ",X190="ZZ"),5000,17300),TRUNC(0.75*(SUMIF($D$12:$D190,$D190,Y$12:Y190)+SUMIF($D$12:$D190,$D190,Z$12:Z190)),2)) - SUMIF($D$12:$D189,$D190,AB$12:AB189),2),"")</f>
        <v/>
      </c>
      <c r="AC190" s="251" t="str">
        <f>IF(AND(Y190&lt;&gt;"",Z190&lt;&gt;"",AA190&lt;&gt;"",X190&lt;&gt;"",AP190&lt;&gt;""),IF(OR(X190="OZZ",X190="ZZ"),ROUND(0-SUMIF($D$12:$D189,$D190,AC$12:AC189),2),IF(AA190=0,0,ROUND(MIN(MIN(17300,TRUNC(0.75*(SUMIF($D$12:$D$2012,$D190,Y$12:Y$2012)+SUMIF($D$12:$D$2012,$D190,Z$12:Z$2012)),2)+SUMIF($D$12:$D190,$D190,AP$12:AP190))-SUMIF($D$12:$D189,$D190,AC$12:AC189)-SUMIF($D$12:$D$2012,$D190,AB$12:AB$2012),AP190),2))),"")</f>
        <v/>
      </c>
      <c r="AD190" s="250" t="str">
        <f>IF(X190&lt;&gt;"",1000 - SUMIF($D$12:$D189,$D190,AD$12:AD189),"")</f>
        <v/>
      </c>
      <c r="AE190" s="252"/>
      <c r="AF190" s="253"/>
      <c r="AG190" s="254"/>
      <c r="AH190" s="255" t="str">
        <f t="shared" si="61"/>
        <v/>
      </c>
      <c r="AI190" s="256"/>
      <c r="AJ190" s="253"/>
      <c r="AK190" s="254"/>
      <c r="AL190" s="255" t="str">
        <f t="shared" si="62"/>
        <v/>
      </c>
      <c r="AM190" s="256"/>
      <c r="AN190" s="253"/>
      <c r="AO190" s="254"/>
      <c r="AP190" s="255" t="str">
        <f t="shared" si="42"/>
        <v/>
      </c>
      <c r="AQ190" s="116"/>
      <c r="AR190" s="116"/>
      <c r="AS190" s="117"/>
      <c r="AT190" s="118"/>
      <c r="AU190" s="119" t="str">
        <f>IF(D190&lt;&gt; "", IF(COUNTIF($D$12:$D190,$D190)&gt;1,0,IF(SUM(N190,U190,AB190)&gt;0,IF(AND(X190="",OR(Q190&lt;&gt;"",J190&lt;&gt;"")),IF(Q190&lt;&gt;"",Q190,IF(J190&lt;&gt;"",J190,0)),IF(AND(Q190&lt;&gt;"",J190&lt;&gt;"",Q190=J190),Q190,X190)),0)),"")</f>
        <v/>
      </c>
      <c r="AV190" s="119" t="str">
        <f>IF(D190&lt;&gt;"",IF(COUNTIF($D$12:$D190,$D190)&gt;1,0,IF(SUM(O190,V190,AC190)&gt;0,IF(AND(X190="",OR(Q190&lt;&gt;"",J190&lt;&gt;"")),IF(Q190&lt;&gt;"",Q190,IF(J190&lt;&gt;"",J190,0)),IF(AND(Q190&lt;&gt;"",J190&lt;&gt;"",Q190=J190),Q190,X190)),0)),"")</f>
        <v/>
      </c>
      <c r="AW190" s="119" t="str">
        <f>IF(D190&lt;&gt;"",IF(COUNTIF($D$12:$D190,$D190)&gt;1,0,IF(SUM(P190,W190,AD190)&gt;0,IF(AND(X190="",OR(Q190&lt;&gt;"",J190&lt;&gt;"")),IF(Q190&lt;&gt;"",Q190,IF(J190&lt;&gt;"",J190,0)),IF(AND(Q190&lt;&gt;"",J190&lt;&gt;"",Q190=J190),Q190,X190)),0)),"")</f>
        <v/>
      </c>
      <c r="AX190" s="118" t="str">
        <f t="shared" si="43"/>
        <v/>
      </c>
      <c r="AY190" s="118" t="str">
        <f t="shared" si="44"/>
        <v/>
      </c>
      <c r="AZ190" s="118" t="str">
        <f t="shared" si="45"/>
        <v/>
      </c>
      <c r="BA190" s="118" t="str">
        <f t="shared" si="46"/>
        <v/>
      </c>
      <c r="BB190" s="118" t="str">
        <f t="shared" si="47"/>
        <v/>
      </c>
      <c r="BC190" s="118" t="str">
        <f t="shared" si="48"/>
        <v/>
      </c>
      <c r="BD190" s="118" t="str">
        <f t="shared" si="49"/>
        <v/>
      </c>
      <c r="BE190" s="118" t="str">
        <f t="shared" si="50"/>
        <v/>
      </c>
      <c r="BF190" s="118" t="str">
        <f t="shared" si="51"/>
        <v/>
      </c>
      <c r="BG190" s="120"/>
      <c r="BH190" s="120" t="str">
        <f t="shared" si="52"/>
        <v/>
      </c>
      <c r="BI190" s="120" t="str">
        <f t="shared" si="53"/>
        <v/>
      </c>
      <c r="BJ190" s="121"/>
      <c r="BK190" s="120" t="str">
        <f t="shared" si="54"/>
        <v/>
      </c>
      <c r="BL190" s="120" t="str">
        <f t="shared" si="55"/>
        <v/>
      </c>
      <c r="BM190" s="120" t="str">
        <f t="shared" si="56"/>
        <v/>
      </c>
      <c r="BN190" s="120" t="str">
        <f t="shared" si="57"/>
        <v/>
      </c>
      <c r="BO190" s="98" t="str">
        <f t="shared" si="58"/>
        <v/>
      </c>
      <c r="BP190" s="98" t="str">
        <f t="shared" si="59"/>
        <v/>
      </c>
      <c r="BQ190" s="98"/>
      <c r="BR190" s="98"/>
      <c r="BS190" s="98"/>
      <c r="BT190" s="98"/>
      <c r="BU190" s="98"/>
      <c r="BV190" s="98"/>
      <c r="BW190" s="98"/>
      <c r="BX190" s="98"/>
      <c r="BY190" s="98"/>
      <c r="BZ190" s="98"/>
      <c r="CA190" s="98"/>
      <c r="CB190" s="98"/>
      <c r="CC190" s="98"/>
      <c r="CD190" s="98"/>
      <c r="CE190" s="98"/>
      <c r="CF190" s="98"/>
      <c r="CG190" s="98"/>
      <c r="CH190" s="98"/>
      <c r="CI190" s="98"/>
      <c r="CJ190" s="98"/>
      <c r="CK190" s="98"/>
      <c r="CL190" s="98"/>
      <c r="CM190" s="98"/>
      <c r="CN190" s="98"/>
      <c r="CO190" s="98"/>
      <c r="CP190" s="98"/>
      <c r="CQ190" s="98"/>
      <c r="CR190" s="98"/>
      <c r="CS190" s="98"/>
    </row>
    <row r="191" spans="1:97" s="4" customFormat="1" ht="18.75" customHeight="1" x14ac:dyDescent="0.2">
      <c r="A191" s="3">
        <f t="shared" si="60"/>
        <v>179</v>
      </c>
      <c r="B191" s="263"/>
      <c r="C191" s="263"/>
      <c r="D191" s="263"/>
      <c r="E191" s="259"/>
      <c r="F191" s="259"/>
      <c r="G191" s="43"/>
      <c r="H191" s="264"/>
      <c r="I191" s="261"/>
      <c r="J191" s="106"/>
      <c r="K191" s="247"/>
      <c r="L191" s="247"/>
      <c r="M191" s="247"/>
      <c r="N191" s="248" t="str">
        <f>IF(AND(K191&lt;&gt;"",L191&lt;&gt;"",J191&lt;&gt;""),ROUND(MIN(IF(OR(J191="OZZ",J191="ZZ"),5000,17300),TRUNC(0.75*(SUMIF($D$12:$D191,$D191,K$12:K191)+SUMIF($D$12:$D191,$D191,L$12:L191)),2)) - SUMIF($D$12:$D190,$D191,N$12:N190),2),"")</f>
        <v/>
      </c>
      <c r="O191" s="249" t="str">
        <f>IF(AND(K191&lt;&gt;"",L191&lt;&gt;"",M191&lt;&gt;"",J191&lt;&gt;"",AH191&lt;&gt;""),IF(OR(J191="OZZ",J191="ZZ"),ROUND(0-SUMIF($D$12:$D190,$D191,O$12:O190),2),IF(M191=0,0,ROUND(MIN(MIN(17300,TRUNC(0.75*(SUMIF($D$12:$D$2012,$D191,K$12:K$2012)+SUMIF($D$12:$D$2012,$D191,L$12:L$2012)),2)+SUMIF($D$12:$D191,$D191,AH$12:AH191))-SUMIF($D$12:$D190,$D191,O$12:O190)-SUMIF($D$12:$D$2012,$D191,N$12:N$2012),AH191),2))),"")</f>
        <v/>
      </c>
      <c r="P191" s="250" t="str">
        <f>IF(J191&lt;&gt;"",1000 - SUMIF($D$12:$D190,$D191,P$12:P190),"")</f>
        <v/>
      </c>
      <c r="Q191" s="106"/>
      <c r="R191" s="247"/>
      <c r="S191" s="247"/>
      <c r="T191" s="247"/>
      <c r="U191" s="248" t="str">
        <f>IF(AND(R191&lt;&gt;"",S191&lt;&gt;"",Q191&lt;&gt;""),ROUND(MIN(IF(OR(Q191="OZZ",Q191="ZZ"),5000,17300),TRUNC(0.75*(SUMIF($D$12:$D191,$D191,R$12:R191)+SUMIF($D$12:$D191,$D191,S$12:S191)),2)) - SUMIF($D$12:$D190,$D191,U$12:U190),2),"")</f>
        <v/>
      </c>
      <c r="V191" s="248" t="str">
        <f>IF(AND(R191&lt;&gt;"",S191&lt;&gt;"",T191&lt;&gt;"",Q191&lt;&gt;"",AL191&lt;&gt;""),IF(OR(Q191="OZZ",Q191="ZZ"),ROUND(0-SUMIF($D$12:$D190,$D191,V$12:V190),2),IF(T191=0,0,ROUND(MIN(MIN(17300,TRUNC(0.75*(SUMIF($D$12:$D$2012,$D191,R$12:R$2012)+SUMIF($D$12:$D$2012,$D191,S$12:S$2012)),2)+SUMIF($D$12:$D191,$D191,AL$12:AL191))-SUMIF($D$12:$D190,$D191,V$12:V190)-SUMIF($D$12:$D$2012,$D191,U$12:U$2012),AL191),2))),"")</f>
        <v/>
      </c>
      <c r="W191" s="250" t="str">
        <f>IF(Q191&lt;&gt;"",1000 - SUMIF($D$12:$D190,$D191,W$12:W190),"")</f>
        <v/>
      </c>
      <c r="X191" s="106"/>
      <c r="Y191" s="247"/>
      <c r="Z191" s="247"/>
      <c r="AA191" s="247"/>
      <c r="AB191" s="248" t="str">
        <f>IF(AND(Y191&lt;&gt;"",Z191&lt;&gt;"",X191&lt;&gt;""),ROUND(MIN(IF(OR(X191="OZZ",X191="ZZ"),5000,17300),TRUNC(0.75*(SUMIF($D$12:$D191,$D191,Y$12:Y191)+SUMIF($D$12:$D191,$D191,Z$12:Z191)),2)) - SUMIF($D$12:$D190,$D191,AB$12:AB190),2),"")</f>
        <v/>
      </c>
      <c r="AC191" s="251" t="str">
        <f>IF(AND(Y191&lt;&gt;"",Z191&lt;&gt;"",AA191&lt;&gt;"",X191&lt;&gt;"",AP191&lt;&gt;""),IF(OR(X191="OZZ",X191="ZZ"),ROUND(0-SUMIF($D$12:$D190,$D191,AC$12:AC190),2),IF(AA191=0,0,ROUND(MIN(MIN(17300,TRUNC(0.75*(SUMIF($D$12:$D$2012,$D191,Y$12:Y$2012)+SUMIF($D$12:$D$2012,$D191,Z$12:Z$2012)),2)+SUMIF($D$12:$D191,$D191,AP$12:AP191))-SUMIF($D$12:$D190,$D191,AC$12:AC190)-SUMIF($D$12:$D$2012,$D191,AB$12:AB$2012),AP191),2))),"")</f>
        <v/>
      </c>
      <c r="AD191" s="250" t="str">
        <f>IF(X191&lt;&gt;"",1000 - SUMIF($D$12:$D190,$D191,AD$12:AD190),"")</f>
        <v/>
      </c>
      <c r="AE191" s="252"/>
      <c r="AF191" s="253"/>
      <c r="AG191" s="254"/>
      <c r="AH191" s="255" t="str">
        <f t="shared" si="61"/>
        <v/>
      </c>
      <c r="AI191" s="256"/>
      <c r="AJ191" s="253"/>
      <c r="AK191" s="254"/>
      <c r="AL191" s="255" t="str">
        <f t="shared" si="62"/>
        <v/>
      </c>
      <c r="AM191" s="256"/>
      <c r="AN191" s="253"/>
      <c r="AO191" s="254"/>
      <c r="AP191" s="255" t="str">
        <f t="shared" si="42"/>
        <v/>
      </c>
      <c r="AQ191" s="116"/>
      <c r="AR191" s="116"/>
      <c r="AS191" s="117"/>
      <c r="AT191" s="118"/>
      <c r="AU191" s="119" t="str">
        <f>IF(D191&lt;&gt; "", IF(COUNTIF($D$12:$D191,$D191)&gt;1,0,IF(SUM(N191,U191,AB191)&gt;0,IF(AND(X191="",OR(Q191&lt;&gt;"",J191&lt;&gt;"")),IF(Q191&lt;&gt;"",Q191,IF(J191&lt;&gt;"",J191,0)),IF(AND(Q191&lt;&gt;"",J191&lt;&gt;"",Q191=J191),Q191,X191)),0)),"")</f>
        <v/>
      </c>
      <c r="AV191" s="119" t="str">
        <f>IF(D191&lt;&gt;"",IF(COUNTIF($D$12:$D191,$D191)&gt;1,0,IF(SUM(O191,V191,AC191)&gt;0,IF(AND(X191="",OR(Q191&lt;&gt;"",J191&lt;&gt;"")),IF(Q191&lt;&gt;"",Q191,IF(J191&lt;&gt;"",J191,0)),IF(AND(Q191&lt;&gt;"",J191&lt;&gt;"",Q191=J191),Q191,X191)),0)),"")</f>
        <v/>
      </c>
      <c r="AW191" s="119" t="str">
        <f>IF(D191&lt;&gt;"",IF(COUNTIF($D$12:$D191,$D191)&gt;1,0,IF(SUM(P191,W191,AD191)&gt;0,IF(AND(X191="",OR(Q191&lt;&gt;"",J191&lt;&gt;"")),IF(Q191&lt;&gt;"",Q191,IF(J191&lt;&gt;"",J191,0)),IF(AND(Q191&lt;&gt;"",J191&lt;&gt;"",Q191=J191),Q191,X191)),0)),"")</f>
        <v/>
      </c>
      <c r="AX191" s="118" t="str">
        <f t="shared" si="43"/>
        <v/>
      </c>
      <c r="AY191" s="118" t="str">
        <f t="shared" si="44"/>
        <v/>
      </c>
      <c r="AZ191" s="118" t="str">
        <f t="shared" si="45"/>
        <v/>
      </c>
      <c r="BA191" s="118" t="str">
        <f t="shared" si="46"/>
        <v/>
      </c>
      <c r="BB191" s="118" t="str">
        <f t="shared" si="47"/>
        <v/>
      </c>
      <c r="BC191" s="118" t="str">
        <f t="shared" si="48"/>
        <v/>
      </c>
      <c r="BD191" s="118" t="str">
        <f t="shared" si="49"/>
        <v/>
      </c>
      <c r="BE191" s="118" t="str">
        <f t="shared" si="50"/>
        <v/>
      </c>
      <c r="BF191" s="118" t="str">
        <f t="shared" si="51"/>
        <v/>
      </c>
      <c r="BG191" s="120"/>
      <c r="BH191" s="120" t="str">
        <f t="shared" si="52"/>
        <v/>
      </c>
      <c r="BI191" s="120" t="str">
        <f t="shared" si="53"/>
        <v/>
      </c>
      <c r="BJ191" s="121"/>
      <c r="BK191" s="120" t="str">
        <f t="shared" si="54"/>
        <v/>
      </c>
      <c r="BL191" s="120" t="str">
        <f t="shared" si="55"/>
        <v/>
      </c>
      <c r="BM191" s="120" t="str">
        <f t="shared" si="56"/>
        <v/>
      </c>
      <c r="BN191" s="120" t="str">
        <f t="shared" si="57"/>
        <v/>
      </c>
      <c r="BO191" s="98" t="str">
        <f t="shared" si="58"/>
        <v/>
      </c>
      <c r="BP191" s="98" t="str">
        <f t="shared" si="59"/>
        <v/>
      </c>
      <c r="BQ191" s="98"/>
      <c r="BR191" s="98"/>
      <c r="BS191" s="98"/>
      <c r="BT191" s="98"/>
      <c r="BU191" s="98"/>
      <c r="BV191" s="98"/>
      <c r="BW191" s="98"/>
      <c r="BX191" s="98"/>
      <c r="BY191" s="98"/>
      <c r="BZ191" s="98"/>
      <c r="CA191" s="98"/>
      <c r="CB191" s="98"/>
      <c r="CC191" s="98"/>
      <c r="CD191" s="98"/>
      <c r="CE191" s="98"/>
      <c r="CF191" s="98"/>
      <c r="CG191" s="98"/>
      <c r="CH191" s="98"/>
      <c r="CI191" s="98"/>
      <c r="CJ191" s="98"/>
      <c r="CK191" s="98"/>
      <c r="CL191" s="98"/>
      <c r="CM191" s="98"/>
      <c r="CN191" s="98"/>
      <c r="CO191" s="98"/>
      <c r="CP191" s="98"/>
      <c r="CQ191" s="98"/>
      <c r="CR191" s="98"/>
      <c r="CS191" s="98"/>
    </row>
    <row r="192" spans="1:97" s="4" customFormat="1" ht="18.75" customHeight="1" x14ac:dyDescent="0.2">
      <c r="A192" s="3">
        <f t="shared" si="60"/>
        <v>180</v>
      </c>
      <c r="B192" s="263"/>
      <c r="C192" s="263"/>
      <c r="D192" s="263"/>
      <c r="E192" s="259"/>
      <c r="F192" s="259"/>
      <c r="G192" s="43"/>
      <c r="H192" s="264"/>
      <c r="I192" s="261"/>
      <c r="J192" s="106"/>
      <c r="K192" s="247"/>
      <c r="L192" s="247"/>
      <c r="M192" s="247"/>
      <c r="N192" s="248" t="str">
        <f>IF(AND(K192&lt;&gt;"",L192&lt;&gt;"",J192&lt;&gt;""),ROUND(MIN(IF(OR(J192="OZZ",J192="ZZ"),5000,17300),TRUNC(0.75*(SUMIF($D$12:$D192,$D192,K$12:K192)+SUMIF($D$12:$D192,$D192,L$12:L192)),2)) - SUMIF($D$12:$D191,$D192,N$12:N191),2),"")</f>
        <v/>
      </c>
      <c r="O192" s="249" t="str">
        <f>IF(AND(K192&lt;&gt;"",L192&lt;&gt;"",M192&lt;&gt;"",J192&lt;&gt;"",AH192&lt;&gt;""),IF(OR(J192="OZZ",J192="ZZ"),ROUND(0-SUMIF($D$12:$D191,$D192,O$12:O191),2),IF(M192=0,0,ROUND(MIN(MIN(17300,TRUNC(0.75*(SUMIF($D$12:$D$2012,$D192,K$12:K$2012)+SUMIF($D$12:$D$2012,$D192,L$12:L$2012)),2)+SUMIF($D$12:$D192,$D192,AH$12:AH192))-SUMIF($D$12:$D191,$D192,O$12:O191)-SUMIF($D$12:$D$2012,$D192,N$12:N$2012),AH192),2))),"")</f>
        <v/>
      </c>
      <c r="P192" s="250" t="str">
        <f>IF(J192&lt;&gt;"",1000 - SUMIF($D$12:$D191,$D192,P$12:P191),"")</f>
        <v/>
      </c>
      <c r="Q192" s="106"/>
      <c r="R192" s="247"/>
      <c r="S192" s="247"/>
      <c r="T192" s="247"/>
      <c r="U192" s="248" t="str">
        <f>IF(AND(R192&lt;&gt;"",S192&lt;&gt;"",Q192&lt;&gt;""),ROUND(MIN(IF(OR(Q192="OZZ",Q192="ZZ"),5000,17300),TRUNC(0.75*(SUMIF($D$12:$D192,$D192,R$12:R192)+SUMIF($D$12:$D192,$D192,S$12:S192)),2)) - SUMIF($D$12:$D191,$D192,U$12:U191),2),"")</f>
        <v/>
      </c>
      <c r="V192" s="248" t="str">
        <f>IF(AND(R192&lt;&gt;"",S192&lt;&gt;"",T192&lt;&gt;"",Q192&lt;&gt;"",AL192&lt;&gt;""),IF(OR(Q192="OZZ",Q192="ZZ"),ROUND(0-SUMIF($D$12:$D191,$D192,V$12:V191),2),IF(T192=0,0,ROUND(MIN(MIN(17300,TRUNC(0.75*(SUMIF($D$12:$D$2012,$D192,R$12:R$2012)+SUMIF($D$12:$D$2012,$D192,S$12:S$2012)),2)+SUMIF($D$12:$D192,$D192,AL$12:AL192))-SUMIF($D$12:$D191,$D192,V$12:V191)-SUMIF($D$12:$D$2012,$D192,U$12:U$2012),AL192),2))),"")</f>
        <v/>
      </c>
      <c r="W192" s="250" t="str">
        <f>IF(Q192&lt;&gt;"",1000 - SUMIF($D$12:$D191,$D192,W$12:W191),"")</f>
        <v/>
      </c>
      <c r="X192" s="106"/>
      <c r="Y192" s="247"/>
      <c r="Z192" s="247"/>
      <c r="AA192" s="247"/>
      <c r="AB192" s="248" t="str">
        <f>IF(AND(Y192&lt;&gt;"",Z192&lt;&gt;"",X192&lt;&gt;""),ROUND(MIN(IF(OR(X192="OZZ",X192="ZZ"),5000,17300),TRUNC(0.75*(SUMIF($D$12:$D192,$D192,Y$12:Y192)+SUMIF($D$12:$D192,$D192,Z$12:Z192)),2)) - SUMIF($D$12:$D191,$D192,AB$12:AB191),2),"")</f>
        <v/>
      </c>
      <c r="AC192" s="251" t="str">
        <f>IF(AND(Y192&lt;&gt;"",Z192&lt;&gt;"",AA192&lt;&gt;"",X192&lt;&gt;"",AP192&lt;&gt;""),IF(OR(X192="OZZ",X192="ZZ"),ROUND(0-SUMIF($D$12:$D191,$D192,AC$12:AC191),2),IF(AA192=0,0,ROUND(MIN(MIN(17300,TRUNC(0.75*(SUMIF($D$12:$D$2012,$D192,Y$12:Y$2012)+SUMIF($D$12:$D$2012,$D192,Z$12:Z$2012)),2)+SUMIF($D$12:$D192,$D192,AP$12:AP192))-SUMIF($D$12:$D191,$D192,AC$12:AC191)-SUMIF($D$12:$D$2012,$D192,AB$12:AB$2012),AP192),2))),"")</f>
        <v/>
      </c>
      <c r="AD192" s="250" t="str">
        <f>IF(X192&lt;&gt;"",1000 - SUMIF($D$12:$D191,$D192,AD$12:AD191),"")</f>
        <v/>
      </c>
      <c r="AE192" s="252"/>
      <c r="AF192" s="253"/>
      <c r="AG192" s="254"/>
      <c r="AH192" s="255" t="str">
        <f t="shared" si="61"/>
        <v/>
      </c>
      <c r="AI192" s="256"/>
      <c r="AJ192" s="253"/>
      <c r="AK192" s="254"/>
      <c r="AL192" s="255" t="str">
        <f t="shared" si="62"/>
        <v/>
      </c>
      <c r="AM192" s="256"/>
      <c r="AN192" s="253"/>
      <c r="AO192" s="254"/>
      <c r="AP192" s="255" t="str">
        <f t="shared" si="42"/>
        <v/>
      </c>
      <c r="AQ192" s="116"/>
      <c r="AR192" s="116"/>
      <c r="AS192" s="117"/>
      <c r="AT192" s="118"/>
      <c r="AU192" s="119" t="str">
        <f>IF(D192&lt;&gt; "", IF(COUNTIF($D$12:$D192,$D192)&gt;1,0,IF(SUM(N192,U192,AB192)&gt;0,IF(AND(X192="",OR(Q192&lt;&gt;"",J192&lt;&gt;"")),IF(Q192&lt;&gt;"",Q192,IF(J192&lt;&gt;"",J192,0)),IF(AND(Q192&lt;&gt;"",J192&lt;&gt;"",Q192=J192),Q192,X192)),0)),"")</f>
        <v/>
      </c>
      <c r="AV192" s="119" t="str">
        <f>IF(D192&lt;&gt;"",IF(COUNTIF($D$12:$D192,$D192)&gt;1,0,IF(SUM(O192,V192,AC192)&gt;0,IF(AND(X192="",OR(Q192&lt;&gt;"",J192&lt;&gt;"")),IF(Q192&lt;&gt;"",Q192,IF(J192&lt;&gt;"",J192,0)),IF(AND(Q192&lt;&gt;"",J192&lt;&gt;"",Q192=J192),Q192,X192)),0)),"")</f>
        <v/>
      </c>
      <c r="AW192" s="119" t="str">
        <f>IF(D192&lt;&gt;"",IF(COUNTIF($D$12:$D192,$D192)&gt;1,0,IF(SUM(P192,W192,AD192)&gt;0,IF(AND(X192="",OR(Q192&lt;&gt;"",J192&lt;&gt;"")),IF(Q192&lt;&gt;"",Q192,IF(J192&lt;&gt;"",J192,0)),IF(AND(Q192&lt;&gt;"",J192&lt;&gt;"",Q192=J192),Q192,X192)),0)),"")</f>
        <v/>
      </c>
      <c r="AX192" s="118" t="str">
        <f t="shared" si="43"/>
        <v/>
      </c>
      <c r="AY192" s="118" t="str">
        <f t="shared" si="44"/>
        <v/>
      </c>
      <c r="AZ192" s="118" t="str">
        <f t="shared" si="45"/>
        <v/>
      </c>
      <c r="BA192" s="118" t="str">
        <f t="shared" si="46"/>
        <v/>
      </c>
      <c r="BB192" s="118" t="str">
        <f t="shared" si="47"/>
        <v/>
      </c>
      <c r="BC192" s="118" t="str">
        <f t="shared" si="48"/>
        <v/>
      </c>
      <c r="BD192" s="118" t="str">
        <f t="shared" si="49"/>
        <v/>
      </c>
      <c r="BE192" s="118" t="str">
        <f t="shared" si="50"/>
        <v/>
      </c>
      <c r="BF192" s="118" t="str">
        <f t="shared" si="51"/>
        <v/>
      </c>
      <c r="BG192" s="120"/>
      <c r="BH192" s="120" t="str">
        <f t="shared" si="52"/>
        <v/>
      </c>
      <c r="BI192" s="120" t="str">
        <f t="shared" si="53"/>
        <v/>
      </c>
      <c r="BJ192" s="121"/>
      <c r="BK192" s="120" t="str">
        <f t="shared" si="54"/>
        <v/>
      </c>
      <c r="BL192" s="120" t="str">
        <f t="shared" si="55"/>
        <v/>
      </c>
      <c r="BM192" s="120" t="str">
        <f t="shared" si="56"/>
        <v/>
      </c>
      <c r="BN192" s="120" t="str">
        <f t="shared" si="57"/>
        <v/>
      </c>
      <c r="BO192" s="98" t="str">
        <f t="shared" si="58"/>
        <v/>
      </c>
      <c r="BP192" s="98" t="str">
        <f t="shared" si="59"/>
        <v/>
      </c>
      <c r="BQ192" s="98"/>
      <c r="BR192" s="98"/>
      <c r="BS192" s="98"/>
      <c r="BT192" s="98"/>
      <c r="BU192" s="98"/>
      <c r="BV192" s="98"/>
      <c r="BW192" s="98"/>
      <c r="BX192" s="98"/>
      <c r="BY192" s="98"/>
      <c r="BZ192" s="98"/>
      <c r="CA192" s="98"/>
      <c r="CB192" s="98"/>
      <c r="CC192" s="98"/>
      <c r="CD192" s="98"/>
      <c r="CE192" s="98"/>
      <c r="CF192" s="98"/>
      <c r="CG192" s="98"/>
      <c r="CH192" s="98"/>
      <c r="CI192" s="98"/>
      <c r="CJ192" s="98"/>
      <c r="CK192" s="98"/>
      <c r="CL192" s="98"/>
      <c r="CM192" s="98"/>
      <c r="CN192" s="98"/>
      <c r="CO192" s="98"/>
      <c r="CP192" s="98"/>
      <c r="CQ192" s="98"/>
      <c r="CR192" s="98"/>
      <c r="CS192" s="98"/>
    </row>
    <row r="193" spans="1:97" s="4" customFormat="1" ht="18.75" customHeight="1" x14ac:dyDescent="0.2">
      <c r="A193" s="3">
        <f t="shared" si="60"/>
        <v>181</v>
      </c>
      <c r="B193" s="263"/>
      <c r="C193" s="263"/>
      <c r="D193" s="263"/>
      <c r="E193" s="259"/>
      <c r="F193" s="259"/>
      <c r="G193" s="43"/>
      <c r="H193" s="264"/>
      <c r="I193" s="261"/>
      <c r="J193" s="106"/>
      <c r="K193" s="247"/>
      <c r="L193" s="247"/>
      <c r="M193" s="247"/>
      <c r="N193" s="248" t="str">
        <f>IF(AND(K193&lt;&gt;"",L193&lt;&gt;"",J193&lt;&gt;""),ROUND(MIN(IF(OR(J193="OZZ",J193="ZZ"),5000,17300),TRUNC(0.75*(SUMIF($D$12:$D193,$D193,K$12:K193)+SUMIF($D$12:$D193,$D193,L$12:L193)),2)) - SUMIF($D$12:$D192,$D193,N$12:N192),2),"")</f>
        <v/>
      </c>
      <c r="O193" s="249" t="str">
        <f>IF(AND(K193&lt;&gt;"",L193&lt;&gt;"",M193&lt;&gt;"",J193&lt;&gt;"",AH193&lt;&gt;""),IF(OR(J193="OZZ",J193="ZZ"),ROUND(0-SUMIF($D$12:$D192,$D193,O$12:O192),2),IF(M193=0,0,ROUND(MIN(MIN(17300,TRUNC(0.75*(SUMIF($D$12:$D$2012,$D193,K$12:K$2012)+SUMIF($D$12:$D$2012,$D193,L$12:L$2012)),2)+SUMIF($D$12:$D193,$D193,AH$12:AH193))-SUMIF($D$12:$D192,$D193,O$12:O192)-SUMIF($D$12:$D$2012,$D193,N$12:N$2012),AH193),2))),"")</f>
        <v/>
      </c>
      <c r="P193" s="250" t="str">
        <f>IF(J193&lt;&gt;"",1000 - SUMIF($D$12:$D192,$D193,P$12:P192),"")</f>
        <v/>
      </c>
      <c r="Q193" s="106"/>
      <c r="R193" s="247"/>
      <c r="S193" s="247"/>
      <c r="T193" s="247"/>
      <c r="U193" s="248" t="str">
        <f>IF(AND(R193&lt;&gt;"",S193&lt;&gt;"",Q193&lt;&gt;""),ROUND(MIN(IF(OR(Q193="OZZ",Q193="ZZ"),5000,17300),TRUNC(0.75*(SUMIF($D$12:$D193,$D193,R$12:R193)+SUMIF($D$12:$D193,$D193,S$12:S193)),2)) - SUMIF($D$12:$D192,$D193,U$12:U192),2),"")</f>
        <v/>
      </c>
      <c r="V193" s="248" t="str">
        <f>IF(AND(R193&lt;&gt;"",S193&lt;&gt;"",T193&lt;&gt;"",Q193&lt;&gt;"",AL193&lt;&gt;""),IF(OR(Q193="OZZ",Q193="ZZ"),ROUND(0-SUMIF($D$12:$D192,$D193,V$12:V192),2),IF(T193=0,0,ROUND(MIN(MIN(17300,TRUNC(0.75*(SUMIF($D$12:$D$2012,$D193,R$12:R$2012)+SUMIF($D$12:$D$2012,$D193,S$12:S$2012)),2)+SUMIF($D$12:$D193,$D193,AL$12:AL193))-SUMIF($D$12:$D192,$D193,V$12:V192)-SUMIF($D$12:$D$2012,$D193,U$12:U$2012),AL193),2))),"")</f>
        <v/>
      </c>
      <c r="W193" s="250" t="str">
        <f>IF(Q193&lt;&gt;"",1000 - SUMIF($D$12:$D192,$D193,W$12:W192),"")</f>
        <v/>
      </c>
      <c r="X193" s="106"/>
      <c r="Y193" s="247"/>
      <c r="Z193" s="247"/>
      <c r="AA193" s="247"/>
      <c r="AB193" s="248" t="str">
        <f>IF(AND(Y193&lt;&gt;"",Z193&lt;&gt;"",X193&lt;&gt;""),ROUND(MIN(IF(OR(X193="OZZ",X193="ZZ"),5000,17300),TRUNC(0.75*(SUMIF($D$12:$D193,$D193,Y$12:Y193)+SUMIF($D$12:$D193,$D193,Z$12:Z193)),2)) - SUMIF($D$12:$D192,$D193,AB$12:AB192),2),"")</f>
        <v/>
      </c>
      <c r="AC193" s="251" t="str">
        <f>IF(AND(Y193&lt;&gt;"",Z193&lt;&gt;"",AA193&lt;&gt;"",X193&lt;&gt;"",AP193&lt;&gt;""),IF(OR(X193="OZZ",X193="ZZ"),ROUND(0-SUMIF($D$12:$D192,$D193,AC$12:AC192),2),IF(AA193=0,0,ROUND(MIN(MIN(17300,TRUNC(0.75*(SUMIF($D$12:$D$2012,$D193,Y$12:Y$2012)+SUMIF($D$12:$D$2012,$D193,Z$12:Z$2012)),2)+SUMIF($D$12:$D193,$D193,AP$12:AP193))-SUMIF($D$12:$D192,$D193,AC$12:AC192)-SUMIF($D$12:$D$2012,$D193,AB$12:AB$2012),AP193),2))),"")</f>
        <v/>
      </c>
      <c r="AD193" s="250" t="str">
        <f>IF(X193&lt;&gt;"",1000 - SUMIF($D$12:$D192,$D193,AD$12:AD192),"")</f>
        <v/>
      </c>
      <c r="AE193" s="252"/>
      <c r="AF193" s="253"/>
      <c r="AG193" s="254"/>
      <c r="AH193" s="255" t="str">
        <f t="shared" si="61"/>
        <v/>
      </c>
      <c r="AI193" s="256"/>
      <c r="AJ193" s="253"/>
      <c r="AK193" s="254"/>
      <c r="AL193" s="255" t="str">
        <f t="shared" si="62"/>
        <v/>
      </c>
      <c r="AM193" s="256"/>
      <c r="AN193" s="253"/>
      <c r="AO193" s="254"/>
      <c r="AP193" s="255" t="str">
        <f t="shared" si="42"/>
        <v/>
      </c>
      <c r="AQ193" s="116"/>
      <c r="AR193" s="116"/>
      <c r="AS193" s="117"/>
      <c r="AT193" s="118"/>
      <c r="AU193" s="119" t="str">
        <f>IF(D193&lt;&gt; "", IF(COUNTIF($D$12:$D193,$D193)&gt;1,0,IF(SUM(N193,U193,AB193)&gt;0,IF(AND(X193="",OR(Q193&lt;&gt;"",J193&lt;&gt;"")),IF(Q193&lt;&gt;"",Q193,IF(J193&lt;&gt;"",J193,0)),IF(AND(Q193&lt;&gt;"",J193&lt;&gt;"",Q193=J193),Q193,X193)),0)),"")</f>
        <v/>
      </c>
      <c r="AV193" s="119" t="str">
        <f>IF(D193&lt;&gt;"",IF(COUNTIF($D$12:$D193,$D193)&gt;1,0,IF(SUM(O193,V193,AC193)&gt;0,IF(AND(X193="",OR(Q193&lt;&gt;"",J193&lt;&gt;"")),IF(Q193&lt;&gt;"",Q193,IF(J193&lt;&gt;"",J193,0)),IF(AND(Q193&lt;&gt;"",J193&lt;&gt;"",Q193=J193),Q193,X193)),0)),"")</f>
        <v/>
      </c>
      <c r="AW193" s="119" t="str">
        <f>IF(D193&lt;&gt;"",IF(COUNTIF($D$12:$D193,$D193)&gt;1,0,IF(SUM(P193,W193,AD193)&gt;0,IF(AND(X193="",OR(Q193&lt;&gt;"",J193&lt;&gt;"")),IF(Q193&lt;&gt;"",Q193,IF(J193&lt;&gt;"",J193,0)),IF(AND(Q193&lt;&gt;"",J193&lt;&gt;"",Q193=J193),Q193,X193)),0)),"")</f>
        <v/>
      </c>
      <c r="AX193" s="118" t="str">
        <f t="shared" si="43"/>
        <v/>
      </c>
      <c r="AY193" s="118" t="str">
        <f t="shared" si="44"/>
        <v/>
      </c>
      <c r="AZ193" s="118" t="str">
        <f t="shared" si="45"/>
        <v/>
      </c>
      <c r="BA193" s="118" t="str">
        <f t="shared" si="46"/>
        <v/>
      </c>
      <c r="BB193" s="118" t="str">
        <f t="shared" si="47"/>
        <v/>
      </c>
      <c r="BC193" s="118" t="str">
        <f t="shared" si="48"/>
        <v/>
      </c>
      <c r="BD193" s="118" t="str">
        <f t="shared" si="49"/>
        <v/>
      </c>
      <c r="BE193" s="118" t="str">
        <f t="shared" si="50"/>
        <v/>
      </c>
      <c r="BF193" s="118" t="str">
        <f t="shared" si="51"/>
        <v/>
      </c>
      <c r="BG193" s="120"/>
      <c r="BH193" s="120" t="str">
        <f t="shared" si="52"/>
        <v/>
      </c>
      <c r="BI193" s="120" t="str">
        <f t="shared" si="53"/>
        <v/>
      </c>
      <c r="BJ193" s="121"/>
      <c r="BK193" s="120" t="str">
        <f t="shared" si="54"/>
        <v/>
      </c>
      <c r="BL193" s="120" t="str">
        <f t="shared" si="55"/>
        <v/>
      </c>
      <c r="BM193" s="120" t="str">
        <f t="shared" si="56"/>
        <v/>
      </c>
      <c r="BN193" s="120" t="str">
        <f t="shared" si="57"/>
        <v/>
      </c>
      <c r="BO193" s="98" t="str">
        <f t="shared" si="58"/>
        <v/>
      </c>
      <c r="BP193" s="98" t="str">
        <f t="shared" si="59"/>
        <v/>
      </c>
      <c r="BQ193" s="98"/>
      <c r="BR193" s="98"/>
      <c r="BS193" s="98"/>
      <c r="BT193" s="98"/>
      <c r="BU193" s="98"/>
      <c r="BV193" s="98"/>
      <c r="BW193" s="98"/>
      <c r="BX193" s="98"/>
      <c r="BY193" s="98"/>
      <c r="BZ193" s="98"/>
      <c r="CA193" s="98"/>
      <c r="CB193" s="98"/>
      <c r="CC193" s="98"/>
      <c r="CD193" s="98"/>
      <c r="CE193" s="98"/>
      <c r="CF193" s="98"/>
      <c r="CG193" s="98"/>
      <c r="CH193" s="98"/>
      <c r="CI193" s="98"/>
      <c r="CJ193" s="98"/>
      <c r="CK193" s="98"/>
      <c r="CL193" s="98"/>
      <c r="CM193" s="98"/>
      <c r="CN193" s="98"/>
      <c r="CO193" s="98"/>
      <c r="CP193" s="98"/>
      <c r="CQ193" s="98"/>
      <c r="CR193" s="98"/>
      <c r="CS193" s="98"/>
    </row>
    <row r="194" spans="1:97" s="4" customFormat="1" ht="18.75" customHeight="1" x14ac:dyDescent="0.2">
      <c r="A194" s="3">
        <f t="shared" si="60"/>
        <v>182</v>
      </c>
      <c r="B194" s="263"/>
      <c r="C194" s="263"/>
      <c r="D194" s="263"/>
      <c r="E194" s="259"/>
      <c r="F194" s="259"/>
      <c r="G194" s="43"/>
      <c r="H194" s="264"/>
      <c r="I194" s="261"/>
      <c r="J194" s="106"/>
      <c r="K194" s="247"/>
      <c r="L194" s="247"/>
      <c r="M194" s="247"/>
      <c r="N194" s="248" t="str">
        <f>IF(AND(K194&lt;&gt;"",L194&lt;&gt;"",J194&lt;&gt;""),ROUND(MIN(IF(OR(J194="OZZ",J194="ZZ"),5000,17300),TRUNC(0.75*(SUMIF($D$12:$D194,$D194,K$12:K194)+SUMIF($D$12:$D194,$D194,L$12:L194)),2)) - SUMIF($D$12:$D193,$D194,N$12:N193),2),"")</f>
        <v/>
      </c>
      <c r="O194" s="249" t="str">
        <f>IF(AND(K194&lt;&gt;"",L194&lt;&gt;"",M194&lt;&gt;"",J194&lt;&gt;"",AH194&lt;&gt;""),IF(OR(J194="OZZ",J194="ZZ"),ROUND(0-SUMIF($D$12:$D193,$D194,O$12:O193),2),IF(M194=0,0,ROUND(MIN(MIN(17300,TRUNC(0.75*(SUMIF($D$12:$D$2012,$D194,K$12:K$2012)+SUMIF($D$12:$D$2012,$D194,L$12:L$2012)),2)+SUMIF($D$12:$D194,$D194,AH$12:AH194))-SUMIF($D$12:$D193,$D194,O$12:O193)-SUMIF($D$12:$D$2012,$D194,N$12:N$2012),AH194),2))),"")</f>
        <v/>
      </c>
      <c r="P194" s="250" t="str">
        <f>IF(J194&lt;&gt;"",1000 - SUMIF($D$12:$D193,$D194,P$12:P193),"")</f>
        <v/>
      </c>
      <c r="Q194" s="106"/>
      <c r="R194" s="247"/>
      <c r="S194" s="247"/>
      <c r="T194" s="247"/>
      <c r="U194" s="248" t="str">
        <f>IF(AND(R194&lt;&gt;"",S194&lt;&gt;"",Q194&lt;&gt;""),ROUND(MIN(IF(OR(Q194="OZZ",Q194="ZZ"),5000,17300),TRUNC(0.75*(SUMIF($D$12:$D194,$D194,R$12:R194)+SUMIF($D$12:$D194,$D194,S$12:S194)),2)) - SUMIF($D$12:$D193,$D194,U$12:U193),2),"")</f>
        <v/>
      </c>
      <c r="V194" s="248" t="str">
        <f>IF(AND(R194&lt;&gt;"",S194&lt;&gt;"",T194&lt;&gt;"",Q194&lt;&gt;"",AL194&lt;&gt;""),IF(OR(Q194="OZZ",Q194="ZZ"),ROUND(0-SUMIF($D$12:$D193,$D194,V$12:V193),2),IF(T194=0,0,ROUND(MIN(MIN(17300,TRUNC(0.75*(SUMIF($D$12:$D$2012,$D194,R$12:R$2012)+SUMIF($D$12:$D$2012,$D194,S$12:S$2012)),2)+SUMIF($D$12:$D194,$D194,AL$12:AL194))-SUMIF($D$12:$D193,$D194,V$12:V193)-SUMIF($D$12:$D$2012,$D194,U$12:U$2012),AL194),2))),"")</f>
        <v/>
      </c>
      <c r="W194" s="250" t="str">
        <f>IF(Q194&lt;&gt;"",1000 - SUMIF($D$12:$D193,$D194,W$12:W193),"")</f>
        <v/>
      </c>
      <c r="X194" s="106"/>
      <c r="Y194" s="247"/>
      <c r="Z194" s="247"/>
      <c r="AA194" s="247"/>
      <c r="AB194" s="248" t="str">
        <f>IF(AND(Y194&lt;&gt;"",Z194&lt;&gt;"",X194&lt;&gt;""),ROUND(MIN(IF(OR(X194="OZZ",X194="ZZ"),5000,17300),TRUNC(0.75*(SUMIF($D$12:$D194,$D194,Y$12:Y194)+SUMIF($D$12:$D194,$D194,Z$12:Z194)),2)) - SUMIF($D$12:$D193,$D194,AB$12:AB193),2),"")</f>
        <v/>
      </c>
      <c r="AC194" s="251" t="str">
        <f>IF(AND(Y194&lt;&gt;"",Z194&lt;&gt;"",AA194&lt;&gt;"",X194&lt;&gt;"",AP194&lt;&gt;""),IF(OR(X194="OZZ",X194="ZZ"),ROUND(0-SUMIF($D$12:$D193,$D194,AC$12:AC193),2),IF(AA194=0,0,ROUND(MIN(MIN(17300,TRUNC(0.75*(SUMIF($D$12:$D$2012,$D194,Y$12:Y$2012)+SUMIF($D$12:$D$2012,$D194,Z$12:Z$2012)),2)+SUMIF($D$12:$D194,$D194,AP$12:AP194))-SUMIF($D$12:$D193,$D194,AC$12:AC193)-SUMIF($D$12:$D$2012,$D194,AB$12:AB$2012),AP194),2))),"")</f>
        <v/>
      </c>
      <c r="AD194" s="250" t="str">
        <f>IF(X194&lt;&gt;"",1000 - SUMIF($D$12:$D193,$D194,AD$12:AD193),"")</f>
        <v/>
      </c>
      <c r="AE194" s="252"/>
      <c r="AF194" s="253"/>
      <c r="AG194" s="254"/>
      <c r="AH194" s="255" t="str">
        <f t="shared" si="61"/>
        <v/>
      </c>
      <c r="AI194" s="256"/>
      <c r="AJ194" s="253"/>
      <c r="AK194" s="254"/>
      <c r="AL194" s="255" t="str">
        <f t="shared" si="62"/>
        <v/>
      </c>
      <c r="AM194" s="256"/>
      <c r="AN194" s="253"/>
      <c r="AO194" s="254"/>
      <c r="AP194" s="255" t="str">
        <f t="shared" si="42"/>
        <v/>
      </c>
      <c r="AQ194" s="116"/>
      <c r="AR194" s="116"/>
      <c r="AS194" s="117"/>
      <c r="AT194" s="118"/>
      <c r="AU194" s="119" t="str">
        <f>IF(D194&lt;&gt; "", IF(COUNTIF($D$12:$D194,$D194)&gt;1,0,IF(SUM(N194,U194,AB194)&gt;0,IF(AND(X194="",OR(Q194&lt;&gt;"",J194&lt;&gt;"")),IF(Q194&lt;&gt;"",Q194,IF(J194&lt;&gt;"",J194,0)),IF(AND(Q194&lt;&gt;"",J194&lt;&gt;"",Q194=J194),Q194,X194)),0)),"")</f>
        <v/>
      </c>
      <c r="AV194" s="119" t="str">
        <f>IF(D194&lt;&gt;"",IF(COUNTIF($D$12:$D194,$D194)&gt;1,0,IF(SUM(O194,V194,AC194)&gt;0,IF(AND(X194="",OR(Q194&lt;&gt;"",J194&lt;&gt;"")),IF(Q194&lt;&gt;"",Q194,IF(J194&lt;&gt;"",J194,0)),IF(AND(Q194&lt;&gt;"",J194&lt;&gt;"",Q194=J194),Q194,X194)),0)),"")</f>
        <v/>
      </c>
      <c r="AW194" s="119" t="str">
        <f>IF(D194&lt;&gt;"",IF(COUNTIF($D$12:$D194,$D194)&gt;1,0,IF(SUM(P194,W194,AD194)&gt;0,IF(AND(X194="",OR(Q194&lt;&gt;"",J194&lt;&gt;"")),IF(Q194&lt;&gt;"",Q194,IF(J194&lt;&gt;"",J194,0)),IF(AND(Q194&lt;&gt;"",J194&lt;&gt;"",Q194=J194),Q194,X194)),0)),"")</f>
        <v/>
      </c>
      <c r="AX194" s="118" t="str">
        <f t="shared" si="43"/>
        <v/>
      </c>
      <c r="AY194" s="118" t="str">
        <f t="shared" si="44"/>
        <v/>
      </c>
      <c r="AZ194" s="118" t="str">
        <f t="shared" si="45"/>
        <v/>
      </c>
      <c r="BA194" s="118" t="str">
        <f t="shared" si="46"/>
        <v/>
      </c>
      <c r="BB194" s="118" t="str">
        <f t="shared" si="47"/>
        <v/>
      </c>
      <c r="BC194" s="118" t="str">
        <f t="shared" si="48"/>
        <v/>
      </c>
      <c r="BD194" s="118" t="str">
        <f t="shared" si="49"/>
        <v/>
      </c>
      <c r="BE194" s="118" t="str">
        <f t="shared" si="50"/>
        <v/>
      </c>
      <c r="BF194" s="118" t="str">
        <f t="shared" si="51"/>
        <v/>
      </c>
      <c r="BG194" s="120"/>
      <c r="BH194" s="120" t="str">
        <f t="shared" si="52"/>
        <v/>
      </c>
      <c r="BI194" s="120" t="str">
        <f t="shared" si="53"/>
        <v/>
      </c>
      <c r="BJ194" s="121"/>
      <c r="BK194" s="120" t="str">
        <f t="shared" si="54"/>
        <v/>
      </c>
      <c r="BL194" s="120" t="str">
        <f t="shared" si="55"/>
        <v/>
      </c>
      <c r="BM194" s="120" t="str">
        <f t="shared" si="56"/>
        <v/>
      </c>
      <c r="BN194" s="120" t="str">
        <f t="shared" si="57"/>
        <v/>
      </c>
      <c r="BO194" s="98" t="str">
        <f t="shared" si="58"/>
        <v/>
      </c>
      <c r="BP194" s="98" t="str">
        <f t="shared" si="59"/>
        <v/>
      </c>
      <c r="BQ194" s="98"/>
      <c r="BR194" s="98"/>
      <c r="BS194" s="98"/>
      <c r="BT194" s="98"/>
      <c r="BU194" s="98"/>
      <c r="BV194" s="98"/>
      <c r="BW194" s="98"/>
      <c r="BX194" s="98"/>
      <c r="BY194" s="98"/>
      <c r="BZ194" s="98"/>
      <c r="CA194" s="98"/>
      <c r="CB194" s="98"/>
      <c r="CC194" s="98"/>
      <c r="CD194" s="98"/>
      <c r="CE194" s="98"/>
      <c r="CF194" s="98"/>
      <c r="CG194" s="98"/>
      <c r="CH194" s="98"/>
      <c r="CI194" s="98"/>
      <c r="CJ194" s="98"/>
      <c r="CK194" s="98"/>
      <c r="CL194" s="98"/>
      <c r="CM194" s="98"/>
      <c r="CN194" s="98"/>
      <c r="CO194" s="98"/>
      <c r="CP194" s="98"/>
      <c r="CQ194" s="98"/>
      <c r="CR194" s="98"/>
      <c r="CS194" s="98"/>
    </row>
    <row r="195" spans="1:97" s="4" customFormat="1" ht="18.75" customHeight="1" x14ac:dyDescent="0.2">
      <c r="A195" s="3">
        <f t="shared" si="60"/>
        <v>183</v>
      </c>
      <c r="B195" s="263"/>
      <c r="C195" s="263"/>
      <c r="D195" s="263"/>
      <c r="E195" s="259"/>
      <c r="F195" s="259"/>
      <c r="G195" s="43"/>
      <c r="H195" s="264"/>
      <c r="I195" s="261"/>
      <c r="J195" s="106"/>
      <c r="K195" s="247"/>
      <c r="L195" s="247"/>
      <c r="M195" s="247"/>
      <c r="N195" s="248" t="str">
        <f>IF(AND(K195&lt;&gt;"",L195&lt;&gt;"",J195&lt;&gt;""),ROUND(MIN(IF(OR(J195="OZZ",J195="ZZ"),5000,17300),TRUNC(0.75*(SUMIF($D$12:$D195,$D195,K$12:K195)+SUMIF($D$12:$D195,$D195,L$12:L195)),2)) - SUMIF($D$12:$D194,$D195,N$12:N194),2),"")</f>
        <v/>
      </c>
      <c r="O195" s="249" t="str">
        <f>IF(AND(K195&lt;&gt;"",L195&lt;&gt;"",M195&lt;&gt;"",J195&lt;&gt;"",AH195&lt;&gt;""),IF(OR(J195="OZZ",J195="ZZ"),ROUND(0-SUMIF($D$12:$D194,$D195,O$12:O194),2),IF(M195=0,0,ROUND(MIN(MIN(17300,TRUNC(0.75*(SUMIF($D$12:$D$2012,$D195,K$12:K$2012)+SUMIF($D$12:$D$2012,$D195,L$12:L$2012)),2)+SUMIF($D$12:$D195,$D195,AH$12:AH195))-SUMIF($D$12:$D194,$D195,O$12:O194)-SUMIF($D$12:$D$2012,$D195,N$12:N$2012),AH195),2))),"")</f>
        <v/>
      </c>
      <c r="P195" s="250" t="str">
        <f>IF(J195&lt;&gt;"",1000 - SUMIF($D$12:$D194,$D195,P$12:P194),"")</f>
        <v/>
      </c>
      <c r="Q195" s="106"/>
      <c r="R195" s="247"/>
      <c r="S195" s="247"/>
      <c r="T195" s="247"/>
      <c r="U195" s="248" t="str">
        <f>IF(AND(R195&lt;&gt;"",S195&lt;&gt;"",Q195&lt;&gt;""),ROUND(MIN(IF(OR(Q195="OZZ",Q195="ZZ"),5000,17300),TRUNC(0.75*(SUMIF($D$12:$D195,$D195,R$12:R195)+SUMIF($D$12:$D195,$D195,S$12:S195)),2)) - SUMIF($D$12:$D194,$D195,U$12:U194),2),"")</f>
        <v/>
      </c>
      <c r="V195" s="248" t="str">
        <f>IF(AND(R195&lt;&gt;"",S195&lt;&gt;"",T195&lt;&gt;"",Q195&lt;&gt;"",AL195&lt;&gt;""),IF(OR(Q195="OZZ",Q195="ZZ"),ROUND(0-SUMIF($D$12:$D194,$D195,V$12:V194),2),IF(T195=0,0,ROUND(MIN(MIN(17300,TRUNC(0.75*(SUMIF($D$12:$D$2012,$D195,R$12:R$2012)+SUMIF($D$12:$D$2012,$D195,S$12:S$2012)),2)+SUMIF($D$12:$D195,$D195,AL$12:AL195))-SUMIF($D$12:$D194,$D195,V$12:V194)-SUMIF($D$12:$D$2012,$D195,U$12:U$2012),AL195),2))),"")</f>
        <v/>
      </c>
      <c r="W195" s="250" t="str">
        <f>IF(Q195&lt;&gt;"",1000 - SUMIF($D$12:$D194,$D195,W$12:W194),"")</f>
        <v/>
      </c>
      <c r="X195" s="106"/>
      <c r="Y195" s="247"/>
      <c r="Z195" s="247"/>
      <c r="AA195" s="247"/>
      <c r="AB195" s="248" t="str">
        <f>IF(AND(Y195&lt;&gt;"",Z195&lt;&gt;"",X195&lt;&gt;""),ROUND(MIN(IF(OR(X195="OZZ",X195="ZZ"),5000,17300),TRUNC(0.75*(SUMIF($D$12:$D195,$D195,Y$12:Y195)+SUMIF($D$12:$D195,$D195,Z$12:Z195)),2)) - SUMIF($D$12:$D194,$D195,AB$12:AB194),2),"")</f>
        <v/>
      </c>
      <c r="AC195" s="251" t="str">
        <f>IF(AND(Y195&lt;&gt;"",Z195&lt;&gt;"",AA195&lt;&gt;"",X195&lt;&gt;"",AP195&lt;&gt;""),IF(OR(X195="OZZ",X195="ZZ"),ROUND(0-SUMIF($D$12:$D194,$D195,AC$12:AC194),2),IF(AA195=0,0,ROUND(MIN(MIN(17300,TRUNC(0.75*(SUMIF($D$12:$D$2012,$D195,Y$12:Y$2012)+SUMIF($D$12:$D$2012,$D195,Z$12:Z$2012)),2)+SUMIF($D$12:$D195,$D195,AP$12:AP195))-SUMIF($D$12:$D194,$D195,AC$12:AC194)-SUMIF($D$12:$D$2012,$D195,AB$12:AB$2012),AP195),2))),"")</f>
        <v/>
      </c>
      <c r="AD195" s="250" t="str">
        <f>IF(X195&lt;&gt;"",1000 - SUMIF($D$12:$D194,$D195,AD$12:AD194),"")</f>
        <v/>
      </c>
      <c r="AE195" s="252"/>
      <c r="AF195" s="253"/>
      <c r="AG195" s="254"/>
      <c r="AH195" s="255" t="str">
        <f t="shared" si="61"/>
        <v/>
      </c>
      <c r="AI195" s="256"/>
      <c r="AJ195" s="253"/>
      <c r="AK195" s="254"/>
      <c r="AL195" s="255" t="str">
        <f t="shared" si="62"/>
        <v/>
      </c>
      <c r="AM195" s="256"/>
      <c r="AN195" s="253"/>
      <c r="AO195" s="254"/>
      <c r="AP195" s="255" t="str">
        <f t="shared" si="42"/>
        <v/>
      </c>
      <c r="AQ195" s="116"/>
      <c r="AR195" s="116"/>
      <c r="AS195" s="117"/>
      <c r="AT195" s="118"/>
      <c r="AU195" s="119" t="str">
        <f>IF(D195&lt;&gt; "", IF(COUNTIF($D$12:$D195,$D195)&gt;1,0,IF(SUM(N195,U195,AB195)&gt;0,IF(AND(X195="",OR(Q195&lt;&gt;"",J195&lt;&gt;"")),IF(Q195&lt;&gt;"",Q195,IF(J195&lt;&gt;"",J195,0)),IF(AND(Q195&lt;&gt;"",J195&lt;&gt;"",Q195=J195),Q195,X195)),0)),"")</f>
        <v/>
      </c>
      <c r="AV195" s="119" t="str">
        <f>IF(D195&lt;&gt;"",IF(COUNTIF($D$12:$D195,$D195)&gt;1,0,IF(SUM(O195,V195,AC195)&gt;0,IF(AND(X195="",OR(Q195&lt;&gt;"",J195&lt;&gt;"")),IF(Q195&lt;&gt;"",Q195,IF(J195&lt;&gt;"",J195,0)),IF(AND(Q195&lt;&gt;"",J195&lt;&gt;"",Q195=J195),Q195,X195)),0)),"")</f>
        <v/>
      </c>
      <c r="AW195" s="119" t="str">
        <f>IF(D195&lt;&gt;"",IF(COUNTIF($D$12:$D195,$D195)&gt;1,0,IF(SUM(P195,W195,AD195)&gt;0,IF(AND(X195="",OR(Q195&lt;&gt;"",J195&lt;&gt;"")),IF(Q195&lt;&gt;"",Q195,IF(J195&lt;&gt;"",J195,0)),IF(AND(Q195&lt;&gt;"",J195&lt;&gt;"",Q195=J195),Q195,X195)),0)),"")</f>
        <v/>
      </c>
      <c r="AX195" s="118" t="str">
        <f t="shared" si="43"/>
        <v/>
      </c>
      <c r="AY195" s="118" t="str">
        <f t="shared" si="44"/>
        <v/>
      </c>
      <c r="AZ195" s="118" t="str">
        <f t="shared" si="45"/>
        <v/>
      </c>
      <c r="BA195" s="118" t="str">
        <f t="shared" si="46"/>
        <v/>
      </c>
      <c r="BB195" s="118" t="str">
        <f t="shared" si="47"/>
        <v/>
      </c>
      <c r="BC195" s="118" t="str">
        <f t="shared" si="48"/>
        <v/>
      </c>
      <c r="BD195" s="118" t="str">
        <f t="shared" si="49"/>
        <v/>
      </c>
      <c r="BE195" s="118" t="str">
        <f t="shared" si="50"/>
        <v/>
      </c>
      <c r="BF195" s="118" t="str">
        <f t="shared" si="51"/>
        <v/>
      </c>
      <c r="BG195" s="120"/>
      <c r="BH195" s="120" t="str">
        <f t="shared" si="52"/>
        <v/>
      </c>
      <c r="BI195" s="120" t="str">
        <f t="shared" si="53"/>
        <v/>
      </c>
      <c r="BJ195" s="121"/>
      <c r="BK195" s="120" t="str">
        <f t="shared" si="54"/>
        <v/>
      </c>
      <c r="BL195" s="120" t="str">
        <f t="shared" si="55"/>
        <v/>
      </c>
      <c r="BM195" s="120" t="str">
        <f t="shared" si="56"/>
        <v/>
      </c>
      <c r="BN195" s="120" t="str">
        <f t="shared" si="57"/>
        <v/>
      </c>
      <c r="BO195" s="98" t="str">
        <f t="shared" si="58"/>
        <v/>
      </c>
      <c r="BP195" s="98" t="str">
        <f t="shared" si="59"/>
        <v/>
      </c>
      <c r="BQ195" s="98"/>
      <c r="BR195" s="98"/>
      <c r="BS195" s="98"/>
      <c r="BT195" s="98"/>
      <c r="BU195" s="98"/>
      <c r="BV195" s="98"/>
      <c r="BW195" s="98"/>
      <c r="BX195" s="98"/>
      <c r="BY195" s="98"/>
      <c r="BZ195" s="98"/>
      <c r="CA195" s="98"/>
      <c r="CB195" s="98"/>
      <c r="CC195" s="98"/>
      <c r="CD195" s="98"/>
      <c r="CE195" s="98"/>
      <c r="CF195" s="98"/>
      <c r="CG195" s="98"/>
      <c r="CH195" s="98"/>
      <c r="CI195" s="98"/>
      <c r="CJ195" s="98"/>
      <c r="CK195" s="98"/>
      <c r="CL195" s="98"/>
      <c r="CM195" s="98"/>
      <c r="CN195" s="98"/>
      <c r="CO195" s="98"/>
      <c r="CP195" s="98"/>
      <c r="CQ195" s="98"/>
      <c r="CR195" s="98"/>
      <c r="CS195" s="98"/>
    </row>
    <row r="196" spans="1:97" s="4" customFormat="1" ht="18.75" customHeight="1" x14ac:dyDescent="0.2">
      <c r="A196" s="3">
        <f t="shared" si="60"/>
        <v>184</v>
      </c>
      <c r="B196" s="263"/>
      <c r="C196" s="263"/>
      <c r="D196" s="263"/>
      <c r="E196" s="259"/>
      <c r="F196" s="259"/>
      <c r="G196" s="43"/>
      <c r="H196" s="264"/>
      <c r="I196" s="261"/>
      <c r="J196" s="106"/>
      <c r="K196" s="247"/>
      <c r="L196" s="247"/>
      <c r="M196" s="247"/>
      <c r="N196" s="248" t="str">
        <f>IF(AND(K196&lt;&gt;"",L196&lt;&gt;"",J196&lt;&gt;""),ROUND(MIN(IF(OR(J196="OZZ",J196="ZZ"),5000,17300),TRUNC(0.75*(SUMIF($D$12:$D196,$D196,K$12:K196)+SUMIF($D$12:$D196,$D196,L$12:L196)),2)) - SUMIF($D$12:$D195,$D196,N$12:N195),2),"")</f>
        <v/>
      </c>
      <c r="O196" s="249" t="str">
        <f>IF(AND(K196&lt;&gt;"",L196&lt;&gt;"",M196&lt;&gt;"",J196&lt;&gt;"",AH196&lt;&gt;""),IF(OR(J196="OZZ",J196="ZZ"),ROUND(0-SUMIF($D$12:$D195,$D196,O$12:O195),2),IF(M196=0,0,ROUND(MIN(MIN(17300,TRUNC(0.75*(SUMIF($D$12:$D$2012,$D196,K$12:K$2012)+SUMIF($D$12:$D$2012,$D196,L$12:L$2012)),2)+SUMIF($D$12:$D196,$D196,AH$12:AH196))-SUMIF($D$12:$D195,$D196,O$12:O195)-SUMIF($D$12:$D$2012,$D196,N$12:N$2012),AH196),2))),"")</f>
        <v/>
      </c>
      <c r="P196" s="250" t="str">
        <f>IF(J196&lt;&gt;"",1000 - SUMIF($D$12:$D195,$D196,P$12:P195),"")</f>
        <v/>
      </c>
      <c r="Q196" s="106"/>
      <c r="R196" s="247"/>
      <c r="S196" s="247"/>
      <c r="T196" s="247"/>
      <c r="U196" s="248" t="str">
        <f>IF(AND(R196&lt;&gt;"",S196&lt;&gt;"",Q196&lt;&gt;""),ROUND(MIN(IF(OR(Q196="OZZ",Q196="ZZ"),5000,17300),TRUNC(0.75*(SUMIF($D$12:$D196,$D196,R$12:R196)+SUMIF($D$12:$D196,$D196,S$12:S196)),2)) - SUMIF($D$12:$D195,$D196,U$12:U195),2),"")</f>
        <v/>
      </c>
      <c r="V196" s="248" t="str">
        <f>IF(AND(R196&lt;&gt;"",S196&lt;&gt;"",T196&lt;&gt;"",Q196&lt;&gt;"",AL196&lt;&gt;""),IF(OR(Q196="OZZ",Q196="ZZ"),ROUND(0-SUMIF($D$12:$D195,$D196,V$12:V195),2),IF(T196=0,0,ROUND(MIN(MIN(17300,TRUNC(0.75*(SUMIF($D$12:$D$2012,$D196,R$12:R$2012)+SUMIF($D$12:$D$2012,$D196,S$12:S$2012)),2)+SUMIF($D$12:$D196,$D196,AL$12:AL196))-SUMIF($D$12:$D195,$D196,V$12:V195)-SUMIF($D$12:$D$2012,$D196,U$12:U$2012),AL196),2))),"")</f>
        <v/>
      </c>
      <c r="W196" s="250" t="str">
        <f>IF(Q196&lt;&gt;"",1000 - SUMIF($D$12:$D195,$D196,W$12:W195),"")</f>
        <v/>
      </c>
      <c r="X196" s="106"/>
      <c r="Y196" s="247"/>
      <c r="Z196" s="247"/>
      <c r="AA196" s="247"/>
      <c r="AB196" s="248" t="str">
        <f>IF(AND(Y196&lt;&gt;"",Z196&lt;&gt;"",X196&lt;&gt;""),ROUND(MIN(IF(OR(X196="OZZ",X196="ZZ"),5000,17300),TRUNC(0.75*(SUMIF($D$12:$D196,$D196,Y$12:Y196)+SUMIF($D$12:$D196,$D196,Z$12:Z196)),2)) - SUMIF($D$12:$D195,$D196,AB$12:AB195),2),"")</f>
        <v/>
      </c>
      <c r="AC196" s="251" t="str">
        <f>IF(AND(Y196&lt;&gt;"",Z196&lt;&gt;"",AA196&lt;&gt;"",X196&lt;&gt;"",AP196&lt;&gt;""),IF(OR(X196="OZZ",X196="ZZ"),ROUND(0-SUMIF($D$12:$D195,$D196,AC$12:AC195),2),IF(AA196=0,0,ROUND(MIN(MIN(17300,TRUNC(0.75*(SUMIF($D$12:$D$2012,$D196,Y$12:Y$2012)+SUMIF($D$12:$D$2012,$D196,Z$12:Z$2012)),2)+SUMIF($D$12:$D196,$D196,AP$12:AP196))-SUMIF($D$12:$D195,$D196,AC$12:AC195)-SUMIF($D$12:$D$2012,$D196,AB$12:AB$2012),AP196),2))),"")</f>
        <v/>
      </c>
      <c r="AD196" s="250" t="str">
        <f>IF(X196&lt;&gt;"",1000 - SUMIF($D$12:$D195,$D196,AD$12:AD195),"")</f>
        <v/>
      </c>
      <c r="AE196" s="252"/>
      <c r="AF196" s="253"/>
      <c r="AG196" s="254"/>
      <c r="AH196" s="255" t="str">
        <f t="shared" si="61"/>
        <v/>
      </c>
      <c r="AI196" s="256"/>
      <c r="AJ196" s="253"/>
      <c r="AK196" s="254"/>
      <c r="AL196" s="255" t="str">
        <f t="shared" si="62"/>
        <v/>
      </c>
      <c r="AM196" s="256"/>
      <c r="AN196" s="253"/>
      <c r="AO196" s="254"/>
      <c r="AP196" s="255" t="str">
        <f t="shared" si="42"/>
        <v/>
      </c>
      <c r="AQ196" s="116"/>
      <c r="AR196" s="116"/>
      <c r="AS196" s="117"/>
      <c r="AT196" s="118"/>
      <c r="AU196" s="119" t="str">
        <f>IF(D196&lt;&gt; "", IF(COUNTIF($D$12:$D196,$D196)&gt;1,0,IF(SUM(N196,U196,AB196)&gt;0,IF(AND(X196="",OR(Q196&lt;&gt;"",J196&lt;&gt;"")),IF(Q196&lt;&gt;"",Q196,IF(J196&lt;&gt;"",J196,0)),IF(AND(Q196&lt;&gt;"",J196&lt;&gt;"",Q196=J196),Q196,X196)),0)),"")</f>
        <v/>
      </c>
      <c r="AV196" s="119" t="str">
        <f>IF(D196&lt;&gt;"",IF(COUNTIF($D$12:$D196,$D196)&gt;1,0,IF(SUM(O196,V196,AC196)&gt;0,IF(AND(X196="",OR(Q196&lt;&gt;"",J196&lt;&gt;"")),IF(Q196&lt;&gt;"",Q196,IF(J196&lt;&gt;"",J196,0)),IF(AND(Q196&lt;&gt;"",J196&lt;&gt;"",Q196=J196),Q196,X196)),0)),"")</f>
        <v/>
      </c>
      <c r="AW196" s="119" t="str">
        <f>IF(D196&lt;&gt;"",IF(COUNTIF($D$12:$D196,$D196)&gt;1,0,IF(SUM(P196,W196,AD196)&gt;0,IF(AND(X196="",OR(Q196&lt;&gt;"",J196&lt;&gt;"")),IF(Q196&lt;&gt;"",Q196,IF(J196&lt;&gt;"",J196,0)),IF(AND(Q196&lt;&gt;"",J196&lt;&gt;"",Q196=J196),Q196,X196)),0)),"")</f>
        <v/>
      </c>
      <c r="AX196" s="118" t="str">
        <f t="shared" si="43"/>
        <v/>
      </c>
      <c r="AY196" s="118" t="str">
        <f t="shared" si="44"/>
        <v/>
      </c>
      <c r="AZ196" s="118" t="str">
        <f t="shared" si="45"/>
        <v/>
      </c>
      <c r="BA196" s="118" t="str">
        <f t="shared" si="46"/>
        <v/>
      </c>
      <c r="BB196" s="118" t="str">
        <f t="shared" si="47"/>
        <v/>
      </c>
      <c r="BC196" s="118" t="str">
        <f t="shared" si="48"/>
        <v/>
      </c>
      <c r="BD196" s="118" t="str">
        <f t="shared" si="49"/>
        <v/>
      </c>
      <c r="BE196" s="118" t="str">
        <f t="shared" si="50"/>
        <v/>
      </c>
      <c r="BF196" s="118" t="str">
        <f t="shared" si="51"/>
        <v/>
      </c>
      <c r="BG196" s="120"/>
      <c r="BH196" s="120" t="str">
        <f t="shared" si="52"/>
        <v/>
      </c>
      <c r="BI196" s="120" t="str">
        <f t="shared" si="53"/>
        <v/>
      </c>
      <c r="BJ196" s="121"/>
      <c r="BK196" s="120" t="str">
        <f t="shared" si="54"/>
        <v/>
      </c>
      <c r="BL196" s="120" t="str">
        <f t="shared" si="55"/>
        <v/>
      </c>
      <c r="BM196" s="120" t="str">
        <f t="shared" si="56"/>
        <v/>
      </c>
      <c r="BN196" s="120" t="str">
        <f t="shared" si="57"/>
        <v/>
      </c>
      <c r="BO196" s="98" t="str">
        <f t="shared" si="58"/>
        <v/>
      </c>
      <c r="BP196" s="98" t="str">
        <f t="shared" si="59"/>
        <v/>
      </c>
      <c r="BQ196" s="98"/>
      <c r="BR196" s="98"/>
      <c r="BS196" s="98"/>
      <c r="BT196" s="98"/>
      <c r="BU196" s="98"/>
      <c r="BV196" s="98"/>
      <c r="BW196" s="98"/>
      <c r="BX196" s="98"/>
      <c r="BY196" s="98"/>
      <c r="BZ196" s="98"/>
      <c r="CA196" s="98"/>
      <c r="CB196" s="98"/>
      <c r="CC196" s="98"/>
      <c r="CD196" s="98"/>
      <c r="CE196" s="98"/>
      <c r="CF196" s="98"/>
      <c r="CG196" s="98"/>
      <c r="CH196" s="98"/>
      <c r="CI196" s="98"/>
      <c r="CJ196" s="98"/>
      <c r="CK196" s="98"/>
      <c r="CL196" s="98"/>
      <c r="CM196" s="98"/>
      <c r="CN196" s="98"/>
      <c r="CO196" s="98"/>
      <c r="CP196" s="98"/>
      <c r="CQ196" s="98"/>
      <c r="CR196" s="98"/>
      <c r="CS196" s="98"/>
    </row>
    <row r="197" spans="1:97" s="4" customFormat="1" ht="18.75" customHeight="1" x14ac:dyDescent="0.2">
      <c r="A197" s="3">
        <f t="shared" si="60"/>
        <v>185</v>
      </c>
      <c r="B197" s="263"/>
      <c r="C197" s="263"/>
      <c r="D197" s="263"/>
      <c r="E197" s="259"/>
      <c r="F197" s="259"/>
      <c r="G197" s="43"/>
      <c r="H197" s="264"/>
      <c r="I197" s="261"/>
      <c r="J197" s="106"/>
      <c r="K197" s="247"/>
      <c r="L197" s="247"/>
      <c r="M197" s="247"/>
      <c r="N197" s="248" t="str">
        <f>IF(AND(K197&lt;&gt;"",L197&lt;&gt;"",J197&lt;&gt;""),ROUND(MIN(IF(OR(J197="OZZ",J197="ZZ"),5000,17300),TRUNC(0.75*(SUMIF($D$12:$D197,$D197,K$12:K197)+SUMIF($D$12:$D197,$D197,L$12:L197)),2)) - SUMIF($D$12:$D196,$D197,N$12:N196),2),"")</f>
        <v/>
      </c>
      <c r="O197" s="249" t="str">
        <f>IF(AND(K197&lt;&gt;"",L197&lt;&gt;"",M197&lt;&gt;"",J197&lt;&gt;"",AH197&lt;&gt;""),IF(OR(J197="OZZ",J197="ZZ"),ROUND(0-SUMIF($D$12:$D196,$D197,O$12:O196),2),IF(M197=0,0,ROUND(MIN(MIN(17300,TRUNC(0.75*(SUMIF($D$12:$D$2012,$D197,K$12:K$2012)+SUMIF($D$12:$D$2012,$D197,L$12:L$2012)),2)+SUMIF($D$12:$D197,$D197,AH$12:AH197))-SUMIF($D$12:$D196,$D197,O$12:O196)-SUMIF($D$12:$D$2012,$D197,N$12:N$2012),AH197),2))),"")</f>
        <v/>
      </c>
      <c r="P197" s="250" t="str">
        <f>IF(J197&lt;&gt;"",1000 - SUMIF($D$12:$D196,$D197,P$12:P196),"")</f>
        <v/>
      </c>
      <c r="Q197" s="106"/>
      <c r="R197" s="247"/>
      <c r="S197" s="247"/>
      <c r="T197" s="247"/>
      <c r="U197" s="248" t="str">
        <f>IF(AND(R197&lt;&gt;"",S197&lt;&gt;"",Q197&lt;&gt;""),ROUND(MIN(IF(OR(Q197="OZZ",Q197="ZZ"),5000,17300),TRUNC(0.75*(SUMIF($D$12:$D197,$D197,R$12:R197)+SUMIF($D$12:$D197,$D197,S$12:S197)),2)) - SUMIF($D$12:$D196,$D197,U$12:U196),2),"")</f>
        <v/>
      </c>
      <c r="V197" s="248" t="str">
        <f>IF(AND(R197&lt;&gt;"",S197&lt;&gt;"",T197&lt;&gt;"",Q197&lt;&gt;"",AL197&lt;&gt;""),IF(OR(Q197="OZZ",Q197="ZZ"),ROUND(0-SUMIF($D$12:$D196,$D197,V$12:V196),2),IF(T197=0,0,ROUND(MIN(MIN(17300,TRUNC(0.75*(SUMIF($D$12:$D$2012,$D197,R$12:R$2012)+SUMIF($D$12:$D$2012,$D197,S$12:S$2012)),2)+SUMIF($D$12:$D197,$D197,AL$12:AL197))-SUMIF($D$12:$D196,$D197,V$12:V196)-SUMIF($D$12:$D$2012,$D197,U$12:U$2012),AL197),2))),"")</f>
        <v/>
      </c>
      <c r="W197" s="250" t="str">
        <f>IF(Q197&lt;&gt;"",1000 - SUMIF($D$12:$D196,$D197,W$12:W196),"")</f>
        <v/>
      </c>
      <c r="X197" s="106"/>
      <c r="Y197" s="247"/>
      <c r="Z197" s="247"/>
      <c r="AA197" s="247"/>
      <c r="AB197" s="248" t="str">
        <f>IF(AND(Y197&lt;&gt;"",Z197&lt;&gt;"",X197&lt;&gt;""),ROUND(MIN(IF(OR(X197="OZZ",X197="ZZ"),5000,17300),TRUNC(0.75*(SUMIF($D$12:$D197,$D197,Y$12:Y197)+SUMIF($D$12:$D197,$D197,Z$12:Z197)),2)) - SUMIF($D$12:$D196,$D197,AB$12:AB196),2),"")</f>
        <v/>
      </c>
      <c r="AC197" s="251" t="str">
        <f>IF(AND(Y197&lt;&gt;"",Z197&lt;&gt;"",AA197&lt;&gt;"",X197&lt;&gt;"",AP197&lt;&gt;""),IF(OR(X197="OZZ",X197="ZZ"),ROUND(0-SUMIF($D$12:$D196,$D197,AC$12:AC196),2),IF(AA197=0,0,ROUND(MIN(MIN(17300,TRUNC(0.75*(SUMIF($D$12:$D$2012,$D197,Y$12:Y$2012)+SUMIF($D$12:$D$2012,$D197,Z$12:Z$2012)),2)+SUMIF($D$12:$D197,$D197,AP$12:AP197))-SUMIF($D$12:$D196,$D197,AC$12:AC196)-SUMIF($D$12:$D$2012,$D197,AB$12:AB$2012),AP197),2))),"")</f>
        <v/>
      </c>
      <c r="AD197" s="250" t="str">
        <f>IF(X197&lt;&gt;"",1000 - SUMIF($D$12:$D196,$D197,AD$12:AD196),"")</f>
        <v/>
      </c>
      <c r="AE197" s="252"/>
      <c r="AF197" s="253"/>
      <c r="AG197" s="254"/>
      <c r="AH197" s="255" t="str">
        <f t="shared" si="61"/>
        <v/>
      </c>
      <c r="AI197" s="256"/>
      <c r="AJ197" s="253"/>
      <c r="AK197" s="254"/>
      <c r="AL197" s="255" t="str">
        <f t="shared" si="62"/>
        <v/>
      </c>
      <c r="AM197" s="256"/>
      <c r="AN197" s="253"/>
      <c r="AO197" s="254"/>
      <c r="AP197" s="255" t="str">
        <f t="shared" si="42"/>
        <v/>
      </c>
      <c r="AQ197" s="116"/>
      <c r="AR197" s="116"/>
      <c r="AS197" s="117"/>
      <c r="AT197" s="118"/>
      <c r="AU197" s="119" t="str">
        <f>IF(D197&lt;&gt; "", IF(COUNTIF($D$12:$D197,$D197)&gt;1,0,IF(SUM(N197,U197,AB197)&gt;0,IF(AND(X197="",OR(Q197&lt;&gt;"",J197&lt;&gt;"")),IF(Q197&lt;&gt;"",Q197,IF(J197&lt;&gt;"",J197,0)),IF(AND(Q197&lt;&gt;"",J197&lt;&gt;"",Q197=J197),Q197,X197)),0)),"")</f>
        <v/>
      </c>
      <c r="AV197" s="119" t="str">
        <f>IF(D197&lt;&gt;"",IF(COUNTIF($D$12:$D197,$D197)&gt;1,0,IF(SUM(O197,V197,AC197)&gt;0,IF(AND(X197="",OR(Q197&lt;&gt;"",J197&lt;&gt;"")),IF(Q197&lt;&gt;"",Q197,IF(J197&lt;&gt;"",J197,0)),IF(AND(Q197&lt;&gt;"",J197&lt;&gt;"",Q197=J197),Q197,X197)),0)),"")</f>
        <v/>
      </c>
      <c r="AW197" s="119" t="str">
        <f>IF(D197&lt;&gt;"",IF(COUNTIF($D$12:$D197,$D197)&gt;1,0,IF(SUM(P197,W197,AD197)&gt;0,IF(AND(X197="",OR(Q197&lt;&gt;"",J197&lt;&gt;"")),IF(Q197&lt;&gt;"",Q197,IF(J197&lt;&gt;"",J197,0)),IF(AND(Q197&lt;&gt;"",J197&lt;&gt;"",Q197=J197),Q197,X197)),0)),"")</f>
        <v/>
      </c>
      <c r="AX197" s="118" t="str">
        <f t="shared" si="43"/>
        <v/>
      </c>
      <c r="AY197" s="118" t="str">
        <f t="shared" si="44"/>
        <v/>
      </c>
      <c r="AZ197" s="118" t="str">
        <f t="shared" si="45"/>
        <v/>
      </c>
      <c r="BA197" s="118" t="str">
        <f t="shared" si="46"/>
        <v/>
      </c>
      <c r="BB197" s="118" t="str">
        <f t="shared" si="47"/>
        <v/>
      </c>
      <c r="BC197" s="118" t="str">
        <f t="shared" si="48"/>
        <v/>
      </c>
      <c r="BD197" s="118" t="str">
        <f t="shared" si="49"/>
        <v/>
      </c>
      <c r="BE197" s="118" t="str">
        <f t="shared" si="50"/>
        <v/>
      </c>
      <c r="BF197" s="118" t="str">
        <f t="shared" si="51"/>
        <v/>
      </c>
      <c r="BG197" s="120"/>
      <c r="BH197" s="120" t="str">
        <f t="shared" si="52"/>
        <v/>
      </c>
      <c r="BI197" s="120" t="str">
        <f t="shared" si="53"/>
        <v/>
      </c>
      <c r="BJ197" s="121"/>
      <c r="BK197" s="120" t="str">
        <f t="shared" si="54"/>
        <v/>
      </c>
      <c r="BL197" s="120" t="str">
        <f t="shared" si="55"/>
        <v/>
      </c>
      <c r="BM197" s="120" t="str">
        <f t="shared" si="56"/>
        <v/>
      </c>
      <c r="BN197" s="120" t="str">
        <f t="shared" si="57"/>
        <v/>
      </c>
      <c r="BO197" s="98" t="str">
        <f t="shared" si="58"/>
        <v/>
      </c>
      <c r="BP197" s="98" t="str">
        <f t="shared" si="59"/>
        <v/>
      </c>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98"/>
    </row>
    <row r="198" spans="1:97" s="4" customFormat="1" ht="18.75" customHeight="1" x14ac:dyDescent="0.2">
      <c r="A198" s="3">
        <f t="shared" si="60"/>
        <v>186</v>
      </c>
      <c r="B198" s="263"/>
      <c r="C198" s="263"/>
      <c r="D198" s="263"/>
      <c r="E198" s="259"/>
      <c r="F198" s="259"/>
      <c r="G198" s="43"/>
      <c r="H198" s="264"/>
      <c r="I198" s="261"/>
      <c r="J198" s="106"/>
      <c r="K198" s="247"/>
      <c r="L198" s="247"/>
      <c r="M198" s="247"/>
      <c r="N198" s="248" t="str">
        <f>IF(AND(K198&lt;&gt;"",L198&lt;&gt;"",J198&lt;&gt;""),ROUND(MIN(IF(OR(J198="OZZ",J198="ZZ"),5000,17300),TRUNC(0.75*(SUMIF($D$12:$D198,$D198,K$12:K198)+SUMIF($D$12:$D198,$D198,L$12:L198)),2)) - SUMIF($D$12:$D197,$D198,N$12:N197),2),"")</f>
        <v/>
      </c>
      <c r="O198" s="249" t="str">
        <f>IF(AND(K198&lt;&gt;"",L198&lt;&gt;"",M198&lt;&gt;"",J198&lt;&gt;"",AH198&lt;&gt;""),IF(OR(J198="OZZ",J198="ZZ"),ROUND(0-SUMIF($D$12:$D197,$D198,O$12:O197),2),IF(M198=0,0,ROUND(MIN(MIN(17300,TRUNC(0.75*(SUMIF($D$12:$D$2012,$D198,K$12:K$2012)+SUMIF($D$12:$D$2012,$D198,L$12:L$2012)),2)+SUMIF($D$12:$D198,$D198,AH$12:AH198))-SUMIF($D$12:$D197,$D198,O$12:O197)-SUMIF($D$12:$D$2012,$D198,N$12:N$2012),AH198),2))),"")</f>
        <v/>
      </c>
      <c r="P198" s="250" t="str">
        <f>IF(J198&lt;&gt;"",1000 - SUMIF($D$12:$D197,$D198,P$12:P197),"")</f>
        <v/>
      </c>
      <c r="Q198" s="106"/>
      <c r="R198" s="247"/>
      <c r="S198" s="247"/>
      <c r="T198" s="247"/>
      <c r="U198" s="248" t="str">
        <f>IF(AND(R198&lt;&gt;"",S198&lt;&gt;"",Q198&lt;&gt;""),ROUND(MIN(IF(OR(Q198="OZZ",Q198="ZZ"),5000,17300),TRUNC(0.75*(SUMIF($D$12:$D198,$D198,R$12:R198)+SUMIF($D$12:$D198,$D198,S$12:S198)),2)) - SUMIF($D$12:$D197,$D198,U$12:U197),2),"")</f>
        <v/>
      </c>
      <c r="V198" s="248" t="str">
        <f>IF(AND(R198&lt;&gt;"",S198&lt;&gt;"",T198&lt;&gt;"",Q198&lt;&gt;"",AL198&lt;&gt;""),IF(OR(Q198="OZZ",Q198="ZZ"),ROUND(0-SUMIF($D$12:$D197,$D198,V$12:V197),2),IF(T198=0,0,ROUND(MIN(MIN(17300,TRUNC(0.75*(SUMIF($D$12:$D$2012,$D198,R$12:R$2012)+SUMIF($D$12:$D$2012,$D198,S$12:S$2012)),2)+SUMIF($D$12:$D198,$D198,AL$12:AL198))-SUMIF($D$12:$D197,$D198,V$12:V197)-SUMIF($D$12:$D$2012,$D198,U$12:U$2012),AL198),2))),"")</f>
        <v/>
      </c>
      <c r="W198" s="250" t="str">
        <f>IF(Q198&lt;&gt;"",1000 - SUMIF($D$12:$D197,$D198,W$12:W197),"")</f>
        <v/>
      </c>
      <c r="X198" s="106"/>
      <c r="Y198" s="247"/>
      <c r="Z198" s="247"/>
      <c r="AA198" s="247"/>
      <c r="AB198" s="248" t="str">
        <f>IF(AND(Y198&lt;&gt;"",Z198&lt;&gt;"",X198&lt;&gt;""),ROUND(MIN(IF(OR(X198="OZZ",X198="ZZ"),5000,17300),TRUNC(0.75*(SUMIF($D$12:$D198,$D198,Y$12:Y198)+SUMIF($D$12:$D198,$D198,Z$12:Z198)),2)) - SUMIF($D$12:$D197,$D198,AB$12:AB197),2),"")</f>
        <v/>
      </c>
      <c r="AC198" s="251" t="str">
        <f>IF(AND(Y198&lt;&gt;"",Z198&lt;&gt;"",AA198&lt;&gt;"",X198&lt;&gt;"",AP198&lt;&gt;""),IF(OR(X198="OZZ",X198="ZZ"),ROUND(0-SUMIF($D$12:$D197,$D198,AC$12:AC197),2),IF(AA198=0,0,ROUND(MIN(MIN(17300,TRUNC(0.75*(SUMIF($D$12:$D$2012,$D198,Y$12:Y$2012)+SUMIF($D$12:$D$2012,$D198,Z$12:Z$2012)),2)+SUMIF($D$12:$D198,$D198,AP$12:AP198))-SUMIF($D$12:$D197,$D198,AC$12:AC197)-SUMIF($D$12:$D$2012,$D198,AB$12:AB$2012),AP198),2))),"")</f>
        <v/>
      </c>
      <c r="AD198" s="250" t="str">
        <f>IF(X198&lt;&gt;"",1000 - SUMIF($D$12:$D197,$D198,AD$12:AD197),"")</f>
        <v/>
      </c>
      <c r="AE198" s="252"/>
      <c r="AF198" s="253"/>
      <c r="AG198" s="254"/>
      <c r="AH198" s="255" t="str">
        <f t="shared" si="61"/>
        <v/>
      </c>
      <c r="AI198" s="256"/>
      <c r="AJ198" s="253"/>
      <c r="AK198" s="254"/>
      <c r="AL198" s="255" t="str">
        <f t="shared" si="62"/>
        <v/>
      </c>
      <c r="AM198" s="256"/>
      <c r="AN198" s="253"/>
      <c r="AO198" s="254"/>
      <c r="AP198" s="255" t="str">
        <f t="shared" si="42"/>
        <v/>
      </c>
      <c r="AQ198" s="116"/>
      <c r="AR198" s="116"/>
      <c r="AS198" s="117"/>
      <c r="AT198" s="118"/>
      <c r="AU198" s="119" t="str">
        <f>IF(D198&lt;&gt; "", IF(COUNTIF($D$12:$D198,$D198)&gt;1,0,IF(SUM(N198,U198,AB198)&gt;0,IF(AND(X198="",OR(Q198&lt;&gt;"",J198&lt;&gt;"")),IF(Q198&lt;&gt;"",Q198,IF(J198&lt;&gt;"",J198,0)),IF(AND(Q198&lt;&gt;"",J198&lt;&gt;"",Q198=J198),Q198,X198)),0)),"")</f>
        <v/>
      </c>
      <c r="AV198" s="119" t="str">
        <f>IF(D198&lt;&gt;"",IF(COUNTIF($D$12:$D198,$D198)&gt;1,0,IF(SUM(O198,V198,AC198)&gt;0,IF(AND(X198="",OR(Q198&lt;&gt;"",J198&lt;&gt;"")),IF(Q198&lt;&gt;"",Q198,IF(J198&lt;&gt;"",J198,0)),IF(AND(Q198&lt;&gt;"",J198&lt;&gt;"",Q198=J198),Q198,X198)),0)),"")</f>
        <v/>
      </c>
      <c r="AW198" s="119" t="str">
        <f>IF(D198&lt;&gt;"",IF(COUNTIF($D$12:$D198,$D198)&gt;1,0,IF(SUM(P198,W198,AD198)&gt;0,IF(AND(X198="",OR(Q198&lt;&gt;"",J198&lt;&gt;"")),IF(Q198&lt;&gt;"",Q198,IF(J198&lt;&gt;"",J198,0)),IF(AND(Q198&lt;&gt;"",J198&lt;&gt;"",Q198=J198),Q198,X198)),0)),"")</f>
        <v/>
      </c>
      <c r="AX198" s="118" t="str">
        <f t="shared" si="43"/>
        <v/>
      </c>
      <c r="AY198" s="118" t="str">
        <f t="shared" si="44"/>
        <v/>
      </c>
      <c r="AZ198" s="118" t="str">
        <f t="shared" si="45"/>
        <v/>
      </c>
      <c r="BA198" s="118" t="str">
        <f t="shared" si="46"/>
        <v/>
      </c>
      <c r="BB198" s="118" t="str">
        <f t="shared" si="47"/>
        <v/>
      </c>
      <c r="BC198" s="118" t="str">
        <f t="shared" si="48"/>
        <v/>
      </c>
      <c r="BD198" s="118" t="str">
        <f t="shared" si="49"/>
        <v/>
      </c>
      <c r="BE198" s="118" t="str">
        <f t="shared" si="50"/>
        <v/>
      </c>
      <c r="BF198" s="118" t="str">
        <f t="shared" si="51"/>
        <v/>
      </c>
      <c r="BG198" s="120"/>
      <c r="BH198" s="120" t="str">
        <f t="shared" si="52"/>
        <v/>
      </c>
      <c r="BI198" s="120" t="str">
        <f t="shared" si="53"/>
        <v/>
      </c>
      <c r="BJ198" s="121"/>
      <c r="BK198" s="120" t="str">
        <f t="shared" si="54"/>
        <v/>
      </c>
      <c r="BL198" s="120" t="str">
        <f t="shared" si="55"/>
        <v/>
      </c>
      <c r="BM198" s="120" t="str">
        <f t="shared" si="56"/>
        <v/>
      </c>
      <c r="BN198" s="120" t="str">
        <f t="shared" si="57"/>
        <v/>
      </c>
      <c r="BO198" s="98" t="str">
        <f t="shared" si="58"/>
        <v/>
      </c>
      <c r="BP198" s="98" t="str">
        <f t="shared" si="59"/>
        <v/>
      </c>
      <c r="BQ198" s="98"/>
      <c r="BR198" s="98"/>
      <c r="BS198" s="98"/>
      <c r="BT198" s="98"/>
      <c r="BU198" s="98"/>
      <c r="BV198" s="98"/>
      <c r="BW198" s="98"/>
      <c r="BX198" s="98"/>
      <c r="BY198" s="98"/>
      <c r="BZ198" s="98"/>
      <c r="CA198" s="98"/>
      <c r="CB198" s="98"/>
      <c r="CC198" s="98"/>
      <c r="CD198" s="98"/>
      <c r="CE198" s="98"/>
      <c r="CF198" s="98"/>
      <c r="CG198" s="98"/>
      <c r="CH198" s="98"/>
      <c r="CI198" s="98"/>
      <c r="CJ198" s="98"/>
      <c r="CK198" s="98"/>
      <c r="CL198" s="98"/>
      <c r="CM198" s="98"/>
      <c r="CN198" s="98"/>
      <c r="CO198" s="98"/>
      <c r="CP198" s="98"/>
      <c r="CQ198" s="98"/>
      <c r="CR198" s="98"/>
      <c r="CS198" s="98"/>
    </row>
    <row r="199" spans="1:97" s="4" customFormat="1" ht="18.75" customHeight="1" x14ac:dyDescent="0.2">
      <c r="A199" s="3">
        <f t="shared" si="60"/>
        <v>187</v>
      </c>
      <c r="B199" s="263"/>
      <c r="C199" s="263"/>
      <c r="D199" s="263"/>
      <c r="E199" s="259"/>
      <c r="F199" s="259"/>
      <c r="G199" s="43"/>
      <c r="H199" s="264"/>
      <c r="I199" s="261"/>
      <c r="J199" s="106"/>
      <c r="K199" s="247"/>
      <c r="L199" s="247"/>
      <c r="M199" s="247"/>
      <c r="N199" s="248" t="str">
        <f>IF(AND(K199&lt;&gt;"",L199&lt;&gt;"",J199&lt;&gt;""),ROUND(MIN(IF(OR(J199="OZZ",J199="ZZ"),5000,17300),TRUNC(0.75*(SUMIF($D$12:$D199,$D199,K$12:K199)+SUMIF($D$12:$D199,$D199,L$12:L199)),2)) - SUMIF($D$12:$D198,$D199,N$12:N198),2),"")</f>
        <v/>
      </c>
      <c r="O199" s="249" t="str">
        <f>IF(AND(K199&lt;&gt;"",L199&lt;&gt;"",M199&lt;&gt;"",J199&lt;&gt;"",AH199&lt;&gt;""),IF(OR(J199="OZZ",J199="ZZ"),ROUND(0-SUMIF($D$12:$D198,$D199,O$12:O198),2),IF(M199=0,0,ROUND(MIN(MIN(17300,TRUNC(0.75*(SUMIF($D$12:$D$2012,$D199,K$12:K$2012)+SUMIF($D$12:$D$2012,$D199,L$12:L$2012)),2)+SUMIF($D$12:$D199,$D199,AH$12:AH199))-SUMIF($D$12:$D198,$D199,O$12:O198)-SUMIF($D$12:$D$2012,$D199,N$12:N$2012),AH199),2))),"")</f>
        <v/>
      </c>
      <c r="P199" s="250" t="str">
        <f>IF(J199&lt;&gt;"",1000 - SUMIF($D$12:$D198,$D199,P$12:P198),"")</f>
        <v/>
      </c>
      <c r="Q199" s="106"/>
      <c r="R199" s="247"/>
      <c r="S199" s="247"/>
      <c r="T199" s="247"/>
      <c r="U199" s="248" t="str">
        <f>IF(AND(R199&lt;&gt;"",S199&lt;&gt;"",Q199&lt;&gt;""),ROUND(MIN(IF(OR(Q199="OZZ",Q199="ZZ"),5000,17300),TRUNC(0.75*(SUMIF($D$12:$D199,$D199,R$12:R199)+SUMIF($D$12:$D199,$D199,S$12:S199)),2)) - SUMIF($D$12:$D198,$D199,U$12:U198),2),"")</f>
        <v/>
      </c>
      <c r="V199" s="248" t="str">
        <f>IF(AND(R199&lt;&gt;"",S199&lt;&gt;"",T199&lt;&gt;"",Q199&lt;&gt;"",AL199&lt;&gt;""),IF(OR(Q199="OZZ",Q199="ZZ"),ROUND(0-SUMIF($D$12:$D198,$D199,V$12:V198),2),IF(T199=0,0,ROUND(MIN(MIN(17300,TRUNC(0.75*(SUMIF($D$12:$D$2012,$D199,R$12:R$2012)+SUMIF($D$12:$D$2012,$D199,S$12:S$2012)),2)+SUMIF($D$12:$D199,$D199,AL$12:AL199))-SUMIF($D$12:$D198,$D199,V$12:V198)-SUMIF($D$12:$D$2012,$D199,U$12:U$2012),AL199),2))),"")</f>
        <v/>
      </c>
      <c r="W199" s="250" t="str">
        <f>IF(Q199&lt;&gt;"",1000 - SUMIF($D$12:$D198,$D199,W$12:W198),"")</f>
        <v/>
      </c>
      <c r="X199" s="106"/>
      <c r="Y199" s="247"/>
      <c r="Z199" s="247"/>
      <c r="AA199" s="247"/>
      <c r="AB199" s="248" t="str">
        <f>IF(AND(Y199&lt;&gt;"",Z199&lt;&gt;"",X199&lt;&gt;""),ROUND(MIN(IF(OR(X199="OZZ",X199="ZZ"),5000,17300),TRUNC(0.75*(SUMIF($D$12:$D199,$D199,Y$12:Y199)+SUMIF($D$12:$D199,$D199,Z$12:Z199)),2)) - SUMIF($D$12:$D198,$D199,AB$12:AB198),2),"")</f>
        <v/>
      </c>
      <c r="AC199" s="251" t="str">
        <f>IF(AND(Y199&lt;&gt;"",Z199&lt;&gt;"",AA199&lt;&gt;"",X199&lt;&gt;"",AP199&lt;&gt;""),IF(OR(X199="OZZ",X199="ZZ"),ROUND(0-SUMIF($D$12:$D198,$D199,AC$12:AC198),2),IF(AA199=0,0,ROUND(MIN(MIN(17300,TRUNC(0.75*(SUMIF($D$12:$D$2012,$D199,Y$12:Y$2012)+SUMIF($D$12:$D$2012,$D199,Z$12:Z$2012)),2)+SUMIF($D$12:$D199,$D199,AP$12:AP199))-SUMIF($D$12:$D198,$D199,AC$12:AC198)-SUMIF($D$12:$D$2012,$D199,AB$12:AB$2012),AP199),2))),"")</f>
        <v/>
      </c>
      <c r="AD199" s="250" t="str">
        <f>IF(X199&lt;&gt;"",1000 - SUMIF($D$12:$D198,$D199,AD$12:AD198),"")</f>
        <v/>
      </c>
      <c r="AE199" s="252"/>
      <c r="AF199" s="253"/>
      <c r="AG199" s="254"/>
      <c r="AH199" s="255" t="str">
        <f t="shared" si="61"/>
        <v/>
      </c>
      <c r="AI199" s="256"/>
      <c r="AJ199" s="253"/>
      <c r="AK199" s="254"/>
      <c r="AL199" s="255" t="str">
        <f t="shared" si="62"/>
        <v/>
      </c>
      <c r="AM199" s="256"/>
      <c r="AN199" s="253"/>
      <c r="AO199" s="254"/>
      <c r="AP199" s="255" t="str">
        <f t="shared" si="42"/>
        <v/>
      </c>
      <c r="AQ199" s="116"/>
      <c r="AR199" s="116"/>
      <c r="AS199" s="117"/>
      <c r="AT199" s="118"/>
      <c r="AU199" s="119" t="str">
        <f>IF(D199&lt;&gt; "", IF(COUNTIF($D$12:$D199,$D199)&gt;1,0,IF(SUM(N199,U199,AB199)&gt;0,IF(AND(X199="",OR(Q199&lt;&gt;"",J199&lt;&gt;"")),IF(Q199&lt;&gt;"",Q199,IF(J199&lt;&gt;"",J199,0)),IF(AND(Q199&lt;&gt;"",J199&lt;&gt;"",Q199=J199),Q199,X199)),0)),"")</f>
        <v/>
      </c>
      <c r="AV199" s="119" t="str">
        <f>IF(D199&lt;&gt;"",IF(COUNTIF($D$12:$D199,$D199)&gt;1,0,IF(SUM(O199,V199,AC199)&gt;0,IF(AND(X199="",OR(Q199&lt;&gt;"",J199&lt;&gt;"")),IF(Q199&lt;&gt;"",Q199,IF(J199&lt;&gt;"",J199,0)),IF(AND(Q199&lt;&gt;"",J199&lt;&gt;"",Q199=J199),Q199,X199)),0)),"")</f>
        <v/>
      </c>
      <c r="AW199" s="119" t="str">
        <f>IF(D199&lt;&gt;"",IF(COUNTIF($D$12:$D199,$D199)&gt;1,0,IF(SUM(P199,W199,AD199)&gt;0,IF(AND(X199="",OR(Q199&lt;&gt;"",J199&lt;&gt;"")),IF(Q199&lt;&gt;"",Q199,IF(J199&lt;&gt;"",J199,0)),IF(AND(Q199&lt;&gt;"",J199&lt;&gt;"",Q199=J199),Q199,X199)),0)),"")</f>
        <v/>
      </c>
      <c r="AX199" s="118" t="str">
        <f t="shared" si="43"/>
        <v/>
      </c>
      <c r="AY199" s="118" t="str">
        <f t="shared" si="44"/>
        <v/>
      </c>
      <c r="AZ199" s="118" t="str">
        <f t="shared" si="45"/>
        <v/>
      </c>
      <c r="BA199" s="118" t="str">
        <f t="shared" si="46"/>
        <v/>
      </c>
      <c r="BB199" s="118" t="str">
        <f t="shared" si="47"/>
        <v/>
      </c>
      <c r="BC199" s="118" t="str">
        <f t="shared" si="48"/>
        <v/>
      </c>
      <c r="BD199" s="118" t="str">
        <f t="shared" si="49"/>
        <v/>
      </c>
      <c r="BE199" s="118" t="str">
        <f t="shared" si="50"/>
        <v/>
      </c>
      <c r="BF199" s="118" t="str">
        <f t="shared" si="51"/>
        <v/>
      </c>
      <c r="BG199" s="120"/>
      <c r="BH199" s="120" t="str">
        <f t="shared" si="52"/>
        <v/>
      </c>
      <c r="BI199" s="120" t="str">
        <f t="shared" si="53"/>
        <v/>
      </c>
      <c r="BJ199" s="121"/>
      <c r="BK199" s="120" t="str">
        <f t="shared" si="54"/>
        <v/>
      </c>
      <c r="BL199" s="120" t="str">
        <f t="shared" si="55"/>
        <v/>
      </c>
      <c r="BM199" s="120" t="str">
        <f t="shared" si="56"/>
        <v/>
      </c>
      <c r="BN199" s="120" t="str">
        <f t="shared" si="57"/>
        <v/>
      </c>
      <c r="BO199" s="98" t="str">
        <f t="shared" si="58"/>
        <v/>
      </c>
      <c r="BP199" s="98" t="str">
        <f t="shared" si="59"/>
        <v/>
      </c>
      <c r="BQ199" s="98"/>
      <c r="BR199" s="98"/>
      <c r="BS199" s="98"/>
      <c r="BT199" s="98"/>
      <c r="BU199" s="98"/>
      <c r="BV199" s="98"/>
      <c r="BW199" s="98"/>
      <c r="BX199" s="98"/>
      <c r="BY199" s="98"/>
      <c r="BZ199" s="98"/>
      <c r="CA199" s="98"/>
      <c r="CB199" s="98"/>
      <c r="CC199" s="98"/>
      <c r="CD199" s="98"/>
      <c r="CE199" s="98"/>
      <c r="CF199" s="98"/>
      <c r="CG199" s="98"/>
      <c r="CH199" s="98"/>
      <c r="CI199" s="98"/>
      <c r="CJ199" s="98"/>
      <c r="CK199" s="98"/>
      <c r="CL199" s="98"/>
      <c r="CM199" s="98"/>
      <c r="CN199" s="98"/>
      <c r="CO199" s="98"/>
      <c r="CP199" s="98"/>
      <c r="CQ199" s="98"/>
      <c r="CR199" s="98"/>
      <c r="CS199" s="98"/>
    </row>
    <row r="200" spans="1:97" s="4" customFormat="1" ht="18.75" customHeight="1" x14ac:dyDescent="0.2">
      <c r="A200" s="3">
        <f t="shared" si="60"/>
        <v>188</v>
      </c>
      <c r="B200" s="263"/>
      <c r="C200" s="263"/>
      <c r="D200" s="263"/>
      <c r="E200" s="259"/>
      <c r="F200" s="259"/>
      <c r="G200" s="43"/>
      <c r="H200" s="264"/>
      <c r="I200" s="261"/>
      <c r="J200" s="106"/>
      <c r="K200" s="247"/>
      <c r="L200" s="247"/>
      <c r="M200" s="247"/>
      <c r="N200" s="248" t="str">
        <f>IF(AND(K200&lt;&gt;"",L200&lt;&gt;"",J200&lt;&gt;""),ROUND(MIN(IF(OR(J200="OZZ",J200="ZZ"),5000,17300),TRUNC(0.75*(SUMIF($D$12:$D200,$D200,K$12:K200)+SUMIF($D$12:$D200,$D200,L$12:L200)),2)) - SUMIF($D$12:$D199,$D200,N$12:N199),2),"")</f>
        <v/>
      </c>
      <c r="O200" s="249" t="str">
        <f>IF(AND(K200&lt;&gt;"",L200&lt;&gt;"",M200&lt;&gt;"",J200&lt;&gt;"",AH200&lt;&gt;""),IF(OR(J200="OZZ",J200="ZZ"),ROUND(0-SUMIF($D$12:$D199,$D200,O$12:O199),2),IF(M200=0,0,ROUND(MIN(MIN(17300,TRUNC(0.75*(SUMIF($D$12:$D$2012,$D200,K$12:K$2012)+SUMIF($D$12:$D$2012,$D200,L$12:L$2012)),2)+SUMIF($D$12:$D200,$D200,AH$12:AH200))-SUMIF($D$12:$D199,$D200,O$12:O199)-SUMIF($D$12:$D$2012,$D200,N$12:N$2012),AH200),2))),"")</f>
        <v/>
      </c>
      <c r="P200" s="250" t="str">
        <f>IF(J200&lt;&gt;"",1000 - SUMIF($D$12:$D199,$D200,P$12:P199),"")</f>
        <v/>
      </c>
      <c r="Q200" s="106"/>
      <c r="R200" s="247"/>
      <c r="S200" s="247"/>
      <c r="T200" s="247"/>
      <c r="U200" s="248" t="str">
        <f>IF(AND(R200&lt;&gt;"",S200&lt;&gt;"",Q200&lt;&gt;""),ROUND(MIN(IF(OR(Q200="OZZ",Q200="ZZ"),5000,17300),TRUNC(0.75*(SUMIF($D$12:$D200,$D200,R$12:R200)+SUMIF($D$12:$D200,$D200,S$12:S200)),2)) - SUMIF($D$12:$D199,$D200,U$12:U199),2),"")</f>
        <v/>
      </c>
      <c r="V200" s="248" t="str">
        <f>IF(AND(R200&lt;&gt;"",S200&lt;&gt;"",T200&lt;&gt;"",Q200&lt;&gt;"",AL200&lt;&gt;""),IF(OR(Q200="OZZ",Q200="ZZ"),ROUND(0-SUMIF($D$12:$D199,$D200,V$12:V199),2),IF(T200=0,0,ROUND(MIN(MIN(17300,TRUNC(0.75*(SUMIF($D$12:$D$2012,$D200,R$12:R$2012)+SUMIF($D$12:$D$2012,$D200,S$12:S$2012)),2)+SUMIF($D$12:$D200,$D200,AL$12:AL200))-SUMIF($D$12:$D199,$D200,V$12:V199)-SUMIF($D$12:$D$2012,$D200,U$12:U$2012),AL200),2))),"")</f>
        <v/>
      </c>
      <c r="W200" s="250" t="str">
        <f>IF(Q200&lt;&gt;"",1000 - SUMIF($D$12:$D199,$D200,W$12:W199),"")</f>
        <v/>
      </c>
      <c r="X200" s="106"/>
      <c r="Y200" s="247"/>
      <c r="Z200" s="247"/>
      <c r="AA200" s="247"/>
      <c r="AB200" s="248" t="str">
        <f>IF(AND(Y200&lt;&gt;"",Z200&lt;&gt;"",X200&lt;&gt;""),ROUND(MIN(IF(OR(X200="OZZ",X200="ZZ"),5000,17300),TRUNC(0.75*(SUMIF($D$12:$D200,$D200,Y$12:Y200)+SUMIF($D$12:$D200,$D200,Z$12:Z200)),2)) - SUMIF($D$12:$D199,$D200,AB$12:AB199),2),"")</f>
        <v/>
      </c>
      <c r="AC200" s="251" t="str">
        <f>IF(AND(Y200&lt;&gt;"",Z200&lt;&gt;"",AA200&lt;&gt;"",X200&lt;&gt;"",AP200&lt;&gt;""),IF(OR(X200="OZZ",X200="ZZ"),ROUND(0-SUMIF($D$12:$D199,$D200,AC$12:AC199),2),IF(AA200=0,0,ROUND(MIN(MIN(17300,TRUNC(0.75*(SUMIF($D$12:$D$2012,$D200,Y$12:Y$2012)+SUMIF($D$12:$D$2012,$D200,Z$12:Z$2012)),2)+SUMIF($D$12:$D200,$D200,AP$12:AP200))-SUMIF($D$12:$D199,$D200,AC$12:AC199)-SUMIF($D$12:$D$2012,$D200,AB$12:AB$2012),AP200),2))),"")</f>
        <v/>
      </c>
      <c r="AD200" s="250" t="str">
        <f>IF(X200&lt;&gt;"",1000 - SUMIF($D$12:$D199,$D200,AD$12:AD199),"")</f>
        <v/>
      </c>
      <c r="AE200" s="252"/>
      <c r="AF200" s="253"/>
      <c r="AG200" s="254"/>
      <c r="AH200" s="255" t="str">
        <f t="shared" si="61"/>
        <v/>
      </c>
      <c r="AI200" s="256"/>
      <c r="AJ200" s="253"/>
      <c r="AK200" s="254"/>
      <c r="AL200" s="255" t="str">
        <f t="shared" si="62"/>
        <v/>
      </c>
      <c r="AM200" s="256"/>
      <c r="AN200" s="253"/>
      <c r="AO200" s="254"/>
      <c r="AP200" s="255" t="str">
        <f t="shared" si="42"/>
        <v/>
      </c>
      <c r="AQ200" s="116"/>
      <c r="AR200" s="116"/>
      <c r="AS200" s="117"/>
      <c r="AT200" s="118"/>
      <c r="AU200" s="119" t="str">
        <f>IF(D200&lt;&gt; "", IF(COUNTIF($D$12:$D200,$D200)&gt;1,0,IF(SUM(N200,U200,AB200)&gt;0,IF(AND(X200="",OR(Q200&lt;&gt;"",J200&lt;&gt;"")),IF(Q200&lt;&gt;"",Q200,IF(J200&lt;&gt;"",J200,0)),IF(AND(Q200&lt;&gt;"",J200&lt;&gt;"",Q200=J200),Q200,X200)),0)),"")</f>
        <v/>
      </c>
      <c r="AV200" s="119" t="str">
        <f>IF(D200&lt;&gt;"",IF(COUNTIF($D$12:$D200,$D200)&gt;1,0,IF(SUM(O200,V200,AC200)&gt;0,IF(AND(X200="",OR(Q200&lt;&gt;"",J200&lt;&gt;"")),IF(Q200&lt;&gt;"",Q200,IF(J200&lt;&gt;"",J200,0)),IF(AND(Q200&lt;&gt;"",J200&lt;&gt;"",Q200=J200),Q200,X200)),0)),"")</f>
        <v/>
      </c>
      <c r="AW200" s="119" t="str">
        <f>IF(D200&lt;&gt;"",IF(COUNTIF($D$12:$D200,$D200)&gt;1,0,IF(SUM(P200,W200,AD200)&gt;0,IF(AND(X200="",OR(Q200&lt;&gt;"",J200&lt;&gt;"")),IF(Q200&lt;&gt;"",Q200,IF(J200&lt;&gt;"",J200,0)),IF(AND(Q200&lt;&gt;"",J200&lt;&gt;"",Q200=J200),Q200,X200)),0)),"")</f>
        <v/>
      </c>
      <c r="AX200" s="118" t="str">
        <f t="shared" si="43"/>
        <v/>
      </c>
      <c r="AY200" s="118" t="str">
        <f t="shared" si="44"/>
        <v/>
      </c>
      <c r="AZ200" s="118" t="str">
        <f t="shared" si="45"/>
        <v/>
      </c>
      <c r="BA200" s="118" t="str">
        <f t="shared" si="46"/>
        <v/>
      </c>
      <c r="BB200" s="118" t="str">
        <f t="shared" si="47"/>
        <v/>
      </c>
      <c r="BC200" s="118" t="str">
        <f t="shared" si="48"/>
        <v/>
      </c>
      <c r="BD200" s="118" t="str">
        <f t="shared" si="49"/>
        <v/>
      </c>
      <c r="BE200" s="118" t="str">
        <f t="shared" si="50"/>
        <v/>
      </c>
      <c r="BF200" s="118" t="str">
        <f t="shared" si="51"/>
        <v/>
      </c>
      <c r="BG200" s="120"/>
      <c r="BH200" s="120" t="str">
        <f t="shared" si="52"/>
        <v/>
      </c>
      <c r="BI200" s="120" t="str">
        <f t="shared" si="53"/>
        <v/>
      </c>
      <c r="BJ200" s="121"/>
      <c r="BK200" s="120" t="str">
        <f t="shared" si="54"/>
        <v/>
      </c>
      <c r="BL200" s="120" t="str">
        <f t="shared" si="55"/>
        <v/>
      </c>
      <c r="BM200" s="120" t="str">
        <f t="shared" si="56"/>
        <v/>
      </c>
      <c r="BN200" s="120" t="str">
        <f t="shared" si="57"/>
        <v/>
      </c>
      <c r="BO200" s="98" t="str">
        <f t="shared" si="58"/>
        <v/>
      </c>
      <c r="BP200" s="98" t="str">
        <f t="shared" si="59"/>
        <v/>
      </c>
      <c r="BQ200" s="98"/>
      <c r="BR200" s="98"/>
      <c r="BS200" s="98"/>
      <c r="BT200" s="98"/>
      <c r="BU200" s="98"/>
      <c r="BV200" s="98"/>
      <c r="BW200" s="98"/>
      <c r="BX200" s="98"/>
      <c r="BY200" s="98"/>
      <c r="BZ200" s="98"/>
      <c r="CA200" s="98"/>
      <c r="CB200" s="98"/>
      <c r="CC200" s="98"/>
      <c r="CD200" s="98"/>
      <c r="CE200" s="98"/>
      <c r="CF200" s="98"/>
      <c r="CG200" s="98"/>
      <c r="CH200" s="98"/>
      <c r="CI200" s="98"/>
      <c r="CJ200" s="98"/>
      <c r="CK200" s="98"/>
      <c r="CL200" s="98"/>
      <c r="CM200" s="98"/>
      <c r="CN200" s="98"/>
      <c r="CO200" s="98"/>
      <c r="CP200" s="98"/>
      <c r="CQ200" s="98"/>
      <c r="CR200" s="98"/>
      <c r="CS200" s="98"/>
    </row>
    <row r="201" spans="1:97" s="4" customFormat="1" ht="18.75" customHeight="1" x14ac:dyDescent="0.2">
      <c r="A201" s="3">
        <f t="shared" si="60"/>
        <v>189</v>
      </c>
      <c r="B201" s="263"/>
      <c r="C201" s="263"/>
      <c r="D201" s="263"/>
      <c r="E201" s="259"/>
      <c r="F201" s="259"/>
      <c r="G201" s="43"/>
      <c r="H201" s="264"/>
      <c r="I201" s="261"/>
      <c r="J201" s="106"/>
      <c r="K201" s="247"/>
      <c r="L201" s="247"/>
      <c r="M201" s="247"/>
      <c r="N201" s="248" t="str">
        <f>IF(AND(K201&lt;&gt;"",L201&lt;&gt;"",J201&lt;&gt;""),ROUND(MIN(IF(OR(J201="OZZ",J201="ZZ"),5000,17300),TRUNC(0.75*(SUMIF($D$12:$D201,$D201,K$12:K201)+SUMIF($D$12:$D201,$D201,L$12:L201)),2)) - SUMIF($D$12:$D200,$D201,N$12:N200),2),"")</f>
        <v/>
      </c>
      <c r="O201" s="249" t="str">
        <f>IF(AND(K201&lt;&gt;"",L201&lt;&gt;"",M201&lt;&gt;"",J201&lt;&gt;"",AH201&lt;&gt;""),IF(OR(J201="OZZ",J201="ZZ"),ROUND(0-SUMIF($D$12:$D200,$D201,O$12:O200),2),IF(M201=0,0,ROUND(MIN(MIN(17300,TRUNC(0.75*(SUMIF($D$12:$D$2012,$D201,K$12:K$2012)+SUMIF($D$12:$D$2012,$D201,L$12:L$2012)),2)+SUMIF($D$12:$D201,$D201,AH$12:AH201))-SUMIF($D$12:$D200,$D201,O$12:O200)-SUMIF($D$12:$D$2012,$D201,N$12:N$2012),AH201),2))),"")</f>
        <v/>
      </c>
      <c r="P201" s="250" t="str">
        <f>IF(J201&lt;&gt;"",1000 - SUMIF($D$12:$D200,$D201,P$12:P200),"")</f>
        <v/>
      </c>
      <c r="Q201" s="106"/>
      <c r="R201" s="247"/>
      <c r="S201" s="247"/>
      <c r="T201" s="247"/>
      <c r="U201" s="248" t="str">
        <f>IF(AND(R201&lt;&gt;"",S201&lt;&gt;"",Q201&lt;&gt;""),ROUND(MIN(IF(OR(Q201="OZZ",Q201="ZZ"),5000,17300),TRUNC(0.75*(SUMIF($D$12:$D201,$D201,R$12:R201)+SUMIF($D$12:$D201,$D201,S$12:S201)),2)) - SUMIF($D$12:$D200,$D201,U$12:U200),2),"")</f>
        <v/>
      </c>
      <c r="V201" s="248" t="str">
        <f>IF(AND(R201&lt;&gt;"",S201&lt;&gt;"",T201&lt;&gt;"",Q201&lt;&gt;"",AL201&lt;&gt;""),IF(OR(Q201="OZZ",Q201="ZZ"),ROUND(0-SUMIF($D$12:$D200,$D201,V$12:V200),2),IF(T201=0,0,ROUND(MIN(MIN(17300,TRUNC(0.75*(SUMIF($D$12:$D$2012,$D201,R$12:R$2012)+SUMIF($D$12:$D$2012,$D201,S$12:S$2012)),2)+SUMIF($D$12:$D201,$D201,AL$12:AL201))-SUMIF($D$12:$D200,$D201,V$12:V200)-SUMIF($D$12:$D$2012,$D201,U$12:U$2012),AL201),2))),"")</f>
        <v/>
      </c>
      <c r="W201" s="250" t="str">
        <f>IF(Q201&lt;&gt;"",1000 - SUMIF($D$12:$D200,$D201,W$12:W200),"")</f>
        <v/>
      </c>
      <c r="X201" s="106"/>
      <c r="Y201" s="247"/>
      <c r="Z201" s="247"/>
      <c r="AA201" s="247"/>
      <c r="AB201" s="248" t="str">
        <f>IF(AND(Y201&lt;&gt;"",Z201&lt;&gt;"",X201&lt;&gt;""),ROUND(MIN(IF(OR(X201="OZZ",X201="ZZ"),5000,17300),TRUNC(0.75*(SUMIF($D$12:$D201,$D201,Y$12:Y201)+SUMIF($D$12:$D201,$D201,Z$12:Z201)),2)) - SUMIF($D$12:$D200,$D201,AB$12:AB200),2),"")</f>
        <v/>
      </c>
      <c r="AC201" s="251" t="str">
        <f>IF(AND(Y201&lt;&gt;"",Z201&lt;&gt;"",AA201&lt;&gt;"",X201&lt;&gt;"",AP201&lt;&gt;""),IF(OR(X201="OZZ",X201="ZZ"),ROUND(0-SUMIF($D$12:$D200,$D201,AC$12:AC200),2),IF(AA201=0,0,ROUND(MIN(MIN(17300,TRUNC(0.75*(SUMIF($D$12:$D$2012,$D201,Y$12:Y$2012)+SUMIF($D$12:$D$2012,$D201,Z$12:Z$2012)),2)+SUMIF($D$12:$D201,$D201,AP$12:AP201))-SUMIF($D$12:$D200,$D201,AC$12:AC200)-SUMIF($D$12:$D$2012,$D201,AB$12:AB$2012),AP201),2))),"")</f>
        <v/>
      </c>
      <c r="AD201" s="250" t="str">
        <f>IF(X201&lt;&gt;"",1000 - SUMIF($D$12:$D200,$D201,AD$12:AD200),"")</f>
        <v/>
      </c>
      <c r="AE201" s="252"/>
      <c r="AF201" s="253"/>
      <c r="AG201" s="254"/>
      <c r="AH201" s="255" t="str">
        <f t="shared" si="61"/>
        <v/>
      </c>
      <c r="AI201" s="256"/>
      <c r="AJ201" s="253"/>
      <c r="AK201" s="254"/>
      <c r="AL201" s="255" t="str">
        <f t="shared" si="62"/>
        <v/>
      </c>
      <c r="AM201" s="256"/>
      <c r="AN201" s="253"/>
      <c r="AO201" s="254"/>
      <c r="AP201" s="255" t="str">
        <f t="shared" si="42"/>
        <v/>
      </c>
      <c r="AQ201" s="116"/>
      <c r="AR201" s="116"/>
      <c r="AS201" s="117"/>
      <c r="AT201" s="118"/>
      <c r="AU201" s="119" t="str">
        <f>IF(D201&lt;&gt; "", IF(COUNTIF($D$12:$D201,$D201)&gt;1,0,IF(SUM(N201,U201,AB201)&gt;0,IF(AND(X201="",OR(Q201&lt;&gt;"",J201&lt;&gt;"")),IF(Q201&lt;&gt;"",Q201,IF(J201&lt;&gt;"",J201,0)),IF(AND(Q201&lt;&gt;"",J201&lt;&gt;"",Q201=J201),Q201,X201)),0)),"")</f>
        <v/>
      </c>
      <c r="AV201" s="119" t="str">
        <f>IF(D201&lt;&gt;"",IF(COUNTIF($D$12:$D201,$D201)&gt;1,0,IF(SUM(O201,V201,AC201)&gt;0,IF(AND(X201="",OR(Q201&lt;&gt;"",J201&lt;&gt;"")),IF(Q201&lt;&gt;"",Q201,IF(J201&lt;&gt;"",J201,0)),IF(AND(Q201&lt;&gt;"",J201&lt;&gt;"",Q201=J201),Q201,X201)),0)),"")</f>
        <v/>
      </c>
      <c r="AW201" s="119" t="str">
        <f>IF(D201&lt;&gt;"",IF(COUNTIF($D$12:$D201,$D201)&gt;1,0,IF(SUM(P201,W201,AD201)&gt;0,IF(AND(X201="",OR(Q201&lt;&gt;"",J201&lt;&gt;"")),IF(Q201&lt;&gt;"",Q201,IF(J201&lt;&gt;"",J201,0)),IF(AND(Q201&lt;&gt;"",J201&lt;&gt;"",Q201=J201),Q201,X201)),0)),"")</f>
        <v/>
      </c>
      <c r="AX201" s="118" t="str">
        <f t="shared" si="43"/>
        <v/>
      </c>
      <c r="AY201" s="118" t="str">
        <f t="shared" si="44"/>
        <v/>
      </c>
      <c r="AZ201" s="118" t="str">
        <f t="shared" si="45"/>
        <v/>
      </c>
      <c r="BA201" s="118" t="str">
        <f t="shared" si="46"/>
        <v/>
      </c>
      <c r="BB201" s="118" t="str">
        <f t="shared" si="47"/>
        <v/>
      </c>
      <c r="BC201" s="118" t="str">
        <f t="shared" si="48"/>
        <v/>
      </c>
      <c r="BD201" s="118" t="str">
        <f t="shared" si="49"/>
        <v/>
      </c>
      <c r="BE201" s="118" t="str">
        <f t="shared" si="50"/>
        <v/>
      </c>
      <c r="BF201" s="118" t="str">
        <f t="shared" si="51"/>
        <v/>
      </c>
      <c r="BG201" s="120"/>
      <c r="BH201" s="120" t="str">
        <f t="shared" si="52"/>
        <v/>
      </c>
      <c r="BI201" s="120" t="str">
        <f t="shared" si="53"/>
        <v/>
      </c>
      <c r="BJ201" s="121"/>
      <c r="BK201" s="120" t="str">
        <f t="shared" si="54"/>
        <v/>
      </c>
      <c r="BL201" s="120" t="str">
        <f t="shared" si="55"/>
        <v/>
      </c>
      <c r="BM201" s="120" t="str">
        <f t="shared" si="56"/>
        <v/>
      </c>
      <c r="BN201" s="120" t="str">
        <f t="shared" si="57"/>
        <v/>
      </c>
      <c r="BO201" s="98" t="str">
        <f t="shared" si="58"/>
        <v/>
      </c>
      <c r="BP201" s="98" t="str">
        <f t="shared" si="59"/>
        <v/>
      </c>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row>
    <row r="202" spans="1:97" s="4" customFormat="1" ht="18.75" customHeight="1" x14ac:dyDescent="0.2">
      <c r="A202" s="3">
        <f t="shared" si="60"/>
        <v>190</v>
      </c>
      <c r="B202" s="263"/>
      <c r="C202" s="263"/>
      <c r="D202" s="263"/>
      <c r="E202" s="259"/>
      <c r="F202" s="259"/>
      <c r="G202" s="43"/>
      <c r="H202" s="264"/>
      <c r="I202" s="261"/>
      <c r="J202" s="106"/>
      <c r="K202" s="247"/>
      <c r="L202" s="247"/>
      <c r="M202" s="247"/>
      <c r="N202" s="248" t="str">
        <f>IF(AND(K202&lt;&gt;"",L202&lt;&gt;"",J202&lt;&gt;""),ROUND(MIN(IF(OR(J202="OZZ",J202="ZZ"),5000,17300),TRUNC(0.75*(SUMIF($D$12:$D202,$D202,K$12:K202)+SUMIF($D$12:$D202,$D202,L$12:L202)),2)) - SUMIF($D$12:$D201,$D202,N$12:N201),2),"")</f>
        <v/>
      </c>
      <c r="O202" s="249" t="str">
        <f>IF(AND(K202&lt;&gt;"",L202&lt;&gt;"",M202&lt;&gt;"",J202&lt;&gt;"",AH202&lt;&gt;""),IF(OR(J202="OZZ",J202="ZZ"),ROUND(0-SUMIF($D$12:$D201,$D202,O$12:O201),2),IF(M202=0,0,ROUND(MIN(MIN(17300,TRUNC(0.75*(SUMIF($D$12:$D$2012,$D202,K$12:K$2012)+SUMIF($D$12:$D$2012,$D202,L$12:L$2012)),2)+SUMIF($D$12:$D202,$D202,AH$12:AH202))-SUMIF($D$12:$D201,$D202,O$12:O201)-SUMIF($D$12:$D$2012,$D202,N$12:N$2012),AH202),2))),"")</f>
        <v/>
      </c>
      <c r="P202" s="250" t="str">
        <f>IF(J202&lt;&gt;"",1000 - SUMIF($D$12:$D201,$D202,P$12:P201),"")</f>
        <v/>
      </c>
      <c r="Q202" s="106"/>
      <c r="R202" s="247"/>
      <c r="S202" s="247"/>
      <c r="T202" s="247"/>
      <c r="U202" s="248" t="str">
        <f>IF(AND(R202&lt;&gt;"",S202&lt;&gt;"",Q202&lt;&gt;""),ROUND(MIN(IF(OR(Q202="OZZ",Q202="ZZ"),5000,17300),TRUNC(0.75*(SUMIF($D$12:$D202,$D202,R$12:R202)+SUMIF($D$12:$D202,$D202,S$12:S202)),2)) - SUMIF($D$12:$D201,$D202,U$12:U201),2),"")</f>
        <v/>
      </c>
      <c r="V202" s="248" t="str">
        <f>IF(AND(R202&lt;&gt;"",S202&lt;&gt;"",T202&lt;&gt;"",Q202&lt;&gt;"",AL202&lt;&gt;""),IF(OR(Q202="OZZ",Q202="ZZ"),ROUND(0-SUMIF($D$12:$D201,$D202,V$12:V201),2),IF(T202=0,0,ROUND(MIN(MIN(17300,TRUNC(0.75*(SUMIF($D$12:$D$2012,$D202,R$12:R$2012)+SUMIF($D$12:$D$2012,$D202,S$12:S$2012)),2)+SUMIF($D$12:$D202,$D202,AL$12:AL202))-SUMIF($D$12:$D201,$D202,V$12:V201)-SUMIF($D$12:$D$2012,$D202,U$12:U$2012),AL202),2))),"")</f>
        <v/>
      </c>
      <c r="W202" s="250" t="str">
        <f>IF(Q202&lt;&gt;"",1000 - SUMIF($D$12:$D201,$D202,W$12:W201),"")</f>
        <v/>
      </c>
      <c r="X202" s="106"/>
      <c r="Y202" s="247"/>
      <c r="Z202" s="247"/>
      <c r="AA202" s="247"/>
      <c r="AB202" s="248" t="str">
        <f>IF(AND(Y202&lt;&gt;"",Z202&lt;&gt;"",X202&lt;&gt;""),ROUND(MIN(IF(OR(X202="OZZ",X202="ZZ"),5000,17300),TRUNC(0.75*(SUMIF($D$12:$D202,$D202,Y$12:Y202)+SUMIF($D$12:$D202,$D202,Z$12:Z202)),2)) - SUMIF($D$12:$D201,$D202,AB$12:AB201),2),"")</f>
        <v/>
      </c>
      <c r="AC202" s="251" t="str">
        <f>IF(AND(Y202&lt;&gt;"",Z202&lt;&gt;"",AA202&lt;&gt;"",X202&lt;&gt;"",AP202&lt;&gt;""),IF(OR(X202="OZZ",X202="ZZ"),ROUND(0-SUMIF($D$12:$D201,$D202,AC$12:AC201),2),IF(AA202=0,0,ROUND(MIN(MIN(17300,TRUNC(0.75*(SUMIF($D$12:$D$2012,$D202,Y$12:Y$2012)+SUMIF($D$12:$D$2012,$D202,Z$12:Z$2012)),2)+SUMIF($D$12:$D202,$D202,AP$12:AP202))-SUMIF($D$12:$D201,$D202,AC$12:AC201)-SUMIF($D$12:$D$2012,$D202,AB$12:AB$2012),AP202),2))),"")</f>
        <v/>
      </c>
      <c r="AD202" s="250" t="str">
        <f>IF(X202&lt;&gt;"",1000 - SUMIF($D$12:$D201,$D202,AD$12:AD201),"")</f>
        <v/>
      </c>
      <c r="AE202" s="252"/>
      <c r="AF202" s="253"/>
      <c r="AG202" s="254"/>
      <c r="AH202" s="255" t="str">
        <f t="shared" si="61"/>
        <v/>
      </c>
      <c r="AI202" s="256"/>
      <c r="AJ202" s="253"/>
      <c r="AK202" s="254"/>
      <c r="AL202" s="255" t="str">
        <f t="shared" si="62"/>
        <v/>
      </c>
      <c r="AM202" s="256"/>
      <c r="AN202" s="253"/>
      <c r="AO202" s="254"/>
      <c r="AP202" s="255" t="str">
        <f t="shared" si="42"/>
        <v/>
      </c>
      <c r="AQ202" s="116"/>
      <c r="AR202" s="116"/>
      <c r="AS202" s="117"/>
      <c r="AT202" s="118"/>
      <c r="AU202" s="119" t="str">
        <f>IF(D202&lt;&gt; "", IF(COUNTIF($D$12:$D202,$D202)&gt;1,0,IF(SUM(N202,U202,AB202)&gt;0,IF(AND(X202="",OR(Q202&lt;&gt;"",J202&lt;&gt;"")),IF(Q202&lt;&gt;"",Q202,IF(J202&lt;&gt;"",J202,0)),IF(AND(Q202&lt;&gt;"",J202&lt;&gt;"",Q202=J202),Q202,X202)),0)),"")</f>
        <v/>
      </c>
      <c r="AV202" s="119" t="str">
        <f>IF(D202&lt;&gt;"",IF(COUNTIF($D$12:$D202,$D202)&gt;1,0,IF(SUM(O202,V202,AC202)&gt;0,IF(AND(X202="",OR(Q202&lt;&gt;"",J202&lt;&gt;"")),IF(Q202&lt;&gt;"",Q202,IF(J202&lt;&gt;"",J202,0)),IF(AND(Q202&lt;&gt;"",J202&lt;&gt;"",Q202=J202),Q202,X202)),0)),"")</f>
        <v/>
      </c>
      <c r="AW202" s="119" t="str">
        <f>IF(D202&lt;&gt;"",IF(COUNTIF($D$12:$D202,$D202)&gt;1,0,IF(SUM(P202,W202,AD202)&gt;0,IF(AND(X202="",OR(Q202&lt;&gt;"",J202&lt;&gt;"")),IF(Q202&lt;&gt;"",Q202,IF(J202&lt;&gt;"",J202,0)),IF(AND(Q202&lt;&gt;"",J202&lt;&gt;"",Q202=J202),Q202,X202)),0)),"")</f>
        <v/>
      </c>
      <c r="AX202" s="118" t="str">
        <f t="shared" si="43"/>
        <v/>
      </c>
      <c r="AY202" s="118" t="str">
        <f t="shared" si="44"/>
        <v/>
      </c>
      <c r="AZ202" s="118" t="str">
        <f t="shared" si="45"/>
        <v/>
      </c>
      <c r="BA202" s="118" t="str">
        <f t="shared" si="46"/>
        <v/>
      </c>
      <c r="BB202" s="118" t="str">
        <f t="shared" si="47"/>
        <v/>
      </c>
      <c r="BC202" s="118" t="str">
        <f t="shared" si="48"/>
        <v/>
      </c>
      <c r="BD202" s="118" t="str">
        <f t="shared" si="49"/>
        <v/>
      </c>
      <c r="BE202" s="118" t="str">
        <f t="shared" si="50"/>
        <v/>
      </c>
      <c r="BF202" s="118" t="str">
        <f t="shared" si="51"/>
        <v/>
      </c>
      <c r="BG202" s="120"/>
      <c r="BH202" s="120" t="str">
        <f t="shared" si="52"/>
        <v/>
      </c>
      <c r="BI202" s="120" t="str">
        <f t="shared" si="53"/>
        <v/>
      </c>
      <c r="BJ202" s="121"/>
      <c r="BK202" s="120" t="str">
        <f t="shared" si="54"/>
        <v/>
      </c>
      <c r="BL202" s="120" t="str">
        <f t="shared" si="55"/>
        <v/>
      </c>
      <c r="BM202" s="120" t="str">
        <f t="shared" si="56"/>
        <v/>
      </c>
      <c r="BN202" s="120" t="str">
        <f t="shared" si="57"/>
        <v/>
      </c>
      <c r="BO202" s="98" t="str">
        <f t="shared" si="58"/>
        <v/>
      </c>
      <c r="BP202" s="98" t="str">
        <f t="shared" si="59"/>
        <v/>
      </c>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c r="CM202" s="98"/>
      <c r="CN202" s="98"/>
      <c r="CO202" s="98"/>
      <c r="CP202" s="98"/>
      <c r="CQ202" s="98"/>
      <c r="CR202" s="98"/>
      <c r="CS202" s="98"/>
    </row>
    <row r="203" spans="1:97" s="4" customFormat="1" ht="18.75" customHeight="1" x14ac:dyDescent="0.2">
      <c r="A203" s="3">
        <f t="shared" si="60"/>
        <v>191</v>
      </c>
      <c r="B203" s="263"/>
      <c r="C203" s="263"/>
      <c r="D203" s="263"/>
      <c r="E203" s="259"/>
      <c r="F203" s="259"/>
      <c r="G203" s="43"/>
      <c r="H203" s="264"/>
      <c r="I203" s="261"/>
      <c r="J203" s="106"/>
      <c r="K203" s="247"/>
      <c r="L203" s="247"/>
      <c r="M203" s="247"/>
      <c r="N203" s="248" t="str">
        <f>IF(AND(K203&lt;&gt;"",L203&lt;&gt;"",J203&lt;&gt;""),ROUND(MIN(IF(OR(J203="OZZ",J203="ZZ"),5000,17300),TRUNC(0.75*(SUMIF($D$12:$D203,$D203,K$12:K203)+SUMIF($D$12:$D203,$D203,L$12:L203)),2)) - SUMIF($D$12:$D202,$D203,N$12:N202),2),"")</f>
        <v/>
      </c>
      <c r="O203" s="249" t="str">
        <f>IF(AND(K203&lt;&gt;"",L203&lt;&gt;"",M203&lt;&gt;"",J203&lt;&gt;"",AH203&lt;&gt;""),IF(OR(J203="OZZ",J203="ZZ"),ROUND(0-SUMIF($D$12:$D202,$D203,O$12:O202),2),IF(M203=0,0,ROUND(MIN(MIN(17300,TRUNC(0.75*(SUMIF($D$12:$D$2012,$D203,K$12:K$2012)+SUMIF($D$12:$D$2012,$D203,L$12:L$2012)),2)+SUMIF($D$12:$D203,$D203,AH$12:AH203))-SUMIF($D$12:$D202,$D203,O$12:O202)-SUMIF($D$12:$D$2012,$D203,N$12:N$2012),AH203),2))),"")</f>
        <v/>
      </c>
      <c r="P203" s="250" t="str">
        <f>IF(J203&lt;&gt;"",1000 - SUMIF($D$12:$D202,$D203,P$12:P202),"")</f>
        <v/>
      </c>
      <c r="Q203" s="106"/>
      <c r="R203" s="247"/>
      <c r="S203" s="247"/>
      <c r="T203" s="247"/>
      <c r="U203" s="248" t="str">
        <f>IF(AND(R203&lt;&gt;"",S203&lt;&gt;"",Q203&lt;&gt;""),ROUND(MIN(IF(OR(Q203="OZZ",Q203="ZZ"),5000,17300),TRUNC(0.75*(SUMIF($D$12:$D203,$D203,R$12:R203)+SUMIF($D$12:$D203,$D203,S$12:S203)),2)) - SUMIF($D$12:$D202,$D203,U$12:U202),2),"")</f>
        <v/>
      </c>
      <c r="V203" s="248" t="str">
        <f>IF(AND(R203&lt;&gt;"",S203&lt;&gt;"",T203&lt;&gt;"",Q203&lt;&gt;"",AL203&lt;&gt;""),IF(OR(Q203="OZZ",Q203="ZZ"),ROUND(0-SUMIF($D$12:$D202,$D203,V$12:V202),2),IF(T203=0,0,ROUND(MIN(MIN(17300,TRUNC(0.75*(SUMIF($D$12:$D$2012,$D203,R$12:R$2012)+SUMIF($D$12:$D$2012,$D203,S$12:S$2012)),2)+SUMIF($D$12:$D203,$D203,AL$12:AL203))-SUMIF($D$12:$D202,$D203,V$12:V202)-SUMIF($D$12:$D$2012,$D203,U$12:U$2012),AL203),2))),"")</f>
        <v/>
      </c>
      <c r="W203" s="250" t="str">
        <f>IF(Q203&lt;&gt;"",1000 - SUMIF($D$12:$D202,$D203,W$12:W202),"")</f>
        <v/>
      </c>
      <c r="X203" s="106"/>
      <c r="Y203" s="247"/>
      <c r="Z203" s="247"/>
      <c r="AA203" s="247"/>
      <c r="AB203" s="248" t="str">
        <f>IF(AND(Y203&lt;&gt;"",Z203&lt;&gt;"",X203&lt;&gt;""),ROUND(MIN(IF(OR(X203="OZZ",X203="ZZ"),5000,17300),TRUNC(0.75*(SUMIF($D$12:$D203,$D203,Y$12:Y203)+SUMIF($D$12:$D203,$D203,Z$12:Z203)),2)) - SUMIF($D$12:$D202,$D203,AB$12:AB202),2),"")</f>
        <v/>
      </c>
      <c r="AC203" s="251" t="str">
        <f>IF(AND(Y203&lt;&gt;"",Z203&lt;&gt;"",AA203&lt;&gt;"",X203&lt;&gt;"",AP203&lt;&gt;""),IF(OR(X203="OZZ",X203="ZZ"),ROUND(0-SUMIF($D$12:$D202,$D203,AC$12:AC202),2),IF(AA203=0,0,ROUND(MIN(MIN(17300,TRUNC(0.75*(SUMIF($D$12:$D$2012,$D203,Y$12:Y$2012)+SUMIF($D$12:$D$2012,$D203,Z$12:Z$2012)),2)+SUMIF($D$12:$D203,$D203,AP$12:AP203))-SUMIF($D$12:$D202,$D203,AC$12:AC202)-SUMIF($D$12:$D$2012,$D203,AB$12:AB$2012),AP203),2))),"")</f>
        <v/>
      </c>
      <c r="AD203" s="250" t="str">
        <f>IF(X203&lt;&gt;"",1000 - SUMIF($D$12:$D202,$D203,AD$12:AD202),"")</f>
        <v/>
      </c>
      <c r="AE203" s="252"/>
      <c r="AF203" s="253"/>
      <c r="AG203" s="254"/>
      <c r="AH203" s="255" t="str">
        <f t="shared" si="61"/>
        <v/>
      </c>
      <c r="AI203" s="256"/>
      <c r="AJ203" s="253"/>
      <c r="AK203" s="254"/>
      <c r="AL203" s="255" t="str">
        <f t="shared" si="62"/>
        <v/>
      </c>
      <c r="AM203" s="256"/>
      <c r="AN203" s="253"/>
      <c r="AO203" s="254"/>
      <c r="AP203" s="255" t="str">
        <f t="shared" si="42"/>
        <v/>
      </c>
      <c r="AQ203" s="116"/>
      <c r="AR203" s="116"/>
      <c r="AS203" s="117"/>
      <c r="AT203" s="118"/>
      <c r="AU203" s="119" t="str">
        <f>IF(D203&lt;&gt; "", IF(COUNTIF($D$12:$D203,$D203)&gt;1,0,IF(SUM(N203,U203,AB203)&gt;0,IF(AND(X203="",OR(Q203&lt;&gt;"",J203&lt;&gt;"")),IF(Q203&lt;&gt;"",Q203,IF(J203&lt;&gt;"",J203,0)),IF(AND(Q203&lt;&gt;"",J203&lt;&gt;"",Q203=J203),Q203,X203)),0)),"")</f>
        <v/>
      </c>
      <c r="AV203" s="119" t="str">
        <f>IF(D203&lt;&gt;"",IF(COUNTIF($D$12:$D203,$D203)&gt;1,0,IF(SUM(O203,V203,AC203)&gt;0,IF(AND(X203="",OR(Q203&lt;&gt;"",J203&lt;&gt;"")),IF(Q203&lt;&gt;"",Q203,IF(J203&lt;&gt;"",J203,0)),IF(AND(Q203&lt;&gt;"",J203&lt;&gt;"",Q203=J203),Q203,X203)),0)),"")</f>
        <v/>
      </c>
      <c r="AW203" s="119" t="str">
        <f>IF(D203&lt;&gt;"",IF(COUNTIF($D$12:$D203,$D203)&gt;1,0,IF(SUM(P203,W203,AD203)&gt;0,IF(AND(X203="",OR(Q203&lt;&gt;"",J203&lt;&gt;"")),IF(Q203&lt;&gt;"",Q203,IF(J203&lt;&gt;"",J203,0)),IF(AND(Q203&lt;&gt;"",J203&lt;&gt;"",Q203=J203),Q203,X203)),0)),"")</f>
        <v/>
      </c>
      <c r="AX203" s="118" t="str">
        <f t="shared" si="43"/>
        <v/>
      </c>
      <c r="AY203" s="118" t="str">
        <f t="shared" si="44"/>
        <v/>
      </c>
      <c r="AZ203" s="118" t="str">
        <f t="shared" si="45"/>
        <v/>
      </c>
      <c r="BA203" s="118" t="str">
        <f t="shared" si="46"/>
        <v/>
      </c>
      <c r="BB203" s="118" t="str">
        <f t="shared" si="47"/>
        <v/>
      </c>
      <c r="BC203" s="118" t="str">
        <f t="shared" si="48"/>
        <v/>
      </c>
      <c r="BD203" s="118" t="str">
        <f t="shared" si="49"/>
        <v/>
      </c>
      <c r="BE203" s="118" t="str">
        <f t="shared" si="50"/>
        <v/>
      </c>
      <c r="BF203" s="118" t="str">
        <f t="shared" si="51"/>
        <v/>
      </c>
      <c r="BG203" s="120"/>
      <c r="BH203" s="120" t="str">
        <f t="shared" si="52"/>
        <v/>
      </c>
      <c r="BI203" s="120" t="str">
        <f t="shared" si="53"/>
        <v/>
      </c>
      <c r="BJ203" s="121"/>
      <c r="BK203" s="120" t="str">
        <f t="shared" si="54"/>
        <v/>
      </c>
      <c r="BL203" s="120" t="str">
        <f t="shared" si="55"/>
        <v/>
      </c>
      <c r="BM203" s="120" t="str">
        <f t="shared" si="56"/>
        <v/>
      </c>
      <c r="BN203" s="120" t="str">
        <f t="shared" si="57"/>
        <v/>
      </c>
      <c r="BO203" s="98" t="str">
        <f t="shared" si="58"/>
        <v/>
      </c>
      <c r="BP203" s="98" t="str">
        <f t="shared" si="59"/>
        <v/>
      </c>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c r="CM203" s="98"/>
      <c r="CN203" s="98"/>
      <c r="CO203" s="98"/>
      <c r="CP203" s="98"/>
      <c r="CQ203" s="98"/>
      <c r="CR203" s="98"/>
      <c r="CS203" s="98"/>
    </row>
    <row r="204" spans="1:97" s="4" customFormat="1" ht="18.75" customHeight="1" x14ac:dyDescent="0.2">
      <c r="A204" s="3">
        <f t="shared" si="60"/>
        <v>192</v>
      </c>
      <c r="B204" s="263"/>
      <c r="C204" s="263"/>
      <c r="D204" s="263"/>
      <c r="E204" s="259"/>
      <c r="F204" s="259"/>
      <c r="G204" s="43"/>
      <c r="H204" s="264"/>
      <c r="I204" s="261"/>
      <c r="J204" s="106"/>
      <c r="K204" s="247"/>
      <c r="L204" s="247"/>
      <c r="M204" s="247"/>
      <c r="N204" s="248" t="str">
        <f>IF(AND(K204&lt;&gt;"",L204&lt;&gt;"",J204&lt;&gt;""),ROUND(MIN(IF(OR(J204="OZZ",J204="ZZ"),5000,17300),TRUNC(0.75*(SUMIF($D$12:$D204,$D204,K$12:K204)+SUMIF($D$12:$D204,$D204,L$12:L204)),2)) - SUMIF($D$12:$D203,$D204,N$12:N203),2),"")</f>
        <v/>
      </c>
      <c r="O204" s="249" t="str">
        <f>IF(AND(K204&lt;&gt;"",L204&lt;&gt;"",M204&lt;&gt;"",J204&lt;&gt;"",AH204&lt;&gt;""),IF(OR(J204="OZZ",J204="ZZ"),ROUND(0-SUMIF($D$12:$D203,$D204,O$12:O203),2),IF(M204=0,0,ROUND(MIN(MIN(17300,TRUNC(0.75*(SUMIF($D$12:$D$2012,$D204,K$12:K$2012)+SUMIF($D$12:$D$2012,$D204,L$12:L$2012)),2)+SUMIF($D$12:$D204,$D204,AH$12:AH204))-SUMIF($D$12:$D203,$D204,O$12:O203)-SUMIF($D$12:$D$2012,$D204,N$12:N$2012),AH204),2))),"")</f>
        <v/>
      </c>
      <c r="P204" s="250" t="str">
        <f>IF(J204&lt;&gt;"",1000 - SUMIF($D$12:$D203,$D204,P$12:P203),"")</f>
        <v/>
      </c>
      <c r="Q204" s="106"/>
      <c r="R204" s="247"/>
      <c r="S204" s="247"/>
      <c r="T204" s="247"/>
      <c r="U204" s="248" t="str">
        <f>IF(AND(R204&lt;&gt;"",S204&lt;&gt;"",Q204&lt;&gt;""),ROUND(MIN(IF(OR(Q204="OZZ",Q204="ZZ"),5000,17300),TRUNC(0.75*(SUMIF($D$12:$D204,$D204,R$12:R204)+SUMIF($D$12:$D204,$D204,S$12:S204)),2)) - SUMIF($D$12:$D203,$D204,U$12:U203),2),"")</f>
        <v/>
      </c>
      <c r="V204" s="248" t="str">
        <f>IF(AND(R204&lt;&gt;"",S204&lt;&gt;"",T204&lt;&gt;"",Q204&lt;&gt;"",AL204&lt;&gt;""),IF(OR(Q204="OZZ",Q204="ZZ"),ROUND(0-SUMIF($D$12:$D203,$D204,V$12:V203),2),IF(T204=0,0,ROUND(MIN(MIN(17300,TRUNC(0.75*(SUMIF($D$12:$D$2012,$D204,R$12:R$2012)+SUMIF($D$12:$D$2012,$D204,S$12:S$2012)),2)+SUMIF($D$12:$D204,$D204,AL$12:AL204))-SUMIF($D$12:$D203,$D204,V$12:V203)-SUMIF($D$12:$D$2012,$D204,U$12:U$2012),AL204),2))),"")</f>
        <v/>
      </c>
      <c r="W204" s="250" t="str">
        <f>IF(Q204&lt;&gt;"",1000 - SUMIF($D$12:$D203,$D204,W$12:W203),"")</f>
        <v/>
      </c>
      <c r="X204" s="106"/>
      <c r="Y204" s="247"/>
      <c r="Z204" s="247"/>
      <c r="AA204" s="247"/>
      <c r="AB204" s="248" t="str">
        <f>IF(AND(Y204&lt;&gt;"",Z204&lt;&gt;"",X204&lt;&gt;""),ROUND(MIN(IF(OR(X204="OZZ",X204="ZZ"),5000,17300),TRUNC(0.75*(SUMIF($D$12:$D204,$D204,Y$12:Y204)+SUMIF($D$12:$D204,$D204,Z$12:Z204)),2)) - SUMIF($D$12:$D203,$D204,AB$12:AB203),2),"")</f>
        <v/>
      </c>
      <c r="AC204" s="251" t="str">
        <f>IF(AND(Y204&lt;&gt;"",Z204&lt;&gt;"",AA204&lt;&gt;"",X204&lt;&gt;"",AP204&lt;&gt;""),IF(OR(X204="OZZ",X204="ZZ"),ROUND(0-SUMIF($D$12:$D203,$D204,AC$12:AC203),2),IF(AA204=0,0,ROUND(MIN(MIN(17300,TRUNC(0.75*(SUMIF($D$12:$D$2012,$D204,Y$12:Y$2012)+SUMIF($D$12:$D$2012,$D204,Z$12:Z$2012)),2)+SUMIF($D$12:$D204,$D204,AP$12:AP204))-SUMIF($D$12:$D203,$D204,AC$12:AC203)-SUMIF($D$12:$D$2012,$D204,AB$12:AB$2012),AP204),2))),"")</f>
        <v/>
      </c>
      <c r="AD204" s="250" t="str">
        <f>IF(X204&lt;&gt;"",1000 - SUMIF($D$12:$D203,$D204,AD$12:AD203),"")</f>
        <v/>
      </c>
      <c r="AE204" s="252"/>
      <c r="AF204" s="253"/>
      <c r="AG204" s="254"/>
      <c r="AH204" s="255" t="str">
        <f t="shared" si="61"/>
        <v/>
      </c>
      <c r="AI204" s="256"/>
      <c r="AJ204" s="253"/>
      <c r="AK204" s="254"/>
      <c r="AL204" s="255" t="str">
        <f t="shared" si="62"/>
        <v/>
      </c>
      <c r="AM204" s="256"/>
      <c r="AN204" s="253"/>
      <c r="AO204" s="254"/>
      <c r="AP204" s="255" t="str">
        <f t="shared" si="42"/>
        <v/>
      </c>
      <c r="AQ204" s="116"/>
      <c r="AR204" s="116"/>
      <c r="AS204" s="117"/>
      <c r="AT204" s="118"/>
      <c r="AU204" s="119" t="str">
        <f>IF(D204&lt;&gt; "", IF(COUNTIF($D$12:$D204,$D204)&gt;1,0,IF(SUM(N204,U204,AB204)&gt;0,IF(AND(X204="",OR(Q204&lt;&gt;"",J204&lt;&gt;"")),IF(Q204&lt;&gt;"",Q204,IF(J204&lt;&gt;"",J204,0)),IF(AND(Q204&lt;&gt;"",J204&lt;&gt;"",Q204=J204),Q204,X204)),0)),"")</f>
        <v/>
      </c>
      <c r="AV204" s="119" t="str">
        <f>IF(D204&lt;&gt;"",IF(COUNTIF($D$12:$D204,$D204)&gt;1,0,IF(SUM(O204,V204,AC204)&gt;0,IF(AND(X204="",OR(Q204&lt;&gt;"",J204&lt;&gt;"")),IF(Q204&lt;&gt;"",Q204,IF(J204&lt;&gt;"",J204,0)),IF(AND(Q204&lt;&gt;"",J204&lt;&gt;"",Q204=J204),Q204,X204)),0)),"")</f>
        <v/>
      </c>
      <c r="AW204" s="119" t="str">
        <f>IF(D204&lt;&gt;"",IF(COUNTIF($D$12:$D204,$D204)&gt;1,0,IF(SUM(P204,W204,AD204)&gt;0,IF(AND(X204="",OR(Q204&lt;&gt;"",J204&lt;&gt;"")),IF(Q204&lt;&gt;"",Q204,IF(J204&lt;&gt;"",J204,0)),IF(AND(Q204&lt;&gt;"",J204&lt;&gt;"",Q204=J204),Q204,X204)),0)),"")</f>
        <v/>
      </c>
      <c r="AX204" s="118" t="str">
        <f t="shared" si="43"/>
        <v/>
      </c>
      <c r="AY204" s="118" t="str">
        <f t="shared" si="44"/>
        <v/>
      </c>
      <c r="AZ204" s="118" t="str">
        <f t="shared" si="45"/>
        <v/>
      </c>
      <c r="BA204" s="118" t="str">
        <f t="shared" si="46"/>
        <v/>
      </c>
      <c r="BB204" s="118" t="str">
        <f t="shared" si="47"/>
        <v/>
      </c>
      <c r="BC204" s="118" t="str">
        <f t="shared" si="48"/>
        <v/>
      </c>
      <c r="BD204" s="118" t="str">
        <f t="shared" si="49"/>
        <v/>
      </c>
      <c r="BE204" s="118" t="str">
        <f t="shared" si="50"/>
        <v/>
      </c>
      <c r="BF204" s="118" t="str">
        <f t="shared" si="51"/>
        <v/>
      </c>
      <c r="BG204" s="120"/>
      <c r="BH204" s="120" t="str">
        <f t="shared" si="52"/>
        <v/>
      </c>
      <c r="BI204" s="120" t="str">
        <f t="shared" si="53"/>
        <v/>
      </c>
      <c r="BJ204" s="121"/>
      <c r="BK204" s="120" t="str">
        <f t="shared" si="54"/>
        <v/>
      </c>
      <c r="BL204" s="120" t="str">
        <f t="shared" si="55"/>
        <v/>
      </c>
      <c r="BM204" s="120" t="str">
        <f t="shared" si="56"/>
        <v/>
      </c>
      <c r="BN204" s="120" t="str">
        <f t="shared" si="57"/>
        <v/>
      </c>
      <c r="BO204" s="98" t="str">
        <f t="shared" si="58"/>
        <v/>
      </c>
      <c r="BP204" s="98" t="str">
        <f t="shared" si="59"/>
        <v/>
      </c>
      <c r="BQ204" s="98"/>
      <c r="BR204" s="98"/>
      <c r="BS204" s="98"/>
      <c r="BT204" s="98"/>
      <c r="BU204" s="98"/>
      <c r="BV204" s="98"/>
      <c r="BW204" s="98"/>
      <c r="BX204" s="98"/>
      <c r="BY204" s="98"/>
      <c r="BZ204" s="98"/>
      <c r="CA204" s="98"/>
      <c r="CB204" s="98"/>
      <c r="CC204" s="98"/>
      <c r="CD204" s="98"/>
      <c r="CE204" s="98"/>
      <c r="CF204" s="98"/>
      <c r="CG204" s="98"/>
      <c r="CH204" s="98"/>
      <c r="CI204" s="98"/>
      <c r="CJ204" s="98"/>
      <c r="CK204" s="98"/>
      <c r="CL204" s="98"/>
      <c r="CM204" s="98"/>
      <c r="CN204" s="98"/>
      <c r="CO204" s="98"/>
      <c r="CP204" s="98"/>
      <c r="CQ204" s="98"/>
      <c r="CR204" s="98"/>
      <c r="CS204" s="98"/>
    </row>
    <row r="205" spans="1:97" s="4" customFormat="1" ht="18.75" customHeight="1" x14ac:dyDescent="0.2">
      <c r="A205" s="3">
        <f t="shared" si="60"/>
        <v>193</v>
      </c>
      <c r="B205" s="263"/>
      <c r="C205" s="263"/>
      <c r="D205" s="263"/>
      <c r="E205" s="259"/>
      <c r="F205" s="259"/>
      <c r="G205" s="43"/>
      <c r="H205" s="264"/>
      <c r="I205" s="261"/>
      <c r="J205" s="106"/>
      <c r="K205" s="247"/>
      <c r="L205" s="247"/>
      <c r="M205" s="247"/>
      <c r="N205" s="248" t="str">
        <f>IF(AND(K205&lt;&gt;"",L205&lt;&gt;"",J205&lt;&gt;""),ROUND(MIN(IF(OR(J205="OZZ",J205="ZZ"),5000,17300),TRUNC(0.75*(SUMIF($D$12:$D205,$D205,K$12:K205)+SUMIF($D$12:$D205,$D205,L$12:L205)),2)) - SUMIF($D$12:$D204,$D205,N$12:N204),2),"")</f>
        <v/>
      </c>
      <c r="O205" s="249" t="str">
        <f>IF(AND(K205&lt;&gt;"",L205&lt;&gt;"",M205&lt;&gt;"",J205&lt;&gt;"",AH205&lt;&gt;""),IF(OR(J205="OZZ",J205="ZZ"),ROUND(0-SUMIF($D$12:$D204,$D205,O$12:O204),2),IF(M205=0,0,ROUND(MIN(MIN(17300,TRUNC(0.75*(SUMIF($D$12:$D$2012,$D205,K$12:K$2012)+SUMIF($D$12:$D$2012,$D205,L$12:L$2012)),2)+SUMIF($D$12:$D205,$D205,AH$12:AH205))-SUMIF($D$12:$D204,$D205,O$12:O204)-SUMIF($D$12:$D$2012,$D205,N$12:N$2012),AH205),2))),"")</f>
        <v/>
      </c>
      <c r="P205" s="250" t="str">
        <f>IF(J205&lt;&gt;"",1000 - SUMIF($D$12:$D204,$D205,P$12:P204),"")</f>
        <v/>
      </c>
      <c r="Q205" s="106"/>
      <c r="R205" s="247"/>
      <c r="S205" s="247"/>
      <c r="T205" s="247"/>
      <c r="U205" s="248" t="str">
        <f>IF(AND(R205&lt;&gt;"",S205&lt;&gt;"",Q205&lt;&gt;""),ROUND(MIN(IF(OR(Q205="OZZ",Q205="ZZ"),5000,17300),TRUNC(0.75*(SUMIF($D$12:$D205,$D205,R$12:R205)+SUMIF($D$12:$D205,$D205,S$12:S205)),2)) - SUMIF($D$12:$D204,$D205,U$12:U204),2),"")</f>
        <v/>
      </c>
      <c r="V205" s="248" t="str">
        <f>IF(AND(R205&lt;&gt;"",S205&lt;&gt;"",T205&lt;&gt;"",Q205&lt;&gt;"",AL205&lt;&gt;""),IF(OR(Q205="OZZ",Q205="ZZ"),ROUND(0-SUMIF($D$12:$D204,$D205,V$12:V204),2),IF(T205=0,0,ROUND(MIN(MIN(17300,TRUNC(0.75*(SUMIF($D$12:$D$2012,$D205,R$12:R$2012)+SUMIF($D$12:$D$2012,$D205,S$12:S$2012)),2)+SUMIF($D$12:$D205,$D205,AL$12:AL205))-SUMIF($D$12:$D204,$D205,V$12:V204)-SUMIF($D$12:$D$2012,$D205,U$12:U$2012),AL205),2))),"")</f>
        <v/>
      </c>
      <c r="W205" s="250" t="str">
        <f>IF(Q205&lt;&gt;"",1000 - SUMIF($D$12:$D204,$D205,W$12:W204),"")</f>
        <v/>
      </c>
      <c r="X205" s="106"/>
      <c r="Y205" s="247"/>
      <c r="Z205" s="247"/>
      <c r="AA205" s="247"/>
      <c r="AB205" s="248" t="str">
        <f>IF(AND(Y205&lt;&gt;"",Z205&lt;&gt;"",X205&lt;&gt;""),ROUND(MIN(IF(OR(X205="OZZ",X205="ZZ"),5000,17300),TRUNC(0.75*(SUMIF($D$12:$D205,$D205,Y$12:Y205)+SUMIF($D$12:$D205,$D205,Z$12:Z205)),2)) - SUMIF($D$12:$D204,$D205,AB$12:AB204),2),"")</f>
        <v/>
      </c>
      <c r="AC205" s="251" t="str">
        <f>IF(AND(Y205&lt;&gt;"",Z205&lt;&gt;"",AA205&lt;&gt;"",X205&lt;&gt;"",AP205&lt;&gt;""),IF(OR(X205="OZZ",X205="ZZ"),ROUND(0-SUMIF($D$12:$D204,$D205,AC$12:AC204),2),IF(AA205=0,0,ROUND(MIN(MIN(17300,TRUNC(0.75*(SUMIF($D$12:$D$2012,$D205,Y$12:Y$2012)+SUMIF($D$12:$D$2012,$D205,Z$12:Z$2012)),2)+SUMIF($D$12:$D205,$D205,AP$12:AP205))-SUMIF($D$12:$D204,$D205,AC$12:AC204)-SUMIF($D$12:$D$2012,$D205,AB$12:AB$2012),AP205),2))),"")</f>
        <v/>
      </c>
      <c r="AD205" s="250" t="str">
        <f>IF(X205&lt;&gt;"",1000 - SUMIF($D$12:$D204,$D205,AD$12:AD204),"")</f>
        <v/>
      </c>
      <c r="AE205" s="252"/>
      <c r="AF205" s="253"/>
      <c r="AG205" s="254"/>
      <c r="AH205" s="255" t="str">
        <f t="shared" si="61"/>
        <v/>
      </c>
      <c r="AI205" s="256"/>
      <c r="AJ205" s="253"/>
      <c r="AK205" s="254"/>
      <c r="AL205" s="255" t="str">
        <f t="shared" si="62"/>
        <v/>
      </c>
      <c r="AM205" s="256"/>
      <c r="AN205" s="253"/>
      <c r="AO205" s="254"/>
      <c r="AP205" s="255" t="str">
        <f t="shared" ref="AP205:AP268" si="63">IF(Y205&lt;&gt;"",ROUND(AM205,2)+ROUND(AN205,2)+ROUND(AO205,2),"")</f>
        <v/>
      </c>
      <c r="AQ205" s="116"/>
      <c r="AR205" s="116"/>
      <c r="AS205" s="117"/>
      <c r="AT205" s="118"/>
      <c r="AU205" s="119" t="str">
        <f>IF(D205&lt;&gt; "", IF(COUNTIF($D$12:$D205,$D205)&gt;1,0,IF(SUM(N205,U205,AB205)&gt;0,IF(AND(X205="",OR(Q205&lt;&gt;"",J205&lt;&gt;"")),IF(Q205&lt;&gt;"",Q205,IF(J205&lt;&gt;"",J205,0)),IF(AND(Q205&lt;&gt;"",J205&lt;&gt;"",Q205=J205),Q205,X205)),0)),"")</f>
        <v/>
      </c>
      <c r="AV205" s="119" t="str">
        <f>IF(D205&lt;&gt;"",IF(COUNTIF($D$12:$D205,$D205)&gt;1,0,IF(SUM(O205,V205,AC205)&gt;0,IF(AND(X205="",OR(Q205&lt;&gt;"",J205&lt;&gt;"")),IF(Q205&lt;&gt;"",Q205,IF(J205&lt;&gt;"",J205,0)),IF(AND(Q205&lt;&gt;"",J205&lt;&gt;"",Q205=J205),Q205,X205)),0)),"")</f>
        <v/>
      </c>
      <c r="AW205" s="119" t="str">
        <f>IF(D205&lt;&gt;"",IF(COUNTIF($D$12:$D205,$D205)&gt;1,0,IF(SUM(P205,W205,AD205)&gt;0,IF(AND(X205="",OR(Q205&lt;&gt;"",J205&lt;&gt;"")),IF(Q205&lt;&gt;"",Q205,IF(J205&lt;&gt;"",J205,0)),IF(AND(Q205&lt;&gt;"",J205&lt;&gt;"",Q205=J205),Q205,X205)),0)),"")</f>
        <v/>
      </c>
      <c r="AX205" s="118" t="str">
        <f t="shared" ref="AX205:AX268" si="64">IF(D205&lt;&gt;"",IF(J205="OZP12",N205,0),"")</f>
        <v/>
      </c>
      <c r="AY205" s="118" t="str">
        <f t="shared" ref="AY205:AY268" si="65">IF(D205&lt;&gt;"",IF(Q205="OZP12",U205,0),"")</f>
        <v/>
      </c>
      <c r="AZ205" s="118" t="str">
        <f t="shared" ref="AZ205:AZ268" si="66">IF(D205&lt;&gt;"",IF(X205="OZP12",AB205,0),"")</f>
        <v/>
      </c>
      <c r="BA205" s="118" t="str">
        <f t="shared" ref="BA205:BA268" si="67">IF(D205&lt;&gt;"",IF(J205="TZP",N205,0),"")</f>
        <v/>
      </c>
      <c r="BB205" s="118" t="str">
        <f t="shared" ref="BB205:BB268" si="68">IF(D205&lt;&gt;"",IF(Q205="TZP",U205,0),"")</f>
        <v/>
      </c>
      <c r="BC205" s="118" t="str">
        <f t="shared" ref="BC205:BC268" si="69">IF(D205&lt;&gt;"",IF(X205="TZP",AB205,0),"")</f>
        <v/>
      </c>
      <c r="BD205" s="118" t="str">
        <f t="shared" ref="BD205:BD268" si="70">IF(D205&lt;&gt;"",IF(J205="OZZ",N205,0),"")</f>
        <v/>
      </c>
      <c r="BE205" s="118" t="str">
        <f t="shared" ref="BE205:BE268" si="71">IF(D205&lt;&gt;"",IF(Q205="OZZ",U205,0),"")</f>
        <v/>
      </c>
      <c r="BF205" s="118" t="str">
        <f t="shared" ref="BF205:BF268" si="72">IF(D205&lt;&gt;"",IF(X205="OZZ",AB205,0),"")</f>
        <v/>
      </c>
      <c r="BG205" s="120"/>
      <c r="BH205" s="120" t="str">
        <f t="shared" ref="BH205:BH268" si="73">IF(D205&lt;&gt;"",IF(ISERROR(FIND("/",D205)), 0, 1),"")</f>
        <v/>
      </c>
      <c r="BI205" s="120" t="str">
        <f t="shared" ref="BI205:BI268" si="74">IF(D205&lt;&gt;"",IF(BH205*1=0,D205,CONCATENATE(MID(D205,1,FIND("/",D205,1)-1),MID(D205,FIND("/",D205,1)+1,LEN(D205)))),"")</f>
        <v/>
      </c>
      <c r="BJ205" s="121"/>
      <c r="BK205" s="120" t="str">
        <f t="shared" ref="BK205:BK268" si="75">IF(D205&lt;&gt;"",IF(J205="OZP12",O205,0),"")</f>
        <v/>
      </c>
      <c r="BL205" s="120" t="str">
        <f t="shared" ref="BL205:BL268" si="76">IF(D205&lt;&gt;"",IF(Q205="OZP12",V205,0),"")</f>
        <v/>
      </c>
      <c r="BM205" s="120" t="str">
        <f t="shared" ref="BM205:BM268" si="77">IF(D205&lt;&gt;"",IF(X205="OZP12",AC205,0),"")</f>
        <v/>
      </c>
      <c r="BN205" s="120" t="str">
        <f t="shared" ref="BN205:BN268" si="78">IF(D205&lt;&gt;"",IF(J205="TZP",O205,0),"")</f>
        <v/>
      </c>
      <c r="BO205" s="98" t="str">
        <f t="shared" ref="BO205:BO268" si="79">IF(D205&lt;&gt;"",IF(Q205="TZP",V205,0),"")</f>
        <v/>
      </c>
      <c r="BP205" s="98" t="str">
        <f t="shared" ref="BP205:BP268" si="80">IF(D205&lt;&gt;"",IF(X205="TZP",AC205,0),"")</f>
        <v/>
      </c>
      <c r="BQ205" s="98"/>
      <c r="BR205" s="98"/>
      <c r="BS205" s="98"/>
      <c r="BT205" s="98"/>
      <c r="BU205" s="98"/>
      <c r="BV205" s="98"/>
      <c r="BW205" s="98"/>
      <c r="BX205" s="98"/>
      <c r="BY205" s="98"/>
      <c r="BZ205" s="98"/>
      <c r="CA205" s="98"/>
      <c r="CB205" s="98"/>
      <c r="CC205" s="98"/>
      <c r="CD205" s="98"/>
      <c r="CE205" s="98"/>
      <c r="CF205" s="98"/>
      <c r="CG205" s="98"/>
      <c r="CH205" s="98"/>
      <c r="CI205" s="98"/>
      <c r="CJ205" s="98"/>
      <c r="CK205" s="98"/>
      <c r="CL205" s="98"/>
      <c r="CM205" s="98"/>
      <c r="CN205" s="98"/>
      <c r="CO205" s="98"/>
      <c r="CP205" s="98"/>
      <c r="CQ205" s="98"/>
      <c r="CR205" s="98"/>
      <c r="CS205" s="98"/>
    </row>
    <row r="206" spans="1:97" s="4" customFormat="1" ht="18.75" customHeight="1" x14ac:dyDescent="0.2">
      <c r="A206" s="3">
        <f t="shared" ref="A206:A269" si="81">A205+1</f>
        <v>194</v>
      </c>
      <c r="B206" s="263"/>
      <c r="C206" s="263"/>
      <c r="D206" s="263"/>
      <c r="E206" s="259"/>
      <c r="F206" s="259"/>
      <c r="G206" s="43"/>
      <c r="H206" s="264"/>
      <c r="I206" s="261"/>
      <c r="J206" s="106"/>
      <c r="K206" s="247"/>
      <c r="L206" s="247"/>
      <c r="M206" s="247"/>
      <c r="N206" s="248" t="str">
        <f>IF(AND(K206&lt;&gt;"",L206&lt;&gt;"",J206&lt;&gt;""),ROUND(MIN(IF(OR(J206="OZZ",J206="ZZ"),5000,17300),TRUNC(0.75*(SUMIF($D$12:$D206,$D206,K$12:K206)+SUMIF($D$12:$D206,$D206,L$12:L206)),2)) - SUMIF($D$12:$D205,$D206,N$12:N205),2),"")</f>
        <v/>
      </c>
      <c r="O206" s="249" t="str">
        <f>IF(AND(K206&lt;&gt;"",L206&lt;&gt;"",M206&lt;&gt;"",J206&lt;&gt;"",AH206&lt;&gt;""),IF(OR(J206="OZZ",J206="ZZ"),ROUND(0-SUMIF($D$12:$D205,$D206,O$12:O205),2),IF(M206=0,0,ROUND(MIN(MIN(17300,TRUNC(0.75*(SUMIF($D$12:$D$2012,$D206,K$12:K$2012)+SUMIF($D$12:$D$2012,$D206,L$12:L$2012)),2)+SUMIF($D$12:$D206,$D206,AH$12:AH206))-SUMIF($D$12:$D205,$D206,O$12:O205)-SUMIF($D$12:$D$2012,$D206,N$12:N$2012),AH206),2))),"")</f>
        <v/>
      </c>
      <c r="P206" s="250" t="str">
        <f>IF(J206&lt;&gt;"",1000 - SUMIF($D$12:$D205,$D206,P$12:P205),"")</f>
        <v/>
      </c>
      <c r="Q206" s="106"/>
      <c r="R206" s="247"/>
      <c r="S206" s="247"/>
      <c r="T206" s="247"/>
      <c r="U206" s="248" t="str">
        <f>IF(AND(R206&lt;&gt;"",S206&lt;&gt;"",Q206&lt;&gt;""),ROUND(MIN(IF(OR(Q206="OZZ",Q206="ZZ"),5000,17300),TRUNC(0.75*(SUMIF($D$12:$D206,$D206,R$12:R206)+SUMIF($D$12:$D206,$D206,S$12:S206)),2)) - SUMIF($D$12:$D205,$D206,U$12:U205),2),"")</f>
        <v/>
      </c>
      <c r="V206" s="248" t="str">
        <f>IF(AND(R206&lt;&gt;"",S206&lt;&gt;"",T206&lt;&gt;"",Q206&lt;&gt;"",AL206&lt;&gt;""),IF(OR(Q206="OZZ",Q206="ZZ"),ROUND(0-SUMIF($D$12:$D205,$D206,V$12:V205),2),IF(T206=0,0,ROUND(MIN(MIN(17300,TRUNC(0.75*(SUMIF($D$12:$D$2012,$D206,R$12:R$2012)+SUMIF($D$12:$D$2012,$D206,S$12:S$2012)),2)+SUMIF($D$12:$D206,$D206,AL$12:AL206))-SUMIF($D$12:$D205,$D206,V$12:V205)-SUMIF($D$12:$D$2012,$D206,U$12:U$2012),AL206),2))),"")</f>
        <v/>
      </c>
      <c r="W206" s="250" t="str">
        <f>IF(Q206&lt;&gt;"",1000 - SUMIF($D$12:$D205,$D206,W$12:W205),"")</f>
        <v/>
      </c>
      <c r="X206" s="106"/>
      <c r="Y206" s="247"/>
      <c r="Z206" s="247"/>
      <c r="AA206" s="247"/>
      <c r="AB206" s="248" t="str">
        <f>IF(AND(Y206&lt;&gt;"",Z206&lt;&gt;"",X206&lt;&gt;""),ROUND(MIN(IF(OR(X206="OZZ",X206="ZZ"),5000,17300),TRUNC(0.75*(SUMIF($D$12:$D206,$D206,Y$12:Y206)+SUMIF($D$12:$D206,$D206,Z$12:Z206)),2)) - SUMIF($D$12:$D205,$D206,AB$12:AB205),2),"")</f>
        <v/>
      </c>
      <c r="AC206" s="251" t="str">
        <f>IF(AND(Y206&lt;&gt;"",Z206&lt;&gt;"",AA206&lt;&gt;"",X206&lt;&gt;"",AP206&lt;&gt;""),IF(OR(X206="OZZ",X206="ZZ"),ROUND(0-SUMIF($D$12:$D205,$D206,AC$12:AC205),2),IF(AA206=0,0,ROUND(MIN(MIN(17300,TRUNC(0.75*(SUMIF($D$12:$D$2012,$D206,Y$12:Y$2012)+SUMIF($D$12:$D$2012,$D206,Z$12:Z$2012)),2)+SUMIF($D$12:$D206,$D206,AP$12:AP206))-SUMIF($D$12:$D205,$D206,AC$12:AC205)-SUMIF($D$12:$D$2012,$D206,AB$12:AB$2012),AP206),2))),"")</f>
        <v/>
      </c>
      <c r="AD206" s="250" t="str">
        <f>IF(X206&lt;&gt;"",1000 - SUMIF($D$12:$D205,$D206,AD$12:AD205),"")</f>
        <v/>
      </c>
      <c r="AE206" s="252"/>
      <c r="AF206" s="253"/>
      <c r="AG206" s="254"/>
      <c r="AH206" s="255" t="str">
        <f t="shared" ref="AH206:AH269" si="82">IF(K206&lt;&gt;"",ROUND(AE206,2)+ROUND(AF206,2)+ROUND(AG206,2),"")</f>
        <v/>
      </c>
      <c r="AI206" s="256"/>
      <c r="AJ206" s="253"/>
      <c r="AK206" s="254"/>
      <c r="AL206" s="255" t="str">
        <f t="shared" ref="AL206:AL269" si="83">IF(R206&lt;&gt;"",ROUND(AI206,2)+ROUND(AJ206,2)+ROUND(AK206,2),"")</f>
        <v/>
      </c>
      <c r="AM206" s="256"/>
      <c r="AN206" s="253"/>
      <c r="AO206" s="254"/>
      <c r="AP206" s="255" t="str">
        <f t="shared" si="63"/>
        <v/>
      </c>
      <c r="AQ206" s="116"/>
      <c r="AR206" s="116"/>
      <c r="AS206" s="117"/>
      <c r="AT206" s="118"/>
      <c r="AU206" s="119" t="str">
        <f>IF(D206&lt;&gt; "", IF(COUNTIF($D$12:$D206,$D206)&gt;1,0,IF(SUM(N206,U206,AB206)&gt;0,IF(AND(X206="",OR(Q206&lt;&gt;"",J206&lt;&gt;"")),IF(Q206&lt;&gt;"",Q206,IF(J206&lt;&gt;"",J206,0)),IF(AND(Q206&lt;&gt;"",J206&lt;&gt;"",Q206=J206),Q206,X206)),0)),"")</f>
        <v/>
      </c>
      <c r="AV206" s="119" t="str">
        <f>IF(D206&lt;&gt;"",IF(COUNTIF($D$12:$D206,$D206)&gt;1,0,IF(SUM(O206,V206,AC206)&gt;0,IF(AND(X206="",OR(Q206&lt;&gt;"",J206&lt;&gt;"")),IF(Q206&lt;&gt;"",Q206,IF(J206&lt;&gt;"",J206,0)),IF(AND(Q206&lt;&gt;"",J206&lt;&gt;"",Q206=J206),Q206,X206)),0)),"")</f>
        <v/>
      </c>
      <c r="AW206" s="119" t="str">
        <f>IF(D206&lt;&gt;"",IF(COUNTIF($D$12:$D206,$D206)&gt;1,0,IF(SUM(P206,W206,AD206)&gt;0,IF(AND(X206="",OR(Q206&lt;&gt;"",J206&lt;&gt;"")),IF(Q206&lt;&gt;"",Q206,IF(J206&lt;&gt;"",J206,0)),IF(AND(Q206&lt;&gt;"",J206&lt;&gt;"",Q206=J206),Q206,X206)),0)),"")</f>
        <v/>
      </c>
      <c r="AX206" s="118" t="str">
        <f t="shared" si="64"/>
        <v/>
      </c>
      <c r="AY206" s="118" t="str">
        <f t="shared" si="65"/>
        <v/>
      </c>
      <c r="AZ206" s="118" t="str">
        <f t="shared" si="66"/>
        <v/>
      </c>
      <c r="BA206" s="118" t="str">
        <f t="shared" si="67"/>
        <v/>
      </c>
      <c r="BB206" s="118" t="str">
        <f t="shared" si="68"/>
        <v/>
      </c>
      <c r="BC206" s="118" t="str">
        <f t="shared" si="69"/>
        <v/>
      </c>
      <c r="BD206" s="118" t="str">
        <f t="shared" si="70"/>
        <v/>
      </c>
      <c r="BE206" s="118" t="str">
        <f t="shared" si="71"/>
        <v/>
      </c>
      <c r="BF206" s="118" t="str">
        <f t="shared" si="72"/>
        <v/>
      </c>
      <c r="BG206" s="120"/>
      <c r="BH206" s="120" t="str">
        <f t="shared" si="73"/>
        <v/>
      </c>
      <c r="BI206" s="120" t="str">
        <f t="shared" si="74"/>
        <v/>
      </c>
      <c r="BJ206" s="121"/>
      <c r="BK206" s="120" t="str">
        <f t="shared" si="75"/>
        <v/>
      </c>
      <c r="BL206" s="120" t="str">
        <f t="shared" si="76"/>
        <v/>
      </c>
      <c r="BM206" s="120" t="str">
        <f t="shared" si="77"/>
        <v/>
      </c>
      <c r="BN206" s="120" t="str">
        <f t="shared" si="78"/>
        <v/>
      </c>
      <c r="BO206" s="98" t="str">
        <f t="shared" si="79"/>
        <v/>
      </c>
      <c r="BP206" s="98" t="str">
        <f t="shared" si="80"/>
        <v/>
      </c>
      <c r="BQ206" s="98"/>
      <c r="BR206" s="98"/>
      <c r="BS206" s="98"/>
      <c r="BT206" s="98"/>
      <c r="BU206" s="98"/>
      <c r="BV206" s="98"/>
      <c r="BW206" s="98"/>
      <c r="BX206" s="98"/>
      <c r="BY206" s="98"/>
      <c r="BZ206" s="98"/>
      <c r="CA206" s="98"/>
      <c r="CB206" s="98"/>
      <c r="CC206" s="98"/>
      <c r="CD206" s="98"/>
      <c r="CE206" s="98"/>
      <c r="CF206" s="98"/>
      <c r="CG206" s="98"/>
      <c r="CH206" s="98"/>
      <c r="CI206" s="98"/>
      <c r="CJ206" s="98"/>
      <c r="CK206" s="98"/>
      <c r="CL206" s="98"/>
      <c r="CM206" s="98"/>
      <c r="CN206" s="98"/>
      <c r="CO206" s="98"/>
      <c r="CP206" s="98"/>
      <c r="CQ206" s="98"/>
      <c r="CR206" s="98"/>
      <c r="CS206" s="98"/>
    </row>
    <row r="207" spans="1:97" s="4" customFormat="1" ht="18.75" customHeight="1" x14ac:dyDescent="0.2">
      <c r="A207" s="3">
        <f t="shared" si="81"/>
        <v>195</v>
      </c>
      <c r="B207" s="263"/>
      <c r="C207" s="263"/>
      <c r="D207" s="263"/>
      <c r="E207" s="259"/>
      <c r="F207" s="259"/>
      <c r="G207" s="43"/>
      <c r="H207" s="264"/>
      <c r="I207" s="261"/>
      <c r="J207" s="106"/>
      <c r="K207" s="247"/>
      <c r="L207" s="247"/>
      <c r="M207" s="247"/>
      <c r="N207" s="248" t="str">
        <f>IF(AND(K207&lt;&gt;"",L207&lt;&gt;"",J207&lt;&gt;""),ROUND(MIN(IF(OR(J207="OZZ",J207="ZZ"),5000,17300),TRUNC(0.75*(SUMIF($D$12:$D207,$D207,K$12:K207)+SUMIF($D$12:$D207,$D207,L$12:L207)),2)) - SUMIF($D$12:$D206,$D207,N$12:N206),2),"")</f>
        <v/>
      </c>
      <c r="O207" s="249" t="str">
        <f>IF(AND(K207&lt;&gt;"",L207&lt;&gt;"",M207&lt;&gt;"",J207&lt;&gt;"",AH207&lt;&gt;""),IF(OR(J207="OZZ",J207="ZZ"),ROUND(0-SUMIF($D$12:$D206,$D207,O$12:O206),2),IF(M207=0,0,ROUND(MIN(MIN(17300,TRUNC(0.75*(SUMIF($D$12:$D$2012,$D207,K$12:K$2012)+SUMIF($D$12:$D$2012,$D207,L$12:L$2012)),2)+SUMIF($D$12:$D207,$D207,AH$12:AH207))-SUMIF($D$12:$D206,$D207,O$12:O206)-SUMIF($D$12:$D$2012,$D207,N$12:N$2012),AH207),2))),"")</f>
        <v/>
      </c>
      <c r="P207" s="250" t="str">
        <f>IF(J207&lt;&gt;"",1000 - SUMIF($D$12:$D206,$D207,P$12:P206),"")</f>
        <v/>
      </c>
      <c r="Q207" s="106"/>
      <c r="R207" s="247"/>
      <c r="S207" s="247"/>
      <c r="T207" s="247"/>
      <c r="U207" s="248" t="str">
        <f>IF(AND(R207&lt;&gt;"",S207&lt;&gt;"",Q207&lt;&gt;""),ROUND(MIN(IF(OR(Q207="OZZ",Q207="ZZ"),5000,17300),TRUNC(0.75*(SUMIF($D$12:$D207,$D207,R$12:R207)+SUMIF($D$12:$D207,$D207,S$12:S207)),2)) - SUMIF($D$12:$D206,$D207,U$12:U206),2),"")</f>
        <v/>
      </c>
      <c r="V207" s="248" t="str">
        <f>IF(AND(R207&lt;&gt;"",S207&lt;&gt;"",T207&lt;&gt;"",Q207&lt;&gt;"",AL207&lt;&gt;""),IF(OR(Q207="OZZ",Q207="ZZ"),ROUND(0-SUMIF($D$12:$D206,$D207,V$12:V206),2),IF(T207=0,0,ROUND(MIN(MIN(17300,TRUNC(0.75*(SUMIF($D$12:$D$2012,$D207,R$12:R$2012)+SUMIF($D$12:$D$2012,$D207,S$12:S$2012)),2)+SUMIF($D$12:$D207,$D207,AL$12:AL207))-SUMIF($D$12:$D206,$D207,V$12:V206)-SUMIF($D$12:$D$2012,$D207,U$12:U$2012),AL207),2))),"")</f>
        <v/>
      </c>
      <c r="W207" s="250" t="str">
        <f>IF(Q207&lt;&gt;"",1000 - SUMIF($D$12:$D206,$D207,W$12:W206),"")</f>
        <v/>
      </c>
      <c r="X207" s="106"/>
      <c r="Y207" s="247"/>
      <c r="Z207" s="247"/>
      <c r="AA207" s="247"/>
      <c r="AB207" s="248" t="str">
        <f>IF(AND(Y207&lt;&gt;"",Z207&lt;&gt;"",X207&lt;&gt;""),ROUND(MIN(IF(OR(X207="OZZ",X207="ZZ"),5000,17300),TRUNC(0.75*(SUMIF($D$12:$D207,$D207,Y$12:Y207)+SUMIF($D$12:$D207,$D207,Z$12:Z207)),2)) - SUMIF($D$12:$D206,$D207,AB$12:AB206),2),"")</f>
        <v/>
      </c>
      <c r="AC207" s="251" t="str">
        <f>IF(AND(Y207&lt;&gt;"",Z207&lt;&gt;"",AA207&lt;&gt;"",X207&lt;&gt;"",AP207&lt;&gt;""),IF(OR(X207="OZZ",X207="ZZ"),ROUND(0-SUMIF($D$12:$D206,$D207,AC$12:AC206),2),IF(AA207=0,0,ROUND(MIN(MIN(17300,TRUNC(0.75*(SUMIF($D$12:$D$2012,$D207,Y$12:Y$2012)+SUMIF($D$12:$D$2012,$D207,Z$12:Z$2012)),2)+SUMIF($D$12:$D207,$D207,AP$12:AP207))-SUMIF($D$12:$D206,$D207,AC$12:AC206)-SUMIF($D$12:$D$2012,$D207,AB$12:AB$2012),AP207),2))),"")</f>
        <v/>
      </c>
      <c r="AD207" s="250" t="str">
        <f>IF(X207&lt;&gt;"",1000 - SUMIF($D$12:$D206,$D207,AD$12:AD206),"")</f>
        <v/>
      </c>
      <c r="AE207" s="252"/>
      <c r="AF207" s="253"/>
      <c r="AG207" s="254"/>
      <c r="AH207" s="255" t="str">
        <f t="shared" si="82"/>
        <v/>
      </c>
      <c r="AI207" s="256"/>
      <c r="AJ207" s="253"/>
      <c r="AK207" s="254"/>
      <c r="AL207" s="255" t="str">
        <f t="shared" si="83"/>
        <v/>
      </c>
      <c r="AM207" s="256"/>
      <c r="AN207" s="253"/>
      <c r="AO207" s="254"/>
      <c r="AP207" s="255" t="str">
        <f t="shared" si="63"/>
        <v/>
      </c>
      <c r="AQ207" s="116"/>
      <c r="AR207" s="116"/>
      <c r="AS207" s="117"/>
      <c r="AT207" s="118"/>
      <c r="AU207" s="119" t="str">
        <f>IF(D207&lt;&gt; "", IF(COUNTIF($D$12:$D207,$D207)&gt;1,0,IF(SUM(N207,U207,AB207)&gt;0,IF(AND(X207="",OR(Q207&lt;&gt;"",J207&lt;&gt;"")),IF(Q207&lt;&gt;"",Q207,IF(J207&lt;&gt;"",J207,0)),IF(AND(Q207&lt;&gt;"",J207&lt;&gt;"",Q207=J207),Q207,X207)),0)),"")</f>
        <v/>
      </c>
      <c r="AV207" s="119" t="str">
        <f>IF(D207&lt;&gt;"",IF(COUNTIF($D$12:$D207,$D207)&gt;1,0,IF(SUM(O207,V207,AC207)&gt;0,IF(AND(X207="",OR(Q207&lt;&gt;"",J207&lt;&gt;"")),IF(Q207&lt;&gt;"",Q207,IF(J207&lt;&gt;"",J207,0)),IF(AND(Q207&lt;&gt;"",J207&lt;&gt;"",Q207=J207),Q207,X207)),0)),"")</f>
        <v/>
      </c>
      <c r="AW207" s="119" t="str">
        <f>IF(D207&lt;&gt;"",IF(COUNTIF($D$12:$D207,$D207)&gt;1,0,IF(SUM(P207,W207,AD207)&gt;0,IF(AND(X207="",OR(Q207&lt;&gt;"",J207&lt;&gt;"")),IF(Q207&lt;&gt;"",Q207,IF(J207&lt;&gt;"",J207,0)),IF(AND(Q207&lt;&gt;"",J207&lt;&gt;"",Q207=J207),Q207,X207)),0)),"")</f>
        <v/>
      </c>
      <c r="AX207" s="118" t="str">
        <f t="shared" si="64"/>
        <v/>
      </c>
      <c r="AY207" s="118" t="str">
        <f t="shared" si="65"/>
        <v/>
      </c>
      <c r="AZ207" s="118" t="str">
        <f t="shared" si="66"/>
        <v/>
      </c>
      <c r="BA207" s="118" t="str">
        <f t="shared" si="67"/>
        <v/>
      </c>
      <c r="BB207" s="118" t="str">
        <f t="shared" si="68"/>
        <v/>
      </c>
      <c r="BC207" s="118" t="str">
        <f t="shared" si="69"/>
        <v/>
      </c>
      <c r="BD207" s="118" t="str">
        <f t="shared" si="70"/>
        <v/>
      </c>
      <c r="BE207" s="118" t="str">
        <f t="shared" si="71"/>
        <v/>
      </c>
      <c r="BF207" s="118" t="str">
        <f t="shared" si="72"/>
        <v/>
      </c>
      <c r="BG207" s="120"/>
      <c r="BH207" s="120" t="str">
        <f t="shared" si="73"/>
        <v/>
      </c>
      <c r="BI207" s="120" t="str">
        <f t="shared" si="74"/>
        <v/>
      </c>
      <c r="BJ207" s="121"/>
      <c r="BK207" s="120" t="str">
        <f t="shared" si="75"/>
        <v/>
      </c>
      <c r="BL207" s="120" t="str">
        <f t="shared" si="76"/>
        <v/>
      </c>
      <c r="BM207" s="120" t="str">
        <f t="shared" si="77"/>
        <v/>
      </c>
      <c r="BN207" s="120" t="str">
        <f t="shared" si="78"/>
        <v/>
      </c>
      <c r="BO207" s="98" t="str">
        <f t="shared" si="79"/>
        <v/>
      </c>
      <c r="BP207" s="98" t="str">
        <f t="shared" si="80"/>
        <v/>
      </c>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c r="CM207" s="98"/>
      <c r="CN207" s="98"/>
      <c r="CO207" s="98"/>
      <c r="CP207" s="98"/>
      <c r="CQ207" s="98"/>
      <c r="CR207" s="98"/>
      <c r="CS207" s="98"/>
    </row>
    <row r="208" spans="1:97" s="4" customFormat="1" ht="18.75" customHeight="1" x14ac:dyDescent="0.2">
      <c r="A208" s="3">
        <f t="shared" si="81"/>
        <v>196</v>
      </c>
      <c r="B208" s="263"/>
      <c r="C208" s="263"/>
      <c r="D208" s="257"/>
      <c r="E208" s="259"/>
      <c r="F208" s="259"/>
      <c r="G208" s="43"/>
      <c r="H208" s="264"/>
      <c r="I208" s="261"/>
      <c r="J208" s="106"/>
      <c r="K208" s="247"/>
      <c r="L208" s="247"/>
      <c r="M208" s="247"/>
      <c r="N208" s="248" t="str">
        <f>IF(AND(K208&lt;&gt;"",L208&lt;&gt;"",J208&lt;&gt;""),ROUND(MIN(IF(OR(J208="OZZ",J208="ZZ"),5000,17300),TRUNC(0.75*(SUMIF($D$12:$D208,$D208,K$12:K208)+SUMIF($D$12:$D208,$D208,L$12:L208)),2)) - SUMIF($D$12:$D207,$D208,N$12:N207),2),"")</f>
        <v/>
      </c>
      <c r="O208" s="249" t="str">
        <f>IF(AND(K208&lt;&gt;"",L208&lt;&gt;"",M208&lt;&gt;"",J208&lt;&gt;"",AH208&lt;&gt;""),IF(OR(J208="OZZ",J208="ZZ"),ROUND(0-SUMIF($D$12:$D207,$D208,O$12:O207),2),IF(M208=0,0,ROUND(MIN(MIN(17300,TRUNC(0.75*(SUMIF($D$12:$D$2012,$D208,K$12:K$2012)+SUMIF($D$12:$D$2012,$D208,L$12:L$2012)),2)+SUMIF($D$12:$D208,$D208,AH$12:AH208))-SUMIF($D$12:$D207,$D208,O$12:O207)-SUMIF($D$12:$D$2012,$D208,N$12:N$2012),AH208),2))),"")</f>
        <v/>
      </c>
      <c r="P208" s="250" t="str">
        <f>IF(J208&lt;&gt;"",1000 - SUMIF($D$12:$D207,$D208,P$12:P207),"")</f>
        <v/>
      </c>
      <c r="Q208" s="106"/>
      <c r="R208" s="247"/>
      <c r="S208" s="247"/>
      <c r="T208" s="247"/>
      <c r="U208" s="248" t="str">
        <f>IF(AND(R208&lt;&gt;"",S208&lt;&gt;"",Q208&lt;&gt;""),ROUND(MIN(IF(OR(Q208="OZZ",Q208="ZZ"),5000,17300),TRUNC(0.75*(SUMIF($D$12:$D208,$D208,R$12:R208)+SUMIF($D$12:$D208,$D208,S$12:S208)),2)) - SUMIF($D$12:$D207,$D208,U$12:U207),2),"")</f>
        <v/>
      </c>
      <c r="V208" s="248" t="str">
        <f>IF(AND(R208&lt;&gt;"",S208&lt;&gt;"",T208&lt;&gt;"",Q208&lt;&gt;"",AL208&lt;&gt;""),IF(OR(Q208="OZZ",Q208="ZZ"),ROUND(0-SUMIF($D$12:$D207,$D208,V$12:V207),2),IF(T208=0,0,ROUND(MIN(MIN(17300,TRUNC(0.75*(SUMIF($D$12:$D$2012,$D208,R$12:R$2012)+SUMIF($D$12:$D$2012,$D208,S$12:S$2012)),2)+SUMIF($D$12:$D208,$D208,AL$12:AL208))-SUMIF($D$12:$D207,$D208,V$12:V207)-SUMIF($D$12:$D$2012,$D208,U$12:U$2012),AL208),2))),"")</f>
        <v/>
      </c>
      <c r="W208" s="250" t="str">
        <f>IF(Q208&lt;&gt;"",1000 - SUMIF($D$12:$D207,$D208,W$12:W207),"")</f>
        <v/>
      </c>
      <c r="X208" s="106"/>
      <c r="Y208" s="247"/>
      <c r="Z208" s="247"/>
      <c r="AA208" s="247"/>
      <c r="AB208" s="248" t="str">
        <f>IF(AND(Y208&lt;&gt;"",Z208&lt;&gt;"",X208&lt;&gt;""),ROUND(MIN(IF(OR(X208="OZZ",X208="ZZ"),5000,17300),TRUNC(0.75*(SUMIF($D$12:$D208,$D208,Y$12:Y208)+SUMIF($D$12:$D208,$D208,Z$12:Z208)),2)) - SUMIF($D$12:$D207,$D208,AB$12:AB207),2),"")</f>
        <v/>
      </c>
      <c r="AC208" s="251" t="str">
        <f>IF(AND(Y208&lt;&gt;"",Z208&lt;&gt;"",AA208&lt;&gt;"",X208&lt;&gt;"",AP208&lt;&gt;""),IF(OR(X208="OZZ",X208="ZZ"),ROUND(0-SUMIF($D$12:$D207,$D208,AC$12:AC207),2),IF(AA208=0,0,ROUND(MIN(MIN(17300,TRUNC(0.75*(SUMIF($D$12:$D$2012,$D208,Y$12:Y$2012)+SUMIF($D$12:$D$2012,$D208,Z$12:Z$2012)),2)+SUMIF($D$12:$D208,$D208,AP$12:AP208))-SUMIF($D$12:$D207,$D208,AC$12:AC207)-SUMIF($D$12:$D$2012,$D208,AB$12:AB$2012),AP208),2))),"")</f>
        <v/>
      </c>
      <c r="AD208" s="250" t="str">
        <f>IF(X208&lt;&gt;"",1000 - SUMIF($D$12:$D207,$D208,AD$12:AD207),"")</f>
        <v/>
      </c>
      <c r="AE208" s="252"/>
      <c r="AF208" s="253"/>
      <c r="AG208" s="254"/>
      <c r="AH208" s="255" t="str">
        <f t="shared" si="82"/>
        <v/>
      </c>
      <c r="AI208" s="256"/>
      <c r="AJ208" s="253"/>
      <c r="AK208" s="254"/>
      <c r="AL208" s="255" t="str">
        <f t="shared" si="83"/>
        <v/>
      </c>
      <c r="AM208" s="256"/>
      <c r="AN208" s="253"/>
      <c r="AO208" s="254"/>
      <c r="AP208" s="255" t="str">
        <f t="shared" si="63"/>
        <v/>
      </c>
      <c r="AQ208" s="116"/>
      <c r="AR208" s="116"/>
      <c r="AS208" s="117"/>
      <c r="AT208" s="118"/>
      <c r="AU208" s="119" t="str">
        <f>IF(D208&lt;&gt; "", IF(COUNTIF($D$12:$D208,$D208)&gt;1,0,IF(SUM(N208,U208,AB208)&gt;0,IF(AND(X208="",OR(Q208&lt;&gt;"",J208&lt;&gt;"")),IF(Q208&lt;&gt;"",Q208,IF(J208&lt;&gt;"",J208,0)),IF(AND(Q208&lt;&gt;"",J208&lt;&gt;"",Q208=J208),Q208,X208)),0)),"")</f>
        <v/>
      </c>
      <c r="AV208" s="119" t="str">
        <f>IF(D208&lt;&gt;"",IF(COUNTIF($D$12:$D208,$D208)&gt;1,0,IF(SUM(O208,V208,AC208)&gt;0,IF(AND(X208="",OR(Q208&lt;&gt;"",J208&lt;&gt;"")),IF(Q208&lt;&gt;"",Q208,IF(J208&lt;&gt;"",J208,0)),IF(AND(Q208&lt;&gt;"",J208&lt;&gt;"",Q208=J208),Q208,X208)),0)),"")</f>
        <v/>
      </c>
      <c r="AW208" s="119" t="str">
        <f>IF(D208&lt;&gt;"",IF(COUNTIF($D$12:$D208,$D208)&gt;1,0,IF(SUM(P208,W208,AD208)&gt;0,IF(AND(X208="",OR(Q208&lt;&gt;"",J208&lt;&gt;"")),IF(Q208&lt;&gt;"",Q208,IF(J208&lt;&gt;"",J208,0)),IF(AND(Q208&lt;&gt;"",J208&lt;&gt;"",Q208=J208),Q208,X208)),0)),"")</f>
        <v/>
      </c>
      <c r="AX208" s="118" t="str">
        <f t="shared" si="64"/>
        <v/>
      </c>
      <c r="AY208" s="118" t="str">
        <f t="shared" si="65"/>
        <v/>
      </c>
      <c r="AZ208" s="118" t="str">
        <f t="shared" si="66"/>
        <v/>
      </c>
      <c r="BA208" s="118" t="str">
        <f t="shared" si="67"/>
        <v/>
      </c>
      <c r="BB208" s="118" t="str">
        <f t="shared" si="68"/>
        <v/>
      </c>
      <c r="BC208" s="118" t="str">
        <f t="shared" si="69"/>
        <v/>
      </c>
      <c r="BD208" s="118" t="str">
        <f t="shared" si="70"/>
        <v/>
      </c>
      <c r="BE208" s="118" t="str">
        <f t="shared" si="71"/>
        <v/>
      </c>
      <c r="BF208" s="118" t="str">
        <f t="shared" si="72"/>
        <v/>
      </c>
      <c r="BG208" s="120"/>
      <c r="BH208" s="120" t="str">
        <f t="shared" si="73"/>
        <v/>
      </c>
      <c r="BI208" s="120" t="str">
        <f t="shared" si="74"/>
        <v/>
      </c>
      <c r="BJ208" s="121"/>
      <c r="BK208" s="120" t="str">
        <f t="shared" si="75"/>
        <v/>
      </c>
      <c r="BL208" s="120" t="str">
        <f t="shared" si="76"/>
        <v/>
      </c>
      <c r="BM208" s="120" t="str">
        <f t="shared" si="77"/>
        <v/>
      </c>
      <c r="BN208" s="120" t="str">
        <f t="shared" si="78"/>
        <v/>
      </c>
      <c r="BO208" s="98" t="str">
        <f t="shared" si="79"/>
        <v/>
      </c>
      <c r="BP208" s="98" t="str">
        <f t="shared" si="80"/>
        <v/>
      </c>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c r="CM208" s="98"/>
      <c r="CN208" s="98"/>
      <c r="CO208" s="98"/>
      <c r="CP208" s="98"/>
      <c r="CQ208" s="98"/>
      <c r="CR208" s="98"/>
      <c r="CS208" s="98"/>
    </row>
    <row r="209" spans="1:97" s="4" customFormat="1" ht="18.75" customHeight="1" x14ac:dyDescent="0.2">
      <c r="A209" s="3">
        <f t="shared" si="81"/>
        <v>197</v>
      </c>
      <c r="B209" s="263"/>
      <c r="C209" s="263"/>
      <c r="D209" s="263"/>
      <c r="E209" s="259"/>
      <c r="F209" s="259"/>
      <c r="G209" s="43"/>
      <c r="H209" s="264"/>
      <c r="I209" s="261"/>
      <c r="J209" s="106"/>
      <c r="K209" s="247"/>
      <c r="L209" s="247"/>
      <c r="M209" s="247"/>
      <c r="N209" s="248" t="str">
        <f>IF(AND(K209&lt;&gt;"",L209&lt;&gt;"",J209&lt;&gt;""),ROUND(MIN(IF(OR(J209="OZZ",J209="ZZ"),5000,17300),TRUNC(0.75*(SUMIF($D$12:$D209,$D209,K$12:K209)+SUMIF($D$12:$D209,$D209,L$12:L209)),2)) - SUMIF($D$12:$D208,$D209,N$12:N208),2),"")</f>
        <v/>
      </c>
      <c r="O209" s="249" t="str">
        <f>IF(AND(K209&lt;&gt;"",L209&lt;&gt;"",M209&lt;&gt;"",J209&lt;&gt;"",AH209&lt;&gt;""),IF(OR(J209="OZZ",J209="ZZ"),ROUND(0-SUMIF($D$12:$D208,$D209,O$12:O208),2),IF(M209=0,0,ROUND(MIN(MIN(17300,TRUNC(0.75*(SUMIF($D$12:$D$2012,$D209,K$12:K$2012)+SUMIF($D$12:$D$2012,$D209,L$12:L$2012)),2)+SUMIF($D$12:$D209,$D209,AH$12:AH209))-SUMIF($D$12:$D208,$D209,O$12:O208)-SUMIF($D$12:$D$2012,$D209,N$12:N$2012),AH209),2))),"")</f>
        <v/>
      </c>
      <c r="P209" s="250" t="str">
        <f>IF(J209&lt;&gt;"",1000 - SUMIF($D$12:$D208,$D209,P$12:P208),"")</f>
        <v/>
      </c>
      <c r="Q209" s="106"/>
      <c r="R209" s="247"/>
      <c r="S209" s="247"/>
      <c r="T209" s="247"/>
      <c r="U209" s="248" t="str">
        <f>IF(AND(R209&lt;&gt;"",S209&lt;&gt;"",Q209&lt;&gt;""),ROUND(MIN(IF(OR(Q209="OZZ",Q209="ZZ"),5000,17300),TRUNC(0.75*(SUMIF($D$12:$D209,$D209,R$12:R209)+SUMIF($D$12:$D209,$D209,S$12:S209)),2)) - SUMIF($D$12:$D208,$D209,U$12:U208),2),"")</f>
        <v/>
      </c>
      <c r="V209" s="248" t="str">
        <f>IF(AND(R209&lt;&gt;"",S209&lt;&gt;"",T209&lt;&gt;"",Q209&lt;&gt;"",AL209&lt;&gt;""),IF(OR(Q209="OZZ",Q209="ZZ"),ROUND(0-SUMIF($D$12:$D208,$D209,V$12:V208),2),IF(T209=0,0,ROUND(MIN(MIN(17300,TRUNC(0.75*(SUMIF($D$12:$D$2012,$D209,R$12:R$2012)+SUMIF($D$12:$D$2012,$D209,S$12:S$2012)),2)+SUMIF($D$12:$D209,$D209,AL$12:AL209))-SUMIF($D$12:$D208,$D209,V$12:V208)-SUMIF($D$12:$D$2012,$D209,U$12:U$2012),AL209),2))),"")</f>
        <v/>
      </c>
      <c r="W209" s="250" t="str">
        <f>IF(Q209&lt;&gt;"",1000 - SUMIF($D$12:$D208,$D209,W$12:W208),"")</f>
        <v/>
      </c>
      <c r="X209" s="106"/>
      <c r="Y209" s="247"/>
      <c r="Z209" s="247"/>
      <c r="AA209" s="247"/>
      <c r="AB209" s="248" t="str">
        <f>IF(AND(Y209&lt;&gt;"",Z209&lt;&gt;"",X209&lt;&gt;""),ROUND(MIN(IF(OR(X209="OZZ",X209="ZZ"),5000,17300),TRUNC(0.75*(SUMIF($D$12:$D209,$D209,Y$12:Y209)+SUMIF($D$12:$D209,$D209,Z$12:Z209)),2)) - SUMIF($D$12:$D208,$D209,AB$12:AB208),2),"")</f>
        <v/>
      </c>
      <c r="AC209" s="251" t="str">
        <f>IF(AND(Y209&lt;&gt;"",Z209&lt;&gt;"",AA209&lt;&gt;"",X209&lt;&gt;"",AP209&lt;&gt;""),IF(OR(X209="OZZ",X209="ZZ"),ROUND(0-SUMIF($D$12:$D208,$D209,AC$12:AC208),2),IF(AA209=0,0,ROUND(MIN(MIN(17300,TRUNC(0.75*(SUMIF($D$12:$D$2012,$D209,Y$12:Y$2012)+SUMIF($D$12:$D$2012,$D209,Z$12:Z$2012)),2)+SUMIF($D$12:$D209,$D209,AP$12:AP209))-SUMIF($D$12:$D208,$D209,AC$12:AC208)-SUMIF($D$12:$D$2012,$D209,AB$12:AB$2012),AP209),2))),"")</f>
        <v/>
      </c>
      <c r="AD209" s="250" t="str">
        <f>IF(X209&lt;&gt;"",1000 - SUMIF($D$12:$D208,$D209,AD$12:AD208),"")</f>
        <v/>
      </c>
      <c r="AE209" s="252"/>
      <c r="AF209" s="253"/>
      <c r="AG209" s="254"/>
      <c r="AH209" s="255" t="str">
        <f t="shared" si="82"/>
        <v/>
      </c>
      <c r="AI209" s="256"/>
      <c r="AJ209" s="253"/>
      <c r="AK209" s="254"/>
      <c r="AL209" s="255" t="str">
        <f t="shared" si="83"/>
        <v/>
      </c>
      <c r="AM209" s="256"/>
      <c r="AN209" s="253"/>
      <c r="AO209" s="254"/>
      <c r="AP209" s="255" t="str">
        <f t="shared" si="63"/>
        <v/>
      </c>
      <c r="AQ209" s="116"/>
      <c r="AR209" s="116"/>
      <c r="AS209" s="117"/>
      <c r="AT209" s="118"/>
      <c r="AU209" s="119" t="str">
        <f>IF(D209&lt;&gt; "", IF(COUNTIF($D$12:$D209,$D209)&gt;1,0,IF(SUM(N209,U209,AB209)&gt;0,IF(AND(X209="",OR(Q209&lt;&gt;"",J209&lt;&gt;"")),IF(Q209&lt;&gt;"",Q209,IF(J209&lt;&gt;"",J209,0)),IF(AND(Q209&lt;&gt;"",J209&lt;&gt;"",Q209=J209),Q209,X209)),0)),"")</f>
        <v/>
      </c>
      <c r="AV209" s="119" t="str">
        <f>IF(D209&lt;&gt;"",IF(COUNTIF($D$12:$D209,$D209)&gt;1,0,IF(SUM(O209,V209,AC209)&gt;0,IF(AND(X209="",OR(Q209&lt;&gt;"",J209&lt;&gt;"")),IF(Q209&lt;&gt;"",Q209,IF(J209&lt;&gt;"",J209,0)),IF(AND(Q209&lt;&gt;"",J209&lt;&gt;"",Q209=J209),Q209,X209)),0)),"")</f>
        <v/>
      </c>
      <c r="AW209" s="119" t="str">
        <f>IF(D209&lt;&gt;"",IF(COUNTIF($D$12:$D209,$D209)&gt;1,0,IF(SUM(P209,W209,AD209)&gt;0,IF(AND(X209="",OR(Q209&lt;&gt;"",J209&lt;&gt;"")),IF(Q209&lt;&gt;"",Q209,IF(J209&lt;&gt;"",J209,0)),IF(AND(Q209&lt;&gt;"",J209&lt;&gt;"",Q209=J209),Q209,X209)),0)),"")</f>
        <v/>
      </c>
      <c r="AX209" s="118" t="str">
        <f t="shared" si="64"/>
        <v/>
      </c>
      <c r="AY209" s="118" t="str">
        <f t="shared" si="65"/>
        <v/>
      </c>
      <c r="AZ209" s="118" t="str">
        <f t="shared" si="66"/>
        <v/>
      </c>
      <c r="BA209" s="118" t="str">
        <f t="shared" si="67"/>
        <v/>
      </c>
      <c r="BB209" s="118" t="str">
        <f t="shared" si="68"/>
        <v/>
      </c>
      <c r="BC209" s="118" t="str">
        <f t="shared" si="69"/>
        <v/>
      </c>
      <c r="BD209" s="118" t="str">
        <f t="shared" si="70"/>
        <v/>
      </c>
      <c r="BE209" s="118" t="str">
        <f t="shared" si="71"/>
        <v/>
      </c>
      <c r="BF209" s="118" t="str">
        <f t="shared" si="72"/>
        <v/>
      </c>
      <c r="BG209" s="120"/>
      <c r="BH209" s="120" t="str">
        <f t="shared" si="73"/>
        <v/>
      </c>
      <c r="BI209" s="120" t="str">
        <f t="shared" si="74"/>
        <v/>
      </c>
      <c r="BJ209" s="121"/>
      <c r="BK209" s="120" t="str">
        <f t="shared" si="75"/>
        <v/>
      </c>
      <c r="BL209" s="120" t="str">
        <f t="shared" si="76"/>
        <v/>
      </c>
      <c r="BM209" s="120" t="str">
        <f t="shared" si="77"/>
        <v/>
      </c>
      <c r="BN209" s="120" t="str">
        <f t="shared" si="78"/>
        <v/>
      </c>
      <c r="BO209" s="98" t="str">
        <f t="shared" si="79"/>
        <v/>
      </c>
      <c r="BP209" s="98" t="str">
        <f t="shared" si="80"/>
        <v/>
      </c>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c r="CM209" s="98"/>
      <c r="CN209" s="98"/>
      <c r="CO209" s="98"/>
      <c r="CP209" s="98"/>
      <c r="CQ209" s="98"/>
      <c r="CR209" s="98"/>
      <c r="CS209" s="98"/>
    </row>
    <row r="210" spans="1:97" s="4" customFormat="1" ht="18.75" customHeight="1" x14ac:dyDescent="0.2">
      <c r="A210" s="3">
        <f t="shared" si="81"/>
        <v>198</v>
      </c>
      <c r="B210" s="263"/>
      <c r="C210" s="263"/>
      <c r="D210" s="263"/>
      <c r="E210" s="259"/>
      <c r="F210" s="259"/>
      <c r="G210" s="43"/>
      <c r="H210" s="264"/>
      <c r="I210" s="261"/>
      <c r="J210" s="106"/>
      <c r="K210" s="247"/>
      <c r="L210" s="247"/>
      <c r="M210" s="247"/>
      <c r="N210" s="248" t="str">
        <f>IF(AND(K210&lt;&gt;"",L210&lt;&gt;"",J210&lt;&gt;""),ROUND(MIN(IF(OR(J210="OZZ",J210="ZZ"),5000,17300),TRUNC(0.75*(SUMIF($D$12:$D210,$D210,K$12:K210)+SUMIF($D$12:$D210,$D210,L$12:L210)),2)) - SUMIF($D$12:$D209,$D210,N$12:N209),2),"")</f>
        <v/>
      </c>
      <c r="O210" s="249" t="str">
        <f>IF(AND(K210&lt;&gt;"",L210&lt;&gt;"",M210&lt;&gt;"",J210&lt;&gt;"",AH210&lt;&gt;""),IF(OR(J210="OZZ",J210="ZZ"),ROUND(0-SUMIF($D$12:$D209,$D210,O$12:O209),2),IF(M210=0,0,ROUND(MIN(MIN(17300,TRUNC(0.75*(SUMIF($D$12:$D$2012,$D210,K$12:K$2012)+SUMIF($D$12:$D$2012,$D210,L$12:L$2012)),2)+SUMIF($D$12:$D210,$D210,AH$12:AH210))-SUMIF($D$12:$D209,$D210,O$12:O209)-SUMIF($D$12:$D$2012,$D210,N$12:N$2012),AH210),2))),"")</f>
        <v/>
      </c>
      <c r="P210" s="250" t="str">
        <f>IF(J210&lt;&gt;"",1000 - SUMIF($D$12:$D209,$D210,P$12:P209),"")</f>
        <v/>
      </c>
      <c r="Q210" s="106"/>
      <c r="R210" s="247"/>
      <c r="S210" s="247"/>
      <c r="T210" s="247"/>
      <c r="U210" s="248" t="str">
        <f>IF(AND(R210&lt;&gt;"",S210&lt;&gt;"",Q210&lt;&gt;""),ROUND(MIN(IF(OR(Q210="OZZ",Q210="ZZ"),5000,17300),TRUNC(0.75*(SUMIF($D$12:$D210,$D210,R$12:R210)+SUMIF($D$12:$D210,$D210,S$12:S210)),2)) - SUMIF($D$12:$D209,$D210,U$12:U209),2),"")</f>
        <v/>
      </c>
      <c r="V210" s="248" t="str">
        <f>IF(AND(R210&lt;&gt;"",S210&lt;&gt;"",T210&lt;&gt;"",Q210&lt;&gt;"",AL210&lt;&gt;""),IF(OR(Q210="OZZ",Q210="ZZ"),ROUND(0-SUMIF($D$12:$D209,$D210,V$12:V209),2),IF(T210=0,0,ROUND(MIN(MIN(17300,TRUNC(0.75*(SUMIF($D$12:$D$2012,$D210,R$12:R$2012)+SUMIF($D$12:$D$2012,$D210,S$12:S$2012)),2)+SUMIF($D$12:$D210,$D210,AL$12:AL210))-SUMIF($D$12:$D209,$D210,V$12:V209)-SUMIF($D$12:$D$2012,$D210,U$12:U$2012),AL210),2))),"")</f>
        <v/>
      </c>
      <c r="W210" s="250" t="str">
        <f>IF(Q210&lt;&gt;"",1000 - SUMIF($D$12:$D209,$D210,W$12:W209),"")</f>
        <v/>
      </c>
      <c r="X210" s="106"/>
      <c r="Y210" s="247"/>
      <c r="Z210" s="247"/>
      <c r="AA210" s="247"/>
      <c r="AB210" s="248" t="str">
        <f>IF(AND(Y210&lt;&gt;"",Z210&lt;&gt;"",X210&lt;&gt;""),ROUND(MIN(IF(OR(X210="OZZ",X210="ZZ"),5000,17300),TRUNC(0.75*(SUMIF($D$12:$D210,$D210,Y$12:Y210)+SUMIF($D$12:$D210,$D210,Z$12:Z210)),2)) - SUMIF($D$12:$D209,$D210,AB$12:AB209),2),"")</f>
        <v/>
      </c>
      <c r="AC210" s="251" t="str">
        <f>IF(AND(Y210&lt;&gt;"",Z210&lt;&gt;"",AA210&lt;&gt;"",X210&lt;&gt;"",AP210&lt;&gt;""),IF(OR(X210="OZZ",X210="ZZ"),ROUND(0-SUMIF($D$12:$D209,$D210,AC$12:AC209),2),IF(AA210=0,0,ROUND(MIN(MIN(17300,TRUNC(0.75*(SUMIF($D$12:$D$2012,$D210,Y$12:Y$2012)+SUMIF($D$12:$D$2012,$D210,Z$12:Z$2012)),2)+SUMIF($D$12:$D210,$D210,AP$12:AP210))-SUMIF($D$12:$D209,$D210,AC$12:AC209)-SUMIF($D$12:$D$2012,$D210,AB$12:AB$2012),AP210),2))),"")</f>
        <v/>
      </c>
      <c r="AD210" s="250" t="str">
        <f>IF(X210&lt;&gt;"",1000 - SUMIF($D$12:$D209,$D210,AD$12:AD209),"")</f>
        <v/>
      </c>
      <c r="AE210" s="252"/>
      <c r="AF210" s="253"/>
      <c r="AG210" s="254"/>
      <c r="AH210" s="255" t="str">
        <f t="shared" si="82"/>
        <v/>
      </c>
      <c r="AI210" s="256"/>
      <c r="AJ210" s="253"/>
      <c r="AK210" s="254"/>
      <c r="AL210" s="255" t="str">
        <f t="shared" si="83"/>
        <v/>
      </c>
      <c r="AM210" s="256"/>
      <c r="AN210" s="253"/>
      <c r="AO210" s="254"/>
      <c r="AP210" s="255" t="str">
        <f t="shared" si="63"/>
        <v/>
      </c>
      <c r="AQ210" s="116"/>
      <c r="AR210" s="116"/>
      <c r="AS210" s="117"/>
      <c r="AT210" s="118"/>
      <c r="AU210" s="119" t="str">
        <f>IF(D210&lt;&gt; "", IF(COUNTIF($D$12:$D210,$D210)&gt;1,0,IF(SUM(N210,U210,AB210)&gt;0,IF(AND(X210="",OR(Q210&lt;&gt;"",J210&lt;&gt;"")),IF(Q210&lt;&gt;"",Q210,IF(J210&lt;&gt;"",J210,0)),IF(AND(Q210&lt;&gt;"",J210&lt;&gt;"",Q210=J210),Q210,X210)),0)),"")</f>
        <v/>
      </c>
      <c r="AV210" s="119" t="str">
        <f>IF(D210&lt;&gt;"",IF(COUNTIF($D$12:$D210,$D210)&gt;1,0,IF(SUM(O210,V210,AC210)&gt;0,IF(AND(X210="",OR(Q210&lt;&gt;"",J210&lt;&gt;"")),IF(Q210&lt;&gt;"",Q210,IF(J210&lt;&gt;"",J210,0)),IF(AND(Q210&lt;&gt;"",J210&lt;&gt;"",Q210=J210),Q210,X210)),0)),"")</f>
        <v/>
      </c>
      <c r="AW210" s="119" t="str">
        <f>IF(D210&lt;&gt;"",IF(COUNTIF($D$12:$D210,$D210)&gt;1,0,IF(SUM(P210,W210,AD210)&gt;0,IF(AND(X210="",OR(Q210&lt;&gt;"",J210&lt;&gt;"")),IF(Q210&lt;&gt;"",Q210,IF(J210&lt;&gt;"",J210,0)),IF(AND(Q210&lt;&gt;"",J210&lt;&gt;"",Q210=J210),Q210,X210)),0)),"")</f>
        <v/>
      </c>
      <c r="AX210" s="118" t="str">
        <f t="shared" si="64"/>
        <v/>
      </c>
      <c r="AY210" s="118" t="str">
        <f t="shared" si="65"/>
        <v/>
      </c>
      <c r="AZ210" s="118" t="str">
        <f t="shared" si="66"/>
        <v/>
      </c>
      <c r="BA210" s="118" t="str">
        <f t="shared" si="67"/>
        <v/>
      </c>
      <c r="BB210" s="118" t="str">
        <f t="shared" si="68"/>
        <v/>
      </c>
      <c r="BC210" s="118" t="str">
        <f t="shared" si="69"/>
        <v/>
      </c>
      <c r="BD210" s="118" t="str">
        <f t="shared" si="70"/>
        <v/>
      </c>
      <c r="BE210" s="118" t="str">
        <f t="shared" si="71"/>
        <v/>
      </c>
      <c r="BF210" s="118" t="str">
        <f t="shared" si="72"/>
        <v/>
      </c>
      <c r="BG210" s="120"/>
      <c r="BH210" s="120" t="str">
        <f t="shared" si="73"/>
        <v/>
      </c>
      <c r="BI210" s="120" t="str">
        <f t="shared" si="74"/>
        <v/>
      </c>
      <c r="BJ210" s="121"/>
      <c r="BK210" s="120" t="str">
        <f t="shared" si="75"/>
        <v/>
      </c>
      <c r="BL210" s="120" t="str">
        <f t="shared" si="76"/>
        <v/>
      </c>
      <c r="BM210" s="120" t="str">
        <f t="shared" si="77"/>
        <v/>
      </c>
      <c r="BN210" s="120" t="str">
        <f t="shared" si="78"/>
        <v/>
      </c>
      <c r="BO210" s="98" t="str">
        <f t="shared" si="79"/>
        <v/>
      </c>
      <c r="BP210" s="98" t="str">
        <f t="shared" si="80"/>
        <v/>
      </c>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c r="CM210" s="98"/>
      <c r="CN210" s="98"/>
      <c r="CO210" s="98"/>
      <c r="CP210" s="98"/>
      <c r="CQ210" s="98"/>
      <c r="CR210" s="98"/>
      <c r="CS210" s="98"/>
    </row>
    <row r="211" spans="1:97" s="4" customFormat="1" ht="18.75" customHeight="1" x14ac:dyDescent="0.2">
      <c r="A211" s="3">
        <f t="shared" si="81"/>
        <v>199</v>
      </c>
      <c r="B211" s="263"/>
      <c r="C211" s="263"/>
      <c r="D211" s="263"/>
      <c r="E211" s="259"/>
      <c r="F211" s="259"/>
      <c r="G211" s="43"/>
      <c r="H211" s="264"/>
      <c r="I211" s="261"/>
      <c r="J211" s="106"/>
      <c r="K211" s="247"/>
      <c r="L211" s="247"/>
      <c r="M211" s="247"/>
      <c r="N211" s="248" t="str">
        <f>IF(AND(K211&lt;&gt;"",L211&lt;&gt;"",J211&lt;&gt;""),ROUND(MIN(IF(OR(J211="OZZ",J211="ZZ"),5000,17300),TRUNC(0.75*(SUMIF($D$12:$D211,$D211,K$12:K211)+SUMIF($D$12:$D211,$D211,L$12:L211)),2)) - SUMIF($D$12:$D210,$D211,N$12:N210),2),"")</f>
        <v/>
      </c>
      <c r="O211" s="249" t="str">
        <f>IF(AND(K211&lt;&gt;"",L211&lt;&gt;"",M211&lt;&gt;"",J211&lt;&gt;"",AH211&lt;&gt;""),IF(OR(J211="OZZ",J211="ZZ"),ROUND(0-SUMIF($D$12:$D210,$D211,O$12:O210),2),IF(M211=0,0,ROUND(MIN(MIN(17300,TRUNC(0.75*(SUMIF($D$12:$D$2012,$D211,K$12:K$2012)+SUMIF($D$12:$D$2012,$D211,L$12:L$2012)),2)+SUMIF($D$12:$D211,$D211,AH$12:AH211))-SUMIF($D$12:$D210,$D211,O$12:O210)-SUMIF($D$12:$D$2012,$D211,N$12:N$2012),AH211),2))),"")</f>
        <v/>
      </c>
      <c r="P211" s="250" t="str">
        <f>IF(J211&lt;&gt;"",1000 - SUMIF($D$12:$D210,$D211,P$12:P210),"")</f>
        <v/>
      </c>
      <c r="Q211" s="106"/>
      <c r="R211" s="247"/>
      <c r="S211" s="247"/>
      <c r="T211" s="247"/>
      <c r="U211" s="248" t="str">
        <f>IF(AND(R211&lt;&gt;"",S211&lt;&gt;"",Q211&lt;&gt;""),ROUND(MIN(IF(OR(Q211="OZZ",Q211="ZZ"),5000,17300),TRUNC(0.75*(SUMIF($D$12:$D211,$D211,R$12:R211)+SUMIF($D$12:$D211,$D211,S$12:S211)),2)) - SUMIF($D$12:$D210,$D211,U$12:U210),2),"")</f>
        <v/>
      </c>
      <c r="V211" s="248" t="str">
        <f>IF(AND(R211&lt;&gt;"",S211&lt;&gt;"",T211&lt;&gt;"",Q211&lt;&gt;"",AL211&lt;&gt;""),IF(OR(Q211="OZZ",Q211="ZZ"),ROUND(0-SUMIF($D$12:$D210,$D211,V$12:V210),2),IF(T211=0,0,ROUND(MIN(MIN(17300,TRUNC(0.75*(SUMIF($D$12:$D$2012,$D211,R$12:R$2012)+SUMIF($D$12:$D$2012,$D211,S$12:S$2012)),2)+SUMIF($D$12:$D211,$D211,AL$12:AL211))-SUMIF($D$12:$D210,$D211,V$12:V210)-SUMIF($D$12:$D$2012,$D211,U$12:U$2012),AL211),2))),"")</f>
        <v/>
      </c>
      <c r="W211" s="250" t="str">
        <f>IF(Q211&lt;&gt;"",1000 - SUMIF($D$12:$D210,$D211,W$12:W210),"")</f>
        <v/>
      </c>
      <c r="X211" s="106"/>
      <c r="Y211" s="247"/>
      <c r="Z211" s="247"/>
      <c r="AA211" s="247"/>
      <c r="AB211" s="248" t="str">
        <f>IF(AND(Y211&lt;&gt;"",Z211&lt;&gt;"",X211&lt;&gt;""),ROUND(MIN(IF(OR(X211="OZZ",X211="ZZ"),5000,17300),TRUNC(0.75*(SUMIF($D$12:$D211,$D211,Y$12:Y211)+SUMIF($D$12:$D211,$D211,Z$12:Z211)),2)) - SUMIF($D$12:$D210,$D211,AB$12:AB210),2),"")</f>
        <v/>
      </c>
      <c r="AC211" s="251" t="str">
        <f>IF(AND(Y211&lt;&gt;"",Z211&lt;&gt;"",AA211&lt;&gt;"",X211&lt;&gt;"",AP211&lt;&gt;""),IF(OR(X211="OZZ",X211="ZZ"),ROUND(0-SUMIF($D$12:$D210,$D211,AC$12:AC210),2),IF(AA211=0,0,ROUND(MIN(MIN(17300,TRUNC(0.75*(SUMIF($D$12:$D$2012,$D211,Y$12:Y$2012)+SUMIF($D$12:$D$2012,$D211,Z$12:Z$2012)),2)+SUMIF($D$12:$D211,$D211,AP$12:AP211))-SUMIF($D$12:$D210,$D211,AC$12:AC210)-SUMIF($D$12:$D$2012,$D211,AB$12:AB$2012),AP211),2))),"")</f>
        <v/>
      </c>
      <c r="AD211" s="250" t="str">
        <f>IF(X211&lt;&gt;"",1000 - SUMIF($D$12:$D210,$D211,AD$12:AD210),"")</f>
        <v/>
      </c>
      <c r="AE211" s="252"/>
      <c r="AF211" s="253"/>
      <c r="AG211" s="254"/>
      <c r="AH211" s="255" t="str">
        <f t="shared" si="82"/>
        <v/>
      </c>
      <c r="AI211" s="256"/>
      <c r="AJ211" s="253"/>
      <c r="AK211" s="254"/>
      <c r="AL211" s="255" t="str">
        <f t="shared" si="83"/>
        <v/>
      </c>
      <c r="AM211" s="256"/>
      <c r="AN211" s="253"/>
      <c r="AO211" s="254"/>
      <c r="AP211" s="255" t="str">
        <f t="shared" si="63"/>
        <v/>
      </c>
      <c r="AQ211" s="116"/>
      <c r="AR211" s="116"/>
      <c r="AS211" s="117"/>
      <c r="AT211" s="118"/>
      <c r="AU211" s="119" t="str">
        <f>IF(D211&lt;&gt; "", IF(COUNTIF($D$12:$D211,$D211)&gt;1,0,IF(SUM(N211,U211,AB211)&gt;0,IF(AND(X211="",OR(Q211&lt;&gt;"",J211&lt;&gt;"")),IF(Q211&lt;&gt;"",Q211,IF(J211&lt;&gt;"",J211,0)),IF(AND(Q211&lt;&gt;"",J211&lt;&gt;"",Q211=J211),Q211,X211)),0)),"")</f>
        <v/>
      </c>
      <c r="AV211" s="119" t="str">
        <f>IF(D211&lt;&gt;"",IF(COUNTIF($D$12:$D211,$D211)&gt;1,0,IF(SUM(O211,V211,AC211)&gt;0,IF(AND(X211="",OR(Q211&lt;&gt;"",J211&lt;&gt;"")),IF(Q211&lt;&gt;"",Q211,IF(J211&lt;&gt;"",J211,0)),IF(AND(Q211&lt;&gt;"",J211&lt;&gt;"",Q211=J211),Q211,X211)),0)),"")</f>
        <v/>
      </c>
      <c r="AW211" s="119" t="str">
        <f>IF(D211&lt;&gt;"",IF(COUNTIF($D$12:$D211,$D211)&gt;1,0,IF(SUM(P211,W211,AD211)&gt;0,IF(AND(X211="",OR(Q211&lt;&gt;"",J211&lt;&gt;"")),IF(Q211&lt;&gt;"",Q211,IF(J211&lt;&gt;"",J211,0)),IF(AND(Q211&lt;&gt;"",J211&lt;&gt;"",Q211=J211),Q211,X211)),0)),"")</f>
        <v/>
      </c>
      <c r="AX211" s="118" t="str">
        <f t="shared" si="64"/>
        <v/>
      </c>
      <c r="AY211" s="118" t="str">
        <f t="shared" si="65"/>
        <v/>
      </c>
      <c r="AZ211" s="118" t="str">
        <f t="shared" si="66"/>
        <v/>
      </c>
      <c r="BA211" s="118" t="str">
        <f t="shared" si="67"/>
        <v/>
      </c>
      <c r="BB211" s="118" t="str">
        <f t="shared" si="68"/>
        <v/>
      </c>
      <c r="BC211" s="118" t="str">
        <f t="shared" si="69"/>
        <v/>
      </c>
      <c r="BD211" s="118" t="str">
        <f t="shared" si="70"/>
        <v/>
      </c>
      <c r="BE211" s="118" t="str">
        <f t="shared" si="71"/>
        <v/>
      </c>
      <c r="BF211" s="118" t="str">
        <f t="shared" si="72"/>
        <v/>
      </c>
      <c r="BG211" s="120"/>
      <c r="BH211" s="120" t="str">
        <f t="shared" si="73"/>
        <v/>
      </c>
      <c r="BI211" s="120" t="str">
        <f t="shared" si="74"/>
        <v/>
      </c>
      <c r="BJ211" s="121"/>
      <c r="BK211" s="120" t="str">
        <f t="shared" si="75"/>
        <v/>
      </c>
      <c r="BL211" s="120" t="str">
        <f t="shared" si="76"/>
        <v/>
      </c>
      <c r="BM211" s="120" t="str">
        <f t="shared" si="77"/>
        <v/>
      </c>
      <c r="BN211" s="120" t="str">
        <f t="shared" si="78"/>
        <v/>
      </c>
      <c r="BO211" s="98" t="str">
        <f t="shared" si="79"/>
        <v/>
      </c>
      <c r="BP211" s="98" t="str">
        <f t="shared" si="80"/>
        <v/>
      </c>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row>
    <row r="212" spans="1:97" s="4" customFormat="1" ht="18.75" customHeight="1" x14ac:dyDescent="0.2">
      <c r="A212" s="3">
        <f t="shared" si="81"/>
        <v>200</v>
      </c>
      <c r="B212" s="263"/>
      <c r="C212" s="263"/>
      <c r="D212" s="263"/>
      <c r="E212" s="259"/>
      <c r="F212" s="259"/>
      <c r="G212" s="43"/>
      <c r="H212" s="264"/>
      <c r="I212" s="261"/>
      <c r="J212" s="106"/>
      <c r="K212" s="247"/>
      <c r="L212" s="247"/>
      <c r="M212" s="247"/>
      <c r="N212" s="248" t="str">
        <f>IF(AND(K212&lt;&gt;"",L212&lt;&gt;"",J212&lt;&gt;""),ROUND(MIN(IF(OR(J212="OZZ",J212="ZZ"),5000,17300),TRUNC(0.75*(SUMIF($D$12:$D212,$D212,K$12:K212)+SUMIF($D$12:$D212,$D212,L$12:L212)),2)) - SUMIF($D$12:$D211,$D212,N$12:N211),2),"")</f>
        <v/>
      </c>
      <c r="O212" s="249" t="str">
        <f>IF(AND(K212&lt;&gt;"",L212&lt;&gt;"",M212&lt;&gt;"",J212&lt;&gt;"",AH212&lt;&gt;""),IF(OR(J212="OZZ",J212="ZZ"),ROUND(0-SUMIF($D$12:$D211,$D212,O$12:O211),2),IF(M212=0,0,ROUND(MIN(MIN(17300,TRUNC(0.75*(SUMIF($D$12:$D$2012,$D212,K$12:K$2012)+SUMIF($D$12:$D$2012,$D212,L$12:L$2012)),2)+SUMIF($D$12:$D212,$D212,AH$12:AH212))-SUMIF($D$12:$D211,$D212,O$12:O211)-SUMIF($D$12:$D$2012,$D212,N$12:N$2012),AH212),2))),"")</f>
        <v/>
      </c>
      <c r="P212" s="250" t="str">
        <f>IF(J212&lt;&gt;"",1000 - SUMIF($D$12:$D211,$D212,P$12:P211),"")</f>
        <v/>
      </c>
      <c r="Q212" s="106"/>
      <c r="R212" s="247"/>
      <c r="S212" s="247"/>
      <c r="T212" s="247"/>
      <c r="U212" s="248" t="str">
        <f>IF(AND(R212&lt;&gt;"",S212&lt;&gt;"",Q212&lt;&gt;""),ROUND(MIN(IF(OR(Q212="OZZ",Q212="ZZ"),5000,17300),TRUNC(0.75*(SUMIF($D$12:$D212,$D212,R$12:R212)+SUMIF($D$12:$D212,$D212,S$12:S212)),2)) - SUMIF($D$12:$D211,$D212,U$12:U211),2),"")</f>
        <v/>
      </c>
      <c r="V212" s="248" t="str">
        <f>IF(AND(R212&lt;&gt;"",S212&lt;&gt;"",T212&lt;&gt;"",Q212&lt;&gt;"",AL212&lt;&gt;""),IF(OR(Q212="OZZ",Q212="ZZ"),ROUND(0-SUMIF($D$12:$D211,$D212,V$12:V211),2),IF(T212=0,0,ROUND(MIN(MIN(17300,TRUNC(0.75*(SUMIF($D$12:$D$2012,$D212,R$12:R$2012)+SUMIF($D$12:$D$2012,$D212,S$12:S$2012)),2)+SUMIF($D$12:$D212,$D212,AL$12:AL212))-SUMIF($D$12:$D211,$D212,V$12:V211)-SUMIF($D$12:$D$2012,$D212,U$12:U$2012),AL212),2))),"")</f>
        <v/>
      </c>
      <c r="W212" s="250" t="str">
        <f>IF(Q212&lt;&gt;"",1000 - SUMIF($D$12:$D211,$D212,W$12:W211),"")</f>
        <v/>
      </c>
      <c r="X212" s="106"/>
      <c r="Y212" s="247"/>
      <c r="Z212" s="247"/>
      <c r="AA212" s="247"/>
      <c r="AB212" s="248" t="str">
        <f>IF(AND(Y212&lt;&gt;"",Z212&lt;&gt;"",X212&lt;&gt;""),ROUND(MIN(IF(OR(X212="OZZ",X212="ZZ"),5000,17300),TRUNC(0.75*(SUMIF($D$12:$D212,$D212,Y$12:Y212)+SUMIF($D$12:$D212,$D212,Z$12:Z212)),2)) - SUMIF($D$12:$D211,$D212,AB$12:AB211),2),"")</f>
        <v/>
      </c>
      <c r="AC212" s="251" t="str">
        <f>IF(AND(Y212&lt;&gt;"",Z212&lt;&gt;"",AA212&lt;&gt;"",X212&lt;&gt;"",AP212&lt;&gt;""),IF(OR(X212="OZZ",X212="ZZ"),ROUND(0-SUMIF($D$12:$D211,$D212,AC$12:AC211),2),IF(AA212=0,0,ROUND(MIN(MIN(17300,TRUNC(0.75*(SUMIF($D$12:$D$2012,$D212,Y$12:Y$2012)+SUMIF($D$12:$D$2012,$D212,Z$12:Z$2012)),2)+SUMIF($D$12:$D212,$D212,AP$12:AP212))-SUMIF($D$12:$D211,$D212,AC$12:AC211)-SUMIF($D$12:$D$2012,$D212,AB$12:AB$2012),AP212),2))),"")</f>
        <v/>
      </c>
      <c r="AD212" s="250" t="str">
        <f>IF(X212&lt;&gt;"",1000 - SUMIF($D$12:$D211,$D212,AD$12:AD211),"")</f>
        <v/>
      </c>
      <c r="AE212" s="252"/>
      <c r="AF212" s="253"/>
      <c r="AG212" s="254"/>
      <c r="AH212" s="255" t="str">
        <f t="shared" si="82"/>
        <v/>
      </c>
      <c r="AI212" s="256"/>
      <c r="AJ212" s="253"/>
      <c r="AK212" s="254"/>
      <c r="AL212" s="255" t="str">
        <f t="shared" si="83"/>
        <v/>
      </c>
      <c r="AM212" s="256"/>
      <c r="AN212" s="253"/>
      <c r="AO212" s="254"/>
      <c r="AP212" s="255" t="str">
        <f t="shared" si="63"/>
        <v/>
      </c>
      <c r="AQ212" s="116"/>
      <c r="AR212" s="116"/>
      <c r="AS212" s="117"/>
      <c r="AT212" s="118"/>
      <c r="AU212" s="119" t="str">
        <f>IF(D212&lt;&gt; "", IF(COUNTIF($D$12:$D212,$D212)&gt;1,0,IF(SUM(N212,U212,AB212)&gt;0,IF(AND(X212="",OR(Q212&lt;&gt;"",J212&lt;&gt;"")),IF(Q212&lt;&gt;"",Q212,IF(J212&lt;&gt;"",J212,0)),IF(AND(Q212&lt;&gt;"",J212&lt;&gt;"",Q212=J212),Q212,X212)),0)),"")</f>
        <v/>
      </c>
      <c r="AV212" s="119" t="str">
        <f>IF(D212&lt;&gt;"",IF(COUNTIF($D$12:$D212,$D212)&gt;1,0,IF(SUM(O212,V212,AC212)&gt;0,IF(AND(X212="",OR(Q212&lt;&gt;"",J212&lt;&gt;"")),IF(Q212&lt;&gt;"",Q212,IF(J212&lt;&gt;"",J212,0)),IF(AND(Q212&lt;&gt;"",J212&lt;&gt;"",Q212=J212),Q212,X212)),0)),"")</f>
        <v/>
      </c>
      <c r="AW212" s="119" t="str">
        <f>IF(D212&lt;&gt;"",IF(COUNTIF($D$12:$D212,$D212)&gt;1,0,IF(SUM(P212,W212,AD212)&gt;0,IF(AND(X212="",OR(Q212&lt;&gt;"",J212&lt;&gt;"")),IF(Q212&lt;&gt;"",Q212,IF(J212&lt;&gt;"",J212,0)),IF(AND(Q212&lt;&gt;"",J212&lt;&gt;"",Q212=J212),Q212,X212)),0)),"")</f>
        <v/>
      </c>
      <c r="AX212" s="118" t="str">
        <f t="shared" si="64"/>
        <v/>
      </c>
      <c r="AY212" s="118" t="str">
        <f t="shared" si="65"/>
        <v/>
      </c>
      <c r="AZ212" s="118" t="str">
        <f t="shared" si="66"/>
        <v/>
      </c>
      <c r="BA212" s="118" t="str">
        <f t="shared" si="67"/>
        <v/>
      </c>
      <c r="BB212" s="118" t="str">
        <f t="shared" si="68"/>
        <v/>
      </c>
      <c r="BC212" s="118" t="str">
        <f t="shared" si="69"/>
        <v/>
      </c>
      <c r="BD212" s="118" t="str">
        <f t="shared" si="70"/>
        <v/>
      </c>
      <c r="BE212" s="118" t="str">
        <f t="shared" si="71"/>
        <v/>
      </c>
      <c r="BF212" s="118" t="str">
        <f t="shared" si="72"/>
        <v/>
      </c>
      <c r="BG212" s="120"/>
      <c r="BH212" s="120" t="str">
        <f t="shared" si="73"/>
        <v/>
      </c>
      <c r="BI212" s="120" t="str">
        <f t="shared" si="74"/>
        <v/>
      </c>
      <c r="BJ212" s="121"/>
      <c r="BK212" s="120" t="str">
        <f t="shared" si="75"/>
        <v/>
      </c>
      <c r="BL212" s="120" t="str">
        <f t="shared" si="76"/>
        <v/>
      </c>
      <c r="BM212" s="120" t="str">
        <f t="shared" si="77"/>
        <v/>
      </c>
      <c r="BN212" s="120" t="str">
        <f t="shared" si="78"/>
        <v/>
      </c>
      <c r="BO212" s="98" t="str">
        <f t="shared" si="79"/>
        <v/>
      </c>
      <c r="BP212" s="98" t="str">
        <f t="shared" si="80"/>
        <v/>
      </c>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row>
    <row r="213" spans="1:97" s="4" customFormat="1" ht="18.75" customHeight="1" x14ac:dyDescent="0.2">
      <c r="A213" s="3">
        <f t="shared" si="81"/>
        <v>201</v>
      </c>
      <c r="B213" s="262"/>
      <c r="C213" s="263"/>
      <c r="D213" s="263"/>
      <c r="E213" s="259"/>
      <c r="F213" s="259"/>
      <c r="G213" s="43"/>
      <c r="H213" s="264"/>
      <c r="I213" s="261"/>
      <c r="J213" s="106"/>
      <c r="K213" s="247"/>
      <c r="L213" s="247"/>
      <c r="M213" s="247"/>
      <c r="N213" s="248" t="str">
        <f>IF(AND(K213&lt;&gt;"",L213&lt;&gt;"",J213&lt;&gt;""),ROUND(MIN(IF(OR(J213="OZZ",J213="ZZ"),5000,17300),TRUNC(0.75*(SUMIF($D$12:$D213,$D213,K$12:K213)+SUMIF($D$12:$D213,$D213,L$12:L213)),2)) - SUMIF($D$12:$D212,$D213,N$12:N212),2),"")</f>
        <v/>
      </c>
      <c r="O213" s="249" t="str">
        <f>IF(AND(K213&lt;&gt;"",L213&lt;&gt;"",M213&lt;&gt;"",J213&lt;&gt;"",AH213&lt;&gt;""),IF(OR(J213="OZZ",J213="ZZ"),ROUND(0-SUMIF($D$12:$D212,$D213,O$12:O212),2),IF(M213=0,0,ROUND(MIN(MIN(17300,TRUNC(0.75*(SUMIF($D$12:$D$2012,$D213,K$12:K$2012)+SUMIF($D$12:$D$2012,$D213,L$12:L$2012)),2)+SUMIF($D$12:$D213,$D213,AH$12:AH213))-SUMIF($D$12:$D212,$D213,O$12:O212)-SUMIF($D$12:$D$2012,$D213,N$12:N$2012),AH213),2))),"")</f>
        <v/>
      </c>
      <c r="P213" s="250" t="str">
        <f>IF(J213&lt;&gt;"",1000 - SUMIF($D$12:$D212,$D213,P$12:P212),"")</f>
        <v/>
      </c>
      <c r="Q213" s="106"/>
      <c r="R213" s="247"/>
      <c r="S213" s="247"/>
      <c r="T213" s="247"/>
      <c r="U213" s="248" t="str">
        <f>IF(AND(R213&lt;&gt;"",S213&lt;&gt;"",Q213&lt;&gt;""),ROUND(MIN(IF(OR(Q213="OZZ",Q213="ZZ"),5000,17300),TRUNC(0.75*(SUMIF($D$12:$D213,$D213,R$12:R213)+SUMIF($D$12:$D213,$D213,S$12:S213)),2)) - SUMIF($D$12:$D212,$D213,U$12:U212),2),"")</f>
        <v/>
      </c>
      <c r="V213" s="248" t="str">
        <f>IF(AND(R213&lt;&gt;"",S213&lt;&gt;"",T213&lt;&gt;"",Q213&lt;&gt;"",AL213&lt;&gt;""),IF(OR(Q213="OZZ",Q213="ZZ"),ROUND(0-SUMIF($D$12:$D212,$D213,V$12:V212),2),IF(T213=0,0,ROUND(MIN(MIN(17300,TRUNC(0.75*(SUMIF($D$12:$D$2012,$D213,R$12:R$2012)+SUMIF($D$12:$D$2012,$D213,S$12:S$2012)),2)+SUMIF($D$12:$D213,$D213,AL$12:AL213))-SUMIF($D$12:$D212,$D213,V$12:V212)-SUMIF($D$12:$D$2012,$D213,U$12:U$2012),AL213),2))),"")</f>
        <v/>
      </c>
      <c r="W213" s="250" t="str">
        <f>IF(Q213&lt;&gt;"",1000 - SUMIF($D$12:$D212,$D213,W$12:W212),"")</f>
        <v/>
      </c>
      <c r="X213" s="106"/>
      <c r="Y213" s="247"/>
      <c r="Z213" s="247"/>
      <c r="AA213" s="247"/>
      <c r="AB213" s="248" t="str">
        <f>IF(AND(Y213&lt;&gt;"",Z213&lt;&gt;"",X213&lt;&gt;""),ROUND(MIN(IF(OR(X213="OZZ",X213="ZZ"),5000,17300),TRUNC(0.75*(SUMIF($D$12:$D213,$D213,Y$12:Y213)+SUMIF($D$12:$D213,$D213,Z$12:Z213)),2)) - SUMIF($D$12:$D212,$D213,AB$12:AB212),2),"")</f>
        <v/>
      </c>
      <c r="AC213" s="251" t="str">
        <f>IF(AND(Y213&lt;&gt;"",Z213&lt;&gt;"",AA213&lt;&gt;"",X213&lt;&gt;"",AP213&lt;&gt;""),IF(OR(X213="OZZ",X213="ZZ"),ROUND(0-SUMIF($D$12:$D212,$D213,AC$12:AC212),2),IF(AA213=0,0,ROUND(MIN(MIN(17300,TRUNC(0.75*(SUMIF($D$12:$D$2012,$D213,Y$12:Y$2012)+SUMIF($D$12:$D$2012,$D213,Z$12:Z$2012)),2)+SUMIF($D$12:$D213,$D213,AP$12:AP213))-SUMIF($D$12:$D212,$D213,AC$12:AC212)-SUMIF($D$12:$D$2012,$D213,AB$12:AB$2012),AP213),2))),"")</f>
        <v/>
      </c>
      <c r="AD213" s="250" t="str">
        <f>IF(X213&lt;&gt;"",1000 - SUMIF($D$12:$D212,$D213,AD$12:AD212),"")</f>
        <v/>
      </c>
      <c r="AE213" s="252"/>
      <c r="AF213" s="253"/>
      <c r="AG213" s="254"/>
      <c r="AH213" s="255" t="str">
        <f t="shared" si="82"/>
        <v/>
      </c>
      <c r="AI213" s="256"/>
      <c r="AJ213" s="253"/>
      <c r="AK213" s="254"/>
      <c r="AL213" s="255" t="str">
        <f t="shared" si="83"/>
        <v/>
      </c>
      <c r="AM213" s="256"/>
      <c r="AN213" s="253"/>
      <c r="AO213" s="254"/>
      <c r="AP213" s="255" t="str">
        <f t="shared" si="63"/>
        <v/>
      </c>
      <c r="AQ213" s="116"/>
      <c r="AR213" s="116"/>
      <c r="AS213" s="117"/>
      <c r="AT213" s="118"/>
      <c r="AU213" s="119" t="str">
        <f>IF(D213&lt;&gt; "", IF(COUNTIF($D$12:$D213,$D213)&gt;1,0,IF(SUM(N213,U213,AB213)&gt;0,IF(AND(X213="",OR(Q213&lt;&gt;"",J213&lt;&gt;"")),IF(Q213&lt;&gt;"",Q213,IF(J213&lt;&gt;"",J213,0)),IF(AND(Q213&lt;&gt;"",J213&lt;&gt;"",Q213=J213),Q213,X213)),0)),"")</f>
        <v/>
      </c>
      <c r="AV213" s="119" t="str">
        <f>IF(D213&lt;&gt;"",IF(COUNTIF($D$12:$D213,$D213)&gt;1,0,IF(SUM(O213,V213,AC213)&gt;0,IF(AND(X213="",OR(Q213&lt;&gt;"",J213&lt;&gt;"")),IF(Q213&lt;&gt;"",Q213,IF(J213&lt;&gt;"",J213,0)),IF(AND(Q213&lt;&gt;"",J213&lt;&gt;"",Q213=J213),Q213,X213)),0)),"")</f>
        <v/>
      </c>
      <c r="AW213" s="119" t="str">
        <f>IF(D213&lt;&gt;"",IF(COUNTIF($D$12:$D213,$D213)&gt;1,0,IF(SUM(P213,W213,AD213)&gt;0,IF(AND(X213="",OR(Q213&lt;&gt;"",J213&lt;&gt;"")),IF(Q213&lt;&gt;"",Q213,IF(J213&lt;&gt;"",J213,0)),IF(AND(Q213&lt;&gt;"",J213&lt;&gt;"",Q213=J213),Q213,X213)),0)),"")</f>
        <v/>
      </c>
      <c r="AX213" s="118" t="str">
        <f t="shared" si="64"/>
        <v/>
      </c>
      <c r="AY213" s="118" t="str">
        <f t="shared" si="65"/>
        <v/>
      </c>
      <c r="AZ213" s="118" t="str">
        <f t="shared" si="66"/>
        <v/>
      </c>
      <c r="BA213" s="118" t="str">
        <f t="shared" si="67"/>
        <v/>
      </c>
      <c r="BB213" s="118" t="str">
        <f t="shared" si="68"/>
        <v/>
      </c>
      <c r="BC213" s="118" t="str">
        <f t="shared" si="69"/>
        <v/>
      </c>
      <c r="BD213" s="118" t="str">
        <f t="shared" si="70"/>
        <v/>
      </c>
      <c r="BE213" s="118" t="str">
        <f t="shared" si="71"/>
        <v/>
      </c>
      <c r="BF213" s="118" t="str">
        <f t="shared" si="72"/>
        <v/>
      </c>
      <c r="BG213" s="120"/>
      <c r="BH213" s="120" t="str">
        <f t="shared" si="73"/>
        <v/>
      </c>
      <c r="BI213" s="120" t="str">
        <f t="shared" si="74"/>
        <v/>
      </c>
      <c r="BJ213" s="121"/>
      <c r="BK213" s="120" t="str">
        <f t="shared" si="75"/>
        <v/>
      </c>
      <c r="BL213" s="120" t="str">
        <f t="shared" si="76"/>
        <v/>
      </c>
      <c r="BM213" s="120" t="str">
        <f t="shared" si="77"/>
        <v/>
      </c>
      <c r="BN213" s="120" t="str">
        <f t="shared" si="78"/>
        <v/>
      </c>
      <c r="BO213" s="98" t="str">
        <f t="shared" si="79"/>
        <v/>
      </c>
      <c r="BP213" s="98" t="str">
        <f t="shared" si="80"/>
        <v/>
      </c>
      <c r="BQ213" s="98"/>
      <c r="BR213" s="98"/>
      <c r="BS213" s="98"/>
      <c r="BT213" s="98"/>
      <c r="BU213" s="98"/>
      <c r="BV213" s="98"/>
      <c r="BW213" s="98"/>
      <c r="BX213" s="98"/>
      <c r="BY213" s="98"/>
      <c r="BZ213" s="98"/>
      <c r="CA213" s="98"/>
      <c r="CB213" s="98"/>
      <c r="CC213" s="98"/>
      <c r="CD213" s="98"/>
      <c r="CE213" s="98"/>
      <c r="CF213" s="98"/>
      <c r="CG213" s="98"/>
      <c r="CH213" s="98"/>
      <c r="CI213" s="98"/>
      <c r="CJ213" s="98"/>
      <c r="CK213" s="98"/>
      <c r="CL213" s="98"/>
      <c r="CM213" s="98"/>
      <c r="CN213" s="98"/>
      <c r="CO213" s="98"/>
      <c r="CP213" s="98"/>
      <c r="CQ213" s="98"/>
      <c r="CR213" s="98"/>
      <c r="CS213" s="98"/>
    </row>
    <row r="214" spans="1:97" s="4" customFormat="1" ht="18.75" customHeight="1" x14ac:dyDescent="0.2">
      <c r="A214" s="3">
        <f t="shared" si="81"/>
        <v>202</v>
      </c>
      <c r="B214" s="263"/>
      <c r="C214" s="263"/>
      <c r="D214" s="263"/>
      <c r="E214" s="259"/>
      <c r="F214" s="259"/>
      <c r="G214" s="43"/>
      <c r="H214" s="264"/>
      <c r="I214" s="261"/>
      <c r="J214" s="106"/>
      <c r="K214" s="247"/>
      <c r="L214" s="247"/>
      <c r="M214" s="247"/>
      <c r="N214" s="248" t="str">
        <f>IF(AND(K214&lt;&gt;"",L214&lt;&gt;"",J214&lt;&gt;""),ROUND(MIN(IF(OR(J214="OZZ",J214="ZZ"),5000,17300),TRUNC(0.75*(SUMIF($D$12:$D214,$D214,K$12:K214)+SUMIF($D$12:$D214,$D214,L$12:L214)),2)) - SUMIF($D$12:$D213,$D214,N$12:N213),2),"")</f>
        <v/>
      </c>
      <c r="O214" s="249" t="str">
        <f>IF(AND(K214&lt;&gt;"",L214&lt;&gt;"",M214&lt;&gt;"",J214&lt;&gt;"",AH214&lt;&gt;""),IF(OR(J214="OZZ",J214="ZZ"),ROUND(0-SUMIF($D$12:$D213,$D214,O$12:O213),2),IF(M214=0,0,ROUND(MIN(MIN(17300,TRUNC(0.75*(SUMIF($D$12:$D$2012,$D214,K$12:K$2012)+SUMIF($D$12:$D$2012,$D214,L$12:L$2012)),2)+SUMIF($D$12:$D214,$D214,AH$12:AH214))-SUMIF($D$12:$D213,$D214,O$12:O213)-SUMIF($D$12:$D$2012,$D214,N$12:N$2012),AH214),2))),"")</f>
        <v/>
      </c>
      <c r="P214" s="250" t="str">
        <f>IF(J214&lt;&gt;"",1000 - SUMIF($D$12:$D213,$D214,P$12:P213),"")</f>
        <v/>
      </c>
      <c r="Q214" s="106"/>
      <c r="R214" s="247"/>
      <c r="S214" s="247"/>
      <c r="T214" s="247"/>
      <c r="U214" s="248" t="str">
        <f>IF(AND(R214&lt;&gt;"",S214&lt;&gt;"",Q214&lt;&gt;""),ROUND(MIN(IF(OR(Q214="OZZ",Q214="ZZ"),5000,17300),TRUNC(0.75*(SUMIF($D$12:$D214,$D214,R$12:R214)+SUMIF($D$12:$D214,$D214,S$12:S214)),2)) - SUMIF($D$12:$D213,$D214,U$12:U213),2),"")</f>
        <v/>
      </c>
      <c r="V214" s="248" t="str">
        <f>IF(AND(R214&lt;&gt;"",S214&lt;&gt;"",T214&lt;&gt;"",Q214&lt;&gt;"",AL214&lt;&gt;""),IF(OR(Q214="OZZ",Q214="ZZ"),ROUND(0-SUMIF($D$12:$D213,$D214,V$12:V213),2),IF(T214=0,0,ROUND(MIN(MIN(17300,TRUNC(0.75*(SUMIF($D$12:$D$2012,$D214,R$12:R$2012)+SUMIF($D$12:$D$2012,$D214,S$12:S$2012)),2)+SUMIF($D$12:$D214,$D214,AL$12:AL214))-SUMIF($D$12:$D213,$D214,V$12:V213)-SUMIF($D$12:$D$2012,$D214,U$12:U$2012),AL214),2))),"")</f>
        <v/>
      </c>
      <c r="W214" s="250" t="str">
        <f>IF(Q214&lt;&gt;"",1000 - SUMIF($D$12:$D213,$D214,W$12:W213),"")</f>
        <v/>
      </c>
      <c r="X214" s="106"/>
      <c r="Y214" s="247"/>
      <c r="Z214" s="247"/>
      <c r="AA214" s="247"/>
      <c r="AB214" s="248" t="str">
        <f>IF(AND(Y214&lt;&gt;"",Z214&lt;&gt;"",X214&lt;&gt;""),ROUND(MIN(IF(OR(X214="OZZ",X214="ZZ"),5000,17300),TRUNC(0.75*(SUMIF($D$12:$D214,$D214,Y$12:Y214)+SUMIF($D$12:$D214,$D214,Z$12:Z214)),2)) - SUMIF($D$12:$D213,$D214,AB$12:AB213),2),"")</f>
        <v/>
      </c>
      <c r="AC214" s="251" t="str">
        <f>IF(AND(Y214&lt;&gt;"",Z214&lt;&gt;"",AA214&lt;&gt;"",X214&lt;&gt;"",AP214&lt;&gt;""),IF(OR(X214="OZZ",X214="ZZ"),ROUND(0-SUMIF($D$12:$D213,$D214,AC$12:AC213),2),IF(AA214=0,0,ROUND(MIN(MIN(17300,TRUNC(0.75*(SUMIF($D$12:$D$2012,$D214,Y$12:Y$2012)+SUMIF($D$12:$D$2012,$D214,Z$12:Z$2012)),2)+SUMIF($D$12:$D214,$D214,AP$12:AP214))-SUMIF($D$12:$D213,$D214,AC$12:AC213)-SUMIF($D$12:$D$2012,$D214,AB$12:AB$2012),AP214),2))),"")</f>
        <v/>
      </c>
      <c r="AD214" s="250" t="str">
        <f>IF(X214&lt;&gt;"",1000 - SUMIF($D$12:$D213,$D214,AD$12:AD213),"")</f>
        <v/>
      </c>
      <c r="AE214" s="252"/>
      <c r="AF214" s="253"/>
      <c r="AG214" s="254"/>
      <c r="AH214" s="255" t="str">
        <f t="shared" si="82"/>
        <v/>
      </c>
      <c r="AI214" s="256"/>
      <c r="AJ214" s="253"/>
      <c r="AK214" s="254"/>
      <c r="AL214" s="255" t="str">
        <f t="shared" si="83"/>
        <v/>
      </c>
      <c r="AM214" s="256"/>
      <c r="AN214" s="253"/>
      <c r="AO214" s="254"/>
      <c r="AP214" s="255" t="str">
        <f t="shared" si="63"/>
        <v/>
      </c>
      <c r="AQ214" s="116"/>
      <c r="AR214" s="116"/>
      <c r="AS214" s="117"/>
      <c r="AT214" s="118"/>
      <c r="AU214" s="119" t="str">
        <f>IF(D214&lt;&gt; "", IF(COUNTIF($D$12:$D214,$D214)&gt;1,0,IF(SUM(N214,U214,AB214)&gt;0,IF(AND(X214="",OR(Q214&lt;&gt;"",J214&lt;&gt;"")),IF(Q214&lt;&gt;"",Q214,IF(J214&lt;&gt;"",J214,0)),IF(AND(Q214&lt;&gt;"",J214&lt;&gt;"",Q214=J214),Q214,X214)),0)),"")</f>
        <v/>
      </c>
      <c r="AV214" s="119" t="str">
        <f>IF(D214&lt;&gt;"",IF(COUNTIF($D$12:$D214,$D214)&gt;1,0,IF(SUM(O214,V214,AC214)&gt;0,IF(AND(X214="",OR(Q214&lt;&gt;"",J214&lt;&gt;"")),IF(Q214&lt;&gt;"",Q214,IF(J214&lt;&gt;"",J214,0)),IF(AND(Q214&lt;&gt;"",J214&lt;&gt;"",Q214=J214),Q214,X214)),0)),"")</f>
        <v/>
      </c>
      <c r="AW214" s="119" t="str">
        <f>IF(D214&lt;&gt;"",IF(COUNTIF($D$12:$D214,$D214)&gt;1,0,IF(SUM(P214,W214,AD214)&gt;0,IF(AND(X214="",OR(Q214&lt;&gt;"",J214&lt;&gt;"")),IF(Q214&lt;&gt;"",Q214,IF(J214&lt;&gt;"",J214,0)),IF(AND(Q214&lt;&gt;"",J214&lt;&gt;"",Q214=J214),Q214,X214)),0)),"")</f>
        <v/>
      </c>
      <c r="AX214" s="118" t="str">
        <f t="shared" si="64"/>
        <v/>
      </c>
      <c r="AY214" s="118" t="str">
        <f t="shared" si="65"/>
        <v/>
      </c>
      <c r="AZ214" s="118" t="str">
        <f t="shared" si="66"/>
        <v/>
      </c>
      <c r="BA214" s="118" t="str">
        <f t="shared" si="67"/>
        <v/>
      </c>
      <c r="BB214" s="118" t="str">
        <f t="shared" si="68"/>
        <v/>
      </c>
      <c r="BC214" s="118" t="str">
        <f t="shared" si="69"/>
        <v/>
      </c>
      <c r="BD214" s="118" t="str">
        <f t="shared" si="70"/>
        <v/>
      </c>
      <c r="BE214" s="118" t="str">
        <f t="shared" si="71"/>
        <v/>
      </c>
      <c r="BF214" s="118" t="str">
        <f t="shared" si="72"/>
        <v/>
      </c>
      <c r="BG214" s="120"/>
      <c r="BH214" s="120" t="str">
        <f t="shared" si="73"/>
        <v/>
      </c>
      <c r="BI214" s="120" t="str">
        <f t="shared" si="74"/>
        <v/>
      </c>
      <c r="BJ214" s="121"/>
      <c r="BK214" s="120" t="str">
        <f t="shared" si="75"/>
        <v/>
      </c>
      <c r="BL214" s="120" t="str">
        <f t="shared" si="76"/>
        <v/>
      </c>
      <c r="BM214" s="120" t="str">
        <f t="shared" si="77"/>
        <v/>
      </c>
      <c r="BN214" s="120" t="str">
        <f t="shared" si="78"/>
        <v/>
      </c>
      <c r="BO214" s="98" t="str">
        <f t="shared" si="79"/>
        <v/>
      </c>
      <c r="BP214" s="98" t="str">
        <f t="shared" si="80"/>
        <v/>
      </c>
      <c r="BQ214" s="98"/>
      <c r="BR214" s="98"/>
      <c r="BS214" s="98"/>
      <c r="BT214" s="98"/>
      <c r="BU214" s="98"/>
      <c r="BV214" s="98"/>
      <c r="BW214" s="98"/>
      <c r="BX214" s="98"/>
      <c r="BY214" s="98"/>
      <c r="BZ214" s="98"/>
      <c r="CA214" s="98"/>
      <c r="CB214" s="98"/>
      <c r="CC214" s="98"/>
      <c r="CD214" s="98"/>
      <c r="CE214" s="98"/>
      <c r="CF214" s="98"/>
      <c r="CG214" s="98"/>
      <c r="CH214" s="98"/>
      <c r="CI214" s="98"/>
      <c r="CJ214" s="98"/>
      <c r="CK214" s="98"/>
      <c r="CL214" s="98"/>
      <c r="CM214" s="98"/>
      <c r="CN214" s="98"/>
      <c r="CO214" s="98"/>
      <c r="CP214" s="98"/>
      <c r="CQ214" s="98"/>
      <c r="CR214" s="98"/>
      <c r="CS214" s="98"/>
    </row>
    <row r="215" spans="1:97" s="4" customFormat="1" ht="18.75" customHeight="1" x14ac:dyDescent="0.2">
      <c r="A215" s="3">
        <f t="shared" si="81"/>
        <v>203</v>
      </c>
      <c r="B215" s="263"/>
      <c r="C215" s="263"/>
      <c r="D215" s="263"/>
      <c r="E215" s="259"/>
      <c r="F215" s="259"/>
      <c r="G215" s="43"/>
      <c r="H215" s="264"/>
      <c r="I215" s="261"/>
      <c r="J215" s="106"/>
      <c r="K215" s="247"/>
      <c r="L215" s="247"/>
      <c r="M215" s="247"/>
      <c r="N215" s="248" t="str">
        <f>IF(AND(K215&lt;&gt;"",L215&lt;&gt;"",J215&lt;&gt;""),ROUND(MIN(IF(OR(J215="OZZ",J215="ZZ"),5000,17300),TRUNC(0.75*(SUMIF($D$12:$D215,$D215,K$12:K215)+SUMIF($D$12:$D215,$D215,L$12:L215)),2)) - SUMIF($D$12:$D214,$D215,N$12:N214),2),"")</f>
        <v/>
      </c>
      <c r="O215" s="249" t="str">
        <f>IF(AND(K215&lt;&gt;"",L215&lt;&gt;"",M215&lt;&gt;"",J215&lt;&gt;"",AH215&lt;&gt;""),IF(OR(J215="OZZ",J215="ZZ"),ROUND(0-SUMIF($D$12:$D214,$D215,O$12:O214),2),IF(M215=0,0,ROUND(MIN(MIN(17300,TRUNC(0.75*(SUMIF($D$12:$D$2012,$D215,K$12:K$2012)+SUMIF($D$12:$D$2012,$D215,L$12:L$2012)),2)+SUMIF($D$12:$D215,$D215,AH$12:AH215))-SUMIF($D$12:$D214,$D215,O$12:O214)-SUMIF($D$12:$D$2012,$D215,N$12:N$2012),AH215),2))),"")</f>
        <v/>
      </c>
      <c r="P215" s="250" t="str">
        <f>IF(J215&lt;&gt;"",1000 - SUMIF($D$12:$D214,$D215,P$12:P214),"")</f>
        <v/>
      </c>
      <c r="Q215" s="106"/>
      <c r="R215" s="247"/>
      <c r="S215" s="247"/>
      <c r="T215" s="247"/>
      <c r="U215" s="248" t="str">
        <f>IF(AND(R215&lt;&gt;"",S215&lt;&gt;"",Q215&lt;&gt;""),ROUND(MIN(IF(OR(Q215="OZZ",Q215="ZZ"),5000,17300),TRUNC(0.75*(SUMIF($D$12:$D215,$D215,R$12:R215)+SUMIF($D$12:$D215,$D215,S$12:S215)),2)) - SUMIF($D$12:$D214,$D215,U$12:U214),2),"")</f>
        <v/>
      </c>
      <c r="V215" s="248" t="str">
        <f>IF(AND(R215&lt;&gt;"",S215&lt;&gt;"",T215&lt;&gt;"",Q215&lt;&gt;"",AL215&lt;&gt;""),IF(OR(Q215="OZZ",Q215="ZZ"),ROUND(0-SUMIF($D$12:$D214,$D215,V$12:V214),2),IF(T215=0,0,ROUND(MIN(MIN(17300,TRUNC(0.75*(SUMIF($D$12:$D$2012,$D215,R$12:R$2012)+SUMIF($D$12:$D$2012,$D215,S$12:S$2012)),2)+SUMIF($D$12:$D215,$D215,AL$12:AL215))-SUMIF($D$12:$D214,$D215,V$12:V214)-SUMIF($D$12:$D$2012,$D215,U$12:U$2012),AL215),2))),"")</f>
        <v/>
      </c>
      <c r="W215" s="250" t="str">
        <f>IF(Q215&lt;&gt;"",1000 - SUMIF($D$12:$D214,$D215,W$12:W214),"")</f>
        <v/>
      </c>
      <c r="X215" s="106"/>
      <c r="Y215" s="247"/>
      <c r="Z215" s="247"/>
      <c r="AA215" s="247"/>
      <c r="AB215" s="248" t="str">
        <f>IF(AND(Y215&lt;&gt;"",Z215&lt;&gt;"",X215&lt;&gt;""),ROUND(MIN(IF(OR(X215="OZZ",X215="ZZ"),5000,17300),TRUNC(0.75*(SUMIF($D$12:$D215,$D215,Y$12:Y215)+SUMIF($D$12:$D215,$D215,Z$12:Z215)),2)) - SUMIF($D$12:$D214,$D215,AB$12:AB214),2),"")</f>
        <v/>
      </c>
      <c r="AC215" s="251" t="str">
        <f>IF(AND(Y215&lt;&gt;"",Z215&lt;&gt;"",AA215&lt;&gt;"",X215&lt;&gt;"",AP215&lt;&gt;""),IF(OR(X215="OZZ",X215="ZZ"),ROUND(0-SUMIF($D$12:$D214,$D215,AC$12:AC214),2),IF(AA215=0,0,ROUND(MIN(MIN(17300,TRUNC(0.75*(SUMIF($D$12:$D$2012,$D215,Y$12:Y$2012)+SUMIF($D$12:$D$2012,$D215,Z$12:Z$2012)),2)+SUMIF($D$12:$D215,$D215,AP$12:AP215))-SUMIF($D$12:$D214,$D215,AC$12:AC214)-SUMIF($D$12:$D$2012,$D215,AB$12:AB$2012),AP215),2))),"")</f>
        <v/>
      </c>
      <c r="AD215" s="250" t="str">
        <f>IF(X215&lt;&gt;"",1000 - SUMIF($D$12:$D214,$D215,AD$12:AD214),"")</f>
        <v/>
      </c>
      <c r="AE215" s="252"/>
      <c r="AF215" s="253"/>
      <c r="AG215" s="254"/>
      <c r="AH215" s="255" t="str">
        <f t="shared" si="82"/>
        <v/>
      </c>
      <c r="AI215" s="256"/>
      <c r="AJ215" s="253"/>
      <c r="AK215" s="254"/>
      <c r="AL215" s="255" t="str">
        <f t="shared" si="83"/>
        <v/>
      </c>
      <c r="AM215" s="256"/>
      <c r="AN215" s="253"/>
      <c r="AO215" s="254"/>
      <c r="AP215" s="255" t="str">
        <f t="shared" si="63"/>
        <v/>
      </c>
      <c r="AQ215" s="116"/>
      <c r="AR215" s="116"/>
      <c r="AS215" s="117"/>
      <c r="AT215" s="118"/>
      <c r="AU215" s="119" t="str">
        <f>IF(D215&lt;&gt; "", IF(COUNTIF($D$12:$D215,$D215)&gt;1,0,IF(SUM(N215,U215,AB215)&gt;0,IF(AND(X215="",OR(Q215&lt;&gt;"",J215&lt;&gt;"")),IF(Q215&lt;&gt;"",Q215,IF(J215&lt;&gt;"",J215,0)),IF(AND(Q215&lt;&gt;"",J215&lt;&gt;"",Q215=J215),Q215,X215)),0)),"")</f>
        <v/>
      </c>
      <c r="AV215" s="119" t="str">
        <f>IF(D215&lt;&gt;"",IF(COUNTIF($D$12:$D215,$D215)&gt;1,0,IF(SUM(O215,V215,AC215)&gt;0,IF(AND(X215="",OR(Q215&lt;&gt;"",J215&lt;&gt;"")),IF(Q215&lt;&gt;"",Q215,IF(J215&lt;&gt;"",J215,0)),IF(AND(Q215&lt;&gt;"",J215&lt;&gt;"",Q215=J215),Q215,X215)),0)),"")</f>
        <v/>
      </c>
      <c r="AW215" s="119" t="str">
        <f>IF(D215&lt;&gt;"",IF(COUNTIF($D$12:$D215,$D215)&gt;1,0,IF(SUM(P215,W215,AD215)&gt;0,IF(AND(X215="",OR(Q215&lt;&gt;"",J215&lt;&gt;"")),IF(Q215&lt;&gt;"",Q215,IF(J215&lt;&gt;"",J215,0)),IF(AND(Q215&lt;&gt;"",J215&lt;&gt;"",Q215=J215),Q215,X215)),0)),"")</f>
        <v/>
      </c>
      <c r="AX215" s="118" t="str">
        <f t="shared" si="64"/>
        <v/>
      </c>
      <c r="AY215" s="118" t="str">
        <f t="shared" si="65"/>
        <v/>
      </c>
      <c r="AZ215" s="118" t="str">
        <f t="shared" si="66"/>
        <v/>
      </c>
      <c r="BA215" s="118" t="str">
        <f t="shared" si="67"/>
        <v/>
      </c>
      <c r="BB215" s="118" t="str">
        <f t="shared" si="68"/>
        <v/>
      </c>
      <c r="BC215" s="118" t="str">
        <f t="shared" si="69"/>
        <v/>
      </c>
      <c r="BD215" s="118" t="str">
        <f t="shared" si="70"/>
        <v/>
      </c>
      <c r="BE215" s="118" t="str">
        <f t="shared" si="71"/>
        <v/>
      </c>
      <c r="BF215" s="118" t="str">
        <f t="shared" si="72"/>
        <v/>
      </c>
      <c r="BG215" s="120"/>
      <c r="BH215" s="120" t="str">
        <f t="shared" si="73"/>
        <v/>
      </c>
      <c r="BI215" s="120" t="str">
        <f t="shared" si="74"/>
        <v/>
      </c>
      <c r="BJ215" s="121"/>
      <c r="BK215" s="120" t="str">
        <f t="shared" si="75"/>
        <v/>
      </c>
      <c r="BL215" s="120" t="str">
        <f t="shared" si="76"/>
        <v/>
      </c>
      <c r="BM215" s="120" t="str">
        <f t="shared" si="77"/>
        <v/>
      </c>
      <c r="BN215" s="120" t="str">
        <f t="shared" si="78"/>
        <v/>
      </c>
      <c r="BO215" s="98" t="str">
        <f t="shared" si="79"/>
        <v/>
      </c>
      <c r="BP215" s="98" t="str">
        <f t="shared" si="80"/>
        <v/>
      </c>
      <c r="BQ215" s="98"/>
      <c r="BR215" s="98"/>
      <c r="BS215" s="98"/>
      <c r="BT215" s="98"/>
      <c r="BU215" s="98"/>
      <c r="BV215" s="98"/>
      <c r="BW215" s="98"/>
      <c r="BX215" s="98"/>
      <c r="BY215" s="98"/>
      <c r="BZ215" s="98"/>
      <c r="CA215" s="98"/>
      <c r="CB215" s="98"/>
      <c r="CC215" s="98"/>
      <c r="CD215" s="98"/>
      <c r="CE215" s="98"/>
      <c r="CF215" s="98"/>
      <c r="CG215" s="98"/>
      <c r="CH215" s="98"/>
      <c r="CI215" s="98"/>
      <c r="CJ215" s="98"/>
      <c r="CK215" s="98"/>
      <c r="CL215" s="98"/>
      <c r="CM215" s="98"/>
      <c r="CN215" s="98"/>
      <c r="CO215" s="98"/>
      <c r="CP215" s="98"/>
      <c r="CQ215" s="98"/>
      <c r="CR215" s="98"/>
      <c r="CS215" s="98"/>
    </row>
    <row r="216" spans="1:97" s="4" customFormat="1" ht="18.75" customHeight="1" x14ac:dyDescent="0.2">
      <c r="A216" s="3">
        <f t="shared" si="81"/>
        <v>204</v>
      </c>
      <c r="B216" s="263"/>
      <c r="C216" s="263"/>
      <c r="D216" s="263"/>
      <c r="E216" s="259"/>
      <c r="F216" s="259"/>
      <c r="G216" s="43"/>
      <c r="H216" s="264"/>
      <c r="I216" s="261"/>
      <c r="J216" s="106"/>
      <c r="K216" s="247"/>
      <c r="L216" s="247"/>
      <c r="M216" s="247"/>
      <c r="N216" s="248" t="str">
        <f>IF(AND(K216&lt;&gt;"",L216&lt;&gt;"",J216&lt;&gt;""),ROUND(MIN(IF(OR(J216="OZZ",J216="ZZ"),5000,17300),TRUNC(0.75*(SUMIF($D$12:$D216,$D216,K$12:K216)+SUMIF($D$12:$D216,$D216,L$12:L216)),2)) - SUMIF($D$12:$D215,$D216,N$12:N215),2),"")</f>
        <v/>
      </c>
      <c r="O216" s="249" t="str">
        <f>IF(AND(K216&lt;&gt;"",L216&lt;&gt;"",M216&lt;&gt;"",J216&lt;&gt;"",AH216&lt;&gt;""),IF(OR(J216="OZZ",J216="ZZ"),ROUND(0-SUMIF($D$12:$D215,$D216,O$12:O215),2),IF(M216=0,0,ROUND(MIN(MIN(17300,TRUNC(0.75*(SUMIF($D$12:$D$2012,$D216,K$12:K$2012)+SUMIF($D$12:$D$2012,$D216,L$12:L$2012)),2)+SUMIF($D$12:$D216,$D216,AH$12:AH216))-SUMIF($D$12:$D215,$D216,O$12:O215)-SUMIF($D$12:$D$2012,$D216,N$12:N$2012),AH216),2))),"")</f>
        <v/>
      </c>
      <c r="P216" s="250" t="str">
        <f>IF(J216&lt;&gt;"",1000 - SUMIF($D$12:$D215,$D216,P$12:P215),"")</f>
        <v/>
      </c>
      <c r="Q216" s="106"/>
      <c r="R216" s="247"/>
      <c r="S216" s="247"/>
      <c r="T216" s="247"/>
      <c r="U216" s="248" t="str">
        <f>IF(AND(R216&lt;&gt;"",S216&lt;&gt;"",Q216&lt;&gt;""),ROUND(MIN(IF(OR(Q216="OZZ",Q216="ZZ"),5000,17300),TRUNC(0.75*(SUMIF($D$12:$D216,$D216,R$12:R216)+SUMIF($D$12:$D216,$D216,S$12:S216)),2)) - SUMIF($D$12:$D215,$D216,U$12:U215),2),"")</f>
        <v/>
      </c>
      <c r="V216" s="248" t="str">
        <f>IF(AND(R216&lt;&gt;"",S216&lt;&gt;"",T216&lt;&gt;"",Q216&lt;&gt;"",AL216&lt;&gt;""),IF(OR(Q216="OZZ",Q216="ZZ"),ROUND(0-SUMIF($D$12:$D215,$D216,V$12:V215),2),IF(T216=0,0,ROUND(MIN(MIN(17300,TRUNC(0.75*(SUMIF($D$12:$D$2012,$D216,R$12:R$2012)+SUMIF($D$12:$D$2012,$D216,S$12:S$2012)),2)+SUMIF($D$12:$D216,$D216,AL$12:AL216))-SUMIF($D$12:$D215,$D216,V$12:V215)-SUMIF($D$12:$D$2012,$D216,U$12:U$2012),AL216),2))),"")</f>
        <v/>
      </c>
      <c r="W216" s="250" t="str">
        <f>IF(Q216&lt;&gt;"",1000 - SUMIF($D$12:$D215,$D216,W$12:W215),"")</f>
        <v/>
      </c>
      <c r="X216" s="106"/>
      <c r="Y216" s="247"/>
      <c r="Z216" s="247"/>
      <c r="AA216" s="247"/>
      <c r="AB216" s="248" t="str">
        <f>IF(AND(Y216&lt;&gt;"",Z216&lt;&gt;"",X216&lt;&gt;""),ROUND(MIN(IF(OR(X216="OZZ",X216="ZZ"),5000,17300),TRUNC(0.75*(SUMIF($D$12:$D216,$D216,Y$12:Y216)+SUMIF($D$12:$D216,$D216,Z$12:Z216)),2)) - SUMIF($D$12:$D215,$D216,AB$12:AB215),2),"")</f>
        <v/>
      </c>
      <c r="AC216" s="251" t="str">
        <f>IF(AND(Y216&lt;&gt;"",Z216&lt;&gt;"",AA216&lt;&gt;"",X216&lt;&gt;"",AP216&lt;&gt;""),IF(OR(X216="OZZ",X216="ZZ"),ROUND(0-SUMIF($D$12:$D215,$D216,AC$12:AC215),2),IF(AA216=0,0,ROUND(MIN(MIN(17300,TRUNC(0.75*(SUMIF($D$12:$D$2012,$D216,Y$12:Y$2012)+SUMIF($D$12:$D$2012,$D216,Z$12:Z$2012)),2)+SUMIF($D$12:$D216,$D216,AP$12:AP216))-SUMIF($D$12:$D215,$D216,AC$12:AC215)-SUMIF($D$12:$D$2012,$D216,AB$12:AB$2012),AP216),2))),"")</f>
        <v/>
      </c>
      <c r="AD216" s="250" t="str">
        <f>IF(X216&lt;&gt;"",1000 - SUMIF($D$12:$D215,$D216,AD$12:AD215),"")</f>
        <v/>
      </c>
      <c r="AE216" s="252"/>
      <c r="AF216" s="253"/>
      <c r="AG216" s="254"/>
      <c r="AH216" s="255" t="str">
        <f t="shared" si="82"/>
        <v/>
      </c>
      <c r="AI216" s="256"/>
      <c r="AJ216" s="253"/>
      <c r="AK216" s="254"/>
      <c r="AL216" s="255" t="str">
        <f t="shared" si="83"/>
        <v/>
      </c>
      <c r="AM216" s="256"/>
      <c r="AN216" s="253"/>
      <c r="AO216" s="254"/>
      <c r="AP216" s="255" t="str">
        <f t="shared" si="63"/>
        <v/>
      </c>
      <c r="AQ216" s="116"/>
      <c r="AR216" s="116"/>
      <c r="AS216" s="117"/>
      <c r="AT216" s="118"/>
      <c r="AU216" s="119" t="str">
        <f>IF(D216&lt;&gt; "", IF(COUNTIF($D$12:$D216,$D216)&gt;1,0,IF(SUM(N216,U216,AB216)&gt;0,IF(AND(X216="",OR(Q216&lt;&gt;"",J216&lt;&gt;"")),IF(Q216&lt;&gt;"",Q216,IF(J216&lt;&gt;"",J216,0)),IF(AND(Q216&lt;&gt;"",J216&lt;&gt;"",Q216=J216),Q216,X216)),0)),"")</f>
        <v/>
      </c>
      <c r="AV216" s="119" t="str">
        <f>IF(D216&lt;&gt;"",IF(COUNTIF($D$12:$D216,$D216)&gt;1,0,IF(SUM(O216,V216,AC216)&gt;0,IF(AND(X216="",OR(Q216&lt;&gt;"",J216&lt;&gt;"")),IF(Q216&lt;&gt;"",Q216,IF(J216&lt;&gt;"",J216,0)),IF(AND(Q216&lt;&gt;"",J216&lt;&gt;"",Q216=J216),Q216,X216)),0)),"")</f>
        <v/>
      </c>
      <c r="AW216" s="119" t="str">
        <f>IF(D216&lt;&gt;"",IF(COUNTIF($D$12:$D216,$D216)&gt;1,0,IF(SUM(P216,W216,AD216)&gt;0,IF(AND(X216="",OR(Q216&lt;&gt;"",J216&lt;&gt;"")),IF(Q216&lt;&gt;"",Q216,IF(J216&lt;&gt;"",J216,0)),IF(AND(Q216&lt;&gt;"",J216&lt;&gt;"",Q216=J216),Q216,X216)),0)),"")</f>
        <v/>
      </c>
      <c r="AX216" s="118" t="str">
        <f t="shared" si="64"/>
        <v/>
      </c>
      <c r="AY216" s="118" t="str">
        <f t="shared" si="65"/>
        <v/>
      </c>
      <c r="AZ216" s="118" t="str">
        <f t="shared" si="66"/>
        <v/>
      </c>
      <c r="BA216" s="118" t="str">
        <f t="shared" si="67"/>
        <v/>
      </c>
      <c r="BB216" s="118" t="str">
        <f t="shared" si="68"/>
        <v/>
      </c>
      <c r="BC216" s="118" t="str">
        <f t="shared" si="69"/>
        <v/>
      </c>
      <c r="BD216" s="118" t="str">
        <f t="shared" si="70"/>
        <v/>
      </c>
      <c r="BE216" s="118" t="str">
        <f t="shared" si="71"/>
        <v/>
      </c>
      <c r="BF216" s="118" t="str">
        <f t="shared" si="72"/>
        <v/>
      </c>
      <c r="BG216" s="120"/>
      <c r="BH216" s="120" t="str">
        <f t="shared" si="73"/>
        <v/>
      </c>
      <c r="BI216" s="120" t="str">
        <f t="shared" si="74"/>
        <v/>
      </c>
      <c r="BJ216" s="121"/>
      <c r="BK216" s="120" t="str">
        <f t="shared" si="75"/>
        <v/>
      </c>
      <c r="BL216" s="120" t="str">
        <f t="shared" si="76"/>
        <v/>
      </c>
      <c r="BM216" s="120" t="str">
        <f t="shared" si="77"/>
        <v/>
      </c>
      <c r="BN216" s="120" t="str">
        <f t="shared" si="78"/>
        <v/>
      </c>
      <c r="BO216" s="98" t="str">
        <f t="shared" si="79"/>
        <v/>
      </c>
      <c r="BP216" s="98" t="str">
        <f t="shared" si="80"/>
        <v/>
      </c>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c r="CM216" s="98"/>
      <c r="CN216" s="98"/>
      <c r="CO216" s="98"/>
      <c r="CP216" s="98"/>
      <c r="CQ216" s="98"/>
      <c r="CR216" s="98"/>
      <c r="CS216" s="98"/>
    </row>
    <row r="217" spans="1:97" s="4" customFormat="1" ht="18.75" customHeight="1" x14ac:dyDescent="0.2">
      <c r="A217" s="3">
        <f t="shared" si="81"/>
        <v>205</v>
      </c>
      <c r="B217" s="263"/>
      <c r="C217" s="263"/>
      <c r="D217" s="263"/>
      <c r="E217" s="259"/>
      <c r="F217" s="259"/>
      <c r="G217" s="43"/>
      <c r="H217" s="264"/>
      <c r="I217" s="261"/>
      <c r="J217" s="106"/>
      <c r="K217" s="247"/>
      <c r="L217" s="247"/>
      <c r="M217" s="247"/>
      <c r="N217" s="248" t="str">
        <f>IF(AND(K217&lt;&gt;"",L217&lt;&gt;"",J217&lt;&gt;""),ROUND(MIN(IF(OR(J217="OZZ",J217="ZZ"),5000,17300),TRUNC(0.75*(SUMIF($D$12:$D217,$D217,K$12:K217)+SUMIF($D$12:$D217,$D217,L$12:L217)),2)) - SUMIF($D$12:$D216,$D217,N$12:N216),2),"")</f>
        <v/>
      </c>
      <c r="O217" s="249" t="str">
        <f>IF(AND(K217&lt;&gt;"",L217&lt;&gt;"",M217&lt;&gt;"",J217&lt;&gt;"",AH217&lt;&gt;""),IF(OR(J217="OZZ",J217="ZZ"),ROUND(0-SUMIF($D$12:$D216,$D217,O$12:O216),2),IF(M217=0,0,ROUND(MIN(MIN(17300,TRUNC(0.75*(SUMIF($D$12:$D$2012,$D217,K$12:K$2012)+SUMIF($D$12:$D$2012,$D217,L$12:L$2012)),2)+SUMIF($D$12:$D217,$D217,AH$12:AH217))-SUMIF($D$12:$D216,$D217,O$12:O216)-SUMIF($D$12:$D$2012,$D217,N$12:N$2012),AH217),2))),"")</f>
        <v/>
      </c>
      <c r="P217" s="250" t="str">
        <f>IF(J217&lt;&gt;"",1000 - SUMIF($D$12:$D216,$D217,P$12:P216),"")</f>
        <v/>
      </c>
      <c r="Q217" s="106"/>
      <c r="R217" s="247"/>
      <c r="S217" s="247"/>
      <c r="T217" s="247"/>
      <c r="U217" s="248" t="str">
        <f>IF(AND(R217&lt;&gt;"",S217&lt;&gt;"",Q217&lt;&gt;""),ROUND(MIN(IF(OR(Q217="OZZ",Q217="ZZ"),5000,17300),TRUNC(0.75*(SUMIF($D$12:$D217,$D217,R$12:R217)+SUMIF($D$12:$D217,$D217,S$12:S217)),2)) - SUMIF($D$12:$D216,$D217,U$12:U216),2),"")</f>
        <v/>
      </c>
      <c r="V217" s="248" t="str">
        <f>IF(AND(R217&lt;&gt;"",S217&lt;&gt;"",T217&lt;&gt;"",Q217&lt;&gt;"",AL217&lt;&gt;""),IF(OR(Q217="OZZ",Q217="ZZ"),ROUND(0-SUMIF($D$12:$D216,$D217,V$12:V216),2),IF(T217=0,0,ROUND(MIN(MIN(17300,TRUNC(0.75*(SUMIF($D$12:$D$2012,$D217,R$12:R$2012)+SUMIF($D$12:$D$2012,$D217,S$12:S$2012)),2)+SUMIF($D$12:$D217,$D217,AL$12:AL217))-SUMIF($D$12:$D216,$D217,V$12:V216)-SUMIF($D$12:$D$2012,$D217,U$12:U$2012),AL217),2))),"")</f>
        <v/>
      </c>
      <c r="W217" s="250" t="str">
        <f>IF(Q217&lt;&gt;"",1000 - SUMIF($D$12:$D216,$D217,W$12:W216),"")</f>
        <v/>
      </c>
      <c r="X217" s="106"/>
      <c r="Y217" s="247"/>
      <c r="Z217" s="247"/>
      <c r="AA217" s="247"/>
      <c r="AB217" s="248" t="str">
        <f>IF(AND(Y217&lt;&gt;"",Z217&lt;&gt;"",X217&lt;&gt;""),ROUND(MIN(IF(OR(X217="OZZ",X217="ZZ"),5000,17300),TRUNC(0.75*(SUMIF($D$12:$D217,$D217,Y$12:Y217)+SUMIF($D$12:$D217,$D217,Z$12:Z217)),2)) - SUMIF($D$12:$D216,$D217,AB$12:AB216),2),"")</f>
        <v/>
      </c>
      <c r="AC217" s="251" t="str">
        <f>IF(AND(Y217&lt;&gt;"",Z217&lt;&gt;"",AA217&lt;&gt;"",X217&lt;&gt;"",AP217&lt;&gt;""),IF(OR(X217="OZZ",X217="ZZ"),ROUND(0-SUMIF($D$12:$D216,$D217,AC$12:AC216),2),IF(AA217=0,0,ROUND(MIN(MIN(17300,TRUNC(0.75*(SUMIF($D$12:$D$2012,$D217,Y$12:Y$2012)+SUMIF($D$12:$D$2012,$D217,Z$12:Z$2012)),2)+SUMIF($D$12:$D217,$D217,AP$12:AP217))-SUMIF($D$12:$D216,$D217,AC$12:AC216)-SUMIF($D$12:$D$2012,$D217,AB$12:AB$2012),AP217),2))),"")</f>
        <v/>
      </c>
      <c r="AD217" s="250" t="str">
        <f>IF(X217&lt;&gt;"",1000 - SUMIF($D$12:$D216,$D217,AD$12:AD216),"")</f>
        <v/>
      </c>
      <c r="AE217" s="252"/>
      <c r="AF217" s="253"/>
      <c r="AG217" s="254"/>
      <c r="AH217" s="255" t="str">
        <f t="shared" si="82"/>
        <v/>
      </c>
      <c r="AI217" s="256"/>
      <c r="AJ217" s="253"/>
      <c r="AK217" s="254"/>
      <c r="AL217" s="255" t="str">
        <f t="shared" si="83"/>
        <v/>
      </c>
      <c r="AM217" s="256"/>
      <c r="AN217" s="253"/>
      <c r="AO217" s="254"/>
      <c r="AP217" s="255" t="str">
        <f t="shared" si="63"/>
        <v/>
      </c>
      <c r="AQ217" s="116"/>
      <c r="AR217" s="116"/>
      <c r="AS217" s="117"/>
      <c r="AT217" s="118"/>
      <c r="AU217" s="119" t="str">
        <f>IF(D217&lt;&gt; "", IF(COUNTIF($D$12:$D217,$D217)&gt;1,0,IF(SUM(N217,U217,AB217)&gt;0,IF(AND(X217="",OR(Q217&lt;&gt;"",J217&lt;&gt;"")),IF(Q217&lt;&gt;"",Q217,IF(J217&lt;&gt;"",J217,0)),IF(AND(Q217&lt;&gt;"",J217&lt;&gt;"",Q217=J217),Q217,X217)),0)),"")</f>
        <v/>
      </c>
      <c r="AV217" s="119" t="str">
        <f>IF(D217&lt;&gt;"",IF(COUNTIF($D$12:$D217,$D217)&gt;1,0,IF(SUM(O217,V217,AC217)&gt;0,IF(AND(X217="",OR(Q217&lt;&gt;"",J217&lt;&gt;"")),IF(Q217&lt;&gt;"",Q217,IF(J217&lt;&gt;"",J217,0)),IF(AND(Q217&lt;&gt;"",J217&lt;&gt;"",Q217=J217),Q217,X217)),0)),"")</f>
        <v/>
      </c>
      <c r="AW217" s="119" t="str">
        <f>IF(D217&lt;&gt;"",IF(COUNTIF($D$12:$D217,$D217)&gt;1,0,IF(SUM(P217,W217,AD217)&gt;0,IF(AND(X217="",OR(Q217&lt;&gt;"",J217&lt;&gt;"")),IF(Q217&lt;&gt;"",Q217,IF(J217&lt;&gt;"",J217,0)),IF(AND(Q217&lt;&gt;"",J217&lt;&gt;"",Q217=J217),Q217,X217)),0)),"")</f>
        <v/>
      </c>
      <c r="AX217" s="118" t="str">
        <f t="shared" si="64"/>
        <v/>
      </c>
      <c r="AY217" s="118" t="str">
        <f t="shared" si="65"/>
        <v/>
      </c>
      <c r="AZ217" s="118" t="str">
        <f t="shared" si="66"/>
        <v/>
      </c>
      <c r="BA217" s="118" t="str">
        <f t="shared" si="67"/>
        <v/>
      </c>
      <c r="BB217" s="118" t="str">
        <f t="shared" si="68"/>
        <v/>
      </c>
      <c r="BC217" s="118" t="str">
        <f t="shared" si="69"/>
        <v/>
      </c>
      <c r="BD217" s="118" t="str">
        <f t="shared" si="70"/>
        <v/>
      </c>
      <c r="BE217" s="118" t="str">
        <f t="shared" si="71"/>
        <v/>
      </c>
      <c r="BF217" s="118" t="str">
        <f t="shared" si="72"/>
        <v/>
      </c>
      <c r="BG217" s="120"/>
      <c r="BH217" s="120" t="str">
        <f t="shared" si="73"/>
        <v/>
      </c>
      <c r="BI217" s="120" t="str">
        <f t="shared" si="74"/>
        <v/>
      </c>
      <c r="BJ217" s="121"/>
      <c r="BK217" s="120" t="str">
        <f t="shared" si="75"/>
        <v/>
      </c>
      <c r="BL217" s="120" t="str">
        <f t="shared" si="76"/>
        <v/>
      </c>
      <c r="BM217" s="120" t="str">
        <f t="shared" si="77"/>
        <v/>
      </c>
      <c r="BN217" s="120" t="str">
        <f t="shared" si="78"/>
        <v/>
      </c>
      <c r="BO217" s="98" t="str">
        <f t="shared" si="79"/>
        <v/>
      </c>
      <c r="BP217" s="98" t="str">
        <f t="shared" si="80"/>
        <v/>
      </c>
      <c r="BQ217" s="98"/>
      <c r="BR217" s="98"/>
      <c r="BS217" s="98"/>
      <c r="BT217" s="98"/>
      <c r="BU217" s="98"/>
      <c r="BV217" s="98"/>
      <c r="BW217" s="98"/>
      <c r="BX217" s="98"/>
      <c r="BY217" s="98"/>
      <c r="BZ217" s="98"/>
      <c r="CA217" s="98"/>
      <c r="CB217" s="98"/>
      <c r="CC217" s="98"/>
      <c r="CD217" s="98"/>
      <c r="CE217" s="98"/>
      <c r="CF217" s="98"/>
      <c r="CG217" s="98"/>
      <c r="CH217" s="98"/>
      <c r="CI217" s="98"/>
      <c r="CJ217" s="98"/>
      <c r="CK217" s="98"/>
      <c r="CL217" s="98"/>
      <c r="CM217" s="98"/>
      <c r="CN217" s="98"/>
      <c r="CO217" s="98"/>
      <c r="CP217" s="98"/>
      <c r="CQ217" s="98"/>
      <c r="CR217" s="98"/>
      <c r="CS217" s="98"/>
    </row>
    <row r="218" spans="1:97" s="4" customFormat="1" ht="18.75" customHeight="1" x14ac:dyDescent="0.2">
      <c r="A218" s="3">
        <f t="shared" si="81"/>
        <v>206</v>
      </c>
      <c r="B218" s="263"/>
      <c r="C218" s="263"/>
      <c r="D218" s="263"/>
      <c r="E218" s="259"/>
      <c r="F218" s="259"/>
      <c r="G218" s="43"/>
      <c r="H218" s="264"/>
      <c r="I218" s="261"/>
      <c r="J218" s="106"/>
      <c r="K218" s="247"/>
      <c r="L218" s="247"/>
      <c r="M218" s="247"/>
      <c r="N218" s="248" t="str">
        <f>IF(AND(K218&lt;&gt;"",L218&lt;&gt;"",J218&lt;&gt;""),ROUND(MIN(IF(OR(J218="OZZ",J218="ZZ"),5000,17300),TRUNC(0.75*(SUMIF($D$12:$D218,$D218,K$12:K218)+SUMIF($D$12:$D218,$D218,L$12:L218)),2)) - SUMIF($D$12:$D217,$D218,N$12:N217),2),"")</f>
        <v/>
      </c>
      <c r="O218" s="249" t="str">
        <f>IF(AND(K218&lt;&gt;"",L218&lt;&gt;"",M218&lt;&gt;"",J218&lt;&gt;"",AH218&lt;&gt;""),IF(OR(J218="OZZ",J218="ZZ"),ROUND(0-SUMIF($D$12:$D217,$D218,O$12:O217),2),IF(M218=0,0,ROUND(MIN(MIN(17300,TRUNC(0.75*(SUMIF($D$12:$D$2012,$D218,K$12:K$2012)+SUMIF($D$12:$D$2012,$D218,L$12:L$2012)),2)+SUMIF($D$12:$D218,$D218,AH$12:AH218))-SUMIF($D$12:$D217,$D218,O$12:O217)-SUMIF($D$12:$D$2012,$D218,N$12:N$2012),AH218),2))),"")</f>
        <v/>
      </c>
      <c r="P218" s="250" t="str">
        <f>IF(J218&lt;&gt;"",1000 - SUMIF($D$12:$D217,$D218,P$12:P217),"")</f>
        <v/>
      </c>
      <c r="Q218" s="106"/>
      <c r="R218" s="247"/>
      <c r="S218" s="247"/>
      <c r="T218" s="247"/>
      <c r="U218" s="248" t="str">
        <f>IF(AND(R218&lt;&gt;"",S218&lt;&gt;"",Q218&lt;&gt;""),ROUND(MIN(IF(OR(Q218="OZZ",Q218="ZZ"),5000,17300),TRUNC(0.75*(SUMIF($D$12:$D218,$D218,R$12:R218)+SUMIF($D$12:$D218,$D218,S$12:S218)),2)) - SUMIF($D$12:$D217,$D218,U$12:U217),2),"")</f>
        <v/>
      </c>
      <c r="V218" s="248" t="str">
        <f>IF(AND(R218&lt;&gt;"",S218&lt;&gt;"",T218&lt;&gt;"",Q218&lt;&gt;"",AL218&lt;&gt;""),IF(OR(Q218="OZZ",Q218="ZZ"),ROUND(0-SUMIF($D$12:$D217,$D218,V$12:V217),2),IF(T218=0,0,ROUND(MIN(MIN(17300,TRUNC(0.75*(SUMIF($D$12:$D$2012,$D218,R$12:R$2012)+SUMIF($D$12:$D$2012,$D218,S$12:S$2012)),2)+SUMIF($D$12:$D218,$D218,AL$12:AL218))-SUMIF($D$12:$D217,$D218,V$12:V217)-SUMIF($D$12:$D$2012,$D218,U$12:U$2012),AL218),2))),"")</f>
        <v/>
      </c>
      <c r="W218" s="250" t="str">
        <f>IF(Q218&lt;&gt;"",1000 - SUMIF($D$12:$D217,$D218,W$12:W217),"")</f>
        <v/>
      </c>
      <c r="X218" s="106"/>
      <c r="Y218" s="247"/>
      <c r="Z218" s="247"/>
      <c r="AA218" s="247"/>
      <c r="AB218" s="248" t="str">
        <f>IF(AND(Y218&lt;&gt;"",Z218&lt;&gt;"",X218&lt;&gt;""),ROUND(MIN(IF(OR(X218="OZZ",X218="ZZ"),5000,17300),TRUNC(0.75*(SUMIF($D$12:$D218,$D218,Y$12:Y218)+SUMIF($D$12:$D218,$D218,Z$12:Z218)),2)) - SUMIF($D$12:$D217,$D218,AB$12:AB217),2),"")</f>
        <v/>
      </c>
      <c r="AC218" s="251" t="str">
        <f>IF(AND(Y218&lt;&gt;"",Z218&lt;&gt;"",AA218&lt;&gt;"",X218&lt;&gt;"",AP218&lt;&gt;""),IF(OR(X218="OZZ",X218="ZZ"),ROUND(0-SUMIF($D$12:$D217,$D218,AC$12:AC217),2),IF(AA218=0,0,ROUND(MIN(MIN(17300,TRUNC(0.75*(SUMIF($D$12:$D$2012,$D218,Y$12:Y$2012)+SUMIF($D$12:$D$2012,$D218,Z$12:Z$2012)),2)+SUMIF($D$12:$D218,$D218,AP$12:AP218))-SUMIF($D$12:$D217,$D218,AC$12:AC217)-SUMIF($D$12:$D$2012,$D218,AB$12:AB$2012),AP218),2))),"")</f>
        <v/>
      </c>
      <c r="AD218" s="250" t="str">
        <f>IF(X218&lt;&gt;"",1000 - SUMIF($D$12:$D217,$D218,AD$12:AD217),"")</f>
        <v/>
      </c>
      <c r="AE218" s="252"/>
      <c r="AF218" s="253"/>
      <c r="AG218" s="254"/>
      <c r="AH218" s="255" t="str">
        <f t="shared" si="82"/>
        <v/>
      </c>
      <c r="AI218" s="256"/>
      <c r="AJ218" s="253"/>
      <c r="AK218" s="254"/>
      <c r="AL218" s="255" t="str">
        <f t="shared" si="83"/>
        <v/>
      </c>
      <c r="AM218" s="256"/>
      <c r="AN218" s="253"/>
      <c r="AO218" s="254"/>
      <c r="AP218" s="255" t="str">
        <f t="shared" si="63"/>
        <v/>
      </c>
      <c r="AQ218" s="116"/>
      <c r="AR218" s="116"/>
      <c r="AS218" s="117"/>
      <c r="AT218" s="118"/>
      <c r="AU218" s="119" t="str">
        <f>IF(D218&lt;&gt; "", IF(COUNTIF($D$12:$D218,$D218)&gt;1,0,IF(SUM(N218,U218,AB218)&gt;0,IF(AND(X218="",OR(Q218&lt;&gt;"",J218&lt;&gt;"")),IF(Q218&lt;&gt;"",Q218,IF(J218&lt;&gt;"",J218,0)),IF(AND(Q218&lt;&gt;"",J218&lt;&gt;"",Q218=J218),Q218,X218)),0)),"")</f>
        <v/>
      </c>
      <c r="AV218" s="119" t="str">
        <f>IF(D218&lt;&gt;"",IF(COUNTIF($D$12:$D218,$D218)&gt;1,0,IF(SUM(O218,V218,AC218)&gt;0,IF(AND(X218="",OR(Q218&lt;&gt;"",J218&lt;&gt;"")),IF(Q218&lt;&gt;"",Q218,IF(J218&lt;&gt;"",J218,0)),IF(AND(Q218&lt;&gt;"",J218&lt;&gt;"",Q218=J218),Q218,X218)),0)),"")</f>
        <v/>
      </c>
      <c r="AW218" s="119" t="str">
        <f>IF(D218&lt;&gt;"",IF(COUNTIF($D$12:$D218,$D218)&gt;1,0,IF(SUM(P218,W218,AD218)&gt;0,IF(AND(X218="",OR(Q218&lt;&gt;"",J218&lt;&gt;"")),IF(Q218&lt;&gt;"",Q218,IF(J218&lt;&gt;"",J218,0)),IF(AND(Q218&lt;&gt;"",J218&lt;&gt;"",Q218=J218),Q218,X218)),0)),"")</f>
        <v/>
      </c>
      <c r="AX218" s="118" t="str">
        <f t="shared" si="64"/>
        <v/>
      </c>
      <c r="AY218" s="118" t="str">
        <f t="shared" si="65"/>
        <v/>
      </c>
      <c r="AZ218" s="118" t="str">
        <f t="shared" si="66"/>
        <v/>
      </c>
      <c r="BA218" s="118" t="str">
        <f t="shared" si="67"/>
        <v/>
      </c>
      <c r="BB218" s="118" t="str">
        <f t="shared" si="68"/>
        <v/>
      </c>
      <c r="BC218" s="118" t="str">
        <f t="shared" si="69"/>
        <v/>
      </c>
      <c r="BD218" s="118" t="str">
        <f t="shared" si="70"/>
        <v/>
      </c>
      <c r="BE218" s="118" t="str">
        <f t="shared" si="71"/>
        <v/>
      </c>
      <c r="BF218" s="118" t="str">
        <f t="shared" si="72"/>
        <v/>
      </c>
      <c r="BG218" s="120"/>
      <c r="BH218" s="120" t="str">
        <f t="shared" si="73"/>
        <v/>
      </c>
      <c r="BI218" s="120" t="str">
        <f t="shared" si="74"/>
        <v/>
      </c>
      <c r="BJ218" s="121"/>
      <c r="BK218" s="120" t="str">
        <f t="shared" si="75"/>
        <v/>
      </c>
      <c r="BL218" s="120" t="str">
        <f t="shared" si="76"/>
        <v/>
      </c>
      <c r="BM218" s="120" t="str">
        <f t="shared" si="77"/>
        <v/>
      </c>
      <c r="BN218" s="120" t="str">
        <f t="shared" si="78"/>
        <v/>
      </c>
      <c r="BO218" s="98" t="str">
        <f t="shared" si="79"/>
        <v/>
      </c>
      <c r="BP218" s="98" t="str">
        <f t="shared" si="80"/>
        <v/>
      </c>
      <c r="BQ218" s="98"/>
      <c r="BR218" s="98"/>
      <c r="BS218" s="98"/>
      <c r="BT218" s="98"/>
      <c r="BU218" s="98"/>
      <c r="BV218" s="98"/>
      <c r="BW218" s="98"/>
      <c r="BX218" s="98"/>
      <c r="BY218" s="98"/>
      <c r="BZ218" s="98"/>
      <c r="CA218" s="98"/>
      <c r="CB218" s="98"/>
      <c r="CC218" s="98"/>
      <c r="CD218" s="98"/>
      <c r="CE218" s="98"/>
      <c r="CF218" s="98"/>
      <c r="CG218" s="98"/>
      <c r="CH218" s="98"/>
      <c r="CI218" s="98"/>
      <c r="CJ218" s="98"/>
      <c r="CK218" s="98"/>
      <c r="CL218" s="98"/>
      <c r="CM218" s="98"/>
      <c r="CN218" s="98"/>
      <c r="CO218" s="98"/>
      <c r="CP218" s="98"/>
      <c r="CQ218" s="98"/>
      <c r="CR218" s="98"/>
      <c r="CS218" s="98"/>
    </row>
    <row r="219" spans="1:97" s="4" customFormat="1" ht="18.75" customHeight="1" x14ac:dyDescent="0.2">
      <c r="A219" s="3">
        <f t="shared" si="81"/>
        <v>207</v>
      </c>
      <c r="B219" s="263"/>
      <c r="C219" s="263"/>
      <c r="D219" s="263"/>
      <c r="E219" s="259"/>
      <c r="F219" s="259"/>
      <c r="G219" s="43"/>
      <c r="H219" s="264"/>
      <c r="I219" s="261"/>
      <c r="J219" s="106"/>
      <c r="K219" s="247"/>
      <c r="L219" s="247"/>
      <c r="M219" s="247"/>
      <c r="N219" s="248" t="str">
        <f>IF(AND(K219&lt;&gt;"",L219&lt;&gt;"",J219&lt;&gt;""),ROUND(MIN(IF(OR(J219="OZZ",J219="ZZ"),5000,17300),TRUNC(0.75*(SUMIF($D$12:$D219,$D219,K$12:K219)+SUMIF($D$12:$D219,$D219,L$12:L219)),2)) - SUMIF($D$12:$D218,$D219,N$12:N218),2),"")</f>
        <v/>
      </c>
      <c r="O219" s="249" t="str">
        <f>IF(AND(K219&lt;&gt;"",L219&lt;&gt;"",M219&lt;&gt;"",J219&lt;&gt;"",AH219&lt;&gt;""),IF(OR(J219="OZZ",J219="ZZ"),ROUND(0-SUMIF($D$12:$D218,$D219,O$12:O218),2),IF(M219=0,0,ROUND(MIN(MIN(17300,TRUNC(0.75*(SUMIF($D$12:$D$2012,$D219,K$12:K$2012)+SUMIF($D$12:$D$2012,$D219,L$12:L$2012)),2)+SUMIF($D$12:$D219,$D219,AH$12:AH219))-SUMIF($D$12:$D218,$D219,O$12:O218)-SUMIF($D$12:$D$2012,$D219,N$12:N$2012),AH219),2))),"")</f>
        <v/>
      </c>
      <c r="P219" s="250" t="str">
        <f>IF(J219&lt;&gt;"",1000 - SUMIF($D$12:$D218,$D219,P$12:P218),"")</f>
        <v/>
      </c>
      <c r="Q219" s="106"/>
      <c r="R219" s="247"/>
      <c r="S219" s="247"/>
      <c r="T219" s="247"/>
      <c r="U219" s="248" t="str">
        <f>IF(AND(R219&lt;&gt;"",S219&lt;&gt;"",Q219&lt;&gt;""),ROUND(MIN(IF(OR(Q219="OZZ",Q219="ZZ"),5000,17300),TRUNC(0.75*(SUMIF($D$12:$D219,$D219,R$12:R219)+SUMIF($D$12:$D219,$D219,S$12:S219)),2)) - SUMIF($D$12:$D218,$D219,U$12:U218),2),"")</f>
        <v/>
      </c>
      <c r="V219" s="248" t="str">
        <f>IF(AND(R219&lt;&gt;"",S219&lt;&gt;"",T219&lt;&gt;"",Q219&lt;&gt;"",AL219&lt;&gt;""),IF(OR(Q219="OZZ",Q219="ZZ"),ROUND(0-SUMIF($D$12:$D218,$D219,V$12:V218),2),IF(T219=0,0,ROUND(MIN(MIN(17300,TRUNC(0.75*(SUMIF($D$12:$D$2012,$D219,R$12:R$2012)+SUMIF($D$12:$D$2012,$D219,S$12:S$2012)),2)+SUMIF($D$12:$D219,$D219,AL$12:AL219))-SUMIF($D$12:$D218,$D219,V$12:V218)-SUMIF($D$12:$D$2012,$D219,U$12:U$2012),AL219),2))),"")</f>
        <v/>
      </c>
      <c r="W219" s="250" t="str">
        <f>IF(Q219&lt;&gt;"",1000 - SUMIF($D$12:$D218,$D219,W$12:W218),"")</f>
        <v/>
      </c>
      <c r="X219" s="106"/>
      <c r="Y219" s="247"/>
      <c r="Z219" s="247"/>
      <c r="AA219" s="247"/>
      <c r="AB219" s="248" t="str">
        <f>IF(AND(Y219&lt;&gt;"",Z219&lt;&gt;"",X219&lt;&gt;""),ROUND(MIN(IF(OR(X219="OZZ",X219="ZZ"),5000,17300),TRUNC(0.75*(SUMIF($D$12:$D219,$D219,Y$12:Y219)+SUMIF($D$12:$D219,$D219,Z$12:Z219)),2)) - SUMIF($D$12:$D218,$D219,AB$12:AB218),2),"")</f>
        <v/>
      </c>
      <c r="AC219" s="251" t="str">
        <f>IF(AND(Y219&lt;&gt;"",Z219&lt;&gt;"",AA219&lt;&gt;"",X219&lt;&gt;"",AP219&lt;&gt;""),IF(OR(X219="OZZ",X219="ZZ"),ROUND(0-SUMIF($D$12:$D218,$D219,AC$12:AC218),2),IF(AA219=0,0,ROUND(MIN(MIN(17300,TRUNC(0.75*(SUMIF($D$12:$D$2012,$D219,Y$12:Y$2012)+SUMIF($D$12:$D$2012,$D219,Z$12:Z$2012)),2)+SUMIF($D$12:$D219,$D219,AP$12:AP219))-SUMIF($D$12:$D218,$D219,AC$12:AC218)-SUMIF($D$12:$D$2012,$D219,AB$12:AB$2012),AP219),2))),"")</f>
        <v/>
      </c>
      <c r="AD219" s="250" t="str">
        <f>IF(X219&lt;&gt;"",1000 - SUMIF($D$12:$D218,$D219,AD$12:AD218),"")</f>
        <v/>
      </c>
      <c r="AE219" s="252"/>
      <c r="AF219" s="253"/>
      <c r="AG219" s="254"/>
      <c r="AH219" s="255" t="str">
        <f t="shared" si="82"/>
        <v/>
      </c>
      <c r="AI219" s="256"/>
      <c r="AJ219" s="253"/>
      <c r="AK219" s="254"/>
      <c r="AL219" s="255" t="str">
        <f t="shared" si="83"/>
        <v/>
      </c>
      <c r="AM219" s="256"/>
      <c r="AN219" s="253"/>
      <c r="AO219" s="254"/>
      <c r="AP219" s="255" t="str">
        <f t="shared" si="63"/>
        <v/>
      </c>
      <c r="AQ219" s="116"/>
      <c r="AR219" s="116"/>
      <c r="AS219" s="117"/>
      <c r="AT219" s="118"/>
      <c r="AU219" s="119" t="str">
        <f>IF(D219&lt;&gt; "", IF(COUNTIF($D$12:$D219,$D219)&gt;1,0,IF(SUM(N219,U219,AB219)&gt;0,IF(AND(X219="",OR(Q219&lt;&gt;"",J219&lt;&gt;"")),IF(Q219&lt;&gt;"",Q219,IF(J219&lt;&gt;"",J219,0)),IF(AND(Q219&lt;&gt;"",J219&lt;&gt;"",Q219=J219),Q219,X219)),0)),"")</f>
        <v/>
      </c>
      <c r="AV219" s="119" t="str">
        <f>IF(D219&lt;&gt;"",IF(COUNTIF($D$12:$D219,$D219)&gt;1,0,IF(SUM(O219,V219,AC219)&gt;0,IF(AND(X219="",OR(Q219&lt;&gt;"",J219&lt;&gt;"")),IF(Q219&lt;&gt;"",Q219,IF(J219&lt;&gt;"",J219,0)),IF(AND(Q219&lt;&gt;"",J219&lt;&gt;"",Q219=J219),Q219,X219)),0)),"")</f>
        <v/>
      </c>
      <c r="AW219" s="119" t="str">
        <f>IF(D219&lt;&gt;"",IF(COUNTIF($D$12:$D219,$D219)&gt;1,0,IF(SUM(P219,W219,AD219)&gt;0,IF(AND(X219="",OR(Q219&lt;&gt;"",J219&lt;&gt;"")),IF(Q219&lt;&gt;"",Q219,IF(J219&lt;&gt;"",J219,0)),IF(AND(Q219&lt;&gt;"",J219&lt;&gt;"",Q219=J219),Q219,X219)),0)),"")</f>
        <v/>
      </c>
      <c r="AX219" s="118" t="str">
        <f t="shared" si="64"/>
        <v/>
      </c>
      <c r="AY219" s="118" t="str">
        <f t="shared" si="65"/>
        <v/>
      </c>
      <c r="AZ219" s="118" t="str">
        <f t="shared" si="66"/>
        <v/>
      </c>
      <c r="BA219" s="118" t="str">
        <f t="shared" si="67"/>
        <v/>
      </c>
      <c r="BB219" s="118" t="str">
        <f t="shared" si="68"/>
        <v/>
      </c>
      <c r="BC219" s="118" t="str">
        <f t="shared" si="69"/>
        <v/>
      </c>
      <c r="BD219" s="118" t="str">
        <f t="shared" si="70"/>
        <v/>
      </c>
      <c r="BE219" s="118" t="str">
        <f t="shared" si="71"/>
        <v/>
      </c>
      <c r="BF219" s="118" t="str">
        <f t="shared" si="72"/>
        <v/>
      </c>
      <c r="BG219" s="120"/>
      <c r="BH219" s="120" t="str">
        <f t="shared" si="73"/>
        <v/>
      </c>
      <c r="BI219" s="120" t="str">
        <f t="shared" si="74"/>
        <v/>
      </c>
      <c r="BJ219" s="121"/>
      <c r="BK219" s="120" t="str">
        <f t="shared" si="75"/>
        <v/>
      </c>
      <c r="BL219" s="120" t="str">
        <f t="shared" si="76"/>
        <v/>
      </c>
      <c r="BM219" s="120" t="str">
        <f t="shared" si="77"/>
        <v/>
      </c>
      <c r="BN219" s="120" t="str">
        <f t="shared" si="78"/>
        <v/>
      </c>
      <c r="BO219" s="98" t="str">
        <f t="shared" si="79"/>
        <v/>
      </c>
      <c r="BP219" s="98" t="str">
        <f t="shared" si="80"/>
        <v/>
      </c>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c r="CM219" s="98"/>
      <c r="CN219" s="98"/>
      <c r="CO219" s="98"/>
      <c r="CP219" s="98"/>
      <c r="CQ219" s="98"/>
      <c r="CR219" s="98"/>
      <c r="CS219" s="98"/>
    </row>
    <row r="220" spans="1:97" s="4" customFormat="1" ht="18.75" customHeight="1" x14ac:dyDescent="0.2">
      <c r="A220" s="3">
        <f t="shared" si="81"/>
        <v>208</v>
      </c>
      <c r="B220" s="263"/>
      <c r="C220" s="263"/>
      <c r="D220" s="263"/>
      <c r="E220" s="259"/>
      <c r="F220" s="259"/>
      <c r="G220" s="43"/>
      <c r="H220" s="264"/>
      <c r="I220" s="261"/>
      <c r="J220" s="106"/>
      <c r="K220" s="247"/>
      <c r="L220" s="247"/>
      <c r="M220" s="247"/>
      <c r="N220" s="248" t="str">
        <f>IF(AND(K220&lt;&gt;"",L220&lt;&gt;"",J220&lt;&gt;""),ROUND(MIN(IF(OR(J220="OZZ",J220="ZZ"),5000,17300),TRUNC(0.75*(SUMIF($D$12:$D220,$D220,K$12:K220)+SUMIF($D$12:$D220,$D220,L$12:L220)),2)) - SUMIF($D$12:$D219,$D220,N$12:N219),2),"")</f>
        <v/>
      </c>
      <c r="O220" s="249" t="str">
        <f>IF(AND(K220&lt;&gt;"",L220&lt;&gt;"",M220&lt;&gt;"",J220&lt;&gt;"",AH220&lt;&gt;""),IF(OR(J220="OZZ",J220="ZZ"),ROUND(0-SUMIF($D$12:$D219,$D220,O$12:O219),2),IF(M220=0,0,ROUND(MIN(MIN(17300,TRUNC(0.75*(SUMIF($D$12:$D$2012,$D220,K$12:K$2012)+SUMIF($D$12:$D$2012,$D220,L$12:L$2012)),2)+SUMIF($D$12:$D220,$D220,AH$12:AH220))-SUMIF($D$12:$D219,$D220,O$12:O219)-SUMIF($D$12:$D$2012,$D220,N$12:N$2012),AH220),2))),"")</f>
        <v/>
      </c>
      <c r="P220" s="250" t="str">
        <f>IF(J220&lt;&gt;"",1000 - SUMIF($D$12:$D219,$D220,P$12:P219),"")</f>
        <v/>
      </c>
      <c r="Q220" s="106"/>
      <c r="R220" s="247"/>
      <c r="S220" s="247"/>
      <c r="T220" s="247"/>
      <c r="U220" s="248" t="str">
        <f>IF(AND(R220&lt;&gt;"",S220&lt;&gt;"",Q220&lt;&gt;""),ROUND(MIN(IF(OR(Q220="OZZ",Q220="ZZ"),5000,17300),TRUNC(0.75*(SUMIF($D$12:$D220,$D220,R$12:R220)+SUMIF($D$12:$D220,$D220,S$12:S220)),2)) - SUMIF($D$12:$D219,$D220,U$12:U219),2),"")</f>
        <v/>
      </c>
      <c r="V220" s="248" t="str">
        <f>IF(AND(R220&lt;&gt;"",S220&lt;&gt;"",T220&lt;&gt;"",Q220&lt;&gt;"",AL220&lt;&gt;""),IF(OR(Q220="OZZ",Q220="ZZ"),ROUND(0-SUMIF($D$12:$D219,$D220,V$12:V219),2),IF(T220=0,0,ROUND(MIN(MIN(17300,TRUNC(0.75*(SUMIF($D$12:$D$2012,$D220,R$12:R$2012)+SUMIF($D$12:$D$2012,$D220,S$12:S$2012)),2)+SUMIF($D$12:$D220,$D220,AL$12:AL220))-SUMIF($D$12:$D219,$D220,V$12:V219)-SUMIF($D$12:$D$2012,$D220,U$12:U$2012),AL220),2))),"")</f>
        <v/>
      </c>
      <c r="W220" s="250" t="str">
        <f>IF(Q220&lt;&gt;"",1000 - SUMIF($D$12:$D219,$D220,W$12:W219),"")</f>
        <v/>
      </c>
      <c r="X220" s="106"/>
      <c r="Y220" s="247"/>
      <c r="Z220" s="247"/>
      <c r="AA220" s="247"/>
      <c r="AB220" s="248" t="str">
        <f>IF(AND(Y220&lt;&gt;"",Z220&lt;&gt;"",X220&lt;&gt;""),ROUND(MIN(IF(OR(X220="OZZ",X220="ZZ"),5000,17300),TRUNC(0.75*(SUMIF($D$12:$D220,$D220,Y$12:Y220)+SUMIF($D$12:$D220,$D220,Z$12:Z220)),2)) - SUMIF($D$12:$D219,$D220,AB$12:AB219),2),"")</f>
        <v/>
      </c>
      <c r="AC220" s="251" t="str">
        <f>IF(AND(Y220&lt;&gt;"",Z220&lt;&gt;"",AA220&lt;&gt;"",X220&lt;&gt;"",AP220&lt;&gt;""),IF(OR(X220="OZZ",X220="ZZ"),ROUND(0-SUMIF($D$12:$D219,$D220,AC$12:AC219),2),IF(AA220=0,0,ROUND(MIN(MIN(17300,TRUNC(0.75*(SUMIF($D$12:$D$2012,$D220,Y$12:Y$2012)+SUMIF($D$12:$D$2012,$D220,Z$12:Z$2012)),2)+SUMIF($D$12:$D220,$D220,AP$12:AP220))-SUMIF($D$12:$D219,$D220,AC$12:AC219)-SUMIF($D$12:$D$2012,$D220,AB$12:AB$2012),AP220),2))),"")</f>
        <v/>
      </c>
      <c r="AD220" s="250" t="str">
        <f>IF(X220&lt;&gt;"",1000 - SUMIF($D$12:$D219,$D220,AD$12:AD219),"")</f>
        <v/>
      </c>
      <c r="AE220" s="252"/>
      <c r="AF220" s="253"/>
      <c r="AG220" s="254"/>
      <c r="AH220" s="255" t="str">
        <f t="shared" si="82"/>
        <v/>
      </c>
      <c r="AI220" s="256"/>
      <c r="AJ220" s="253"/>
      <c r="AK220" s="254"/>
      <c r="AL220" s="255" t="str">
        <f t="shared" si="83"/>
        <v/>
      </c>
      <c r="AM220" s="256"/>
      <c r="AN220" s="253"/>
      <c r="AO220" s="254"/>
      <c r="AP220" s="255" t="str">
        <f t="shared" si="63"/>
        <v/>
      </c>
      <c r="AQ220" s="116"/>
      <c r="AR220" s="116"/>
      <c r="AS220" s="117"/>
      <c r="AT220" s="118"/>
      <c r="AU220" s="119" t="str">
        <f>IF(D220&lt;&gt; "", IF(COUNTIF($D$12:$D220,$D220)&gt;1,0,IF(SUM(N220,U220,AB220)&gt;0,IF(AND(X220="",OR(Q220&lt;&gt;"",J220&lt;&gt;"")),IF(Q220&lt;&gt;"",Q220,IF(J220&lt;&gt;"",J220,0)),IF(AND(Q220&lt;&gt;"",J220&lt;&gt;"",Q220=J220),Q220,X220)),0)),"")</f>
        <v/>
      </c>
      <c r="AV220" s="119" t="str">
        <f>IF(D220&lt;&gt;"",IF(COUNTIF($D$12:$D220,$D220)&gt;1,0,IF(SUM(O220,V220,AC220)&gt;0,IF(AND(X220="",OR(Q220&lt;&gt;"",J220&lt;&gt;"")),IF(Q220&lt;&gt;"",Q220,IF(J220&lt;&gt;"",J220,0)),IF(AND(Q220&lt;&gt;"",J220&lt;&gt;"",Q220=J220),Q220,X220)),0)),"")</f>
        <v/>
      </c>
      <c r="AW220" s="119" t="str">
        <f>IF(D220&lt;&gt;"",IF(COUNTIF($D$12:$D220,$D220)&gt;1,0,IF(SUM(P220,W220,AD220)&gt;0,IF(AND(X220="",OR(Q220&lt;&gt;"",J220&lt;&gt;"")),IF(Q220&lt;&gt;"",Q220,IF(J220&lt;&gt;"",J220,0)),IF(AND(Q220&lt;&gt;"",J220&lt;&gt;"",Q220=J220),Q220,X220)),0)),"")</f>
        <v/>
      </c>
      <c r="AX220" s="118" t="str">
        <f t="shared" si="64"/>
        <v/>
      </c>
      <c r="AY220" s="118" t="str">
        <f t="shared" si="65"/>
        <v/>
      </c>
      <c r="AZ220" s="118" t="str">
        <f t="shared" si="66"/>
        <v/>
      </c>
      <c r="BA220" s="118" t="str">
        <f t="shared" si="67"/>
        <v/>
      </c>
      <c r="BB220" s="118" t="str">
        <f t="shared" si="68"/>
        <v/>
      </c>
      <c r="BC220" s="118" t="str">
        <f t="shared" si="69"/>
        <v/>
      </c>
      <c r="BD220" s="118" t="str">
        <f t="shared" si="70"/>
        <v/>
      </c>
      <c r="BE220" s="118" t="str">
        <f t="shared" si="71"/>
        <v/>
      </c>
      <c r="BF220" s="118" t="str">
        <f t="shared" si="72"/>
        <v/>
      </c>
      <c r="BG220" s="120"/>
      <c r="BH220" s="120" t="str">
        <f t="shared" si="73"/>
        <v/>
      </c>
      <c r="BI220" s="120" t="str">
        <f t="shared" si="74"/>
        <v/>
      </c>
      <c r="BJ220" s="121"/>
      <c r="BK220" s="120" t="str">
        <f t="shared" si="75"/>
        <v/>
      </c>
      <c r="BL220" s="120" t="str">
        <f t="shared" si="76"/>
        <v/>
      </c>
      <c r="BM220" s="120" t="str">
        <f t="shared" si="77"/>
        <v/>
      </c>
      <c r="BN220" s="120" t="str">
        <f t="shared" si="78"/>
        <v/>
      </c>
      <c r="BO220" s="98" t="str">
        <f t="shared" si="79"/>
        <v/>
      </c>
      <c r="BP220" s="98" t="str">
        <f t="shared" si="80"/>
        <v/>
      </c>
      <c r="BQ220" s="98"/>
      <c r="BR220" s="98"/>
      <c r="BS220" s="98"/>
      <c r="BT220" s="98"/>
      <c r="BU220" s="98"/>
      <c r="BV220" s="98"/>
      <c r="BW220" s="98"/>
      <c r="BX220" s="98"/>
      <c r="BY220" s="98"/>
      <c r="BZ220" s="98"/>
      <c r="CA220" s="98"/>
      <c r="CB220" s="98"/>
      <c r="CC220" s="98"/>
      <c r="CD220" s="98"/>
      <c r="CE220" s="98"/>
      <c r="CF220" s="98"/>
      <c r="CG220" s="98"/>
      <c r="CH220" s="98"/>
      <c r="CI220" s="98"/>
      <c r="CJ220" s="98"/>
      <c r="CK220" s="98"/>
      <c r="CL220" s="98"/>
      <c r="CM220" s="98"/>
      <c r="CN220" s="98"/>
      <c r="CO220" s="98"/>
      <c r="CP220" s="98"/>
      <c r="CQ220" s="98"/>
      <c r="CR220" s="98"/>
      <c r="CS220" s="98"/>
    </row>
    <row r="221" spans="1:97" s="4" customFormat="1" ht="18.75" customHeight="1" x14ac:dyDescent="0.2">
      <c r="A221" s="3">
        <f t="shared" si="81"/>
        <v>209</v>
      </c>
      <c r="B221" s="263"/>
      <c r="C221" s="263"/>
      <c r="D221" s="263"/>
      <c r="E221" s="259"/>
      <c r="F221" s="259"/>
      <c r="G221" s="43"/>
      <c r="H221" s="264"/>
      <c r="I221" s="261"/>
      <c r="J221" s="106"/>
      <c r="K221" s="247"/>
      <c r="L221" s="247"/>
      <c r="M221" s="247"/>
      <c r="N221" s="248" t="str">
        <f>IF(AND(K221&lt;&gt;"",L221&lt;&gt;"",J221&lt;&gt;""),ROUND(MIN(IF(OR(J221="OZZ",J221="ZZ"),5000,17300),TRUNC(0.75*(SUMIF($D$12:$D221,$D221,K$12:K221)+SUMIF($D$12:$D221,$D221,L$12:L221)),2)) - SUMIF($D$12:$D220,$D221,N$12:N220),2),"")</f>
        <v/>
      </c>
      <c r="O221" s="249" t="str">
        <f>IF(AND(K221&lt;&gt;"",L221&lt;&gt;"",M221&lt;&gt;"",J221&lt;&gt;"",AH221&lt;&gt;""),IF(OR(J221="OZZ",J221="ZZ"),ROUND(0-SUMIF($D$12:$D220,$D221,O$12:O220),2),IF(M221=0,0,ROUND(MIN(MIN(17300,TRUNC(0.75*(SUMIF($D$12:$D$2012,$D221,K$12:K$2012)+SUMIF($D$12:$D$2012,$D221,L$12:L$2012)),2)+SUMIF($D$12:$D221,$D221,AH$12:AH221))-SUMIF($D$12:$D220,$D221,O$12:O220)-SUMIF($D$12:$D$2012,$D221,N$12:N$2012),AH221),2))),"")</f>
        <v/>
      </c>
      <c r="P221" s="250" t="str">
        <f>IF(J221&lt;&gt;"",1000 - SUMIF($D$12:$D220,$D221,P$12:P220),"")</f>
        <v/>
      </c>
      <c r="Q221" s="106"/>
      <c r="R221" s="247"/>
      <c r="S221" s="247"/>
      <c r="T221" s="247"/>
      <c r="U221" s="248" t="str">
        <f>IF(AND(R221&lt;&gt;"",S221&lt;&gt;"",Q221&lt;&gt;""),ROUND(MIN(IF(OR(Q221="OZZ",Q221="ZZ"),5000,17300),TRUNC(0.75*(SUMIF($D$12:$D221,$D221,R$12:R221)+SUMIF($D$12:$D221,$D221,S$12:S221)),2)) - SUMIF($D$12:$D220,$D221,U$12:U220),2),"")</f>
        <v/>
      </c>
      <c r="V221" s="248" t="str">
        <f>IF(AND(R221&lt;&gt;"",S221&lt;&gt;"",T221&lt;&gt;"",Q221&lt;&gt;"",AL221&lt;&gt;""),IF(OR(Q221="OZZ",Q221="ZZ"),ROUND(0-SUMIF($D$12:$D220,$D221,V$12:V220),2),IF(T221=0,0,ROUND(MIN(MIN(17300,TRUNC(0.75*(SUMIF($D$12:$D$2012,$D221,R$12:R$2012)+SUMIF($D$12:$D$2012,$D221,S$12:S$2012)),2)+SUMIF($D$12:$D221,$D221,AL$12:AL221))-SUMIF($D$12:$D220,$D221,V$12:V220)-SUMIF($D$12:$D$2012,$D221,U$12:U$2012),AL221),2))),"")</f>
        <v/>
      </c>
      <c r="W221" s="250" t="str">
        <f>IF(Q221&lt;&gt;"",1000 - SUMIF($D$12:$D220,$D221,W$12:W220),"")</f>
        <v/>
      </c>
      <c r="X221" s="106"/>
      <c r="Y221" s="247"/>
      <c r="Z221" s="247"/>
      <c r="AA221" s="247"/>
      <c r="AB221" s="248" t="str">
        <f>IF(AND(Y221&lt;&gt;"",Z221&lt;&gt;"",X221&lt;&gt;""),ROUND(MIN(IF(OR(X221="OZZ",X221="ZZ"),5000,17300),TRUNC(0.75*(SUMIF($D$12:$D221,$D221,Y$12:Y221)+SUMIF($D$12:$D221,$D221,Z$12:Z221)),2)) - SUMIF($D$12:$D220,$D221,AB$12:AB220),2),"")</f>
        <v/>
      </c>
      <c r="AC221" s="251" t="str">
        <f>IF(AND(Y221&lt;&gt;"",Z221&lt;&gt;"",AA221&lt;&gt;"",X221&lt;&gt;"",AP221&lt;&gt;""),IF(OR(X221="OZZ",X221="ZZ"),ROUND(0-SUMIF($D$12:$D220,$D221,AC$12:AC220),2),IF(AA221=0,0,ROUND(MIN(MIN(17300,TRUNC(0.75*(SUMIF($D$12:$D$2012,$D221,Y$12:Y$2012)+SUMIF($D$12:$D$2012,$D221,Z$12:Z$2012)),2)+SUMIF($D$12:$D221,$D221,AP$12:AP221))-SUMIF($D$12:$D220,$D221,AC$12:AC220)-SUMIF($D$12:$D$2012,$D221,AB$12:AB$2012),AP221),2))),"")</f>
        <v/>
      </c>
      <c r="AD221" s="250" t="str">
        <f>IF(X221&lt;&gt;"",1000 - SUMIF($D$12:$D220,$D221,AD$12:AD220),"")</f>
        <v/>
      </c>
      <c r="AE221" s="252"/>
      <c r="AF221" s="253"/>
      <c r="AG221" s="254"/>
      <c r="AH221" s="255" t="str">
        <f t="shared" si="82"/>
        <v/>
      </c>
      <c r="AI221" s="256"/>
      <c r="AJ221" s="253"/>
      <c r="AK221" s="254"/>
      <c r="AL221" s="255" t="str">
        <f t="shared" si="83"/>
        <v/>
      </c>
      <c r="AM221" s="256"/>
      <c r="AN221" s="253"/>
      <c r="AO221" s="254"/>
      <c r="AP221" s="255" t="str">
        <f t="shared" si="63"/>
        <v/>
      </c>
      <c r="AQ221" s="116"/>
      <c r="AR221" s="116"/>
      <c r="AS221" s="117"/>
      <c r="AT221" s="118"/>
      <c r="AU221" s="119" t="str">
        <f>IF(D221&lt;&gt; "", IF(COUNTIF($D$12:$D221,$D221)&gt;1,0,IF(SUM(N221,U221,AB221)&gt;0,IF(AND(X221="",OR(Q221&lt;&gt;"",J221&lt;&gt;"")),IF(Q221&lt;&gt;"",Q221,IF(J221&lt;&gt;"",J221,0)),IF(AND(Q221&lt;&gt;"",J221&lt;&gt;"",Q221=J221),Q221,X221)),0)),"")</f>
        <v/>
      </c>
      <c r="AV221" s="119" t="str">
        <f>IF(D221&lt;&gt;"",IF(COUNTIF($D$12:$D221,$D221)&gt;1,0,IF(SUM(O221,V221,AC221)&gt;0,IF(AND(X221="",OR(Q221&lt;&gt;"",J221&lt;&gt;"")),IF(Q221&lt;&gt;"",Q221,IF(J221&lt;&gt;"",J221,0)),IF(AND(Q221&lt;&gt;"",J221&lt;&gt;"",Q221=J221),Q221,X221)),0)),"")</f>
        <v/>
      </c>
      <c r="AW221" s="119" t="str">
        <f>IF(D221&lt;&gt;"",IF(COUNTIF($D$12:$D221,$D221)&gt;1,0,IF(SUM(P221,W221,AD221)&gt;0,IF(AND(X221="",OR(Q221&lt;&gt;"",J221&lt;&gt;"")),IF(Q221&lt;&gt;"",Q221,IF(J221&lt;&gt;"",J221,0)),IF(AND(Q221&lt;&gt;"",J221&lt;&gt;"",Q221=J221),Q221,X221)),0)),"")</f>
        <v/>
      </c>
      <c r="AX221" s="118" t="str">
        <f t="shared" si="64"/>
        <v/>
      </c>
      <c r="AY221" s="118" t="str">
        <f t="shared" si="65"/>
        <v/>
      </c>
      <c r="AZ221" s="118" t="str">
        <f t="shared" si="66"/>
        <v/>
      </c>
      <c r="BA221" s="118" t="str">
        <f t="shared" si="67"/>
        <v/>
      </c>
      <c r="BB221" s="118" t="str">
        <f t="shared" si="68"/>
        <v/>
      </c>
      <c r="BC221" s="118" t="str">
        <f t="shared" si="69"/>
        <v/>
      </c>
      <c r="BD221" s="118" t="str">
        <f t="shared" si="70"/>
        <v/>
      </c>
      <c r="BE221" s="118" t="str">
        <f t="shared" si="71"/>
        <v/>
      </c>
      <c r="BF221" s="118" t="str">
        <f t="shared" si="72"/>
        <v/>
      </c>
      <c r="BG221" s="120"/>
      <c r="BH221" s="120" t="str">
        <f t="shared" si="73"/>
        <v/>
      </c>
      <c r="BI221" s="120" t="str">
        <f t="shared" si="74"/>
        <v/>
      </c>
      <c r="BJ221" s="121"/>
      <c r="BK221" s="120" t="str">
        <f t="shared" si="75"/>
        <v/>
      </c>
      <c r="BL221" s="120" t="str">
        <f t="shared" si="76"/>
        <v/>
      </c>
      <c r="BM221" s="120" t="str">
        <f t="shared" si="77"/>
        <v/>
      </c>
      <c r="BN221" s="120" t="str">
        <f t="shared" si="78"/>
        <v/>
      </c>
      <c r="BO221" s="120" t="str">
        <f t="shared" si="79"/>
        <v/>
      </c>
      <c r="BP221" s="120" t="str">
        <f t="shared" si="80"/>
        <v/>
      </c>
      <c r="BQ221" s="98"/>
      <c r="BR221" s="98"/>
      <c r="BS221" s="98"/>
      <c r="BT221" s="98"/>
      <c r="BU221" s="98"/>
      <c r="BV221" s="98"/>
      <c r="BW221" s="98"/>
      <c r="BX221" s="98"/>
      <c r="BY221" s="98"/>
      <c r="BZ221" s="98"/>
      <c r="CA221" s="98"/>
      <c r="CB221" s="98"/>
      <c r="CC221" s="98"/>
      <c r="CD221" s="98"/>
      <c r="CE221" s="98"/>
      <c r="CF221" s="98"/>
      <c r="CG221" s="98"/>
      <c r="CH221" s="98"/>
      <c r="CI221" s="98"/>
      <c r="CJ221" s="98"/>
      <c r="CK221" s="98"/>
      <c r="CL221" s="98"/>
      <c r="CM221" s="98"/>
      <c r="CN221" s="98"/>
      <c r="CO221" s="98"/>
      <c r="CP221" s="98"/>
      <c r="CQ221" s="98"/>
      <c r="CR221" s="98"/>
      <c r="CS221" s="98"/>
    </row>
    <row r="222" spans="1:97" s="4" customFormat="1" ht="18.75" customHeight="1" x14ac:dyDescent="0.2">
      <c r="A222" s="3">
        <f t="shared" si="81"/>
        <v>210</v>
      </c>
      <c r="B222" s="263"/>
      <c r="C222" s="263"/>
      <c r="D222" s="263"/>
      <c r="E222" s="259"/>
      <c r="F222" s="259"/>
      <c r="G222" s="43"/>
      <c r="H222" s="264"/>
      <c r="I222" s="261"/>
      <c r="J222" s="106"/>
      <c r="K222" s="247"/>
      <c r="L222" s="247"/>
      <c r="M222" s="247"/>
      <c r="N222" s="248" t="str">
        <f>IF(AND(K222&lt;&gt;"",L222&lt;&gt;"",J222&lt;&gt;""),ROUND(MIN(IF(OR(J222="OZZ",J222="ZZ"),5000,17300),TRUNC(0.75*(SUMIF($D$12:$D222,$D222,K$12:K222)+SUMIF($D$12:$D222,$D222,L$12:L222)),2)) - SUMIF($D$12:$D221,$D222,N$12:N221),2),"")</f>
        <v/>
      </c>
      <c r="O222" s="249" t="str">
        <f>IF(AND(K222&lt;&gt;"",L222&lt;&gt;"",M222&lt;&gt;"",J222&lt;&gt;"",AH222&lt;&gt;""),IF(OR(J222="OZZ",J222="ZZ"),ROUND(0-SUMIF($D$12:$D221,$D222,O$12:O221),2),IF(M222=0,0,ROUND(MIN(MIN(17300,TRUNC(0.75*(SUMIF($D$12:$D$2012,$D222,K$12:K$2012)+SUMIF($D$12:$D$2012,$D222,L$12:L$2012)),2)+SUMIF($D$12:$D222,$D222,AH$12:AH222))-SUMIF($D$12:$D221,$D222,O$12:O221)-SUMIF($D$12:$D$2012,$D222,N$12:N$2012),AH222),2))),"")</f>
        <v/>
      </c>
      <c r="P222" s="250" t="str">
        <f>IF(J222&lt;&gt;"",1000 - SUMIF($D$12:$D221,$D222,P$12:P221),"")</f>
        <v/>
      </c>
      <c r="Q222" s="106"/>
      <c r="R222" s="247"/>
      <c r="S222" s="247"/>
      <c r="T222" s="247"/>
      <c r="U222" s="248" t="str">
        <f>IF(AND(R222&lt;&gt;"",S222&lt;&gt;"",Q222&lt;&gt;""),ROUND(MIN(IF(OR(Q222="OZZ",Q222="ZZ"),5000,17300),TRUNC(0.75*(SUMIF($D$12:$D222,$D222,R$12:R222)+SUMIF($D$12:$D222,$D222,S$12:S222)),2)) - SUMIF($D$12:$D221,$D222,U$12:U221),2),"")</f>
        <v/>
      </c>
      <c r="V222" s="248" t="str">
        <f>IF(AND(R222&lt;&gt;"",S222&lt;&gt;"",T222&lt;&gt;"",Q222&lt;&gt;"",AL222&lt;&gt;""),IF(OR(Q222="OZZ",Q222="ZZ"),ROUND(0-SUMIF($D$12:$D221,$D222,V$12:V221),2),IF(T222=0,0,ROUND(MIN(MIN(17300,TRUNC(0.75*(SUMIF($D$12:$D$2012,$D222,R$12:R$2012)+SUMIF($D$12:$D$2012,$D222,S$12:S$2012)),2)+SUMIF($D$12:$D222,$D222,AL$12:AL222))-SUMIF($D$12:$D221,$D222,V$12:V221)-SUMIF($D$12:$D$2012,$D222,U$12:U$2012),AL222),2))),"")</f>
        <v/>
      </c>
      <c r="W222" s="250" t="str">
        <f>IF(Q222&lt;&gt;"",1000 - SUMIF($D$12:$D221,$D222,W$12:W221),"")</f>
        <v/>
      </c>
      <c r="X222" s="106"/>
      <c r="Y222" s="247"/>
      <c r="Z222" s="247"/>
      <c r="AA222" s="247"/>
      <c r="AB222" s="248" t="str">
        <f>IF(AND(Y222&lt;&gt;"",Z222&lt;&gt;"",X222&lt;&gt;""),ROUND(MIN(IF(OR(X222="OZZ",X222="ZZ"),5000,17300),TRUNC(0.75*(SUMIF($D$12:$D222,$D222,Y$12:Y222)+SUMIF($D$12:$D222,$D222,Z$12:Z222)),2)) - SUMIF($D$12:$D221,$D222,AB$12:AB221),2),"")</f>
        <v/>
      </c>
      <c r="AC222" s="251" t="str">
        <f>IF(AND(Y222&lt;&gt;"",Z222&lt;&gt;"",AA222&lt;&gt;"",X222&lt;&gt;"",AP222&lt;&gt;""),IF(OR(X222="OZZ",X222="ZZ"),ROUND(0-SUMIF($D$12:$D221,$D222,AC$12:AC221),2),IF(AA222=0,0,ROUND(MIN(MIN(17300,TRUNC(0.75*(SUMIF($D$12:$D$2012,$D222,Y$12:Y$2012)+SUMIF($D$12:$D$2012,$D222,Z$12:Z$2012)),2)+SUMIF($D$12:$D222,$D222,AP$12:AP222))-SUMIF($D$12:$D221,$D222,AC$12:AC221)-SUMIF($D$12:$D$2012,$D222,AB$12:AB$2012),AP222),2))),"")</f>
        <v/>
      </c>
      <c r="AD222" s="250" t="str">
        <f>IF(X222&lt;&gt;"",1000 - SUMIF($D$12:$D221,$D222,AD$12:AD221),"")</f>
        <v/>
      </c>
      <c r="AE222" s="252"/>
      <c r="AF222" s="253"/>
      <c r="AG222" s="254"/>
      <c r="AH222" s="255" t="str">
        <f t="shared" si="82"/>
        <v/>
      </c>
      <c r="AI222" s="256"/>
      <c r="AJ222" s="253"/>
      <c r="AK222" s="254"/>
      <c r="AL222" s="255" t="str">
        <f t="shared" si="83"/>
        <v/>
      </c>
      <c r="AM222" s="256"/>
      <c r="AN222" s="253"/>
      <c r="AO222" s="254"/>
      <c r="AP222" s="255" t="str">
        <f t="shared" si="63"/>
        <v/>
      </c>
      <c r="AQ222" s="116"/>
      <c r="AR222" s="116"/>
      <c r="AS222" s="117"/>
      <c r="AT222" s="118"/>
      <c r="AU222" s="119" t="str">
        <f>IF(D222&lt;&gt; "", IF(COUNTIF($D$12:$D222,$D222)&gt;1,0,IF(SUM(N222,U222,AB222)&gt;0,IF(AND(X222="",OR(Q222&lt;&gt;"",J222&lt;&gt;"")),IF(Q222&lt;&gt;"",Q222,IF(J222&lt;&gt;"",J222,0)),IF(AND(Q222&lt;&gt;"",J222&lt;&gt;"",Q222=J222),Q222,X222)),0)),"")</f>
        <v/>
      </c>
      <c r="AV222" s="119" t="str">
        <f>IF(D222&lt;&gt;"",IF(COUNTIF($D$12:$D222,$D222)&gt;1,0,IF(SUM(O222,V222,AC222)&gt;0,IF(AND(X222="",OR(Q222&lt;&gt;"",J222&lt;&gt;"")),IF(Q222&lt;&gt;"",Q222,IF(J222&lt;&gt;"",J222,0)),IF(AND(Q222&lt;&gt;"",J222&lt;&gt;"",Q222=J222),Q222,X222)),0)),"")</f>
        <v/>
      </c>
      <c r="AW222" s="119" t="str">
        <f>IF(D222&lt;&gt;"",IF(COUNTIF($D$12:$D222,$D222)&gt;1,0,IF(SUM(P222,W222,AD222)&gt;0,IF(AND(X222="",OR(Q222&lt;&gt;"",J222&lt;&gt;"")),IF(Q222&lt;&gt;"",Q222,IF(J222&lt;&gt;"",J222,0)),IF(AND(Q222&lt;&gt;"",J222&lt;&gt;"",Q222=J222),Q222,X222)),0)),"")</f>
        <v/>
      </c>
      <c r="AX222" s="118" t="str">
        <f t="shared" si="64"/>
        <v/>
      </c>
      <c r="AY222" s="118" t="str">
        <f t="shared" si="65"/>
        <v/>
      </c>
      <c r="AZ222" s="118" t="str">
        <f t="shared" si="66"/>
        <v/>
      </c>
      <c r="BA222" s="118" t="str">
        <f t="shared" si="67"/>
        <v/>
      </c>
      <c r="BB222" s="118" t="str">
        <f t="shared" si="68"/>
        <v/>
      </c>
      <c r="BC222" s="118" t="str">
        <f t="shared" si="69"/>
        <v/>
      </c>
      <c r="BD222" s="118" t="str">
        <f t="shared" si="70"/>
        <v/>
      </c>
      <c r="BE222" s="118" t="str">
        <f t="shared" si="71"/>
        <v/>
      </c>
      <c r="BF222" s="118" t="str">
        <f t="shared" si="72"/>
        <v/>
      </c>
      <c r="BG222" s="120"/>
      <c r="BH222" s="120" t="str">
        <f t="shared" si="73"/>
        <v/>
      </c>
      <c r="BI222" s="120" t="str">
        <f t="shared" si="74"/>
        <v/>
      </c>
      <c r="BJ222" s="121"/>
      <c r="BK222" s="120" t="str">
        <f t="shared" si="75"/>
        <v/>
      </c>
      <c r="BL222" s="120" t="str">
        <f t="shared" si="76"/>
        <v/>
      </c>
      <c r="BM222" s="120" t="str">
        <f t="shared" si="77"/>
        <v/>
      </c>
      <c r="BN222" s="120" t="str">
        <f t="shared" si="78"/>
        <v/>
      </c>
      <c r="BO222" s="120" t="str">
        <f t="shared" si="79"/>
        <v/>
      </c>
      <c r="BP222" s="120" t="str">
        <f t="shared" si="80"/>
        <v/>
      </c>
      <c r="BQ222" s="98"/>
      <c r="BR222" s="98"/>
      <c r="BS222" s="98"/>
      <c r="BT222" s="98"/>
      <c r="BU222" s="98"/>
      <c r="BV222" s="98"/>
      <c r="BW222" s="98"/>
      <c r="BX222" s="98"/>
      <c r="BY222" s="98"/>
      <c r="BZ222" s="98"/>
      <c r="CA222" s="98"/>
      <c r="CB222" s="98"/>
      <c r="CC222" s="98"/>
      <c r="CD222" s="98"/>
      <c r="CE222" s="98"/>
      <c r="CF222" s="98"/>
      <c r="CG222" s="98"/>
      <c r="CH222" s="98"/>
      <c r="CI222" s="98"/>
      <c r="CJ222" s="98"/>
      <c r="CK222" s="98"/>
      <c r="CL222" s="98"/>
      <c r="CM222" s="98"/>
      <c r="CN222" s="98"/>
      <c r="CO222" s="98"/>
      <c r="CP222" s="98"/>
      <c r="CQ222" s="98"/>
      <c r="CR222" s="98"/>
      <c r="CS222" s="98"/>
    </row>
    <row r="223" spans="1:97" s="4" customFormat="1" ht="18.75" customHeight="1" x14ac:dyDescent="0.2">
      <c r="A223" s="3">
        <f t="shared" si="81"/>
        <v>211</v>
      </c>
      <c r="B223" s="263"/>
      <c r="C223" s="263"/>
      <c r="D223" s="263"/>
      <c r="E223" s="259"/>
      <c r="F223" s="259"/>
      <c r="G223" s="43"/>
      <c r="H223" s="264"/>
      <c r="I223" s="261"/>
      <c r="J223" s="106"/>
      <c r="K223" s="247"/>
      <c r="L223" s="247"/>
      <c r="M223" s="247"/>
      <c r="N223" s="248" t="str">
        <f>IF(AND(K223&lt;&gt;"",L223&lt;&gt;"",J223&lt;&gt;""),ROUND(MIN(IF(OR(J223="OZZ",J223="ZZ"),5000,17300),TRUNC(0.75*(SUMIF($D$12:$D223,$D223,K$12:K223)+SUMIF($D$12:$D223,$D223,L$12:L223)),2)) - SUMIF($D$12:$D222,$D223,N$12:N222),2),"")</f>
        <v/>
      </c>
      <c r="O223" s="249" t="str">
        <f>IF(AND(K223&lt;&gt;"",L223&lt;&gt;"",M223&lt;&gt;"",J223&lt;&gt;"",AH223&lt;&gt;""),IF(OR(J223="OZZ",J223="ZZ"),ROUND(0-SUMIF($D$12:$D222,$D223,O$12:O222),2),IF(M223=0,0,ROUND(MIN(MIN(17300,TRUNC(0.75*(SUMIF($D$12:$D$2012,$D223,K$12:K$2012)+SUMIF($D$12:$D$2012,$D223,L$12:L$2012)),2)+SUMIF($D$12:$D223,$D223,AH$12:AH223))-SUMIF($D$12:$D222,$D223,O$12:O222)-SUMIF($D$12:$D$2012,$D223,N$12:N$2012),AH223),2))),"")</f>
        <v/>
      </c>
      <c r="P223" s="250" t="str">
        <f>IF(J223&lt;&gt;"",1000 - SUMIF($D$12:$D222,$D223,P$12:P222),"")</f>
        <v/>
      </c>
      <c r="Q223" s="106"/>
      <c r="R223" s="247"/>
      <c r="S223" s="247"/>
      <c r="T223" s="247"/>
      <c r="U223" s="248" t="str">
        <f>IF(AND(R223&lt;&gt;"",S223&lt;&gt;"",Q223&lt;&gt;""),ROUND(MIN(IF(OR(Q223="OZZ",Q223="ZZ"),5000,17300),TRUNC(0.75*(SUMIF($D$12:$D223,$D223,R$12:R223)+SUMIF($D$12:$D223,$D223,S$12:S223)),2)) - SUMIF($D$12:$D222,$D223,U$12:U222),2),"")</f>
        <v/>
      </c>
      <c r="V223" s="248" t="str">
        <f>IF(AND(R223&lt;&gt;"",S223&lt;&gt;"",T223&lt;&gt;"",Q223&lt;&gt;"",AL223&lt;&gt;""),IF(OR(Q223="OZZ",Q223="ZZ"),ROUND(0-SUMIF($D$12:$D222,$D223,V$12:V222),2),IF(T223=0,0,ROUND(MIN(MIN(17300,TRUNC(0.75*(SUMIF($D$12:$D$2012,$D223,R$12:R$2012)+SUMIF($D$12:$D$2012,$D223,S$12:S$2012)),2)+SUMIF($D$12:$D223,$D223,AL$12:AL223))-SUMIF($D$12:$D222,$D223,V$12:V222)-SUMIF($D$12:$D$2012,$D223,U$12:U$2012),AL223),2))),"")</f>
        <v/>
      </c>
      <c r="W223" s="250" t="str">
        <f>IF(Q223&lt;&gt;"",1000 - SUMIF($D$12:$D222,$D223,W$12:W222),"")</f>
        <v/>
      </c>
      <c r="X223" s="106"/>
      <c r="Y223" s="247"/>
      <c r="Z223" s="247"/>
      <c r="AA223" s="247"/>
      <c r="AB223" s="248" t="str">
        <f>IF(AND(Y223&lt;&gt;"",Z223&lt;&gt;"",X223&lt;&gt;""),ROUND(MIN(IF(OR(X223="OZZ",X223="ZZ"),5000,17300),TRUNC(0.75*(SUMIF($D$12:$D223,$D223,Y$12:Y223)+SUMIF($D$12:$D223,$D223,Z$12:Z223)),2)) - SUMIF($D$12:$D222,$D223,AB$12:AB222),2),"")</f>
        <v/>
      </c>
      <c r="AC223" s="251" t="str">
        <f>IF(AND(Y223&lt;&gt;"",Z223&lt;&gt;"",AA223&lt;&gt;"",X223&lt;&gt;"",AP223&lt;&gt;""),IF(OR(X223="OZZ",X223="ZZ"),ROUND(0-SUMIF($D$12:$D222,$D223,AC$12:AC222),2),IF(AA223=0,0,ROUND(MIN(MIN(17300,TRUNC(0.75*(SUMIF($D$12:$D$2012,$D223,Y$12:Y$2012)+SUMIF($D$12:$D$2012,$D223,Z$12:Z$2012)),2)+SUMIF($D$12:$D223,$D223,AP$12:AP223))-SUMIF($D$12:$D222,$D223,AC$12:AC222)-SUMIF($D$12:$D$2012,$D223,AB$12:AB$2012),AP223),2))),"")</f>
        <v/>
      </c>
      <c r="AD223" s="250" t="str">
        <f>IF(X223&lt;&gt;"",1000 - SUMIF($D$12:$D222,$D223,AD$12:AD222),"")</f>
        <v/>
      </c>
      <c r="AE223" s="252"/>
      <c r="AF223" s="253"/>
      <c r="AG223" s="254"/>
      <c r="AH223" s="255" t="str">
        <f t="shared" si="82"/>
        <v/>
      </c>
      <c r="AI223" s="256"/>
      <c r="AJ223" s="253"/>
      <c r="AK223" s="254"/>
      <c r="AL223" s="255" t="str">
        <f t="shared" si="83"/>
        <v/>
      </c>
      <c r="AM223" s="256"/>
      <c r="AN223" s="253"/>
      <c r="AO223" s="254"/>
      <c r="AP223" s="255" t="str">
        <f t="shared" si="63"/>
        <v/>
      </c>
      <c r="AQ223" s="116"/>
      <c r="AR223" s="116"/>
      <c r="AS223" s="117"/>
      <c r="AT223" s="118"/>
      <c r="AU223" s="119" t="str">
        <f>IF(D223&lt;&gt; "", IF(COUNTIF($D$12:$D223,$D223)&gt;1,0,IF(SUM(N223,U223,AB223)&gt;0,IF(AND(X223="",OR(Q223&lt;&gt;"",J223&lt;&gt;"")),IF(Q223&lt;&gt;"",Q223,IF(J223&lt;&gt;"",J223,0)),IF(AND(Q223&lt;&gt;"",J223&lt;&gt;"",Q223=J223),Q223,X223)),0)),"")</f>
        <v/>
      </c>
      <c r="AV223" s="119" t="str">
        <f>IF(D223&lt;&gt;"",IF(COUNTIF($D$12:$D223,$D223)&gt;1,0,IF(SUM(O223,V223,AC223)&gt;0,IF(AND(X223="",OR(Q223&lt;&gt;"",J223&lt;&gt;"")),IF(Q223&lt;&gt;"",Q223,IF(J223&lt;&gt;"",J223,0)),IF(AND(Q223&lt;&gt;"",J223&lt;&gt;"",Q223=J223),Q223,X223)),0)),"")</f>
        <v/>
      </c>
      <c r="AW223" s="119" t="str">
        <f>IF(D223&lt;&gt;"",IF(COUNTIF($D$12:$D223,$D223)&gt;1,0,IF(SUM(P223,W223,AD223)&gt;0,IF(AND(X223="",OR(Q223&lt;&gt;"",J223&lt;&gt;"")),IF(Q223&lt;&gt;"",Q223,IF(J223&lt;&gt;"",J223,0)),IF(AND(Q223&lt;&gt;"",J223&lt;&gt;"",Q223=J223),Q223,X223)),0)),"")</f>
        <v/>
      </c>
      <c r="AX223" s="118" t="str">
        <f t="shared" si="64"/>
        <v/>
      </c>
      <c r="AY223" s="118" t="str">
        <f t="shared" si="65"/>
        <v/>
      </c>
      <c r="AZ223" s="118" t="str">
        <f t="shared" si="66"/>
        <v/>
      </c>
      <c r="BA223" s="118" t="str">
        <f t="shared" si="67"/>
        <v/>
      </c>
      <c r="BB223" s="118" t="str">
        <f t="shared" si="68"/>
        <v/>
      </c>
      <c r="BC223" s="118" t="str">
        <f t="shared" si="69"/>
        <v/>
      </c>
      <c r="BD223" s="118" t="str">
        <f t="shared" si="70"/>
        <v/>
      </c>
      <c r="BE223" s="118" t="str">
        <f t="shared" si="71"/>
        <v/>
      </c>
      <c r="BF223" s="118" t="str">
        <f t="shared" si="72"/>
        <v/>
      </c>
      <c r="BG223" s="120"/>
      <c r="BH223" s="120" t="str">
        <f t="shared" si="73"/>
        <v/>
      </c>
      <c r="BI223" s="120" t="str">
        <f t="shared" si="74"/>
        <v/>
      </c>
      <c r="BJ223" s="121"/>
      <c r="BK223" s="120" t="str">
        <f t="shared" si="75"/>
        <v/>
      </c>
      <c r="BL223" s="120" t="str">
        <f t="shared" si="76"/>
        <v/>
      </c>
      <c r="BM223" s="120" t="str">
        <f t="shared" si="77"/>
        <v/>
      </c>
      <c r="BN223" s="120" t="str">
        <f t="shared" si="78"/>
        <v/>
      </c>
      <c r="BO223" s="120" t="str">
        <f t="shared" si="79"/>
        <v/>
      </c>
      <c r="BP223" s="120" t="str">
        <f t="shared" si="80"/>
        <v/>
      </c>
      <c r="BQ223" s="98"/>
      <c r="BR223" s="98"/>
      <c r="BS223" s="98"/>
      <c r="BT223" s="98"/>
      <c r="BU223" s="98"/>
      <c r="BV223" s="98"/>
      <c r="BW223" s="98"/>
      <c r="BX223" s="98"/>
      <c r="BY223" s="98"/>
      <c r="BZ223" s="98"/>
      <c r="CA223" s="98"/>
      <c r="CB223" s="98"/>
      <c r="CC223" s="98"/>
      <c r="CD223" s="98"/>
      <c r="CE223" s="98"/>
      <c r="CF223" s="98"/>
      <c r="CG223" s="98"/>
      <c r="CH223" s="98"/>
      <c r="CI223" s="98"/>
      <c r="CJ223" s="98"/>
      <c r="CK223" s="98"/>
      <c r="CL223" s="98"/>
      <c r="CM223" s="98"/>
      <c r="CN223" s="98"/>
      <c r="CO223" s="98"/>
      <c r="CP223" s="98"/>
      <c r="CQ223" s="98"/>
      <c r="CR223" s="98"/>
      <c r="CS223" s="98"/>
    </row>
    <row r="224" spans="1:97" s="4" customFormat="1" ht="18.75" customHeight="1" x14ac:dyDescent="0.2">
      <c r="A224" s="3">
        <f t="shared" si="81"/>
        <v>212</v>
      </c>
      <c r="B224" s="263"/>
      <c r="C224" s="263"/>
      <c r="D224" s="263"/>
      <c r="E224" s="259"/>
      <c r="F224" s="259"/>
      <c r="G224" s="43"/>
      <c r="H224" s="264"/>
      <c r="I224" s="261"/>
      <c r="J224" s="106"/>
      <c r="K224" s="247"/>
      <c r="L224" s="247"/>
      <c r="M224" s="247"/>
      <c r="N224" s="248" t="str">
        <f>IF(AND(K224&lt;&gt;"",L224&lt;&gt;"",J224&lt;&gt;""),ROUND(MIN(IF(OR(J224="OZZ",J224="ZZ"),5000,17300),TRUNC(0.75*(SUMIF($D$12:$D224,$D224,K$12:K224)+SUMIF($D$12:$D224,$D224,L$12:L224)),2)) - SUMIF($D$12:$D223,$D224,N$12:N223),2),"")</f>
        <v/>
      </c>
      <c r="O224" s="249" t="str">
        <f>IF(AND(K224&lt;&gt;"",L224&lt;&gt;"",M224&lt;&gt;"",J224&lt;&gt;"",AH224&lt;&gt;""),IF(OR(J224="OZZ",J224="ZZ"),ROUND(0-SUMIF($D$12:$D223,$D224,O$12:O223),2),IF(M224=0,0,ROUND(MIN(MIN(17300,TRUNC(0.75*(SUMIF($D$12:$D$2012,$D224,K$12:K$2012)+SUMIF($D$12:$D$2012,$D224,L$12:L$2012)),2)+SUMIF($D$12:$D224,$D224,AH$12:AH224))-SUMIF($D$12:$D223,$D224,O$12:O223)-SUMIF($D$12:$D$2012,$D224,N$12:N$2012),AH224),2))),"")</f>
        <v/>
      </c>
      <c r="P224" s="250" t="str">
        <f>IF(J224&lt;&gt;"",1000 - SUMIF($D$12:$D223,$D224,P$12:P223),"")</f>
        <v/>
      </c>
      <c r="Q224" s="106"/>
      <c r="R224" s="247"/>
      <c r="S224" s="247"/>
      <c r="T224" s="247"/>
      <c r="U224" s="248" t="str">
        <f>IF(AND(R224&lt;&gt;"",S224&lt;&gt;"",Q224&lt;&gt;""),ROUND(MIN(IF(OR(Q224="OZZ",Q224="ZZ"),5000,17300),TRUNC(0.75*(SUMIF($D$12:$D224,$D224,R$12:R224)+SUMIF($D$12:$D224,$D224,S$12:S224)),2)) - SUMIF($D$12:$D223,$D224,U$12:U223),2),"")</f>
        <v/>
      </c>
      <c r="V224" s="248" t="str">
        <f>IF(AND(R224&lt;&gt;"",S224&lt;&gt;"",T224&lt;&gt;"",Q224&lt;&gt;"",AL224&lt;&gt;""),IF(OR(Q224="OZZ",Q224="ZZ"),ROUND(0-SUMIF($D$12:$D223,$D224,V$12:V223),2),IF(T224=0,0,ROUND(MIN(MIN(17300,TRUNC(0.75*(SUMIF($D$12:$D$2012,$D224,R$12:R$2012)+SUMIF($D$12:$D$2012,$D224,S$12:S$2012)),2)+SUMIF($D$12:$D224,$D224,AL$12:AL224))-SUMIF($D$12:$D223,$D224,V$12:V223)-SUMIF($D$12:$D$2012,$D224,U$12:U$2012),AL224),2))),"")</f>
        <v/>
      </c>
      <c r="W224" s="250" t="str">
        <f>IF(Q224&lt;&gt;"",1000 - SUMIF($D$12:$D223,$D224,W$12:W223),"")</f>
        <v/>
      </c>
      <c r="X224" s="106"/>
      <c r="Y224" s="247"/>
      <c r="Z224" s="247"/>
      <c r="AA224" s="247"/>
      <c r="AB224" s="248" t="str">
        <f>IF(AND(Y224&lt;&gt;"",Z224&lt;&gt;"",X224&lt;&gt;""),ROUND(MIN(IF(OR(X224="OZZ",X224="ZZ"),5000,17300),TRUNC(0.75*(SUMIF($D$12:$D224,$D224,Y$12:Y224)+SUMIF($D$12:$D224,$D224,Z$12:Z224)),2)) - SUMIF($D$12:$D223,$D224,AB$12:AB223),2),"")</f>
        <v/>
      </c>
      <c r="AC224" s="251" t="str">
        <f>IF(AND(Y224&lt;&gt;"",Z224&lt;&gt;"",AA224&lt;&gt;"",X224&lt;&gt;"",AP224&lt;&gt;""),IF(OR(X224="OZZ",X224="ZZ"),ROUND(0-SUMIF($D$12:$D223,$D224,AC$12:AC223),2),IF(AA224=0,0,ROUND(MIN(MIN(17300,TRUNC(0.75*(SUMIF($D$12:$D$2012,$D224,Y$12:Y$2012)+SUMIF($D$12:$D$2012,$D224,Z$12:Z$2012)),2)+SUMIF($D$12:$D224,$D224,AP$12:AP224))-SUMIF($D$12:$D223,$D224,AC$12:AC223)-SUMIF($D$12:$D$2012,$D224,AB$12:AB$2012),AP224),2))),"")</f>
        <v/>
      </c>
      <c r="AD224" s="250" t="str">
        <f>IF(X224&lt;&gt;"",1000 - SUMIF($D$12:$D223,$D224,AD$12:AD223),"")</f>
        <v/>
      </c>
      <c r="AE224" s="252"/>
      <c r="AF224" s="253"/>
      <c r="AG224" s="254"/>
      <c r="AH224" s="255" t="str">
        <f t="shared" si="82"/>
        <v/>
      </c>
      <c r="AI224" s="256"/>
      <c r="AJ224" s="253"/>
      <c r="AK224" s="254"/>
      <c r="AL224" s="255" t="str">
        <f t="shared" si="83"/>
        <v/>
      </c>
      <c r="AM224" s="256"/>
      <c r="AN224" s="253"/>
      <c r="AO224" s="254"/>
      <c r="AP224" s="255" t="str">
        <f t="shared" si="63"/>
        <v/>
      </c>
      <c r="AQ224" s="116"/>
      <c r="AR224" s="116"/>
      <c r="AS224" s="117"/>
      <c r="AT224" s="118"/>
      <c r="AU224" s="119" t="str">
        <f>IF(D224&lt;&gt; "", IF(COUNTIF($D$12:$D224,$D224)&gt;1,0,IF(SUM(N224,U224,AB224)&gt;0,IF(AND(X224="",OR(Q224&lt;&gt;"",J224&lt;&gt;"")),IF(Q224&lt;&gt;"",Q224,IF(J224&lt;&gt;"",J224,0)),IF(AND(Q224&lt;&gt;"",J224&lt;&gt;"",Q224=J224),Q224,X224)),0)),"")</f>
        <v/>
      </c>
      <c r="AV224" s="119" t="str">
        <f>IF(D224&lt;&gt;"",IF(COUNTIF($D$12:$D224,$D224)&gt;1,0,IF(SUM(O224,V224,AC224)&gt;0,IF(AND(X224="",OR(Q224&lt;&gt;"",J224&lt;&gt;"")),IF(Q224&lt;&gt;"",Q224,IF(J224&lt;&gt;"",J224,0)),IF(AND(Q224&lt;&gt;"",J224&lt;&gt;"",Q224=J224),Q224,X224)),0)),"")</f>
        <v/>
      </c>
      <c r="AW224" s="119" t="str">
        <f>IF(D224&lt;&gt;"",IF(COUNTIF($D$12:$D224,$D224)&gt;1,0,IF(SUM(P224,W224,AD224)&gt;0,IF(AND(X224="",OR(Q224&lt;&gt;"",J224&lt;&gt;"")),IF(Q224&lt;&gt;"",Q224,IF(J224&lt;&gt;"",J224,0)),IF(AND(Q224&lt;&gt;"",J224&lt;&gt;"",Q224=J224),Q224,X224)),0)),"")</f>
        <v/>
      </c>
      <c r="AX224" s="118" t="str">
        <f t="shared" si="64"/>
        <v/>
      </c>
      <c r="AY224" s="118" t="str">
        <f t="shared" si="65"/>
        <v/>
      </c>
      <c r="AZ224" s="118" t="str">
        <f t="shared" si="66"/>
        <v/>
      </c>
      <c r="BA224" s="118" t="str">
        <f t="shared" si="67"/>
        <v/>
      </c>
      <c r="BB224" s="118" t="str">
        <f t="shared" si="68"/>
        <v/>
      </c>
      <c r="BC224" s="118" t="str">
        <f t="shared" si="69"/>
        <v/>
      </c>
      <c r="BD224" s="118" t="str">
        <f t="shared" si="70"/>
        <v/>
      </c>
      <c r="BE224" s="118" t="str">
        <f t="shared" si="71"/>
        <v/>
      </c>
      <c r="BF224" s="118" t="str">
        <f t="shared" si="72"/>
        <v/>
      </c>
      <c r="BG224" s="120"/>
      <c r="BH224" s="120" t="str">
        <f t="shared" si="73"/>
        <v/>
      </c>
      <c r="BI224" s="120" t="str">
        <f t="shared" si="74"/>
        <v/>
      </c>
      <c r="BJ224" s="121"/>
      <c r="BK224" s="120" t="str">
        <f t="shared" si="75"/>
        <v/>
      </c>
      <c r="BL224" s="120" t="str">
        <f t="shared" si="76"/>
        <v/>
      </c>
      <c r="BM224" s="120" t="str">
        <f t="shared" si="77"/>
        <v/>
      </c>
      <c r="BN224" s="120" t="str">
        <f t="shared" si="78"/>
        <v/>
      </c>
      <c r="BO224" s="120" t="str">
        <f t="shared" si="79"/>
        <v/>
      </c>
      <c r="BP224" s="120" t="str">
        <f t="shared" si="80"/>
        <v/>
      </c>
      <c r="BQ224" s="98"/>
      <c r="BR224" s="98"/>
      <c r="BS224" s="98"/>
      <c r="BT224" s="98"/>
      <c r="BU224" s="98"/>
      <c r="BV224" s="98"/>
      <c r="BW224" s="98"/>
      <c r="BX224" s="98"/>
      <c r="BY224" s="98"/>
      <c r="BZ224" s="98"/>
      <c r="CA224" s="98"/>
      <c r="CB224" s="98"/>
      <c r="CC224" s="98"/>
      <c r="CD224" s="98"/>
      <c r="CE224" s="98"/>
      <c r="CF224" s="98"/>
      <c r="CG224" s="98"/>
      <c r="CH224" s="98"/>
      <c r="CI224" s="98"/>
      <c r="CJ224" s="98"/>
      <c r="CK224" s="98"/>
      <c r="CL224" s="98"/>
      <c r="CM224" s="98"/>
      <c r="CN224" s="98"/>
      <c r="CO224" s="98"/>
      <c r="CP224" s="98"/>
      <c r="CQ224" s="98"/>
      <c r="CR224" s="98"/>
      <c r="CS224" s="98"/>
    </row>
    <row r="225" spans="1:97" s="4" customFormat="1" ht="18.75" customHeight="1" x14ac:dyDescent="0.2">
      <c r="A225" s="3">
        <f t="shared" si="81"/>
        <v>213</v>
      </c>
      <c r="B225" s="263"/>
      <c r="C225" s="263"/>
      <c r="D225" s="263"/>
      <c r="E225" s="259"/>
      <c r="F225" s="259"/>
      <c r="G225" s="43"/>
      <c r="H225" s="264"/>
      <c r="I225" s="261"/>
      <c r="J225" s="106"/>
      <c r="K225" s="247"/>
      <c r="L225" s="247"/>
      <c r="M225" s="247"/>
      <c r="N225" s="248" t="str">
        <f>IF(AND(K225&lt;&gt;"",L225&lt;&gt;"",J225&lt;&gt;""),ROUND(MIN(IF(OR(J225="OZZ",J225="ZZ"),5000,17300),TRUNC(0.75*(SUMIF($D$12:$D225,$D225,K$12:K225)+SUMIF($D$12:$D225,$D225,L$12:L225)),2)) - SUMIF($D$12:$D224,$D225,N$12:N224),2),"")</f>
        <v/>
      </c>
      <c r="O225" s="249" t="str">
        <f>IF(AND(K225&lt;&gt;"",L225&lt;&gt;"",M225&lt;&gt;"",J225&lt;&gt;"",AH225&lt;&gt;""),IF(OR(J225="OZZ",J225="ZZ"),ROUND(0-SUMIF($D$12:$D224,$D225,O$12:O224),2),IF(M225=0,0,ROUND(MIN(MIN(17300,TRUNC(0.75*(SUMIF($D$12:$D$2012,$D225,K$12:K$2012)+SUMIF($D$12:$D$2012,$D225,L$12:L$2012)),2)+SUMIF($D$12:$D225,$D225,AH$12:AH225))-SUMIF($D$12:$D224,$D225,O$12:O224)-SUMIF($D$12:$D$2012,$D225,N$12:N$2012),AH225),2))),"")</f>
        <v/>
      </c>
      <c r="P225" s="250" t="str">
        <f>IF(J225&lt;&gt;"",1000 - SUMIF($D$12:$D224,$D225,P$12:P224),"")</f>
        <v/>
      </c>
      <c r="Q225" s="106"/>
      <c r="R225" s="247"/>
      <c r="S225" s="247"/>
      <c r="T225" s="247"/>
      <c r="U225" s="248" t="str">
        <f>IF(AND(R225&lt;&gt;"",S225&lt;&gt;"",Q225&lt;&gt;""),ROUND(MIN(IF(OR(Q225="OZZ",Q225="ZZ"),5000,17300),TRUNC(0.75*(SUMIF($D$12:$D225,$D225,R$12:R225)+SUMIF($D$12:$D225,$D225,S$12:S225)),2)) - SUMIF($D$12:$D224,$D225,U$12:U224),2),"")</f>
        <v/>
      </c>
      <c r="V225" s="248" t="str">
        <f>IF(AND(R225&lt;&gt;"",S225&lt;&gt;"",T225&lt;&gt;"",Q225&lt;&gt;"",AL225&lt;&gt;""),IF(OR(Q225="OZZ",Q225="ZZ"),ROUND(0-SUMIF($D$12:$D224,$D225,V$12:V224),2),IF(T225=0,0,ROUND(MIN(MIN(17300,TRUNC(0.75*(SUMIF($D$12:$D$2012,$D225,R$12:R$2012)+SUMIF($D$12:$D$2012,$D225,S$12:S$2012)),2)+SUMIF($D$12:$D225,$D225,AL$12:AL225))-SUMIF($D$12:$D224,$D225,V$12:V224)-SUMIF($D$12:$D$2012,$D225,U$12:U$2012),AL225),2))),"")</f>
        <v/>
      </c>
      <c r="W225" s="250" t="str">
        <f>IF(Q225&lt;&gt;"",1000 - SUMIF($D$12:$D224,$D225,W$12:W224),"")</f>
        <v/>
      </c>
      <c r="X225" s="106"/>
      <c r="Y225" s="247"/>
      <c r="Z225" s="247"/>
      <c r="AA225" s="247"/>
      <c r="AB225" s="248" t="str">
        <f>IF(AND(Y225&lt;&gt;"",Z225&lt;&gt;"",X225&lt;&gt;""),ROUND(MIN(IF(OR(X225="OZZ",X225="ZZ"),5000,17300),TRUNC(0.75*(SUMIF($D$12:$D225,$D225,Y$12:Y225)+SUMIF($D$12:$D225,$D225,Z$12:Z225)),2)) - SUMIF($D$12:$D224,$D225,AB$12:AB224),2),"")</f>
        <v/>
      </c>
      <c r="AC225" s="251" t="str">
        <f>IF(AND(Y225&lt;&gt;"",Z225&lt;&gt;"",AA225&lt;&gt;"",X225&lt;&gt;"",AP225&lt;&gt;""),IF(OR(X225="OZZ",X225="ZZ"),ROUND(0-SUMIF($D$12:$D224,$D225,AC$12:AC224),2),IF(AA225=0,0,ROUND(MIN(MIN(17300,TRUNC(0.75*(SUMIF($D$12:$D$2012,$D225,Y$12:Y$2012)+SUMIF($D$12:$D$2012,$D225,Z$12:Z$2012)),2)+SUMIF($D$12:$D225,$D225,AP$12:AP225))-SUMIF($D$12:$D224,$D225,AC$12:AC224)-SUMIF($D$12:$D$2012,$D225,AB$12:AB$2012),AP225),2))),"")</f>
        <v/>
      </c>
      <c r="AD225" s="250" t="str">
        <f>IF(X225&lt;&gt;"",1000 - SUMIF($D$12:$D224,$D225,AD$12:AD224),"")</f>
        <v/>
      </c>
      <c r="AE225" s="252"/>
      <c r="AF225" s="253"/>
      <c r="AG225" s="254"/>
      <c r="AH225" s="255" t="str">
        <f t="shared" si="82"/>
        <v/>
      </c>
      <c r="AI225" s="256"/>
      <c r="AJ225" s="253"/>
      <c r="AK225" s="254"/>
      <c r="AL225" s="255" t="str">
        <f t="shared" si="83"/>
        <v/>
      </c>
      <c r="AM225" s="256"/>
      <c r="AN225" s="253"/>
      <c r="AO225" s="254"/>
      <c r="AP225" s="255" t="str">
        <f t="shared" si="63"/>
        <v/>
      </c>
      <c r="AQ225" s="116"/>
      <c r="AR225" s="116"/>
      <c r="AS225" s="117"/>
      <c r="AT225" s="118"/>
      <c r="AU225" s="119" t="str">
        <f>IF(D225&lt;&gt; "", IF(COUNTIF($D$12:$D225,$D225)&gt;1,0,IF(SUM(N225,U225,AB225)&gt;0,IF(AND(X225="",OR(Q225&lt;&gt;"",J225&lt;&gt;"")),IF(Q225&lt;&gt;"",Q225,IF(J225&lt;&gt;"",J225,0)),IF(AND(Q225&lt;&gt;"",J225&lt;&gt;"",Q225=J225),Q225,X225)),0)),"")</f>
        <v/>
      </c>
      <c r="AV225" s="119" t="str">
        <f>IF(D225&lt;&gt;"",IF(COUNTIF($D$12:$D225,$D225)&gt;1,0,IF(SUM(O225,V225,AC225)&gt;0,IF(AND(X225="",OR(Q225&lt;&gt;"",J225&lt;&gt;"")),IF(Q225&lt;&gt;"",Q225,IF(J225&lt;&gt;"",J225,0)),IF(AND(Q225&lt;&gt;"",J225&lt;&gt;"",Q225=J225),Q225,X225)),0)),"")</f>
        <v/>
      </c>
      <c r="AW225" s="119" t="str">
        <f>IF(D225&lt;&gt;"",IF(COUNTIF($D$12:$D225,$D225)&gt;1,0,IF(SUM(P225,W225,AD225)&gt;0,IF(AND(X225="",OR(Q225&lt;&gt;"",J225&lt;&gt;"")),IF(Q225&lt;&gt;"",Q225,IF(J225&lt;&gt;"",J225,0)),IF(AND(Q225&lt;&gt;"",J225&lt;&gt;"",Q225=J225),Q225,X225)),0)),"")</f>
        <v/>
      </c>
      <c r="AX225" s="118" t="str">
        <f t="shared" si="64"/>
        <v/>
      </c>
      <c r="AY225" s="118" t="str">
        <f t="shared" si="65"/>
        <v/>
      </c>
      <c r="AZ225" s="118" t="str">
        <f t="shared" si="66"/>
        <v/>
      </c>
      <c r="BA225" s="118" t="str">
        <f t="shared" si="67"/>
        <v/>
      </c>
      <c r="BB225" s="118" t="str">
        <f t="shared" si="68"/>
        <v/>
      </c>
      <c r="BC225" s="118" t="str">
        <f t="shared" si="69"/>
        <v/>
      </c>
      <c r="BD225" s="118" t="str">
        <f t="shared" si="70"/>
        <v/>
      </c>
      <c r="BE225" s="118" t="str">
        <f t="shared" si="71"/>
        <v/>
      </c>
      <c r="BF225" s="118" t="str">
        <f t="shared" si="72"/>
        <v/>
      </c>
      <c r="BG225" s="120"/>
      <c r="BH225" s="120" t="str">
        <f t="shared" si="73"/>
        <v/>
      </c>
      <c r="BI225" s="120" t="str">
        <f t="shared" si="74"/>
        <v/>
      </c>
      <c r="BJ225" s="121"/>
      <c r="BK225" s="120" t="str">
        <f t="shared" si="75"/>
        <v/>
      </c>
      <c r="BL225" s="120" t="str">
        <f t="shared" si="76"/>
        <v/>
      </c>
      <c r="BM225" s="120" t="str">
        <f t="shared" si="77"/>
        <v/>
      </c>
      <c r="BN225" s="120" t="str">
        <f t="shared" si="78"/>
        <v/>
      </c>
      <c r="BO225" s="120" t="str">
        <f t="shared" si="79"/>
        <v/>
      </c>
      <c r="BP225" s="120" t="str">
        <f t="shared" si="80"/>
        <v/>
      </c>
      <c r="BQ225" s="98"/>
      <c r="BR225" s="98"/>
      <c r="BS225" s="98"/>
      <c r="BT225" s="98"/>
      <c r="BU225" s="98"/>
      <c r="BV225" s="98"/>
      <c r="BW225" s="98"/>
      <c r="BX225" s="98"/>
      <c r="BY225" s="98"/>
      <c r="BZ225" s="98"/>
      <c r="CA225" s="98"/>
      <c r="CB225" s="98"/>
      <c r="CC225" s="98"/>
      <c r="CD225" s="98"/>
      <c r="CE225" s="98"/>
      <c r="CF225" s="98"/>
      <c r="CG225" s="98"/>
      <c r="CH225" s="98"/>
      <c r="CI225" s="98"/>
      <c r="CJ225" s="98"/>
      <c r="CK225" s="98"/>
      <c r="CL225" s="98"/>
      <c r="CM225" s="98"/>
      <c r="CN225" s="98"/>
      <c r="CO225" s="98"/>
      <c r="CP225" s="98"/>
      <c r="CQ225" s="98"/>
      <c r="CR225" s="98"/>
      <c r="CS225" s="98"/>
    </row>
    <row r="226" spans="1:97" s="4" customFormat="1" ht="18.75" customHeight="1" x14ac:dyDescent="0.2">
      <c r="A226" s="3">
        <f t="shared" si="81"/>
        <v>214</v>
      </c>
      <c r="B226" s="263"/>
      <c r="C226" s="263"/>
      <c r="D226" s="263"/>
      <c r="E226" s="259"/>
      <c r="F226" s="259"/>
      <c r="G226" s="43"/>
      <c r="H226" s="264"/>
      <c r="I226" s="261"/>
      <c r="J226" s="106"/>
      <c r="K226" s="247"/>
      <c r="L226" s="247"/>
      <c r="M226" s="247"/>
      <c r="N226" s="248" t="str">
        <f>IF(AND(K226&lt;&gt;"",L226&lt;&gt;"",J226&lt;&gt;""),ROUND(MIN(IF(OR(J226="OZZ",J226="ZZ"),5000,17300),TRUNC(0.75*(SUMIF($D$12:$D226,$D226,K$12:K226)+SUMIF($D$12:$D226,$D226,L$12:L226)),2)) - SUMIF($D$12:$D225,$D226,N$12:N225),2),"")</f>
        <v/>
      </c>
      <c r="O226" s="249" t="str">
        <f>IF(AND(K226&lt;&gt;"",L226&lt;&gt;"",M226&lt;&gt;"",J226&lt;&gt;"",AH226&lt;&gt;""),IF(OR(J226="OZZ",J226="ZZ"),ROUND(0-SUMIF($D$12:$D225,$D226,O$12:O225),2),IF(M226=0,0,ROUND(MIN(MIN(17300,TRUNC(0.75*(SUMIF($D$12:$D$2012,$D226,K$12:K$2012)+SUMIF($D$12:$D$2012,$D226,L$12:L$2012)),2)+SUMIF($D$12:$D226,$D226,AH$12:AH226))-SUMIF($D$12:$D225,$D226,O$12:O225)-SUMIF($D$12:$D$2012,$D226,N$12:N$2012),AH226),2))),"")</f>
        <v/>
      </c>
      <c r="P226" s="250" t="str">
        <f>IF(J226&lt;&gt;"",1000 - SUMIF($D$12:$D225,$D226,P$12:P225),"")</f>
        <v/>
      </c>
      <c r="Q226" s="106"/>
      <c r="R226" s="247"/>
      <c r="S226" s="247"/>
      <c r="T226" s="247"/>
      <c r="U226" s="248" t="str">
        <f>IF(AND(R226&lt;&gt;"",S226&lt;&gt;"",Q226&lt;&gt;""),ROUND(MIN(IF(OR(Q226="OZZ",Q226="ZZ"),5000,17300),TRUNC(0.75*(SUMIF($D$12:$D226,$D226,R$12:R226)+SUMIF($D$12:$D226,$D226,S$12:S226)),2)) - SUMIF($D$12:$D225,$D226,U$12:U225),2),"")</f>
        <v/>
      </c>
      <c r="V226" s="248" t="str">
        <f>IF(AND(R226&lt;&gt;"",S226&lt;&gt;"",T226&lt;&gt;"",Q226&lt;&gt;"",AL226&lt;&gt;""),IF(OR(Q226="OZZ",Q226="ZZ"),ROUND(0-SUMIF($D$12:$D225,$D226,V$12:V225),2),IF(T226=0,0,ROUND(MIN(MIN(17300,TRUNC(0.75*(SUMIF($D$12:$D$2012,$D226,R$12:R$2012)+SUMIF($D$12:$D$2012,$D226,S$12:S$2012)),2)+SUMIF($D$12:$D226,$D226,AL$12:AL226))-SUMIF($D$12:$D225,$D226,V$12:V225)-SUMIF($D$12:$D$2012,$D226,U$12:U$2012),AL226),2))),"")</f>
        <v/>
      </c>
      <c r="W226" s="250" t="str">
        <f>IF(Q226&lt;&gt;"",1000 - SUMIF($D$12:$D225,$D226,W$12:W225),"")</f>
        <v/>
      </c>
      <c r="X226" s="106"/>
      <c r="Y226" s="247"/>
      <c r="Z226" s="247"/>
      <c r="AA226" s="247"/>
      <c r="AB226" s="248" t="str">
        <f>IF(AND(Y226&lt;&gt;"",Z226&lt;&gt;"",X226&lt;&gt;""),ROUND(MIN(IF(OR(X226="OZZ",X226="ZZ"),5000,17300),TRUNC(0.75*(SUMIF($D$12:$D226,$D226,Y$12:Y226)+SUMIF($D$12:$D226,$D226,Z$12:Z226)),2)) - SUMIF($D$12:$D225,$D226,AB$12:AB225),2),"")</f>
        <v/>
      </c>
      <c r="AC226" s="251" t="str">
        <f>IF(AND(Y226&lt;&gt;"",Z226&lt;&gt;"",AA226&lt;&gt;"",X226&lt;&gt;"",AP226&lt;&gt;""),IF(OR(X226="OZZ",X226="ZZ"),ROUND(0-SUMIF($D$12:$D225,$D226,AC$12:AC225),2),IF(AA226=0,0,ROUND(MIN(MIN(17300,TRUNC(0.75*(SUMIF($D$12:$D$2012,$D226,Y$12:Y$2012)+SUMIF($D$12:$D$2012,$D226,Z$12:Z$2012)),2)+SUMIF($D$12:$D226,$D226,AP$12:AP226))-SUMIF($D$12:$D225,$D226,AC$12:AC225)-SUMIF($D$12:$D$2012,$D226,AB$12:AB$2012),AP226),2))),"")</f>
        <v/>
      </c>
      <c r="AD226" s="250" t="str">
        <f>IF(X226&lt;&gt;"",1000 - SUMIF($D$12:$D225,$D226,AD$12:AD225),"")</f>
        <v/>
      </c>
      <c r="AE226" s="252"/>
      <c r="AF226" s="253"/>
      <c r="AG226" s="254"/>
      <c r="AH226" s="255" t="str">
        <f t="shared" si="82"/>
        <v/>
      </c>
      <c r="AI226" s="256"/>
      <c r="AJ226" s="253"/>
      <c r="AK226" s="254"/>
      <c r="AL226" s="255" t="str">
        <f t="shared" si="83"/>
        <v/>
      </c>
      <c r="AM226" s="256"/>
      <c r="AN226" s="253"/>
      <c r="AO226" s="254"/>
      <c r="AP226" s="255" t="str">
        <f t="shared" si="63"/>
        <v/>
      </c>
      <c r="AQ226" s="116"/>
      <c r="AR226" s="116"/>
      <c r="AS226" s="117"/>
      <c r="AT226" s="118"/>
      <c r="AU226" s="119" t="str">
        <f>IF(D226&lt;&gt; "", IF(COUNTIF($D$12:$D226,$D226)&gt;1,0,IF(SUM(N226,U226,AB226)&gt;0,IF(AND(X226="",OR(Q226&lt;&gt;"",J226&lt;&gt;"")),IF(Q226&lt;&gt;"",Q226,IF(J226&lt;&gt;"",J226,0)),IF(AND(Q226&lt;&gt;"",J226&lt;&gt;"",Q226=J226),Q226,X226)),0)),"")</f>
        <v/>
      </c>
      <c r="AV226" s="119" t="str">
        <f>IF(D226&lt;&gt;"",IF(COUNTIF($D$12:$D226,$D226)&gt;1,0,IF(SUM(O226,V226,AC226)&gt;0,IF(AND(X226="",OR(Q226&lt;&gt;"",J226&lt;&gt;"")),IF(Q226&lt;&gt;"",Q226,IF(J226&lt;&gt;"",J226,0)),IF(AND(Q226&lt;&gt;"",J226&lt;&gt;"",Q226=J226),Q226,X226)),0)),"")</f>
        <v/>
      </c>
      <c r="AW226" s="119" t="str">
        <f>IF(D226&lt;&gt;"",IF(COUNTIF($D$12:$D226,$D226)&gt;1,0,IF(SUM(P226,W226,AD226)&gt;0,IF(AND(X226="",OR(Q226&lt;&gt;"",J226&lt;&gt;"")),IF(Q226&lt;&gt;"",Q226,IF(J226&lt;&gt;"",J226,0)),IF(AND(Q226&lt;&gt;"",J226&lt;&gt;"",Q226=J226),Q226,X226)),0)),"")</f>
        <v/>
      </c>
      <c r="AX226" s="118" t="str">
        <f t="shared" si="64"/>
        <v/>
      </c>
      <c r="AY226" s="118" t="str">
        <f t="shared" si="65"/>
        <v/>
      </c>
      <c r="AZ226" s="118" t="str">
        <f t="shared" si="66"/>
        <v/>
      </c>
      <c r="BA226" s="118" t="str">
        <f t="shared" si="67"/>
        <v/>
      </c>
      <c r="BB226" s="118" t="str">
        <f t="shared" si="68"/>
        <v/>
      </c>
      <c r="BC226" s="118" t="str">
        <f t="shared" si="69"/>
        <v/>
      </c>
      <c r="BD226" s="118" t="str">
        <f t="shared" si="70"/>
        <v/>
      </c>
      <c r="BE226" s="118" t="str">
        <f t="shared" si="71"/>
        <v/>
      </c>
      <c r="BF226" s="118" t="str">
        <f t="shared" si="72"/>
        <v/>
      </c>
      <c r="BG226" s="120"/>
      <c r="BH226" s="120" t="str">
        <f t="shared" si="73"/>
        <v/>
      </c>
      <c r="BI226" s="120" t="str">
        <f t="shared" si="74"/>
        <v/>
      </c>
      <c r="BJ226" s="121"/>
      <c r="BK226" s="120" t="str">
        <f t="shared" si="75"/>
        <v/>
      </c>
      <c r="BL226" s="120" t="str">
        <f t="shared" si="76"/>
        <v/>
      </c>
      <c r="BM226" s="120" t="str">
        <f t="shared" si="77"/>
        <v/>
      </c>
      <c r="BN226" s="120" t="str">
        <f t="shared" si="78"/>
        <v/>
      </c>
      <c r="BO226" s="120" t="str">
        <f t="shared" si="79"/>
        <v/>
      </c>
      <c r="BP226" s="120" t="str">
        <f t="shared" si="80"/>
        <v/>
      </c>
      <c r="BQ226" s="98"/>
      <c r="BR226" s="98"/>
      <c r="BS226" s="98"/>
      <c r="BT226" s="98"/>
      <c r="BU226" s="98"/>
      <c r="BV226" s="98"/>
      <c r="BW226" s="98"/>
      <c r="BX226" s="98"/>
      <c r="BY226" s="98"/>
      <c r="BZ226" s="98"/>
      <c r="CA226" s="98"/>
      <c r="CB226" s="98"/>
      <c r="CC226" s="98"/>
      <c r="CD226" s="98"/>
      <c r="CE226" s="98"/>
      <c r="CF226" s="98"/>
      <c r="CG226" s="98"/>
      <c r="CH226" s="98"/>
      <c r="CI226" s="98"/>
      <c r="CJ226" s="98"/>
      <c r="CK226" s="98"/>
      <c r="CL226" s="98"/>
      <c r="CM226" s="98"/>
      <c r="CN226" s="98"/>
      <c r="CO226" s="98"/>
      <c r="CP226" s="98"/>
      <c r="CQ226" s="98"/>
      <c r="CR226" s="98"/>
      <c r="CS226" s="98"/>
    </row>
    <row r="227" spans="1:97" s="4" customFormat="1" ht="18.75" customHeight="1" x14ac:dyDescent="0.2">
      <c r="A227" s="3">
        <f t="shared" si="81"/>
        <v>215</v>
      </c>
      <c r="B227" s="263"/>
      <c r="C227" s="263"/>
      <c r="D227" s="263"/>
      <c r="E227" s="259"/>
      <c r="F227" s="259"/>
      <c r="G227" s="43"/>
      <c r="H227" s="264"/>
      <c r="I227" s="261"/>
      <c r="J227" s="106"/>
      <c r="K227" s="247"/>
      <c r="L227" s="247"/>
      <c r="M227" s="247"/>
      <c r="N227" s="248" t="str">
        <f>IF(AND(K227&lt;&gt;"",L227&lt;&gt;"",J227&lt;&gt;""),ROUND(MIN(IF(OR(J227="OZZ",J227="ZZ"),5000,17300),TRUNC(0.75*(SUMIF($D$12:$D227,$D227,K$12:K227)+SUMIF($D$12:$D227,$D227,L$12:L227)),2)) - SUMIF($D$12:$D226,$D227,N$12:N226),2),"")</f>
        <v/>
      </c>
      <c r="O227" s="249" t="str">
        <f>IF(AND(K227&lt;&gt;"",L227&lt;&gt;"",M227&lt;&gt;"",J227&lt;&gt;"",AH227&lt;&gt;""),IF(OR(J227="OZZ",J227="ZZ"),ROUND(0-SUMIF($D$12:$D226,$D227,O$12:O226),2),IF(M227=0,0,ROUND(MIN(MIN(17300,TRUNC(0.75*(SUMIF($D$12:$D$2012,$D227,K$12:K$2012)+SUMIF($D$12:$D$2012,$D227,L$12:L$2012)),2)+SUMIF($D$12:$D227,$D227,AH$12:AH227))-SUMIF($D$12:$D226,$D227,O$12:O226)-SUMIF($D$12:$D$2012,$D227,N$12:N$2012),AH227),2))),"")</f>
        <v/>
      </c>
      <c r="P227" s="250" t="str">
        <f>IF(J227&lt;&gt;"",1000 - SUMIF($D$12:$D226,$D227,P$12:P226),"")</f>
        <v/>
      </c>
      <c r="Q227" s="106"/>
      <c r="R227" s="247"/>
      <c r="S227" s="247"/>
      <c r="T227" s="247"/>
      <c r="U227" s="248" t="str">
        <f>IF(AND(R227&lt;&gt;"",S227&lt;&gt;"",Q227&lt;&gt;""),ROUND(MIN(IF(OR(Q227="OZZ",Q227="ZZ"),5000,17300),TRUNC(0.75*(SUMIF($D$12:$D227,$D227,R$12:R227)+SUMIF($D$12:$D227,$D227,S$12:S227)),2)) - SUMIF($D$12:$D226,$D227,U$12:U226),2),"")</f>
        <v/>
      </c>
      <c r="V227" s="248" t="str">
        <f>IF(AND(R227&lt;&gt;"",S227&lt;&gt;"",T227&lt;&gt;"",Q227&lt;&gt;"",AL227&lt;&gt;""),IF(OR(Q227="OZZ",Q227="ZZ"),ROUND(0-SUMIF($D$12:$D226,$D227,V$12:V226),2),IF(T227=0,0,ROUND(MIN(MIN(17300,TRUNC(0.75*(SUMIF($D$12:$D$2012,$D227,R$12:R$2012)+SUMIF($D$12:$D$2012,$D227,S$12:S$2012)),2)+SUMIF($D$12:$D227,$D227,AL$12:AL227))-SUMIF($D$12:$D226,$D227,V$12:V226)-SUMIF($D$12:$D$2012,$D227,U$12:U$2012),AL227),2))),"")</f>
        <v/>
      </c>
      <c r="W227" s="250" t="str">
        <f>IF(Q227&lt;&gt;"",1000 - SUMIF($D$12:$D226,$D227,W$12:W226),"")</f>
        <v/>
      </c>
      <c r="X227" s="106"/>
      <c r="Y227" s="247"/>
      <c r="Z227" s="247"/>
      <c r="AA227" s="247"/>
      <c r="AB227" s="248" t="str">
        <f>IF(AND(Y227&lt;&gt;"",Z227&lt;&gt;"",X227&lt;&gt;""),ROUND(MIN(IF(OR(X227="OZZ",X227="ZZ"),5000,17300),TRUNC(0.75*(SUMIF($D$12:$D227,$D227,Y$12:Y227)+SUMIF($D$12:$D227,$D227,Z$12:Z227)),2)) - SUMIF($D$12:$D226,$D227,AB$12:AB226),2),"")</f>
        <v/>
      </c>
      <c r="AC227" s="251" t="str">
        <f>IF(AND(Y227&lt;&gt;"",Z227&lt;&gt;"",AA227&lt;&gt;"",X227&lt;&gt;"",AP227&lt;&gt;""),IF(OR(X227="OZZ",X227="ZZ"),ROUND(0-SUMIF($D$12:$D226,$D227,AC$12:AC226),2),IF(AA227=0,0,ROUND(MIN(MIN(17300,TRUNC(0.75*(SUMIF($D$12:$D$2012,$D227,Y$12:Y$2012)+SUMIF($D$12:$D$2012,$D227,Z$12:Z$2012)),2)+SUMIF($D$12:$D227,$D227,AP$12:AP227))-SUMIF($D$12:$D226,$D227,AC$12:AC226)-SUMIF($D$12:$D$2012,$D227,AB$12:AB$2012),AP227),2))),"")</f>
        <v/>
      </c>
      <c r="AD227" s="250" t="str">
        <f>IF(X227&lt;&gt;"",1000 - SUMIF($D$12:$D226,$D227,AD$12:AD226),"")</f>
        <v/>
      </c>
      <c r="AE227" s="252"/>
      <c r="AF227" s="253"/>
      <c r="AG227" s="254"/>
      <c r="AH227" s="255" t="str">
        <f t="shared" si="82"/>
        <v/>
      </c>
      <c r="AI227" s="256"/>
      <c r="AJ227" s="253"/>
      <c r="AK227" s="254"/>
      <c r="AL227" s="255" t="str">
        <f t="shared" si="83"/>
        <v/>
      </c>
      <c r="AM227" s="256"/>
      <c r="AN227" s="253"/>
      <c r="AO227" s="254"/>
      <c r="AP227" s="255" t="str">
        <f t="shared" si="63"/>
        <v/>
      </c>
      <c r="AQ227" s="116"/>
      <c r="AR227" s="116"/>
      <c r="AS227" s="117"/>
      <c r="AT227" s="118"/>
      <c r="AU227" s="119" t="str">
        <f>IF(D227&lt;&gt; "", IF(COUNTIF($D$12:$D227,$D227)&gt;1,0,IF(SUM(N227,U227,AB227)&gt;0,IF(AND(X227="",OR(Q227&lt;&gt;"",J227&lt;&gt;"")),IF(Q227&lt;&gt;"",Q227,IF(J227&lt;&gt;"",J227,0)),IF(AND(Q227&lt;&gt;"",J227&lt;&gt;"",Q227=J227),Q227,X227)),0)),"")</f>
        <v/>
      </c>
      <c r="AV227" s="119" t="str">
        <f>IF(D227&lt;&gt;"",IF(COUNTIF($D$12:$D227,$D227)&gt;1,0,IF(SUM(O227,V227,AC227)&gt;0,IF(AND(X227="",OR(Q227&lt;&gt;"",J227&lt;&gt;"")),IF(Q227&lt;&gt;"",Q227,IF(J227&lt;&gt;"",J227,0)),IF(AND(Q227&lt;&gt;"",J227&lt;&gt;"",Q227=J227),Q227,X227)),0)),"")</f>
        <v/>
      </c>
      <c r="AW227" s="119" t="str">
        <f>IF(D227&lt;&gt;"",IF(COUNTIF($D$12:$D227,$D227)&gt;1,0,IF(SUM(P227,W227,AD227)&gt;0,IF(AND(X227="",OR(Q227&lt;&gt;"",J227&lt;&gt;"")),IF(Q227&lt;&gt;"",Q227,IF(J227&lt;&gt;"",J227,0)),IF(AND(Q227&lt;&gt;"",J227&lt;&gt;"",Q227=J227),Q227,X227)),0)),"")</f>
        <v/>
      </c>
      <c r="AX227" s="118" t="str">
        <f t="shared" si="64"/>
        <v/>
      </c>
      <c r="AY227" s="118" t="str">
        <f t="shared" si="65"/>
        <v/>
      </c>
      <c r="AZ227" s="118" t="str">
        <f t="shared" si="66"/>
        <v/>
      </c>
      <c r="BA227" s="118" t="str">
        <f t="shared" si="67"/>
        <v/>
      </c>
      <c r="BB227" s="118" t="str">
        <f t="shared" si="68"/>
        <v/>
      </c>
      <c r="BC227" s="118" t="str">
        <f t="shared" si="69"/>
        <v/>
      </c>
      <c r="BD227" s="118" t="str">
        <f t="shared" si="70"/>
        <v/>
      </c>
      <c r="BE227" s="118" t="str">
        <f t="shared" si="71"/>
        <v/>
      </c>
      <c r="BF227" s="118" t="str">
        <f t="shared" si="72"/>
        <v/>
      </c>
      <c r="BG227" s="120"/>
      <c r="BH227" s="120" t="str">
        <f t="shared" si="73"/>
        <v/>
      </c>
      <c r="BI227" s="120" t="str">
        <f t="shared" si="74"/>
        <v/>
      </c>
      <c r="BJ227" s="121"/>
      <c r="BK227" s="120" t="str">
        <f t="shared" si="75"/>
        <v/>
      </c>
      <c r="BL227" s="120" t="str">
        <f t="shared" si="76"/>
        <v/>
      </c>
      <c r="BM227" s="120" t="str">
        <f t="shared" si="77"/>
        <v/>
      </c>
      <c r="BN227" s="120" t="str">
        <f t="shared" si="78"/>
        <v/>
      </c>
      <c r="BO227" s="120" t="str">
        <f t="shared" si="79"/>
        <v/>
      </c>
      <c r="BP227" s="120" t="str">
        <f t="shared" si="80"/>
        <v/>
      </c>
      <c r="BQ227" s="98"/>
      <c r="BR227" s="98"/>
      <c r="BS227" s="98"/>
      <c r="BT227" s="98"/>
      <c r="BU227" s="98"/>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row>
    <row r="228" spans="1:97" s="4" customFormat="1" ht="18.75" customHeight="1" x14ac:dyDescent="0.2">
      <c r="A228" s="3">
        <f t="shared" si="81"/>
        <v>216</v>
      </c>
      <c r="B228" s="263"/>
      <c r="C228" s="263"/>
      <c r="D228" s="263"/>
      <c r="E228" s="259"/>
      <c r="F228" s="259"/>
      <c r="G228" s="43"/>
      <c r="H228" s="264"/>
      <c r="I228" s="261"/>
      <c r="J228" s="106"/>
      <c r="K228" s="247"/>
      <c r="L228" s="247"/>
      <c r="M228" s="247"/>
      <c r="N228" s="248" t="str">
        <f>IF(AND(K228&lt;&gt;"",L228&lt;&gt;"",J228&lt;&gt;""),ROUND(MIN(IF(OR(J228="OZZ",J228="ZZ"),5000,17300),TRUNC(0.75*(SUMIF($D$12:$D228,$D228,K$12:K228)+SUMIF($D$12:$D228,$D228,L$12:L228)),2)) - SUMIF($D$12:$D227,$D228,N$12:N227),2),"")</f>
        <v/>
      </c>
      <c r="O228" s="249" t="str">
        <f>IF(AND(K228&lt;&gt;"",L228&lt;&gt;"",M228&lt;&gt;"",J228&lt;&gt;"",AH228&lt;&gt;""),IF(OR(J228="OZZ",J228="ZZ"),ROUND(0-SUMIF($D$12:$D227,$D228,O$12:O227),2),IF(M228=0,0,ROUND(MIN(MIN(17300,TRUNC(0.75*(SUMIF($D$12:$D$2012,$D228,K$12:K$2012)+SUMIF($D$12:$D$2012,$D228,L$12:L$2012)),2)+SUMIF($D$12:$D228,$D228,AH$12:AH228))-SUMIF($D$12:$D227,$D228,O$12:O227)-SUMIF($D$12:$D$2012,$D228,N$12:N$2012),AH228),2))),"")</f>
        <v/>
      </c>
      <c r="P228" s="250" t="str">
        <f>IF(J228&lt;&gt;"",1000 - SUMIF($D$12:$D227,$D228,P$12:P227),"")</f>
        <v/>
      </c>
      <c r="Q228" s="106"/>
      <c r="R228" s="247"/>
      <c r="S228" s="247"/>
      <c r="T228" s="247"/>
      <c r="U228" s="248" t="str">
        <f>IF(AND(R228&lt;&gt;"",S228&lt;&gt;"",Q228&lt;&gt;""),ROUND(MIN(IF(OR(Q228="OZZ",Q228="ZZ"),5000,17300),TRUNC(0.75*(SUMIF($D$12:$D228,$D228,R$12:R228)+SUMIF($D$12:$D228,$D228,S$12:S228)),2)) - SUMIF($D$12:$D227,$D228,U$12:U227),2),"")</f>
        <v/>
      </c>
      <c r="V228" s="248" t="str">
        <f>IF(AND(R228&lt;&gt;"",S228&lt;&gt;"",T228&lt;&gt;"",Q228&lt;&gt;"",AL228&lt;&gt;""),IF(OR(Q228="OZZ",Q228="ZZ"),ROUND(0-SUMIF($D$12:$D227,$D228,V$12:V227),2),IF(T228=0,0,ROUND(MIN(MIN(17300,TRUNC(0.75*(SUMIF($D$12:$D$2012,$D228,R$12:R$2012)+SUMIF($D$12:$D$2012,$D228,S$12:S$2012)),2)+SUMIF($D$12:$D228,$D228,AL$12:AL228))-SUMIF($D$12:$D227,$D228,V$12:V227)-SUMIF($D$12:$D$2012,$D228,U$12:U$2012),AL228),2))),"")</f>
        <v/>
      </c>
      <c r="W228" s="250" t="str">
        <f>IF(Q228&lt;&gt;"",1000 - SUMIF($D$12:$D227,$D228,W$12:W227),"")</f>
        <v/>
      </c>
      <c r="X228" s="106"/>
      <c r="Y228" s="247"/>
      <c r="Z228" s="247"/>
      <c r="AA228" s="247"/>
      <c r="AB228" s="248" t="str">
        <f>IF(AND(Y228&lt;&gt;"",Z228&lt;&gt;"",X228&lt;&gt;""),ROUND(MIN(IF(OR(X228="OZZ",X228="ZZ"),5000,17300),TRUNC(0.75*(SUMIF($D$12:$D228,$D228,Y$12:Y228)+SUMIF($D$12:$D228,$D228,Z$12:Z228)),2)) - SUMIF($D$12:$D227,$D228,AB$12:AB227),2),"")</f>
        <v/>
      </c>
      <c r="AC228" s="251" t="str">
        <f>IF(AND(Y228&lt;&gt;"",Z228&lt;&gt;"",AA228&lt;&gt;"",X228&lt;&gt;"",AP228&lt;&gt;""),IF(OR(X228="OZZ",X228="ZZ"),ROUND(0-SUMIF($D$12:$D227,$D228,AC$12:AC227),2),IF(AA228=0,0,ROUND(MIN(MIN(17300,TRUNC(0.75*(SUMIF($D$12:$D$2012,$D228,Y$12:Y$2012)+SUMIF($D$12:$D$2012,$D228,Z$12:Z$2012)),2)+SUMIF($D$12:$D228,$D228,AP$12:AP228))-SUMIF($D$12:$D227,$D228,AC$12:AC227)-SUMIF($D$12:$D$2012,$D228,AB$12:AB$2012),AP228),2))),"")</f>
        <v/>
      </c>
      <c r="AD228" s="250" t="str">
        <f>IF(X228&lt;&gt;"",1000 - SUMIF($D$12:$D227,$D228,AD$12:AD227),"")</f>
        <v/>
      </c>
      <c r="AE228" s="252"/>
      <c r="AF228" s="253"/>
      <c r="AG228" s="254"/>
      <c r="AH228" s="255" t="str">
        <f t="shared" si="82"/>
        <v/>
      </c>
      <c r="AI228" s="256"/>
      <c r="AJ228" s="253"/>
      <c r="AK228" s="254"/>
      <c r="AL228" s="255" t="str">
        <f t="shared" si="83"/>
        <v/>
      </c>
      <c r="AM228" s="256"/>
      <c r="AN228" s="253"/>
      <c r="AO228" s="254"/>
      <c r="AP228" s="255" t="str">
        <f t="shared" si="63"/>
        <v/>
      </c>
      <c r="AQ228" s="116"/>
      <c r="AR228" s="116"/>
      <c r="AS228" s="117"/>
      <c r="AT228" s="118"/>
      <c r="AU228" s="119" t="str">
        <f>IF(D228&lt;&gt; "", IF(COUNTIF($D$12:$D228,$D228)&gt;1,0,IF(SUM(N228,U228,AB228)&gt;0,IF(AND(X228="",OR(Q228&lt;&gt;"",J228&lt;&gt;"")),IF(Q228&lt;&gt;"",Q228,IF(J228&lt;&gt;"",J228,0)),IF(AND(Q228&lt;&gt;"",J228&lt;&gt;"",Q228=J228),Q228,X228)),0)),"")</f>
        <v/>
      </c>
      <c r="AV228" s="119" t="str">
        <f>IF(D228&lt;&gt;"",IF(COUNTIF($D$12:$D228,$D228)&gt;1,0,IF(SUM(O228,V228,AC228)&gt;0,IF(AND(X228="",OR(Q228&lt;&gt;"",J228&lt;&gt;"")),IF(Q228&lt;&gt;"",Q228,IF(J228&lt;&gt;"",J228,0)),IF(AND(Q228&lt;&gt;"",J228&lt;&gt;"",Q228=J228),Q228,X228)),0)),"")</f>
        <v/>
      </c>
      <c r="AW228" s="119" t="str">
        <f>IF(D228&lt;&gt;"",IF(COUNTIF($D$12:$D228,$D228)&gt;1,0,IF(SUM(P228,W228,AD228)&gt;0,IF(AND(X228="",OR(Q228&lt;&gt;"",J228&lt;&gt;"")),IF(Q228&lt;&gt;"",Q228,IF(J228&lt;&gt;"",J228,0)),IF(AND(Q228&lt;&gt;"",J228&lt;&gt;"",Q228=J228),Q228,X228)),0)),"")</f>
        <v/>
      </c>
      <c r="AX228" s="118" t="str">
        <f t="shared" si="64"/>
        <v/>
      </c>
      <c r="AY228" s="118" t="str">
        <f t="shared" si="65"/>
        <v/>
      </c>
      <c r="AZ228" s="118" t="str">
        <f t="shared" si="66"/>
        <v/>
      </c>
      <c r="BA228" s="118" t="str">
        <f t="shared" si="67"/>
        <v/>
      </c>
      <c r="BB228" s="118" t="str">
        <f t="shared" si="68"/>
        <v/>
      </c>
      <c r="BC228" s="118" t="str">
        <f t="shared" si="69"/>
        <v/>
      </c>
      <c r="BD228" s="118" t="str">
        <f t="shared" si="70"/>
        <v/>
      </c>
      <c r="BE228" s="118" t="str">
        <f t="shared" si="71"/>
        <v/>
      </c>
      <c r="BF228" s="118" t="str">
        <f t="shared" si="72"/>
        <v/>
      </c>
      <c r="BG228" s="120"/>
      <c r="BH228" s="120" t="str">
        <f t="shared" si="73"/>
        <v/>
      </c>
      <c r="BI228" s="120" t="str">
        <f t="shared" si="74"/>
        <v/>
      </c>
      <c r="BJ228" s="121"/>
      <c r="BK228" s="120" t="str">
        <f t="shared" si="75"/>
        <v/>
      </c>
      <c r="BL228" s="120" t="str">
        <f t="shared" si="76"/>
        <v/>
      </c>
      <c r="BM228" s="120" t="str">
        <f t="shared" si="77"/>
        <v/>
      </c>
      <c r="BN228" s="120" t="str">
        <f t="shared" si="78"/>
        <v/>
      </c>
      <c r="BO228" s="120" t="str">
        <f t="shared" si="79"/>
        <v/>
      </c>
      <c r="BP228" s="120" t="str">
        <f t="shared" si="80"/>
        <v/>
      </c>
      <c r="BQ228" s="98"/>
      <c r="BR228" s="98"/>
      <c r="BS228" s="98"/>
      <c r="BT228" s="98"/>
      <c r="BU228" s="98"/>
      <c r="BV228" s="98"/>
      <c r="BW228" s="98"/>
      <c r="BX228" s="98"/>
      <c r="BY228" s="98"/>
      <c r="BZ228" s="98"/>
      <c r="CA228" s="98"/>
      <c r="CB228" s="98"/>
      <c r="CC228" s="98"/>
      <c r="CD228" s="98"/>
      <c r="CE228" s="98"/>
      <c r="CF228" s="98"/>
      <c r="CG228" s="98"/>
      <c r="CH228" s="98"/>
      <c r="CI228" s="98"/>
      <c r="CJ228" s="98"/>
      <c r="CK228" s="98"/>
      <c r="CL228" s="98"/>
      <c r="CM228" s="98"/>
      <c r="CN228" s="98"/>
      <c r="CO228" s="98"/>
      <c r="CP228" s="98"/>
      <c r="CQ228" s="98"/>
      <c r="CR228" s="98"/>
      <c r="CS228" s="98"/>
    </row>
    <row r="229" spans="1:97" s="4" customFormat="1" ht="18.75" customHeight="1" x14ac:dyDescent="0.2">
      <c r="A229" s="3">
        <f t="shared" si="81"/>
        <v>217</v>
      </c>
      <c r="B229" s="263"/>
      <c r="C229" s="263"/>
      <c r="D229" s="263"/>
      <c r="E229" s="259"/>
      <c r="F229" s="259"/>
      <c r="G229" s="43"/>
      <c r="H229" s="264"/>
      <c r="I229" s="261"/>
      <c r="J229" s="106"/>
      <c r="K229" s="247"/>
      <c r="L229" s="247"/>
      <c r="M229" s="247"/>
      <c r="N229" s="248" t="str">
        <f>IF(AND(K229&lt;&gt;"",L229&lt;&gt;"",J229&lt;&gt;""),ROUND(MIN(IF(OR(J229="OZZ",J229="ZZ"),5000,17300),TRUNC(0.75*(SUMIF($D$12:$D229,$D229,K$12:K229)+SUMIF($D$12:$D229,$D229,L$12:L229)),2)) - SUMIF($D$12:$D228,$D229,N$12:N228),2),"")</f>
        <v/>
      </c>
      <c r="O229" s="249" t="str">
        <f>IF(AND(K229&lt;&gt;"",L229&lt;&gt;"",M229&lt;&gt;"",J229&lt;&gt;"",AH229&lt;&gt;""),IF(OR(J229="OZZ",J229="ZZ"),ROUND(0-SUMIF($D$12:$D228,$D229,O$12:O228),2),IF(M229=0,0,ROUND(MIN(MIN(17300,TRUNC(0.75*(SUMIF($D$12:$D$2012,$D229,K$12:K$2012)+SUMIF($D$12:$D$2012,$D229,L$12:L$2012)),2)+SUMIF($D$12:$D229,$D229,AH$12:AH229))-SUMIF($D$12:$D228,$D229,O$12:O228)-SUMIF($D$12:$D$2012,$D229,N$12:N$2012),AH229),2))),"")</f>
        <v/>
      </c>
      <c r="P229" s="250" t="str">
        <f>IF(J229&lt;&gt;"",1000 - SUMIF($D$12:$D228,$D229,P$12:P228),"")</f>
        <v/>
      </c>
      <c r="Q229" s="106"/>
      <c r="R229" s="247"/>
      <c r="S229" s="247"/>
      <c r="T229" s="247"/>
      <c r="U229" s="248" t="str">
        <f>IF(AND(R229&lt;&gt;"",S229&lt;&gt;"",Q229&lt;&gt;""),ROUND(MIN(IF(OR(Q229="OZZ",Q229="ZZ"),5000,17300),TRUNC(0.75*(SUMIF($D$12:$D229,$D229,R$12:R229)+SUMIF($D$12:$D229,$D229,S$12:S229)),2)) - SUMIF($D$12:$D228,$D229,U$12:U228),2),"")</f>
        <v/>
      </c>
      <c r="V229" s="248" t="str">
        <f>IF(AND(R229&lt;&gt;"",S229&lt;&gt;"",T229&lt;&gt;"",Q229&lt;&gt;"",AL229&lt;&gt;""),IF(OR(Q229="OZZ",Q229="ZZ"),ROUND(0-SUMIF($D$12:$D228,$D229,V$12:V228),2),IF(T229=0,0,ROUND(MIN(MIN(17300,TRUNC(0.75*(SUMIF($D$12:$D$2012,$D229,R$12:R$2012)+SUMIF($D$12:$D$2012,$D229,S$12:S$2012)),2)+SUMIF($D$12:$D229,$D229,AL$12:AL229))-SUMIF($D$12:$D228,$D229,V$12:V228)-SUMIF($D$12:$D$2012,$D229,U$12:U$2012),AL229),2))),"")</f>
        <v/>
      </c>
      <c r="W229" s="250" t="str">
        <f>IF(Q229&lt;&gt;"",1000 - SUMIF($D$12:$D228,$D229,W$12:W228),"")</f>
        <v/>
      </c>
      <c r="X229" s="106"/>
      <c r="Y229" s="247"/>
      <c r="Z229" s="247"/>
      <c r="AA229" s="247"/>
      <c r="AB229" s="248" t="str">
        <f>IF(AND(Y229&lt;&gt;"",Z229&lt;&gt;"",X229&lt;&gt;""),ROUND(MIN(IF(OR(X229="OZZ",X229="ZZ"),5000,17300),TRUNC(0.75*(SUMIF($D$12:$D229,$D229,Y$12:Y229)+SUMIF($D$12:$D229,$D229,Z$12:Z229)),2)) - SUMIF($D$12:$D228,$D229,AB$12:AB228),2),"")</f>
        <v/>
      </c>
      <c r="AC229" s="251" t="str">
        <f>IF(AND(Y229&lt;&gt;"",Z229&lt;&gt;"",AA229&lt;&gt;"",X229&lt;&gt;"",AP229&lt;&gt;""),IF(OR(X229="OZZ",X229="ZZ"),ROUND(0-SUMIF($D$12:$D228,$D229,AC$12:AC228),2),IF(AA229=0,0,ROUND(MIN(MIN(17300,TRUNC(0.75*(SUMIF($D$12:$D$2012,$D229,Y$12:Y$2012)+SUMIF($D$12:$D$2012,$D229,Z$12:Z$2012)),2)+SUMIF($D$12:$D229,$D229,AP$12:AP229))-SUMIF($D$12:$D228,$D229,AC$12:AC228)-SUMIF($D$12:$D$2012,$D229,AB$12:AB$2012),AP229),2))),"")</f>
        <v/>
      </c>
      <c r="AD229" s="250" t="str">
        <f>IF(X229&lt;&gt;"",1000 - SUMIF($D$12:$D228,$D229,AD$12:AD228),"")</f>
        <v/>
      </c>
      <c r="AE229" s="252"/>
      <c r="AF229" s="253"/>
      <c r="AG229" s="254"/>
      <c r="AH229" s="255" t="str">
        <f t="shared" si="82"/>
        <v/>
      </c>
      <c r="AI229" s="256"/>
      <c r="AJ229" s="253"/>
      <c r="AK229" s="254"/>
      <c r="AL229" s="255" t="str">
        <f t="shared" si="83"/>
        <v/>
      </c>
      <c r="AM229" s="256"/>
      <c r="AN229" s="253"/>
      <c r="AO229" s="254"/>
      <c r="AP229" s="255" t="str">
        <f t="shared" si="63"/>
        <v/>
      </c>
      <c r="AQ229" s="116"/>
      <c r="AR229" s="116"/>
      <c r="AS229" s="117"/>
      <c r="AT229" s="118"/>
      <c r="AU229" s="119" t="str">
        <f>IF(D229&lt;&gt; "", IF(COUNTIF($D$12:$D229,$D229)&gt;1,0,IF(SUM(N229,U229,AB229)&gt;0,IF(AND(X229="",OR(Q229&lt;&gt;"",J229&lt;&gt;"")),IF(Q229&lt;&gt;"",Q229,IF(J229&lt;&gt;"",J229,0)),IF(AND(Q229&lt;&gt;"",J229&lt;&gt;"",Q229=J229),Q229,X229)),0)),"")</f>
        <v/>
      </c>
      <c r="AV229" s="119" t="str">
        <f>IF(D229&lt;&gt;"",IF(COUNTIF($D$12:$D229,$D229)&gt;1,0,IF(SUM(O229,V229,AC229)&gt;0,IF(AND(X229="",OR(Q229&lt;&gt;"",J229&lt;&gt;"")),IF(Q229&lt;&gt;"",Q229,IF(J229&lt;&gt;"",J229,0)),IF(AND(Q229&lt;&gt;"",J229&lt;&gt;"",Q229=J229),Q229,X229)),0)),"")</f>
        <v/>
      </c>
      <c r="AW229" s="119" t="str">
        <f>IF(D229&lt;&gt;"",IF(COUNTIF($D$12:$D229,$D229)&gt;1,0,IF(SUM(P229,W229,AD229)&gt;0,IF(AND(X229="",OR(Q229&lt;&gt;"",J229&lt;&gt;"")),IF(Q229&lt;&gt;"",Q229,IF(J229&lt;&gt;"",J229,0)),IF(AND(Q229&lt;&gt;"",J229&lt;&gt;"",Q229=J229),Q229,X229)),0)),"")</f>
        <v/>
      </c>
      <c r="AX229" s="118" t="str">
        <f t="shared" si="64"/>
        <v/>
      </c>
      <c r="AY229" s="118" t="str">
        <f t="shared" si="65"/>
        <v/>
      </c>
      <c r="AZ229" s="118" t="str">
        <f t="shared" si="66"/>
        <v/>
      </c>
      <c r="BA229" s="118" t="str">
        <f t="shared" si="67"/>
        <v/>
      </c>
      <c r="BB229" s="118" t="str">
        <f t="shared" si="68"/>
        <v/>
      </c>
      <c r="BC229" s="118" t="str">
        <f t="shared" si="69"/>
        <v/>
      </c>
      <c r="BD229" s="118" t="str">
        <f t="shared" si="70"/>
        <v/>
      </c>
      <c r="BE229" s="118" t="str">
        <f t="shared" si="71"/>
        <v/>
      </c>
      <c r="BF229" s="118" t="str">
        <f t="shared" si="72"/>
        <v/>
      </c>
      <c r="BG229" s="120"/>
      <c r="BH229" s="120" t="str">
        <f t="shared" si="73"/>
        <v/>
      </c>
      <c r="BI229" s="120" t="str">
        <f t="shared" si="74"/>
        <v/>
      </c>
      <c r="BJ229" s="121"/>
      <c r="BK229" s="120" t="str">
        <f t="shared" si="75"/>
        <v/>
      </c>
      <c r="BL229" s="120" t="str">
        <f t="shared" si="76"/>
        <v/>
      </c>
      <c r="BM229" s="120" t="str">
        <f t="shared" si="77"/>
        <v/>
      </c>
      <c r="BN229" s="120" t="str">
        <f t="shared" si="78"/>
        <v/>
      </c>
      <c r="BO229" s="120" t="str">
        <f t="shared" si="79"/>
        <v/>
      </c>
      <c r="BP229" s="120" t="str">
        <f t="shared" si="80"/>
        <v/>
      </c>
      <c r="BQ229" s="98"/>
      <c r="BR229" s="98"/>
      <c r="BS229" s="98"/>
      <c r="BT229" s="98"/>
      <c r="BU229" s="98"/>
      <c r="BV229" s="98"/>
      <c r="BW229" s="98"/>
      <c r="BX229" s="98"/>
      <c r="BY229" s="98"/>
      <c r="BZ229" s="98"/>
      <c r="CA229" s="98"/>
      <c r="CB229" s="98"/>
      <c r="CC229" s="98"/>
      <c r="CD229" s="98"/>
      <c r="CE229" s="98"/>
      <c r="CF229" s="98"/>
      <c r="CG229" s="98"/>
      <c r="CH229" s="98"/>
      <c r="CI229" s="98"/>
      <c r="CJ229" s="98"/>
      <c r="CK229" s="98"/>
      <c r="CL229" s="98"/>
      <c r="CM229" s="98"/>
      <c r="CN229" s="98"/>
      <c r="CO229" s="98"/>
      <c r="CP229" s="98"/>
      <c r="CQ229" s="98"/>
      <c r="CR229" s="98"/>
      <c r="CS229" s="98"/>
    </row>
    <row r="230" spans="1:97" s="4" customFormat="1" ht="18.75" customHeight="1" x14ac:dyDescent="0.2">
      <c r="A230" s="3">
        <f t="shared" si="81"/>
        <v>218</v>
      </c>
      <c r="B230" s="263"/>
      <c r="C230" s="263"/>
      <c r="D230" s="263"/>
      <c r="E230" s="259"/>
      <c r="F230" s="259"/>
      <c r="G230" s="43"/>
      <c r="H230" s="264"/>
      <c r="I230" s="261"/>
      <c r="J230" s="106"/>
      <c r="K230" s="247"/>
      <c r="L230" s="247"/>
      <c r="M230" s="247"/>
      <c r="N230" s="248" t="str">
        <f>IF(AND(K230&lt;&gt;"",L230&lt;&gt;"",J230&lt;&gt;""),ROUND(MIN(IF(OR(J230="OZZ",J230="ZZ"),5000,17300),TRUNC(0.75*(SUMIF($D$12:$D230,$D230,K$12:K230)+SUMIF($D$12:$D230,$D230,L$12:L230)),2)) - SUMIF($D$12:$D229,$D230,N$12:N229),2),"")</f>
        <v/>
      </c>
      <c r="O230" s="249" t="str">
        <f>IF(AND(K230&lt;&gt;"",L230&lt;&gt;"",M230&lt;&gt;"",J230&lt;&gt;"",AH230&lt;&gt;""),IF(OR(J230="OZZ",J230="ZZ"),ROUND(0-SUMIF($D$12:$D229,$D230,O$12:O229),2),IF(M230=0,0,ROUND(MIN(MIN(17300,TRUNC(0.75*(SUMIF($D$12:$D$2012,$D230,K$12:K$2012)+SUMIF($D$12:$D$2012,$D230,L$12:L$2012)),2)+SUMIF($D$12:$D230,$D230,AH$12:AH230))-SUMIF($D$12:$D229,$D230,O$12:O229)-SUMIF($D$12:$D$2012,$D230,N$12:N$2012),AH230),2))),"")</f>
        <v/>
      </c>
      <c r="P230" s="250" t="str">
        <f>IF(J230&lt;&gt;"",1000 - SUMIF($D$12:$D229,$D230,P$12:P229),"")</f>
        <v/>
      </c>
      <c r="Q230" s="106"/>
      <c r="R230" s="247"/>
      <c r="S230" s="247"/>
      <c r="T230" s="247"/>
      <c r="U230" s="248" t="str">
        <f>IF(AND(R230&lt;&gt;"",S230&lt;&gt;"",Q230&lt;&gt;""),ROUND(MIN(IF(OR(Q230="OZZ",Q230="ZZ"),5000,17300),TRUNC(0.75*(SUMIF($D$12:$D230,$D230,R$12:R230)+SUMIF($D$12:$D230,$D230,S$12:S230)),2)) - SUMIF($D$12:$D229,$D230,U$12:U229),2),"")</f>
        <v/>
      </c>
      <c r="V230" s="248" t="str">
        <f>IF(AND(R230&lt;&gt;"",S230&lt;&gt;"",T230&lt;&gt;"",Q230&lt;&gt;"",AL230&lt;&gt;""),IF(OR(Q230="OZZ",Q230="ZZ"),ROUND(0-SUMIF($D$12:$D229,$D230,V$12:V229),2),IF(T230=0,0,ROUND(MIN(MIN(17300,TRUNC(0.75*(SUMIF($D$12:$D$2012,$D230,R$12:R$2012)+SUMIF($D$12:$D$2012,$D230,S$12:S$2012)),2)+SUMIF($D$12:$D230,$D230,AL$12:AL230))-SUMIF($D$12:$D229,$D230,V$12:V229)-SUMIF($D$12:$D$2012,$D230,U$12:U$2012),AL230),2))),"")</f>
        <v/>
      </c>
      <c r="W230" s="250" t="str">
        <f>IF(Q230&lt;&gt;"",1000 - SUMIF($D$12:$D229,$D230,W$12:W229),"")</f>
        <v/>
      </c>
      <c r="X230" s="106"/>
      <c r="Y230" s="247"/>
      <c r="Z230" s="247"/>
      <c r="AA230" s="247"/>
      <c r="AB230" s="248" t="str">
        <f>IF(AND(Y230&lt;&gt;"",Z230&lt;&gt;"",X230&lt;&gt;""),ROUND(MIN(IF(OR(X230="OZZ",X230="ZZ"),5000,17300),TRUNC(0.75*(SUMIF($D$12:$D230,$D230,Y$12:Y230)+SUMIF($D$12:$D230,$D230,Z$12:Z230)),2)) - SUMIF($D$12:$D229,$D230,AB$12:AB229),2),"")</f>
        <v/>
      </c>
      <c r="AC230" s="251" t="str">
        <f>IF(AND(Y230&lt;&gt;"",Z230&lt;&gt;"",AA230&lt;&gt;"",X230&lt;&gt;"",AP230&lt;&gt;""),IF(OR(X230="OZZ",X230="ZZ"),ROUND(0-SUMIF($D$12:$D229,$D230,AC$12:AC229),2),IF(AA230=0,0,ROUND(MIN(MIN(17300,TRUNC(0.75*(SUMIF($D$12:$D$2012,$D230,Y$12:Y$2012)+SUMIF($D$12:$D$2012,$D230,Z$12:Z$2012)),2)+SUMIF($D$12:$D230,$D230,AP$12:AP230))-SUMIF($D$12:$D229,$D230,AC$12:AC229)-SUMIF($D$12:$D$2012,$D230,AB$12:AB$2012),AP230),2))),"")</f>
        <v/>
      </c>
      <c r="AD230" s="250" t="str">
        <f>IF(X230&lt;&gt;"",1000 - SUMIF($D$12:$D229,$D230,AD$12:AD229),"")</f>
        <v/>
      </c>
      <c r="AE230" s="252"/>
      <c r="AF230" s="253"/>
      <c r="AG230" s="254"/>
      <c r="AH230" s="255" t="str">
        <f t="shared" si="82"/>
        <v/>
      </c>
      <c r="AI230" s="256"/>
      <c r="AJ230" s="253"/>
      <c r="AK230" s="254"/>
      <c r="AL230" s="255" t="str">
        <f t="shared" si="83"/>
        <v/>
      </c>
      <c r="AM230" s="256"/>
      <c r="AN230" s="253"/>
      <c r="AO230" s="254"/>
      <c r="AP230" s="255" t="str">
        <f t="shared" si="63"/>
        <v/>
      </c>
      <c r="AQ230" s="116"/>
      <c r="AR230" s="116"/>
      <c r="AS230" s="117"/>
      <c r="AT230" s="118"/>
      <c r="AU230" s="119" t="str">
        <f>IF(D230&lt;&gt; "", IF(COUNTIF($D$12:$D230,$D230)&gt;1,0,IF(SUM(N230,U230,AB230)&gt;0,IF(AND(X230="",OR(Q230&lt;&gt;"",J230&lt;&gt;"")),IF(Q230&lt;&gt;"",Q230,IF(J230&lt;&gt;"",J230,0)),IF(AND(Q230&lt;&gt;"",J230&lt;&gt;"",Q230=J230),Q230,X230)),0)),"")</f>
        <v/>
      </c>
      <c r="AV230" s="119" t="str">
        <f>IF(D230&lt;&gt;"",IF(COUNTIF($D$12:$D230,$D230)&gt;1,0,IF(SUM(O230,V230,AC230)&gt;0,IF(AND(X230="",OR(Q230&lt;&gt;"",J230&lt;&gt;"")),IF(Q230&lt;&gt;"",Q230,IF(J230&lt;&gt;"",J230,0)),IF(AND(Q230&lt;&gt;"",J230&lt;&gt;"",Q230=J230),Q230,X230)),0)),"")</f>
        <v/>
      </c>
      <c r="AW230" s="119" t="str">
        <f>IF(D230&lt;&gt;"",IF(COUNTIF($D$12:$D230,$D230)&gt;1,0,IF(SUM(P230,W230,AD230)&gt;0,IF(AND(X230="",OR(Q230&lt;&gt;"",J230&lt;&gt;"")),IF(Q230&lt;&gt;"",Q230,IF(J230&lt;&gt;"",J230,0)),IF(AND(Q230&lt;&gt;"",J230&lt;&gt;"",Q230=J230),Q230,X230)),0)),"")</f>
        <v/>
      </c>
      <c r="AX230" s="118" t="str">
        <f t="shared" si="64"/>
        <v/>
      </c>
      <c r="AY230" s="118" t="str">
        <f t="shared" si="65"/>
        <v/>
      </c>
      <c r="AZ230" s="118" t="str">
        <f t="shared" si="66"/>
        <v/>
      </c>
      <c r="BA230" s="118" t="str">
        <f t="shared" si="67"/>
        <v/>
      </c>
      <c r="BB230" s="118" t="str">
        <f t="shared" si="68"/>
        <v/>
      </c>
      <c r="BC230" s="118" t="str">
        <f t="shared" si="69"/>
        <v/>
      </c>
      <c r="BD230" s="118" t="str">
        <f t="shared" si="70"/>
        <v/>
      </c>
      <c r="BE230" s="118" t="str">
        <f t="shared" si="71"/>
        <v/>
      </c>
      <c r="BF230" s="118" t="str">
        <f t="shared" si="72"/>
        <v/>
      </c>
      <c r="BG230" s="120"/>
      <c r="BH230" s="120" t="str">
        <f t="shared" si="73"/>
        <v/>
      </c>
      <c r="BI230" s="120" t="str">
        <f t="shared" si="74"/>
        <v/>
      </c>
      <c r="BJ230" s="121"/>
      <c r="BK230" s="120" t="str">
        <f t="shared" si="75"/>
        <v/>
      </c>
      <c r="BL230" s="120" t="str">
        <f t="shared" si="76"/>
        <v/>
      </c>
      <c r="BM230" s="120" t="str">
        <f t="shared" si="77"/>
        <v/>
      </c>
      <c r="BN230" s="120" t="str">
        <f t="shared" si="78"/>
        <v/>
      </c>
      <c r="BO230" s="120" t="str">
        <f t="shared" si="79"/>
        <v/>
      </c>
      <c r="BP230" s="120" t="str">
        <f t="shared" si="80"/>
        <v/>
      </c>
      <c r="BQ230" s="98"/>
      <c r="BR230" s="98"/>
      <c r="BS230" s="98"/>
      <c r="BT230" s="98"/>
      <c r="BU230" s="98"/>
      <c r="BV230" s="98"/>
      <c r="BW230" s="98"/>
      <c r="BX230" s="98"/>
      <c r="BY230" s="98"/>
      <c r="BZ230" s="98"/>
      <c r="CA230" s="98"/>
      <c r="CB230" s="98"/>
      <c r="CC230" s="98"/>
      <c r="CD230" s="98"/>
      <c r="CE230" s="98"/>
      <c r="CF230" s="98"/>
      <c r="CG230" s="98"/>
      <c r="CH230" s="98"/>
      <c r="CI230" s="98"/>
      <c r="CJ230" s="98"/>
      <c r="CK230" s="98"/>
      <c r="CL230" s="98"/>
      <c r="CM230" s="98"/>
      <c r="CN230" s="98"/>
      <c r="CO230" s="98"/>
      <c r="CP230" s="98"/>
      <c r="CQ230" s="98"/>
      <c r="CR230" s="98"/>
      <c r="CS230" s="98"/>
    </row>
    <row r="231" spans="1:97" s="4" customFormat="1" ht="18.75" customHeight="1" x14ac:dyDescent="0.2">
      <c r="A231" s="3">
        <f t="shared" si="81"/>
        <v>219</v>
      </c>
      <c r="B231" s="263"/>
      <c r="C231" s="263"/>
      <c r="D231" s="263"/>
      <c r="E231" s="259"/>
      <c r="F231" s="259"/>
      <c r="G231" s="43"/>
      <c r="H231" s="264"/>
      <c r="I231" s="261"/>
      <c r="J231" s="106"/>
      <c r="K231" s="247"/>
      <c r="L231" s="247"/>
      <c r="M231" s="247"/>
      <c r="N231" s="248" t="str">
        <f>IF(AND(K231&lt;&gt;"",L231&lt;&gt;"",J231&lt;&gt;""),ROUND(MIN(IF(OR(J231="OZZ",J231="ZZ"),5000,17300),TRUNC(0.75*(SUMIF($D$12:$D231,$D231,K$12:K231)+SUMIF($D$12:$D231,$D231,L$12:L231)),2)) - SUMIF($D$12:$D230,$D231,N$12:N230),2),"")</f>
        <v/>
      </c>
      <c r="O231" s="249" t="str">
        <f>IF(AND(K231&lt;&gt;"",L231&lt;&gt;"",M231&lt;&gt;"",J231&lt;&gt;"",AH231&lt;&gt;""),IF(OR(J231="OZZ",J231="ZZ"),ROUND(0-SUMIF($D$12:$D230,$D231,O$12:O230),2),IF(M231=0,0,ROUND(MIN(MIN(17300,TRUNC(0.75*(SUMIF($D$12:$D$2012,$D231,K$12:K$2012)+SUMIF($D$12:$D$2012,$D231,L$12:L$2012)),2)+SUMIF($D$12:$D231,$D231,AH$12:AH231))-SUMIF($D$12:$D230,$D231,O$12:O230)-SUMIF($D$12:$D$2012,$D231,N$12:N$2012),AH231),2))),"")</f>
        <v/>
      </c>
      <c r="P231" s="250" t="str">
        <f>IF(J231&lt;&gt;"",1000 - SUMIF($D$12:$D230,$D231,P$12:P230),"")</f>
        <v/>
      </c>
      <c r="Q231" s="106"/>
      <c r="R231" s="247"/>
      <c r="S231" s="247"/>
      <c r="T231" s="247"/>
      <c r="U231" s="248" t="str">
        <f>IF(AND(R231&lt;&gt;"",S231&lt;&gt;"",Q231&lt;&gt;""),ROUND(MIN(IF(OR(Q231="OZZ",Q231="ZZ"),5000,17300),TRUNC(0.75*(SUMIF($D$12:$D231,$D231,R$12:R231)+SUMIF($D$12:$D231,$D231,S$12:S231)),2)) - SUMIF($D$12:$D230,$D231,U$12:U230),2),"")</f>
        <v/>
      </c>
      <c r="V231" s="248" t="str">
        <f>IF(AND(R231&lt;&gt;"",S231&lt;&gt;"",T231&lt;&gt;"",Q231&lt;&gt;"",AL231&lt;&gt;""),IF(OR(Q231="OZZ",Q231="ZZ"),ROUND(0-SUMIF($D$12:$D230,$D231,V$12:V230),2),IF(T231=0,0,ROUND(MIN(MIN(17300,TRUNC(0.75*(SUMIF($D$12:$D$2012,$D231,R$12:R$2012)+SUMIF($D$12:$D$2012,$D231,S$12:S$2012)),2)+SUMIF($D$12:$D231,$D231,AL$12:AL231))-SUMIF($D$12:$D230,$D231,V$12:V230)-SUMIF($D$12:$D$2012,$D231,U$12:U$2012),AL231),2))),"")</f>
        <v/>
      </c>
      <c r="W231" s="250" t="str">
        <f>IF(Q231&lt;&gt;"",1000 - SUMIF($D$12:$D230,$D231,W$12:W230),"")</f>
        <v/>
      </c>
      <c r="X231" s="106"/>
      <c r="Y231" s="247"/>
      <c r="Z231" s="247"/>
      <c r="AA231" s="247"/>
      <c r="AB231" s="248" t="str">
        <f>IF(AND(Y231&lt;&gt;"",Z231&lt;&gt;"",X231&lt;&gt;""),ROUND(MIN(IF(OR(X231="OZZ",X231="ZZ"),5000,17300),TRUNC(0.75*(SUMIF($D$12:$D231,$D231,Y$12:Y231)+SUMIF($D$12:$D231,$D231,Z$12:Z231)),2)) - SUMIF($D$12:$D230,$D231,AB$12:AB230),2),"")</f>
        <v/>
      </c>
      <c r="AC231" s="251" t="str">
        <f>IF(AND(Y231&lt;&gt;"",Z231&lt;&gt;"",AA231&lt;&gt;"",X231&lt;&gt;"",AP231&lt;&gt;""),IF(OR(X231="OZZ",X231="ZZ"),ROUND(0-SUMIF($D$12:$D230,$D231,AC$12:AC230),2),IF(AA231=0,0,ROUND(MIN(MIN(17300,TRUNC(0.75*(SUMIF($D$12:$D$2012,$D231,Y$12:Y$2012)+SUMIF($D$12:$D$2012,$D231,Z$12:Z$2012)),2)+SUMIF($D$12:$D231,$D231,AP$12:AP231))-SUMIF($D$12:$D230,$D231,AC$12:AC230)-SUMIF($D$12:$D$2012,$D231,AB$12:AB$2012),AP231),2))),"")</f>
        <v/>
      </c>
      <c r="AD231" s="250" t="str">
        <f>IF(X231&lt;&gt;"",1000 - SUMIF($D$12:$D230,$D231,AD$12:AD230),"")</f>
        <v/>
      </c>
      <c r="AE231" s="252"/>
      <c r="AF231" s="253"/>
      <c r="AG231" s="254"/>
      <c r="AH231" s="255" t="str">
        <f t="shared" si="82"/>
        <v/>
      </c>
      <c r="AI231" s="256"/>
      <c r="AJ231" s="253"/>
      <c r="AK231" s="254"/>
      <c r="AL231" s="255" t="str">
        <f t="shared" si="83"/>
        <v/>
      </c>
      <c r="AM231" s="256"/>
      <c r="AN231" s="253"/>
      <c r="AO231" s="254"/>
      <c r="AP231" s="255" t="str">
        <f t="shared" si="63"/>
        <v/>
      </c>
      <c r="AQ231" s="116"/>
      <c r="AR231" s="116"/>
      <c r="AS231" s="117"/>
      <c r="AT231" s="118"/>
      <c r="AU231" s="119" t="str">
        <f>IF(D231&lt;&gt; "", IF(COUNTIF($D$12:$D231,$D231)&gt;1,0,IF(SUM(N231,U231,AB231)&gt;0,IF(AND(X231="",OR(Q231&lt;&gt;"",J231&lt;&gt;"")),IF(Q231&lt;&gt;"",Q231,IF(J231&lt;&gt;"",J231,0)),IF(AND(Q231&lt;&gt;"",J231&lt;&gt;"",Q231=J231),Q231,X231)),0)),"")</f>
        <v/>
      </c>
      <c r="AV231" s="119" t="str">
        <f>IF(D231&lt;&gt;"",IF(COUNTIF($D$12:$D231,$D231)&gt;1,0,IF(SUM(O231,V231,AC231)&gt;0,IF(AND(X231="",OR(Q231&lt;&gt;"",J231&lt;&gt;"")),IF(Q231&lt;&gt;"",Q231,IF(J231&lt;&gt;"",J231,0)),IF(AND(Q231&lt;&gt;"",J231&lt;&gt;"",Q231=J231),Q231,X231)),0)),"")</f>
        <v/>
      </c>
      <c r="AW231" s="119" t="str">
        <f>IF(D231&lt;&gt;"",IF(COUNTIF($D$12:$D231,$D231)&gt;1,0,IF(SUM(P231,W231,AD231)&gt;0,IF(AND(X231="",OR(Q231&lt;&gt;"",J231&lt;&gt;"")),IF(Q231&lt;&gt;"",Q231,IF(J231&lt;&gt;"",J231,0)),IF(AND(Q231&lt;&gt;"",J231&lt;&gt;"",Q231=J231),Q231,X231)),0)),"")</f>
        <v/>
      </c>
      <c r="AX231" s="118" t="str">
        <f t="shared" si="64"/>
        <v/>
      </c>
      <c r="AY231" s="118" t="str">
        <f t="shared" si="65"/>
        <v/>
      </c>
      <c r="AZ231" s="118" t="str">
        <f t="shared" si="66"/>
        <v/>
      </c>
      <c r="BA231" s="118" t="str">
        <f t="shared" si="67"/>
        <v/>
      </c>
      <c r="BB231" s="118" t="str">
        <f t="shared" si="68"/>
        <v/>
      </c>
      <c r="BC231" s="118" t="str">
        <f t="shared" si="69"/>
        <v/>
      </c>
      <c r="BD231" s="118" t="str">
        <f t="shared" si="70"/>
        <v/>
      </c>
      <c r="BE231" s="118" t="str">
        <f t="shared" si="71"/>
        <v/>
      </c>
      <c r="BF231" s="118" t="str">
        <f t="shared" si="72"/>
        <v/>
      </c>
      <c r="BG231" s="120"/>
      <c r="BH231" s="120" t="str">
        <f t="shared" si="73"/>
        <v/>
      </c>
      <c r="BI231" s="120" t="str">
        <f t="shared" si="74"/>
        <v/>
      </c>
      <c r="BJ231" s="121"/>
      <c r="BK231" s="120" t="str">
        <f t="shared" si="75"/>
        <v/>
      </c>
      <c r="BL231" s="120" t="str">
        <f t="shared" si="76"/>
        <v/>
      </c>
      <c r="BM231" s="120" t="str">
        <f t="shared" si="77"/>
        <v/>
      </c>
      <c r="BN231" s="120" t="str">
        <f t="shared" si="78"/>
        <v/>
      </c>
      <c r="BO231" s="120" t="str">
        <f t="shared" si="79"/>
        <v/>
      </c>
      <c r="BP231" s="120" t="str">
        <f t="shared" si="80"/>
        <v/>
      </c>
      <c r="BQ231" s="98"/>
      <c r="BR231" s="98"/>
      <c r="BS231" s="98"/>
      <c r="BT231" s="98"/>
      <c r="BU231" s="98"/>
      <c r="BV231" s="98"/>
      <c r="BW231" s="98"/>
      <c r="BX231" s="98"/>
      <c r="BY231" s="98"/>
      <c r="BZ231" s="98"/>
      <c r="CA231" s="98"/>
      <c r="CB231" s="98"/>
      <c r="CC231" s="98"/>
      <c r="CD231" s="98"/>
      <c r="CE231" s="98"/>
      <c r="CF231" s="98"/>
      <c r="CG231" s="98"/>
      <c r="CH231" s="98"/>
      <c r="CI231" s="98"/>
      <c r="CJ231" s="98"/>
      <c r="CK231" s="98"/>
      <c r="CL231" s="98"/>
      <c r="CM231" s="98"/>
      <c r="CN231" s="98"/>
      <c r="CO231" s="98"/>
      <c r="CP231" s="98"/>
      <c r="CQ231" s="98"/>
      <c r="CR231" s="98"/>
      <c r="CS231" s="98"/>
    </row>
    <row r="232" spans="1:97" s="4" customFormat="1" ht="18.75" customHeight="1" x14ac:dyDescent="0.2">
      <c r="A232" s="3">
        <f t="shared" si="81"/>
        <v>220</v>
      </c>
      <c r="B232" s="263"/>
      <c r="C232" s="263"/>
      <c r="D232" s="263"/>
      <c r="E232" s="259"/>
      <c r="F232" s="259"/>
      <c r="G232" s="43"/>
      <c r="H232" s="264"/>
      <c r="I232" s="261"/>
      <c r="J232" s="106"/>
      <c r="K232" s="247"/>
      <c r="L232" s="247"/>
      <c r="M232" s="247"/>
      <c r="N232" s="248" t="str">
        <f>IF(AND(K232&lt;&gt;"",L232&lt;&gt;"",J232&lt;&gt;""),ROUND(MIN(IF(OR(J232="OZZ",J232="ZZ"),5000,17300),TRUNC(0.75*(SUMIF($D$12:$D232,$D232,K$12:K232)+SUMIF($D$12:$D232,$D232,L$12:L232)),2)) - SUMIF($D$12:$D231,$D232,N$12:N231),2),"")</f>
        <v/>
      </c>
      <c r="O232" s="249" t="str">
        <f>IF(AND(K232&lt;&gt;"",L232&lt;&gt;"",M232&lt;&gt;"",J232&lt;&gt;"",AH232&lt;&gt;""),IF(OR(J232="OZZ",J232="ZZ"),ROUND(0-SUMIF($D$12:$D231,$D232,O$12:O231),2),IF(M232=0,0,ROUND(MIN(MIN(17300,TRUNC(0.75*(SUMIF($D$12:$D$2012,$D232,K$12:K$2012)+SUMIF($D$12:$D$2012,$D232,L$12:L$2012)),2)+SUMIF($D$12:$D232,$D232,AH$12:AH232))-SUMIF($D$12:$D231,$D232,O$12:O231)-SUMIF($D$12:$D$2012,$D232,N$12:N$2012),AH232),2))),"")</f>
        <v/>
      </c>
      <c r="P232" s="250" t="str">
        <f>IF(J232&lt;&gt;"",1000 - SUMIF($D$12:$D231,$D232,P$12:P231),"")</f>
        <v/>
      </c>
      <c r="Q232" s="106"/>
      <c r="R232" s="247"/>
      <c r="S232" s="247"/>
      <c r="T232" s="247"/>
      <c r="U232" s="248" t="str">
        <f>IF(AND(R232&lt;&gt;"",S232&lt;&gt;"",Q232&lt;&gt;""),ROUND(MIN(IF(OR(Q232="OZZ",Q232="ZZ"),5000,17300),TRUNC(0.75*(SUMIF($D$12:$D232,$D232,R$12:R232)+SUMIF($D$12:$D232,$D232,S$12:S232)),2)) - SUMIF($D$12:$D231,$D232,U$12:U231),2),"")</f>
        <v/>
      </c>
      <c r="V232" s="248" t="str">
        <f>IF(AND(R232&lt;&gt;"",S232&lt;&gt;"",T232&lt;&gt;"",Q232&lt;&gt;"",AL232&lt;&gt;""),IF(OR(Q232="OZZ",Q232="ZZ"),ROUND(0-SUMIF($D$12:$D231,$D232,V$12:V231),2),IF(T232=0,0,ROUND(MIN(MIN(17300,TRUNC(0.75*(SUMIF($D$12:$D$2012,$D232,R$12:R$2012)+SUMIF($D$12:$D$2012,$D232,S$12:S$2012)),2)+SUMIF($D$12:$D232,$D232,AL$12:AL232))-SUMIF($D$12:$D231,$D232,V$12:V231)-SUMIF($D$12:$D$2012,$D232,U$12:U$2012),AL232),2))),"")</f>
        <v/>
      </c>
      <c r="W232" s="250" t="str">
        <f>IF(Q232&lt;&gt;"",1000 - SUMIF($D$12:$D231,$D232,W$12:W231),"")</f>
        <v/>
      </c>
      <c r="X232" s="106"/>
      <c r="Y232" s="247"/>
      <c r="Z232" s="247"/>
      <c r="AA232" s="247"/>
      <c r="AB232" s="248" t="str">
        <f>IF(AND(Y232&lt;&gt;"",Z232&lt;&gt;"",X232&lt;&gt;""),ROUND(MIN(IF(OR(X232="OZZ",X232="ZZ"),5000,17300),TRUNC(0.75*(SUMIF($D$12:$D232,$D232,Y$12:Y232)+SUMIF($D$12:$D232,$D232,Z$12:Z232)),2)) - SUMIF($D$12:$D231,$D232,AB$12:AB231),2),"")</f>
        <v/>
      </c>
      <c r="AC232" s="251" t="str">
        <f>IF(AND(Y232&lt;&gt;"",Z232&lt;&gt;"",AA232&lt;&gt;"",X232&lt;&gt;"",AP232&lt;&gt;""),IF(OR(X232="OZZ",X232="ZZ"),ROUND(0-SUMIF($D$12:$D231,$D232,AC$12:AC231),2),IF(AA232=0,0,ROUND(MIN(MIN(17300,TRUNC(0.75*(SUMIF($D$12:$D$2012,$D232,Y$12:Y$2012)+SUMIF($D$12:$D$2012,$D232,Z$12:Z$2012)),2)+SUMIF($D$12:$D232,$D232,AP$12:AP232))-SUMIF($D$12:$D231,$D232,AC$12:AC231)-SUMIF($D$12:$D$2012,$D232,AB$12:AB$2012),AP232),2))),"")</f>
        <v/>
      </c>
      <c r="AD232" s="250" t="str">
        <f>IF(X232&lt;&gt;"",1000 - SUMIF($D$12:$D231,$D232,AD$12:AD231),"")</f>
        <v/>
      </c>
      <c r="AE232" s="252"/>
      <c r="AF232" s="253"/>
      <c r="AG232" s="254"/>
      <c r="AH232" s="255" t="str">
        <f t="shared" si="82"/>
        <v/>
      </c>
      <c r="AI232" s="256"/>
      <c r="AJ232" s="253"/>
      <c r="AK232" s="254"/>
      <c r="AL232" s="255" t="str">
        <f t="shared" si="83"/>
        <v/>
      </c>
      <c r="AM232" s="256"/>
      <c r="AN232" s="253"/>
      <c r="AO232" s="254"/>
      <c r="AP232" s="255" t="str">
        <f t="shared" si="63"/>
        <v/>
      </c>
      <c r="AQ232" s="116"/>
      <c r="AR232" s="116"/>
      <c r="AS232" s="117"/>
      <c r="AT232" s="118"/>
      <c r="AU232" s="119" t="str">
        <f>IF(D232&lt;&gt; "", IF(COUNTIF($D$12:$D232,$D232)&gt;1,0,IF(SUM(N232,U232,AB232)&gt;0,IF(AND(X232="",OR(Q232&lt;&gt;"",J232&lt;&gt;"")),IF(Q232&lt;&gt;"",Q232,IF(J232&lt;&gt;"",J232,0)),IF(AND(Q232&lt;&gt;"",J232&lt;&gt;"",Q232=J232),Q232,X232)),0)),"")</f>
        <v/>
      </c>
      <c r="AV232" s="119" t="str">
        <f>IF(D232&lt;&gt;"",IF(COUNTIF($D$12:$D232,$D232)&gt;1,0,IF(SUM(O232,V232,AC232)&gt;0,IF(AND(X232="",OR(Q232&lt;&gt;"",J232&lt;&gt;"")),IF(Q232&lt;&gt;"",Q232,IF(J232&lt;&gt;"",J232,0)),IF(AND(Q232&lt;&gt;"",J232&lt;&gt;"",Q232=J232),Q232,X232)),0)),"")</f>
        <v/>
      </c>
      <c r="AW232" s="119" t="str">
        <f>IF(D232&lt;&gt;"",IF(COUNTIF($D$12:$D232,$D232)&gt;1,0,IF(SUM(P232,W232,AD232)&gt;0,IF(AND(X232="",OR(Q232&lt;&gt;"",J232&lt;&gt;"")),IF(Q232&lt;&gt;"",Q232,IF(J232&lt;&gt;"",J232,0)),IF(AND(Q232&lt;&gt;"",J232&lt;&gt;"",Q232=J232),Q232,X232)),0)),"")</f>
        <v/>
      </c>
      <c r="AX232" s="118" t="str">
        <f t="shared" si="64"/>
        <v/>
      </c>
      <c r="AY232" s="118" t="str">
        <f t="shared" si="65"/>
        <v/>
      </c>
      <c r="AZ232" s="118" t="str">
        <f t="shared" si="66"/>
        <v/>
      </c>
      <c r="BA232" s="118" t="str">
        <f t="shared" si="67"/>
        <v/>
      </c>
      <c r="BB232" s="118" t="str">
        <f t="shared" si="68"/>
        <v/>
      </c>
      <c r="BC232" s="118" t="str">
        <f t="shared" si="69"/>
        <v/>
      </c>
      <c r="BD232" s="118" t="str">
        <f t="shared" si="70"/>
        <v/>
      </c>
      <c r="BE232" s="118" t="str">
        <f t="shared" si="71"/>
        <v/>
      </c>
      <c r="BF232" s="118" t="str">
        <f t="shared" si="72"/>
        <v/>
      </c>
      <c r="BG232" s="120"/>
      <c r="BH232" s="120" t="str">
        <f t="shared" si="73"/>
        <v/>
      </c>
      <c r="BI232" s="120" t="str">
        <f t="shared" si="74"/>
        <v/>
      </c>
      <c r="BJ232" s="121"/>
      <c r="BK232" s="120" t="str">
        <f t="shared" si="75"/>
        <v/>
      </c>
      <c r="BL232" s="120" t="str">
        <f t="shared" si="76"/>
        <v/>
      </c>
      <c r="BM232" s="120" t="str">
        <f t="shared" si="77"/>
        <v/>
      </c>
      <c r="BN232" s="120" t="str">
        <f t="shared" si="78"/>
        <v/>
      </c>
      <c r="BO232" s="120" t="str">
        <f t="shared" si="79"/>
        <v/>
      </c>
      <c r="BP232" s="120" t="str">
        <f t="shared" si="80"/>
        <v/>
      </c>
      <c r="BQ232" s="98"/>
      <c r="BR232" s="98"/>
      <c r="BS232" s="98"/>
      <c r="BT232" s="98"/>
      <c r="BU232" s="98"/>
      <c r="BV232" s="98"/>
      <c r="BW232" s="98"/>
      <c r="BX232" s="98"/>
      <c r="BY232" s="98"/>
      <c r="BZ232" s="98"/>
      <c r="CA232" s="98"/>
      <c r="CB232" s="98"/>
      <c r="CC232" s="98"/>
      <c r="CD232" s="98"/>
      <c r="CE232" s="98"/>
      <c r="CF232" s="98"/>
      <c r="CG232" s="98"/>
      <c r="CH232" s="98"/>
      <c r="CI232" s="98"/>
      <c r="CJ232" s="98"/>
      <c r="CK232" s="98"/>
      <c r="CL232" s="98"/>
      <c r="CM232" s="98"/>
      <c r="CN232" s="98"/>
      <c r="CO232" s="98"/>
      <c r="CP232" s="98"/>
      <c r="CQ232" s="98"/>
      <c r="CR232" s="98"/>
      <c r="CS232" s="98"/>
    </row>
    <row r="233" spans="1:97" s="4" customFormat="1" ht="18.75" customHeight="1" x14ac:dyDescent="0.2">
      <c r="A233" s="3">
        <f t="shared" si="81"/>
        <v>221</v>
      </c>
      <c r="B233" s="263"/>
      <c r="C233" s="263"/>
      <c r="D233" s="263"/>
      <c r="E233" s="259"/>
      <c r="F233" s="259"/>
      <c r="G233" s="43"/>
      <c r="H233" s="264"/>
      <c r="I233" s="261"/>
      <c r="J233" s="106"/>
      <c r="K233" s="247"/>
      <c r="L233" s="247"/>
      <c r="M233" s="247"/>
      <c r="N233" s="248" t="str">
        <f>IF(AND(K233&lt;&gt;"",L233&lt;&gt;"",J233&lt;&gt;""),ROUND(MIN(IF(OR(J233="OZZ",J233="ZZ"),5000,17300),TRUNC(0.75*(SUMIF($D$12:$D233,$D233,K$12:K233)+SUMIF($D$12:$D233,$D233,L$12:L233)),2)) - SUMIF($D$12:$D232,$D233,N$12:N232),2),"")</f>
        <v/>
      </c>
      <c r="O233" s="249" t="str">
        <f>IF(AND(K233&lt;&gt;"",L233&lt;&gt;"",M233&lt;&gt;"",J233&lt;&gt;"",AH233&lt;&gt;""),IF(OR(J233="OZZ",J233="ZZ"),ROUND(0-SUMIF($D$12:$D232,$D233,O$12:O232),2),IF(M233=0,0,ROUND(MIN(MIN(17300,TRUNC(0.75*(SUMIF($D$12:$D$2012,$D233,K$12:K$2012)+SUMIF($D$12:$D$2012,$D233,L$12:L$2012)),2)+SUMIF($D$12:$D233,$D233,AH$12:AH233))-SUMIF($D$12:$D232,$D233,O$12:O232)-SUMIF($D$12:$D$2012,$D233,N$12:N$2012),AH233),2))),"")</f>
        <v/>
      </c>
      <c r="P233" s="250" t="str">
        <f>IF(J233&lt;&gt;"",1000 - SUMIF($D$12:$D232,$D233,P$12:P232),"")</f>
        <v/>
      </c>
      <c r="Q233" s="106"/>
      <c r="R233" s="247"/>
      <c r="S233" s="247"/>
      <c r="T233" s="247"/>
      <c r="U233" s="248" t="str">
        <f>IF(AND(R233&lt;&gt;"",S233&lt;&gt;"",Q233&lt;&gt;""),ROUND(MIN(IF(OR(Q233="OZZ",Q233="ZZ"),5000,17300),TRUNC(0.75*(SUMIF($D$12:$D233,$D233,R$12:R233)+SUMIF($D$12:$D233,$D233,S$12:S233)),2)) - SUMIF($D$12:$D232,$D233,U$12:U232),2),"")</f>
        <v/>
      </c>
      <c r="V233" s="248" t="str">
        <f>IF(AND(R233&lt;&gt;"",S233&lt;&gt;"",T233&lt;&gt;"",Q233&lt;&gt;"",AL233&lt;&gt;""),IF(OR(Q233="OZZ",Q233="ZZ"),ROUND(0-SUMIF($D$12:$D232,$D233,V$12:V232),2),IF(T233=0,0,ROUND(MIN(MIN(17300,TRUNC(0.75*(SUMIF($D$12:$D$2012,$D233,R$12:R$2012)+SUMIF($D$12:$D$2012,$D233,S$12:S$2012)),2)+SUMIF($D$12:$D233,$D233,AL$12:AL233))-SUMIF($D$12:$D232,$D233,V$12:V232)-SUMIF($D$12:$D$2012,$D233,U$12:U$2012),AL233),2))),"")</f>
        <v/>
      </c>
      <c r="W233" s="250" t="str">
        <f>IF(Q233&lt;&gt;"",1000 - SUMIF($D$12:$D232,$D233,W$12:W232),"")</f>
        <v/>
      </c>
      <c r="X233" s="106"/>
      <c r="Y233" s="247"/>
      <c r="Z233" s="247"/>
      <c r="AA233" s="247"/>
      <c r="AB233" s="248" t="str">
        <f>IF(AND(Y233&lt;&gt;"",Z233&lt;&gt;"",X233&lt;&gt;""),ROUND(MIN(IF(OR(X233="OZZ",X233="ZZ"),5000,17300),TRUNC(0.75*(SUMIF($D$12:$D233,$D233,Y$12:Y233)+SUMIF($D$12:$D233,$D233,Z$12:Z233)),2)) - SUMIF($D$12:$D232,$D233,AB$12:AB232),2),"")</f>
        <v/>
      </c>
      <c r="AC233" s="251" t="str">
        <f>IF(AND(Y233&lt;&gt;"",Z233&lt;&gt;"",AA233&lt;&gt;"",X233&lt;&gt;"",AP233&lt;&gt;""),IF(OR(X233="OZZ",X233="ZZ"),ROUND(0-SUMIF($D$12:$D232,$D233,AC$12:AC232),2),IF(AA233=0,0,ROUND(MIN(MIN(17300,TRUNC(0.75*(SUMIF($D$12:$D$2012,$D233,Y$12:Y$2012)+SUMIF($D$12:$D$2012,$D233,Z$12:Z$2012)),2)+SUMIF($D$12:$D233,$D233,AP$12:AP233))-SUMIF($D$12:$D232,$D233,AC$12:AC232)-SUMIF($D$12:$D$2012,$D233,AB$12:AB$2012),AP233),2))),"")</f>
        <v/>
      </c>
      <c r="AD233" s="250" t="str">
        <f>IF(X233&lt;&gt;"",1000 - SUMIF($D$12:$D232,$D233,AD$12:AD232),"")</f>
        <v/>
      </c>
      <c r="AE233" s="252"/>
      <c r="AF233" s="253"/>
      <c r="AG233" s="254"/>
      <c r="AH233" s="255" t="str">
        <f t="shared" si="82"/>
        <v/>
      </c>
      <c r="AI233" s="256"/>
      <c r="AJ233" s="253"/>
      <c r="AK233" s="254"/>
      <c r="AL233" s="255" t="str">
        <f t="shared" si="83"/>
        <v/>
      </c>
      <c r="AM233" s="256"/>
      <c r="AN233" s="253"/>
      <c r="AO233" s="254"/>
      <c r="AP233" s="255" t="str">
        <f t="shared" si="63"/>
        <v/>
      </c>
      <c r="AQ233" s="116"/>
      <c r="AR233" s="116"/>
      <c r="AS233" s="117"/>
      <c r="AT233" s="118"/>
      <c r="AU233" s="119" t="str">
        <f>IF(D233&lt;&gt; "", IF(COUNTIF($D$12:$D233,$D233)&gt;1,0,IF(SUM(N233,U233,AB233)&gt;0,IF(AND(X233="",OR(Q233&lt;&gt;"",J233&lt;&gt;"")),IF(Q233&lt;&gt;"",Q233,IF(J233&lt;&gt;"",J233,0)),IF(AND(Q233&lt;&gt;"",J233&lt;&gt;"",Q233=J233),Q233,X233)),0)),"")</f>
        <v/>
      </c>
      <c r="AV233" s="119" t="str">
        <f>IF(D233&lt;&gt;"",IF(COUNTIF($D$12:$D233,$D233)&gt;1,0,IF(SUM(O233,V233,AC233)&gt;0,IF(AND(X233="",OR(Q233&lt;&gt;"",J233&lt;&gt;"")),IF(Q233&lt;&gt;"",Q233,IF(J233&lt;&gt;"",J233,0)),IF(AND(Q233&lt;&gt;"",J233&lt;&gt;"",Q233=J233),Q233,X233)),0)),"")</f>
        <v/>
      </c>
      <c r="AW233" s="119" t="str">
        <f>IF(D233&lt;&gt;"",IF(COUNTIF($D$12:$D233,$D233)&gt;1,0,IF(SUM(P233,W233,AD233)&gt;0,IF(AND(X233="",OR(Q233&lt;&gt;"",J233&lt;&gt;"")),IF(Q233&lt;&gt;"",Q233,IF(J233&lt;&gt;"",J233,0)),IF(AND(Q233&lt;&gt;"",J233&lt;&gt;"",Q233=J233),Q233,X233)),0)),"")</f>
        <v/>
      </c>
      <c r="AX233" s="118" t="str">
        <f t="shared" si="64"/>
        <v/>
      </c>
      <c r="AY233" s="118" t="str">
        <f t="shared" si="65"/>
        <v/>
      </c>
      <c r="AZ233" s="118" t="str">
        <f t="shared" si="66"/>
        <v/>
      </c>
      <c r="BA233" s="118" t="str">
        <f t="shared" si="67"/>
        <v/>
      </c>
      <c r="BB233" s="118" t="str">
        <f t="shared" si="68"/>
        <v/>
      </c>
      <c r="BC233" s="118" t="str">
        <f t="shared" si="69"/>
        <v/>
      </c>
      <c r="BD233" s="118" t="str">
        <f t="shared" si="70"/>
        <v/>
      </c>
      <c r="BE233" s="118" t="str">
        <f t="shared" si="71"/>
        <v/>
      </c>
      <c r="BF233" s="118" t="str">
        <f t="shared" si="72"/>
        <v/>
      </c>
      <c r="BG233" s="120"/>
      <c r="BH233" s="120" t="str">
        <f t="shared" si="73"/>
        <v/>
      </c>
      <c r="BI233" s="120" t="str">
        <f t="shared" si="74"/>
        <v/>
      </c>
      <c r="BJ233" s="121"/>
      <c r="BK233" s="120" t="str">
        <f t="shared" si="75"/>
        <v/>
      </c>
      <c r="BL233" s="120" t="str">
        <f t="shared" si="76"/>
        <v/>
      </c>
      <c r="BM233" s="120" t="str">
        <f t="shared" si="77"/>
        <v/>
      </c>
      <c r="BN233" s="120" t="str">
        <f t="shared" si="78"/>
        <v/>
      </c>
      <c r="BO233" s="120" t="str">
        <f t="shared" si="79"/>
        <v/>
      </c>
      <c r="BP233" s="120" t="str">
        <f t="shared" si="80"/>
        <v/>
      </c>
      <c r="BQ233" s="98"/>
      <c r="BR233" s="98"/>
      <c r="BS233" s="98"/>
      <c r="BT233" s="98"/>
      <c r="BU233" s="98"/>
      <c r="BV233" s="98"/>
      <c r="BW233" s="98"/>
      <c r="BX233" s="98"/>
      <c r="BY233" s="98"/>
      <c r="BZ233" s="98"/>
      <c r="CA233" s="98"/>
      <c r="CB233" s="98"/>
      <c r="CC233" s="98"/>
      <c r="CD233" s="98"/>
      <c r="CE233" s="98"/>
      <c r="CF233" s="98"/>
      <c r="CG233" s="98"/>
      <c r="CH233" s="98"/>
      <c r="CI233" s="98"/>
      <c r="CJ233" s="98"/>
      <c r="CK233" s="98"/>
      <c r="CL233" s="98"/>
      <c r="CM233" s="98"/>
      <c r="CN233" s="98"/>
      <c r="CO233" s="98"/>
      <c r="CP233" s="98"/>
      <c r="CQ233" s="98"/>
      <c r="CR233" s="98"/>
      <c r="CS233" s="98"/>
    </row>
    <row r="234" spans="1:97" s="4" customFormat="1" ht="18.75" customHeight="1" x14ac:dyDescent="0.2">
      <c r="A234" s="3">
        <f t="shared" si="81"/>
        <v>222</v>
      </c>
      <c r="B234" s="263"/>
      <c r="C234" s="263"/>
      <c r="D234" s="263"/>
      <c r="E234" s="259"/>
      <c r="F234" s="259"/>
      <c r="G234" s="43"/>
      <c r="H234" s="264"/>
      <c r="I234" s="261"/>
      <c r="J234" s="106"/>
      <c r="K234" s="247"/>
      <c r="L234" s="247"/>
      <c r="M234" s="247"/>
      <c r="N234" s="248" t="str">
        <f>IF(AND(K234&lt;&gt;"",L234&lt;&gt;"",J234&lt;&gt;""),ROUND(MIN(IF(OR(J234="OZZ",J234="ZZ"),5000,17300),TRUNC(0.75*(SUMIF($D$12:$D234,$D234,K$12:K234)+SUMIF($D$12:$D234,$D234,L$12:L234)),2)) - SUMIF($D$12:$D233,$D234,N$12:N233),2),"")</f>
        <v/>
      </c>
      <c r="O234" s="249" t="str">
        <f>IF(AND(K234&lt;&gt;"",L234&lt;&gt;"",M234&lt;&gt;"",J234&lt;&gt;"",AH234&lt;&gt;""),IF(OR(J234="OZZ",J234="ZZ"),ROUND(0-SUMIF($D$12:$D233,$D234,O$12:O233),2),IF(M234=0,0,ROUND(MIN(MIN(17300,TRUNC(0.75*(SUMIF($D$12:$D$2012,$D234,K$12:K$2012)+SUMIF($D$12:$D$2012,$D234,L$12:L$2012)),2)+SUMIF($D$12:$D234,$D234,AH$12:AH234))-SUMIF($D$12:$D233,$D234,O$12:O233)-SUMIF($D$12:$D$2012,$D234,N$12:N$2012),AH234),2))),"")</f>
        <v/>
      </c>
      <c r="P234" s="250" t="str">
        <f>IF(J234&lt;&gt;"",1000 - SUMIF($D$12:$D233,$D234,P$12:P233),"")</f>
        <v/>
      </c>
      <c r="Q234" s="106"/>
      <c r="R234" s="247"/>
      <c r="S234" s="247"/>
      <c r="T234" s="247"/>
      <c r="U234" s="248" t="str">
        <f>IF(AND(R234&lt;&gt;"",S234&lt;&gt;"",Q234&lt;&gt;""),ROUND(MIN(IF(OR(Q234="OZZ",Q234="ZZ"),5000,17300),TRUNC(0.75*(SUMIF($D$12:$D234,$D234,R$12:R234)+SUMIF($D$12:$D234,$D234,S$12:S234)),2)) - SUMIF($D$12:$D233,$D234,U$12:U233),2),"")</f>
        <v/>
      </c>
      <c r="V234" s="248" t="str">
        <f>IF(AND(R234&lt;&gt;"",S234&lt;&gt;"",T234&lt;&gt;"",Q234&lt;&gt;"",AL234&lt;&gt;""),IF(OR(Q234="OZZ",Q234="ZZ"),ROUND(0-SUMIF($D$12:$D233,$D234,V$12:V233),2),IF(T234=0,0,ROUND(MIN(MIN(17300,TRUNC(0.75*(SUMIF($D$12:$D$2012,$D234,R$12:R$2012)+SUMIF($D$12:$D$2012,$D234,S$12:S$2012)),2)+SUMIF($D$12:$D234,$D234,AL$12:AL234))-SUMIF($D$12:$D233,$D234,V$12:V233)-SUMIF($D$12:$D$2012,$D234,U$12:U$2012),AL234),2))),"")</f>
        <v/>
      </c>
      <c r="W234" s="250" t="str">
        <f>IF(Q234&lt;&gt;"",1000 - SUMIF($D$12:$D233,$D234,W$12:W233),"")</f>
        <v/>
      </c>
      <c r="X234" s="106"/>
      <c r="Y234" s="247"/>
      <c r="Z234" s="247"/>
      <c r="AA234" s="247"/>
      <c r="AB234" s="248" t="str">
        <f>IF(AND(Y234&lt;&gt;"",Z234&lt;&gt;"",X234&lt;&gt;""),ROUND(MIN(IF(OR(X234="OZZ",X234="ZZ"),5000,17300),TRUNC(0.75*(SUMIF($D$12:$D234,$D234,Y$12:Y234)+SUMIF($D$12:$D234,$D234,Z$12:Z234)),2)) - SUMIF($D$12:$D233,$D234,AB$12:AB233),2),"")</f>
        <v/>
      </c>
      <c r="AC234" s="251" t="str">
        <f>IF(AND(Y234&lt;&gt;"",Z234&lt;&gt;"",AA234&lt;&gt;"",X234&lt;&gt;"",AP234&lt;&gt;""),IF(OR(X234="OZZ",X234="ZZ"),ROUND(0-SUMIF($D$12:$D233,$D234,AC$12:AC233),2),IF(AA234=0,0,ROUND(MIN(MIN(17300,TRUNC(0.75*(SUMIF($D$12:$D$2012,$D234,Y$12:Y$2012)+SUMIF($D$12:$D$2012,$D234,Z$12:Z$2012)),2)+SUMIF($D$12:$D234,$D234,AP$12:AP234))-SUMIF($D$12:$D233,$D234,AC$12:AC233)-SUMIF($D$12:$D$2012,$D234,AB$12:AB$2012),AP234),2))),"")</f>
        <v/>
      </c>
      <c r="AD234" s="250" t="str">
        <f>IF(X234&lt;&gt;"",1000 - SUMIF($D$12:$D233,$D234,AD$12:AD233),"")</f>
        <v/>
      </c>
      <c r="AE234" s="252"/>
      <c r="AF234" s="253"/>
      <c r="AG234" s="254"/>
      <c r="AH234" s="255" t="str">
        <f t="shared" si="82"/>
        <v/>
      </c>
      <c r="AI234" s="256"/>
      <c r="AJ234" s="253"/>
      <c r="AK234" s="254"/>
      <c r="AL234" s="255" t="str">
        <f t="shared" si="83"/>
        <v/>
      </c>
      <c r="AM234" s="256"/>
      <c r="AN234" s="253"/>
      <c r="AO234" s="254"/>
      <c r="AP234" s="255" t="str">
        <f t="shared" si="63"/>
        <v/>
      </c>
      <c r="AQ234" s="116"/>
      <c r="AR234" s="116"/>
      <c r="AS234" s="117"/>
      <c r="AT234" s="118"/>
      <c r="AU234" s="119" t="str">
        <f>IF(D234&lt;&gt; "", IF(COUNTIF($D$12:$D234,$D234)&gt;1,0,IF(SUM(N234,U234,AB234)&gt;0,IF(AND(X234="",OR(Q234&lt;&gt;"",J234&lt;&gt;"")),IF(Q234&lt;&gt;"",Q234,IF(J234&lt;&gt;"",J234,0)),IF(AND(Q234&lt;&gt;"",J234&lt;&gt;"",Q234=J234),Q234,X234)),0)),"")</f>
        <v/>
      </c>
      <c r="AV234" s="119" t="str">
        <f>IF(D234&lt;&gt;"",IF(COUNTIF($D$12:$D234,$D234)&gt;1,0,IF(SUM(O234,V234,AC234)&gt;0,IF(AND(X234="",OR(Q234&lt;&gt;"",J234&lt;&gt;"")),IF(Q234&lt;&gt;"",Q234,IF(J234&lt;&gt;"",J234,0)),IF(AND(Q234&lt;&gt;"",J234&lt;&gt;"",Q234=J234),Q234,X234)),0)),"")</f>
        <v/>
      </c>
      <c r="AW234" s="119" t="str">
        <f>IF(D234&lt;&gt;"",IF(COUNTIF($D$12:$D234,$D234)&gt;1,0,IF(SUM(P234,W234,AD234)&gt;0,IF(AND(X234="",OR(Q234&lt;&gt;"",J234&lt;&gt;"")),IF(Q234&lt;&gt;"",Q234,IF(J234&lt;&gt;"",J234,0)),IF(AND(Q234&lt;&gt;"",J234&lt;&gt;"",Q234=J234),Q234,X234)),0)),"")</f>
        <v/>
      </c>
      <c r="AX234" s="118" t="str">
        <f t="shared" si="64"/>
        <v/>
      </c>
      <c r="AY234" s="118" t="str">
        <f t="shared" si="65"/>
        <v/>
      </c>
      <c r="AZ234" s="118" t="str">
        <f t="shared" si="66"/>
        <v/>
      </c>
      <c r="BA234" s="118" t="str">
        <f t="shared" si="67"/>
        <v/>
      </c>
      <c r="BB234" s="118" t="str">
        <f t="shared" si="68"/>
        <v/>
      </c>
      <c r="BC234" s="118" t="str">
        <f t="shared" si="69"/>
        <v/>
      </c>
      <c r="BD234" s="118" t="str">
        <f t="shared" si="70"/>
        <v/>
      </c>
      <c r="BE234" s="118" t="str">
        <f t="shared" si="71"/>
        <v/>
      </c>
      <c r="BF234" s="118" t="str">
        <f t="shared" si="72"/>
        <v/>
      </c>
      <c r="BG234" s="120"/>
      <c r="BH234" s="120" t="str">
        <f t="shared" si="73"/>
        <v/>
      </c>
      <c r="BI234" s="120" t="str">
        <f t="shared" si="74"/>
        <v/>
      </c>
      <c r="BJ234" s="121"/>
      <c r="BK234" s="120" t="str">
        <f t="shared" si="75"/>
        <v/>
      </c>
      <c r="BL234" s="120" t="str">
        <f t="shared" si="76"/>
        <v/>
      </c>
      <c r="BM234" s="120" t="str">
        <f t="shared" si="77"/>
        <v/>
      </c>
      <c r="BN234" s="120" t="str">
        <f t="shared" si="78"/>
        <v/>
      </c>
      <c r="BO234" s="120" t="str">
        <f t="shared" si="79"/>
        <v/>
      </c>
      <c r="BP234" s="120" t="str">
        <f t="shared" si="80"/>
        <v/>
      </c>
      <c r="BQ234" s="98"/>
      <c r="BR234" s="98"/>
      <c r="BS234" s="98"/>
      <c r="BT234" s="98"/>
      <c r="BU234" s="98"/>
      <c r="BV234" s="98"/>
      <c r="BW234" s="98"/>
      <c r="BX234" s="98"/>
      <c r="BY234" s="98"/>
      <c r="BZ234" s="98"/>
      <c r="CA234" s="98"/>
      <c r="CB234" s="98"/>
      <c r="CC234" s="98"/>
      <c r="CD234" s="98"/>
      <c r="CE234" s="98"/>
      <c r="CF234" s="98"/>
      <c r="CG234" s="98"/>
      <c r="CH234" s="98"/>
      <c r="CI234" s="98"/>
      <c r="CJ234" s="98"/>
      <c r="CK234" s="98"/>
      <c r="CL234" s="98"/>
      <c r="CM234" s="98"/>
      <c r="CN234" s="98"/>
      <c r="CO234" s="98"/>
      <c r="CP234" s="98"/>
      <c r="CQ234" s="98"/>
      <c r="CR234" s="98"/>
      <c r="CS234" s="98"/>
    </row>
    <row r="235" spans="1:97" s="4" customFormat="1" ht="18.75" customHeight="1" x14ac:dyDescent="0.2">
      <c r="A235" s="3">
        <f t="shared" si="81"/>
        <v>223</v>
      </c>
      <c r="B235" s="263"/>
      <c r="C235" s="263"/>
      <c r="D235" s="263"/>
      <c r="E235" s="259"/>
      <c r="F235" s="259"/>
      <c r="G235" s="43"/>
      <c r="H235" s="264"/>
      <c r="I235" s="261"/>
      <c r="J235" s="106"/>
      <c r="K235" s="247"/>
      <c r="L235" s="247"/>
      <c r="M235" s="247"/>
      <c r="N235" s="248" t="str">
        <f>IF(AND(K235&lt;&gt;"",L235&lt;&gt;"",J235&lt;&gt;""),ROUND(MIN(IF(OR(J235="OZZ",J235="ZZ"),5000,17300),TRUNC(0.75*(SUMIF($D$12:$D235,$D235,K$12:K235)+SUMIF($D$12:$D235,$D235,L$12:L235)),2)) - SUMIF($D$12:$D234,$D235,N$12:N234),2),"")</f>
        <v/>
      </c>
      <c r="O235" s="249" t="str">
        <f>IF(AND(K235&lt;&gt;"",L235&lt;&gt;"",M235&lt;&gt;"",J235&lt;&gt;"",AH235&lt;&gt;""),IF(OR(J235="OZZ",J235="ZZ"),ROUND(0-SUMIF($D$12:$D234,$D235,O$12:O234),2),IF(M235=0,0,ROUND(MIN(MIN(17300,TRUNC(0.75*(SUMIF($D$12:$D$2012,$D235,K$12:K$2012)+SUMIF($D$12:$D$2012,$D235,L$12:L$2012)),2)+SUMIF($D$12:$D235,$D235,AH$12:AH235))-SUMIF($D$12:$D234,$D235,O$12:O234)-SUMIF($D$12:$D$2012,$D235,N$12:N$2012),AH235),2))),"")</f>
        <v/>
      </c>
      <c r="P235" s="250" t="str">
        <f>IF(J235&lt;&gt;"",1000 - SUMIF($D$12:$D234,$D235,P$12:P234),"")</f>
        <v/>
      </c>
      <c r="Q235" s="106"/>
      <c r="R235" s="247"/>
      <c r="S235" s="247"/>
      <c r="T235" s="247"/>
      <c r="U235" s="248" t="str">
        <f>IF(AND(R235&lt;&gt;"",S235&lt;&gt;"",Q235&lt;&gt;""),ROUND(MIN(IF(OR(Q235="OZZ",Q235="ZZ"),5000,17300),TRUNC(0.75*(SUMIF($D$12:$D235,$D235,R$12:R235)+SUMIF($D$12:$D235,$D235,S$12:S235)),2)) - SUMIF($D$12:$D234,$D235,U$12:U234),2),"")</f>
        <v/>
      </c>
      <c r="V235" s="248" t="str">
        <f>IF(AND(R235&lt;&gt;"",S235&lt;&gt;"",T235&lt;&gt;"",Q235&lt;&gt;"",AL235&lt;&gt;""),IF(OR(Q235="OZZ",Q235="ZZ"),ROUND(0-SUMIF($D$12:$D234,$D235,V$12:V234),2),IF(T235=0,0,ROUND(MIN(MIN(17300,TRUNC(0.75*(SUMIF($D$12:$D$2012,$D235,R$12:R$2012)+SUMIF($D$12:$D$2012,$D235,S$12:S$2012)),2)+SUMIF($D$12:$D235,$D235,AL$12:AL235))-SUMIF($D$12:$D234,$D235,V$12:V234)-SUMIF($D$12:$D$2012,$D235,U$12:U$2012),AL235),2))),"")</f>
        <v/>
      </c>
      <c r="W235" s="250" t="str">
        <f>IF(Q235&lt;&gt;"",1000 - SUMIF($D$12:$D234,$D235,W$12:W234),"")</f>
        <v/>
      </c>
      <c r="X235" s="106"/>
      <c r="Y235" s="247"/>
      <c r="Z235" s="247"/>
      <c r="AA235" s="247"/>
      <c r="AB235" s="248" t="str">
        <f>IF(AND(Y235&lt;&gt;"",Z235&lt;&gt;"",X235&lt;&gt;""),ROUND(MIN(IF(OR(X235="OZZ",X235="ZZ"),5000,17300),TRUNC(0.75*(SUMIF($D$12:$D235,$D235,Y$12:Y235)+SUMIF($D$12:$D235,$D235,Z$12:Z235)),2)) - SUMIF($D$12:$D234,$D235,AB$12:AB234),2),"")</f>
        <v/>
      </c>
      <c r="AC235" s="251" t="str">
        <f>IF(AND(Y235&lt;&gt;"",Z235&lt;&gt;"",AA235&lt;&gt;"",X235&lt;&gt;"",AP235&lt;&gt;""),IF(OR(X235="OZZ",X235="ZZ"),ROUND(0-SUMIF($D$12:$D234,$D235,AC$12:AC234),2),IF(AA235=0,0,ROUND(MIN(MIN(17300,TRUNC(0.75*(SUMIF($D$12:$D$2012,$D235,Y$12:Y$2012)+SUMIF($D$12:$D$2012,$D235,Z$12:Z$2012)),2)+SUMIF($D$12:$D235,$D235,AP$12:AP235))-SUMIF($D$12:$D234,$D235,AC$12:AC234)-SUMIF($D$12:$D$2012,$D235,AB$12:AB$2012),AP235),2))),"")</f>
        <v/>
      </c>
      <c r="AD235" s="250" t="str">
        <f>IF(X235&lt;&gt;"",1000 - SUMIF($D$12:$D234,$D235,AD$12:AD234),"")</f>
        <v/>
      </c>
      <c r="AE235" s="252"/>
      <c r="AF235" s="253"/>
      <c r="AG235" s="254"/>
      <c r="AH235" s="255" t="str">
        <f t="shared" si="82"/>
        <v/>
      </c>
      <c r="AI235" s="256"/>
      <c r="AJ235" s="253"/>
      <c r="AK235" s="254"/>
      <c r="AL235" s="255" t="str">
        <f t="shared" si="83"/>
        <v/>
      </c>
      <c r="AM235" s="256"/>
      <c r="AN235" s="253"/>
      <c r="AO235" s="254"/>
      <c r="AP235" s="255" t="str">
        <f t="shared" si="63"/>
        <v/>
      </c>
      <c r="AQ235" s="116"/>
      <c r="AR235" s="116"/>
      <c r="AS235" s="117"/>
      <c r="AT235" s="118"/>
      <c r="AU235" s="119" t="str">
        <f>IF(D235&lt;&gt; "", IF(COUNTIF($D$12:$D235,$D235)&gt;1,0,IF(SUM(N235,U235,AB235)&gt;0,IF(AND(X235="",OR(Q235&lt;&gt;"",J235&lt;&gt;"")),IF(Q235&lt;&gt;"",Q235,IF(J235&lt;&gt;"",J235,0)),IF(AND(Q235&lt;&gt;"",J235&lt;&gt;"",Q235=J235),Q235,X235)),0)),"")</f>
        <v/>
      </c>
      <c r="AV235" s="119" t="str">
        <f>IF(D235&lt;&gt;"",IF(COUNTIF($D$12:$D235,$D235)&gt;1,0,IF(SUM(O235,V235,AC235)&gt;0,IF(AND(X235="",OR(Q235&lt;&gt;"",J235&lt;&gt;"")),IF(Q235&lt;&gt;"",Q235,IF(J235&lt;&gt;"",J235,0)),IF(AND(Q235&lt;&gt;"",J235&lt;&gt;"",Q235=J235),Q235,X235)),0)),"")</f>
        <v/>
      </c>
      <c r="AW235" s="119" t="str">
        <f>IF(D235&lt;&gt;"",IF(COUNTIF($D$12:$D235,$D235)&gt;1,0,IF(SUM(P235,W235,AD235)&gt;0,IF(AND(X235="",OR(Q235&lt;&gt;"",J235&lt;&gt;"")),IF(Q235&lt;&gt;"",Q235,IF(J235&lt;&gt;"",J235,0)),IF(AND(Q235&lt;&gt;"",J235&lt;&gt;"",Q235=J235),Q235,X235)),0)),"")</f>
        <v/>
      </c>
      <c r="AX235" s="118" t="str">
        <f t="shared" si="64"/>
        <v/>
      </c>
      <c r="AY235" s="118" t="str">
        <f t="shared" si="65"/>
        <v/>
      </c>
      <c r="AZ235" s="118" t="str">
        <f t="shared" si="66"/>
        <v/>
      </c>
      <c r="BA235" s="118" t="str">
        <f t="shared" si="67"/>
        <v/>
      </c>
      <c r="BB235" s="118" t="str">
        <f t="shared" si="68"/>
        <v/>
      </c>
      <c r="BC235" s="118" t="str">
        <f t="shared" si="69"/>
        <v/>
      </c>
      <c r="BD235" s="118" t="str">
        <f t="shared" si="70"/>
        <v/>
      </c>
      <c r="BE235" s="118" t="str">
        <f t="shared" si="71"/>
        <v/>
      </c>
      <c r="BF235" s="118" t="str">
        <f t="shared" si="72"/>
        <v/>
      </c>
      <c r="BG235" s="120"/>
      <c r="BH235" s="120" t="str">
        <f t="shared" si="73"/>
        <v/>
      </c>
      <c r="BI235" s="120" t="str">
        <f t="shared" si="74"/>
        <v/>
      </c>
      <c r="BJ235" s="121"/>
      <c r="BK235" s="120" t="str">
        <f t="shared" si="75"/>
        <v/>
      </c>
      <c r="BL235" s="120" t="str">
        <f t="shared" si="76"/>
        <v/>
      </c>
      <c r="BM235" s="120" t="str">
        <f t="shared" si="77"/>
        <v/>
      </c>
      <c r="BN235" s="120" t="str">
        <f t="shared" si="78"/>
        <v/>
      </c>
      <c r="BO235" s="120" t="str">
        <f t="shared" si="79"/>
        <v/>
      </c>
      <c r="BP235" s="120" t="str">
        <f t="shared" si="80"/>
        <v/>
      </c>
      <c r="BQ235" s="98"/>
      <c r="BR235" s="98"/>
      <c r="BS235" s="98"/>
      <c r="BT235" s="98"/>
      <c r="BU235" s="98"/>
      <c r="BV235" s="98"/>
      <c r="BW235" s="98"/>
      <c r="BX235" s="98"/>
      <c r="BY235" s="98"/>
      <c r="BZ235" s="98"/>
      <c r="CA235" s="98"/>
      <c r="CB235" s="98"/>
      <c r="CC235" s="98"/>
      <c r="CD235" s="98"/>
      <c r="CE235" s="98"/>
      <c r="CF235" s="98"/>
      <c r="CG235" s="98"/>
      <c r="CH235" s="98"/>
      <c r="CI235" s="98"/>
      <c r="CJ235" s="98"/>
      <c r="CK235" s="98"/>
      <c r="CL235" s="98"/>
      <c r="CM235" s="98"/>
      <c r="CN235" s="98"/>
      <c r="CO235" s="98"/>
      <c r="CP235" s="98"/>
      <c r="CQ235" s="98"/>
      <c r="CR235" s="98"/>
      <c r="CS235" s="98"/>
    </row>
    <row r="236" spans="1:97" s="4" customFormat="1" ht="18.75" customHeight="1" x14ac:dyDescent="0.2">
      <c r="A236" s="3">
        <f t="shared" si="81"/>
        <v>224</v>
      </c>
      <c r="B236" s="263"/>
      <c r="C236" s="263"/>
      <c r="D236" s="263"/>
      <c r="E236" s="259"/>
      <c r="F236" s="259"/>
      <c r="G236" s="43"/>
      <c r="H236" s="264"/>
      <c r="I236" s="261"/>
      <c r="J236" s="106"/>
      <c r="K236" s="247"/>
      <c r="L236" s="247"/>
      <c r="M236" s="247"/>
      <c r="N236" s="248" t="str">
        <f>IF(AND(K236&lt;&gt;"",L236&lt;&gt;"",J236&lt;&gt;""),ROUND(MIN(IF(OR(J236="OZZ",J236="ZZ"),5000,17300),TRUNC(0.75*(SUMIF($D$12:$D236,$D236,K$12:K236)+SUMIF($D$12:$D236,$D236,L$12:L236)),2)) - SUMIF($D$12:$D235,$D236,N$12:N235),2),"")</f>
        <v/>
      </c>
      <c r="O236" s="249" t="str">
        <f>IF(AND(K236&lt;&gt;"",L236&lt;&gt;"",M236&lt;&gt;"",J236&lt;&gt;"",AH236&lt;&gt;""),IF(OR(J236="OZZ",J236="ZZ"),ROUND(0-SUMIF($D$12:$D235,$D236,O$12:O235),2),IF(M236=0,0,ROUND(MIN(MIN(17300,TRUNC(0.75*(SUMIF($D$12:$D$2012,$D236,K$12:K$2012)+SUMIF($D$12:$D$2012,$D236,L$12:L$2012)),2)+SUMIF($D$12:$D236,$D236,AH$12:AH236))-SUMIF($D$12:$D235,$D236,O$12:O235)-SUMIF($D$12:$D$2012,$D236,N$12:N$2012),AH236),2))),"")</f>
        <v/>
      </c>
      <c r="P236" s="250" t="str">
        <f>IF(J236&lt;&gt;"",1000 - SUMIF($D$12:$D235,$D236,P$12:P235),"")</f>
        <v/>
      </c>
      <c r="Q236" s="106"/>
      <c r="R236" s="247"/>
      <c r="S236" s="247"/>
      <c r="T236" s="247"/>
      <c r="U236" s="248" t="str">
        <f>IF(AND(R236&lt;&gt;"",S236&lt;&gt;"",Q236&lt;&gt;""),ROUND(MIN(IF(OR(Q236="OZZ",Q236="ZZ"),5000,17300),TRUNC(0.75*(SUMIF($D$12:$D236,$D236,R$12:R236)+SUMIF($D$12:$D236,$D236,S$12:S236)),2)) - SUMIF($D$12:$D235,$D236,U$12:U235),2),"")</f>
        <v/>
      </c>
      <c r="V236" s="248" t="str">
        <f>IF(AND(R236&lt;&gt;"",S236&lt;&gt;"",T236&lt;&gt;"",Q236&lt;&gt;"",AL236&lt;&gt;""),IF(OR(Q236="OZZ",Q236="ZZ"),ROUND(0-SUMIF($D$12:$D235,$D236,V$12:V235),2),IF(T236=0,0,ROUND(MIN(MIN(17300,TRUNC(0.75*(SUMIF($D$12:$D$2012,$D236,R$12:R$2012)+SUMIF($D$12:$D$2012,$D236,S$12:S$2012)),2)+SUMIF($D$12:$D236,$D236,AL$12:AL236))-SUMIF($D$12:$D235,$D236,V$12:V235)-SUMIF($D$12:$D$2012,$D236,U$12:U$2012),AL236),2))),"")</f>
        <v/>
      </c>
      <c r="W236" s="250" t="str">
        <f>IF(Q236&lt;&gt;"",1000 - SUMIF($D$12:$D235,$D236,W$12:W235),"")</f>
        <v/>
      </c>
      <c r="X236" s="106"/>
      <c r="Y236" s="247"/>
      <c r="Z236" s="247"/>
      <c r="AA236" s="247"/>
      <c r="AB236" s="248" t="str">
        <f>IF(AND(Y236&lt;&gt;"",Z236&lt;&gt;"",X236&lt;&gt;""),ROUND(MIN(IF(OR(X236="OZZ",X236="ZZ"),5000,17300),TRUNC(0.75*(SUMIF($D$12:$D236,$D236,Y$12:Y236)+SUMIF($D$12:$D236,$D236,Z$12:Z236)),2)) - SUMIF($D$12:$D235,$D236,AB$12:AB235),2),"")</f>
        <v/>
      </c>
      <c r="AC236" s="251" t="str">
        <f>IF(AND(Y236&lt;&gt;"",Z236&lt;&gt;"",AA236&lt;&gt;"",X236&lt;&gt;"",AP236&lt;&gt;""),IF(OR(X236="OZZ",X236="ZZ"),ROUND(0-SUMIF($D$12:$D235,$D236,AC$12:AC235),2),IF(AA236=0,0,ROUND(MIN(MIN(17300,TRUNC(0.75*(SUMIF($D$12:$D$2012,$D236,Y$12:Y$2012)+SUMIF($D$12:$D$2012,$D236,Z$12:Z$2012)),2)+SUMIF($D$12:$D236,$D236,AP$12:AP236))-SUMIF($D$12:$D235,$D236,AC$12:AC235)-SUMIF($D$12:$D$2012,$D236,AB$12:AB$2012),AP236),2))),"")</f>
        <v/>
      </c>
      <c r="AD236" s="250" t="str">
        <f>IF(X236&lt;&gt;"",1000 - SUMIF($D$12:$D235,$D236,AD$12:AD235),"")</f>
        <v/>
      </c>
      <c r="AE236" s="252"/>
      <c r="AF236" s="253"/>
      <c r="AG236" s="254"/>
      <c r="AH236" s="255" t="str">
        <f t="shared" si="82"/>
        <v/>
      </c>
      <c r="AI236" s="256"/>
      <c r="AJ236" s="253"/>
      <c r="AK236" s="254"/>
      <c r="AL236" s="255" t="str">
        <f t="shared" si="83"/>
        <v/>
      </c>
      <c r="AM236" s="256"/>
      <c r="AN236" s="253"/>
      <c r="AO236" s="254"/>
      <c r="AP236" s="255" t="str">
        <f t="shared" si="63"/>
        <v/>
      </c>
      <c r="AQ236" s="116"/>
      <c r="AR236" s="116"/>
      <c r="AS236" s="117"/>
      <c r="AT236" s="118"/>
      <c r="AU236" s="119" t="str">
        <f>IF(D236&lt;&gt; "", IF(COUNTIF($D$12:$D236,$D236)&gt;1,0,IF(SUM(N236,U236,AB236)&gt;0,IF(AND(X236="",OR(Q236&lt;&gt;"",J236&lt;&gt;"")),IF(Q236&lt;&gt;"",Q236,IF(J236&lt;&gt;"",J236,0)),IF(AND(Q236&lt;&gt;"",J236&lt;&gt;"",Q236=J236),Q236,X236)),0)),"")</f>
        <v/>
      </c>
      <c r="AV236" s="119" t="str">
        <f>IF(D236&lt;&gt;"",IF(COUNTIF($D$12:$D236,$D236)&gt;1,0,IF(SUM(O236,V236,AC236)&gt;0,IF(AND(X236="",OR(Q236&lt;&gt;"",J236&lt;&gt;"")),IF(Q236&lt;&gt;"",Q236,IF(J236&lt;&gt;"",J236,0)),IF(AND(Q236&lt;&gt;"",J236&lt;&gt;"",Q236=J236),Q236,X236)),0)),"")</f>
        <v/>
      </c>
      <c r="AW236" s="119" t="str">
        <f>IF(D236&lt;&gt;"",IF(COUNTIF($D$12:$D236,$D236)&gt;1,0,IF(SUM(P236,W236,AD236)&gt;0,IF(AND(X236="",OR(Q236&lt;&gt;"",J236&lt;&gt;"")),IF(Q236&lt;&gt;"",Q236,IF(J236&lt;&gt;"",J236,0)),IF(AND(Q236&lt;&gt;"",J236&lt;&gt;"",Q236=J236),Q236,X236)),0)),"")</f>
        <v/>
      </c>
      <c r="AX236" s="118" t="str">
        <f t="shared" si="64"/>
        <v/>
      </c>
      <c r="AY236" s="118" t="str">
        <f t="shared" si="65"/>
        <v/>
      </c>
      <c r="AZ236" s="118" t="str">
        <f t="shared" si="66"/>
        <v/>
      </c>
      <c r="BA236" s="118" t="str">
        <f t="shared" si="67"/>
        <v/>
      </c>
      <c r="BB236" s="118" t="str">
        <f t="shared" si="68"/>
        <v/>
      </c>
      <c r="BC236" s="118" t="str">
        <f t="shared" si="69"/>
        <v/>
      </c>
      <c r="BD236" s="118" t="str">
        <f t="shared" si="70"/>
        <v/>
      </c>
      <c r="BE236" s="118" t="str">
        <f t="shared" si="71"/>
        <v/>
      </c>
      <c r="BF236" s="118" t="str">
        <f t="shared" si="72"/>
        <v/>
      </c>
      <c r="BG236" s="120"/>
      <c r="BH236" s="120" t="str">
        <f t="shared" si="73"/>
        <v/>
      </c>
      <c r="BI236" s="120" t="str">
        <f t="shared" si="74"/>
        <v/>
      </c>
      <c r="BJ236" s="121"/>
      <c r="BK236" s="120" t="str">
        <f t="shared" si="75"/>
        <v/>
      </c>
      <c r="BL236" s="120" t="str">
        <f t="shared" si="76"/>
        <v/>
      </c>
      <c r="BM236" s="120" t="str">
        <f t="shared" si="77"/>
        <v/>
      </c>
      <c r="BN236" s="120" t="str">
        <f t="shared" si="78"/>
        <v/>
      </c>
      <c r="BO236" s="120" t="str">
        <f t="shared" si="79"/>
        <v/>
      </c>
      <c r="BP236" s="120" t="str">
        <f t="shared" si="80"/>
        <v/>
      </c>
      <c r="BQ236" s="98"/>
      <c r="BR236" s="98"/>
      <c r="BS236" s="98"/>
      <c r="BT236" s="98"/>
      <c r="BU236" s="98"/>
      <c r="BV236" s="98"/>
      <c r="BW236" s="98"/>
      <c r="BX236" s="98"/>
      <c r="BY236" s="98"/>
      <c r="BZ236" s="98"/>
      <c r="CA236" s="98"/>
      <c r="CB236" s="98"/>
      <c r="CC236" s="98"/>
      <c r="CD236" s="98"/>
      <c r="CE236" s="98"/>
      <c r="CF236" s="98"/>
      <c r="CG236" s="98"/>
      <c r="CH236" s="98"/>
      <c r="CI236" s="98"/>
      <c r="CJ236" s="98"/>
      <c r="CK236" s="98"/>
      <c r="CL236" s="98"/>
      <c r="CM236" s="98"/>
      <c r="CN236" s="98"/>
      <c r="CO236" s="98"/>
      <c r="CP236" s="98"/>
      <c r="CQ236" s="98"/>
      <c r="CR236" s="98"/>
      <c r="CS236" s="98"/>
    </row>
    <row r="237" spans="1:97" s="4" customFormat="1" ht="18.75" customHeight="1" x14ac:dyDescent="0.2">
      <c r="A237" s="3">
        <f t="shared" si="81"/>
        <v>225</v>
      </c>
      <c r="B237" s="263"/>
      <c r="C237" s="263"/>
      <c r="D237" s="263"/>
      <c r="E237" s="259"/>
      <c r="F237" s="259"/>
      <c r="G237" s="43"/>
      <c r="H237" s="264"/>
      <c r="I237" s="261"/>
      <c r="J237" s="106"/>
      <c r="K237" s="247"/>
      <c r="L237" s="247"/>
      <c r="M237" s="247"/>
      <c r="N237" s="248" t="str">
        <f>IF(AND(K237&lt;&gt;"",L237&lt;&gt;"",J237&lt;&gt;""),ROUND(MIN(IF(OR(J237="OZZ",J237="ZZ"),5000,17300),TRUNC(0.75*(SUMIF($D$12:$D237,$D237,K$12:K237)+SUMIF($D$12:$D237,$D237,L$12:L237)),2)) - SUMIF($D$12:$D236,$D237,N$12:N236),2),"")</f>
        <v/>
      </c>
      <c r="O237" s="249" t="str">
        <f>IF(AND(K237&lt;&gt;"",L237&lt;&gt;"",M237&lt;&gt;"",J237&lt;&gt;"",AH237&lt;&gt;""),IF(OR(J237="OZZ",J237="ZZ"),ROUND(0-SUMIF($D$12:$D236,$D237,O$12:O236),2),IF(M237=0,0,ROUND(MIN(MIN(17300,TRUNC(0.75*(SUMIF($D$12:$D$2012,$D237,K$12:K$2012)+SUMIF($D$12:$D$2012,$D237,L$12:L$2012)),2)+SUMIF($D$12:$D237,$D237,AH$12:AH237))-SUMIF($D$12:$D236,$D237,O$12:O236)-SUMIF($D$12:$D$2012,$D237,N$12:N$2012),AH237),2))),"")</f>
        <v/>
      </c>
      <c r="P237" s="250" t="str">
        <f>IF(J237&lt;&gt;"",1000 - SUMIF($D$12:$D236,$D237,P$12:P236),"")</f>
        <v/>
      </c>
      <c r="Q237" s="106"/>
      <c r="R237" s="247"/>
      <c r="S237" s="247"/>
      <c r="T237" s="247"/>
      <c r="U237" s="248" t="str">
        <f>IF(AND(R237&lt;&gt;"",S237&lt;&gt;"",Q237&lt;&gt;""),ROUND(MIN(IF(OR(Q237="OZZ",Q237="ZZ"),5000,17300),TRUNC(0.75*(SUMIF($D$12:$D237,$D237,R$12:R237)+SUMIF($D$12:$D237,$D237,S$12:S237)),2)) - SUMIF($D$12:$D236,$D237,U$12:U236),2),"")</f>
        <v/>
      </c>
      <c r="V237" s="248" t="str">
        <f>IF(AND(R237&lt;&gt;"",S237&lt;&gt;"",T237&lt;&gt;"",Q237&lt;&gt;"",AL237&lt;&gt;""),IF(OR(Q237="OZZ",Q237="ZZ"),ROUND(0-SUMIF($D$12:$D236,$D237,V$12:V236),2),IF(T237=0,0,ROUND(MIN(MIN(17300,TRUNC(0.75*(SUMIF($D$12:$D$2012,$D237,R$12:R$2012)+SUMIF($D$12:$D$2012,$D237,S$12:S$2012)),2)+SUMIF($D$12:$D237,$D237,AL$12:AL237))-SUMIF($D$12:$D236,$D237,V$12:V236)-SUMIF($D$12:$D$2012,$D237,U$12:U$2012),AL237),2))),"")</f>
        <v/>
      </c>
      <c r="W237" s="250" t="str">
        <f>IF(Q237&lt;&gt;"",1000 - SUMIF($D$12:$D236,$D237,W$12:W236),"")</f>
        <v/>
      </c>
      <c r="X237" s="106"/>
      <c r="Y237" s="247"/>
      <c r="Z237" s="247"/>
      <c r="AA237" s="247"/>
      <c r="AB237" s="248" t="str">
        <f>IF(AND(Y237&lt;&gt;"",Z237&lt;&gt;"",X237&lt;&gt;""),ROUND(MIN(IF(OR(X237="OZZ",X237="ZZ"),5000,17300),TRUNC(0.75*(SUMIF($D$12:$D237,$D237,Y$12:Y237)+SUMIF($D$12:$D237,$D237,Z$12:Z237)),2)) - SUMIF($D$12:$D236,$D237,AB$12:AB236),2),"")</f>
        <v/>
      </c>
      <c r="AC237" s="251" t="str">
        <f>IF(AND(Y237&lt;&gt;"",Z237&lt;&gt;"",AA237&lt;&gt;"",X237&lt;&gt;"",AP237&lt;&gt;""),IF(OR(X237="OZZ",X237="ZZ"),ROUND(0-SUMIF($D$12:$D236,$D237,AC$12:AC236),2),IF(AA237=0,0,ROUND(MIN(MIN(17300,TRUNC(0.75*(SUMIF($D$12:$D$2012,$D237,Y$12:Y$2012)+SUMIF($D$12:$D$2012,$D237,Z$12:Z$2012)),2)+SUMIF($D$12:$D237,$D237,AP$12:AP237))-SUMIF($D$12:$D236,$D237,AC$12:AC236)-SUMIF($D$12:$D$2012,$D237,AB$12:AB$2012),AP237),2))),"")</f>
        <v/>
      </c>
      <c r="AD237" s="250" t="str">
        <f>IF(X237&lt;&gt;"",1000 - SUMIF($D$12:$D236,$D237,AD$12:AD236),"")</f>
        <v/>
      </c>
      <c r="AE237" s="252"/>
      <c r="AF237" s="253"/>
      <c r="AG237" s="254"/>
      <c r="AH237" s="255" t="str">
        <f t="shared" si="82"/>
        <v/>
      </c>
      <c r="AI237" s="256"/>
      <c r="AJ237" s="253"/>
      <c r="AK237" s="254"/>
      <c r="AL237" s="255" t="str">
        <f t="shared" si="83"/>
        <v/>
      </c>
      <c r="AM237" s="256"/>
      <c r="AN237" s="253"/>
      <c r="AO237" s="254"/>
      <c r="AP237" s="255" t="str">
        <f t="shared" si="63"/>
        <v/>
      </c>
      <c r="AQ237" s="116"/>
      <c r="AR237" s="116"/>
      <c r="AS237" s="117"/>
      <c r="AT237" s="118"/>
      <c r="AU237" s="119" t="str">
        <f>IF(D237&lt;&gt; "", IF(COUNTIF($D$12:$D237,$D237)&gt;1,0,IF(SUM(N237,U237,AB237)&gt;0,IF(AND(X237="",OR(Q237&lt;&gt;"",J237&lt;&gt;"")),IF(Q237&lt;&gt;"",Q237,IF(J237&lt;&gt;"",J237,0)),IF(AND(Q237&lt;&gt;"",J237&lt;&gt;"",Q237=J237),Q237,X237)),0)),"")</f>
        <v/>
      </c>
      <c r="AV237" s="119" t="str">
        <f>IF(D237&lt;&gt;"",IF(COUNTIF($D$12:$D237,$D237)&gt;1,0,IF(SUM(O237,V237,AC237)&gt;0,IF(AND(X237="",OR(Q237&lt;&gt;"",J237&lt;&gt;"")),IF(Q237&lt;&gt;"",Q237,IF(J237&lt;&gt;"",J237,0)),IF(AND(Q237&lt;&gt;"",J237&lt;&gt;"",Q237=J237),Q237,X237)),0)),"")</f>
        <v/>
      </c>
      <c r="AW237" s="119" t="str">
        <f>IF(D237&lt;&gt;"",IF(COUNTIF($D$12:$D237,$D237)&gt;1,0,IF(SUM(P237,W237,AD237)&gt;0,IF(AND(X237="",OR(Q237&lt;&gt;"",J237&lt;&gt;"")),IF(Q237&lt;&gt;"",Q237,IF(J237&lt;&gt;"",J237,0)),IF(AND(Q237&lt;&gt;"",J237&lt;&gt;"",Q237=J237),Q237,X237)),0)),"")</f>
        <v/>
      </c>
      <c r="AX237" s="118" t="str">
        <f t="shared" si="64"/>
        <v/>
      </c>
      <c r="AY237" s="118" t="str">
        <f t="shared" si="65"/>
        <v/>
      </c>
      <c r="AZ237" s="118" t="str">
        <f t="shared" si="66"/>
        <v/>
      </c>
      <c r="BA237" s="118" t="str">
        <f t="shared" si="67"/>
        <v/>
      </c>
      <c r="BB237" s="118" t="str">
        <f t="shared" si="68"/>
        <v/>
      </c>
      <c r="BC237" s="118" t="str">
        <f t="shared" si="69"/>
        <v/>
      </c>
      <c r="BD237" s="118" t="str">
        <f t="shared" si="70"/>
        <v/>
      </c>
      <c r="BE237" s="118" t="str">
        <f t="shared" si="71"/>
        <v/>
      </c>
      <c r="BF237" s="118" t="str">
        <f t="shared" si="72"/>
        <v/>
      </c>
      <c r="BG237" s="120"/>
      <c r="BH237" s="120" t="str">
        <f t="shared" si="73"/>
        <v/>
      </c>
      <c r="BI237" s="120" t="str">
        <f t="shared" si="74"/>
        <v/>
      </c>
      <c r="BJ237" s="121"/>
      <c r="BK237" s="120" t="str">
        <f t="shared" si="75"/>
        <v/>
      </c>
      <c r="BL237" s="120" t="str">
        <f t="shared" si="76"/>
        <v/>
      </c>
      <c r="BM237" s="120" t="str">
        <f t="shared" si="77"/>
        <v/>
      </c>
      <c r="BN237" s="120" t="str">
        <f t="shared" si="78"/>
        <v/>
      </c>
      <c r="BO237" s="120" t="str">
        <f t="shared" si="79"/>
        <v/>
      </c>
      <c r="BP237" s="120" t="str">
        <f t="shared" si="80"/>
        <v/>
      </c>
      <c r="BQ237" s="98"/>
      <c r="BR237" s="98"/>
      <c r="BS237" s="98"/>
      <c r="BT237" s="98"/>
      <c r="BU237" s="98"/>
      <c r="BV237" s="98"/>
      <c r="BW237" s="98"/>
      <c r="BX237" s="98"/>
      <c r="BY237" s="98"/>
      <c r="BZ237" s="98"/>
      <c r="CA237" s="98"/>
      <c r="CB237" s="98"/>
      <c r="CC237" s="98"/>
      <c r="CD237" s="98"/>
      <c r="CE237" s="98"/>
      <c r="CF237" s="98"/>
      <c r="CG237" s="98"/>
      <c r="CH237" s="98"/>
      <c r="CI237" s="98"/>
      <c r="CJ237" s="98"/>
      <c r="CK237" s="98"/>
      <c r="CL237" s="98"/>
      <c r="CM237" s="98"/>
      <c r="CN237" s="98"/>
      <c r="CO237" s="98"/>
      <c r="CP237" s="98"/>
      <c r="CQ237" s="98"/>
      <c r="CR237" s="98"/>
      <c r="CS237" s="98"/>
    </row>
    <row r="238" spans="1:97" s="4" customFormat="1" ht="18.75" customHeight="1" x14ac:dyDescent="0.2">
      <c r="A238" s="3">
        <f t="shared" si="81"/>
        <v>226</v>
      </c>
      <c r="B238" s="263"/>
      <c r="C238" s="263"/>
      <c r="D238" s="263"/>
      <c r="E238" s="259"/>
      <c r="F238" s="259"/>
      <c r="G238" s="43"/>
      <c r="H238" s="264"/>
      <c r="I238" s="261"/>
      <c r="J238" s="106"/>
      <c r="K238" s="247"/>
      <c r="L238" s="247"/>
      <c r="M238" s="247"/>
      <c r="N238" s="248" t="str">
        <f>IF(AND(K238&lt;&gt;"",L238&lt;&gt;"",J238&lt;&gt;""),ROUND(MIN(IF(OR(J238="OZZ",J238="ZZ"),5000,17300),TRUNC(0.75*(SUMIF($D$12:$D238,$D238,K$12:K238)+SUMIF($D$12:$D238,$D238,L$12:L238)),2)) - SUMIF($D$12:$D237,$D238,N$12:N237),2),"")</f>
        <v/>
      </c>
      <c r="O238" s="249" t="str">
        <f>IF(AND(K238&lt;&gt;"",L238&lt;&gt;"",M238&lt;&gt;"",J238&lt;&gt;"",AH238&lt;&gt;""),IF(OR(J238="OZZ",J238="ZZ"),ROUND(0-SUMIF($D$12:$D237,$D238,O$12:O237),2),IF(M238=0,0,ROUND(MIN(MIN(17300,TRUNC(0.75*(SUMIF($D$12:$D$2012,$D238,K$12:K$2012)+SUMIF($D$12:$D$2012,$D238,L$12:L$2012)),2)+SUMIF($D$12:$D238,$D238,AH$12:AH238))-SUMIF($D$12:$D237,$D238,O$12:O237)-SUMIF($D$12:$D$2012,$D238,N$12:N$2012),AH238),2))),"")</f>
        <v/>
      </c>
      <c r="P238" s="250" t="str">
        <f>IF(J238&lt;&gt;"",1000 - SUMIF($D$12:$D237,$D238,P$12:P237),"")</f>
        <v/>
      </c>
      <c r="Q238" s="106"/>
      <c r="R238" s="247"/>
      <c r="S238" s="247"/>
      <c r="T238" s="247"/>
      <c r="U238" s="248" t="str">
        <f>IF(AND(R238&lt;&gt;"",S238&lt;&gt;"",Q238&lt;&gt;""),ROUND(MIN(IF(OR(Q238="OZZ",Q238="ZZ"),5000,17300),TRUNC(0.75*(SUMIF($D$12:$D238,$D238,R$12:R238)+SUMIF($D$12:$D238,$D238,S$12:S238)),2)) - SUMIF($D$12:$D237,$D238,U$12:U237),2),"")</f>
        <v/>
      </c>
      <c r="V238" s="248" t="str">
        <f>IF(AND(R238&lt;&gt;"",S238&lt;&gt;"",T238&lt;&gt;"",Q238&lt;&gt;"",AL238&lt;&gt;""),IF(OR(Q238="OZZ",Q238="ZZ"),ROUND(0-SUMIF($D$12:$D237,$D238,V$12:V237),2),IF(T238=0,0,ROUND(MIN(MIN(17300,TRUNC(0.75*(SUMIF($D$12:$D$2012,$D238,R$12:R$2012)+SUMIF($D$12:$D$2012,$D238,S$12:S$2012)),2)+SUMIF($D$12:$D238,$D238,AL$12:AL238))-SUMIF($D$12:$D237,$D238,V$12:V237)-SUMIF($D$12:$D$2012,$D238,U$12:U$2012),AL238),2))),"")</f>
        <v/>
      </c>
      <c r="W238" s="250" t="str">
        <f>IF(Q238&lt;&gt;"",1000 - SUMIF($D$12:$D237,$D238,W$12:W237),"")</f>
        <v/>
      </c>
      <c r="X238" s="106"/>
      <c r="Y238" s="247"/>
      <c r="Z238" s="247"/>
      <c r="AA238" s="247"/>
      <c r="AB238" s="248" t="str">
        <f>IF(AND(Y238&lt;&gt;"",Z238&lt;&gt;"",X238&lt;&gt;""),ROUND(MIN(IF(OR(X238="OZZ",X238="ZZ"),5000,17300),TRUNC(0.75*(SUMIF($D$12:$D238,$D238,Y$12:Y238)+SUMIF($D$12:$D238,$D238,Z$12:Z238)),2)) - SUMIF($D$12:$D237,$D238,AB$12:AB237),2),"")</f>
        <v/>
      </c>
      <c r="AC238" s="251" t="str">
        <f>IF(AND(Y238&lt;&gt;"",Z238&lt;&gt;"",AA238&lt;&gt;"",X238&lt;&gt;"",AP238&lt;&gt;""),IF(OR(X238="OZZ",X238="ZZ"),ROUND(0-SUMIF($D$12:$D237,$D238,AC$12:AC237),2),IF(AA238=0,0,ROUND(MIN(MIN(17300,TRUNC(0.75*(SUMIF($D$12:$D$2012,$D238,Y$12:Y$2012)+SUMIF($D$12:$D$2012,$D238,Z$12:Z$2012)),2)+SUMIF($D$12:$D238,$D238,AP$12:AP238))-SUMIF($D$12:$D237,$D238,AC$12:AC237)-SUMIF($D$12:$D$2012,$D238,AB$12:AB$2012),AP238),2))),"")</f>
        <v/>
      </c>
      <c r="AD238" s="250" t="str">
        <f>IF(X238&lt;&gt;"",1000 - SUMIF($D$12:$D237,$D238,AD$12:AD237),"")</f>
        <v/>
      </c>
      <c r="AE238" s="252"/>
      <c r="AF238" s="253"/>
      <c r="AG238" s="254"/>
      <c r="AH238" s="255" t="str">
        <f t="shared" si="82"/>
        <v/>
      </c>
      <c r="AI238" s="256"/>
      <c r="AJ238" s="253"/>
      <c r="AK238" s="254"/>
      <c r="AL238" s="255" t="str">
        <f t="shared" si="83"/>
        <v/>
      </c>
      <c r="AM238" s="256"/>
      <c r="AN238" s="253"/>
      <c r="AO238" s="254"/>
      <c r="AP238" s="255" t="str">
        <f t="shared" si="63"/>
        <v/>
      </c>
      <c r="AQ238" s="116"/>
      <c r="AR238" s="116"/>
      <c r="AS238" s="117"/>
      <c r="AT238" s="118"/>
      <c r="AU238" s="119" t="str">
        <f>IF(D238&lt;&gt; "", IF(COUNTIF($D$12:$D238,$D238)&gt;1,0,IF(SUM(N238,U238,AB238)&gt;0,IF(AND(X238="",OR(Q238&lt;&gt;"",J238&lt;&gt;"")),IF(Q238&lt;&gt;"",Q238,IF(J238&lt;&gt;"",J238,0)),IF(AND(Q238&lt;&gt;"",J238&lt;&gt;"",Q238=J238),Q238,X238)),0)),"")</f>
        <v/>
      </c>
      <c r="AV238" s="119" t="str">
        <f>IF(D238&lt;&gt;"",IF(COUNTIF($D$12:$D238,$D238)&gt;1,0,IF(SUM(O238,V238,AC238)&gt;0,IF(AND(X238="",OR(Q238&lt;&gt;"",J238&lt;&gt;"")),IF(Q238&lt;&gt;"",Q238,IF(J238&lt;&gt;"",J238,0)),IF(AND(Q238&lt;&gt;"",J238&lt;&gt;"",Q238=J238),Q238,X238)),0)),"")</f>
        <v/>
      </c>
      <c r="AW238" s="119" t="str">
        <f>IF(D238&lt;&gt;"",IF(COUNTIF($D$12:$D238,$D238)&gt;1,0,IF(SUM(P238,W238,AD238)&gt;0,IF(AND(X238="",OR(Q238&lt;&gt;"",J238&lt;&gt;"")),IF(Q238&lt;&gt;"",Q238,IF(J238&lt;&gt;"",J238,0)),IF(AND(Q238&lt;&gt;"",J238&lt;&gt;"",Q238=J238),Q238,X238)),0)),"")</f>
        <v/>
      </c>
      <c r="AX238" s="118" t="str">
        <f t="shared" si="64"/>
        <v/>
      </c>
      <c r="AY238" s="118" t="str">
        <f t="shared" si="65"/>
        <v/>
      </c>
      <c r="AZ238" s="118" t="str">
        <f t="shared" si="66"/>
        <v/>
      </c>
      <c r="BA238" s="118" t="str">
        <f t="shared" si="67"/>
        <v/>
      </c>
      <c r="BB238" s="118" t="str">
        <f t="shared" si="68"/>
        <v/>
      </c>
      <c r="BC238" s="118" t="str">
        <f t="shared" si="69"/>
        <v/>
      </c>
      <c r="BD238" s="118" t="str">
        <f t="shared" si="70"/>
        <v/>
      </c>
      <c r="BE238" s="118" t="str">
        <f t="shared" si="71"/>
        <v/>
      </c>
      <c r="BF238" s="118" t="str">
        <f t="shared" si="72"/>
        <v/>
      </c>
      <c r="BG238" s="120"/>
      <c r="BH238" s="120" t="str">
        <f t="shared" si="73"/>
        <v/>
      </c>
      <c r="BI238" s="120" t="str">
        <f t="shared" si="74"/>
        <v/>
      </c>
      <c r="BJ238" s="121"/>
      <c r="BK238" s="120" t="str">
        <f t="shared" si="75"/>
        <v/>
      </c>
      <c r="BL238" s="120" t="str">
        <f t="shared" si="76"/>
        <v/>
      </c>
      <c r="BM238" s="120" t="str">
        <f t="shared" si="77"/>
        <v/>
      </c>
      <c r="BN238" s="120" t="str">
        <f t="shared" si="78"/>
        <v/>
      </c>
      <c r="BO238" s="120" t="str">
        <f t="shared" si="79"/>
        <v/>
      </c>
      <c r="BP238" s="120" t="str">
        <f t="shared" si="80"/>
        <v/>
      </c>
      <c r="BQ238" s="98"/>
      <c r="BR238" s="98"/>
      <c r="BS238" s="98"/>
      <c r="BT238" s="98"/>
      <c r="BU238" s="98"/>
      <c r="BV238" s="98"/>
      <c r="BW238" s="98"/>
      <c r="BX238" s="98"/>
      <c r="BY238" s="98"/>
      <c r="BZ238" s="98"/>
      <c r="CA238" s="98"/>
      <c r="CB238" s="98"/>
      <c r="CC238" s="98"/>
      <c r="CD238" s="98"/>
      <c r="CE238" s="98"/>
      <c r="CF238" s="98"/>
      <c r="CG238" s="98"/>
      <c r="CH238" s="98"/>
      <c r="CI238" s="98"/>
      <c r="CJ238" s="98"/>
      <c r="CK238" s="98"/>
      <c r="CL238" s="98"/>
      <c r="CM238" s="98"/>
      <c r="CN238" s="98"/>
      <c r="CO238" s="98"/>
      <c r="CP238" s="98"/>
      <c r="CQ238" s="98"/>
      <c r="CR238" s="98"/>
      <c r="CS238" s="98"/>
    </row>
    <row r="239" spans="1:97" s="4" customFormat="1" ht="18.75" customHeight="1" x14ac:dyDescent="0.2">
      <c r="A239" s="3">
        <f t="shared" si="81"/>
        <v>227</v>
      </c>
      <c r="B239" s="263"/>
      <c r="C239" s="263"/>
      <c r="D239" s="263"/>
      <c r="E239" s="259"/>
      <c r="F239" s="259"/>
      <c r="G239" s="43"/>
      <c r="H239" s="264"/>
      <c r="I239" s="261"/>
      <c r="J239" s="106"/>
      <c r="K239" s="247"/>
      <c r="L239" s="247"/>
      <c r="M239" s="247"/>
      <c r="N239" s="248" t="str">
        <f>IF(AND(K239&lt;&gt;"",L239&lt;&gt;"",J239&lt;&gt;""),ROUND(MIN(IF(OR(J239="OZZ",J239="ZZ"),5000,17300),TRUNC(0.75*(SUMIF($D$12:$D239,$D239,K$12:K239)+SUMIF($D$12:$D239,$D239,L$12:L239)),2)) - SUMIF($D$12:$D238,$D239,N$12:N238),2),"")</f>
        <v/>
      </c>
      <c r="O239" s="249" t="str">
        <f>IF(AND(K239&lt;&gt;"",L239&lt;&gt;"",M239&lt;&gt;"",J239&lt;&gt;"",AH239&lt;&gt;""),IF(OR(J239="OZZ",J239="ZZ"),ROUND(0-SUMIF($D$12:$D238,$D239,O$12:O238),2),IF(M239=0,0,ROUND(MIN(MIN(17300,TRUNC(0.75*(SUMIF($D$12:$D$2012,$D239,K$12:K$2012)+SUMIF($D$12:$D$2012,$D239,L$12:L$2012)),2)+SUMIF($D$12:$D239,$D239,AH$12:AH239))-SUMIF($D$12:$D238,$D239,O$12:O238)-SUMIF($D$12:$D$2012,$D239,N$12:N$2012),AH239),2))),"")</f>
        <v/>
      </c>
      <c r="P239" s="250" t="str">
        <f>IF(J239&lt;&gt;"",1000 - SUMIF($D$12:$D238,$D239,P$12:P238),"")</f>
        <v/>
      </c>
      <c r="Q239" s="106"/>
      <c r="R239" s="247"/>
      <c r="S239" s="247"/>
      <c r="T239" s="247"/>
      <c r="U239" s="248" t="str">
        <f>IF(AND(R239&lt;&gt;"",S239&lt;&gt;"",Q239&lt;&gt;""),ROUND(MIN(IF(OR(Q239="OZZ",Q239="ZZ"),5000,17300),TRUNC(0.75*(SUMIF($D$12:$D239,$D239,R$12:R239)+SUMIF($D$12:$D239,$D239,S$12:S239)),2)) - SUMIF($D$12:$D238,$D239,U$12:U238),2),"")</f>
        <v/>
      </c>
      <c r="V239" s="248" t="str">
        <f>IF(AND(R239&lt;&gt;"",S239&lt;&gt;"",T239&lt;&gt;"",Q239&lt;&gt;"",AL239&lt;&gt;""),IF(OR(Q239="OZZ",Q239="ZZ"),ROUND(0-SUMIF($D$12:$D238,$D239,V$12:V238),2),IF(T239=0,0,ROUND(MIN(MIN(17300,TRUNC(0.75*(SUMIF($D$12:$D$2012,$D239,R$12:R$2012)+SUMIF($D$12:$D$2012,$D239,S$12:S$2012)),2)+SUMIF($D$12:$D239,$D239,AL$12:AL239))-SUMIF($D$12:$D238,$D239,V$12:V238)-SUMIF($D$12:$D$2012,$D239,U$12:U$2012),AL239),2))),"")</f>
        <v/>
      </c>
      <c r="W239" s="250" t="str">
        <f>IF(Q239&lt;&gt;"",1000 - SUMIF($D$12:$D238,$D239,W$12:W238),"")</f>
        <v/>
      </c>
      <c r="X239" s="106"/>
      <c r="Y239" s="247"/>
      <c r="Z239" s="247"/>
      <c r="AA239" s="247"/>
      <c r="AB239" s="248" t="str">
        <f>IF(AND(Y239&lt;&gt;"",Z239&lt;&gt;"",X239&lt;&gt;""),ROUND(MIN(IF(OR(X239="OZZ",X239="ZZ"),5000,17300),TRUNC(0.75*(SUMIF($D$12:$D239,$D239,Y$12:Y239)+SUMIF($D$12:$D239,$D239,Z$12:Z239)),2)) - SUMIF($D$12:$D238,$D239,AB$12:AB238),2),"")</f>
        <v/>
      </c>
      <c r="AC239" s="251" t="str">
        <f>IF(AND(Y239&lt;&gt;"",Z239&lt;&gt;"",AA239&lt;&gt;"",X239&lt;&gt;"",AP239&lt;&gt;""),IF(OR(X239="OZZ",X239="ZZ"),ROUND(0-SUMIF($D$12:$D238,$D239,AC$12:AC238),2),IF(AA239=0,0,ROUND(MIN(MIN(17300,TRUNC(0.75*(SUMIF($D$12:$D$2012,$D239,Y$12:Y$2012)+SUMIF($D$12:$D$2012,$D239,Z$12:Z$2012)),2)+SUMIF($D$12:$D239,$D239,AP$12:AP239))-SUMIF($D$12:$D238,$D239,AC$12:AC238)-SUMIF($D$12:$D$2012,$D239,AB$12:AB$2012),AP239),2))),"")</f>
        <v/>
      </c>
      <c r="AD239" s="250" t="str">
        <f>IF(X239&lt;&gt;"",1000 - SUMIF($D$12:$D238,$D239,AD$12:AD238),"")</f>
        <v/>
      </c>
      <c r="AE239" s="252"/>
      <c r="AF239" s="253"/>
      <c r="AG239" s="254"/>
      <c r="AH239" s="255" t="str">
        <f t="shared" si="82"/>
        <v/>
      </c>
      <c r="AI239" s="256"/>
      <c r="AJ239" s="253"/>
      <c r="AK239" s="254"/>
      <c r="AL239" s="255" t="str">
        <f t="shared" si="83"/>
        <v/>
      </c>
      <c r="AM239" s="256"/>
      <c r="AN239" s="253"/>
      <c r="AO239" s="254"/>
      <c r="AP239" s="255" t="str">
        <f t="shared" si="63"/>
        <v/>
      </c>
      <c r="AQ239" s="116"/>
      <c r="AR239" s="116"/>
      <c r="AS239" s="117"/>
      <c r="AT239" s="118"/>
      <c r="AU239" s="119" t="str">
        <f>IF(D239&lt;&gt; "", IF(COUNTIF($D$12:$D239,$D239)&gt;1,0,IF(SUM(N239,U239,AB239)&gt;0,IF(AND(X239="",OR(Q239&lt;&gt;"",J239&lt;&gt;"")),IF(Q239&lt;&gt;"",Q239,IF(J239&lt;&gt;"",J239,0)),IF(AND(Q239&lt;&gt;"",J239&lt;&gt;"",Q239=J239),Q239,X239)),0)),"")</f>
        <v/>
      </c>
      <c r="AV239" s="119" t="str">
        <f>IF(D239&lt;&gt;"",IF(COUNTIF($D$12:$D239,$D239)&gt;1,0,IF(SUM(O239,V239,AC239)&gt;0,IF(AND(X239="",OR(Q239&lt;&gt;"",J239&lt;&gt;"")),IF(Q239&lt;&gt;"",Q239,IF(J239&lt;&gt;"",J239,0)),IF(AND(Q239&lt;&gt;"",J239&lt;&gt;"",Q239=J239),Q239,X239)),0)),"")</f>
        <v/>
      </c>
      <c r="AW239" s="119" t="str">
        <f>IF(D239&lt;&gt;"",IF(COUNTIF($D$12:$D239,$D239)&gt;1,0,IF(SUM(P239,W239,AD239)&gt;0,IF(AND(X239="",OR(Q239&lt;&gt;"",J239&lt;&gt;"")),IF(Q239&lt;&gt;"",Q239,IF(J239&lt;&gt;"",J239,0)),IF(AND(Q239&lt;&gt;"",J239&lt;&gt;"",Q239=J239),Q239,X239)),0)),"")</f>
        <v/>
      </c>
      <c r="AX239" s="118" t="str">
        <f t="shared" si="64"/>
        <v/>
      </c>
      <c r="AY239" s="118" t="str">
        <f t="shared" si="65"/>
        <v/>
      </c>
      <c r="AZ239" s="118" t="str">
        <f t="shared" si="66"/>
        <v/>
      </c>
      <c r="BA239" s="118" t="str">
        <f t="shared" si="67"/>
        <v/>
      </c>
      <c r="BB239" s="118" t="str">
        <f t="shared" si="68"/>
        <v/>
      </c>
      <c r="BC239" s="118" t="str">
        <f t="shared" si="69"/>
        <v/>
      </c>
      <c r="BD239" s="118" t="str">
        <f t="shared" si="70"/>
        <v/>
      </c>
      <c r="BE239" s="118" t="str">
        <f t="shared" si="71"/>
        <v/>
      </c>
      <c r="BF239" s="118" t="str">
        <f t="shared" si="72"/>
        <v/>
      </c>
      <c r="BG239" s="120"/>
      <c r="BH239" s="120" t="str">
        <f t="shared" si="73"/>
        <v/>
      </c>
      <c r="BI239" s="120" t="str">
        <f t="shared" si="74"/>
        <v/>
      </c>
      <c r="BJ239" s="121"/>
      <c r="BK239" s="120" t="str">
        <f t="shared" si="75"/>
        <v/>
      </c>
      <c r="BL239" s="120" t="str">
        <f t="shared" si="76"/>
        <v/>
      </c>
      <c r="BM239" s="120" t="str">
        <f t="shared" si="77"/>
        <v/>
      </c>
      <c r="BN239" s="120" t="str">
        <f t="shared" si="78"/>
        <v/>
      </c>
      <c r="BO239" s="120" t="str">
        <f t="shared" si="79"/>
        <v/>
      </c>
      <c r="BP239" s="120" t="str">
        <f t="shared" si="80"/>
        <v/>
      </c>
      <c r="BQ239" s="98"/>
      <c r="BR239" s="98"/>
      <c r="BS239" s="98"/>
      <c r="BT239" s="98"/>
      <c r="BU239" s="98"/>
      <c r="BV239" s="98"/>
      <c r="BW239" s="98"/>
      <c r="BX239" s="98"/>
      <c r="BY239" s="98"/>
      <c r="BZ239" s="98"/>
      <c r="CA239" s="98"/>
      <c r="CB239" s="98"/>
      <c r="CC239" s="98"/>
      <c r="CD239" s="98"/>
      <c r="CE239" s="98"/>
      <c r="CF239" s="98"/>
      <c r="CG239" s="98"/>
      <c r="CH239" s="98"/>
      <c r="CI239" s="98"/>
      <c r="CJ239" s="98"/>
      <c r="CK239" s="98"/>
      <c r="CL239" s="98"/>
      <c r="CM239" s="98"/>
      <c r="CN239" s="98"/>
      <c r="CO239" s="98"/>
      <c r="CP239" s="98"/>
      <c r="CQ239" s="98"/>
      <c r="CR239" s="98"/>
      <c r="CS239" s="98"/>
    </row>
    <row r="240" spans="1:97" s="4" customFormat="1" ht="18.75" customHeight="1" x14ac:dyDescent="0.2">
      <c r="A240" s="3">
        <f t="shared" si="81"/>
        <v>228</v>
      </c>
      <c r="B240" s="263"/>
      <c r="C240" s="263"/>
      <c r="D240" s="263"/>
      <c r="E240" s="259"/>
      <c r="F240" s="259"/>
      <c r="G240" s="43"/>
      <c r="H240" s="264"/>
      <c r="I240" s="261"/>
      <c r="J240" s="106"/>
      <c r="K240" s="247"/>
      <c r="L240" s="247"/>
      <c r="M240" s="247"/>
      <c r="N240" s="248" t="str">
        <f>IF(AND(K240&lt;&gt;"",L240&lt;&gt;"",J240&lt;&gt;""),ROUND(MIN(IF(OR(J240="OZZ",J240="ZZ"),5000,17300),TRUNC(0.75*(SUMIF($D$12:$D240,$D240,K$12:K240)+SUMIF($D$12:$D240,$D240,L$12:L240)),2)) - SUMIF($D$12:$D239,$D240,N$12:N239),2),"")</f>
        <v/>
      </c>
      <c r="O240" s="249" t="str">
        <f>IF(AND(K240&lt;&gt;"",L240&lt;&gt;"",M240&lt;&gt;"",J240&lt;&gt;"",AH240&lt;&gt;""),IF(OR(J240="OZZ",J240="ZZ"),ROUND(0-SUMIF($D$12:$D239,$D240,O$12:O239),2),IF(M240=0,0,ROUND(MIN(MIN(17300,TRUNC(0.75*(SUMIF($D$12:$D$2012,$D240,K$12:K$2012)+SUMIF($D$12:$D$2012,$D240,L$12:L$2012)),2)+SUMIF($D$12:$D240,$D240,AH$12:AH240))-SUMIF($D$12:$D239,$D240,O$12:O239)-SUMIF($D$12:$D$2012,$D240,N$12:N$2012),AH240),2))),"")</f>
        <v/>
      </c>
      <c r="P240" s="250" t="str">
        <f>IF(J240&lt;&gt;"",1000 - SUMIF($D$12:$D239,$D240,P$12:P239),"")</f>
        <v/>
      </c>
      <c r="Q240" s="106"/>
      <c r="R240" s="247"/>
      <c r="S240" s="247"/>
      <c r="T240" s="247"/>
      <c r="U240" s="248" t="str">
        <f>IF(AND(R240&lt;&gt;"",S240&lt;&gt;"",Q240&lt;&gt;""),ROUND(MIN(IF(OR(Q240="OZZ",Q240="ZZ"),5000,17300),TRUNC(0.75*(SUMIF($D$12:$D240,$D240,R$12:R240)+SUMIF($D$12:$D240,$D240,S$12:S240)),2)) - SUMIF($D$12:$D239,$D240,U$12:U239),2),"")</f>
        <v/>
      </c>
      <c r="V240" s="248" t="str">
        <f>IF(AND(R240&lt;&gt;"",S240&lt;&gt;"",T240&lt;&gt;"",Q240&lt;&gt;"",AL240&lt;&gt;""),IF(OR(Q240="OZZ",Q240="ZZ"),ROUND(0-SUMIF($D$12:$D239,$D240,V$12:V239),2),IF(T240=0,0,ROUND(MIN(MIN(17300,TRUNC(0.75*(SUMIF($D$12:$D$2012,$D240,R$12:R$2012)+SUMIF($D$12:$D$2012,$D240,S$12:S$2012)),2)+SUMIF($D$12:$D240,$D240,AL$12:AL240))-SUMIF($D$12:$D239,$D240,V$12:V239)-SUMIF($D$12:$D$2012,$D240,U$12:U$2012),AL240),2))),"")</f>
        <v/>
      </c>
      <c r="W240" s="250" t="str">
        <f>IF(Q240&lt;&gt;"",1000 - SUMIF($D$12:$D239,$D240,W$12:W239),"")</f>
        <v/>
      </c>
      <c r="X240" s="106"/>
      <c r="Y240" s="247"/>
      <c r="Z240" s="247"/>
      <c r="AA240" s="247"/>
      <c r="AB240" s="248" t="str">
        <f>IF(AND(Y240&lt;&gt;"",Z240&lt;&gt;"",X240&lt;&gt;""),ROUND(MIN(IF(OR(X240="OZZ",X240="ZZ"),5000,17300),TRUNC(0.75*(SUMIF($D$12:$D240,$D240,Y$12:Y240)+SUMIF($D$12:$D240,$D240,Z$12:Z240)),2)) - SUMIF($D$12:$D239,$D240,AB$12:AB239),2),"")</f>
        <v/>
      </c>
      <c r="AC240" s="251" t="str">
        <f>IF(AND(Y240&lt;&gt;"",Z240&lt;&gt;"",AA240&lt;&gt;"",X240&lt;&gt;"",AP240&lt;&gt;""),IF(OR(X240="OZZ",X240="ZZ"),ROUND(0-SUMIF($D$12:$D239,$D240,AC$12:AC239),2),IF(AA240=0,0,ROUND(MIN(MIN(17300,TRUNC(0.75*(SUMIF($D$12:$D$2012,$D240,Y$12:Y$2012)+SUMIF($D$12:$D$2012,$D240,Z$12:Z$2012)),2)+SUMIF($D$12:$D240,$D240,AP$12:AP240))-SUMIF($D$12:$D239,$D240,AC$12:AC239)-SUMIF($D$12:$D$2012,$D240,AB$12:AB$2012),AP240),2))),"")</f>
        <v/>
      </c>
      <c r="AD240" s="250" t="str">
        <f>IF(X240&lt;&gt;"",1000 - SUMIF($D$12:$D239,$D240,AD$12:AD239),"")</f>
        <v/>
      </c>
      <c r="AE240" s="252"/>
      <c r="AF240" s="253"/>
      <c r="AG240" s="254"/>
      <c r="AH240" s="255" t="str">
        <f t="shared" si="82"/>
        <v/>
      </c>
      <c r="AI240" s="256"/>
      <c r="AJ240" s="253"/>
      <c r="AK240" s="254"/>
      <c r="AL240" s="255" t="str">
        <f t="shared" si="83"/>
        <v/>
      </c>
      <c r="AM240" s="256"/>
      <c r="AN240" s="253"/>
      <c r="AO240" s="254"/>
      <c r="AP240" s="255" t="str">
        <f t="shared" si="63"/>
        <v/>
      </c>
      <c r="AQ240" s="116"/>
      <c r="AR240" s="116"/>
      <c r="AS240" s="117"/>
      <c r="AT240" s="118"/>
      <c r="AU240" s="119" t="str">
        <f>IF(D240&lt;&gt; "", IF(COUNTIF($D$12:$D240,$D240)&gt;1,0,IF(SUM(N240,U240,AB240)&gt;0,IF(AND(X240="",OR(Q240&lt;&gt;"",J240&lt;&gt;"")),IF(Q240&lt;&gt;"",Q240,IF(J240&lt;&gt;"",J240,0)),IF(AND(Q240&lt;&gt;"",J240&lt;&gt;"",Q240=J240),Q240,X240)),0)),"")</f>
        <v/>
      </c>
      <c r="AV240" s="119" t="str">
        <f>IF(D240&lt;&gt;"",IF(COUNTIF($D$12:$D240,$D240)&gt;1,0,IF(SUM(O240,V240,AC240)&gt;0,IF(AND(X240="",OR(Q240&lt;&gt;"",J240&lt;&gt;"")),IF(Q240&lt;&gt;"",Q240,IF(J240&lt;&gt;"",J240,0)),IF(AND(Q240&lt;&gt;"",J240&lt;&gt;"",Q240=J240),Q240,X240)),0)),"")</f>
        <v/>
      </c>
      <c r="AW240" s="119" t="str">
        <f>IF(D240&lt;&gt;"",IF(COUNTIF($D$12:$D240,$D240)&gt;1,0,IF(SUM(P240,W240,AD240)&gt;0,IF(AND(X240="",OR(Q240&lt;&gt;"",J240&lt;&gt;"")),IF(Q240&lt;&gt;"",Q240,IF(J240&lt;&gt;"",J240,0)),IF(AND(Q240&lt;&gt;"",J240&lt;&gt;"",Q240=J240),Q240,X240)),0)),"")</f>
        <v/>
      </c>
      <c r="AX240" s="118" t="str">
        <f t="shared" si="64"/>
        <v/>
      </c>
      <c r="AY240" s="118" t="str">
        <f t="shared" si="65"/>
        <v/>
      </c>
      <c r="AZ240" s="118" t="str">
        <f t="shared" si="66"/>
        <v/>
      </c>
      <c r="BA240" s="118" t="str">
        <f t="shared" si="67"/>
        <v/>
      </c>
      <c r="BB240" s="118" t="str">
        <f t="shared" si="68"/>
        <v/>
      </c>
      <c r="BC240" s="118" t="str">
        <f t="shared" si="69"/>
        <v/>
      </c>
      <c r="BD240" s="118" t="str">
        <f t="shared" si="70"/>
        <v/>
      </c>
      <c r="BE240" s="118" t="str">
        <f t="shared" si="71"/>
        <v/>
      </c>
      <c r="BF240" s="118" t="str">
        <f t="shared" si="72"/>
        <v/>
      </c>
      <c r="BG240" s="120"/>
      <c r="BH240" s="120" t="str">
        <f t="shared" si="73"/>
        <v/>
      </c>
      <c r="BI240" s="120" t="str">
        <f t="shared" si="74"/>
        <v/>
      </c>
      <c r="BJ240" s="121"/>
      <c r="BK240" s="120" t="str">
        <f t="shared" si="75"/>
        <v/>
      </c>
      <c r="BL240" s="120" t="str">
        <f t="shared" si="76"/>
        <v/>
      </c>
      <c r="BM240" s="120" t="str">
        <f t="shared" si="77"/>
        <v/>
      </c>
      <c r="BN240" s="120" t="str">
        <f t="shared" si="78"/>
        <v/>
      </c>
      <c r="BO240" s="120" t="str">
        <f t="shared" si="79"/>
        <v/>
      </c>
      <c r="BP240" s="120" t="str">
        <f t="shared" si="80"/>
        <v/>
      </c>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98"/>
    </row>
    <row r="241" spans="1:97" s="4" customFormat="1" ht="18.75" customHeight="1" x14ac:dyDescent="0.2">
      <c r="A241" s="3">
        <f t="shared" si="81"/>
        <v>229</v>
      </c>
      <c r="B241" s="263"/>
      <c r="C241" s="263"/>
      <c r="D241" s="263"/>
      <c r="E241" s="259"/>
      <c r="F241" s="259"/>
      <c r="G241" s="43"/>
      <c r="H241" s="264"/>
      <c r="I241" s="261"/>
      <c r="J241" s="106"/>
      <c r="K241" s="247"/>
      <c r="L241" s="247"/>
      <c r="M241" s="247"/>
      <c r="N241" s="248" t="str">
        <f>IF(AND(K241&lt;&gt;"",L241&lt;&gt;"",J241&lt;&gt;""),ROUND(MIN(IF(OR(J241="OZZ",J241="ZZ"),5000,17300),TRUNC(0.75*(SUMIF($D$12:$D241,$D241,K$12:K241)+SUMIF($D$12:$D241,$D241,L$12:L241)),2)) - SUMIF($D$12:$D240,$D241,N$12:N240),2),"")</f>
        <v/>
      </c>
      <c r="O241" s="249" t="str">
        <f>IF(AND(K241&lt;&gt;"",L241&lt;&gt;"",M241&lt;&gt;"",J241&lt;&gt;"",AH241&lt;&gt;""),IF(OR(J241="OZZ",J241="ZZ"),ROUND(0-SUMIF($D$12:$D240,$D241,O$12:O240),2),IF(M241=0,0,ROUND(MIN(MIN(17300,TRUNC(0.75*(SUMIF($D$12:$D$2012,$D241,K$12:K$2012)+SUMIF($D$12:$D$2012,$D241,L$12:L$2012)),2)+SUMIF($D$12:$D241,$D241,AH$12:AH241))-SUMIF($D$12:$D240,$D241,O$12:O240)-SUMIF($D$12:$D$2012,$D241,N$12:N$2012),AH241),2))),"")</f>
        <v/>
      </c>
      <c r="P241" s="250" t="str">
        <f>IF(J241&lt;&gt;"",1000 - SUMIF($D$12:$D240,$D241,P$12:P240),"")</f>
        <v/>
      </c>
      <c r="Q241" s="106"/>
      <c r="R241" s="247"/>
      <c r="S241" s="247"/>
      <c r="T241" s="247"/>
      <c r="U241" s="248" t="str">
        <f>IF(AND(R241&lt;&gt;"",S241&lt;&gt;"",Q241&lt;&gt;""),ROUND(MIN(IF(OR(Q241="OZZ",Q241="ZZ"),5000,17300),TRUNC(0.75*(SUMIF($D$12:$D241,$D241,R$12:R241)+SUMIF($D$12:$D241,$D241,S$12:S241)),2)) - SUMIF($D$12:$D240,$D241,U$12:U240),2),"")</f>
        <v/>
      </c>
      <c r="V241" s="248" t="str">
        <f>IF(AND(R241&lt;&gt;"",S241&lt;&gt;"",T241&lt;&gt;"",Q241&lt;&gt;"",AL241&lt;&gt;""),IF(OR(Q241="OZZ",Q241="ZZ"),ROUND(0-SUMIF($D$12:$D240,$D241,V$12:V240),2),IF(T241=0,0,ROUND(MIN(MIN(17300,TRUNC(0.75*(SUMIF($D$12:$D$2012,$D241,R$12:R$2012)+SUMIF($D$12:$D$2012,$D241,S$12:S$2012)),2)+SUMIF($D$12:$D241,$D241,AL$12:AL241))-SUMIF($D$12:$D240,$D241,V$12:V240)-SUMIF($D$12:$D$2012,$D241,U$12:U$2012),AL241),2))),"")</f>
        <v/>
      </c>
      <c r="W241" s="250" t="str">
        <f>IF(Q241&lt;&gt;"",1000 - SUMIF($D$12:$D240,$D241,W$12:W240),"")</f>
        <v/>
      </c>
      <c r="X241" s="106"/>
      <c r="Y241" s="247"/>
      <c r="Z241" s="247"/>
      <c r="AA241" s="247"/>
      <c r="AB241" s="248" t="str">
        <f>IF(AND(Y241&lt;&gt;"",Z241&lt;&gt;"",X241&lt;&gt;""),ROUND(MIN(IF(OR(X241="OZZ",X241="ZZ"),5000,17300),TRUNC(0.75*(SUMIF($D$12:$D241,$D241,Y$12:Y241)+SUMIF($D$12:$D241,$D241,Z$12:Z241)),2)) - SUMIF($D$12:$D240,$D241,AB$12:AB240),2),"")</f>
        <v/>
      </c>
      <c r="AC241" s="251" t="str">
        <f>IF(AND(Y241&lt;&gt;"",Z241&lt;&gt;"",AA241&lt;&gt;"",X241&lt;&gt;"",AP241&lt;&gt;""),IF(OR(X241="OZZ",X241="ZZ"),ROUND(0-SUMIF($D$12:$D240,$D241,AC$12:AC240),2),IF(AA241=0,0,ROUND(MIN(MIN(17300,TRUNC(0.75*(SUMIF($D$12:$D$2012,$D241,Y$12:Y$2012)+SUMIF($D$12:$D$2012,$D241,Z$12:Z$2012)),2)+SUMIF($D$12:$D241,$D241,AP$12:AP241))-SUMIF($D$12:$D240,$D241,AC$12:AC240)-SUMIF($D$12:$D$2012,$D241,AB$12:AB$2012),AP241),2))),"")</f>
        <v/>
      </c>
      <c r="AD241" s="250" t="str">
        <f>IF(X241&lt;&gt;"",1000 - SUMIF($D$12:$D240,$D241,AD$12:AD240),"")</f>
        <v/>
      </c>
      <c r="AE241" s="252"/>
      <c r="AF241" s="253"/>
      <c r="AG241" s="254"/>
      <c r="AH241" s="255" t="str">
        <f t="shared" si="82"/>
        <v/>
      </c>
      <c r="AI241" s="256"/>
      <c r="AJ241" s="253"/>
      <c r="AK241" s="254"/>
      <c r="AL241" s="255" t="str">
        <f t="shared" si="83"/>
        <v/>
      </c>
      <c r="AM241" s="256"/>
      <c r="AN241" s="253"/>
      <c r="AO241" s="254"/>
      <c r="AP241" s="255" t="str">
        <f t="shared" si="63"/>
        <v/>
      </c>
      <c r="AQ241" s="116"/>
      <c r="AR241" s="116"/>
      <c r="AS241" s="117"/>
      <c r="AT241" s="118"/>
      <c r="AU241" s="119" t="str">
        <f>IF(D241&lt;&gt; "", IF(COUNTIF($D$12:$D241,$D241)&gt;1,0,IF(SUM(N241,U241,AB241)&gt;0,IF(AND(X241="",OR(Q241&lt;&gt;"",J241&lt;&gt;"")),IF(Q241&lt;&gt;"",Q241,IF(J241&lt;&gt;"",J241,0)),IF(AND(Q241&lt;&gt;"",J241&lt;&gt;"",Q241=J241),Q241,X241)),0)),"")</f>
        <v/>
      </c>
      <c r="AV241" s="119" t="str">
        <f>IF(D241&lt;&gt;"",IF(COUNTIF($D$12:$D241,$D241)&gt;1,0,IF(SUM(O241,V241,AC241)&gt;0,IF(AND(X241="",OR(Q241&lt;&gt;"",J241&lt;&gt;"")),IF(Q241&lt;&gt;"",Q241,IF(J241&lt;&gt;"",J241,0)),IF(AND(Q241&lt;&gt;"",J241&lt;&gt;"",Q241=J241),Q241,X241)),0)),"")</f>
        <v/>
      </c>
      <c r="AW241" s="119" t="str">
        <f>IF(D241&lt;&gt;"",IF(COUNTIF($D$12:$D241,$D241)&gt;1,0,IF(SUM(P241,W241,AD241)&gt;0,IF(AND(X241="",OR(Q241&lt;&gt;"",J241&lt;&gt;"")),IF(Q241&lt;&gt;"",Q241,IF(J241&lt;&gt;"",J241,0)),IF(AND(Q241&lt;&gt;"",J241&lt;&gt;"",Q241=J241),Q241,X241)),0)),"")</f>
        <v/>
      </c>
      <c r="AX241" s="118" t="str">
        <f t="shared" si="64"/>
        <v/>
      </c>
      <c r="AY241" s="118" t="str">
        <f t="shared" si="65"/>
        <v/>
      </c>
      <c r="AZ241" s="118" t="str">
        <f t="shared" si="66"/>
        <v/>
      </c>
      <c r="BA241" s="118" t="str">
        <f t="shared" si="67"/>
        <v/>
      </c>
      <c r="BB241" s="118" t="str">
        <f t="shared" si="68"/>
        <v/>
      </c>
      <c r="BC241" s="118" t="str">
        <f t="shared" si="69"/>
        <v/>
      </c>
      <c r="BD241" s="118" t="str">
        <f t="shared" si="70"/>
        <v/>
      </c>
      <c r="BE241" s="118" t="str">
        <f t="shared" si="71"/>
        <v/>
      </c>
      <c r="BF241" s="118" t="str">
        <f t="shared" si="72"/>
        <v/>
      </c>
      <c r="BG241" s="120"/>
      <c r="BH241" s="120" t="str">
        <f t="shared" si="73"/>
        <v/>
      </c>
      <c r="BI241" s="120" t="str">
        <f t="shared" si="74"/>
        <v/>
      </c>
      <c r="BJ241" s="121"/>
      <c r="BK241" s="120" t="str">
        <f t="shared" si="75"/>
        <v/>
      </c>
      <c r="BL241" s="120" t="str">
        <f t="shared" si="76"/>
        <v/>
      </c>
      <c r="BM241" s="120" t="str">
        <f t="shared" si="77"/>
        <v/>
      </c>
      <c r="BN241" s="120" t="str">
        <f t="shared" si="78"/>
        <v/>
      </c>
      <c r="BO241" s="120" t="str">
        <f t="shared" si="79"/>
        <v/>
      </c>
      <c r="BP241" s="120" t="str">
        <f t="shared" si="80"/>
        <v/>
      </c>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row>
    <row r="242" spans="1:97" s="4" customFormat="1" ht="18.75" customHeight="1" x14ac:dyDescent="0.2">
      <c r="A242" s="3">
        <f t="shared" si="81"/>
        <v>230</v>
      </c>
      <c r="B242" s="263"/>
      <c r="C242" s="263"/>
      <c r="D242" s="263"/>
      <c r="E242" s="259"/>
      <c r="F242" s="259"/>
      <c r="G242" s="43"/>
      <c r="H242" s="264"/>
      <c r="I242" s="261"/>
      <c r="J242" s="106"/>
      <c r="K242" s="247"/>
      <c r="L242" s="247"/>
      <c r="M242" s="247"/>
      <c r="N242" s="248" t="str">
        <f>IF(AND(K242&lt;&gt;"",L242&lt;&gt;"",J242&lt;&gt;""),ROUND(MIN(IF(OR(J242="OZZ",J242="ZZ"),5000,17300),TRUNC(0.75*(SUMIF($D$12:$D242,$D242,K$12:K242)+SUMIF($D$12:$D242,$D242,L$12:L242)),2)) - SUMIF($D$12:$D241,$D242,N$12:N241),2),"")</f>
        <v/>
      </c>
      <c r="O242" s="249" t="str">
        <f>IF(AND(K242&lt;&gt;"",L242&lt;&gt;"",M242&lt;&gt;"",J242&lt;&gt;"",AH242&lt;&gt;""),IF(OR(J242="OZZ",J242="ZZ"),ROUND(0-SUMIF($D$12:$D241,$D242,O$12:O241),2),IF(M242=0,0,ROUND(MIN(MIN(17300,TRUNC(0.75*(SUMIF($D$12:$D$2012,$D242,K$12:K$2012)+SUMIF($D$12:$D$2012,$D242,L$12:L$2012)),2)+SUMIF($D$12:$D242,$D242,AH$12:AH242))-SUMIF($D$12:$D241,$D242,O$12:O241)-SUMIF($D$12:$D$2012,$D242,N$12:N$2012),AH242),2))),"")</f>
        <v/>
      </c>
      <c r="P242" s="250" t="str">
        <f>IF(J242&lt;&gt;"",1000 - SUMIF($D$12:$D241,$D242,P$12:P241),"")</f>
        <v/>
      </c>
      <c r="Q242" s="106"/>
      <c r="R242" s="247"/>
      <c r="S242" s="247"/>
      <c r="T242" s="247"/>
      <c r="U242" s="248" t="str">
        <f>IF(AND(R242&lt;&gt;"",S242&lt;&gt;"",Q242&lt;&gt;""),ROUND(MIN(IF(OR(Q242="OZZ",Q242="ZZ"),5000,17300),TRUNC(0.75*(SUMIF($D$12:$D242,$D242,R$12:R242)+SUMIF($D$12:$D242,$D242,S$12:S242)),2)) - SUMIF($D$12:$D241,$D242,U$12:U241),2),"")</f>
        <v/>
      </c>
      <c r="V242" s="248" t="str">
        <f>IF(AND(R242&lt;&gt;"",S242&lt;&gt;"",T242&lt;&gt;"",Q242&lt;&gt;"",AL242&lt;&gt;""),IF(OR(Q242="OZZ",Q242="ZZ"),ROUND(0-SUMIF($D$12:$D241,$D242,V$12:V241),2),IF(T242=0,0,ROUND(MIN(MIN(17300,TRUNC(0.75*(SUMIF($D$12:$D$2012,$D242,R$12:R$2012)+SUMIF($D$12:$D$2012,$D242,S$12:S$2012)),2)+SUMIF($D$12:$D242,$D242,AL$12:AL242))-SUMIF($D$12:$D241,$D242,V$12:V241)-SUMIF($D$12:$D$2012,$D242,U$12:U$2012),AL242),2))),"")</f>
        <v/>
      </c>
      <c r="W242" s="250" t="str">
        <f>IF(Q242&lt;&gt;"",1000 - SUMIF($D$12:$D241,$D242,W$12:W241),"")</f>
        <v/>
      </c>
      <c r="X242" s="106"/>
      <c r="Y242" s="247"/>
      <c r="Z242" s="247"/>
      <c r="AA242" s="247"/>
      <c r="AB242" s="248" t="str">
        <f>IF(AND(Y242&lt;&gt;"",Z242&lt;&gt;"",X242&lt;&gt;""),ROUND(MIN(IF(OR(X242="OZZ",X242="ZZ"),5000,17300),TRUNC(0.75*(SUMIF($D$12:$D242,$D242,Y$12:Y242)+SUMIF($D$12:$D242,$D242,Z$12:Z242)),2)) - SUMIF($D$12:$D241,$D242,AB$12:AB241),2),"")</f>
        <v/>
      </c>
      <c r="AC242" s="251" t="str">
        <f>IF(AND(Y242&lt;&gt;"",Z242&lt;&gt;"",AA242&lt;&gt;"",X242&lt;&gt;"",AP242&lt;&gt;""),IF(OR(X242="OZZ",X242="ZZ"),ROUND(0-SUMIF($D$12:$D241,$D242,AC$12:AC241),2),IF(AA242=0,0,ROUND(MIN(MIN(17300,TRUNC(0.75*(SUMIF($D$12:$D$2012,$D242,Y$12:Y$2012)+SUMIF($D$12:$D$2012,$D242,Z$12:Z$2012)),2)+SUMIF($D$12:$D242,$D242,AP$12:AP242))-SUMIF($D$12:$D241,$D242,AC$12:AC241)-SUMIF($D$12:$D$2012,$D242,AB$12:AB$2012),AP242),2))),"")</f>
        <v/>
      </c>
      <c r="AD242" s="250" t="str">
        <f>IF(X242&lt;&gt;"",1000 - SUMIF($D$12:$D241,$D242,AD$12:AD241),"")</f>
        <v/>
      </c>
      <c r="AE242" s="252"/>
      <c r="AF242" s="253"/>
      <c r="AG242" s="254"/>
      <c r="AH242" s="255" t="str">
        <f t="shared" si="82"/>
        <v/>
      </c>
      <c r="AI242" s="256"/>
      <c r="AJ242" s="253"/>
      <c r="AK242" s="254"/>
      <c r="AL242" s="255" t="str">
        <f t="shared" si="83"/>
        <v/>
      </c>
      <c r="AM242" s="256"/>
      <c r="AN242" s="253"/>
      <c r="AO242" s="254"/>
      <c r="AP242" s="255" t="str">
        <f t="shared" si="63"/>
        <v/>
      </c>
      <c r="AQ242" s="116"/>
      <c r="AR242" s="116"/>
      <c r="AS242" s="117"/>
      <c r="AT242" s="118"/>
      <c r="AU242" s="119" t="str">
        <f>IF(D242&lt;&gt; "", IF(COUNTIF($D$12:$D242,$D242)&gt;1,0,IF(SUM(N242,U242,AB242)&gt;0,IF(AND(X242="",OR(Q242&lt;&gt;"",J242&lt;&gt;"")),IF(Q242&lt;&gt;"",Q242,IF(J242&lt;&gt;"",J242,0)),IF(AND(Q242&lt;&gt;"",J242&lt;&gt;"",Q242=J242),Q242,X242)),0)),"")</f>
        <v/>
      </c>
      <c r="AV242" s="119" t="str">
        <f>IF(D242&lt;&gt;"",IF(COUNTIF($D$12:$D242,$D242)&gt;1,0,IF(SUM(O242,V242,AC242)&gt;0,IF(AND(X242="",OR(Q242&lt;&gt;"",J242&lt;&gt;"")),IF(Q242&lt;&gt;"",Q242,IF(J242&lt;&gt;"",J242,0)),IF(AND(Q242&lt;&gt;"",J242&lt;&gt;"",Q242=J242),Q242,X242)),0)),"")</f>
        <v/>
      </c>
      <c r="AW242" s="119" t="str">
        <f>IF(D242&lt;&gt;"",IF(COUNTIF($D$12:$D242,$D242)&gt;1,0,IF(SUM(P242,W242,AD242)&gt;0,IF(AND(X242="",OR(Q242&lt;&gt;"",J242&lt;&gt;"")),IF(Q242&lt;&gt;"",Q242,IF(J242&lt;&gt;"",J242,0)),IF(AND(Q242&lt;&gt;"",J242&lt;&gt;"",Q242=J242),Q242,X242)),0)),"")</f>
        <v/>
      </c>
      <c r="AX242" s="118" t="str">
        <f t="shared" si="64"/>
        <v/>
      </c>
      <c r="AY242" s="118" t="str">
        <f t="shared" si="65"/>
        <v/>
      </c>
      <c r="AZ242" s="118" t="str">
        <f t="shared" si="66"/>
        <v/>
      </c>
      <c r="BA242" s="118" t="str">
        <f t="shared" si="67"/>
        <v/>
      </c>
      <c r="BB242" s="118" t="str">
        <f t="shared" si="68"/>
        <v/>
      </c>
      <c r="BC242" s="118" t="str">
        <f t="shared" si="69"/>
        <v/>
      </c>
      <c r="BD242" s="118" t="str">
        <f t="shared" si="70"/>
        <v/>
      </c>
      <c r="BE242" s="118" t="str">
        <f t="shared" si="71"/>
        <v/>
      </c>
      <c r="BF242" s="118" t="str">
        <f t="shared" si="72"/>
        <v/>
      </c>
      <c r="BG242" s="120"/>
      <c r="BH242" s="120" t="str">
        <f t="shared" si="73"/>
        <v/>
      </c>
      <c r="BI242" s="120" t="str">
        <f t="shared" si="74"/>
        <v/>
      </c>
      <c r="BJ242" s="121"/>
      <c r="BK242" s="120" t="str">
        <f t="shared" si="75"/>
        <v/>
      </c>
      <c r="BL242" s="120" t="str">
        <f t="shared" si="76"/>
        <v/>
      </c>
      <c r="BM242" s="120" t="str">
        <f t="shared" si="77"/>
        <v/>
      </c>
      <c r="BN242" s="120" t="str">
        <f t="shared" si="78"/>
        <v/>
      </c>
      <c r="BO242" s="120" t="str">
        <f t="shared" si="79"/>
        <v/>
      </c>
      <c r="BP242" s="120" t="str">
        <f t="shared" si="80"/>
        <v/>
      </c>
      <c r="BQ242" s="98"/>
      <c r="BR242" s="98"/>
      <c r="BS242" s="98"/>
      <c r="BT242" s="98"/>
      <c r="BU242" s="98"/>
      <c r="BV242" s="98"/>
      <c r="BW242" s="98"/>
      <c r="BX242" s="98"/>
      <c r="BY242" s="98"/>
      <c r="BZ242" s="98"/>
      <c r="CA242" s="98"/>
      <c r="CB242" s="98"/>
      <c r="CC242" s="98"/>
      <c r="CD242" s="98"/>
      <c r="CE242" s="98"/>
      <c r="CF242" s="98"/>
      <c r="CG242" s="98"/>
      <c r="CH242" s="98"/>
      <c r="CI242" s="98"/>
      <c r="CJ242" s="98"/>
      <c r="CK242" s="98"/>
      <c r="CL242" s="98"/>
      <c r="CM242" s="98"/>
      <c r="CN242" s="98"/>
      <c r="CO242" s="98"/>
      <c r="CP242" s="98"/>
      <c r="CQ242" s="98"/>
      <c r="CR242" s="98"/>
      <c r="CS242" s="98"/>
    </row>
    <row r="243" spans="1:97" s="4" customFormat="1" ht="18.75" customHeight="1" x14ac:dyDescent="0.2">
      <c r="A243" s="3">
        <f t="shared" si="81"/>
        <v>231</v>
      </c>
      <c r="B243" s="263"/>
      <c r="C243" s="263"/>
      <c r="D243" s="263"/>
      <c r="E243" s="259"/>
      <c r="F243" s="259"/>
      <c r="G243" s="43"/>
      <c r="H243" s="264"/>
      <c r="I243" s="261"/>
      <c r="J243" s="106"/>
      <c r="K243" s="247"/>
      <c r="L243" s="247"/>
      <c r="M243" s="247"/>
      <c r="N243" s="248" t="str">
        <f>IF(AND(K243&lt;&gt;"",L243&lt;&gt;"",J243&lt;&gt;""),ROUND(MIN(IF(OR(J243="OZZ",J243="ZZ"),5000,17300),TRUNC(0.75*(SUMIF($D$12:$D243,$D243,K$12:K243)+SUMIF($D$12:$D243,$D243,L$12:L243)),2)) - SUMIF($D$12:$D242,$D243,N$12:N242),2),"")</f>
        <v/>
      </c>
      <c r="O243" s="249" t="str">
        <f>IF(AND(K243&lt;&gt;"",L243&lt;&gt;"",M243&lt;&gt;"",J243&lt;&gt;"",AH243&lt;&gt;""),IF(OR(J243="OZZ",J243="ZZ"),ROUND(0-SUMIF($D$12:$D242,$D243,O$12:O242),2),IF(M243=0,0,ROUND(MIN(MIN(17300,TRUNC(0.75*(SUMIF($D$12:$D$2012,$D243,K$12:K$2012)+SUMIF($D$12:$D$2012,$D243,L$12:L$2012)),2)+SUMIF($D$12:$D243,$D243,AH$12:AH243))-SUMIF($D$12:$D242,$D243,O$12:O242)-SUMIF($D$12:$D$2012,$D243,N$12:N$2012),AH243),2))),"")</f>
        <v/>
      </c>
      <c r="P243" s="250" t="str">
        <f>IF(J243&lt;&gt;"",1000 - SUMIF($D$12:$D242,$D243,P$12:P242),"")</f>
        <v/>
      </c>
      <c r="Q243" s="106"/>
      <c r="R243" s="247"/>
      <c r="S243" s="247"/>
      <c r="T243" s="247"/>
      <c r="U243" s="248" t="str">
        <f>IF(AND(R243&lt;&gt;"",S243&lt;&gt;"",Q243&lt;&gt;""),ROUND(MIN(IF(OR(Q243="OZZ",Q243="ZZ"),5000,17300),TRUNC(0.75*(SUMIF($D$12:$D243,$D243,R$12:R243)+SUMIF($D$12:$D243,$D243,S$12:S243)),2)) - SUMIF($D$12:$D242,$D243,U$12:U242),2),"")</f>
        <v/>
      </c>
      <c r="V243" s="248" t="str">
        <f>IF(AND(R243&lt;&gt;"",S243&lt;&gt;"",T243&lt;&gt;"",Q243&lt;&gt;"",AL243&lt;&gt;""),IF(OR(Q243="OZZ",Q243="ZZ"),ROUND(0-SUMIF($D$12:$D242,$D243,V$12:V242),2),IF(T243=0,0,ROUND(MIN(MIN(17300,TRUNC(0.75*(SUMIF($D$12:$D$2012,$D243,R$12:R$2012)+SUMIF($D$12:$D$2012,$D243,S$12:S$2012)),2)+SUMIF($D$12:$D243,$D243,AL$12:AL243))-SUMIF($D$12:$D242,$D243,V$12:V242)-SUMIF($D$12:$D$2012,$D243,U$12:U$2012),AL243),2))),"")</f>
        <v/>
      </c>
      <c r="W243" s="250" t="str">
        <f>IF(Q243&lt;&gt;"",1000 - SUMIF($D$12:$D242,$D243,W$12:W242),"")</f>
        <v/>
      </c>
      <c r="X243" s="106"/>
      <c r="Y243" s="247"/>
      <c r="Z243" s="247"/>
      <c r="AA243" s="247"/>
      <c r="AB243" s="248" t="str">
        <f>IF(AND(Y243&lt;&gt;"",Z243&lt;&gt;"",X243&lt;&gt;""),ROUND(MIN(IF(OR(X243="OZZ",X243="ZZ"),5000,17300),TRUNC(0.75*(SUMIF($D$12:$D243,$D243,Y$12:Y243)+SUMIF($D$12:$D243,$D243,Z$12:Z243)),2)) - SUMIF($D$12:$D242,$D243,AB$12:AB242),2),"")</f>
        <v/>
      </c>
      <c r="AC243" s="251" t="str">
        <f>IF(AND(Y243&lt;&gt;"",Z243&lt;&gt;"",AA243&lt;&gt;"",X243&lt;&gt;"",AP243&lt;&gt;""),IF(OR(X243="OZZ",X243="ZZ"),ROUND(0-SUMIF($D$12:$D242,$D243,AC$12:AC242),2),IF(AA243=0,0,ROUND(MIN(MIN(17300,TRUNC(0.75*(SUMIF($D$12:$D$2012,$D243,Y$12:Y$2012)+SUMIF($D$12:$D$2012,$D243,Z$12:Z$2012)),2)+SUMIF($D$12:$D243,$D243,AP$12:AP243))-SUMIF($D$12:$D242,$D243,AC$12:AC242)-SUMIF($D$12:$D$2012,$D243,AB$12:AB$2012),AP243),2))),"")</f>
        <v/>
      </c>
      <c r="AD243" s="250" t="str">
        <f>IF(X243&lt;&gt;"",1000 - SUMIF($D$12:$D242,$D243,AD$12:AD242),"")</f>
        <v/>
      </c>
      <c r="AE243" s="252"/>
      <c r="AF243" s="253"/>
      <c r="AG243" s="254"/>
      <c r="AH243" s="255" t="str">
        <f t="shared" si="82"/>
        <v/>
      </c>
      <c r="AI243" s="256"/>
      <c r="AJ243" s="253"/>
      <c r="AK243" s="254"/>
      <c r="AL243" s="255" t="str">
        <f t="shared" si="83"/>
        <v/>
      </c>
      <c r="AM243" s="256"/>
      <c r="AN243" s="253"/>
      <c r="AO243" s="254"/>
      <c r="AP243" s="255" t="str">
        <f t="shared" si="63"/>
        <v/>
      </c>
      <c r="AQ243" s="116"/>
      <c r="AR243" s="116"/>
      <c r="AS243" s="117"/>
      <c r="AT243" s="118"/>
      <c r="AU243" s="119" t="str">
        <f>IF(D243&lt;&gt; "", IF(COUNTIF($D$12:$D243,$D243)&gt;1,0,IF(SUM(N243,U243,AB243)&gt;0,IF(AND(X243="",OR(Q243&lt;&gt;"",J243&lt;&gt;"")),IF(Q243&lt;&gt;"",Q243,IF(J243&lt;&gt;"",J243,0)),IF(AND(Q243&lt;&gt;"",J243&lt;&gt;"",Q243=J243),Q243,X243)),0)),"")</f>
        <v/>
      </c>
      <c r="AV243" s="119" t="str">
        <f>IF(D243&lt;&gt;"",IF(COUNTIF($D$12:$D243,$D243)&gt;1,0,IF(SUM(O243,V243,AC243)&gt;0,IF(AND(X243="",OR(Q243&lt;&gt;"",J243&lt;&gt;"")),IF(Q243&lt;&gt;"",Q243,IF(J243&lt;&gt;"",J243,0)),IF(AND(Q243&lt;&gt;"",J243&lt;&gt;"",Q243=J243),Q243,X243)),0)),"")</f>
        <v/>
      </c>
      <c r="AW243" s="119" t="str">
        <f>IF(D243&lt;&gt;"",IF(COUNTIF($D$12:$D243,$D243)&gt;1,0,IF(SUM(P243,W243,AD243)&gt;0,IF(AND(X243="",OR(Q243&lt;&gt;"",J243&lt;&gt;"")),IF(Q243&lt;&gt;"",Q243,IF(J243&lt;&gt;"",J243,0)),IF(AND(Q243&lt;&gt;"",J243&lt;&gt;"",Q243=J243),Q243,X243)),0)),"")</f>
        <v/>
      </c>
      <c r="AX243" s="118" t="str">
        <f t="shared" si="64"/>
        <v/>
      </c>
      <c r="AY243" s="118" t="str">
        <f t="shared" si="65"/>
        <v/>
      </c>
      <c r="AZ243" s="118" t="str">
        <f t="shared" si="66"/>
        <v/>
      </c>
      <c r="BA243" s="118" t="str">
        <f t="shared" si="67"/>
        <v/>
      </c>
      <c r="BB243" s="118" t="str">
        <f t="shared" si="68"/>
        <v/>
      </c>
      <c r="BC243" s="118" t="str">
        <f t="shared" si="69"/>
        <v/>
      </c>
      <c r="BD243" s="118" t="str">
        <f t="shared" si="70"/>
        <v/>
      </c>
      <c r="BE243" s="118" t="str">
        <f t="shared" si="71"/>
        <v/>
      </c>
      <c r="BF243" s="118" t="str">
        <f t="shared" si="72"/>
        <v/>
      </c>
      <c r="BG243" s="120"/>
      <c r="BH243" s="120" t="str">
        <f t="shared" si="73"/>
        <v/>
      </c>
      <c r="BI243" s="120" t="str">
        <f t="shared" si="74"/>
        <v/>
      </c>
      <c r="BJ243" s="121"/>
      <c r="BK243" s="120" t="str">
        <f t="shared" si="75"/>
        <v/>
      </c>
      <c r="BL243" s="120" t="str">
        <f t="shared" si="76"/>
        <v/>
      </c>
      <c r="BM243" s="120" t="str">
        <f t="shared" si="77"/>
        <v/>
      </c>
      <c r="BN243" s="120" t="str">
        <f t="shared" si="78"/>
        <v/>
      </c>
      <c r="BO243" s="120" t="str">
        <f t="shared" si="79"/>
        <v/>
      </c>
      <c r="BP243" s="120" t="str">
        <f t="shared" si="80"/>
        <v/>
      </c>
      <c r="BQ243" s="98"/>
      <c r="BR243" s="98"/>
      <c r="BS243" s="98"/>
      <c r="BT243" s="98"/>
      <c r="BU243" s="98"/>
      <c r="BV243" s="98"/>
      <c r="BW243" s="98"/>
      <c r="BX243" s="98"/>
      <c r="BY243" s="98"/>
      <c r="BZ243" s="98"/>
      <c r="CA243" s="98"/>
      <c r="CB243" s="98"/>
      <c r="CC243" s="98"/>
      <c r="CD243" s="98"/>
      <c r="CE243" s="98"/>
      <c r="CF243" s="98"/>
      <c r="CG243" s="98"/>
      <c r="CH243" s="98"/>
      <c r="CI243" s="98"/>
      <c r="CJ243" s="98"/>
      <c r="CK243" s="98"/>
      <c r="CL243" s="98"/>
      <c r="CM243" s="98"/>
      <c r="CN243" s="98"/>
      <c r="CO243" s="98"/>
      <c r="CP243" s="98"/>
      <c r="CQ243" s="98"/>
      <c r="CR243" s="98"/>
      <c r="CS243" s="98"/>
    </row>
    <row r="244" spans="1:97" s="4" customFormat="1" ht="18.75" customHeight="1" x14ac:dyDescent="0.2">
      <c r="A244" s="3">
        <f t="shared" si="81"/>
        <v>232</v>
      </c>
      <c r="B244" s="263"/>
      <c r="C244" s="263"/>
      <c r="D244" s="263"/>
      <c r="E244" s="259"/>
      <c r="F244" s="259"/>
      <c r="G244" s="43"/>
      <c r="H244" s="264"/>
      <c r="I244" s="261"/>
      <c r="J244" s="106"/>
      <c r="K244" s="247"/>
      <c r="L244" s="247"/>
      <c r="M244" s="247"/>
      <c r="N244" s="248" t="str">
        <f>IF(AND(K244&lt;&gt;"",L244&lt;&gt;"",J244&lt;&gt;""),ROUND(MIN(IF(OR(J244="OZZ",J244="ZZ"),5000,17300),TRUNC(0.75*(SUMIF($D$12:$D244,$D244,K$12:K244)+SUMIF($D$12:$D244,$D244,L$12:L244)),2)) - SUMIF($D$12:$D243,$D244,N$12:N243),2),"")</f>
        <v/>
      </c>
      <c r="O244" s="249" t="str">
        <f>IF(AND(K244&lt;&gt;"",L244&lt;&gt;"",M244&lt;&gt;"",J244&lt;&gt;"",AH244&lt;&gt;""),IF(OR(J244="OZZ",J244="ZZ"),ROUND(0-SUMIF($D$12:$D243,$D244,O$12:O243),2),IF(M244=0,0,ROUND(MIN(MIN(17300,TRUNC(0.75*(SUMIF($D$12:$D$2012,$D244,K$12:K$2012)+SUMIF($D$12:$D$2012,$D244,L$12:L$2012)),2)+SUMIF($D$12:$D244,$D244,AH$12:AH244))-SUMIF($D$12:$D243,$D244,O$12:O243)-SUMIF($D$12:$D$2012,$D244,N$12:N$2012),AH244),2))),"")</f>
        <v/>
      </c>
      <c r="P244" s="250" t="str">
        <f>IF(J244&lt;&gt;"",1000 - SUMIF($D$12:$D243,$D244,P$12:P243),"")</f>
        <v/>
      </c>
      <c r="Q244" s="106"/>
      <c r="R244" s="247"/>
      <c r="S244" s="247"/>
      <c r="T244" s="247"/>
      <c r="U244" s="248" t="str">
        <f>IF(AND(R244&lt;&gt;"",S244&lt;&gt;"",Q244&lt;&gt;""),ROUND(MIN(IF(OR(Q244="OZZ",Q244="ZZ"),5000,17300),TRUNC(0.75*(SUMIF($D$12:$D244,$D244,R$12:R244)+SUMIF($D$12:$D244,$D244,S$12:S244)),2)) - SUMIF($D$12:$D243,$D244,U$12:U243),2),"")</f>
        <v/>
      </c>
      <c r="V244" s="248" t="str">
        <f>IF(AND(R244&lt;&gt;"",S244&lt;&gt;"",T244&lt;&gt;"",Q244&lt;&gt;"",AL244&lt;&gt;""),IF(OR(Q244="OZZ",Q244="ZZ"),ROUND(0-SUMIF($D$12:$D243,$D244,V$12:V243),2),IF(T244=0,0,ROUND(MIN(MIN(17300,TRUNC(0.75*(SUMIF($D$12:$D$2012,$D244,R$12:R$2012)+SUMIF($D$12:$D$2012,$D244,S$12:S$2012)),2)+SUMIF($D$12:$D244,$D244,AL$12:AL244))-SUMIF($D$12:$D243,$D244,V$12:V243)-SUMIF($D$12:$D$2012,$D244,U$12:U$2012),AL244),2))),"")</f>
        <v/>
      </c>
      <c r="W244" s="250" t="str">
        <f>IF(Q244&lt;&gt;"",1000 - SUMIF($D$12:$D243,$D244,W$12:W243),"")</f>
        <v/>
      </c>
      <c r="X244" s="106"/>
      <c r="Y244" s="247"/>
      <c r="Z244" s="247"/>
      <c r="AA244" s="247"/>
      <c r="AB244" s="248" t="str">
        <f>IF(AND(Y244&lt;&gt;"",Z244&lt;&gt;"",X244&lt;&gt;""),ROUND(MIN(IF(OR(X244="OZZ",X244="ZZ"),5000,17300),TRUNC(0.75*(SUMIF($D$12:$D244,$D244,Y$12:Y244)+SUMIF($D$12:$D244,$D244,Z$12:Z244)),2)) - SUMIF($D$12:$D243,$D244,AB$12:AB243),2),"")</f>
        <v/>
      </c>
      <c r="AC244" s="251" t="str">
        <f>IF(AND(Y244&lt;&gt;"",Z244&lt;&gt;"",AA244&lt;&gt;"",X244&lt;&gt;"",AP244&lt;&gt;""),IF(OR(X244="OZZ",X244="ZZ"),ROUND(0-SUMIF($D$12:$D243,$D244,AC$12:AC243),2),IF(AA244=0,0,ROUND(MIN(MIN(17300,TRUNC(0.75*(SUMIF($D$12:$D$2012,$D244,Y$12:Y$2012)+SUMIF($D$12:$D$2012,$D244,Z$12:Z$2012)),2)+SUMIF($D$12:$D244,$D244,AP$12:AP244))-SUMIF($D$12:$D243,$D244,AC$12:AC243)-SUMIF($D$12:$D$2012,$D244,AB$12:AB$2012),AP244),2))),"")</f>
        <v/>
      </c>
      <c r="AD244" s="250" t="str">
        <f>IF(X244&lt;&gt;"",1000 - SUMIF($D$12:$D243,$D244,AD$12:AD243),"")</f>
        <v/>
      </c>
      <c r="AE244" s="252"/>
      <c r="AF244" s="253"/>
      <c r="AG244" s="254"/>
      <c r="AH244" s="255" t="str">
        <f t="shared" si="82"/>
        <v/>
      </c>
      <c r="AI244" s="256"/>
      <c r="AJ244" s="253"/>
      <c r="AK244" s="254"/>
      <c r="AL244" s="255" t="str">
        <f t="shared" si="83"/>
        <v/>
      </c>
      <c r="AM244" s="256"/>
      <c r="AN244" s="253"/>
      <c r="AO244" s="254"/>
      <c r="AP244" s="255" t="str">
        <f t="shared" si="63"/>
        <v/>
      </c>
      <c r="AQ244" s="116"/>
      <c r="AR244" s="116"/>
      <c r="AS244" s="117"/>
      <c r="AT244" s="118"/>
      <c r="AU244" s="119" t="str">
        <f>IF(D244&lt;&gt; "", IF(COUNTIF($D$12:$D244,$D244)&gt;1,0,IF(SUM(N244,U244,AB244)&gt;0,IF(AND(X244="",OR(Q244&lt;&gt;"",J244&lt;&gt;"")),IF(Q244&lt;&gt;"",Q244,IF(J244&lt;&gt;"",J244,0)),IF(AND(Q244&lt;&gt;"",J244&lt;&gt;"",Q244=J244),Q244,X244)),0)),"")</f>
        <v/>
      </c>
      <c r="AV244" s="119" t="str">
        <f>IF(D244&lt;&gt;"",IF(COUNTIF($D$12:$D244,$D244)&gt;1,0,IF(SUM(O244,V244,AC244)&gt;0,IF(AND(X244="",OR(Q244&lt;&gt;"",J244&lt;&gt;"")),IF(Q244&lt;&gt;"",Q244,IF(J244&lt;&gt;"",J244,0)),IF(AND(Q244&lt;&gt;"",J244&lt;&gt;"",Q244=J244),Q244,X244)),0)),"")</f>
        <v/>
      </c>
      <c r="AW244" s="119" t="str">
        <f>IF(D244&lt;&gt;"",IF(COUNTIF($D$12:$D244,$D244)&gt;1,0,IF(SUM(P244,W244,AD244)&gt;0,IF(AND(X244="",OR(Q244&lt;&gt;"",J244&lt;&gt;"")),IF(Q244&lt;&gt;"",Q244,IF(J244&lt;&gt;"",J244,0)),IF(AND(Q244&lt;&gt;"",J244&lt;&gt;"",Q244=J244),Q244,X244)),0)),"")</f>
        <v/>
      </c>
      <c r="AX244" s="118" t="str">
        <f t="shared" si="64"/>
        <v/>
      </c>
      <c r="AY244" s="118" t="str">
        <f t="shared" si="65"/>
        <v/>
      </c>
      <c r="AZ244" s="118" t="str">
        <f t="shared" si="66"/>
        <v/>
      </c>
      <c r="BA244" s="118" t="str">
        <f t="shared" si="67"/>
        <v/>
      </c>
      <c r="BB244" s="118" t="str">
        <f t="shared" si="68"/>
        <v/>
      </c>
      <c r="BC244" s="118" t="str">
        <f t="shared" si="69"/>
        <v/>
      </c>
      <c r="BD244" s="118" t="str">
        <f t="shared" si="70"/>
        <v/>
      </c>
      <c r="BE244" s="118" t="str">
        <f t="shared" si="71"/>
        <v/>
      </c>
      <c r="BF244" s="118" t="str">
        <f t="shared" si="72"/>
        <v/>
      </c>
      <c r="BG244" s="120"/>
      <c r="BH244" s="120" t="str">
        <f t="shared" si="73"/>
        <v/>
      </c>
      <c r="BI244" s="120" t="str">
        <f t="shared" si="74"/>
        <v/>
      </c>
      <c r="BJ244" s="121"/>
      <c r="BK244" s="120" t="str">
        <f t="shared" si="75"/>
        <v/>
      </c>
      <c r="BL244" s="120" t="str">
        <f t="shared" si="76"/>
        <v/>
      </c>
      <c r="BM244" s="120" t="str">
        <f t="shared" si="77"/>
        <v/>
      </c>
      <c r="BN244" s="120" t="str">
        <f t="shared" si="78"/>
        <v/>
      </c>
      <c r="BO244" s="120" t="str">
        <f t="shared" si="79"/>
        <v/>
      </c>
      <c r="BP244" s="120" t="str">
        <f t="shared" si="80"/>
        <v/>
      </c>
      <c r="BQ244" s="98"/>
      <c r="BR244" s="98"/>
      <c r="BS244" s="98"/>
      <c r="BT244" s="98"/>
      <c r="BU244" s="98"/>
      <c r="BV244" s="98"/>
      <c r="BW244" s="98"/>
      <c r="BX244" s="98"/>
      <c r="BY244" s="98"/>
      <c r="BZ244" s="98"/>
      <c r="CA244" s="98"/>
      <c r="CB244" s="98"/>
      <c r="CC244" s="98"/>
      <c r="CD244" s="98"/>
      <c r="CE244" s="98"/>
      <c r="CF244" s="98"/>
      <c r="CG244" s="98"/>
      <c r="CH244" s="98"/>
      <c r="CI244" s="98"/>
      <c r="CJ244" s="98"/>
      <c r="CK244" s="98"/>
      <c r="CL244" s="98"/>
      <c r="CM244" s="98"/>
      <c r="CN244" s="98"/>
      <c r="CO244" s="98"/>
      <c r="CP244" s="98"/>
      <c r="CQ244" s="98"/>
      <c r="CR244" s="98"/>
      <c r="CS244" s="98"/>
    </row>
    <row r="245" spans="1:97" s="4" customFormat="1" ht="18.75" customHeight="1" x14ac:dyDescent="0.2">
      <c r="A245" s="3">
        <f t="shared" si="81"/>
        <v>233</v>
      </c>
      <c r="B245" s="263"/>
      <c r="C245" s="263"/>
      <c r="D245" s="263"/>
      <c r="E245" s="259"/>
      <c r="F245" s="259"/>
      <c r="G245" s="43"/>
      <c r="H245" s="264"/>
      <c r="I245" s="261"/>
      <c r="J245" s="106"/>
      <c r="K245" s="247"/>
      <c r="L245" s="247"/>
      <c r="M245" s="247"/>
      <c r="N245" s="248" t="str">
        <f>IF(AND(K245&lt;&gt;"",L245&lt;&gt;"",J245&lt;&gt;""),ROUND(MIN(IF(OR(J245="OZZ",J245="ZZ"),5000,17300),TRUNC(0.75*(SUMIF($D$12:$D245,$D245,K$12:K245)+SUMIF($D$12:$D245,$D245,L$12:L245)),2)) - SUMIF($D$12:$D244,$D245,N$12:N244),2),"")</f>
        <v/>
      </c>
      <c r="O245" s="249" t="str">
        <f>IF(AND(K245&lt;&gt;"",L245&lt;&gt;"",M245&lt;&gt;"",J245&lt;&gt;"",AH245&lt;&gt;""),IF(OR(J245="OZZ",J245="ZZ"),ROUND(0-SUMIF($D$12:$D244,$D245,O$12:O244),2),IF(M245=0,0,ROUND(MIN(MIN(17300,TRUNC(0.75*(SUMIF($D$12:$D$2012,$D245,K$12:K$2012)+SUMIF($D$12:$D$2012,$D245,L$12:L$2012)),2)+SUMIF($D$12:$D245,$D245,AH$12:AH245))-SUMIF($D$12:$D244,$D245,O$12:O244)-SUMIF($D$12:$D$2012,$D245,N$12:N$2012),AH245),2))),"")</f>
        <v/>
      </c>
      <c r="P245" s="250" t="str">
        <f>IF(J245&lt;&gt;"",1000 - SUMIF($D$12:$D244,$D245,P$12:P244),"")</f>
        <v/>
      </c>
      <c r="Q245" s="106"/>
      <c r="R245" s="247"/>
      <c r="S245" s="247"/>
      <c r="T245" s="247"/>
      <c r="U245" s="248" t="str">
        <f>IF(AND(R245&lt;&gt;"",S245&lt;&gt;"",Q245&lt;&gt;""),ROUND(MIN(IF(OR(Q245="OZZ",Q245="ZZ"),5000,17300),TRUNC(0.75*(SUMIF($D$12:$D245,$D245,R$12:R245)+SUMIF($D$12:$D245,$D245,S$12:S245)),2)) - SUMIF($D$12:$D244,$D245,U$12:U244),2),"")</f>
        <v/>
      </c>
      <c r="V245" s="248" t="str">
        <f>IF(AND(R245&lt;&gt;"",S245&lt;&gt;"",T245&lt;&gt;"",Q245&lt;&gt;"",AL245&lt;&gt;""),IF(OR(Q245="OZZ",Q245="ZZ"),ROUND(0-SUMIF($D$12:$D244,$D245,V$12:V244),2),IF(T245=0,0,ROUND(MIN(MIN(17300,TRUNC(0.75*(SUMIF($D$12:$D$2012,$D245,R$12:R$2012)+SUMIF($D$12:$D$2012,$D245,S$12:S$2012)),2)+SUMIF($D$12:$D245,$D245,AL$12:AL245))-SUMIF($D$12:$D244,$D245,V$12:V244)-SUMIF($D$12:$D$2012,$D245,U$12:U$2012),AL245),2))),"")</f>
        <v/>
      </c>
      <c r="W245" s="250" t="str">
        <f>IF(Q245&lt;&gt;"",1000 - SUMIF($D$12:$D244,$D245,W$12:W244),"")</f>
        <v/>
      </c>
      <c r="X245" s="106"/>
      <c r="Y245" s="247"/>
      <c r="Z245" s="247"/>
      <c r="AA245" s="247"/>
      <c r="AB245" s="248" t="str">
        <f>IF(AND(Y245&lt;&gt;"",Z245&lt;&gt;"",X245&lt;&gt;""),ROUND(MIN(IF(OR(X245="OZZ",X245="ZZ"),5000,17300),TRUNC(0.75*(SUMIF($D$12:$D245,$D245,Y$12:Y245)+SUMIF($D$12:$D245,$D245,Z$12:Z245)),2)) - SUMIF($D$12:$D244,$D245,AB$12:AB244),2),"")</f>
        <v/>
      </c>
      <c r="AC245" s="251" t="str">
        <f>IF(AND(Y245&lt;&gt;"",Z245&lt;&gt;"",AA245&lt;&gt;"",X245&lt;&gt;"",AP245&lt;&gt;""),IF(OR(X245="OZZ",X245="ZZ"),ROUND(0-SUMIF($D$12:$D244,$D245,AC$12:AC244),2),IF(AA245=0,0,ROUND(MIN(MIN(17300,TRUNC(0.75*(SUMIF($D$12:$D$2012,$D245,Y$12:Y$2012)+SUMIF($D$12:$D$2012,$D245,Z$12:Z$2012)),2)+SUMIF($D$12:$D245,$D245,AP$12:AP245))-SUMIF($D$12:$D244,$D245,AC$12:AC244)-SUMIF($D$12:$D$2012,$D245,AB$12:AB$2012),AP245),2))),"")</f>
        <v/>
      </c>
      <c r="AD245" s="250" t="str">
        <f>IF(X245&lt;&gt;"",1000 - SUMIF($D$12:$D244,$D245,AD$12:AD244),"")</f>
        <v/>
      </c>
      <c r="AE245" s="252"/>
      <c r="AF245" s="253"/>
      <c r="AG245" s="254"/>
      <c r="AH245" s="255" t="str">
        <f t="shared" si="82"/>
        <v/>
      </c>
      <c r="AI245" s="256"/>
      <c r="AJ245" s="253"/>
      <c r="AK245" s="254"/>
      <c r="AL245" s="255" t="str">
        <f t="shared" si="83"/>
        <v/>
      </c>
      <c r="AM245" s="256"/>
      <c r="AN245" s="253"/>
      <c r="AO245" s="254"/>
      <c r="AP245" s="255" t="str">
        <f t="shared" si="63"/>
        <v/>
      </c>
      <c r="AQ245" s="116"/>
      <c r="AR245" s="116"/>
      <c r="AS245" s="117"/>
      <c r="AT245" s="118"/>
      <c r="AU245" s="119" t="str">
        <f>IF(D245&lt;&gt; "", IF(COUNTIF($D$12:$D245,$D245)&gt;1,0,IF(SUM(N245,U245,AB245)&gt;0,IF(AND(X245="",OR(Q245&lt;&gt;"",J245&lt;&gt;"")),IF(Q245&lt;&gt;"",Q245,IF(J245&lt;&gt;"",J245,0)),IF(AND(Q245&lt;&gt;"",J245&lt;&gt;"",Q245=J245),Q245,X245)),0)),"")</f>
        <v/>
      </c>
      <c r="AV245" s="119" t="str">
        <f>IF(D245&lt;&gt;"",IF(COUNTIF($D$12:$D245,$D245)&gt;1,0,IF(SUM(O245,V245,AC245)&gt;0,IF(AND(X245="",OR(Q245&lt;&gt;"",J245&lt;&gt;"")),IF(Q245&lt;&gt;"",Q245,IF(J245&lt;&gt;"",J245,0)),IF(AND(Q245&lt;&gt;"",J245&lt;&gt;"",Q245=J245),Q245,X245)),0)),"")</f>
        <v/>
      </c>
      <c r="AW245" s="119" t="str">
        <f>IF(D245&lt;&gt;"",IF(COUNTIF($D$12:$D245,$D245)&gt;1,0,IF(SUM(P245,W245,AD245)&gt;0,IF(AND(X245="",OR(Q245&lt;&gt;"",J245&lt;&gt;"")),IF(Q245&lt;&gt;"",Q245,IF(J245&lt;&gt;"",J245,0)),IF(AND(Q245&lt;&gt;"",J245&lt;&gt;"",Q245=J245),Q245,X245)),0)),"")</f>
        <v/>
      </c>
      <c r="AX245" s="118" t="str">
        <f t="shared" si="64"/>
        <v/>
      </c>
      <c r="AY245" s="118" t="str">
        <f t="shared" si="65"/>
        <v/>
      </c>
      <c r="AZ245" s="118" t="str">
        <f t="shared" si="66"/>
        <v/>
      </c>
      <c r="BA245" s="118" t="str">
        <f t="shared" si="67"/>
        <v/>
      </c>
      <c r="BB245" s="118" t="str">
        <f t="shared" si="68"/>
        <v/>
      </c>
      <c r="BC245" s="118" t="str">
        <f t="shared" si="69"/>
        <v/>
      </c>
      <c r="BD245" s="118" t="str">
        <f t="shared" si="70"/>
        <v/>
      </c>
      <c r="BE245" s="118" t="str">
        <f t="shared" si="71"/>
        <v/>
      </c>
      <c r="BF245" s="118" t="str">
        <f t="shared" si="72"/>
        <v/>
      </c>
      <c r="BG245" s="120"/>
      <c r="BH245" s="120" t="str">
        <f t="shared" si="73"/>
        <v/>
      </c>
      <c r="BI245" s="120" t="str">
        <f t="shared" si="74"/>
        <v/>
      </c>
      <c r="BJ245" s="121"/>
      <c r="BK245" s="120" t="str">
        <f t="shared" si="75"/>
        <v/>
      </c>
      <c r="BL245" s="120" t="str">
        <f t="shared" si="76"/>
        <v/>
      </c>
      <c r="BM245" s="120" t="str">
        <f t="shared" si="77"/>
        <v/>
      </c>
      <c r="BN245" s="120" t="str">
        <f t="shared" si="78"/>
        <v/>
      </c>
      <c r="BO245" s="120" t="str">
        <f t="shared" si="79"/>
        <v/>
      </c>
      <c r="BP245" s="120" t="str">
        <f t="shared" si="80"/>
        <v/>
      </c>
      <c r="BQ245" s="98"/>
      <c r="BR245" s="98"/>
      <c r="BS245" s="98"/>
      <c r="BT245" s="98"/>
      <c r="BU245" s="98"/>
      <c r="BV245" s="98"/>
      <c r="BW245" s="98"/>
      <c r="BX245" s="98"/>
      <c r="BY245" s="98"/>
      <c r="BZ245" s="98"/>
      <c r="CA245" s="98"/>
      <c r="CB245" s="98"/>
      <c r="CC245" s="98"/>
      <c r="CD245" s="98"/>
      <c r="CE245" s="98"/>
      <c r="CF245" s="98"/>
      <c r="CG245" s="98"/>
      <c r="CH245" s="98"/>
      <c r="CI245" s="98"/>
      <c r="CJ245" s="98"/>
      <c r="CK245" s="98"/>
      <c r="CL245" s="98"/>
      <c r="CM245" s="98"/>
      <c r="CN245" s="98"/>
      <c r="CO245" s="98"/>
      <c r="CP245" s="98"/>
      <c r="CQ245" s="98"/>
      <c r="CR245" s="98"/>
      <c r="CS245" s="98"/>
    </row>
    <row r="246" spans="1:97" s="4" customFormat="1" ht="18.75" customHeight="1" x14ac:dyDescent="0.2">
      <c r="A246" s="3">
        <f t="shared" si="81"/>
        <v>234</v>
      </c>
      <c r="B246" s="263"/>
      <c r="C246" s="263"/>
      <c r="D246" s="263"/>
      <c r="E246" s="259"/>
      <c r="F246" s="259"/>
      <c r="G246" s="43"/>
      <c r="H246" s="264"/>
      <c r="I246" s="261"/>
      <c r="J246" s="106"/>
      <c r="K246" s="247"/>
      <c r="L246" s="247"/>
      <c r="M246" s="247"/>
      <c r="N246" s="248" t="str">
        <f>IF(AND(K246&lt;&gt;"",L246&lt;&gt;"",J246&lt;&gt;""),ROUND(MIN(IF(OR(J246="OZZ",J246="ZZ"),5000,17300),TRUNC(0.75*(SUMIF($D$12:$D246,$D246,K$12:K246)+SUMIF($D$12:$D246,$D246,L$12:L246)),2)) - SUMIF($D$12:$D245,$D246,N$12:N245),2),"")</f>
        <v/>
      </c>
      <c r="O246" s="249" t="str">
        <f>IF(AND(K246&lt;&gt;"",L246&lt;&gt;"",M246&lt;&gt;"",J246&lt;&gt;"",AH246&lt;&gt;""),IF(OR(J246="OZZ",J246="ZZ"),ROUND(0-SUMIF($D$12:$D245,$D246,O$12:O245),2),IF(M246=0,0,ROUND(MIN(MIN(17300,TRUNC(0.75*(SUMIF($D$12:$D$2012,$D246,K$12:K$2012)+SUMIF($D$12:$D$2012,$D246,L$12:L$2012)),2)+SUMIF($D$12:$D246,$D246,AH$12:AH246))-SUMIF($D$12:$D245,$D246,O$12:O245)-SUMIF($D$12:$D$2012,$D246,N$12:N$2012),AH246),2))),"")</f>
        <v/>
      </c>
      <c r="P246" s="250" t="str">
        <f>IF(J246&lt;&gt;"",1000 - SUMIF($D$12:$D245,$D246,P$12:P245),"")</f>
        <v/>
      </c>
      <c r="Q246" s="106"/>
      <c r="R246" s="247"/>
      <c r="S246" s="247"/>
      <c r="T246" s="247"/>
      <c r="U246" s="248" t="str">
        <f>IF(AND(R246&lt;&gt;"",S246&lt;&gt;"",Q246&lt;&gt;""),ROUND(MIN(IF(OR(Q246="OZZ",Q246="ZZ"),5000,17300),TRUNC(0.75*(SUMIF($D$12:$D246,$D246,R$12:R246)+SUMIF($D$12:$D246,$D246,S$12:S246)),2)) - SUMIF($D$12:$D245,$D246,U$12:U245),2),"")</f>
        <v/>
      </c>
      <c r="V246" s="248" t="str">
        <f>IF(AND(R246&lt;&gt;"",S246&lt;&gt;"",T246&lt;&gt;"",Q246&lt;&gt;"",AL246&lt;&gt;""),IF(OR(Q246="OZZ",Q246="ZZ"),ROUND(0-SUMIF($D$12:$D245,$D246,V$12:V245),2),IF(T246=0,0,ROUND(MIN(MIN(17300,TRUNC(0.75*(SUMIF($D$12:$D$2012,$D246,R$12:R$2012)+SUMIF($D$12:$D$2012,$D246,S$12:S$2012)),2)+SUMIF($D$12:$D246,$D246,AL$12:AL246))-SUMIF($D$12:$D245,$D246,V$12:V245)-SUMIF($D$12:$D$2012,$D246,U$12:U$2012),AL246),2))),"")</f>
        <v/>
      </c>
      <c r="W246" s="250" t="str">
        <f>IF(Q246&lt;&gt;"",1000 - SUMIF($D$12:$D245,$D246,W$12:W245),"")</f>
        <v/>
      </c>
      <c r="X246" s="106"/>
      <c r="Y246" s="247"/>
      <c r="Z246" s="247"/>
      <c r="AA246" s="247"/>
      <c r="AB246" s="248" t="str">
        <f>IF(AND(Y246&lt;&gt;"",Z246&lt;&gt;"",X246&lt;&gt;""),ROUND(MIN(IF(OR(X246="OZZ",X246="ZZ"),5000,17300),TRUNC(0.75*(SUMIF($D$12:$D246,$D246,Y$12:Y246)+SUMIF($D$12:$D246,$D246,Z$12:Z246)),2)) - SUMIF($D$12:$D245,$D246,AB$12:AB245),2),"")</f>
        <v/>
      </c>
      <c r="AC246" s="251" t="str">
        <f>IF(AND(Y246&lt;&gt;"",Z246&lt;&gt;"",AA246&lt;&gt;"",X246&lt;&gt;"",AP246&lt;&gt;""),IF(OR(X246="OZZ",X246="ZZ"),ROUND(0-SUMIF($D$12:$D245,$D246,AC$12:AC245),2),IF(AA246=0,0,ROUND(MIN(MIN(17300,TRUNC(0.75*(SUMIF($D$12:$D$2012,$D246,Y$12:Y$2012)+SUMIF($D$12:$D$2012,$D246,Z$12:Z$2012)),2)+SUMIF($D$12:$D246,$D246,AP$12:AP246))-SUMIF($D$12:$D245,$D246,AC$12:AC245)-SUMIF($D$12:$D$2012,$D246,AB$12:AB$2012),AP246),2))),"")</f>
        <v/>
      </c>
      <c r="AD246" s="250" t="str">
        <f>IF(X246&lt;&gt;"",1000 - SUMIF($D$12:$D245,$D246,AD$12:AD245),"")</f>
        <v/>
      </c>
      <c r="AE246" s="252"/>
      <c r="AF246" s="253"/>
      <c r="AG246" s="254"/>
      <c r="AH246" s="255" t="str">
        <f t="shared" si="82"/>
        <v/>
      </c>
      <c r="AI246" s="256"/>
      <c r="AJ246" s="253"/>
      <c r="AK246" s="254"/>
      <c r="AL246" s="255" t="str">
        <f t="shared" si="83"/>
        <v/>
      </c>
      <c r="AM246" s="256"/>
      <c r="AN246" s="253"/>
      <c r="AO246" s="254"/>
      <c r="AP246" s="255" t="str">
        <f t="shared" si="63"/>
        <v/>
      </c>
      <c r="AQ246" s="116"/>
      <c r="AR246" s="116"/>
      <c r="AS246" s="117"/>
      <c r="AT246" s="118"/>
      <c r="AU246" s="119" t="str">
        <f>IF(D246&lt;&gt; "", IF(COUNTIF($D$12:$D246,$D246)&gt;1,0,IF(SUM(N246,U246,AB246)&gt;0,IF(AND(X246="",OR(Q246&lt;&gt;"",J246&lt;&gt;"")),IF(Q246&lt;&gt;"",Q246,IF(J246&lt;&gt;"",J246,0)),IF(AND(Q246&lt;&gt;"",J246&lt;&gt;"",Q246=J246),Q246,X246)),0)),"")</f>
        <v/>
      </c>
      <c r="AV246" s="119" t="str">
        <f>IF(D246&lt;&gt;"",IF(COUNTIF($D$12:$D246,$D246)&gt;1,0,IF(SUM(O246,V246,AC246)&gt;0,IF(AND(X246="",OR(Q246&lt;&gt;"",J246&lt;&gt;"")),IF(Q246&lt;&gt;"",Q246,IF(J246&lt;&gt;"",J246,0)),IF(AND(Q246&lt;&gt;"",J246&lt;&gt;"",Q246=J246),Q246,X246)),0)),"")</f>
        <v/>
      </c>
      <c r="AW246" s="119" t="str">
        <f>IF(D246&lt;&gt;"",IF(COUNTIF($D$12:$D246,$D246)&gt;1,0,IF(SUM(P246,W246,AD246)&gt;0,IF(AND(X246="",OR(Q246&lt;&gt;"",J246&lt;&gt;"")),IF(Q246&lt;&gt;"",Q246,IF(J246&lt;&gt;"",J246,0)),IF(AND(Q246&lt;&gt;"",J246&lt;&gt;"",Q246=J246),Q246,X246)),0)),"")</f>
        <v/>
      </c>
      <c r="AX246" s="118" t="str">
        <f t="shared" si="64"/>
        <v/>
      </c>
      <c r="AY246" s="118" t="str">
        <f t="shared" si="65"/>
        <v/>
      </c>
      <c r="AZ246" s="118" t="str">
        <f t="shared" si="66"/>
        <v/>
      </c>
      <c r="BA246" s="118" t="str">
        <f t="shared" si="67"/>
        <v/>
      </c>
      <c r="BB246" s="118" t="str">
        <f t="shared" si="68"/>
        <v/>
      </c>
      <c r="BC246" s="118" t="str">
        <f t="shared" si="69"/>
        <v/>
      </c>
      <c r="BD246" s="118" t="str">
        <f t="shared" si="70"/>
        <v/>
      </c>
      <c r="BE246" s="118" t="str">
        <f t="shared" si="71"/>
        <v/>
      </c>
      <c r="BF246" s="118" t="str">
        <f t="shared" si="72"/>
        <v/>
      </c>
      <c r="BG246" s="120"/>
      <c r="BH246" s="120" t="str">
        <f t="shared" si="73"/>
        <v/>
      </c>
      <c r="BI246" s="120" t="str">
        <f t="shared" si="74"/>
        <v/>
      </c>
      <c r="BJ246" s="121"/>
      <c r="BK246" s="120" t="str">
        <f t="shared" si="75"/>
        <v/>
      </c>
      <c r="BL246" s="120" t="str">
        <f t="shared" si="76"/>
        <v/>
      </c>
      <c r="BM246" s="120" t="str">
        <f t="shared" si="77"/>
        <v/>
      </c>
      <c r="BN246" s="120" t="str">
        <f t="shared" si="78"/>
        <v/>
      </c>
      <c r="BO246" s="120" t="str">
        <f t="shared" si="79"/>
        <v/>
      </c>
      <c r="BP246" s="120" t="str">
        <f t="shared" si="80"/>
        <v/>
      </c>
      <c r="BQ246" s="98"/>
      <c r="BR246" s="98"/>
      <c r="BS246" s="98"/>
      <c r="BT246" s="98"/>
      <c r="BU246" s="98"/>
      <c r="BV246" s="98"/>
      <c r="BW246" s="98"/>
      <c r="BX246" s="98"/>
      <c r="BY246" s="98"/>
      <c r="BZ246" s="98"/>
      <c r="CA246" s="98"/>
      <c r="CB246" s="98"/>
      <c r="CC246" s="98"/>
      <c r="CD246" s="98"/>
      <c r="CE246" s="98"/>
      <c r="CF246" s="98"/>
      <c r="CG246" s="98"/>
      <c r="CH246" s="98"/>
      <c r="CI246" s="98"/>
      <c r="CJ246" s="98"/>
      <c r="CK246" s="98"/>
      <c r="CL246" s="98"/>
      <c r="CM246" s="98"/>
      <c r="CN246" s="98"/>
      <c r="CO246" s="98"/>
      <c r="CP246" s="98"/>
      <c r="CQ246" s="98"/>
      <c r="CR246" s="98"/>
      <c r="CS246" s="98"/>
    </row>
    <row r="247" spans="1:97" s="4" customFormat="1" ht="18.75" customHeight="1" x14ac:dyDescent="0.2">
      <c r="A247" s="3">
        <f t="shared" si="81"/>
        <v>235</v>
      </c>
      <c r="B247" s="263"/>
      <c r="C247" s="263"/>
      <c r="D247" s="263"/>
      <c r="E247" s="259"/>
      <c r="F247" s="259"/>
      <c r="G247" s="43"/>
      <c r="H247" s="264"/>
      <c r="I247" s="261"/>
      <c r="J247" s="106"/>
      <c r="K247" s="247"/>
      <c r="L247" s="247"/>
      <c r="M247" s="247"/>
      <c r="N247" s="248" t="str">
        <f>IF(AND(K247&lt;&gt;"",L247&lt;&gt;"",J247&lt;&gt;""),ROUND(MIN(IF(OR(J247="OZZ",J247="ZZ"),5000,17300),TRUNC(0.75*(SUMIF($D$12:$D247,$D247,K$12:K247)+SUMIF($D$12:$D247,$D247,L$12:L247)),2)) - SUMIF($D$12:$D246,$D247,N$12:N246),2),"")</f>
        <v/>
      </c>
      <c r="O247" s="249" t="str">
        <f>IF(AND(K247&lt;&gt;"",L247&lt;&gt;"",M247&lt;&gt;"",J247&lt;&gt;"",AH247&lt;&gt;""),IF(OR(J247="OZZ",J247="ZZ"),ROUND(0-SUMIF($D$12:$D246,$D247,O$12:O246),2),IF(M247=0,0,ROUND(MIN(MIN(17300,TRUNC(0.75*(SUMIF($D$12:$D$2012,$D247,K$12:K$2012)+SUMIF($D$12:$D$2012,$D247,L$12:L$2012)),2)+SUMIF($D$12:$D247,$D247,AH$12:AH247))-SUMIF($D$12:$D246,$D247,O$12:O246)-SUMIF($D$12:$D$2012,$D247,N$12:N$2012),AH247),2))),"")</f>
        <v/>
      </c>
      <c r="P247" s="250" t="str">
        <f>IF(J247&lt;&gt;"",1000 - SUMIF($D$12:$D246,$D247,P$12:P246),"")</f>
        <v/>
      </c>
      <c r="Q247" s="106"/>
      <c r="R247" s="247"/>
      <c r="S247" s="247"/>
      <c r="T247" s="247"/>
      <c r="U247" s="248" t="str">
        <f>IF(AND(R247&lt;&gt;"",S247&lt;&gt;"",Q247&lt;&gt;""),ROUND(MIN(IF(OR(Q247="OZZ",Q247="ZZ"),5000,17300),TRUNC(0.75*(SUMIF($D$12:$D247,$D247,R$12:R247)+SUMIF($D$12:$D247,$D247,S$12:S247)),2)) - SUMIF($D$12:$D246,$D247,U$12:U246),2),"")</f>
        <v/>
      </c>
      <c r="V247" s="248" t="str">
        <f>IF(AND(R247&lt;&gt;"",S247&lt;&gt;"",T247&lt;&gt;"",Q247&lt;&gt;"",AL247&lt;&gt;""),IF(OR(Q247="OZZ",Q247="ZZ"),ROUND(0-SUMIF($D$12:$D246,$D247,V$12:V246),2),IF(T247=0,0,ROUND(MIN(MIN(17300,TRUNC(0.75*(SUMIF($D$12:$D$2012,$D247,R$12:R$2012)+SUMIF($D$12:$D$2012,$D247,S$12:S$2012)),2)+SUMIF($D$12:$D247,$D247,AL$12:AL247))-SUMIF($D$12:$D246,$D247,V$12:V246)-SUMIF($D$12:$D$2012,$D247,U$12:U$2012),AL247),2))),"")</f>
        <v/>
      </c>
      <c r="W247" s="250" t="str">
        <f>IF(Q247&lt;&gt;"",1000 - SUMIF($D$12:$D246,$D247,W$12:W246),"")</f>
        <v/>
      </c>
      <c r="X247" s="106"/>
      <c r="Y247" s="247"/>
      <c r="Z247" s="247"/>
      <c r="AA247" s="247"/>
      <c r="AB247" s="248" t="str">
        <f>IF(AND(Y247&lt;&gt;"",Z247&lt;&gt;"",X247&lt;&gt;""),ROUND(MIN(IF(OR(X247="OZZ",X247="ZZ"),5000,17300),TRUNC(0.75*(SUMIF($D$12:$D247,$D247,Y$12:Y247)+SUMIF($D$12:$D247,$D247,Z$12:Z247)),2)) - SUMIF($D$12:$D246,$D247,AB$12:AB246),2),"")</f>
        <v/>
      </c>
      <c r="AC247" s="251" t="str">
        <f>IF(AND(Y247&lt;&gt;"",Z247&lt;&gt;"",AA247&lt;&gt;"",X247&lt;&gt;"",AP247&lt;&gt;""),IF(OR(X247="OZZ",X247="ZZ"),ROUND(0-SUMIF($D$12:$D246,$D247,AC$12:AC246),2),IF(AA247=0,0,ROUND(MIN(MIN(17300,TRUNC(0.75*(SUMIF($D$12:$D$2012,$D247,Y$12:Y$2012)+SUMIF($D$12:$D$2012,$D247,Z$12:Z$2012)),2)+SUMIF($D$12:$D247,$D247,AP$12:AP247))-SUMIF($D$12:$D246,$D247,AC$12:AC246)-SUMIF($D$12:$D$2012,$D247,AB$12:AB$2012),AP247),2))),"")</f>
        <v/>
      </c>
      <c r="AD247" s="250" t="str">
        <f>IF(X247&lt;&gt;"",1000 - SUMIF($D$12:$D246,$D247,AD$12:AD246),"")</f>
        <v/>
      </c>
      <c r="AE247" s="252"/>
      <c r="AF247" s="253"/>
      <c r="AG247" s="254"/>
      <c r="AH247" s="255" t="str">
        <f t="shared" si="82"/>
        <v/>
      </c>
      <c r="AI247" s="256"/>
      <c r="AJ247" s="253"/>
      <c r="AK247" s="254"/>
      <c r="AL247" s="255" t="str">
        <f t="shared" si="83"/>
        <v/>
      </c>
      <c r="AM247" s="256"/>
      <c r="AN247" s="253"/>
      <c r="AO247" s="254"/>
      <c r="AP247" s="255" t="str">
        <f t="shared" si="63"/>
        <v/>
      </c>
      <c r="AQ247" s="116"/>
      <c r="AR247" s="116"/>
      <c r="AS247" s="117"/>
      <c r="AT247" s="118"/>
      <c r="AU247" s="119" t="str">
        <f>IF(D247&lt;&gt; "", IF(COUNTIF($D$12:$D247,$D247)&gt;1,0,IF(SUM(N247,U247,AB247)&gt;0,IF(AND(X247="",OR(Q247&lt;&gt;"",J247&lt;&gt;"")),IF(Q247&lt;&gt;"",Q247,IF(J247&lt;&gt;"",J247,0)),IF(AND(Q247&lt;&gt;"",J247&lt;&gt;"",Q247=J247),Q247,X247)),0)),"")</f>
        <v/>
      </c>
      <c r="AV247" s="119" t="str">
        <f>IF(D247&lt;&gt;"",IF(COUNTIF($D$12:$D247,$D247)&gt;1,0,IF(SUM(O247,V247,AC247)&gt;0,IF(AND(X247="",OR(Q247&lt;&gt;"",J247&lt;&gt;"")),IF(Q247&lt;&gt;"",Q247,IF(J247&lt;&gt;"",J247,0)),IF(AND(Q247&lt;&gt;"",J247&lt;&gt;"",Q247=J247),Q247,X247)),0)),"")</f>
        <v/>
      </c>
      <c r="AW247" s="119" t="str">
        <f>IF(D247&lt;&gt;"",IF(COUNTIF($D$12:$D247,$D247)&gt;1,0,IF(SUM(P247,W247,AD247)&gt;0,IF(AND(X247="",OR(Q247&lt;&gt;"",J247&lt;&gt;"")),IF(Q247&lt;&gt;"",Q247,IF(J247&lt;&gt;"",J247,0)),IF(AND(Q247&lt;&gt;"",J247&lt;&gt;"",Q247=J247),Q247,X247)),0)),"")</f>
        <v/>
      </c>
      <c r="AX247" s="118" t="str">
        <f t="shared" si="64"/>
        <v/>
      </c>
      <c r="AY247" s="118" t="str">
        <f t="shared" si="65"/>
        <v/>
      </c>
      <c r="AZ247" s="118" t="str">
        <f t="shared" si="66"/>
        <v/>
      </c>
      <c r="BA247" s="118" t="str">
        <f t="shared" si="67"/>
        <v/>
      </c>
      <c r="BB247" s="118" t="str">
        <f t="shared" si="68"/>
        <v/>
      </c>
      <c r="BC247" s="118" t="str">
        <f t="shared" si="69"/>
        <v/>
      </c>
      <c r="BD247" s="118" t="str">
        <f t="shared" si="70"/>
        <v/>
      </c>
      <c r="BE247" s="118" t="str">
        <f t="shared" si="71"/>
        <v/>
      </c>
      <c r="BF247" s="118" t="str">
        <f t="shared" si="72"/>
        <v/>
      </c>
      <c r="BG247" s="120"/>
      <c r="BH247" s="120" t="str">
        <f t="shared" si="73"/>
        <v/>
      </c>
      <c r="BI247" s="120" t="str">
        <f t="shared" si="74"/>
        <v/>
      </c>
      <c r="BJ247" s="121"/>
      <c r="BK247" s="120" t="str">
        <f t="shared" si="75"/>
        <v/>
      </c>
      <c r="BL247" s="120" t="str">
        <f t="shared" si="76"/>
        <v/>
      </c>
      <c r="BM247" s="120" t="str">
        <f t="shared" si="77"/>
        <v/>
      </c>
      <c r="BN247" s="120" t="str">
        <f t="shared" si="78"/>
        <v/>
      </c>
      <c r="BO247" s="120" t="str">
        <f t="shared" si="79"/>
        <v/>
      </c>
      <c r="BP247" s="120" t="str">
        <f t="shared" si="80"/>
        <v/>
      </c>
      <c r="BQ247" s="98"/>
      <c r="BR247" s="98"/>
      <c r="BS247" s="98"/>
      <c r="BT247" s="98"/>
      <c r="BU247" s="98"/>
      <c r="BV247" s="98"/>
      <c r="BW247" s="98"/>
      <c r="BX247" s="98"/>
      <c r="BY247" s="98"/>
      <c r="BZ247" s="98"/>
      <c r="CA247" s="98"/>
      <c r="CB247" s="98"/>
      <c r="CC247" s="98"/>
      <c r="CD247" s="98"/>
      <c r="CE247" s="98"/>
      <c r="CF247" s="98"/>
      <c r="CG247" s="98"/>
      <c r="CH247" s="98"/>
      <c r="CI247" s="98"/>
      <c r="CJ247" s="98"/>
      <c r="CK247" s="98"/>
      <c r="CL247" s="98"/>
      <c r="CM247" s="98"/>
      <c r="CN247" s="98"/>
      <c r="CO247" s="98"/>
      <c r="CP247" s="98"/>
      <c r="CQ247" s="98"/>
      <c r="CR247" s="98"/>
      <c r="CS247" s="98"/>
    </row>
    <row r="248" spans="1:97" s="4" customFormat="1" ht="18.75" customHeight="1" x14ac:dyDescent="0.2">
      <c r="A248" s="3">
        <f t="shared" si="81"/>
        <v>236</v>
      </c>
      <c r="B248" s="263"/>
      <c r="C248" s="263"/>
      <c r="D248" s="263"/>
      <c r="E248" s="259"/>
      <c r="F248" s="259"/>
      <c r="G248" s="43"/>
      <c r="H248" s="264"/>
      <c r="I248" s="261"/>
      <c r="J248" s="106"/>
      <c r="K248" s="247"/>
      <c r="L248" s="247"/>
      <c r="M248" s="247"/>
      <c r="N248" s="248" t="str">
        <f>IF(AND(K248&lt;&gt;"",L248&lt;&gt;"",J248&lt;&gt;""),ROUND(MIN(IF(OR(J248="OZZ",J248="ZZ"),5000,17300),TRUNC(0.75*(SUMIF($D$12:$D248,$D248,K$12:K248)+SUMIF($D$12:$D248,$D248,L$12:L248)),2)) - SUMIF($D$12:$D247,$D248,N$12:N247),2),"")</f>
        <v/>
      </c>
      <c r="O248" s="249" t="str">
        <f>IF(AND(K248&lt;&gt;"",L248&lt;&gt;"",M248&lt;&gt;"",J248&lt;&gt;"",AH248&lt;&gt;""),IF(OR(J248="OZZ",J248="ZZ"),ROUND(0-SUMIF($D$12:$D247,$D248,O$12:O247),2),IF(M248=0,0,ROUND(MIN(MIN(17300,TRUNC(0.75*(SUMIF($D$12:$D$2012,$D248,K$12:K$2012)+SUMIF($D$12:$D$2012,$D248,L$12:L$2012)),2)+SUMIF($D$12:$D248,$D248,AH$12:AH248))-SUMIF($D$12:$D247,$D248,O$12:O247)-SUMIF($D$12:$D$2012,$D248,N$12:N$2012),AH248),2))),"")</f>
        <v/>
      </c>
      <c r="P248" s="250" t="str">
        <f>IF(J248&lt;&gt;"",1000 - SUMIF($D$12:$D247,$D248,P$12:P247),"")</f>
        <v/>
      </c>
      <c r="Q248" s="106"/>
      <c r="R248" s="247"/>
      <c r="S248" s="247"/>
      <c r="T248" s="247"/>
      <c r="U248" s="248" t="str">
        <f>IF(AND(R248&lt;&gt;"",S248&lt;&gt;"",Q248&lt;&gt;""),ROUND(MIN(IF(OR(Q248="OZZ",Q248="ZZ"),5000,17300),TRUNC(0.75*(SUMIF($D$12:$D248,$D248,R$12:R248)+SUMIF($D$12:$D248,$D248,S$12:S248)),2)) - SUMIF($D$12:$D247,$D248,U$12:U247),2),"")</f>
        <v/>
      </c>
      <c r="V248" s="248" t="str">
        <f>IF(AND(R248&lt;&gt;"",S248&lt;&gt;"",T248&lt;&gt;"",Q248&lt;&gt;"",AL248&lt;&gt;""),IF(OR(Q248="OZZ",Q248="ZZ"),ROUND(0-SUMIF($D$12:$D247,$D248,V$12:V247),2),IF(T248=0,0,ROUND(MIN(MIN(17300,TRUNC(0.75*(SUMIF($D$12:$D$2012,$D248,R$12:R$2012)+SUMIF($D$12:$D$2012,$D248,S$12:S$2012)),2)+SUMIF($D$12:$D248,$D248,AL$12:AL248))-SUMIF($D$12:$D247,$D248,V$12:V247)-SUMIF($D$12:$D$2012,$D248,U$12:U$2012),AL248),2))),"")</f>
        <v/>
      </c>
      <c r="W248" s="250" t="str">
        <f>IF(Q248&lt;&gt;"",1000 - SUMIF($D$12:$D247,$D248,W$12:W247),"")</f>
        <v/>
      </c>
      <c r="X248" s="106"/>
      <c r="Y248" s="247"/>
      <c r="Z248" s="247"/>
      <c r="AA248" s="247"/>
      <c r="AB248" s="248" t="str">
        <f>IF(AND(Y248&lt;&gt;"",Z248&lt;&gt;"",X248&lt;&gt;""),ROUND(MIN(IF(OR(X248="OZZ",X248="ZZ"),5000,17300),TRUNC(0.75*(SUMIF($D$12:$D248,$D248,Y$12:Y248)+SUMIF($D$12:$D248,$D248,Z$12:Z248)),2)) - SUMIF($D$12:$D247,$D248,AB$12:AB247),2),"")</f>
        <v/>
      </c>
      <c r="AC248" s="251" t="str">
        <f>IF(AND(Y248&lt;&gt;"",Z248&lt;&gt;"",AA248&lt;&gt;"",X248&lt;&gt;"",AP248&lt;&gt;""),IF(OR(X248="OZZ",X248="ZZ"),ROUND(0-SUMIF($D$12:$D247,$D248,AC$12:AC247),2),IF(AA248=0,0,ROUND(MIN(MIN(17300,TRUNC(0.75*(SUMIF($D$12:$D$2012,$D248,Y$12:Y$2012)+SUMIF($D$12:$D$2012,$D248,Z$12:Z$2012)),2)+SUMIF($D$12:$D248,$D248,AP$12:AP248))-SUMIF($D$12:$D247,$D248,AC$12:AC247)-SUMIF($D$12:$D$2012,$D248,AB$12:AB$2012),AP248),2))),"")</f>
        <v/>
      </c>
      <c r="AD248" s="250" t="str">
        <f>IF(X248&lt;&gt;"",1000 - SUMIF($D$12:$D247,$D248,AD$12:AD247),"")</f>
        <v/>
      </c>
      <c r="AE248" s="252"/>
      <c r="AF248" s="253"/>
      <c r="AG248" s="254"/>
      <c r="AH248" s="255" t="str">
        <f t="shared" si="82"/>
        <v/>
      </c>
      <c r="AI248" s="256"/>
      <c r="AJ248" s="253"/>
      <c r="AK248" s="254"/>
      <c r="AL248" s="255" t="str">
        <f t="shared" si="83"/>
        <v/>
      </c>
      <c r="AM248" s="256"/>
      <c r="AN248" s="253"/>
      <c r="AO248" s="254"/>
      <c r="AP248" s="255" t="str">
        <f t="shared" si="63"/>
        <v/>
      </c>
      <c r="AQ248" s="116"/>
      <c r="AR248" s="116"/>
      <c r="AS248" s="117"/>
      <c r="AT248" s="118"/>
      <c r="AU248" s="119" t="str">
        <f>IF(D248&lt;&gt; "", IF(COUNTIF($D$12:$D248,$D248)&gt;1,0,IF(SUM(N248,U248,AB248)&gt;0,IF(AND(X248="",OR(Q248&lt;&gt;"",J248&lt;&gt;"")),IF(Q248&lt;&gt;"",Q248,IF(J248&lt;&gt;"",J248,0)),IF(AND(Q248&lt;&gt;"",J248&lt;&gt;"",Q248=J248),Q248,X248)),0)),"")</f>
        <v/>
      </c>
      <c r="AV248" s="119" t="str">
        <f>IF(D248&lt;&gt;"",IF(COUNTIF($D$12:$D248,$D248)&gt;1,0,IF(SUM(O248,V248,AC248)&gt;0,IF(AND(X248="",OR(Q248&lt;&gt;"",J248&lt;&gt;"")),IF(Q248&lt;&gt;"",Q248,IF(J248&lt;&gt;"",J248,0)),IF(AND(Q248&lt;&gt;"",J248&lt;&gt;"",Q248=J248),Q248,X248)),0)),"")</f>
        <v/>
      </c>
      <c r="AW248" s="119" t="str">
        <f>IF(D248&lt;&gt;"",IF(COUNTIF($D$12:$D248,$D248)&gt;1,0,IF(SUM(P248,W248,AD248)&gt;0,IF(AND(X248="",OR(Q248&lt;&gt;"",J248&lt;&gt;"")),IF(Q248&lt;&gt;"",Q248,IF(J248&lt;&gt;"",J248,0)),IF(AND(Q248&lt;&gt;"",J248&lt;&gt;"",Q248=J248),Q248,X248)),0)),"")</f>
        <v/>
      </c>
      <c r="AX248" s="118" t="str">
        <f t="shared" si="64"/>
        <v/>
      </c>
      <c r="AY248" s="118" t="str">
        <f t="shared" si="65"/>
        <v/>
      </c>
      <c r="AZ248" s="118" t="str">
        <f t="shared" si="66"/>
        <v/>
      </c>
      <c r="BA248" s="118" t="str">
        <f t="shared" si="67"/>
        <v/>
      </c>
      <c r="BB248" s="118" t="str">
        <f t="shared" si="68"/>
        <v/>
      </c>
      <c r="BC248" s="118" t="str">
        <f t="shared" si="69"/>
        <v/>
      </c>
      <c r="BD248" s="118" t="str">
        <f t="shared" si="70"/>
        <v/>
      </c>
      <c r="BE248" s="118" t="str">
        <f t="shared" si="71"/>
        <v/>
      </c>
      <c r="BF248" s="118" t="str">
        <f t="shared" si="72"/>
        <v/>
      </c>
      <c r="BG248" s="120"/>
      <c r="BH248" s="120" t="str">
        <f t="shared" si="73"/>
        <v/>
      </c>
      <c r="BI248" s="120" t="str">
        <f t="shared" si="74"/>
        <v/>
      </c>
      <c r="BJ248" s="121"/>
      <c r="BK248" s="120" t="str">
        <f t="shared" si="75"/>
        <v/>
      </c>
      <c r="BL248" s="120" t="str">
        <f t="shared" si="76"/>
        <v/>
      </c>
      <c r="BM248" s="120" t="str">
        <f t="shared" si="77"/>
        <v/>
      </c>
      <c r="BN248" s="120" t="str">
        <f t="shared" si="78"/>
        <v/>
      </c>
      <c r="BO248" s="120" t="str">
        <f t="shared" si="79"/>
        <v/>
      </c>
      <c r="BP248" s="120" t="str">
        <f t="shared" si="80"/>
        <v/>
      </c>
      <c r="BQ248" s="98"/>
      <c r="BR248" s="98"/>
      <c r="BS248" s="98"/>
      <c r="BT248" s="98"/>
      <c r="BU248" s="98"/>
      <c r="BV248" s="98"/>
      <c r="BW248" s="98"/>
      <c r="BX248" s="98"/>
      <c r="BY248" s="98"/>
      <c r="BZ248" s="98"/>
      <c r="CA248" s="98"/>
      <c r="CB248" s="98"/>
      <c r="CC248" s="98"/>
      <c r="CD248" s="98"/>
      <c r="CE248" s="98"/>
      <c r="CF248" s="98"/>
      <c r="CG248" s="98"/>
      <c r="CH248" s="98"/>
      <c r="CI248" s="98"/>
      <c r="CJ248" s="98"/>
      <c r="CK248" s="98"/>
      <c r="CL248" s="98"/>
      <c r="CM248" s="98"/>
      <c r="CN248" s="98"/>
      <c r="CO248" s="98"/>
      <c r="CP248" s="98"/>
      <c r="CQ248" s="98"/>
      <c r="CR248" s="98"/>
      <c r="CS248" s="98"/>
    </row>
    <row r="249" spans="1:97" s="4" customFormat="1" ht="18.75" customHeight="1" x14ac:dyDescent="0.2">
      <c r="A249" s="3">
        <f t="shared" si="81"/>
        <v>237</v>
      </c>
      <c r="B249" s="263"/>
      <c r="C249" s="263"/>
      <c r="D249" s="263"/>
      <c r="E249" s="259"/>
      <c r="F249" s="259"/>
      <c r="G249" s="43"/>
      <c r="H249" s="264"/>
      <c r="I249" s="261"/>
      <c r="J249" s="106"/>
      <c r="K249" s="247"/>
      <c r="L249" s="247"/>
      <c r="M249" s="247"/>
      <c r="N249" s="248" t="str">
        <f>IF(AND(K249&lt;&gt;"",L249&lt;&gt;"",J249&lt;&gt;""),ROUND(MIN(IF(OR(J249="OZZ",J249="ZZ"),5000,17300),TRUNC(0.75*(SUMIF($D$12:$D249,$D249,K$12:K249)+SUMIF($D$12:$D249,$D249,L$12:L249)),2)) - SUMIF($D$12:$D248,$D249,N$12:N248),2),"")</f>
        <v/>
      </c>
      <c r="O249" s="249" t="str">
        <f>IF(AND(K249&lt;&gt;"",L249&lt;&gt;"",M249&lt;&gt;"",J249&lt;&gt;"",AH249&lt;&gt;""),IF(OR(J249="OZZ",J249="ZZ"),ROUND(0-SUMIF($D$12:$D248,$D249,O$12:O248),2),IF(M249=0,0,ROUND(MIN(MIN(17300,TRUNC(0.75*(SUMIF($D$12:$D$2012,$D249,K$12:K$2012)+SUMIF($D$12:$D$2012,$D249,L$12:L$2012)),2)+SUMIF($D$12:$D249,$D249,AH$12:AH249))-SUMIF($D$12:$D248,$D249,O$12:O248)-SUMIF($D$12:$D$2012,$D249,N$12:N$2012),AH249),2))),"")</f>
        <v/>
      </c>
      <c r="P249" s="250" t="str">
        <f>IF(J249&lt;&gt;"",1000 - SUMIF($D$12:$D248,$D249,P$12:P248),"")</f>
        <v/>
      </c>
      <c r="Q249" s="106"/>
      <c r="R249" s="247"/>
      <c r="S249" s="247"/>
      <c r="T249" s="247"/>
      <c r="U249" s="248" t="str">
        <f>IF(AND(R249&lt;&gt;"",S249&lt;&gt;"",Q249&lt;&gt;""),ROUND(MIN(IF(OR(Q249="OZZ",Q249="ZZ"),5000,17300),TRUNC(0.75*(SUMIF($D$12:$D249,$D249,R$12:R249)+SUMIF($D$12:$D249,$D249,S$12:S249)),2)) - SUMIF($D$12:$D248,$D249,U$12:U248),2),"")</f>
        <v/>
      </c>
      <c r="V249" s="248" t="str">
        <f>IF(AND(R249&lt;&gt;"",S249&lt;&gt;"",T249&lt;&gt;"",Q249&lt;&gt;"",AL249&lt;&gt;""),IF(OR(Q249="OZZ",Q249="ZZ"),ROUND(0-SUMIF($D$12:$D248,$D249,V$12:V248),2),IF(T249=0,0,ROUND(MIN(MIN(17300,TRUNC(0.75*(SUMIF($D$12:$D$2012,$D249,R$12:R$2012)+SUMIF($D$12:$D$2012,$D249,S$12:S$2012)),2)+SUMIF($D$12:$D249,$D249,AL$12:AL249))-SUMIF($D$12:$D248,$D249,V$12:V248)-SUMIF($D$12:$D$2012,$D249,U$12:U$2012),AL249),2))),"")</f>
        <v/>
      </c>
      <c r="W249" s="250" t="str">
        <f>IF(Q249&lt;&gt;"",1000 - SUMIF($D$12:$D248,$D249,W$12:W248),"")</f>
        <v/>
      </c>
      <c r="X249" s="106"/>
      <c r="Y249" s="247"/>
      <c r="Z249" s="247"/>
      <c r="AA249" s="247"/>
      <c r="AB249" s="248" t="str">
        <f>IF(AND(Y249&lt;&gt;"",Z249&lt;&gt;"",X249&lt;&gt;""),ROUND(MIN(IF(OR(X249="OZZ",X249="ZZ"),5000,17300),TRUNC(0.75*(SUMIF($D$12:$D249,$D249,Y$12:Y249)+SUMIF($D$12:$D249,$D249,Z$12:Z249)),2)) - SUMIF($D$12:$D248,$D249,AB$12:AB248),2),"")</f>
        <v/>
      </c>
      <c r="AC249" s="251" t="str">
        <f>IF(AND(Y249&lt;&gt;"",Z249&lt;&gt;"",AA249&lt;&gt;"",X249&lt;&gt;"",AP249&lt;&gt;""),IF(OR(X249="OZZ",X249="ZZ"),ROUND(0-SUMIF($D$12:$D248,$D249,AC$12:AC248),2),IF(AA249=0,0,ROUND(MIN(MIN(17300,TRUNC(0.75*(SUMIF($D$12:$D$2012,$D249,Y$12:Y$2012)+SUMIF($D$12:$D$2012,$D249,Z$12:Z$2012)),2)+SUMIF($D$12:$D249,$D249,AP$12:AP249))-SUMIF($D$12:$D248,$D249,AC$12:AC248)-SUMIF($D$12:$D$2012,$D249,AB$12:AB$2012),AP249),2))),"")</f>
        <v/>
      </c>
      <c r="AD249" s="250" t="str">
        <f>IF(X249&lt;&gt;"",1000 - SUMIF($D$12:$D248,$D249,AD$12:AD248),"")</f>
        <v/>
      </c>
      <c r="AE249" s="252"/>
      <c r="AF249" s="253"/>
      <c r="AG249" s="254"/>
      <c r="AH249" s="255" t="str">
        <f t="shared" si="82"/>
        <v/>
      </c>
      <c r="AI249" s="256"/>
      <c r="AJ249" s="253"/>
      <c r="AK249" s="254"/>
      <c r="AL249" s="255" t="str">
        <f t="shared" si="83"/>
        <v/>
      </c>
      <c r="AM249" s="256"/>
      <c r="AN249" s="253"/>
      <c r="AO249" s="254"/>
      <c r="AP249" s="255" t="str">
        <f t="shared" si="63"/>
        <v/>
      </c>
      <c r="AQ249" s="116"/>
      <c r="AR249" s="116"/>
      <c r="AS249" s="117"/>
      <c r="AT249" s="118"/>
      <c r="AU249" s="119" t="str">
        <f>IF(D249&lt;&gt; "", IF(COUNTIF($D$12:$D249,$D249)&gt;1,0,IF(SUM(N249,U249,AB249)&gt;0,IF(AND(X249="",OR(Q249&lt;&gt;"",J249&lt;&gt;"")),IF(Q249&lt;&gt;"",Q249,IF(J249&lt;&gt;"",J249,0)),IF(AND(Q249&lt;&gt;"",J249&lt;&gt;"",Q249=J249),Q249,X249)),0)),"")</f>
        <v/>
      </c>
      <c r="AV249" s="119" t="str">
        <f>IF(D249&lt;&gt;"",IF(COUNTIF($D$12:$D249,$D249)&gt;1,0,IF(SUM(O249,V249,AC249)&gt;0,IF(AND(X249="",OR(Q249&lt;&gt;"",J249&lt;&gt;"")),IF(Q249&lt;&gt;"",Q249,IF(J249&lt;&gt;"",J249,0)),IF(AND(Q249&lt;&gt;"",J249&lt;&gt;"",Q249=J249),Q249,X249)),0)),"")</f>
        <v/>
      </c>
      <c r="AW249" s="119" t="str">
        <f>IF(D249&lt;&gt;"",IF(COUNTIF($D$12:$D249,$D249)&gt;1,0,IF(SUM(P249,W249,AD249)&gt;0,IF(AND(X249="",OR(Q249&lt;&gt;"",J249&lt;&gt;"")),IF(Q249&lt;&gt;"",Q249,IF(J249&lt;&gt;"",J249,0)),IF(AND(Q249&lt;&gt;"",J249&lt;&gt;"",Q249=J249),Q249,X249)),0)),"")</f>
        <v/>
      </c>
      <c r="AX249" s="118" t="str">
        <f t="shared" si="64"/>
        <v/>
      </c>
      <c r="AY249" s="118" t="str">
        <f t="shared" si="65"/>
        <v/>
      </c>
      <c r="AZ249" s="118" t="str">
        <f t="shared" si="66"/>
        <v/>
      </c>
      <c r="BA249" s="118" t="str">
        <f t="shared" si="67"/>
        <v/>
      </c>
      <c r="BB249" s="118" t="str">
        <f t="shared" si="68"/>
        <v/>
      </c>
      <c r="BC249" s="118" t="str">
        <f t="shared" si="69"/>
        <v/>
      </c>
      <c r="BD249" s="118" t="str">
        <f t="shared" si="70"/>
        <v/>
      </c>
      <c r="BE249" s="118" t="str">
        <f t="shared" si="71"/>
        <v/>
      </c>
      <c r="BF249" s="118" t="str">
        <f t="shared" si="72"/>
        <v/>
      </c>
      <c r="BG249" s="120"/>
      <c r="BH249" s="120" t="str">
        <f t="shared" si="73"/>
        <v/>
      </c>
      <c r="BI249" s="120" t="str">
        <f t="shared" si="74"/>
        <v/>
      </c>
      <c r="BJ249" s="121"/>
      <c r="BK249" s="120" t="str">
        <f t="shared" si="75"/>
        <v/>
      </c>
      <c r="BL249" s="120" t="str">
        <f t="shared" si="76"/>
        <v/>
      </c>
      <c r="BM249" s="120" t="str">
        <f t="shared" si="77"/>
        <v/>
      </c>
      <c r="BN249" s="120" t="str">
        <f t="shared" si="78"/>
        <v/>
      </c>
      <c r="BO249" s="120" t="str">
        <f t="shared" si="79"/>
        <v/>
      </c>
      <c r="BP249" s="120" t="str">
        <f t="shared" si="80"/>
        <v/>
      </c>
      <c r="BQ249" s="98"/>
      <c r="BR249" s="98"/>
      <c r="BS249" s="98"/>
      <c r="BT249" s="98"/>
      <c r="BU249" s="98"/>
      <c r="BV249" s="98"/>
      <c r="BW249" s="98"/>
      <c r="BX249" s="98"/>
      <c r="BY249" s="98"/>
      <c r="BZ249" s="98"/>
      <c r="CA249" s="98"/>
      <c r="CB249" s="98"/>
      <c r="CC249" s="98"/>
      <c r="CD249" s="98"/>
      <c r="CE249" s="98"/>
      <c r="CF249" s="98"/>
      <c r="CG249" s="98"/>
      <c r="CH249" s="98"/>
      <c r="CI249" s="98"/>
      <c r="CJ249" s="98"/>
      <c r="CK249" s="98"/>
      <c r="CL249" s="98"/>
      <c r="CM249" s="98"/>
      <c r="CN249" s="98"/>
      <c r="CO249" s="98"/>
      <c r="CP249" s="98"/>
      <c r="CQ249" s="98"/>
      <c r="CR249" s="98"/>
      <c r="CS249" s="98"/>
    </row>
    <row r="250" spans="1:97" s="4" customFormat="1" ht="18.75" customHeight="1" x14ac:dyDescent="0.2">
      <c r="A250" s="3">
        <f t="shared" si="81"/>
        <v>238</v>
      </c>
      <c r="B250" s="263"/>
      <c r="C250" s="263"/>
      <c r="D250" s="263"/>
      <c r="E250" s="259"/>
      <c r="F250" s="259"/>
      <c r="G250" s="43"/>
      <c r="H250" s="264"/>
      <c r="I250" s="261"/>
      <c r="J250" s="106"/>
      <c r="K250" s="247"/>
      <c r="L250" s="247"/>
      <c r="M250" s="247"/>
      <c r="N250" s="248" t="str">
        <f>IF(AND(K250&lt;&gt;"",L250&lt;&gt;"",J250&lt;&gt;""),ROUND(MIN(IF(OR(J250="OZZ",J250="ZZ"),5000,17300),TRUNC(0.75*(SUMIF($D$12:$D250,$D250,K$12:K250)+SUMIF($D$12:$D250,$D250,L$12:L250)),2)) - SUMIF($D$12:$D249,$D250,N$12:N249),2),"")</f>
        <v/>
      </c>
      <c r="O250" s="249" t="str">
        <f>IF(AND(K250&lt;&gt;"",L250&lt;&gt;"",M250&lt;&gt;"",J250&lt;&gt;"",AH250&lt;&gt;""),IF(OR(J250="OZZ",J250="ZZ"),ROUND(0-SUMIF($D$12:$D249,$D250,O$12:O249),2),IF(M250=0,0,ROUND(MIN(MIN(17300,TRUNC(0.75*(SUMIF($D$12:$D$2012,$D250,K$12:K$2012)+SUMIF($D$12:$D$2012,$D250,L$12:L$2012)),2)+SUMIF($D$12:$D250,$D250,AH$12:AH250))-SUMIF($D$12:$D249,$D250,O$12:O249)-SUMIF($D$12:$D$2012,$D250,N$12:N$2012),AH250),2))),"")</f>
        <v/>
      </c>
      <c r="P250" s="250" t="str">
        <f>IF(J250&lt;&gt;"",1000 - SUMIF($D$12:$D249,$D250,P$12:P249),"")</f>
        <v/>
      </c>
      <c r="Q250" s="106"/>
      <c r="R250" s="247"/>
      <c r="S250" s="247"/>
      <c r="T250" s="247"/>
      <c r="U250" s="248" t="str">
        <f>IF(AND(R250&lt;&gt;"",S250&lt;&gt;"",Q250&lt;&gt;""),ROUND(MIN(IF(OR(Q250="OZZ",Q250="ZZ"),5000,17300),TRUNC(0.75*(SUMIF($D$12:$D250,$D250,R$12:R250)+SUMIF($D$12:$D250,$D250,S$12:S250)),2)) - SUMIF($D$12:$D249,$D250,U$12:U249),2),"")</f>
        <v/>
      </c>
      <c r="V250" s="248" t="str">
        <f>IF(AND(R250&lt;&gt;"",S250&lt;&gt;"",T250&lt;&gt;"",Q250&lt;&gt;"",AL250&lt;&gt;""),IF(OR(Q250="OZZ",Q250="ZZ"),ROUND(0-SUMIF($D$12:$D249,$D250,V$12:V249),2),IF(T250=0,0,ROUND(MIN(MIN(17300,TRUNC(0.75*(SUMIF($D$12:$D$2012,$D250,R$12:R$2012)+SUMIF($D$12:$D$2012,$D250,S$12:S$2012)),2)+SUMIF($D$12:$D250,$D250,AL$12:AL250))-SUMIF($D$12:$D249,$D250,V$12:V249)-SUMIF($D$12:$D$2012,$D250,U$12:U$2012),AL250),2))),"")</f>
        <v/>
      </c>
      <c r="W250" s="250" t="str">
        <f>IF(Q250&lt;&gt;"",1000 - SUMIF($D$12:$D249,$D250,W$12:W249),"")</f>
        <v/>
      </c>
      <c r="X250" s="106"/>
      <c r="Y250" s="247"/>
      <c r="Z250" s="247"/>
      <c r="AA250" s="247"/>
      <c r="AB250" s="248" t="str">
        <f>IF(AND(Y250&lt;&gt;"",Z250&lt;&gt;"",X250&lt;&gt;""),ROUND(MIN(IF(OR(X250="OZZ",X250="ZZ"),5000,17300),TRUNC(0.75*(SUMIF($D$12:$D250,$D250,Y$12:Y250)+SUMIF($D$12:$D250,$D250,Z$12:Z250)),2)) - SUMIF($D$12:$D249,$D250,AB$12:AB249),2),"")</f>
        <v/>
      </c>
      <c r="AC250" s="251" t="str">
        <f>IF(AND(Y250&lt;&gt;"",Z250&lt;&gt;"",AA250&lt;&gt;"",X250&lt;&gt;"",AP250&lt;&gt;""),IF(OR(X250="OZZ",X250="ZZ"),ROUND(0-SUMIF($D$12:$D249,$D250,AC$12:AC249),2),IF(AA250=0,0,ROUND(MIN(MIN(17300,TRUNC(0.75*(SUMIF($D$12:$D$2012,$D250,Y$12:Y$2012)+SUMIF($D$12:$D$2012,$D250,Z$12:Z$2012)),2)+SUMIF($D$12:$D250,$D250,AP$12:AP250))-SUMIF($D$12:$D249,$D250,AC$12:AC249)-SUMIF($D$12:$D$2012,$D250,AB$12:AB$2012),AP250),2))),"")</f>
        <v/>
      </c>
      <c r="AD250" s="250" t="str">
        <f>IF(X250&lt;&gt;"",1000 - SUMIF($D$12:$D249,$D250,AD$12:AD249),"")</f>
        <v/>
      </c>
      <c r="AE250" s="252"/>
      <c r="AF250" s="253"/>
      <c r="AG250" s="254"/>
      <c r="AH250" s="255" t="str">
        <f t="shared" si="82"/>
        <v/>
      </c>
      <c r="AI250" s="256"/>
      <c r="AJ250" s="253"/>
      <c r="AK250" s="254"/>
      <c r="AL250" s="255" t="str">
        <f t="shared" si="83"/>
        <v/>
      </c>
      <c r="AM250" s="256"/>
      <c r="AN250" s="253"/>
      <c r="AO250" s="254"/>
      <c r="AP250" s="255" t="str">
        <f t="shared" si="63"/>
        <v/>
      </c>
      <c r="AQ250" s="116"/>
      <c r="AR250" s="116"/>
      <c r="AS250" s="117"/>
      <c r="AT250" s="118"/>
      <c r="AU250" s="119" t="str">
        <f>IF(D250&lt;&gt; "", IF(COUNTIF($D$12:$D250,$D250)&gt;1,0,IF(SUM(N250,U250,AB250)&gt;0,IF(AND(X250="",OR(Q250&lt;&gt;"",J250&lt;&gt;"")),IF(Q250&lt;&gt;"",Q250,IF(J250&lt;&gt;"",J250,0)),IF(AND(Q250&lt;&gt;"",J250&lt;&gt;"",Q250=J250),Q250,X250)),0)),"")</f>
        <v/>
      </c>
      <c r="AV250" s="119" t="str">
        <f>IF(D250&lt;&gt;"",IF(COUNTIF($D$12:$D250,$D250)&gt;1,0,IF(SUM(O250,V250,AC250)&gt;0,IF(AND(X250="",OR(Q250&lt;&gt;"",J250&lt;&gt;"")),IF(Q250&lt;&gt;"",Q250,IF(J250&lt;&gt;"",J250,0)),IF(AND(Q250&lt;&gt;"",J250&lt;&gt;"",Q250=J250),Q250,X250)),0)),"")</f>
        <v/>
      </c>
      <c r="AW250" s="119" t="str">
        <f>IF(D250&lt;&gt;"",IF(COUNTIF($D$12:$D250,$D250)&gt;1,0,IF(SUM(P250,W250,AD250)&gt;0,IF(AND(X250="",OR(Q250&lt;&gt;"",J250&lt;&gt;"")),IF(Q250&lt;&gt;"",Q250,IF(J250&lt;&gt;"",J250,0)),IF(AND(Q250&lt;&gt;"",J250&lt;&gt;"",Q250=J250),Q250,X250)),0)),"")</f>
        <v/>
      </c>
      <c r="AX250" s="118" t="str">
        <f t="shared" si="64"/>
        <v/>
      </c>
      <c r="AY250" s="118" t="str">
        <f t="shared" si="65"/>
        <v/>
      </c>
      <c r="AZ250" s="118" t="str">
        <f t="shared" si="66"/>
        <v/>
      </c>
      <c r="BA250" s="118" t="str">
        <f t="shared" si="67"/>
        <v/>
      </c>
      <c r="BB250" s="118" t="str">
        <f t="shared" si="68"/>
        <v/>
      </c>
      <c r="BC250" s="118" t="str">
        <f t="shared" si="69"/>
        <v/>
      </c>
      <c r="BD250" s="118" t="str">
        <f t="shared" si="70"/>
        <v/>
      </c>
      <c r="BE250" s="118" t="str">
        <f t="shared" si="71"/>
        <v/>
      </c>
      <c r="BF250" s="118" t="str">
        <f t="shared" si="72"/>
        <v/>
      </c>
      <c r="BG250" s="120"/>
      <c r="BH250" s="120" t="str">
        <f t="shared" si="73"/>
        <v/>
      </c>
      <c r="BI250" s="120" t="str">
        <f t="shared" si="74"/>
        <v/>
      </c>
      <c r="BJ250" s="121"/>
      <c r="BK250" s="120" t="str">
        <f t="shared" si="75"/>
        <v/>
      </c>
      <c r="BL250" s="120" t="str">
        <f t="shared" si="76"/>
        <v/>
      </c>
      <c r="BM250" s="120" t="str">
        <f t="shared" si="77"/>
        <v/>
      </c>
      <c r="BN250" s="120" t="str">
        <f t="shared" si="78"/>
        <v/>
      </c>
      <c r="BO250" s="120" t="str">
        <f t="shared" si="79"/>
        <v/>
      </c>
      <c r="BP250" s="120" t="str">
        <f t="shared" si="80"/>
        <v/>
      </c>
      <c r="BQ250" s="98"/>
      <c r="BR250" s="98"/>
      <c r="BS250" s="98"/>
      <c r="BT250" s="98"/>
      <c r="BU250" s="98"/>
      <c r="BV250" s="98"/>
      <c r="BW250" s="98"/>
      <c r="BX250" s="98"/>
      <c r="BY250" s="98"/>
      <c r="BZ250" s="98"/>
      <c r="CA250" s="98"/>
      <c r="CB250" s="98"/>
      <c r="CC250" s="98"/>
      <c r="CD250" s="98"/>
      <c r="CE250" s="98"/>
      <c r="CF250" s="98"/>
      <c r="CG250" s="98"/>
      <c r="CH250" s="98"/>
      <c r="CI250" s="98"/>
      <c r="CJ250" s="98"/>
      <c r="CK250" s="98"/>
      <c r="CL250" s="98"/>
      <c r="CM250" s="98"/>
      <c r="CN250" s="98"/>
      <c r="CO250" s="98"/>
      <c r="CP250" s="98"/>
      <c r="CQ250" s="98"/>
      <c r="CR250" s="98"/>
      <c r="CS250" s="98"/>
    </row>
    <row r="251" spans="1:97" s="4" customFormat="1" ht="18.75" customHeight="1" x14ac:dyDescent="0.2">
      <c r="A251" s="3">
        <f t="shared" si="81"/>
        <v>239</v>
      </c>
      <c r="B251" s="263"/>
      <c r="C251" s="263"/>
      <c r="D251" s="263"/>
      <c r="E251" s="259"/>
      <c r="F251" s="259"/>
      <c r="G251" s="43"/>
      <c r="H251" s="264"/>
      <c r="I251" s="261"/>
      <c r="J251" s="106"/>
      <c r="K251" s="247"/>
      <c r="L251" s="247"/>
      <c r="M251" s="247"/>
      <c r="N251" s="248" t="str">
        <f>IF(AND(K251&lt;&gt;"",L251&lt;&gt;"",J251&lt;&gt;""),ROUND(MIN(IF(OR(J251="OZZ",J251="ZZ"),5000,17300),TRUNC(0.75*(SUMIF($D$12:$D251,$D251,K$12:K251)+SUMIF($D$12:$D251,$D251,L$12:L251)),2)) - SUMIF($D$12:$D250,$D251,N$12:N250),2),"")</f>
        <v/>
      </c>
      <c r="O251" s="249" t="str">
        <f>IF(AND(K251&lt;&gt;"",L251&lt;&gt;"",M251&lt;&gt;"",J251&lt;&gt;"",AH251&lt;&gt;""),IF(OR(J251="OZZ",J251="ZZ"),ROUND(0-SUMIF($D$12:$D250,$D251,O$12:O250),2),IF(M251=0,0,ROUND(MIN(MIN(17300,TRUNC(0.75*(SUMIF($D$12:$D$2012,$D251,K$12:K$2012)+SUMIF($D$12:$D$2012,$D251,L$12:L$2012)),2)+SUMIF($D$12:$D251,$D251,AH$12:AH251))-SUMIF($D$12:$D250,$D251,O$12:O250)-SUMIF($D$12:$D$2012,$D251,N$12:N$2012),AH251),2))),"")</f>
        <v/>
      </c>
      <c r="P251" s="250" t="str">
        <f>IF(J251&lt;&gt;"",1000 - SUMIF($D$12:$D250,$D251,P$12:P250),"")</f>
        <v/>
      </c>
      <c r="Q251" s="106"/>
      <c r="R251" s="247"/>
      <c r="S251" s="247"/>
      <c r="T251" s="247"/>
      <c r="U251" s="248" t="str">
        <f>IF(AND(R251&lt;&gt;"",S251&lt;&gt;"",Q251&lt;&gt;""),ROUND(MIN(IF(OR(Q251="OZZ",Q251="ZZ"),5000,17300),TRUNC(0.75*(SUMIF($D$12:$D251,$D251,R$12:R251)+SUMIF($D$12:$D251,$D251,S$12:S251)),2)) - SUMIF($D$12:$D250,$D251,U$12:U250),2),"")</f>
        <v/>
      </c>
      <c r="V251" s="248" t="str">
        <f>IF(AND(R251&lt;&gt;"",S251&lt;&gt;"",T251&lt;&gt;"",Q251&lt;&gt;"",AL251&lt;&gt;""),IF(OR(Q251="OZZ",Q251="ZZ"),ROUND(0-SUMIF($D$12:$D250,$D251,V$12:V250),2),IF(T251=0,0,ROUND(MIN(MIN(17300,TRUNC(0.75*(SUMIF($D$12:$D$2012,$D251,R$12:R$2012)+SUMIF($D$12:$D$2012,$D251,S$12:S$2012)),2)+SUMIF($D$12:$D251,$D251,AL$12:AL251))-SUMIF($D$12:$D250,$D251,V$12:V250)-SUMIF($D$12:$D$2012,$D251,U$12:U$2012),AL251),2))),"")</f>
        <v/>
      </c>
      <c r="W251" s="250" t="str">
        <f>IF(Q251&lt;&gt;"",1000 - SUMIF($D$12:$D250,$D251,W$12:W250),"")</f>
        <v/>
      </c>
      <c r="X251" s="106"/>
      <c r="Y251" s="247"/>
      <c r="Z251" s="247"/>
      <c r="AA251" s="247"/>
      <c r="AB251" s="248" t="str">
        <f>IF(AND(Y251&lt;&gt;"",Z251&lt;&gt;"",X251&lt;&gt;""),ROUND(MIN(IF(OR(X251="OZZ",X251="ZZ"),5000,17300),TRUNC(0.75*(SUMIF($D$12:$D251,$D251,Y$12:Y251)+SUMIF($D$12:$D251,$D251,Z$12:Z251)),2)) - SUMIF($D$12:$D250,$D251,AB$12:AB250),2),"")</f>
        <v/>
      </c>
      <c r="AC251" s="251" t="str">
        <f>IF(AND(Y251&lt;&gt;"",Z251&lt;&gt;"",AA251&lt;&gt;"",X251&lt;&gt;"",AP251&lt;&gt;""),IF(OR(X251="OZZ",X251="ZZ"),ROUND(0-SUMIF($D$12:$D250,$D251,AC$12:AC250),2),IF(AA251=0,0,ROUND(MIN(MIN(17300,TRUNC(0.75*(SUMIF($D$12:$D$2012,$D251,Y$12:Y$2012)+SUMIF($D$12:$D$2012,$D251,Z$12:Z$2012)),2)+SUMIF($D$12:$D251,$D251,AP$12:AP251))-SUMIF($D$12:$D250,$D251,AC$12:AC250)-SUMIF($D$12:$D$2012,$D251,AB$12:AB$2012),AP251),2))),"")</f>
        <v/>
      </c>
      <c r="AD251" s="250" t="str">
        <f>IF(X251&lt;&gt;"",1000 - SUMIF($D$12:$D250,$D251,AD$12:AD250),"")</f>
        <v/>
      </c>
      <c r="AE251" s="252"/>
      <c r="AF251" s="253"/>
      <c r="AG251" s="254"/>
      <c r="AH251" s="255" t="str">
        <f t="shared" si="82"/>
        <v/>
      </c>
      <c r="AI251" s="256"/>
      <c r="AJ251" s="253"/>
      <c r="AK251" s="254"/>
      <c r="AL251" s="255" t="str">
        <f t="shared" si="83"/>
        <v/>
      </c>
      <c r="AM251" s="256"/>
      <c r="AN251" s="253"/>
      <c r="AO251" s="254"/>
      <c r="AP251" s="255" t="str">
        <f t="shared" si="63"/>
        <v/>
      </c>
      <c r="AQ251" s="116"/>
      <c r="AR251" s="116"/>
      <c r="AS251" s="117"/>
      <c r="AT251" s="118"/>
      <c r="AU251" s="119" t="str">
        <f>IF(D251&lt;&gt; "", IF(COUNTIF($D$12:$D251,$D251)&gt;1,0,IF(SUM(N251,U251,AB251)&gt;0,IF(AND(X251="",OR(Q251&lt;&gt;"",J251&lt;&gt;"")),IF(Q251&lt;&gt;"",Q251,IF(J251&lt;&gt;"",J251,0)),IF(AND(Q251&lt;&gt;"",J251&lt;&gt;"",Q251=J251),Q251,X251)),0)),"")</f>
        <v/>
      </c>
      <c r="AV251" s="119" t="str">
        <f>IF(D251&lt;&gt;"",IF(COUNTIF($D$12:$D251,$D251)&gt;1,0,IF(SUM(O251,V251,AC251)&gt;0,IF(AND(X251="",OR(Q251&lt;&gt;"",J251&lt;&gt;"")),IF(Q251&lt;&gt;"",Q251,IF(J251&lt;&gt;"",J251,0)),IF(AND(Q251&lt;&gt;"",J251&lt;&gt;"",Q251=J251),Q251,X251)),0)),"")</f>
        <v/>
      </c>
      <c r="AW251" s="119" t="str">
        <f>IF(D251&lt;&gt;"",IF(COUNTIF($D$12:$D251,$D251)&gt;1,0,IF(SUM(P251,W251,AD251)&gt;0,IF(AND(X251="",OR(Q251&lt;&gt;"",J251&lt;&gt;"")),IF(Q251&lt;&gt;"",Q251,IF(J251&lt;&gt;"",J251,0)),IF(AND(Q251&lt;&gt;"",J251&lt;&gt;"",Q251=J251),Q251,X251)),0)),"")</f>
        <v/>
      </c>
      <c r="AX251" s="118" t="str">
        <f t="shared" si="64"/>
        <v/>
      </c>
      <c r="AY251" s="118" t="str">
        <f t="shared" si="65"/>
        <v/>
      </c>
      <c r="AZ251" s="118" t="str">
        <f t="shared" si="66"/>
        <v/>
      </c>
      <c r="BA251" s="118" t="str">
        <f t="shared" si="67"/>
        <v/>
      </c>
      <c r="BB251" s="118" t="str">
        <f t="shared" si="68"/>
        <v/>
      </c>
      <c r="BC251" s="118" t="str">
        <f t="shared" si="69"/>
        <v/>
      </c>
      <c r="BD251" s="118" t="str">
        <f t="shared" si="70"/>
        <v/>
      </c>
      <c r="BE251" s="118" t="str">
        <f t="shared" si="71"/>
        <v/>
      </c>
      <c r="BF251" s="118" t="str">
        <f t="shared" si="72"/>
        <v/>
      </c>
      <c r="BG251" s="120"/>
      <c r="BH251" s="120" t="str">
        <f t="shared" si="73"/>
        <v/>
      </c>
      <c r="BI251" s="120" t="str">
        <f t="shared" si="74"/>
        <v/>
      </c>
      <c r="BJ251" s="121"/>
      <c r="BK251" s="120" t="str">
        <f t="shared" si="75"/>
        <v/>
      </c>
      <c r="BL251" s="120" t="str">
        <f t="shared" si="76"/>
        <v/>
      </c>
      <c r="BM251" s="120" t="str">
        <f t="shared" si="77"/>
        <v/>
      </c>
      <c r="BN251" s="120" t="str">
        <f t="shared" si="78"/>
        <v/>
      </c>
      <c r="BO251" s="120" t="str">
        <f t="shared" si="79"/>
        <v/>
      </c>
      <c r="BP251" s="120" t="str">
        <f t="shared" si="80"/>
        <v/>
      </c>
      <c r="BQ251" s="98"/>
      <c r="BR251" s="98"/>
      <c r="BS251" s="98"/>
      <c r="BT251" s="98"/>
      <c r="BU251" s="98"/>
      <c r="BV251" s="98"/>
      <c r="BW251" s="98"/>
      <c r="BX251" s="98"/>
      <c r="BY251" s="98"/>
      <c r="BZ251" s="98"/>
      <c r="CA251" s="98"/>
      <c r="CB251" s="98"/>
      <c r="CC251" s="98"/>
      <c r="CD251" s="98"/>
      <c r="CE251" s="98"/>
      <c r="CF251" s="98"/>
      <c r="CG251" s="98"/>
      <c r="CH251" s="98"/>
      <c r="CI251" s="98"/>
      <c r="CJ251" s="98"/>
      <c r="CK251" s="98"/>
      <c r="CL251" s="98"/>
      <c r="CM251" s="98"/>
      <c r="CN251" s="98"/>
      <c r="CO251" s="98"/>
      <c r="CP251" s="98"/>
      <c r="CQ251" s="98"/>
      <c r="CR251" s="98"/>
      <c r="CS251" s="98"/>
    </row>
    <row r="252" spans="1:97" s="4" customFormat="1" ht="18.75" customHeight="1" x14ac:dyDescent="0.2">
      <c r="A252" s="3">
        <f t="shared" si="81"/>
        <v>240</v>
      </c>
      <c r="B252" s="263"/>
      <c r="C252" s="263"/>
      <c r="D252" s="263"/>
      <c r="E252" s="259"/>
      <c r="F252" s="259"/>
      <c r="G252" s="43"/>
      <c r="H252" s="264"/>
      <c r="I252" s="261"/>
      <c r="J252" s="106"/>
      <c r="K252" s="247"/>
      <c r="L252" s="247"/>
      <c r="M252" s="247"/>
      <c r="N252" s="248" t="str">
        <f>IF(AND(K252&lt;&gt;"",L252&lt;&gt;"",J252&lt;&gt;""),ROUND(MIN(IF(OR(J252="OZZ",J252="ZZ"),5000,17300),TRUNC(0.75*(SUMIF($D$12:$D252,$D252,K$12:K252)+SUMIF($D$12:$D252,$D252,L$12:L252)),2)) - SUMIF($D$12:$D251,$D252,N$12:N251),2),"")</f>
        <v/>
      </c>
      <c r="O252" s="249" t="str">
        <f>IF(AND(K252&lt;&gt;"",L252&lt;&gt;"",M252&lt;&gt;"",J252&lt;&gt;"",AH252&lt;&gt;""),IF(OR(J252="OZZ",J252="ZZ"),ROUND(0-SUMIF($D$12:$D251,$D252,O$12:O251),2),IF(M252=0,0,ROUND(MIN(MIN(17300,TRUNC(0.75*(SUMIF($D$12:$D$2012,$D252,K$12:K$2012)+SUMIF($D$12:$D$2012,$D252,L$12:L$2012)),2)+SUMIF($D$12:$D252,$D252,AH$12:AH252))-SUMIF($D$12:$D251,$D252,O$12:O251)-SUMIF($D$12:$D$2012,$D252,N$12:N$2012),AH252),2))),"")</f>
        <v/>
      </c>
      <c r="P252" s="250" t="str">
        <f>IF(J252&lt;&gt;"",1000 - SUMIF($D$12:$D251,$D252,P$12:P251),"")</f>
        <v/>
      </c>
      <c r="Q252" s="106"/>
      <c r="R252" s="247"/>
      <c r="S252" s="247"/>
      <c r="T252" s="247"/>
      <c r="U252" s="248" t="str">
        <f>IF(AND(R252&lt;&gt;"",S252&lt;&gt;"",Q252&lt;&gt;""),ROUND(MIN(IF(OR(Q252="OZZ",Q252="ZZ"),5000,17300),TRUNC(0.75*(SUMIF($D$12:$D252,$D252,R$12:R252)+SUMIF($D$12:$D252,$D252,S$12:S252)),2)) - SUMIF($D$12:$D251,$D252,U$12:U251),2),"")</f>
        <v/>
      </c>
      <c r="V252" s="248" t="str">
        <f>IF(AND(R252&lt;&gt;"",S252&lt;&gt;"",T252&lt;&gt;"",Q252&lt;&gt;"",AL252&lt;&gt;""),IF(OR(Q252="OZZ",Q252="ZZ"),ROUND(0-SUMIF($D$12:$D251,$D252,V$12:V251),2),IF(T252=0,0,ROUND(MIN(MIN(17300,TRUNC(0.75*(SUMIF($D$12:$D$2012,$D252,R$12:R$2012)+SUMIF($D$12:$D$2012,$D252,S$12:S$2012)),2)+SUMIF($D$12:$D252,$D252,AL$12:AL252))-SUMIF($D$12:$D251,$D252,V$12:V251)-SUMIF($D$12:$D$2012,$D252,U$12:U$2012),AL252),2))),"")</f>
        <v/>
      </c>
      <c r="W252" s="250" t="str">
        <f>IF(Q252&lt;&gt;"",1000 - SUMIF($D$12:$D251,$D252,W$12:W251),"")</f>
        <v/>
      </c>
      <c r="X252" s="106"/>
      <c r="Y252" s="247"/>
      <c r="Z252" s="247"/>
      <c r="AA252" s="247"/>
      <c r="AB252" s="248" t="str">
        <f>IF(AND(Y252&lt;&gt;"",Z252&lt;&gt;"",X252&lt;&gt;""),ROUND(MIN(IF(OR(X252="OZZ",X252="ZZ"),5000,17300),TRUNC(0.75*(SUMIF($D$12:$D252,$D252,Y$12:Y252)+SUMIF($D$12:$D252,$D252,Z$12:Z252)),2)) - SUMIF($D$12:$D251,$D252,AB$12:AB251),2),"")</f>
        <v/>
      </c>
      <c r="AC252" s="251" t="str">
        <f>IF(AND(Y252&lt;&gt;"",Z252&lt;&gt;"",AA252&lt;&gt;"",X252&lt;&gt;"",AP252&lt;&gt;""),IF(OR(X252="OZZ",X252="ZZ"),ROUND(0-SUMIF($D$12:$D251,$D252,AC$12:AC251),2),IF(AA252=0,0,ROUND(MIN(MIN(17300,TRUNC(0.75*(SUMIF($D$12:$D$2012,$D252,Y$12:Y$2012)+SUMIF($D$12:$D$2012,$D252,Z$12:Z$2012)),2)+SUMIF($D$12:$D252,$D252,AP$12:AP252))-SUMIF($D$12:$D251,$D252,AC$12:AC251)-SUMIF($D$12:$D$2012,$D252,AB$12:AB$2012),AP252),2))),"")</f>
        <v/>
      </c>
      <c r="AD252" s="250" t="str">
        <f>IF(X252&lt;&gt;"",1000 - SUMIF($D$12:$D251,$D252,AD$12:AD251),"")</f>
        <v/>
      </c>
      <c r="AE252" s="252"/>
      <c r="AF252" s="253"/>
      <c r="AG252" s="254"/>
      <c r="AH252" s="255" t="str">
        <f t="shared" si="82"/>
        <v/>
      </c>
      <c r="AI252" s="256"/>
      <c r="AJ252" s="253"/>
      <c r="AK252" s="254"/>
      <c r="AL252" s="255" t="str">
        <f t="shared" si="83"/>
        <v/>
      </c>
      <c r="AM252" s="256"/>
      <c r="AN252" s="253"/>
      <c r="AO252" s="254"/>
      <c r="AP252" s="255" t="str">
        <f t="shared" si="63"/>
        <v/>
      </c>
      <c r="AQ252" s="116"/>
      <c r="AR252" s="116"/>
      <c r="AS252" s="117"/>
      <c r="AT252" s="118"/>
      <c r="AU252" s="119" t="str">
        <f>IF(D252&lt;&gt; "", IF(COUNTIF($D$12:$D252,$D252)&gt;1,0,IF(SUM(N252,U252,AB252)&gt;0,IF(AND(X252="",OR(Q252&lt;&gt;"",J252&lt;&gt;"")),IF(Q252&lt;&gt;"",Q252,IF(J252&lt;&gt;"",J252,0)),IF(AND(Q252&lt;&gt;"",J252&lt;&gt;"",Q252=J252),Q252,X252)),0)),"")</f>
        <v/>
      </c>
      <c r="AV252" s="119" t="str">
        <f>IF(D252&lt;&gt;"",IF(COUNTIF($D$12:$D252,$D252)&gt;1,0,IF(SUM(O252,V252,AC252)&gt;0,IF(AND(X252="",OR(Q252&lt;&gt;"",J252&lt;&gt;"")),IF(Q252&lt;&gt;"",Q252,IF(J252&lt;&gt;"",J252,0)),IF(AND(Q252&lt;&gt;"",J252&lt;&gt;"",Q252=J252),Q252,X252)),0)),"")</f>
        <v/>
      </c>
      <c r="AW252" s="119" t="str">
        <f>IF(D252&lt;&gt;"",IF(COUNTIF($D$12:$D252,$D252)&gt;1,0,IF(SUM(P252,W252,AD252)&gt;0,IF(AND(X252="",OR(Q252&lt;&gt;"",J252&lt;&gt;"")),IF(Q252&lt;&gt;"",Q252,IF(J252&lt;&gt;"",J252,0)),IF(AND(Q252&lt;&gt;"",J252&lt;&gt;"",Q252=J252),Q252,X252)),0)),"")</f>
        <v/>
      </c>
      <c r="AX252" s="118" t="str">
        <f t="shared" si="64"/>
        <v/>
      </c>
      <c r="AY252" s="118" t="str">
        <f t="shared" si="65"/>
        <v/>
      </c>
      <c r="AZ252" s="118" t="str">
        <f t="shared" si="66"/>
        <v/>
      </c>
      <c r="BA252" s="118" t="str">
        <f t="shared" si="67"/>
        <v/>
      </c>
      <c r="BB252" s="118" t="str">
        <f t="shared" si="68"/>
        <v/>
      </c>
      <c r="BC252" s="118" t="str">
        <f t="shared" si="69"/>
        <v/>
      </c>
      <c r="BD252" s="118" t="str">
        <f t="shared" si="70"/>
        <v/>
      </c>
      <c r="BE252" s="118" t="str">
        <f t="shared" si="71"/>
        <v/>
      </c>
      <c r="BF252" s="118" t="str">
        <f t="shared" si="72"/>
        <v/>
      </c>
      <c r="BG252" s="120"/>
      <c r="BH252" s="120" t="str">
        <f t="shared" si="73"/>
        <v/>
      </c>
      <c r="BI252" s="120" t="str">
        <f t="shared" si="74"/>
        <v/>
      </c>
      <c r="BJ252" s="121"/>
      <c r="BK252" s="120" t="str">
        <f t="shared" si="75"/>
        <v/>
      </c>
      <c r="BL252" s="120" t="str">
        <f t="shared" si="76"/>
        <v/>
      </c>
      <c r="BM252" s="120" t="str">
        <f t="shared" si="77"/>
        <v/>
      </c>
      <c r="BN252" s="120" t="str">
        <f t="shared" si="78"/>
        <v/>
      </c>
      <c r="BO252" s="120" t="str">
        <f t="shared" si="79"/>
        <v/>
      </c>
      <c r="BP252" s="120" t="str">
        <f t="shared" si="80"/>
        <v/>
      </c>
      <c r="BQ252" s="98"/>
      <c r="BR252" s="98"/>
      <c r="BS252" s="98"/>
      <c r="BT252" s="98"/>
      <c r="BU252" s="98"/>
      <c r="BV252" s="98"/>
      <c r="BW252" s="98"/>
      <c r="BX252" s="98"/>
      <c r="BY252" s="98"/>
      <c r="BZ252" s="98"/>
      <c r="CA252" s="98"/>
      <c r="CB252" s="98"/>
      <c r="CC252" s="98"/>
      <c r="CD252" s="98"/>
      <c r="CE252" s="98"/>
      <c r="CF252" s="98"/>
      <c r="CG252" s="98"/>
      <c r="CH252" s="98"/>
      <c r="CI252" s="98"/>
      <c r="CJ252" s="98"/>
      <c r="CK252" s="98"/>
      <c r="CL252" s="98"/>
      <c r="CM252" s="98"/>
      <c r="CN252" s="98"/>
      <c r="CO252" s="98"/>
      <c r="CP252" s="98"/>
      <c r="CQ252" s="98"/>
      <c r="CR252" s="98"/>
      <c r="CS252" s="98"/>
    </row>
    <row r="253" spans="1:97" s="4" customFormat="1" ht="18.75" customHeight="1" x14ac:dyDescent="0.2">
      <c r="A253" s="3">
        <f t="shared" si="81"/>
        <v>241</v>
      </c>
      <c r="B253" s="263"/>
      <c r="C253" s="263"/>
      <c r="D253" s="263"/>
      <c r="E253" s="259"/>
      <c r="F253" s="259"/>
      <c r="G253" s="43"/>
      <c r="H253" s="264"/>
      <c r="I253" s="261"/>
      <c r="J253" s="106"/>
      <c r="K253" s="247"/>
      <c r="L253" s="247"/>
      <c r="M253" s="247"/>
      <c r="N253" s="248" t="str">
        <f>IF(AND(K253&lt;&gt;"",L253&lt;&gt;"",J253&lt;&gt;""),ROUND(MIN(IF(OR(J253="OZZ",J253="ZZ"),5000,17300),TRUNC(0.75*(SUMIF($D$12:$D253,$D253,K$12:K253)+SUMIF($D$12:$D253,$D253,L$12:L253)),2)) - SUMIF($D$12:$D252,$D253,N$12:N252),2),"")</f>
        <v/>
      </c>
      <c r="O253" s="249" t="str">
        <f>IF(AND(K253&lt;&gt;"",L253&lt;&gt;"",M253&lt;&gt;"",J253&lt;&gt;"",AH253&lt;&gt;""),IF(OR(J253="OZZ",J253="ZZ"),ROUND(0-SUMIF($D$12:$D252,$D253,O$12:O252),2),IF(M253=0,0,ROUND(MIN(MIN(17300,TRUNC(0.75*(SUMIF($D$12:$D$2012,$D253,K$12:K$2012)+SUMIF($D$12:$D$2012,$D253,L$12:L$2012)),2)+SUMIF($D$12:$D253,$D253,AH$12:AH253))-SUMIF($D$12:$D252,$D253,O$12:O252)-SUMIF($D$12:$D$2012,$D253,N$12:N$2012),AH253),2))),"")</f>
        <v/>
      </c>
      <c r="P253" s="250" t="str">
        <f>IF(J253&lt;&gt;"",1000 - SUMIF($D$12:$D252,$D253,P$12:P252),"")</f>
        <v/>
      </c>
      <c r="Q253" s="106"/>
      <c r="R253" s="247"/>
      <c r="S253" s="247"/>
      <c r="T253" s="247"/>
      <c r="U253" s="248" t="str">
        <f>IF(AND(R253&lt;&gt;"",S253&lt;&gt;"",Q253&lt;&gt;""),ROUND(MIN(IF(OR(Q253="OZZ",Q253="ZZ"),5000,17300),TRUNC(0.75*(SUMIF($D$12:$D253,$D253,R$12:R253)+SUMIF($D$12:$D253,$D253,S$12:S253)),2)) - SUMIF($D$12:$D252,$D253,U$12:U252),2),"")</f>
        <v/>
      </c>
      <c r="V253" s="248" t="str">
        <f>IF(AND(R253&lt;&gt;"",S253&lt;&gt;"",T253&lt;&gt;"",Q253&lt;&gt;"",AL253&lt;&gt;""),IF(OR(Q253="OZZ",Q253="ZZ"),ROUND(0-SUMIF($D$12:$D252,$D253,V$12:V252),2),IF(T253=0,0,ROUND(MIN(MIN(17300,TRUNC(0.75*(SUMIF($D$12:$D$2012,$D253,R$12:R$2012)+SUMIF($D$12:$D$2012,$D253,S$12:S$2012)),2)+SUMIF($D$12:$D253,$D253,AL$12:AL253))-SUMIF($D$12:$D252,$D253,V$12:V252)-SUMIF($D$12:$D$2012,$D253,U$12:U$2012),AL253),2))),"")</f>
        <v/>
      </c>
      <c r="W253" s="250" t="str">
        <f>IF(Q253&lt;&gt;"",1000 - SUMIF($D$12:$D252,$D253,W$12:W252),"")</f>
        <v/>
      </c>
      <c r="X253" s="106"/>
      <c r="Y253" s="247"/>
      <c r="Z253" s="247"/>
      <c r="AA253" s="247"/>
      <c r="AB253" s="248" t="str">
        <f>IF(AND(Y253&lt;&gt;"",Z253&lt;&gt;"",X253&lt;&gt;""),ROUND(MIN(IF(OR(X253="OZZ",X253="ZZ"),5000,17300),TRUNC(0.75*(SUMIF($D$12:$D253,$D253,Y$12:Y253)+SUMIF($D$12:$D253,$D253,Z$12:Z253)),2)) - SUMIF($D$12:$D252,$D253,AB$12:AB252),2),"")</f>
        <v/>
      </c>
      <c r="AC253" s="251" t="str">
        <f>IF(AND(Y253&lt;&gt;"",Z253&lt;&gt;"",AA253&lt;&gt;"",X253&lt;&gt;"",AP253&lt;&gt;""),IF(OR(X253="OZZ",X253="ZZ"),ROUND(0-SUMIF($D$12:$D252,$D253,AC$12:AC252),2),IF(AA253=0,0,ROUND(MIN(MIN(17300,TRUNC(0.75*(SUMIF($D$12:$D$2012,$D253,Y$12:Y$2012)+SUMIF($D$12:$D$2012,$D253,Z$12:Z$2012)),2)+SUMIF($D$12:$D253,$D253,AP$12:AP253))-SUMIF($D$12:$D252,$D253,AC$12:AC252)-SUMIF($D$12:$D$2012,$D253,AB$12:AB$2012),AP253),2))),"")</f>
        <v/>
      </c>
      <c r="AD253" s="250" t="str">
        <f>IF(X253&lt;&gt;"",1000 - SUMIF($D$12:$D252,$D253,AD$12:AD252),"")</f>
        <v/>
      </c>
      <c r="AE253" s="252"/>
      <c r="AF253" s="253"/>
      <c r="AG253" s="254"/>
      <c r="AH253" s="255" t="str">
        <f t="shared" si="82"/>
        <v/>
      </c>
      <c r="AI253" s="256"/>
      <c r="AJ253" s="253"/>
      <c r="AK253" s="254"/>
      <c r="AL253" s="255" t="str">
        <f t="shared" si="83"/>
        <v/>
      </c>
      <c r="AM253" s="256"/>
      <c r="AN253" s="253"/>
      <c r="AO253" s="254"/>
      <c r="AP253" s="255" t="str">
        <f t="shared" si="63"/>
        <v/>
      </c>
      <c r="AQ253" s="116"/>
      <c r="AR253" s="116"/>
      <c r="AS253" s="117"/>
      <c r="AT253" s="118"/>
      <c r="AU253" s="119" t="str">
        <f>IF(D253&lt;&gt; "", IF(COUNTIF($D$12:$D253,$D253)&gt;1,0,IF(SUM(N253,U253,AB253)&gt;0,IF(AND(X253="",OR(Q253&lt;&gt;"",J253&lt;&gt;"")),IF(Q253&lt;&gt;"",Q253,IF(J253&lt;&gt;"",J253,0)),IF(AND(Q253&lt;&gt;"",J253&lt;&gt;"",Q253=J253),Q253,X253)),0)),"")</f>
        <v/>
      </c>
      <c r="AV253" s="119" t="str">
        <f>IF(D253&lt;&gt;"",IF(COUNTIF($D$12:$D253,$D253)&gt;1,0,IF(SUM(O253,V253,AC253)&gt;0,IF(AND(X253="",OR(Q253&lt;&gt;"",J253&lt;&gt;"")),IF(Q253&lt;&gt;"",Q253,IF(J253&lt;&gt;"",J253,0)),IF(AND(Q253&lt;&gt;"",J253&lt;&gt;"",Q253=J253),Q253,X253)),0)),"")</f>
        <v/>
      </c>
      <c r="AW253" s="119" t="str">
        <f>IF(D253&lt;&gt;"",IF(COUNTIF($D$12:$D253,$D253)&gt;1,0,IF(SUM(P253,W253,AD253)&gt;0,IF(AND(X253="",OR(Q253&lt;&gt;"",J253&lt;&gt;"")),IF(Q253&lt;&gt;"",Q253,IF(J253&lt;&gt;"",J253,0)),IF(AND(Q253&lt;&gt;"",J253&lt;&gt;"",Q253=J253),Q253,X253)),0)),"")</f>
        <v/>
      </c>
      <c r="AX253" s="118" t="str">
        <f t="shared" si="64"/>
        <v/>
      </c>
      <c r="AY253" s="118" t="str">
        <f t="shared" si="65"/>
        <v/>
      </c>
      <c r="AZ253" s="118" t="str">
        <f t="shared" si="66"/>
        <v/>
      </c>
      <c r="BA253" s="118" t="str">
        <f t="shared" si="67"/>
        <v/>
      </c>
      <c r="BB253" s="118" t="str">
        <f t="shared" si="68"/>
        <v/>
      </c>
      <c r="BC253" s="118" t="str">
        <f t="shared" si="69"/>
        <v/>
      </c>
      <c r="BD253" s="118" t="str">
        <f t="shared" si="70"/>
        <v/>
      </c>
      <c r="BE253" s="118" t="str">
        <f t="shared" si="71"/>
        <v/>
      </c>
      <c r="BF253" s="118" t="str">
        <f t="shared" si="72"/>
        <v/>
      </c>
      <c r="BG253" s="120"/>
      <c r="BH253" s="120" t="str">
        <f t="shared" si="73"/>
        <v/>
      </c>
      <c r="BI253" s="120" t="str">
        <f t="shared" si="74"/>
        <v/>
      </c>
      <c r="BJ253" s="121"/>
      <c r="BK253" s="120" t="str">
        <f t="shared" si="75"/>
        <v/>
      </c>
      <c r="BL253" s="120" t="str">
        <f t="shared" si="76"/>
        <v/>
      </c>
      <c r="BM253" s="120" t="str">
        <f t="shared" si="77"/>
        <v/>
      </c>
      <c r="BN253" s="120" t="str">
        <f t="shared" si="78"/>
        <v/>
      </c>
      <c r="BO253" s="120" t="str">
        <f t="shared" si="79"/>
        <v/>
      </c>
      <c r="BP253" s="120" t="str">
        <f t="shared" si="80"/>
        <v/>
      </c>
      <c r="BQ253" s="98"/>
      <c r="BR253" s="98"/>
      <c r="BS253" s="98"/>
      <c r="BT253" s="98"/>
      <c r="BU253" s="98"/>
      <c r="BV253" s="98"/>
      <c r="BW253" s="98"/>
      <c r="BX253" s="98"/>
      <c r="BY253" s="98"/>
      <c r="BZ253" s="98"/>
      <c r="CA253" s="98"/>
      <c r="CB253" s="98"/>
      <c r="CC253" s="98"/>
      <c r="CD253" s="98"/>
      <c r="CE253" s="98"/>
      <c r="CF253" s="98"/>
      <c r="CG253" s="98"/>
      <c r="CH253" s="98"/>
      <c r="CI253" s="98"/>
      <c r="CJ253" s="98"/>
      <c r="CK253" s="98"/>
      <c r="CL253" s="98"/>
      <c r="CM253" s="98"/>
      <c r="CN253" s="98"/>
      <c r="CO253" s="98"/>
      <c r="CP253" s="98"/>
      <c r="CQ253" s="98"/>
      <c r="CR253" s="98"/>
      <c r="CS253" s="98"/>
    </row>
    <row r="254" spans="1:97" s="4" customFormat="1" ht="18.75" customHeight="1" x14ac:dyDescent="0.2">
      <c r="A254" s="3">
        <f t="shared" si="81"/>
        <v>242</v>
      </c>
      <c r="B254" s="263"/>
      <c r="C254" s="263"/>
      <c r="D254" s="263"/>
      <c r="E254" s="259"/>
      <c r="F254" s="259"/>
      <c r="G254" s="43"/>
      <c r="H254" s="264"/>
      <c r="I254" s="261"/>
      <c r="J254" s="106"/>
      <c r="K254" s="247"/>
      <c r="L254" s="247"/>
      <c r="M254" s="247"/>
      <c r="N254" s="248" t="str">
        <f>IF(AND(K254&lt;&gt;"",L254&lt;&gt;"",J254&lt;&gt;""),ROUND(MIN(IF(OR(J254="OZZ",J254="ZZ"),5000,17300),TRUNC(0.75*(SUMIF($D$12:$D254,$D254,K$12:K254)+SUMIF($D$12:$D254,$D254,L$12:L254)),2)) - SUMIF($D$12:$D253,$D254,N$12:N253),2),"")</f>
        <v/>
      </c>
      <c r="O254" s="249" t="str">
        <f>IF(AND(K254&lt;&gt;"",L254&lt;&gt;"",M254&lt;&gt;"",J254&lt;&gt;"",AH254&lt;&gt;""),IF(OR(J254="OZZ",J254="ZZ"),ROUND(0-SUMIF($D$12:$D253,$D254,O$12:O253),2),IF(M254=0,0,ROUND(MIN(MIN(17300,TRUNC(0.75*(SUMIF($D$12:$D$2012,$D254,K$12:K$2012)+SUMIF($D$12:$D$2012,$D254,L$12:L$2012)),2)+SUMIF($D$12:$D254,$D254,AH$12:AH254))-SUMIF($D$12:$D253,$D254,O$12:O253)-SUMIF($D$12:$D$2012,$D254,N$12:N$2012),AH254),2))),"")</f>
        <v/>
      </c>
      <c r="P254" s="250" t="str">
        <f>IF(J254&lt;&gt;"",1000 - SUMIF($D$12:$D253,$D254,P$12:P253),"")</f>
        <v/>
      </c>
      <c r="Q254" s="106"/>
      <c r="R254" s="247"/>
      <c r="S254" s="247"/>
      <c r="T254" s="247"/>
      <c r="U254" s="248" t="str">
        <f>IF(AND(R254&lt;&gt;"",S254&lt;&gt;"",Q254&lt;&gt;""),ROUND(MIN(IF(OR(Q254="OZZ",Q254="ZZ"),5000,17300),TRUNC(0.75*(SUMIF($D$12:$D254,$D254,R$12:R254)+SUMIF($D$12:$D254,$D254,S$12:S254)),2)) - SUMIF($D$12:$D253,$D254,U$12:U253),2),"")</f>
        <v/>
      </c>
      <c r="V254" s="248" t="str">
        <f>IF(AND(R254&lt;&gt;"",S254&lt;&gt;"",T254&lt;&gt;"",Q254&lt;&gt;"",AL254&lt;&gt;""),IF(OR(Q254="OZZ",Q254="ZZ"),ROUND(0-SUMIF($D$12:$D253,$D254,V$12:V253),2),IF(T254=0,0,ROUND(MIN(MIN(17300,TRUNC(0.75*(SUMIF($D$12:$D$2012,$D254,R$12:R$2012)+SUMIF($D$12:$D$2012,$D254,S$12:S$2012)),2)+SUMIF($D$12:$D254,$D254,AL$12:AL254))-SUMIF($D$12:$D253,$D254,V$12:V253)-SUMIF($D$12:$D$2012,$D254,U$12:U$2012),AL254),2))),"")</f>
        <v/>
      </c>
      <c r="W254" s="250" t="str">
        <f>IF(Q254&lt;&gt;"",1000 - SUMIF($D$12:$D253,$D254,W$12:W253),"")</f>
        <v/>
      </c>
      <c r="X254" s="106"/>
      <c r="Y254" s="247"/>
      <c r="Z254" s="247"/>
      <c r="AA254" s="247"/>
      <c r="AB254" s="248" t="str">
        <f>IF(AND(Y254&lt;&gt;"",Z254&lt;&gt;"",X254&lt;&gt;""),ROUND(MIN(IF(OR(X254="OZZ",X254="ZZ"),5000,17300),TRUNC(0.75*(SUMIF($D$12:$D254,$D254,Y$12:Y254)+SUMIF($D$12:$D254,$D254,Z$12:Z254)),2)) - SUMIF($D$12:$D253,$D254,AB$12:AB253),2),"")</f>
        <v/>
      </c>
      <c r="AC254" s="251" t="str">
        <f>IF(AND(Y254&lt;&gt;"",Z254&lt;&gt;"",AA254&lt;&gt;"",X254&lt;&gt;"",AP254&lt;&gt;""),IF(OR(X254="OZZ",X254="ZZ"),ROUND(0-SUMIF($D$12:$D253,$D254,AC$12:AC253),2),IF(AA254=0,0,ROUND(MIN(MIN(17300,TRUNC(0.75*(SUMIF($D$12:$D$2012,$D254,Y$12:Y$2012)+SUMIF($D$12:$D$2012,$D254,Z$12:Z$2012)),2)+SUMIF($D$12:$D254,$D254,AP$12:AP254))-SUMIF($D$12:$D253,$D254,AC$12:AC253)-SUMIF($D$12:$D$2012,$D254,AB$12:AB$2012),AP254),2))),"")</f>
        <v/>
      </c>
      <c r="AD254" s="250" t="str">
        <f>IF(X254&lt;&gt;"",1000 - SUMIF($D$12:$D253,$D254,AD$12:AD253),"")</f>
        <v/>
      </c>
      <c r="AE254" s="252"/>
      <c r="AF254" s="253"/>
      <c r="AG254" s="254"/>
      <c r="AH254" s="255" t="str">
        <f t="shared" si="82"/>
        <v/>
      </c>
      <c r="AI254" s="256"/>
      <c r="AJ254" s="253"/>
      <c r="AK254" s="254"/>
      <c r="AL254" s="255" t="str">
        <f t="shared" si="83"/>
        <v/>
      </c>
      <c r="AM254" s="256"/>
      <c r="AN254" s="253"/>
      <c r="AO254" s="254"/>
      <c r="AP254" s="255" t="str">
        <f t="shared" si="63"/>
        <v/>
      </c>
      <c r="AQ254" s="116"/>
      <c r="AR254" s="116"/>
      <c r="AS254" s="117"/>
      <c r="AT254" s="118"/>
      <c r="AU254" s="119" t="str">
        <f>IF(D254&lt;&gt; "", IF(COUNTIF($D$12:$D254,$D254)&gt;1,0,IF(SUM(N254,U254,AB254)&gt;0,IF(AND(X254="",OR(Q254&lt;&gt;"",J254&lt;&gt;"")),IF(Q254&lt;&gt;"",Q254,IF(J254&lt;&gt;"",J254,0)),IF(AND(Q254&lt;&gt;"",J254&lt;&gt;"",Q254=J254),Q254,X254)),0)),"")</f>
        <v/>
      </c>
      <c r="AV254" s="119" t="str">
        <f>IF(D254&lt;&gt;"",IF(COUNTIF($D$12:$D254,$D254)&gt;1,0,IF(SUM(O254,V254,AC254)&gt;0,IF(AND(X254="",OR(Q254&lt;&gt;"",J254&lt;&gt;"")),IF(Q254&lt;&gt;"",Q254,IF(J254&lt;&gt;"",J254,0)),IF(AND(Q254&lt;&gt;"",J254&lt;&gt;"",Q254=J254),Q254,X254)),0)),"")</f>
        <v/>
      </c>
      <c r="AW254" s="119" t="str">
        <f>IF(D254&lt;&gt;"",IF(COUNTIF($D$12:$D254,$D254)&gt;1,0,IF(SUM(P254,W254,AD254)&gt;0,IF(AND(X254="",OR(Q254&lt;&gt;"",J254&lt;&gt;"")),IF(Q254&lt;&gt;"",Q254,IF(J254&lt;&gt;"",J254,0)),IF(AND(Q254&lt;&gt;"",J254&lt;&gt;"",Q254=J254),Q254,X254)),0)),"")</f>
        <v/>
      </c>
      <c r="AX254" s="118" t="str">
        <f t="shared" si="64"/>
        <v/>
      </c>
      <c r="AY254" s="118" t="str">
        <f t="shared" si="65"/>
        <v/>
      </c>
      <c r="AZ254" s="118" t="str">
        <f t="shared" si="66"/>
        <v/>
      </c>
      <c r="BA254" s="118" t="str">
        <f t="shared" si="67"/>
        <v/>
      </c>
      <c r="BB254" s="118" t="str">
        <f t="shared" si="68"/>
        <v/>
      </c>
      <c r="BC254" s="118" t="str">
        <f t="shared" si="69"/>
        <v/>
      </c>
      <c r="BD254" s="118" t="str">
        <f t="shared" si="70"/>
        <v/>
      </c>
      <c r="BE254" s="118" t="str">
        <f t="shared" si="71"/>
        <v/>
      </c>
      <c r="BF254" s="118" t="str">
        <f t="shared" si="72"/>
        <v/>
      </c>
      <c r="BG254" s="120"/>
      <c r="BH254" s="120" t="str">
        <f t="shared" si="73"/>
        <v/>
      </c>
      <c r="BI254" s="120" t="str">
        <f t="shared" si="74"/>
        <v/>
      </c>
      <c r="BJ254" s="121"/>
      <c r="BK254" s="120" t="str">
        <f t="shared" si="75"/>
        <v/>
      </c>
      <c r="BL254" s="120" t="str">
        <f t="shared" si="76"/>
        <v/>
      </c>
      <c r="BM254" s="120" t="str">
        <f t="shared" si="77"/>
        <v/>
      </c>
      <c r="BN254" s="120" t="str">
        <f t="shared" si="78"/>
        <v/>
      </c>
      <c r="BO254" s="120" t="str">
        <f t="shared" si="79"/>
        <v/>
      </c>
      <c r="BP254" s="120" t="str">
        <f t="shared" si="80"/>
        <v/>
      </c>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c r="CM254" s="98"/>
      <c r="CN254" s="98"/>
      <c r="CO254" s="98"/>
      <c r="CP254" s="98"/>
      <c r="CQ254" s="98"/>
      <c r="CR254" s="98"/>
      <c r="CS254" s="98"/>
    </row>
    <row r="255" spans="1:97" s="4" customFormat="1" ht="18.75" customHeight="1" x14ac:dyDescent="0.2">
      <c r="A255" s="3">
        <f t="shared" si="81"/>
        <v>243</v>
      </c>
      <c r="B255" s="263"/>
      <c r="C255" s="263"/>
      <c r="D255" s="263"/>
      <c r="E255" s="259"/>
      <c r="F255" s="259"/>
      <c r="G255" s="43"/>
      <c r="H255" s="264"/>
      <c r="I255" s="261"/>
      <c r="J255" s="106"/>
      <c r="K255" s="247"/>
      <c r="L255" s="247"/>
      <c r="M255" s="247"/>
      <c r="N255" s="248" t="str">
        <f>IF(AND(K255&lt;&gt;"",L255&lt;&gt;"",J255&lt;&gt;""),ROUND(MIN(IF(OR(J255="OZZ",J255="ZZ"),5000,17300),TRUNC(0.75*(SUMIF($D$12:$D255,$D255,K$12:K255)+SUMIF($D$12:$D255,$D255,L$12:L255)),2)) - SUMIF($D$12:$D254,$D255,N$12:N254),2),"")</f>
        <v/>
      </c>
      <c r="O255" s="249" t="str">
        <f>IF(AND(K255&lt;&gt;"",L255&lt;&gt;"",M255&lt;&gt;"",J255&lt;&gt;"",AH255&lt;&gt;""),IF(OR(J255="OZZ",J255="ZZ"),ROUND(0-SUMIF($D$12:$D254,$D255,O$12:O254),2),IF(M255=0,0,ROUND(MIN(MIN(17300,TRUNC(0.75*(SUMIF($D$12:$D$2012,$D255,K$12:K$2012)+SUMIF($D$12:$D$2012,$D255,L$12:L$2012)),2)+SUMIF($D$12:$D255,$D255,AH$12:AH255))-SUMIF($D$12:$D254,$D255,O$12:O254)-SUMIF($D$12:$D$2012,$D255,N$12:N$2012),AH255),2))),"")</f>
        <v/>
      </c>
      <c r="P255" s="250" t="str">
        <f>IF(J255&lt;&gt;"",1000 - SUMIF($D$12:$D254,$D255,P$12:P254),"")</f>
        <v/>
      </c>
      <c r="Q255" s="106"/>
      <c r="R255" s="247"/>
      <c r="S255" s="247"/>
      <c r="T255" s="247"/>
      <c r="U255" s="248" t="str">
        <f>IF(AND(R255&lt;&gt;"",S255&lt;&gt;"",Q255&lt;&gt;""),ROUND(MIN(IF(OR(Q255="OZZ",Q255="ZZ"),5000,17300),TRUNC(0.75*(SUMIF($D$12:$D255,$D255,R$12:R255)+SUMIF($D$12:$D255,$D255,S$12:S255)),2)) - SUMIF($D$12:$D254,$D255,U$12:U254),2),"")</f>
        <v/>
      </c>
      <c r="V255" s="248" t="str">
        <f>IF(AND(R255&lt;&gt;"",S255&lt;&gt;"",T255&lt;&gt;"",Q255&lt;&gt;"",AL255&lt;&gt;""),IF(OR(Q255="OZZ",Q255="ZZ"),ROUND(0-SUMIF($D$12:$D254,$D255,V$12:V254),2),IF(T255=0,0,ROUND(MIN(MIN(17300,TRUNC(0.75*(SUMIF($D$12:$D$2012,$D255,R$12:R$2012)+SUMIF($D$12:$D$2012,$D255,S$12:S$2012)),2)+SUMIF($D$12:$D255,$D255,AL$12:AL255))-SUMIF($D$12:$D254,$D255,V$12:V254)-SUMIF($D$12:$D$2012,$D255,U$12:U$2012),AL255),2))),"")</f>
        <v/>
      </c>
      <c r="W255" s="250" t="str">
        <f>IF(Q255&lt;&gt;"",1000 - SUMIF($D$12:$D254,$D255,W$12:W254),"")</f>
        <v/>
      </c>
      <c r="X255" s="106"/>
      <c r="Y255" s="247"/>
      <c r="Z255" s="247"/>
      <c r="AA255" s="247"/>
      <c r="AB255" s="248" t="str">
        <f>IF(AND(Y255&lt;&gt;"",Z255&lt;&gt;"",X255&lt;&gt;""),ROUND(MIN(IF(OR(X255="OZZ",X255="ZZ"),5000,17300),TRUNC(0.75*(SUMIF($D$12:$D255,$D255,Y$12:Y255)+SUMIF($D$12:$D255,$D255,Z$12:Z255)),2)) - SUMIF($D$12:$D254,$D255,AB$12:AB254),2),"")</f>
        <v/>
      </c>
      <c r="AC255" s="251" t="str">
        <f>IF(AND(Y255&lt;&gt;"",Z255&lt;&gt;"",AA255&lt;&gt;"",X255&lt;&gt;"",AP255&lt;&gt;""),IF(OR(X255="OZZ",X255="ZZ"),ROUND(0-SUMIF($D$12:$D254,$D255,AC$12:AC254),2),IF(AA255=0,0,ROUND(MIN(MIN(17300,TRUNC(0.75*(SUMIF($D$12:$D$2012,$D255,Y$12:Y$2012)+SUMIF($D$12:$D$2012,$D255,Z$12:Z$2012)),2)+SUMIF($D$12:$D255,$D255,AP$12:AP255))-SUMIF($D$12:$D254,$D255,AC$12:AC254)-SUMIF($D$12:$D$2012,$D255,AB$12:AB$2012),AP255),2))),"")</f>
        <v/>
      </c>
      <c r="AD255" s="250" t="str">
        <f>IF(X255&lt;&gt;"",1000 - SUMIF($D$12:$D254,$D255,AD$12:AD254),"")</f>
        <v/>
      </c>
      <c r="AE255" s="252"/>
      <c r="AF255" s="253"/>
      <c r="AG255" s="254"/>
      <c r="AH255" s="255" t="str">
        <f t="shared" si="82"/>
        <v/>
      </c>
      <c r="AI255" s="256"/>
      <c r="AJ255" s="253"/>
      <c r="AK255" s="254"/>
      <c r="AL255" s="255" t="str">
        <f t="shared" si="83"/>
        <v/>
      </c>
      <c r="AM255" s="256"/>
      <c r="AN255" s="253"/>
      <c r="AO255" s="254"/>
      <c r="AP255" s="255" t="str">
        <f t="shared" si="63"/>
        <v/>
      </c>
      <c r="AQ255" s="116"/>
      <c r="AR255" s="116"/>
      <c r="AS255" s="117"/>
      <c r="AT255" s="118"/>
      <c r="AU255" s="119" t="str">
        <f>IF(D255&lt;&gt; "", IF(COUNTIF($D$12:$D255,$D255)&gt;1,0,IF(SUM(N255,U255,AB255)&gt;0,IF(AND(X255="",OR(Q255&lt;&gt;"",J255&lt;&gt;"")),IF(Q255&lt;&gt;"",Q255,IF(J255&lt;&gt;"",J255,0)),IF(AND(Q255&lt;&gt;"",J255&lt;&gt;"",Q255=J255),Q255,X255)),0)),"")</f>
        <v/>
      </c>
      <c r="AV255" s="119" t="str">
        <f>IF(D255&lt;&gt;"",IF(COUNTIF($D$12:$D255,$D255)&gt;1,0,IF(SUM(O255,V255,AC255)&gt;0,IF(AND(X255="",OR(Q255&lt;&gt;"",J255&lt;&gt;"")),IF(Q255&lt;&gt;"",Q255,IF(J255&lt;&gt;"",J255,0)),IF(AND(Q255&lt;&gt;"",J255&lt;&gt;"",Q255=J255),Q255,X255)),0)),"")</f>
        <v/>
      </c>
      <c r="AW255" s="119" t="str">
        <f>IF(D255&lt;&gt;"",IF(COUNTIF($D$12:$D255,$D255)&gt;1,0,IF(SUM(P255,W255,AD255)&gt;0,IF(AND(X255="",OR(Q255&lt;&gt;"",J255&lt;&gt;"")),IF(Q255&lt;&gt;"",Q255,IF(J255&lt;&gt;"",J255,0)),IF(AND(Q255&lt;&gt;"",J255&lt;&gt;"",Q255=J255),Q255,X255)),0)),"")</f>
        <v/>
      </c>
      <c r="AX255" s="118" t="str">
        <f t="shared" si="64"/>
        <v/>
      </c>
      <c r="AY255" s="118" t="str">
        <f t="shared" si="65"/>
        <v/>
      </c>
      <c r="AZ255" s="118" t="str">
        <f t="shared" si="66"/>
        <v/>
      </c>
      <c r="BA255" s="118" t="str">
        <f t="shared" si="67"/>
        <v/>
      </c>
      <c r="BB255" s="118" t="str">
        <f t="shared" si="68"/>
        <v/>
      </c>
      <c r="BC255" s="118" t="str">
        <f t="shared" si="69"/>
        <v/>
      </c>
      <c r="BD255" s="118" t="str">
        <f t="shared" si="70"/>
        <v/>
      </c>
      <c r="BE255" s="118" t="str">
        <f t="shared" si="71"/>
        <v/>
      </c>
      <c r="BF255" s="118" t="str">
        <f t="shared" si="72"/>
        <v/>
      </c>
      <c r="BG255" s="120"/>
      <c r="BH255" s="120" t="str">
        <f t="shared" si="73"/>
        <v/>
      </c>
      <c r="BI255" s="120" t="str">
        <f t="shared" si="74"/>
        <v/>
      </c>
      <c r="BJ255" s="121"/>
      <c r="BK255" s="120" t="str">
        <f t="shared" si="75"/>
        <v/>
      </c>
      <c r="BL255" s="120" t="str">
        <f t="shared" si="76"/>
        <v/>
      </c>
      <c r="BM255" s="120" t="str">
        <f t="shared" si="77"/>
        <v/>
      </c>
      <c r="BN255" s="120" t="str">
        <f t="shared" si="78"/>
        <v/>
      </c>
      <c r="BO255" s="120" t="str">
        <f t="shared" si="79"/>
        <v/>
      </c>
      <c r="BP255" s="120" t="str">
        <f t="shared" si="80"/>
        <v/>
      </c>
      <c r="BQ255" s="98"/>
      <c r="BR255" s="98"/>
      <c r="BS255" s="98"/>
      <c r="BT255" s="98"/>
      <c r="BU255" s="98"/>
      <c r="BV255" s="98"/>
      <c r="BW255" s="98"/>
      <c r="BX255" s="98"/>
      <c r="BY255" s="98"/>
      <c r="BZ255" s="98"/>
      <c r="CA255" s="98"/>
      <c r="CB255" s="98"/>
      <c r="CC255" s="98"/>
      <c r="CD255" s="98"/>
      <c r="CE255" s="98"/>
      <c r="CF255" s="98"/>
      <c r="CG255" s="98"/>
      <c r="CH255" s="98"/>
      <c r="CI255" s="98"/>
      <c r="CJ255" s="98"/>
      <c r="CK255" s="98"/>
      <c r="CL255" s="98"/>
      <c r="CM255" s="98"/>
      <c r="CN255" s="98"/>
      <c r="CO255" s="98"/>
      <c r="CP255" s="98"/>
      <c r="CQ255" s="98"/>
      <c r="CR255" s="98"/>
      <c r="CS255" s="98"/>
    </row>
    <row r="256" spans="1:97" s="4" customFormat="1" ht="18.75" customHeight="1" x14ac:dyDescent="0.2">
      <c r="A256" s="3">
        <f t="shared" si="81"/>
        <v>244</v>
      </c>
      <c r="B256" s="263"/>
      <c r="C256" s="263"/>
      <c r="D256" s="263"/>
      <c r="E256" s="259"/>
      <c r="F256" s="259"/>
      <c r="G256" s="43"/>
      <c r="H256" s="264"/>
      <c r="I256" s="261"/>
      <c r="J256" s="106"/>
      <c r="K256" s="247"/>
      <c r="L256" s="247"/>
      <c r="M256" s="247"/>
      <c r="N256" s="248" t="str">
        <f>IF(AND(K256&lt;&gt;"",L256&lt;&gt;"",J256&lt;&gt;""),ROUND(MIN(IF(OR(J256="OZZ",J256="ZZ"),5000,17300),TRUNC(0.75*(SUMIF($D$12:$D256,$D256,K$12:K256)+SUMIF($D$12:$D256,$D256,L$12:L256)),2)) - SUMIF($D$12:$D255,$D256,N$12:N255),2),"")</f>
        <v/>
      </c>
      <c r="O256" s="249" t="str">
        <f>IF(AND(K256&lt;&gt;"",L256&lt;&gt;"",M256&lt;&gt;"",J256&lt;&gt;"",AH256&lt;&gt;""),IF(OR(J256="OZZ",J256="ZZ"),ROUND(0-SUMIF($D$12:$D255,$D256,O$12:O255),2),IF(M256=0,0,ROUND(MIN(MIN(17300,TRUNC(0.75*(SUMIF($D$12:$D$2012,$D256,K$12:K$2012)+SUMIF($D$12:$D$2012,$D256,L$12:L$2012)),2)+SUMIF($D$12:$D256,$D256,AH$12:AH256))-SUMIF($D$12:$D255,$D256,O$12:O255)-SUMIF($D$12:$D$2012,$D256,N$12:N$2012),AH256),2))),"")</f>
        <v/>
      </c>
      <c r="P256" s="250" t="str">
        <f>IF(J256&lt;&gt;"",1000 - SUMIF($D$12:$D255,$D256,P$12:P255),"")</f>
        <v/>
      </c>
      <c r="Q256" s="106"/>
      <c r="R256" s="247"/>
      <c r="S256" s="247"/>
      <c r="T256" s="247"/>
      <c r="U256" s="248" t="str">
        <f>IF(AND(R256&lt;&gt;"",S256&lt;&gt;"",Q256&lt;&gt;""),ROUND(MIN(IF(OR(Q256="OZZ",Q256="ZZ"),5000,17300),TRUNC(0.75*(SUMIF($D$12:$D256,$D256,R$12:R256)+SUMIF($D$12:$D256,$D256,S$12:S256)),2)) - SUMIF($D$12:$D255,$D256,U$12:U255),2),"")</f>
        <v/>
      </c>
      <c r="V256" s="248" t="str">
        <f>IF(AND(R256&lt;&gt;"",S256&lt;&gt;"",T256&lt;&gt;"",Q256&lt;&gt;"",AL256&lt;&gt;""),IF(OR(Q256="OZZ",Q256="ZZ"),ROUND(0-SUMIF($D$12:$D255,$D256,V$12:V255),2),IF(T256=0,0,ROUND(MIN(MIN(17300,TRUNC(0.75*(SUMIF($D$12:$D$2012,$D256,R$12:R$2012)+SUMIF($D$12:$D$2012,$D256,S$12:S$2012)),2)+SUMIF($D$12:$D256,$D256,AL$12:AL256))-SUMIF($D$12:$D255,$D256,V$12:V255)-SUMIF($D$12:$D$2012,$D256,U$12:U$2012),AL256),2))),"")</f>
        <v/>
      </c>
      <c r="W256" s="250" t="str">
        <f>IF(Q256&lt;&gt;"",1000 - SUMIF($D$12:$D255,$D256,W$12:W255),"")</f>
        <v/>
      </c>
      <c r="X256" s="106"/>
      <c r="Y256" s="247"/>
      <c r="Z256" s="247"/>
      <c r="AA256" s="247"/>
      <c r="AB256" s="248" t="str">
        <f>IF(AND(Y256&lt;&gt;"",Z256&lt;&gt;"",X256&lt;&gt;""),ROUND(MIN(IF(OR(X256="OZZ",X256="ZZ"),5000,17300),TRUNC(0.75*(SUMIF($D$12:$D256,$D256,Y$12:Y256)+SUMIF($D$12:$D256,$D256,Z$12:Z256)),2)) - SUMIF($D$12:$D255,$D256,AB$12:AB255),2),"")</f>
        <v/>
      </c>
      <c r="AC256" s="251" t="str">
        <f>IF(AND(Y256&lt;&gt;"",Z256&lt;&gt;"",AA256&lt;&gt;"",X256&lt;&gt;"",AP256&lt;&gt;""),IF(OR(X256="OZZ",X256="ZZ"),ROUND(0-SUMIF($D$12:$D255,$D256,AC$12:AC255),2),IF(AA256=0,0,ROUND(MIN(MIN(17300,TRUNC(0.75*(SUMIF($D$12:$D$2012,$D256,Y$12:Y$2012)+SUMIF($D$12:$D$2012,$D256,Z$12:Z$2012)),2)+SUMIF($D$12:$D256,$D256,AP$12:AP256))-SUMIF($D$12:$D255,$D256,AC$12:AC255)-SUMIF($D$12:$D$2012,$D256,AB$12:AB$2012),AP256),2))),"")</f>
        <v/>
      </c>
      <c r="AD256" s="250" t="str">
        <f>IF(X256&lt;&gt;"",1000 - SUMIF($D$12:$D255,$D256,AD$12:AD255),"")</f>
        <v/>
      </c>
      <c r="AE256" s="252"/>
      <c r="AF256" s="253"/>
      <c r="AG256" s="254"/>
      <c r="AH256" s="255" t="str">
        <f t="shared" si="82"/>
        <v/>
      </c>
      <c r="AI256" s="256"/>
      <c r="AJ256" s="253"/>
      <c r="AK256" s="254"/>
      <c r="AL256" s="255" t="str">
        <f t="shared" si="83"/>
        <v/>
      </c>
      <c r="AM256" s="256"/>
      <c r="AN256" s="253"/>
      <c r="AO256" s="254"/>
      <c r="AP256" s="255" t="str">
        <f t="shared" si="63"/>
        <v/>
      </c>
      <c r="AQ256" s="116"/>
      <c r="AR256" s="116"/>
      <c r="AS256" s="117"/>
      <c r="AT256" s="118"/>
      <c r="AU256" s="119" t="str">
        <f>IF(D256&lt;&gt; "", IF(COUNTIF($D$12:$D256,$D256)&gt;1,0,IF(SUM(N256,U256,AB256)&gt;0,IF(AND(X256="",OR(Q256&lt;&gt;"",J256&lt;&gt;"")),IF(Q256&lt;&gt;"",Q256,IF(J256&lt;&gt;"",J256,0)),IF(AND(Q256&lt;&gt;"",J256&lt;&gt;"",Q256=J256),Q256,X256)),0)),"")</f>
        <v/>
      </c>
      <c r="AV256" s="119" t="str">
        <f>IF(D256&lt;&gt;"",IF(COUNTIF($D$12:$D256,$D256)&gt;1,0,IF(SUM(O256,V256,AC256)&gt;0,IF(AND(X256="",OR(Q256&lt;&gt;"",J256&lt;&gt;"")),IF(Q256&lt;&gt;"",Q256,IF(J256&lt;&gt;"",J256,0)),IF(AND(Q256&lt;&gt;"",J256&lt;&gt;"",Q256=J256),Q256,X256)),0)),"")</f>
        <v/>
      </c>
      <c r="AW256" s="119" t="str">
        <f>IF(D256&lt;&gt;"",IF(COUNTIF($D$12:$D256,$D256)&gt;1,0,IF(SUM(P256,W256,AD256)&gt;0,IF(AND(X256="",OR(Q256&lt;&gt;"",J256&lt;&gt;"")),IF(Q256&lt;&gt;"",Q256,IF(J256&lt;&gt;"",J256,0)),IF(AND(Q256&lt;&gt;"",J256&lt;&gt;"",Q256=J256),Q256,X256)),0)),"")</f>
        <v/>
      </c>
      <c r="AX256" s="118" t="str">
        <f t="shared" si="64"/>
        <v/>
      </c>
      <c r="AY256" s="118" t="str">
        <f t="shared" si="65"/>
        <v/>
      </c>
      <c r="AZ256" s="118" t="str">
        <f t="shared" si="66"/>
        <v/>
      </c>
      <c r="BA256" s="118" t="str">
        <f t="shared" si="67"/>
        <v/>
      </c>
      <c r="BB256" s="118" t="str">
        <f t="shared" si="68"/>
        <v/>
      </c>
      <c r="BC256" s="118" t="str">
        <f t="shared" si="69"/>
        <v/>
      </c>
      <c r="BD256" s="118" t="str">
        <f t="shared" si="70"/>
        <v/>
      </c>
      <c r="BE256" s="118" t="str">
        <f t="shared" si="71"/>
        <v/>
      </c>
      <c r="BF256" s="118" t="str">
        <f t="shared" si="72"/>
        <v/>
      </c>
      <c r="BG256" s="120"/>
      <c r="BH256" s="120" t="str">
        <f t="shared" si="73"/>
        <v/>
      </c>
      <c r="BI256" s="120" t="str">
        <f t="shared" si="74"/>
        <v/>
      </c>
      <c r="BJ256" s="121"/>
      <c r="BK256" s="120" t="str">
        <f t="shared" si="75"/>
        <v/>
      </c>
      <c r="BL256" s="120" t="str">
        <f t="shared" si="76"/>
        <v/>
      </c>
      <c r="BM256" s="120" t="str">
        <f t="shared" si="77"/>
        <v/>
      </c>
      <c r="BN256" s="120" t="str">
        <f t="shared" si="78"/>
        <v/>
      </c>
      <c r="BO256" s="120" t="str">
        <f t="shared" si="79"/>
        <v/>
      </c>
      <c r="BP256" s="120" t="str">
        <f t="shared" si="80"/>
        <v/>
      </c>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row>
    <row r="257" spans="1:97" s="4" customFormat="1" ht="18.75" customHeight="1" x14ac:dyDescent="0.2">
      <c r="A257" s="3">
        <f t="shared" si="81"/>
        <v>245</v>
      </c>
      <c r="B257" s="263"/>
      <c r="C257" s="263"/>
      <c r="D257" s="263"/>
      <c r="E257" s="259"/>
      <c r="F257" s="259"/>
      <c r="G257" s="43"/>
      <c r="H257" s="264"/>
      <c r="I257" s="261"/>
      <c r="J257" s="106"/>
      <c r="K257" s="247"/>
      <c r="L257" s="247"/>
      <c r="M257" s="247"/>
      <c r="N257" s="248" t="str">
        <f>IF(AND(K257&lt;&gt;"",L257&lt;&gt;"",J257&lt;&gt;""),ROUND(MIN(IF(OR(J257="OZZ",J257="ZZ"),5000,17300),TRUNC(0.75*(SUMIF($D$12:$D257,$D257,K$12:K257)+SUMIF($D$12:$D257,$D257,L$12:L257)),2)) - SUMIF($D$12:$D256,$D257,N$12:N256),2),"")</f>
        <v/>
      </c>
      <c r="O257" s="249" t="str">
        <f>IF(AND(K257&lt;&gt;"",L257&lt;&gt;"",M257&lt;&gt;"",J257&lt;&gt;"",AH257&lt;&gt;""),IF(OR(J257="OZZ",J257="ZZ"),ROUND(0-SUMIF($D$12:$D256,$D257,O$12:O256),2),IF(M257=0,0,ROUND(MIN(MIN(17300,TRUNC(0.75*(SUMIF($D$12:$D$2012,$D257,K$12:K$2012)+SUMIF($D$12:$D$2012,$D257,L$12:L$2012)),2)+SUMIF($D$12:$D257,$D257,AH$12:AH257))-SUMIF($D$12:$D256,$D257,O$12:O256)-SUMIF($D$12:$D$2012,$D257,N$12:N$2012),AH257),2))),"")</f>
        <v/>
      </c>
      <c r="P257" s="250" t="str">
        <f>IF(J257&lt;&gt;"",1000 - SUMIF($D$12:$D256,$D257,P$12:P256),"")</f>
        <v/>
      </c>
      <c r="Q257" s="106"/>
      <c r="R257" s="247"/>
      <c r="S257" s="247"/>
      <c r="T257" s="247"/>
      <c r="U257" s="248" t="str">
        <f>IF(AND(R257&lt;&gt;"",S257&lt;&gt;"",Q257&lt;&gt;""),ROUND(MIN(IF(OR(Q257="OZZ",Q257="ZZ"),5000,17300),TRUNC(0.75*(SUMIF($D$12:$D257,$D257,R$12:R257)+SUMIF($D$12:$D257,$D257,S$12:S257)),2)) - SUMIF($D$12:$D256,$D257,U$12:U256),2),"")</f>
        <v/>
      </c>
      <c r="V257" s="248" t="str">
        <f>IF(AND(R257&lt;&gt;"",S257&lt;&gt;"",T257&lt;&gt;"",Q257&lt;&gt;"",AL257&lt;&gt;""),IF(OR(Q257="OZZ",Q257="ZZ"),ROUND(0-SUMIF($D$12:$D256,$D257,V$12:V256),2),IF(T257=0,0,ROUND(MIN(MIN(17300,TRUNC(0.75*(SUMIF($D$12:$D$2012,$D257,R$12:R$2012)+SUMIF($D$12:$D$2012,$D257,S$12:S$2012)),2)+SUMIF($D$12:$D257,$D257,AL$12:AL257))-SUMIF($D$12:$D256,$D257,V$12:V256)-SUMIF($D$12:$D$2012,$D257,U$12:U$2012),AL257),2))),"")</f>
        <v/>
      </c>
      <c r="W257" s="250" t="str">
        <f>IF(Q257&lt;&gt;"",1000 - SUMIF($D$12:$D256,$D257,W$12:W256),"")</f>
        <v/>
      </c>
      <c r="X257" s="106"/>
      <c r="Y257" s="247"/>
      <c r="Z257" s="247"/>
      <c r="AA257" s="247"/>
      <c r="AB257" s="248" t="str">
        <f>IF(AND(Y257&lt;&gt;"",Z257&lt;&gt;"",X257&lt;&gt;""),ROUND(MIN(IF(OR(X257="OZZ",X257="ZZ"),5000,17300),TRUNC(0.75*(SUMIF($D$12:$D257,$D257,Y$12:Y257)+SUMIF($D$12:$D257,$D257,Z$12:Z257)),2)) - SUMIF($D$12:$D256,$D257,AB$12:AB256),2),"")</f>
        <v/>
      </c>
      <c r="AC257" s="251" t="str">
        <f>IF(AND(Y257&lt;&gt;"",Z257&lt;&gt;"",AA257&lt;&gt;"",X257&lt;&gt;"",AP257&lt;&gt;""),IF(OR(X257="OZZ",X257="ZZ"),ROUND(0-SUMIF($D$12:$D256,$D257,AC$12:AC256),2),IF(AA257=0,0,ROUND(MIN(MIN(17300,TRUNC(0.75*(SUMIF($D$12:$D$2012,$D257,Y$12:Y$2012)+SUMIF($D$12:$D$2012,$D257,Z$12:Z$2012)),2)+SUMIF($D$12:$D257,$D257,AP$12:AP257))-SUMIF($D$12:$D256,$D257,AC$12:AC256)-SUMIF($D$12:$D$2012,$D257,AB$12:AB$2012),AP257),2))),"")</f>
        <v/>
      </c>
      <c r="AD257" s="250" t="str">
        <f>IF(X257&lt;&gt;"",1000 - SUMIF($D$12:$D256,$D257,AD$12:AD256),"")</f>
        <v/>
      </c>
      <c r="AE257" s="252"/>
      <c r="AF257" s="253"/>
      <c r="AG257" s="254"/>
      <c r="AH257" s="255" t="str">
        <f t="shared" si="82"/>
        <v/>
      </c>
      <c r="AI257" s="256"/>
      <c r="AJ257" s="253"/>
      <c r="AK257" s="254"/>
      <c r="AL257" s="255" t="str">
        <f t="shared" si="83"/>
        <v/>
      </c>
      <c r="AM257" s="256"/>
      <c r="AN257" s="253"/>
      <c r="AO257" s="254"/>
      <c r="AP257" s="255" t="str">
        <f t="shared" si="63"/>
        <v/>
      </c>
      <c r="AQ257" s="116"/>
      <c r="AR257" s="116"/>
      <c r="AS257" s="117"/>
      <c r="AT257" s="118"/>
      <c r="AU257" s="119" t="str">
        <f>IF(D257&lt;&gt; "", IF(COUNTIF($D$12:$D257,$D257)&gt;1,0,IF(SUM(N257,U257,AB257)&gt;0,IF(AND(X257="",OR(Q257&lt;&gt;"",J257&lt;&gt;"")),IF(Q257&lt;&gt;"",Q257,IF(J257&lt;&gt;"",J257,0)),IF(AND(Q257&lt;&gt;"",J257&lt;&gt;"",Q257=J257),Q257,X257)),0)),"")</f>
        <v/>
      </c>
      <c r="AV257" s="119" t="str">
        <f>IF(D257&lt;&gt;"",IF(COUNTIF($D$12:$D257,$D257)&gt;1,0,IF(SUM(O257,V257,AC257)&gt;0,IF(AND(X257="",OR(Q257&lt;&gt;"",J257&lt;&gt;"")),IF(Q257&lt;&gt;"",Q257,IF(J257&lt;&gt;"",J257,0)),IF(AND(Q257&lt;&gt;"",J257&lt;&gt;"",Q257=J257),Q257,X257)),0)),"")</f>
        <v/>
      </c>
      <c r="AW257" s="119" t="str">
        <f>IF(D257&lt;&gt;"",IF(COUNTIF($D$12:$D257,$D257)&gt;1,0,IF(SUM(P257,W257,AD257)&gt;0,IF(AND(X257="",OR(Q257&lt;&gt;"",J257&lt;&gt;"")),IF(Q257&lt;&gt;"",Q257,IF(J257&lt;&gt;"",J257,0)),IF(AND(Q257&lt;&gt;"",J257&lt;&gt;"",Q257=J257),Q257,X257)),0)),"")</f>
        <v/>
      </c>
      <c r="AX257" s="118" t="str">
        <f t="shared" si="64"/>
        <v/>
      </c>
      <c r="AY257" s="118" t="str">
        <f t="shared" si="65"/>
        <v/>
      </c>
      <c r="AZ257" s="118" t="str">
        <f t="shared" si="66"/>
        <v/>
      </c>
      <c r="BA257" s="118" t="str">
        <f t="shared" si="67"/>
        <v/>
      </c>
      <c r="BB257" s="118" t="str">
        <f t="shared" si="68"/>
        <v/>
      </c>
      <c r="BC257" s="118" t="str">
        <f t="shared" si="69"/>
        <v/>
      </c>
      <c r="BD257" s="118" t="str">
        <f t="shared" si="70"/>
        <v/>
      </c>
      <c r="BE257" s="118" t="str">
        <f t="shared" si="71"/>
        <v/>
      </c>
      <c r="BF257" s="118" t="str">
        <f t="shared" si="72"/>
        <v/>
      </c>
      <c r="BG257" s="120"/>
      <c r="BH257" s="120" t="str">
        <f t="shared" si="73"/>
        <v/>
      </c>
      <c r="BI257" s="120" t="str">
        <f t="shared" si="74"/>
        <v/>
      </c>
      <c r="BJ257" s="121"/>
      <c r="BK257" s="120" t="str">
        <f t="shared" si="75"/>
        <v/>
      </c>
      <c r="BL257" s="120" t="str">
        <f t="shared" si="76"/>
        <v/>
      </c>
      <c r="BM257" s="120" t="str">
        <f t="shared" si="77"/>
        <v/>
      </c>
      <c r="BN257" s="120" t="str">
        <f t="shared" si="78"/>
        <v/>
      </c>
      <c r="BO257" s="120" t="str">
        <f t="shared" si="79"/>
        <v/>
      </c>
      <c r="BP257" s="120" t="str">
        <f t="shared" si="80"/>
        <v/>
      </c>
      <c r="BQ257" s="98"/>
      <c r="BR257" s="98"/>
      <c r="BS257" s="98"/>
      <c r="BT257" s="98"/>
      <c r="BU257" s="98"/>
      <c r="BV257" s="98"/>
      <c r="BW257" s="98"/>
      <c r="BX257" s="98"/>
      <c r="BY257" s="98"/>
      <c r="BZ257" s="98"/>
      <c r="CA257" s="98"/>
      <c r="CB257" s="98"/>
      <c r="CC257" s="98"/>
      <c r="CD257" s="98"/>
      <c r="CE257" s="98"/>
      <c r="CF257" s="98"/>
      <c r="CG257" s="98"/>
      <c r="CH257" s="98"/>
      <c r="CI257" s="98"/>
      <c r="CJ257" s="98"/>
      <c r="CK257" s="98"/>
      <c r="CL257" s="98"/>
      <c r="CM257" s="98"/>
      <c r="CN257" s="98"/>
      <c r="CO257" s="98"/>
      <c r="CP257" s="98"/>
      <c r="CQ257" s="98"/>
      <c r="CR257" s="98"/>
      <c r="CS257" s="98"/>
    </row>
    <row r="258" spans="1:97" s="4" customFormat="1" ht="18.75" customHeight="1" x14ac:dyDescent="0.2">
      <c r="A258" s="3">
        <f t="shared" si="81"/>
        <v>246</v>
      </c>
      <c r="B258" s="263"/>
      <c r="C258" s="263"/>
      <c r="D258" s="263"/>
      <c r="E258" s="259"/>
      <c r="F258" s="259"/>
      <c r="G258" s="43"/>
      <c r="H258" s="264"/>
      <c r="I258" s="261"/>
      <c r="J258" s="106"/>
      <c r="K258" s="247"/>
      <c r="L258" s="247"/>
      <c r="M258" s="247"/>
      <c r="N258" s="248" t="str">
        <f>IF(AND(K258&lt;&gt;"",L258&lt;&gt;"",J258&lt;&gt;""),ROUND(MIN(IF(OR(J258="OZZ",J258="ZZ"),5000,17300),TRUNC(0.75*(SUMIF($D$12:$D258,$D258,K$12:K258)+SUMIF($D$12:$D258,$D258,L$12:L258)),2)) - SUMIF($D$12:$D257,$D258,N$12:N257),2),"")</f>
        <v/>
      </c>
      <c r="O258" s="249" t="str">
        <f>IF(AND(K258&lt;&gt;"",L258&lt;&gt;"",M258&lt;&gt;"",J258&lt;&gt;"",AH258&lt;&gt;""),IF(OR(J258="OZZ",J258="ZZ"),ROUND(0-SUMIF($D$12:$D257,$D258,O$12:O257),2),IF(M258=0,0,ROUND(MIN(MIN(17300,TRUNC(0.75*(SUMIF($D$12:$D$2012,$D258,K$12:K$2012)+SUMIF($D$12:$D$2012,$D258,L$12:L$2012)),2)+SUMIF($D$12:$D258,$D258,AH$12:AH258))-SUMIF($D$12:$D257,$D258,O$12:O257)-SUMIF($D$12:$D$2012,$D258,N$12:N$2012),AH258),2))),"")</f>
        <v/>
      </c>
      <c r="P258" s="250" t="str">
        <f>IF(J258&lt;&gt;"",1000 - SUMIF($D$12:$D257,$D258,P$12:P257),"")</f>
        <v/>
      </c>
      <c r="Q258" s="106"/>
      <c r="R258" s="247"/>
      <c r="S258" s="247"/>
      <c r="T258" s="247"/>
      <c r="U258" s="248" t="str">
        <f>IF(AND(R258&lt;&gt;"",S258&lt;&gt;"",Q258&lt;&gt;""),ROUND(MIN(IF(OR(Q258="OZZ",Q258="ZZ"),5000,17300),TRUNC(0.75*(SUMIF($D$12:$D258,$D258,R$12:R258)+SUMIF($D$12:$D258,$D258,S$12:S258)),2)) - SUMIF($D$12:$D257,$D258,U$12:U257),2),"")</f>
        <v/>
      </c>
      <c r="V258" s="248" t="str">
        <f>IF(AND(R258&lt;&gt;"",S258&lt;&gt;"",T258&lt;&gt;"",Q258&lt;&gt;"",AL258&lt;&gt;""),IF(OR(Q258="OZZ",Q258="ZZ"),ROUND(0-SUMIF($D$12:$D257,$D258,V$12:V257),2),IF(T258=0,0,ROUND(MIN(MIN(17300,TRUNC(0.75*(SUMIF($D$12:$D$2012,$D258,R$12:R$2012)+SUMIF($D$12:$D$2012,$D258,S$12:S$2012)),2)+SUMIF($D$12:$D258,$D258,AL$12:AL258))-SUMIF($D$12:$D257,$D258,V$12:V257)-SUMIF($D$12:$D$2012,$D258,U$12:U$2012),AL258),2))),"")</f>
        <v/>
      </c>
      <c r="W258" s="250" t="str">
        <f>IF(Q258&lt;&gt;"",1000 - SUMIF($D$12:$D257,$D258,W$12:W257),"")</f>
        <v/>
      </c>
      <c r="X258" s="106"/>
      <c r="Y258" s="247"/>
      <c r="Z258" s="247"/>
      <c r="AA258" s="247"/>
      <c r="AB258" s="248" t="str">
        <f>IF(AND(Y258&lt;&gt;"",Z258&lt;&gt;"",X258&lt;&gt;""),ROUND(MIN(IF(OR(X258="OZZ",X258="ZZ"),5000,17300),TRUNC(0.75*(SUMIF($D$12:$D258,$D258,Y$12:Y258)+SUMIF($D$12:$D258,$D258,Z$12:Z258)),2)) - SUMIF($D$12:$D257,$D258,AB$12:AB257),2),"")</f>
        <v/>
      </c>
      <c r="AC258" s="251" t="str">
        <f>IF(AND(Y258&lt;&gt;"",Z258&lt;&gt;"",AA258&lt;&gt;"",X258&lt;&gt;"",AP258&lt;&gt;""),IF(OR(X258="OZZ",X258="ZZ"),ROUND(0-SUMIF($D$12:$D257,$D258,AC$12:AC257),2),IF(AA258=0,0,ROUND(MIN(MIN(17300,TRUNC(0.75*(SUMIF($D$12:$D$2012,$D258,Y$12:Y$2012)+SUMIF($D$12:$D$2012,$D258,Z$12:Z$2012)),2)+SUMIF($D$12:$D258,$D258,AP$12:AP258))-SUMIF($D$12:$D257,$D258,AC$12:AC257)-SUMIF($D$12:$D$2012,$D258,AB$12:AB$2012),AP258),2))),"")</f>
        <v/>
      </c>
      <c r="AD258" s="250" t="str">
        <f>IF(X258&lt;&gt;"",1000 - SUMIF($D$12:$D257,$D258,AD$12:AD257),"")</f>
        <v/>
      </c>
      <c r="AE258" s="252"/>
      <c r="AF258" s="253"/>
      <c r="AG258" s="254"/>
      <c r="AH258" s="255" t="str">
        <f t="shared" si="82"/>
        <v/>
      </c>
      <c r="AI258" s="256"/>
      <c r="AJ258" s="253"/>
      <c r="AK258" s="254"/>
      <c r="AL258" s="255" t="str">
        <f t="shared" si="83"/>
        <v/>
      </c>
      <c r="AM258" s="256"/>
      <c r="AN258" s="253"/>
      <c r="AO258" s="254"/>
      <c r="AP258" s="255" t="str">
        <f t="shared" si="63"/>
        <v/>
      </c>
      <c r="AQ258" s="116"/>
      <c r="AR258" s="116"/>
      <c r="AS258" s="117"/>
      <c r="AT258" s="118"/>
      <c r="AU258" s="119" t="str">
        <f>IF(D258&lt;&gt; "", IF(COUNTIF($D$12:$D258,$D258)&gt;1,0,IF(SUM(N258,U258,AB258)&gt;0,IF(AND(X258="",OR(Q258&lt;&gt;"",J258&lt;&gt;"")),IF(Q258&lt;&gt;"",Q258,IF(J258&lt;&gt;"",J258,0)),IF(AND(Q258&lt;&gt;"",J258&lt;&gt;"",Q258=J258),Q258,X258)),0)),"")</f>
        <v/>
      </c>
      <c r="AV258" s="119" t="str">
        <f>IF(D258&lt;&gt;"",IF(COUNTIF($D$12:$D258,$D258)&gt;1,0,IF(SUM(O258,V258,AC258)&gt;0,IF(AND(X258="",OR(Q258&lt;&gt;"",J258&lt;&gt;"")),IF(Q258&lt;&gt;"",Q258,IF(J258&lt;&gt;"",J258,0)),IF(AND(Q258&lt;&gt;"",J258&lt;&gt;"",Q258=J258),Q258,X258)),0)),"")</f>
        <v/>
      </c>
      <c r="AW258" s="119" t="str">
        <f>IF(D258&lt;&gt;"",IF(COUNTIF($D$12:$D258,$D258)&gt;1,0,IF(SUM(P258,W258,AD258)&gt;0,IF(AND(X258="",OR(Q258&lt;&gt;"",J258&lt;&gt;"")),IF(Q258&lt;&gt;"",Q258,IF(J258&lt;&gt;"",J258,0)),IF(AND(Q258&lt;&gt;"",J258&lt;&gt;"",Q258=J258),Q258,X258)),0)),"")</f>
        <v/>
      </c>
      <c r="AX258" s="118" t="str">
        <f t="shared" si="64"/>
        <v/>
      </c>
      <c r="AY258" s="118" t="str">
        <f t="shared" si="65"/>
        <v/>
      </c>
      <c r="AZ258" s="118" t="str">
        <f t="shared" si="66"/>
        <v/>
      </c>
      <c r="BA258" s="118" t="str">
        <f t="shared" si="67"/>
        <v/>
      </c>
      <c r="BB258" s="118" t="str">
        <f t="shared" si="68"/>
        <v/>
      </c>
      <c r="BC258" s="118" t="str">
        <f t="shared" si="69"/>
        <v/>
      </c>
      <c r="BD258" s="118" t="str">
        <f t="shared" si="70"/>
        <v/>
      </c>
      <c r="BE258" s="118" t="str">
        <f t="shared" si="71"/>
        <v/>
      </c>
      <c r="BF258" s="118" t="str">
        <f t="shared" si="72"/>
        <v/>
      </c>
      <c r="BG258" s="120"/>
      <c r="BH258" s="120" t="str">
        <f t="shared" si="73"/>
        <v/>
      </c>
      <c r="BI258" s="120" t="str">
        <f t="shared" si="74"/>
        <v/>
      </c>
      <c r="BJ258" s="121"/>
      <c r="BK258" s="120" t="str">
        <f t="shared" si="75"/>
        <v/>
      </c>
      <c r="BL258" s="120" t="str">
        <f t="shared" si="76"/>
        <v/>
      </c>
      <c r="BM258" s="120" t="str">
        <f t="shared" si="77"/>
        <v/>
      </c>
      <c r="BN258" s="120" t="str">
        <f t="shared" si="78"/>
        <v/>
      </c>
      <c r="BO258" s="120" t="str">
        <f t="shared" si="79"/>
        <v/>
      </c>
      <c r="BP258" s="120" t="str">
        <f t="shared" si="80"/>
        <v/>
      </c>
      <c r="BQ258" s="98"/>
      <c r="BR258" s="98"/>
      <c r="BS258" s="98"/>
      <c r="BT258" s="9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row>
    <row r="259" spans="1:97" s="4" customFormat="1" ht="18.75" customHeight="1" x14ac:dyDescent="0.2">
      <c r="A259" s="3">
        <f t="shared" si="81"/>
        <v>247</v>
      </c>
      <c r="B259" s="263"/>
      <c r="C259" s="263"/>
      <c r="D259" s="263"/>
      <c r="E259" s="259"/>
      <c r="F259" s="259"/>
      <c r="G259" s="43"/>
      <c r="H259" s="264"/>
      <c r="I259" s="261"/>
      <c r="J259" s="106"/>
      <c r="K259" s="247"/>
      <c r="L259" s="247"/>
      <c r="M259" s="247"/>
      <c r="N259" s="248" t="str">
        <f>IF(AND(K259&lt;&gt;"",L259&lt;&gt;"",J259&lt;&gt;""),ROUND(MIN(IF(OR(J259="OZZ",J259="ZZ"),5000,17300),TRUNC(0.75*(SUMIF($D$12:$D259,$D259,K$12:K259)+SUMIF($D$12:$D259,$D259,L$12:L259)),2)) - SUMIF($D$12:$D258,$D259,N$12:N258),2),"")</f>
        <v/>
      </c>
      <c r="O259" s="249" t="str">
        <f>IF(AND(K259&lt;&gt;"",L259&lt;&gt;"",M259&lt;&gt;"",J259&lt;&gt;"",AH259&lt;&gt;""),IF(OR(J259="OZZ",J259="ZZ"),ROUND(0-SUMIF($D$12:$D258,$D259,O$12:O258),2),IF(M259=0,0,ROUND(MIN(MIN(17300,TRUNC(0.75*(SUMIF($D$12:$D$2012,$D259,K$12:K$2012)+SUMIF($D$12:$D$2012,$D259,L$12:L$2012)),2)+SUMIF($D$12:$D259,$D259,AH$12:AH259))-SUMIF($D$12:$D258,$D259,O$12:O258)-SUMIF($D$12:$D$2012,$D259,N$12:N$2012),AH259),2))),"")</f>
        <v/>
      </c>
      <c r="P259" s="250" t="str">
        <f>IF(J259&lt;&gt;"",1000 - SUMIF($D$12:$D258,$D259,P$12:P258),"")</f>
        <v/>
      </c>
      <c r="Q259" s="106"/>
      <c r="R259" s="247"/>
      <c r="S259" s="247"/>
      <c r="T259" s="247"/>
      <c r="U259" s="248" t="str">
        <f>IF(AND(R259&lt;&gt;"",S259&lt;&gt;"",Q259&lt;&gt;""),ROUND(MIN(IF(OR(Q259="OZZ",Q259="ZZ"),5000,17300),TRUNC(0.75*(SUMIF($D$12:$D259,$D259,R$12:R259)+SUMIF($D$12:$D259,$D259,S$12:S259)),2)) - SUMIF($D$12:$D258,$D259,U$12:U258),2),"")</f>
        <v/>
      </c>
      <c r="V259" s="248" t="str">
        <f>IF(AND(R259&lt;&gt;"",S259&lt;&gt;"",T259&lt;&gt;"",Q259&lt;&gt;"",AL259&lt;&gt;""),IF(OR(Q259="OZZ",Q259="ZZ"),ROUND(0-SUMIF($D$12:$D258,$D259,V$12:V258),2),IF(T259=0,0,ROUND(MIN(MIN(17300,TRUNC(0.75*(SUMIF($D$12:$D$2012,$D259,R$12:R$2012)+SUMIF($D$12:$D$2012,$D259,S$12:S$2012)),2)+SUMIF($D$12:$D259,$D259,AL$12:AL259))-SUMIF($D$12:$D258,$D259,V$12:V258)-SUMIF($D$12:$D$2012,$D259,U$12:U$2012),AL259),2))),"")</f>
        <v/>
      </c>
      <c r="W259" s="250" t="str">
        <f>IF(Q259&lt;&gt;"",1000 - SUMIF($D$12:$D258,$D259,W$12:W258),"")</f>
        <v/>
      </c>
      <c r="X259" s="106"/>
      <c r="Y259" s="247"/>
      <c r="Z259" s="247"/>
      <c r="AA259" s="247"/>
      <c r="AB259" s="248" t="str">
        <f>IF(AND(Y259&lt;&gt;"",Z259&lt;&gt;"",X259&lt;&gt;""),ROUND(MIN(IF(OR(X259="OZZ",X259="ZZ"),5000,17300),TRUNC(0.75*(SUMIF($D$12:$D259,$D259,Y$12:Y259)+SUMIF($D$12:$D259,$D259,Z$12:Z259)),2)) - SUMIF($D$12:$D258,$D259,AB$12:AB258),2),"")</f>
        <v/>
      </c>
      <c r="AC259" s="251" t="str">
        <f>IF(AND(Y259&lt;&gt;"",Z259&lt;&gt;"",AA259&lt;&gt;"",X259&lt;&gt;"",AP259&lt;&gt;""),IF(OR(X259="OZZ",X259="ZZ"),ROUND(0-SUMIF($D$12:$D258,$D259,AC$12:AC258),2),IF(AA259=0,0,ROUND(MIN(MIN(17300,TRUNC(0.75*(SUMIF($D$12:$D$2012,$D259,Y$12:Y$2012)+SUMIF($D$12:$D$2012,$D259,Z$12:Z$2012)),2)+SUMIF($D$12:$D259,$D259,AP$12:AP259))-SUMIF($D$12:$D258,$D259,AC$12:AC258)-SUMIF($D$12:$D$2012,$D259,AB$12:AB$2012),AP259),2))),"")</f>
        <v/>
      </c>
      <c r="AD259" s="250" t="str">
        <f>IF(X259&lt;&gt;"",1000 - SUMIF($D$12:$D258,$D259,AD$12:AD258),"")</f>
        <v/>
      </c>
      <c r="AE259" s="252"/>
      <c r="AF259" s="253"/>
      <c r="AG259" s="254"/>
      <c r="AH259" s="255" t="str">
        <f t="shared" si="82"/>
        <v/>
      </c>
      <c r="AI259" s="256"/>
      <c r="AJ259" s="253"/>
      <c r="AK259" s="254"/>
      <c r="AL259" s="255" t="str">
        <f t="shared" si="83"/>
        <v/>
      </c>
      <c r="AM259" s="256"/>
      <c r="AN259" s="253"/>
      <c r="AO259" s="254"/>
      <c r="AP259" s="255" t="str">
        <f t="shared" si="63"/>
        <v/>
      </c>
      <c r="AQ259" s="116"/>
      <c r="AR259" s="116"/>
      <c r="AS259" s="117"/>
      <c r="AT259" s="118"/>
      <c r="AU259" s="119" t="str">
        <f>IF(D259&lt;&gt; "", IF(COUNTIF($D$12:$D259,$D259)&gt;1,0,IF(SUM(N259,U259,AB259)&gt;0,IF(AND(X259="",OR(Q259&lt;&gt;"",J259&lt;&gt;"")),IF(Q259&lt;&gt;"",Q259,IF(J259&lt;&gt;"",J259,0)),IF(AND(Q259&lt;&gt;"",J259&lt;&gt;"",Q259=J259),Q259,X259)),0)),"")</f>
        <v/>
      </c>
      <c r="AV259" s="119" t="str">
        <f>IF(D259&lt;&gt;"",IF(COUNTIF($D$12:$D259,$D259)&gt;1,0,IF(SUM(O259,V259,AC259)&gt;0,IF(AND(X259="",OR(Q259&lt;&gt;"",J259&lt;&gt;"")),IF(Q259&lt;&gt;"",Q259,IF(J259&lt;&gt;"",J259,0)),IF(AND(Q259&lt;&gt;"",J259&lt;&gt;"",Q259=J259),Q259,X259)),0)),"")</f>
        <v/>
      </c>
      <c r="AW259" s="119" t="str">
        <f>IF(D259&lt;&gt;"",IF(COUNTIF($D$12:$D259,$D259)&gt;1,0,IF(SUM(P259,W259,AD259)&gt;0,IF(AND(X259="",OR(Q259&lt;&gt;"",J259&lt;&gt;"")),IF(Q259&lt;&gt;"",Q259,IF(J259&lt;&gt;"",J259,0)),IF(AND(Q259&lt;&gt;"",J259&lt;&gt;"",Q259=J259),Q259,X259)),0)),"")</f>
        <v/>
      </c>
      <c r="AX259" s="118" t="str">
        <f t="shared" si="64"/>
        <v/>
      </c>
      <c r="AY259" s="118" t="str">
        <f t="shared" si="65"/>
        <v/>
      </c>
      <c r="AZ259" s="118" t="str">
        <f t="shared" si="66"/>
        <v/>
      </c>
      <c r="BA259" s="118" t="str">
        <f t="shared" si="67"/>
        <v/>
      </c>
      <c r="BB259" s="118" t="str">
        <f t="shared" si="68"/>
        <v/>
      </c>
      <c r="BC259" s="118" t="str">
        <f t="shared" si="69"/>
        <v/>
      </c>
      <c r="BD259" s="118" t="str">
        <f t="shared" si="70"/>
        <v/>
      </c>
      <c r="BE259" s="118" t="str">
        <f t="shared" si="71"/>
        <v/>
      </c>
      <c r="BF259" s="118" t="str">
        <f t="shared" si="72"/>
        <v/>
      </c>
      <c r="BG259" s="120"/>
      <c r="BH259" s="120" t="str">
        <f t="shared" si="73"/>
        <v/>
      </c>
      <c r="BI259" s="120" t="str">
        <f t="shared" si="74"/>
        <v/>
      </c>
      <c r="BJ259" s="121"/>
      <c r="BK259" s="120" t="str">
        <f t="shared" si="75"/>
        <v/>
      </c>
      <c r="BL259" s="120" t="str">
        <f t="shared" si="76"/>
        <v/>
      </c>
      <c r="BM259" s="120" t="str">
        <f t="shared" si="77"/>
        <v/>
      </c>
      <c r="BN259" s="120" t="str">
        <f t="shared" si="78"/>
        <v/>
      </c>
      <c r="BO259" s="120" t="str">
        <f t="shared" si="79"/>
        <v/>
      </c>
      <c r="BP259" s="120" t="str">
        <f t="shared" si="80"/>
        <v/>
      </c>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row>
    <row r="260" spans="1:97" s="4" customFormat="1" ht="18.75" customHeight="1" x14ac:dyDescent="0.2">
      <c r="A260" s="3">
        <f t="shared" si="81"/>
        <v>248</v>
      </c>
      <c r="B260" s="263"/>
      <c r="C260" s="263"/>
      <c r="D260" s="263"/>
      <c r="E260" s="259"/>
      <c r="F260" s="259"/>
      <c r="G260" s="43"/>
      <c r="H260" s="264"/>
      <c r="I260" s="261"/>
      <c r="J260" s="106"/>
      <c r="K260" s="247"/>
      <c r="L260" s="247"/>
      <c r="M260" s="247"/>
      <c r="N260" s="248" t="str">
        <f>IF(AND(K260&lt;&gt;"",L260&lt;&gt;"",J260&lt;&gt;""),ROUND(MIN(IF(OR(J260="OZZ",J260="ZZ"),5000,17300),TRUNC(0.75*(SUMIF($D$12:$D260,$D260,K$12:K260)+SUMIF($D$12:$D260,$D260,L$12:L260)),2)) - SUMIF($D$12:$D259,$D260,N$12:N259),2),"")</f>
        <v/>
      </c>
      <c r="O260" s="249" t="str">
        <f>IF(AND(K260&lt;&gt;"",L260&lt;&gt;"",M260&lt;&gt;"",J260&lt;&gt;"",AH260&lt;&gt;""),IF(OR(J260="OZZ",J260="ZZ"),ROUND(0-SUMIF($D$12:$D259,$D260,O$12:O259),2),IF(M260=0,0,ROUND(MIN(MIN(17300,TRUNC(0.75*(SUMIF($D$12:$D$2012,$D260,K$12:K$2012)+SUMIF($D$12:$D$2012,$D260,L$12:L$2012)),2)+SUMIF($D$12:$D260,$D260,AH$12:AH260))-SUMIF($D$12:$D259,$D260,O$12:O259)-SUMIF($D$12:$D$2012,$D260,N$12:N$2012),AH260),2))),"")</f>
        <v/>
      </c>
      <c r="P260" s="250" t="str">
        <f>IF(J260&lt;&gt;"",1000 - SUMIF($D$12:$D259,$D260,P$12:P259),"")</f>
        <v/>
      </c>
      <c r="Q260" s="106"/>
      <c r="R260" s="247"/>
      <c r="S260" s="247"/>
      <c r="T260" s="247"/>
      <c r="U260" s="248" t="str">
        <f>IF(AND(R260&lt;&gt;"",S260&lt;&gt;"",Q260&lt;&gt;""),ROUND(MIN(IF(OR(Q260="OZZ",Q260="ZZ"),5000,17300),TRUNC(0.75*(SUMIF($D$12:$D260,$D260,R$12:R260)+SUMIF($D$12:$D260,$D260,S$12:S260)),2)) - SUMIF($D$12:$D259,$D260,U$12:U259),2),"")</f>
        <v/>
      </c>
      <c r="V260" s="248" t="str">
        <f>IF(AND(R260&lt;&gt;"",S260&lt;&gt;"",T260&lt;&gt;"",Q260&lt;&gt;"",AL260&lt;&gt;""),IF(OR(Q260="OZZ",Q260="ZZ"),ROUND(0-SUMIF($D$12:$D259,$D260,V$12:V259),2),IF(T260=0,0,ROUND(MIN(MIN(17300,TRUNC(0.75*(SUMIF($D$12:$D$2012,$D260,R$12:R$2012)+SUMIF($D$12:$D$2012,$D260,S$12:S$2012)),2)+SUMIF($D$12:$D260,$D260,AL$12:AL260))-SUMIF($D$12:$D259,$D260,V$12:V259)-SUMIF($D$12:$D$2012,$D260,U$12:U$2012),AL260),2))),"")</f>
        <v/>
      </c>
      <c r="W260" s="250" t="str">
        <f>IF(Q260&lt;&gt;"",1000 - SUMIF($D$12:$D259,$D260,W$12:W259),"")</f>
        <v/>
      </c>
      <c r="X260" s="106"/>
      <c r="Y260" s="247"/>
      <c r="Z260" s="247"/>
      <c r="AA260" s="247"/>
      <c r="AB260" s="248" t="str">
        <f>IF(AND(Y260&lt;&gt;"",Z260&lt;&gt;"",X260&lt;&gt;""),ROUND(MIN(IF(OR(X260="OZZ",X260="ZZ"),5000,17300),TRUNC(0.75*(SUMIF($D$12:$D260,$D260,Y$12:Y260)+SUMIF($D$12:$D260,$D260,Z$12:Z260)),2)) - SUMIF($D$12:$D259,$D260,AB$12:AB259),2),"")</f>
        <v/>
      </c>
      <c r="AC260" s="251" t="str">
        <f>IF(AND(Y260&lt;&gt;"",Z260&lt;&gt;"",AA260&lt;&gt;"",X260&lt;&gt;"",AP260&lt;&gt;""),IF(OR(X260="OZZ",X260="ZZ"),ROUND(0-SUMIF($D$12:$D259,$D260,AC$12:AC259),2),IF(AA260=0,0,ROUND(MIN(MIN(17300,TRUNC(0.75*(SUMIF($D$12:$D$2012,$D260,Y$12:Y$2012)+SUMIF($D$12:$D$2012,$D260,Z$12:Z$2012)),2)+SUMIF($D$12:$D260,$D260,AP$12:AP260))-SUMIF($D$12:$D259,$D260,AC$12:AC259)-SUMIF($D$12:$D$2012,$D260,AB$12:AB$2012),AP260),2))),"")</f>
        <v/>
      </c>
      <c r="AD260" s="250" t="str">
        <f>IF(X260&lt;&gt;"",1000 - SUMIF($D$12:$D259,$D260,AD$12:AD259),"")</f>
        <v/>
      </c>
      <c r="AE260" s="252"/>
      <c r="AF260" s="253"/>
      <c r="AG260" s="254"/>
      <c r="AH260" s="255" t="str">
        <f t="shared" si="82"/>
        <v/>
      </c>
      <c r="AI260" s="256"/>
      <c r="AJ260" s="253"/>
      <c r="AK260" s="254"/>
      <c r="AL260" s="255" t="str">
        <f t="shared" si="83"/>
        <v/>
      </c>
      <c r="AM260" s="256"/>
      <c r="AN260" s="253"/>
      <c r="AO260" s="254"/>
      <c r="AP260" s="255" t="str">
        <f t="shared" si="63"/>
        <v/>
      </c>
      <c r="AQ260" s="116"/>
      <c r="AR260" s="116"/>
      <c r="AS260" s="117"/>
      <c r="AT260" s="118"/>
      <c r="AU260" s="119" t="str">
        <f>IF(D260&lt;&gt; "", IF(COUNTIF($D$12:$D260,$D260)&gt;1,0,IF(SUM(N260,U260,AB260)&gt;0,IF(AND(X260="",OR(Q260&lt;&gt;"",J260&lt;&gt;"")),IF(Q260&lt;&gt;"",Q260,IF(J260&lt;&gt;"",J260,0)),IF(AND(Q260&lt;&gt;"",J260&lt;&gt;"",Q260=J260),Q260,X260)),0)),"")</f>
        <v/>
      </c>
      <c r="AV260" s="119" t="str">
        <f>IF(D260&lt;&gt;"",IF(COUNTIF($D$12:$D260,$D260)&gt;1,0,IF(SUM(O260,V260,AC260)&gt;0,IF(AND(X260="",OR(Q260&lt;&gt;"",J260&lt;&gt;"")),IF(Q260&lt;&gt;"",Q260,IF(J260&lt;&gt;"",J260,0)),IF(AND(Q260&lt;&gt;"",J260&lt;&gt;"",Q260=J260),Q260,X260)),0)),"")</f>
        <v/>
      </c>
      <c r="AW260" s="119" t="str">
        <f>IF(D260&lt;&gt;"",IF(COUNTIF($D$12:$D260,$D260)&gt;1,0,IF(SUM(P260,W260,AD260)&gt;0,IF(AND(X260="",OR(Q260&lt;&gt;"",J260&lt;&gt;"")),IF(Q260&lt;&gt;"",Q260,IF(J260&lt;&gt;"",J260,0)),IF(AND(Q260&lt;&gt;"",J260&lt;&gt;"",Q260=J260),Q260,X260)),0)),"")</f>
        <v/>
      </c>
      <c r="AX260" s="118" t="str">
        <f t="shared" si="64"/>
        <v/>
      </c>
      <c r="AY260" s="118" t="str">
        <f t="shared" si="65"/>
        <v/>
      </c>
      <c r="AZ260" s="118" t="str">
        <f t="shared" si="66"/>
        <v/>
      </c>
      <c r="BA260" s="118" t="str">
        <f t="shared" si="67"/>
        <v/>
      </c>
      <c r="BB260" s="118" t="str">
        <f t="shared" si="68"/>
        <v/>
      </c>
      <c r="BC260" s="118" t="str">
        <f t="shared" si="69"/>
        <v/>
      </c>
      <c r="BD260" s="118" t="str">
        <f t="shared" si="70"/>
        <v/>
      </c>
      <c r="BE260" s="118" t="str">
        <f t="shared" si="71"/>
        <v/>
      </c>
      <c r="BF260" s="118" t="str">
        <f t="shared" si="72"/>
        <v/>
      </c>
      <c r="BG260" s="120"/>
      <c r="BH260" s="120" t="str">
        <f t="shared" si="73"/>
        <v/>
      </c>
      <c r="BI260" s="120" t="str">
        <f t="shared" si="74"/>
        <v/>
      </c>
      <c r="BJ260" s="121"/>
      <c r="BK260" s="120" t="str">
        <f t="shared" si="75"/>
        <v/>
      </c>
      <c r="BL260" s="120" t="str">
        <f t="shared" si="76"/>
        <v/>
      </c>
      <c r="BM260" s="120" t="str">
        <f t="shared" si="77"/>
        <v/>
      </c>
      <c r="BN260" s="120" t="str">
        <f t="shared" si="78"/>
        <v/>
      </c>
      <c r="BO260" s="120" t="str">
        <f t="shared" si="79"/>
        <v/>
      </c>
      <c r="BP260" s="120" t="str">
        <f t="shared" si="80"/>
        <v/>
      </c>
      <c r="BQ260" s="98"/>
      <c r="BR260" s="98"/>
      <c r="BS260" s="98"/>
      <c r="BT260" s="9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row>
    <row r="261" spans="1:97" s="4" customFormat="1" ht="18.75" customHeight="1" x14ac:dyDescent="0.2">
      <c r="A261" s="3">
        <f t="shared" si="81"/>
        <v>249</v>
      </c>
      <c r="B261" s="263"/>
      <c r="C261" s="263"/>
      <c r="D261" s="263"/>
      <c r="E261" s="259"/>
      <c r="F261" s="259"/>
      <c r="G261" s="43"/>
      <c r="H261" s="264"/>
      <c r="I261" s="261"/>
      <c r="J261" s="106"/>
      <c r="K261" s="247"/>
      <c r="L261" s="247"/>
      <c r="M261" s="247"/>
      <c r="N261" s="248" t="str">
        <f>IF(AND(K261&lt;&gt;"",L261&lt;&gt;"",J261&lt;&gt;""),ROUND(MIN(IF(OR(J261="OZZ",J261="ZZ"),5000,17300),TRUNC(0.75*(SUMIF($D$12:$D261,$D261,K$12:K261)+SUMIF($D$12:$D261,$D261,L$12:L261)),2)) - SUMIF($D$12:$D260,$D261,N$12:N260),2),"")</f>
        <v/>
      </c>
      <c r="O261" s="249" t="str">
        <f>IF(AND(K261&lt;&gt;"",L261&lt;&gt;"",M261&lt;&gt;"",J261&lt;&gt;"",AH261&lt;&gt;""),IF(OR(J261="OZZ",J261="ZZ"),ROUND(0-SUMIF($D$12:$D260,$D261,O$12:O260),2),IF(M261=0,0,ROUND(MIN(MIN(17300,TRUNC(0.75*(SUMIF($D$12:$D$2012,$D261,K$12:K$2012)+SUMIF($D$12:$D$2012,$D261,L$12:L$2012)),2)+SUMIF($D$12:$D261,$D261,AH$12:AH261))-SUMIF($D$12:$D260,$D261,O$12:O260)-SUMIF($D$12:$D$2012,$D261,N$12:N$2012),AH261),2))),"")</f>
        <v/>
      </c>
      <c r="P261" s="250" t="str">
        <f>IF(J261&lt;&gt;"",1000 - SUMIF($D$12:$D260,$D261,P$12:P260),"")</f>
        <v/>
      </c>
      <c r="Q261" s="106"/>
      <c r="R261" s="247"/>
      <c r="S261" s="247"/>
      <c r="T261" s="247"/>
      <c r="U261" s="248" t="str">
        <f>IF(AND(R261&lt;&gt;"",S261&lt;&gt;"",Q261&lt;&gt;""),ROUND(MIN(IF(OR(Q261="OZZ",Q261="ZZ"),5000,17300),TRUNC(0.75*(SUMIF($D$12:$D261,$D261,R$12:R261)+SUMIF($D$12:$D261,$D261,S$12:S261)),2)) - SUMIF($D$12:$D260,$D261,U$12:U260),2),"")</f>
        <v/>
      </c>
      <c r="V261" s="248" t="str">
        <f>IF(AND(R261&lt;&gt;"",S261&lt;&gt;"",T261&lt;&gt;"",Q261&lt;&gt;"",AL261&lt;&gt;""),IF(OR(Q261="OZZ",Q261="ZZ"),ROUND(0-SUMIF($D$12:$D260,$D261,V$12:V260),2),IF(T261=0,0,ROUND(MIN(MIN(17300,TRUNC(0.75*(SUMIF($D$12:$D$2012,$D261,R$12:R$2012)+SUMIF($D$12:$D$2012,$D261,S$12:S$2012)),2)+SUMIF($D$12:$D261,$D261,AL$12:AL261))-SUMIF($D$12:$D260,$D261,V$12:V260)-SUMIF($D$12:$D$2012,$D261,U$12:U$2012),AL261),2))),"")</f>
        <v/>
      </c>
      <c r="W261" s="250" t="str">
        <f>IF(Q261&lt;&gt;"",1000 - SUMIF($D$12:$D260,$D261,W$12:W260),"")</f>
        <v/>
      </c>
      <c r="X261" s="106"/>
      <c r="Y261" s="247"/>
      <c r="Z261" s="247"/>
      <c r="AA261" s="247"/>
      <c r="AB261" s="248" t="str">
        <f>IF(AND(Y261&lt;&gt;"",Z261&lt;&gt;"",X261&lt;&gt;""),ROUND(MIN(IF(OR(X261="OZZ",X261="ZZ"),5000,17300),TRUNC(0.75*(SUMIF($D$12:$D261,$D261,Y$12:Y261)+SUMIF($D$12:$D261,$D261,Z$12:Z261)),2)) - SUMIF($D$12:$D260,$D261,AB$12:AB260),2),"")</f>
        <v/>
      </c>
      <c r="AC261" s="251" t="str">
        <f>IF(AND(Y261&lt;&gt;"",Z261&lt;&gt;"",AA261&lt;&gt;"",X261&lt;&gt;"",AP261&lt;&gt;""),IF(OR(X261="OZZ",X261="ZZ"),ROUND(0-SUMIF($D$12:$D260,$D261,AC$12:AC260),2),IF(AA261=0,0,ROUND(MIN(MIN(17300,TRUNC(0.75*(SUMIF($D$12:$D$2012,$D261,Y$12:Y$2012)+SUMIF($D$12:$D$2012,$D261,Z$12:Z$2012)),2)+SUMIF($D$12:$D261,$D261,AP$12:AP261))-SUMIF($D$12:$D260,$D261,AC$12:AC260)-SUMIF($D$12:$D$2012,$D261,AB$12:AB$2012),AP261),2))),"")</f>
        <v/>
      </c>
      <c r="AD261" s="250" t="str">
        <f>IF(X261&lt;&gt;"",1000 - SUMIF($D$12:$D260,$D261,AD$12:AD260),"")</f>
        <v/>
      </c>
      <c r="AE261" s="252"/>
      <c r="AF261" s="253"/>
      <c r="AG261" s="254"/>
      <c r="AH261" s="255" t="str">
        <f t="shared" si="82"/>
        <v/>
      </c>
      <c r="AI261" s="256"/>
      <c r="AJ261" s="253"/>
      <c r="AK261" s="254"/>
      <c r="AL261" s="255" t="str">
        <f t="shared" si="83"/>
        <v/>
      </c>
      <c r="AM261" s="256"/>
      <c r="AN261" s="253"/>
      <c r="AO261" s="254"/>
      <c r="AP261" s="255" t="str">
        <f t="shared" si="63"/>
        <v/>
      </c>
      <c r="AQ261" s="116"/>
      <c r="AR261" s="116"/>
      <c r="AS261" s="117"/>
      <c r="AT261" s="118"/>
      <c r="AU261" s="119" t="str">
        <f>IF(D261&lt;&gt; "", IF(COUNTIF($D$12:$D261,$D261)&gt;1,0,IF(SUM(N261,U261,AB261)&gt;0,IF(AND(X261="",OR(Q261&lt;&gt;"",J261&lt;&gt;"")),IF(Q261&lt;&gt;"",Q261,IF(J261&lt;&gt;"",J261,0)),IF(AND(Q261&lt;&gt;"",J261&lt;&gt;"",Q261=J261),Q261,X261)),0)),"")</f>
        <v/>
      </c>
      <c r="AV261" s="119" t="str">
        <f>IF(D261&lt;&gt;"",IF(COUNTIF($D$12:$D261,$D261)&gt;1,0,IF(SUM(O261,V261,AC261)&gt;0,IF(AND(X261="",OR(Q261&lt;&gt;"",J261&lt;&gt;"")),IF(Q261&lt;&gt;"",Q261,IF(J261&lt;&gt;"",J261,0)),IF(AND(Q261&lt;&gt;"",J261&lt;&gt;"",Q261=J261),Q261,X261)),0)),"")</f>
        <v/>
      </c>
      <c r="AW261" s="119" t="str">
        <f>IF(D261&lt;&gt;"",IF(COUNTIF($D$12:$D261,$D261)&gt;1,0,IF(SUM(P261,W261,AD261)&gt;0,IF(AND(X261="",OR(Q261&lt;&gt;"",J261&lt;&gt;"")),IF(Q261&lt;&gt;"",Q261,IF(J261&lt;&gt;"",J261,0)),IF(AND(Q261&lt;&gt;"",J261&lt;&gt;"",Q261=J261),Q261,X261)),0)),"")</f>
        <v/>
      </c>
      <c r="AX261" s="118" t="str">
        <f t="shared" si="64"/>
        <v/>
      </c>
      <c r="AY261" s="118" t="str">
        <f t="shared" si="65"/>
        <v/>
      </c>
      <c r="AZ261" s="118" t="str">
        <f t="shared" si="66"/>
        <v/>
      </c>
      <c r="BA261" s="118" t="str">
        <f t="shared" si="67"/>
        <v/>
      </c>
      <c r="BB261" s="118" t="str">
        <f t="shared" si="68"/>
        <v/>
      </c>
      <c r="BC261" s="118" t="str">
        <f t="shared" si="69"/>
        <v/>
      </c>
      <c r="BD261" s="118" t="str">
        <f t="shared" si="70"/>
        <v/>
      </c>
      <c r="BE261" s="118" t="str">
        <f t="shared" si="71"/>
        <v/>
      </c>
      <c r="BF261" s="118" t="str">
        <f t="shared" si="72"/>
        <v/>
      </c>
      <c r="BG261" s="120"/>
      <c r="BH261" s="120" t="str">
        <f t="shared" si="73"/>
        <v/>
      </c>
      <c r="BI261" s="120" t="str">
        <f t="shared" si="74"/>
        <v/>
      </c>
      <c r="BJ261" s="121"/>
      <c r="BK261" s="120" t="str">
        <f t="shared" si="75"/>
        <v/>
      </c>
      <c r="BL261" s="120" t="str">
        <f t="shared" si="76"/>
        <v/>
      </c>
      <c r="BM261" s="120" t="str">
        <f t="shared" si="77"/>
        <v/>
      </c>
      <c r="BN261" s="120" t="str">
        <f t="shared" si="78"/>
        <v/>
      </c>
      <c r="BO261" s="120" t="str">
        <f t="shared" si="79"/>
        <v/>
      </c>
      <c r="BP261" s="120" t="str">
        <f t="shared" si="80"/>
        <v/>
      </c>
      <c r="BQ261" s="98"/>
      <c r="BR261" s="98"/>
      <c r="BS261" s="98"/>
      <c r="BT261" s="9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row>
    <row r="262" spans="1:97" s="4" customFormat="1" ht="18.75" customHeight="1" x14ac:dyDescent="0.2">
      <c r="A262" s="3">
        <f t="shared" si="81"/>
        <v>250</v>
      </c>
      <c r="B262" s="263"/>
      <c r="C262" s="263"/>
      <c r="D262" s="263"/>
      <c r="E262" s="259"/>
      <c r="F262" s="259"/>
      <c r="G262" s="43"/>
      <c r="H262" s="264"/>
      <c r="I262" s="261"/>
      <c r="J262" s="106"/>
      <c r="K262" s="247"/>
      <c r="L262" s="247"/>
      <c r="M262" s="247"/>
      <c r="N262" s="248" t="str">
        <f>IF(AND(K262&lt;&gt;"",L262&lt;&gt;"",J262&lt;&gt;""),ROUND(MIN(IF(OR(J262="OZZ",J262="ZZ"),5000,17300),TRUNC(0.75*(SUMIF($D$12:$D262,$D262,K$12:K262)+SUMIF($D$12:$D262,$D262,L$12:L262)),2)) - SUMIF($D$12:$D261,$D262,N$12:N261),2),"")</f>
        <v/>
      </c>
      <c r="O262" s="249" t="str">
        <f>IF(AND(K262&lt;&gt;"",L262&lt;&gt;"",M262&lt;&gt;"",J262&lt;&gt;"",AH262&lt;&gt;""),IF(OR(J262="OZZ",J262="ZZ"),ROUND(0-SUMIF($D$12:$D261,$D262,O$12:O261),2),IF(M262=0,0,ROUND(MIN(MIN(17300,TRUNC(0.75*(SUMIF($D$12:$D$2012,$D262,K$12:K$2012)+SUMIF($D$12:$D$2012,$D262,L$12:L$2012)),2)+SUMIF($D$12:$D262,$D262,AH$12:AH262))-SUMIF($D$12:$D261,$D262,O$12:O261)-SUMIF($D$12:$D$2012,$D262,N$12:N$2012),AH262),2))),"")</f>
        <v/>
      </c>
      <c r="P262" s="250" t="str">
        <f>IF(J262&lt;&gt;"",1000 - SUMIF($D$12:$D261,$D262,P$12:P261),"")</f>
        <v/>
      </c>
      <c r="Q262" s="106"/>
      <c r="R262" s="247"/>
      <c r="S262" s="247"/>
      <c r="T262" s="247"/>
      <c r="U262" s="248" t="str">
        <f>IF(AND(R262&lt;&gt;"",S262&lt;&gt;"",Q262&lt;&gt;""),ROUND(MIN(IF(OR(Q262="OZZ",Q262="ZZ"),5000,17300),TRUNC(0.75*(SUMIF($D$12:$D262,$D262,R$12:R262)+SUMIF($D$12:$D262,$D262,S$12:S262)),2)) - SUMIF($D$12:$D261,$D262,U$12:U261),2),"")</f>
        <v/>
      </c>
      <c r="V262" s="248" t="str">
        <f>IF(AND(R262&lt;&gt;"",S262&lt;&gt;"",T262&lt;&gt;"",Q262&lt;&gt;"",AL262&lt;&gt;""),IF(OR(Q262="OZZ",Q262="ZZ"),ROUND(0-SUMIF($D$12:$D261,$D262,V$12:V261),2),IF(T262=0,0,ROUND(MIN(MIN(17300,TRUNC(0.75*(SUMIF($D$12:$D$2012,$D262,R$12:R$2012)+SUMIF($D$12:$D$2012,$D262,S$12:S$2012)),2)+SUMIF($D$12:$D262,$D262,AL$12:AL262))-SUMIF($D$12:$D261,$D262,V$12:V261)-SUMIF($D$12:$D$2012,$D262,U$12:U$2012),AL262),2))),"")</f>
        <v/>
      </c>
      <c r="W262" s="250" t="str">
        <f>IF(Q262&lt;&gt;"",1000 - SUMIF($D$12:$D261,$D262,W$12:W261),"")</f>
        <v/>
      </c>
      <c r="X262" s="106"/>
      <c r="Y262" s="247"/>
      <c r="Z262" s="247"/>
      <c r="AA262" s="247"/>
      <c r="AB262" s="248" t="str">
        <f>IF(AND(Y262&lt;&gt;"",Z262&lt;&gt;"",X262&lt;&gt;""),ROUND(MIN(IF(OR(X262="OZZ",X262="ZZ"),5000,17300),TRUNC(0.75*(SUMIF($D$12:$D262,$D262,Y$12:Y262)+SUMIF($D$12:$D262,$D262,Z$12:Z262)),2)) - SUMIF($D$12:$D261,$D262,AB$12:AB261),2),"")</f>
        <v/>
      </c>
      <c r="AC262" s="251" t="str">
        <f>IF(AND(Y262&lt;&gt;"",Z262&lt;&gt;"",AA262&lt;&gt;"",X262&lt;&gt;"",AP262&lt;&gt;""),IF(OR(X262="OZZ",X262="ZZ"),ROUND(0-SUMIF($D$12:$D261,$D262,AC$12:AC261),2),IF(AA262=0,0,ROUND(MIN(MIN(17300,TRUNC(0.75*(SUMIF($D$12:$D$2012,$D262,Y$12:Y$2012)+SUMIF($D$12:$D$2012,$D262,Z$12:Z$2012)),2)+SUMIF($D$12:$D262,$D262,AP$12:AP262))-SUMIF($D$12:$D261,$D262,AC$12:AC261)-SUMIF($D$12:$D$2012,$D262,AB$12:AB$2012),AP262),2))),"")</f>
        <v/>
      </c>
      <c r="AD262" s="250" t="str">
        <f>IF(X262&lt;&gt;"",1000 - SUMIF($D$12:$D261,$D262,AD$12:AD261),"")</f>
        <v/>
      </c>
      <c r="AE262" s="252"/>
      <c r="AF262" s="253"/>
      <c r="AG262" s="254"/>
      <c r="AH262" s="255" t="str">
        <f t="shared" si="82"/>
        <v/>
      </c>
      <c r="AI262" s="256"/>
      <c r="AJ262" s="253"/>
      <c r="AK262" s="254"/>
      <c r="AL262" s="255" t="str">
        <f t="shared" si="83"/>
        <v/>
      </c>
      <c r="AM262" s="256"/>
      <c r="AN262" s="253"/>
      <c r="AO262" s="254"/>
      <c r="AP262" s="255" t="str">
        <f t="shared" si="63"/>
        <v/>
      </c>
      <c r="AQ262" s="116"/>
      <c r="AR262" s="116"/>
      <c r="AS262" s="117"/>
      <c r="AT262" s="118"/>
      <c r="AU262" s="119" t="str">
        <f>IF(D262&lt;&gt; "", IF(COUNTIF($D$12:$D262,$D262)&gt;1,0,IF(SUM(N262,U262,AB262)&gt;0,IF(AND(X262="",OR(Q262&lt;&gt;"",J262&lt;&gt;"")),IF(Q262&lt;&gt;"",Q262,IF(J262&lt;&gt;"",J262,0)),IF(AND(Q262&lt;&gt;"",J262&lt;&gt;"",Q262=J262),Q262,X262)),0)),"")</f>
        <v/>
      </c>
      <c r="AV262" s="119" t="str">
        <f>IF(D262&lt;&gt;"",IF(COUNTIF($D$12:$D262,$D262)&gt;1,0,IF(SUM(O262,V262,AC262)&gt;0,IF(AND(X262="",OR(Q262&lt;&gt;"",J262&lt;&gt;"")),IF(Q262&lt;&gt;"",Q262,IF(J262&lt;&gt;"",J262,0)),IF(AND(Q262&lt;&gt;"",J262&lt;&gt;"",Q262=J262),Q262,X262)),0)),"")</f>
        <v/>
      </c>
      <c r="AW262" s="119" t="str">
        <f>IF(D262&lt;&gt;"",IF(COUNTIF($D$12:$D262,$D262)&gt;1,0,IF(SUM(P262,W262,AD262)&gt;0,IF(AND(X262="",OR(Q262&lt;&gt;"",J262&lt;&gt;"")),IF(Q262&lt;&gt;"",Q262,IF(J262&lt;&gt;"",J262,0)),IF(AND(Q262&lt;&gt;"",J262&lt;&gt;"",Q262=J262),Q262,X262)),0)),"")</f>
        <v/>
      </c>
      <c r="AX262" s="118" t="str">
        <f t="shared" si="64"/>
        <v/>
      </c>
      <c r="AY262" s="118" t="str">
        <f t="shared" si="65"/>
        <v/>
      </c>
      <c r="AZ262" s="118" t="str">
        <f t="shared" si="66"/>
        <v/>
      </c>
      <c r="BA262" s="118" t="str">
        <f t="shared" si="67"/>
        <v/>
      </c>
      <c r="BB262" s="118" t="str">
        <f t="shared" si="68"/>
        <v/>
      </c>
      <c r="BC262" s="118" t="str">
        <f t="shared" si="69"/>
        <v/>
      </c>
      <c r="BD262" s="118" t="str">
        <f t="shared" si="70"/>
        <v/>
      </c>
      <c r="BE262" s="118" t="str">
        <f t="shared" si="71"/>
        <v/>
      </c>
      <c r="BF262" s="118" t="str">
        <f t="shared" si="72"/>
        <v/>
      </c>
      <c r="BG262" s="120"/>
      <c r="BH262" s="120" t="str">
        <f t="shared" si="73"/>
        <v/>
      </c>
      <c r="BI262" s="120" t="str">
        <f t="shared" si="74"/>
        <v/>
      </c>
      <c r="BJ262" s="121"/>
      <c r="BK262" s="120" t="str">
        <f t="shared" si="75"/>
        <v/>
      </c>
      <c r="BL262" s="120" t="str">
        <f t="shared" si="76"/>
        <v/>
      </c>
      <c r="BM262" s="120" t="str">
        <f t="shared" si="77"/>
        <v/>
      </c>
      <c r="BN262" s="120" t="str">
        <f t="shared" si="78"/>
        <v/>
      </c>
      <c r="BO262" s="120" t="str">
        <f t="shared" si="79"/>
        <v/>
      </c>
      <c r="BP262" s="120" t="str">
        <f t="shared" si="80"/>
        <v/>
      </c>
      <c r="BQ262" s="98"/>
      <c r="BR262" s="98"/>
      <c r="BS262" s="98"/>
      <c r="BT262" s="9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row>
    <row r="263" spans="1:97" s="4" customFormat="1" ht="18.75" customHeight="1" x14ac:dyDescent="0.2">
      <c r="A263" s="3">
        <f t="shared" si="81"/>
        <v>251</v>
      </c>
      <c r="B263" s="263"/>
      <c r="C263" s="263"/>
      <c r="D263" s="263"/>
      <c r="E263" s="259"/>
      <c r="F263" s="259"/>
      <c r="G263" s="43"/>
      <c r="H263" s="264"/>
      <c r="I263" s="261"/>
      <c r="J263" s="106"/>
      <c r="K263" s="247"/>
      <c r="L263" s="247"/>
      <c r="M263" s="247"/>
      <c r="N263" s="248" t="str">
        <f>IF(AND(K263&lt;&gt;"",L263&lt;&gt;"",J263&lt;&gt;""),ROUND(MIN(IF(OR(J263="OZZ",J263="ZZ"),5000,17300),TRUNC(0.75*(SUMIF($D$12:$D263,$D263,K$12:K263)+SUMIF($D$12:$D263,$D263,L$12:L263)),2)) - SUMIF($D$12:$D262,$D263,N$12:N262),2),"")</f>
        <v/>
      </c>
      <c r="O263" s="249" t="str">
        <f>IF(AND(K263&lt;&gt;"",L263&lt;&gt;"",M263&lt;&gt;"",J263&lt;&gt;"",AH263&lt;&gt;""),IF(OR(J263="OZZ",J263="ZZ"),ROUND(0-SUMIF($D$12:$D262,$D263,O$12:O262),2),IF(M263=0,0,ROUND(MIN(MIN(17300,TRUNC(0.75*(SUMIF($D$12:$D$2012,$D263,K$12:K$2012)+SUMIF($D$12:$D$2012,$D263,L$12:L$2012)),2)+SUMIF($D$12:$D263,$D263,AH$12:AH263))-SUMIF($D$12:$D262,$D263,O$12:O262)-SUMIF($D$12:$D$2012,$D263,N$12:N$2012),AH263),2))),"")</f>
        <v/>
      </c>
      <c r="P263" s="250" t="str">
        <f>IF(J263&lt;&gt;"",1000 - SUMIF($D$12:$D262,$D263,P$12:P262),"")</f>
        <v/>
      </c>
      <c r="Q263" s="106"/>
      <c r="R263" s="247"/>
      <c r="S263" s="247"/>
      <c r="T263" s="247"/>
      <c r="U263" s="248" t="str">
        <f>IF(AND(R263&lt;&gt;"",S263&lt;&gt;"",Q263&lt;&gt;""),ROUND(MIN(IF(OR(Q263="OZZ",Q263="ZZ"),5000,17300),TRUNC(0.75*(SUMIF($D$12:$D263,$D263,R$12:R263)+SUMIF($D$12:$D263,$D263,S$12:S263)),2)) - SUMIF($D$12:$D262,$D263,U$12:U262),2),"")</f>
        <v/>
      </c>
      <c r="V263" s="248" t="str">
        <f>IF(AND(R263&lt;&gt;"",S263&lt;&gt;"",T263&lt;&gt;"",Q263&lt;&gt;"",AL263&lt;&gt;""),IF(OR(Q263="OZZ",Q263="ZZ"),ROUND(0-SUMIF($D$12:$D262,$D263,V$12:V262),2),IF(T263=0,0,ROUND(MIN(MIN(17300,TRUNC(0.75*(SUMIF($D$12:$D$2012,$D263,R$12:R$2012)+SUMIF($D$12:$D$2012,$D263,S$12:S$2012)),2)+SUMIF($D$12:$D263,$D263,AL$12:AL263))-SUMIF($D$12:$D262,$D263,V$12:V262)-SUMIF($D$12:$D$2012,$D263,U$12:U$2012),AL263),2))),"")</f>
        <v/>
      </c>
      <c r="W263" s="250" t="str">
        <f>IF(Q263&lt;&gt;"",1000 - SUMIF($D$12:$D262,$D263,W$12:W262),"")</f>
        <v/>
      </c>
      <c r="X263" s="106"/>
      <c r="Y263" s="247"/>
      <c r="Z263" s="247"/>
      <c r="AA263" s="247"/>
      <c r="AB263" s="248" t="str">
        <f>IF(AND(Y263&lt;&gt;"",Z263&lt;&gt;"",X263&lt;&gt;""),ROUND(MIN(IF(OR(X263="OZZ",X263="ZZ"),5000,17300),TRUNC(0.75*(SUMIF($D$12:$D263,$D263,Y$12:Y263)+SUMIF($D$12:$D263,$D263,Z$12:Z263)),2)) - SUMIF($D$12:$D262,$D263,AB$12:AB262),2),"")</f>
        <v/>
      </c>
      <c r="AC263" s="251" t="str">
        <f>IF(AND(Y263&lt;&gt;"",Z263&lt;&gt;"",AA263&lt;&gt;"",X263&lt;&gt;"",AP263&lt;&gt;""),IF(OR(X263="OZZ",X263="ZZ"),ROUND(0-SUMIF($D$12:$D262,$D263,AC$12:AC262),2),IF(AA263=0,0,ROUND(MIN(MIN(17300,TRUNC(0.75*(SUMIF($D$12:$D$2012,$D263,Y$12:Y$2012)+SUMIF($D$12:$D$2012,$D263,Z$12:Z$2012)),2)+SUMIF($D$12:$D263,$D263,AP$12:AP263))-SUMIF($D$12:$D262,$D263,AC$12:AC262)-SUMIF($D$12:$D$2012,$D263,AB$12:AB$2012),AP263),2))),"")</f>
        <v/>
      </c>
      <c r="AD263" s="250" t="str">
        <f>IF(X263&lt;&gt;"",1000 - SUMIF($D$12:$D262,$D263,AD$12:AD262),"")</f>
        <v/>
      </c>
      <c r="AE263" s="252"/>
      <c r="AF263" s="253"/>
      <c r="AG263" s="254"/>
      <c r="AH263" s="255" t="str">
        <f t="shared" si="82"/>
        <v/>
      </c>
      <c r="AI263" s="256"/>
      <c r="AJ263" s="253"/>
      <c r="AK263" s="254"/>
      <c r="AL263" s="255" t="str">
        <f t="shared" si="83"/>
        <v/>
      </c>
      <c r="AM263" s="256"/>
      <c r="AN263" s="253"/>
      <c r="AO263" s="254"/>
      <c r="AP263" s="255" t="str">
        <f t="shared" si="63"/>
        <v/>
      </c>
      <c r="AQ263" s="116"/>
      <c r="AR263" s="116"/>
      <c r="AS263" s="117"/>
      <c r="AT263" s="118"/>
      <c r="AU263" s="119" t="str">
        <f>IF(D263&lt;&gt; "", IF(COUNTIF($D$12:$D263,$D263)&gt;1,0,IF(SUM(N263,U263,AB263)&gt;0,IF(AND(X263="",OR(Q263&lt;&gt;"",J263&lt;&gt;"")),IF(Q263&lt;&gt;"",Q263,IF(J263&lt;&gt;"",J263,0)),IF(AND(Q263&lt;&gt;"",J263&lt;&gt;"",Q263=J263),Q263,X263)),0)),"")</f>
        <v/>
      </c>
      <c r="AV263" s="119" t="str">
        <f>IF(D263&lt;&gt;"",IF(COUNTIF($D$12:$D263,$D263)&gt;1,0,IF(SUM(O263,V263,AC263)&gt;0,IF(AND(X263="",OR(Q263&lt;&gt;"",J263&lt;&gt;"")),IF(Q263&lt;&gt;"",Q263,IF(J263&lt;&gt;"",J263,0)),IF(AND(Q263&lt;&gt;"",J263&lt;&gt;"",Q263=J263),Q263,X263)),0)),"")</f>
        <v/>
      </c>
      <c r="AW263" s="119" t="str">
        <f>IF(D263&lt;&gt;"",IF(COUNTIF($D$12:$D263,$D263)&gt;1,0,IF(SUM(P263,W263,AD263)&gt;0,IF(AND(X263="",OR(Q263&lt;&gt;"",J263&lt;&gt;"")),IF(Q263&lt;&gt;"",Q263,IF(J263&lt;&gt;"",J263,0)),IF(AND(Q263&lt;&gt;"",J263&lt;&gt;"",Q263=J263),Q263,X263)),0)),"")</f>
        <v/>
      </c>
      <c r="AX263" s="118" t="str">
        <f t="shared" si="64"/>
        <v/>
      </c>
      <c r="AY263" s="118" t="str">
        <f t="shared" si="65"/>
        <v/>
      </c>
      <c r="AZ263" s="118" t="str">
        <f t="shared" si="66"/>
        <v/>
      </c>
      <c r="BA263" s="118" t="str">
        <f t="shared" si="67"/>
        <v/>
      </c>
      <c r="BB263" s="118" t="str">
        <f t="shared" si="68"/>
        <v/>
      </c>
      <c r="BC263" s="118" t="str">
        <f t="shared" si="69"/>
        <v/>
      </c>
      <c r="BD263" s="118" t="str">
        <f t="shared" si="70"/>
        <v/>
      </c>
      <c r="BE263" s="118" t="str">
        <f t="shared" si="71"/>
        <v/>
      </c>
      <c r="BF263" s="118" t="str">
        <f t="shared" si="72"/>
        <v/>
      </c>
      <c r="BG263" s="120"/>
      <c r="BH263" s="120" t="str">
        <f t="shared" si="73"/>
        <v/>
      </c>
      <c r="BI263" s="120" t="str">
        <f t="shared" si="74"/>
        <v/>
      </c>
      <c r="BJ263" s="121"/>
      <c r="BK263" s="120" t="str">
        <f t="shared" si="75"/>
        <v/>
      </c>
      <c r="BL263" s="120" t="str">
        <f t="shared" si="76"/>
        <v/>
      </c>
      <c r="BM263" s="120" t="str">
        <f t="shared" si="77"/>
        <v/>
      </c>
      <c r="BN263" s="120" t="str">
        <f t="shared" si="78"/>
        <v/>
      </c>
      <c r="BO263" s="120" t="str">
        <f t="shared" si="79"/>
        <v/>
      </c>
      <c r="BP263" s="120" t="str">
        <f t="shared" si="80"/>
        <v/>
      </c>
      <c r="BQ263" s="98"/>
      <c r="BR263" s="98"/>
      <c r="BS263" s="98"/>
      <c r="BT263" s="9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row>
    <row r="264" spans="1:97" s="4" customFormat="1" ht="18.75" customHeight="1" x14ac:dyDescent="0.2">
      <c r="A264" s="3">
        <f t="shared" si="81"/>
        <v>252</v>
      </c>
      <c r="B264" s="263"/>
      <c r="C264" s="263"/>
      <c r="D264" s="263"/>
      <c r="E264" s="259"/>
      <c r="F264" s="259"/>
      <c r="G264" s="43"/>
      <c r="H264" s="264"/>
      <c r="I264" s="261"/>
      <c r="J264" s="106"/>
      <c r="K264" s="247"/>
      <c r="L264" s="247"/>
      <c r="M264" s="247"/>
      <c r="N264" s="248" t="str">
        <f>IF(AND(K264&lt;&gt;"",L264&lt;&gt;"",J264&lt;&gt;""),ROUND(MIN(IF(OR(J264="OZZ",J264="ZZ"),5000,17300),TRUNC(0.75*(SUMIF($D$12:$D264,$D264,K$12:K264)+SUMIF($D$12:$D264,$D264,L$12:L264)),2)) - SUMIF($D$12:$D263,$D264,N$12:N263),2),"")</f>
        <v/>
      </c>
      <c r="O264" s="249" t="str">
        <f>IF(AND(K264&lt;&gt;"",L264&lt;&gt;"",M264&lt;&gt;"",J264&lt;&gt;"",AH264&lt;&gt;""),IF(OR(J264="OZZ",J264="ZZ"),ROUND(0-SUMIF($D$12:$D263,$D264,O$12:O263),2),IF(M264=0,0,ROUND(MIN(MIN(17300,TRUNC(0.75*(SUMIF($D$12:$D$2012,$D264,K$12:K$2012)+SUMIF($D$12:$D$2012,$D264,L$12:L$2012)),2)+SUMIF($D$12:$D264,$D264,AH$12:AH264))-SUMIF($D$12:$D263,$D264,O$12:O263)-SUMIF($D$12:$D$2012,$D264,N$12:N$2012),AH264),2))),"")</f>
        <v/>
      </c>
      <c r="P264" s="250" t="str">
        <f>IF(J264&lt;&gt;"",1000 - SUMIF($D$12:$D263,$D264,P$12:P263),"")</f>
        <v/>
      </c>
      <c r="Q264" s="106"/>
      <c r="R264" s="247"/>
      <c r="S264" s="247"/>
      <c r="T264" s="247"/>
      <c r="U264" s="248" t="str">
        <f>IF(AND(R264&lt;&gt;"",S264&lt;&gt;"",Q264&lt;&gt;""),ROUND(MIN(IF(OR(Q264="OZZ",Q264="ZZ"),5000,17300),TRUNC(0.75*(SUMIF($D$12:$D264,$D264,R$12:R264)+SUMIF($D$12:$D264,$D264,S$12:S264)),2)) - SUMIF($D$12:$D263,$D264,U$12:U263),2),"")</f>
        <v/>
      </c>
      <c r="V264" s="248" t="str">
        <f>IF(AND(R264&lt;&gt;"",S264&lt;&gt;"",T264&lt;&gt;"",Q264&lt;&gt;"",AL264&lt;&gt;""),IF(OR(Q264="OZZ",Q264="ZZ"),ROUND(0-SUMIF($D$12:$D263,$D264,V$12:V263),2),IF(T264=0,0,ROUND(MIN(MIN(17300,TRUNC(0.75*(SUMIF($D$12:$D$2012,$D264,R$12:R$2012)+SUMIF($D$12:$D$2012,$D264,S$12:S$2012)),2)+SUMIF($D$12:$D264,$D264,AL$12:AL264))-SUMIF($D$12:$D263,$D264,V$12:V263)-SUMIF($D$12:$D$2012,$D264,U$12:U$2012),AL264),2))),"")</f>
        <v/>
      </c>
      <c r="W264" s="250" t="str">
        <f>IF(Q264&lt;&gt;"",1000 - SUMIF($D$12:$D263,$D264,W$12:W263),"")</f>
        <v/>
      </c>
      <c r="X264" s="106"/>
      <c r="Y264" s="247"/>
      <c r="Z264" s="247"/>
      <c r="AA264" s="247"/>
      <c r="AB264" s="248" t="str">
        <f>IF(AND(Y264&lt;&gt;"",Z264&lt;&gt;"",X264&lt;&gt;""),ROUND(MIN(IF(OR(X264="OZZ",X264="ZZ"),5000,17300),TRUNC(0.75*(SUMIF($D$12:$D264,$D264,Y$12:Y264)+SUMIF($D$12:$D264,$D264,Z$12:Z264)),2)) - SUMIF($D$12:$D263,$D264,AB$12:AB263),2),"")</f>
        <v/>
      </c>
      <c r="AC264" s="251" t="str">
        <f>IF(AND(Y264&lt;&gt;"",Z264&lt;&gt;"",AA264&lt;&gt;"",X264&lt;&gt;"",AP264&lt;&gt;""),IF(OR(X264="OZZ",X264="ZZ"),ROUND(0-SUMIF($D$12:$D263,$D264,AC$12:AC263),2),IF(AA264=0,0,ROUND(MIN(MIN(17300,TRUNC(0.75*(SUMIF($D$12:$D$2012,$D264,Y$12:Y$2012)+SUMIF($D$12:$D$2012,$D264,Z$12:Z$2012)),2)+SUMIF($D$12:$D264,$D264,AP$12:AP264))-SUMIF($D$12:$D263,$D264,AC$12:AC263)-SUMIF($D$12:$D$2012,$D264,AB$12:AB$2012),AP264),2))),"")</f>
        <v/>
      </c>
      <c r="AD264" s="250" t="str">
        <f>IF(X264&lt;&gt;"",1000 - SUMIF($D$12:$D263,$D264,AD$12:AD263),"")</f>
        <v/>
      </c>
      <c r="AE264" s="252"/>
      <c r="AF264" s="253"/>
      <c r="AG264" s="254"/>
      <c r="AH264" s="255" t="str">
        <f t="shared" si="82"/>
        <v/>
      </c>
      <c r="AI264" s="256"/>
      <c r="AJ264" s="253"/>
      <c r="AK264" s="254"/>
      <c r="AL264" s="255" t="str">
        <f t="shared" si="83"/>
        <v/>
      </c>
      <c r="AM264" s="256"/>
      <c r="AN264" s="253"/>
      <c r="AO264" s="254"/>
      <c r="AP264" s="255" t="str">
        <f t="shared" si="63"/>
        <v/>
      </c>
      <c r="AQ264" s="116"/>
      <c r="AR264" s="116"/>
      <c r="AS264" s="117"/>
      <c r="AT264" s="118"/>
      <c r="AU264" s="119" t="str">
        <f>IF(D264&lt;&gt; "", IF(COUNTIF($D$12:$D264,$D264)&gt;1,0,IF(SUM(N264,U264,AB264)&gt;0,IF(AND(X264="",OR(Q264&lt;&gt;"",J264&lt;&gt;"")),IF(Q264&lt;&gt;"",Q264,IF(J264&lt;&gt;"",J264,0)),IF(AND(Q264&lt;&gt;"",J264&lt;&gt;"",Q264=J264),Q264,X264)),0)),"")</f>
        <v/>
      </c>
      <c r="AV264" s="119" t="str">
        <f>IF(D264&lt;&gt;"",IF(COUNTIF($D$12:$D264,$D264)&gt;1,0,IF(SUM(O264,V264,AC264)&gt;0,IF(AND(X264="",OR(Q264&lt;&gt;"",J264&lt;&gt;"")),IF(Q264&lt;&gt;"",Q264,IF(J264&lt;&gt;"",J264,0)),IF(AND(Q264&lt;&gt;"",J264&lt;&gt;"",Q264=J264),Q264,X264)),0)),"")</f>
        <v/>
      </c>
      <c r="AW264" s="119" t="str">
        <f>IF(D264&lt;&gt;"",IF(COUNTIF($D$12:$D264,$D264)&gt;1,0,IF(SUM(P264,W264,AD264)&gt;0,IF(AND(X264="",OR(Q264&lt;&gt;"",J264&lt;&gt;"")),IF(Q264&lt;&gt;"",Q264,IF(J264&lt;&gt;"",J264,0)),IF(AND(Q264&lt;&gt;"",J264&lt;&gt;"",Q264=J264),Q264,X264)),0)),"")</f>
        <v/>
      </c>
      <c r="AX264" s="118" t="str">
        <f t="shared" si="64"/>
        <v/>
      </c>
      <c r="AY264" s="118" t="str">
        <f t="shared" si="65"/>
        <v/>
      </c>
      <c r="AZ264" s="118" t="str">
        <f t="shared" si="66"/>
        <v/>
      </c>
      <c r="BA264" s="118" t="str">
        <f t="shared" si="67"/>
        <v/>
      </c>
      <c r="BB264" s="118" t="str">
        <f t="shared" si="68"/>
        <v/>
      </c>
      <c r="BC264" s="118" t="str">
        <f t="shared" si="69"/>
        <v/>
      </c>
      <c r="BD264" s="118" t="str">
        <f t="shared" si="70"/>
        <v/>
      </c>
      <c r="BE264" s="118" t="str">
        <f t="shared" si="71"/>
        <v/>
      </c>
      <c r="BF264" s="118" t="str">
        <f t="shared" si="72"/>
        <v/>
      </c>
      <c r="BG264" s="120"/>
      <c r="BH264" s="120" t="str">
        <f t="shared" si="73"/>
        <v/>
      </c>
      <c r="BI264" s="120" t="str">
        <f t="shared" si="74"/>
        <v/>
      </c>
      <c r="BJ264" s="121"/>
      <c r="BK264" s="120" t="str">
        <f t="shared" si="75"/>
        <v/>
      </c>
      <c r="BL264" s="120" t="str">
        <f t="shared" si="76"/>
        <v/>
      </c>
      <c r="BM264" s="120" t="str">
        <f t="shared" si="77"/>
        <v/>
      </c>
      <c r="BN264" s="120" t="str">
        <f t="shared" si="78"/>
        <v/>
      </c>
      <c r="BO264" s="120" t="str">
        <f t="shared" si="79"/>
        <v/>
      </c>
      <c r="BP264" s="120" t="str">
        <f t="shared" si="80"/>
        <v/>
      </c>
      <c r="BQ264" s="98"/>
      <c r="BR264" s="98"/>
      <c r="BS264" s="98"/>
      <c r="BT264" s="9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row>
    <row r="265" spans="1:97" s="4" customFormat="1" ht="18.75" customHeight="1" x14ac:dyDescent="0.2">
      <c r="A265" s="3">
        <f t="shared" si="81"/>
        <v>253</v>
      </c>
      <c r="B265" s="263"/>
      <c r="C265" s="263"/>
      <c r="D265" s="263"/>
      <c r="E265" s="259"/>
      <c r="F265" s="259"/>
      <c r="G265" s="43"/>
      <c r="H265" s="264"/>
      <c r="I265" s="261"/>
      <c r="J265" s="106"/>
      <c r="K265" s="247"/>
      <c r="L265" s="247"/>
      <c r="M265" s="247"/>
      <c r="N265" s="248" t="str">
        <f>IF(AND(K265&lt;&gt;"",L265&lt;&gt;"",J265&lt;&gt;""),ROUND(MIN(IF(OR(J265="OZZ",J265="ZZ"),5000,17300),TRUNC(0.75*(SUMIF($D$12:$D265,$D265,K$12:K265)+SUMIF($D$12:$D265,$D265,L$12:L265)),2)) - SUMIF($D$12:$D264,$D265,N$12:N264),2),"")</f>
        <v/>
      </c>
      <c r="O265" s="249" t="str">
        <f>IF(AND(K265&lt;&gt;"",L265&lt;&gt;"",M265&lt;&gt;"",J265&lt;&gt;"",AH265&lt;&gt;""),IF(OR(J265="OZZ",J265="ZZ"),ROUND(0-SUMIF($D$12:$D264,$D265,O$12:O264),2),IF(M265=0,0,ROUND(MIN(MIN(17300,TRUNC(0.75*(SUMIF($D$12:$D$2012,$D265,K$12:K$2012)+SUMIF($D$12:$D$2012,$D265,L$12:L$2012)),2)+SUMIF($D$12:$D265,$D265,AH$12:AH265))-SUMIF($D$12:$D264,$D265,O$12:O264)-SUMIF($D$12:$D$2012,$D265,N$12:N$2012),AH265),2))),"")</f>
        <v/>
      </c>
      <c r="P265" s="250" t="str">
        <f>IF(J265&lt;&gt;"",1000 - SUMIF($D$12:$D264,$D265,P$12:P264),"")</f>
        <v/>
      </c>
      <c r="Q265" s="106"/>
      <c r="R265" s="247"/>
      <c r="S265" s="247"/>
      <c r="T265" s="247"/>
      <c r="U265" s="248" t="str">
        <f>IF(AND(R265&lt;&gt;"",S265&lt;&gt;"",Q265&lt;&gt;""),ROUND(MIN(IF(OR(Q265="OZZ",Q265="ZZ"),5000,17300),TRUNC(0.75*(SUMIF($D$12:$D265,$D265,R$12:R265)+SUMIF($D$12:$D265,$D265,S$12:S265)),2)) - SUMIF($D$12:$D264,$D265,U$12:U264),2),"")</f>
        <v/>
      </c>
      <c r="V265" s="248" t="str">
        <f>IF(AND(R265&lt;&gt;"",S265&lt;&gt;"",T265&lt;&gt;"",Q265&lt;&gt;"",AL265&lt;&gt;""),IF(OR(Q265="OZZ",Q265="ZZ"),ROUND(0-SUMIF($D$12:$D264,$D265,V$12:V264),2),IF(T265=0,0,ROUND(MIN(MIN(17300,TRUNC(0.75*(SUMIF($D$12:$D$2012,$D265,R$12:R$2012)+SUMIF($D$12:$D$2012,$D265,S$12:S$2012)),2)+SUMIF($D$12:$D265,$D265,AL$12:AL265))-SUMIF($D$12:$D264,$D265,V$12:V264)-SUMIF($D$12:$D$2012,$D265,U$12:U$2012),AL265),2))),"")</f>
        <v/>
      </c>
      <c r="W265" s="250" t="str">
        <f>IF(Q265&lt;&gt;"",1000 - SUMIF($D$12:$D264,$D265,W$12:W264),"")</f>
        <v/>
      </c>
      <c r="X265" s="106"/>
      <c r="Y265" s="247"/>
      <c r="Z265" s="247"/>
      <c r="AA265" s="247"/>
      <c r="AB265" s="248" t="str">
        <f>IF(AND(Y265&lt;&gt;"",Z265&lt;&gt;"",X265&lt;&gt;""),ROUND(MIN(IF(OR(X265="OZZ",X265="ZZ"),5000,17300),TRUNC(0.75*(SUMIF($D$12:$D265,$D265,Y$12:Y265)+SUMIF($D$12:$D265,$D265,Z$12:Z265)),2)) - SUMIF($D$12:$D264,$D265,AB$12:AB264),2),"")</f>
        <v/>
      </c>
      <c r="AC265" s="251" t="str">
        <f>IF(AND(Y265&lt;&gt;"",Z265&lt;&gt;"",AA265&lt;&gt;"",X265&lt;&gt;"",AP265&lt;&gt;""),IF(OR(X265="OZZ",X265="ZZ"),ROUND(0-SUMIF($D$12:$D264,$D265,AC$12:AC264),2),IF(AA265=0,0,ROUND(MIN(MIN(17300,TRUNC(0.75*(SUMIF($D$12:$D$2012,$D265,Y$12:Y$2012)+SUMIF($D$12:$D$2012,$D265,Z$12:Z$2012)),2)+SUMIF($D$12:$D265,$D265,AP$12:AP265))-SUMIF($D$12:$D264,$D265,AC$12:AC264)-SUMIF($D$12:$D$2012,$D265,AB$12:AB$2012),AP265),2))),"")</f>
        <v/>
      </c>
      <c r="AD265" s="250" t="str">
        <f>IF(X265&lt;&gt;"",1000 - SUMIF($D$12:$D264,$D265,AD$12:AD264),"")</f>
        <v/>
      </c>
      <c r="AE265" s="252"/>
      <c r="AF265" s="253"/>
      <c r="AG265" s="254"/>
      <c r="AH265" s="255" t="str">
        <f t="shared" si="82"/>
        <v/>
      </c>
      <c r="AI265" s="256"/>
      <c r="AJ265" s="253"/>
      <c r="AK265" s="254"/>
      <c r="AL265" s="255" t="str">
        <f t="shared" si="83"/>
        <v/>
      </c>
      <c r="AM265" s="256"/>
      <c r="AN265" s="253"/>
      <c r="AO265" s="254"/>
      <c r="AP265" s="255" t="str">
        <f t="shared" si="63"/>
        <v/>
      </c>
      <c r="AQ265" s="116"/>
      <c r="AR265" s="116"/>
      <c r="AS265" s="117"/>
      <c r="AT265" s="118"/>
      <c r="AU265" s="119" t="str">
        <f>IF(D265&lt;&gt; "", IF(COUNTIF($D$12:$D265,$D265)&gt;1,0,IF(SUM(N265,U265,AB265)&gt;0,IF(AND(X265="",OR(Q265&lt;&gt;"",J265&lt;&gt;"")),IF(Q265&lt;&gt;"",Q265,IF(J265&lt;&gt;"",J265,0)),IF(AND(Q265&lt;&gt;"",J265&lt;&gt;"",Q265=J265),Q265,X265)),0)),"")</f>
        <v/>
      </c>
      <c r="AV265" s="119" t="str">
        <f>IF(D265&lt;&gt;"",IF(COUNTIF($D$12:$D265,$D265)&gt;1,0,IF(SUM(O265,V265,AC265)&gt;0,IF(AND(X265="",OR(Q265&lt;&gt;"",J265&lt;&gt;"")),IF(Q265&lt;&gt;"",Q265,IF(J265&lt;&gt;"",J265,0)),IF(AND(Q265&lt;&gt;"",J265&lt;&gt;"",Q265=J265),Q265,X265)),0)),"")</f>
        <v/>
      </c>
      <c r="AW265" s="119" t="str">
        <f>IF(D265&lt;&gt;"",IF(COUNTIF($D$12:$D265,$D265)&gt;1,0,IF(SUM(P265,W265,AD265)&gt;0,IF(AND(X265="",OR(Q265&lt;&gt;"",J265&lt;&gt;"")),IF(Q265&lt;&gt;"",Q265,IF(J265&lt;&gt;"",J265,0)),IF(AND(Q265&lt;&gt;"",J265&lt;&gt;"",Q265=J265),Q265,X265)),0)),"")</f>
        <v/>
      </c>
      <c r="AX265" s="118" t="str">
        <f t="shared" si="64"/>
        <v/>
      </c>
      <c r="AY265" s="118" t="str">
        <f t="shared" si="65"/>
        <v/>
      </c>
      <c r="AZ265" s="118" t="str">
        <f t="shared" si="66"/>
        <v/>
      </c>
      <c r="BA265" s="118" t="str">
        <f t="shared" si="67"/>
        <v/>
      </c>
      <c r="BB265" s="118" t="str">
        <f t="shared" si="68"/>
        <v/>
      </c>
      <c r="BC265" s="118" t="str">
        <f t="shared" si="69"/>
        <v/>
      </c>
      <c r="BD265" s="118" t="str">
        <f t="shared" si="70"/>
        <v/>
      </c>
      <c r="BE265" s="118" t="str">
        <f t="shared" si="71"/>
        <v/>
      </c>
      <c r="BF265" s="118" t="str">
        <f t="shared" si="72"/>
        <v/>
      </c>
      <c r="BG265" s="120"/>
      <c r="BH265" s="120" t="str">
        <f t="shared" si="73"/>
        <v/>
      </c>
      <c r="BI265" s="120" t="str">
        <f t="shared" si="74"/>
        <v/>
      </c>
      <c r="BJ265" s="121"/>
      <c r="BK265" s="120" t="str">
        <f t="shared" si="75"/>
        <v/>
      </c>
      <c r="BL265" s="120" t="str">
        <f t="shared" si="76"/>
        <v/>
      </c>
      <c r="BM265" s="120" t="str">
        <f t="shared" si="77"/>
        <v/>
      </c>
      <c r="BN265" s="120" t="str">
        <f t="shared" si="78"/>
        <v/>
      </c>
      <c r="BO265" s="120" t="str">
        <f t="shared" si="79"/>
        <v/>
      </c>
      <c r="BP265" s="120" t="str">
        <f t="shared" si="80"/>
        <v/>
      </c>
      <c r="BQ265" s="98"/>
      <c r="BR265" s="98"/>
      <c r="BS265" s="98"/>
      <c r="BT265" s="9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row>
    <row r="266" spans="1:97" s="4" customFormat="1" ht="18.75" customHeight="1" x14ac:dyDescent="0.2">
      <c r="A266" s="3">
        <f t="shared" si="81"/>
        <v>254</v>
      </c>
      <c r="B266" s="263"/>
      <c r="C266" s="263"/>
      <c r="D266" s="263"/>
      <c r="E266" s="259"/>
      <c r="F266" s="259"/>
      <c r="G266" s="43"/>
      <c r="H266" s="264"/>
      <c r="I266" s="261"/>
      <c r="J266" s="106"/>
      <c r="K266" s="247"/>
      <c r="L266" s="247"/>
      <c r="M266" s="247"/>
      <c r="N266" s="248" t="str">
        <f>IF(AND(K266&lt;&gt;"",L266&lt;&gt;"",J266&lt;&gt;""),ROUND(MIN(IF(OR(J266="OZZ",J266="ZZ"),5000,17300),TRUNC(0.75*(SUMIF($D$12:$D266,$D266,K$12:K266)+SUMIF($D$12:$D266,$D266,L$12:L266)),2)) - SUMIF($D$12:$D265,$D266,N$12:N265),2),"")</f>
        <v/>
      </c>
      <c r="O266" s="249" t="str">
        <f>IF(AND(K266&lt;&gt;"",L266&lt;&gt;"",M266&lt;&gt;"",J266&lt;&gt;"",AH266&lt;&gt;""),IF(OR(J266="OZZ",J266="ZZ"),ROUND(0-SUMIF($D$12:$D265,$D266,O$12:O265),2),IF(M266=0,0,ROUND(MIN(MIN(17300,TRUNC(0.75*(SUMIF($D$12:$D$2012,$D266,K$12:K$2012)+SUMIF($D$12:$D$2012,$D266,L$12:L$2012)),2)+SUMIF($D$12:$D266,$D266,AH$12:AH266))-SUMIF($D$12:$D265,$D266,O$12:O265)-SUMIF($D$12:$D$2012,$D266,N$12:N$2012),AH266),2))),"")</f>
        <v/>
      </c>
      <c r="P266" s="250" t="str">
        <f>IF(J266&lt;&gt;"",1000 - SUMIF($D$12:$D265,$D266,P$12:P265),"")</f>
        <v/>
      </c>
      <c r="Q266" s="106"/>
      <c r="R266" s="247"/>
      <c r="S266" s="247"/>
      <c r="T266" s="247"/>
      <c r="U266" s="248" t="str">
        <f>IF(AND(R266&lt;&gt;"",S266&lt;&gt;"",Q266&lt;&gt;""),ROUND(MIN(IF(OR(Q266="OZZ",Q266="ZZ"),5000,17300),TRUNC(0.75*(SUMIF($D$12:$D266,$D266,R$12:R266)+SUMIF($D$12:$D266,$D266,S$12:S266)),2)) - SUMIF($D$12:$D265,$D266,U$12:U265),2),"")</f>
        <v/>
      </c>
      <c r="V266" s="248" t="str">
        <f>IF(AND(R266&lt;&gt;"",S266&lt;&gt;"",T266&lt;&gt;"",Q266&lt;&gt;"",AL266&lt;&gt;""),IF(OR(Q266="OZZ",Q266="ZZ"),ROUND(0-SUMIF($D$12:$D265,$D266,V$12:V265),2),IF(T266=0,0,ROUND(MIN(MIN(17300,TRUNC(0.75*(SUMIF($D$12:$D$2012,$D266,R$12:R$2012)+SUMIF($D$12:$D$2012,$D266,S$12:S$2012)),2)+SUMIF($D$12:$D266,$D266,AL$12:AL266))-SUMIF($D$12:$D265,$D266,V$12:V265)-SUMIF($D$12:$D$2012,$D266,U$12:U$2012),AL266),2))),"")</f>
        <v/>
      </c>
      <c r="W266" s="250" t="str">
        <f>IF(Q266&lt;&gt;"",1000 - SUMIF($D$12:$D265,$D266,W$12:W265),"")</f>
        <v/>
      </c>
      <c r="X266" s="106"/>
      <c r="Y266" s="247"/>
      <c r="Z266" s="247"/>
      <c r="AA266" s="247"/>
      <c r="AB266" s="248" t="str">
        <f>IF(AND(Y266&lt;&gt;"",Z266&lt;&gt;"",X266&lt;&gt;""),ROUND(MIN(IF(OR(X266="OZZ",X266="ZZ"),5000,17300),TRUNC(0.75*(SUMIF($D$12:$D266,$D266,Y$12:Y266)+SUMIF($D$12:$D266,$D266,Z$12:Z266)),2)) - SUMIF($D$12:$D265,$D266,AB$12:AB265),2),"")</f>
        <v/>
      </c>
      <c r="AC266" s="251" t="str">
        <f>IF(AND(Y266&lt;&gt;"",Z266&lt;&gt;"",AA266&lt;&gt;"",X266&lt;&gt;"",AP266&lt;&gt;""),IF(OR(X266="OZZ",X266="ZZ"),ROUND(0-SUMIF($D$12:$D265,$D266,AC$12:AC265),2),IF(AA266=0,0,ROUND(MIN(MIN(17300,TRUNC(0.75*(SUMIF($D$12:$D$2012,$D266,Y$12:Y$2012)+SUMIF($D$12:$D$2012,$D266,Z$12:Z$2012)),2)+SUMIF($D$12:$D266,$D266,AP$12:AP266))-SUMIF($D$12:$D265,$D266,AC$12:AC265)-SUMIF($D$12:$D$2012,$D266,AB$12:AB$2012),AP266),2))),"")</f>
        <v/>
      </c>
      <c r="AD266" s="250" t="str">
        <f>IF(X266&lt;&gt;"",1000 - SUMIF($D$12:$D265,$D266,AD$12:AD265),"")</f>
        <v/>
      </c>
      <c r="AE266" s="252"/>
      <c r="AF266" s="253"/>
      <c r="AG266" s="254"/>
      <c r="AH266" s="255" t="str">
        <f t="shared" si="82"/>
        <v/>
      </c>
      <c r="AI266" s="256"/>
      <c r="AJ266" s="253"/>
      <c r="AK266" s="254"/>
      <c r="AL266" s="255" t="str">
        <f t="shared" si="83"/>
        <v/>
      </c>
      <c r="AM266" s="256"/>
      <c r="AN266" s="253"/>
      <c r="AO266" s="254"/>
      <c r="AP266" s="255" t="str">
        <f t="shared" si="63"/>
        <v/>
      </c>
      <c r="AQ266" s="116"/>
      <c r="AR266" s="116"/>
      <c r="AS266" s="117"/>
      <c r="AT266" s="118"/>
      <c r="AU266" s="119" t="str">
        <f>IF(D266&lt;&gt; "", IF(COUNTIF($D$12:$D266,$D266)&gt;1,0,IF(SUM(N266,U266,AB266)&gt;0,IF(AND(X266="",OR(Q266&lt;&gt;"",J266&lt;&gt;"")),IF(Q266&lt;&gt;"",Q266,IF(J266&lt;&gt;"",J266,0)),IF(AND(Q266&lt;&gt;"",J266&lt;&gt;"",Q266=J266),Q266,X266)),0)),"")</f>
        <v/>
      </c>
      <c r="AV266" s="119" t="str">
        <f>IF(D266&lt;&gt;"",IF(COUNTIF($D$12:$D266,$D266)&gt;1,0,IF(SUM(O266,V266,AC266)&gt;0,IF(AND(X266="",OR(Q266&lt;&gt;"",J266&lt;&gt;"")),IF(Q266&lt;&gt;"",Q266,IF(J266&lt;&gt;"",J266,0)),IF(AND(Q266&lt;&gt;"",J266&lt;&gt;"",Q266=J266),Q266,X266)),0)),"")</f>
        <v/>
      </c>
      <c r="AW266" s="119" t="str">
        <f>IF(D266&lt;&gt;"",IF(COUNTIF($D$12:$D266,$D266)&gt;1,0,IF(SUM(P266,W266,AD266)&gt;0,IF(AND(X266="",OR(Q266&lt;&gt;"",J266&lt;&gt;"")),IF(Q266&lt;&gt;"",Q266,IF(J266&lt;&gt;"",J266,0)),IF(AND(Q266&lt;&gt;"",J266&lt;&gt;"",Q266=J266),Q266,X266)),0)),"")</f>
        <v/>
      </c>
      <c r="AX266" s="118" t="str">
        <f t="shared" si="64"/>
        <v/>
      </c>
      <c r="AY266" s="118" t="str">
        <f t="shared" si="65"/>
        <v/>
      </c>
      <c r="AZ266" s="118" t="str">
        <f t="shared" si="66"/>
        <v/>
      </c>
      <c r="BA266" s="118" t="str">
        <f t="shared" si="67"/>
        <v/>
      </c>
      <c r="BB266" s="118" t="str">
        <f t="shared" si="68"/>
        <v/>
      </c>
      <c r="BC266" s="118" t="str">
        <f t="shared" si="69"/>
        <v/>
      </c>
      <c r="BD266" s="118" t="str">
        <f t="shared" si="70"/>
        <v/>
      </c>
      <c r="BE266" s="118" t="str">
        <f t="shared" si="71"/>
        <v/>
      </c>
      <c r="BF266" s="118" t="str">
        <f t="shared" si="72"/>
        <v/>
      </c>
      <c r="BG266" s="120"/>
      <c r="BH266" s="120" t="str">
        <f t="shared" si="73"/>
        <v/>
      </c>
      <c r="BI266" s="120" t="str">
        <f t="shared" si="74"/>
        <v/>
      </c>
      <c r="BJ266" s="121"/>
      <c r="BK266" s="120" t="str">
        <f t="shared" si="75"/>
        <v/>
      </c>
      <c r="BL266" s="120" t="str">
        <f t="shared" si="76"/>
        <v/>
      </c>
      <c r="BM266" s="120" t="str">
        <f t="shared" si="77"/>
        <v/>
      </c>
      <c r="BN266" s="120" t="str">
        <f t="shared" si="78"/>
        <v/>
      </c>
      <c r="BO266" s="120" t="str">
        <f t="shared" si="79"/>
        <v/>
      </c>
      <c r="BP266" s="120" t="str">
        <f t="shared" si="80"/>
        <v/>
      </c>
      <c r="BQ266" s="98"/>
      <c r="BR266" s="98"/>
      <c r="BS266" s="98"/>
      <c r="BT266" s="9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row>
    <row r="267" spans="1:97" s="4" customFormat="1" ht="18.75" customHeight="1" x14ac:dyDescent="0.2">
      <c r="A267" s="3">
        <f t="shared" si="81"/>
        <v>255</v>
      </c>
      <c r="B267" s="262"/>
      <c r="C267" s="263"/>
      <c r="D267" s="263"/>
      <c r="E267" s="259"/>
      <c r="F267" s="259"/>
      <c r="G267" s="43"/>
      <c r="H267" s="264"/>
      <c r="I267" s="261"/>
      <c r="J267" s="106"/>
      <c r="K267" s="247"/>
      <c r="L267" s="247"/>
      <c r="M267" s="247"/>
      <c r="N267" s="248" t="str">
        <f>IF(AND(K267&lt;&gt;"",L267&lt;&gt;"",J267&lt;&gt;""),ROUND(MIN(IF(OR(J267="OZZ",J267="ZZ"),5000,17300),TRUNC(0.75*(SUMIF($D$12:$D267,$D267,K$12:K267)+SUMIF($D$12:$D267,$D267,L$12:L267)),2)) - SUMIF($D$12:$D266,$D267,N$12:N266),2),"")</f>
        <v/>
      </c>
      <c r="O267" s="249" t="str">
        <f>IF(AND(K267&lt;&gt;"",L267&lt;&gt;"",M267&lt;&gt;"",J267&lt;&gt;"",AH267&lt;&gt;""),IF(OR(J267="OZZ",J267="ZZ"),ROUND(0-SUMIF($D$12:$D266,$D267,O$12:O266),2),IF(M267=0,0,ROUND(MIN(MIN(17300,TRUNC(0.75*(SUMIF($D$12:$D$2012,$D267,K$12:K$2012)+SUMIF($D$12:$D$2012,$D267,L$12:L$2012)),2)+SUMIF($D$12:$D267,$D267,AH$12:AH267))-SUMIF($D$12:$D266,$D267,O$12:O266)-SUMIF($D$12:$D$2012,$D267,N$12:N$2012),AH267),2))),"")</f>
        <v/>
      </c>
      <c r="P267" s="250" t="str">
        <f>IF(J267&lt;&gt;"",1000 - SUMIF($D$12:$D266,$D267,P$12:P266),"")</f>
        <v/>
      </c>
      <c r="Q267" s="106"/>
      <c r="R267" s="247"/>
      <c r="S267" s="247"/>
      <c r="T267" s="247"/>
      <c r="U267" s="248" t="str">
        <f>IF(AND(R267&lt;&gt;"",S267&lt;&gt;"",Q267&lt;&gt;""),ROUND(MIN(IF(OR(Q267="OZZ",Q267="ZZ"),5000,17300),TRUNC(0.75*(SUMIF($D$12:$D267,$D267,R$12:R267)+SUMIF($D$12:$D267,$D267,S$12:S267)),2)) - SUMIF($D$12:$D266,$D267,U$12:U266),2),"")</f>
        <v/>
      </c>
      <c r="V267" s="248" t="str">
        <f>IF(AND(R267&lt;&gt;"",S267&lt;&gt;"",T267&lt;&gt;"",Q267&lt;&gt;"",AL267&lt;&gt;""),IF(OR(Q267="OZZ",Q267="ZZ"),ROUND(0-SUMIF($D$12:$D266,$D267,V$12:V266),2),IF(T267=0,0,ROUND(MIN(MIN(17300,TRUNC(0.75*(SUMIF($D$12:$D$2012,$D267,R$12:R$2012)+SUMIF($D$12:$D$2012,$D267,S$12:S$2012)),2)+SUMIF($D$12:$D267,$D267,AL$12:AL267))-SUMIF($D$12:$D266,$D267,V$12:V266)-SUMIF($D$12:$D$2012,$D267,U$12:U$2012),AL267),2))),"")</f>
        <v/>
      </c>
      <c r="W267" s="250" t="str">
        <f>IF(Q267&lt;&gt;"",1000 - SUMIF($D$12:$D266,$D267,W$12:W266),"")</f>
        <v/>
      </c>
      <c r="X267" s="106"/>
      <c r="Y267" s="247"/>
      <c r="Z267" s="247"/>
      <c r="AA267" s="247"/>
      <c r="AB267" s="248" t="str">
        <f>IF(AND(Y267&lt;&gt;"",Z267&lt;&gt;"",X267&lt;&gt;""),ROUND(MIN(IF(OR(X267="OZZ",X267="ZZ"),5000,17300),TRUNC(0.75*(SUMIF($D$12:$D267,$D267,Y$12:Y267)+SUMIF($D$12:$D267,$D267,Z$12:Z267)),2)) - SUMIF($D$12:$D266,$D267,AB$12:AB266),2),"")</f>
        <v/>
      </c>
      <c r="AC267" s="251" t="str">
        <f>IF(AND(Y267&lt;&gt;"",Z267&lt;&gt;"",AA267&lt;&gt;"",X267&lt;&gt;"",AP267&lt;&gt;""),IF(OR(X267="OZZ",X267="ZZ"),ROUND(0-SUMIF($D$12:$D266,$D267,AC$12:AC266),2),IF(AA267=0,0,ROUND(MIN(MIN(17300,TRUNC(0.75*(SUMIF($D$12:$D$2012,$D267,Y$12:Y$2012)+SUMIF($D$12:$D$2012,$D267,Z$12:Z$2012)),2)+SUMIF($D$12:$D267,$D267,AP$12:AP267))-SUMIF($D$12:$D266,$D267,AC$12:AC266)-SUMIF($D$12:$D$2012,$D267,AB$12:AB$2012),AP267),2))),"")</f>
        <v/>
      </c>
      <c r="AD267" s="250" t="str">
        <f>IF(X267&lt;&gt;"",1000 - SUMIF($D$12:$D266,$D267,AD$12:AD266),"")</f>
        <v/>
      </c>
      <c r="AE267" s="252"/>
      <c r="AF267" s="253"/>
      <c r="AG267" s="254"/>
      <c r="AH267" s="255" t="str">
        <f t="shared" si="82"/>
        <v/>
      </c>
      <c r="AI267" s="256"/>
      <c r="AJ267" s="253"/>
      <c r="AK267" s="254"/>
      <c r="AL267" s="255" t="str">
        <f t="shared" si="83"/>
        <v/>
      </c>
      <c r="AM267" s="256"/>
      <c r="AN267" s="253"/>
      <c r="AO267" s="254"/>
      <c r="AP267" s="255" t="str">
        <f t="shared" si="63"/>
        <v/>
      </c>
      <c r="AQ267" s="116"/>
      <c r="AR267" s="116"/>
      <c r="AS267" s="117"/>
      <c r="AT267" s="118"/>
      <c r="AU267" s="119" t="str">
        <f>IF(D267&lt;&gt; "", IF(COUNTIF($D$12:$D267,$D267)&gt;1,0,IF(SUM(N267,U267,AB267)&gt;0,IF(AND(X267="",OR(Q267&lt;&gt;"",J267&lt;&gt;"")),IF(Q267&lt;&gt;"",Q267,IF(J267&lt;&gt;"",J267,0)),IF(AND(Q267&lt;&gt;"",J267&lt;&gt;"",Q267=J267),Q267,X267)),0)),"")</f>
        <v/>
      </c>
      <c r="AV267" s="119" t="str">
        <f>IF(D267&lt;&gt;"",IF(COUNTIF($D$12:$D267,$D267)&gt;1,0,IF(SUM(O267,V267,AC267)&gt;0,IF(AND(X267="",OR(Q267&lt;&gt;"",J267&lt;&gt;"")),IF(Q267&lt;&gt;"",Q267,IF(J267&lt;&gt;"",J267,0)),IF(AND(Q267&lt;&gt;"",J267&lt;&gt;"",Q267=J267),Q267,X267)),0)),"")</f>
        <v/>
      </c>
      <c r="AW267" s="119" t="str">
        <f>IF(D267&lt;&gt;"",IF(COUNTIF($D$12:$D267,$D267)&gt;1,0,IF(SUM(P267,W267,AD267)&gt;0,IF(AND(X267="",OR(Q267&lt;&gt;"",J267&lt;&gt;"")),IF(Q267&lt;&gt;"",Q267,IF(J267&lt;&gt;"",J267,0)),IF(AND(Q267&lt;&gt;"",J267&lt;&gt;"",Q267=J267),Q267,X267)),0)),"")</f>
        <v/>
      </c>
      <c r="AX267" s="118" t="str">
        <f t="shared" si="64"/>
        <v/>
      </c>
      <c r="AY267" s="118" t="str">
        <f t="shared" si="65"/>
        <v/>
      </c>
      <c r="AZ267" s="118" t="str">
        <f t="shared" si="66"/>
        <v/>
      </c>
      <c r="BA267" s="118" t="str">
        <f t="shared" si="67"/>
        <v/>
      </c>
      <c r="BB267" s="118" t="str">
        <f t="shared" si="68"/>
        <v/>
      </c>
      <c r="BC267" s="118" t="str">
        <f t="shared" si="69"/>
        <v/>
      </c>
      <c r="BD267" s="118" t="str">
        <f t="shared" si="70"/>
        <v/>
      </c>
      <c r="BE267" s="118" t="str">
        <f t="shared" si="71"/>
        <v/>
      </c>
      <c r="BF267" s="118" t="str">
        <f t="shared" si="72"/>
        <v/>
      </c>
      <c r="BG267" s="120"/>
      <c r="BH267" s="120" t="str">
        <f t="shared" si="73"/>
        <v/>
      </c>
      <c r="BI267" s="120" t="str">
        <f t="shared" si="74"/>
        <v/>
      </c>
      <c r="BJ267" s="121"/>
      <c r="BK267" s="120" t="str">
        <f t="shared" si="75"/>
        <v/>
      </c>
      <c r="BL267" s="120" t="str">
        <f t="shared" si="76"/>
        <v/>
      </c>
      <c r="BM267" s="120" t="str">
        <f t="shared" si="77"/>
        <v/>
      </c>
      <c r="BN267" s="120" t="str">
        <f t="shared" si="78"/>
        <v/>
      </c>
      <c r="BO267" s="120" t="str">
        <f t="shared" si="79"/>
        <v/>
      </c>
      <c r="BP267" s="120" t="str">
        <f t="shared" si="80"/>
        <v/>
      </c>
      <c r="BQ267" s="98"/>
      <c r="BR267" s="98"/>
      <c r="BS267" s="98"/>
      <c r="BT267" s="9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row>
    <row r="268" spans="1:97" s="4" customFormat="1" ht="18.75" customHeight="1" x14ac:dyDescent="0.2">
      <c r="A268" s="3">
        <f t="shared" si="81"/>
        <v>256</v>
      </c>
      <c r="B268" s="263"/>
      <c r="C268" s="263"/>
      <c r="D268" s="263"/>
      <c r="E268" s="259"/>
      <c r="F268" s="259"/>
      <c r="G268" s="43"/>
      <c r="H268" s="264"/>
      <c r="I268" s="261"/>
      <c r="J268" s="106"/>
      <c r="K268" s="247"/>
      <c r="L268" s="247"/>
      <c r="M268" s="247"/>
      <c r="N268" s="248" t="str">
        <f>IF(AND(K268&lt;&gt;"",L268&lt;&gt;"",J268&lt;&gt;""),ROUND(MIN(IF(OR(J268="OZZ",J268="ZZ"),5000,17300),TRUNC(0.75*(SUMIF($D$12:$D268,$D268,K$12:K268)+SUMIF($D$12:$D268,$D268,L$12:L268)),2)) - SUMIF($D$12:$D267,$D268,N$12:N267),2),"")</f>
        <v/>
      </c>
      <c r="O268" s="249" t="str">
        <f>IF(AND(K268&lt;&gt;"",L268&lt;&gt;"",M268&lt;&gt;"",J268&lt;&gt;"",AH268&lt;&gt;""),IF(OR(J268="OZZ",J268="ZZ"),ROUND(0-SUMIF($D$12:$D267,$D268,O$12:O267),2),IF(M268=0,0,ROUND(MIN(MIN(17300,TRUNC(0.75*(SUMIF($D$12:$D$2012,$D268,K$12:K$2012)+SUMIF($D$12:$D$2012,$D268,L$12:L$2012)),2)+SUMIF($D$12:$D268,$D268,AH$12:AH268))-SUMIF($D$12:$D267,$D268,O$12:O267)-SUMIF($D$12:$D$2012,$D268,N$12:N$2012),AH268),2))),"")</f>
        <v/>
      </c>
      <c r="P268" s="250" t="str">
        <f>IF(J268&lt;&gt;"",1000 - SUMIF($D$12:$D267,$D268,P$12:P267),"")</f>
        <v/>
      </c>
      <c r="Q268" s="106"/>
      <c r="R268" s="247"/>
      <c r="S268" s="247"/>
      <c r="T268" s="247"/>
      <c r="U268" s="248" t="str">
        <f>IF(AND(R268&lt;&gt;"",S268&lt;&gt;"",Q268&lt;&gt;""),ROUND(MIN(IF(OR(Q268="OZZ",Q268="ZZ"),5000,17300),TRUNC(0.75*(SUMIF($D$12:$D268,$D268,R$12:R268)+SUMIF($D$12:$D268,$D268,S$12:S268)),2)) - SUMIF($D$12:$D267,$D268,U$12:U267),2),"")</f>
        <v/>
      </c>
      <c r="V268" s="248" t="str">
        <f>IF(AND(R268&lt;&gt;"",S268&lt;&gt;"",T268&lt;&gt;"",Q268&lt;&gt;"",AL268&lt;&gt;""),IF(OR(Q268="OZZ",Q268="ZZ"),ROUND(0-SUMIF($D$12:$D267,$D268,V$12:V267),2),IF(T268=0,0,ROUND(MIN(MIN(17300,TRUNC(0.75*(SUMIF($D$12:$D$2012,$D268,R$12:R$2012)+SUMIF($D$12:$D$2012,$D268,S$12:S$2012)),2)+SUMIF($D$12:$D268,$D268,AL$12:AL268))-SUMIF($D$12:$D267,$D268,V$12:V267)-SUMIF($D$12:$D$2012,$D268,U$12:U$2012),AL268),2))),"")</f>
        <v/>
      </c>
      <c r="W268" s="250" t="str">
        <f>IF(Q268&lt;&gt;"",1000 - SUMIF($D$12:$D267,$D268,W$12:W267),"")</f>
        <v/>
      </c>
      <c r="X268" s="106"/>
      <c r="Y268" s="247"/>
      <c r="Z268" s="247"/>
      <c r="AA268" s="247"/>
      <c r="AB268" s="248" t="str">
        <f>IF(AND(Y268&lt;&gt;"",Z268&lt;&gt;"",X268&lt;&gt;""),ROUND(MIN(IF(OR(X268="OZZ",X268="ZZ"),5000,17300),TRUNC(0.75*(SUMIF($D$12:$D268,$D268,Y$12:Y268)+SUMIF($D$12:$D268,$D268,Z$12:Z268)),2)) - SUMIF($D$12:$D267,$D268,AB$12:AB267),2),"")</f>
        <v/>
      </c>
      <c r="AC268" s="251" t="str">
        <f>IF(AND(Y268&lt;&gt;"",Z268&lt;&gt;"",AA268&lt;&gt;"",X268&lt;&gt;"",AP268&lt;&gt;""),IF(OR(X268="OZZ",X268="ZZ"),ROUND(0-SUMIF($D$12:$D267,$D268,AC$12:AC267),2),IF(AA268=0,0,ROUND(MIN(MIN(17300,TRUNC(0.75*(SUMIF($D$12:$D$2012,$D268,Y$12:Y$2012)+SUMIF($D$12:$D$2012,$D268,Z$12:Z$2012)),2)+SUMIF($D$12:$D268,$D268,AP$12:AP268))-SUMIF($D$12:$D267,$D268,AC$12:AC267)-SUMIF($D$12:$D$2012,$D268,AB$12:AB$2012),AP268),2))),"")</f>
        <v/>
      </c>
      <c r="AD268" s="250" t="str">
        <f>IF(X268&lt;&gt;"",1000 - SUMIF($D$12:$D267,$D268,AD$12:AD267),"")</f>
        <v/>
      </c>
      <c r="AE268" s="252"/>
      <c r="AF268" s="253"/>
      <c r="AG268" s="254"/>
      <c r="AH268" s="255" t="str">
        <f t="shared" si="82"/>
        <v/>
      </c>
      <c r="AI268" s="256"/>
      <c r="AJ268" s="253"/>
      <c r="AK268" s="254"/>
      <c r="AL268" s="255" t="str">
        <f t="shared" si="83"/>
        <v/>
      </c>
      <c r="AM268" s="256"/>
      <c r="AN268" s="253"/>
      <c r="AO268" s="254"/>
      <c r="AP268" s="255" t="str">
        <f t="shared" si="63"/>
        <v/>
      </c>
      <c r="AQ268" s="116"/>
      <c r="AR268" s="116"/>
      <c r="AS268" s="117"/>
      <c r="AT268" s="118"/>
      <c r="AU268" s="119" t="str">
        <f>IF(D268&lt;&gt; "", IF(COUNTIF($D$12:$D268,$D268)&gt;1,0,IF(SUM(N268,U268,AB268)&gt;0,IF(AND(X268="",OR(Q268&lt;&gt;"",J268&lt;&gt;"")),IF(Q268&lt;&gt;"",Q268,IF(J268&lt;&gt;"",J268,0)),IF(AND(Q268&lt;&gt;"",J268&lt;&gt;"",Q268=J268),Q268,X268)),0)),"")</f>
        <v/>
      </c>
      <c r="AV268" s="119" t="str">
        <f>IF(D268&lt;&gt;"",IF(COUNTIF($D$12:$D268,$D268)&gt;1,0,IF(SUM(O268,V268,AC268)&gt;0,IF(AND(X268="",OR(Q268&lt;&gt;"",J268&lt;&gt;"")),IF(Q268&lt;&gt;"",Q268,IF(J268&lt;&gt;"",J268,0)),IF(AND(Q268&lt;&gt;"",J268&lt;&gt;"",Q268=J268),Q268,X268)),0)),"")</f>
        <v/>
      </c>
      <c r="AW268" s="119" t="str">
        <f>IF(D268&lt;&gt;"",IF(COUNTIF($D$12:$D268,$D268)&gt;1,0,IF(SUM(P268,W268,AD268)&gt;0,IF(AND(X268="",OR(Q268&lt;&gt;"",J268&lt;&gt;"")),IF(Q268&lt;&gt;"",Q268,IF(J268&lt;&gt;"",J268,0)),IF(AND(Q268&lt;&gt;"",J268&lt;&gt;"",Q268=J268),Q268,X268)),0)),"")</f>
        <v/>
      </c>
      <c r="AX268" s="118" t="str">
        <f t="shared" si="64"/>
        <v/>
      </c>
      <c r="AY268" s="118" t="str">
        <f t="shared" si="65"/>
        <v/>
      </c>
      <c r="AZ268" s="118" t="str">
        <f t="shared" si="66"/>
        <v/>
      </c>
      <c r="BA268" s="118" t="str">
        <f t="shared" si="67"/>
        <v/>
      </c>
      <c r="BB268" s="118" t="str">
        <f t="shared" si="68"/>
        <v/>
      </c>
      <c r="BC268" s="118" t="str">
        <f t="shared" si="69"/>
        <v/>
      </c>
      <c r="BD268" s="118" t="str">
        <f t="shared" si="70"/>
        <v/>
      </c>
      <c r="BE268" s="118" t="str">
        <f t="shared" si="71"/>
        <v/>
      </c>
      <c r="BF268" s="118" t="str">
        <f t="shared" si="72"/>
        <v/>
      </c>
      <c r="BG268" s="120"/>
      <c r="BH268" s="120" t="str">
        <f t="shared" si="73"/>
        <v/>
      </c>
      <c r="BI268" s="120" t="str">
        <f t="shared" si="74"/>
        <v/>
      </c>
      <c r="BJ268" s="121"/>
      <c r="BK268" s="120" t="str">
        <f t="shared" si="75"/>
        <v/>
      </c>
      <c r="BL268" s="120" t="str">
        <f t="shared" si="76"/>
        <v/>
      </c>
      <c r="BM268" s="120" t="str">
        <f t="shared" si="77"/>
        <v/>
      </c>
      <c r="BN268" s="120" t="str">
        <f t="shared" si="78"/>
        <v/>
      </c>
      <c r="BO268" s="120" t="str">
        <f t="shared" si="79"/>
        <v/>
      </c>
      <c r="BP268" s="120" t="str">
        <f t="shared" si="80"/>
        <v/>
      </c>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row>
    <row r="269" spans="1:97" s="4" customFormat="1" ht="18.75" customHeight="1" x14ac:dyDescent="0.2">
      <c r="A269" s="3">
        <f t="shared" si="81"/>
        <v>257</v>
      </c>
      <c r="B269" s="263"/>
      <c r="C269" s="263"/>
      <c r="D269" s="263"/>
      <c r="E269" s="259"/>
      <c r="F269" s="259"/>
      <c r="G269" s="43"/>
      <c r="H269" s="264"/>
      <c r="I269" s="261"/>
      <c r="J269" s="106"/>
      <c r="K269" s="247"/>
      <c r="L269" s="247"/>
      <c r="M269" s="247"/>
      <c r="N269" s="248" t="str">
        <f>IF(AND(K269&lt;&gt;"",L269&lt;&gt;"",J269&lt;&gt;""),ROUND(MIN(IF(OR(J269="OZZ",J269="ZZ"),5000,17300),TRUNC(0.75*(SUMIF($D$12:$D269,$D269,K$12:K269)+SUMIF($D$12:$D269,$D269,L$12:L269)),2)) - SUMIF($D$12:$D268,$D269,N$12:N268),2),"")</f>
        <v/>
      </c>
      <c r="O269" s="249" t="str">
        <f>IF(AND(K269&lt;&gt;"",L269&lt;&gt;"",M269&lt;&gt;"",J269&lt;&gt;"",AH269&lt;&gt;""),IF(OR(J269="OZZ",J269="ZZ"),ROUND(0-SUMIF($D$12:$D268,$D269,O$12:O268),2),IF(M269=0,0,ROUND(MIN(MIN(17300,TRUNC(0.75*(SUMIF($D$12:$D$2012,$D269,K$12:K$2012)+SUMIF($D$12:$D$2012,$D269,L$12:L$2012)),2)+SUMIF($D$12:$D269,$D269,AH$12:AH269))-SUMIF($D$12:$D268,$D269,O$12:O268)-SUMIF($D$12:$D$2012,$D269,N$12:N$2012),AH269),2))),"")</f>
        <v/>
      </c>
      <c r="P269" s="250" t="str">
        <f>IF(J269&lt;&gt;"",1000 - SUMIF($D$12:$D268,$D269,P$12:P268),"")</f>
        <v/>
      </c>
      <c r="Q269" s="106"/>
      <c r="R269" s="247"/>
      <c r="S269" s="247"/>
      <c r="T269" s="247"/>
      <c r="U269" s="248" t="str">
        <f>IF(AND(R269&lt;&gt;"",S269&lt;&gt;"",Q269&lt;&gt;""),ROUND(MIN(IF(OR(Q269="OZZ",Q269="ZZ"),5000,17300),TRUNC(0.75*(SUMIF($D$12:$D269,$D269,R$12:R269)+SUMIF($D$12:$D269,$D269,S$12:S269)),2)) - SUMIF($D$12:$D268,$D269,U$12:U268),2),"")</f>
        <v/>
      </c>
      <c r="V269" s="248" t="str">
        <f>IF(AND(R269&lt;&gt;"",S269&lt;&gt;"",T269&lt;&gt;"",Q269&lt;&gt;"",AL269&lt;&gt;""),IF(OR(Q269="OZZ",Q269="ZZ"),ROUND(0-SUMIF($D$12:$D268,$D269,V$12:V268),2),IF(T269=0,0,ROUND(MIN(MIN(17300,TRUNC(0.75*(SUMIF($D$12:$D$2012,$D269,R$12:R$2012)+SUMIF($D$12:$D$2012,$D269,S$12:S$2012)),2)+SUMIF($D$12:$D269,$D269,AL$12:AL269))-SUMIF($D$12:$D268,$D269,V$12:V268)-SUMIF($D$12:$D$2012,$D269,U$12:U$2012),AL269),2))),"")</f>
        <v/>
      </c>
      <c r="W269" s="250" t="str">
        <f>IF(Q269&lt;&gt;"",1000 - SUMIF($D$12:$D268,$D269,W$12:W268),"")</f>
        <v/>
      </c>
      <c r="X269" s="106"/>
      <c r="Y269" s="247"/>
      <c r="Z269" s="247"/>
      <c r="AA269" s="247"/>
      <c r="AB269" s="248" t="str">
        <f>IF(AND(Y269&lt;&gt;"",Z269&lt;&gt;"",X269&lt;&gt;""),ROUND(MIN(IF(OR(X269="OZZ",X269="ZZ"),5000,17300),TRUNC(0.75*(SUMIF($D$12:$D269,$D269,Y$12:Y269)+SUMIF($D$12:$D269,$D269,Z$12:Z269)),2)) - SUMIF($D$12:$D268,$D269,AB$12:AB268),2),"")</f>
        <v/>
      </c>
      <c r="AC269" s="251" t="str">
        <f>IF(AND(Y269&lt;&gt;"",Z269&lt;&gt;"",AA269&lt;&gt;"",X269&lt;&gt;"",AP269&lt;&gt;""),IF(OR(X269="OZZ",X269="ZZ"),ROUND(0-SUMIF($D$12:$D268,$D269,AC$12:AC268),2),IF(AA269=0,0,ROUND(MIN(MIN(17300,TRUNC(0.75*(SUMIF($D$12:$D$2012,$D269,Y$12:Y$2012)+SUMIF($D$12:$D$2012,$D269,Z$12:Z$2012)),2)+SUMIF($D$12:$D269,$D269,AP$12:AP269))-SUMIF($D$12:$D268,$D269,AC$12:AC268)-SUMIF($D$12:$D$2012,$D269,AB$12:AB$2012),AP269),2))),"")</f>
        <v/>
      </c>
      <c r="AD269" s="250" t="str">
        <f>IF(X269&lt;&gt;"",1000 - SUMIF($D$12:$D268,$D269,AD$12:AD268),"")</f>
        <v/>
      </c>
      <c r="AE269" s="252"/>
      <c r="AF269" s="253"/>
      <c r="AG269" s="254"/>
      <c r="AH269" s="255" t="str">
        <f t="shared" si="82"/>
        <v/>
      </c>
      <c r="AI269" s="256"/>
      <c r="AJ269" s="253"/>
      <c r="AK269" s="254"/>
      <c r="AL269" s="255" t="str">
        <f t="shared" si="83"/>
        <v/>
      </c>
      <c r="AM269" s="256"/>
      <c r="AN269" s="253"/>
      <c r="AO269" s="254"/>
      <c r="AP269" s="255" t="str">
        <f t="shared" ref="AP269:AP332" si="84">IF(Y269&lt;&gt;"",ROUND(AM269,2)+ROUND(AN269,2)+ROUND(AO269,2),"")</f>
        <v/>
      </c>
      <c r="AQ269" s="116"/>
      <c r="AR269" s="116"/>
      <c r="AS269" s="117"/>
      <c r="AT269" s="118"/>
      <c r="AU269" s="119" t="str">
        <f>IF(D269&lt;&gt; "", IF(COUNTIF($D$12:$D269,$D269)&gt;1,0,IF(SUM(N269,U269,AB269)&gt;0,IF(AND(X269="",OR(Q269&lt;&gt;"",J269&lt;&gt;"")),IF(Q269&lt;&gt;"",Q269,IF(J269&lt;&gt;"",J269,0)),IF(AND(Q269&lt;&gt;"",J269&lt;&gt;"",Q269=J269),Q269,X269)),0)),"")</f>
        <v/>
      </c>
      <c r="AV269" s="119" t="str">
        <f>IF(D269&lt;&gt;"",IF(COUNTIF($D$12:$D269,$D269)&gt;1,0,IF(SUM(O269,V269,AC269)&gt;0,IF(AND(X269="",OR(Q269&lt;&gt;"",J269&lt;&gt;"")),IF(Q269&lt;&gt;"",Q269,IF(J269&lt;&gt;"",J269,0)),IF(AND(Q269&lt;&gt;"",J269&lt;&gt;"",Q269=J269),Q269,X269)),0)),"")</f>
        <v/>
      </c>
      <c r="AW269" s="119" t="str">
        <f>IF(D269&lt;&gt;"",IF(COUNTIF($D$12:$D269,$D269)&gt;1,0,IF(SUM(P269,W269,AD269)&gt;0,IF(AND(X269="",OR(Q269&lt;&gt;"",J269&lt;&gt;"")),IF(Q269&lt;&gt;"",Q269,IF(J269&lt;&gt;"",J269,0)),IF(AND(Q269&lt;&gt;"",J269&lt;&gt;"",Q269=J269),Q269,X269)),0)),"")</f>
        <v/>
      </c>
      <c r="AX269" s="118" t="str">
        <f t="shared" ref="AX269:AX332" si="85">IF(D269&lt;&gt;"",IF(J269="OZP12",N269,0),"")</f>
        <v/>
      </c>
      <c r="AY269" s="118" t="str">
        <f t="shared" ref="AY269:AY332" si="86">IF(D269&lt;&gt;"",IF(Q269="OZP12",U269,0),"")</f>
        <v/>
      </c>
      <c r="AZ269" s="118" t="str">
        <f t="shared" ref="AZ269:AZ332" si="87">IF(D269&lt;&gt;"",IF(X269="OZP12",AB269,0),"")</f>
        <v/>
      </c>
      <c r="BA269" s="118" t="str">
        <f t="shared" ref="BA269:BA332" si="88">IF(D269&lt;&gt;"",IF(J269="TZP",N269,0),"")</f>
        <v/>
      </c>
      <c r="BB269" s="118" t="str">
        <f t="shared" ref="BB269:BB332" si="89">IF(D269&lt;&gt;"",IF(Q269="TZP",U269,0),"")</f>
        <v/>
      </c>
      <c r="BC269" s="118" t="str">
        <f t="shared" ref="BC269:BC332" si="90">IF(D269&lt;&gt;"",IF(X269="TZP",AB269,0),"")</f>
        <v/>
      </c>
      <c r="BD269" s="118" t="str">
        <f t="shared" ref="BD269:BD332" si="91">IF(D269&lt;&gt;"",IF(J269="OZZ",N269,0),"")</f>
        <v/>
      </c>
      <c r="BE269" s="118" t="str">
        <f t="shared" ref="BE269:BE332" si="92">IF(D269&lt;&gt;"",IF(Q269="OZZ",U269,0),"")</f>
        <v/>
      </c>
      <c r="BF269" s="118" t="str">
        <f t="shared" ref="BF269:BF332" si="93">IF(D269&lt;&gt;"",IF(X269="OZZ",AB269,0),"")</f>
        <v/>
      </c>
      <c r="BG269" s="120"/>
      <c r="BH269" s="120" t="str">
        <f t="shared" ref="BH269:BH332" si="94">IF(D269&lt;&gt;"",IF(ISERROR(FIND("/",D269)), 0, 1),"")</f>
        <v/>
      </c>
      <c r="BI269" s="120" t="str">
        <f t="shared" ref="BI269:BI332" si="95">IF(D269&lt;&gt;"",IF(BH269*1=0,D269,CONCATENATE(MID(D269,1,FIND("/",D269,1)-1),MID(D269,FIND("/",D269,1)+1,LEN(D269)))),"")</f>
        <v/>
      </c>
      <c r="BJ269" s="121"/>
      <c r="BK269" s="120" t="str">
        <f t="shared" ref="BK269:BK332" si="96">IF(D269&lt;&gt;"",IF(J269="OZP12",O269,0),"")</f>
        <v/>
      </c>
      <c r="BL269" s="120" t="str">
        <f t="shared" ref="BL269:BL332" si="97">IF(D269&lt;&gt;"",IF(Q269="OZP12",V269,0),"")</f>
        <v/>
      </c>
      <c r="BM269" s="120" t="str">
        <f t="shared" ref="BM269:BM332" si="98">IF(D269&lt;&gt;"",IF(X269="OZP12",AC269,0),"")</f>
        <v/>
      </c>
      <c r="BN269" s="120" t="str">
        <f t="shared" ref="BN269:BN332" si="99">IF(D269&lt;&gt;"",IF(J269="TZP",O269,0),"")</f>
        <v/>
      </c>
      <c r="BO269" s="120" t="str">
        <f t="shared" ref="BO269:BO332" si="100">IF(D269&lt;&gt;"",IF(Q269="TZP",V269,0),"")</f>
        <v/>
      </c>
      <c r="BP269" s="120" t="str">
        <f t="shared" ref="BP269:BP332" si="101">IF(D269&lt;&gt;"",IF(X269="TZP",AC269,0),"")</f>
        <v/>
      </c>
      <c r="BQ269" s="98"/>
      <c r="BR269" s="98"/>
      <c r="BS269" s="98"/>
      <c r="BT269" s="98"/>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row>
    <row r="270" spans="1:97" s="4" customFormat="1" ht="18.75" customHeight="1" x14ac:dyDescent="0.2">
      <c r="A270" s="3">
        <f t="shared" ref="A270:A333" si="102">A269+1</f>
        <v>258</v>
      </c>
      <c r="B270" s="263"/>
      <c r="C270" s="263"/>
      <c r="D270" s="263"/>
      <c r="E270" s="259"/>
      <c r="F270" s="259"/>
      <c r="G270" s="43"/>
      <c r="H270" s="264"/>
      <c r="I270" s="261"/>
      <c r="J270" s="106"/>
      <c r="K270" s="247"/>
      <c r="L270" s="247"/>
      <c r="M270" s="247"/>
      <c r="N270" s="248" t="str">
        <f>IF(AND(K270&lt;&gt;"",L270&lt;&gt;"",J270&lt;&gt;""),ROUND(MIN(IF(OR(J270="OZZ",J270="ZZ"),5000,17300),TRUNC(0.75*(SUMIF($D$12:$D270,$D270,K$12:K270)+SUMIF($D$12:$D270,$D270,L$12:L270)),2)) - SUMIF($D$12:$D269,$D270,N$12:N269),2),"")</f>
        <v/>
      </c>
      <c r="O270" s="249" t="str">
        <f>IF(AND(K270&lt;&gt;"",L270&lt;&gt;"",M270&lt;&gt;"",J270&lt;&gt;"",AH270&lt;&gt;""),IF(OR(J270="OZZ",J270="ZZ"),ROUND(0-SUMIF($D$12:$D269,$D270,O$12:O269),2),IF(M270=0,0,ROUND(MIN(MIN(17300,TRUNC(0.75*(SUMIF($D$12:$D$2012,$D270,K$12:K$2012)+SUMIF($D$12:$D$2012,$D270,L$12:L$2012)),2)+SUMIF($D$12:$D270,$D270,AH$12:AH270))-SUMIF($D$12:$D269,$D270,O$12:O269)-SUMIF($D$12:$D$2012,$D270,N$12:N$2012),AH270),2))),"")</f>
        <v/>
      </c>
      <c r="P270" s="250" t="str">
        <f>IF(J270&lt;&gt;"",1000 - SUMIF($D$12:$D269,$D270,P$12:P269),"")</f>
        <v/>
      </c>
      <c r="Q270" s="106"/>
      <c r="R270" s="247"/>
      <c r="S270" s="247"/>
      <c r="T270" s="247"/>
      <c r="U270" s="248" t="str">
        <f>IF(AND(R270&lt;&gt;"",S270&lt;&gt;"",Q270&lt;&gt;""),ROUND(MIN(IF(OR(Q270="OZZ",Q270="ZZ"),5000,17300),TRUNC(0.75*(SUMIF($D$12:$D270,$D270,R$12:R270)+SUMIF($D$12:$D270,$D270,S$12:S270)),2)) - SUMIF($D$12:$D269,$D270,U$12:U269),2),"")</f>
        <v/>
      </c>
      <c r="V270" s="248" t="str">
        <f>IF(AND(R270&lt;&gt;"",S270&lt;&gt;"",T270&lt;&gt;"",Q270&lt;&gt;"",AL270&lt;&gt;""),IF(OR(Q270="OZZ",Q270="ZZ"),ROUND(0-SUMIF($D$12:$D269,$D270,V$12:V269),2),IF(T270=0,0,ROUND(MIN(MIN(17300,TRUNC(0.75*(SUMIF($D$12:$D$2012,$D270,R$12:R$2012)+SUMIF($D$12:$D$2012,$D270,S$12:S$2012)),2)+SUMIF($D$12:$D270,$D270,AL$12:AL270))-SUMIF($D$12:$D269,$D270,V$12:V269)-SUMIF($D$12:$D$2012,$D270,U$12:U$2012),AL270),2))),"")</f>
        <v/>
      </c>
      <c r="W270" s="250" t="str">
        <f>IF(Q270&lt;&gt;"",1000 - SUMIF($D$12:$D269,$D270,W$12:W269),"")</f>
        <v/>
      </c>
      <c r="X270" s="106"/>
      <c r="Y270" s="247"/>
      <c r="Z270" s="247"/>
      <c r="AA270" s="247"/>
      <c r="AB270" s="248" t="str">
        <f>IF(AND(Y270&lt;&gt;"",Z270&lt;&gt;"",X270&lt;&gt;""),ROUND(MIN(IF(OR(X270="OZZ",X270="ZZ"),5000,17300),TRUNC(0.75*(SUMIF($D$12:$D270,$D270,Y$12:Y270)+SUMIF($D$12:$D270,$D270,Z$12:Z270)),2)) - SUMIF($D$12:$D269,$D270,AB$12:AB269),2),"")</f>
        <v/>
      </c>
      <c r="AC270" s="251" t="str">
        <f>IF(AND(Y270&lt;&gt;"",Z270&lt;&gt;"",AA270&lt;&gt;"",X270&lt;&gt;"",AP270&lt;&gt;""),IF(OR(X270="OZZ",X270="ZZ"),ROUND(0-SUMIF($D$12:$D269,$D270,AC$12:AC269),2),IF(AA270=0,0,ROUND(MIN(MIN(17300,TRUNC(0.75*(SUMIF($D$12:$D$2012,$D270,Y$12:Y$2012)+SUMIF($D$12:$D$2012,$D270,Z$12:Z$2012)),2)+SUMIF($D$12:$D270,$D270,AP$12:AP270))-SUMIF($D$12:$D269,$D270,AC$12:AC269)-SUMIF($D$12:$D$2012,$D270,AB$12:AB$2012),AP270),2))),"")</f>
        <v/>
      </c>
      <c r="AD270" s="250" t="str">
        <f>IF(X270&lt;&gt;"",1000 - SUMIF($D$12:$D269,$D270,AD$12:AD269),"")</f>
        <v/>
      </c>
      <c r="AE270" s="252"/>
      <c r="AF270" s="253"/>
      <c r="AG270" s="254"/>
      <c r="AH270" s="255" t="str">
        <f t="shared" ref="AH270:AH333" si="103">IF(K270&lt;&gt;"",ROUND(AE270,2)+ROUND(AF270,2)+ROUND(AG270,2),"")</f>
        <v/>
      </c>
      <c r="AI270" s="256"/>
      <c r="AJ270" s="253"/>
      <c r="AK270" s="254"/>
      <c r="AL270" s="255" t="str">
        <f t="shared" ref="AL270:AL333" si="104">IF(R270&lt;&gt;"",ROUND(AI270,2)+ROUND(AJ270,2)+ROUND(AK270,2),"")</f>
        <v/>
      </c>
      <c r="AM270" s="256"/>
      <c r="AN270" s="253"/>
      <c r="AO270" s="254"/>
      <c r="AP270" s="255" t="str">
        <f t="shared" si="84"/>
        <v/>
      </c>
      <c r="AQ270" s="116"/>
      <c r="AR270" s="116"/>
      <c r="AS270" s="117"/>
      <c r="AT270" s="118"/>
      <c r="AU270" s="119" t="str">
        <f>IF(D270&lt;&gt; "", IF(COUNTIF($D$12:$D270,$D270)&gt;1,0,IF(SUM(N270,U270,AB270)&gt;0,IF(AND(X270="",OR(Q270&lt;&gt;"",J270&lt;&gt;"")),IF(Q270&lt;&gt;"",Q270,IF(J270&lt;&gt;"",J270,0)),IF(AND(Q270&lt;&gt;"",J270&lt;&gt;"",Q270=J270),Q270,X270)),0)),"")</f>
        <v/>
      </c>
      <c r="AV270" s="119" t="str">
        <f>IF(D270&lt;&gt;"",IF(COUNTIF($D$12:$D270,$D270)&gt;1,0,IF(SUM(O270,V270,AC270)&gt;0,IF(AND(X270="",OR(Q270&lt;&gt;"",J270&lt;&gt;"")),IF(Q270&lt;&gt;"",Q270,IF(J270&lt;&gt;"",J270,0)),IF(AND(Q270&lt;&gt;"",J270&lt;&gt;"",Q270=J270),Q270,X270)),0)),"")</f>
        <v/>
      </c>
      <c r="AW270" s="119" t="str">
        <f>IF(D270&lt;&gt;"",IF(COUNTIF($D$12:$D270,$D270)&gt;1,0,IF(SUM(P270,W270,AD270)&gt;0,IF(AND(X270="",OR(Q270&lt;&gt;"",J270&lt;&gt;"")),IF(Q270&lt;&gt;"",Q270,IF(J270&lt;&gt;"",J270,0)),IF(AND(Q270&lt;&gt;"",J270&lt;&gt;"",Q270=J270),Q270,X270)),0)),"")</f>
        <v/>
      </c>
      <c r="AX270" s="118" t="str">
        <f t="shared" si="85"/>
        <v/>
      </c>
      <c r="AY270" s="118" t="str">
        <f t="shared" si="86"/>
        <v/>
      </c>
      <c r="AZ270" s="118" t="str">
        <f t="shared" si="87"/>
        <v/>
      </c>
      <c r="BA270" s="118" t="str">
        <f t="shared" si="88"/>
        <v/>
      </c>
      <c r="BB270" s="118" t="str">
        <f t="shared" si="89"/>
        <v/>
      </c>
      <c r="BC270" s="118" t="str">
        <f t="shared" si="90"/>
        <v/>
      </c>
      <c r="BD270" s="118" t="str">
        <f t="shared" si="91"/>
        <v/>
      </c>
      <c r="BE270" s="118" t="str">
        <f t="shared" si="92"/>
        <v/>
      </c>
      <c r="BF270" s="118" t="str">
        <f t="shared" si="93"/>
        <v/>
      </c>
      <c r="BG270" s="120"/>
      <c r="BH270" s="120" t="str">
        <f t="shared" si="94"/>
        <v/>
      </c>
      <c r="BI270" s="120" t="str">
        <f t="shared" si="95"/>
        <v/>
      </c>
      <c r="BJ270" s="121"/>
      <c r="BK270" s="120" t="str">
        <f t="shared" si="96"/>
        <v/>
      </c>
      <c r="BL270" s="120" t="str">
        <f t="shared" si="97"/>
        <v/>
      </c>
      <c r="BM270" s="120" t="str">
        <f t="shared" si="98"/>
        <v/>
      </c>
      <c r="BN270" s="120" t="str">
        <f t="shared" si="99"/>
        <v/>
      </c>
      <c r="BO270" s="120" t="str">
        <f t="shared" si="100"/>
        <v/>
      </c>
      <c r="BP270" s="120" t="str">
        <f t="shared" si="101"/>
        <v/>
      </c>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row>
    <row r="271" spans="1:97" s="4" customFormat="1" ht="18.75" customHeight="1" x14ac:dyDescent="0.2">
      <c r="A271" s="3">
        <f t="shared" si="102"/>
        <v>259</v>
      </c>
      <c r="B271" s="263"/>
      <c r="C271" s="263"/>
      <c r="D271" s="263"/>
      <c r="E271" s="259"/>
      <c r="F271" s="259"/>
      <c r="G271" s="43"/>
      <c r="H271" s="264"/>
      <c r="I271" s="261"/>
      <c r="J271" s="106"/>
      <c r="K271" s="247"/>
      <c r="L271" s="247"/>
      <c r="M271" s="247"/>
      <c r="N271" s="248" t="str">
        <f>IF(AND(K271&lt;&gt;"",L271&lt;&gt;"",J271&lt;&gt;""),ROUND(MIN(IF(OR(J271="OZZ",J271="ZZ"),5000,17300),TRUNC(0.75*(SUMIF($D$12:$D271,$D271,K$12:K271)+SUMIF($D$12:$D271,$D271,L$12:L271)),2)) - SUMIF($D$12:$D270,$D271,N$12:N270),2),"")</f>
        <v/>
      </c>
      <c r="O271" s="249" t="str">
        <f>IF(AND(K271&lt;&gt;"",L271&lt;&gt;"",M271&lt;&gt;"",J271&lt;&gt;"",AH271&lt;&gt;""),IF(OR(J271="OZZ",J271="ZZ"),ROUND(0-SUMIF($D$12:$D270,$D271,O$12:O270),2),IF(M271=0,0,ROUND(MIN(MIN(17300,TRUNC(0.75*(SUMIF($D$12:$D$2012,$D271,K$12:K$2012)+SUMIF($D$12:$D$2012,$D271,L$12:L$2012)),2)+SUMIF($D$12:$D271,$D271,AH$12:AH271))-SUMIF($D$12:$D270,$D271,O$12:O270)-SUMIF($D$12:$D$2012,$D271,N$12:N$2012),AH271),2))),"")</f>
        <v/>
      </c>
      <c r="P271" s="250" t="str">
        <f>IF(J271&lt;&gt;"",1000 - SUMIF($D$12:$D270,$D271,P$12:P270),"")</f>
        <v/>
      </c>
      <c r="Q271" s="106"/>
      <c r="R271" s="247"/>
      <c r="S271" s="247"/>
      <c r="T271" s="247"/>
      <c r="U271" s="248" t="str">
        <f>IF(AND(R271&lt;&gt;"",S271&lt;&gt;"",Q271&lt;&gt;""),ROUND(MIN(IF(OR(Q271="OZZ",Q271="ZZ"),5000,17300),TRUNC(0.75*(SUMIF($D$12:$D271,$D271,R$12:R271)+SUMIF($D$12:$D271,$D271,S$12:S271)),2)) - SUMIF($D$12:$D270,$D271,U$12:U270),2),"")</f>
        <v/>
      </c>
      <c r="V271" s="248" t="str">
        <f>IF(AND(R271&lt;&gt;"",S271&lt;&gt;"",T271&lt;&gt;"",Q271&lt;&gt;"",AL271&lt;&gt;""),IF(OR(Q271="OZZ",Q271="ZZ"),ROUND(0-SUMIF($D$12:$D270,$D271,V$12:V270),2),IF(T271=0,0,ROUND(MIN(MIN(17300,TRUNC(0.75*(SUMIF($D$12:$D$2012,$D271,R$12:R$2012)+SUMIF($D$12:$D$2012,$D271,S$12:S$2012)),2)+SUMIF($D$12:$D271,$D271,AL$12:AL271))-SUMIF($D$12:$D270,$D271,V$12:V270)-SUMIF($D$12:$D$2012,$D271,U$12:U$2012),AL271),2))),"")</f>
        <v/>
      </c>
      <c r="W271" s="250" t="str">
        <f>IF(Q271&lt;&gt;"",1000 - SUMIF($D$12:$D270,$D271,W$12:W270),"")</f>
        <v/>
      </c>
      <c r="X271" s="106"/>
      <c r="Y271" s="247"/>
      <c r="Z271" s="247"/>
      <c r="AA271" s="247"/>
      <c r="AB271" s="248" t="str">
        <f>IF(AND(Y271&lt;&gt;"",Z271&lt;&gt;"",X271&lt;&gt;""),ROUND(MIN(IF(OR(X271="OZZ",X271="ZZ"),5000,17300),TRUNC(0.75*(SUMIF($D$12:$D271,$D271,Y$12:Y271)+SUMIF($D$12:$D271,$D271,Z$12:Z271)),2)) - SUMIF($D$12:$D270,$D271,AB$12:AB270),2),"")</f>
        <v/>
      </c>
      <c r="AC271" s="251" t="str">
        <f>IF(AND(Y271&lt;&gt;"",Z271&lt;&gt;"",AA271&lt;&gt;"",X271&lt;&gt;"",AP271&lt;&gt;""),IF(OR(X271="OZZ",X271="ZZ"),ROUND(0-SUMIF($D$12:$D270,$D271,AC$12:AC270),2),IF(AA271=0,0,ROUND(MIN(MIN(17300,TRUNC(0.75*(SUMIF($D$12:$D$2012,$D271,Y$12:Y$2012)+SUMIF($D$12:$D$2012,$D271,Z$12:Z$2012)),2)+SUMIF($D$12:$D271,$D271,AP$12:AP271))-SUMIF($D$12:$D270,$D271,AC$12:AC270)-SUMIF($D$12:$D$2012,$D271,AB$12:AB$2012),AP271),2))),"")</f>
        <v/>
      </c>
      <c r="AD271" s="250" t="str">
        <f>IF(X271&lt;&gt;"",1000 - SUMIF($D$12:$D270,$D271,AD$12:AD270),"")</f>
        <v/>
      </c>
      <c r="AE271" s="252"/>
      <c r="AF271" s="253"/>
      <c r="AG271" s="254"/>
      <c r="AH271" s="255" t="str">
        <f t="shared" si="103"/>
        <v/>
      </c>
      <c r="AI271" s="256"/>
      <c r="AJ271" s="253"/>
      <c r="AK271" s="254"/>
      <c r="AL271" s="255" t="str">
        <f t="shared" si="104"/>
        <v/>
      </c>
      <c r="AM271" s="256"/>
      <c r="AN271" s="253"/>
      <c r="AO271" s="254"/>
      <c r="AP271" s="255" t="str">
        <f t="shared" si="84"/>
        <v/>
      </c>
      <c r="AQ271" s="116"/>
      <c r="AR271" s="116"/>
      <c r="AS271" s="117"/>
      <c r="AT271" s="118"/>
      <c r="AU271" s="119" t="str">
        <f>IF(D271&lt;&gt; "", IF(COUNTIF($D$12:$D271,$D271)&gt;1,0,IF(SUM(N271,U271,AB271)&gt;0,IF(AND(X271="",OR(Q271&lt;&gt;"",J271&lt;&gt;"")),IF(Q271&lt;&gt;"",Q271,IF(J271&lt;&gt;"",J271,0)),IF(AND(Q271&lt;&gt;"",J271&lt;&gt;"",Q271=J271),Q271,X271)),0)),"")</f>
        <v/>
      </c>
      <c r="AV271" s="119" t="str">
        <f>IF(D271&lt;&gt;"",IF(COUNTIF($D$12:$D271,$D271)&gt;1,0,IF(SUM(O271,V271,AC271)&gt;0,IF(AND(X271="",OR(Q271&lt;&gt;"",J271&lt;&gt;"")),IF(Q271&lt;&gt;"",Q271,IF(J271&lt;&gt;"",J271,0)),IF(AND(Q271&lt;&gt;"",J271&lt;&gt;"",Q271=J271),Q271,X271)),0)),"")</f>
        <v/>
      </c>
      <c r="AW271" s="119" t="str">
        <f>IF(D271&lt;&gt;"",IF(COUNTIF($D$12:$D271,$D271)&gt;1,0,IF(SUM(P271,W271,AD271)&gt;0,IF(AND(X271="",OR(Q271&lt;&gt;"",J271&lt;&gt;"")),IF(Q271&lt;&gt;"",Q271,IF(J271&lt;&gt;"",J271,0)),IF(AND(Q271&lt;&gt;"",J271&lt;&gt;"",Q271=J271),Q271,X271)),0)),"")</f>
        <v/>
      </c>
      <c r="AX271" s="118" t="str">
        <f t="shared" si="85"/>
        <v/>
      </c>
      <c r="AY271" s="118" t="str">
        <f t="shared" si="86"/>
        <v/>
      </c>
      <c r="AZ271" s="118" t="str">
        <f t="shared" si="87"/>
        <v/>
      </c>
      <c r="BA271" s="118" t="str">
        <f t="shared" si="88"/>
        <v/>
      </c>
      <c r="BB271" s="118" t="str">
        <f t="shared" si="89"/>
        <v/>
      </c>
      <c r="BC271" s="118" t="str">
        <f t="shared" si="90"/>
        <v/>
      </c>
      <c r="BD271" s="118" t="str">
        <f t="shared" si="91"/>
        <v/>
      </c>
      <c r="BE271" s="118" t="str">
        <f t="shared" si="92"/>
        <v/>
      </c>
      <c r="BF271" s="118" t="str">
        <f t="shared" si="93"/>
        <v/>
      </c>
      <c r="BG271" s="120"/>
      <c r="BH271" s="120" t="str">
        <f t="shared" si="94"/>
        <v/>
      </c>
      <c r="BI271" s="120" t="str">
        <f t="shared" si="95"/>
        <v/>
      </c>
      <c r="BJ271" s="121"/>
      <c r="BK271" s="120" t="str">
        <f t="shared" si="96"/>
        <v/>
      </c>
      <c r="BL271" s="120" t="str">
        <f t="shared" si="97"/>
        <v/>
      </c>
      <c r="BM271" s="120" t="str">
        <f t="shared" si="98"/>
        <v/>
      </c>
      <c r="BN271" s="120" t="str">
        <f t="shared" si="99"/>
        <v/>
      </c>
      <c r="BO271" s="120" t="str">
        <f t="shared" si="100"/>
        <v/>
      </c>
      <c r="BP271" s="120" t="str">
        <f t="shared" si="101"/>
        <v/>
      </c>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row>
    <row r="272" spans="1:97" s="4" customFormat="1" ht="18.75" customHeight="1" x14ac:dyDescent="0.2">
      <c r="A272" s="3">
        <f t="shared" si="102"/>
        <v>260</v>
      </c>
      <c r="B272" s="263"/>
      <c r="C272" s="263"/>
      <c r="D272" s="263"/>
      <c r="E272" s="259"/>
      <c r="F272" s="259"/>
      <c r="G272" s="43"/>
      <c r="H272" s="264"/>
      <c r="I272" s="261"/>
      <c r="J272" s="106"/>
      <c r="K272" s="247"/>
      <c r="L272" s="247"/>
      <c r="M272" s="247"/>
      <c r="N272" s="248" t="str">
        <f>IF(AND(K272&lt;&gt;"",L272&lt;&gt;"",J272&lt;&gt;""),ROUND(MIN(IF(OR(J272="OZZ",J272="ZZ"),5000,17300),TRUNC(0.75*(SUMIF($D$12:$D272,$D272,K$12:K272)+SUMIF($D$12:$D272,$D272,L$12:L272)),2)) - SUMIF($D$12:$D271,$D272,N$12:N271),2),"")</f>
        <v/>
      </c>
      <c r="O272" s="249" t="str">
        <f>IF(AND(K272&lt;&gt;"",L272&lt;&gt;"",M272&lt;&gt;"",J272&lt;&gt;"",AH272&lt;&gt;""),IF(OR(J272="OZZ",J272="ZZ"),ROUND(0-SUMIF($D$12:$D271,$D272,O$12:O271),2),IF(M272=0,0,ROUND(MIN(MIN(17300,TRUNC(0.75*(SUMIF($D$12:$D$2012,$D272,K$12:K$2012)+SUMIF($D$12:$D$2012,$D272,L$12:L$2012)),2)+SUMIF($D$12:$D272,$D272,AH$12:AH272))-SUMIF($D$12:$D271,$D272,O$12:O271)-SUMIF($D$12:$D$2012,$D272,N$12:N$2012),AH272),2))),"")</f>
        <v/>
      </c>
      <c r="P272" s="250" t="str">
        <f>IF(J272&lt;&gt;"",1000 - SUMIF($D$12:$D271,$D272,P$12:P271),"")</f>
        <v/>
      </c>
      <c r="Q272" s="106"/>
      <c r="R272" s="247"/>
      <c r="S272" s="247"/>
      <c r="T272" s="247"/>
      <c r="U272" s="248" t="str">
        <f>IF(AND(R272&lt;&gt;"",S272&lt;&gt;"",Q272&lt;&gt;""),ROUND(MIN(IF(OR(Q272="OZZ",Q272="ZZ"),5000,17300),TRUNC(0.75*(SUMIF($D$12:$D272,$D272,R$12:R272)+SUMIF($D$12:$D272,$D272,S$12:S272)),2)) - SUMIF($D$12:$D271,$D272,U$12:U271),2),"")</f>
        <v/>
      </c>
      <c r="V272" s="248" t="str">
        <f>IF(AND(R272&lt;&gt;"",S272&lt;&gt;"",T272&lt;&gt;"",Q272&lt;&gt;"",AL272&lt;&gt;""),IF(OR(Q272="OZZ",Q272="ZZ"),ROUND(0-SUMIF($D$12:$D271,$D272,V$12:V271),2),IF(T272=0,0,ROUND(MIN(MIN(17300,TRUNC(0.75*(SUMIF($D$12:$D$2012,$D272,R$12:R$2012)+SUMIF($D$12:$D$2012,$D272,S$12:S$2012)),2)+SUMIF($D$12:$D272,$D272,AL$12:AL272))-SUMIF($D$12:$D271,$D272,V$12:V271)-SUMIF($D$12:$D$2012,$D272,U$12:U$2012),AL272),2))),"")</f>
        <v/>
      </c>
      <c r="W272" s="250" t="str">
        <f>IF(Q272&lt;&gt;"",1000 - SUMIF($D$12:$D271,$D272,W$12:W271),"")</f>
        <v/>
      </c>
      <c r="X272" s="106"/>
      <c r="Y272" s="247"/>
      <c r="Z272" s="247"/>
      <c r="AA272" s="247"/>
      <c r="AB272" s="248" t="str">
        <f>IF(AND(Y272&lt;&gt;"",Z272&lt;&gt;"",X272&lt;&gt;""),ROUND(MIN(IF(OR(X272="OZZ",X272="ZZ"),5000,17300),TRUNC(0.75*(SUMIF($D$12:$D272,$D272,Y$12:Y272)+SUMIF($D$12:$D272,$D272,Z$12:Z272)),2)) - SUMIF($D$12:$D271,$D272,AB$12:AB271),2),"")</f>
        <v/>
      </c>
      <c r="AC272" s="251" t="str">
        <f>IF(AND(Y272&lt;&gt;"",Z272&lt;&gt;"",AA272&lt;&gt;"",X272&lt;&gt;"",AP272&lt;&gt;""),IF(OR(X272="OZZ",X272="ZZ"),ROUND(0-SUMIF($D$12:$D271,$D272,AC$12:AC271),2),IF(AA272=0,0,ROUND(MIN(MIN(17300,TRUNC(0.75*(SUMIF($D$12:$D$2012,$D272,Y$12:Y$2012)+SUMIF($D$12:$D$2012,$D272,Z$12:Z$2012)),2)+SUMIF($D$12:$D272,$D272,AP$12:AP272))-SUMIF($D$12:$D271,$D272,AC$12:AC271)-SUMIF($D$12:$D$2012,$D272,AB$12:AB$2012),AP272),2))),"")</f>
        <v/>
      </c>
      <c r="AD272" s="250" t="str">
        <f>IF(X272&lt;&gt;"",1000 - SUMIF($D$12:$D271,$D272,AD$12:AD271),"")</f>
        <v/>
      </c>
      <c r="AE272" s="252"/>
      <c r="AF272" s="253"/>
      <c r="AG272" s="254"/>
      <c r="AH272" s="255" t="str">
        <f t="shared" si="103"/>
        <v/>
      </c>
      <c r="AI272" s="256"/>
      <c r="AJ272" s="253"/>
      <c r="AK272" s="254"/>
      <c r="AL272" s="255" t="str">
        <f t="shared" si="104"/>
        <v/>
      </c>
      <c r="AM272" s="256"/>
      <c r="AN272" s="253"/>
      <c r="AO272" s="254"/>
      <c r="AP272" s="255" t="str">
        <f t="shared" si="84"/>
        <v/>
      </c>
      <c r="AQ272" s="116"/>
      <c r="AR272" s="116"/>
      <c r="AS272" s="117"/>
      <c r="AT272" s="118"/>
      <c r="AU272" s="119" t="str">
        <f>IF(D272&lt;&gt; "", IF(COUNTIF($D$12:$D272,$D272)&gt;1,0,IF(SUM(N272,U272,AB272)&gt;0,IF(AND(X272="",OR(Q272&lt;&gt;"",J272&lt;&gt;"")),IF(Q272&lt;&gt;"",Q272,IF(J272&lt;&gt;"",J272,0)),IF(AND(Q272&lt;&gt;"",J272&lt;&gt;"",Q272=J272),Q272,X272)),0)),"")</f>
        <v/>
      </c>
      <c r="AV272" s="119" t="str">
        <f>IF(D272&lt;&gt;"",IF(COUNTIF($D$12:$D272,$D272)&gt;1,0,IF(SUM(O272,V272,AC272)&gt;0,IF(AND(X272="",OR(Q272&lt;&gt;"",J272&lt;&gt;"")),IF(Q272&lt;&gt;"",Q272,IF(J272&lt;&gt;"",J272,0)),IF(AND(Q272&lt;&gt;"",J272&lt;&gt;"",Q272=J272),Q272,X272)),0)),"")</f>
        <v/>
      </c>
      <c r="AW272" s="119" t="str">
        <f>IF(D272&lt;&gt;"",IF(COUNTIF($D$12:$D272,$D272)&gt;1,0,IF(SUM(P272,W272,AD272)&gt;0,IF(AND(X272="",OR(Q272&lt;&gt;"",J272&lt;&gt;"")),IF(Q272&lt;&gt;"",Q272,IF(J272&lt;&gt;"",J272,0)),IF(AND(Q272&lt;&gt;"",J272&lt;&gt;"",Q272=J272),Q272,X272)),0)),"")</f>
        <v/>
      </c>
      <c r="AX272" s="118" t="str">
        <f t="shared" si="85"/>
        <v/>
      </c>
      <c r="AY272" s="118" t="str">
        <f t="shared" si="86"/>
        <v/>
      </c>
      <c r="AZ272" s="118" t="str">
        <f t="shared" si="87"/>
        <v/>
      </c>
      <c r="BA272" s="118" t="str">
        <f t="shared" si="88"/>
        <v/>
      </c>
      <c r="BB272" s="118" t="str">
        <f t="shared" si="89"/>
        <v/>
      </c>
      <c r="BC272" s="118" t="str">
        <f t="shared" si="90"/>
        <v/>
      </c>
      <c r="BD272" s="118" t="str">
        <f t="shared" si="91"/>
        <v/>
      </c>
      <c r="BE272" s="118" t="str">
        <f t="shared" si="92"/>
        <v/>
      </c>
      <c r="BF272" s="118" t="str">
        <f t="shared" si="93"/>
        <v/>
      </c>
      <c r="BG272" s="120"/>
      <c r="BH272" s="120" t="str">
        <f t="shared" si="94"/>
        <v/>
      </c>
      <c r="BI272" s="120" t="str">
        <f t="shared" si="95"/>
        <v/>
      </c>
      <c r="BJ272" s="121"/>
      <c r="BK272" s="120" t="str">
        <f t="shared" si="96"/>
        <v/>
      </c>
      <c r="BL272" s="120" t="str">
        <f t="shared" si="97"/>
        <v/>
      </c>
      <c r="BM272" s="120" t="str">
        <f t="shared" si="98"/>
        <v/>
      </c>
      <c r="BN272" s="120" t="str">
        <f t="shared" si="99"/>
        <v/>
      </c>
      <c r="BO272" s="120" t="str">
        <f t="shared" si="100"/>
        <v/>
      </c>
      <c r="BP272" s="120" t="str">
        <f t="shared" si="101"/>
        <v/>
      </c>
      <c r="BQ272" s="98"/>
      <c r="BR272" s="98"/>
      <c r="BS272" s="98"/>
      <c r="BT272" s="98"/>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row>
    <row r="273" spans="1:97" s="4" customFormat="1" ht="18.75" customHeight="1" x14ac:dyDescent="0.2">
      <c r="A273" s="3">
        <f t="shared" si="102"/>
        <v>261</v>
      </c>
      <c r="B273" s="263"/>
      <c r="C273" s="263"/>
      <c r="D273" s="263"/>
      <c r="E273" s="259"/>
      <c r="F273" s="259"/>
      <c r="G273" s="43"/>
      <c r="H273" s="264"/>
      <c r="I273" s="261"/>
      <c r="J273" s="106"/>
      <c r="K273" s="247"/>
      <c r="L273" s="247"/>
      <c r="M273" s="247"/>
      <c r="N273" s="248" t="str">
        <f>IF(AND(K273&lt;&gt;"",L273&lt;&gt;"",J273&lt;&gt;""),ROUND(MIN(IF(OR(J273="OZZ",J273="ZZ"),5000,17300),TRUNC(0.75*(SUMIF($D$12:$D273,$D273,K$12:K273)+SUMIF($D$12:$D273,$D273,L$12:L273)),2)) - SUMIF($D$12:$D272,$D273,N$12:N272),2),"")</f>
        <v/>
      </c>
      <c r="O273" s="249" t="str">
        <f>IF(AND(K273&lt;&gt;"",L273&lt;&gt;"",M273&lt;&gt;"",J273&lt;&gt;"",AH273&lt;&gt;""),IF(OR(J273="OZZ",J273="ZZ"),ROUND(0-SUMIF($D$12:$D272,$D273,O$12:O272),2),IF(M273=0,0,ROUND(MIN(MIN(17300,TRUNC(0.75*(SUMIF($D$12:$D$2012,$D273,K$12:K$2012)+SUMIF($D$12:$D$2012,$D273,L$12:L$2012)),2)+SUMIF($D$12:$D273,$D273,AH$12:AH273))-SUMIF($D$12:$D272,$D273,O$12:O272)-SUMIF($D$12:$D$2012,$D273,N$12:N$2012),AH273),2))),"")</f>
        <v/>
      </c>
      <c r="P273" s="250" t="str">
        <f>IF(J273&lt;&gt;"",1000 - SUMIF($D$12:$D272,$D273,P$12:P272),"")</f>
        <v/>
      </c>
      <c r="Q273" s="106"/>
      <c r="R273" s="247"/>
      <c r="S273" s="247"/>
      <c r="T273" s="247"/>
      <c r="U273" s="248" t="str">
        <f>IF(AND(R273&lt;&gt;"",S273&lt;&gt;"",Q273&lt;&gt;""),ROUND(MIN(IF(OR(Q273="OZZ",Q273="ZZ"),5000,17300),TRUNC(0.75*(SUMIF($D$12:$D273,$D273,R$12:R273)+SUMIF($D$12:$D273,$D273,S$12:S273)),2)) - SUMIF($D$12:$D272,$D273,U$12:U272),2),"")</f>
        <v/>
      </c>
      <c r="V273" s="248" t="str">
        <f>IF(AND(R273&lt;&gt;"",S273&lt;&gt;"",T273&lt;&gt;"",Q273&lt;&gt;"",AL273&lt;&gt;""),IF(OR(Q273="OZZ",Q273="ZZ"),ROUND(0-SUMIF($D$12:$D272,$D273,V$12:V272),2),IF(T273=0,0,ROUND(MIN(MIN(17300,TRUNC(0.75*(SUMIF($D$12:$D$2012,$D273,R$12:R$2012)+SUMIF($D$12:$D$2012,$D273,S$12:S$2012)),2)+SUMIF($D$12:$D273,$D273,AL$12:AL273))-SUMIF($D$12:$D272,$D273,V$12:V272)-SUMIF($D$12:$D$2012,$D273,U$12:U$2012),AL273),2))),"")</f>
        <v/>
      </c>
      <c r="W273" s="250" t="str">
        <f>IF(Q273&lt;&gt;"",1000 - SUMIF($D$12:$D272,$D273,W$12:W272),"")</f>
        <v/>
      </c>
      <c r="X273" s="106"/>
      <c r="Y273" s="247"/>
      <c r="Z273" s="247"/>
      <c r="AA273" s="247"/>
      <c r="AB273" s="248" t="str">
        <f>IF(AND(Y273&lt;&gt;"",Z273&lt;&gt;"",X273&lt;&gt;""),ROUND(MIN(IF(OR(X273="OZZ",X273="ZZ"),5000,17300),TRUNC(0.75*(SUMIF($D$12:$D273,$D273,Y$12:Y273)+SUMIF($D$12:$D273,$D273,Z$12:Z273)),2)) - SUMIF($D$12:$D272,$D273,AB$12:AB272),2),"")</f>
        <v/>
      </c>
      <c r="AC273" s="251" t="str">
        <f>IF(AND(Y273&lt;&gt;"",Z273&lt;&gt;"",AA273&lt;&gt;"",X273&lt;&gt;"",AP273&lt;&gt;""),IF(OR(X273="OZZ",X273="ZZ"),ROUND(0-SUMIF($D$12:$D272,$D273,AC$12:AC272),2),IF(AA273=0,0,ROUND(MIN(MIN(17300,TRUNC(0.75*(SUMIF($D$12:$D$2012,$D273,Y$12:Y$2012)+SUMIF($D$12:$D$2012,$D273,Z$12:Z$2012)),2)+SUMIF($D$12:$D273,$D273,AP$12:AP273))-SUMIF($D$12:$D272,$D273,AC$12:AC272)-SUMIF($D$12:$D$2012,$D273,AB$12:AB$2012),AP273),2))),"")</f>
        <v/>
      </c>
      <c r="AD273" s="250" t="str">
        <f>IF(X273&lt;&gt;"",1000 - SUMIF($D$12:$D272,$D273,AD$12:AD272),"")</f>
        <v/>
      </c>
      <c r="AE273" s="252"/>
      <c r="AF273" s="253"/>
      <c r="AG273" s="254"/>
      <c r="AH273" s="255" t="str">
        <f t="shared" si="103"/>
        <v/>
      </c>
      <c r="AI273" s="256"/>
      <c r="AJ273" s="253"/>
      <c r="AK273" s="254"/>
      <c r="AL273" s="255" t="str">
        <f t="shared" si="104"/>
        <v/>
      </c>
      <c r="AM273" s="256"/>
      <c r="AN273" s="253"/>
      <c r="AO273" s="254"/>
      <c r="AP273" s="255" t="str">
        <f t="shared" si="84"/>
        <v/>
      </c>
      <c r="AQ273" s="116"/>
      <c r="AR273" s="116"/>
      <c r="AS273" s="117"/>
      <c r="AT273" s="118"/>
      <c r="AU273" s="119" t="str">
        <f>IF(D273&lt;&gt; "", IF(COUNTIF($D$12:$D273,$D273)&gt;1,0,IF(SUM(N273,U273,AB273)&gt;0,IF(AND(X273="",OR(Q273&lt;&gt;"",J273&lt;&gt;"")),IF(Q273&lt;&gt;"",Q273,IF(J273&lt;&gt;"",J273,0)),IF(AND(Q273&lt;&gt;"",J273&lt;&gt;"",Q273=J273),Q273,X273)),0)),"")</f>
        <v/>
      </c>
      <c r="AV273" s="119" t="str">
        <f>IF(D273&lt;&gt;"",IF(COUNTIF($D$12:$D273,$D273)&gt;1,0,IF(SUM(O273,V273,AC273)&gt;0,IF(AND(X273="",OR(Q273&lt;&gt;"",J273&lt;&gt;"")),IF(Q273&lt;&gt;"",Q273,IF(J273&lt;&gt;"",J273,0)),IF(AND(Q273&lt;&gt;"",J273&lt;&gt;"",Q273=J273),Q273,X273)),0)),"")</f>
        <v/>
      </c>
      <c r="AW273" s="119" t="str">
        <f>IF(D273&lt;&gt;"",IF(COUNTIF($D$12:$D273,$D273)&gt;1,0,IF(SUM(P273,W273,AD273)&gt;0,IF(AND(X273="",OR(Q273&lt;&gt;"",J273&lt;&gt;"")),IF(Q273&lt;&gt;"",Q273,IF(J273&lt;&gt;"",J273,0)),IF(AND(Q273&lt;&gt;"",J273&lt;&gt;"",Q273=J273),Q273,X273)),0)),"")</f>
        <v/>
      </c>
      <c r="AX273" s="118" t="str">
        <f t="shared" si="85"/>
        <v/>
      </c>
      <c r="AY273" s="118" t="str">
        <f t="shared" si="86"/>
        <v/>
      </c>
      <c r="AZ273" s="118" t="str">
        <f t="shared" si="87"/>
        <v/>
      </c>
      <c r="BA273" s="118" t="str">
        <f t="shared" si="88"/>
        <v/>
      </c>
      <c r="BB273" s="118" t="str">
        <f t="shared" si="89"/>
        <v/>
      </c>
      <c r="BC273" s="118" t="str">
        <f t="shared" si="90"/>
        <v/>
      </c>
      <c r="BD273" s="118" t="str">
        <f t="shared" si="91"/>
        <v/>
      </c>
      <c r="BE273" s="118" t="str">
        <f t="shared" si="92"/>
        <v/>
      </c>
      <c r="BF273" s="118" t="str">
        <f t="shared" si="93"/>
        <v/>
      </c>
      <c r="BG273" s="120"/>
      <c r="BH273" s="120" t="str">
        <f t="shared" si="94"/>
        <v/>
      </c>
      <c r="BI273" s="120" t="str">
        <f t="shared" si="95"/>
        <v/>
      </c>
      <c r="BJ273" s="121"/>
      <c r="BK273" s="120" t="str">
        <f t="shared" si="96"/>
        <v/>
      </c>
      <c r="BL273" s="120" t="str">
        <f t="shared" si="97"/>
        <v/>
      </c>
      <c r="BM273" s="120" t="str">
        <f t="shared" si="98"/>
        <v/>
      </c>
      <c r="BN273" s="120" t="str">
        <f t="shared" si="99"/>
        <v/>
      </c>
      <c r="BO273" s="120" t="str">
        <f t="shared" si="100"/>
        <v/>
      </c>
      <c r="BP273" s="120" t="str">
        <f t="shared" si="101"/>
        <v/>
      </c>
      <c r="BQ273" s="98"/>
      <c r="BR273" s="98"/>
      <c r="BS273" s="98"/>
      <c r="BT273" s="98"/>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row>
    <row r="274" spans="1:97" s="4" customFormat="1" ht="18.75" customHeight="1" x14ac:dyDescent="0.2">
      <c r="A274" s="3">
        <f t="shared" si="102"/>
        <v>262</v>
      </c>
      <c r="B274" s="263"/>
      <c r="C274" s="263"/>
      <c r="D274" s="263"/>
      <c r="E274" s="259"/>
      <c r="F274" s="259"/>
      <c r="G274" s="43"/>
      <c r="H274" s="264"/>
      <c r="I274" s="261"/>
      <c r="J274" s="106"/>
      <c r="K274" s="247"/>
      <c r="L274" s="247"/>
      <c r="M274" s="247"/>
      <c r="N274" s="248" t="str">
        <f>IF(AND(K274&lt;&gt;"",L274&lt;&gt;"",J274&lt;&gt;""),ROUND(MIN(IF(OR(J274="OZZ",J274="ZZ"),5000,17300),TRUNC(0.75*(SUMIF($D$12:$D274,$D274,K$12:K274)+SUMIF($D$12:$D274,$D274,L$12:L274)),2)) - SUMIF($D$12:$D273,$D274,N$12:N273),2),"")</f>
        <v/>
      </c>
      <c r="O274" s="249" t="str">
        <f>IF(AND(K274&lt;&gt;"",L274&lt;&gt;"",M274&lt;&gt;"",J274&lt;&gt;"",AH274&lt;&gt;""),IF(OR(J274="OZZ",J274="ZZ"),ROUND(0-SUMIF($D$12:$D273,$D274,O$12:O273),2),IF(M274=0,0,ROUND(MIN(MIN(17300,TRUNC(0.75*(SUMIF($D$12:$D$2012,$D274,K$12:K$2012)+SUMIF($D$12:$D$2012,$D274,L$12:L$2012)),2)+SUMIF($D$12:$D274,$D274,AH$12:AH274))-SUMIF($D$12:$D273,$D274,O$12:O273)-SUMIF($D$12:$D$2012,$D274,N$12:N$2012),AH274),2))),"")</f>
        <v/>
      </c>
      <c r="P274" s="250" t="str">
        <f>IF(J274&lt;&gt;"",1000 - SUMIF($D$12:$D273,$D274,P$12:P273),"")</f>
        <v/>
      </c>
      <c r="Q274" s="106"/>
      <c r="R274" s="247"/>
      <c r="S274" s="247"/>
      <c r="T274" s="247"/>
      <c r="U274" s="248" t="str">
        <f>IF(AND(R274&lt;&gt;"",S274&lt;&gt;"",Q274&lt;&gt;""),ROUND(MIN(IF(OR(Q274="OZZ",Q274="ZZ"),5000,17300),TRUNC(0.75*(SUMIF($D$12:$D274,$D274,R$12:R274)+SUMIF($D$12:$D274,$D274,S$12:S274)),2)) - SUMIF($D$12:$D273,$D274,U$12:U273),2),"")</f>
        <v/>
      </c>
      <c r="V274" s="248" t="str">
        <f>IF(AND(R274&lt;&gt;"",S274&lt;&gt;"",T274&lt;&gt;"",Q274&lt;&gt;"",AL274&lt;&gt;""),IF(OR(Q274="OZZ",Q274="ZZ"),ROUND(0-SUMIF($D$12:$D273,$D274,V$12:V273),2),IF(T274=0,0,ROUND(MIN(MIN(17300,TRUNC(0.75*(SUMIF($D$12:$D$2012,$D274,R$12:R$2012)+SUMIF($D$12:$D$2012,$D274,S$12:S$2012)),2)+SUMIF($D$12:$D274,$D274,AL$12:AL274))-SUMIF($D$12:$D273,$D274,V$12:V273)-SUMIF($D$12:$D$2012,$D274,U$12:U$2012),AL274),2))),"")</f>
        <v/>
      </c>
      <c r="W274" s="250" t="str">
        <f>IF(Q274&lt;&gt;"",1000 - SUMIF($D$12:$D273,$D274,W$12:W273),"")</f>
        <v/>
      </c>
      <c r="X274" s="106"/>
      <c r="Y274" s="247"/>
      <c r="Z274" s="247"/>
      <c r="AA274" s="247"/>
      <c r="AB274" s="248" t="str">
        <f>IF(AND(Y274&lt;&gt;"",Z274&lt;&gt;"",X274&lt;&gt;""),ROUND(MIN(IF(OR(X274="OZZ",X274="ZZ"),5000,17300),TRUNC(0.75*(SUMIF($D$12:$D274,$D274,Y$12:Y274)+SUMIF($D$12:$D274,$D274,Z$12:Z274)),2)) - SUMIF($D$12:$D273,$D274,AB$12:AB273),2),"")</f>
        <v/>
      </c>
      <c r="AC274" s="251" t="str">
        <f>IF(AND(Y274&lt;&gt;"",Z274&lt;&gt;"",AA274&lt;&gt;"",X274&lt;&gt;"",AP274&lt;&gt;""),IF(OR(X274="OZZ",X274="ZZ"),ROUND(0-SUMIF($D$12:$D273,$D274,AC$12:AC273),2),IF(AA274=0,0,ROUND(MIN(MIN(17300,TRUNC(0.75*(SUMIF($D$12:$D$2012,$D274,Y$12:Y$2012)+SUMIF($D$12:$D$2012,$D274,Z$12:Z$2012)),2)+SUMIF($D$12:$D274,$D274,AP$12:AP274))-SUMIF($D$12:$D273,$D274,AC$12:AC273)-SUMIF($D$12:$D$2012,$D274,AB$12:AB$2012),AP274),2))),"")</f>
        <v/>
      </c>
      <c r="AD274" s="250" t="str">
        <f>IF(X274&lt;&gt;"",1000 - SUMIF($D$12:$D273,$D274,AD$12:AD273),"")</f>
        <v/>
      </c>
      <c r="AE274" s="252"/>
      <c r="AF274" s="253"/>
      <c r="AG274" s="254"/>
      <c r="AH274" s="255" t="str">
        <f t="shared" si="103"/>
        <v/>
      </c>
      <c r="AI274" s="256"/>
      <c r="AJ274" s="253"/>
      <c r="AK274" s="254"/>
      <c r="AL274" s="255" t="str">
        <f t="shared" si="104"/>
        <v/>
      </c>
      <c r="AM274" s="256"/>
      <c r="AN274" s="253"/>
      <c r="AO274" s="254"/>
      <c r="AP274" s="255" t="str">
        <f t="shared" si="84"/>
        <v/>
      </c>
      <c r="AQ274" s="116"/>
      <c r="AR274" s="116"/>
      <c r="AS274" s="117"/>
      <c r="AT274" s="118"/>
      <c r="AU274" s="119" t="str">
        <f>IF(D274&lt;&gt; "", IF(COUNTIF($D$12:$D274,$D274)&gt;1,0,IF(SUM(N274,U274,AB274)&gt;0,IF(AND(X274="",OR(Q274&lt;&gt;"",J274&lt;&gt;"")),IF(Q274&lt;&gt;"",Q274,IF(J274&lt;&gt;"",J274,0)),IF(AND(Q274&lt;&gt;"",J274&lt;&gt;"",Q274=J274),Q274,X274)),0)),"")</f>
        <v/>
      </c>
      <c r="AV274" s="119" t="str">
        <f>IF(D274&lt;&gt;"",IF(COUNTIF($D$12:$D274,$D274)&gt;1,0,IF(SUM(O274,V274,AC274)&gt;0,IF(AND(X274="",OR(Q274&lt;&gt;"",J274&lt;&gt;"")),IF(Q274&lt;&gt;"",Q274,IF(J274&lt;&gt;"",J274,0)),IF(AND(Q274&lt;&gt;"",J274&lt;&gt;"",Q274=J274),Q274,X274)),0)),"")</f>
        <v/>
      </c>
      <c r="AW274" s="119" t="str">
        <f>IF(D274&lt;&gt;"",IF(COUNTIF($D$12:$D274,$D274)&gt;1,0,IF(SUM(P274,W274,AD274)&gt;0,IF(AND(X274="",OR(Q274&lt;&gt;"",J274&lt;&gt;"")),IF(Q274&lt;&gt;"",Q274,IF(J274&lt;&gt;"",J274,0)),IF(AND(Q274&lt;&gt;"",J274&lt;&gt;"",Q274=J274),Q274,X274)),0)),"")</f>
        <v/>
      </c>
      <c r="AX274" s="118" t="str">
        <f t="shared" si="85"/>
        <v/>
      </c>
      <c r="AY274" s="118" t="str">
        <f t="shared" si="86"/>
        <v/>
      </c>
      <c r="AZ274" s="118" t="str">
        <f t="shared" si="87"/>
        <v/>
      </c>
      <c r="BA274" s="118" t="str">
        <f t="shared" si="88"/>
        <v/>
      </c>
      <c r="BB274" s="118" t="str">
        <f t="shared" si="89"/>
        <v/>
      </c>
      <c r="BC274" s="118" t="str">
        <f t="shared" si="90"/>
        <v/>
      </c>
      <c r="BD274" s="118" t="str">
        <f t="shared" si="91"/>
        <v/>
      </c>
      <c r="BE274" s="118" t="str">
        <f t="shared" si="92"/>
        <v/>
      </c>
      <c r="BF274" s="118" t="str">
        <f t="shared" si="93"/>
        <v/>
      </c>
      <c r="BG274" s="120"/>
      <c r="BH274" s="120" t="str">
        <f t="shared" si="94"/>
        <v/>
      </c>
      <c r="BI274" s="120" t="str">
        <f t="shared" si="95"/>
        <v/>
      </c>
      <c r="BJ274" s="121"/>
      <c r="BK274" s="120" t="str">
        <f t="shared" si="96"/>
        <v/>
      </c>
      <c r="BL274" s="120" t="str">
        <f t="shared" si="97"/>
        <v/>
      </c>
      <c r="BM274" s="120" t="str">
        <f t="shared" si="98"/>
        <v/>
      </c>
      <c r="BN274" s="120" t="str">
        <f t="shared" si="99"/>
        <v/>
      </c>
      <c r="BO274" s="120" t="str">
        <f t="shared" si="100"/>
        <v/>
      </c>
      <c r="BP274" s="120" t="str">
        <f t="shared" si="101"/>
        <v/>
      </c>
      <c r="BQ274" s="98"/>
      <c r="BR274" s="98"/>
      <c r="BS274" s="98"/>
      <c r="BT274" s="98"/>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row>
    <row r="275" spans="1:97" s="4" customFormat="1" ht="18.75" customHeight="1" x14ac:dyDescent="0.2">
      <c r="A275" s="3">
        <f t="shared" si="102"/>
        <v>263</v>
      </c>
      <c r="B275" s="263"/>
      <c r="C275" s="263"/>
      <c r="D275" s="263"/>
      <c r="E275" s="259"/>
      <c r="F275" s="259"/>
      <c r="G275" s="43"/>
      <c r="H275" s="264"/>
      <c r="I275" s="261"/>
      <c r="J275" s="106"/>
      <c r="K275" s="247"/>
      <c r="L275" s="247"/>
      <c r="M275" s="247"/>
      <c r="N275" s="248" t="str">
        <f>IF(AND(K275&lt;&gt;"",L275&lt;&gt;"",J275&lt;&gt;""),ROUND(MIN(IF(OR(J275="OZZ",J275="ZZ"),5000,17300),TRUNC(0.75*(SUMIF($D$12:$D275,$D275,K$12:K275)+SUMIF($D$12:$D275,$D275,L$12:L275)),2)) - SUMIF($D$12:$D274,$D275,N$12:N274),2),"")</f>
        <v/>
      </c>
      <c r="O275" s="249" t="str">
        <f>IF(AND(K275&lt;&gt;"",L275&lt;&gt;"",M275&lt;&gt;"",J275&lt;&gt;"",AH275&lt;&gt;""),IF(OR(J275="OZZ",J275="ZZ"),ROUND(0-SUMIF($D$12:$D274,$D275,O$12:O274),2),IF(M275=0,0,ROUND(MIN(MIN(17300,TRUNC(0.75*(SUMIF($D$12:$D$2012,$D275,K$12:K$2012)+SUMIF($D$12:$D$2012,$D275,L$12:L$2012)),2)+SUMIF($D$12:$D275,$D275,AH$12:AH275))-SUMIF($D$12:$D274,$D275,O$12:O274)-SUMIF($D$12:$D$2012,$D275,N$12:N$2012),AH275),2))),"")</f>
        <v/>
      </c>
      <c r="P275" s="250" t="str">
        <f>IF(J275&lt;&gt;"",1000 - SUMIF($D$12:$D274,$D275,P$12:P274),"")</f>
        <v/>
      </c>
      <c r="Q275" s="106"/>
      <c r="R275" s="247"/>
      <c r="S275" s="247"/>
      <c r="T275" s="247"/>
      <c r="U275" s="248" t="str">
        <f>IF(AND(R275&lt;&gt;"",S275&lt;&gt;"",Q275&lt;&gt;""),ROUND(MIN(IF(OR(Q275="OZZ",Q275="ZZ"),5000,17300),TRUNC(0.75*(SUMIF($D$12:$D275,$D275,R$12:R275)+SUMIF($D$12:$D275,$D275,S$12:S275)),2)) - SUMIF($D$12:$D274,$D275,U$12:U274),2),"")</f>
        <v/>
      </c>
      <c r="V275" s="248" t="str">
        <f>IF(AND(R275&lt;&gt;"",S275&lt;&gt;"",T275&lt;&gt;"",Q275&lt;&gt;"",AL275&lt;&gt;""),IF(OR(Q275="OZZ",Q275="ZZ"),ROUND(0-SUMIF($D$12:$D274,$D275,V$12:V274),2),IF(T275=0,0,ROUND(MIN(MIN(17300,TRUNC(0.75*(SUMIF($D$12:$D$2012,$D275,R$12:R$2012)+SUMIF($D$12:$D$2012,$D275,S$12:S$2012)),2)+SUMIF($D$12:$D275,$D275,AL$12:AL275))-SUMIF($D$12:$D274,$D275,V$12:V274)-SUMIF($D$12:$D$2012,$D275,U$12:U$2012),AL275),2))),"")</f>
        <v/>
      </c>
      <c r="W275" s="250" t="str">
        <f>IF(Q275&lt;&gt;"",1000 - SUMIF($D$12:$D274,$D275,W$12:W274),"")</f>
        <v/>
      </c>
      <c r="X275" s="106"/>
      <c r="Y275" s="247"/>
      <c r="Z275" s="247"/>
      <c r="AA275" s="247"/>
      <c r="AB275" s="248" t="str">
        <f>IF(AND(Y275&lt;&gt;"",Z275&lt;&gt;"",X275&lt;&gt;""),ROUND(MIN(IF(OR(X275="OZZ",X275="ZZ"),5000,17300),TRUNC(0.75*(SUMIF($D$12:$D275,$D275,Y$12:Y275)+SUMIF($D$12:$D275,$D275,Z$12:Z275)),2)) - SUMIF($D$12:$D274,$D275,AB$12:AB274),2),"")</f>
        <v/>
      </c>
      <c r="AC275" s="251" t="str">
        <f>IF(AND(Y275&lt;&gt;"",Z275&lt;&gt;"",AA275&lt;&gt;"",X275&lt;&gt;"",AP275&lt;&gt;""),IF(OR(X275="OZZ",X275="ZZ"),ROUND(0-SUMIF($D$12:$D274,$D275,AC$12:AC274),2),IF(AA275=0,0,ROUND(MIN(MIN(17300,TRUNC(0.75*(SUMIF($D$12:$D$2012,$D275,Y$12:Y$2012)+SUMIF($D$12:$D$2012,$D275,Z$12:Z$2012)),2)+SUMIF($D$12:$D275,$D275,AP$12:AP275))-SUMIF($D$12:$D274,$D275,AC$12:AC274)-SUMIF($D$12:$D$2012,$D275,AB$12:AB$2012),AP275),2))),"")</f>
        <v/>
      </c>
      <c r="AD275" s="250" t="str">
        <f>IF(X275&lt;&gt;"",1000 - SUMIF($D$12:$D274,$D275,AD$12:AD274),"")</f>
        <v/>
      </c>
      <c r="AE275" s="252"/>
      <c r="AF275" s="253"/>
      <c r="AG275" s="254"/>
      <c r="AH275" s="255" t="str">
        <f t="shared" si="103"/>
        <v/>
      </c>
      <c r="AI275" s="256"/>
      <c r="AJ275" s="253"/>
      <c r="AK275" s="254"/>
      <c r="AL275" s="255" t="str">
        <f t="shared" si="104"/>
        <v/>
      </c>
      <c r="AM275" s="256"/>
      <c r="AN275" s="253"/>
      <c r="AO275" s="254"/>
      <c r="AP275" s="255" t="str">
        <f t="shared" si="84"/>
        <v/>
      </c>
      <c r="AQ275" s="116"/>
      <c r="AR275" s="116"/>
      <c r="AS275" s="117"/>
      <c r="AT275" s="118"/>
      <c r="AU275" s="119" t="str">
        <f>IF(D275&lt;&gt; "", IF(COUNTIF($D$12:$D275,$D275)&gt;1,0,IF(SUM(N275,U275,AB275)&gt;0,IF(AND(X275="",OR(Q275&lt;&gt;"",J275&lt;&gt;"")),IF(Q275&lt;&gt;"",Q275,IF(J275&lt;&gt;"",J275,0)),IF(AND(Q275&lt;&gt;"",J275&lt;&gt;"",Q275=J275),Q275,X275)),0)),"")</f>
        <v/>
      </c>
      <c r="AV275" s="119" t="str">
        <f>IF(D275&lt;&gt;"",IF(COUNTIF($D$12:$D275,$D275)&gt;1,0,IF(SUM(O275,V275,AC275)&gt;0,IF(AND(X275="",OR(Q275&lt;&gt;"",J275&lt;&gt;"")),IF(Q275&lt;&gt;"",Q275,IF(J275&lt;&gt;"",J275,0)),IF(AND(Q275&lt;&gt;"",J275&lt;&gt;"",Q275=J275),Q275,X275)),0)),"")</f>
        <v/>
      </c>
      <c r="AW275" s="119" t="str">
        <f>IF(D275&lt;&gt;"",IF(COUNTIF($D$12:$D275,$D275)&gt;1,0,IF(SUM(P275,W275,AD275)&gt;0,IF(AND(X275="",OR(Q275&lt;&gt;"",J275&lt;&gt;"")),IF(Q275&lt;&gt;"",Q275,IF(J275&lt;&gt;"",J275,0)),IF(AND(Q275&lt;&gt;"",J275&lt;&gt;"",Q275=J275),Q275,X275)),0)),"")</f>
        <v/>
      </c>
      <c r="AX275" s="118" t="str">
        <f t="shared" si="85"/>
        <v/>
      </c>
      <c r="AY275" s="118" t="str">
        <f t="shared" si="86"/>
        <v/>
      </c>
      <c r="AZ275" s="118" t="str">
        <f t="shared" si="87"/>
        <v/>
      </c>
      <c r="BA275" s="118" t="str">
        <f t="shared" si="88"/>
        <v/>
      </c>
      <c r="BB275" s="118" t="str">
        <f t="shared" si="89"/>
        <v/>
      </c>
      <c r="BC275" s="118" t="str">
        <f t="shared" si="90"/>
        <v/>
      </c>
      <c r="BD275" s="118" t="str">
        <f t="shared" si="91"/>
        <v/>
      </c>
      <c r="BE275" s="118" t="str">
        <f t="shared" si="92"/>
        <v/>
      </c>
      <c r="BF275" s="118" t="str">
        <f t="shared" si="93"/>
        <v/>
      </c>
      <c r="BG275" s="120"/>
      <c r="BH275" s="120" t="str">
        <f t="shared" si="94"/>
        <v/>
      </c>
      <c r="BI275" s="120" t="str">
        <f t="shared" si="95"/>
        <v/>
      </c>
      <c r="BJ275" s="121"/>
      <c r="BK275" s="120" t="str">
        <f t="shared" si="96"/>
        <v/>
      </c>
      <c r="BL275" s="120" t="str">
        <f t="shared" si="97"/>
        <v/>
      </c>
      <c r="BM275" s="120" t="str">
        <f t="shared" si="98"/>
        <v/>
      </c>
      <c r="BN275" s="120" t="str">
        <f t="shared" si="99"/>
        <v/>
      </c>
      <c r="BO275" s="120" t="str">
        <f t="shared" si="100"/>
        <v/>
      </c>
      <c r="BP275" s="120" t="str">
        <f t="shared" si="101"/>
        <v/>
      </c>
      <c r="BQ275" s="98"/>
      <c r="BR275" s="98"/>
      <c r="BS275" s="98"/>
      <c r="BT275" s="98"/>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row>
    <row r="276" spans="1:97" s="4" customFormat="1" ht="18.75" customHeight="1" x14ac:dyDescent="0.2">
      <c r="A276" s="3">
        <f t="shared" si="102"/>
        <v>264</v>
      </c>
      <c r="B276" s="263"/>
      <c r="C276" s="263"/>
      <c r="D276" s="263"/>
      <c r="E276" s="259"/>
      <c r="F276" s="259"/>
      <c r="G276" s="43"/>
      <c r="H276" s="264"/>
      <c r="I276" s="261"/>
      <c r="J276" s="106"/>
      <c r="K276" s="247"/>
      <c r="L276" s="247"/>
      <c r="M276" s="247"/>
      <c r="N276" s="248" t="str">
        <f>IF(AND(K276&lt;&gt;"",L276&lt;&gt;"",J276&lt;&gt;""),ROUND(MIN(IF(OR(J276="OZZ",J276="ZZ"),5000,17300),TRUNC(0.75*(SUMIF($D$12:$D276,$D276,K$12:K276)+SUMIF($D$12:$D276,$D276,L$12:L276)),2)) - SUMIF($D$12:$D275,$D276,N$12:N275),2),"")</f>
        <v/>
      </c>
      <c r="O276" s="249" t="str">
        <f>IF(AND(K276&lt;&gt;"",L276&lt;&gt;"",M276&lt;&gt;"",J276&lt;&gt;"",AH276&lt;&gt;""),IF(OR(J276="OZZ",J276="ZZ"),ROUND(0-SUMIF($D$12:$D275,$D276,O$12:O275),2),IF(M276=0,0,ROUND(MIN(MIN(17300,TRUNC(0.75*(SUMIF($D$12:$D$2012,$D276,K$12:K$2012)+SUMIF($D$12:$D$2012,$D276,L$12:L$2012)),2)+SUMIF($D$12:$D276,$D276,AH$12:AH276))-SUMIF($D$12:$D275,$D276,O$12:O275)-SUMIF($D$12:$D$2012,$D276,N$12:N$2012),AH276),2))),"")</f>
        <v/>
      </c>
      <c r="P276" s="250" t="str">
        <f>IF(J276&lt;&gt;"",1000 - SUMIF($D$12:$D275,$D276,P$12:P275),"")</f>
        <v/>
      </c>
      <c r="Q276" s="106"/>
      <c r="R276" s="247"/>
      <c r="S276" s="247"/>
      <c r="T276" s="247"/>
      <c r="U276" s="248" t="str">
        <f>IF(AND(R276&lt;&gt;"",S276&lt;&gt;"",Q276&lt;&gt;""),ROUND(MIN(IF(OR(Q276="OZZ",Q276="ZZ"),5000,17300),TRUNC(0.75*(SUMIF($D$12:$D276,$D276,R$12:R276)+SUMIF($D$12:$D276,$D276,S$12:S276)),2)) - SUMIF($D$12:$D275,$D276,U$12:U275),2),"")</f>
        <v/>
      </c>
      <c r="V276" s="248" t="str">
        <f>IF(AND(R276&lt;&gt;"",S276&lt;&gt;"",T276&lt;&gt;"",Q276&lt;&gt;"",AL276&lt;&gt;""),IF(OR(Q276="OZZ",Q276="ZZ"),ROUND(0-SUMIF($D$12:$D275,$D276,V$12:V275),2),IF(T276=0,0,ROUND(MIN(MIN(17300,TRUNC(0.75*(SUMIF($D$12:$D$2012,$D276,R$12:R$2012)+SUMIF($D$12:$D$2012,$D276,S$12:S$2012)),2)+SUMIF($D$12:$D276,$D276,AL$12:AL276))-SUMIF($D$12:$D275,$D276,V$12:V275)-SUMIF($D$12:$D$2012,$D276,U$12:U$2012),AL276),2))),"")</f>
        <v/>
      </c>
      <c r="W276" s="250" t="str">
        <f>IF(Q276&lt;&gt;"",1000 - SUMIF($D$12:$D275,$D276,W$12:W275),"")</f>
        <v/>
      </c>
      <c r="X276" s="106"/>
      <c r="Y276" s="247"/>
      <c r="Z276" s="247"/>
      <c r="AA276" s="247"/>
      <c r="AB276" s="248" t="str">
        <f>IF(AND(Y276&lt;&gt;"",Z276&lt;&gt;"",X276&lt;&gt;""),ROUND(MIN(IF(OR(X276="OZZ",X276="ZZ"),5000,17300),TRUNC(0.75*(SUMIF($D$12:$D276,$D276,Y$12:Y276)+SUMIF($D$12:$D276,$D276,Z$12:Z276)),2)) - SUMIF($D$12:$D275,$D276,AB$12:AB275),2),"")</f>
        <v/>
      </c>
      <c r="AC276" s="251" t="str">
        <f>IF(AND(Y276&lt;&gt;"",Z276&lt;&gt;"",AA276&lt;&gt;"",X276&lt;&gt;"",AP276&lt;&gt;""),IF(OR(X276="OZZ",X276="ZZ"),ROUND(0-SUMIF($D$12:$D275,$D276,AC$12:AC275),2),IF(AA276=0,0,ROUND(MIN(MIN(17300,TRUNC(0.75*(SUMIF($D$12:$D$2012,$D276,Y$12:Y$2012)+SUMIF($D$12:$D$2012,$D276,Z$12:Z$2012)),2)+SUMIF($D$12:$D276,$D276,AP$12:AP276))-SUMIF($D$12:$D275,$D276,AC$12:AC275)-SUMIF($D$12:$D$2012,$D276,AB$12:AB$2012),AP276),2))),"")</f>
        <v/>
      </c>
      <c r="AD276" s="250" t="str">
        <f>IF(X276&lt;&gt;"",1000 - SUMIF($D$12:$D275,$D276,AD$12:AD275),"")</f>
        <v/>
      </c>
      <c r="AE276" s="252"/>
      <c r="AF276" s="253"/>
      <c r="AG276" s="254"/>
      <c r="AH276" s="255" t="str">
        <f t="shared" si="103"/>
        <v/>
      </c>
      <c r="AI276" s="256"/>
      <c r="AJ276" s="253"/>
      <c r="AK276" s="254"/>
      <c r="AL276" s="255" t="str">
        <f t="shared" si="104"/>
        <v/>
      </c>
      <c r="AM276" s="256"/>
      <c r="AN276" s="253"/>
      <c r="AO276" s="254"/>
      <c r="AP276" s="255" t="str">
        <f t="shared" si="84"/>
        <v/>
      </c>
      <c r="AQ276" s="116"/>
      <c r="AR276" s="116"/>
      <c r="AS276" s="117"/>
      <c r="AT276" s="118"/>
      <c r="AU276" s="119" t="str">
        <f>IF(D276&lt;&gt; "", IF(COUNTIF($D$12:$D276,$D276)&gt;1,0,IF(SUM(N276,U276,AB276)&gt;0,IF(AND(X276="",OR(Q276&lt;&gt;"",J276&lt;&gt;"")),IF(Q276&lt;&gt;"",Q276,IF(J276&lt;&gt;"",J276,0)),IF(AND(Q276&lt;&gt;"",J276&lt;&gt;"",Q276=J276),Q276,X276)),0)),"")</f>
        <v/>
      </c>
      <c r="AV276" s="119" t="str">
        <f>IF(D276&lt;&gt;"",IF(COUNTIF($D$12:$D276,$D276)&gt;1,0,IF(SUM(O276,V276,AC276)&gt;0,IF(AND(X276="",OR(Q276&lt;&gt;"",J276&lt;&gt;"")),IF(Q276&lt;&gt;"",Q276,IF(J276&lt;&gt;"",J276,0)),IF(AND(Q276&lt;&gt;"",J276&lt;&gt;"",Q276=J276),Q276,X276)),0)),"")</f>
        <v/>
      </c>
      <c r="AW276" s="119" t="str">
        <f>IF(D276&lt;&gt;"",IF(COUNTIF($D$12:$D276,$D276)&gt;1,0,IF(SUM(P276,W276,AD276)&gt;0,IF(AND(X276="",OR(Q276&lt;&gt;"",J276&lt;&gt;"")),IF(Q276&lt;&gt;"",Q276,IF(J276&lt;&gt;"",J276,0)),IF(AND(Q276&lt;&gt;"",J276&lt;&gt;"",Q276=J276),Q276,X276)),0)),"")</f>
        <v/>
      </c>
      <c r="AX276" s="118" t="str">
        <f t="shared" si="85"/>
        <v/>
      </c>
      <c r="AY276" s="118" t="str">
        <f t="shared" si="86"/>
        <v/>
      </c>
      <c r="AZ276" s="118" t="str">
        <f t="shared" si="87"/>
        <v/>
      </c>
      <c r="BA276" s="118" t="str">
        <f t="shared" si="88"/>
        <v/>
      </c>
      <c r="BB276" s="118" t="str">
        <f t="shared" si="89"/>
        <v/>
      </c>
      <c r="BC276" s="118" t="str">
        <f t="shared" si="90"/>
        <v/>
      </c>
      <c r="BD276" s="118" t="str">
        <f t="shared" si="91"/>
        <v/>
      </c>
      <c r="BE276" s="118" t="str">
        <f t="shared" si="92"/>
        <v/>
      </c>
      <c r="BF276" s="118" t="str">
        <f t="shared" si="93"/>
        <v/>
      </c>
      <c r="BG276" s="120"/>
      <c r="BH276" s="120" t="str">
        <f t="shared" si="94"/>
        <v/>
      </c>
      <c r="BI276" s="120" t="str">
        <f t="shared" si="95"/>
        <v/>
      </c>
      <c r="BJ276" s="121"/>
      <c r="BK276" s="120" t="str">
        <f t="shared" si="96"/>
        <v/>
      </c>
      <c r="BL276" s="120" t="str">
        <f t="shared" si="97"/>
        <v/>
      </c>
      <c r="BM276" s="120" t="str">
        <f t="shared" si="98"/>
        <v/>
      </c>
      <c r="BN276" s="120" t="str">
        <f t="shared" si="99"/>
        <v/>
      </c>
      <c r="BO276" s="120" t="str">
        <f t="shared" si="100"/>
        <v/>
      </c>
      <c r="BP276" s="120" t="str">
        <f t="shared" si="101"/>
        <v/>
      </c>
      <c r="BQ276" s="98"/>
      <c r="BR276" s="98"/>
      <c r="BS276" s="98"/>
      <c r="BT276" s="98"/>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row>
    <row r="277" spans="1:97" s="4" customFormat="1" ht="18.75" customHeight="1" x14ac:dyDescent="0.2">
      <c r="A277" s="3">
        <f t="shared" si="102"/>
        <v>265</v>
      </c>
      <c r="B277" s="263"/>
      <c r="C277" s="263"/>
      <c r="D277" s="263"/>
      <c r="E277" s="259"/>
      <c r="F277" s="259"/>
      <c r="G277" s="43"/>
      <c r="H277" s="264"/>
      <c r="I277" s="261"/>
      <c r="J277" s="106"/>
      <c r="K277" s="247"/>
      <c r="L277" s="247"/>
      <c r="M277" s="247"/>
      <c r="N277" s="248" t="str">
        <f>IF(AND(K277&lt;&gt;"",L277&lt;&gt;"",J277&lt;&gt;""),ROUND(MIN(IF(OR(J277="OZZ",J277="ZZ"),5000,17300),TRUNC(0.75*(SUMIF($D$12:$D277,$D277,K$12:K277)+SUMIF($D$12:$D277,$D277,L$12:L277)),2)) - SUMIF($D$12:$D276,$D277,N$12:N276),2),"")</f>
        <v/>
      </c>
      <c r="O277" s="249" t="str">
        <f>IF(AND(K277&lt;&gt;"",L277&lt;&gt;"",M277&lt;&gt;"",J277&lt;&gt;"",AH277&lt;&gt;""),IF(OR(J277="OZZ",J277="ZZ"),ROUND(0-SUMIF($D$12:$D276,$D277,O$12:O276),2),IF(M277=0,0,ROUND(MIN(MIN(17300,TRUNC(0.75*(SUMIF($D$12:$D$2012,$D277,K$12:K$2012)+SUMIF($D$12:$D$2012,$D277,L$12:L$2012)),2)+SUMIF($D$12:$D277,$D277,AH$12:AH277))-SUMIF($D$12:$D276,$D277,O$12:O276)-SUMIF($D$12:$D$2012,$D277,N$12:N$2012),AH277),2))),"")</f>
        <v/>
      </c>
      <c r="P277" s="250" t="str">
        <f>IF(J277&lt;&gt;"",1000 - SUMIF($D$12:$D276,$D277,P$12:P276),"")</f>
        <v/>
      </c>
      <c r="Q277" s="106"/>
      <c r="R277" s="247"/>
      <c r="S277" s="247"/>
      <c r="T277" s="247"/>
      <c r="U277" s="248" t="str">
        <f>IF(AND(R277&lt;&gt;"",S277&lt;&gt;"",Q277&lt;&gt;""),ROUND(MIN(IF(OR(Q277="OZZ",Q277="ZZ"),5000,17300),TRUNC(0.75*(SUMIF($D$12:$D277,$D277,R$12:R277)+SUMIF($D$12:$D277,$D277,S$12:S277)),2)) - SUMIF($D$12:$D276,$D277,U$12:U276),2),"")</f>
        <v/>
      </c>
      <c r="V277" s="248" t="str">
        <f>IF(AND(R277&lt;&gt;"",S277&lt;&gt;"",T277&lt;&gt;"",Q277&lt;&gt;"",AL277&lt;&gt;""),IF(OR(Q277="OZZ",Q277="ZZ"),ROUND(0-SUMIF($D$12:$D276,$D277,V$12:V276),2),IF(T277=0,0,ROUND(MIN(MIN(17300,TRUNC(0.75*(SUMIF($D$12:$D$2012,$D277,R$12:R$2012)+SUMIF($D$12:$D$2012,$D277,S$12:S$2012)),2)+SUMIF($D$12:$D277,$D277,AL$12:AL277))-SUMIF($D$12:$D276,$D277,V$12:V276)-SUMIF($D$12:$D$2012,$D277,U$12:U$2012),AL277),2))),"")</f>
        <v/>
      </c>
      <c r="W277" s="250" t="str">
        <f>IF(Q277&lt;&gt;"",1000 - SUMIF($D$12:$D276,$D277,W$12:W276),"")</f>
        <v/>
      </c>
      <c r="X277" s="106"/>
      <c r="Y277" s="247"/>
      <c r="Z277" s="247"/>
      <c r="AA277" s="247"/>
      <c r="AB277" s="248" t="str">
        <f>IF(AND(Y277&lt;&gt;"",Z277&lt;&gt;"",X277&lt;&gt;""),ROUND(MIN(IF(OR(X277="OZZ",X277="ZZ"),5000,17300),TRUNC(0.75*(SUMIF($D$12:$D277,$D277,Y$12:Y277)+SUMIF($D$12:$D277,$D277,Z$12:Z277)),2)) - SUMIF($D$12:$D276,$D277,AB$12:AB276),2),"")</f>
        <v/>
      </c>
      <c r="AC277" s="251" t="str">
        <f>IF(AND(Y277&lt;&gt;"",Z277&lt;&gt;"",AA277&lt;&gt;"",X277&lt;&gt;"",AP277&lt;&gt;""),IF(OR(X277="OZZ",X277="ZZ"),ROUND(0-SUMIF($D$12:$D276,$D277,AC$12:AC276),2),IF(AA277=0,0,ROUND(MIN(MIN(17300,TRUNC(0.75*(SUMIF($D$12:$D$2012,$D277,Y$12:Y$2012)+SUMIF($D$12:$D$2012,$D277,Z$12:Z$2012)),2)+SUMIF($D$12:$D277,$D277,AP$12:AP277))-SUMIF($D$12:$D276,$D277,AC$12:AC276)-SUMIF($D$12:$D$2012,$D277,AB$12:AB$2012),AP277),2))),"")</f>
        <v/>
      </c>
      <c r="AD277" s="250" t="str">
        <f>IF(X277&lt;&gt;"",1000 - SUMIF($D$12:$D276,$D277,AD$12:AD276),"")</f>
        <v/>
      </c>
      <c r="AE277" s="252"/>
      <c r="AF277" s="253"/>
      <c r="AG277" s="254"/>
      <c r="AH277" s="255" t="str">
        <f t="shared" si="103"/>
        <v/>
      </c>
      <c r="AI277" s="256"/>
      <c r="AJ277" s="253"/>
      <c r="AK277" s="254"/>
      <c r="AL277" s="255" t="str">
        <f t="shared" si="104"/>
        <v/>
      </c>
      <c r="AM277" s="256"/>
      <c r="AN277" s="253"/>
      <c r="AO277" s="254"/>
      <c r="AP277" s="255" t="str">
        <f t="shared" si="84"/>
        <v/>
      </c>
      <c r="AQ277" s="116"/>
      <c r="AR277" s="116"/>
      <c r="AS277" s="117"/>
      <c r="AT277" s="118"/>
      <c r="AU277" s="119" t="str">
        <f>IF(D277&lt;&gt; "", IF(COUNTIF($D$12:$D277,$D277)&gt;1,0,IF(SUM(N277,U277,AB277)&gt;0,IF(AND(X277="",OR(Q277&lt;&gt;"",J277&lt;&gt;"")),IF(Q277&lt;&gt;"",Q277,IF(J277&lt;&gt;"",J277,0)),IF(AND(Q277&lt;&gt;"",J277&lt;&gt;"",Q277=J277),Q277,X277)),0)),"")</f>
        <v/>
      </c>
      <c r="AV277" s="119" t="str">
        <f>IF(D277&lt;&gt;"",IF(COUNTIF($D$12:$D277,$D277)&gt;1,0,IF(SUM(O277,V277,AC277)&gt;0,IF(AND(X277="",OR(Q277&lt;&gt;"",J277&lt;&gt;"")),IF(Q277&lt;&gt;"",Q277,IF(J277&lt;&gt;"",J277,0)),IF(AND(Q277&lt;&gt;"",J277&lt;&gt;"",Q277=J277),Q277,X277)),0)),"")</f>
        <v/>
      </c>
      <c r="AW277" s="119" t="str">
        <f>IF(D277&lt;&gt;"",IF(COUNTIF($D$12:$D277,$D277)&gt;1,0,IF(SUM(P277,W277,AD277)&gt;0,IF(AND(X277="",OR(Q277&lt;&gt;"",J277&lt;&gt;"")),IF(Q277&lt;&gt;"",Q277,IF(J277&lt;&gt;"",J277,0)),IF(AND(Q277&lt;&gt;"",J277&lt;&gt;"",Q277=J277),Q277,X277)),0)),"")</f>
        <v/>
      </c>
      <c r="AX277" s="118" t="str">
        <f t="shared" si="85"/>
        <v/>
      </c>
      <c r="AY277" s="118" t="str">
        <f t="shared" si="86"/>
        <v/>
      </c>
      <c r="AZ277" s="118" t="str">
        <f t="shared" si="87"/>
        <v/>
      </c>
      <c r="BA277" s="118" t="str">
        <f t="shared" si="88"/>
        <v/>
      </c>
      <c r="BB277" s="118" t="str">
        <f t="shared" si="89"/>
        <v/>
      </c>
      <c r="BC277" s="118" t="str">
        <f t="shared" si="90"/>
        <v/>
      </c>
      <c r="BD277" s="118" t="str">
        <f t="shared" si="91"/>
        <v/>
      </c>
      <c r="BE277" s="118" t="str">
        <f t="shared" si="92"/>
        <v/>
      </c>
      <c r="BF277" s="118" t="str">
        <f t="shared" si="93"/>
        <v/>
      </c>
      <c r="BG277" s="120"/>
      <c r="BH277" s="120" t="str">
        <f t="shared" si="94"/>
        <v/>
      </c>
      <c r="BI277" s="120" t="str">
        <f t="shared" si="95"/>
        <v/>
      </c>
      <c r="BJ277" s="121"/>
      <c r="BK277" s="120" t="str">
        <f t="shared" si="96"/>
        <v/>
      </c>
      <c r="BL277" s="120" t="str">
        <f t="shared" si="97"/>
        <v/>
      </c>
      <c r="BM277" s="120" t="str">
        <f t="shared" si="98"/>
        <v/>
      </c>
      <c r="BN277" s="120" t="str">
        <f t="shared" si="99"/>
        <v/>
      </c>
      <c r="BO277" s="120" t="str">
        <f t="shared" si="100"/>
        <v/>
      </c>
      <c r="BP277" s="120" t="str">
        <f t="shared" si="101"/>
        <v/>
      </c>
      <c r="BQ277" s="98"/>
      <c r="BR277" s="98"/>
      <c r="BS277" s="98"/>
      <c r="BT277" s="98"/>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row>
    <row r="278" spans="1:97" s="4" customFormat="1" ht="18.75" customHeight="1" x14ac:dyDescent="0.2">
      <c r="A278" s="3">
        <f t="shared" si="102"/>
        <v>266</v>
      </c>
      <c r="B278" s="263"/>
      <c r="C278" s="263"/>
      <c r="D278" s="263"/>
      <c r="E278" s="259"/>
      <c r="F278" s="259"/>
      <c r="G278" s="43"/>
      <c r="H278" s="264"/>
      <c r="I278" s="261"/>
      <c r="J278" s="106"/>
      <c r="K278" s="247"/>
      <c r="L278" s="247"/>
      <c r="M278" s="247"/>
      <c r="N278" s="248" t="str">
        <f>IF(AND(K278&lt;&gt;"",L278&lt;&gt;"",J278&lt;&gt;""),ROUND(MIN(IF(OR(J278="OZZ",J278="ZZ"),5000,17300),TRUNC(0.75*(SUMIF($D$12:$D278,$D278,K$12:K278)+SUMIF($D$12:$D278,$D278,L$12:L278)),2)) - SUMIF($D$12:$D277,$D278,N$12:N277),2),"")</f>
        <v/>
      </c>
      <c r="O278" s="249" t="str">
        <f>IF(AND(K278&lt;&gt;"",L278&lt;&gt;"",M278&lt;&gt;"",J278&lt;&gt;"",AH278&lt;&gt;""),IF(OR(J278="OZZ",J278="ZZ"),ROUND(0-SUMIF($D$12:$D277,$D278,O$12:O277),2),IF(M278=0,0,ROUND(MIN(MIN(17300,TRUNC(0.75*(SUMIF($D$12:$D$2012,$D278,K$12:K$2012)+SUMIF($D$12:$D$2012,$D278,L$12:L$2012)),2)+SUMIF($D$12:$D278,$D278,AH$12:AH278))-SUMIF($D$12:$D277,$D278,O$12:O277)-SUMIF($D$12:$D$2012,$D278,N$12:N$2012),AH278),2))),"")</f>
        <v/>
      </c>
      <c r="P278" s="250" t="str">
        <f>IF(J278&lt;&gt;"",1000 - SUMIF($D$12:$D277,$D278,P$12:P277),"")</f>
        <v/>
      </c>
      <c r="Q278" s="106"/>
      <c r="R278" s="247"/>
      <c r="S278" s="247"/>
      <c r="T278" s="247"/>
      <c r="U278" s="248" t="str">
        <f>IF(AND(R278&lt;&gt;"",S278&lt;&gt;"",Q278&lt;&gt;""),ROUND(MIN(IF(OR(Q278="OZZ",Q278="ZZ"),5000,17300),TRUNC(0.75*(SUMIF($D$12:$D278,$D278,R$12:R278)+SUMIF($D$12:$D278,$D278,S$12:S278)),2)) - SUMIF($D$12:$D277,$D278,U$12:U277),2),"")</f>
        <v/>
      </c>
      <c r="V278" s="248" t="str">
        <f>IF(AND(R278&lt;&gt;"",S278&lt;&gt;"",T278&lt;&gt;"",Q278&lt;&gt;"",AL278&lt;&gt;""),IF(OR(Q278="OZZ",Q278="ZZ"),ROUND(0-SUMIF($D$12:$D277,$D278,V$12:V277),2),IF(T278=0,0,ROUND(MIN(MIN(17300,TRUNC(0.75*(SUMIF($D$12:$D$2012,$D278,R$12:R$2012)+SUMIF($D$12:$D$2012,$D278,S$12:S$2012)),2)+SUMIF($D$12:$D278,$D278,AL$12:AL278))-SUMIF($D$12:$D277,$D278,V$12:V277)-SUMIF($D$12:$D$2012,$D278,U$12:U$2012),AL278),2))),"")</f>
        <v/>
      </c>
      <c r="W278" s="250" t="str">
        <f>IF(Q278&lt;&gt;"",1000 - SUMIF($D$12:$D277,$D278,W$12:W277),"")</f>
        <v/>
      </c>
      <c r="X278" s="106"/>
      <c r="Y278" s="247"/>
      <c r="Z278" s="247"/>
      <c r="AA278" s="247"/>
      <c r="AB278" s="248" t="str">
        <f>IF(AND(Y278&lt;&gt;"",Z278&lt;&gt;"",X278&lt;&gt;""),ROUND(MIN(IF(OR(X278="OZZ",X278="ZZ"),5000,17300),TRUNC(0.75*(SUMIF($D$12:$D278,$D278,Y$12:Y278)+SUMIF($D$12:$D278,$D278,Z$12:Z278)),2)) - SUMIF($D$12:$D277,$D278,AB$12:AB277),2),"")</f>
        <v/>
      </c>
      <c r="AC278" s="251" t="str">
        <f>IF(AND(Y278&lt;&gt;"",Z278&lt;&gt;"",AA278&lt;&gt;"",X278&lt;&gt;"",AP278&lt;&gt;""),IF(OR(X278="OZZ",X278="ZZ"),ROUND(0-SUMIF($D$12:$D277,$D278,AC$12:AC277),2),IF(AA278=0,0,ROUND(MIN(MIN(17300,TRUNC(0.75*(SUMIF($D$12:$D$2012,$D278,Y$12:Y$2012)+SUMIF($D$12:$D$2012,$D278,Z$12:Z$2012)),2)+SUMIF($D$12:$D278,$D278,AP$12:AP278))-SUMIF($D$12:$D277,$D278,AC$12:AC277)-SUMIF($D$12:$D$2012,$D278,AB$12:AB$2012),AP278),2))),"")</f>
        <v/>
      </c>
      <c r="AD278" s="250" t="str">
        <f>IF(X278&lt;&gt;"",1000 - SUMIF($D$12:$D277,$D278,AD$12:AD277),"")</f>
        <v/>
      </c>
      <c r="AE278" s="252"/>
      <c r="AF278" s="253"/>
      <c r="AG278" s="254"/>
      <c r="AH278" s="255" t="str">
        <f t="shared" si="103"/>
        <v/>
      </c>
      <c r="AI278" s="256"/>
      <c r="AJ278" s="253"/>
      <c r="AK278" s="254"/>
      <c r="AL278" s="255" t="str">
        <f t="shared" si="104"/>
        <v/>
      </c>
      <c r="AM278" s="256"/>
      <c r="AN278" s="253"/>
      <c r="AO278" s="254"/>
      <c r="AP278" s="255" t="str">
        <f t="shared" si="84"/>
        <v/>
      </c>
      <c r="AQ278" s="116"/>
      <c r="AR278" s="116"/>
      <c r="AS278" s="117"/>
      <c r="AT278" s="118"/>
      <c r="AU278" s="119" t="str">
        <f>IF(D278&lt;&gt; "", IF(COUNTIF($D$12:$D278,$D278)&gt;1,0,IF(SUM(N278,U278,AB278)&gt;0,IF(AND(X278="",OR(Q278&lt;&gt;"",J278&lt;&gt;"")),IF(Q278&lt;&gt;"",Q278,IF(J278&lt;&gt;"",J278,0)),IF(AND(Q278&lt;&gt;"",J278&lt;&gt;"",Q278=J278),Q278,X278)),0)),"")</f>
        <v/>
      </c>
      <c r="AV278" s="119" t="str">
        <f>IF(D278&lt;&gt;"",IF(COUNTIF($D$12:$D278,$D278)&gt;1,0,IF(SUM(O278,V278,AC278)&gt;0,IF(AND(X278="",OR(Q278&lt;&gt;"",J278&lt;&gt;"")),IF(Q278&lt;&gt;"",Q278,IF(J278&lt;&gt;"",J278,0)),IF(AND(Q278&lt;&gt;"",J278&lt;&gt;"",Q278=J278),Q278,X278)),0)),"")</f>
        <v/>
      </c>
      <c r="AW278" s="119" t="str">
        <f>IF(D278&lt;&gt;"",IF(COUNTIF($D$12:$D278,$D278)&gt;1,0,IF(SUM(P278,W278,AD278)&gt;0,IF(AND(X278="",OR(Q278&lt;&gt;"",J278&lt;&gt;"")),IF(Q278&lt;&gt;"",Q278,IF(J278&lt;&gt;"",J278,0)),IF(AND(Q278&lt;&gt;"",J278&lt;&gt;"",Q278=J278),Q278,X278)),0)),"")</f>
        <v/>
      </c>
      <c r="AX278" s="118" t="str">
        <f t="shared" si="85"/>
        <v/>
      </c>
      <c r="AY278" s="118" t="str">
        <f t="shared" si="86"/>
        <v/>
      </c>
      <c r="AZ278" s="118" t="str">
        <f t="shared" si="87"/>
        <v/>
      </c>
      <c r="BA278" s="118" t="str">
        <f t="shared" si="88"/>
        <v/>
      </c>
      <c r="BB278" s="118" t="str">
        <f t="shared" si="89"/>
        <v/>
      </c>
      <c r="BC278" s="118" t="str">
        <f t="shared" si="90"/>
        <v/>
      </c>
      <c r="BD278" s="118" t="str">
        <f t="shared" si="91"/>
        <v/>
      </c>
      <c r="BE278" s="118" t="str">
        <f t="shared" si="92"/>
        <v/>
      </c>
      <c r="BF278" s="118" t="str">
        <f t="shared" si="93"/>
        <v/>
      </c>
      <c r="BG278" s="120"/>
      <c r="BH278" s="120" t="str">
        <f t="shared" si="94"/>
        <v/>
      </c>
      <c r="BI278" s="120" t="str">
        <f t="shared" si="95"/>
        <v/>
      </c>
      <c r="BJ278" s="121"/>
      <c r="BK278" s="120" t="str">
        <f t="shared" si="96"/>
        <v/>
      </c>
      <c r="BL278" s="120" t="str">
        <f t="shared" si="97"/>
        <v/>
      </c>
      <c r="BM278" s="120" t="str">
        <f t="shared" si="98"/>
        <v/>
      </c>
      <c r="BN278" s="120" t="str">
        <f t="shared" si="99"/>
        <v/>
      </c>
      <c r="BO278" s="120" t="str">
        <f t="shared" si="100"/>
        <v/>
      </c>
      <c r="BP278" s="120" t="str">
        <f t="shared" si="101"/>
        <v/>
      </c>
      <c r="BQ278" s="98"/>
      <c r="BR278" s="98"/>
      <c r="BS278" s="98"/>
      <c r="BT278" s="98"/>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row>
    <row r="279" spans="1:97" s="4" customFormat="1" ht="18.75" customHeight="1" x14ac:dyDescent="0.2">
      <c r="A279" s="3">
        <f t="shared" si="102"/>
        <v>267</v>
      </c>
      <c r="B279" s="263"/>
      <c r="C279" s="263"/>
      <c r="D279" s="263"/>
      <c r="E279" s="259"/>
      <c r="F279" s="259"/>
      <c r="G279" s="43"/>
      <c r="H279" s="264"/>
      <c r="I279" s="261"/>
      <c r="J279" s="106"/>
      <c r="K279" s="247"/>
      <c r="L279" s="247"/>
      <c r="M279" s="247"/>
      <c r="N279" s="248" t="str">
        <f>IF(AND(K279&lt;&gt;"",L279&lt;&gt;"",J279&lt;&gt;""),ROUND(MIN(IF(OR(J279="OZZ",J279="ZZ"),5000,17300),TRUNC(0.75*(SUMIF($D$12:$D279,$D279,K$12:K279)+SUMIF($D$12:$D279,$D279,L$12:L279)),2)) - SUMIF($D$12:$D278,$D279,N$12:N278),2),"")</f>
        <v/>
      </c>
      <c r="O279" s="249" t="str">
        <f>IF(AND(K279&lt;&gt;"",L279&lt;&gt;"",M279&lt;&gt;"",J279&lt;&gt;"",AH279&lt;&gt;""),IF(OR(J279="OZZ",J279="ZZ"),ROUND(0-SUMIF($D$12:$D278,$D279,O$12:O278),2),IF(M279=0,0,ROUND(MIN(MIN(17300,TRUNC(0.75*(SUMIF($D$12:$D$2012,$D279,K$12:K$2012)+SUMIF($D$12:$D$2012,$D279,L$12:L$2012)),2)+SUMIF($D$12:$D279,$D279,AH$12:AH279))-SUMIF($D$12:$D278,$D279,O$12:O278)-SUMIF($D$12:$D$2012,$D279,N$12:N$2012),AH279),2))),"")</f>
        <v/>
      </c>
      <c r="P279" s="250" t="str">
        <f>IF(J279&lt;&gt;"",1000 - SUMIF($D$12:$D278,$D279,P$12:P278),"")</f>
        <v/>
      </c>
      <c r="Q279" s="106"/>
      <c r="R279" s="247"/>
      <c r="S279" s="247"/>
      <c r="T279" s="247"/>
      <c r="U279" s="248" t="str">
        <f>IF(AND(R279&lt;&gt;"",S279&lt;&gt;"",Q279&lt;&gt;""),ROUND(MIN(IF(OR(Q279="OZZ",Q279="ZZ"),5000,17300),TRUNC(0.75*(SUMIF($D$12:$D279,$D279,R$12:R279)+SUMIF($D$12:$D279,$D279,S$12:S279)),2)) - SUMIF($D$12:$D278,$D279,U$12:U278),2),"")</f>
        <v/>
      </c>
      <c r="V279" s="248" t="str">
        <f>IF(AND(R279&lt;&gt;"",S279&lt;&gt;"",T279&lt;&gt;"",Q279&lt;&gt;"",AL279&lt;&gt;""),IF(OR(Q279="OZZ",Q279="ZZ"),ROUND(0-SUMIF($D$12:$D278,$D279,V$12:V278),2),IF(T279=0,0,ROUND(MIN(MIN(17300,TRUNC(0.75*(SUMIF($D$12:$D$2012,$D279,R$12:R$2012)+SUMIF($D$12:$D$2012,$D279,S$12:S$2012)),2)+SUMIF($D$12:$D279,$D279,AL$12:AL279))-SUMIF($D$12:$D278,$D279,V$12:V278)-SUMIF($D$12:$D$2012,$D279,U$12:U$2012),AL279),2))),"")</f>
        <v/>
      </c>
      <c r="W279" s="250" t="str">
        <f>IF(Q279&lt;&gt;"",1000 - SUMIF($D$12:$D278,$D279,W$12:W278),"")</f>
        <v/>
      </c>
      <c r="X279" s="106"/>
      <c r="Y279" s="247"/>
      <c r="Z279" s="247"/>
      <c r="AA279" s="247"/>
      <c r="AB279" s="248" t="str">
        <f>IF(AND(Y279&lt;&gt;"",Z279&lt;&gt;"",X279&lt;&gt;""),ROUND(MIN(IF(OR(X279="OZZ",X279="ZZ"),5000,17300),TRUNC(0.75*(SUMIF($D$12:$D279,$D279,Y$12:Y279)+SUMIF($D$12:$D279,$D279,Z$12:Z279)),2)) - SUMIF($D$12:$D278,$D279,AB$12:AB278),2),"")</f>
        <v/>
      </c>
      <c r="AC279" s="251" t="str">
        <f>IF(AND(Y279&lt;&gt;"",Z279&lt;&gt;"",AA279&lt;&gt;"",X279&lt;&gt;"",AP279&lt;&gt;""),IF(OR(X279="OZZ",X279="ZZ"),ROUND(0-SUMIF($D$12:$D278,$D279,AC$12:AC278),2),IF(AA279=0,0,ROUND(MIN(MIN(17300,TRUNC(0.75*(SUMIF($D$12:$D$2012,$D279,Y$12:Y$2012)+SUMIF($D$12:$D$2012,$D279,Z$12:Z$2012)),2)+SUMIF($D$12:$D279,$D279,AP$12:AP279))-SUMIF($D$12:$D278,$D279,AC$12:AC278)-SUMIF($D$12:$D$2012,$D279,AB$12:AB$2012),AP279),2))),"")</f>
        <v/>
      </c>
      <c r="AD279" s="250" t="str">
        <f>IF(X279&lt;&gt;"",1000 - SUMIF($D$12:$D278,$D279,AD$12:AD278),"")</f>
        <v/>
      </c>
      <c r="AE279" s="252"/>
      <c r="AF279" s="253"/>
      <c r="AG279" s="254"/>
      <c r="AH279" s="255" t="str">
        <f t="shared" si="103"/>
        <v/>
      </c>
      <c r="AI279" s="256"/>
      <c r="AJ279" s="253"/>
      <c r="AK279" s="254"/>
      <c r="AL279" s="255" t="str">
        <f t="shared" si="104"/>
        <v/>
      </c>
      <c r="AM279" s="256"/>
      <c r="AN279" s="253"/>
      <c r="AO279" s="254"/>
      <c r="AP279" s="255" t="str">
        <f t="shared" si="84"/>
        <v/>
      </c>
      <c r="AQ279" s="116"/>
      <c r="AR279" s="116"/>
      <c r="AS279" s="117"/>
      <c r="AT279" s="118"/>
      <c r="AU279" s="119" t="str">
        <f>IF(D279&lt;&gt; "", IF(COUNTIF($D$12:$D279,$D279)&gt;1,0,IF(SUM(N279,U279,AB279)&gt;0,IF(AND(X279="",OR(Q279&lt;&gt;"",J279&lt;&gt;"")),IF(Q279&lt;&gt;"",Q279,IF(J279&lt;&gt;"",J279,0)),IF(AND(Q279&lt;&gt;"",J279&lt;&gt;"",Q279=J279),Q279,X279)),0)),"")</f>
        <v/>
      </c>
      <c r="AV279" s="119" t="str">
        <f>IF(D279&lt;&gt;"",IF(COUNTIF($D$12:$D279,$D279)&gt;1,0,IF(SUM(O279,V279,AC279)&gt;0,IF(AND(X279="",OR(Q279&lt;&gt;"",J279&lt;&gt;"")),IF(Q279&lt;&gt;"",Q279,IF(J279&lt;&gt;"",J279,0)),IF(AND(Q279&lt;&gt;"",J279&lt;&gt;"",Q279=J279),Q279,X279)),0)),"")</f>
        <v/>
      </c>
      <c r="AW279" s="119" t="str">
        <f>IF(D279&lt;&gt;"",IF(COUNTIF($D$12:$D279,$D279)&gt;1,0,IF(SUM(P279,W279,AD279)&gt;0,IF(AND(X279="",OR(Q279&lt;&gt;"",J279&lt;&gt;"")),IF(Q279&lt;&gt;"",Q279,IF(J279&lt;&gt;"",J279,0)),IF(AND(Q279&lt;&gt;"",J279&lt;&gt;"",Q279=J279),Q279,X279)),0)),"")</f>
        <v/>
      </c>
      <c r="AX279" s="118" t="str">
        <f t="shared" si="85"/>
        <v/>
      </c>
      <c r="AY279" s="118" t="str">
        <f t="shared" si="86"/>
        <v/>
      </c>
      <c r="AZ279" s="118" t="str">
        <f t="shared" si="87"/>
        <v/>
      </c>
      <c r="BA279" s="118" t="str">
        <f t="shared" si="88"/>
        <v/>
      </c>
      <c r="BB279" s="118" t="str">
        <f t="shared" si="89"/>
        <v/>
      </c>
      <c r="BC279" s="118" t="str">
        <f t="shared" si="90"/>
        <v/>
      </c>
      <c r="BD279" s="118" t="str">
        <f t="shared" si="91"/>
        <v/>
      </c>
      <c r="BE279" s="118" t="str">
        <f t="shared" si="92"/>
        <v/>
      </c>
      <c r="BF279" s="118" t="str">
        <f t="shared" si="93"/>
        <v/>
      </c>
      <c r="BG279" s="120"/>
      <c r="BH279" s="120" t="str">
        <f t="shared" si="94"/>
        <v/>
      </c>
      <c r="BI279" s="120" t="str">
        <f t="shared" si="95"/>
        <v/>
      </c>
      <c r="BJ279" s="121"/>
      <c r="BK279" s="120" t="str">
        <f t="shared" si="96"/>
        <v/>
      </c>
      <c r="BL279" s="120" t="str">
        <f t="shared" si="97"/>
        <v/>
      </c>
      <c r="BM279" s="120" t="str">
        <f t="shared" si="98"/>
        <v/>
      </c>
      <c r="BN279" s="120" t="str">
        <f t="shared" si="99"/>
        <v/>
      </c>
      <c r="BO279" s="120" t="str">
        <f t="shared" si="100"/>
        <v/>
      </c>
      <c r="BP279" s="120" t="str">
        <f t="shared" si="101"/>
        <v/>
      </c>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row>
    <row r="280" spans="1:97" s="4" customFormat="1" ht="18.75" customHeight="1" x14ac:dyDescent="0.2">
      <c r="A280" s="3">
        <f t="shared" si="102"/>
        <v>268</v>
      </c>
      <c r="B280" s="263"/>
      <c r="C280" s="263"/>
      <c r="D280" s="263"/>
      <c r="E280" s="259"/>
      <c r="F280" s="259"/>
      <c r="G280" s="43"/>
      <c r="H280" s="264"/>
      <c r="I280" s="261"/>
      <c r="J280" s="106"/>
      <c r="K280" s="247"/>
      <c r="L280" s="247"/>
      <c r="M280" s="247"/>
      <c r="N280" s="248" t="str">
        <f>IF(AND(K280&lt;&gt;"",L280&lt;&gt;"",J280&lt;&gt;""),ROUND(MIN(IF(OR(J280="OZZ",J280="ZZ"),5000,17300),TRUNC(0.75*(SUMIF($D$12:$D280,$D280,K$12:K280)+SUMIF($D$12:$D280,$D280,L$12:L280)),2)) - SUMIF($D$12:$D279,$D280,N$12:N279),2),"")</f>
        <v/>
      </c>
      <c r="O280" s="249" t="str">
        <f>IF(AND(K280&lt;&gt;"",L280&lt;&gt;"",M280&lt;&gt;"",J280&lt;&gt;"",AH280&lt;&gt;""),IF(OR(J280="OZZ",J280="ZZ"),ROUND(0-SUMIF($D$12:$D279,$D280,O$12:O279),2),IF(M280=0,0,ROUND(MIN(MIN(17300,TRUNC(0.75*(SUMIF($D$12:$D$2012,$D280,K$12:K$2012)+SUMIF($D$12:$D$2012,$D280,L$12:L$2012)),2)+SUMIF($D$12:$D280,$D280,AH$12:AH280))-SUMIF($D$12:$D279,$D280,O$12:O279)-SUMIF($D$12:$D$2012,$D280,N$12:N$2012),AH280),2))),"")</f>
        <v/>
      </c>
      <c r="P280" s="250" t="str">
        <f>IF(J280&lt;&gt;"",1000 - SUMIF($D$12:$D279,$D280,P$12:P279),"")</f>
        <v/>
      </c>
      <c r="Q280" s="106"/>
      <c r="R280" s="247"/>
      <c r="S280" s="247"/>
      <c r="T280" s="247"/>
      <c r="U280" s="248" t="str">
        <f>IF(AND(R280&lt;&gt;"",S280&lt;&gt;"",Q280&lt;&gt;""),ROUND(MIN(IF(OR(Q280="OZZ",Q280="ZZ"),5000,17300),TRUNC(0.75*(SUMIF($D$12:$D280,$D280,R$12:R280)+SUMIF($D$12:$D280,$D280,S$12:S280)),2)) - SUMIF($D$12:$D279,$D280,U$12:U279),2),"")</f>
        <v/>
      </c>
      <c r="V280" s="248" t="str">
        <f>IF(AND(R280&lt;&gt;"",S280&lt;&gt;"",T280&lt;&gt;"",Q280&lt;&gt;"",AL280&lt;&gt;""),IF(OR(Q280="OZZ",Q280="ZZ"),ROUND(0-SUMIF($D$12:$D279,$D280,V$12:V279),2),IF(T280=0,0,ROUND(MIN(MIN(17300,TRUNC(0.75*(SUMIF($D$12:$D$2012,$D280,R$12:R$2012)+SUMIF($D$12:$D$2012,$D280,S$12:S$2012)),2)+SUMIF($D$12:$D280,$D280,AL$12:AL280))-SUMIF($D$12:$D279,$D280,V$12:V279)-SUMIF($D$12:$D$2012,$D280,U$12:U$2012),AL280),2))),"")</f>
        <v/>
      </c>
      <c r="W280" s="250" t="str">
        <f>IF(Q280&lt;&gt;"",1000 - SUMIF($D$12:$D279,$D280,W$12:W279),"")</f>
        <v/>
      </c>
      <c r="X280" s="106"/>
      <c r="Y280" s="247"/>
      <c r="Z280" s="247"/>
      <c r="AA280" s="247"/>
      <c r="AB280" s="248" t="str">
        <f>IF(AND(Y280&lt;&gt;"",Z280&lt;&gt;"",X280&lt;&gt;""),ROUND(MIN(IF(OR(X280="OZZ",X280="ZZ"),5000,17300),TRUNC(0.75*(SUMIF($D$12:$D280,$D280,Y$12:Y280)+SUMIF($D$12:$D280,$D280,Z$12:Z280)),2)) - SUMIF($D$12:$D279,$D280,AB$12:AB279),2),"")</f>
        <v/>
      </c>
      <c r="AC280" s="251" t="str">
        <f>IF(AND(Y280&lt;&gt;"",Z280&lt;&gt;"",AA280&lt;&gt;"",X280&lt;&gt;"",AP280&lt;&gt;""),IF(OR(X280="OZZ",X280="ZZ"),ROUND(0-SUMIF($D$12:$D279,$D280,AC$12:AC279),2),IF(AA280=0,0,ROUND(MIN(MIN(17300,TRUNC(0.75*(SUMIF($D$12:$D$2012,$D280,Y$12:Y$2012)+SUMIF($D$12:$D$2012,$D280,Z$12:Z$2012)),2)+SUMIF($D$12:$D280,$D280,AP$12:AP280))-SUMIF($D$12:$D279,$D280,AC$12:AC279)-SUMIF($D$12:$D$2012,$D280,AB$12:AB$2012),AP280),2))),"")</f>
        <v/>
      </c>
      <c r="AD280" s="250" t="str">
        <f>IF(X280&lt;&gt;"",1000 - SUMIF($D$12:$D279,$D280,AD$12:AD279),"")</f>
        <v/>
      </c>
      <c r="AE280" s="252"/>
      <c r="AF280" s="253"/>
      <c r="AG280" s="254"/>
      <c r="AH280" s="255" t="str">
        <f t="shared" si="103"/>
        <v/>
      </c>
      <c r="AI280" s="256"/>
      <c r="AJ280" s="253"/>
      <c r="AK280" s="254"/>
      <c r="AL280" s="255" t="str">
        <f t="shared" si="104"/>
        <v/>
      </c>
      <c r="AM280" s="256"/>
      <c r="AN280" s="253"/>
      <c r="AO280" s="254"/>
      <c r="AP280" s="255" t="str">
        <f t="shared" si="84"/>
        <v/>
      </c>
      <c r="AQ280" s="116"/>
      <c r="AR280" s="116"/>
      <c r="AS280" s="117"/>
      <c r="AT280" s="118"/>
      <c r="AU280" s="119" t="str">
        <f>IF(D280&lt;&gt; "", IF(COUNTIF($D$12:$D280,$D280)&gt;1,0,IF(SUM(N280,U280,AB280)&gt;0,IF(AND(X280="",OR(Q280&lt;&gt;"",J280&lt;&gt;"")),IF(Q280&lt;&gt;"",Q280,IF(J280&lt;&gt;"",J280,0)),IF(AND(Q280&lt;&gt;"",J280&lt;&gt;"",Q280=J280),Q280,X280)),0)),"")</f>
        <v/>
      </c>
      <c r="AV280" s="119" t="str">
        <f>IF(D280&lt;&gt;"",IF(COUNTIF($D$12:$D280,$D280)&gt;1,0,IF(SUM(O280,V280,AC280)&gt;0,IF(AND(X280="",OR(Q280&lt;&gt;"",J280&lt;&gt;"")),IF(Q280&lt;&gt;"",Q280,IF(J280&lt;&gt;"",J280,0)),IF(AND(Q280&lt;&gt;"",J280&lt;&gt;"",Q280=J280),Q280,X280)),0)),"")</f>
        <v/>
      </c>
      <c r="AW280" s="119" t="str">
        <f>IF(D280&lt;&gt;"",IF(COUNTIF($D$12:$D280,$D280)&gt;1,0,IF(SUM(P280,W280,AD280)&gt;0,IF(AND(X280="",OR(Q280&lt;&gt;"",J280&lt;&gt;"")),IF(Q280&lt;&gt;"",Q280,IF(J280&lt;&gt;"",J280,0)),IF(AND(Q280&lt;&gt;"",J280&lt;&gt;"",Q280=J280),Q280,X280)),0)),"")</f>
        <v/>
      </c>
      <c r="AX280" s="118" t="str">
        <f t="shared" si="85"/>
        <v/>
      </c>
      <c r="AY280" s="118" t="str">
        <f t="shared" si="86"/>
        <v/>
      </c>
      <c r="AZ280" s="118" t="str">
        <f t="shared" si="87"/>
        <v/>
      </c>
      <c r="BA280" s="118" t="str">
        <f t="shared" si="88"/>
        <v/>
      </c>
      <c r="BB280" s="118" t="str">
        <f t="shared" si="89"/>
        <v/>
      </c>
      <c r="BC280" s="118" t="str">
        <f t="shared" si="90"/>
        <v/>
      </c>
      <c r="BD280" s="118" t="str">
        <f t="shared" si="91"/>
        <v/>
      </c>
      <c r="BE280" s="118" t="str">
        <f t="shared" si="92"/>
        <v/>
      </c>
      <c r="BF280" s="118" t="str">
        <f t="shared" si="93"/>
        <v/>
      </c>
      <c r="BG280" s="120"/>
      <c r="BH280" s="120" t="str">
        <f t="shared" si="94"/>
        <v/>
      </c>
      <c r="BI280" s="120" t="str">
        <f t="shared" si="95"/>
        <v/>
      </c>
      <c r="BJ280" s="121"/>
      <c r="BK280" s="120" t="str">
        <f t="shared" si="96"/>
        <v/>
      </c>
      <c r="BL280" s="120" t="str">
        <f t="shared" si="97"/>
        <v/>
      </c>
      <c r="BM280" s="120" t="str">
        <f t="shared" si="98"/>
        <v/>
      </c>
      <c r="BN280" s="120" t="str">
        <f t="shared" si="99"/>
        <v/>
      </c>
      <c r="BO280" s="120" t="str">
        <f t="shared" si="100"/>
        <v/>
      </c>
      <c r="BP280" s="120" t="str">
        <f t="shared" si="101"/>
        <v/>
      </c>
      <c r="BQ280" s="98"/>
      <c r="BR280" s="98"/>
      <c r="BS280" s="98"/>
      <c r="BT280" s="98"/>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row>
    <row r="281" spans="1:97" s="4" customFormat="1" ht="18.75" customHeight="1" x14ac:dyDescent="0.2">
      <c r="A281" s="3">
        <f t="shared" si="102"/>
        <v>269</v>
      </c>
      <c r="B281" s="263"/>
      <c r="C281" s="263"/>
      <c r="D281" s="263"/>
      <c r="E281" s="259"/>
      <c r="F281" s="259"/>
      <c r="G281" s="43"/>
      <c r="H281" s="264"/>
      <c r="I281" s="261"/>
      <c r="J281" s="106"/>
      <c r="K281" s="247"/>
      <c r="L281" s="247"/>
      <c r="M281" s="247"/>
      <c r="N281" s="248" t="str">
        <f>IF(AND(K281&lt;&gt;"",L281&lt;&gt;"",J281&lt;&gt;""),ROUND(MIN(IF(OR(J281="OZZ",J281="ZZ"),5000,17300),TRUNC(0.75*(SUMIF($D$12:$D281,$D281,K$12:K281)+SUMIF($D$12:$D281,$D281,L$12:L281)),2)) - SUMIF($D$12:$D280,$D281,N$12:N280),2),"")</f>
        <v/>
      </c>
      <c r="O281" s="249" t="str">
        <f>IF(AND(K281&lt;&gt;"",L281&lt;&gt;"",M281&lt;&gt;"",J281&lt;&gt;"",AH281&lt;&gt;""),IF(OR(J281="OZZ",J281="ZZ"),ROUND(0-SUMIF($D$12:$D280,$D281,O$12:O280),2),IF(M281=0,0,ROUND(MIN(MIN(17300,TRUNC(0.75*(SUMIF($D$12:$D$2012,$D281,K$12:K$2012)+SUMIF($D$12:$D$2012,$D281,L$12:L$2012)),2)+SUMIF($D$12:$D281,$D281,AH$12:AH281))-SUMIF($D$12:$D280,$D281,O$12:O280)-SUMIF($D$12:$D$2012,$D281,N$12:N$2012),AH281),2))),"")</f>
        <v/>
      </c>
      <c r="P281" s="250" t="str">
        <f>IF(J281&lt;&gt;"",1000 - SUMIF($D$12:$D280,$D281,P$12:P280),"")</f>
        <v/>
      </c>
      <c r="Q281" s="106"/>
      <c r="R281" s="247"/>
      <c r="S281" s="247"/>
      <c r="T281" s="247"/>
      <c r="U281" s="248" t="str">
        <f>IF(AND(R281&lt;&gt;"",S281&lt;&gt;"",Q281&lt;&gt;""),ROUND(MIN(IF(OR(Q281="OZZ",Q281="ZZ"),5000,17300),TRUNC(0.75*(SUMIF($D$12:$D281,$D281,R$12:R281)+SUMIF($D$12:$D281,$D281,S$12:S281)),2)) - SUMIF($D$12:$D280,$D281,U$12:U280),2),"")</f>
        <v/>
      </c>
      <c r="V281" s="248" t="str">
        <f>IF(AND(R281&lt;&gt;"",S281&lt;&gt;"",T281&lt;&gt;"",Q281&lt;&gt;"",AL281&lt;&gt;""),IF(OR(Q281="OZZ",Q281="ZZ"),ROUND(0-SUMIF($D$12:$D280,$D281,V$12:V280),2),IF(T281=0,0,ROUND(MIN(MIN(17300,TRUNC(0.75*(SUMIF($D$12:$D$2012,$D281,R$12:R$2012)+SUMIF($D$12:$D$2012,$D281,S$12:S$2012)),2)+SUMIF($D$12:$D281,$D281,AL$12:AL281))-SUMIF($D$12:$D280,$D281,V$12:V280)-SUMIF($D$12:$D$2012,$D281,U$12:U$2012),AL281),2))),"")</f>
        <v/>
      </c>
      <c r="W281" s="250" t="str">
        <f>IF(Q281&lt;&gt;"",1000 - SUMIF($D$12:$D280,$D281,W$12:W280),"")</f>
        <v/>
      </c>
      <c r="X281" s="106"/>
      <c r="Y281" s="247"/>
      <c r="Z281" s="247"/>
      <c r="AA281" s="247"/>
      <c r="AB281" s="248" t="str">
        <f>IF(AND(Y281&lt;&gt;"",Z281&lt;&gt;"",X281&lt;&gt;""),ROUND(MIN(IF(OR(X281="OZZ",X281="ZZ"),5000,17300),TRUNC(0.75*(SUMIF($D$12:$D281,$D281,Y$12:Y281)+SUMIF($D$12:$D281,$D281,Z$12:Z281)),2)) - SUMIF($D$12:$D280,$D281,AB$12:AB280),2),"")</f>
        <v/>
      </c>
      <c r="AC281" s="251" t="str">
        <f>IF(AND(Y281&lt;&gt;"",Z281&lt;&gt;"",AA281&lt;&gt;"",X281&lt;&gt;"",AP281&lt;&gt;""),IF(OR(X281="OZZ",X281="ZZ"),ROUND(0-SUMIF($D$12:$D280,$D281,AC$12:AC280),2),IF(AA281=0,0,ROUND(MIN(MIN(17300,TRUNC(0.75*(SUMIF($D$12:$D$2012,$D281,Y$12:Y$2012)+SUMIF($D$12:$D$2012,$D281,Z$12:Z$2012)),2)+SUMIF($D$12:$D281,$D281,AP$12:AP281))-SUMIF($D$12:$D280,$D281,AC$12:AC280)-SUMIF($D$12:$D$2012,$D281,AB$12:AB$2012),AP281),2))),"")</f>
        <v/>
      </c>
      <c r="AD281" s="250" t="str">
        <f>IF(X281&lt;&gt;"",1000 - SUMIF($D$12:$D280,$D281,AD$12:AD280),"")</f>
        <v/>
      </c>
      <c r="AE281" s="252"/>
      <c r="AF281" s="253"/>
      <c r="AG281" s="254"/>
      <c r="AH281" s="255" t="str">
        <f t="shared" si="103"/>
        <v/>
      </c>
      <c r="AI281" s="256"/>
      <c r="AJ281" s="253"/>
      <c r="AK281" s="254"/>
      <c r="AL281" s="255" t="str">
        <f t="shared" si="104"/>
        <v/>
      </c>
      <c r="AM281" s="256"/>
      <c r="AN281" s="253"/>
      <c r="AO281" s="254"/>
      <c r="AP281" s="255" t="str">
        <f t="shared" si="84"/>
        <v/>
      </c>
      <c r="AQ281" s="116"/>
      <c r="AR281" s="116"/>
      <c r="AS281" s="117"/>
      <c r="AT281" s="118"/>
      <c r="AU281" s="119" t="str">
        <f>IF(D281&lt;&gt; "", IF(COUNTIF($D$12:$D281,$D281)&gt;1,0,IF(SUM(N281,U281,AB281)&gt;0,IF(AND(X281="",OR(Q281&lt;&gt;"",J281&lt;&gt;"")),IF(Q281&lt;&gt;"",Q281,IF(J281&lt;&gt;"",J281,0)),IF(AND(Q281&lt;&gt;"",J281&lt;&gt;"",Q281=J281),Q281,X281)),0)),"")</f>
        <v/>
      </c>
      <c r="AV281" s="119" t="str">
        <f>IF(D281&lt;&gt;"",IF(COUNTIF($D$12:$D281,$D281)&gt;1,0,IF(SUM(O281,V281,AC281)&gt;0,IF(AND(X281="",OR(Q281&lt;&gt;"",J281&lt;&gt;"")),IF(Q281&lt;&gt;"",Q281,IF(J281&lt;&gt;"",J281,0)),IF(AND(Q281&lt;&gt;"",J281&lt;&gt;"",Q281=J281),Q281,X281)),0)),"")</f>
        <v/>
      </c>
      <c r="AW281" s="119" t="str">
        <f>IF(D281&lt;&gt;"",IF(COUNTIF($D$12:$D281,$D281)&gt;1,0,IF(SUM(P281,W281,AD281)&gt;0,IF(AND(X281="",OR(Q281&lt;&gt;"",J281&lt;&gt;"")),IF(Q281&lt;&gt;"",Q281,IF(J281&lt;&gt;"",J281,0)),IF(AND(Q281&lt;&gt;"",J281&lt;&gt;"",Q281=J281),Q281,X281)),0)),"")</f>
        <v/>
      </c>
      <c r="AX281" s="118" t="str">
        <f t="shared" si="85"/>
        <v/>
      </c>
      <c r="AY281" s="118" t="str">
        <f t="shared" si="86"/>
        <v/>
      </c>
      <c r="AZ281" s="118" t="str">
        <f t="shared" si="87"/>
        <v/>
      </c>
      <c r="BA281" s="118" t="str">
        <f t="shared" si="88"/>
        <v/>
      </c>
      <c r="BB281" s="118" t="str">
        <f t="shared" si="89"/>
        <v/>
      </c>
      <c r="BC281" s="118" t="str">
        <f t="shared" si="90"/>
        <v/>
      </c>
      <c r="BD281" s="118" t="str">
        <f t="shared" si="91"/>
        <v/>
      </c>
      <c r="BE281" s="118" t="str">
        <f t="shared" si="92"/>
        <v/>
      </c>
      <c r="BF281" s="118" t="str">
        <f t="shared" si="93"/>
        <v/>
      </c>
      <c r="BG281" s="120"/>
      <c r="BH281" s="120" t="str">
        <f t="shared" si="94"/>
        <v/>
      </c>
      <c r="BI281" s="120" t="str">
        <f t="shared" si="95"/>
        <v/>
      </c>
      <c r="BJ281" s="121"/>
      <c r="BK281" s="120" t="str">
        <f t="shared" si="96"/>
        <v/>
      </c>
      <c r="BL281" s="120" t="str">
        <f t="shared" si="97"/>
        <v/>
      </c>
      <c r="BM281" s="120" t="str">
        <f t="shared" si="98"/>
        <v/>
      </c>
      <c r="BN281" s="120" t="str">
        <f t="shared" si="99"/>
        <v/>
      </c>
      <c r="BO281" s="120" t="str">
        <f t="shared" si="100"/>
        <v/>
      </c>
      <c r="BP281" s="120" t="str">
        <f t="shared" si="101"/>
        <v/>
      </c>
      <c r="BQ281" s="98"/>
      <c r="BR281" s="98"/>
      <c r="BS281" s="98"/>
      <c r="BT281" s="98"/>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row>
    <row r="282" spans="1:97" s="4" customFormat="1" ht="18.75" customHeight="1" x14ac:dyDescent="0.2">
      <c r="A282" s="3">
        <f t="shared" si="102"/>
        <v>270</v>
      </c>
      <c r="B282" s="263"/>
      <c r="C282" s="263"/>
      <c r="D282" s="263"/>
      <c r="E282" s="259"/>
      <c r="F282" s="259"/>
      <c r="G282" s="43"/>
      <c r="H282" s="264"/>
      <c r="I282" s="261"/>
      <c r="J282" s="106"/>
      <c r="K282" s="247"/>
      <c r="L282" s="247"/>
      <c r="M282" s="247"/>
      <c r="N282" s="248" t="str">
        <f>IF(AND(K282&lt;&gt;"",L282&lt;&gt;"",J282&lt;&gt;""),ROUND(MIN(IF(OR(J282="OZZ",J282="ZZ"),5000,17300),TRUNC(0.75*(SUMIF($D$12:$D282,$D282,K$12:K282)+SUMIF($D$12:$D282,$D282,L$12:L282)),2)) - SUMIF($D$12:$D281,$D282,N$12:N281),2),"")</f>
        <v/>
      </c>
      <c r="O282" s="249" t="str">
        <f>IF(AND(K282&lt;&gt;"",L282&lt;&gt;"",M282&lt;&gt;"",J282&lt;&gt;"",AH282&lt;&gt;""),IF(OR(J282="OZZ",J282="ZZ"),ROUND(0-SUMIF($D$12:$D281,$D282,O$12:O281),2),IF(M282=0,0,ROUND(MIN(MIN(17300,TRUNC(0.75*(SUMIF($D$12:$D$2012,$D282,K$12:K$2012)+SUMIF($D$12:$D$2012,$D282,L$12:L$2012)),2)+SUMIF($D$12:$D282,$D282,AH$12:AH282))-SUMIF($D$12:$D281,$D282,O$12:O281)-SUMIF($D$12:$D$2012,$D282,N$12:N$2012),AH282),2))),"")</f>
        <v/>
      </c>
      <c r="P282" s="250" t="str">
        <f>IF(J282&lt;&gt;"",1000 - SUMIF($D$12:$D281,$D282,P$12:P281),"")</f>
        <v/>
      </c>
      <c r="Q282" s="106"/>
      <c r="R282" s="247"/>
      <c r="S282" s="247"/>
      <c r="T282" s="247"/>
      <c r="U282" s="248" t="str">
        <f>IF(AND(R282&lt;&gt;"",S282&lt;&gt;"",Q282&lt;&gt;""),ROUND(MIN(IF(OR(Q282="OZZ",Q282="ZZ"),5000,17300),TRUNC(0.75*(SUMIF($D$12:$D282,$D282,R$12:R282)+SUMIF($D$12:$D282,$D282,S$12:S282)),2)) - SUMIF($D$12:$D281,$D282,U$12:U281),2),"")</f>
        <v/>
      </c>
      <c r="V282" s="248" t="str">
        <f>IF(AND(R282&lt;&gt;"",S282&lt;&gt;"",T282&lt;&gt;"",Q282&lt;&gt;"",AL282&lt;&gt;""),IF(OR(Q282="OZZ",Q282="ZZ"),ROUND(0-SUMIF($D$12:$D281,$D282,V$12:V281),2),IF(T282=0,0,ROUND(MIN(MIN(17300,TRUNC(0.75*(SUMIF($D$12:$D$2012,$D282,R$12:R$2012)+SUMIF($D$12:$D$2012,$D282,S$12:S$2012)),2)+SUMIF($D$12:$D282,$D282,AL$12:AL282))-SUMIF($D$12:$D281,$D282,V$12:V281)-SUMIF($D$12:$D$2012,$D282,U$12:U$2012),AL282),2))),"")</f>
        <v/>
      </c>
      <c r="W282" s="250" t="str">
        <f>IF(Q282&lt;&gt;"",1000 - SUMIF($D$12:$D281,$D282,W$12:W281),"")</f>
        <v/>
      </c>
      <c r="X282" s="106"/>
      <c r="Y282" s="247"/>
      <c r="Z282" s="247"/>
      <c r="AA282" s="247"/>
      <c r="AB282" s="248" t="str">
        <f>IF(AND(Y282&lt;&gt;"",Z282&lt;&gt;"",X282&lt;&gt;""),ROUND(MIN(IF(OR(X282="OZZ",X282="ZZ"),5000,17300),TRUNC(0.75*(SUMIF($D$12:$D282,$D282,Y$12:Y282)+SUMIF($D$12:$D282,$D282,Z$12:Z282)),2)) - SUMIF($D$12:$D281,$D282,AB$12:AB281),2),"")</f>
        <v/>
      </c>
      <c r="AC282" s="251" t="str">
        <f>IF(AND(Y282&lt;&gt;"",Z282&lt;&gt;"",AA282&lt;&gt;"",X282&lt;&gt;"",AP282&lt;&gt;""),IF(OR(X282="OZZ",X282="ZZ"),ROUND(0-SUMIF($D$12:$D281,$D282,AC$12:AC281),2),IF(AA282=0,0,ROUND(MIN(MIN(17300,TRUNC(0.75*(SUMIF($D$12:$D$2012,$D282,Y$12:Y$2012)+SUMIF($D$12:$D$2012,$D282,Z$12:Z$2012)),2)+SUMIF($D$12:$D282,$D282,AP$12:AP282))-SUMIF($D$12:$D281,$D282,AC$12:AC281)-SUMIF($D$12:$D$2012,$D282,AB$12:AB$2012),AP282),2))),"")</f>
        <v/>
      </c>
      <c r="AD282" s="250" t="str">
        <f>IF(X282&lt;&gt;"",1000 - SUMIF($D$12:$D281,$D282,AD$12:AD281),"")</f>
        <v/>
      </c>
      <c r="AE282" s="252"/>
      <c r="AF282" s="253"/>
      <c r="AG282" s="254"/>
      <c r="AH282" s="255" t="str">
        <f t="shared" si="103"/>
        <v/>
      </c>
      <c r="AI282" s="256"/>
      <c r="AJ282" s="253"/>
      <c r="AK282" s="254"/>
      <c r="AL282" s="255" t="str">
        <f t="shared" si="104"/>
        <v/>
      </c>
      <c r="AM282" s="256"/>
      <c r="AN282" s="253"/>
      <c r="AO282" s="254"/>
      <c r="AP282" s="255" t="str">
        <f t="shared" si="84"/>
        <v/>
      </c>
      <c r="AQ282" s="116"/>
      <c r="AR282" s="116"/>
      <c r="AS282" s="117"/>
      <c r="AT282" s="118"/>
      <c r="AU282" s="119" t="str">
        <f>IF(D282&lt;&gt; "", IF(COUNTIF($D$12:$D282,$D282)&gt;1,0,IF(SUM(N282,U282,AB282)&gt;0,IF(AND(X282="",OR(Q282&lt;&gt;"",J282&lt;&gt;"")),IF(Q282&lt;&gt;"",Q282,IF(J282&lt;&gt;"",J282,0)),IF(AND(Q282&lt;&gt;"",J282&lt;&gt;"",Q282=J282),Q282,X282)),0)),"")</f>
        <v/>
      </c>
      <c r="AV282" s="119" t="str">
        <f>IF(D282&lt;&gt;"",IF(COUNTIF($D$12:$D282,$D282)&gt;1,0,IF(SUM(O282,V282,AC282)&gt;0,IF(AND(X282="",OR(Q282&lt;&gt;"",J282&lt;&gt;"")),IF(Q282&lt;&gt;"",Q282,IF(J282&lt;&gt;"",J282,0)),IF(AND(Q282&lt;&gt;"",J282&lt;&gt;"",Q282=J282),Q282,X282)),0)),"")</f>
        <v/>
      </c>
      <c r="AW282" s="119" t="str">
        <f>IF(D282&lt;&gt;"",IF(COUNTIF($D$12:$D282,$D282)&gt;1,0,IF(SUM(P282,W282,AD282)&gt;0,IF(AND(X282="",OR(Q282&lt;&gt;"",J282&lt;&gt;"")),IF(Q282&lt;&gt;"",Q282,IF(J282&lt;&gt;"",J282,0)),IF(AND(Q282&lt;&gt;"",J282&lt;&gt;"",Q282=J282),Q282,X282)),0)),"")</f>
        <v/>
      </c>
      <c r="AX282" s="118" t="str">
        <f t="shared" si="85"/>
        <v/>
      </c>
      <c r="AY282" s="118" t="str">
        <f t="shared" si="86"/>
        <v/>
      </c>
      <c r="AZ282" s="118" t="str">
        <f t="shared" si="87"/>
        <v/>
      </c>
      <c r="BA282" s="118" t="str">
        <f t="shared" si="88"/>
        <v/>
      </c>
      <c r="BB282" s="118" t="str">
        <f t="shared" si="89"/>
        <v/>
      </c>
      <c r="BC282" s="118" t="str">
        <f t="shared" si="90"/>
        <v/>
      </c>
      <c r="BD282" s="118" t="str">
        <f t="shared" si="91"/>
        <v/>
      </c>
      <c r="BE282" s="118" t="str">
        <f t="shared" si="92"/>
        <v/>
      </c>
      <c r="BF282" s="118" t="str">
        <f t="shared" si="93"/>
        <v/>
      </c>
      <c r="BG282" s="120"/>
      <c r="BH282" s="120" t="str">
        <f t="shared" si="94"/>
        <v/>
      </c>
      <c r="BI282" s="120" t="str">
        <f t="shared" si="95"/>
        <v/>
      </c>
      <c r="BJ282" s="121"/>
      <c r="BK282" s="120" t="str">
        <f t="shared" si="96"/>
        <v/>
      </c>
      <c r="BL282" s="120" t="str">
        <f t="shared" si="97"/>
        <v/>
      </c>
      <c r="BM282" s="120" t="str">
        <f t="shared" si="98"/>
        <v/>
      </c>
      <c r="BN282" s="120" t="str">
        <f t="shared" si="99"/>
        <v/>
      </c>
      <c r="BO282" s="120" t="str">
        <f t="shared" si="100"/>
        <v/>
      </c>
      <c r="BP282" s="120" t="str">
        <f t="shared" si="101"/>
        <v/>
      </c>
      <c r="BQ282" s="98"/>
      <c r="BR282" s="98"/>
      <c r="BS282" s="98"/>
      <c r="BT282" s="98"/>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row>
    <row r="283" spans="1:97" s="4" customFormat="1" ht="18.75" customHeight="1" x14ac:dyDescent="0.2">
      <c r="A283" s="3">
        <f t="shared" si="102"/>
        <v>271</v>
      </c>
      <c r="B283" s="263"/>
      <c r="C283" s="263"/>
      <c r="D283" s="263"/>
      <c r="E283" s="259"/>
      <c r="F283" s="259"/>
      <c r="G283" s="43"/>
      <c r="H283" s="264"/>
      <c r="I283" s="261"/>
      <c r="J283" s="106"/>
      <c r="K283" s="247"/>
      <c r="L283" s="247"/>
      <c r="M283" s="247"/>
      <c r="N283" s="248" t="str">
        <f>IF(AND(K283&lt;&gt;"",L283&lt;&gt;"",J283&lt;&gt;""),ROUND(MIN(IF(OR(J283="OZZ",J283="ZZ"),5000,17300),TRUNC(0.75*(SUMIF($D$12:$D283,$D283,K$12:K283)+SUMIF($D$12:$D283,$D283,L$12:L283)),2)) - SUMIF($D$12:$D282,$D283,N$12:N282),2),"")</f>
        <v/>
      </c>
      <c r="O283" s="249" t="str">
        <f>IF(AND(K283&lt;&gt;"",L283&lt;&gt;"",M283&lt;&gt;"",J283&lt;&gt;"",AH283&lt;&gt;""),IF(OR(J283="OZZ",J283="ZZ"),ROUND(0-SUMIF($D$12:$D282,$D283,O$12:O282),2),IF(M283=0,0,ROUND(MIN(MIN(17300,TRUNC(0.75*(SUMIF($D$12:$D$2012,$D283,K$12:K$2012)+SUMIF($D$12:$D$2012,$D283,L$12:L$2012)),2)+SUMIF($D$12:$D283,$D283,AH$12:AH283))-SUMIF($D$12:$D282,$D283,O$12:O282)-SUMIF($D$12:$D$2012,$D283,N$12:N$2012),AH283),2))),"")</f>
        <v/>
      </c>
      <c r="P283" s="250" t="str">
        <f>IF(J283&lt;&gt;"",1000 - SUMIF($D$12:$D282,$D283,P$12:P282),"")</f>
        <v/>
      </c>
      <c r="Q283" s="106"/>
      <c r="R283" s="247"/>
      <c r="S283" s="247"/>
      <c r="T283" s="247"/>
      <c r="U283" s="248" t="str">
        <f>IF(AND(R283&lt;&gt;"",S283&lt;&gt;"",Q283&lt;&gt;""),ROUND(MIN(IF(OR(Q283="OZZ",Q283="ZZ"),5000,17300),TRUNC(0.75*(SUMIF($D$12:$D283,$D283,R$12:R283)+SUMIF($D$12:$D283,$D283,S$12:S283)),2)) - SUMIF($D$12:$D282,$D283,U$12:U282),2),"")</f>
        <v/>
      </c>
      <c r="V283" s="248" t="str">
        <f>IF(AND(R283&lt;&gt;"",S283&lt;&gt;"",T283&lt;&gt;"",Q283&lt;&gt;"",AL283&lt;&gt;""),IF(OR(Q283="OZZ",Q283="ZZ"),ROUND(0-SUMIF($D$12:$D282,$D283,V$12:V282),2),IF(T283=0,0,ROUND(MIN(MIN(17300,TRUNC(0.75*(SUMIF($D$12:$D$2012,$D283,R$12:R$2012)+SUMIF($D$12:$D$2012,$D283,S$12:S$2012)),2)+SUMIF($D$12:$D283,$D283,AL$12:AL283))-SUMIF($D$12:$D282,$D283,V$12:V282)-SUMIF($D$12:$D$2012,$D283,U$12:U$2012),AL283),2))),"")</f>
        <v/>
      </c>
      <c r="W283" s="250" t="str">
        <f>IF(Q283&lt;&gt;"",1000 - SUMIF($D$12:$D282,$D283,W$12:W282),"")</f>
        <v/>
      </c>
      <c r="X283" s="106"/>
      <c r="Y283" s="247"/>
      <c r="Z283" s="247"/>
      <c r="AA283" s="247"/>
      <c r="AB283" s="248" t="str">
        <f>IF(AND(Y283&lt;&gt;"",Z283&lt;&gt;"",X283&lt;&gt;""),ROUND(MIN(IF(OR(X283="OZZ",X283="ZZ"),5000,17300),TRUNC(0.75*(SUMIF($D$12:$D283,$D283,Y$12:Y283)+SUMIF($D$12:$D283,$D283,Z$12:Z283)),2)) - SUMIF($D$12:$D282,$D283,AB$12:AB282),2),"")</f>
        <v/>
      </c>
      <c r="AC283" s="251" t="str">
        <f>IF(AND(Y283&lt;&gt;"",Z283&lt;&gt;"",AA283&lt;&gt;"",X283&lt;&gt;"",AP283&lt;&gt;""),IF(OR(X283="OZZ",X283="ZZ"),ROUND(0-SUMIF($D$12:$D282,$D283,AC$12:AC282),2),IF(AA283=0,0,ROUND(MIN(MIN(17300,TRUNC(0.75*(SUMIF($D$12:$D$2012,$D283,Y$12:Y$2012)+SUMIF($D$12:$D$2012,$D283,Z$12:Z$2012)),2)+SUMIF($D$12:$D283,$D283,AP$12:AP283))-SUMIF($D$12:$D282,$D283,AC$12:AC282)-SUMIF($D$12:$D$2012,$D283,AB$12:AB$2012),AP283),2))),"")</f>
        <v/>
      </c>
      <c r="AD283" s="250" t="str">
        <f>IF(X283&lt;&gt;"",1000 - SUMIF($D$12:$D282,$D283,AD$12:AD282),"")</f>
        <v/>
      </c>
      <c r="AE283" s="252"/>
      <c r="AF283" s="253"/>
      <c r="AG283" s="254"/>
      <c r="AH283" s="255" t="str">
        <f t="shared" si="103"/>
        <v/>
      </c>
      <c r="AI283" s="256"/>
      <c r="AJ283" s="253"/>
      <c r="AK283" s="254"/>
      <c r="AL283" s="255" t="str">
        <f t="shared" si="104"/>
        <v/>
      </c>
      <c r="AM283" s="256"/>
      <c r="AN283" s="253"/>
      <c r="AO283" s="254"/>
      <c r="AP283" s="255" t="str">
        <f t="shared" si="84"/>
        <v/>
      </c>
      <c r="AQ283" s="116"/>
      <c r="AR283" s="116"/>
      <c r="AS283" s="117"/>
      <c r="AT283" s="118"/>
      <c r="AU283" s="119" t="str">
        <f>IF(D283&lt;&gt; "", IF(COUNTIF($D$12:$D283,$D283)&gt;1,0,IF(SUM(N283,U283,AB283)&gt;0,IF(AND(X283="",OR(Q283&lt;&gt;"",J283&lt;&gt;"")),IF(Q283&lt;&gt;"",Q283,IF(J283&lt;&gt;"",J283,0)),IF(AND(Q283&lt;&gt;"",J283&lt;&gt;"",Q283=J283),Q283,X283)),0)),"")</f>
        <v/>
      </c>
      <c r="AV283" s="119" t="str">
        <f>IF(D283&lt;&gt;"",IF(COUNTIF($D$12:$D283,$D283)&gt;1,0,IF(SUM(O283,V283,AC283)&gt;0,IF(AND(X283="",OR(Q283&lt;&gt;"",J283&lt;&gt;"")),IF(Q283&lt;&gt;"",Q283,IF(J283&lt;&gt;"",J283,0)),IF(AND(Q283&lt;&gt;"",J283&lt;&gt;"",Q283=J283),Q283,X283)),0)),"")</f>
        <v/>
      </c>
      <c r="AW283" s="119" t="str">
        <f>IF(D283&lt;&gt;"",IF(COUNTIF($D$12:$D283,$D283)&gt;1,0,IF(SUM(P283,W283,AD283)&gt;0,IF(AND(X283="",OR(Q283&lt;&gt;"",J283&lt;&gt;"")),IF(Q283&lt;&gt;"",Q283,IF(J283&lt;&gt;"",J283,0)),IF(AND(Q283&lt;&gt;"",J283&lt;&gt;"",Q283=J283),Q283,X283)),0)),"")</f>
        <v/>
      </c>
      <c r="AX283" s="118" t="str">
        <f t="shared" si="85"/>
        <v/>
      </c>
      <c r="AY283" s="118" t="str">
        <f t="shared" si="86"/>
        <v/>
      </c>
      <c r="AZ283" s="118" t="str">
        <f t="shared" si="87"/>
        <v/>
      </c>
      <c r="BA283" s="118" t="str">
        <f t="shared" si="88"/>
        <v/>
      </c>
      <c r="BB283" s="118" t="str">
        <f t="shared" si="89"/>
        <v/>
      </c>
      <c r="BC283" s="118" t="str">
        <f t="shared" si="90"/>
        <v/>
      </c>
      <c r="BD283" s="118" t="str">
        <f t="shared" si="91"/>
        <v/>
      </c>
      <c r="BE283" s="118" t="str">
        <f t="shared" si="92"/>
        <v/>
      </c>
      <c r="BF283" s="118" t="str">
        <f t="shared" si="93"/>
        <v/>
      </c>
      <c r="BG283" s="120"/>
      <c r="BH283" s="120" t="str">
        <f t="shared" si="94"/>
        <v/>
      </c>
      <c r="BI283" s="120" t="str">
        <f t="shared" si="95"/>
        <v/>
      </c>
      <c r="BJ283" s="121"/>
      <c r="BK283" s="120" t="str">
        <f t="shared" si="96"/>
        <v/>
      </c>
      <c r="BL283" s="120" t="str">
        <f t="shared" si="97"/>
        <v/>
      </c>
      <c r="BM283" s="120" t="str">
        <f t="shared" si="98"/>
        <v/>
      </c>
      <c r="BN283" s="120" t="str">
        <f t="shared" si="99"/>
        <v/>
      </c>
      <c r="BO283" s="120" t="str">
        <f t="shared" si="100"/>
        <v/>
      </c>
      <c r="BP283" s="120" t="str">
        <f t="shared" si="101"/>
        <v/>
      </c>
      <c r="BQ283" s="98"/>
      <c r="BR283" s="98"/>
      <c r="BS283" s="98"/>
      <c r="BT283" s="98"/>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row>
    <row r="284" spans="1:97" s="4" customFormat="1" ht="18.75" customHeight="1" x14ac:dyDescent="0.2">
      <c r="A284" s="3">
        <f t="shared" si="102"/>
        <v>272</v>
      </c>
      <c r="B284" s="263"/>
      <c r="C284" s="263"/>
      <c r="D284" s="263"/>
      <c r="E284" s="259"/>
      <c r="F284" s="259"/>
      <c r="G284" s="43"/>
      <c r="H284" s="264"/>
      <c r="I284" s="261"/>
      <c r="J284" s="106"/>
      <c r="K284" s="247"/>
      <c r="L284" s="247"/>
      <c r="M284" s="247"/>
      <c r="N284" s="248" t="str">
        <f>IF(AND(K284&lt;&gt;"",L284&lt;&gt;"",J284&lt;&gt;""),ROUND(MIN(IF(OR(J284="OZZ",J284="ZZ"),5000,17300),TRUNC(0.75*(SUMIF($D$12:$D284,$D284,K$12:K284)+SUMIF($D$12:$D284,$D284,L$12:L284)),2)) - SUMIF($D$12:$D283,$D284,N$12:N283),2),"")</f>
        <v/>
      </c>
      <c r="O284" s="249" t="str">
        <f>IF(AND(K284&lt;&gt;"",L284&lt;&gt;"",M284&lt;&gt;"",J284&lt;&gt;"",AH284&lt;&gt;""),IF(OR(J284="OZZ",J284="ZZ"),ROUND(0-SUMIF($D$12:$D283,$D284,O$12:O283),2),IF(M284=0,0,ROUND(MIN(MIN(17300,TRUNC(0.75*(SUMIF($D$12:$D$2012,$D284,K$12:K$2012)+SUMIF($D$12:$D$2012,$D284,L$12:L$2012)),2)+SUMIF($D$12:$D284,$D284,AH$12:AH284))-SUMIF($D$12:$D283,$D284,O$12:O283)-SUMIF($D$12:$D$2012,$D284,N$12:N$2012),AH284),2))),"")</f>
        <v/>
      </c>
      <c r="P284" s="250" t="str">
        <f>IF(J284&lt;&gt;"",1000 - SUMIF($D$12:$D283,$D284,P$12:P283),"")</f>
        <v/>
      </c>
      <c r="Q284" s="106"/>
      <c r="R284" s="247"/>
      <c r="S284" s="247"/>
      <c r="T284" s="247"/>
      <c r="U284" s="248" t="str">
        <f>IF(AND(R284&lt;&gt;"",S284&lt;&gt;"",Q284&lt;&gt;""),ROUND(MIN(IF(OR(Q284="OZZ",Q284="ZZ"),5000,17300),TRUNC(0.75*(SUMIF($D$12:$D284,$D284,R$12:R284)+SUMIF($D$12:$D284,$D284,S$12:S284)),2)) - SUMIF($D$12:$D283,$D284,U$12:U283),2),"")</f>
        <v/>
      </c>
      <c r="V284" s="248" t="str">
        <f>IF(AND(R284&lt;&gt;"",S284&lt;&gt;"",T284&lt;&gt;"",Q284&lt;&gt;"",AL284&lt;&gt;""),IF(OR(Q284="OZZ",Q284="ZZ"),ROUND(0-SUMIF($D$12:$D283,$D284,V$12:V283),2),IF(T284=0,0,ROUND(MIN(MIN(17300,TRUNC(0.75*(SUMIF($D$12:$D$2012,$D284,R$12:R$2012)+SUMIF($D$12:$D$2012,$D284,S$12:S$2012)),2)+SUMIF($D$12:$D284,$D284,AL$12:AL284))-SUMIF($D$12:$D283,$D284,V$12:V283)-SUMIF($D$12:$D$2012,$D284,U$12:U$2012),AL284),2))),"")</f>
        <v/>
      </c>
      <c r="W284" s="250" t="str">
        <f>IF(Q284&lt;&gt;"",1000 - SUMIF($D$12:$D283,$D284,W$12:W283),"")</f>
        <v/>
      </c>
      <c r="X284" s="106"/>
      <c r="Y284" s="247"/>
      <c r="Z284" s="247"/>
      <c r="AA284" s="247"/>
      <c r="AB284" s="248" t="str">
        <f>IF(AND(Y284&lt;&gt;"",Z284&lt;&gt;"",X284&lt;&gt;""),ROUND(MIN(IF(OR(X284="OZZ",X284="ZZ"),5000,17300),TRUNC(0.75*(SUMIF($D$12:$D284,$D284,Y$12:Y284)+SUMIF($D$12:$D284,$D284,Z$12:Z284)),2)) - SUMIF($D$12:$D283,$D284,AB$12:AB283),2),"")</f>
        <v/>
      </c>
      <c r="AC284" s="251" t="str">
        <f>IF(AND(Y284&lt;&gt;"",Z284&lt;&gt;"",AA284&lt;&gt;"",X284&lt;&gt;"",AP284&lt;&gt;""),IF(OR(X284="OZZ",X284="ZZ"),ROUND(0-SUMIF($D$12:$D283,$D284,AC$12:AC283),2),IF(AA284=0,0,ROUND(MIN(MIN(17300,TRUNC(0.75*(SUMIF($D$12:$D$2012,$D284,Y$12:Y$2012)+SUMIF($D$12:$D$2012,$D284,Z$12:Z$2012)),2)+SUMIF($D$12:$D284,$D284,AP$12:AP284))-SUMIF($D$12:$D283,$D284,AC$12:AC283)-SUMIF($D$12:$D$2012,$D284,AB$12:AB$2012),AP284),2))),"")</f>
        <v/>
      </c>
      <c r="AD284" s="250" t="str">
        <f>IF(X284&lt;&gt;"",1000 - SUMIF($D$12:$D283,$D284,AD$12:AD283),"")</f>
        <v/>
      </c>
      <c r="AE284" s="252"/>
      <c r="AF284" s="253"/>
      <c r="AG284" s="254"/>
      <c r="AH284" s="255" t="str">
        <f t="shared" si="103"/>
        <v/>
      </c>
      <c r="AI284" s="256"/>
      <c r="AJ284" s="253"/>
      <c r="AK284" s="254"/>
      <c r="AL284" s="255" t="str">
        <f t="shared" si="104"/>
        <v/>
      </c>
      <c r="AM284" s="256"/>
      <c r="AN284" s="253"/>
      <c r="AO284" s="254"/>
      <c r="AP284" s="255" t="str">
        <f t="shared" si="84"/>
        <v/>
      </c>
      <c r="AQ284" s="116"/>
      <c r="AR284" s="116"/>
      <c r="AS284" s="117"/>
      <c r="AT284" s="118"/>
      <c r="AU284" s="119" t="str">
        <f>IF(D284&lt;&gt; "", IF(COUNTIF($D$12:$D284,$D284)&gt;1,0,IF(SUM(N284,U284,AB284)&gt;0,IF(AND(X284="",OR(Q284&lt;&gt;"",J284&lt;&gt;"")),IF(Q284&lt;&gt;"",Q284,IF(J284&lt;&gt;"",J284,0)),IF(AND(Q284&lt;&gt;"",J284&lt;&gt;"",Q284=J284),Q284,X284)),0)),"")</f>
        <v/>
      </c>
      <c r="AV284" s="119" t="str">
        <f>IF(D284&lt;&gt;"",IF(COUNTIF($D$12:$D284,$D284)&gt;1,0,IF(SUM(O284,V284,AC284)&gt;0,IF(AND(X284="",OR(Q284&lt;&gt;"",J284&lt;&gt;"")),IF(Q284&lt;&gt;"",Q284,IF(J284&lt;&gt;"",J284,0)),IF(AND(Q284&lt;&gt;"",J284&lt;&gt;"",Q284=J284),Q284,X284)),0)),"")</f>
        <v/>
      </c>
      <c r="AW284" s="119" t="str">
        <f>IF(D284&lt;&gt;"",IF(COUNTIF($D$12:$D284,$D284)&gt;1,0,IF(SUM(P284,W284,AD284)&gt;0,IF(AND(X284="",OR(Q284&lt;&gt;"",J284&lt;&gt;"")),IF(Q284&lt;&gt;"",Q284,IF(J284&lt;&gt;"",J284,0)),IF(AND(Q284&lt;&gt;"",J284&lt;&gt;"",Q284=J284),Q284,X284)),0)),"")</f>
        <v/>
      </c>
      <c r="AX284" s="118" t="str">
        <f t="shared" si="85"/>
        <v/>
      </c>
      <c r="AY284" s="118" t="str">
        <f t="shared" si="86"/>
        <v/>
      </c>
      <c r="AZ284" s="118" t="str">
        <f t="shared" si="87"/>
        <v/>
      </c>
      <c r="BA284" s="118" t="str">
        <f t="shared" si="88"/>
        <v/>
      </c>
      <c r="BB284" s="118" t="str">
        <f t="shared" si="89"/>
        <v/>
      </c>
      <c r="BC284" s="118" t="str">
        <f t="shared" si="90"/>
        <v/>
      </c>
      <c r="BD284" s="118" t="str">
        <f t="shared" si="91"/>
        <v/>
      </c>
      <c r="BE284" s="118" t="str">
        <f t="shared" si="92"/>
        <v/>
      </c>
      <c r="BF284" s="118" t="str">
        <f t="shared" si="93"/>
        <v/>
      </c>
      <c r="BG284" s="120"/>
      <c r="BH284" s="120" t="str">
        <f t="shared" si="94"/>
        <v/>
      </c>
      <c r="BI284" s="120" t="str">
        <f t="shared" si="95"/>
        <v/>
      </c>
      <c r="BJ284" s="121"/>
      <c r="BK284" s="120" t="str">
        <f t="shared" si="96"/>
        <v/>
      </c>
      <c r="BL284" s="120" t="str">
        <f t="shared" si="97"/>
        <v/>
      </c>
      <c r="BM284" s="120" t="str">
        <f t="shared" si="98"/>
        <v/>
      </c>
      <c r="BN284" s="120" t="str">
        <f t="shared" si="99"/>
        <v/>
      </c>
      <c r="BO284" s="120" t="str">
        <f t="shared" si="100"/>
        <v/>
      </c>
      <c r="BP284" s="120" t="str">
        <f t="shared" si="101"/>
        <v/>
      </c>
      <c r="BQ284" s="98"/>
      <c r="BR284" s="98"/>
      <c r="BS284" s="98"/>
      <c r="BT284" s="98"/>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row>
    <row r="285" spans="1:97" s="4" customFormat="1" ht="18.75" customHeight="1" x14ac:dyDescent="0.2">
      <c r="A285" s="3">
        <f t="shared" si="102"/>
        <v>273</v>
      </c>
      <c r="B285" s="263"/>
      <c r="C285" s="263"/>
      <c r="D285" s="263"/>
      <c r="E285" s="259"/>
      <c r="F285" s="259"/>
      <c r="G285" s="43"/>
      <c r="H285" s="264"/>
      <c r="I285" s="261"/>
      <c r="J285" s="106"/>
      <c r="K285" s="247"/>
      <c r="L285" s="247"/>
      <c r="M285" s="247"/>
      <c r="N285" s="248" t="str">
        <f>IF(AND(K285&lt;&gt;"",L285&lt;&gt;"",J285&lt;&gt;""),ROUND(MIN(IF(OR(J285="OZZ",J285="ZZ"),5000,17300),TRUNC(0.75*(SUMIF($D$12:$D285,$D285,K$12:K285)+SUMIF($D$12:$D285,$D285,L$12:L285)),2)) - SUMIF($D$12:$D284,$D285,N$12:N284),2),"")</f>
        <v/>
      </c>
      <c r="O285" s="249" t="str">
        <f>IF(AND(K285&lt;&gt;"",L285&lt;&gt;"",M285&lt;&gt;"",J285&lt;&gt;"",AH285&lt;&gt;""),IF(OR(J285="OZZ",J285="ZZ"),ROUND(0-SUMIF($D$12:$D284,$D285,O$12:O284),2),IF(M285=0,0,ROUND(MIN(MIN(17300,TRUNC(0.75*(SUMIF($D$12:$D$2012,$D285,K$12:K$2012)+SUMIF($D$12:$D$2012,$D285,L$12:L$2012)),2)+SUMIF($D$12:$D285,$D285,AH$12:AH285))-SUMIF($D$12:$D284,$D285,O$12:O284)-SUMIF($D$12:$D$2012,$D285,N$12:N$2012),AH285),2))),"")</f>
        <v/>
      </c>
      <c r="P285" s="250" t="str">
        <f>IF(J285&lt;&gt;"",1000 - SUMIF($D$12:$D284,$D285,P$12:P284),"")</f>
        <v/>
      </c>
      <c r="Q285" s="106"/>
      <c r="R285" s="247"/>
      <c r="S285" s="247"/>
      <c r="T285" s="247"/>
      <c r="U285" s="248" t="str">
        <f>IF(AND(R285&lt;&gt;"",S285&lt;&gt;"",Q285&lt;&gt;""),ROUND(MIN(IF(OR(Q285="OZZ",Q285="ZZ"),5000,17300),TRUNC(0.75*(SUMIF($D$12:$D285,$D285,R$12:R285)+SUMIF($D$12:$D285,$D285,S$12:S285)),2)) - SUMIF($D$12:$D284,$D285,U$12:U284),2),"")</f>
        <v/>
      </c>
      <c r="V285" s="248" t="str">
        <f>IF(AND(R285&lt;&gt;"",S285&lt;&gt;"",T285&lt;&gt;"",Q285&lt;&gt;"",AL285&lt;&gt;""),IF(OR(Q285="OZZ",Q285="ZZ"),ROUND(0-SUMIF($D$12:$D284,$D285,V$12:V284),2),IF(T285=0,0,ROUND(MIN(MIN(17300,TRUNC(0.75*(SUMIF($D$12:$D$2012,$D285,R$12:R$2012)+SUMIF($D$12:$D$2012,$D285,S$12:S$2012)),2)+SUMIF($D$12:$D285,$D285,AL$12:AL285))-SUMIF($D$12:$D284,$D285,V$12:V284)-SUMIF($D$12:$D$2012,$D285,U$12:U$2012),AL285),2))),"")</f>
        <v/>
      </c>
      <c r="W285" s="250" t="str">
        <f>IF(Q285&lt;&gt;"",1000 - SUMIF($D$12:$D284,$D285,W$12:W284),"")</f>
        <v/>
      </c>
      <c r="X285" s="106"/>
      <c r="Y285" s="247"/>
      <c r="Z285" s="247"/>
      <c r="AA285" s="247"/>
      <c r="AB285" s="248" t="str">
        <f>IF(AND(Y285&lt;&gt;"",Z285&lt;&gt;"",X285&lt;&gt;""),ROUND(MIN(IF(OR(X285="OZZ",X285="ZZ"),5000,17300),TRUNC(0.75*(SUMIF($D$12:$D285,$D285,Y$12:Y285)+SUMIF($D$12:$D285,$D285,Z$12:Z285)),2)) - SUMIF($D$12:$D284,$D285,AB$12:AB284),2),"")</f>
        <v/>
      </c>
      <c r="AC285" s="251" t="str">
        <f>IF(AND(Y285&lt;&gt;"",Z285&lt;&gt;"",AA285&lt;&gt;"",X285&lt;&gt;"",AP285&lt;&gt;""),IF(OR(X285="OZZ",X285="ZZ"),ROUND(0-SUMIF($D$12:$D284,$D285,AC$12:AC284),2),IF(AA285=0,0,ROUND(MIN(MIN(17300,TRUNC(0.75*(SUMIF($D$12:$D$2012,$D285,Y$12:Y$2012)+SUMIF($D$12:$D$2012,$D285,Z$12:Z$2012)),2)+SUMIF($D$12:$D285,$D285,AP$12:AP285))-SUMIF($D$12:$D284,$D285,AC$12:AC284)-SUMIF($D$12:$D$2012,$D285,AB$12:AB$2012),AP285),2))),"")</f>
        <v/>
      </c>
      <c r="AD285" s="250" t="str">
        <f>IF(X285&lt;&gt;"",1000 - SUMIF($D$12:$D284,$D285,AD$12:AD284),"")</f>
        <v/>
      </c>
      <c r="AE285" s="252"/>
      <c r="AF285" s="253"/>
      <c r="AG285" s="254"/>
      <c r="AH285" s="255" t="str">
        <f t="shared" si="103"/>
        <v/>
      </c>
      <c r="AI285" s="256"/>
      <c r="AJ285" s="253"/>
      <c r="AK285" s="254"/>
      <c r="AL285" s="255" t="str">
        <f t="shared" si="104"/>
        <v/>
      </c>
      <c r="AM285" s="256"/>
      <c r="AN285" s="253"/>
      <c r="AO285" s="254"/>
      <c r="AP285" s="255" t="str">
        <f t="shared" si="84"/>
        <v/>
      </c>
      <c r="AQ285" s="116"/>
      <c r="AR285" s="116"/>
      <c r="AS285" s="117"/>
      <c r="AT285" s="118"/>
      <c r="AU285" s="119" t="str">
        <f>IF(D285&lt;&gt; "", IF(COUNTIF($D$12:$D285,$D285)&gt;1,0,IF(SUM(N285,U285,AB285)&gt;0,IF(AND(X285="",OR(Q285&lt;&gt;"",J285&lt;&gt;"")),IF(Q285&lt;&gt;"",Q285,IF(J285&lt;&gt;"",J285,0)),IF(AND(Q285&lt;&gt;"",J285&lt;&gt;"",Q285=J285),Q285,X285)),0)),"")</f>
        <v/>
      </c>
      <c r="AV285" s="119" t="str">
        <f>IF(D285&lt;&gt;"",IF(COUNTIF($D$12:$D285,$D285)&gt;1,0,IF(SUM(O285,V285,AC285)&gt;0,IF(AND(X285="",OR(Q285&lt;&gt;"",J285&lt;&gt;"")),IF(Q285&lt;&gt;"",Q285,IF(J285&lt;&gt;"",J285,0)),IF(AND(Q285&lt;&gt;"",J285&lt;&gt;"",Q285=J285),Q285,X285)),0)),"")</f>
        <v/>
      </c>
      <c r="AW285" s="119" t="str">
        <f>IF(D285&lt;&gt;"",IF(COUNTIF($D$12:$D285,$D285)&gt;1,0,IF(SUM(P285,W285,AD285)&gt;0,IF(AND(X285="",OR(Q285&lt;&gt;"",J285&lt;&gt;"")),IF(Q285&lt;&gt;"",Q285,IF(J285&lt;&gt;"",J285,0)),IF(AND(Q285&lt;&gt;"",J285&lt;&gt;"",Q285=J285),Q285,X285)),0)),"")</f>
        <v/>
      </c>
      <c r="AX285" s="118" t="str">
        <f t="shared" si="85"/>
        <v/>
      </c>
      <c r="AY285" s="118" t="str">
        <f t="shared" si="86"/>
        <v/>
      </c>
      <c r="AZ285" s="118" t="str">
        <f t="shared" si="87"/>
        <v/>
      </c>
      <c r="BA285" s="118" t="str">
        <f t="shared" si="88"/>
        <v/>
      </c>
      <c r="BB285" s="118" t="str">
        <f t="shared" si="89"/>
        <v/>
      </c>
      <c r="BC285" s="118" t="str">
        <f t="shared" si="90"/>
        <v/>
      </c>
      <c r="BD285" s="118" t="str">
        <f t="shared" si="91"/>
        <v/>
      </c>
      <c r="BE285" s="118" t="str">
        <f t="shared" si="92"/>
        <v/>
      </c>
      <c r="BF285" s="118" t="str">
        <f t="shared" si="93"/>
        <v/>
      </c>
      <c r="BG285" s="120"/>
      <c r="BH285" s="120" t="str">
        <f t="shared" si="94"/>
        <v/>
      </c>
      <c r="BI285" s="120" t="str">
        <f t="shared" si="95"/>
        <v/>
      </c>
      <c r="BJ285" s="121"/>
      <c r="BK285" s="120" t="str">
        <f t="shared" si="96"/>
        <v/>
      </c>
      <c r="BL285" s="120" t="str">
        <f t="shared" si="97"/>
        <v/>
      </c>
      <c r="BM285" s="120" t="str">
        <f t="shared" si="98"/>
        <v/>
      </c>
      <c r="BN285" s="120" t="str">
        <f t="shared" si="99"/>
        <v/>
      </c>
      <c r="BO285" s="120" t="str">
        <f t="shared" si="100"/>
        <v/>
      </c>
      <c r="BP285" s="120" t="str">
        <f t="shared" si="101"/>
        <v/>
      </c>
      <c r="BQ285" s="98"/>
      <c r="BR285" s="98"/>
      <c r="BS285" s="98"/>
      <c r="BT285" s="98"/>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row>
    <row r="286" spans="1:97" s="4" customFormat="1" ht="18.75" customHeight="1" x14ac:dyDescent="0.2">
      <c r="A286" s="3">
        <f t="shared" si="102"/>
        <v>274</v>
      </c>
      <c r="B286" s="263"/>
      <c r="C286" s="263"/>
      <c r="D286" s="263"/>
      <c r="E286" s="259"/>
      <c r="F286" s="259"/>
      <c r="G286" s="43"/>
      <c r="H286" s="264"/>
      <c r="I286" s="261"/>
      <c r="J286" s="106"/>
      <c r="K286" s="247"/>
      <c r="L286" s="247"/>
      <c r="M286" s="247"/>
      <c r="N286" s="248" t="str">
        <f>IF(AND(K286&lt;&gt;"",L286&lt;&gt;"",J286&lt;&gt;""),ROUND(MIN(IF(OR(J286="OZZ",J286="ZZ"),5000,17300),TRUNC(0.75*(SUMIF($D$12:$D286,$D286,K$12:K286)+SUMIF($D$12:$D286,$D286,L$12:L286)),2)) - SUMIF($D$12:$D285,$D286,N$12:N285),2),"")</f>
        <v/>
      </c>
      <c r="O286" s="249" t="str">
        <f>IF(AND(K286&lt;&gt;"",L286&lt;&gt;"",M286&lt;&gt;"",J286&lt;&gt;"",AH286&lt;&gt;""),IF(OR(J286="OZZ",J286="ZZ"),ROUND(0-SUMIF($D$12:$D285,$D286,O$12:O285),2),IF(M286=0,0,ROUND(MIN(MIN(17300,TRUNC(0.75*(SUMIF($D$12:$D$2012,$D286,K$12:K$2012)+SUMIF($D$12:$D$2012,$D286,L$12:L$2012)),2)+SUMIF($D$12:$D286,$D286,AH$12:AH286))-SUMIF($D$12:$D285,$D286,O$12:O285)-SUMIF($D$12:$D$2012,$D286,N$12:N$2012),AH286),2))),"")</f>
        <v/>
      </c>
      <c r="P286" s="250" t="str">
        <f>IF(J286&lt;&gt;"",1000 - SUMIF($D$12:$D285,$D286,P$12:P285),"")</f>
        <v/>
      </c>
      <c r="Q286" s="106"/>
      <c r="R286" s="247"/>
      <c r="S286" s="247"/>
      <c r="T286" s="247"/>
      <c r="U286" s="248" t="str">
        <f>IF(AND(R286&lt;&gt;"",S286&lt;&gt;"",Q286&lt;&gt;""),ROUND(MIN(IF(OR(Q286="OZZ",Q286="ZZ"),5000,17300),TRUNC(0.75*(SUMIF($D$12:$D286,$D286,R$12:R286)+SUMIF($D$12:$D286,$D286,S$12:S286)),2)) - SUMIF($D$12:$D285,$D286,U$12:U285),2),"")</f>
        <v/>
      </c>
      <c r="V286" s="248" t="str">
        <f>IF(AND(R286&lt;&gt;"",S286&lt;&gt;"",T286&lt;&gt;"",Q286&lt;&gt;"",AL286&lt;&gt;""),IF(OR(Q286="OZZ",Q286="ZZ"),ROUND(0-SUMIF($D$12:$D285,$D286,V$12:V285),2),IF(T286=0,0,ROUND(MIN(MIN(17300,TRUNC(0.75*(SUMIF($D$12:$D$2012,$D286,R$12:R$2012)+SUMIF($D$12:$D$2012,$D286,S$12:S$2012)),2)+SUMIF($D$12:$D286,$D286,AL$12:AL286))-SUMIF($D$12:$D285,$D286,V$12:V285)-SUMIF($D$12:$D$2012,$D286,U$12:U$2012),AL286),2))),"")</f>
        <v/>
      </c>
      <c r="W286" s="250" t="str">
        <f>IF(Q286&lt;&gt;"",1000 - SUMIF($D$12:$D285,$D286,W$12:W285),"")</f>
        <v/>
      </c>
      <c r="X286" s="106"/>
      <c r="Y286" s="247"/>
      <c r="Z286" s="247"/>
      <c r="AA286" s="247"/>
      <c r="AB286" s="248" t="str">
        <f>IF(AND(Y286&lt;&gt;"",Z286&lt;&gt;"",X286&lt;&gt;""),ROUND(MIN(IF(OR(X286="OZZ",X286="ZZ"),5000,17300),TRUNC(0.75*(SUMIF($D$12:$D286,$D286,Y$12:Y286)+SUMIF($D$12:$D286,$D286,Z$12:Z286)),2)) - SUMIF($D$12:$D285,$D286,AB$12:AB285),2),"")</f>
        <v/>
      </c>
      <c r="AC286" s="251" t="str">
        <f>IF(AND(Y286&lt;&gt;"",Z286&lt;&gt;"",AA286&lt;&gt;"",X286&lt;&gt;"",AP286&lt;&gt;""),IF(OR(X286="OZZ",X286="ZZ"),ROUND(0-SUMIF($D$12:$D285,$D286,AC$12:AC285),2),IF(AA286=0,0,ROUND(MIN(MIN(17300,TRUNC(0.75*(SUMIF($D$12:$D$2012,$D286,Y$12:Y$2012)+SUMIF($D$12:$D$2012,$D286,Z$12:Z$2012)),2)+SUMIF($D$12:$D286,$D286,AP$12:AP286))-SUMIF($D$12:$D285,$D286,AC$12:AC285)-SUMIF($D$12:$D$2012,$D286,AB$12:AB$2012),AP286),2))),"")</f>
        <v/>
      </c>
      <c r="AD286" s="250" t="str">
        <f>IF(X286&lt;&gt;"",1000 - SUMIF($D$12:$D285,$D286,AD$12:AD285),"")</f>
        <v/>
      </c>
      <c r="AE286" s="252"/>
      <c r="AF286" s="253"/>
      <c r="AG286" s="254"/>
      <c r="AH286" s="255" t="str">
        <f t="shared" si="103"/>
        <v/>
      </c>
      <c r="AI286" s="256"/>
      <c r="AJ286" s="253"/>
      <c r="AK286" s="254"/>
      <c r="AL286" s="255" t="str">
        <f t="shared" si="104"/>
        <v/>
      </c>
      <c r="AM286" s="256"/>
      <c r="AN286" s="253"/>
      <c r="AO286" s="254"/>
      <c r="AP286" s="255" t="str">
        <f t="shared" si="84"/>
        <v/>
      </c>
      <c r="AQ286" s="116"/>
      <c r="AR286" s="116"/>
      <c r="AS286" s="117"/>
      <c r="AT286" s="118"/>
      <c r="AU286" s="119" t="str">
        <f>IF(D286&lt;&gt; "", IF(COUNTIF($D$12:$D286,$D286)&gt;1,0,IF(SUM(N286,U286,AB286)&gt;0,IF(AND(X286="",OR(Q286&lt;&gt;"",J286&lt;&gt;"")),IF(Q286&lt;&gt;"",Q286,IF(J286&lt;&gt;"",J286,0)),IF(AND(Q286&lt;&gt;"",J286&lt;&gt;"",Q286=J286),Q286,X286)),0)),"")</f>
        <v/>
      </c>
      <c r="AV286" s="119" t="str">
        <f>IF(D286&lt;&gt;"",IF(COUNTIF($D$12:$D286,$D286)&gt;1,0,IF(SUM(O286,V286,AC286)&gt;0,IF(AND(X286="",OR(Q286&lt;&gt;"",J286&lt;&gt;"")),IF(Q286&lt;&gt;"",Q286,IF(J286&lt;&gt;"",J286,0)),IF(AND(Q286&lt;&gt;"",J286&lt;&gt;"",Q286=J286),Q286,X286)),0)),"")</f>
        <v/>
      </c>
      <c r="AW286" s="119" t="str">
        <f>IF(D286&lt;&gt;"",IF(COUNTIF($D$12:$D286,$D286)&gt;1,0,IF(SUM(P286,W286,AD286)&gt;0,IF(AND(X286="",OR(Q286&lt;&gt;"",J286&lt;&gt;"")),IF(Q286&lt;&gt;"",Q286,IF(J286&lt;&gt;"",J286,0)),IF(AND(Q286&lt;&gt;"",J286&lt;&gt;"",Q286=J286),Q286,X286)),0)),"")</f>
        <v/>
      </c>
      <c r="AX286" s="118" t="str">
        <f t="shared" si="85"/>
        <v/>
      </c>
      <c r="AY286" s="118" t="str">
        <f t="shared" si="86"/>
        <v/>
      </c>
      <c r="AZ286" s="118" t="str">
        <f t="shared" si="87"/>
        <v/>
      </c>
      <c r="BA286" s="118" t="str">
        <f t="shared" si="88"/>
        <v/>
      </c>
      <c r="BB286" s="118" t="str">
        <f t="shared" si="89"/>
        <v/>
      </c>
      <c r="BC286" s="118" t="str">
        <f t="shared" si="90"/>
        <v/>
      </c>
      <c r="BD286" s="118" t="str">
        <f t="shared" si="91"/>
        <v/>
      </c>
      <c r="BE286" s="118" t="str">
        <f t="shared" si="92"/>
        <v/>
      </c>
      <c r="BF286" s="118" t="str">
        <f t="shared" si="93"/>
        <v/>
      </c>
      <c r="BG286" s="120"/>
      <c r="BH286" s="120" t="str">
        <f t="shared" si="94"/>
        <v/>
      </c>
      <c r="BI286" s="120" t="str">
        <f t="shared" si="95"/>
        <v/>
      </c>
      <c r="BJ286" s="121"/>
      <c r="BK286" s="120" t="str">
        <f t="shared" si="96"/>
        <v/>
      </c>
      <c r="BL286" s="120" t="str">
        <f t="shared" si="97"/>
        <v/>
      </c>
      <c r="BM286" s="120" t="str">
        <f t="shared" si="98"/>
        <v/>
      </c>
      <c r="BN286" s="120" t="str">
        <f t="shared" si="99"/>
        <v/>
      </c>
      <c r="BO286" s="120" t="str">
        <f t="shared" si="100"/>
        <v/>
      </c>
      <c r="BP286" s="120" t="str">
        <f t="shared" si="101"/>
        <v/>
      </c>
      <c r="BQ286" s="98"/>
      <c r="BR286" s="98"/>
      <c r="BS286" s="98"/>
      <c r="BT286" s="98"/>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row>
    <row r="287" spans="1:97" s="4" customFormat="1" ht="18.75" customHeight="1" x14ac:dyDescent="0.2">
      <c r="A287" s="3">
        <f t="shared" si="102"/>
        <v>275</v>
      </c>
      <c r="B287" s="263"/>
      <c r="C287" s="263"/>
      <c r="D287" s="263"/>
      <c r="E287" s="259"/>
      <c r="F287" s="259"/>
      <c r="G287" s="43"/>
      <c r="H287" s="264"/>
      <c r="I287" s="261"/>
      <c r="J287" s="106"/>
      <c r="K287" s="247"/>
      <c r="L287" s="247"/>
      <c r="M287" s="247"/>
      <c r="N287" s="248" t="str">
        <f>IF(AND(K287&lt;&gt;"",L287&lt;&gt;"",J287&lt;&gt;""),ROUND(MIN(IF(OR(J287="OZZ",J287="ZZ"),5000,17300),TRUNC(0.75*(SUMIF($D$12:$D287,$D287,K$12:K287)+SUMIF($D$12:$D287,$D287,L$12:L287)),2)) - SUMIF($D$12:$D286,$D287,N$12:N286),2),"")</f>
        <v/>
      </c>
      <c r="O287" s="249" t="str">
        <f>IF(AND(K287&lt;&gt;"",L287&lt;&gt;"",M287&lt;&gt;"",J287&lt;&gt;"",AH287&lt;&gt;""),IF(OR(J287="OZZ",J287="ZZ"),ROUND(0-SUMIF($D$12:$D286,$D287,O$12:O286),2),IF(M287=0,0,ROUND(MIN(MIN(17300,TRUNC(0.75*(SUMIF($D$12:$D$2012,$D287,K$12:K$2012)+SUMIF($D$12:$D$2012,$D287,L$12:L$2012)),2)+SUMIF($D$12:$D287,$D287,AH$12:AH287))-SUMIF($D$12:$D286,$D287,O$12:O286)-SUMIF($D$12:$D$2012,$D287,N$12:N$2012),AH287),2))),"")</f>
        <v/>
      </c>
      <c r="P287" s="250" t="str">
        <f>IF(J287&lt;&gt;"",1000 - SUMIF($D$12:$D286,$D287,P$12:P286),"")</f>
        <v/>
      </c>
      <c r="Q287" s="106"/>
      <c r="R287" s="247"/>
      <c r="S287" s="247"/>
      <c r="T287" s="247"/>
      <c r="U287" s="248" t="str">
        <f>IF(AND(R287&lt;&gt;"",S287&lt;&gt;"",Q287&lt;&gt;""),ROUND(MIN(IF(OR(Q287="OZZ",Q287="ZZ"),5000,17300),TRUNC(0.75*(SUMIF($D$12:$D287,$D287,R$12:R287)+SUMIF($D$12:$D287,$D287,S$12:S287)),2)) - SUMIF($D$12:$D286,$D287,U$12:U286),2),"")</f>
        <v/>
      </c>
      <c r="V287" s="248" t="str">
        <f>IF(AND(R287&lt;&gt;"",S287&lt;&gt;"",T287&lt;&gt;"",Q287&lt;&gt;"",AL287&lt;&gt;""),IF(OR(Q287="OZZ",Q287="ZZ"),ROUND(0-SUMIF($D$12:$D286,$D287,V$12:V286),2),IF(T287=0,0,ROUND(MIN(MIN(17300,TRUNC(0.75*(SUMIF($D$12:$D$2012,$D287,R$12:R$2012)+SUMIF($D$12:$D$2012,$D287,S$12:S$2012)),2)+SUMIF($D$12:$D287,$D287,AL$12:AL287))-SUMIF($D$12:$D286,$D287,V$12:V286)-SUMIF($D$12:$D$2012,$D287,U$12:U$2012),AL287),2))),"")</f>
        <v/>
      </c>
      <c r="W287" s="250" t="str">
        <f>IF(Q287&lt;&gt;"",1000 - SUMIF($D$12:$D286,$D287,W$12:W286),"")</f>
        <v/>
      </c>
      <c r="X287" s="106"/>
      <c r="Y287" s="247"/>
      <c r="Z287" s="247"/>
      <c r="AA287" s="247"/>
      <c r="AB287" s="248" t="str">
        <f>IF(AND(Y287&lt;&gt;"",Z287&lt;&gt;"",X287&lt;&gt;""),ROUND(MIN(IF(OR(X287="OZZ",X287="ZZ"),5000,17300),TRUNC(0.75*(SUMIF($D$12:$D287,$D287,Y$12:Y287)+SUMIF($D$12:$D287,$D287,Z$12:Z287)),2)) - SUMIF($D$12:$D286,$D287,AB$12:AB286),2),"")</f>
        <v/>
      </c>
      <c r="AC287" s="251" t="str">
        <f>IF(AND(Y287&lt;&gt;"",Z287&lt;&gt;"",AA287&lt;&gt;"",X287&lt;&gt;"",AP287&lt;&gt;""),IF(OR(X287="OZZ",X287="ZZ"),ROUND(0-SUMIF($D$12:$D286,$D287,AC$12:AC286),2),IF(AA287=0,0,ROUND(MIN(MIN(17300,TRUNC(0.75*(SUMIF($D$12:$D$2012,$D287,Y$12:Y$2012)+SUMIF($D$12:$D$2012,$D287,Z$12:Z$2012)),2)+SUMIF($D$12:$D287,$D287,AP$12:AP287))-SUMIF($D$12:$D286,$D287,AC$12:AC286)-SUMIF($D$12:$D$2012,$D287,AB$12:AB$2012),AP287),2))),"")</f>
        <v/>
      </c>
      <c r="AD287" s="250" t="str">
        <f>IF(X287&lt;&gt;"",1000 - SUMIF($D$12:$D286,$D287,AD$12:AD286),"")</f>
        <v/>
      </c>
      <c r="AE287" s="252"/>
      <c r="AF287" s="253"/>
      <c r="AG287" s="254"/>
      <c r="AH287" s="255" t="str">
        <f t="shared" si="103"/>
        <v/>
      </c>
      <c r="AI287" s="256"/>
      <c r="AJ287" s="253"/>
      <c r="AK287" s="254"/>
      <c r="AL287" s="255" t="str">
        <f t="shared" si="104"/>
        <v/>
      </c>
      <c r="AM287" s="256"/>
      <c r="AN287" s="253"/>
      <c r="AO287" s="254"/>
      <c r="AP287" s="255" t="str">
        <f t="shared" si="84"/>
        <v/>
      </c>
      <c r="AQ287" s="116"/>
      <c r="AR287" s="116"/>
      <c r="AS287" s="117"/>
      <c r="AT287" s="118"/>
      <c r="AU287" s="119" t="str">
        <f>IF(D287&lt;&gt; "", IF(COUNTIF($D$12:$D287,$D287)&gt;1,0,IF(SUM(N287,U287,AB287)&gt;0,IF(AND(X287="",OR(Q287&lt;&gt;"",J287&lt;&gt;"")),IF(Q287&lt;&gt;"",Q287,IF(J287&lt;&gt;"",J287,0)),IF(AND(Q287&lt;&gt;"",J287&lt;&gt;"",Q287=J287),Q287,X287)),0)),"")</f>
        <v/>
      </c>
      <c r="AV287" s="119" t="str">
        <f>IF(D287&lt;&gt;"",IF(COUNTIF($D$12:$D287,$D287)&gt;1,0,IF(SUM(O287,V287,AC287)&gt;0,IF(AND(X287="",OR(Q287&lt;&gt;"",J287&lt;&gt;"")),IF(Q287&lt;&gt;"",Q287,IF(J287&lt;&gt;"",J287,0)),IF(AND(Q287&lt;&gt;"",J287&lt;&gt;"",Q287=J287),Q287,X287)),0)),"")</f>
        <v/>
      </c>
      <c r="AW287" s="119" t="str">
        <f>IF(D287&lt;&gt;"",IF(COUNTIF($D$12:$D287,$D287)&gt;1,0,IF(SUM(P287,W287,AD287)&gt;0,IF(AND(X287="",OR(Q287&lt;&gt;"",J287&lt;&gt;"")),IF(Q287&lt;&gt;"",Q287,IF(J287&lt;&gt;"",J287,0)),IF(AND(Q287&lt;&gt;"",J287&lt;&gt;"",Q287=J287),Q287,X287)),0)),"")</f>
        <v/>
      </c>
      <c r="AX287" s="118" t="str">
        <f t="shared" si="85"/>
        <v/>
      </c>
      <c r="AY287" s="118" t="str">
        <f t="shared" si="86"/>
        <v/>
      </c>
      <c r="AZ287" s="118" t="str">
        <f t="shared" si="87"/>
        <v/>
      </c>
      <c r="BA287" s="118" t="str">
        <f t="shared" si="88"/>
        <v/>
      </c>
      <c r="BB287" s="118" t="str">
        <f t="shared" si="89"/>
        <v/>
      </c>
      <c r="BC287" s="118" t="str">
        <f t="shared" si="90"/>
        <v/>
      </c>
      <c r="BD287" s="118" t="str">
        <f t="shared" si="91"/>
        <v/>
      </c>
      <c r="BE287" s="118" t="str">
        <f t="shared" si="92"/>
        <v/>
      </c>
      <c r="BF287" s="118" t="str">
        <f t="shared" si="93"/>
        <v/>
      </c>
      <c r="BG287" s="120"/>
      <c r="BH287" s="120" t="str">
        <f t="shared" si="94"/>
        <v/>
      </c>
      <c r="BI287" s="120" t="str">
        <f t="shared" si="95"/>
        <v/>
      </c>
      <c r="BJ287" s="121"/>
      <c r="BK287" s="120" t="str">
        <f t="shared" si="96"/>
        <v/>
      </c>
      <c r="BL287" s="120" t="str">
        <f t="shared" si="97"/>
        <v/>
      </c>
      <c r="BM287" s="120" t="str">
        <f t="shared" si="98"/>
        <v/>
      </c>
      <c r="BN287" s="120" t="str">
        <f t="shared" si="99"/>
        <v/>
      </c>
      <c r="BO287" s="120" t="str">
        <f t="shared" si="100"/>
        <v/>
      </c>
      <c r="BP287" s="120" t="str">
        <f t="shared" si="101"/>
        <v/>
      </c>
      <c r="BQ287" s="98"/>
      <c r="BR287" s="98"/>
      <c r="BS287" s="98"/>
      <c r="BT287" s="98"/>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row>
    <row r="288" spans="1:97" s="4" customFormat="1" ht="18.75" customHeight="1" x14ac:dyDescent="0.2">
      <c r="A288" s="3">
        <f t="shared" si="102"/>
        <v>276</v>
      </c>
      <c r="B288" s="263"/>
      <c r="C288" s="263"/>
      <c r="D288" s="263"/>
      <c r="E288" s="259"/>
      <c r="F288" s="259"/>
      <c r="G288" s="43"/>
      <c r="H288" s="264"/>
      <c r="I288" s="261"/>
      <c r="J288" s="106"/>
      <c r="K288" s="247"/>
      <c r="L288" s="247"/>
      <c r="M288" s="247"/>
      <c r="N288" s="248" t="str">
        <f>IF(AND(K288&lt;&gt;"",L288&lt;&gt;"",J288&lt;&gt;""),ROUND(MIN(IF(OR(J288="OZZ",J288="ZZ"),5000,17300),TRUNC(0.75*(SUMIF($D$12:$D288,$D288,K$12:K288)+SUMIF($D$12:$D288,$D288,L$12:L288)),2)) - SUMIF($D$12:$D287,$D288,N$12:N287),2),"")</f>
        <v/>
      </c>
      <c r="O288" s="249" t="str">
        <f>IF(AND(K288&lt;&gt;"",L288&lt;&gt;"",M288&lt;&gt;"",J288&lt;&gt;"",AH288&lt;&gt;""),IF(OR(J288="OZZ",J288="ZZ"),ROUND(0-SUMIF($D$12:$D287,$D288,O$12:O287),2),IF(M288=0,0,ROUND(MIN(MIN(17300,TRUNC(0.75*(SUMIF($D$12:$D$2012,$D288,K$12:K$2012)+SUMIF($D$12:$D$2012,$D288,L$12:L$2012)),2)+SUMIF($D$12:$D288,$D288,AH$12:AH288))-SUMIF($D$12:$D287,$D288,O$12:O287)-SUMIF($D$12:$D$2012,$D288,N$12:N$2012),AH288),2))),"")</f>
        <v/>
      </c>
      <c r="P288" s="250" t="str">
        <f>IF(J288&lt;&gt;"",1000 - SUMIF($D$12:$D287,$D288,P$12:P287),"")</f>
        <v/>
      </c>
      <c r="Q288" s="106"/>
      <c r="R288" s="247"/>
      <c r="S288" s="247"/>
      <c r="T288" s="247"/>
      <c r="U288" s="248" t="str">
        <f>IF(AND(R288&lt;&gt;"",S288&lt;&gt;"",Q288&lt;&gt;""),ROUND(MIN(IF(OR(Q288="OZZ",Q288="ZZ"),5000,17300),TRUNC(0.75*(SUMIF($D$12:$D288,$D288,R$12:R288)+SUMIF($D$12:$D288,$D288,S$12:S288)),2)) - SUMIF($D$12:$D287,$D288,U$12:U287),2),"")</f>
        <v/>
      </c>
      <c r="V288" s="248" t="str">
        <f>IF(AND(R288&lt;&gt;"",S288&lt;&gt;"",T288&lt;&gt;"",Q288&lt;&gt;"",AL288&lt;&gt;""),IF(OR(Q288="OZZ",Q288="ZZ"),ROUND(0-SUMIF($D$12:$D287,$D288,V$12:V287),2),IF(T288=0,0,ROUND(MIN(MIN(17300,TRUNC(0.75*(SUMIF($D$12:$D$2012,$D288,R$12:R$2012)+SUMIF($D$12:$D$2012,$D288,S$12:S$2012)),2)+SUMIF($D$12:$D288,$D288,AL$12:AL288))-SUMIF($D$12:$D287,$D288,V$12:V287)-SUMIF($D$12:$D$2012,$D288,U$12:U$2012),AL288),2))),"")</f>
        <v/>
      </c>
      <c r="W288" s="250" t="str">
        <f>IF(Q288&lt;&gt;"",1000 - SUMIF($D$12:$D287,$D288,W$12:W287),"")</f>
        <v/>
      </c>
      <c r="X288" s="106"/>
      <c r="Y288" s="247"/>
      <c r="Z288" s="247"/>
      <c r="AA288" s="247"/>
      <c r="AB288" s="248" t="str">
        <f>IF(AND(Y288&lt;&gt;"",Z288&lt;&gt;"",X288&lt;&gt;""),ROUND(MIN(IF(OR(X288="OZZ",X288="ZZ"),5000,17300),TRUNC(0.75*(SUMIF($D$12:$D288,$D288,Y$12:Y288)+SUMIF($D$12:$D288,$D288,Z$12:Z288)),2)) - SUMIF($D$12:$D287,$D288,AB$12:AB287),2),"")</f>
        <v/>
      </c>
      <c r="AC288" s="251" t="str">
        <f>IF(AND(Y288&lt;&gt;"",Z288&lt;&gt;"",AA288&lt;&gt;"",X288&lt;&gt;"",AP288&lt;&gt;""),IF(OR(X288="OZZ",X288="ZZ"),ROUND(0-SUMIF($D$12:$D287,$D288,AC$12:AC287),2),IF(AA288=0,0,ROUND(MIN(MIN(17300,TRUNC(0.75*(SUMIF($D$12:$D$2012,$D288,Y$12:Y$2012)+SUMIF($D$12:$D$2012,$D288,Z$12:Z$2012)),2)+SUMIF($D$12:$D288,$D288,AP$12:AP288))-SUMIF($D$12:$D287,$D288,AC$12:AC287)-SUMIF($D$12:$D$2012,$D288,AB$12:AB$2012),AP288),2))),"")</f>
        <v/>
      </c>
      <c r="AD288" s="250" t="str">
        <f>IF(X288&lt;&gt;"",1000 - SUMIF($D$12:$D287,$D288,AD$12:AD287),"")</f>
        <v/>
      </c>
      <c r="AE288" s="252"/>
      <c r="AF288" s="253"/>
      <c r="AG288" s="254"/>
      <c r="AH288" s="255" t="str">
        <f t="shared" si="103"/>
        <v/>
      </c>
      <c r="AI288" s="256"/>
      <c r="AJ288" s="253"/>
      <c r="AK288" s="254"/>
      <c r="AL288" s="255" t="str">
        <f t="shared" si="104"/>
        <v/>
      </c>
      <c r="AM288" s="256"/>
      <c r="AN288" s="253"/>
      <c r="AO288" s="254"/>
      <c r="AP288" s="255" t="str">
        <f t="shared" si="84"/>
        <v/>
      </c>
      <c r="AQ288" s="116"/>
      <c r="AR288" s="116"/>
      <c r="AS288" s="117"/>
      <c r="AT288" s="118"/>
      <c r="AU288" s="119" t="str">
        <f>IF(D288&lt;&gt; "", IF(COUNTIF($D$12:$D288,$D288)&gt;1,0,IF(SUM(N288,U288,AB288)&gt;0,IF(AND(X288="",OR(Q288&lt;&gt;"",J288&lt;&gt;"")),IF(Q288&lt;&gt;"",Q288,IF(J288&lt;&gt;"",J288,0)),IF(AND(Q288&lt;&gt;"",J288&lt;&gt;"",Q288=J288),Q288,X288)),0)),"")</f>
        <v/>
      </c>
      <c r="AV288" s="119" t="str">
        <f>IF(D288&lt;&gt;"",IF(COUNTIF($D$12:$D288,$D288)&gt;1,0,IF(SUM(O288,V288,AC288)&gt;0,IF(AND(X288="",OR(Q288&lt;&gt;"",J288&lt;&gt;"")),IF(Q288&lt;&gt;"",Q288,IF(J288&lt;&gt;"",J288,0)),IF(AND(Q288&lt;&gt;"",J288&lt;&gt;"",Q288=J288),Q288,X288)),0)),"")</f>
        <v/>
      </c>
      <c r="AW288" s="119" t="str">
        <f>IF(D288&lt;&gt;"",IF(COUNTIF($D$12:$D288,$D288)&gt;1,0,IF(SUM(P288,W288,AD288)&gt;0,IF(AND(X288="",OR(Q288&lt;&gt;"",J288&lt;&gt;"")),IF(Q288&lt;&gt;"",Q288,IF(J288&lt;&gt;"",J288,0)),IF(AND(Q288&lt;&gt;"",J288&lt;&gt;"",Q288=J288),Q288,X288)),0)),"")</f>
        <v/>
      </c>
      <c r="AX288" s="118" t="str">
        <f t="shared" si="85"/>
        <v/>
      </c>
      <c r="AY288" s="118" t="str">
        <f t="shared" si="86"/>
        <v/>
      </c>
      <c r="AZ288" s="118" t="str">
        <f t="shared" si="87"/>
        <v/>
      </c>
      <c r="BA288" s="118" t="str">
        <f t="shared" si="88"/>
        <v/>
      </c>
      <c r="BB288" s="118" t="str">
        <f t="shared" si="89"/>
        <v/>
      </c>
      <c r="BC288" s="118" t="str">
        <f t="shared" si="90"/>
        <v/>
      </c>
      <c r="BD288" s="118" t="str">
        <f t="shared" si="91"/>
        <v/>
      </c>
      <c r="BE288" s="118" t="str">
        <f t="shared" si="92"/>
        <v/>
      </c>
      <c r="BF288" s="118" t="str">
        <f t="shared" si="93"/>
        <v/>
      </c>
      <c r="BG288" s="120"/>
      <c r="BH288" s="120" t="str">
        <f t="shared" si="94"/>
        <v/>
      </c>
      <c r="BI288" s="120" t="str">
        <f t="shared" si="95"/>
        <v/>
      </c>
      <c r="BJ288" s="121"/>
      <c r="BK288" s="120" t="str">
        <f t="shared" si="96"/>
        <v/>
      </c>
      <c r="BL288" s="120" t="str">
        <f t="shared" si="97"/>
        <v/>
      </c>
      <c r="BM288" s="120" t="str">
        <f t="shared" si="98"/>
        <v/>
      </c>
      <c r="BN288" s="120" t="str">
        <f t="shared" si="99"/>
        <v/>
      </c>
      <c r="BO288" s="120" t="str">
        <f t="shared" si="100"/>
        <v/>
      </c>
      <c r="BP288" s="120" t="str">
        <f t="shared" si="101"/>
        <v/>
      </c>
      <c r="BQ288" s="98"/>
      <c r="BR288" s="98"/>
      <c r="BS288" s="98"/>
      <c r="BT288" s="98"/>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row>
    <row r="289" spans="1:97" s="4" customFormat="1" ht="18.75" customHeight="1" x14ac:dyDescent="0.2">
      <c r="A289" s="3">
        <f t="shared" si="102"/>
        <v>277</v>
      </c>
      <c r="B289" s="263"/>
      <c r="C289" s="263"/>
      <c r="D289" s="263"/>
      <c r="E289" s="259"/>
      <c r="F289" s="259"/>
      <c r="G289" s="43"/>
      <c r="H289" s="264"/>
      <c r="I289" s="261"/>
      <c r="J289" s="106"/>
      <c r="K289" s="247"/>
      <c r="L289" s="247"/>
      <c r="M289" s="247"/>
      <c r="N289" s="248" t="str">
        <f>IF(AND(K289&lt;&gt;"",L289&lt;&gt;"",J289&lt;&gt;""),ROUND(MIN(IF(OR(J289="OZZ",J289="ZZ"),5000,17300),TRUNC(0.75*(SUMIF($D$12:$D289,$D289,K$12:K289)+SUMIF($D$12:$D289,$D289,L$12:L289)),2)) - SUMIF($D$12:$D288,$D289,N$12:N288),2),"")</f>
        <v/>
      </c>
      <c r="O289" s="249" t="str">
        <f>IF(AND(K289&lt;&gt;"",L289&lt;&gt;"",M289&lt;&gt;"",J289&lt;&gt;"",AH289&lt;&gt;""),IF(OR(J289="OZZ",J289="ZZ"),ROUND(0-SUMIF($D$12:$D288,$D289,O$12:O288),2),IF(M289=0,0,ROUND(MIN(MIN(17300,TRUNC(0.75*(SUMIF($D$12:$D$2012,$D289,K$12:K$2012)+SUMIF($D$12:$D$2012,$D289,L$12:L$2012)),2)+SUMIF($D$12:$D289,$D289,AH$12:AH289))-SUMIF($D$12:$D288,$D289,O$12:O288)-SUMIF($D$12:$D$2012,$D289,N$12:N$2012),AH289),2))),"")</f>
        <v/>
      </c>
      <c r="P289" s="250" t="str">
        <f>IF(J289&lt;&gt;"",1000 - SUMIF($D$12:$D288,$D289,P$12:P288),"")</f>
        <v/>
      </c>
      <c r="Q289" s="106"/>
      <c r="R289" s="247"/>
      <c r="S289" s="247"/>
      <c r="T289" s="247"/>
      <c r="U289" s="248" t="str">
        <f>IF(AND(R289&lt;&gt;"",S289&lt;&gt;"",Q289&lt;&gt;""),ROUND(MIN(IF(OR(Q289="OZZ",Q289="ZZ"),5000,17300),TRUNC(0.75*(SUMIF($D$12:$D289,$D289,R$12:R289)+SUMIF($D$12:$D289,$D289,S$12:S289)),2)) - SUMIF($D$12:$D288,$D289,U$12:U288),2),"")</f>
        <v/>
      </c>
      <c r="V289" s="248" t="str">
        <f>IF(AND(R289&lt;&gt;"",S289&lt;&gt;"",T289&lt;&gt;"",Q289&lt;&gt;"",AL289&lt;&gt;""),IF(OR(Q289="OZZ",Q289="ZZ"),ROUND(0-SUMIF($D$12:$D288,$D289,V$12:V288),2),IF(T289=0,0,ROUND(MIN(MIN(17300,TRUNC(0.75*(SUMIF($D$12:$D$2012,$D289,R$12:R$2012)+SUMIF($D$12:$D$2012,$D289,S$12:S$2012)),2)+SUMIF($D$12:$D289,$D289,AL$12:AL289))-SUMIF($D$12:$D288,$D289,V$12:V288)-SUMIF($D$12:$D$2012,$D289,U$12:U$2012),AL289),2))),"")</f>
        <v/>
      </c>
      <c r="W289" s="250" t="str">
        <f>IF(Q289&lt;&gt;"",1000 - SUMIF($D$12:$D288,$D289,W$12:W288),"")</f>
        <v/>
      </c>
      <c r="X289" s="106"/>
      <c r="Y289" s="247"/>
      <c r="Z289" s="247"/>
      <c r="AA289" s="247"/>
      <c r="AB289" s="248" t="str">
        <f>IF(AND(Y289&lt;&gt;"",Z289&lt;&gt;"",X289&lt;&gt;""),ROUND(MIN(IF(OR(X289="OZZ",X289="ZZ"),5000,17300),TRUNC(0.75*(SUMIF($D$12:$D289,$D289,Y$12:Y289)+SUMIF($D$12:$D289,$D289,Z$12:Z289)),2)) - SUMIF($D$12:$D288,$D289,AB$12:AB288),2),"")</f>
        <v/>
      </c>
      <c r="AC289" s="251" t="str">
        <f>IF(AND(Y289&lt;&gt;"",Z289&lt;&gt;"",AA289&lt;&gt;"",X289&lt;&gt;"",AP289&lt;&gt;""),IF(OR(X289="OZZ",X289="ZZ"),ROUND(0-SUMIF($D$12:$D288,$D289,AC$12:AC288),2),IF(AA289=0,0,ROUND(MIN(MIN(17300,TRUNC(0.75*(SUMIF($D$12:$D$2012,$D289,Y$12:Y$2012)+SUMIF($D$12:$D$2012,$D289,Z$12:Z$2012)),2)+SUMIF($D$12:$D289,$D289,AP$12:AP289))-SUMIF($D$12:$D288,$D289,AC$12:AC288)-SUMIF($D$12:$D$2012,$D289,AB$12:AB$2012),AP289),2))),"")</f>
        <v/>
      </c>
      <c r="AD289" s="250" t="str">
        <f>IF(X289&lt;&gt;"",1000 - SUMIF($D$12:$D288,$D289,AD$12:AD288),"")</f>
        <v/>
      </c>
      <c r="AE289" s="252"/>
      <c r="AF289" s="253"/>
      <c r="AG289" s="254"/>
      <c r="AH289" s="255" t="str">
        <f t="shared" si="103"/>
        <v/>
      </c>
      <c r="AI289" s="256"/>
      <c r="AJ289" s="253"/>
      <c r="AK289" s="254"/>
      <c r="AL289" s="255" t="str">
        <f t="shared" si="104"/>
        <v/>
      </c>
      <c r="AM289" s="256"/>
      <c r="AN289" s="253"/>
      <c r="AO289" s="254"/>
      <c r="AP289" s="255" t="str">
        <f t="shared" si="84"/>
        <v/>
      </c>
      <c r="AQ289" s="116"/>
      <c r="AR289" s="116"/>
      <c r="AS289" s="117"/>
      <c r="AT289" s="118"/>
      <c r="AU289" s="119" t="str">
        <f>IF(D289&lt;&gt; "", IF(COUNTIF($D$12:$D289,$D289)&gt;1,0,IF(SUM(N289,U289,AB289)&gt;0,IF(AND(X289="",OR(Q289&lt;&gt;"",J289&lt;&gt;"")),IF(Q289&lt;&gt;"",Q289,IF(J289&lt;&gt;"",J289,0)),IF(AND(Q289&lt;&gt;"",J289&lt;&gt;"",Q289=J289),Q289,X289)),0)),"")</f>
        <v/>
      </c>
      <c r="AV289" s="119" t="str">
        <f>IF(D289&lt;&gt;"",IF(COUNTIF($D$12:$D289,$D289)&gt;1,0,IF(SUM(O289,V289,AC289)&gt;0,IF(AND(X289="",OR(Q289&lt;&gt;"",J289&lt;&gt;"")),IF(Q289&lt;&gt;"",Q289,IF(J289&lt;&gt;"",J289,0)),IF(AND(Q289&lt;&gt;"",J289&lt;&gt;"",Q289=J289),Q289,X289)),0)),"")</f>
        <v/>
      </c>
      <c r="AW289" s="119" t="str">
        <f>IF(D289&lt;&gt;"",IF(COUNTIF($D$12:$D289,$D289)&gt;1,0,IF(SUM(P289,W289,AD289)&gt;0,IF(AND(X289="",OR(Q289&lt;&gt;"",J289&lt;&gt;"")),IF(Q289&lt;&gt;"",Q289,IF(J289&lt;&gt;"",J289,0)),IF(AND(Q289&lt;&gt;"",J289&lt;&gt;"",Q289=J289),Q289,X289)),0)),"")</f>
        <v/>
      </c>
      <c r="AX289" s="118" t="str">
        <f t="shared" si="85"/>
        <v/>
      </c>
      <c r="AY289" s="118" t="str">
        <f t="shared" si="86"/>
        <v/>
      </c>
      <c r="AZ289" s="118" t="str">
        <f t="shared" si="87"/>
        <v/>
      </c>
      <c r="BA289" s="118" t="str">
        <f t="shared" si="88"/>
        <v/>
      </c>
      <c r="BB289" s="118" t="str">
        <f t="shared" si="89"/>
        <v/>
      </c>
      <c r="BC289" s="118" t="str">
        <f t="shared" si="90"/>
        <v/>
      </c>
      <c r="BD289" s="118" t="str">
        <f t="shared" si="91"/>
        <v/>
      </c>
      <c r="BE289" s="118" t="str">
        <f t="shared" si="92"/>
        <v/>
      </c>
      <c r="BF289" s="118" t="str">
        <f t="shared" si="93"/>
        <v/>
      </c>
      <c r="BG289" s="120"/>
      <c r="BH289" s="120" t="str">
        <f t="shared" si="94"/>
        <v/>
      </c>
      <c r="BI289" s="120" t="str">
        <f t="shared" si="95"/>
        <v/>
      </c>
      <c r="BJ289" s="121"/>
      <c r="BK289" s="120" t="str">
        <f t="shared" si="96"/>
        <v/>
      </c>
      <c r="BL289" s="120" t="str">
        <f t="shared" si="97"/>
        <v/>
      </c>
      <c r="BM289" s="120" t="str">
        <f t="shared" si="98"/>
        <v/>
      </c>
      <c r="BN289" s="120" t="str">
        <f t="shared" si="99"/>
        <v/>
      </c>
      <c r="BO289" s="120" t="str">
        <f t="shared" si="100"/>
        <v/>
      </c>
      <c r="BP289" s="120" t="str">
        <f t="shared" si="101"/>
        <v/>
      </c>
      <c r="BQ289" s="98"/>
      <c r="BR289" s="98"/>
      <c r="BS289" s="98"/>
      <c r="BT289" s="98"/>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row>
    <row r="290" spans="1:97" s="4" customFormat="1" ht="18.75" customHeight="1" x14ac:dyDescent="0.2">
      <c r="A290" s="3">
        <f t="shared" si="102"/>
        <v>278</v>
      </c>
      <c r="B290" s="263"/>
      <c r="C290" s="263"/>
      <c r="D290" s="263"/>
      <c r="E290" s="259"/>
      <c r="F290" s="259"/>
      <c r="G290" s="43"/>
      <c r="H290" s="264"/>
      <c r="I290" s="261"/>
      <c r="J290" s="106"/>
      <c r="K290" s="247"/>
      <c r="L290" s="247"/>
      <c r="M290" s="247"/>
      <c r="N290" s="248" t="str">
        <f>IF(AND(K290&lt;&gt;"",L290&lt;&gt;"",J290&lt;&gt;""),ROUND(MIN(IF(OR(J290="OZZ",J290="ZZ"),5000,17300),TRUNC(0.75*(SUMIF($D$12:$D290,$D290,K$12:K290)+SUMIF($D$12:$D290,$D290,L$12:L290)),2)) - SUMIF($D$12:$D289,$D290,N$12:N289),2),"")</f>
        <v/>
      </c>
      <c r="O290" s="249" t="str">
        <f>IF(AND(K290&lt;&gt;"",L290&lt;&gt;"",M290&lt;&gt;"",J290&lt;&gt;"",AH290&lt;&gt;""),IF(OR(J290="OZZ",J290="ZZ"),ROUND(0-SUMIF($D$12:$D289,$D290,O$12:O289),2),IF(M290=0,0,ROUND(MIN(MIN(17300,TRUNC(0.75*(SUMIF($D$12:$D$2012,$D290,K$12:K$2012)+SUMIF($D$12:$D$2012,$D290,L$12:L$2012)),2)+SUMIF($D$12:$D290,$D290,AH$12:AH290))-SUMIF($D$12:$D289,$D290,O$12:O289)-SUMIF($D$12:$D$2012,$D290,N$12:N$2012),AH290),2))),"")</f>
        <v/>
      </c>
      <c r="P290" s="250" t="str">
        <f>IF(J290&lt;&gt;"",1000 - SUMIF($D$12:$D289,$D290,P$12:P289),"")</f>
        <v/>
      </c>
      <c r="Q290" s="106"/>
      <c r="R290" s="247"/>
      <c r="S290" s="247"/>
      <c r="T290" s="247"/>
      <c r="U290" s="248" t="str">
        <f>IF(AND(R290&lt;&gt;"",S290&lt;&gt;"",Q290&lt;&gt;""),ROUND(MIN(IF(OR(Q290="OZZ",Q290="ZZ"),5000,17300),TRUNC(0.75*(SUMIF($D$12:$D290,$D290,R$12:R290)+SUMIF($D$12:$D290,$D290,S$12:S290)),2)) - SUMIF($D$12:$D289,$D290,U$12:U289),2),"")</f>
        <v/>
      </c>
      <c r="V290" s="248" t="str">
        <f>IF(AND(R290&lt;&gt;"",S290&lt;&gt;"",T290&lt;&gt;"",Q290&lt;&gt;"",AL290&lt;&gt;""),IF(OR(Q290="OZZ",Q290="ZZ"),ROUND(0-SUMIF($D$12:$D289,$D290,V$12:V289),2),IF(T290=0,0,ROUND(MIN(MIN(17300,TRUNC(0.75*(SUMIF($D$12:$D$2012,$D290,R$12:R$2012)+SUMIF($D$12:$D$2012,$D290,S$12:S$2012)),2)+SUMIF($D$12:$D290,$D290,AL$12:AL290))-SUMIF($D$12:$D289,$D290,V$12:V289)-SUMIF($D$12:$D$2012,$D290,U$12:U$2012),AL290),2))),"")</f>
        <v/>
      </c>
      <c r="W290" s="250" t="str">
        <f>IF(Q290&lt;&gt;"",1000 - SUMIF($D$12:$D289,$D290,W$12:W289),"")</f>
        <v/>
      </c>
      <c r="X290" s="106"/>
      <c r="Y290" s="247"/>
      <c r="Z290" s="247"/>
      <c r="AA290" s="247"/>
      <c r="AB290" s="248" t="str">
        <f>IF(AND(Y290&lt;&gt;"",Z290&lt;&gt;"",X290&lt;&gt;""),ROUND(MIN(IF(OR(X290="OZZ",X290="ZZ"),5000,17300),TRUNC(0.75*(SUMIF($D$12:$D290,$D290,Y$12:Y290)+SUMIF($D$12:$D290,$D290,Z$12:Z290)),2)) - SUMIF($D$12:$D289,$D290,AB$12:AB289),2),"")</f>
        <v/>
      </c>
      <c r="AC290" s="251" t="str">
        <f>IF(AND(Y290&lt;&gt;"",Z290&lt;&gt;"",AA290&lt;&gt;"",X290&lt;&gt;"",AP290&lt;&gt;""),IF(OR(X290="OZZ",X290="ZZ"),ROUND(0-SUMIF($D$12:$D289,$D290,AC$12:AC289),2),IF(AA290=0,0,ROUND(MIN(MIN(17300,TRUNC(0.75*(SUMIF($D$12:$D$2012,$D290,Y$12:Y$2012)+SUMIF($D$12:$D$2012,$D290,Z$12:Z$2012)),2)+SUMIF($D$12:$D290,$D290,AP$12:AP290))-SUMIF($D$12:$D289,$D290,AC$12:AC289)-SUMIF($D$12:$D$2012,$D290,AB$12:AB$2012),AP290),2))),"")</f>
        <v/>
      </c>
      <c r="AD290" s="250" t="str">
        <f>IF(X290&lt;&gt;"",1000 - SUMIF($D$12:$D289,$D290,AD$12:AD289),"")</f>
        <v/>
      </c>
      <c r="AE290" s="252"/>
      <c r="AF290" s="253"/>
      <c r="AG290" s="254"/>
      <c r="AH290" s="255" t="str">
        <f t="shared" si="103"/>
        <v/>
      </c>
      <c r="AI290" s="256"/>
      <c r="AJ290" s="253"/>
      <c r="AK290" s="254"/>
      <c r="AL290" s="255" t="str">
        <f t="shared" si="104"/>
        <v/>
      </c>
      <c r="AM290" s="256"/>
      <c r="AN290" s="253"/>
      <c r="AO290" s="254"/>
      <c r="AP290" s="255" t="str">
        <f t="shared" si="84"/>
        <v/>
      </c>
      <c r="AQ290" s="116"/>
      <c r="AR290" s="116"/>
      <c r="AS290" s="117"/>
      <c r="AT290" s="118"/>
      <c r="AU290" s="119" t="str">
        <f>IF(D290&lt;&gt; "", IF(COUNTIF($D$12:$D290,$D290)&gt;1,0,IF(SUM(N290,U290,AB290)&gt;0,IF(AND(X290="",OR(Q290&lt;&gt;"",J290&lt;&gt;"")),IF(Q290&lt;&gt;"",Q290,IF(J290&lt;&gt;"",J290,0)),IF(AND(Q290&lt;&gt;"",J290&lt;&gt;"",Q290=J290),Q290,X290)),0)),"")</f>
        <v/>
      </c>
      <c r="AV290" s="119" t="str">
        <f>IF(D290&lt;&gt;"",IF(COUNTIF($D$12:$D290,$D290)&gt;1,0,IF(SUM(O290,V290,AC290)&gt;0,IF(AND(X290="",OR(Q290&lt;&gt;"",J290&lt;&gt;"")),IF(Q290&lt;&gt;"",Q290,IF(J290&lt;&gt;"",J290,0)),IF(AND(Q290&lt;&gt;"",J290&lt;&gt;"",Q290=J290),Q290,X290)),0)),"")</f>
        <v/>
      </c>
      <c r="AW290" s="119" t="str">
        <f>IF(D290&lt;&gt;"",IF(COUNTIF($D$12:$D290,$D290)&gt;1,0,IF(SUM(P290,W290,AD290)&gt;0,IF(AND(X290="",OR(Q290&lt;&gt;"",J290&lt;&gt;"")),IF(Q290&lt;&gt;"",Q290,IF(J290&lt;&gt;"",J290,0)),IF(AND(Q290&lt;&gt;"",J290&lt;&gt;"",Q290=J290),Q290,X290)),0)),"")</f>
        <v/>
      </c>
      <c r="AX290" s="118" t="str">
        <f t="shared" si="85"/>
        <v/>
      </c>
      <c r="AY290" s="118" t="str">
        <f t="shared" si="86"/>
        <v/>
      </c>
      <c r="AZ290" s="118" t="str">
        <f t="shared" si="87"/>
        <v/>
      </c>
      <c r="BA290" s="118" t="str">
        <f t="shared" si="88"/>
        <v/>
      </c>
      <c r="BB290" s="118" t="str">
        <f t="shared" si="89"/>
        <v/>
      </c>
      <c r="BC290" s="118" t="str">
        <f t="shared" si="90"/>
        <v/>
      </c>
      <c r="BD290" s="118" t="str">
        <f t="shared" si="91"/>
        <v/>
      </c>
      <c r="BE290" s="118" t="str">
        <f t="shared" si="92"/>
        <v/>
      </c>
      <c r="BF290" s="118" t="str">
        <f t="shared" si="93"/>
        <v/>
      </c>
      <c r="BG290" s="120"/>
      <c r="BH290" s="120" t="str">
        <f t="shared" si="94"/>
        <v/>
      </c>
      <c r="BI290" s="120" t="str">
        <f t="shared" si="95"/>
        <v/>
      </c>
      <c r="BJ290" s="121"/>
      <c r="BK290" s="120" t="str">
        <f t="shared" si="96"/>
        <v/>
      </c>
      <c r="BL290" s="120" t="str">
        <f t="shared" si="97"/>
        <v/>
      </c>
      <c r="BM290" s="120" t="str">
        <f t="shared" si="98"/>
        <v/>
      </c>
      <c r="BN290" s="120" t="str">
        <f t="shared" si="99"/>
        <v/>
      </c>
      <c r="BO290" s="120" t="str">
        <f t="shared" si="100"/>
        <v/>
      </c>
      <c r="BP290" s="120" t="str">
        <f t="shared" si="101"/>
        <v/>
      </c>
      <c r="BQ290" s="98"/>
      <c r="BR290" s="98"/>
      <c r="BS290" s="98"/>
      <c r="BT290" s="98"/>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row>
    <row r="291" spans="1:97" s="4" customFormat="1" ht="18.75" customHeight="1" x14ac:dyDescent="0.2">
      <c r="A291" s="3">
        <f t="shared" si="102"/>
        <v>279</v>
      </c>
      <c r="B291" s="263"/>
      <c r="C291" s="263"/>
      <c r="D291" s="263"/>
      <c r="E291" s="259"/>
      <c r="F291" s="259"/>
      <c r="G291" s="43"/>
      <c r="H291" s="264"/>
      <c r="I291" s="261"/>
      <c r="J291" s="106"/>
      <c r="K291" s="247"/>
      <c r="L291" s="247"/>
      <c r="M291" s="247"/>
      <c r="N291" s="248" t="str">
        <f>IF(AND(K291&lt;&gt;"",L291&lt;&gt;"",J291&lt;&gt;""),ROUND(MIN(IF(OR(J291="OZZ",J291="ZZ"),5000,17300),TRUNC(0.75*(SUMIF($D$12:$D291,$D291,K$12:K291)+SUMIF($D$12:$D291,$D291,L$12:L291)),2)) - SUMIF($D$12:$D290,$D291,N$12:N290),2),"")</f>
        <v/>
      </c>
      <c r="O291" s="249" t="str">
        <f>IF(AND(K291&lt;&gt;"",L291&lt;&gt;"",M291&lt;&gt;"",J291&lt;&gt;"",AH291&lt;&gt;""),IF(OR(J291="OZZ",J291="ZZ"),ROUND(0-SUMIF($D$12:$D290,$D291,O$12:O290),2),IF(M291=0,0,ROUND(MIN(MIN(17300,TRUNC(0.75*(SUMIF($D$12:$D$2012,$D291,K$12:K$2012)+SUMIF($D$12:$D$2012,$D291,L$12:L$2012)),2)+SUMIF($D$12:$D291,$D291,AH$12:AH291))-SUMIF($D$12:$D290,$D291,O$12:O290)-SUMIF($D$12:$D$2012,$D291,N$12:N$2012),AH291),2))),"")</f>
        <v/>
      </c>
      <c r="P291" s="250" t="str">
        <f>IF(J291&lt;&gt;"",1000 - SUMIF($D$12:$D290,$D291,P$12:P290),"")</f>
        <v/>
      </c>
      <c r="Q291" s="106"/>
      <c r="R291" s="247"/>
      <c r="S291" s="247"/>
      <c r="T291" s="247"/>
      <c r="U291" s="248" t="str">
        <f>IF(AND(R291&lt;&gt;"",S291&lt;&gt;"",Q291&lt;&gt;""),ROUND(MIN(IF(OR(Q291="OZZ",Q291="ZZ"),5000,17300),TRUNC(0.75*(SUMIF($D$12:$D291,$D291,R$12:R291)+SUMIF($D$12:$D291,$D291,S$12:S291)),2)) - SUMIF($D$12:$D290,$D291,U$12:U290),2),"")</f>
        <v/>
      </c>
      <c r="V291" s="248" t="str">
        <f>IF(AND(R291&lt;&gt;"",S291&lt;&gt;"",T291&lt;&gt;"",Q291&lt;&gt;"",AL291&lt;&gt;""),IF(OR(Q291="OZZ",Q291="ZZ"),ROUND(0-SUMIF($D$12:$D290,$D291,V$12:V290),2),IF(T291=0,0,ROUND(MIN(MIN(17300,TRUNC(0.75*(SUMIF($D$12:$D$2012,$D291,R$12:R$2012)+SUMIF($D$12:$D$2012,$D291,S$12:S$2012)),2)+SUMIF($D$12:$D291,$D291,AL$12:AL291))-SUMIF($D$12:$D290,$D291,V$12:V290)-SUMIF($D$12:$D$2012,$D291,U$12:U$2012),AL291),2))),"")</f>
        <v/>
      </c>
      <c r="W291" s="250" t="str">
        <f>IF(Q291&lt;&gt;"",1000 - SUMIF($D$12:$D290,$D291,W$12:W290),"")</f>
        <v/>
      </c>
      <c r="X291" s="106"/>
      <c r="Y291" s="247"/>
      <c r="Z291" s="247"/>
      <c r="AA291" s="247"/>
      <c r="AB291" s="248" t="str">
        <f>IF(AND(Y291&lt;&gt;"",Z291&lt;&gt;"",X291&lt;&gt;""),ROUND(MIN(IF(OR(X291="OZZ",X291="ZZ"),5000,17300),TRUNC(0.75*(SUMIF($D$12:$D291,$D291,Y$12:Y291)+SUMIF($D$12:$D291,$D291,Z$12:Z291)),2)) - SUMIF($D$12:$D290,$D291,AB$12:AB290),2),"")</f>
        <v/>
      </c>
      <c r="AC291" s="251" t="str">
        <f>IF(AND(Y291&lt;&gt;"",Z291&lt;&gt;"",AA291&lt;&gt;"",X291&lt;&gt;"",AP291&lt;&gt;""),IF(OR(X291="OZZ",X291="ZZ"),ROUND(0-SUMIF($D$12:$D290,$D291,AC$12:AC290),2),IF(AA291=0,0,ROUND(MIN(MIN(17300,TRUNC(0.75*(SUMIF($D$12:$D$2012,$D291,Y$12:Y$2012)+SUMIF($D$12:$D$2012,$D291,Z$12:Z$2012)),2)+SUMIF($D$12:$D291,$D291,AP$12:AP291))-SUMIF($D$12:$D290,$D291,AC$12:AC290)-SUMIF($D$12:$D$2012,$D291,AB$12:AB$2012),AP291),2))),"")</f>
        <v/>
      </c>
      <c r="AD291" s="250" t="str">
        <f>IF(X291&lt;&gt;"",1000 - SUMIF($D$12:$D290,$D291,AD$12:AD290),"")</f>
        <v/>
      </c>
      <c r="AE291" s="252"/>
      <c r="AF291" s="253"/>
      <c r="AG291" s="254"/>
      <c r="AH291" s="255" t="str">
        <f t="shared" si="103"/>
        <v/>
      </c>
      <c r="AI291" s="256"/>
      <c r="AJ291" s="253"/>
      <c r="AK291" s="254"/>
      <c r="AL291" s="255" t="str">
        <f t="shared" si="104"/>
        <v/>
      </c>
      <c r="AM291" s="256"/>
      <c r="AN291" s="253"/>
      <c r="AO291" s="254"/>
      <c r="AP291" s="255" t="str">
        <f t="shared" si="84"/>
        <v/>
      </c>
      <c r="AQ291" s="116"/>
      <c r="AR291" s="116"/>
      <c r="AS291" s="117"/>
      <c r="AT291" s="118"/>
      <c r="AU291" s="119" t="str">
        <f>IF(D291&lt;&gt; "", IF(COUNTIF($D$12:$D291,$D291)&gt;1,0,IF(SUM(N291,U291,AB291)&gt;0,IF(AND(X291="",OR(Q291&lt;&gt;"",J291&lt;&gt;"")),IF(Q291&lt;&gt;"",Q291,IF(J291&lt;&gt;"",J291,0)),IF(AND(Q291&lt;&gt;"",J291&lt;&gt;"",Q291=J291),Q291,X291)),0)),"")</f>
        <v/>
      </c>
      <c r="AV291" s="119" t="str">
        <f>IF(D291&lt;&gt;"",IF(COUNTIF($D$12:$D291,$D291)&gt;1,0,IF(SUM(O291,V291,AC291)&gt;0,IF(AND(X291="",OR(Q291&lt;&gt;"",J291&lt;&gt;"")),IF(Q291&lt;&gt;"",Q291,IF(J291&lt;&gt;"",J291,0)),IF(AND(Q291&lt;&gt;"",J291&lt;&gt;"",Q291=J291),Q291,X291)),0)),"")</f>
        <v/>
      </c>
      <c r="AW291" s="119" t="str">
        <f>IF(D291&lt;&gt;"",IF(COUNTIF($D$12:$D291,$D291)&gt;1,0,IF(SUM(P291,W291,AD291)&gt;0,IF(AND(X291="",OR(Q291&lt;&gt;"",J291&lt;&gt;"")),IF(Q291&lt;&gt;"",Q291,IF(J291&lt;&gt;"",J291,0)),IF(AND(Q291&lt;&gt;"",J291&lt;&gt;"",Q291=J291),Q291,X291)),0)),"")</f>
        <v/>
      </c>
      <c r="AX291" s="118" t="str">
        <f t="shared" si="85"/>
        <v/>
      </c>
      <c r="AY291" s="118" t="str">
        <f t="shared" si="86"/>
        <v/>
      </c>
      <c r="AZ291" s="118" t="str">
        <f t="shared" si="87"/>
        <v/>
      </c>
      <c r="BA291" s="118" t="str">
        <f t="shared" si="88"/>
        <v/>
      </c>
      <c r="BB291" s="118" t="str">
        <f t="shared" si="89"/>
        <v/>
      </c>
      <c r="BC291" s="118" t="str">
        <f t="shared" si="90"/>
        <v/>
      </c>
      <c r="BD291" s="118" t="str">
        <f t="shared" si="91"/>
        <v/>
      </c>
      <c r="BE291" s="118" t="str">
        <f t="shared" si="92"/>
        <v/>
      </c>
      <c r="BF291" s="118" t="str">
        <f t="shared" si="93"/>
        <v/>
      </c>
      <c r="BG291" s="120"/>
      <c r="BH291" s="120" t="str">
        <f t="shared" si="94"/>
        <v/>
      </c>
      <c r="BI291" s="120" t="str">
        <f t="shared" si="95"/>
        <v/>
      </c>
      <c r="BJ291" s="121"/>
      <c r="BK291" s="120" t="str">
        <f t="shared" si="96"/>
        <v/>
      </c>
      <c r="BL291" s="120" t="str">
        <f t="shared" si="97"/>
        <v/>
      </c>
      <c r="BM291" s="120" t="str">
        <f t="shared" si="98"/>
        <v/>
      </c>
      <c r="BN291" s="120" t="str">
        <f t="shared" si="99"/>
        <v/>
      </c>
      <c r="BO291" s="120" t="str">
        <f t="shared" si="100"/>
        <v/>
      </c>
      <c r="BP291" s="120" t="str">
        <f t="shared" si="101"/>
        <v/>
      </c>
      <c r="BQ291" s="98"/>
      <c r="BR291" s="98"/>
      <c r="BS291" s="98"/>
      <c r="BT291" s="98"/>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row>
    <row r="292" spans="1:97" s="4" customFormat="1" ht="18.75" customHeight="1" x14ac:dyDescent="0.2">
      <c r="A292" s="3">
        <f t="shared" si="102"/>
        <v>280</v>
      </c>
      <c r="B292" s="263"/>
      <c r="C292" s="263"/>
      <c r="D292" s="263"/>
      <c r="E292" s="259"/>
      <c r="F292" s="259"/>
      <c r="G292" s="43"/>
      <c r="H292" s="264"/>
      <c r="I292" s="261"/>
      <c r="J292" s="106"/>
      <c r="K292" s="247"/>
      <c r="L292" s="247"/>
      <c r="M292" s="247"/>
      <c r="N292" s="248" t="str">
        <f>IF(AND(K292&lt;&gt;"",L292&lt;&gt;"",J292&lt;&gt;""),ROUND(MIN(IF(OR(J292="OZZ",J292="ZZ"),5000,17300),TRUNC(0.75*(SUMIF($D$12:$D292,$D292,K$12:K292)+SUMIF($D$12:$D292,$D292,L$12:L292)),2)) - SUMIF($D$12:$D291,$D292,N$12:N291),2),"")</f>
        <v/>
      </c>
      <c r="O292" s="249" t="str">
        <f>IF(AND(K292&lt;&gt;"",L292&lt;&gt;"",M292&lt;&gt;"",J292&lt;&gt;"",AH292&lt;&gt;""),IF(OR(J292="OZZ",J292="ZZ"),ROUND(0-SUMIF($D$12:$D291,$D292,O$12:O291),2),IF(M292=0,0,ROUND(MIN(MIN(17300,TRUNC(0.75*(SUMIF($D$12:$D$2012,$D292,K$12:K$2012)+SUMIF($D$12:$D$2012,$D292,L$12:L$2012)),2)+SUMIF($D$12:$D292,$D292,AH$12:AH292))-SUMIF($D$12:$D291,$D292,O$12:O291)-SUMIF($D$12:$D$2012,$D292,N$12:N$2012),AH292),2))),"")</f>
        <v/>
      </c>
      <c r="P292" s="250" t="str">
        <f>IF(J292&lt;&gt;"",1000 - SUMIF($D$12:$D291,$D292,P$12:P291),"")</f>
        <v/>
      </c>
      <c r="Q292" s="106"/>
      <c r="R292" s="247"/>
      <c r="S292" s="247"/>
      <c r="T292" s="247"/>
      <c r="U292" s="248" t="str">
        <f>IF(AND(R292&lt;&gt;"",S292&lt;&gt;"",Q292&lt;&gt;""),ROUND(MIN(IF(OR(Q292="OZZ",Q292="ZZ"),5000,17300),TRUNC(0.75*(SUMIF($D$12:$D292,$D292,R$12:R292)+SUMIF($D$12:$D292,$D292,S$12:S292)),2)) - SUMIF($D$12:$D291,$D292,U$12:U291),2),"")</f>
        <v/>
      </c>
      <c r="V292" s="248" t="str">
        <f>IF(AND(R292&lt;&gt;"",S292&lt;&gt;"",T292&lt;&gt;"",Q292&lt;&gt;"",AL292&lt;&gt;""),IF(OR(Q292="OZZ",Q292="ZZ"),ROUND(0-SUMIF($D$12:$D291,$D292,V$12:V291),2),IF(T292=0,0,ROUND(MIN(MIN(17300,TRUNC(0.75*(SUMIF($D$12:$D$2012,$D292,R$12:R$2012)+SUMIF($D$12:$D$2012,$D292,S$12:S$2012)),2)+SUMIF($D$12:$D292,$D292,AL$12:AL292))-SUMIF($D$12:$D291,$D292,V$12:V291)-SUMIF($D$12:$D$2012,$D292,U$12:U$2012),AL292),2))),"")</f>
        <v/>
      </c>
      <c r="W292" s="250" t="str">
        <f>IF(Q292&lt;&gt;"",1000 - SUMIF($D$12:$D291,$D292,W$12:W291),"")</f>
        <v/>
      </c>
      <c r="X292" s="106"/>
      <c r="Y292" s="247"/>
      <c r="Z292" s="247"/>
      <c r="AA292" s="247"/>
      <c r="AB292" s="248" t="str">
        <f>IF(AND(Y292&lt;&gt;"",Z292&lt;&gt;"",X292&lt;&gt;""),ROUND(MIN(IF(OR(X292="OZZ",X292="ZZ"),5000,17300),TRUNC(0.75*(SUMIF($D$12:$D292,$D292,Y$12:Y292)+SUMIF($D$12:$D292,$D292,Z$12:Z292)),2)) - SUMIF($D$12:$D291,$D292,AB$12:AB291),2),"")</f>
        <v/>
      </c>
      <c r="AC292" s="251" t="str">
        <f>IF(AND(Y292&lt;&gt;"",Z292&lt;&gt;"",AA292&lt;&gt;"",X292&lt;&gt;"",AP292&lt;&gt;""),IF(OR(X292="OZZ",X292="ZZ"),ROUND(0-SUMIF($D$12:$D291,$D292,AC$12:AC291),2),IF(AA292=0,0,ROUND(MIN(MIN(17300,TRUNC(0.75*(SUMIF($D$12:$D$2012,$D292,Y$12:Y$2012)+SUMIF($D$12:$D$2012,$D292,Z$12:Z$2012)),2)+SUMIF($D$12:$D292,$D292,AP$12:AP292))-SUMIF($D$12:$D291,$D292,AC$12:AC291)-SUMIF($D$12:$D$2012,$D292,AB$12:AB$2012),AP292),2))),"")</f>
        <v/>
      </c>
      <c r="AD292" s="250" t="str">
        <f>IF(X292&lt;&gt;"",1000 - SUMIF($D$12:$D291,$D292,AD$12:AD291),"")</f>
        <v/>
      </c>
      <c r="AE292" s="252"/>
      <c r="AF292" s="253"/>
      <c r="AG292" s="254"/>
      <c r="AH292" s="255" t="str">
        <f t="shared" si="103"/>
        <v/>
      </c>
      <c r="AI292" s="256"/>
      <c r="AJ292" s="253"/>
      <c r="AK292" s="254"/>
      <c r="AL292" s="255" t="str">
        <f t="shared" si="104"/>
        <v/>
      </c>
      <c r="AM292" s="256"/>
      <c r="AN292" s="253"/>
      <c r="AO292" s="254"/>
      <c r="AP292" s="255" t="str">
        <f t="shared" si="84"/>
        <v/>
      </c>
      <c r="AQ292" s="116"/>
      <c r="AR292" s="116"/>
      <c r="AS292" s="117"/>
      <c r="AT292" s="118"/>
      <c r="AU292" s="119" t="str">
        <f>IF(D292&lt;&gt; "", IF(COUNTIF($D$12:$D292,$D292)&gt;1,0,IF(SUM(N292,U292,AB292)&gt;0,IF(AND(X292="",OR(Q292&lt;&gt;"",J292&lt;&gt;"")),IF(Q292&lt;&gt;"",Q292,IF(J292&lt;&gt;"",J292,0)),IF(AND(Q292&lt;&gt;"",J292&lt;&gt;"",Q292=J292),Q292,X292)),0)),"")</f>
        <v/>
      </c>
      <c r="AV292" s="119" t="str">
        <f>IF(D292&lt;&gt;"",IF(COUNTIF($D$12:$D292,$D292)&gt;1,0,IF(SUM(O292,V292,AC292)&gt;0,IF(AND(X292="",OR(Q292&lt;&gt;"",J292&lt;&gt;"")),IF(Q292&lt;&gt;"",Q292,IF(J292&lt;&gt;"",J292,0)),IF(AND(Q292&lt;&gt;"",J292&lt;&gt;"",Q292=J292),Q292,X292)),0)),"")</f>
        <v/>
      </c>
      <c r="AW292" s="119" t="str">
        <f>IF(D292&lt;&gt;"",IF(COUNTIF($D$12:$D292,$D292)&gt;1,0,IF(SUM(P292,W292,AD292)&gt;0,IF(AND(X292="",OR(Q292&lt;&gt;"",J292&lt;&gt;"")),IF(Q292&lt;&gt;"",Q292,IF(J292&lt;&gt;"",J292,0)),IF(AND(Q292&lt;&gt;"",J292&lt;&gt;"",Q292=J292),Q292,X292)),0)),"")</f>
        <v/>
      </c>
      <c r="AX292" s="118" t="str">
        <f t="shared" si="85"/>
        <v/>
      </c>
      <c r="AY292" s="118" t="str">
        <f t="shared" si="86"/>
        <v/>
      </c>
      <c r="AZ292" s="118" t="str">
        <f t="shared" si="87"/>
        <v/>
      </c>
      <c r="BA292" s="118" t="str">
        <f t="shared" si="88"/>
        <v/>
      </c>
      <c r="BB292" s="118" t="str">
        <f t="shared" si="89"/>
        <v/>
      </c>
      <c r="BC292" s="118" t="str">
        <f t="shared" si="90"/>
        <v/>
      </c>
      <c r="BD292" s="118" t="str">
        <f t="shared" si="91"/>
        <v/>
      </c>
      <c r="BE292" s="118" t="str">
        <f t="shared" si="92"/>
        <v/>
      </c>
      <c r="BF292" s="118" t="str">
        <f t="shared" si="93"/>
        <v/>
      </c>
      <c r="BG292" s="120"/>
      <c r="BH292" s="120" t="str">
        <f t="shared" si="94"/>
        <v/>
      </c>
      <c r="BI292" s="120" t="str">
        <f t="shared" si="95"/>
        <v/>
      </c>
      <c r="BJ292" s="121"/>
      <c r="BK292" s="120" t="str">
        <f t="shared" si="96"/>
        <v/>
      </c>
      <c r="BL292" s="120" t="str">
        <f t="shared" si="97"/>
        <v/>
      </c>
      <c r="BM292" s="120" t="str">
        <f t="shared" si="98"/>
        <v/>
      </c>
      <c r="BN292" s="120" t="str">
        <f t="shared" si="99"/>
        <v/>
      </c>
      <c r="BO292" s="120" t="str">
        <f t="shared" si="100"/>
        <v/>
      </c>
      <c r="BP292" s="120" t="str">
        <f t="shared" si="101"/>
        <v/>
      </c>
      <c r="BQ292" s="98"/>
      <c r="BR292" s="98"/>
      <c r="BS292" s="98"/>
      <c r="BT292" s="98"/>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row>
    <row r="293" spans="1:97" s="4" customFormat="1" ht="18.75" customHeight="1" x14ac:dyDescent="0.2">
      <c r="A293" s="3">
        <f t="shared" si="102"/>
        <v>281</v>
      </c>
      <c r="B293" s="263"/>
      <c r="C293" s="263"/>
      <c r="D293" s="263"/>
      <c r="E293" s="259"/>
      <c r="F293" s="259"/>
      <c r="G293" s="43"/>
      <c r="H293" s="264"/>
      <c r="I293" s="261"/>
      <c r="J293" s="106"/>
      <c r="K293" s="247"/>
      <c r="L293" s="247"/>
      <c r="M293" s="247"/>
      <c r="N293" s="248" t="str">
        <f>IF(AND(K293&lt;&gt;"",L293&lt;&gt;"",J293&lt;&gt;""),ROUND(MIN(IF(OR(J293="OZZ",J293="ZZ"),5000,17300),TRUNC(0.75*(SUMIF($D$12:$D293,$D293,K$12:K293)+SUMIF($D$12:$D293,$D293,L$12:L293)),2)) - SUMIF($D$12:$D292,$D293,N$12:N292),2),"")</f>
        <v/>
      </c>
      <c r="O293" s="249" t="str">
        <f>IF(AND(K293&lt;&gt;"",L293&lt;&gt;"",M293&lt;&gt;"",J293&lt;&gt;"",AH293&lt;&gt;""),IF(OR(J293="OZZ",J293="ZZ"),ROUND(0-SUMIF($D$12:$D292,$D293,O$12:O292),2),IF(M293=0,0,ROUND(MIN(MIN(17300,TRUNC(0.75*(SUMIF($D$12:$D$2012,$D293,K$12:K$2012)+SUMIF($D$12:$D$2012,$D293,L$12:L$2012)),2)+SUMIF($D$12:$D293,$D293,AH$12:AH293))-SUMIF($D$12:$D292,$D293,O$12:O292)-SUMIF($D$12:$D$2012,$D293,N$12:N$2012),AH293),2))),"")</f>
        <v/>
      </c>
      <c r="P293" s="250" t="str">
        <f>IF(J293&lt;&gt;"",1000 - SUMIF($D$12:$D292,$D293,P$12:P292),"")</f>
        <v/>
      </c>
      <c r="Q293" s="106"/>
      <c r="R293" s="247"/>
      <c r="S293" s="247"/>
      <c r="T293" s="247"/>
      <c r="U293" s="248" t="str">
        <f>IF(AND(R293&lt;&gt;"",S293&lt;&gt;"",Q293&lt;&gt;""),ROUND(MIN(IF(OR(Q293="OZZ",Q293="ZZ"),5000,17300),TRUNC(0.75*(SUMIF($D$12:$D293,$D293,R$12:R293)+SUMIF($D$12:$D293,$D293,S$12:S293)),2)) - SUMIF($D$12:$D292,$D293,U$12:U292),2),"")</f>
        <v/>
      </c>
      <c r="V293" s="248" t="str">
        <f>IF(AND(R293&lt;&gt;"",S293&lt;&gt;"",T293&lt;&gt;"",Q293&lt;&gt;"",AL293&lt;&gt;""),IF(OR(Q293="OZZ",Q293="ZZ"),ROUND(0-SUMIF($D$12:$D292,$D293,V$12:V292),2),IF(T293=0,0,ROUND(MIN(MIN(17300,TRUNC(0.75*(SUMIF($D$12:$D$2012,$D293,R$12:R$2012)+SUMIF($D$12:$D$2012,$D293,S$12:S$2012)),2)+SUMIF($D$12:$D293,$D293,AL$12:AL293))-SUMIF($D$12:$D292,$D293,V$12:V292)-SUMIF($D$12:$D$2012,$D293,U$12:U$2012),AL293),2))),"")</f>
        <v/>
      </c>
      <c r="W293" s="250" t="str">
        <f>IF(Q293&lt;&gt;"",1000 - SUMIF($D$12:$D292,$D293,W$12:W292),"")</f>
        <v/>
      </c>
      <c r="X293" s="106"/>
      <c r="Y293" s="247"/>
      <c r="Z293" s="247"/>
      <c r="AA293" s="247"/>
      <c r="AB293" s="248" t="str">
        <f>IF(AND(Y293&lt;&gt;"",Z293&lt;&gt;"",X293&lt;&gt;""),ROUND(MIN(IF(OR(X293="OZZ",X293="ZZ"),5000,17300),TRUNC(0.75*(SUMIF($D$12:$D293,$D293,Y$12:Y293)+SUMIF($D$12:$D293,$D293,Z$12:Z293)),2)) - SUMIF($D$12:$D292,$D293,AB$12:AB292),2),"")</f>
        <v/>
      </c>
      <c r="AC293" s="251" t="str">
        <f>IF(AND(Y293&lt;&gt;"",Z293&lt;&gt;"",AA293&lt;&gt;"",X293&lt;&gt;"",AP293&lt;&gt;""),IF(OR(X293="OZZ",X293="ZZ"),ROUND(0-SUMIF($D$12:$D292,$D293,AC$12:AC292),2),IF(AA293=0,0,ROUND(MIN(MIN(17300,TRUNC(0.75*(SUMIF($D$12:$D$2012,$D293,Y$12:Y$2012)+SUMIF($D$12:$D$2012,$D293,Z$12:Z$2012)),2)+SUMIF($D$12:$D293,$D293,AP$12:AP293))-SUMIF($D$12:$D292,$D293,AC$12:AC292)-SUMIF($D$12:$D$2012,$D293,AB$12:AB$2012),AP293),2))),"")</f>
        <v/>
      </c>
      <c r="AD293" s="250" t="str">
        <f>IF(X293&lt;&gt;"",1000 - SUMIF($D$12:$D292,$D293,AD$12:AD292),"")</f>
        <v/>
      </c>
      <c r="AE293" s="252"/>
      <c r="AF293" s="253"/>
      <c r="AG293" s="254"/>
      <c r="AH293" s="255" t="str">
        <f t="shared" si="103"/>
        <v/>
      </c>
      <c r="AI293" s="256"/>
      <c r="AJ293" s="253"/>
      <c r="AK293" s="254"/>
      <c r="AL293" s="255" t="str">
        <f t="shared" si="104"/>
        <v/>
      </c>
      <c r="AM293" s="256"/>
      <c r="AN293" s="253"/>
      <c r="AO293" s="254"/>
      <c r="AP293" s="255" t="str">
        <f t="shared" si="84"/>
        <v/>
      </c>
      <c r="AQ293" s="116"/>
      <c r="AR293" s="116"/>
      <c r="AS293" s="117"/>
      <c r="AT293" s="118"/>
      <c r="AU293" s="119" t="str">
        <f>IF(D293&lt;&gt; "", IF(COUNTIF($D$12:$D293,$D293)&gt;1,0,IF(SUM(N293,U293,AB293)&gt;0,IF(AND(X293="",OR(Q293&lt;&gt;"",J293&lt;&gt;"")),IF(Q293&lt;&gt;"",Q293,IF(J293&lt;&gt;"",J293,0)),IF(AND(Q293&lt;&gt;"",J293&lt;&gt;"",Q293=J293),Q293,X293)),0)),"")</f>
        <v/>
      </c>
      <c r="AV293" s="119" t="str">
        <f>IF(D293&lt;&gt;"",IF(COUNTIF($D$12:$D293,$D293)&gt;1,0,IF(SUM(O293,V293,AC293)&gt;0,IF(AND(X293="",OR(Q293&lt;&gt;"",J293&lt;&gt;"")),IF(Q293&lt;&gt;"",Q293,IF(J293&lt;&gt;"",J293,0)),IF(AND(Q293&lt;&gt;"",J293&lt;&gt;"",Q293=J293),Q293,X293)),0)),"")</f>
        <v/>
      </c>
      <c r="AW293" s="119" t="str">
        <f>IF(D293&lt;&gt;"",IF(COUNTIF($D$12:$D293,$D293)&gt;1,0,IF(SUM(P293,W293,AD293)&gt;0,IF(AND(X293="",OR(Q293&lt;&gt;"",J293&lt;&gt;"")),IF(Q293&lt;&gt;"",Q293,IF(J293&lt;&gt;"",J293,0)),IF(AND(Q293&lt;&gt;"",J293&lt;&gt;"",Q293=J293),Q293,X293)),0)),"")</f>
        <v/>
      </c>
      <c r="AX293" s="118" t="str">
        <f t="shared" si="85"/>
        <v/>
      </c>
      <c r="AY293" s="118" t="str">
        <f t="shared" si="86"/>
        <v/>
      </c>
      <c r="AZ293" s="118" t="str">
        <f t="shared" si="87"/>
        <v/>
      </c>
      <c r="BA293" s="118" t="str">
        <f t="shared" si="88"/>
        <v/>
      </c>
      <c r="BB293" s="118" t="str">
        <f t="shared" si="89"/>
        <v/>
      </c>
      <c r="BC293" s="118" t="str">
        <f t="shared" si="90"/>
        <v/>
      </c>
      <c r="BD293" s="118" t="str">
        <f t="shared" si="91"/>
        <v/>
      </c>
      <c r="BE293" s="118" t="str">
        <f t="shared" si="92"/>
        <v/>
      </c>
      <c r="BF293" s="118" t="str">
        <f t="shared" si="93"/>
        <v/>
      </c>
      <c r="BG293" s="120"/>
      <c r="BH293" s="120" t="str">
        <f t="shared" si="94"/>
        <v/>
      </c>
      <c r="BI293" s="120" t="str">
        <f t="shared" si="95"/>
        <v/>
      </c>
      <c r="BJ293" s="121"/>
      <c r="BK293" s="120" t="str">
        <f t="shared" si="96"/>
        <v/>
      </c>
      <c r="BL293" s="120" t="str">
        <f t="shared" si="97"/>
        <v/>
      </c>
      <c r="BM293" s="120" t="str">
        <f t="shared" si="98"/>
        <v/>
      </c>
      <c r="BN293" s="120" t="str">
        <f t="shared" si="99"/>
        <v/>
      </c>
      <c r="BO293" s="120" t="str">
        <f t="shared" si="100"/>
        <v/>
      </c>
      <c r="BP293" s="120" t="str">
        <f t="shared" si="101"/>
        <v/>
      </c>
      <c r="BQ293" s="98"/>
      <c r="BR293" s="98"/>
      <c r="BS293" s="98"/>
      <c r="BT293" s="98"/>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row>
    <row r="294" spans="1:97" s="4" customFormat="1" ht="18.75" customHeight="1" x14ac:dyDescent="0.2">
      <c r="A294" s="3">
        <f t="shared" si="102"/>
        <v>282</v>
      </c>
      <c r="B294" s="263"/>
      <c r="C294" s="263"/>
      <c r="D294" s="263"/>
      <c r="E294" s="259"/>
      <c r="F294" s="259"/>
      <c r="G294" s="43"/>
      <c r="H294" s="264"/>
      <c r="I294" s="261"/>
      <c r="J294" s="106"/>
      <c r="K294" s="247"/>
      <c r="L294" s="247"/>
      <c r="M294" s="247"/>
      <c r="N294" s="248" t="str">
        <f>IF(AND(K294&lt;&gt;"",L294&lt;&gt;"",J294&lt;&gt;""),ROUND(MIN(IF(OR(J294="OZZ",J294="ZZ"),5000,17300),TRUNC(0.75*(SUMIF($D$12:$D294,$D294,K$12:K294)+SUMIF($D$12:$D294,$D294,L$12:L294)),2)) - SUMIF($D$12:$D293,$D294,N$12:N293),2),"")</f>
        <v/>
      </c>
      <c r="O294" s="249" t="str">
        <f>IF(AND(K294&lt;&gt;"",L294&lt;&gt;"",M294&lt;&gt;"",J294&lt;&gt;"",AH294&lt;&gt;""),IF(OR(J294="OZZ",J294="ZZ"),ROUND(0-SUMIF($D$12:$D293,$D294,O$12:O293),2),IF(M294=0,0,ROUND(MIN(MIN(17300,TRUNC(0.75*(SUMIF($D$12:$D$2012,$D294,K$12:K$2012)+SUMIF($D$12:$D$2012,$D294,L$12:L$2012)),2)+SUMIF($D$12:$D294,$D294,AH$12:AH294))-SUMIF($D$12:$D293,$D294,O$12:O293)-SUMIF($D$12:$D$2012,$D294,N$12:N$2012),AH294),2))),"")</f>
        <v/>
      </c>
      <c r="P294" s="250" t="str">
        <f>IF(J294&lt;&gt;"",1000 - SUMIF($D$12:$D293,$D294,P$12:P293),"")</f>
        <v/>
      </c>
      <c r="Q294" s="106"/>
      <c r="R294" s="247"/>
      <c r="S294" s="247"/>
      <c r="T294" s="247"/>
      <c r="U294" s="248" t="str">
        <f>IF(AND(R294&lt;&gt;"",S294&lt;&gt;"",Q294&lt;&gt;""),ROUND(MIN(IF(OR(Q294="OZZ",Q294="ZZ"),5000,17300),TRUNC(0.75*(SUMIF($D$12:$D294,$D294,R$12:R294)+SUMIF($D$12:$D294,$D294,S$12:S294)),2)) - SUMIF($D$12:$D293,$D294,U$12:U293),2),"")</f>
        <v/>
      </c>
      <c r="V294" s="248" t="str">
        <f>IF(AND(R294&lt;&gt;"",S294&lt;&gt;"",T294&lt;&gt;"",Q294&lt;&gt;"",AL294&lt;&gt;""),IF(OR(Q294="OZZ",Q294="ZZ"),ROUND(0-SUMIF($D$12:$D293,$D294,V$12:V293),2),IF(T294=0,0,ROUND(MIN(MIN(17300,TRUNC(0.75*(SUMIF($D$12:$D$2012,$D294,R$12:R$2012)+SUMIF($D$12:$D$2012,$D294,S$12:S$2012)),2)+SUMIF($D$12:$D294,$D294,AL$12:AL294))-SUMIF($D$12:$D293,$D294,V$12:V293)-SUMIF($D$12:$D$2012,$D294,U$12:U$2012),AL294),2))),"")</f>
        <v/>
      </c>
      <c r="W294" s="250" t="str">
        <f>IF(Q294&lt;&gt;"",1000 - SUMIF($D$12:$D293,$D294,W$12:W293),"")</f>
        <v/>
      </c>
      <c r="X294" s="106"/>
      <c r="Y294" s="247"/>
      <c r="Z294" s="247"/>
      <c r="AA294" s="247"/>
      <c r="AB294" s="248" t="str">
        <f>IF(AND(Y294&lt;&gt;"",Z294&lt;&gt;"",X294&lt;&gt;""),ROUND(MIN(IF(OR(X294="OZZ",X294="ZZ"),5000,17300),TRUNC(0.75*(SUMIF($D$12:$D294,$D294,Y$12:Y294)+SUMIF($D$12:$D294,$D294,Z$12:Z294)),2)) - SUMIF($D$12:$D293,$D294,AB$12:AB293),2),"")</f>
        <v/>
      </c>
      <c r="AC294" s="251" t="str">
        <f>IF(AND(Y294&lt;&gt;"",Z294&lt;&gt;"",AA294&lt;&gt;"",X294&lt;&gt;"",AP294&lt;&gt;""),IF(OR(X294="OZZ",X294="ZZ"),ROUND(0-SUMIF($D$12:$D293,$D294,AC$12:AC293),2),IF(AA294=0,0,ROUND(MIN(MIN(17300,TRUNC(0.75*(SUMIF($D$12:$D$2012,$D294,Y$12:Y$2012)+SUMIF($D$12:$D$2012,$D294,Z$12:Z$2012)),2)+SUMIF($D$12:$D294,$D294,AP$12:AP294))-SUMIF($D$12:$D293,$D294,AC$12:AC293)-SUMIF($D$12:$D$2012,$D294,AB$12:AB$2012),AP294),2))),"")</f>
        <v/>
      </c>
      <c r="AD294" s="250" t="str">
        <f>IF(X294&lt;&gt;"",1000 - SUMIF($D$12:$D293,$D294,AD$12:AD293),"")</f>
        <v/>
      </c>
      <c r="AE294" s="252"/>
      <c r="AF294" s="253"/>
      <c r="AG294" s="254"/>
      <c r="AH294" s="255" t="str">
        <f t="shared" si="103"/>
        <v/>
      </c>
      <c r="AI294" s="256"/>
      <c r="AJ294" s="253"/>
      <c r="AK294" s="254"/>
      <c r="AL294" s="255" t="str">
        <f t="shared" si="104"/>
        <v/>
      </c>
      <c r="AM294" s="256"/>
      <c r="AN294" s="253"/>
      <c r="AO294" s="254"/>
      <c r="AP294" s="255" t="str">
        <f t="shared" si="84"/>
        <v/>
      </c>
      <c r="AQ294" s="116"/>
      <c r="AR294" s="116"/>
      <c r="AS294" s="117"/>
      <c r="AT294" s="118"/>
      <c r="AU294" s="119" t="str">
        <f>IF(D294&lt;&gt; "", IF(COUNTIF($D$12:$D294,$D294)&gt;1,0,IF(SUM(N294,U294,AB294)&gt;0,IF(AND(X294="",OR(Q294&lt;&gt;"",J294&lt;&gt;"")),IF(Q294&lt;&gt;"",Q294,IF(J294&lt;&gt;"",J294,0)),IF(AND(Q294&lt;&gt;"",J294&lt;&gt;"",Q294=J294),Q294,X294)),0)),"")</f>
        <v/>
      </c>
      <c r="AV294" s="119" t="str">
        <f>IF(D294&lt;&gt;"",IF(COUNTIF($D$12:$D294,$D294)&gt;1,0,IF(SUM(O294,V294,AC294)&gt;0,IF(AND(X294="",OR(Q294&lt;&gt;"",J294&lt;&gt;"")),IF(Q294&lt;&gt;"",Q294,IF(J294&lt;&gt;"",J294,0)),IF(AND(Q294&lt;&gt;"",J294&lt;&gt;"",Q294=J294),Q294,X294)),0)),"")</f>
        <v/>
      </c>
      <c r="AW294" s="119" t="str">
        <f>IF(D294&lt;&gt;"",IF(COUNTIF($D$12:$D294,$D294)&gt;1,0,IF(SUM(P294,W294,AD294)&gt;0,IF(AND(X294="",OR(Q294&lt;&gt;"",J294&lt;&gt;"")),IF(Q294&lt;&gt;"",Q294,IF(J294&lt;&gt;"",J294,0)),IF(AND(Q294&lt;&gt;"",J294&lt;&gt;"",Q294=J294),Q294,X294)),0)),"")</f>
        <v/>
      </c>
      <c r="AX294" s="118" t="str">
        <f t="shared" si="85"/>
        <v/>
      </c>
      <c r="AY294" s="118" t="str">
        <f t="shared" si="86"/>
        <v/>
      </c>
      <c r="AZ294" s="118" t="str">
        <f t="shared" si="87"/>
        <v/>
      </c>
      <c r="BA294" s="118" t="str">
        <f t="shared" si="88"/>
        <v/>
      </c>
      <c r="BB294" s="118" t="str">
        <f t="shared" si="89"/>
        <v/>
      </c>
      <c r="BC294" s="118" t="str">
        <f t="shared" si="90"/>
        <v/>
      </c>
      <c r="BD294" s="118" t="str">
        <f t="shared" si="91"/>
        <v/>
      </c>
      <c r="BE294" s="118" t="str">
        <f t="shared" si="92"/>
        <v/>
      </c>
      <c r="BF294" s="118" t="str">
        <f t="shared" si="93"/>
        <v/>
      </c>
      <c r="BG294" s="120"/>
      <c r="BH294" s="120" t="str">
        <f t="shared" si="94"/>
        <v/>
      </c>
      <c r="BI294" s="120" t="str">
        <f t="shared" si="95"/>
        <v/>
      </c>
      <c r="BJ294" s="121"/>
      <c r="BK294" s="120" t="str">
        <f t="shared" si="96"/>
        <v/>
      </c>
      <c r="BL294" s="120" t="str">
        <f t="shared" si="97"/>
        <v/>
      </c>
      <c r="BM294" s="120" t="str">
        <f t="shared" si="98"/>
        <v/>
      </c>
      <c r="BN294" s="120" t="str">
        <f t="shared" si="99"/>
        <v/>
      </c>
      <c r="BO294" s="120" t="str">
        <f t="shared" si="100"/>
        <v/>
      </c>
      <c r="BP294" s="120" t="str">
        <f t="shared" si="101"/>
        <v/>
      </c>
      <c r="BQ294" s="98"/>
      <c r="BR294" s="98"/>
      <c r="BS294" s="98"/>
      <c r="BT294" s="98"/>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row>
    <row r="295" spans="1:97" s="4" customFormat="1" ht="18.75" customHeight="1" x14ac:dyDescent="0.2">
      <c r="A295" s="3">
        <f t="shared" si="102"/>
        <v>283</v>
      </c>
      <c r="B295" s="263"/>
      <c r="C295" s="263"/>
      <c r="D295" s="263"/>
      <c r="E295" s="259"/>
      <c r="F295" s="259"/>
      <c r="G295" s="43"/>
      <c r="H295" s="264"/>
      <c r="I295" s="261"/>
      <c r="J295" s="106"/>
      <c r="K295" s="247"/>
      <c r="L295" s="247"/>
      <c r="M295" s="247"/>
      <c r="N295" s="248" t="str">
        <f>IF(AND(K295&lt;&gt;"",L295&lt;&gt;"",J295&lt;&gt;""),ROUND(MIN(IF(OR(J295="OZZ",J295="ZZ"),5000,17300),TRUNC(0.75*(SUMIF($D$12:$D295,$D295,K$12:K295)+SUMIF($D$12:$D295,$D295,L$12:L295)),2)) - SUMIF($D$12:$D294,$D295,N$12:N294),2),"")</f>
        <v/>
      </c>
      <c r="O295" s="249" t="str">
        <f>IF(AND(K295&lt;&gt;"",L295&lt;&gt;"",M295&lt;&gt;"",J295&lt;&gt;"",AH295&lt;&gt;""),IF(OR(J295="OZZ",J295="ZZ"),ROUND(0-SUMIF($D$12:$D294,$D295,O$12:O294),2),IF(M295=0,0,ROUND(MIN(MIN(17300,TRUNC(0.75*(SUMIF($D$12:$D$2012,$D295,K$12:K$2012)+SUMIF($D$12:$D$2012,$D295,L$12:L$2012)),2)+SUMIF($D$12:$D295,$D295,AH$12:AH295))-SUMIF($D$12:$D294,$D295,O$12:O294)-SUMIF($D$12:$D$2012,$D295,N$12:N$2012),AH295),2))),"")</f>
        <v/>
      </c>
      <c r="P295" s="250" t="str">
        <f>IF(J295&lt;&gt;"",1000 - SUMIF($D$12:$D294,$D295,P$12:P294),"")</f>
        <v/>
      </c>
      <c r="Q295" s="106"/>
      <c r="R295" s="247"/>
      <c r="S295" s="247"/>
      <c r="T295" s="247"/>
      <c r="U295" s="248" t="str">
        <f>IF(AND(R295&lt;&gt;"",S295&lt;&gt;"",Q295&lt;&gt;""),ROUND(MIN(IF(OR(Q295="OZZ",Q295="ZZ"),5000,17300),TRUNC(0.75*(SUMIF($D$12:$D295,$D295,R$12:R295)+SUMIF($D$12:$D295,$D295,S$12:S295)),2)) - SUMIF($D$12:$D294,$D295,U$12:U294),2),"")</f>
        <v/>
      </c>
      <c r="V295" s="248" t="str">
        <f>IF(AND(R295&lt;&gt;"",S295&lt;&gt;"",T295&lt;&gt;"",Q295&lt;&gt;"",AL295&lt;&gt;""),IF(OR(Q295="OZZ",Q295="ZZ"),ROUND(0-SUMIF($D$12:$D294,$D295,V$12:V294),2),IF(T295=0,0,ROUND(MIN(MIN(17300,TRUNC(0.75*(SUMIF($D$12:$D$2012,$D295,R$12:R$2012)+SUMIF($D$12:$D$2012,$D295,S$12:S$2012)),2)+SUMIF($D$12:$D295,$D295,AL$12:AL295))-SUMIF($D$12:$D294,$D295,V$12:V294)-SUMIF($D$12:$D$2012,$D295,U$12:U$2012),AL295),2))),"")</f>
        <v/>
      </c>
      <c r="W295" s="250" t="str">
        <f>IF(Q295&lt;&gt;"",1000 - SUMIF($D$12:$D294,$D295,W$12:W294),"")</f>
        <v/>
      </c>
      <c r="X295" s="106"/>
      <c r="Y295" s="247"/>
      <c r="Z295" s="247"/>
      <c r="AA295" s="247"/>
      <c r="AB295" s="248" t="str">
        <f>IF(AND(Y295&lt;&gt;"",Z295&lt;&gt;"",X295&lt;&gt;""),ROUND(MIN(IF(OR(X295="OZZ",X295="ZZ"),5000,17300),TRUNC(0.75*(SUMIF($D$12:$D295,$D295,Y$12:Y295)+SUMIF($D$12:$D295,$D295,Z$12:Z295)),2)) - SUMIF($D$12:$D294,$D295,AB$12:AB294),2),"")</f>
        <v/>
      </c>
      <c r="AC295" s="251" t="str">
        <f>IF(AND(Y295&lt;&gt;"",Z295&lt;&gt;"",AA295&lt;&gt;"",X295&lt;&gt;"",AP295&lt;&gt;""),IF(OR(X295="OZZ",X295="ZZ"),ROUND(0-SUMIF($D$12:$D294,$D295,AC$12:AC294),2),IF(AA295=0,0,ROUND(MIN(MIN(17300,TRUNC(0.75*(SUMIF($D$12:$D$2012,$D295,Y$12:Y$2012)+SUMIF($D$12:$D$2012,$D295,Z$12:Z$2012)),2)+SUMIF($D$12:$D295,$D295,AP$12:AP295))-SUMIF($D$12:$D294,$D295,AC$12:AC294)-SUMIF($D$12:$D$2012,$D295,AB$12:AB$2012),AP295),2))),"")</f>
        <v/>
      </c>
      <c r="AD295" s="250" t="str">
        <f>IF(X295&lt;&gt;"",1000 - SUMIF($D$12:$D294,$D295,AD$12:AD294),"")</f>
        <v/>
      </c>
      <c r="AE295" s="252"/>
      <c r="AF295" s="253"/>
      <c r="AG295" s="254"/>
      <c r="AH295" s="255" t="str">
        <f t="shared" si="103"/>
        <v/>
      </c>
      <c r="AI295" s="256"/>
      <c r="AJ295" s="253"/>
      <c r="AK295" s="254"/>
      <c r="AL295" s="255" t="str">
        <f t="shared" si="104"/>
        <v/>
      </c>
      <c r="AM295" s="256"/>
      <c r="AN295" s="253"/>
      <c r="AO295" s="254"/>
      <c r="AP295" s="255" t="str">
        <f t="shared" si="84"/>
        <v/>
      </c>
      <c r="AQ295" s="116"/>
      <c r="AR295" s="116"/>
      <c r="AS295" s="117"/>
      <c r="AT295" s="118"/>
      <c r="AU295" s="119" t="str">
        <f>IF(D295&lt;&gt; "", IF(COUNTIF($D$12:$D295,$D295)&gt;1,0,IF(SUM(N295,U295,AB295)&gt;0,IF(AND(X295="",OR(Q295&lt;&gt;"",J295&lt;&gt;"")),IF(Q295&lt;&gt;"",Q295,IF(J295&lt;&gt;"",J295,0)),IF(AND(Q295&lt;&gt;"",J295&lt;&gt;"",Q295=J295),Q295,X295)),0)),"")</f>
        <v/>
      </c>
      <c r="AV295" s="119" t="str">
        <f>IF(D295&lt;&gt;"",IF(COUNTIF($D$12:$D295,$D295)&gt;1,0,IF(SUM(O295,V295,AC295)&gt;0,IF(AND(X295="",OR(Q295&lt;&gt;"",J295&lt;&gt;"")),IF(Q295&lt;&gt;"",Q295,IF(J295&lt;&gt;"",J295,0)),IF(AND(Q295&lt;&gt;"",J295&lt;&gt;"",Q295=J295),Q295,X295)),0)),"")</f>
        <v/>
      </c>
      <c r="AW295" s="119" t="str">
        <f>IF(D295&lt;&gt;"",IF(COUNTIF($D$12:$D295,$D295)&gt;1,0,IF(SUM(P295,W295,AD295)&gt;0,IF(AND(X295="",OR(Q295&lt;&gt;"",J295&lt;&gt;"")),IF(Q295&lt;&gt;"",Q295,IF(J295&lt;&gt;"",J295,0)),IF(AND(Q295&lt;&gt;"",J295&lt;&gt;"",Q295=J295),Q295,X295)),0)),"")</f>
        <v/>
      </c>
      <c r="AX295" s="118" t="str">
        <f t="shared" si="85"/>
        <v/>
      </c>
      <c r="AY295" s="118" t="str">
        <f t="shared" si="86"/>
        <v/>
      </c>
      <c r="AZ295" s="118" t="str">
        <f t="shared" si="87"/>
        <v/>
      </c>
      <c r="BA295" s="118" t="str">
        <f t="shared" si="88"/>
        <v/>
      </c>
      <c r="BB295" s="118" t="str">
        <f t="shared" si="89"/>
        <v/>
      </c>
      <c r="BC295" s="118" t="str">
        <f t="shared" si="90"/>
        <v/>
      </c>
      <c r="BD295" s="118" t="str">
        <f t="shared" si="91"/>
        <v/>
      </c>
      <c r="BE295" s="118" t="str">
        <f t="shared" si="92"/>
        <v/>
      </c>
      <c r="BF295" s="118" t="str">
        <f t="shared" si="93"/>
        <v/>
      </c>
      <c r="BG295" s="120"/>
      <c r="BH295" s="120" t="str">
        <f t="shared" si="94"/>
        <v/>
      </c>
      <c r="BI295" s="120" t="str">
        <f t="shared" si="95"/>
        <v/>
      </c>
      <c r="BJ295" s="121"/>
      <c r="BK295" s="120" t="str">
        <f t="shared" si="96"/>
        <v/>
      </c>
      <c r="BL295" s="120" t="str">
        <f t="shared" si="97"/>
        <v/>
      </c>
      <c r="BM295" s="120" t="str">
        <f t="shared" si="98"/>
        <v/>
      </c>
      <c r="BN295" s="120" t="str">
        <f t="shared" si="99"/>
        <v/>
      </c>
      <c r="BO295" s="120" t="str">
        <f t="shared" si="100"/>
        <v/>
      </c>
      <c r="BP295" s="120" t="str">
        <f t="shared" si="101"/>
        <v/>
      </c>
      <c r="BQ295" s="98"/>
      <c r="BR295" s="98"/>
      <c r="BS295" s="98"/>
      <c r="BT295" s="98"/>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row>
    <row r="296" spans="1:97" s="4" customFormat="1" ht="18.75" customHeight="1" x14ac:dyDescent="0.2">
      <c r="A296" s="3">
        <f t="shared" si="102"/>
        <v>284</v>
      </c>
      <c r="B296" s="263"/>
      <c r="C296" s="263"/>
      <c r="D296" s="263"/>
      <c r="E296" s="259"/>
      <c r="F296" s="259"/>
      <c r="G296" s="43"/>
      <c r="H296" s="264"/>
      <c r="I296" s="261"/>
      <c r="J296" s="106"/>
      <c r="K296" s="247"/>
      <c r="L296" s="247"/>
      <c r="M296" s="247"/>
      <c r="N296" s="248" t="str">
        <f>IF(AND(K296&lt;&gt;"",L296&lt;&gt;"",J296&lt;&gt;""),ROUND(MIN(IF(OR(J296="OZZ",J296="ZZ"),5000,17300),TRUNC(0.75*(SUMIF($D$12:$D296,$D296,K$12:K296)+SUMIF($D$12:$D296,$D296,L$12:L296)),2)) - SUMIF($D$12:$D295,$D296,N$12:N295),2),"")</f>
        <v/>
      </c>
      <c r="O296" s="249" t="str">
        <f>IF(AND(K296&lt;&gt;"",L296&lt;&gt;"",M296&lt;&gt;"",J296&lt;&gt;"",AH296&lt;&gt;""),IF(OR(J296="OZZ",J296="ZZ"),ROUND(0-SUMIF($D$12:$D295,$D296,O$12:O295),2),IF(M296=0,0,ROUND(MIN(MIN(17300,TRUNC(0.75*(SUMIF($D$12:$D$2012,$D296,K$12:K$2012)+SUMIF($D$12:$D$2012,$D296,L$12:L$2012)),2)+SUMIF($D$12:$D296,$D296,AH$12:AH296))-SUMIF($D$12:$D295,$D296,O$12:O295)-SUMIF($D$12:$D$2012,$D296,N$12:N$2012),AH296),2))),"")</f>
        <v/>
      </c>
      <c r="P296" s="250" t="str">
        <f>IF(J296&lt;&gt;"",1000 - SUMIF($D$12:$D295,$D296,P$12:P295),"")</f>
        <v/>
      </c>
      <c r="Q296" s="106"/>
      <c r="R296" s="247"/>
      <c r="S296" s="247"/>
      <c r="T296" s="247"/>
      <c r="U296" s="248" t="str">
        <f>IF(AND(R296&lt;&gt;"",S296&lt;&gt;"",Q296&lt;&gt;""),ROUND(MIN(IF(OR(Q296="OZZ",Q296="ZZ"),5000,17300),TRUNC(0.75*(SUMIF($D$12:$D296,$D296,R$12:R296)+SUMIF($D$12:$D296,$D296,S$12:S296)),2)) - SUMIF($D$12:$D295,$D296,U$12:U295),2),"")</f>
        <v/>
      </c>
      <c r="V296" s="248" t="str">
        <f>IF(AND(R296&lt;&gt;"",S296&lt;&gt;"",T296&lt;&gt;"",Q296&lt;&gt;"",AL296&lt;&gt;""),IF(OR(Q296="OZZ",Q296="ZZ"),ROUND(0-SUMIF($D$12:$D295,$D296,V$12:V295),2),IF(T296=0,0,ROUND(MIN(MIN(17300,TRUNC(0.75*(SUMIF($D$12:$D$2012,$D296,R$12:R$2012)+SUMIF($D$12:$D$2012,$D296,S$12:S$2012)),2)+SUMIF($D$12:$D296,$D296,AL$12:AL296))-SUMIF($D$12:$D295,$D296,V$12:V295)-SUMIF($D$12:$D$2012,$D296,U$12:U$2012),AL296),2))),"")</f>
        <v/>
      </c>
      <c r="W296" s="250" t="str">
        <f>IF(Q296&lt;&gt;"",1000 - SUMIF($D$12:$D295,$D296,W$12:W295),"")</f>
        <v/>
      </c>
      <c r="X296" s="106"/>
      <c r="Y296" s="247"/>
      <c r="Z296" s="247"/>
      <c r="AA296" s="247"/>
      <c r="AB296" s="248" t="str">
        <f>IF(AND(Y296&lt;&gt;"",Z296&lt;&gt;"",X296&lt;&gt;""),ROUND(MIN(IF(OR(X296="OZZ",X296="ZZ"),5000,17300),TRUNC(0.75*(SUMIF($D$12:$D296,$D296,Y$12:Y296)+SUMIF($D$12:$D296,$D296,Z$12:Z296)),2)) - SUMIF($D$12:$D295,$D296,AB$12:AB295),2),"")</f>
        <v/>
      </c>
      <c r="AC296" s="251" t="str">
        <f>IF(AND(Y296&lt;&gt;"",Z296&lt;&gt;"",AA296&lt;&gt;"",X296&lt;&gt;"",AP296&lt;&gt;""),IF(OR(X296="OZZ",X296="ZZ"),ROUND(0-SUMIF($D$12:$D295,$D296,AC$12:AC295),2),IF(AA296=0,0,ROUND(MIN(MIN(17300,TRUNC(0.75*(SUMIF($D$12:$D$2012,$D296,Y$12:Y$2012)+SUMIF($D$12:$D$2012,$D296,Z$12:Z$2012)),2)+SUMIF($D$12:$D296,$D296,AP$12:AP296))-SUMIF($D$12:$D295,$D296,AC$12:AC295)-SUMIF($D$12:$D$2012,$D296,AB$12:AB$2012),AP296),2))),"")</f>
        <v/>
      </c>
      <c r="AD296" s="250" t="str">
        <f>IF(X296&lt;&gt;"",1000 - SUMIF($D$12:$D295,$D296,AD$12:AD295),"")</f>
        <v/>
      </c>
      <c r="AE296" s="252"/>
      <c r="AF296" s="253"/>
      <c r="AG296" s="254"/>
      <c r="AH296" s="255" t="str">
        <f t="shared" si="103"/>
        <v/>
      </c>
      <c r="AI296" s="256"/>
      <c r="AJ296" s="253"/>
      <c r="AK296" s="254"/>
      <c r="AL296" s="255" t="str">
        <f t="shared" si="104"/>
        <v/>
      </c>
      <c r="AM296" s="256"/>
      <c r="AN296" s="253"/>
      <c r="AO296" s="254"/>
      <c r="AP296" s="255" t="str">
        <f t="shared" si="84"/>
        <v/>
      </c>
      <c r="AQ296" s="116"/>
      <c r="AR296" s="116"/>
      <c r="AS296" s="117"/>
      <c r="AT296" s="118"/>
      <c r="AU296" s="119" t="str">
        <f>IF(D296&lt;&gt; "", IF(COUNTIF($D$12:$D296,$D296)&gt;1,0,IF(SUM(N296,U296,AB296)&gt;0,IF(AND(X296="",OR(Q296&lt;&gt;"",J296&lt;&gt;"")),IF(Q296&lt;&gt;"",Q296,IF(J296&lt;&gt;"",J296,0)),IF(AND(Q296&lt;&gt;"",J296&lt;&gt;"",Q296=J296),Q296,X296)),0)),"")</f>
        <v/>
      </c>
      <c r="AV296" s="119" t="str">
        <f>IF(D296&lt;&gt;"",IF(COUNTIF($D$12:$D296,$D296)&gt;1,0,IF(SUM(O296,V296,AC296)&gt;0,IF(AND(X296="",OR(Q296&lt;&gt;"",J296&lt;&gt;"")),IF(Q296&lt;&gt;"",Q296,IF(J296&lt;&gt;"",J296,0)),IF(AND(Q296&lt;&gt;"",J296&lt;&gt;"",Q296=J296),Q296,X296)),0)),"")</f>
        <v/>
      </c>
      <c r="AW296" s="119" t="str">
        <f>IF(D296&lt;&gt;"",IF(COUNTIF($D$12:$D296,$D296)&gt;1,0,IF(SUM(P296,W296,AD296)&gt;0,IF(AND(X296="",OR(Q296&lt;&gt;"",J296&lt;&gt;"")),IF(Q296&lt;&gt;"",Q296,IF(J296&lt;&gt;"",J296,0)),IF(AND(Q296&lt;&gt;"",J296&lt;&gt;"",Q296=J296),Q296,X296)),0)),"")</f>
        <v/>
      </c>
      <c r="AX296" s="118" t="str">
        <f t="shared" si="85"/>
        <v/>
      </c>
      <c r="AY296" s="118" t="str">
        <f t="shared" si="86"/>
        <v/>
      </c>
      <c r="AZ296" s="118" t="str">
        <f t="shared" si="87"/>
        <v/>
      </c>
      <c r="BA296" s="118" t="str">
        <f t="shared" si="88"/>
        <v/>
      </c>
      <c r="BB296" s="118" t="str">
        <f t="shared" si="89"/>
        <v/>
      </c>
      <c r="BC296" s="118" t="str">
        <f t="shared" si="90"/>
        <v/>
      </c>
      <c r="BD296" s="118" t="str">
        <f t="shared" si="91"/>
        <v/>
      </c>
      <c r="BE296" s="118" t="str">
        <f t="shared" si="92"/>
        <v/>
      </c>
      <c r="BF296" s="118" t="str">
        <f t="shared" si="93"/>
        <v/>
      </c>
      <c r="BG296" s="120"/>
      <c r="BH296" s="120" t="str">
        <f t="shared" si="94"/>
        <v/>
      </c>
      <c r="BI296" s="120" t="str">
        <f t="shared" si="95"/>
        <v/>
      </c>
      <c r="BJ296" s="121"/>
      <c r="BK296" s="120" t="str">
        <f t="shared" si="96"/>
        <v/>
      </c>
      <c r="BL296" s="120" t="str">
        <f t="shared" si="97"/>
        <v/>
      </c>
      <c r="BM296" s="120" t="str">
        <f t="shared" si="98"/>
        <v/>
      </c>
      <c r="BN296" s="120" t="str">
        <f t="shared" si="99"/>
        <v/>
      </c>
      <c r="BO296" s="120" t="str">
        <f t="shared" si="100"/>
        <v/>
      </c>
      <c r="BP296" s="120" t="str">
        <f t="shared" si="101"/>
        <v/>
      </c>
      <c r="BQ296" s="98"/>
      <c r="BR296" s="98"/>
      <c r="BS296" s="98"/>
      <c r="BT296" s="98"/>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row>
    <row r="297" spans="1:97" s="4" customFormat="1" ht="18.75" customHeight="1" x14ac:dyDescent="0.2">
      <c r="A297" s="3">
        <f t="shared" si="102"/>
        <v>285</v>
      </c>
      <c r="B297" s="263"/>
      <c r="C297" s="263"/>
      <c r="D297" s="263"/>
      <c r="E297" s="259"/>
      <c r="F297" s="259"/>
      <c r="G297" s="43"/>
      <c r="H297" s="264"/>
      <c r="I297" s="261"/>
      <c r="J297" s="106"/>
      <c r="K297" s="247"/>
      <c r="L297" s="247"/>
      <c r="M297" s="247"/>
      <c r="N297" s="248" t="str">
        <f>IF(AND(K297&lt;&gt;"",L297&lt;&gt;"",J297&lt;&gt;""),ROUND(MIN(IF(OR(J297="OZZ",J297="ZZ"),5000,17300),TRUNC(0.75*(SUMIF($D$12:$D297,$D297,K$12:K297)+SUMIF($D$12:$D297,$D297,L$12:L297)),2)) - SUMIF($D$12:$D296,$D297,N$12:N296),2),"")</f>
        <v/>
      </c>
      <c r="O297" s="249" t="str">
        <f>IF(AND(K297&lt;&gt;"",L297&lt;&gt;"",M297&lt;&gt;"",J297&lt;&gt;"",AH297&lt;&gt;""),IF(OR(J297="OZZ",J297="ZZ"),ROUND(0-SUMIF($D$12:$D296,$D297,O$12:O296),2),IF(M297=0,0,ROUND(MIN(MIN(17300,TRUNC(0.75*(SUMIF($D$12:$D$2012,$D297,K$12:K$2012)+SUMIF($D$12:$D$2012,$D297,L$12:L$2012)),2)+SUMIF($D$12:$D297,$D297,AH$12:AH297))-SUMIF($D$12:$D296,$D297,O$12:O296)-SUMIF($D$12:$D$2012,$D297,N$12:N$2012),AH297),2))),"")</f>
        <v/>
      </c>
      <c r="P297" s="250" t="str">
        <f>IF(J297&lt;&gt;"",1000 - SUMIF($D$12:$D296,$D297,P$12:P296),"")</f>
        <v/>
      </c>
      <c r="Q297" s="106"/>
      <c r="R297" s="247"/>
      <c r="S297" s="247"/>
      <c r="T297" s="247"/>
      <c r="U297" s="248" t="str">
        <f>IF(AND(R297&lt;&gt;"",S297&lt;&gt;"",Q297&lt;&gt;""),ROUND(MIN(IF(OR(Q297="OZZ",Q297="ZZ"),5000,17300),TRUNC(0.75*(SUMIF($D$12:$D297,$D297,R$12:R297)+SUMIF($D$12:$D297,$D297,S$12:S297)),2)) - SUMIF($D$12:$D296,$D297,U$12:U296),2),"")</f>
        <v/>
      </c>
      <c r="V297" s="248" t="str">
        <f>IF(AND(R297&lt;&gt;"",S297&lt;&gt;"",T297&lt;&gt;"",Q297&lt;&gt;"",AL297&lt;&gt;""),IF(OR(Q297="OZZ",Q297="ZZ"),ROUND(0-SUMIF($D$12:$D296,$D297,V$12:V296),2),IF(T297=0,0,ROUND(MIN(MIN(17300,TRUNC(0.75*(SUMIF($D$12:$D$2012,$D297,R$12:R$2012)+SUMIF($D$12:$D$2012,$D297,S$12:S$2012)),2)+SUMIF($D$12:$D297,$D297,AL$12:AL297))-SUMIF($D$12:$D296,$D297,V$12:V296)-SUMIF($D$12:$D$2012,$D297,U$12:U$2012),AL297),2))),"")</f>
        <v/>
      </c>
      <c r="W297" s="250" t="str">
        <f>IF(Q297&lt;&gt;"",1000 - SUMIF($D$12:$D296,$D297,W$12:W296),"")</f>
        <v/>
      </c>
      <c r="X297" s="106"/>
      <c r="Y297" s="247"/>
      <c r="Z297" s="247"/>
      <c r="AA297" s="247"/>
      <c r="AB297" s="248" t="str">
        <f>IF(AND(Y297&lt;&gt;"",Z297&lt;&gt;"",X297&lt;&gt;""),ROUND(MIN(IF(OR(X297="OZZ",X297="ZZ"),5000,17300),TRUNC(0.75*(SUMIF($D$12:$D297,$D297,Y$12:Y297)+SUMIF($D$12:$D297,$D297,Z$12:Z297)),2)) - SUMIF($D$12:$D296,$D297,AB$12:AB296),2),"")</f>
        <v/>
      </c>
      <c r="AC297" s="251" t="str">
        <f>IF(AND(Y297&lt;&gt;"",Z297&lt;&gt;"",AA297&lt;&gt;"",X297&lt;&gt;"",AP297&lt;&gt;""),IF(OR(X297="OZZ",X297="ZZ"),ROUND(0-SUMIF($D$12:$D296,$D297,AC$12:AC296),2),IF(AA297=0,0,ROUND(MIN(MIN(17300,TRUNC(0.75*(SUMIF($D$12:$D$2012,$D297,Y$12:Y$2012)+SUMIF($D$12:$D$2012,$D297,Z$12:Z$2012)),2)+SUMIF($D$12:$D297,$D297,AP$12:AP297))-SUMIF($D$12:$D296,$D297,AC$12:AC296)-SUMIF($D$12:$D$2012,$D297,AB$12:AB$2012),AP297),2))),"")</f>
        <v/>
      </c>
      <c r="AD297" s="250" t="str">
        <f>IF(X297&lt;&gt;"",1000 - SUMIF($D$12:$D296,$D297,AD$12:AD296),"")</f>
        <v/>
      </c>
      <c r="AE297" s="252"/>
      <c r="AF297" s="253"/>
      <c r="AG297" s="254"/>
      <c r="AH297" s="255" t="str">
        <f t="shared" si="103"/>
        <v/>
      </c>
      <c r="AI297" s="256"/>
      <c r="AJ297" s="253"/>
      <c r="AK297" s="254"/>
      <c r="AL297" s="255" t="str">
        <f t="shared" si="104"/>
        <v/>
      </c>
      <c r="AM297" s="256"/>
      <c r="AN297" s="253"/>
      <c r="AO297" s="254"/>
      <c r="AP297" s="255" t="str">
        <f t="shared" si="84"/>
        <v/>
      </c>
      <c r="AQ297" s="116"/>
      <c r="AR297" s="116"/>
      <c r="AS297" s="117"/>
      <c r="AT297" s="118"/>
      <c r="AU297" s="119" t="str">
        <f>IF(D297&lt;&gt; "", IF(COUNTIF($D$12:$D297,$D297)&gt;1,0,IF(SUM(N297,U297,AB297)&gt;0,IF(AND(X297="",OR(Q297&lt;&gt;"",J297&lt;&gt;"")),IF(Q297&lt;&gt;"",Q297,IF(J297&lt;&gt;"",J297,0)),IF(AND(Q297&lt;&gt;"",J297&lt;&gt;"",Q297=J297),Q297,X297)),0)),"")</f>
        <v/>
      </c>
      <c r="AV297" s="119" t="str">
        <f>IF(D297&lt;&gt;"",IF(COUNTIF($D$12:$D297,$D297)&gt;1,0,IF(SUM(O297,V297,AC297)&gt;0,IF(AND(X297="",OR(Q297&lt;&gt;"",J297&lt;&gt;"")),IF(Q297&lt;&gt;"",Q297,IF(J297&lt;&gt;"",J297,0)),IF(AND(Q297&lt;&gt;"",J297&lt;&gt;"",Q297=J297),Q297,X297)),0)),"")</f>
        <v/>
      </c>
      <c r="AW297" s="119" t="str">
        <f>IF(D297&lt;&gt;"",IF(COUNTIF($D$12:$D297,$D297)&gt;1,0,IF(SUM(P297,W297,AD297)&gt;0,IF(AND(X297="",OR(Q297&lt;&gt;"",J297&lt;&gt;"")),IF(Q297&lt;&gt;"",Q297,IF(J297&lt;&gt;"",J297,0)),IF(AND(Q297&lt;&gt;"",J297&lt;&gt;"",Q297=J297),Q297,X297)),0)),"")</f>
        <v/>
      </c>
      <c r="AX297" s="118" t="str">
        <f t="shared" si="85"/>
        <v/>
      </c>
      <c r="AY297" s="118" t="str">
        <f t="shared" si="86"/>
        <v/>
      </c>
      <c r="AZ297" s="118" t="str">
        <f t="shared" si="87"/>
        <v/>
      </c>
      <c r="BA297" s="118" t="str">
        <f t="shared" si="88"/>
        <v/>
      </c>
      <c r="BB297" s="118" t="str">
        <f t="shared" si="89"/>
        <v/>
      </c>
      <c r="BC297" s="118" t="str">
        <f t="shared" si="90"/>
        <v/>
      </c>
      <c r="BD297" s="118" t="str">
        <f t="shared" si="91"/>
        <v/>
      </c>
      <c r="BE297" s="118" t="str">
        <f t="shared" si="92"/>
        <v/>
      </c>
      <c r="BF297" s="118" t="str">
        <f t="shared" si="93"/>
        <v/>
      </c>
      <c r="BG297" s="120"/>
      <c r="BH297" s="120" t="str">
        <f t="shared" si="94"/>
        <v/>
      </c>
      <c r="BI297" s="120" t="str">
        <f t="shared" si="95"/>
        <v/>
      </c>
      <c r="BJ297" s="121"/>
      <c r="BK297" s="120" t="str">
        <f t="shared" si="96"/>
        <v/>
      </c>
      <c r="BL297" s="120" t="str">
        <f t="shared" si="97"/>
        <v/>
      </c>
      <c r="BM297" s="120" t="str">
        <f t="shared" si="98"/>
        <v/>
      </c>
      <c r="BN297" s="120" t="str">
        <f t="shared" si="99"/>
        <v/>
      </c>
      <c r="BO297" s="120" t="str">
        <f t="shared" si="100"/>
        <v/>
      </c>
      <c r="BP297" s="120" t="str">
        <f t="shared" si="101"/>
        <v/>
      </c>
      <c r="BQ297" s="98"/>
      <c r="BR297" s="98"/>
      <c r="BS297" s="98"/>
      <c r="BT297" s="98"/>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row>
    <row r="298" spans="1:97" s="4" customFormat="1" ht="18.75" customHeight="1" x14ac:dyDescent="0.2">
      <c r="A298" s="3">
        <f t="shared" si="102"/>
        <v>286</v>
      </c>
      <c r="B298" s="263"/>
      <c r="C298" s="263"/>
      <c r="D298" s="263"/>
      <c r="E298" s="259"/>
      <c r="F298" s="259"/>
      <c r="G298" s="43"/>
      <c r="H298" s="264"/>
      <c r="I298" s="261"/>
      <c r="J298" s="106"/>
      <c r="K298" s="247"/>
      <c r="L298" s="247"/>
      <c r="M298" s="247"/>
      <c r="N298" s="248" t="str">
        <f>IF(AND(K298&lt;&gt;"",L298&lt;&gt;"",J298&lt;&gt;""),ROUND(MIN(IF(OR(J298="OZZ",J298="ZZ"),5000,17300),TRUNC(0.75*(SUMIF($D$12:$D298,$D298,K$12:K298)+SUMIF($D$12:$D298,$D298,L$12:L298)),2)) - SUMIF($D$12:$D297,$D298,N$12:N297),2),"")</f>
        <v/>
      </c>
      <c r="O298" s="249" t="str">
        <f>IF(AND(K298&lt;&gt;"",L298&lt;&gt;"",M298&lt;&gt;"",J298&lt;&gt;"",AH298&lt;&gt;""),IF(OR(J298="OZZ",J298="ZZ"),ROUND(0-SUMIF($D$12:$D297,$D298,O$12:O297),2),IF(M298=0,0,ROUND(MIN(MIN(17300,TRUNC(0.75*(SUMIF($D$12:$D$2012,$D298,K$12:K$2012)+SUMIF($D$12:$D$2012,$D298,L$12:L$2012)),2)+SUMIF($D$12:$D298,$D298,AH$12:AH298))-SUMIF($D$12:$D297,$D298,O$12:O297)-SUMIF($D$12:$D$2012,$D298,N$12:N$2012),AH298),2))),"")</f>
        <v/>
      </c>
      <c r="P298" s="250" t="str">
        <f>IF(J298&lt;&gt;"",1000 - SUMIF($D$12:$D297,$D298,P$12:P297),"")</f>
        <v/>
      </c>
      <c r="Q298" s="106"/>
      <c r="R298" s="247"/>
      <c r="S298" s="247"/>
      <c r="T298" s="247"/>
      <c r="U298" s="248" t="str">
        <f>IF(AND(R298&lt;&gt;"",S298&lt;&gt;"",Q298&lt;&gt;""),ROUND(MIN(IF(OR(Q298="OZZ",Q298="ZZ"),5000,17300),TRUNC(0.75*(SUMIF($D$12:$D298,$D298,R$12:R298)+SUMIF($D$12:$D298,$D298,S$12:S298)),2)) - SUMIF($D$12:$D297,$D298,U$12:U297),2),"")</f>
        <v/>
      </c>
      <c r="V298" s="248" t="str">
        <f>IF(AND(R298&lt;&gt;"",S298&lt;&gt;"",T298&lt;&gt;"",Q298&lt;&gt;"",AL298&lt;&gt;""),IF(OR(Q298="OZZ",Q298="ZZ"),ROUND(0-SUMIF($D$12:$D297,$D298,V$12:V297),2),IF(T298=0,0,ROUND(MIN(MIN(17300,TRUNC(0.75*(SUMIF($D$12:$D$2012,$D298,R$12:R$2012)+SUMIF($D$12:$D$2012,$D298,S$12:S$2012)),2)+SUMIF($D$12:$D298,$D298,AL$12:AL298))-SUMIF($D$12:$D297,$D298,V$12:V297)-SUMIF($D$12:$D$2012,$D298,U$12:U$2012),AL298),2))),"")</f>
        <v/>
      </c>
      <c r="W298" s="250" t="str">
        <f>IF(Q298&lt;&gt;"",1000 - SUMIF($D$12:$D297,$D298,W$12:W297),"")</f>
        <v/>
      </c>
      <c r="X298" s="106"/>
      <c r="Y298" s="247"/>
      <c r="Z298" s="247"/>
      <c r="AA298" s="247"/>
      <c r="AB298" s="248" t="str">
        <f>IF(AND(Y298&lt;&gt;"",Z298&lt;&gt;"",X298&lt;&gt;""),ROUND(MIN(IF(OR(X298="OZZ",X298="ZZ"),5000,17300),TRUNC(0.75*(SUMIF($D$12:$D298,$D298,Y$12:Y298)+SUMIF($D$12:$D298,$D298,Z$12:Z298)),2)) - SUMIF($D$12:$D297,$D298,AB$12:AB297),2),"")</f>
        <v/>
      </c>
      <c r="AC298" s="251" t="str">
        <f>IF(AND(Y298&lt;&gt;"",Z298&lt;&gt;"",AA298&lt;&gt;"",X298&lt;&gt;"",AP298&lt;&gt;""),IF(OR(X298="OZZ",X298="ZZ"),ROUND(0-SUMIF($D$12:$D297,$D298,AC$12:AC297),2),IF(AA298=0,0,ROUND(MIN(MIN(17300,TRUNC(0.75*(SUMIF($D$12:$D$2012,$D298,Y$12:Y$2012)+SUMIF($D$12:$D$2012,$D298,Z$12:Z$2012)),2)+SUMIF($D$12:$D298,$D298,AP$12:AP298))-SUMIF($D$12:$D297,$D298,AC$12:AC297)-SUMIF($D$12:$D$2012,$D298,AB$12:AB$2012),AP298),2))),"")</f>
        <v/>
      </c>
      <c r="AD298" s="250" t="str">
        <f>IF(X298&lt;&gt;"",1000 - SUMIF($D$12:$D297,$D298,AD$12:AD297),"")</f>
        <v/>
      </c>
      <c r="AE298" s="252"/>
      <c r="AF298" s="253"/>
      <c r="AG298" s="254"/>
      <c r="AH298" s="255" t="str">
        <f t="shared" si="103"/>
        <v/>
      </c>
      <c r="AI298" s="256"/>
      <c r="AJ298" s="253"/>
      <c r="AK298" s="254"/>
      <c r="AL298" s="255" t="str">
        <f t="shared" si="104"/>
        <v/>
      </c>
      <c r="AM298" s="256"/>
      <c r="AN298" s="253"/>
      <c r="AO298" s="254"/>
      <c r="AP298" s="255" t="str">
        <f t="shared" si="84"/>
        <v/>
      </c>
      <c r="AQ298" s="116"/>
      <c r="AR298" s="116"/>
      <c r="AS298" s="117"/>
      <c r="AT298" s="118"/>
      <c r="AU298" s="119" t="str">
        <f>IF(D298&lt;&gt; "", IF(COUNTIF($D$12:$D298,$D298)&gt;1,0,IF(SUM(N298,U298,AB298)&gt;0,IF(AND(X298="",OR(Q298&lt;&gt;"",J298&lt;&gt;"")),IF(Q298&lt;&gt;"",Q298,IF(J298&lt;&gt;"",J298,0)),IF(AND(Q298&lt;&gt;"",J298&lt;&gt;"",Q298=J298),Q298,X298)),0)),"")</f>
        <v/>
      </c>
      <c r="AV298" s="119" t="str">
        <f>IF(D298&lt;&gt;"",IF(COUNTIF($D$12:$D298,$D298)&gt;1,0,IF(SUM(O298,V298,AC298)&gt;0,IF(AND(X298="",OR(Q298&lt;&gt;"",J298&lt;&gt;"")),IF(Q298&lt;&gt;"",Q298,IF(J298&lt;&gt;"",J298,0)),IF(AND(Q298&lt;&gt;"",J298&lt;&gt;"",Q298=J298),Q298,X298)),0)),"")</f>
        <v/>
      </c>
      <c r="AW298" s="119" t="str">
        <f>IF(D298&lt;&gt;"",IF(COUNTIF($D$12:$D298,$D298)&gt;1,0,IF(SUM(P298,W298,AD298)&gt;0,IF(AND(X298="",OR(Q298&lt;&gt;"",J298&lt;&gt;"")),IF(Q298&lt;&gt;"",Q298,IF(J298&lt;&gt;"",J298,0)),IF(AND(Q298&lt;&gt;"",J298&lt;&gt;"",Q298=J298),Q298,X298)),0)),"")</f>
        <v/>
      </c>
      <c r="AX298" s="118" t="str">
        <f t="shared" si="85"/>
        <v/>
      </c>
      <c r="AY298" s="118" t="str">
        <f t="shared" si="86"/>
        <v/>
      </c>
      <c r="AZ298" s="118" t="str">
        <f t="shared" si="87"/>
        <v/>
      </c>
      <c r="BA298" s="118" t="str">
        <f t="shared" si="88"/>
        <v/>
      </c>
      <c r="BB298" s="118" t="str">
        <f t="shared" si="89"/>
        <v/>
      </c>
      <c r="BC298" s="118" t="str">
        <f t="shared" si="90"/>
        <v/>
      </c>
      <c r="BD298" s="118" t="str">
        <f t="shared" si="91"/>
        <v/>
      </c>
      <c r="BE298" s="118" t="str">
        <f t="shared" si="92"/>
        <v/>
      </c>
      <c r="BF298" s="118" t="str">
        <f t="shared" si="93"/>
        <v/>
      </c>
      <c r="BG298" s="120"/>
      <c r="BH298" s="120" t="str">
        <f t="shared" si="94"/>
        <v/>
      </c>
      <c r="BI298" s="120" t="str">
        <f t="shared" si="95"/>
        <v/>
      </c>
      <c r="BJ298" s="121"/>
      <c r="BK298" s="120" t="str">
        <f t="shared" si="96"/>
        <v/>
      </c>
      <c r="BL298" s="120" t="str">
        <f t="shared" si="97"/>
        <v/>
      </c>
      <c r="BM298" s="120" t="str">
        <f t="shared" si="98"/>
        <v/>
      </c>
      <c r="BN298" s="120" t="str">
        <f t="shared" si="99"/>
        <v/>
      </c>
      <c r="BO298" s="120" t="str">
        <f t="shared" si="100"/>
        <v/>
      </c>
      <c r="BP298" s="120" t="str">
        <f t="shared" si="101"/>
        <v/>
      </c>
      <c r="BQ298" s="98"/>
      <c r="BR298" s="98"/>
      <c r="BS298" s="98"/>
      <c r="BT298" s="98"/>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row>
    <row r="299" spans="1:97" s="4" customFormat="1" ht="18.75" customHeight="1" x14ac:dyDescent="0.2">
      <c r="A299" s="3">
        <f t="shared" si="102"/>
        <v>287</v>
      </c>
      <c r="B299" s="263"/>
      <c r="C299" s="263"/>
      <c r="D299" s="263"/>
      <c r="E299" s="259"/>
      <c r="F299" s="259"/>
      <c r="G299" s="43"/>
      <c r="H299" s="264"/>
      <c r="I299" s="261"/>
      <c r="J299" s="106"/>
      <c r="K299" s="247"/>
      <c r="L299" s="247"/>
      <c r="M299" s="247"/>
      <c r="N299" s="248" t="str">
        <f>IF(AND(K299&lt;&gt;"",L299&lt;&gt;"",J299&lt;&gt;""),ROUND(MIN(IF(OR(J299="OZZ",J299="ZZ"),5000,17300),TRUNC(0.75*(SUMIF($D$12:$D299,$D299,K$12:K299)+SUMIF($D$12:$D299,$D299,L$12:L299)),2)) - SUMIF($D$12:$D298,$D299,N$12:N298),2),"")</f>
        <v/>
      </c>
      <c r="O299" s="249" t="str">
        <f>IF(AND(K299&lt;&gt;"",L299&lt;&gt;"",M299&lt;&gt;"",J299&lt;&gt;"",AH299&lt;&gt;""),IF(OR(J299="OZZ",J299="ZZ"),ROUND(0-SUMIF($D$12:$D298,$D299,O$12:O298),2),IF(M299=0,0,ROUND(MIN(MIN(17300,TRUNC(0.75*(SUMIF($D$12:$D$2012,$D299,K$12:K$2012)+SUMIF($D$12:$D$2012,$D299,L$12:L$2012)),2)+SUMIF($D$12:$D299,$D299,AH$12:AH299))-SUMIF($D$12:$D298,$D299,O$12:O298)-SUMIF($D$12:$D$2012,$D299,N$12:N$2012),AH299),2))),"")</f>
        <v/>
      </c>
      <c r="P299" s="250" t="str">
        <f>IF(J299&lt;&gt;"",1000 - SUMIF($D$12:$D298,$D299,P$12:P298),"")</f>
        <v/>
      </c>
      <c r="Q299" s="106"/>
      <c r="R299" s="247"/>
      <c r="S299" s="247"/>
      <c r="T299" s="247"/>
      <c r="U299" s="248" t="str">
        <f>IF(AND(R299&lt;&gt;"",S299&lt;&gt;"",Q299&lt;&gt;""),ROUND(MIN(IF(OR(Q299="OZZ",Q299="ZZ"),5000,17300),TRUNC(0.75*(SUMIF($D$12:$D299,$D299,R$12:R299)+SUMIF($D$12:$D299,$D299,S$12:S299)),2)) - SUMIF($D$12:$D298,$D299,U$12:U298),2),"")</f>
        <v/>
      </c>
      <c r="V299" s="248" t="str">
        <f>IF(AND(R299&lt;&gt;"",S299&lt;&gt;"",T299&lt;&gt;"",Q299&lt;&gt;"",AL299&lt;&gt;""),IF(OR(Q299="OZZ",Q299="ZZ"),ROUND(0-SUMIF($D$12:$D298,$D299,V$12:V298),2),IF(T299=0,0,ROUND(MIN(MIN(17300,TRUNC(0.75*(SUMIF($D$12:$D$2012,$D299,R$12:R$2012)+SUMIF($D$12:$D$2012,$D299,S$12:S$2012)),2)+SUMIF($D$12:$D299,$D299,AL$12:AL299))-SUMIF($D$12:$D298,$D299,V$12:V298)-SUMIF($D$12:$D$2012,$D299,U$12:U$2012),AL299),2))),"")</f>
        <v/>
      </c>
      <c r="W299" s="250" t="str">
        <f>IF(Q299&lt;&gt;"",1000 - SUMIF($D$12:$D298,$D299,W$12:W298),"")</f>
        <v/>
      </c>
      <c r="X299" s="106"/>
      <c r="Y299" s="247"/>
      <c r="Z299" s="247"/>
      <c r="AA299" s="247"/>
      <c r="AB299" s="248" t="str">
        <f>IF(AND(Y299&lt;&gt;"",Z299&lt;&gt;"",X299&lt;&gt;""),ROUND(MIN(IF(OR(X299="OZZ",X299="ZZ"),5000,17300),TRUNC(0.75*(SUMIF($D$12:$D299,$D299,Y$12:Y299)+SUMIF($D$12:$D299,$D299,Z$12:Z299)),2)) - SUMIF($D$12:$D298,$D299,AB$12:AB298),2),"")</f>
        <v/>
      </c>
      <c r="AC299" s="251" t="str">
        <f>IF(AND(Y299&lt;&gt;"",Z299&lt;&gt;"",AA299&lt;&gt;"",X299&lt;&gt;"",AP299&lt;&gt;""),IF(OR(X299="OZZ",X299="ZZ"),ROUND(0-SUMIF($D$12:$D298,$D299,AC$12:AC298),2),IF(AA299=0,0,ROUND(MIN(MIN(17300,TRUNC(0.75*(SUMIF($D$12:$D$2012,$D299,Y$12:Y$2012)+SUMIF($D$12:$D$2012,$D299,Z$12:Z$2012)),2)+SUMIF($D$12:$D299,$D299,AP$12:AP299))-SUMIF($D$12:$D298,$D299,AC$12:AC298)-SUMIF($D$12:$D$2012,$D299,AB$12:AB$2012),AP299),2))),"")</f>
        <v/>
      </c>
      <c r="AD299" s="250" t="str">
        <f>IF(X299&lt;&gt;"",1000 - SUMIF($D$12:$D298,$D299,AD$12:AD298),"")</f>
        <v/>
      </c>
      <c r="AE299" s="252"/>
      <c r="AF299" s="253"/>
      <c r="AG299" s="254"/>
      <c r="AH299" s="255" t="str">
        <f t="shared" si="103"/>
        <v/>
      </c>
      <c r="AI299" s="256"/>
      <c r="AJ299" s="253"/>
      <c r="AK299" s="254"/>
      <c r="AL299" s="255" t="str">
        <f t="shared" si="104"/>
        <v/>
      </c>
      <c r="AM299" s="256"/>
      <c r="AN299" s="253"/>
      <c r="AO299" s="254"/>
      <c r="AP299" s="255" t="str">
        <f t="shared" si="84"/>
        <v/>
      </c>
      <c r="AQ299" s="116"/>
      <c r="AR299" s="116"/>
      <c r="AS299" s="117"/>
      <c r="AT299" s="118"/>
      <c r="AU299" s="119" t="str">
        <f>IF(D299&lt;&gt; "", IF(COUNTIF($D$12:$D299,$D299)&gt;1,0,IF(SUM(N299,U299,AB299)&gt;0,IF(AND(X299="",OR(Q299&lt;&gt;"",J299&lt;&gt;"")),IF(Q299&lt;&gt;"",Q299,IF(J299&lt;&gt;"",J299,0)),IF(AND(Q299&lt;&gt;"",J299&lt;&gt;"",Q299=J299),Q299,X299)),0)),"")</f>
        <v/>
      </c>
      <c r="AV299" s="119" t="str">
        <f>IF(D299&lt;&gt;"",IF(COUNTIF($D$12:$D299,$D299)&gt;1,0,IF(SUM(O299,V299,AC299)&gt;0,IF(AND(X299="",OR(Q299&lt;&gt;"",J299&lt;&gt;"")),IF(Q299&lt;&gt;"",Q299,IF(J299&lt;&gt;"",J299,0)),IF(AND(Q299&lt;&gt;"",J299&lt;&gt;"",Q299=J299),Q299,X299)),0)),"")</f>
        <v/>
      </c>
      <c r="AW299" s="119" t="str">
        <f>IF(D299&lt;&gt;"",IF(COUNTIF($D$12:$D299,$D299)&gt;1,0,IF(SUM(P299,W299,AD299)&gt;0,IF(AND(X299="",OR(Q299&lt;&gt;"",J299&lt;&gt;"")),IF(Q299&lt;&gt;"",Q299,IF(J299&lt;&gt;"",J299,0)),IF(AND(Q299&lt;&gt;"",J299&lt;&gt;"",Q299=J299),Q299,X299)),0)),"")</f>
        <v/>
      </c>
      <c r="AX299" s="118" t="str">
        <f t="shared" si="85"/>
        <v/>
      </c>
      <c r="AY299" s="118" t="str">
        <f t="shared" si="86"/>
        <v/>
      </c>
      <c r="AZ299" s="118" t="str">
        <f t="shared" si="87"/>
        <v/>
      </c>
      <c r="BA299" s="118" t="str">
        <f t="shared" si="88"/>
        <v/>
      </c>
      <c r="BB299" s="118" t="str">
        <f t="shared" si="89"/>
        <v/>
      </c>
      <c r="BC299" s="118" t="str">
        <f t="shared" si="90"/>
        <v/>
      </c>
      <c r="BD299" s="118" t="str">
        <f t="shared" si="91"/>
        <v/>
      </c>
      <c r="BE299" s="118" t="str">
        <f t="shared" si="92"/>
        <v/>
      </c>
      <c r="BF299" s="118" t="str">
        <f t="shared" si="93"/>
        <v/>
      </c>
      <c r="BG299" s="120"/>
      <c r="BH299" s="120" t="str">
        <f t="shared" si="94"/>
        <v/>
      </c>
      <c r="BI299" s="120" t="str">
        <f t="shared" si="95"/>
        <v/>
      </c>
      <c r="BJ299" s="121"/>
      <c r="BK299" s="120" t="str">
        <f t="shared" si="96"/>
        <v/>
      </c>
      <c r="BL299" s="120" t="str">
        <f t="shared" si="97"/>
        <v/>
      </c>
      <c r="BM299" s="120" t="str">
        <f t="shared" si="98"/>
        <v/>
      </c>
      <c r="BN299" s="120" t="str">
        <f t="shared" si="99"/>
        <v/>
      </c>
      <c r="BO299" s="120" t="str">
        <f t="shared" si="100"/>
        <v/>
      </c>
      <c r="BP299" s="120" t="str">
        <f t="shared" si="101"/>
        <v/>
      </c>
      <c r="BQ299" s="98"/>
      <c r="BR299" s="98"/>
      <c r="BS299" s="98"/>
      <c r="BT299" s="98"/>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row>
    <row r="300" spans="1:97" s="4" customFormat="1" ht="18.75" customHeight="1" x14ac:dyDescent="0.2">
      <c r="A300" s="3">
        <f t="shared" si="102"/>
        <v>288</v>
      </c>
      <c r="B300" s="263"/>
      <c r="C300" s="263"/>
      <c r="D300" s="263"/>
      <c r="E300" s="259"/>
      <c r="F300" s="259"/>
      <c r="G300" s="43"/>
      <c r="H300" s="264"/>
      <c r="I300" s="261"/>
      <c r="J300" s="106"/>
      <c r="K300" s="247"/>
      <c r="L300" s="247"/>
      <c r="M300" s="247"/>
      <c r="N300" s="248" t="str">
        <f>IF(AND(K300&lt;&gt;"",L300&lt;&gt;"",J300&lt;&gt;""),ROUND(MIN(IF(OR(J300="OZZ",J300="ZZ"),5000,17300),TRUNC(0.75*(SUMIF($D$12:$D300,$D300,K$12:K300)+SUMIF($D$12:$D300,$D300,L$12:L300)),2)) - SUMIF($D$12:$D299,$D300,N$12:N299),2),"")</f>
        <v/>
      </c>
      <c r="O300" s="249" t="str">
        <f>IF(AND(K300&lt;&gt;"",L300&lt;&gt;"",M300&lt;&gt;"",J300&lt;&gt;"",AH300&lt;&gt;""),IF(OR(J300="OZZ",J300="ZZ"),ROUND(0-SUMIF($D$12:$D299,$D300,O$12:O299),2),IF(M300=0,0,ROUND(MIN(MIN(17300,TRUNC(0.75*(SUMIF($D$12:$D$2012,$D300,K$12:K$2012)+SUMIF($D$12:$D$2012,$D300,L$12:L$2012)),2)+SUMIF($D$12:$D300,$D300,AH$12:AH300))-SUMIF($D$12:$D299,$D300,O$12:O299)-SUMIF($D$12:$D$2012,$D300,N$12:N$2012),AH300),2))),"")</f>
        <v/>
      </c>
      <c r="P300" s="250" t="str">
        <f>IF(J300&lt;&gt;"",1000 - SUMIF($D$12:$D299,$D300,P$12:P299),"")</f>
        <v/>
      </c>
      <c r="Q300" s="106"/>
      <c r="R300" s="247"/>
      <c r="S300" s="247"/>
      <c r="T300" s="247"/>
      <c r="U300" s="248" t="str">
        <f>IF(AND(R300&lt;&gt;"",S300&lt;&gt;"",Q300&lt;&gt;""),ROUND(MIN(IF(OR(Q300="OZZ",Q300="ZZ"),5000,17300),TRUNC(0.75*(SUMIF($D$12:$D300,$D300,R$12:R300)+SUMIF($D$12:$D300,$D300,S$12:S300)),2)) - SUMIF($D$12:$D299,$D300,U$12:U299),2),"")</f>
        <v/>
      </c>
      <c r="V300" s="248" t="str">
        <f>IF(AND(R300&lt;&gt;"",S300&lt;&gt;"",T300&lt;&gt;"",Q300&lt;&gt;"",AL300&lt;&gt;""),IF(OR(Q300="OZZ",Q300="ZZ"),ROUND(0-SUMIF($D$12:$D299,$D300,V$12:V299),2),IF(T300=0,0,ROUND(MIN(MIN(17300,TRUNC(0.75*(SUMIF($D$12:$D$2012,$D300,R$12:R$2012)+SUMIF($D$12:$D$2012,$D300,S$12:S$2012)),2)+SUMIF($D$12:$D300,$D300,AL$12:AL300))-SUMIF($D$12:$D299,$D300,V$12:V299)-SUMIF($D$12:$D$2012,$D300,U$12:U$2012),AL300),2))),"")</f>
        <v/>
      </c>
      <c r="W300" s="250" t="str">
        <f>IF(Q300&lt;&gt;"",1000 - SUMIF($D$12:$D299,$D300,W$12:W299),"")</f>
        <v/>
      </c>
      <c r="X300" s="106"/>
      <c r="Y300" s="247"/>
      <c r="Z300" s="247"/>
      <c r="AA300" s="247"/>
      <c r="AB300" s="248" t="str">
        <f>IF(AND(Y300&lt;&gt;"",Z300&lt;&gt;"",X300&lt;&gt;""),ROUND(MIN(IF(OR(X300="OZZ",X300="ZZ"),5000,17300),TRUNC(0.75*(SUMIF($D$12:$D300,$D300,Y$12:Y300)+SUMIF($D$12:$D300,$D300,Z$12:Z300)),2)) - SUMIF($D$12:$D299,$D300,AB$12:AB299),2),"")</f>
        <v/>
      </c>
      <c r="AC300" s="251" t="str">
        <f>IF(AND(Y300&lt;&gt;"",Z300&lt;&gt;"",AA300&lt;&gt;"",X300&lt;&gt;"",AP300&lt;&gt;""),IF(OR(X300="OZZ",X300="ZZ"),ROUND(0-SUMIF($D$12:$D299,$D300,AC$12:AC299),2),IF(AA300=0,0,ROUND(MIN(MIN(17300,TRUNC(0.75*(SUMIF($D$12:$D$2012,$D300,Y$12:Y$2012)+SUMIF($D$12:$D$2012,$D300,Z$12:Z$2012)),2)+SUMIF($D$12:$D300,$D300,AP$12:AP300))-SUMIF($D$12:$D299,$D300,AC$12:AC299)-SUMIF($D$12:$D$2012,$D300,AB$12:AB$2012),AP300),2))),"")</f>
        <v/>
      </c>
      <c r="AD300" s="250" t="str">
        <f>IF(X300&lt;&gt;"",1000 - SUMIF($D$12:$D299,$D300,AD$12:AD299),"")</f>
        <v/>
      </c>
      <c r="AE300" s="252"/>
      <c r="AF300" s="253"/>
      <c r="AG300" s="254"/>
      <c r="AH300" s="255" t="str">
        <f t="shared" si="103"/>
        <v/>
      </c>
      <c r="AI300" s="256"/>
      <c r="AJ300" s="253"/>
      <c r="AK300" s="254"/>
      <c r="AL300" s="255" t="str">
        <f t="shared" si="104"/>
        <v/>
      </c>
      <c r="AM300" s="256"/>
      <c r="AN300" s="253"/>
      <c r="AO300" s="254"/>
      <c r="AP300" s="255" t="str">
        <f t="shared" si="84"/>
        <v/>
      </c>
      <c r="AQ300" s="116"/>
      <c r="AR300" s="116"/>
      <c r="AS300" s="117"/>
      <c r="AT300" s="118"/>
      <c r="AU300" s="119" t="str">
        <f>IF(D300&lt;&gt; "", IF(COUNTIF($D$12:$D300,$D300)&gt;1,0,IF(SUM(N300,U300,AB300)&gt;0,IF(AND(X300="",OR(Q300&lt;&gt;"",J300&lt;&gt;"")),IF(Q300&lt;&gt;"",Q300,IF(J300&lt;&gt;"",J300,0)),IF(AND(Q300&lt;&gt;"",J300&lt;&gt;"",Q300=J300),Q300,X300)),0)),"")</f>
        <v/>
      </c>
      <c r="AV300" s="119" t="str">
        <f>IF(D300&lt;&gt;"",IF(COUNTIF($D$12:$D300,$D300)&gt;1,0,IF(SUM(O300,V300,AC300)&gt;0,IF(AND(X300="",OR(Q300&lt;&gt;"",J300&lt;&gt;"")),IF(Q300&lt;&gt;"",Q300,IF(J300&lt;&gt;"",J300,0)),IF(AND(Q300&lt;&gt;"",J300&lt;&gt;"",Q300=J300),Q300,X300)),0)),"")</f>
        <v/>
      </c>
      <c r="AW300" s="119" t="str">
        <f>IF(D300&lt;&gt;"",IF(COUNTIF($D$12:$D300,$D300)&gt;1,0,IF(SUM(P300,W300,AD300)&gt;0,IF(AND(X300="",OR(Q300&lt;&gt;"",J300&lt;&gt;"")),IF(Q300&lt;&gt;"",Q300,IF(J300&lt;&gt;"",J300,0)),IF(AND(Q300&lt;&gt;"",J300&lt;&gt;"",Q300=J300),Q300,X300)),0)),"")</f>
        <v/>
      </c>
      <c r="AX300" s="118" t="str">
        <f t="shared" si="85"/>
        <v/>
      </c>
      <c r="AY300" s="118" t="str">
        <f t="shared" si="86"/>
        <v/>
      </c>
      <c r="AZ300" s="118" t="str">
        <f t="shared" si="87"/>
        <v/>
      </c>
      <c r="BA300" s="118" t="str">
        <f t="shared" si="88"/>
        <v/>
      </c>
      <c r="BB300" s="118" t="str">
        <f t="shared" si="89"/>
        <v/>
      </c>
      <c r="BC300" s="118" t="str">
        <f t="shared" si="90"/>
        <v/>
      </c>
      <c r="BD300" s="118" t="str">
        <f t="shared" si="91"/>
        <v/>
      </c>
      <c r="BE300" s="118" t="str">
        <f t="shared" si="92"/>
        <v/>
      </c>
      <c r="BF300" s="118" t="str">
        <f t="shared" si="93"/>
        <v/>
      </c>
      <c r="BG300" s="120"/>
      <c r="BH300" s="120" t="str">
        <f t="shared" si="94"/>
        <v/>
      </c>
      <c r="BI300" s="120" t="str">
        <f t="shared" si="95"/>
        <v/>
      </c>
      <c r="BJ300" s="121"/>
      <c r="BK300" s="120" t="str">
        <f t="shared" si="96"/>
        <v/>
      </c>
      <c r="BL300" s="120" t="str">
        <f t="shared" si="97"/>
        <v/>
      </c>
      <c r="BM300" s="120" t="str">
        <f t="shared" si="98"/>
        <v/>
      </c>
      <c r="BN300" s="120" t="str">
        <f t="shared" si="99"/>
        <v/>
      </c>
      <c r="BO300" s="120" t="str">
        <f t="shared" si="100"/>
        <v/>
      </c>
      <c r="BP300" s="120" t="str">
        <f t="shared" si="101"/>
        <v/>
      </c>
      <c r="BQ300" s="98"/>
      <c r="BR300" s="98"/>
      <c r="BS300" s="98"/>
      <c r="BT300" s="98"/>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row>
    <row r="301" spans="1:97" s="4" customFormat="1" ht="18.75" customHeight="1" x14ac:dyDescent="0.2">
      <c r="A301" s="3">
        <f t="shared" si="102"/>
        <v>289</v>
      </c>
      <c r="B301" s="263"/>
      <c r="C301" s="263"/>
      <c r="D301" s="263"/>
      <c r="E301" s="259"/>
      <c r="F301" s="259"/>
      <c r="G301" s="43"/>
      <c r="H301" s="264"/>
      <c r="I301" s="261"/>
      <c r="J301" s="106"/>
      <c r="K301" s="247"/>
      <c r="L301" s="247"/>
      <c r="M301" s="247"/>
      <c r="N301" s="248" t="str">
        <f>IF(AND(K301&lt;&gt;"",L301&lt;&gt;"",J301&lt;&gt;""),ROUND(MIN(IF(OR(J301="OZZ",J301="ZZ"),5000,17300),TRUNC(0.75*(SUMIF($D$12:$D301,$D301,K$12:K301)+SUMIF($D$12:$D301,$D301,L$12:L301)),2)) - SUMIF($D$12:$D300,$D301,N$12:N300),2),"")</f>
        <v/>
      </c>
      <c r="O301" s="249" t="str">
        <f>IF(AND(K301&lt;&gt;"",L301&lt;&gt;"",M301&lt;&gt;"",J301&lt;&gt;"",AH301&lt;&gt;""),IF(OR(J301="OZZ",J301="ZZ"),ROUND(0-SUMIF($D$12:$D300,$D301,O$12:O300),2),IF(M301=0,0,ROUND(MIN(MIN(17300,TRUNC(0.75*(SUMIF($D$12:$D$2012,$D301,K$12:K$2012)+SUMIF($D$12:$D$2012,$D301,L$12:L$2012)),2)+SUMIF($D$12:$D301,$D301,AH$12:AH301))-SUMIF($D$12:$D300,$D301,O$12:O300)-SUMIF($D$12:$D$2012,$D301,N$12:N$2012),AH301),2))),"")</f>
        <v/>
      </c>
      <c r="P301" s="250" t="str">
        <f>IF(J301&lt;&gt;"",1000 - SUMIF($D$12:$D300,$D301,P$12:P300),"")</f>
        <v/>
      </c>
      <c r="Q301" s="106"/>
      <c r="R301" s="247"/>
      <c r="S301" s="247"/>
      <c r="T301" s="247"/>
      <c r="U301" s="248" t="str">
        <f>IF(AND(R301&lt;&gt;"",S301&lt;&gt;"",Q301&lt;&gt;""),ROUND(MIN(IF(OR(Q301="OZZ",Q301="ZZ"),5000,17300),TRUNC(0.75*(SUMIF($D$12:$D301,$D301,R$12:R301)+SUMIF($D$12:$D301,$D301,S$12:S301)),2)) - SUMIF($D$12:$D300,$D301,U$12:U300),2),"")</f>
        <v/>
      </c>
      <c r="V301" s="248" t="str">
        <f>IF(AND(R301&lt;&gt;"",S301&lt;&gt;"",T301&lt;&gt;"",Q301&lt;&gt;"",AL301&lt;&gt;""),IF(OR(Q301="OZZ",Q301="ZZ"),ROUND(0-SUMIF($D$12:$D300,$D301,V$12:V300),2),IF(T301=0,0,ROUND(MIN(MIN(17300,TRUNC(0.75*(SUMIF($D$12:$D$2012,$D301,R$12:R$2012)+SUMIF($D$12:$D$2012,$D301,S$12:S$2012)),2)+SUMIF($D$12:$D301,$D301,AL$12:AL301))-SUMIF($D$12:$D300,$D301,V$12:V300)-SUMIF($D$12:$D$2012,$D301,U$12:U$2012),AL301),2))),"")</f>
        <v/>
      </c>
      <c r="W301" s="250" t="str">
        <f>IF(Q301&lt;&gt;"",1000 - SUMIF($D$12:$D300,$D301,W$12:W300),"")</f>
        <v/>
      </c>
      <c r="X301" s="106"/>
      <c r="Y301" s="247"/>
      <c r="Z301" s="247"/>
      <c r="AA301" s="247"/>
      <c r="AB301" s="248" t="str">
        <f>IF(AND(Y301&lt;&gt;"",Z301&lt;&gt;"",X301&lt;&gt;""),ROUND(MIN(IF(OR(X301="OZZ",X301="ZZ"),5000,17300),TRUNC(0.75*(SUMIF($D$12:$D301,$D301,Y$12:Y301)+SUMIF($D$12:$D301,$D301,Z$12:Z301)),2)) - SUMIF($D$12:$D300,$D301,AB$12:AB300),2),"")</f>
        <v/>
      </c>
      <c r="AC301" s="251" t="str">
        <f>IF(AND(Y301&lt;&gt;"",Z301&lt;&gt;"",AA301&lt;&gt;"",X301&lt;&gt;"",AP301&lt;&gt;""),IF(OR(X301="OZZ",X301="ZZ"),ROUND(0-SUMIF($D$12:$D300,$D301,AC$12:AC300),2),IF(AA301=0,0,ROUND(MIN(MIN(17300,TRUNC(0.75*(SUMIF($D$12:$D$2012,$D301,Y$12:Y$2012)+SUMIF($D$12:$D$2012,$D301,Z$12:Z$2012)),2)+SUMIF($D$12:$D301,$D301,AP$12:AP301))-SUMIF($D$12:$D300,$D301,AC$12:AC300)-SUMIF($D$12:$D$2012,$D301,AB$12:AB$2012),AP301),2))),"")</f>
        <v/>
      </c>
      <c r="AD301" s="250" t="str">
        <f>IF(X301&lt;&gt;"",1000 - SUMIF($D$12:$D300,$D301,AD$12:AD300),"")</f>
        <v/>
      </c>
      <c r="AE301" s="252"/>
      <c r="AF301" s="253"/>
      <c r="AG301" s="254"/>
      <c r="AH301" s="255" t="str">
        <f t="shared" si="103"/>
        <v/>
      </c>
      <c r="AI301" s="256"/>
      <c r="AJ301" s="253"/>
      <c r="AK301" s="254"/>
      <c r="AL301" s="255" t="str">
        <f t="shared" si="104"/>
        <v/>
      </c>
      <c r="AM301" s="256"/>
      <c r="AN301" s="253"/>
      <c r="AO301" s="254"/>
      <c r="AP301" s="255" t="str">
        <f t="shared" si="84"/>
        <v/>
      </c>
      <c r="AQ301" s="116"/>
      <c r="AR301" s="116"/>
      <c r="AS301" s="117"/>
      <c r="AT301" s="118"/>
      <c r="AU301" s="119" t="str">
        <f>IF(D301&lt;&gt; "", IF(COUNTIF($D$12:$D301,$D301)&gt;1,0,IF(SUM(N301,U301,AB301)&gt;0,IF(AND(X301="",OR(Q301&lt;&gt;"",J301&lt;&gt;"")),IF(Q301&lt;&gt;"",Q301,IF(J301&lt;&gt;"",J301,0)),IF(AND(Q301&lt;&gt;"",J301&lt;&gt;"",Q301=J301),Q301,X301)),0)),"")</f>
        <v/>
      </c>
      <c r="AV301" s="119" t="str">
        <f>IF(D301&lt;&gt;"",IF(COUNTIF($D$12:$D301,$D301)&gt;1,0,IF(SUM(O301,V301,AC301)&gt;0,IF(AND(X301="",OR(Q301&lt;&gt;"",J301&lt;&gt;"")),IF(Q301&lt;&gt;"",Q301,IF(J301&lt;&gt;"",J301,0)),IF(AND(Q301&lt;&gt;"",J301&lt;&gt;"",Q301=J301),Q301,X301)),0)),"")</f>
        <v/>
      </c>
      <c r="AW301" s="119" t="str">
        <f>IF(D301&lt;&gt;"",IF(COUNTIF($D$12:$D301,$D301)&gt;1,0,IF(SUM(P301,W301,AD301)&gt;0,IF(AND(X301="",OR(Q301&lt;&gt;"",J301&lt;&gt;"")),IF(Q301&lt;&gt;"",Q301,IF(J301&lt;&gt;"",J301,0)),IF(AND(Q301&lt;&gt;"",J301&lt;&gt;"",Q301=J301),Q301,X301)),0)),"")</f>
        <v/>
      </c>
      <c r="AX301" s="118" t="str">
        <f t="shared" si="85"/>
        <v/>
      </c>
      <c r="AY301" s="118" t="str">
        <f t="shared" si="86"/>
        <v/>
      </c>
      <c r="AZ301" s="118" t="str">
        <f t="shared" si="87"/>
        <v/>
      </c>
      <c r="BA301" s="118" t="str">
        <f t="shared" si="88"/>
        <v/>
      </c>
      <c r="BB301" s="118" t="str">
        <f t="shared" si="89"/>
        <v/>
      </c>
      <c r="BC301" s="118" t="str">
        <f t="shared" si="90"/>
        <v/>
      </c>
      <c r="BD301" s="118" t="str">
        <f t="shared" si="91"/>
        <v/>
      </c>
      <c r="BE301" s="118" t="str">
        <f t="shared" si="92"/>
        <v/>
      </c>
      <c r="BF301" s="118" t="str">
        <f t="shared" si="93"/>
        <v/>
      </c>
      <c r="BG301" s="120"/>
      <c r="BH301" s="120" t="str">
        <f t="shared" si="94"/>
        <v/>
      </c>
      <c r="BI301" s="120" t="str">
        <f t="shared" si="95"/>
        <v/>
      </c>
      <c r="BJ301" s="121"/>
      <c r="BK301" s="120" t="str">
        <f t="shared" si="96"/>
        <v/>
      </c>
      <c r="BL301" s="120" t="str">
        <f t="shared" si="97"/>
        <v/>
      </c>
      <c r="BM301" s="120" t="str">
        <f t="shared" si="98"/>
        <v/>
      </c>
      <c r="BN301" s="120" t="str">
        <f t="shared" si="99"/>
        <v/>
      </c>
      <c r="BO301" s="120" t="str">
        <f t="shared" si="100"/>
        <v/>
      </c>
      <c r="BP301" s="120" t="str">
        <f t="shared" si="101"/>
        <v/>
      </c>
      <c r="BQ301" s="98"/>
      <c r="BR301" s="98"/>
      <c r="BS301" s="98"/>
      <c r="BT301" s="98"/>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row>
    <row r="302" spans="1:97" s="4" customFormat="1" ht="18.75" customHeight="1" x14ac:dyDescent="0.2">
      <c r="A302" s="3">
        <f t="shared" si="102"/>
        <v>290</v>
      </c>
      <c r="B302" s="263"/>
      <c r="C302" s="263"/>
      <c r="D302" s="263"/>
      <c r="E302" s="259"/>
      <c r="F302" s="259"/>
      <c r="G302" s="43"/>
      <c r="H302" s="264"/>
      <c r="I302" s="261"/>
      <c r="J302" s="106"/>
      <c r="K302" s="247"/>
      <c r="L302" s="247"/>
      <c r="M302" s="247"/>
      <c r="N302" s="248" t="str">
        <f>IF(AND(K302&lt;&gt;"",L302&lt;&gt;"",J302&lt;&gt;""),ROUND(MIN(IF(OR(J302="OZZ",J302="ZZ"),5000,17300),TRUNC(0.75*(SUMIF($D$12:$D302,$D302,K$12:K302)+SUMIF($D$12:$D302,$D302,L$12:L302)),2)) - SUMIF($D$12:$D301,$D302,N$12:N301),2),"")</f>
        <v/>
      </c>
      <c r="O302" s="249" t="str">
        <f>IF(AND(K302&lt;&gt;"",L302&lt;&gt;"",M302&lt;&gt;"",J302&lt;&gt;"",AH302&lt;&gt;""),IF(OR(J302="OZZ",J302="ZZ"),ROUND(0-SUMIF($D$12:$D301,$D302,O$12:O301),2),IF(M302=0,0,ROUND(MIN(MIN(17300,TRUNC(0.75*(SUMIF($D$12:$D$2012,$D302,K$12:K$2012)+SUMIF($D$12:$D$2012,$D302,L$12:L$2012)),2)+SUMIF($D$12:$D302,$D302,AH$12:AH302))-SUMIF($D$12:$D301,$D302,O$12:O301)-SUMIF($D$12:$D$2012,$D302,N$12:N$2012),AH302),2))),"")</f>
        <v/>
      </c>
      <c r="P302" s="250" t="str">
        <f>IF(J302&lt;&gt;"",1000 - SUMIF($D$12:$D301,$D302,P$12:P301),"")</f>
        <v/>
      </c>
      <c r="Q302" s="106"/>
      <c r="R302" s="247"/>
      <c r="S302" s="247"/>
      <c r="T302" s="247"/>
      <c r="U302" s="248" t="str">
        <f>IF(AND(R302&lt;&gt;"",S302&lt;&gt;"",Q302&lt;&gt;""),ROUND(MIN(IF(OR(Q302="OZZ",Q302="ZZ"),5000,17300),TRUNC(0.75*(SUMIF($D$12:$D302,$D302,R$12:R302)+SUMIF($D$12:$D302,$D302,S$12:S302)),2)) - SUMIF($D$12:$D301,$D302,U$12:U301),2),"")</f>
        <v/>
      </c>
      <c r="V302" s="248" t="str">
        <f>IF(AND(R302&lt;&gt;"",S302&lt;&gt;"",T302&lt;&gt;"",Q302&lt;&gt;"",AL302&lt;&gt;""),IF(OR(Q302="OZZ",Q302="ZZ"),ROUND(0-SUMIF($D$12:$D301,$D302,V$12:V301),2),IF(T302=0,0,ROUND(MIN(MIN(17300,TRUNC(0.75*(SUMIF($D$12:$D$2012,$D302,R$12:R$2012)+SUMIF($D$12:$D$2012,$D302,S$12:S$2012)),2)+SUMIF($D$12:$D302,$D302,AL$12:AL302))-SUMIF($D$12:$D301,$D302,V$12:V301)-SUMIF($D$12:$D$2012,$D302,U$12:U$2012),AL302),2))),"")</f>
        <v/>
      </c>
      <c r="W302" s="250" t="str">
        <f>IF(Q302&lt;&gt;"",1000 - SUMIF($D$12:$D301,$D302,W$12:W301),"")</f>
        <v/>
      </c>
      <c r="X302" s="106"/>
      <c r="Y302" s="247"/>
      <c r="Z302" s="247"/>
      <c r="AA302" s="247"/>
      <c r="AB302" s="248" t="str">
        <f>IF(AND(Y302&lt;&gt;"",Z302&lt;&gt;"",X302&lt;&gt;""),ROUND(MIN(IF(OR(X302="OZZ",X302="ZZ"),5000,17300),TRUNC(0.75*(SUMIF($D$12:$D302,$D302,Y$12:Y302)+SUMIF($D$12:$D302,$D302,Z$12:Z302)),2)) - SUMIF($D$12:$D301,$D302,AB$12:AB301),2),"")</f>
        <v/>
      </c>
      <c r="AC302" s="251" t="str">
        <f>IF(AND(Y302&lt;&gt;"",Z302&lt;&gt;"",AA302&lt;&gt;"",X302&lt;&gt;"",AP302&lt;&gt;""),IF(OR(X302="OZZ",X302="ZZ"),ROUND(0-SUMIF($D$12:$D301,$D302,AC$12:AC301),2),IF(AA302=0,0,ROUND(MIN(MIN(17300,TRUNC(0.75*(SUMIF($D$12:$D$2012,$D302,Y$12:Y$2012)+SUMIF($D$12:$D$2012,$D302,Z$12:Z$2012)),2)+SUMIF($D$12:$D302,$D302,AP$12:AP302))-SUMIF($D$12:$D301,$D302,AC$12:AC301)-SUMIF($D$12:$D$2012,$D302,AB$12:AB$2012),AP302),2))),"")</f>
        <v/>
      </c>
      <c r="AD302" s="250" t="str">
        <f>IF(X302&lt;&gt;"",1000 - SUMIF($D$12:$D301,$D302,AD$12:AD301),"")</f>
        <v/>
      </c>
      <c r="AE302" s="252"/>
      <c r="AF302" s="253"/>
      <c r="AG302" s="254"/>
      <c r="AH302" s="255" t="str">
        <f t="shared" si="103"/>
        <v/>
      </c>
      <c r="AI302" s="256"/>
      <c r="AJ302" s="253"/>
      <c r="AK302" s="254"/>
      <c r="AL302" s="255" t="str">
        <f t="shared" si="104"/>
        <v/>
      </c>
      <c r="AM302" s="256"/>
      <c r="AN302" s="253"/>
      <c r="AO302" s="254"/>
      <c r="AP302" s="255" t="str">
        <f t="shared" si="84"/>
        <v/>
      </c>
      <c r="AQ302" s="116"/>
      <c r="AR302" s="116"/>
      <c r="AS302" s="117"/>
      <c r="AT302" s="118"/>
      <c r="AU302" s="119" t="str">
        <f>IF(D302&lt;&gt; "", IF(COUNTIF($D$12:$D302,$D302)&gt;1,0,IF(SUM(N302,U302,AB302)&gt;0,IF(AND(X302="",OR(Q302&lt;&gt;"",J302&lt;&gt;"")),IF(Q302&lt;&gt;"",Q302,IF(J302&lt;&gt;"",J302,0)),IF(AND(Q302&lt;&gt;"",J302&lt;&gt;"",Q302=J302),Q302,X302)),0)),"")</f>
        <v/>
      </c>
      <c r="AV302" s="119" t="str">
        <f>IF(D302&lt;&gt;"",IF(COUNTIF($D$12:$D302,$D302)&gt;1,0,IF(SUM(O302,V302,AC302)&gt;0,IF(AND(X302="",OR(Q302&lt;&gt;"",J302&lt;&gt;"")),IF(Q302&lt;&gt;"",Q302,IF(J302&lt;&gt;"",J302,0)),IF(AND(Q302&lt;&gt;"",J302&lt;&gt;"",Q302=J302),Q302,X302)),0)),"")</f>
        <v/>
      </c>
      <c r="AW302" s="119" t="str">
        <f>IF(D302&lt;&gt;"",IF(COUNTIF($D$12:$D302,$D302)&gt;1,0,IF(SUM(P302,W302,AD302)&gt;0,IF(AND(X302="",OR(Q302&lt;&gt;"",J302&lt;&gt;"")),IF(Q302&lt;&gt;"",Q302,IF(J302&lt;&gt;"",J302,0)),IF(AND(Q302&lt;&gt;"",J302&lt;&gt;"",Q302=J302),Q302,X302)),0)),"")</f>
        <v/>
      </c>
      <c r="AX302" s="118" t="str">
        <f t="shared" si="85"/>
        <v/>
      </c>
      <c r="AY302" s="118" t="str">
        <f t="shared" si="86"/>
        <v/>
      </c>
      <c r="AZ302" s="118" t="str">
        <f t="shared" si="87"/>
        <v/>
      </c>
      <c r="BA302" s="118" t="str">
        <f t="shared" si="88"/>
        <v/>
      </c>
      <c r="BB302" s="118" t="str">
        <f t="shared" si="89"/>
        <v/>
      </c>
      <c r="BC302" s="118" t="str">
        <f t="shared" si="90"/>
        <v/>
      </c>
      <c r="BD302" s="118" t="str">
        <f t="shared" si="91"/>
        <v/>
      </c>
      <c r="BE302" s="118" t="str">
        <f t="shared" si="92"/>
        <v/>
      </c>
      <c r="BF302" s="118" t="str">
        <f t="shared" si="93"/>
        <v/>
      </c>
      <c r="BG302" s="120"/>
      <c r="BH302" s="120" t="str">
        <f t="shared" si="94"/>
        <v/>
      </c>
      <c r="BI302" s="120" t="str">
        <f t="shared" si="95"/>
        <v/>
      </c>
      <c r="BJ302" s="121"/>
      <c r="BK302" s="120" t="str">
        <f t="shared" si="96"/>
        <v/>
      </c>
      <c r="BL302" s="120" t="str">
        <f t="shared" si="97"/>
        <v/>
      </c>
      <c r="BM302" s="120" t="str">
        <f t="shared" si="98"/>
        <v/>
      </c>
      <c r="BN302" s="120" t="str">
        <f t="shared" si="99"/>
        <v/>
      </c>
      <c r="BO302" s="120" t="str">
        <f t="shared" si="100"/>
        <v/>
      </c>
      <c r="BP302" s="120" t="str">
        <f t="shared" si="101"/>
        <v/>
      </c>
      <c r="BQ302" s="98"/>
      <c r="BR302" s="98"/>
      <c r="BS302" s="98"/>
      <c r="BT302" s="98"/>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row>
    <row r="303" spans="1:97" s="4" customFormat="1" ht="18.75" customHeight="1" x14ac:dyDescent="0.2">
      <c r="A303" s="3">
        <f t="shared" si="102"/>
        <v>291</v>
      </c>
      <c r="B303" s="263"/>
      <c r="C303" s="263"/>
      <c r="D303" s="263"/>
      <c r="E303" s="259"/>
      <c r="F303" s="259"/>
      <c r="G303" s="43"/>
      <c r="H303" s="264"/>
      <c r="I303" s="261"/>
      <c r="J303" s="106"/>
      <c r="K303" s="247"/>
      <c r="L303" s="247"/>
      <c r="M303" s="247"/>
      <c r="N303" s="248" t="str">
        <f>IF(AND(K303&lt;&gt;"",L303&lt;&gt;"",J303&lt;&gt;""),ROUND(MIN(IF(OR(J303="OZZ",J303="ZZ"),5000,17300),TRUNC(0.75*(SUMIF($D$12:$D303,$D303,K$12:K303)+SUMIF($D$12:$D303,$D303,L$12:L303)),2)) - SUMIF($D$12:$D302,$D303,N$12:N302),2),"")</f>
        <v/>
      </c>
      <c r="O303" s="249" t="str">
        <f>IF(AND(K303&lt;&gt;"",L303&lt;&gt;"",M303&lt;&gt;"",J303&lt;&gt;"",AH303&lt;&gt;""),IF(OR(J303="OZZ",J303="ZZ"),ROUND(0-SUMIF($D$12:$D302,$D303,O$12:O302),2),IF(M303=0,0,ROUND(MIN(MIN(17300,TRUNC(0.75*(SUMIF($D$12:$D$2012,$D303,K$12:K$2012)+SUMIF($D$12:$D$2012,$D303,L$12:L$2012)),2)+SUMIF($D$12:$D303,$D303,AH$12:AH303))-SUMIF($D$12:$D302,$D303,O$12:O302)-SUMIF($D$12:$D$2012,$D303,N$12:N$2012),AH303),2))),"")</f>
        <v/>
      </c>
      <c r="P303" s="250" t="str">
        <f>IF(J303&lt;&gt;"",1000 - SUMIF($D$12:$D302,$D303,P$12:P302),"")</f>
        <v/>
      </c>
      <c r="Q303" s="106"/>
      <c r="R303" s="247"/>
      <c r="S303" s="247"/>
      <c r="T303" s="247"/>
      <c r="U303" s="248" t="str">
        <f>IF(AND(R303&lt;&gt;"",S303&lt;&gt;"",Q303&lt;&gt;""),ROUND(MIN(IF(OR(Q303="OZZ",Q303="ZZ"),5000,17300),TRUNC(0.75*(SUMIF($D$12:$D303,$D303,R$12:R303)+SUMIF($D$12:$D303,$D303,S$12:S303)),2)) - SUMIF($D$12:$D302,$D303,U$12:U302),2),"")</f>
        <v/>
      </c>
      <c r="V303" s="248" t="str">
        <f>IF(AND(R303&lt;&gt;"",S303&lt;&gt;"",T303&lt;&gt;"",Q303&lt;&gt;"",AL303&lt;&gt;""),IF(OR(Q303="OZZ",Q303="ZZ"),ROUND(0-SUMIF($D$12:$D302,$D303,V$12:V302),2),IF(T303=0,0,ROUND(MIN(MIN(17300,TRUNC(0.75*(SUMIF($D$12:$D$2012,$D303,R$12:R$2012)+SUMIF($D$12:$D$2012,$D303,S$12:S$2012)),2)+SUMIF($D$12:$D303,$D303,AL$12:AL303))-SUMIF($D$12:$D302,$D303,V$12:V302)-SUMIF($D$12:$D$2012,$D303,U$12:U$2012),AL303),2))),"")</f>
        <v/>
      </c>
      <c r="W303" s="250" t="str">
        <f>IF(Q303&lt;&gt;"",1000 - SUMIF($D$12:$D302,$D303,W$12:W302),"")</f>
        <v/>
      </c>
      <c r="X303" s="106"/>
      <c r="Y303" s="247"/>
      <c r="Z303" s="247"/>
      <c r="AA303" s="247"/>
      <c r="AB303" s="248" t="str">
        <f>IF(AND(Y303&lt;&gt;"",Z303&lt;&gt;"",X303&lt;&gt;""),ROUND(MIN(IF(OR(X303="OZZ",X303="ZZ"),5000,17300),TRUNC(0.75*(SUMIF($D$12:$D303,$D303,Y$12:Y303)+SUMIF($D$12:$D303,$D303,Z$12:Z303)),2)) - SUMIF($D$12:$D302,$D303,AB$12:AB302),2),"")</f>
        <v/>
      </c>
      <c r="AC303" s="251" t="str">
        <f>IF(AND(Y303&lt;&gt;"",Z303&lt;&gt;"",AA303&lt;&gt;"",X303&lt;&gt;"",AP303&lt;&gt;""),IF(OR(X303="OZZ",X303="ZZ"),ROUND(0-SUMIF($D$12:$D302,$D303,AC$12:AC302),2),IF(AA303=0,0,ROUND(MIN(MIN(17300,TRUNC(0.75*(SUMIF($D$12:$D$2012,$D303,Y$12:Y$2012)+SUMIF($D$12:$D$2012,$D303,Z$12:Z$2012)),2)+SUMIF($D$12:$D303,$D303,AP$12:AP303))-SUMIF($D$12:$D302,$D303,AC$12:AC302)-SUMIF($D$12:$D$2012,$D303,AB$12:AB$2012),AP303),2))),"")</f>
        <v/>
      </c>
      <c r="AD303" s="250" t="str">
        <f>IF(X303&lt;&gt;"",1000 - SUMIF($D$12:$D302,$D303,AD$12:AD302),"")</f>
        <v/>
      </c>
      <c r="AE303" s="252"/>
      <c r="AF303" s="253"/>
      <c r="AG303" s="254"/>
      <c r="AH303" s="255" t="str">
        <f t="shared" si="103"/>
        <v/>
      </c>
      <c r="AI303" s="256"/>
      <c r="AJ303" s="253"/>
      <c r="AK303" s="254"/>
      <c r="AL303" s="255" t="str">
        <f t="shared" si="104"/>
        <v/>
      </c>
      <c r="AM303" s="256"/>
      <c r="AN303" s="253"/>
      <c r="AO303" s="254"/>
      <c r="AP303" s="255" t="str">
        <f t="shared" si="84"/>
        <v/>
      </c>
      <c r="AQ303" s="116"/>
      <c r="AR303" s="116"/>
      <c r="AS303" s="117"/>
      <c r="AT303" s="118"/>
      <c r="AU303" s="119" t="str">
        <f>IF(D303&lt;&gt; "", IF(COUNTIF($D$12:$D303,$D303)&gt;1,0,IF(SUM(N303,U303,AB303)&gt;0,IF(AND(X303="",OR(Q303&lt;&gt;"",J303&lt;&gt;"")),IF(Q303&lt;&gt;"",Q303,IF(J303&lt;&gt;"",J303,0)),IF(AND(Q303&lt;&gt;"",J303&lt;&gt;"",Q303=J303),Q303,X303)),0)),"")</f>
        <v/>
      </c>
      <c r="AV303" s="119" t="str">
        <f>IF(D303&lt;&gt;"",IF(COUNTIF($D$12:$D303,$D303)&gt;1,0,IF(SUM(O303,V303,AC303)&gt;0,IF(AND(X303="",OR(Q303&lt;&gt;"",J303&lt;&gt;"")),IF(Q303&lt;&gt;"",Q303,IF(J303&lt;&gt;"",J303,0)),IF(AND(Q303&lt;&gt;"",J303&lt;&gt;"",Q303=J303),Q303,X303)),0)),"")</f>
        <v/>
      </c>
      <c r="AW303" s="119" t="str">
        <f>IF(D303&lt;&gt;"",IF(COUNTIF($D$12:$D303,$D303)&gt;1,0,IF(SUM(P303,W303,AD303)&gt;0,IF(AND(X303="",OR(Q303&lt;&gt;"",J303&lt;&gt;"")),IF(Q303&lt;&gt;"",Q303,IF(J303&lt;&gt;"",J303,0)),IF(AND(Q303&lt;&gt;"",J303&lt;&gt;"",Q303=J303),Q303,X303)),0)),"")</f>
        <v/>
      </c>
      <c r="AX303" s="118" t="str">
        <f t="shared" si="85"/>
        <v/>
      </c>
      <c r="AY303" s="118" t="str">
        <f t="shared" si="86"/>
        <v/>
      </c>
      <c r="AZ303" s="118" t="str">
        <f t="shared" si="87"/>
        <v/>
      </c>
      <c r="BA303" s="118" t="str">
        <f t="shared" si="88"/>
        <v/>
      </c>
      <c r="BB303" s="118" t="str">
        <f t="shared" si="89"/>
        <v/>
      </c>
      <c r="BC303" s="118" t="str">
        <f t="shared" si="90"/>
        <v/>
      </c>
      <c r="BD303" s="118" t="str">
        <f t="shared" si="91"/>
        <v/>
      </c>
      <c r="BE303" s="118" t="str">
        <f t="shared" si="92"/>
        <v/>
      </c>
      <c r="BF303" s="118" t="str">
        <f t="shared" si="93"/>
        <v/>
      </c>
      <c r="BG303" s="120"/>
      <c r="BH303" s="120" t="str">
        <f t="shared" si="94"/>
        <v/>
      </c>
      <c r="BI303" s="120" t="str">
        <f t="shared" si="95"/>
        <v/>
      </c>
      <c r="BJ303" s="121"/>
      <c r="BK303" s="120" t="str">
        <f t="shared" si="96"/>
        <v/>
      </c>
      <c r="BL303" s="120" t="str">
        <f t="shared" si="97"/>
        <v/>
      </c>
      <c r="BM303" s="120" t="str">
        <f t="shared" si="98"/>
        <v/>
      </c>
      <c r="BN303" s="120" t="str">
        <f t="shared" si="99"/>
        <v/>
      </c>
      <c r="BO303" s="120" t="str">
        <f t="shared" si="100"/>
        <v/>
      </c>
      <c r="BP303" s="120" t="str">
        <f t="shared" si="101"/>
        <v/>
      </c>
      <c r="BQ303" s="98"/>
      <c r="BR303" s="98"/>
      <c r="BS303" s="98"/>
      <c r="BT303" s="98"/>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row>
    <row r="304" spans="1:97" s="4" customFormat="1" ht="18.75" customHeight="1" x14ac:dyDescent="0.2">
      <c r="A304" s="3">
        <f t="shared" si="102"/>
        <v>292</v>
      </c>
      <c r="B304" s="263"/>
      <c r="C304" s="263"/>
      <c r="D304" s="263"/>
      <c r="E304" s="259"/>
      <c r="F304" s="259"/>
      <c r="G304" s="43"/>
      <c r="H304" s="264"/>
      <c r="I304" s="261"/>
      <c r="J304" s="106"/>
      <c r="K304" s="247"/>
      <c r="L304" s="247"/>
      <c r="M304" s="247"/>
      <c r="N304" s="248" t="str">
        <f>IF(AND(K304&lt;&gt;"",L304&lt;&gt;"",J304&lt;&gt;""),ROUND(MIN(IF(OR(J304="OZZ",J304="ZZ"),5000,17300),TRUNC(0.75*(SUMIF($D$12:$D304,$D304,K$12:K304)+SUMIF($D$12:$D304,$D304,L$12:L304)),2)) - SUMIF($D$12:$D303,$D304,N$12:N303),2),"")</f>
        <v/>
      </c>
      <c r="O304" s="249" t="str">
        <f>IF(AND(K304&lt;&gt;"",L304&lt;&gt;"",M304&lt;&gt;"",J304&lt;&gt;"",AH304&lt;&gt;""),IF(OR(J304="OZZ",J304="ZZ"),ROUND(0-SUMIF($D$12:$D303,$D304,O$12:O303),2),IF(M304=0,0,ROUND(MIN(MIN(17300,TRUNC(0.75*(SUMIF($D$12:$D$2012,$D304,K$12:K$2012)+SUMIF($D$12:$D$2012,$D304,L$12:L$2012)),2)+SUMIF($D$12:$D304,$D304,AH$12:AH304))-SUMIF($D$12:$D303,$D304,O$12:O303)-SUMIF($D$12:$D$2012,$D304,N$12:N$2012),AH304),2))),"")</f>
        <v/>
      </c>
      <c r="P304" s="250" t="str">
        <f>IF(J304&lt;&gt;"",1000 - SUMIF($D$12:$D303,$D304,P$12:P303),"")</f>
        <v/>
      </c>
      <c r="Q304" s="106"/>
      <c r="R304" s="247"/>
      <c r="S304" s="247"/>
      <c r="T304" s="247"/>
      <c r="U304" s="248" t="str">
        <f>IF(AND(R304&lt;&gt;"",S304&lt;&gt;"",Q304&lt;&gt;""),ROUND(MIN(IF(OR(Q304="OZZ",Q304="ZZ"),5000,17300),TRUNC(0.75*(SUMIF($D$12:$D304,$D304,R$12:R304)+SUMIF($D$12:$D304,$D304,S$12:S304)),2)) - SUMIF($D$12:$D303,$D304,U$12:U303),2),"")</f>
        <v/>
      </c>
      <c r="V304" s="248" t="str">
        <f>IF(AND(R304&lt;&gt;"",S304&lt;&gt;"",T304&lt;&gt;"",Q304&lt;&gt;"",AL304&lt;&gt;""),IF(OR(Q304="OZZ",Q304="ZZ"),ROUND(0-SUMIF($D$12:$D303,$D304,V$12:V303),2),IF(T304=0,0,ROUND(MIN(MIN(17300,TRUNC(0.75*(SUMIF($D$12:$D$2012,$D304,R$12:R$2012)+SUMIF($D$12:$D$2012,$D304,S$12:S$2012)),2)+SUMIF($D$12:$D304,$D304,AL$12:AL304))-SUMIF($D$12:$D303,$D304,V$12:V303)-SUMIF($D$12:$D$2012,$D304,U$12:U$2012),AL304),2))),"")</f>
        <v/>
      </c>
      <c r="W304" s="250" t="str">
        <f>IF(Q304&lt;&gt;"",1000 - SUMIF($D$12:$D303,$D304,W$12:W303),"")</f>
        <v/>
      </c>
      <c r="X304" s="106"/>
      <c r="Y304" s="247"/>
      <c r="Z304" s="247"/>
      <c r="AA304" s="247"/>
      <c r="AB304" s="248" t="str">
        <f>IF(AND(Y304&lt;&gt;"",Z304&lt;&gt;"",X304&lt;&gt;""),ROUND(MIN(IF(OR(X304="OZZ",X304="ZZ"),5000,17300),TRUNC(0.75*(SUMIF($D$12:$D304,$D304,Y$12:Y304)+SUMIF($D$12:$D304,$D304,Z$12:Z304)),2)) - SUMIF($D$12:$D303,$D304,AB$12:AB303),2),"")</f>
        <v/>
      </c>
      <c r="AC304" s="251" t="str">
        <f>IF(AND(Y304&lt;&gt;"",Z304&lt;&gt;"",AA304&lt;&gt;"",X304&lt;&gt;"",AP304&lt;&gt;""),IF(OR(X304="OZZ",X304="ZZ"),ROUND(0-SUMIF($D$12:$D303,$D304,AC$12:AC303),2),IF(AA304=0,0,ROUND(MIN(MIN(17300,TRUNC(0.75*(SUMIF($D$12:$D$2012,$D304,Y$12:Y$2012)+SUMIF($D$12:$D$2012,$D304,Z$12:Z$2012)),2)+SUMIF($D$12:$D304,$D304,AP$12:AP304))-SUMIF($D$12:$D303,$D304,AC$12:AC303)-SUMIF($D$12:$D$2012,$D304,AB$12:AB$2012),AP304),2))),"")</f>
        <v/>
      </c>
      <c r="AD304" s="250" t="str">
        <f>IF(X304&lt;&gt;"",1000 - SUMIF($D$12:$D303,$D304,AD$12:AD303),"")</f>
        <v/>
      </c>
      <c r="AE304" s="252"/>
      <c r="AF304" s="253"/>
      <c r="AG304" s="254"/>
      <c r="AH304" s="255" t="str">
        <f t="shared" si="103"/>
        <v/>
      </c>
      <c r="AI304" s="256"/>
      <c r="AJ304" s="253"/>
      <c r="AK304" s="254"/>
      <c r="AL304" s="255" t="str">
        <f t="shared" si="104"/>
        <v/>
      </c>
      <c r="AM304" s="256"/>
      <c r="AN304" s="253"/>
      <c r="AO304" s="254"/>
      <c r="AP304" s="255" t="str">
        <f t="shared" si="84"/>
        <v/>
      </c>
      <c r="AQ304" s="116"/>
      <c r="AR304" s="116"/>
      <c r="AS304" s="117"/>
      <c r="AT304" s="118"/>
      <c r="AU304" s="119" t="str">
        <f>IF(D304&lt;&gt; "", IF(COUNTIF($D$12:$D304,$D304)&gt;1,0,IF(SUM(N304,U304,AB304)&gt;0,IF(AND(X304="",OR(Q304&lt;&gt;"",J304&lt;&gt;"")),IF(Q304&lt;&gt;"",Q304,IF(J304&lt;&gt;"",J304,0)),IF(AND(Q304&lt;&gt;"",J304&lt;&gt;"",Q304=J304),Q304,X304)),0)),"")</f>
        <v/>
      </c>
      <c r="AV304" s="119" t="str">
        <f>IF(D304&lt;&gt;"",IF(COUNTIF($D$12:$D304,$D304)&gt;1,0,IF(SUM(O304,V304,AC304)&gt;0,IF(AND(X304="",OR(Q304&lt;&gt;"",J304&lt;&gt;"")),IF(Q304&lt;&gt;"",Q304,IF(J304&lt;&gt;"",J304,0)),IF(AND(Q304&lt;&gt;"",J304&lt;&gt;"",Q304=J304),Q304,X304)),0)),"")</f>
        <v/>
      </c>
      <c r="AW304" s="119" t="str">
        <f>IF(D304&lt;&gt;"",IF(COUNTIF($D$12:$D304,$D304)&gt;1,0,IF(SUM(P304,W304,AD304)&gt;0,IF(AND(X304="",OR(Q304&lt;&gt;"",J304&lt;&gt;"")),IF(Q304&lt;&gt;"",Q304,IF(J304&lt;&gt;"",J304,0)),IF(AND(Q304&lt;&gt;"",J304&lt;&gt;"",Q304=J304),Q304,X304)),0)),"")</f>
        <v/>
      </c>
      <c r="AX304" s="118" t="str">
        <f t="shared" si="85"/>
        <v/>
      </c>
      <c r="AY304" s="118" t="str">
        <f t="shared" si="86"/>
        <v/>
      </c>
      <c r="AZ304" s="118" t="str">
        <f t="shared" si="87"/>
        <v/>
      </c>
      <c r="BA304" s="118" t="str">
        <f t="shared" si="88"/>
        <v/>
      </c>
      <c r="BB304" s="118" t="str">
        <f t="shared" si="89"/>
        <v/>
      </c>
      <c r="BC304" s="118" t="str">
        <f t="shared" si="90"/>
        <v/>
      </c>
      <c r="BD304" s="118" t="str">
        <f t="shared" si="91"/>
        <v/>
      </c>
      <c r="BE304" s="118" t="str">
        <f t="shared" si="92"/>
        <v/>
      </c>
      <c r="BF304" s="118" t="str">
        <f t="shared" si="93"/>
        <v/>
      </c>
      <c r="BG304" s="120"/>
      <c r="BH304" s="120" t="str">
        <f t="shared" si="94"/>
        <v/>
      </c>
      <c r="BI304" s="120" t="str">
        <f t="shared" si="95"/>
        <v/>
      </c>
      <c r="BJ304" s="121"/>
      <c r="BK304" s="120" t="str">
        <f t="shared" si="96"/>
        <v/>
      </c>
      <c r="BL304" s="120" t="str">
        <f t="shared" si="97"/>
        <v/>
      </c>
      <c r="BM304" s="120" t="str">
        <f t="shared" si="98"/>
        <v/>
      </c>
      <c r="BN304" s="120" t="str">
        <f t="shared" si="99"/>
        <v/>
      </c>
      <c r="BO304" s="120" t="str">
        <f t="shared" si="100"/>
        <v/>
      </c>
      <c r="BP304" s="120" t="str">
        <f t="shared" si="101"/>
        <v/>
      </c>
      <c r="BQ304" s="98"/>
      <c r="BR304" s="98"/>
      <c r="BS304" s="98"/>
      <c r="BT304" s="98"/>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row>
    <row r="305" spans="1:97" s="4" customFormat="1" ht="18.75" customHeight="1" x14ac:dyDescent="0.2">
      <c r="A305" s="3">
        <f t="shared" si="102"/>
        <v>293</v>
      </c>
      <c r="B305" s="263"/>
      <c r="C305" s="263"/>
      <c r="D305" s="263"/>
      <c r="E305" s="259"/>
      <c r="F305" s="259"/>
      <c r="G305" s="43"/>
      <c r="H305" s="264"/>
      <c r="I305" s="261"/>
      <c r="J305" s="106"/>
      <c r="K305" s="247"/>
      <c r="L305" s="247"/>
      <c r="M305" s="247"/>
      <c r="N305" s="248" t="str">
        <f>IF(AND(K305&lt;&gt;"",L305&lt;&gt;"",J305&lt;&gt;""),ROUND(MIN(IF(OR(J305="OZZ",J305="ZZ"),5000,17300),TRUNC(0.75*(SUMIF($D$12:$D305,$D305,K$12:K305)+SUMIF($D$12:$D305,$D305,L$12:L305)),2)) - SUMIF($D$12:$D304,$D305,N$12:N304),2),"")</f>
        <v/>
      </c>
      <c r="O305" s="249" t="str">
        <f>IF(AND(K305&lt;&gt;"",L305&lt;&gt;"",M305&lt;&gt;"",J305&lt;&gt;"",AH305&lt;&gt;""),IF(OR(J305="OZZ",J305="ZZ"),ROUND(0-SUMIF($D$12:$D304,$D305,O$12:O304),2),IF(M305=0,0,ROUND(MIN(MIN(17300,TRUNC(0.75*(SUMIF($D$12:$D$2012,$D305,K$12:K$2012)+SUMIF($D$12:$D$2012,$D305,L$12:L$2012)),2)+SUMIF($D$12:$D305,$D305,AH$12:AH305))-SUMIF($D$12:$D304,$D305,O$12:O304)-SUMIF($D$12:$D$2012,$D305,N$12:N$2012),AH305),2))),"")</f>
        <v/>
      </c>
      <c r="P305" s="250" t="str">
        <f>IF(J305&lt;&gt;"",1000 - SUMIF($D$12:$D304,$D305,P$12:P304),"")</f>
        <v/>
      </c>
      <c r="Q305" s="106"/>
      <c r="R305" s="247"/>
      <c r="S305" s="247"/>
      <c r="T305" s="247"/>
      <c r="U305" s="248" t="str">
        <f>IF(AND(R305&lt;&gt;"",S305&lt;&gt;"",Q305&lt;&gt;""),ROUND(MIN(IF(OR(Q305="OZZ",Q305="ZZ"),5000,17300),TRUNC(0.75*(SUMIF($D$12:$D305,$D305,R$12:R305)+SUMIF($D$12:$D305,$D305,S$12:S305)),2)) - SUMIF($D$12:$D304,$D305,U$12:U304),2),"")</f>
        <v/>
      </c>
      <c r="V305" s="248" t="str">
        <f>IF(AND(R305&lt;&gt;"",S305&lt;&gt;"",T305&lt;&gt;"",Q305&lt;&gt;"",AL305&lt;&gt;""),IF(OR(Q305="OZZ",Q305="ZZ"),ROUND(0-SUMIF($D$12:$D304,$D305,V$12:V304),2),IF(T305=0,0,ROUND(MIN(MIN(17300,TRUNC(0.75*(SUMIF($D$12:$D$2012,$D305,R$12:R$2012)+SUMIF($D$12:$D$2012,$D305,S$12:S$2012)),2)+SUMIF($D$12:$D305,$D305,AL$12:AL305))-SUMIF($D$12:$D304,$D305,V$12:V304)-SUMIF($D$12:$D$2012,$D305,U$12:U$2012),AL305),2))),"")</f>
        <v/>
      </c>
      <c r="W305" s="250" t="str">
        <f>IF(Q305&lt;&gt;"",1000 - SUMIF($D$12:$D304,$D305,W$12:W304),"")</f>
        <v/>
      </c>
      <c r="X305" s="106"/>
      <c r="Y305" s="247"/>
      <c r="Z305" s="247"/>
      <c r="AA305" s="247"/>
      <c r="AB305" s="248" t="str">
        <f>IF(AND(Y305&lt;&gt;"",Z305&lt;&gt;"",X305&lt;&gt;""),ROUND(MIN(IF(OR(X305="OZZ",X305="ZZ"),5000,17300),TRUNC(0.75*(SUMIF($D$12:$D305,$D305,Y$12:Y305)+SUMIF($D$12:$D305,$D305,Z$12:Z305)),2)) - SUMIF($D$12:$D304,$D305,AB$12:AB304),2),"")</f>
        <v/>
      </c>
      <c r="AC305" s="251" t="str">
        <f>IF(AND(Y305&lt;&gt;"",Z305&lt;&gt;"",AA305&lt;&gt;"",X305&lt;&gt;"",AP305&lt;&gt;""),IF(OR(X305="OZZ",X305="ZZ"),ROUND(0-SUMIF($D$12:$D304,$D305,AC$12:AC304),2),IF(AA305=0,0,ROUND(MIN(MIN(17300,TRUNC(0.75*(SUMIF($D$12:$D$2012,$D305,Y$12:Y$2012)+SUMIF($D$12:$D$2012,$D305,Z$12:Z$2012)),2)+SUMIF($D$12:$D305,$D305,AP$12:AP305))-SUMIF($D$12:$D304,$D305,AC$12:AC304)-SUMIF($D$12:$D$2012,$D305,AB$12:AB$2012),AP305),2))),"")</f>
        <v/>
      </c>
      <c r="AD305" s="250" t="str">
        <f>IF(X305&lt;&gt;"",1000 - SUMIF($D$12:$D304,$D305,AD$12:AD304),"")</f>
        <v/>
      </c>
      <c r="AE305" s="252"/>
      <c r="AF305" s="253"/>
      <c r="AG305" s="254"/>
      <c r="AH305" s="255" t="str">
        <f t="shared" si="103"/>
        <v/>
      </c>
      <c r="AI305" s="256"/>
      <c r="AJ305" s="253"/>
      <c r="AK305" s="254"/>
      <c r="AL305" s="255" t="str">
        <f t="shared" si="104"/>
        <v/>
      </c>
      <c r="AM305" s="256"/>
      <c r="AN305" s="253"/>
      <c r="AO305" s="254"/>
      <c r="AP305" s="255" t="str">
        <f t="shared" si="84"/>
        <v/>
      </c>
      <c r="AQ305" s="116"/>
      <c r="AR305" s="116"/>
      <c r="AS305" s="117"/>
      <c r="AT305" s="118"/>
      <c r="AU305" s="119" t="str">
        <f>IF(D305&lt;&gt; "", IF(COUNTIF($D$12:$D305,$D305)&gt;1,0,IF(SUM(N305,U305,AB305)&gt;0,IF(AND(X305="",OR(Q305&lt;&gt;"",J305&lt;&gt;"")),IF(Q305&lt;&gt;"",Q305,IF(J305&lt;&gt;"",J305,0)),IF(AND(Q305&lt;&gt;"",J305&lt;&gt;"",Q305=J305),Q305,X305)),0)),"")</f>
        <v/>
      </c>
      <c r="AV305" s="119" t="str">
        <f>IF(D305&lt;&gt;"",IF(COUNTIF($D$12:$D305,$D305)&gt;1,0,IF(SUM(O305,V305,AC305)&gt;0,IF(AND(X305="",OR(Q305&lt;&gt;"",J305&lt;&gt;"")),IF(Q305&lt;&gt;"",Q305,IF(J305&lt;&gt;"",J305,0)),IF(AND(Q305&lt;&gt;"",J305&lt;&gt;"",Q305=J305),Q305,X305)),0)),"")</f>
        <v/>
      </c>
      <c r="AW305" s="119" t="str">
        <f>IF(D305&lt;&gt;"",IF(COUNTIF($D$12:$D305,$D305)&gt;1,0,IF(SUM(P305,W305,AD305)&gt;0,IF(AND(X305="",OR(Q305&lt;&gt;"",J305&lt;&gt;"")),IF(Q305&lt;&gt;"",Q305,IF(J305&lt;&gt;"",J305,0)),IF(AND(Q305&lt;&gt;"",J305&lt;&gt;"",Q305=J305),Q305,X305)),0)),"")</f>
        <v/>
      </c>
      <c r="AX305" s="118" t="str">
        <f t="shared" si="85"/>
        <v/>
      </c>
      <c r="AY305" s="118" t="str">
        <f t="shared" si="86"/>
        <v/>
      </c>
      <c r="AZ305" s="118" t="str">
        <f t="shared" si="87"/>
        <v/>
      </c>
      <c r="BA305" s="118" t="str">
        <f t="shared" si="88"/>
        <v/>
      </c>
      <c r="BB305" s="118" t="str">
        <f t="shared" si="89"/>
        <v/>
      </c>
      <c r="BC305" s="118" t="str">
        <f t="shared" si="90"/>
        <v/>
      </c>
      <c r="BD305" s="118" t="str">
        <f t="shared" si="91"/>
        <v/>
      </c>
      <c r="BE305" s="118" t="str">
        <f t="shared" si="92"/>
        <v/>
      </c>
      <c r="BF305" s="118" t="str">
        <f t="shared" si="93"/>
        <v/>
      </c>
      <c r="BG305" s="120"/>
      <c r="BH305" s="120" t="str">
        <f t="shared" si="94"/>
        <v/>
      </c>
      <c r="BI305" s="120" t="str">
        <f t="shared" si="95"/>
        <v/>
      </c>
      <c r="BJ305" s="121"/>
      <c r="BK305" s="120" t="str">
        <f t="shared" si="96"/>
        <v/>
      </c>
      <c r="BL305" s="120" t="str">
        <f t="shared" si="97"/>
        <v/>
      </c>
      <c r="BM305" s="120" t="str">
        <f t="shared" si="98"/>
        <v/>
      </c>
      <c r="BN305" s="120" t="str">
        <f t="shared" si="99"/>
        <v/>
      </c>
      <c r="BO305" s="120" t="str">
        <f t="shared" si="100"/>
        <v/>
      </c>
      <c r="BP305" s="120" t="str">
        <f t="shared" si="101"/>
        <v/>
      </c>
      <c r="BQ305" s="98"/>
      <c r="BR305" s="98"/>
      <c r="BS305" s="98"/>
      <c r="BT305" s="98"/>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row>
    <row r="306" spans="1:97" s="4" customFormat="1" ht="18.75" customHeight="1" x14ac:dyDescent="0.2">
      <c r="A306" s="3">
        <f t="shared" si="102"/>
        <v>294</v>
      </c>
      <c r="B306" s="263"/>
      <c r="C306" s="263"/>
      <c r="D306" s="263"/>
      <c r="E306" s="259"/>
      <c r="F306" s="259"/>
      <c r="G306" s="43"/>
      <c r="H306" s="264"/>
      <c r="I306" s="261"/>
      <c r="J306" s="106"/>
      <c r="K306" s="247"/>
      <c r="L306" s="247"/>
      <c r="M306" s="247"/>
      <c r="N306" s="248" t="str">
        <f>IF(AND(K306&lt;&gt;"",L306&lt;&gt;"",J306&lt;&gt;""),ROUND(MIN(IF(OR(J306="OZZ",J306="ZZ"),5000,17300),TRUNC(0.75*(SUMIF($D$12:$D306,$D306,K$12:K306)+SUMIF($D$12:$D306,$D306,L$12:L306)),2)) - SUMIF($D$12:$D305,$D306,N$12:N305),2),"")</f>
        <v/>
      </c>
      <c r="O306" s="249" t="str">
        <f>IF(AND(K306&lt;&gt;"",L306&lt;&gt;"",M306&lt;&gt;"",J306&lt;&gt;"",AH306&lt;&gt;""),IF(OR(J306="OZZ",J306="ZZ"),ROUND(0-SUMIF($D$12:$D305,$D306,O$12:O305),2),IF(M306=0,0,ROUND(MIN(MIN(17300,TRUNC(0.75*(SUMIF($D$12:$D$2012,$D306,K$12:K$2012)+SUMIF($D$12:$D$2012,$D306,L$12:L$2012)),2)+SUMIF($D$12:$D306,$D306,AH$12:AH306))-SUMIF($D$12:$D305,$D306,O$12:O305)-SUMIF($D$12:$D$2012,$D306,N$12:N$2012),AH306),2))),"")</f>
        <v/>
      </c>
      <c r="P306" s="250" t="str">
        <f>IF(J306&lt;&gt;"",1000 - SUMIF($D$12:$D305,$D306,P$12:P305),"")</f>
        <v/>
      </c>
      <c r="Q306" s="106"/>
      <c r="R306" s="247"/>
      <c r="S306" s="247"/>
      <c r="T306" s="247"/>
      <c r="U306" s="248" t="str">
        <f>IF(AND(R306&lt;&gt;"",S306&lt;&gt;"",Q306&lt;&gt;""),ROUND(MIN(IF(OR(Q306="OZZ",Q306="ZZ"),5000,17300),TRUNC(0.75*(SUMIF($D$12:$D306,$D306,R$12:R306)+SUMIF($D$12:$D306,$D306,S$12:S306)),2)) - SUMIF($D$12:$D305,$D306,U$12:U305),2),"")</f>
        <v/>
      </c>
      <c r="V306" s="248" t="str">
        <f>IF(AND(R306&lt;&gt;"",S306&lt;&gt;"",T306&lt;&gt;"",Q306&lt;&gt;"",AL306&lt;&gt;""),IF(OR(Q306="OZZ",Q306="ZZ"),ROUND(0-SUMIF($D$12:$D305,$D306,V$12:V305),2),IF(T306=0,0,ROUND(MIN(MIN(17300,TRUNC(0.75*(SUMIF($D$12:$D$2012,$D306,R$12:R$2012)+SUMIF($D$12:$D$2012,$D306,S$12:S$2012)),2)+SUMIF($D$12:$D306,$D306,AL$12:AL306))-SUMIF($D$12:$D305,$D306,V$12:V305)-SUMIF($D$12:$D$2012,$D306,U$12:U$2012),AL306),2))),"")</f>
        <v/>
      </c>
      <c r="W306" s="250" t="str">
        <f>IF(Q306&lt;&gt;"",1000 - SUMIF($D$12:$D305,$D306,W$12:W305),"")</f>
        <v/>
      </c>
      <c r="X306" s="106"/>
      <c r="Y306" s="247"/>
      <c r="Z306" s="247"/>
      <c r="AA306" s="247"/>
      <c r="AB306" s="248" t="str">
        <f>IF(AND(Y306&lt;&gt;"",Z306&lt;&gt;"",X306&lt;&gt;""),ROUND(MIN(IF(OR(X306="OZZ",X306="ZZ"),5000,17300),TRUNC(0.75*(SUMIF($D$12:$D306,$D306,Y$12:Y306)+SUMIF($D$12:$D306,$D306,Z$12:Z306)),2)) - SUMIF($D$12:$D305,$D306,AB$12:AB305),2),"")</f>
        <v/>
      </c>
      <c r="AC306" s="251" t="str">
        <f>IF(AND(Y306&lt;&gt;"",Z306&lt;&gt;"",AA306&lt;&gt;"",X306&lt;&gt;"",AP306&lt;&gt;""),IF(OR(X306="OZZ",X306="ZZ"),ROUND(0-SUMIF($D$12:$D305,$D306,AC$12:AC305),2),IF(AA306=0,0,ROUND(MIN(MIN(17300,TRUNC(0.75*(SUMIF($D$12:$D$2012,$D306,Y$12:Y$2012)+SUMIF($D$12:$D$2012,$D306,Z$12:Z$2012)),2)+SUMIF($D$12:$D306,$D306,AP$12:AP306))-SUMIF($D$12:$D305,$D306,AC$12:AC305)-SUMIF($D$12:$D$2012,$D306,AB$12:AB$2012),AP306),2))),"")</f>
        <v/>
      </c>
      <c r="AD306" s="250" t="str">
        <f>IF(X306&lt;&gt;"",1000 - SUMIF($D$12:$D305,$D306,AD$12:AD305),"")</f>
        <v/>
      </c>
      <c r="AE306" s="252"/>
      <c r="AF306" s="253"/>
      <c r="AG306" s="254"/>
      <c r="AH306" s="255" t="str">
        <f t="shared" si="103"/>
        <v/>
      </c>
      <c r="AI306" s="256"/>
      <c r="AJ306" s="253"/>
      <c r="AK306" s="254"/>
      <c r="AL306" s="255" t="str">
        <f t="shared" si="104"/>
        <v/>
      </c>
      <c r="AM306" s="256"/>
      <c r="AN306" s="253"/>
      <c r="AO306" s="254"/>
      <c r="AP306" s="255" t="str">
        <f t="shared" si="84"/>
        <v/>
      </c>
      <c r="AQ306" s="116"/>
      <c r="AR306" s="116"/>
      <c r="AS306" s="117"/>
      <c r="AT306" s="118"/>
      <c r="AU306" s="119" t="str">
        <f>IF(D306&lt;&gt; "", IF(COUNTIF($D$12:$D306,$D306)&gt;1,0,IF(SUM(N306,U306,AB306)&gt;0,IF(AND(X306="",OR(Q306&lt;&gt;"",J306&lt;&gt;"")),IF(Q306&lt;&gt;"",Q306,IF(J306&lt;&gt;"",J306,0)),IF(AND(Q306&lt;&gt;"",J306&lt;&gt;"",Q306=J306),Q306,X306)),0)),"")</f>
        <v/>
      </c>
      <c r="AV306" s="119" t="str">
        <f>IF(D306&lt;&gt;"",IF(COUNTIF($D$12:$D306,$D306)&gt;1,0,IF(SUM(O306,V306,AC306)&gt;0,IF(AND(X306="",OR(Q306&lt;&gt;"",J306&lt;&gt;"")),IF(Q306&lt;&gt;"",Q306,IF(J306&lt;&gt;"",J306,0)),IF(AND(Q306&lt;&gt;"",J306&lt;&gt;"",Q306=J306),Q306,X306)),0)),"")</f>
        <v/>
      </c>
      <c r="AW306" s="119" t="str">
        <f>IF(D306&lt;&gt;"",IF(COUNTIF($D$12:$D306,$D306)&gt;1,0,IF(SUM(P306,W306,AD306)&gt;0,IF(AND(X306="",OR(Q306&lt;&gt;"",J306&lt;&gt;"")),IF(Q306&lt;&gt;"",Q306,IF(J306&lt;&gt;"",J306,0)),IF(AND(Q306&lt;&gt;"",J306&lt;&gt;"",Q306=J306),Q306,X306)),0)),"")</f>
        <v/>
      </c>
      <c r="AX306" s="118" t="str">
        <f t="shared" si="85"/>
        <v/>
      </c>
      <c r="AY306" s="118" t="str">
        <f t="shared" si="86"/>
        <v/>
      </c>
      <c r="AZ306" s="118" t="str">
        <f t="shared" si="87"/>
        <v/>
      </c>
      <c r="BA306" s="118" t="str">
        <f t="shared" si="88"/>
        <v/>
      </c>
      <c r="BB306" s="118" t="str">
        <f t="shared" si="89"/>
        <v/>
      </c>
      <c r="BC306" s="118" t="str">
        <f t="shared" si="90"/>
        <v/>
      </c>
      <c r="BD306" s="118" t="str">
        <f t="shared" si="91"/>
        <v/>
      </c>
      <c r="BE306" s="118" t="str">
        <f t="shared" si="92"/>
        <v/>
      </c>
      <c r="BF306" s="118" t="str">
        <f t="shared" si="93"/>
        <v/>
      </c>
      <c r="BG306" s="120"/>
      <c r="BH306" s="120" t="str">
        <f t="shared" si="94"/>
        <v/>
      </c>
      <c r="BI306" s="120" t="str">
        <f t="shared" si="95"/>
        <v/>
      </c>
      <c r="BJ306" s="121"/>
      <c r="BK306" s="120" t="str">
        <f t="shared" si="96"/>
        <v/>
      </c>
      <c r="BL306" s="120" t="str">
        <f t="shared" si="97"/>
        <v/>
      </c>
      <c r="BM306" s="120" t="str">
        <f t="shared" si="98"/>
        <v/>
      </c>
      <c r="BN306" s="120" t="str">
        <f t="shared" si="99"/>
        <v/>
      </c>
      <c r="BO306" s="120" t="str">
        <f t="shared" si="100"/>
        <v/>
      </c>
      <c r="BP306" s="120" t="str">
        <f t="shared" si="101"/>
        <v/>
      </c>
      <c r="BQ306" s="98"/>
      <c r="BR306" s="98"/>
      <c r="BS306" s="98"/>
      <c r="BT306" s="98"/>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row>
    <row r="307" spans="1:97" s="4" customFormat="1" ht="18.75" customHeight="1" x14ac:dyDescent="0.2">
      <c r="A307" s="3">
        <f t="shared" si="102"/>
        <v>295</v>
      </c>
      <c r="B307" s="263"/>
      <c r="C307" s="263"/>
      <c r="D307" s="263"/>
      <c r="E307" s="259"/>
      <c r="F307" s="259"/>
      <c r="G307" s="43"/>
      <c r="H307" s="264"/>
      <c r="I307" s="261"/>
      <c r="J307" s="106"/>
      <c r="K307" s="247"/>
      <c r="L307" s="247"/>
      <c r="M307" s="247"/>
      <c r="N307" s="248" t="str">
        <f>IF(AND(K307&lt;&gt;"",L307&lt;&gt;"",J307&lt;&gt;""),ROUND(MIN(IF(OR(J307="OZZ",J307="ZZ"),5000,17300),TRUNC(0.75*(SUMIF($D$12:$D307,$D307,K$12:K307)+SUMIF($D$12:$D307,$D307,L$12:L307)),2)) - SUMIF($D$12:$D306,$D307,N$12:N306),2),"")</f>
        <v/>
      </c>
      <c r="O307" s="249" t="str">
        <f>IF(AND(K307&lt;&gt;"",L307&lt;&gt;"",M307&lt;&gt;"",J307&lt;&gt;"",AH307&lt;&gt;""),IF(OR(J307="OZZ",J307="ZZ"),ROUND(0-SUMIF($D$12:$D306,$D307,O$12:O306),2),IF(M307=0,0,ROUND(MIN(MIN(17300,TRUNC(0.75*(SUMIF($D$12:$D$2012,$D307,K$12:K$2012)+SUMIF($D$12:$D$2012,$D307,L$12:L$2012)),2)+SUMIF($D$12:$D307,$D307,AH$12:AH307))-SUMIF($D$12:$D306,$D307,O$12:O306)-SUMIF($D$12:$D$2012,$D307,N$12:N$2012),AH307),2))),"")</f>
        <v/>
      </c>
      <c r="P307" s="250" t="str">
        <f>IF(J307&lt;&gt;"",1000 - SUMIF($D$12:$D306,$D307,P$12:P306),"")</f>
        <v/>
      </c>
      <c r="Q307" s="106"/>
      <c r="R307" s="247"/>
      <c r="S307" s="247"/>
      <c r="T307" s="247"/>
      <c r="U307" s="248" t="str">
        <f>IF(AND(R307&lt;&gt;"",S307&lt;&gt;"",Q307&lt;&gt;""),ROUND(MIN(IF(OR(Q307="OZZ",Q307="ZZ"),5000,17300),TRUNC(0.75*(SUMIF($D$12:$D307,$D307,R$12:R307)+SUMIF($D$12:$D307,$D307,S$12:S307)),2)) - SUMIF($D$12:$D306,$D307,U$12:U306),2),"")</f>
        <v/>
      </c>
      <c r="V307" s="248" t="str">
        <f>IF(AND(R307&lt;&gt;"",S307&lt;&gt;"",T307&lt;&gt;"",Q307&lt;&gt;"",AL307&lt;&gt;""),IF(OR(Q307="OZZ",Q307="ZZ"),ROUND(0-SUMIF($D$12:$D306,$D307,V$12:V306),2),IF(T307=0,0,ROUND(MIN(MIN(17300,TRUNC(0.75*(SUMIF($D$12:$D$2012,$D307,R$12:R$2012)+SUMIF($D$12:$D$2012,$D307,S$12:S$2012)),2)+SUMIF($D$12:$D307,$D307,AL$12:AL307))-SUMIF($D$12:$D306,$D307,V$12:V306)-SUMIF($D$12:$D$2012,$D307,U$12:U$2012),AL307),2))),"")</f>
        <v/>
      </c>
      <c r="W307" s="250" t="str">
        <f>IF(Q307&lt;&gt;"",1000 - SUMIF($D$12:$D306,$D307,W$12:W306),"")</f>
        <v/>
      </c>
      <c r="X307" s="106"/>
      <c r="Y307" s="247"/>
      <c r="Z307" s="247"/>
      <c r="AA307" s="247"/>
      <c r="AB307" s="248" t="str">
        <f>IF(AND(Y307&lt;&gt;"",Z307&lt;&gt;"",X307&lt;&gt;""),ROUND(MIN(IF(OR(X307="OZZ",X307="ZZ"),5000,17300),TRUNC(0.75*(SUMIF($D$12:$D307,$D307,Y$12:Y307)+SUMIF($D$12:$D307,$D307,Z$12:Z307)),2)) - SUMIF($D$12:$D306,$D307,AB$12:AB306),2),"")</f>
        <v/>
      </c>
      <c r="AC307" s="251" t="str">
        <f>IF(AND(Y307&lt;&gt;"",Z307&lt;&gt;"",AA307&lt;&gt;"",X307&lt;&gt;"",AP307&lt;&gt;""),IF(OR(X307="OZZ",X307="ZZ"),ROUND(0-SUMIF($D$12:$D306,$D307,AC$12:AC306),2),IF(AA307=0,0,ROUND(MIN(MIN(17300,TRUNC(0.75*(SUMIF($D$12:$D$2012,$D307,Y$12:Y$2012)+SUMIF($D$12:$D$2012,$D307,Z$12:Z$2012)),2)+SUMIF($D$12:$D307,$D307,AP$12:AP307))-SUMIF($D$12:$D306,$D307,AC$12:AC306)-SUMIF($D$12:$D$2012,$D307,AB$12:AB$2012),AP307),2))),"")</f>
        <v/>
      </c>
      <c r="AD307" s="250" t="str">
        <f>IF(X307&lt;&gt;"",1000 - SUMIF($D$12:$D306,$D307,AD$12:AD306),"")</f>
        <v/>
      </c>
      <c r="AE307" s="252"/>
      <c r="AF307" s="253"/>
      <c r="AG307" s="254"/>
      <c r="AH307" s="255" t="str">
        <f t="shared" si="103"/>
        <v/>
      </c>
      <c r="AI307" s="256"/>
      <c r="AJ307" s="253"/>
      <c r="AK307" s="254"/>
      <c r="AL307" s="255" t="str">
        <f t="shared" si="104"/>
        <v/>
      </c>
      <c r="AM307" s="256"/>
      <c r="AN307" s="253"/>
      <c r="AO307" s="254"/>
      <c r="AP307" s="255" t="str">
        <f t="shared" si="84"/>
        <v/>
      </c>
      <c r="AQ307" s="116"/>
      <c r="AR307" s="116"/>
      <c r="AS307" s="117"/>
      <c r="AT307" s="118"/>
      <c r="AU307" s="119" t="str">
        <f>IF(D307&lt;&gt; "", IF(COUNTIF($D$12:$D307,$D307)&gt;1,0,IF(SUM(N307,U307,AB307)&gt;0,IF(AND(X307="",OR(Q307&lt;&gt;"",J307&lt;&gt;"")),IF(Q307&lt;&gt;"",Q307,IF(J307&lt;&gt;"",J307,0)),IF(AND(Q307&lt;&gt;"",J307&lt;&gt;"",Q307=J307),Q307,X307)),0)),"")</f>
        <v/>
      </c>
      <c r="AV307" s="119" t="str">
        <f>IF(D307&lt;&gt;"",IF(COUNTIF($D$12:$D307,$D307)&gt;1,0,IF(SUM(O307,V307,AC307)&gt;0,IF(AND(X307="",OR(Q307&lt;&gt;"",J307&lt;&gt;"")),IF(Q307&lt;&gt;"",Q307,IF(J307&lt;&gt;"",J307,0)),IF(AND(Q307&lt;&gt;"",J307&lt;&gt;"",Q307=J307),Q307,X307)),0)),"")</f>
        <v/>
      </c>
      <c r="AW307" s="119" t="str">
        <f>IF(D307&lt;&gt;"",IF(COUNTIF($D$12:$D307,$D307)&gt;1,0,IF(SUM(P307,W307,AD307)&gt;0,IF(AND(X307="",OR(Q307&lt;&gt;"",J307&lt;&gt;"")),IF(Q307&lt;&gt;"",Q307,IF(J307&lt;&gt;"",J307,0)),IF(AND(Q307&lt;&gt;"",J307&lt;&gt;"",Q307=J307),Q307,X307)),0)),"")</f>
        <v/>
      </c>
      <c r="AX307" s="118" t="str">
        <f t="shared" si="85"/>
        <v/>
      </c>
      <c r="AY307" s="118" t="str">
        <f t="shared" si="86"/>
        <v/>
      </c>
      <c r="AZ307" s="118" t="str">
        <f t="shared" si="87"/>
        <v/>
      </c>
      <c r="BA307" s="118" t="str">
        <f t="shared" si="88"/>
        <v/>
      </c>
      <c r="BB307" s="118" t="str">
        <f t="shared" si="89"/>
        <v/>
      </c>
      <c r="BC307" s="118" t="str">
        <f t="shared" si="90"/>
        <v/>
      </c>
      <c r="BD307" s="118" t="str">
        <f t="shared" si="91"/>
        <v/>
      </c>
      <c r="BE307" s="118" t="str">
        <f t="shared" si="92"/>
        <v/>
      </c>
      <c r="BF307" s="118" t="str">
        <f t="shared" si="93"/>
        <v/>
      </c>
      <c r="BG307" s="120"/>
      <c r="BH307" s="120" t="str">
        <f t="shared" si="94"/>
        <v/>
      </c>
      <c r="BI307" s="120" t="str">
        <f t="shared" si="95"/>
        <v/>
      </c>
      <c r="BJ307" s="121"/>
      <c r="BK307" s="120" t="str">
        <f t="shared" si="96"/>
        <v/>
      </c>
      <c r="BL307" s="120" t="str">
        <f t="shared" si="97"/>
        <v/>
      </c>
      <c r="BM307" s="120" t="str">
        <f t="shared" si="98"/>
        <v/>
      </c>
      <c r="BN307" s="120" t="str">
        <f t="shared" si="99"/>
        <v/>
      </c>
      <c r="BO307" s="120" t="str">
        <f t="shared" si="100"/>
        <v/>
      </c>
      <c r="BP307" s="120" t="str">
        <f t="shared" si="101"/>
        <v/>
      </c>
      <c r="BQ307" s="98"/>
      <c r="BR307" s="98"/>
      <c r="BS307" s="98"/>
      <c r="BT307" s="98"/>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row>
    <row r="308" spans="1:97" s="4" customFormat="1" ht="18.75" customHeight="1" x14ac:dyDescent="0.2">
      <c r="A308" s="3">
        <f t="shared" si="102"/>
        <v>296</v>
      </c>
      <c r="B308" s="263"/>
      <c r="C308" s="263"/>
      <c r="D308" s="263"/>
      <c r="E308" s="259"/>
      <c r="F308" s="259"/>
      <c r="G308" s="43"/>
      <c r="H308" s="264"/>
      <c r="I308" s="261"/>
      <c r="J308" s="106"/>
      <c r="K308" s="247"/>
      <c r="L308" s="247"/>
      <c r="M308" s="247"/>
      <c r="N308" s="248" t="str">
        <f>IF(AND(K308&lt;&gt;"",L308&lt;&gt;"",J308&lt;&gt;""),ROUND(MIN(IF(OR(J308="OZZ",J308="ZZ"),5000,17300),TRUNC(0.75*(SUMIF($D$12:$D308,$D308,K$12:K308)+SUMIF($D$12:$D308,$D308,L$12:L308)),2)) - SUMIF($D$12:$D307,$D308,N$12:N307),2),"")</f>
        <v/>
      </c>
      <c r="O308" s="249" t="str">
        <f>IF(AND(K308&lt;&gt;"",L308&lt;&gt;"",M308&lt;&gt;"",J308&lt;&gt;"",AH308&lt;&gt;""),IF(OR(J308="OZZ",J308="ZZ"),ROUND(0-SUMIF($D$12:$D307,$D308,O$12:O307),2),IF(M308=0,0,ROUND(MIN(MIN(17300,TRUNC(0.75*(SUMIF($D$12:$D$2012,$D308,K$12:K$2012)+SUMIF($D$12:$D$2012,$D308,L$12:L$2012)),2)+SUMIF($D$12:$D308,$D308,AH$12:AH308))-SUMIF($D$12:$D307,$D308,O$12:O307)-SUMIF($D$12:$D$2012,$D308,N$12:N$2012),AH308),2))),"")</f>
        <v/>
      </c>
      <c r="P308" s="250" t="str">
        <f>IF(J308&lt;&gt;"",1000 - SUMIF($D$12:$D307,$D308,P$12:P307),"")</f>
        <v/>
      </c>
      <c r="Q308" s="106"/>
      <c r="R308" s="247"/>
      <c r="S308" s="247"/>
      <c r="T308" s="247"/>
      <c r="U308" s="248" t="str">
        <f>IF(AND(R308&lt;&gt;"",S308&lt;&gt;"",Q308&lt;&gt;""),ROUND(MIN(IF(OR(Q308="OZZ",Q308="ZZ"),5000,17300),TRUNC(0.75*(SUMIF($D$12:$D308,$D308,R$12:R308)+SUMIF($D$12:$D308,$D308,S$12:S308)),2)) - SUMIF($D$12:$D307,$D308,U$12:U307),2),"")</f>
        <v/>
      </c>
      <c r="V308" s="248" t="str">
        <f>IF(AND(R308&lt;&gt;"",S308&lt;&gt;"",T308&lt;&gt;"",Q308&lt;&gt;"",AL308&lt;&gt;""),IF(OR(Q308="OZZ",Q308="ZZ"),ROUND(0-SUMIF($D$12:$D307,$D308,V$12:V307),2),IF(T308=0,0,ROUND(MIN(MIN(17300,TRUNC(0.75*(SUMIF($D$12:$D$2012,$D308,R$12:R$2012)+SUMIF($D$12:$D$2012,$D308,S$12:S$2012)),2)+SUMIF($D$12:$D308,$D308,AL$12:AL308))-SUMIF($D$12:$D307,$D308,V$12:V307)-SUMIF($D$12:$D$2012,$D308,U$12:U$2012),AL308),2))),"")</f>
        <v/>
      </c>
      <c r="W308" s="250" t="str">
        <f>IF(Q308&lt;&gt;"",1000 - SUMIF($D$12:$D307,$D308,W$12:W307),"")</f>
        <v/>
      </c>
      <c r="X308" s="106"/>
      <c r="Y308" s="247"/>
      <c r="Z308" s="247"/>
      <c r="AA308" s="247"/>
      <c r="AB308" s="248" t="str">
        <f>IF(AND(Y308&lt;&gt;"",Z308&lt;&gt;"",X308&lt;&gt;""),ROUND(MIN(IF(OR(X308="OZZ",X308="ZZ"),5000,17300),TRUNC(0.75*(SUMIF($D$12:$D308,$D308,Y$12:Y308)+SUMIF($D$12:$D308,$D308,Z$12:Z308)),2)) - SUMIF($D$12:$D307,$D308,AB$12:AB307),2),"")</f>
        <v/>
      </c>
      <c r="AC308" s="251" t="str">
        <f>IF(AND(Y308&lt;&gt;"",Z308&lt;&gt;"",AA308&lt;&gt;"",X308&lt;&gt;"",AP308&lt;&gt;""),IF(OR(X308="OZZ",X308="ZZ"),ROUND(0-SUMIF($D$12:$D307,$D308,AC$12:AC307),2),IF(AA308=0,0,ROUND(MIN(MIN(17300,TRUNC(0.75*(SUMIF($D$12:$D$2012,$D308,Y$12:Y$2012)+SUMIF($D$12:$D$2012,$D308,Z$12:Z$2012)),2)+SUMIF($D$12:$D308,$D308,AP$12:AP308))-SUMIF($D$12:$D307,$D308,AC$12:AC307)-SUMIF($D$12:$D$2012,$D308,AB$12:AB$2012),AP308),2))),"")</f>
        <v/>
      </c>
      <c r="AD308" s="250" t="str">
        <f>IF(X308&lt;&gt;"",1000 - SUMIF($D$12:$D307,$D308,AD$12:AD307),"")</f>
        <v/>
      </c>
      <c r="AE308" s="252"/>
      <c r="AF308" s="253"/>
      <c r="AG308" s="254"/>
      <c r="AH308" s="255" t="str">
        <f t="shared" si="103"/>
        <v/>
      </c>
      <c r="AI308" s="256"/>
      <c r="AJ308" s="253"/>
      <c r="AK308" s="254"/>
      <c r="AL308" s="255" t="str">
        <f t="shared" si="104"/>
        <v/>
      </c>
      <c r="AM308" s="256"/>
      <c r="AN308" s="253"/>
      <c r="AO308" s="254"/>
      <c r="AP308" s="255" t="str">
        <f t="shared" si="84"/>
        <v/>
      </c>
      <c r="AQ308" s="116"/>
      <c r="AR308" s="116"/>
      <c r="AS308" s="117"/>
      <c r="AT308" s="118"/>
      <c r="AU308" s="119" t="str">
        <f>IF(D308&lt;&gt; "", IF(COUNTIF($D$12:$D308,$D308)&gt;1,0,IF(SUM(N308,U308,AB308)&gt;0,IF(AND(X308="",OR(Q308&lt;&gt;"",J308&lt;&gt;"")),IF(Q308&lt;&gt;"",Q308,IF(J308&lt;&gt;"",J308,0)),IF(AND(Q308&lt;&gt;"",J308&lt;&gt;"",Q308=J308),Q308,X308)),0)),"")</f>
        <v/>
      </c>
      <c r="AV308" s="119" t="str">
        <f>IF(D308&lt;&gt;"",IF(COUNTIF($D$12:$D308,$D308)&gt;1,0,IF(SUM(O308,V308,AC308)&gt;0,IF(AND(X308="",OR(Q308&lt;&gt;"",J308&lt;&gt;"")),IF(Q308&lt;&gt;"",Q308,IF(J308&lt;&gt;"",J308,0)),IF(AND(Q308&lt;&gt;"",J308&lt;&gt;"",Q308=J308),Q308,X308)),0)),"")</f>
        <v/>
      </c>
      <c r="AW308" s="119" t="str">
        <f>IF(D308&lt;&gt;"",IF(COUNTIF($D$12:$D308,$D308)&gt;1,0,IF(SUM(P308,W308,AD308)&gt;0,IF(AND(X308="",OR(Q308&lt;&gt;"",J308&lt;&gt;"")),IF(Q308&lt;&gt;"",Q308,IF(J308&lt;&gt;"",J308,0)),IF(AND(Q308&lt;&gt;"",J308&lt;&gt;"",Q308=J308),Q308,X308)),0)),"")</f>
        <v/>
      </c>
      <c r="AX308" s="118" t="str">
        <f t="shared" si="85"/>
        <v/>
      </c>
      <c r="AY308" s="118" t="str">
        <f t="shared" si="86"/>
        <v/>
      </c>
      <c r="AZ308" s="118" t="str">
        <f t="shared" si="87"/>
        <v/>
      </c>
      <c r="BA308" s="118" t="str">
        <f t="shared" si="88"/>
        <v/>
      </c>
      <c r="BB308" s="118" t="str">
        <f t="shared" si="89"/>
        <v/>
      </c>
      <c r="BC308" s="118" t="str">
        <f t="shared" si="90"/>
        <v/>
      </c>
      <c r="BD308" s="118" t="str">
        <f t="shared" si="91"/>
        <v/>
      </c>
      <c r="BE308" s="118" t="str">
        <f t="shared" si="92"/>
        <v/>
      </c>
      <c r="BF308" s="118" t="str">
        <f t="shared" si="93"/>
        <v/>
      </c>
      <c r="BG308" s="120"/>
      <c r="BH308" s="120" t="str">
        <f t="shared" si="94"/>
        <v/>
      </c>
      <c r="BI308" s="120" t="str">
        <f t="shared" si="95"/>
        <v/>
      </c>
      <c r="BJ308" s="121"/>
      <c r="BK308" s="120" t="str">
        <f t="shared" si="96"/>
        <v/>
      </c>
      <c r="BL308" s="120" t="str">
        <f t="shared" si="97"/>
        <v/>
      </c>
      <c r="BM308" s="120" t="str">
        <f t="shared" si="98"/>
        <v/>
      </c>
      <c r="BN308" s="120" t="str">
        <f t="shared" si="99"/>
        <v/>
      </c>
      <c r="BO308" s="120" t="str">
        <f t="shared" si="100"/>
        <v/>
      </c>
      <c r="BP308" s="120" t="str">
        <f t="shared" si="101"/>
        <v/>
      </c>
      <c r="BQ308" s="98"/>
      <c r="BR308" s="98"/>
      <c r="BS308" s="98"/>
      <c r="BT308" s="98"/>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row>
    <row r="309" spans="1:97" s="4" customFormat="1" ht="18.75" customHeight="1" x14ac:dyDescent="0.2">
      <c r="A309" s="3">
        <f t="shared" si="102"/>
        <v>297</v>
      </c>
      <c r="B309" s="263"/>
      <c r="C309" s="263"/>
      <c r="D309" s="263"/>
      <c r="E309" s="259"/>
      <c r="F309" s="259"/>
      <c r="G309" s="43"/>
      <c r="H309" s="264"/>
      <c r="I309" s="261"/>
      <c r="J309" s="106"/>
      <c r="K309" s="247"/>
      <c r="L309" s="247"/>
      <c r="M309" s="247"/>
      <c r="N309" s="248" t="str">
        <f>IF(AND(K309&lt;&gt;"",L309&lt;&gt;"",J309&lt;&gt;""),ROUND(MIN(IF(OR(J309="OZZ",J309="ZZ"),5000,17300),TRUNC(0.75*(SUMIF($D$12:$D309,$D309,K$12:K309)+SUMIF($D$12:$D309,$D309,L$12:L309)),2)) - SUMIF($D$12:$D308,$D309,N$12:N308),2),"")</f>
        <v/>
      </c>
      <c r="O309" s="249" t="str">
        <f>IF(AND(K309&lt;&gt;"",L309&lt;&gt;"",M309&lt;&gt;"",J309&lt;&gt;"",AH309&lt;&gt;""),IF(OR(J309="OZZ",J309="ZZ"),ROUND(0-SUMIF($D$12:$D308,$D309,O$12:O308),2),IF(M309=0,0,ROUND(MIN(MIN(17300,TRUNC(0.75*(SUMIF($D$12:$D$2012,$D309,K$12:K$2012)+SUMIF($D$12:$D$2012,$D309,L$12:L$2012)),2)+SUMIF($D$12:$D309,$D309,AH$12:AH309))-SUMIF($D$12:$D308,$D309,O$12:O308)-SUMIF($D$12:$D$2012,$D309,N$12:N$2012),AH309),2))),"")</f>
        <v/>
      </c>
      <c r="P309" s="250" t="str">
        <f>IF(J309&lt;&gt;"",1000 - SUMIF($D$12:$D308,$D309,P$12:P308),"")</f>
        <v/>
      </c>
      <c r="Q309" s="106"/>
      <c r="R309" s="247"/>
      <c r="S309" s="247"/>
      <c r="T309" s="247"/>
      <c r="U309" s="248" t="str">
        <f>IF(AND(R309&lt;&gt;"",S309&lt;&gt;"",Q309&lt;&gt;""),ROUND(MIN(IF(OR(Q309="OZZ",Q309="ZZ"),5000,17300),TRUNC(0.75*(SUMIF($D$12:$D309,$D309,R$12:R309)+SUMIF($D$12:$D309,$D309,S$12:S309)),2)) - SUMIF($D$12:$D308,$D309,U$12:U308),2),"")</f>
        <v/>
      </c>
      <c r="V309" s="248" t="str">
        <f>IF(AND(R309&lt;&gt;"",S309&lt;&gt;"",T309&lt;&gt;"",Q309&lt;&gt;"",AL309&lt;&gt;""),IF(OR(Q309="OZZ",Q309="ZZ"),ROUND(0-SUMIF($D$12:$D308,$D309,V$12:V308),2),IF(T309=0,0,ROUND(MIN(MIN(17300,TRUNC(0.75*(SUMIF($D$12:$D$2012,$D309,R$12:R$2012)+SUMIF($D$12:$D$2012,$D309,S$12:S$2012)),2)+SUMIF($D$12:$D309,$D309,AL$12:AL309))-SUMIF($D$12:$D308,$D309,V$12:V308)-SUMIF($D$12:$D$2012,$D309,U$12:U$2012),AL309),2))),"")</f>
        <v/>
      </c>
      <c r="W309" s="250" t="str">
        <f>IF(Q309&lt;&gt;"",1000 - SUMIF($D$12:$D308,$D309,W$12:W308),"")</f>
        <v/>
      </c>
      <c r="X309" s="106"/>
      <c r="Y309" s="247"/>
      <c r="Z309" s="247"/>
      <c r="AA309" s="247"/>
      <c r="AB309" s="248" t="str">
        <f>IF(AND(Y309&lt;&gt;"",Z309&lt;&gt;"",X309&lt;&gt;""),ROUND(MIN(IF(OR(X309="OZZ",X309="ZZ"),5000,17300),TRUNC(0.75*(SUMIF($D$12:$D309,$D309,Y$12:Y309)+SUMIF($D$12:$D309,$D309,Z$12:Z309)),2)) - SUMIF($D$12:$D308,$D309,AB$12:AB308),2),"")</f>
        <v/>
      </c>
      <c r="AC309" s="251" t="str">
        <f>IF(AND(Y309&lt;&gt;"",Z309&lt;&gt;"",AA309&lt;&gt;"",X309&lt;&gt;"",AP309&lt;&gt;""),IF(OR(X309="OZZ",X309="ZZ"),ROUND(0-SUMIF($D$12:$D308,$D309,AC$12:AC308),2),IF(AA309=0,0,ROUND(MIN(MIN(17300,TRUNC(0.75*(SUMIF($D$12:$D$2012,$D309,Y$12:Y$2012)+SUMIF($D$12:$D$2012,$D309,Z$12:Z$2012)),2)+SUMIF($D$12:$D309,$D309,AP$12:AP309))-SUMIF($D$12:$D308,$D309,AC$12:AC308)-SUMIF($D$12:$D$2012,$D309,AB$12:AB$2012),AP309),2))),"")</f>
        <v/>
      </c>
      <c r="AD309" s="250" t="str">
        <f>IF(X309&lt;&gt;"",1000 - SUMIF($D$12:$D308,$D309,AD$12:AD308),"")</f>
        <v/>
      </c>
      <c r="AE309" s="252"/>
      <c r="AF309" s="253"/>
      <c r="AG309" s="254"/>
      <c r="AH309" s="255" t="str">
        <f t="shared" si="103"/>
        <v/>
      </c>
      <c r="AI309" s="256"/>
      <c r="AJ309" s="253"/>
      <c r="AK309" s="254"/>
      <c r="AL309" s="255" t="str">
        <f t="shared" si="104"/>
        <v/>
      </c>
      <c r="AM309" s="256"/>
      <c r="AN309" s="253"/>
      <c r="AO309" s="254"/>
      <c r="AP309" s="255" t="str">
        <f t="shared" si="84"/>
        <v/>
      </c>
      <c r="AQ309" s="116"/>
      <c r="AR309" s="116"/>
      <c r="AS309" s="117"/>
      <c r="AT309" s="118"/>
      <c r="AU309" s="119" t="str">
        <f>IF(D309&lt;&gt; "", IF(COUNTIF($D$12:$D309,$D309)&gt;1,0,IF(SUM(N309,U309,AB309)&gt;0,IF(AND(X309="",OR(Q309&lt;&gt;"",J309&lt;&gt;"")),IF(Q309&lt;&gt;"",Q309,IF(J309&lt;&gt;"",J309,0)),IF(AND(Q309&lt;&gt;"",J309&lt;&gt;"",Q309=J309),Q309,X309)),0)),"")</f>
        <v/>
      </c>
      <c r="AV309" s="119" t="str">
        <f>IF(D309&lt;&gt;"",IF(COUNTIF($D$12:$D309,$D309)&gt;1,0,IF(SUM(O309,V309,AC309)&gt;0,IF(AND(X309="",OR(Q309&lt;&gt;"",J309&lt;&gt;"")),IF(Q309&lt;&gt;"",Q309,IF(J309&lt;&gt;"",J309,0)),IF(AND(Q309&lt;&gt;"",J309&lt;&gt;"",Q309=J309),Q309,X309)),0)),"")</f>
        <v/>
      </c>
      <c r="AW309" s="119" t="str">
        <f>IF(D309&lt;&gt;"",IF(COUNTIF($D$12:$D309,$D309)&gt;1,0,IF(SUM(P309,W309,AD309)&gt;0,IF(AND(X309="",OR(Q309&lt;&gt;"",J309&lt;&gt;"")),IF(Q309&lt;&gt;"",Q309,IF(J309&lt;&gt;"",J309,0)),IF(AND(Q309&lt;&gt;"",J309&lt;&gt;"",Q309=J309),Q309,X309)),0)),"")</f>
        <v/>
      </c>
      <c r="AX309" s="118" t="str">
        <f t="shared" si="85"/>
        <v/>
      </c>
      <c r="AY309" s="118" t="str">
        <f t="shared" si="86"/>
        <v/>
      </c>
      <c r="AZ309" s="118" t="str">
        <f t="shared" si="87"/>
        <v/>
      </c>
      <c r="BA309" s="118" t="str">
        <f t="shared" si="88"/>
        <v/>
      </c>
      <c r="BB309" s="118" t="str">
        <f t="shared" si="89"/>
        <v/>
      </c>
      <c r="BC309" s="118" t="str">
        <f t="shared" si="90"/>
        <v/>
      </c>
      <c r="BD309" s="118" t="str">
        <f t="shared" si="91"/>
        <v/>
      </c>
      <c r="BE309" s="118" t="str">
        <f t="shared" si="92"/>
        <v/>
      </c>
      <c r="BF309" s="118" t="str">
        <f t="shared" si="93"/>
        <v/>
      </c>
      <c r="BG309" s="120"/>
      <c r="BH309" s="120" t="str">
        <f t="shared" si="94"/>
        <v/>
      </c>
      <c r="BI309" s="120" t="str">
        <f t="shared" si="95"/>
        <v/>
      </c>
      <c r="BJ309" s="121"/>
      <c r="BK309" s="120" t="str">
        <f t="shared" si="96"/>
        <v/>
      </c>
      <c r="BL309" s="120" t="str">
        <f t="shared" si="97"/>
        <v/>
      </c>
      <c r="BM309" s="120" t="str">
        <f t="shared" si="98"/>
        <v/>
      </c>
      <c r="BN309" s="120" t="str">
        <f t="shared" si="99"/>
        <v/>
      </c>
      <c r="BO309" s="120" t="str">
        <f t="shared" si="100"/>
        <v/>
      </c>
      <c r="BP309" s="120" t="str">
        <f t="shared" si="101"/>
        <v/>
      </c>
      <c r="BQ309" s="98"/>
      <c r="BR309" s="98"/>
      <c r="BS309" s="98"/>
      <c r="BT309" s="98"/>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row>
    <row r="310" spans="1:97" s="4" customFormat="1" ht="18.75" customHeight="1" x14ac:dyDescent="0.2">
      <c r="A310" s="3">
        <f t="shared" si="102"/>
        <v>298</v>
      </c>
      <c r="B310" s="263"/>
      <c r="C310" s="263"/>
      <c r="D310" s="263"/>
      <c r="E310" s="259"/>
      <c r="F310" s="259"/>
      <c r="G310" s="43"/>
      <c r="H310" s="264"/>
      <c r="I310" s="261"/>
      <c r="J310" s="106"/>
      <c r="K310" s="247"/>
      <c r="L310" s="247"/>
      <c r="M310" s="247"/>
      <c r="N310" s="248" t="str">
        <f>IF(AND(K310&lt;&gt;"",L310&lt;&gt;"",J310&lt;&gt;""),ROUND(MIN(IF(OR(J310="OZZ",J310="ZZ"),5000,17300),TRUNC(0.75*(SUMIF($D$12:$D310,$D310,K$12:K310)+SUMIF($D$12:$D310,$D310,L$12:L310)),2)) - SUMIF($D$12:$D309,$D310,N$12:N309),2),"")</f>
        <v/>
      </c>
      <c r="O310" s="249" t="str">
        <f>IF(AND(K310&lt;&gt;"",L310&lt;&gt;"",M310&lt;&gt;"",J310&lt;&gt;"",AH310&lt;&gt;""),IF(OR(J310="OZZ",J310="ZZ"),ROUND(0-SUMIF($D$12:$D309,$D310,O$12:O309),2),IF(M310=0,0,ROUND(MIN(MIN(17300,TRUNC(0.75*(SUMIF($D$12:$D$2012,$D310,K$12:K$2012)+SUMIF($D$12:$D$2012,$D310,L$12:L$2012)),2)+SUMIF($D$12:$D310,$D310,AH$12:AH310))-SUMIF($D$12:$D309,$D310,O$12:O309)-SUMIF($D$12:$D$2012,$D310,N$12:N$2012),AH310),2))),"")</f>
        <v/>
      </c>
      <c r="P310" s="250" t="str">
        <f>IF(J310&lt;&gt;"",1000 - SUMIF($D$12:$D309,$D310,P$12:P309),"")</f>
        <v/>
      </c>
      <c r="Q310" s="106"/>
      <c r="R310" s="247"/>
      <c r="S310" s="247"/>
      <c r="T310" s="247"/>
      <c r="U310" s="248" t="str">
        <f>IF(AND(R310&lt;&gt;"",S310&lt;&gt;"",Q310&lt;&gt;""),ROUND(MIN(IF(OR(Q310="OZZ",Q310="ZZ"),5000,17300),TRUNC(0.75*(SUMIF($D$12:$D310,$D310,R$12:R310)+SUMIF($D$12:$D310,$D310,S$12:S310)),2)) - SUMIF($D$12:$D309,$D310,U$12:U309),2),"")</f>
        <v/>
      </c>
      <c r="V310" s="248" t="str">
        <f>IF(AND(R310&lt;&gt;"",S310&lt;&gt;"",T310&lt;&gt;"",Q310&lt;&gt;"",AL310&lt;&gt;""),IF(OR(Q310="OZZ",Q310="ZZ"),ROUND(0-SUMIF($D$12:$D309,$D310,V$12:V309),2),IF(T310=0,0,ROUND(MIN(MIN(17300,TRUNC(0.75*(SUMIF($D$12:$D$2012,$D310,R$12:R$2012)+SUMIF($D$12:$D$2012,$D310,S$12:S$2012)),2)+SUMIF($D$12:$D310,$D310,AL$12:AL310))-SUMIF($D$12:$D309,$D310,V$12:V309)-SUMIF($D$12:$D$2012,$D310,U$12:U$2012),AL310),2))),"")</f>
        <v/>
      </c>
      <c r="W310" s="250" t="str">
        <f>IF(Q310&lt;&gt;"",1000 - SUMIF($D$12:$D309,$D310,W$12:W309),"")</f>
        <v/>
      </c>
      <c r="X310" s="106"/>
      <c r="Y310" s="247"/>
      <c r="Z310" s="247"/>
      <c r="AA310" s="247"/>
      <c r="AB310" s="248" t="str">
        <f>IF(AND(Y310&lt;&gt;"",Z310&lt;&gt;"",X310&lt;&gt;""),ROUND(MIN(IF(OR(X310="OZZ",X310="ZZ"),5000,17300),TRUNC(0.75*(SUMIF($D$12:$D310,$D310,Y$12:Y310)+SUMIF($D$12:$D310,$D310,Z$12:Z310)),2)) - SUMIF($D$12:$D309,$D310,AB$12:AB309),2),"")</f>
        <v/>
      </c>
      <c r="AC310" s="251" t="str">
        <f>IF(AND(Y310&lt;&gt;"",Z310&lt;&gt;"",AA310&lt;&gt;"",X310&lt;&gt;"",AP310&lt;&gt;""),IF(OR(X310="OZZ",X310="ZZ"),ROUND(0-SUMIF($D$12:$D309,$D310,AC$12:AC309),2),IF(AA310=0,0,ROUND(MIN(MIN(17300,TRUNC(0.75*(SUMIF($D$12:$D$2012,$D310,Y$12:Y$2012)+SUMIF($D$12:$D$2012,$D310,Z$12:Z$2012)),2)+SUMIF($D$12:$D310,$D310,AP$12:AP310))-SUMIF($D$12:$D309,$D310,AC$12:AC309)-SUMIF($D$12:$D$2012,$D310,AB$12:AB$2012),AP310),2))),"")</f>
        <v/>
      </c>
      <c r="AD310" s="250" t="str">
        <f>IF(X310&lt;&gt;"",1000 - SUMIF($D$12:$D309,$D310,AD$12:AD309),"")</f>
        <v/>
      </c>
      <c r="AE310" s="252"/>
      <c r="AF310" s="253"/>
      <c r="AG310" s="254"/>
      <c r="AH310" s="255" t="str">
        <f t="shared" si="103"/>
        <v/>
      </c>
      <c r="AI310" s="256"/>
      <c r="AJ310" s="253"/>
      <c r="AK310" s="254"/>
      <c r="AL310" s="255" t="str">
        <f t="shared" si="104"/>
        <v/>
      </c>
      <c r="AM310" s="256"/>
      <c r="AN310" s="253"/>
      <c r="AO310" s="254"/>
      <c r="AP310" s="255" t="str">
        <f t="shared" si="84"/>
        <v/>
      </c>
      <c r="AQ310" s="116"/>
      <c r="AR310" s="116"/>
      <c r="AS310" s="117"/>
      <c r="AT310" s="118"/>
      <c r="AU310" s="119" t="str">
        <f>IF(D310&lt;&gt; "", IF(COUNTIF($D$12:$D310,$D310)&gt;1,0,IF(SUM(N310,U310,AB310)&gt;0,IF(AND(X310="",OR(Q310&lt;&gt;"",J310&lt;&gt;"")),IF(Q310&lt;&gt;"",Q310,IF(J310&lt;&gt;"",J310,0)),IF(AND(Q310&lt;&gt;"",J310&lt;&gt;"",Q310=J310),Q310,X310)),0)),"")</f>
        <v/>
      </c>
      <c r="AV310" s="119" t="str">
        <f>IF(D310&lt;&gt;"",IF(COUNTIF($D$12:$D310,$D310)&gt;1,0,IF(SUM(O310,V310,AC310)&gt;0,IF(AND(X310="",OR(Q310&lt;&gt;"",J310&lt;&gt;"")),IF(Q310&lt;&gt;"",Q310,IF(J310&lt;&gt;"",J310,0)),IF(AND(Q310&lt;&gt;"",J310&lt;&gt;"",Q310=J310),Q310,X310)),0)),"")</f>
        <v/>
      </c>
      <c r="AW310" s="119" t="str">
        <f>IF(D310&lt;&gt;"",IF(COUNTIF($D$12:$D310,$D310)&gt;1,0,IF(SUM(P310,W310,AD310)&gt;0,IF(AND(X310="",OR(Q310&lt;&gt;"",J310&lt;&gt;"")),IF(Q310&lt;&gt;"",Q310,IF(J310&lt;&gt;"",J310,0)),IF(AND(Q310&lt;&gt;"",J310&lt;&gt;"",Q310=J310),Q310,X310)),0)),"")</f>
        <v/>
      </c>
      <c r="AX310" s="118" t="str">
        <f t="shared" si="85"/>
        <v/>
      </c>
      <c r="AY310" s="118" t="str">
        <f t="shared" si="86"/>
        <v/>
      </c>
      <c r="AZ310" s="118" t="str">
        <f t="shared" si="87"/>
        <v/>
      </c>
      <c r="BA310" s="118" t="str">
        <f t="shared" si="88"/>
        <v/>
      </c>
      <c r="BB310" s="118" t="str">
        <f t="shared" si="89"/>
        <v/>
      </c>
      <c r="BC310" s="118" t="str">
        <f t="shared" si="90"/>
        <v/>
      </c>
      <c r="BD310" s="118" t="str">
        <f t="shared" si="91"/>
        <v/>
      </c>
      <c r="BE310" s="118" t="str">
        <f t="shared" si="92"/>
        <v/>
      </c>
      <c r="BF310" s="118" t="str">
        <f t="shared" si="93"/>
        <v/>
      </c>
      <c r="BG310" s="120"/>
      <c r="BH310" s="120" t="str">
        <f t="shared" si="94"/>
        <v/>
      </c>
      <c r="BI310" s="120" t="str">
        <f t="shared" si="95"/>
        <v/>
      </c>
      <c r="BJ310" s="121"/>
      <c r="BK310" s="120" t="str">
        <f t="shared" si="96"/>
        <v/>
      </c>
      <c r="BL310" s="120" t="str">
        <f t="shared" si="97"/>
        <v/>
      </c>
      <c r="BM310" s="120" t="str">
        <f t="shared" si="98"/>
        <v/>
      </c>
      <c r="BN310" s="120" t="str">
        <f t="shared" si="99"/>
        <v/>
      </c>
      <c r="BO310" s="120" t="str">
        <f t="shared" si="100"/>
        <v/>
      </c>
      <c r="BP310" s="120" t="str">
        <f t="shared" si="101"/>
        <v/>
      </c>
      <c r="BQ310" s="98"/>
      <c r="BR310" s="98"/>
      <c r="BS310" s="98"/>
      <c r="BT310" s="98"/>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row>
    <row r="311" spans="1:97" s="4" customFormat="1" ht="18.75" customHeight="1" x14ac:dyDescent="0.2">
      <c r="A311" s="3">
        <f t="shared" si="102"/>
        <v>299</v>
      </c>
      <c r="B311" s="263"/>
      <c r="C311" s="263"/>
      <c r="D311" s="263"/>
      <c r="E311" s="259"/>
      <c r="F311" s="259"/>
      <c r="G311" s="43"/>
      <c r="H311" s="264"/>
      <c r="I311" s="261"/>
      <c r="J311" s="106"/>
      <c r="K311" s="247"/>
      <c r="L311" s="247"/>
      <c r="M311" s="247"/>
      <c r="N311" s="248" t="str">
        <f>IF(AND(K311&lt;&gt;"",L311&lt;&gt;"",J311&lt;&gt;""),ROUND(MIN(IF(OR(J311="OZZ",J311="ZZ"),5000,17300),TRUNC(0.75*(SUMIF($D$12:$D311,$D311,K$12:K311)+SUMIF($D$12:$D311,$D311,L$12:L311)),2)) - SUMIF($D$12:$D310,$D311,N$12:N310),2),"")</f>
        <v/>
      </c>
      <c r="O311" s="249" t="str">
        <f>IF(AND(K311&lt;&gt;"",L311&lt;&gt;"",M311&lt;&gt;"",J311&lt;&gt;"",AH311&lt;&gt;""),IF(OR(J311="OZZ",J311="ZZ"),ROUND(0-SUMIF($D$12:$D310,$D311,O$12:O310),2),IF(M311=0,0,ROUND(MIN(MIN(17300,TRUNC(0.75*(SUMIF($D$12:$D$2012,$D311,K$12:K$2012)+SUMIF($D$12:$D$2012,$D311,L$12:L$2012)),2)+SUMIF($D$12:$D311,$D311,AH$12:AH311))-SUMIF($D$12:$D310,$D311,O$12:O310)-SUMIF($D$12:$D$2012,$D311,N$12:N$2012),AH311),2))),"")</f>
        <v/>
      </c>
      <c r="P311" s="250" t="str">
        <f>IF(J311&lt;&gt;"",1000 - SUMIF($D$12:$D310,$D311,P$12:P310),"")</f>
        <v/>
      </c>
      <c r="Q311" s="106"/>
      <c r="R311" s="247"/>
      <c r="S311" s="247"/>
      <c r="T311" s="247"/>
      <c r="U311" s="248" t="str">
        <f>IF(AND(R311&lt;&gt;"",S311&lt;&gt;"",Q311&lt;&gt;""),ROUND(MIN(IF(OR(Q311="OZZ",Q311="ZZ"),5000,17300),TRUNC(0.75*(SUMIF($D$12:$D311,$D311,R$12:R311)+SUMIF($D$12:$D311,$D311,S$12:S311)),2)) - SUMIF($D$12:$D310,$D311,U$12:U310),2),"")</f>
        <v/>
      </c>
      <c r="V311" s="248" t="str">
        <f>IF(AND(R311&lt;&gt;"",S311&lt;&gt;"",T311&lt;&gt;"",Q311&lt;&gt;"",AL311&lt;&gt;""),IF(OR(Q311="OZZ",Q311="ZZ"),ROUND(0-SUMIF($D$12:$D310,$D311,V$12:V310),2),IF(T311=0,0,ROUND(MIN(MIN(17300,TRUNC(0.75*(SUMIF($D$12:$D$2012,$D311,R$12:R$2012)+SUMIF($D$12:$D$2012,$D311,S$12:S$2012)),2)+SUMIF($D$12:$D311,$D311,AL$12:AL311))-SUMIF($D$12:$D310,$D311,V$12:V310)-SUMIF($D$12:$D$2012,$D311,U$12:U$2012),AL311),2))),"")</f>
        <v/>
      </c>
      <c r="W311" s="250" t="str">
        <f>IF(Q311&lt;&gt;"",1000 - SUMIF($D$12:$D310,$D311,W$12:W310),"")</f>
        <v/>
      </c>
      <c r="X311" s="106"/>
      <c r="Y311" s="247"/>
      <c r="Z311" s="247"/>
      <c r="AA311" s="247"/>
      <c r="AB311" s="248" t="str">
        <f>IF(AND(Y311&lt;&gt;"",Z311&lt;&gt;"",X311&lt;&gt;""),ROUND(MIN(IF(OR(X311="OZZ",X311="ZZ"),5000,17300),TRUNC(0.75*(SUMIF($D$12:$D311,$D311,Y$12:Y311)+SUMIF($D$12:$D311,$D311,Z$12:Z311)),2)) - SUMIF($D$12:$D310,$D311,AB$12:AB310),2),"")</f>
        <v/>
      </c>
      <c r="AC311" s="251" t="str">
        <f>IF(AND(Y311&lt;&gt;"",Z311&lt;&gt;"",AA311&lt;&gt;"",X311&lt;&gt;"",AP311&lt;&gt;""),IF(OR(X311="OZZ",X311="ZZ"),ROUND(0-SUMIF($D$12:$D310,$D311,AC$12:AC310),2),IF(AA311=0,0,ROUND(MIN(MIN(17300,TRUNC(0.75*(SUMIF($D$12:$D$2012,$D311,Y$12:Y$2012)+SUMIF($D$12:$D$2012,$D311,Z$12:Z$2012)),2)+SUMIF($D$12:$D311,$D311,AP$12:AP311))-SUMIF($D$12:$D310,$D311,AC$12:AC310)-SUMIF($D$12:$D$2012,$D311,AB$12:AB$2012),AP311),2))),"")</f>
        <v/>
      </c>
      <c r="AD311" s="250" t="str">
        <f>IF(X311&lt;&gt;"",1000 - SUMIF($D$12:$D310,$D311,AD$12:AD310),"")</f>
        <v/>
      </c>
      <c r="AE311" s="252"/>
      <c r="AF311" s="253"/>
      <c r="AG311" s="254"/>
      <c r="AH311" s="255" t="str">
        <f t="shared" si="103"/>
        <v/>
      </c>
      <c r="AI311" s="256"/>
      <c r="AJ311" s="253"/>
      <c r="AK311" s="254"/>
      <c r="AL311" s="255" t="str">
        <f t="shared" si="104"/>
        <v/>
      </c>
      <c r="AM311" s="256"/>
      <c r="AN311" s="253"/>
      <c r="AO311" s="254"/>
      <c r="AP311" s="255" t="str">
        <f t="shared" si="84"/>
        <v/>
      </c>
      <c r="AQ311" s="116"/>
      <c r="AR311" s="116"/>
      <c r="AS311" s="117"/>
      <c r="AT311" s="118"/>
      <c r="AU311" s="119" t="str">
        <f>IF(D311&lt;&gt; "", IF(COUNTIF($D$12:$D311,$D311)&gt;1,0,IF(SUM(N311,U311,AB311)&gt;0,IF(AND(X311="",OR(Q311&lt;&gt;"",J311&lt;&gt;"")),IF(Q311&lt;&gt;"",Q311,IF(J311&lt;&gt;"",J311,0)),IF(AND(Q311&lt;&gt;"",J311&lt;&gt;"",Q311=J311),Q311,X311)),0)),"")</f>
        <v/>
      </c>
      <c r="AV311" s="119" t="str">
        <f>IF(D311&lt;&gt;"",IF(COUNTIF($D$12:$D311,$D311)&gt;1,0,IF(SUM(O311,V311,AC311)&gt;0,IF(AND(X311="",OR(Q311&lt;&gt;"",J311&lt;&gt;"")),IF(Q311&lt;&gt;"",Q311,IF(J311&lt;&gt;"",J311,0)),IF(AND(Q311&lt;&gt;"",J311&lt;&gt;"",Q311=J311),Q311,X311)),0)),"")</f>
        <v/>
      </c>
      <c r="AW311" s="119" t="str">
        <f>IF(D311&lt;&gt;"",IF(COUNTIF($D$12:$D311,$D311)&gt;1,0,IF(SUM(P311,W311,AD311)&gt;0,IF(AND(X311="",OR(Q311&lt;&gt;"",J311&lt;&gt;"")),IF(Q311&lt;&gt;"",Q311,IF(J311&lt;&gt;"",J311,0)),IF(AND(Q311&lt;&gt;"",J311&lt;&gt;"",Q311=J311),Q311,X311)),0)),"")</f>
        <v/>
      </c>
      <c r="AX311" s="118" t="str">
        <f t="shared" si="85"/>
        <v/>
      </c>
      <c r="AY311" s="118" t="str">
        <f t="shared" si="86"/>
        <v/>
      </c>
      <c r="AZ311" s="118" t="str">
        <f t="shared" si="87"/>
        <v/>
      </c>
      <c r="BA311" s="118" t="str">
        <f t="shared" si="88"/>
        <v/>
      </c>
      <c r="BB311" s="118" t="str">
        <f t="shared" si="89"/>
        <v/>
      </c>
      <c r="BC311" s="118" t="str">
        <f t="shared" si="90"/>
        <v/>
      </c>
      <c r="BD311" s="118" t="str">
        <f t="shared" si="91"/>
        <v/>
      </c>
      <c r="BE311" s="118" t="str">
        <f t="shared" si="92"/>
        <v/>
      </c>
      <c r="BF311" s="118" t="str">
        <f t="shared" si="93"/>
        <v/>
      </c>
      <c r="BG311" s="120"/>
      <c r="BH311" s="120" t="str">
        <f t="shared" si="94"/>
        <v/>
      </c>
      <c r="BI311" s="120" t="str">
        <f t="shared" si="95"/>
        <v/>
      </c>
      <c r="BJ311" s="121"/>
      <c r="BK311" s="120" t="str">
        <f t="shared" si="96"/>
        <v/>
      </c>
      <c r="BL311" s="120" t="str">
        <f t="shared" si="97"/>
        <v/>
      </c>
      <c r="BM311" s="120" t="str">
        <f t="shared" si="98"/>
        <v/>
      </c>
      <c r="BN311" s="120" t="str">
        <f t="shared" si="99"/>
        <v/>
      </c>
      <c r="BO311" s="120" t="str">
        <f t="shared" si="100"/>
        <v/>
      </c>
      <c r="BP311" s="120" t="str">
        <f t="shared" si="101"/>
        <v/>
      </c>
      <c r="BQ311" s="98"/>
      <c r="BR311" s="98"/>
      <c r="BS311" s="98"/>
      <c r="BT311" s="98"/>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row>
    <row r="312" spans="1:97" s="4" customFormat="1" ht="18.75" customHeight="1" x14ac:dyDescent="0.2">
      <c r="A312" s="3">
        <f t="shared" si="102"/>
        <v>300</v>
      </c>
      <c r="B312" s="263"/>
      <c r="C312" s="263"/>
      <c r="D312" s="263"/>
      <c r="E312" s="259"/>
      <c r="F312" s="259"/>
      <c r="G312" s="43"/>
      <c r="H312" s="264"/>
      <c r="I312" s="261"/>
      <c r="J312" s="106"/>
      <c r="K312" s="247"/>
      <c r="L312" s="247"/>
      <c r="M312" s="247"/>
      <c r="N312" s="248" t="str">
        <f>IF(AND(K312&lt;&gt;"",L312&lt;&gt;"",J312&lt;&gt;""),ROUND(MIN(IF(OR(J312="OZZ",J312="ZZ"),5000,17300),TRUNC(0.75*(SUMIF($D$12:$D312,$D312,K$12:K312)+SUMIF($D$12:$D312,$D312,L$12:L312)),2)) - SUMIF($D$12:$D311,$D312,N$12:N311),2),"")</f>
        <v/>
      </c>
      <c r="O312" s="249" t="str">
        <f>IF(AND(K312&lt;&gt;"",L312&lt;&gt;"",M312&lt;&gt;"",J312&lt;&gt;"",AH312&lt;&gt;""),IF(OR(J312="OZZ",J312="ZZ"),ROUND(0-SUMIF($D$12:$D311,$D312,O$12:O311),2),IF(M312=0,0,ROUND(MIN(MIN(17300,TRUNC(0.75*(SUMIF($D$12:$D$2012,$D312,K$12:K$2012)+SUMIF($D$12:$D$2012,$D312,L$12:L$2012)),2)+SUMIF($D$12:$D312,$D312,AH$12:AH312))-SUMIF($D$12:$D311,$D312,O$12:O311)-SUMIF($D$12:$D$2012,$D312,N$12:N$2012),AH312),2))),"")</f>
        <v/>
      </c>
      <c r="P312" s="250" t="str">
        <f>IF(J312&lt;&gt;"",1000 - SUMIF($D$12:$D311,$D312,P$12:P311),"")</f>
        <v/>
      </c>
      <c r="Q312" s="106"/>
      <c r="R312" s="247"/>
      <c r="S312" s="247"/>
      <c r="T312" s="247"/>
      <c r="U312" s="248" t="str">
        <f>IF(AND(R312&lt;&gt;"",S312&lt;&gt;"",Q312&lt;&gt;""),ROUND(MIN(IF(OR(Q312="OZZ",Q312="ZZ"),5000,17300),TRUNC(0.75*(SUMIF($D$12:$D312,$D312,R$12:R312)+SUMIF($D$12:$D312,$D312,S$12:S312)),2)) - SUMIF($D$12:$D311,$D312,U$12:U311),2),"")</f>
        <v/>
      </c>
      <c r="V312" s="248" t="str">
        <f>IF(AND(R312&lt;&gt;"",S312&lt;&gt;"",T312&lt;&gt;"",Q312&lt;&gt;"",AL312&lt;&gt;""),IF(OR(Q312="OZZ",Q312="ZZ"),ROUND(0-SUMIF($D$12:$D311,$D312,V$12:V311),2),IF(T312=0,0,ROUND(MIN(MIN(17300,TRUNC(0.75*(SUMIF($D$12:$D$2012,$D312,R$12:R$2012)+SUMIF($D$12:$D$2012,$D312,S$12:S$2012)),2)+SUMIF($D$12:$D312,$D312,AL$12:AL312))-SUMIF($D$12:$D311,$D312,V$12:V311)-SUMIF($D$12:$D$2012,$D312,U$12:U$2012),AL312),2))),"")</f>
        <v/>
      </c>
      <c r="W312" s="250" t="str">
        <f>IF(Q312&lt;&gt;"",1000 - SUMIF($D$12:$D311,$D312,W$12:W311),"")</f>
        <v/>
      </c>
      <c r="X312" s="106"/>
      <c r="Y312" s="247"/>
      <c r="Z312" s="247"/>
      <c r="AA312" s="247"/>
      <c r="AB312" s="248" t="str">
        <f>IF(AND(Y312&lt;&gt;"",Z312&lt;&gt;"",X312&lt;&gt;""),ROUND(MIN(IF(OR(X312="OZZ",X312="ZZ"),5000,17300),TRUNC(0.75*(SUMIF($D$12:$D312,$D312,Y$12:Y312)+SUMIF($D$12:$D312,$D312,Z$12:Z312)),2)) - SUMIF($D$12:$D311,$D312,AB$12:AB311),2),"")</f>
        <v/>
      </c>
      <c r="AC312" s="251" t="str">
        <f>IF(AND(Y312&lt;&gt;"",Z312&lt;&gt;"",AA312&lt;&gt;"",X312&lt;&gt;"",AP312&lt;&gt;""),IF(OR(X312="OZZ",X312="ZZ"),ROUND(0-SUMIF($D$12:$D311,$D312,AC$12:AC311),2),IF(AA312=0,0,ROUND(MIN(MIN(17300,TRUNC(0.75*(SUMIF($D$12:$D$2012,$D312,Y$12:Y$2012)+SUMIF($D$12:$D$2012,$D312,Z$12:Z$2012)),2)+SUMIF($D$12:$D312,$D312,AP$12:AP312))-SUMIF($D$12:$D311,$D312,AC$12:AC311)-SUMIF($D$12:$D$2012,$D312,AB$12:AB$2012),AP312),2))),"")</f>
        <v/>
      </c>
      <c r="AD312" s="250" t="str">
        <f>IF(X312&lt;&gt;"",1000 - SUMIF($D$12:$D311,$D312,AD$12:AD311),"")</f>
        <v/>
      </c>
      <c r="AE312" s="252"/>
      <c r="AF312" s="253"/>
      <c r="AG312" s="254"/>
      <c r="AH312" s="255" t="str">
        <f t="shared" si="103"/>
        <v/>
      </c>
      <c r="AI312" s="256"/>
      <c r="AJ312" s="253"/>
      <c r="AK312" s="254"/>
      <c r="AL312" s="255" t="str">
        <f t="shared" si="104"/>
        <v/>
      </c>
      <c r="AM312" s="256"/>
      <c r="AN312" s="253"/>
      <c r="AO312" s="254"/>
      <c r="AP312" s="255" t="str">
        <f t="shared" si="84"/>
        <v/>
      </c>
      <c r="AQ312" s="116"/>
      <c r="AR312" s="116"/>
      <c r="AS312" s="117"/>
      <c r="AT312" s="118"/>
      <c r="AU312" s="119" t="str">
        <f>IF(D312&lt;&gt; "", IF(COUNTIF($D$12:$D312,$D312)&gt;1,0,IF(SUM(N312,U312,AB312)&gt;0,IF(AND(X312="",OR(Q312&lt;&gt;"",J312&lt;&gt;"")),IF(Q312&lt;&gt;"",Q312,IF(J312&lt;&gt;"",J312,0)),IF(AND(Q312&lt;&gt;"",J312&lt;&gt;"",Q312=J312),Q312,X312)),0)),"")</f>
        <v/>
      </c>
      <c r="AV312" s="119" t="str">
        <f>IF(D312&lt;&gt;"",IF(COUNTIF($D$12:$D312,$D312)&gt;1,0,IF(SUM(O312,V312,AC312)&gt;0,IF(AND(X312="",OR(Q312&lt;&gt;"",J312&lt;&gt;"")),IF(Q312&lt;&gt;"",Q312,IF(J312&lt;&gt;"",J312,0)),IF(AND(Q312&lt;&gt;"",J312&lt;&gt;"",Q312=J312),Q312,X312)),0)),"")</f>
        <v/>
      </c>
      <c r="AW312" s="119" t="str">
        <f>IF(D312&lt;&gt;"",IF(COUNTIF($D$12:$D312,$D312)&gt;1,0,IF(SUM(P312,W312,AD312)&gt;0,IF(AND(X312="",OR(Q312&lt;&gt;"",J312&lt;&gt;"")),IF(Q312&lt;&gt;"",Q312,IF(J312&lt;&gt;"",J312,0)),IF(AND(Q312&lt;&gt;"",J312&lt;&gt;"",Q312=J312),Q312,X312)),0)),"")</f>
        <v/>
      </c>
      <c r="AX312" s="118" t="str">
        <f t="shared" si="85"/>
        <v/>
      </c>
      <c r="AY312" s="118" t="str">
        <f t="shared" si="86"/>
        <v/>
      </c>
      <c r="AZ312" s="118" t="str">
        <f t="shared" si="87"/>
        <v/>
      </c>
      <c r="BA312" s="118" t="str">
        <f t="shared" si="88"/>
        <v/>
      </c>
      <c r="BB312" s="118" t="str">
        <f t="shared" si="89"/>
        <v/>
      </c>
      <c r="BC312" s="118" t="str">
        <f t="shared" si="90"/>
        <v/>
      </c>
      <c r="BD312" s="118" t="str">
        <f t="shared" si="91"/>
        <v/>
      </c>
      <c r="BE312" s="118" t="str">
        <f t="shared" si="92"/>
        <v/>
      </c>
      <c r="BF312" s="118" t="str">
        <f t="shared" si="93"/>
        <v/>
      </c>
      <c r="BG312" s="120"/>
      <c r="BH312" s="120" t="str">
        <f t="shared" si="94"/>
        <v/>
      </c>
      <c r="BI312" s="120" t="str">
        <f t="shared" si="95"/>
        <v/>
      </c>
      <c r="BJ312" s="121"/>
      <c r="BK312" s="120" t="str">
        <f t="shared" si="96"/>
        <v/>
      </c>
      <c r="BL312" s="120" t="str">
        <f t="shared" si="97"/>
        <v/>
      </c>
      <c r="BM312" s="120" t="str">
        <f t="shared" si="98"/>
        <v/>
      </c>
      <c r="BN312" s="120" t="str">
        <f t="shared" si="99"/>
        <v/>
      </c>
      <c r="BO312" s="120" t="str">
        <f t="shared" si="100"/>
        <v/>
      </c>
      <c r="BP312" s="120" t="str">
        <f t="shared" si="101"/>
        <v/>
      </c>
      <c r="BQ312" s="98"/>
      <c r="BR312" s="98"/>
      <c r="BS312" s="98"/>
      <c r="BT312" s="98"/>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row>
    <row r="313" spans="1:97" s="4" customFormat="1" ht="18.75" customHeight="1" x14ac:dyDescent="0.2">
      <c r="A313" s="3">
        <f t="shared" si="102"/>
        <v>301</v>
      </c>
      <c r="B313" s="263"/>
      <c r="C313" s="263"/>
      <c r="D313" s="263"/>
      <c r="E313" s="259"/>
      <c r="F313" s="259"/>
      <c r="G313" s="43"/>
      <c r="H313" s="264"/>
      <c r="I313" s="261"/>
      <c r="J313" s="106"/>
      <c r="K313" s="247"/>
      <c r="L313" s="247"/>
      <c r="M313" s="247"/>
      <c r="N313" s="248" t="str">
        <f>IF(AND(K313&lt;&gt;"",L313&lt;&gt;"",J313&lt;&gt;""),ROUND(MIN(IF(OR(J313="OZZ",J313="ZZ"),5000,17300),TRUNC(0.75*(SUMIF($D$12:$D313,$D313,K$12:K313)+SUMIF($D$12:$D313,$D313,L$12:L313)),2)) - SUMIF($D$12:$D312,$D313,N$12:N312),2),"")</f>
        <v/>
      </c>
      <c r="O313" s="249" t="str">
        <f>IF(AND(K313&lt;&gt;"",L313&lt;&gt;"",M313&lt;&gt;"",J313&lt;&gt;"",AH313&lt;&gt;""),IF(OR(J313="OZZ",J313="ZZ"),ROUND(0-SUMIF($D$12:$D312,$D313,O$12:O312),2),IF(M313=0,0,ROUND(MIN(MIN(17300,TRUNC(0.75*(SUMIF($D$12:$D$2012,$D313,K$12:K$2012)+SUMIF($D$12:$D$2012,$D313,L$12:L$2012)),2)+SUMIF($D$12:$D313,$D313,AH$12:AH313))-SUMIF($D$12:$D312,$D313,O$12:O312)-SUMIF($D$12:$D$2012,$D313,N$12:N$2012),AH313),2))),"")</f>
        <v/>
      </c>
      <c r="P313" s="250" t="str">
        <f>IF(J313&lt;&gt;"",1000 - SUMIF($D$12:$D312,$D313,P$12:P312),"")</f>
        <v/>
      </c>
      <c r="Q313" s="106"/>
      <c r="R313" s="247"/>
      <c r="S313" s="247"/>
      <c r="T313" s="247"/>
      <c r="U313" s="248" t="str">
        <f>IF(AND(R313&lt;&gt;"",S313&lt;&gt;"",Q313&lt;&gt;""),ROUND(MIN(IF(OR(Q313="OZZ",Q313="ZZ"),5000,17300),TRUNC(0.75*(SUMIF($D$12:$D313,$D313,R$12:R313)+SUMIF($D$12:$D313,$D313,S$12:S313)),2)) - SUMIF($D$12:$D312,$D313,U$12:U312),2),"")</f>
        <v/>
      </c>
      <c r="V313" s="248" t="str">
        <f>IF(AND(R313&lt;&gt;"",S313&lt;&gt;"",T313&lt;&gt;"",Q313&lt;&gt;"",AL313&lt;&gt;""),IF(OR(Q313="OZZ",Q313="ZZ"),ROUND(0-SUMIF($D$12:$D312,$D313,V$12:V312),2),IF(T313=0,0,ROUND(MIN(MIN(17300,TRUNC(0.75*(SUMIF($D$12:$D$2012,$D313,R$12:R$2012)+SUMIF($D$12:$D$2012,$D313,S$12:S$2012)),2)+SUMIF($D$12:$D313,$D313,AL$12:AL313))-SUMIF($D$12:$D312,$D313,V$12:V312)-SUMIF($D$12:$D$2012,$D313,U$12:U$2012),AL313),2))),"")</f>
        <v/>
      </c>
      <c r="W313" s="250" t="str">
        <f>IF(Q313&lt;&gt;"",1000 - SUMIF($D$12:$D312,$D313,W$12:W312),"")</f>
        <v/>
      </c>
      <c r="X313" s="106"/>
      <c r="Y313" s="247"/>
      <c r="Z313" s="247"/>
      <c r="AA313" s="247"/>
      <c r="AB313" s="248" t="str">
        <f>IF(AND(Y313&lt;&gt;"",Z313&lt;&gt;"",X313&lt;&gt;""),ROUND(MIN(IF(OR(X313="OZZ",X313="ZZ"),5000,17300),TRUNC(0.75*(SUMIF($D$12:$D313,$D313,Y$12:Y313)+SUMIF($D$12:$D313,$D313,Z$12:Z313)),2)) - SUMIF($D$12:$D312,$D313,AB$12:AB312),2),"")</f>
        <v/>
      </c>
      <c r="AC313" s="251" t="str">
        <f>IF(AND(Y313&lt;&gt;"",Z313&lt;&gt;"",AA313&lt;&gt;"",X313&lt;&gt;"",AP313&lt;&gt;""),IF(OR(X313="OZZ",X313="ZZ"),ROUND(0-SUMIF($D$12:$D312,$D313,AC$12:AC312),2),IF(AA313=0,0,ROUND(MIN(MIN(17300,TRUNC(0.75*(SUMIF($D$12:$D$2012,$D313,Y$12:Y$2012)+SUMIF($D$12:$D$2012,$D313,Z$12:Z$2012)),2)+SUMIF($D$12:$D313,$D313,AP$12:AP313))-SUMIF($D$12:$D312,$D313,AC$12:AC312)-SUMIF($D$12:$D$2012,$D313,AB$12:AB$2012),AP313),2))),"")</f>
        <v/>
      </c>
      <c r="AD313" s="250" t="str">
        <f>IF(X313&lt;&gt;"",1000 - SUMIF($D$12:$D312,$D313,AD$12:AD312),"")</f>
        <v/>
      </c>
      <c r="AE313" s="252"/>
      <c r="AF313" s="253"/>
      <c r="AG313" s="254"/>
      <c r="AH313" s="255" t="str">
        <f t="shared" si="103"/>
        <v/>
      </c>
      <c r="AI313" s="256"/>
      <c r="AJ313" s="253"/>
      <c r="AK313" s="254"/>
      <c r="AL313" s="255" t="str">
        <f t="shared" si="104"/>
        <v/>
      </c>
      <c r="AM313" s="256"/>
      <c r="AN313" s="253"/>
      <c r="AO313" s="254"/>
      <c r="AP313" s="255" t="str">
        <f t="shared" si="84"/>
        <v/>
      </c>
      <c r="AQ313" s="116"/>
      <c r="AR313" s="116"/>
      <c r="AS313" s="117"/>
      <c r="AT313" s="118"/>
      <c r="AU313" s="119" t="str">
        <f>IF(D313&lt;&gt; "", IF(COUNTIF($D$12:$D313,$D313)&gt;1,0,IF(SUM(N313,U313,AB313)&gt;0,IF(AND(X313="",OR(Q313&lt;&gt;"",J313&lt;&gt;"")),IF(Q313&lt;&gt;"",Q313,IF(J313&lt;&gt;"",J313,0)),IF(AND(Q313&lt;&gt;"",J313&lt;&gt;"",Q313=J313),Q313,X313)),0)),"")</f>
        <v/>
      </c>
      <c r="AV313" s="119" t="str">
        <f>IF(D313&lt;&gt;"",IF(COUNTIF($D$12:$D313,$D313)&gt;1,0,IF(SUM(O313,V313,AC313)&gt;0,IF(AND(X313="",OR(Q313&lt;&gt;"",J313&lt;&gt;"")),IF(Q313&lt;&gt;"",Q313,IF(J313&lt;&gt;"",J313,0)),IF(AND(Q313&lt;&gt;"",J313&lt;&gt;"",Q313=J313),Q313,X313)),0)),"")</f>
        <v/>
      </c>
      <c r="AW313" s="119" t="str">
        <f>IF(D313&lt;&gt;"",IF(COUNTIF($D$12:$D313,$D313)&gt;1,0,IF(SUM(P313,W313,AD313)&gt;0,IF(AND(X313="",OR(Q313&lt;&gt;"",J313&lt;&gt;"")),IF(Q313&lt;&gt;"",Q313,IF(J313&lt;&gt;"",J313,0)),IF(AND(Q313&lt;&gt;"",J313&lt;&gt;"",Q313=J313),Q313,X313)),0)),"")</f>
        <v/>
      </c>
      <c r="AX313" s="118" t="str">
        <f t="shared" si="85"/>
        <v/>
      </c>
      <c r="AY313" s="118" t="str">
        <f t="shared" si="86"/>
        <v/>
      </c>
      <c r="AZ313" s="118" t="str">
        <f t="shared" si="87"/>
        <v/>
      </c>
      <c r="BA313" s="118" t="str">
        <f t="shared" si="88"/>
        <v/>
      </c>
      <c r="BB313" s="118" t="str">
        <f t="shared" si="89"/>
        <v/>
      </c>
      <c r="BC313" s="118" t="str">
        <f t="shared" si="90"/>
        <v/>
      </c>
      <c r="BD313" s="118" t="str">
        <f t="shared" si="91"/>
        <v/>
      </c>
      <c r="BE313" s="118" t="str">
        <f t="shared" si="92"/>
        <v/>
      </c>
      <c r="BF313" s="118" t="str">
        <f t="shared" si="93"/>
        <v/>
      </c>
      <c r="BG313" s="120"/>
      <c r="BH313" s="120" t="str">
        <f t="shared" si="94"/>
        <v/>
      </c>
      <c r="BI313" s="120" t="str">
        <f t="shared" si="95"/>
        <v/>
      </c>
      <c r="BJ313" s="121"/>
      <c r="BK313" s="120" t="str">
        <f t="shared" si="96"/>
        <v/>
      </c>
      <c r="BL313" s="120" t="str">
        <f t="shared" si="97"/>
        <v/>
      </c>
      <c r="BM313" s="120" t="str">
        <f t="shared" si="98"/>
        <v/>
      </c>
      <c r="BN313" s="120" t="str">
        <f t="shared" si="99"/>
        <v/>
      </c>
      <c r="BO313" s="120" t="str">
        <f t="shared" si="100"/>
        <v/>
      </c>
      <c r="BP313" s="120" t="str">
        <f t="shared" si="101"/>
        <v/>
      </c>
      <c r="BQ313" s="98"/>
      <c r="BR313" s="98"/>
      <c r="BS313" s="98"/>
      <c r="BT313" s="98"/>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row>
    <row r="314" spans="1:97" s="4" customFormat="1" ht="18.75" customHeight="1" x14ac:dyDescent="0.2">
      <c r="A314" s="3">
        <f t="shared" si="102"/>
        <v>302</v>
      </c>
      <c r="B314" s="263"/>
      <c r="C314" s="263"/>
      <c r="D314" s="263"/>
      <c r="E314" s="259"/>
      <c r="F314" s="259"/>
      <c r="G314" s="43"/>
      <c r="H314" s="264"/>
      <c r="I314" s="261"/>
      <c r="J314" s="106"/>
      <c r="K314" s="247"/>
      <c r="L314" s="247"/>
      <c r="M314" s="247"/>
      <c r="N314" s="248" t="str">
        <f>IF(AND(K314&lt;&gt;"",L314&lt;&gt;"",J314&lt;&gt;""),ROUND(MIN(IF(OR(J314="OZZ",J314="ZZ"),5000,17300),TRUNC(0.75*(SUMIF($D$12:$D314,$D314,K$12:K314)+SUMIF($D$12:$D314,$D314,L$12:L314)),2)) - SUMIF($D$12:$D313,$D314,N$12:N313),2),"")</f>
        <v/>
      </c>
      <c r="O314" s="249" t="str">
        <f>IF(AND(K314&lt;&gt;"",L314&lt;&gt;"",M314&lt;&gt;"",J314&lt;&gt;"",AH314&lt;&gt;""),IF(OR(J314="OZZ",J314="ZZ"),ROUND(0-SUMIF($D$12:$D313,$D314,O$12:O313),2),IF(M314=0,0,ROUND(MIN(MIN(17300,TRUNC(0.75*(SUMIF($D$12:$D$2012,$D314,K$12:K$2012)+SUMIF($D$12:$D$2012,$D314,L$12:L$2012)),2)+SUMIF($D$12:$D314,$D314,AH$12:AH314))-SUMIF($D$12:$D313,$D314,O$12:O313)-SUMIF($D$12:$D$2012,$D314,N$12:N$2012),AH314),2))),"")</f>
        <v/>
      </c>
      <c r="P314" s="250" t="str">
        <f>IF(J314&lt;&gt;"",1000 - SUMIF($D$12:$D313,$D314,P$12:P313),"")</f>
        <v/>
      </c>
      <c r="Q314" s="106"/>
      <c r="R314" s="247"/>
      <c r="S314" s="247"/>
      <c r="T314" s="247"/>
      <c r="U314" s="248" t="str">
        <f>IF(AND(R314&lt;&gt;"",S314&lt;&gt;"",Q314&lt;&gt;""),ROUND(MIN(IF(OR(Q314="OZZ",Q314="ZZ"),5000,17300),TRUNC(0.75*(SUMIF($D$12:$D314,$D314,R$12:R314)+SUMIF($D$12:$D314,$D314,S$12:S314)),2)) - SUMIF($D$12:$D313,$D314,U$12:U313),2),"")</f>
        <v/>
      </c>
      <c r="V314" s="248" t="str">
        <f>IF(AND(R314&lt;&gt;"",S314&lt;&gt;"",T314&lt;&gt;"",Q314&lt;&gt;"",AL314&lt;&gt;""),IF(OR(Q314="OZZ",Q314="ZZ"),ROUND(0-SUMIF($D$12:$D313,$D314,V$12:V313),2),IF(T314=0,0,ROUND(MIN(MIN(17300,TRUNC(0.75*(SUMIF($D$12:$D$2012,$D314,R$12:R$2012)+SUMIF($D$12:$D$2012,$D314,S$12:S$2012)),2)+SUMIF($D$12:$D314,$D314,AL$12:AL314))-SUMIF($D$12:$D313,$D314,V$12:V313)-SUMIF($D$12:$D$2012,$D314,U$12:U$2012),AL314),2))),"")</f>
        <v/>
      </c>
      <c r="W314" s="250" t="str">
        <f>IF(Q314&lt;&gt;"",1000 - SUMIF($D$12:$D313,$D314,W$12:W313),"")</f>
        <v/>
      </c>
      <c r="X314" s="106"/>
      <c r="Y314" s="247"/>
      <c r="Z314" s="247"/>
      <c r="AA314" s="247"/>
      <c r="AB314" s="248" t="str">
        <f>IF(AND(Y314&lt;&gt;"",Z314&lt;&gt;"",X314&lt;&gt;""),ROUND(MIN(IF(OR(X314="OZZ",X314="ZZ"),5000,17300),TRUNC(0.75*(SUMIF($D$12:$D314,$D314,Y$12:Y314)+SUMIF($D$12:$D314,$D314,Z$12:Z314)),2)) - SUMIF($D$12:$D313,$D314,AB$12:AB313),2),"")</f>
        <v/>
      </c>
      <c r="AC314" s="251" t="str">
        <f>IF(AND(Y314&lt;&gt;"",Z314&lt;&gt;"",AA314&lt;&gt;"",X314&lt;&gt;"",AP314&lt;&gt;""),IF(OR(X314="OZZ",X314="ZZ"),ROUND(0-SUMIF($D$12:$D313,$D314,AC$12:AC313),2),IF(AA314=0,0,ROUND(MIN(MIN(17300,TRUNC(0.75*(SUMIF($D$12:$D$2012,$D314,Y$12:Y$2012)+SUMIF($D$12:$D$2012,$D314,Z$12:Z$2012)),2)+SUMIF($D$12:$D314,$D314,AP$12:AP314))-SUMIF($D$12:$D313,$D314,AC$12:AC313)-SUMIF($D$12:$D$2012,$D314,AB$12:AB$2012),AP314),2))),"")</f>
        <v/>
      </c>
      <c r="AD314" s="250" t="str">
        <f>IF(X314&lt;&gt;"",1000 - SUMIF($D$12:$D313,$D314,AD$12:AD313),"")</f>
        <v/>
      </c>
      <c r="AE314" s="252"/>
      <c r="AF314" s="253"/>
      <c r="AG314" s="254"/>
      <c r="AH314" s="255" t="str">
        <f t="shared" si="103"/>
        <v/>
      </c>
      <c r="AI314" s="256"/>
      <c r="AJ314" s="253"/>
      <c r="AK314" s="254"/>
      <c r="AL314" s="255" t="str">
        <f t="shared" si="104"/>
        <v/>
      </c>
      <c r="AM314" s="256"/>
      <c r="AN314" s="253"/>
      <c r="AO314" s="254"/>
      <c r="AP314" s="255" t="str">
        <f t="shared" si="84"/>
        <v/>
      </c>
      <c r="AQ314" s="116"/>
      <c r="AR314" s="116"/>
      <c r="AS314" s="117"/>
      <c r="AT314" s="118"/>
      <c r="AU314" s="119" t="str">
        <f>IF(D314&lt;&gt; "", IF(COUNTIF($D$12:$D314,$D314)&gt;1,0,IF(SUM(N314,U314,AB314)&gt;0,IF(AND(X314="",OR(Q314&lt;&gt;"",J314&lt;&gt;"")),IF(Q314&lt;&gt;"",Q314,IF(J314&lt;&gt;"",J314,0)),IF(AND(Q314&lt;&gt;"",J314&lt;&gt;"",Q314=J314),Q314,X314)),0)),"")</f>
        <v/>
      </c>
      <c r="AV314" s="119" t="str">
        <f>IF(D314&lt;&gt;"",IF(COUNTIF($D$12:$D314,$D314)&gt;1,0,IF(SUM(O314,V314,AC314)&gt;0,IF(AND(X314="",OR(Q314&lt;&gt;"",J314&lt;&gt;"")),IF(Q314&lt;&gt;"",Q314,IF(J314&lt;&gt;"",J314,0)),IF(AND(Q314&lt;&gt;"",J314&lt;&gt;"",Q314=J314),Q314,X314)),0)),"")</f>
        <v/>
      </c>
      <c r="AW314" s="119" t="str">
        <f>IF(D314&lt;&gt;"",IF(COUNTIF($D$12:$D314,$D314)&gt;1,0,IF(SUM(P314,W314,AD314)&gt;0,IF(AND(X314="",OR(Q314&lt;&gt;"",J314&lt;&gt;"")),IF(Q314&lt;&gt;"",Q314,IF(J314&lt;&gt;"",J314,0)),IF(AND(Q314&lt;&gt;"",J314&lt;&gt;"",Q314=J314),Q314,X314)),0)),"")</f>
        <v/>
      </c>
      <c r="AX314" s="118" t="str">
        <f t="shared" si="85"/>
        <v/>
      </c>
      <c r="AY314" s="118" t="str">
        <f t="shared" si="86"/>
        <v/>
      </c>
      <c r="AZ314" s="118" t="str">
        <f t="shared" si="87"/>
        <v/>
      </c>
      <c r="BA314" s="118" t="str">
        <f t="shared" si="88"/>
        <v/>
      </c>
      <c r="BB314" s="118" t="str">
        <f t="shared" si="89"/>
        <v/>
      </c>
      <c r="BC314" s="118" t="str">
        <f t="shared" si="90"/>
        <v/>
      </c>
      <c r="BD314" s="118" t="str">
        <f t="shared" si="91"/>
        <v/>
      </c>
      <c r="BE314" s="118" t="str">
        <f t="shared" si="92"/>
        <v/>
      </c>
      <c r="BF314" s="118" t="str">
        <f t="shared" si="93"/>
        <v/>
      </c>
      <c r="BG314" s="120"/>
      <c r="BH314" s="120" t="str">
        <f t="shared" si="94"/>
        <v/>
      </c>
      <c r="BI314" s="120" t="str">
        <f t="shared" si="95"/>
        <v/>
      </c>
      <c r="BJ314" s="121"/>
      <c r="BK314" s="120" t="str">
        <f t="shared" si="96"/>
        <v/>
      </c>
      <c r="BL314" s="120" t="str">
        <f t="shared" si="97"/>
        <v/>
      </c>
      <c r="BM314" s="120" t="str">
        <f t="shared" si="98"/>
        <v/>
      </c>
      <c r="BN314" s="120" t="str">
        <f t="shared" si="99"/>
        <v/>
      </c>
      <c r="BO314" s="120" t="str">
        <f t="shared" si="100"/>
        <v/>
      </c>
      <c r="BP314" s="120" t="str">
        <f t="shared" si="101"/>
        <v/>
      </c>
      <c r="BQ314" s="98"/>
      <c r="BR314" s="98"/>
      <c r="BS314" s="98"/>
      <c r="BT314" s="98"/>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row>
    <row r="315" spans="1:97" s="4" customFormat="1" ht="18.75" customHeight="1" x14ac:dyDescent="0.2">
      <c r="A315" s="3">
        <f t="shared" si="102"/>
        <v>303</v>
      </c>
      <c r="B315" s="263"/>
      <c r="C315" s="263"/>
      <c r="D315" s="263"/>
      <c r="E315" s="259"/>
      <c r="F315" s="259"/>
      <c r="G315" s="43"/>
      <c r="H315" s="264"/>
      <c r="I315" s="261"/>
      <c r="J315" s="106"/>
      <c r="K315" s="247"/>
      <c r="L315" s="247"/>
      <c r="M315" s="247"/>
      <c r="N315" s="248" t="str">
        <f>IF(AND(K315&lt;&gt;"",L315&lt;&gt;"",J315&lt;&gt;""),ROUND(MIN(IF(OR(J315="OZZ",J315="ZZ"),5000,17300),TRUNC(0.75*(SUMIF($D$12:$D315,$D315,K$12:K315)+SUMIF($D$12:$D315,$D315,L$12:L315)),2)) - SUMIF($D$12:$D314,$D315,N$12:N314),2),"")</f>
        <v/>
      </c>
      <c r="O315" s="249" t="str">
        <f>IF(AND(K315&lt;&gt;"",L315&lt;&gt;"",M315&lt;&gt;"",J315&lt;&gt;"",AH315&lt;&gt;""),IF(OR(J315="OZZ",J315="ZZ"),ROUND(0-SUMIF($D$12:$D314,$D315,O$12:O314),2),IF(M315=0,0,ROUND(MIN(MIN(17300,TRUNC(0.75*(SUMIF($D$12:$D$2012,$D315,K$12:K$2012)+SUMIF($D$12:$D$2012,$D315,L$12:L$2012)),2)+SUMIF($D$12:$D315,$D315,AH$12:AH315))-SUMIF($D$12:$D314,$D315,O$12:O314)-SUMIF($D$12:$D$2012,$D315,N$12:N$2012),AH315),2))),"")</f>
        <v/>
      </c>
      <c r="P315" s="250" t="str">
        <f>IF(J315&lt;&gt;"",1000 - SUMIF($D$12:$D314,$D315,P$12:P314),"")</f>
        <v/>
      </c>
      <c r="Q315" s="106"/>
      <c r="R315" s="247"/>
      <c r="S315" s="247"/>
      <c r="T315" s="247"/>
      <c r="U315" s="248" t="str">
        <f>IF(AND(R315&lt;&gt;"",S315&lt;&gt;"",Q315&lt;&gt;""),ROUND(MIN(IF(OR(Q315="OZZ",Q315="ZZ"),5000,17300),TRUNC(0.75*(SUMIF($D$12:$D315,$D315,R$12:R315)+SUMIF($D$12:$D315,$D315,S$12:S315)),2)) - SUMIF($D$12:$D314,$D315,U$12:U314),2),"")</f>
        <v/>
      </c>
      <c r="V315" s="248" t="str">
        <f>IF(AND(R315&lt;&gt;"",S315&lt;&gt;"",T315&lt;&gt;"",Q315&lt;&gt;"",AL315&lt;&gt;""),IF(OR(Q315="OZZ",Q315="ZZ"),ROUND(0-SUMIF($D$12:$D314,$D315,V$12:V314),2),IF(T315=0,0,ROUND(MIN(MIN(17300,TRUNC(0.75*(SUMIF($D$12:$D$2012,$D315,R$12:R$2012)+SUMIF($D$12:$D$2012,$D315,S$12:S$2012)),2)+SUMIF($D$12:$D315,$D315,AL$12:AL315))-SUMIF($D$12:$D314,$D315,V$12:V314)-SUMIF($D$12:$D$2012,$D315,U$12:U$2012),AL315),2))),"")</f>
        <v/>
      </c>
      <c r="W315" s="250" t="str">
        <f>IF(Q315&lt;&gt;"",1000 - SUMIF($D$12:$D314,$D315,W$12:W314),"")</f>
        <v/>
      </c>
      <c r="X315" s="106"/>
      <c r="Y315" s="247"/>
      <c r="Z315" s="247"/>
      <c r="AA315" s="247"/>
      <c r="AB315" s="248" t="str">
        <f>IF(AND(Y315&lt;&gt;"",Z315&lt;&gt;"",X315&lt;&gt;""),ROUND(MIN(IF(OR(X315="OZZ",X315="ZZ"),5000,17300),TRUNC(0.75*(SUMIF($D$12:$D315,$D315,Y$12:Y315)+SUMIF($D$12:$D315,$D315,Z$12:Z315)),2)) - SUMIF($D$12:$D314,$D315,AB$12:AB314),2),"")</f>
        <v/>
      </c>
      <c r="AC315" s="251" t="str">
        <f>IF(AND(Y315&lt;&gt;"",Z315&lt;&gt;"",AA315&lt;&gt;"",X315&lt;&gt;"",AP315&lt;&gt;""),IF(OR(X315="OZZ",X315="ZZ"),ROUND(0-SUMIF($D$12:$D314,$D315,AC$12:AC314),2),IF(AA315=0,0,ROUND(MIN(MIN(17300,TRUNC(0.75*(SUMIF($D$12:$D$2012,$D315,Y$12:Y$2012)+SUMIF($D$12:$D$2012,$D315,Z$12:Z$2012)),2)+SUMIF($D$12:$D315,$D315,AP$12:AP315))-SUMIF($D$12:$D314,$D315,AC$12:AC314)-SUMIF($D$12:$D$2012,$D315,AB$12:AB$2012),AP315),2))),"")</f>
        <v/>
      </c>
      <c r="AD315" s="250" t="str">
        <f>IF(X315&lt;&gt;"",1000 - SUMIF($D$12:$D314,$D315,AD$12:AD314),"")</f>
        <v/>
      </c>
      <c r="AE315" s="252"/>
      <c r="AF315" s="253"/>
      <c r="AG315" s="254"/>
      <c r="AH315" s="255" t="str">
        <f t="shared" si="103"/>
        <v/>
      </c>
      <c r="AI315" s="256"/>
      <c r="AJ315" s="253"/>
      <c r="AK315" s="254"/>
      <c r="AL315" s="255" t="str">
        <f t="shared" si="104"/>
        <v/>
      </c>
      <c r="AM315" s="256"/>
      <c r="AN315" s="253"/>
      <c r="AO315" s="254"/>
      <c r="AP315" s="255" t="str">
        <f t="shared" si="84"/>
        <v/>
      </c>
      <c r="AQ315" s="116"/>
      <c r="AR315" s="116"/>
      <c r="AS315" s="117"/>
      <c r="AT315" s="118"/>
      <c r="AU315" s="119" t="str">
        <f>IF(D315&lt;&gt; "", IF(COUNTIF($D$12:$D315,$D315)&gt;1,0,IF(SUM(N315,U315,AB315)&gt;0,IF(AND(X315="",OR(Q315&lt;&gt;"",J315&lt;&gt;"")),IF(Q315&lt;&gt;"",Q315,IF(J315&lt;&gt;"",J315,0)),IF(AND(Q315&lt;&gt;"",J315&lt;&gt;"",Q315=J315),Q315,X315)),0)),"")</f>
        <v/>
      </c>
      <c r="AV315" s="119" t="str">
        <f>IF(D315&lt;&gt;"",IF(COUNTIF($D$12:$D315,$D315)&gt;1,0,IF(SUM(O315,V315,AC315)&gt;0,IF(AND(X315="",OR(Q315&lt;&gt;"",J315&lt;&gt;"")),IF(Q315&lt;&gt;"",Q315,IF(J315&lt;&gt;"",J315,0)),IF(AND(Q315&lt;&gt;"",J315&lt;&gt;"",Q315=J315),Q315,X315)),0)),"")</f>
        <v/>
      </c>
      <c r="AW315" s="119" t="str">
        <f>IF(D315&lt;&gt;"",IF(COUNTIF($D$12:$D315,$D315)&gt;1,0,IF(SUM(P315,W315,AD315)&gt;0,IF(AND(X315="",OR(Q315&lt;&gt;"",J315&lt;&gt;"")),IF(Q315&lt;&gt;"",Q315,IF(J315&lt;&gt;"",J315,0)),IF(AND(Q315&lt;&gt;"",J315&lt;&gt;"",Q315=J315),Q315,X315)),0)),"")</f>
        <v/>
      </c>
      <c r="AX315" s="118" t="str">
        <f t="shared" si="85"/>
        <v/>
      </c>
      <c r="AY315" s="118" t="str">
        <f t="shared" si="86"/>
        <v/>
      </c>
      <c r="AZ315" s="118" t="str">
        <f t="shared" si="87"/>
        <v/>
      </c>
      <c r="BA315" s="118" t="str">
        <f t="shared" si="88"/>
        <v/>
      </c>
      <c r="BB315" s="118" t="str">
        <f t="shared" si="89"/>
        <v/>
      </c>
      <c r="BC315" s="118" t="str">
        <f t="shared" si="90"/>
        <v/>
      </c>
      <c r="BD315" s="118" t="str">
        <f t="shared" si="91"/>
        <v/>
      </c>
      <c r="BE315" s="118" t="str">
        <f t="shared" si="92"/>
        <v/>
      </c>
      <c r="BF315" s="118" t="str">
        <f t="shared" si="93"/>
        <v/>
      </c>
      <c r="BG315" s="120"/>
      <c r="BH315" s="120" t="str">
        <f t="shared" si="94"/>
        <v/>
      </c>
      <c r="BI315" s="120" t="str">
        <f t="shared" si="95"/>
        <v/>
      </c>
      <c r="BJ315" s="121"/>
      <c r="BK315" s="120" t="str">
        <f t="shared" si="96"/>
        <v/>
      </c>
      <c r="BL315" s="120" t="str">
        <f t="shared" si="97"/>
        <v/>
      </c>
      <c r="BM315" s="120" t="str">
        <f t="shared" si="98"/>
        <v/>
      </c>
      <c r="BN315" s="120" t="str">
        <f t="shared" si="99"/>
        <v/>
      </c>
      <c r="BO315" s="120" t="str">
        <f t="shared" si="100"/>
        <v/>
      </c>
      <c r="BP315" s="120" t="str">
        <f t="shared" si="101"/>
        <v/>
      </c>
      <c r="BQ315" s="98"/>
      <c r="BR315" s="98"/>
      <c r="BS315" s="98"/>
      <c r="BT315" s="98"/>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row>
    <row r="316" spans="1:97" s="4" customFormat="1" ht="18.75" customHeight="1" x14ac:dyDescent="0.2">
      <c r="A316" s="3">
        <f t="shared" si="102"/>
        <v>304</v>
      </c>
      <c r="B316" s="263"/>
      <c r="C316" s="263"/>
      <c r="D316" s="263"/>
      <c r="E316" s="259"/>
      <c r="F316" s="259"/>
      <c r="G316" s="43"/>
      <c r="H316" s="264"/>
      <c r="I316" s="261"/>
      <c r="J316" s="106"/>
      <c r="K316" s="247"/>
      <c r="L316" s="247"/>
      <c r="M316" s="247"/>
      <c r="N316" s="248" t="str">
        <f>IF(AND(K316&lt;&gt;"",L316&lt;&gt;"",J316&lt;&gt;""),ROUND(MIN(IF(OR(J316="OZZ",J316="ZZ"),5000,17300),TRUNC(0.75*(SUMIF($D$12:$D316,$D316,K$12:K316)+SUMIF($D$12:$D316,$D316,L$12:L316)),2)) - SUMIF($D$12:$D315,$D316,N$12:N315),2),"")</f>
        <v/>
      </c>
      <c r="O316" s="249" t="str">
        <f>IF(AND(K316&lt;&gt;"",L316&lt;&gt;"",M316&lt;&gt;"",J316&lt;&gt;"",AH316&lt;&gt;""),IF(OR(J316="OZZ",J316="ZZ"),ROUND(0-SUMIF($D$12:$D315,$D316,O$12:O315),2),IF(M316=0,0,ROUND(MIN(MIN(17300,TRUNC(0.75*(SUMIF($D$12:$D$2012,$D316,K$12:K$2012)+SUMIF($D$12:$D$2012,$D316,L$12:L$2012)),2)+SUMIF($D$12:$D316,$D316,AH$12:AH316))-SUMIF($D$12:$D315,$D316,O$12:O315)-SUMIF($D$12:$D$2012,$D316,N$12:N$2012),AH316),2))),"")</f>
        <v/>
      </c>
      <c r="P316" s="250" t="str">
        <f>IF(J316&lt;&gt;"",1000 - SUMIF($D$12:$D315,$D316,P$12:P315),"")</f>
        <v/>
      </c>
      <c r="Q316" s="106"/>
      <c r="R316" s="247"/>
      <c r="S316" s="247"/>
      <c r="T316" s="247"/>
      <c r="U316" s="248" t="str">
        <f>IF(AND(R316&lt;&gt;"",S316&lt;&gt;"",Q316&lt;&gt;""),ROUND(MIN(IF(OR(Q316="OZZ",Q316="ZZ"),5000,17300),TRUNC(0.75*(SUMIF($D$12:$D316,$D316,R$12:R316)+SUMIF($D$12:$D316,$D316,S$12:S316)),2)) - SUMIF($D$12:$D315,$D316,U$12:U315),2),"")</f>
        <v/>
      </c>
      <c r="V316" s="248" t="str">
        <f>IF(AND(R316&lt;&gt;"",S316&lt;&gt;"",T316&lt;&gt;"",Q316&lt;&gt;"",AL316&lt;&gt;""),IF(OR(Q316="OZZ",Q316="ZZ"),ROUND(0-SUMIF($D$12:$D315,$D316,V$12:V315),2),IF(T316=0,0,ROUND(MIN(MIN(17300,TRUNC(0.75*(SUMIF($D$12:$D$2012,$D316,R$12:R$2012)+SUMIF($D$12:$D$2012,$D316,S$12:S$2012)),2)+SUMIF($D$12:$D316,$D316,AL$12:AL316))-SUMIF($D$12:$D315,$D316,V$12:V315)-SUMIF($D$12:$D$2012,$D316,U$12:U$2012),AL316),2))),"")</f>
        <v/>
      </c>
      <c r="W316" s="250" t="str">
        <f>IF(Q316&lt;&gt;"",1000 - SUMIF($D$12:$D315,$D316,W$12:W315),"")</f>
        <v/>
      </c>
      <c r="X316" s="106"/>
      <c r="Y316" s="247"/>
      <c r="Z316" s="247"/>
      <c r="AA316" s="247"/>
      <c r="AB316" s="248" t="str">
        <f>IF(AND(Y316&lt;&gt;"",Z316&lt;&gt;"",X316&lt;&gt;""),ROUND(MIN(IF(OR(X316="OZZ",X316="ZZ"),5000,17300),TRUNC(0.75*(SUMIF($D$12:$D316,$D316,Y$12:Y316)+SUMIF($D$12:$D316,$D316,Z$12:Z316)),2)) - SUMIF($D$12:$D315,$D316,AB$12:AB315),2),"")</f>
        <v/>
      </c>
      <c r="AC316" s="251" t="str">
        <f>IF(AND(Y316&lt;&gt;"",Z316&lt;&gt;"",AA316&lt;&gt;"",X316&lt;&gt;"",AP316&lt;&gt;""),IF(OR(X316="OZZ",X316="ZZ"),ROUND(0-SUMIF($D$12:$D315,$D316,AC$12:AC315),2),IF(AA316=0,0,ROUND(MIN(MIN(17300,TRUNC(0.75*(SUMIF($D$12:$D$2012,$D316,Y$12:Y$2012)+SUMIF($D$12:$D$2012,$D316,Z$12:Z$2012)),2)+SUMIF($D$12:$D316,$D316,AP$12:AP316))-SUMIF($D$12:$D315,$D316,AC$12:AC315)-SUMIF($D$12:$D$2012,$D316,AB$12:AB$2012),AP316),2))),"")</f>
        <v/>
      </c>
      <c r="AD316" s="250" t="str">
        <f>IF(X316&lt;&gt;"",1000 - SUMIF($D$12:$D315,$D316,AD$12:AD315),"")</f>
        <v/>
      </c>
      <c r="AE316" s="252"/>
      <c r="AF316" s="253"/>
      <c r="AG316" s="254"/>
      <c r="AH316" s="255" t="str">
        <f t="shared" si="103"/>
        <v/>
      </c>
      <c r="AI316" s="256"/>
      <c r="AJ316" s="253"/>
      <c r="AK316" s="254"/>
      <c r="AL316" s="255" t="str">
        <f t="shared" si="104"/>
        <v/>
      </c>
      <c r="AM316" s="256"/>
      <c r="AN316" s="253"/>
      <c r="AO316" s="254"/>
      <c r="AP316" s="255" t="str">
        <f t="shared" si="84"/>
        <v/>
      </c>
      <c r="AQ316" s="116"/>
      <c r="AR316" s="116"/>
      <c r="AS316" s="117"/>
      <c r="AT316" s="118"/>
      <c r="AU316" s="119" t="str">
        <f>IF(D316&lt;&gt; "", IF(COUNTIF($D$12:$D316,$D316)&gt;1,0,IF(SUM(N316,U316,AB316)&gt;0,IF(AND(X316="",OR(Q316&lt;&gt;"",J316&lt;&gt;"")),IF(Q316&lt;&gt;"",Q316,IF(J316&lt;&gt;"",J316,0)),IF(AND(Q316&lt;&gt;"",J316&lt;&gt;"",Q316=J316),Q316,X316)),0)),"")</f>
        <v/>
      </c>
      <c r="AV316" s="119" t="str">
        <f>IF(D316&lt;&gt;"",IF(COUNTIF($D$12:$D316,$D316)&gt;1,0,IF(SUM(O316,V316,AC316)&gt;0,IF(AND(X316="",OR(Q316&lt;&gt;"",J316&lt;&gt;"")),IF(Q316&lt;&gt;"",Q316,IF(J316&lt;&gt;"",J316,0)),IF(AND(Q316&lt;&gt;"",J316&lt;&gt;"",Q316=J316),Q316,X316)),0)),"")</f>
        <v/>
      </c>
      <c r="AW316" s="119" t="str">
        <f>IF(D316&lt;&gt;"",IF(COUNTIF($D$12:$D316,$D316)&gt;1,0,IF(SUM(P316,W316,AD316)&gt;0,IF(AND(X316="",OR(Q316&lt;&gt;"",J316&lt;&gt;"")),IF(Q316&lt;&gt;"",Q316,IF(J316&lt;&gt;"",J316,0)),IF(AND(Q316&lt;&gt;"",J316&lt;&gt;"",Q316=J316),Q316,X316)),0)),"")</f>
        <v/>
      </c>
      <c r="AX316" s="118" t="str">
        <f t="shared" si="85"/>
        <v/>
      </c>
      <c r="AY316" s="118" t="str">
        <f t="shared" si="86"/>
        <v/>
      </c>
      <c r="AZ316" s="118" t="str">
        <f t="shared" si="87"/>
        <v/>
      </c>
      <c r="BA316" s="118" t="str">
        <f t="shared" si="88"/>
        <v/>
      </c>
      <c r="BB316" s="118" t="str">
        <f t="shared" si="89"/>
        <v/>
      </c>
      <c r="BC316" s="118" t="str">
        <f t="shared" si="90"/>
        <v/>
      </c>
      <c r="BD316" s="118" t="str">
        <f t="shared" si="91"/>
        <v/>
      </c>
      <c r="BE316" s="118" t="str">
        <f t="shared" si="92"/>
        <v/>
      </c>
      <c r="BF316" s="118" t="str">
        <f t="shared" si="93"/>
        <v/>
      </c>
      <c r="BG316" s="120"/>
      <c r="BH316" s="120" t="str">
        <f t="shared" si="94"/>
        <v/>
      </c>
      <c r="BI316" s="120" t="str">
        <f t="shared" si="95"/>
        <v/>
      </c>
      <c r="BJ316" s="121"/>
      <c r="BK316" s="120" t="str">
        <f t="shared" si="96"/>
        <v/>
      </c>
      <c r="BL316" s="120" t="str">
        <f t="shared" si="97"/>
        <v/>
      </c>
      <c r="BM316" s="120" t="str">
        <f t="shared" si="98"/>
        <v/>
      </c>
      <c r="BN316" s="120" t="str">
        <f t="shared" si="99"/>
        <v/>
      </c>
      <c r="BO316" s="120" t="str">
        <f t="shared" si="100"/>
        <v/>
      </c>
      <c r="BP316" s="120" t="str">
        <f t="shared" si="101"/>
        <v/>
      </c>
      <c r="BQ316" s="98"/>
      <c r="BR316" s="98"/>
      <c r="BS316" s="98"/>
      <c r="BT316" s="98"/>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row>
    <row r="317" spans="1:97" s="4" customFormat="1" ht="18.75" customHeight="1" x14ac:dyDescent="0.2">
      <c r="A317" s="3">
        <f t="shared" si="102"/>
        <v>305</v>
      </c>
      <c r="B317" s="263"/>
      <c r="C317" s="263"/>
      <c r="D317" s="263"/>
      <c r="E317" s="259"/>
      <c r="F317" s="259"/>
      <c r="G317" s="43"/>
      <c r="H317" s="264"/>
      <c r="I317" s="261"/>
      <c r="J317" s="106"/>
      <c r="K317" s="247"/>
      <c r="L317" s="247"/>
      <c r="M317" s="247"/>
      <c r="N317" s="248" t="str">
        <f>IF(AND(K317&lt;&gt;"",L317&lt;&gt;"",J317&lt;&gt;""),ROUND(MIN(IF(OR(J317="OZZ",J317="ZZ"),5000,17300),TRUNC(0.75*(SUMIF($D$12:$D317,$D317,K$12:K317)+SUMIF($D$12:$D317,$D317,L$12:L317)),2)) - SUMIF($D$12:$D316,$D317,N$12:N316),2),"")</f>
        <v/>
      </c>
      <c r="O317" s="249" t="str">
        <f>IF(AND(K317&lt;&gt;"",L317&lt;&gt;"",M317&lt;&gt;"",J317&lt;&gt;"",AH317&lt;&gt;""),IF(OR(J317="OZZ",J317="ZZ"),ROUND(0-SUMIF($D$12:$D316,$D317,O$12:O316),2),IF(M317=0,0,ROUND(MIN(MIN(17300,TRUNC(0.75*(SUMIF($D$12:$D$2012,$D317,K$12:K$2012)+SUMIF($D$12:$D$2012,$D317,L$12:L$2012)),2)+SUMIF($D$12:$D317,$D317,AH$12:AH317))-SUMIF($D$12:$D316,$D317,O$12:O316)-SUMIF($D$12:$D$2012,$D317,N$12:N$2012),AH317),2))),"")</f>
        <v/>
      </c>
      <c r="P317" s="250" t="str">
        <f>IF(J317&lt;&gt;"",1000 - SUMIF($D$12:$D316,$D317,P$12:P316),"")</f>
        <v/>
      </c>
      <c r="Q317" s="106"/>
      <c r="R317" s="247"/>
      <c r="S317" s="247"/>
      <c r="T317" s="247"/>
      <c r="U317" s="248" t="str">
        <f>IF(AND(R317&lt;&gt;"",S317&lt;&gt;"",Q317&lt;&gt;""),ROUND(MIN(IF(OR(Q317="OZZ",Q317="ZZ"),5000,17300),TRUNC(0.75*(SUMIF($D$12:$D317,$D317,R$12:R317)+SUMIF($D$12:$D317,$D317,S$12:S317)),2)) - SUMIF($D$12:$D316,$D317,U$12:U316),2),"")</f>
        <v/>
      </c>
      <c r="V317" s="248" t="str">
        <f>IF(AND(R317&lt;&gt;"",S317&lt;&gt;"",T317&lt;&gt;"",Q317&lt;&gt;"",AL317&lt;&gt;""),IF(OR(Q317="OZZ",Q317="ZZ"),ROUND(0-SUMIF($D$12:$D316,$D317,V$12:V316),2),IF(T317=0,0,ROUND(MIN(MIN(17300,TRUNC(0.75*(SUMIF($D$12:$D$2012,$D317,R$12:R$2012)+SUMIF($D$12:$D$2012,$D317,S$12:S$2012)),2)+SUMIF($D$12:$D317,$D317,AL$12:AL317))-SUMIF($D$12:$D316,$D317,V$12:V316)-SUMIF($D$12:$D$2012,$D317,U$12:U$2012),AL317),2))),"")</f>
        <v/>
      </c>
      <c r="W317" s="250" t="str">
        <f>IF(Q317&lt;&gt;"",1000 - SUMIF($D$12:$D316,$D317,W$12:W316),"")</f>
        <v/>
      </c>
      <c r="X317" s="106"/>
      <c r="Y317" s="247"/>
      <c r="Z317" s="247"/>
      <c r="AA317" s="247"/>
      <c r="AB317" s="248" t="str">
        <f>IF(AND(Y317&lt;&gt;"",Z317&lt;&gt;"",X317&lt;&gt;""),ROUND(MIN(IF(OR(X317="OZZ",X317="ZZ"),5000,17300),TRUNC(0.75*(SUMIF($D$12:$D317,$D317,Y$12:Y317)+SUMIF($D$12:$D317,$D317,Z$12:Z317)),2)) - SUMIF($D$12:$D316,$D317,AB$12:AB316),2),"")</f>
        <v/>
      </c>
      <c r="AC317" s="251" t="str">
        <f>IF(AND(Y317&lt;&gt;"",Z317&lt;&gt;"",AA317&lt;&gt;"",X317&lt;&gt;"",AP317&lt;&gt;""),IF(OR(X317="OZZ",X317="ZZ"),ROUND(0-SUMIF($D$12:$D316,$D317,AC$12:AC316),2),IF(AA317=0,0,ROUND(MIN(MIN(17300,TRUNC(0.75*(SUMIF($D$12:$D$2012,$D317,Y$12:Y$2012)+SUMIF($D$12:$D$2012,$D317,Z$12:Z$2012)),2)+SUMIF($D$12:$D317,$D317,AP$12:AP317))-SUMIF($D$12:$D316,$D317,AC$12:AC316)-SUMIF($D$12:$D$2012,$D317,AB$12:AB$2012),AP317),2))),"")</f>
        <v/>
      </c>
      <c r="AD317" s="250" t="str">
        <f>IF(X317&lt;&gt;"",1000 - SUMIF($D$12:$D316,$D317,AD$12:AD316),"")</f>
        <v/>
      </c>
      <c r="AE317" s="252"/>
      <c r="AF317" s="253"/>
      <c r="AG317" s="254"/>
      <c r="AH317" s="255" t="str">
        <f t="shared" si="103"/>
        <v/>
      </c>
      <c r="AI317" s="256"/>
      <c r="AJ317" s="253"/>
      <c r="AK317" s="254"/>
      <c r="AL317" s="255" t="str">
        <f t="shared" si="104"/>
        <v/>
      </c>
      <c r="AM317" s="256"/>
      <c r="AN317" s="253"/>
      <c r="AO317" s="254"/>
      <c r="AP317" s="255" t="str">
        <f t="shared" si="84"/>
        <v/>
      </c>
      <c r="AQ317" s="116"/>
      <c r="AR317" s="116"/>
      <c r="AS317" s="117"/>
      <c r="AT317" s="118"/>
      <c r="AU317" s="119" t="str">
        <f>IF(D317&lt;&gt; "", IF(COUNTIF($D$12:$D317,$D317)&gt;1,0,IF(SUM(N317,U317,AB317)&gt;0,IF(AND(X317="",OR(Q317&lt;&gt;"",J317&lt;&gt;"")),IF(Q317&lt;&gt;"",Q317,IF(J317&lt;&gt;"",J317,0)),IF(AND(Q317&lt;&gt;"",J317&lt;&gt;"",Q317=J317),Q317,X317)),0)),"")</f>
        <v/>
      </c>
      <c r="AV317" s="119" t="str">
        <f>IF(D317&lt;&gt;"",IF(COUNTIF($D$12:$D317,$D317)&gt;1,0,IF(SUM(O317,V317,AC317)&gt;0,IF(AND(X317="",OR(Q317&lt;&gt;"",J317&lt;&gt;"")),IF(Q317&lt;&gt;"",Q317,IF(J317&lt;&gt;"",J317,0)),IF(AND(Q317&lt;&gt;"",J317&lt;&gt;"",Q317=J317),Q317,X317)),0)),"")</f>
        <v/>
      </c>
      <c r="AW317" s="119" t="str">
        <f>IF(D317&lt;&gt;"",IF(COUNTIF($D$12:$D317,$D317)&gt;1,0,IF(SUM(P317,W317,AD317)&gt;0,IF(AND(X317="",OR(Q317&lt;&gt;"",J317&lt;&gt;"")),IF(Q317&lt;&gt;"",Q317,IF(J317&lt;&gt;"",J317,0)),IF(AND(Q317&lt;&gt;"",J317&lt;&gt;"",Q317=J317),Q317,X317)),0)),"")</f>
        <v/>
      </c>
      <c r="AX317" s="118" t="str">
        <f t="shared" si="85"/>
        <v/>
      </c>
      <c r="AY317" s="118" t="str">
        <f t="shared" si="86"/>
        <v/>
      </c>
      <c r="AZ317" s="118" t="str">
        <f t="shared" si="87"/>
        <v/>
      </c>
      <c r="BA317" s="118" t="str">
        <f t="shared" si="88"/>
        <v/>
      </c>
      <c r="BB317" s="118" t="str">
        <f t="shared" si="89"/>
        <v/>
      </c>
      <c r="BC317" s="118" t="str">
        <f t="shared" si="90"/>
        <v/>
      </c>
      <c r="BD317" s="118" t="str">
        <f t="shared" si="91"/>
        <v/>
      </c>
      <c r="BE317" s="118" t="str">
        <f t="shared" si="92"/>
        <v/>
      </c>
      <c r="BF317" s="118" t="str">
        <f t="shared" si="93"/>
        <v/>
      </c>
      <c r="BG317" s="120"/>
      <c r="BH317" s="120" t="str">
        <f t="shared" si="94"/>
        <v/>
      </c>
      <c r="BI317" s="120" t="str">
        <f t="shared" si="95"/>
        <v/>
      </c>
      <c r="BJ317" s="121"/>
      <c r="BK317" s="120" t="str">
        <f t="shared" si="96"/>
        <v/>
      </c>
      <c r="BL317" s="120" t="str">
        <f t="shared" si="97"/>
        <v/>
      </c>
      <c r="BM317" s="120" t="str">
        <f t="shared" si="98"/>
        <v/>
      </c>
      <c r="BN317" s="120" t="str">
        <f t="shared" si="99"/>
        <v/>
      </c>
      <c r="BO317" s="120" t="str">
        <f t="shared" si="100"/>
        <v/>
      </c>
      <c r="BP317" s="120" t="str">
        <f t="shared" si="101"/>
        <v/>
      </c>
      <c r="BQ317" s="98"/>
      <c r="BR317" s="98"/>
      <c r="BS317" s="98"/>
      <c r="BT317" s="98"/>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row>
    <row r="318" spans="1:97" s="4" customFormat="1" ht="18.75" customHeight="1" x14ac:dyDescent="0.2">
      <c r="A318" s="3">
        <f t="shared" si="102"/>
        <v>306</v>
      </c>
      <c r="B318" s="263"/>
      <c r="C318" s="263"/>
      <c r="D318" s="263"/>
      <c r="E318" s="259"/>
      <c r="F318" s="259"/>
      <c r="G318" s="43"/>
      <c r="H318" s="264"/>
      <c r="I318" s="261"/>
      <c r="J318" s="106"/>
      <c r="K318" s="247"/>
      <c r="L318" s="247"/>
      <c r="M318" s="247"/>
      <c r="N318" s="248" t="str">
        <f>IF(AND(K318&lt;&gt;"",L318&lt;&gt;"",J318&lt;&gt;""),ROUND(MIN(IF(OR(J318="OZZ",J318="ZZ"),5000,17300),TRUNC(0.75*(SUMIF($D$12:$D318,$D318,K$12:K318)+SUMIF($D$12:$D318,$D318,L$12:L318)),2)) - SUMIF($D$12:$D317,$D318,N$12:N317),2),"")</f>
        <v/>
      </c>
      <c r="O318" s="249" t="str">
        <f>IF(AND(K318&lt;&gt;"",L318&lt;&gt;"",M318&lt;&gt;"",J318&lt;&gt;"",AH318&lt;&gt;""),IF(OR(J318="OZZ",J318="ZZ"),ROUND(0-SUMIF($D$12:$D317,$D318,O$12:O317),2),IF(M318=0,0,ROUND(MIN(MIN(17300,TRUNC(0.75*(SUMIF($D$12:$D$2012,$D318,K$12:K$2012)+SUMIF($D$12:$D$2012,$D318,L$12:L$2012)),2)+SUMIF($D$12:$D318,$D318,AH$12:AH318))-SUMIF($D$12:$D317,$D318,O$12:O317)-SUMIF($D$12:$D$2012,$D318,N$12:N$2012),AH318),2))),"")</f>
        <v/>
      </c>
      <c r="P318" s="250" t="str">
        <f>IF(J318&lt;&gt;"",1000 - SUMIF($D$12:$D317,$D318,P$12:P317),"")</f>
        <v/>
      </c>
      <c r="Q318" s="106"/>
      <c r="R318" s="247"/>
      <c r="S318" s="247"/>
      <c r="T318" s="247"/>
      <c r="U318" s="248" t="str">
        <f>IF(AND(R318&lt;&gt;"",S318&lt;&gt;"",Q318&lt;&gt;""),ROUND(MIN(IF(OR(Q318="OZZ",Q318="ZZ"),5000,17300),TRUNC(0.75*(SUMIF($D$12:$D318,$D318,R$12:R318)+SUMIF($D$12:$D318,$D318,S$12:S318)),2)) - SUMIF($D$12:$D317,$D318,U$12:U317),2),"")</f>
        <v/>
      </c>
      <c r="V318" s="248" t="str">
        <f>IF(AND(R318&lt;&gt;"",S318&lt;&gt;"",T318&lt;&gt;"",Q318&lt;&gt;"",AL318&lt;&gt;""),IF(OR(Q318="OZZ",Q318="ZZ"),ROUND(0-SUMIF($D$12:$D317,$D318,V$12:V317),2),IF(T318=0,0,ROUND(MIN(MIN(17300,TRUNC(0.75*(SUMIF($D$12:$D$2012,$D318,R$12:R$2012)+SUMIF($D$12:$D$2012,$D318,S$12:S$2012)),2)+SUMIF($D$12:$D318,$D318,AL$12:AL318))-SUMIF($D$12:$D317,$D318,V$12:V317)-SUMIF($D$12:$D$2012,$D318,U$12:U$2012),AL318),2))),"")</f>
        <v/>
      </c>
      <c r="W318" s="250" t="str">
        <f>IF(Q318&lt;&gt;"",1000 - SUMIF($D$12:$D317,$D318,W$12:W317),"")</f>
        <v/>
      </c>
      <c r="X318" s="106"/>
      <c r="Y318" s="247"/>
      <c r="Z318" s="247"/>
      <c r="AA318" s="247"/>
      <c r="AB318" s="248" t="str">
        <f>IF(AND(Y318&lt;&gt;"",Z318&lt;&gt;"",X318&lt;&gt;""),ROUND(MIN(IF(OR(X318="OZZ",X318="ZZ"),5000,17300),TRUNC(0.75*(SUMIF($D$12:$D318,$D318,Y$12:Y318)+SUMIF($D$12:$D318,$D318,Z$12:Z318)),2)) - SUMIF($D$12:$D317,$D318,AB$12:AB317),2),"")</f>
        <v/>
      </c>
      <c r="AC318" s="251" t="str">
        <f>IF(AND(Y318&lt;&gt;"",Z318&lt;&gt;"",AA318&lt;&gt;"",X318&lt;&gt;"",AP318&lt;&gt;""),IF(OR(X318="OZZ",X318="ZZ"),ROUND(0-SUMIF($D$12:$D317,$D318,AC$12:AC317),2),IF(AA318=0,0,ROUND(MIN(MIN(17300,TRUNC(0.75*(SUMIF($D$12:$D$2012,$D318,Y$12:Y$2012)+SUMIF($D$12:$D$2012,$D318,Z$12:Z$2012)),2)+SUMIF($D$12:$D318,$D318,AP$12:AP318))-SUMIF($D$12:$D317,$D318,AC$12:AC317)-SUMIF($D$12:$D$2012,$D318,AB$12:AB$2012),AP318),2))),"")</f>
        <v/>
      </c>
      <c r="AD318" s="250" t="str">
        <f>IF(X318&lt;&gt;"",1000 - SUMIF($D$12:$D317,$D318,AD$12:AD317),"")</f>
        <v/>
      </c>
      <c r="AE318" s="252"/>
      <c r="AF318" s="253"/>
      <c r="AG318" s="254"/>
      <c r="AH318" s="255" t="str">
        <f t="shared" si="103"/>
        <v/>
      </c>
      <c r="AI318" s="256"/>
      <c r="AJ318" s="253"/>
      <c r="AK318" s="254"/>
      <c r="AL318" s="255" t="str">
        <f t="shared" si="104"/>
        <v/>
      </c>
      <c r="AM318" s="256"/>
      <c r="AN318" s="253"/>
      <c r="AO318" s="254"/>
      <c r="AP318" s="255" t="str">
        <f t="shared" si="84"/>
        <v/>
      </c>
      <c r="AQ318" s="116"/>
      <c r="AR318" s="116"/>
      <c r="AS318" s="117"/>
      <c r="AT318" s="118"/>
      <c r="AU318" s="119" t="str">
        <f>IF(D318&lt;&gt; "", IF(COUNTIF($D$12:$D318,$D318)&gt;1,0,IF(SUM(N318,U318,AB318)&gt;0,IF(AND(X318="",OR(Q318&lt;&gt;"",J318&lt;&gt;"")),IF(Q318&lt;&gt;"",Q318,IF(J318&lt;&gt;"",J318,0)),IF(AND(Q318&lt;&gt;"",J318&lt;&gt;"",Q318=J318),Q318,X318)),0)),"")</f>
        <v/>
      </c>
      <c r="AV318" s="119" t="str">
        <f>IF(D318&lt;&gt;"",IF(COUNTIF($D$12:$D318,$D318)&gt;1,0,IF(SUM(O318,V318,AC318)&gt;0,IF(AND(X318="",OR(Q318&lt;&gt;"",J318&lt;&gt;"")),IF(Q318&lt;&gt;"",Q318,IF(J318&lt;&gt;"",J318,0)),IF(AND(Q318&lt;&gt;"",J318&lt;&gt;"",Q318=J318),Q318,X318)),0)),"")</f>
        <v/>
      </c>
      <c r="AW318" s="119" t="str">
        <f>IF(D318&lt;&gt;"",IF(COUNTIF($D$12:$D318,$D318)&gt;1,0,IF(SUM(P318,W318,AD318)&gt;0,IF(AND(X318="",OR(Q318&lt;&gt;"",J318&lt;&gt;"")),IF(Q318&lt;&gt;"",Q318,IF(J318&lt;&gt;"",J318,0)),IF(AND(Q318&lt;&gt;"",J318&lt;&gt;"",Q318=J318),Q318,X318)),0)),"")</f>
        <v/>
      </c>
      <c r="AX318" s="118" t="str">
        <f t="shared" si="85"/>
        <v/>
      </c>
      <c r="AY318" s="118" t="str">
        <f t="shared" si="86"/>
        <v/>
      </c>
      <c r="AZ318" s="118" t="str">
        <f t="shared" si="87"/>
        <v/>
      </c>
      <c r="BA318" s="118" t="str">
        <f t="shared" si="88"/>
        <v/>
      </c>
      <c r="BB318" s="118" t="str">
        <f t="shared" si="89"/>
        <v/>
      </c>
      <c r="BC318" s="118" t="str">
        <f t="shared" si="90"/>
        <v/>
      </c>
      <c r="BD318" s="118" t="str">
        <f t="shared" si="91"/>
        <v/>
      </c>
      <c r="BE318" s="118" t="str">
        <f t="shared" si="92"/>
        <v/>
      </c>
      <c r="BF318" s="118" t="str">
        <f t="shared" si="93"/>
        <v/>
      </c>
      <c r="BG318" s="120"/>
      <c r="BH318" s="120" t="str">
        <f t="shared" si="94"/>
        <v/>
      </c>
      <c r="BI318" s="120" t="str">
        <f t="shared" si="95"/>
        <v/>
      </c>
      <c r="BJ318" s="121"/>
      <c r="BK318" s="120" t="str">
        <f t="shared" si="96"/>
        <v/>
      </c>
      <c r="BL318" s="120" t="str">
        <f t="shared" si="97"/>
        <v/>
      </c>
      <c r="BM318" s="120" t="str">
        <f t="shared" si="98"/>
        <v/>
      </c>
      <c r="BN318" s="120" t="str">
        <f t="shared" si="99"/>
        <v/>
      </c>
      <c r="BO318" s="120" t="str">
        <f t="shared" si="100"/>
        <v/>
      </c>
      <c r="BP318" s="120" t="str">
        <f t="shared" si="101"/>
        <v/>
      </c>
      <c r="BQ318" s="98"/>
      <c r="BR318" s="98"/>
      <c r="BS318" s="98"/>
      <c r="BT318" s="98"/>
      <c r="BU318" s="98"/>
      <c r="BV318" s="98"/>
      <c r="BW318" s="98"/>
      <c r="BX318" s="98"/>
      <c r="BY318" s="98"/>
      <c r="BZ318" s="98"/>
      <c r="CA318" s="98"/>
      <c r="CB318" s="98"/>
      <c r="CC318" s="98"/>
      <c r="CD318" s="98"/>
      <c r="CE318" s="98"/>
      <c r="CF318" s="98"/>
      <c r="CG318" s="98"/>
      <c r="CH318" s="98"/>
      <c r="CI318" s="98"/>
      <c r="CJ318" s="98"/>
      <c r="CK318" s="98"/>
      <c r="CL318" s="98"/>
      <c r="CM318" s="98"/>
      <c r="CN318" s="98"/>
      <c r="CO318" s="98"/>
      <c r="CP318" s="98"/>
      <c r="CQ318" s="98"/>
      <c r="CR318" s="98"/>
      <c r="CS318" s="98"/>
    </row>
    <row r="319" spans="1:97" s="4" customFormat="1" ht="18.75" customHeight="1" x14ac:dyDescent="0.2">
      <c r="A319" s="3">
        <f t="shared" si="102"/>
        <v>307</v>
      </c>
      <c r="B319" s="263"/>
      <c r="C319" s="263"/>
      <c r="D319" s="263"/>
      <c r="E319" s="259"/>
      <c r="F319" s="259"/>
      <c r="G319" s="43"/>
      <c r="H319" s="264"/>
      <c r="I319" s="261"/>
      <c r="J319" s="106"/>
      <c r="K319" s="247"/>
      <c r="L319" s="247"/>
      <c r="M319" s="247"/>
      <c r="N319" s="248" t="str">
        <f>IF(AND(K319&lt;&gt;"",L319&lt;&gt;"",J319&lt;&gt;""),ROUND(MIN(IF(OR(J319="OZZ",J319="ZZ"),5000,17300),TRUNC(0.75*(SUMIF($D$12:$D319,$D319,K$12:K319)+SUMIF($D$12:$D319,$D319,L$12:L319)),2)) - SUMIF($D$12:$D318,$D319,N$12:N318),2),"")</f>
        <v/>
      </c>
      <c r="O319" s="249" t="str">
        <f>IF(AND(K319&lt;&gt;"",L319&lt;&gt;"",M319&lt;&gt;"",J319&lt;&gt;"",AH319&lt;&gt;""),IF(OR(J319="OZZ",J319="ZZ"),ROUND(0-SUMIF($D$12:$D318,$D319,O$12:O318),2),IF(M319=0,0,ROUND(MIN(MIN(17300,TRUNC(0.75*(SUMIF($D$12:$D$2012,$D319,K$12:K$2012)+SUMIF($D$12:$D$2012,$D319,L$12:L$2012)),2)+SUMIF($D$12:$D319,$D319,AH$12:AH319))-SUMIF($D$12:$D318,$D319,O$12:O318)-SUMIF($D$12:$D$2012,$D319,N$12:N$2012),AH319),2))),"")</f>
        <v/>
      </c>
      <c r="P319" s="250" t="str">
        <f>IF(J319&lt;&gt;"",1000 - SUMIF($D$12:$D318,$D319,P$12:P318),"")</f>
        <v/>
      </c>
      <c r="Q319" s="106"/>
      <c r="R319" s="247"/>
      <c r="S319" s="247"/>
      <c r="T319" s="247"/>
      <c r="U319" s="248" t="str">
        <f>IF(AND(R319&lt;&gt;"",S319&lt;&gt;"",Q319&lt;&gt;""),ROUND(MIN(IF(OR(Q319="OZZ",Q319="ZZ"),5000,17300),TRUNC(0.75*(SUMIF($D$12:$D319,$D319,R$12:R319)+SUMIF($D$12:$D319,$D319,S$12:S319)),2)) - SUMIF($D$12:$D318,$D319,U$12:U318),2),"")</f>
        <v/>
      </c>
      <c r="V319" s="248" t="str">
        <f>IF(AND(R319&lt;&gt;"",S319&lt;&gt;"",T319&lt;&gt;"",Q319&lt;&gt;"",AL319&lt;&gt;""),IF(OR(Q319="OZZ",Q319="ZZ"),ROUND(0-SUMIF($D$12:$D318,$D319,V$12:V318),2),IF(T319=0,0,ROUND(MIN(MIN(17300,TRUNC(0.75*(SUMIF($D$12:$D$2012,$D319,R$12:R$2012)+SUMIF($D$12:$D$2012,$D319,S$12:S$2012)),2)+SUMIF($D$12:$D319,$D319,AL$12:AL319))-SUMIF($D$12:$D318,$D319,V$12:V318)-SUMIF($D$12:$D$2012,$D319,U$12:U$2012),AL319),2))),"")</f>
        <v/>
      </c>
      <c r="W319" s="250" t="str">
        <f>IF(Q319&lt;&gt;"",1000 - SUMIF($D$12:$D318,$D319,W$12:W318),"")</f>
        <v/>
      </c>
      <c r="X319" s="106"/>
      <c r="Y319" s="247"/>
      <c r="Z319" s="247"/>
      <c r="AA319" s="247"/>
      <c r="AB319" s="248" t="str">
        <f>IF(AND(Y319&lt;&gt;"",Z319&lt;&gt;"",X319&lt;&gt;""),ROUND(MIN(IF(OR(X319="OZZ",X319="ZZ"),5000,17300),TRUNC(0.75*(SUMIF($D$12:$D319,$D319,Y$12:Y319)+SUMIF($D$12:$D319,$D319,Z$12:Z319)),2)) - SUMIF($D$12:$D318,$D319,AB$12:AB318),2),"")</f>
        <v/>
      </c>
      <c r="AC319" s="251" t="str">
        <f>IF(AND(Y319&lt;&gt;"",Z319&lt;&gt;"",AA319&lt;&gt;"",X319&lt;&gt;"",AP319&lt;&gt;""),IF(OR(X319="OZZ",X319="ZZ"),ROUND(0-SUMIF($D$12:$D318,$D319,AC$12:AC318),2),IF(AA319=0,0,ROUND(MIN(MIN(17300,TRUNC(0.75*(SUMIF($D$12:$D$2012,$D319,Y$12:Y$2012)+SUMIF($D$12:$D$2012,$D319,Z$12:Z$2012)),2)+SUMIF($D$12:$D319,$D319,AP$12:AP319))-SUMIF($D$12:$D318,$D319,AC$12:AC318)-SUMIF($D$12:$D$2012,$D319,AB$12:AB$2012),AP319),2))),"")</f>
        <v/>
      </c>
      <c r="AD319" s="250" t="str">
        <f>IF(X319&lt;&gt;"",1000 - SUMIF($D$12:$D318,$D319,AD$12:AD318),"")</f>
        <v/>
      </c>
      <c r="AE319" s="252"/>
      <c r="AF319" s="253"/>
      <c r="AG319" s="254"/>
      <c r="AH319" s="255" t="str">
        <f t="shared" si="103"/>
        <v/>
      </c>
      <c r="AI319" s="256"/>
      <c r="AJ319" s="253"/>
      <c r="AK319" s="254"/>
      <c r="AL319" s="255" t="str">
        <f t="shared" si="104"/>
        <v/>
      </c>
      <c r="AM319" s="256"/>
      <c r="AN319" s="253"/>
      <c r="AO319" s="254"/>
      <c r="AP319" s="255" t="str">
        <f t="shared" si="84"/>
        <v/>
      </c>
      <c r="AQ319" s="116"/>
      <c r="AR319" s="116"/>
      <c r="AS319" s="117"/>
      <c r="AT319" s="118"/>
      <c r="AU319" s="119" t="str">
        <f>IF(D319&lt;&gt; "", IF(COUNTIF($D$12:$D319,$D319)&gt;1,0,IF(SUM(N319,U319,AB319)&gt;0,IF(AND(X319="",OR(Q319&lt;&gt;"",J319&lt;&gt;"")),IF(Q319&lt;&gt;"",Q319,IF(J319&lt;&gt;"",J319,0)),IF(AND(Q319&lt;&gt;"",J319&lt;&gt;"",Q319=J319),Q319,X319)),0)),"")</f>
        <v/>
      </c>
      <c r="AV319" s="119" t="str">
        <f>IF(D319&lt;&gt;"",IF(COUNTIF($D$12:$D319,$D319)&gt;1,0,IF(SUM(O319,V319,AC319)&gt;0,IF(AND(X319="",OR(Q319&lt;&gt;"",J319&lt;&gt;"")),IF(Q319&lt;&gt;"",Q319,IF(J319&lt;&gt;"",J319,0)),IF(AND(Q319&lt;&gt;"",J319&lt;&gt;"",Q319=J319),Q319,X319)),0)),"")</f>
        <v/>
      </c>
      <c r="AW319" s="119" t="str">
        <f>IF(D319&lt;&gt;"",IF(COUNTIF($D$12:$D319,$D319)&gt;1,0,IF(SUM(P319,W319,AD319)&gt;0,IF(AND(X319="",OR(Q319&lt;&gt;"",J319&lt;&gt;"")),IF(Q319&lt;&gt;"",Q319,IF(J319&lt;&gt;"",J319,0)),IF(AND(Q319&lt;&gt;"",J319&lt;&gt;"",Q319=J319),Q319,X319)),0)),"")</f>
        <v/>
      </c>
      <c r="AX319" s="118" t="str">
        <f t="shared" si="85"/>
        <v/>
      </c>
      <c r="AY319" s="118" t="str">
        <f t="shared" si="86"/>
        <v/>
      </c>
      <c r="AZ319" s="118" t="str">
        <f t="shared" si="87"/>
        <v/>
      </c>
      <c r="BA319" s="118" t="str">
        <f t="shared" si="88"/>
        <v/>
      </c>
      <c r="BB319" s="118" t="str">
        <f t="shared" si="89"/>
        <v/>
      </c>
      <c r="BC319" s="118" t="str">
        <f t="shared" si="90"/>
        <v/>
      </c>
      <c r="BD319" s="118" t="str">
        <f t="shared" si="91"/>
        <v/>
      </c>
      <c r="BE319" s="118" t="str">
        <f t="shared" si="92"/>
        <v/>
      </c>
      <c r="BF319" s="118" t="str">
        <f t="shared" si="93"/>
        <v/>
      </c>
      <c r="BG319" s="120"/>
      <c r="BH319" s="120" t="str">
        <f t="shared" si="94"/>
        <v/>
      </c>
      <c r="BI319" s="120" t="str">
        <f t="shared" si="95"/>
        <v/>
      </c>
      <c r="BJ319" s="121"/>
      <c r="BK319" s="120" t="str">
        <f t="shared" si="96"/>
        <v/>
      </c>
      <c r="BL319" s="120" t="str">
        <f t="shared" si="97"/>
        <v/>
      </c>
      <c r="BM319" s="120" t="str">
        <f t="shared" si="98"/>
        <v/>
      </c>
      <c r="BN319" s="120" t="str">
        <f t="shared" si="99"/>
        <v/>
      </c>
      <c r="BO319" s="120" t="str">
        <f t="shared" si="100"/>
        <v/>
      </c>
      <c r="BP319" s="120" t="str">
        <f t="shared" si="101"/>
        <v/>
      </c>
      <c r="BQ319" s="98"/>
      <c r="BR319" s="98"/>
      <c r="BS319" s="98"/>
      <c r="BT319" s="98"/>
      <c r="BU319" s="98"/>
      <c r="BV319" s="98"/>
      <c r="BW319" s="98"/>
      <c r="BX319" s="98"/>
      <c r="BY319" s="98"/>
      <c r="BZ319" s="98"/>
      <c r="CA319" s="98"/>
      <c r="CB319" s="98"/>
      <c r="CC319" s="98"/>
      <c r="CD319" s="98"/>
      <c r="CE319" s="98"/>
      <c r="CF319" s="98"/>
      <c r="CG319" s="98"/>
      <c r="CH319" s="98"/>
      <c r="CI319" s="98"/>
      <c r="CJ319" s="98"/>
      <c r="CK319" s="98"/>
      <c r="CL319" s="98"/>
      <c r="CM319" s="98"/>
      <c r="CN319" s="98"/>
      <c r="CO319" s="98"/>
      <c r="CP319" s="98"/>
      <c r="CQ319" s="98"/>
      <c r="CR319" s="98"/>
      <c r="CS319" s="98"/>
    </row>
    <row r="320" spans="1:97" s="4" customFormat="1" ht="18.75" customHeight="1" x14ac:dyDescent="0.2">
      <c r="A320" s="3">
        <f t="shared" si="102"/>
        <v>308</v>
      </c>
      <c r="B320" s="263"/>
      <c r="C320" s="263"/>
      <c r="D320" s="263"/>
      <c r="E320" s="259"/>
      <c r="F320" s="259"/>
      <c r="G320" s="43"/>
      <c r="H320" s="264"/>
      <c r="I320" s="261"/>
      <c r="J320" s="106"/>
      <c r="K320" s="247"/>
      <c r="L320" s="247"/>
      <c r="M320" s="247"/>
      <c r="N320" s="248" t="str">
        <f>IF(AND(K320&lt;&gt;"",L320&lt;&gt;"",J320&lt;&gt;""),ROUND(MIN(IF(OR(J320="OZZ",J320="ZZ"),5000,17300),TRUNC(0.75*(SUMIF($D$12:$D320,$D320,K$12:K320)+SUMIF($D$12:$D320,$D320,L$12:L320)),2)) - SUMIF($D$12:$D319,$D320,N$12:N319),2),"")</f>
        <v/>
      </c>
      <c r="O320" s="249" t="str">
        <f>IF(AND(K320&lt;&gt;"",L320&lt;&gt;"",M320&lt;&gt;"",J320&lt;&gt;"",AH320&lt;&gt;""),IF(OR(J320="OZZ",J320="ZZ"),ROUND(0-SUMIF($D$12:$D319,$D320,O$12:O319),2),IF(M320=0,0,ROUND(MIN(MIN(17300,TRUNC(0.75*(SUMIF($D$12:$D$2012,$D320,K$12:K$2012)+SUMIF($D$12:$D$2012,$D320,L$12:L$2012)),2)+SUMIF($D$12:$D320,$D320,AH$12:AH320))-SUMIF($D$12:$D319,$D320,O$12:O319)-SUMIF($D$12:$D$2012,$D320,N$12:N$2012),AH320),2))),"")</f>
        <v/>
      </c>
      <c r="P320" s="250" t="str">
        <f>IF(J320&lt;&gt;"",1000 - SUMIF($D$12:$D319,$D320,P$12:P319),"")</f>
        <v/>
      </c>
      <c r="Q320" s="106"/>
      <c r="R320" s="247"/>
      <c r="S320" s="247"/>
      <c r="T320" s="247"/>
      <c r="U320" s="248" t="str">
        <f>IF(AND(R320&lt;&gt;"",S320&lt;&gt;"",Q320&lt;&gt;""),ROUND(MIN(IF(OR(Q320="OZZ",Q320="ZZ"),5000,17300),TRUNC(0.75*(SUMIF($D$12:$D320,$D320,R$12:R320)+SUMIF($D$12:$D320,$D320,S$12:S320)),2)) - SUMIF($D$12:$D319,$D320,U$12:U319),2),"")</f>
        <v/>
      </c>
      <c r="V320" s="248" t="str">
        <f>IF(AND(R320&lt;&gt;"",S320&lt;&gt;"",T320&lt;&gt;"",Q320&lt;&gt;"",AL320&lt;&gt;""),IF(OR(Q320="OZZ",Q320="ZZ"),ROUND(0-SUMIF($D$12:$D319,$D320,V$12:V319),2),IF(T320=0,0,ROUND(MIN(MIN(17300,TRUNC(0.75*(SUMIF($D$12:$D$2012,$D320,R$12:R$2012)+SUMIF($D$12:$D$2012,$D320,S$12:S$2012)),2)+SUMIF($D$12:$D320,$D320,AL$12:AL320))-SUMIF($D$12:$D319,$D320,V$12:V319)-SUMIF($D$12:$D$2012,$D320,U$12:U$2012),AL320),2))),"")</f>
        <v/>
      </c>
      <c r="W320" s="250" t="str">
        <f>IF(Q320&lt;&gt;"",1000 - SUMIF($D$12:$D319,$D320,W$12:W319),"")</f>
        <v/>
      </c>
      <c r="X320" s="106"/>
      <c r="Y320" s="247"/>
      <c r="Z320" s="247"/>
      <c r="AA320" s="247"/>
      <c r="AB320" s="248" t="str">
        <f>IF(AND(Y320&lt;&gt;"",Z320&lt;&gt;"",X320&lt;&gt;""),ROUND(MIN(IF(OR(X320="OZZ",X320="ZZ"),5000,17300),TRUNC(0.75*(SUMIF($D$12:$D320,$D320,Y$12:Y320)+SUMIF($D$12:$D320,$D320,Z$12:Z320)),2)) - SUMIF($D$12:$D319,$D320,AB$12:AB319),2),"")</f>
        <v/>
      </c>
      <c r="AC320" s="251" t="str">
        <f>IF(AND(Y320&lt;&gt;"",Z320&lt;&gt;"",AA320&lt;&gt;"",X320&lt;&gt;"",AP320&lt;&gt;""),IF(OR(X320="OZZ",X320="ZZ"),ROUND(0-SUMIF($D$12:$D319,$D320,AC$12:AC319),2),IF(AA320=0,0,ROUND(MIN(MIN(17300,TRUNC(0.75*(SUMIF($D$12:$D$2012,$D320,Y$12:Y$2012)+SUMIF($D$12:$D$2012,$D320,Z$12:Z$2012)),2)+SUMIF($D$12:$D320,$D320,AP$12:AP320))-SUMIF($D$12:$D319,$D320,AC$12:AC319)-SUMIF($D$12:$D$2012,$D320,AB$12:AB$2012),AP320),2))),"")</f>
        <v/>
      </c>
      <c r="AD320" s="250" t="str">
        <f>IF(X320&lt;&gt;"",1000 - SUMIF($D$12:$D319,$D320,AD$12:AD319),"")</f>
        <v/>
      </c>
      <c r="AE320" s="252"/>
      <c r="AF320" s="253"/>
      <c r="AG320" s="254"/>
      <c r="AH320" s="255" t="str">
        <f t="shared" si="103"/>
        <v/>
      </c>
      <c r="AI320" s="256"/>
      <c r="AJ320" s="253"/>
      <c r="AK320" s="254"/>
      <c r="AL320" s="255" t="str">
        <f t="shared" si="104"/>
        <v/>
      </c>
      <c r="AM320" s="256"/>
      <c r="AN320" s="253"/>
      <c r="AO320" s="254"/>
      <c r="AP320" s="255" t="str">
        <f t="shared" si="84"/>
        <v/>
      </c>
      <c r="AQ320" s="116"/>
      <c r="AR320" s="116"/>
      <c r="AS320" s="117"/>
      <c r="AT320" s="118"/>
      <c r="AU320" s="119" t="str">
        <f>IF(D320&lt;&gt; "", IF(COUNTIF($D$12:$D320,$D320)&gt;1,0,IF(SUM(N320,U320,AB320)&gt;0,IF(AND(X320="",OR(Q320&lt;&gt;"",J320&lt;&gt;"")),IF(Q320&lt;&gt;"",Q320,IF(J320&lt;&gt;"",J320,0)),IF(AND(Q320&lt;&gt;"",J320&lt;&gt;"",Q320=J320),Q320,X320)),0)),"")</f>
        <v/>
      </c>
      <c r="AV320" s="119" t="str">
        <f>IF(D320&lt;&gt;"",IF(COUNTIF($D$12:$D320,$D320)&gt;1,0,IF(SUM(O320,V320,AC320)&gt;0,IF(AND(X320="",OR(Q320&lt;&gt;"",J320&lt;&gt;"")),IF(Q320&lt;&gt;"",Q320,IF(J320&lt;&gt;"",J320,0)),IF(AND(Q320&lt;&gt;"",J320&lt;&gt;"",Q320=J320),Q320,X320)),0)),"")</f>
        <v/>
      </c>
      <c r="AW320" s="119" t="str">
        <f>IF(D320&lt;&gt;"",IF(COUNTIF($D$12:$D320,$D320)&gt;1,0,IF(SUM(P320,W320,AD320)&gt;0,IF(AND(X320="",OR(Q320&lt;&gt;"",J320&lt;&gt;"")),IF(Q320&lt;&gt;"",Q320,IF(J320&lt;&gt;"",J320,0)),IF(AND(Q320&lt;&gt;"",J320&lt;&gt;"",Q320=J320),Q320,X320)),0)),"")</f>
        <v/>
      </c>
      <c r="AX320" s="118" t="str">
        <f t="shared" si="85"/>
        <v/>
      </c>
      <c r="AY320" s="118" t="str">
        <f t="shared" si="86"/>
        <v/>
      </c>
      <c r="AZ320" s="118" t="str">
        <f t="shared" si="87"/>
        <v/>
      </c>
      <c r="BA320" s="118" t="str">
        <f t="shared" si="88"/>
        <v/>
      </c>
      <c r="BB320" s="118" t="str">
        <f t="shared" si="89"/>
        <v/>
      </c>
      <c r="BC320" s="118" t="str">
        <f t="shared" si="90"/>
        <v/>
      </c>
      <c r="BD320" s="118" t="str">
        <f t="shared" si="91"/>
        <v/>
      </c>
      <c r="BE320" s="118" t="str">
        <f t="shared" si="92"/>
        <v/>
      </c>
      <c r="BF320" s="118" t="str">
        <f t="shared" si="93"/>
        <v/>
      </c>
      <c r="BG320" s="120"/>
      <c r="BH320" s="120" t="str">
        <f t="shared" si="94"/>
        <v/>
      </c>
      <c r="BI320" s="120" t="str">
        <f t="shared" si="95"/>
        <v/>
      </c>
      <c r="BJ320" s="121"/>
      <c r="BK320" s="120" t="str">
        <f t="shared" si="96"/>
        <v/>
      </c>
      <c r="BL320" s="120" t="str">
        <f t="shared" si="97"/>
        <v/>
      </c>
      <c r="BM320" s="120" t="str">
        <f t="shared" si="98"/>
        <v/>
      </c>
      <c r="BN320" s="120" t="str">
        <f t="shared" si="99"/>
        <v/>
      </c>
      <c r="BO320" s="120" t="str">
        <f t="shared" si="100"/>
        <v/>
      </c>
      <c r="BP320" s="120" t="str">
        <f t="shared" si="101"/>
        <v/>
      </c>
      <c r="BQ320" s="98"/>
      <c r="BR320" s="98"/>
      <c r="BS320" s="98"/>
      <c r="BT320" s="98"/>
      <c r="BU320" s="98"/>
      <c r="BV320" s="98"/>
      <c r="BW320" s="98"/>
      <c r="BX320" s="98"/>
      <c r="BY320" s="98"/>
      <c r="BZ320" s="98"/>
      <c r="CA320" s="98"/>
      <c r="CB320" s="98"/>
      <c r="CC320" s="98"/>
      <c r="CD320" s="98"/>
      <c r="CE320" s="98"/>
      <c r="CF320" s="98"/>
      <c r="CG320" s="98"/>
      <c r="CH320" s="98"/>
      <c r="CI320" s="98"/>
      <c r="CJ320" s="98"/>
      <c r="CK320" s="98"/>
      <c r="CL320" s="98"/>
      <c r="CM320" s="98"/>
      <c r="CN320" s="98"/>
      <c r="CO320" s="98"/>
      <c r="CP320" s="98"/>
      <c r="CQ320" s="98"/>
      <c r="CR320" s="98"/>
      <c r="CS320" s="98"/>
    </row>
    <row r="321" spans="1:97" s="4" customFormat="1" ht="18.75" customHeight="1" x14ac:dyDescent="0.2">
      <c r="A321" s="3">
        <f t="shared" si="102"/>
        <v>309</v>
      </c>
      <c r="B321" s="263"/>
      <c r="C321" s="263"/>
      <c r="D321" s="263"/>
      <c r="E321" s="259"/>
      <c r="F321" s="259"/>
      <c r="G321" s="43"/>
      <c r="H321" s="264"/>
      <c r="I321" s="261"/>
      <c r="J321" s="106"/>
      <c r="K321" s="247"/>
      <c r="L321" s="247"/>
      <c r="M321" s="247"/>
      <c r="N321" s="248" t="str">
        <f>IF(AND(K321&lt;&gt;"",L321&lt;&gt;"",J321&lt;&gt;""),ROUND(MIN(IF(OR(J321="OZZ",J321="ZZ"),5000,17300),TRUNC(0.75*(SUMIF($D$12:$D321,$D321,K$12:K321)+SUMIF($D$12:$D321,$D321,L$12:L321)),2)) - SUMIF($D$12:$D320,$D321,N$12:N320),2),"")</f>
        <v/>
      </c>
      <c r="O321" s="249" t="str">
        <f>IF(AND(K321&lt;&gt;"",L321&lt;&gt;"",M321&lt;&gt;"",J321&lt;&gt;"",AH321&lt;&gt;""),IF(OR(J321="OZZ",J321="ZZ"),ROUND(0-SUMIF($D$12:$D320,$D321,O$12:O320),2),IF(M321=0,0,ROUND(MIN(MIN(17300,TRUNC(0.75*(SUMIF($D$12:$D$2012,$D321,K$12:K$2012)+SUMIF($D$12:$D$2012,$D321,L$12:L$2012)),2)+SUMIF($D$12:$D321,$D321,AH$12:AH321))-SUMIF($D$12:$D320,$D321,O$12:O320)-SUMIF($D$12:$D$2012,$D321,N$12:N$2012),AH321),2))),"")</f>
        <v/>
      </c>
      <c r="P321" s="250" t="str">
        <f>IF(J321&lt;&gt;"",1000 - SUMIF($D$12:$D320,$D321,P$12:P320),"")</f>
        <v/>
      </c>
      <c r="Q321" s="106"/>
      <c r="R321" s="247"/>
      <c r="S321" s="247"/>
      <c r="T321" s="247"/>
      <c r="U321" s="248" t="str">
        <f>IF(AND(R321&lt;&gt;"",S321&lt;&gt;"",Q321&lt;&gt;""),ROUND(MIN(IF(OR(Q321="OZZ",Q321="ZZ"),5000,17300),TRUNC(0.75*(SUMIF($D$12:$D321,$D321,R$12:R321)+SUMIF($D$12:$D321,$D321,S$12:S321)),2)) - SUMIF($D$12:$D320,$D321,U$12:U320),2),"")</f>
        <v/>
      </c>
      <c r="V321" s="248" t="str">
        <f>IF(AND(R321&lt;&gt;"",S321&lt;&gt;"",T321&lt;&gt;"",Q321&lt;&gt;"",AL321&lt;&gt;""),IF(OR(Q321="OZZ",Q321="ZZ"),ROUND(0-SUMIF($D$12:$D320,$D321,V$12:V320),2),IF(T321=0,0,ROUND(MIN(MIN(17300,TRUNC(0.75*(SUMIF($D$12:$D$2012,$D321,R$12:R$2012)+SUMIF($D$12:$D$2012,$D321,S$12:S$2012)),2)+SUMIF($D$12:$D321,$D321,AL$12:AL321))-SUMIF($D$12:$D320,$D321,V$12:V320)-SUMIF($D$12:$D$2012,$D321,U$12:U$2012),AL321),2))),"")</f>
        <v/>
      </c>
      <c r="W321" s="250" t="str">
        <f>IF(Q321&lt;&gt;"",1000 - SUMIF($D$12:$D320,$D321,W$12:W320),"")</f>
        <v/>
      </c>
      <c r="X321" s="106"/>
      <c r="Y321" s="247"/>
      <c r="Z321" s="247"/>
      <c r="AA321" s="247"/>
      <c r="AB321" s="248" t="str">
        <f>IF(AND(Y321&lt;&gt;"",Z321&lt;&gt;"",X321&lt;&gt;""),ROUND(MIN(IF(OR(X321="OZZ",X321="ZZ"),5000,17300),TRUNC(0.75*(SUMIF($D$12:$D321,$D321,Y$12:Y321)+SUMIF($D$12:$D321,$D321,Z$12:Z321)),2)) - SUMIF($D$12:$D320,$D321,AB$12:AB320),2),"")</f>
        <v/>
      </c>
      <c r="AC321" s="251" t="str">
        <f>IF(AND(Y321&lt;&gt;"",Z321&lt;&gt;"",AA321&lt;&gt;"",X321&lt;&gt;"",AP321&lt;&gt;""),IF(OR(X321="OZZ",X321="ZZ"),ROUND(0-SUMIF($D$12:$D320,$D321,AC$12:AC320),2),IF(AA321=0,0,ROUND(MIN(MIN(17300,TRUNC(0.75*(SUMIF($D$12:$D$2012,$D321,Y$12:Y$2012)+SUMIF($D$12:$D$2012,$D321,Z$12:Z$2012)),2)+SUMIF($D$12:$D321,$D321,AP$12:AP321))-SUMIF($D$12:$D320,$D321,AC$12:AC320)-SUMIF($D$12:$D$2012,$D321,AB$12:AB$2012),AP321),2))),"")</f>
        <v/>
      </c>
      <c r="AD321" s="250" t="str">
        <f>IF(X321&lt;&gt;"",1000 - SUMIF($D$12:$D320,$D321,AD$12:AD320),"")</f>
        <v/>
      </c>
      <c r="AE321" s="252"/>
      <c r="AF321" s="253"/>
      <c r="AG321" s="254"/>
      <c r="AH321" s="255" t="str">
        <f t="shared" si="103"/>
        <v/>
      </c>
      <c r="AI321" s="256"/>
      <c r="AJ321" s="253"/>
      <c r="AK321" s="254"/>
      <c r="AL321" s="255" t="str">
        <f t="shared" si="104"/>
        <v/>
      </c>
      <c r="AM321" s="256"/>
      <c r="AN321" s="253"/>
      <c r="AO321" s="254"/>
      <c r="AP321" s="255" t="str">
        <f t="shared" si="84"/>
        <v/>
      </c>
      <c r="AQ321" s="116"/>
      <c r="AR321" s="116"/>
      <c r="AS321" s="117"/>
      <c r="AT321" s="118"/>
      <c r="AU321" s="119" t="str">
        <f>IF(D321&lt;&gt; "", IF(COUNTIF($D$12:$D321,$D321)&gt;1,0,IF(SUM(N321,U321,AB321)&gt;0,IF(AND(X321="",OR(Q321&lt;&gt;"",J321&lt;&gt;"")),IF(Q321&lt;&gt;"",Q321,IF(J321&lt;&gt;"",J321,0)),IF(AND(Q321&lt;&gt;"",J321&lt;&gt;"",Q321=J321),Q321,X321)),0)),"")</f>
        <v/>
      </c>
      <c r="AV321" s="119" t="str">
        <f>IF(D321&lt;&gt;"",IF(COUNTIF($D$12:$D321,$D321)&gt;1,0,IF(SUM(O321,V321,AC321)&gt;0,IF(AND(X321="",OR(Q321&lt;&gt;"",J321&lt;&gt;"")),IF(Q321&lt;&gt;"",Q321,IF(J321&lt;&gt;"",J321,0)),IF(AND(Q321&lt;&gt;"",J321&lt;&gt;"",Q321=J321),Q321,X321)),0)),"")</f>
        <v/>
      </c>
      <c r="AW321" s="119" t="str">
        <f>IF(D321&lt;&gt;"",IF(COUNTIF($D$12:$D321,$D321)&gt;1,0,IF(SUM(P321,W321,AD321)&gt;0,IF(AND(X321="",OR(Q321&lt;&gt;"",J321&lt;&gt;"")),IF(Q321&lt;&gt;"",Q321,IF(J321&lt;&gt;"",J321,0)),IF(AND(Q321&lt;&gt;"",J321&lt;&gt;"",Q321=J321),Q321,X321)),0)),"")</f>
        <v/>
      </c>
      <c r="AX321" s="118" t="str">
        <f t="shared" si="85"/>
        <v/>
      </c>
      <c r="AY321" s="118" t="str">
        <f t="shared" si="86"/>
        <v/>
      </c>
      <c r="AZ321" s="118" t="str">
        <f t="shared" si="87"/>
        <v/>
      </c>
      <c r="BA321" s="118" t="str">
        <f t="shared" si="88"/>
        <v/>
      </c>
      <c r="BB321" s="118" t="str">
        <f t="shared" si="89"/>
        <v/>
      </c>
      <c r="BC321" s="118" t="str">
        <f t="shared" si="90"/>
        <v/>
      </c>
      <c r="BD321" s="118" t="str">
        <f t="shared" si="91"/>
        <v/>
      </c>
      <c r="BE321" s="118" t="str">
        <f t="shared" si="92"/>
        <v/>
      </c>
      <c r="BF321" s="118" t="str">
        <f t="shared" si="93"/>
        <v/>
      </c>
      <c r="BG321" s="120"/>
      <c r="BH321" s="120" t="str">
        <f t="shared" si="94"/>
        <v/>
      </c>
      <c r="BI321" s="120" t="str">
        <f t="shared" si="95"/>
        <v/>
      </c>
      <c r="BJ321" s="121"/>
      <c r="BK321" s="120" t="str">
        <f t="shared" si="96"/>
        <v/>
      </c>
      <c r="BL321" s="120" t="str">
        <f t="shared" si="97"/>
        <v/>
      </c>
      <c r="BM321" s="120" t="str">
        <f t="shared" si="98"/>
        <v/>
      </c>
      <c r="BN321" s="120" t="str">
        <f t="shared" si="99"/>
        <v/>
      </c>
      <c r="BO321" s="120" t="str">
        <f t="shared" si="100"/>
        <v/>
      </c>
      <c r="BP321" s="120" t="str">
        <f t="shared" si="101"/>
        <v/>
      </c>
      <c r="BQ321" s="98"/>
      <c r="BR321" s="98"/>
      <c r="BS321" s="98"/>
      <c r="BT321" s="98"/>
      <c r="BU321" s="98"/>
      <c r="BV321" s="98"/>
      <c r="BW321" s="98"/>
      <c r="BX321" s="98"/>
      <c r="BY321" s="98"/>
      <c r="BZ321" s="98"/>
      <c r="CA321" s="98"/>
      <c r="CB321" s="98"/>
      <c r="CC321" s="98"/>
      <c r="CD321" s="98"/>
      <c r="CE321" s="98"/>
      <c r="CF321" s="98"/>
      <c r="CG321" s="98"/>
      <c r="CH321" s="98"/>
      <c r="CI321" s="98"/>
      <c r="CJ321" s="98"/>
      <c r="CK321" s="98"/>
      <c r="CL321" s="98"/>
      <c r="CM321" s="98"/>
      <c r="CN321" s="98"/>
      <c r="CO321" s="98"/>
      <c r="CP321" s="98"/>
      <c r="CQ321" s="98"/>
      <c r="CR321" s="98"/>
      <c r="CS321" s="98"/>
    </row>
    <row r="322" spans="1:97" s="4" customFormat="1" ht="18.75" customHeight="1" x14ac:dyDescent="0.2">
      <c r="A322" s="3">
        <f t="shared" si="102"/>
        <v>310</v>
      </c>
      <c r="B322" s="263"/>
      <c r="C322" s="263"/>
      <c r="D322" s="263"/>
      <c r="E322" s="259"/>
      <c r="F322" s="259"/>
      <c r="G322" s="43"/>
      <c r="H322" s="264"/>
      <c r="I322" s="261"/>
      <c r="J322" s="106"/>
      <c r="K322" s="247"/>
      <c r="L322" s="247"/>
      <c r="M322" s="247"/>
      <c r="N322" s="248" t="str">
        <f>IF(AND(K322&lt;&gt;"",L322&lt;&gt;"",J322&lt;&gt;""),ROUND(MIN(IF(OR(J322="OZZ",J322="ZZ"),5000,17300),TRUNC(0.75*(SUMIF($D$12:$D322,$D322,K$12:K322)+SUMIF($D$12:$D322,$D322,L$12:L322)),2)) - SUMIF($D$12:$D321,$D322,N$12:N321),2),"")</f>
        <v/>
      </c>
      <c r="O322" s="249" t="str">
        <f>IF(AND(K322&lt;&gt;"",L322&lt;&gt;"",M322&lt;&gt;"",J322&lt;&gt;"",AH322&lt;&gt;""),IF(OR(J322="OZZ",J322="ZZ"),ROUND(0-SUMIF($D$12:$D321,$D322,O$12:O321),2),IF(M322=0,0,ROUND(MIN(MIN(17300,TRUNC(0.75*(SUMIF($D$12:$D$2012,$D322,K$12:K$2012)+SUMIF($D$12:$D$2012,$D322,L$12:L$2012)),2)+SUMIF($D$12:$D322,$D322,AH$12:AH322))-SUMIF($D$12:$D321,$D322,O$12:O321)-SUMIF($D$12:$D$2012,$D322,N$12:N$2012),AH322),2))),"")</f>
        <v/>
      </c>
      <c r="P322" s="250" t="str">
        <f>IF(J322&lt;&gt;"",1000 - SUMIF($D$12:$D321,$D322,P$12:P321),"")</f>
        <v/>
      </c>
      <c r="Q322" s="106"/>
      <c r="R322" s="247"/>
      <c r="S322" s="247"/>
      <c r="T322" s="247"/>
      <c r="U322" s="248" t="str">
        <f>IF(AND(R322&lt;&gt;"",S322&lt;&gt;"",Q322&lt;&gt;""),ROUND(MIN(IF(OR(Q322="OZZ",Q322="ZZ"),5000,17300),TRUNC(0.75*(SUMIF($D$12:$D322,$D322,R$12:R322)+SUMIF($D$12:$D322,$D322,S$12:S322)),2)) - SUMIF($D$12:$D321,$D322,U$12:U321),2),"")</f>
        <v/>
      </c>
      <c r="V322" s="248" t="str">
        <f>IF(AND(R322&lt;&gt;"",S322&lt;&gt;"",T322&lt;&gt;"",Q322&lt;&gt;"",AL322&lt;&gt;""),IF(OR(Q322="OZZ",Q322="ZZ"),ROUND(0-SUMIF($D$12:$D321,$D322,V$12:V321),2),IF(T322=0,0,ROUND(MIN(MIN(17300,TRUNC(0.75*(SUMIF($D$12:$D$2012,$D322,R$12:R$2012)+SUMIF($D$12:$D$2012,$D322,S$12:S$2012)),2)+SUMIF($D$12:$D322,$D322,AL$12:AL322))-SUMIF($D$12:$D321,$D322,V$12:V321)-SUMIF($D$12:$D$2012,$D322,U$12:U$2012),AL322),2))),"")</f>
        <v/>
      </c>
      <c r="W322" s="250" t="str">
        <f>IF(Q322&lt;&gt;"",1000 - SUMIF($D$12:$D321,$D322,W$12:W321),"")</f>
        <v/>
      </c>
      <c r="X322" s="106"/>
      <c r="Y322" s="247"/>
      <c r="Z322" s="247"/>
      <c r="AA322" s="247"/>
      <c r="AB322" s="248" t="str">
        <f>IF(AND(Y322&lt;&gt;"",Z322&lt;&gt;"",X322&lt;&gt;""),ROUND(MIN(IF(OR(X322="OZZ",X322="ZZ"),5000,17300),TRUNC(0.75*(SUMIF($D$12:$D322,$D322,Y$12:Y322)+SUMIF($D$12:$D322,$D322,Z$12:Z322)),2)) - SUMIF($D$12:$D321,$D322,AB$12:AB321),2),"")</f>
        <v/>
      </c>
      <c r="AC322" s="251" t="str">
        <f>IF(AND(Y322&lt;&gt;"",Z322&lt;&gt;"",AA322&lt;&gt;"",X322&lt;&gt;"",AP322&lt;&gt;""),IF(OR(X322="OZZ",X322="ZZ"),ROUND(0-SUMIF($D$12:$D321,$D322,AC$12:AC321),2),IF(AA322=0,0,ROUND(MIN(MIN(17300,TRUNC(0.75*(SUMIF($D$12:$D$2012,$D322,Y$12:Y$2012)+SUMIF($D$12:$D$2012,$D322,Z$12:Z$2012)),2)+SUMIF($D$12:$D322,$D322,AP$12:AP322))-SUMIF($D$12:$D321,$D322,AC$12:AC321)-SUMIF($D$12:$D$2012,$D322,AB$12:AB$2012),AP322),2))),"")</f>
        <v/>
      </c>
      <c r="AD322" s="250" t="str">
        <f>IF(X322&lt;&gt;"",1000 - SUMIF($D$12:$D321,$D322,AD$12:AD321),"")</f>
        <v/>
      </c>
      <c r="AE322" s="252"/>
      <c r="AF322" s="253"/>
      <c r="AG322" s="254"/>
      <c r="AH322" s="255" t="str">
        <f t="shared" si="103"/>
        <v/>
      </c>
      <c r="AI322" s="256"/>
      <c r="AJ322" s="253"/>
      <c r="AK322" s="254"/>
      <c r="AL322" s="255" t="str">
        <f t="shared" si="104"/>
        <v/>
      </c>
      <c r="AM322" s="256"/>
      <c r="AN322" s="253"/>
      <c r="AO322" s="254"/>
      <c r="AP322" s="255" t="str">
        <f t="shared" si="84"/>
        <v/>
      </c>
      <c r="AQ322" s="116"/>
      <c r="AR322" s="116"/>
      <c r="AS322" s="117"/>
      <c r="AT322" s="118"/>
      <c r="AU322" s="119" t="str">
        <f>IF(D322&lt;&gt; "", IF(COUNTIF($D$12:$D322,$D322)&gt;1,0,IF(SUM(N322,U322,AB322)&gt;0,IF(AND(X322="",OR(Q322&lt;&gt;"",J322&lt;&gt;"")),IF(Q322&lt;&gt;"",Q322,IF(J322&lt;&gt;"",J322,0)),IF(AND(Q322&lt;&gt;"",J322&lt;&gt;"",Q322=J322),Q322,X322)),0)),"")</f>
        <v/>
      </c>
      <c r="AV322" s="119" t="str">
        <f>IF(D322&lt;&gt;"",IF(COUNTIF($D$12:$D322,$D322)&gt;1,0,IF(SUM(O322,V322,AC322)&gt;0,IF(AND(X322="",OR(Q322&lt;&gt;"",J322&lt;&gt;"")),IF(Q322&lt;&gt;"",Q322,IF(J322&lt;&gt;"",J322,0)),IF(AND(Q322&lt;&gt;"",J322&lt;&gt;"",Q322=J322),Q322,X322)),0)),"")</f>
        <v/>
      </c>
      <c r="AW322" s="119" t="str">
        <f>IF(D322&lt;&gt;"",IF(COUNTIF($D$12:$D322,$D322)&gt;1,0,IF(SUM(P322,W322,AD322)&gt;0,IF(AND(X322="",OR(Q322&lt;&gt;"",J322&lt;&gt;"")),IF(Q322&lt;&gt;"",Q322,IF(J322&lt;&gt;"",J322,0)),IF(AND(Q322&lt;&gt;"",J322&lt;&gt;"",Q322=J322),Q322,X322)),0)),"")</f>
        <v/>
      </c>
      <c r="AX322" s="118" t="str">
        <f t="shared" si="85"/>
        <v/>
      </c>
      <c r="AY322" s="118" t="str">
        <f t="shared" si="86"/>
        <v/>
      </c>
      <c r="AZ322" s="118" t="str">
        <f t="shared" si="87"/>
        <v/>
      </c>
      <c r="BA322" s="118" t="str">
        <f t="shared" si="88"/>
        <v/>
      </c>
      <c r="BB322" s="118" t="str">
        <f t="shared" si="89"/>
        <v/>
      </c>
      <c r="BC322" s="118" t="str">
        <f t="shared" si="90"/>
        <v/>
      </c>
      <c r="BD322" s="118" t="str">
        <f t="shared" si="91"/>
        <v/>
      </c>
      <c r="BE322" s="118" t="str">
        <f t="shared" si="92"/>
        <v/>
      </c>
      <c r="BF322" s="118" t="str">
        <f t="shared" si="93"/>
        <v/>
      </c>
      <c r="BG322" s="120"/>
      <c r="BH322" s="120" t="str">
        <f t="shared" si="94"/>
        <v/>
      </c>
      <c r="BI322" s="120" t="str">
        <f t="shared" si="95"/>
        <v/>
      </c>
      <c r="BJ322" s="121"/>
      <c r="BK322" s="120" t="str">
        <f t="shared" si="96"/>
        <v/>
      </c>
      <c r="BL322" s="120" t="str">
        <f t="shared" si="97"/>
        <v/>
      </c>
      <c r="BM322" s="120" t="str">
        <f t="shared" si="98"/>
        <v/>
      </c>
      <c r="BN322" s="120" t="str">
        <f t="shared" si="99"/>
        <v/>
      </c>
      <c r="BO322" s="120" t="str">
        <f t="shared" si="100"/>
        <v/>
      </c>
      <c r="BP322" s="120" t="str">
        <f t="shared" si="101"/>
        <v/>
      </c>
      <c r="BQ322" s="98"/>
      <c r="BR322" s="98"/>
      <c r="BS322" s="98"/>
      <c r="BT322" s="98"/>
      <c r="BU322" s="98"/>
      <c r="BV322" s="98"/>
      <c r="BW322" s="98"/>
      <c r="BX322" s="98"/>
      <c r="BY322" s="98"/>
      <c r="BZ322" s="98"/>
      <c r="CA322" s="98"/>
      <c r="CB322" s="98"/>
      <c r="CC322" s="98"/>
      <c r="CD322" s="98"/>
      <c r="CE322" s="98"/>
      <c r="CF322" s="98"/>
      <c r="CG322" s="98"/>
      <c r="CH322" s="98"/>
      <c r="CI322" s="98"/>
      <c r="CJ322" s="98"/>
      <c r="CK322" s="98"/>
      <c r="CL322" s="98"/>
      <c r="CM322" s="98"/>
      <c r="CN322" s="98"/>
      <c r="CO322" s="98"/>
      <c r="CP322" s="98"/>
      <c r="CQ322" s="98"/>
      <c r="CR322" s="98"/>
      <c r="CS322" s="98"/>
    </row>
    <row r="323" spans="1:97" s="4" customFormat="1" ht="18.75" customHeight="1" x14ac:dyDescent="0.2">
      <c r="A323" s="3">
        <f t="shared" si="102"/>
        <v>311</v>
      </c>
      <c r="B323" s="263"/>
      <c r="C323" s="263"/>
      <c r="D323" s="263"/>
      <c r="E323" s="259"/>
      <c r="F323" s="259"/>
      <c r="G323" s="43"/>
      <c r="H323" s="264"/>
      <c r="I323" s="261"/>
      <c r="J323" s="106"/>
      <c r="K323" s="247"/>
      <c r="L323" s="247"/>
      <c r="M323" s="247"/>
      <c r="N323" s="248" t="str">
        <f>IF(AND(K323&lt;&gt;"",L323&lt;&gt;"",J323&lt;&gt;""),ROUND(MIN(IF(OR(J323="OZZ",J323="ZZ"),5000,17300),TRUNC(0.75*(SUMIF($D$12:$D323,$D323,K$12:K323)+SUMIF($D$12:$D323,$D323,L$12:L323)),2)) - SUMIF($D$12:$D322,$D323,N$12:N322),2),"")</f>
        <v/>
      </c>
      <c r="O323" s="249" t="str">
        <f>IF(AND(K323&lt;&gt;"",L323&lt;&gt;"",M323&lt;&gt;"",J323&lt;&gt;"",AH323&lt;&gt;""),IF(OR(J323="OZZ",J323="ZZ"),ROUND(0-SUMIF($D$12:$D322,$D323,O$12:O322),2),IF(M323=0,0,ROUND(MIN(MIN(17300,TRUNC(0.75*(SUMIF($D$12:$D$2012,$D323,K$12:K$2012)+SUMIF($D$12:$D$2012,$D323,L$12:L$2012)),2)+SUMIF($D$12:$D323,$D323,AH$12:AH323))-SUMIF($D$12:$D322,$D323,O$12:O322)-SUMIF($D$12:$D$2012,$D323,N$12:N$2012),AH323),2))),"")</f>
        <v/>
      </c>
      <c r="P323" s="250" t="str">
        <f>IF(J323&lt;&gt;"",1000 - SUMIF($D$12:$D322,$D323,P$12:P322),"")</f>
        <v/>
      </c>
      <c r="Q323" s="106"/>
      <c r="R323" s="247"/>
      <c r="S323" s="247"/>
      <c r="T323" s="247"/>
      <c r="U323" s="248" t="str">
        <f>IF(AND(R323&lt;&gt;"",S323&lt;&gt;"",Q323&lt;&gt;""),ROUND(MIN(IF(OR(Q323="OZZ",Q323="ZZ"),5000,17300),TRUNC(0.75*(SUMIF($D$12:$D323,$D323,R$12:R323)+SUMIF($D$12:$D323,$D323,S$12:S323)),2)) - SUMIF($D$12:$D322,$D323,U$12:U322),2),"")</f>
        <v/>
      </c>
      <c r="V323" s="248" t="str">
        <f>IF(AND(R323&lt;&gt;"",S323&lt;&gt;"",T323&lt;&gt;"",Q323&lt;&gt;"",AL323&lt;&gt;""),IF(OR(Q323="OZZ",Q323="ZZ"),ROUND(0-SUMIF($D$12:$D322,$D323,V$12:V322),2),IF(T323=0,0,ROUND(MIN(MIN(17300,TRUNC(0.75*(SUMIF($D$12:$D$2012,$D323,R$12:R$2012)+SUMIF($D$12:$D$2012,$D323,S$12:S$2012)),2)+SUMIF($D$12:$D323,$D323,AL$12:AL323))-SUMIF($D$12:$D322,$D323,V$12:V322)-SUMIF($D$12:$D$2012,$D323,U$12:U$2012),AL323),2))),"")</f>
        <v/>
      </c>
      <c r="W323" s="250" t="str">
        <f>IF(Q323&lt;&gt;"",1000 - SUMIF($D$12:$D322,$D323,W$12:W322),"")</f>
        <v/>
      </c>
      <c r="X323" s="106"/>
      <c r="Y323" s="247"/>
      <c r="Z323" s="247"/>
      <c r="AA323" s="247"/>
      <c r="AB323" s="248" t="str">
        <f>IF(AND(Y323&lt;&gt;"",Z323&lt;&gt;"",X323&lt;&gt;""),ROUND(MIN(IF(OR(X323="OZZ",X323="ZZ"),5000,17300),TRUNC(0.75*(SUMIF($D$12:$D323,$D323,Y$12:Y323)+SUMIF($D$12:$D323,$D323,Z$12:Z323)),2)) - SUMIF($D$12:$D322,$D323,AB$12:AB322),2),"")</f>
        <v/>
      </c>
      <c r="AC323" s="251" t="str">
        <f>IF(AND(Y323&lt;&gt;"",Z323&lt;&gt;"",AA323&lt;&gt;"",X323&lt;&gt;"",AP323&lt;&gt;""),IF(OR(X323="OZZ",X323="ZZ"),ROUND(0-SUMIF($D$12:$D322,$D323,AC$12:AC322),2),IF(AA323=0,0,ROUND(MIN(MIN(17300,TRUNC(0.75*(SUMIF($D$12:$D$2012,$D323,Y$12:Y$2012)+SUMIF($D$12:$D$2012,$D323,Z$12:Z$2012)),2)+SUMIF($D$12:$D323,$D323,AP$12:AP323))-SUMIF($D$12:$D322,$D323,AC$12:AC322)-SUMIF($D$12:$D$2012,$D323,AB$12:AB$2012),AP323),2))),"")</f>
        <v/>
      </c>
      <c r="AD323" s="250" t="str">
        <f>IF(X323&lt;&gt;"",1000 - SUMIF($D$12:$D322,$D323,AD$12:AD322),"")</f>
        <v/>
      </c>
      <c r="AE323" s="252"/>
      <c r="AF323" s="253"/>
      <c r="AG323" s="254"/>
      <c r="AH323" s="255" t="str">
        <f t="shared" si="103"/>
        <v/>
      </c>
      <c r="AI323" s="256"/>
      <c r="AJ323" s="253"/>
      <c r="AK323" s="254"/>
      <c r="AL323" s="255" t="str">
        <f t="shared" si="104"/>
        <v/>
      </c>
      <c r="AM323" s="256"/>
      <c r="AN323" s="253"/>
      <c r="AO323" s="254"/>
      <c r="AP323" s="255" t="str">
        <f t="shared" si="84"/>
        <v/>
      </c>
      <c r="AQ323" s="116"/>
      <c r="AR323" s="116"/>
      <c r="AS323" s="117"/>
      <c r="AT323" s="118"/>
      <c r="AU323" s="119" t="str">
        <f>IF(D323&lt;&gt; "", IF(COUNTIF($D$12:$D323,$D323)&gt;1,0,IF(SUM(N323,U323,AB323)&gt;0,IF(AND(X323="",OR(Q323&lt;&gt;"",J323&lt;&gt;"")),IF(Q323&lt;&gt;"",Q323,IF(J323&lt;&gt;"",J323,0)),IF(AND(Q323&lt;&gt;"",J323&lt;&gt;"",Q323=J323),Q323,X323)),0)),"")</f>
        <v/>
      </c>
      <c r="AV323" s="119" t="str">
        <f>IF(D323&lt;&gt;"",IF(COUNTIF($D$12:$D323,$D323)&gt;1,0,IF(SUM(O323,V323,AC323)&gt;0,IF(AND(X323="",OR(Q323&lt;&gt;"",J323&lt;&gt;"")),IF(Q323&lt;&gt;"",Q323,IF(J323&lt;&gt;"",J323,0)),IF(AND(Q323&lt;&gt;"",J323&lt;&gt;"",Q323=J323),Q323,X323)),0)),"")</f>
        <v/>
      </c>
      <c r="AW323" s="119" t="str">
        <f>IF(D323&lt;&gt;"",IF(COUNTIF($D$12:$D323,$D323)&gt;1,0,IF(SUM(P323,W323,AD323)&gt;0,IF(AND(X323="",OR(Q323&lt;&gt;"",J323&lt;&gt;"")),IF(Q323&lt;&gt;"",Q323,IF(J323&lt;&gt;"",J323,0)),IF(AND(Q323&lt;&gt;"",J323&lt;&gt;"",Q323=J323),Q323,X323)),0)),"")</f>
        <v/>
      </c>
      <c r="AX323" s="118" t="str">
        <f t="shared" si="85"/>
        <v/>
      </c>
      <c r="AY323" s="118" t="str">
        <f t="shared" si="86"/>
        <v/>
      </c>
      <c r="AZ323" s="118" t="str">
        <f t="shared" si="87"/>
        <v/>
      </c>
      <c r="BA323" s="118" t="str">
        <f t="shared" si="88"/>
        <v/>
      </c>
      <c r="BB323" s="118" t="str">
        <f t="shared" si="89"/>
        <v/>
      </c>
      <c r="BC323" s="118" t="str">
        <f t="shared" si="90"/>
        <v/>
      </c>
      <c r="BD323" s="118" t="str">
        <f t="shared" si="91"/>
        <v/>
      </c>
      <c r="BE323" s="118" t="str">
        <f t="shared" si="92"/>
        <v/>
      </c>
      <c r="BF323" s="118" t="str">
        <f t="shared" si="93"/>
        <v/>
      </c>
      <c r="BG323" s="120"/>
      <c r="BH323" s="120" t="str">
        <f t="shared" si="94"/>
        <v/>
      </c>
      <c r="BI323" s="120" t="str">
        <f t="shared" si="95"/>
        <v/>
      </c>
      <c r="BJ323" s="121"/>
      <c r="BK323" s="120" t="str">
        <f t="shared" si="96"/>
        <v/>
      </c>
      <c r="BL323" s="120" t="str">
        <f t="shared" si="97"/>
        <v/>
      </c>
      <c r="BM323" s="120" t="str">
        <f t="shared" si="98"/>
        <v/>
      </c>
      <c r="BN323" s="120" t="str">
        <f t="shared" si="99"/>
        <v/>
      </c>
      <c r="BO323" s="120" t="str">
        <f t="shared" si="100"/>
        <v/>
      </c>
      <c r="BP323" s="120" t="str">
        <f t="shared" si="101"/>
        <v/>
      </c>
      <c r="BQ323" s="98"/>
      <c r="BR323" s="98"/>
      <c r="BS323" s="98"/>
      <c r="BT323" s="98"/>
      <c r="BU323" s="98"/>
      <c r="BV323" s="98"/>
      <c r="BW323" s="98"/>
      <c r="BX323" s="98"/>
      <c r="BY323" s="98"/>
      <c r="BZ323" s="98"/>
      <c r="CA323" s="98"/>
      <c r="CB323" s="98"/>
      <c r="CC323" s="98"/>
      <c r="CD323" s="98"/>
      <c r="CE323" s="98"/>
      <c r="CF323" s="98"/>
      <c r="CG323" s="98"/>
      <c r="CH323" s="98"/>
      <c r="CI323" s="98"/>
      <c r="CJ323" s="98"/>
      <c r="CK323" s="98"/>
      <c r="CL323" s="98"/>
      <c r="CM323" s="98"/>
      <c r="CN323" s="98"/>
      <c r="CO323" s="98"/>
      <c r="CP323" s="98"/>
      <c r="CQ323" s="98"/>
      <c r="CR323" s="98"/>
      <c r="CS323" s="98"/>
    </row>
    <row r="324" spans="1:97" s="4" customFormat="1" ht="18.75" customHeight="1" x14ac:dyDescent="0.2">
      <c r="A324" s="3">
        <f t="shared" si="102"/>
        <v>312</v>
      </c>
      <c r="B324" s="263"/>
      <c r="C324" s="263"/>
      <c r="D324" s="263"/>
      <c r="E324" s="259"/>
      <c r="F324" s="259"/>
      <c r="G324" s="43"/>
      <c r="H324" s="264"/>
      <c r="I324" s="261"/>
      <c r="J324" s="106"/>
      <c r="K324" s="247"/>
      <c r="L324" s="247"/>
      <c r="M324" s="247"/>
      <c r="N324" s="248" t="str">
        <f>IF(AND(K324&lt;&gt;"",L324&lt;&gt;"",J324&lt;&gt;""),ROUND(MIN(IF(OR(J324="OZZ",J324="ZZ"),5000,17300),TRUNC(0.75*(SUMIF($D$12:$D324,$D324,K$12:K324)+SUMIF($D$12:$D324,$D324,L$12:L324)),2)) - SUMIF($D$12:$D323,$D324,N$12:N323),2),"")</f>
        <v/>
      </c>
      <c r="O324" s="249" t="str">
        <f>IF(AND(K324&lt;&gt;"",L324&lt;&gt;"",M324&lt;&gt;"",J324&lt;&gt;"",AH324&lt;&gt;""),IF(OR(J324="OZZ",J324="ZZ"),ROUND(0-SUMIF($D$12:$D323,$D324,O$12:O323),2),IF(M324=0,0,ROUND(MIN(MIN(17300,TRUNC(0.75*(SUMIF($D$12:$D$2012,$D324,K$12:K$2012)+SUMIF($D$12:$D$2012,$D324,L$12:L$2012)),2)+SUMIF($D$12:$D324,$D324,AH$12:AH324))-SUMIF($D$12:$D323,$D324,O$12:O323)-SUMIF($D$12:$D$2012,$D324,N$12:N$2012),AH324),2))),"")</f>
        <v/>
      </c>
      <c r="P324" s="250" t="str">
        <f>IF(J324&lt;&gt;"",1000 - SUMIF($D$12:$D323,$D324,P$12:P323),"")</f>
        <v/>
      </c>
      <c r="Q324" s="106"/>
      <c r="R324" s="247"/>
      <c r="S324" s="247"/>
      <c r="T324" s="247"/>
      <c r="U324" s="248" t="str">
        <f>IF(AND(R324&lt;&gt;"",S324&lt;&gt;"",Q324&lt;&gt;""),ROUND(MIN(IF(OR(Q324="OZZ",Q324="ZZ"),5000,17300),TRUNC(0.75*(SUMIF($D$12:$D324,$D324,R$12:R324)+SUMIF($D$12:$D324,$D324,S$12:S324)),2)) - SUMIF($D$12:$D323,$D324,U$12:U323),2),"")</f>
        <v/>
      </c>
      <c r="V324" s="248" t="str">
        <f>IF(AND(R324&lt;&gt;"",S324&lt;&gt;"",T324&lt;&gt;"",Q324&lt;&gt;"",AL324&lt;&gt;""),IF(OR(Q324="OZZ",Q324="ZZ"),ROUND(0-SUMIF($D$12:$D323,$D324,V$12:V323),2),IF(T324=0,0,ROUND(MIN(MIN(17300,TRUNC(0.75*(SUMIF($D$12:$D$2012,$D324,R$12:R$2012)+SUMIF($D$12:$D$2012,$D324,S$12:S$2012)),2)+SUMIF($D$12:$D324,$D324,AL$12:AL324))-SUMIF($D$12:$D323,$D324,V$12:V323)-SUMIF($D$12:$D$2012,$D324,U$12:U$2012),AL324),2))),"")</f>
        <v/>
      </c>
      <c r="W324" s="250" t="str">
        <f>IF(Q324&lt;&gt;"",1000 - SUMIF($D$12:$D323,$D324,W$12:W323),"")</f>
        <v/>
      </c>
      <c r="X324" s="106"/>
      <c r="Y324" s="247"/>
      <c r="Z324" s="247"/>
      <c r="AA324" s="247"/>
      <c r="AB324" s="248" t="str">
        <f>IF(AND(Y324&lt;&gt;"",Z324&lt;&gt;"",X324&lt;&gt;""),ROUND(MIN(IF(OR(X324="OZZ",X324="ZZ"),5000,17300),TRUNC(0.75*(SUMIF($D$12:$D324,$D324,Y$12:Y324)+SUMIF($D$12:$D324,$D324,Z$12:Z324)),2)) - SUMIF($D$12:$D323,$D324,AB$12:AB323),2),"")</f>
        <v/>
      </c>
      <c r="AC324" s="251" t="str">
        <f>IF(AND(Y324&lt;&gt;"",Z324&lt;&gt;"",AA324&lt;&gt;"",X324&lt;&gt;"",AP324&lt;&gt;""),IF(OR(X324="OZZ",X324="ZZ"),ROUND(0-SUMIF($D$12:$D323,$D324,AC$12:AC323),2),IF(AA324=0,0,ROUND(MIN(MIN(17300,TRUNC(0.75*(SUMIF($D$12:$D$2012,$D324,Y$12:Y$2012)+SUMIF($D$12:$D$2012,$D324,Z$12:Z$2012)),2)+SUMIF($D$12:$D324,$D324,AP$12:AP324))-SUMIF($D$12:$D323,$D324,AC$12:AC323)-SUMIF($D$12:$D$2012,$D324,AB$12:AB$2012),AP324),2))),"")</f>
        <v/>
      </c>
      <c r="AD324" s="250" t="str">
        <f>IF(X324&lt;&gt;"",1000 - SUMIF($D$12:$D323,$D324,AD$12:AD323),"")</f>
        <v/>
      </c>
      <c r="AE324" s="252"/>
      <c r="AF324" s="253"/>
      <c r="AG324" s="254"/>
      <c r="AH324" s="255" t="str">
        <f t="shared" si="103"/>
        <v/>
      </c>
      <c r="AI324" s="256"/>
      <c r="AJ324" s="253"/>
      <c r="AK324" s="254"/>
      <c r="AL324" s="255" t="str">
        <f t="shared" si="104"/>
        <v/>
      </c>
      <c r="AM324" s="256"/>
      <c r="AN324" s="253"/>
      <c r="AO324" s="254"/>
      <c r="AP324" s="255" t="str">
        <f t="shared" si="84"/>
        <v/>
      </c>
      <c r="AQ324" s="116"/>
      <c r="AR324" s="116"/>
      <c r="AS324" s="117"/>
      <c r="AT324" s="118"/>
      <c r="AU324" s="119" t="str">
        <f>IF(D324&lt;&gt; "", IF(COUNTIF($D$12:$D324,$D324)&gt;1,0,IF(SUM(N324,U324,AB324)&gt;0,IF(AND(X324="",OR(Q324&lt;&gt;"",J324&lt;&gt;"")),IF(Q324&lt;&gt;"",Q324,IF(J324&lt;&gt;"",J324,0)),IF(AND(Q324&lt;&gt;"",J324&lt;&gt;"",Q324=J324),Q324,X324)),0)),"")</f>
        <v/>
      </c>
      <c r="AV324" s="119" t="str">
        <f>IF(D324&lt;&gt;"",IF(COUNTIF($D$12:$D324,$D324)&gt;1,0,IF(SUM(O324,V324,AC324)&gt;0,IF(AND(X324="",OR(Q324&lt;&gt;"",J324&lt;&gt;"")),IF(Q324&lt;&gt;"",Q324,IF(J324&lt;&gt;"",J324,0)),IF(AND(Q324&lt;&gt;"",J324&lt;&gt;"",Q324=J324),Q324,X324)),0)),"")</f>
        <v/>
      </c>
      <c r="AW324" s="119" t="str">
        <f>IF(D324&lt;&gt;"",IF(COUNTIF($D$12:$D324,$D324)&gt;1,0,IF(SUM(P324,W324,AD324)&gt;0,IF(AND(X324="",OR(Q324&lt;&gt;"",J324&lt;&gt;"")),IF(Q324&lt;&gt;"",Q324,IF(J324&lt;&gt;"",J324,0)),IF(AND(Q324&lt;&gt;"",J324&lt;&gt;"",Q324=J324),Q324,X324)),0)),"")</f>
        <v/>
      </c>
      <c r="AX324" s="118" t="str">
        <f t="shared" si="85"/>
        <v/>
      </c>
      <c r="AY324" s="118" t="str">
        <f t="shared" si="86"/>
        <v/>
      </c>
      <c r="AZ324" s="118" t="str">
        <f t="shared" si="87"/>
        <v/>
      </c>
      <c r="BA324" s="118" t="str">
        <f t="shared" si="88"/>
        <v/>
      </c>
      <c r="BB324" s="118" t="str">
        <f t="shared" si="89"/>
        <v/>
      </c>
      <c r="BC324" s="118" t="str">
        <f t="shared" si="90"/>
        <v/>
      </c>
      <c r="BD324" s="118" t="str">
        <f t="shared" si="91"/>
        <v/>
      </c>
      <c r="BE324" s="118" t="str">
        <f t="shared" si="92"/>
        <v/>
      </c>
      <c r="BF324" s="118" t="str">
        <f t="shared" si="93"/>
        <v/>
      </c>
      <c r="BG324" s="120"/>
      <c r="BH324" s="120" t="str">
        <f t="shared" si="94"/>
        <v/>
      </c>
      <c r="BI324" s="120" t="str">
        <f t="shared" si="95"/>
        <v/>
      </c>
      <c r="BJ324" s="121"/>
      <c r="BK324" s="120" t="str">
        <f t="shared" si="96"/>
        <v/>
      </c>
      <c r="BL324" s="120" t="str">
        <f t="shared" si="97"/>
        <v/>
      </c>
      <c r="BM324" s="120" t="str">
        <f t="shared" si="98"/>
        <v/>
      </c>
      <c r="BN324" s="120" t="str">
        <f t="shared" si="99"/>
        <v/>
      </c>
      <c r="BO324" s="120" t="str">
        <f t="shared" si="100"/>
        <v/>
      </c>
      <c r="BP324" s="120" t="str">
        <f t="shared" si="101"/>
        <v/>
      </c>
      <c r="BQ324" s="98"/>
      <c r="BR324" s="98"/>
      <c r="BS324" s="98"/>
      <c r="BT324" s="98"/>
      <c r="BU324" s="98"/>
      <c r="BV324" s="98"/>
      <c r="BW324" s="98"/>
      <c r="BX324" s="98"/>
      <c r="BY324" s="98"/>
      <c r="BZ324" s="98"/>
      <c r="CA324" s="98"/>
      <c r="CB324" s="98"/>
      <c r="CC324" s="98"/>
      <c r="CD324" s="98"/>
      <c r="CE324" s="98"/>
      <c r="CF324" s="98"/>
      <c r="CG324" s="98"/>
      <c r="CH324" s="98"/>
      <c r="CI324" s="98"/>
      <c r="CJ324" s="98"/>
      <c r="CK324" s="98"/>
      <c r="CL324" s="98"/>
      <c r="CM324" s="98"/>
      <c r="CN324" s="98"/>
      <c r="CO324" s="98"/>
      <c r="CP324" s="98"/>
      <c r="CQ324" s="98"/>
      <c r="CR324" s="98"/>
      <c r="CS324" s="98"/>
    </row>
    <row r="325" spans="1:97" s="4" customFormat="1" ht="18.75" customHeight="1" x14ac:dyDescent="0.2">
      <c r="A325" s="3">
        <f t="shared" si="102"/>
        <v>313</v>
      </c>
      <c r="B325" s="263"/>
      <c r="C325" s="263"/>
      <c r="D325" s="263"/>
      <c r="E325" s="259"/>
      <c r="F325" s="259"/>
      <c r="G325" s="43"/>
      <c r="H325" s="264"/>
      <c r="I325" s="261"/>
      <c r="J325" s="106"/>
      <c r="K325" s="247"/>
      <c r="L325" s="247"/>
      <c r="M325" s="247"/>
      <c r="N325" s="248" t="str">
        <f>IF(AND(K325&lt;&gt;"",L325&lt;&gt;"",J325&lt;&gt;""),ROUND(MIN(IF(OR(J325="OZZ",J325="ZZ"),5000,17300),TRUNC(0.75*(SUMIF($D$12:$D325,$D325,K$12:K325)+SUMIF($D$12:$D325,$D325,L$12:L325)),2)) - SUMIF($D$12:$D324,$D325,N$12:N324),2),"")</f>
        <v/>
      </c>
      <c r="O325" s="249" t="str">
        <f>IF(AND(K325&lt;&gt;"",L325&lt;&gt;"",M325&lt;&gt;"",J325&lt;&gt;"",AH325&lt;&gt;""),IF(OR(J325="OZZ",J325="ZZ"),ROUND(0-SUMIF($D$12:$D324,$D325,O$12:O324),2),IF(M325=0,0,ROUND(MIN(MIN(17300,TRUNC(0.75*(SUMIF($D$12:$D$2012,$D325,K$12:K$2012)+SUMIF($D$12:$D$2012,$D325,L$12:L$2012)),2)+SUMIF($D$12:$D325,$D325,AH$12:AH325))-SUMIF($D$12:$D324,$D325,O$12:O324)-SUMIF($D$12:$D$2012,$D325,N$12:N$2012),AH325),2))),"")</f>
        <v/>
      </c>
      <c r="P325" s="250" t="str">
        <f>IF(J325&lt;&gt;"",1000 - SUMIF($D$12:$D324,$D325,P$12:P324),"")</f>
        <v/>
      </c>
      <c r="Q325" s="106"/>
      <c r="R325" s="247"/>
      <c r="S325" s="247"/>
      <c r="T325" s="247"/>
      <c r="U325" s="248" t="str">
        <f>IF(AND(R325&lt;&gt;"",S325&lt;&gt;"",Q325&lt;&gt;""),ROUND(MIN(IF(OR(Q325="OZZ",Q325="ZZ"),5000,17300),TRUNC(0.75*(SUMIF($D$12:$D325,$D325,R$12:R325)+SUMIF($D$12:$D325,$D325,S$12:S325)),2)) - SUMIF($D$12:$D324,$D325,U$12:U324),2),"")</f>
        <v/>
      </c>
      <c r="V325" s="248" t="str">
        <f>IF(AND(R325&lt;&gt;"",S325&lt;&gt;"",T325&lt;&gt;"",Q325&lt;&gt;"",AL325&lt;&gt;""),IF(OR(Q325="OZZ",Q325="ZZ"),ROUND(0-SUMIF($D$12:$D324,$D325,V$12:V324),2),IF(T325=0,0,ROUND(MIN(MIN(17300,TRUNC(0.75*(SUMIF($D$12:$D$2012,$D325,R$12:R$2012)+SUMIF($D$12:$D$2012,$D325,S$12:S$2012)),2)+SUMIF($D$12:$D325,$D325,AL$12:AL325))-SUMIF($D$12:$D324,$D325,V$12:V324)-SUMIF($D$12:$D$2012,$D325,U$12:U$2012),AL325),2))),"")</f>
        <v/>
      </c>
      <c r="W325" s="250" t="str">
        <f>IF(Q325&lt;&gt;"",1000 - SUMIF($D$12:$D324,$D325,W$12:W324),"")</f>
        <v/>
      </c>
      <c r="X325" s="106"/>
      <c r="Y325" s="247"/>
      <c r="Z325" s="247"/>
      <c r="AA325" s="247"/>
      <c r="AB325" s="248" t="str">
        <f>IF(AND(Y325&lt;&gt;"",Z325&lt;&gt;"",X325&lt;&gt;""),ROUND(MIN(IF(OR(X325="OZZ",X325="ZZ"),5000,17300),TRUNC(0.75*(SUMIF($D$12:$D325,$D325,Y$12:Y325)+SUMIF($D$12:$D325,$D325,Z$12:Z325)),2)) - SUMIF($D$12:$D324,$D325,AB$12:AB324),2),"")</f>
        <v/>
      </c>
      <c r="AC325" s="251" t="str">
        <f>IF(AND(Y325&lt;&gt;"",Z325&lt;&gt;"",AA325&lt;&gt;"",X325&lt;&gt;"",AP325&lt;&gt;""),IF(OR(X325="OZZ",X325="ZZ"),ROUND(0-SUMIF($D$12:$D324,$D325,AC$12:AC324),2),IF(AA325=0,0,ROUND(MIN(MIN(17300,TRUNC(0.75*(SUMIF($D$12:$D$2012,$D325,Y$12:Y$2012)+SUMIF($D$12:$D$2012,$D325,Z$12:Z$2012)),2)+SUMIF($D$12:$D325,$D325,AP$12:AP325))-SUMIF($D$12:$D324,$D325,AC$12:AC324)-SUMIF($D$12:$D$2012,$D325,AB$12:AB$2012),AP325),2))),"")</f>
        <v/>
      </c>
      <c r="AD325" s="250" t="str">
        <f>IF(X325&lt;&gt;"",1000 - SUMIF($D$12:$D324,$D325,AD$12:AD324),"")</f>
        <v/>
      </c>
      <c r="AE325" s="252"/>
      <c r="AF325" s="253"/>
      <c r="AG325" s="254"/>
      <c r="AH325" s="255" t="str">
        <f t="shared" si="103"/>
        <v/>
      </c>
      <c r="AI325" s="256"/>
      <c r="AJ325" s="253"/>
      <c r="AK325" s="254"/>
      <c r="AL325" s="255" t="str">
        <f t="shared" si="104"/>
        <v/>
      </c>
      <c r="AM325" s="256"/>
      <c r="AN325" s="253"/>
      <c r="AO325" s="254"/>
      <c r="AP325" s="255" t="str">
        <f t="shared" si="84"/>
        <v/>
      </c>
      <c r="AQ325" s="116"/>
      <c r="AR325" s="116"/>
      <c r="AS325" s="117"/>
      <c r="AT325" s="118"/>
      <c r="AU325" s="119" t="str">
        <f>IF(D325&lt;&gt; "", IF(COUNTIF($D$12:$D325,$D325)&gt;1,0,IF(SUM(N325,U325,AB325)&gt;0,IF(AND(X325="",OR(Q325&lt;&gt;"",J325&lt;&gt;"")),IF(Q325&lt;&gt;"",Q325,IF(J325&lt;&gt;"",J325,0)),IF(AND(Q325&lt;&gt;"",J325&lt;&gt;"",Q325=J325),Q325,X325)),0)),"")</f>
        <v/>
      </c>
      <c r="AV325" s="119" t="str">
        <f>IF(D325&lt;&gt;"",IF(COUNTIF($D$12:$D325,$D325)&gt;1,0,IF(SUM(O325,V325,AC325)&gt;0,IF(AND(X325="",OR(Q325&lt;&gt;"",J325&lt;&gt;"")),IF(Q325&lt;&gt;"",Q325,IF(J325&lt;&gt;"",J325,0)),IF(AND(Q325&lt;&gt;"",J325&lt;&gt;"",Q325=J325),Q325,X325)),0)),"")</f>
        <v/>
      </c>
      <c r="AW325" s="119" t="str">
        <f>IF(D325&lt;&gt;"",IF(COUNTIF($D$12:$D325,$D325)&gt;1,0,IF(SUM(P325,W325,AD325)&gt;0,IF(AND(X325="",OR(Q325&lt;&gt;"",J325&lt;&gt;"")),IF(Q325&lt;&gt;"",Q325,IF(J325&lt;&gt;"",J325,0)),IF(AND(Q325&lt;&gt;"",J325&lt;&gt;"",Q325=J325),Q325,X325)),0)),"")</f>
        <v/>
      </c>
      <c r="AX325" s="118" t="str">
        <f t="shared" si="85"/>
        <v/>
      </c>
      <c r="AY325" s="118" t="str">
        <f t="shared" si="86"/>
        <v/>
      </c>
      <c r="AZ325" s="118" t="str">
        <f t="shared" si="87"/>
        <v/>
      </c>
      <c r="BA325" s="118" t="str">
        <f t="shared" si="88"/>
        <v/>
      </c>
      <c r="BB325" s="118" t="str">
        <f t="shared" si="89"/>
        <v/>
      </c>
      <c r="BC325" s="118" t="str">
        <f t="shared" si="90"/>
        <v/>
      </c>
      <c r="BD325" s="118" t="str">
        <f t="shared" si="91"/>
        <v/>
      </c>
      <c r="BE325" s="118" t="str">
        <f t="shared" si="92"/>
        <v/>
      </c>
      <c r="BF325" s="118" t="str">
        <f t="shared" si="93"/>
        <v/>
      </c>
      <c r="BG325" s="120"/>
      <c r="BH325" s="120" t="str">
        <f t="shared" si="94"/>
        <v/>
      </c>
      <c r="BI325" s="120" t="str">
        <f t="shared" si="95"/>
        <v/>
      </c>
      <c r="BJ325" s="121"/>
      <c r="BK325" s="120" t="str">
        <f t="shared" si="96"/>
        <v/>
      </c>
      <c r="BL325" s="120" t="str">
        <f t="shared" si="97"/>
        <v/>
      </c>
      <c r="BM325" s="120" t="str">
        <f t="shared" si="98"/>
        <v/>
      </c>
      <c r="BN325" s="120" t="str">
        <f t="shared" si="99"/>
        <v/>
      </c>
      <c r="BO325" s="120" t="str">
        <f t="shared" si="100"/>
        <v/>
      </c>
      <c r="BP325" s="120" t="str">
        <f t="shared" si="101"/>
        <v/>
      </c>
      <c r="BQ325" s="98"/>
      <c r="BR325" s="98"/>
      <c r="BS325" s="98"/>
      <c r="BT325" s="98"/>
      <c r="BU325" s="98"/>
      <c r="BV325" s="98"/>
      <c r="BW325" s="98"/>
      <c r="BX325" s="98"/>
      <c r="BY325" s="98"/>
      <c r="BZ325" s="98"/>
      <c r="CA325" s="98"/>
      <c r="CB325" s="98"/>
      <c r="CC325" s="98"/>
      <c r="CD325" s="98"/>
      <c r="CE325" s="98"/>
      <c r="CF325" s="98"/>
      <c r="CG325" s="98"/>
      <c r="CH325" s="98"/>
      <c r="CI325" s="98"/>
      <c r="CJ325" s="98"/>
      <c r="CK325" s="98"/>
      <c r="CL325" s="98"/>
      <c r="CM325" s="98"/>
      <c r="CN325" s="98"/>
      <c r="CO325" s="98"/>
      <c r="CP325" s="98"/>
      <c r="CQ325" s="98"/>
      <c r="CR325" s="98"/>
      <c r="CS325" s="98"/>
    </row>
    <row r="326" spans="1:97" s="4" customFormat="1" ht="18.75" customHeight="1" x14ac:dyDescent="0.2">
      <c r="A326" s="3">
        <f t="shared" si="102"/>
        <v>314</v>
      </c>
      <c r="B326" s="263"/>
      <c r="C326" s="263"/>
      <c r="D326" s="263"/>
      <c r="E326" s="259"/>
      <c r="F326" s="259"/>
      <c r="G326" s="43"/>
      <c r="H326" s="264"/>
      <c r="I326" s="261"/>
      <c r="J326" s="106"/>
      <c r="K326" s="247"/>
      <c r="L326" s="247"/>
      <c r="M326" s="247"/>
      <c r="N326" s="248" t="str">
        <f>IF(AND(K326&lt;&gt;"",L326&lt;&gt;"",J326&lt;&gt;""),ROUND(MIN(IF(OR(J326="OZZ",J326="ZZ"),5000,17300),TRUNC(0.75*(SUMIF($D$12:$D326,$D326,K$12:K326)+SUMIF($D$12:$D326,$D326,L$12:L326)),2)) - SUMIF($D$12:$D325,$D326,N$12:N325),2),"")</f>
        <v/>
      </c>
      <c r="O326" s="249" t="str">
        <f>IF(AND(K326&lt;&gt;"",L326&lt;&gt;"",M326&lt;&gt;"",J326&lt;&gt;"",AH326&lt;&gt;""),IF(OR(J326="OZZ",J326="ZZ"),ROUND(0-SUMIF($D$12:$D325,$D326,O$12:O325),2),IF(M326=0,0,ROUND(MIN(MIN(17300,TRUNC(0.75*(SUMIF($D$12:$D$2012,$D326,K$12:K$2012)+SUMIF($D$12:$D$2012,$D326,L$12:L$2012)),2)+SUMIF($D$12:$D326,$D326,AH$12:AH326))-SUMIF($D$12:$D325,$D326,O$12:O325)-SUMIF($D$12:$D$2012,$D326,N$12:N$2012),AH326),2))),"")</f>
        <v/>
      </c>
      <c r="P326" s="250" t="str">
        <f>IF(J326&lt;&gt;"",1000 - SUMIF($D$12:$D325,$D326,P$12:P325),"")</f>
        <v/>
      </c>
      <c r="Q326" s="106"/>
      <c r="R326" s="247"/>
      <c r="S326" s="247"/>
      <c r="T326" s="247"/>
      <c r="U326" s="248" t="str">
        <f>IF(AND(R326&lt;&gt;"",S326&lt;&gt;"",Q326&lt;&gt;""),ROUND(MIN(IF(OR(Q326="OZZ",Q326="ZZ"),5000,17300),TRUNC(0.75*(SUMIF($D$12:$D326,$D326,R$12:R326)+SUMIF($D$12:$D326,$D326,S$12:S326)),2)) - SUMIF($D$12:$D325,$D326,U$12:U325),2),"")</f>
        <v/>
      </c>
      <c r="V326" s="248" t="str">
        <f>IF(AND(R326&lt;&gt;"",S326&lt;&gt;"",T326&lt;&gt;"",Q326&lt;&gt;"",AL326&lt;&gt;""),IF(OR(Q326="OZZ",Q326="ZZ"),ROUND(0-SUMIF($D$12:$D325,$D326,V$12:V325),2),IF(T326=0,0,ROUND(MIN(MIN(17300,TRUNC(0.75*(SUMIF($D$12:$D$2012,$D326,R$12:R$2012)+SUMIF($D$12:$D$2012,$D326,S$12:S$2012)),2)+SUMIF($D$12:$D326,$D326,AL$12:AL326))-SUMIF($D$12:$D325,$D326,V$12:V325)-SUMIF($D$12:$D$2012,$D326,U$12:U$2012),AL326),2))),"")</f>
        <v/>
      </c>
      <c r="W326" s="250" t="str">
        <f>IF(Q326&lt;&gt;"",1000 - SUMIF($D$12:$D325,$D326,W$12:W325),"")</f>
        <v/>
      </c>
      <c r="X326" s="106"/>
      <c r="Y326" s="247"/>
      <c r="Z326" s="247"/>
      <c r="AA326" s="247"/>
      <c r="AB326" s="248" t="str">
        <f>IF(AND(Y326&lt;&gt;"",Z326&lt;&gt;"",X326&lt;&gt;""),ROUND(MIN(IF(OR(X326="OZZ",X326="ZZ"),5000,17300),TRUNC(0.75*(SUMIF($D$12:$D326,$D326,Y$12:Y326)+SUMIF($D$12:$D326,$D326,Z$12:Z326)),2)) - SUMIF($D$12:$D325,$D326,AB$12:AB325),2),"")</f>
        <v/>
      </c>
      <c r="AC326" s="251" t="str">
        <f>IF(AND(Y326&lt;&gt;"",Z326&lt;&gt;"",AA326&lt;&gt;"",X326&lt;&gt;"",AP326&lt;&gt;""),IF(OR(X326="OZZ",X326="ZZ"),ROUND(0-SUMIF($D$12:$D325,$D326,AC$12:AC325),2),IF(AA326=0,0,ROUND(MIN(MIN(17300,TRUNC(0.75*(SUMIF($D$12:$D$2012,$D326,Y$12:Y$2012)+SUMIF($D$12:$D$2012,$D326,Z$12:Z$2012)),2)+SUMIF($D$12:$D326,$D326,AP$12:AP326))-SUMIF($D$12:$D325,$D326,AC$12:AC325)-SUMIF($D$12:$D$2012,$D326,AB$12:AB$2012),AP326),2))),"")</f>
        <v/>
      </c>
      <c r="AD326" s="250" t="str">
        <f>IF(X326&lt;&gt;"",1000 - SUMIF($D$12:$D325,$D326,AD$12:AD325),"")</f>
        <v/>
      </c>
      <c r="AE326" s="252"/>
      <c r="AF326" s="253"/>
      <c r="AG326" s="254"/>
      <c r="AH326" s="255" t="str">
        <f t="shared" si="103"/>
        <v/>
      </c>
      <c r="AI326" s="256"/>
      <c r="AJ326" s="253"/>
      <c r="AK326" s="254"/>
      <c r="AL326" s="255" t="str">
        <f t="shared" si="104"/>
        <v/>
      </c>
      <c r="AM326" s="256"/>
      <c r="AN326" s="253"/>
      <c r="AO326" s="254"/>
      <c r="AP326" s="255" t="str">
        <f t="shared" si="84"/>
        <v/>
      </c>
      <c r="AQ326" s="116"/>
      <c r="AR326" s="116"/>
      <c r="AS326" s="117"/>
      <c r="AT326" s="118"/>
      <c r="AU326" s="119" t="str">
        <f>IF(D326&lt;&gt; "", IF(COUNTIF($D$12:$D326,$D326)&gt;1,0,IF(SUM(N326,U326,AB326)&gt;0,IF(AND(X326="",OR(Q326&lt;&gt;"",J326&lt;&gt;"")),IF(Q326&lt;&gt;"",Q326,IF(J326&lt;&gt;"",J326,0)),IF(AND(Q326&lt;&gt;"",J326&lt;&gt;"",Q326=J326),Q326,X326)),0)),"")</f>
        <v/>
      </c>
      <c r="AV326" s="119" t="str">
        <f>IF(D326&lt;&gt;"",IF(COUNTIF($D$12:$D326,$D326)&gt;1,0,IF(SUM(O326,V326,AC326)&gt;0,IF(AND(X326="",OR(Q326&lt;&gt;"",J326&lt;&gt;"")),IF(Q326&lt;&gt;"",Q326,IF(J326&lt;&gt;"",J326,0)),IF(AND(Q326&lt;&gt;"",J326&lt;&gt;"",Q326=J326),Q326,X326)),0)),"")</f>
        <v/>
      </c>
      <c r="AW326" s="119" t="str">
        <f>IF(D326&lt;&gt;"",IF(COUNTIF($D$12:$D326,$D326)&gt;1,0,IF(SUM(P326,W326,AD326)&gt;0,IF(AND(X326="",OR(Q326&lt;&gt;"",J326&lt;&gt;"")),IF(Q326&lt;&gt;"",Q326,IF(J326&lt;&gt;"",J326,0)),IF(AND(Q326&lt;&gt;"",J326&lt;&gt;"",Q326=J326),Q326,X326)),0)),"")</f>
        <v/>
      </c>
      <c r="AX326" s="118" t="str">
        <f t="shared" si="85"/>
        <v/>
      </c>
      <c r="AY326" s="118" t="str">
        <f t="shared" si="86"/>
        <v/>
      </c>
      <c r="AZ326" s="118" t="str">
        <f t="shared" si="87"/>
        <v/>
      </c>
      <c r="BA326" s="118" t="str">
        <f t="shared" si="88"/>
        <v/>
      </c>
      <c r="BB326" s="118" t="str">
        <f t="shared" si="89"/>
        <v/>
      </c>
      <c r="BC326" s="118" t="str">
        <f t="shared" si="90"/>
        <v/>
      </c>
      <c r="BD326" s="118" t="str">
        <f t="shared" si="91"/>
        <v/>
      </c>
      <c r="BE326" s="118" t="str">
        <f t="shared" si="92"/>
        <v/>
      </c>
      <c r="BF326" s="118" t="str">
        <f t="shared" si="93"/>
        <v/>
      </c>
      <c r="BG326" s="120"/>
      <c r="BH326" s="120" t="str">
        <f t="shared" si="94"/>
        <v/>
      </c>
      <c r="BI326" s="120" t="str">
        <f t="shared" si="95"/>
        <v/>
      </c>
      <c r="BJ326" s="121"/>
      <c r="BK326" s="120" t="str">
        <f t="shared" si="96"/>
        <v/>
      </c>
      <c r="BL326" s="120" t="str">
        <f t="shared" si="97"/>
        <v/>
      </c>
      <c r="BM326" s="120" t="str">
        <f t="shared" si="98"/>
        <v/>
      </c>
      <c r="BN326" s="120" t="str">
        <f t="shared" si="99"/>
        <v/>
      </c>
      <c r="BO326" s="120" t="str">
        <f t="shared" si="100"/>
        <v/>
      </c>
      <c r="BP326" s="120" t="str">
        <f t="shared" si="101"/>
        <v/>
      </c>
      <c r="BQ326" s="98"/>
      <c r="BR326" s="98"/>
      <c r="BS326" s="98"/>
      <c r="BT326" s="98"/>
      <c r="BU326" s="98"/>
      <c r="BV326" s="98"/>
      <c r="BW326" s="98"/>
      <c r="BX326" s="98"/>
      <c r="BY326" s="98"/>
      <c r="BZ326" s="98"/>
      <c r="CA326" s="98"/>
      <c r="CB326" s="98"/>
      <c r="CC326" s="98"/>
      <c r="CD326" s="98"/>
      <c r="CE326" s="98"/>
      <c r="CF326" s="98"/>
      <c r="CG326" s="98"/>
      <c r="CH326" s="98"/>
      <c r="CI326" s="98"/>
      <c r="CJ326" s="98"/>
      <c r="CK326" s="98"/>
      <c r="CL326" s="98"/>
      <c r="CM326" s="98"/>
      <c r="CN326" s="98"/>
      <c r="CO326" s="98"/>
      <c r="CP326" s="98"/>
      <c r="CQ326" s="98"/>
      <c r="CR326" s="98"/>
      <c r="CS326" s="98"/>
    </row>
    <row r="327" spans="1:97" s="4" customFormat="1" ht="18.75" customHeight="1" x14ac:dyDescent="0.2">
      <c r="A327" s="3">
        <f t="shared" si="102"/>
        <v>315</v>
      </c>
      <c r="B327" s="263"/>
      <c r="C327" s="263"/>
      <c r="D327" s="263"/>
      <c r="E327" s="259"/>
      <c r="F327" s="259"/>
      <c r="G327" s="43"/>
      <c r="H327" s="264"/>
      <c r="I327" s="261"/>
      <c r="J327" s="106"/>
      <c r="K327" s="247"/>
      <c r="L327" s="247"/>
      <c r="M327" s="247"/>
      <c r="N327" s="248" t="str">
        <f>IF(AND(K327&lt;&gt;"",L327&lt;&gt;"",J327&lt;&gt;""),ROUND(MIN(IF(OR(J327="OZZ",J327="ZZ"),5000,17300),TRUNC(0.75*(SUMIF($D$12:$D327,$D327,K$12:K327)+SUMIF($D$12:$D327,$D327,L$12:L327)),2)) - SUMIF($D$12:$D326,$D327,N$12:N326),2),"")</f>
        <v/>
      </c>
      <c r="O327" s="249" t="str">
        <f>IF(AND(K327&lt;&gt;"",L327&lt;&gt;"",M327&lt;&gt;"",J327&lt;&gt;"",AH327&lt;&gt;""),IF(OR(J327="OZZ",J327="ZZ"),ROUND(0-SUMIF($D$12:$D326,$D327,O$12:O326),2),IF(M327=0,0,ROUND(MIN(MIN(17300,TRUNC(0.75*(SUMIF($D$12:$D$2012,$D327,K$12:K$2012)+SUMIF($D$12:$D$2012,$D327,L$12:L$2012)),2)+SUMIF($D$12:$D327,$D327,AH$12:AH327))-SUMIF($D$12:$D326,$D327,O$12:O326)-SUMIF($D$12:$D$2012,$D327,N$12:N$2012),AH327),2))),"")</f>
        <v/>
      </c>
      <c r="P327" s="250" t="str">
        <f>IF(J327&lt;&gt;"",1000 - SUMIF($D$12:$D326,$D327,P$12:P326),"")</f>
        <v/>
      </c>
      <c r="Q327" s="106"/>
      <c r="R327" s="247"/>
      <c r="S327" s="247"/>
      <c r="T327" s="247"/>
      <c r="U327" s="248" t="str">
        <f>IF(AND(R327&lt;&gt;"",S327&lt;&gt;"",Q327&lt;&gt;""),ROUND(MIN(IF(OR(Q327="OZZ",Q327="ZZ"),5000,17300),TRUNC(0.75*(SUMIF($D$12:$D327,$D327,R$12:R327)+SUMIF($D$12:$D327,$D327,S$12:S327)),2)) - SUMIF($D$12:$D326,$D327,U$12:U326),2),"")</f>
        <v/>
      </c>
      <c r="V327" s="248" t="str">
        <f>IF(AND(R327&lt;&gt;"",S327&lt;&gt;"",T327&lt;&gt;"",Q327&lt;&gt;"",AL327&lt;&gt;""),IF(OR(Q327="OZZ",Q327="ZZ"),ROUND(0-SUMIF($D$12:$D326,$D327,V$12:V326),2),IF(T327=0,0,ROUND(MIN(MIN(17300,TRUNC(0.75*(SUMIF($D$12:$D$2012,$D327,R$12:R$2012)+SUMIF($D$12:$D$2012,$D327,S$12:S$2012)),2)+SUMIF($D$12:$D327,$D327,AL$12:AL327))-SUMIF($D$12:$D326,$D327,V$12:V326)-SUMIF($D$12:$D$2012,$D327,U$12:U$2012),AL327),2))),"")</f>
        <v/>
      </c>
      <c r="W327" s="250" t="str">
        <f>IF(Q327&lt;&gt;"",1000 - SUMIF($D$12:$D326,$D327,W$12:W326),"")</f>
        <v/>
      </c>
      <c r="X327" s="106"/>
      <c r="Y327" s="247"/>
      <c r="Z327" s="247"/>
      <c r="AA327" s="247"/>
      <c r="AB327" s="248" t="str">
        <f>IF(AND(Y327&lt;&gt;"",Z327&lt;&gt;"",X327&lt;&gt;""),ROUND(MIN(IF(OR(X327="OZZ",X327="ZZ"),5000,17300),TRUNC(0.75*(SUMIF($D$12:$D327,$D327,Y$12:Y327)+SUMIF($D$12:$D327,$D327,Z$12:Z327)),2)) - SUMIF($D$12:$D326,$D327,AB$12:AB326),2),"")</f>
        <v/>
      </c>
      <c r="AC327" s="251" t="str">
        <f>IF(AND(Y327&lt;&gt;"",Z327&lt;&gt;"",AA327&lt;&gt;"",X327&lt;&gt;"",AP327&lt;&gt;""),IF(OR(X327="OZZ",X327="ZZ"),ROUND(0-SUMIF($D$12:$D326,$D327,AC$12:AC326),2),IF(AA327=0,0,ROUND(MIN(MIN(17300,TRUNC(0.75*(SUMIF($D$12:$D$2012,$D327,Y$12:Y$2012)+SUMIF($D$12:$D$2012,$D327,Z$12:Z$2012)),2)+SUMIF($D$12:$D327,$D327,AP$12:AP327))-SUMIF($D$12:$D326,$D327,AC$12:AC326)-SUMIF($D$12:$D$2012,$D327,AB$12:AB$2012),AP327),2))),"")</f>
        <v/>
      </c>
      <c r="AD327" s="250" t="str">
        <f>IF(X327&lt;&gt;"",1000 - SUMIF($D$12:$D326,$D327,AD$12:AD326),"")</f>
        <v/>
      </c>
      <c r="AE327" s="252"/>
      <c r="AF327" s="253"/>
      <c r="AG327" s="254"/>
      <c r="AH327" s="255" t="str">
        <f t="shared" si="103"/>
        <v/>
      </c>
      <c r="AI327" s="256"/>
      <c r="AJ327" s="253"/>
      <c r="AK327" s="254"/>
      <c r="AL327" s="255" t="str">
        <f t="shared" si="104"/>
        <v/>
      </c>
      <c r="AM327" s="256"/>
      <c r="AN327" s="253"/>
      <c r="AO327" s="254"/>
      <c r="AP327" s="255" t="str">
        <f t="shared" si="84"/>
        <v/>
      </c>
      <c r="AQ327" s="116"/>
      <c r="AR327" s="116"/>
      <c r="AS327" s="117"/>
      <c r="AT327" s="118"/>
      <c r="AU327" s="119" t="str">
        <f>IF(D327&lt;&gt; "", IF(COUNTIF($D$12:$D327,$D327)&gt;1,0,IF(SUM(N327,U327,AB327)&gt;0,IF(AND(X327="",OR(Q327&lt;&gt;"",J327&lt;&gt;"")),IF(Q327&lt;&gt;"",Q327,IF(J327&lt;&gt;"",J327,0)),IF(AND(Q327&lt;&gt;"",J327&lt;&gt;"",Q327=J327),Q327,X327)),0)),"")</f>
        <v/>
      </c>
      <c r="AV327" s="119" t="str">
        <f>IF(D327&lt;&gt;"",IF(COUNTIF($D$12:$D327,$D327)&gt;1,0,IF(SUM(O327,V327,AC327)&gt;0,IF(AND(X327="",OR(Q327&lt;&gt;"",J327&lt;&gt;"")),IF(Q327&lt;&gt;"",Q327,IF(J327&lt;&gt;"",J327,0)),IF(AND(Q327&lt;&gt;"",J327&lt;&gt;"",Q327=J327),Q327,X327)),0)),"")</f>
        <v/>
      </c>
      <c r="AW327" s="119" t="str">
        <f>IF(D327&lt;&gt;"",IF(COUNTIF($D$12:$D327,$D327)&gt;1,0,IF(SUM(P327,W327,AD327)&gt;0,IF(AND(X327="",OR(Q327&lt;&gt;"",J327&lt;&gt;"")),IF(Q327&lt;&gt;"",Q327,IF(J327&lt;&gt;"",J327,0)),IF(AND(Q327&lt;&gt;"",J327&lt;&gt;"",Q327=J327),Q327,X327)),0)),"")</f>
        <v/>
      </c>
      <c r="AX327" s="118" t="str">
        <f t="shared" si="85"/>
        <v/>
      </c>
      <c r="AY327" s="118" t="str">
        <f t="shared" si="86"/>
        <v/>
      </c>
      <c r="AZ327" s="118" t="str">
        <f t="shared" si="87"/>
        <v/>
      </c>
      <c r="BA327" s="118" t="str">
        <f t="shared" si="88"/>
        <v/>
      </c>
      <c r="BB327" s="118" t="str">
        <f t="shared" si="89"/>
        <v/>
      </c>
      <c r="BC327" s="118" t="str">
        <f t="shared" si="90"/>
        <v/>
      </c>
      <c r="BD327" s="118" t="str">
        <f t="shared" si="91"/>
        <v/>
      </c>
      <c r="BE327" s="118" t="str">
        <f t="shared" si="92"/>
        <v/>
      </c>
      <c r="BF327" s="118" t="str">
        <f t="shared" si="93"/>
        <v/>
      </c>
      <c r="BG327" s="120"/>
      <c r="BH327" s="120" t="str">
        <f t="shared" si="94"/>
        <v/>
      </c>
      <c r="BI327" s="120" t="str">
        <f t="shared" si="95"/>
        <v/>
      </c>
      <c r="BJ327" s="121"/>
      <c r="BK327" s="120" t="str">
        <f t="shared" si="96"/>
        <v/>
      </c>
      <c r="BL327" s="120" t="str">
        <f t="shared" si="97"/>
        <v/>
      </c>
      <c r="BM327" s="120" t="str">
        <f t="shared" si="98"/>
        <v/>
      </c>
      <c r="BN327" s="120" t="str">
        <f t="shared" si="99"/>
        <v/>
      </c>
      <c r="BO327" s="120" t="str">
        <f t="shared" si="100"/>
        <v/>
      </c>
      <c r="BP327" s="120" t="str">
        <f t="shared" si="101"/>
        <v/>
      </c>
      <c r="BQ327" s="98"/>
      <c r="BR327" s="98"/>
      <c r="BS327" s="98"/>
      <c r="BT327" s="98"/>
      <c r="BU327" s="98"/>
      <c r="BV327" s="98"/>
      <c r="BW327" s="98"/>
      <c r="BX327" s="98"/>
      <c r="BY327" s="98"/>
      <c r="BZ327" s="98"/>
      <c r="CA327" s="98"/>
      <c r="CB327" s="98"/>
      <c r="CC327" s="98"/>
      <c r="CD327" s="98"/>
      <c r="CE327" s="98"/>
      <c r="CF327" s="98"/>
      <c r="CG327" s="98"/>
      <c r="CH327" s="98"/>
      <c r="CI327" s="98"/>
      <c r="CJ327" s="98"/>
      <c r="CK327" s="98"/>
      <c r="CL327" s="98"/>
      <c r="CM327" s="98"/>
      <c r="CN327" s="98"/>
      <c r="CO327" s="98"/>
      <c r="CP327" s="98"/>
      <c r="CQ327" s="98"/>
      <c r="CR327" s="98"/>
      <c r="CS327" s="98"/>
    </row>
    <row r="328" spans="1:97" s="4" customFormat="1" ht="18.75" customHeight="1" x14ac:dyDescent="0.2">
      <c r="A328" s="3">
        <f t="shared" si="102"/>
        <v>316</v>
      </c>
      <c r="B328" s="263"/>
      <c r="C328" s="263"/>
      <c r="D328" s="263"/>
      <c r="E328" s="259"/>
      <c r="F328" s="259"/>
      <c r="G328" s="43"/>
      <c r="H328" s="264"/>
      <c r="I328" s="261"/>
      <c r="J328" s="106"/>
      <c r="K328" s="247"/>
      <c r="L328" s="247"/>
      <c r="M328" s="247"/>
      <c r="N328" s="248" t="str">
        <f>IF(AND(K328&lt;&gt;"",L328&lt;&gt;"",J328&lt;&gt;""),ROUND(MIN(IF(OR(J328="OZZ",J328="ZZ"),5000,17300),TRUNC(0.75*(SUMIF($D$12:$D328,$D328,K$12:K328)+SUMIF($D$12:$D328,$D328,L$12:L328)),2)) - SUMIF($D$12:$D327,$D328,N$12:N327),2),"")</f>
        <v/>
      </c>
      <c r="O328" s="249" t="str">
        <f>IF(AND(K328&lt;&gt;"",L328&lt;&gt;"",M328&lt;&gt;"",J328&lt;&gt;"",AH328&lt;&gt;""),IF(OR(J328="OZZ",J328="ZZ"),ROUND(0-SUMIF($D$12:$D327,$D328,O$12:O327),2),IF(M328=0,0,ROUND(MIN(MIN(17300,TRUNC(0.75*(SUMIF($D$12:$D$2012,$D328,K$12:K$2012)+SUMIF($D$12:$D$2012,$D328,L$12:L$2012)),2)+SUMIF($D$12:$D328,$D328,AH$12:AH328))-SUMIF($D$12:$D327,$D328,O$12:O327)-SUMIF($D$12:$D$2012,$D328,N$12:N$2012),AH328),2))),"")</f>
        <v/>
      </c>
      <c r="P328" s="250" t="str">
        <f>IF(J328&lt;&gt;"",1000 - SUMIF($D$12:$D327,$D328,P$12:P327),"")</f>
        <v/>
      </c>
      <c r="Q328" s="106"/>
      <c r="R328" s="247"/>
      <c r="S328" s="247"/>
      <c r="T328" s="247"/>
      <c r="U328" s="248" t="str">
        <f>IF(AND(R328&lt;&gt;"",S328&lt;&gt;"",Q328&lt;&gt;""),ROUND(MIN(IF(OR(Q328="OZZ",Q328="ZZ"),5000,17300),TRUNC(0.75*(SUMIF($D$12:$D328,$D328,R$12:R328)+SUMIF($D$12:$D328,$D328,S$12:S328)),2)) - SUMIF($D$12:$D327,$D328,U$12:U327),2),"")</f>
        <v/>
      </c>
      <c r="V328" s="248" t="str">
        <f>IF(AND(R328&lt;&gt;"",S328&lt;&gt;"",T328&lt;&gt;"",Q328&lt;&gt;"",AL328&lt;&gt;""),IF(OR(Q328="OZZ",Q328="ZZ"),ROUND(0-SUMIF($D$12:$D327,$D328,V$12:V327),2),IF(T328=0,0,ROUND(MIN(MIN(17300,TRUNC(0.75*(SUMIF($D$12:$D$2012,$D328,R$12:R$2012)+SUMIF($D$12:$D$2012,$D328,S$12:S$2012)),2)+SUMIF($D$12:$D328,$D328,AL$12:AL328))-SUMIF($D$12:$D327,$D328,V$12:V327)-SUMIF($D$12:$D$2012,$D328,U$12:U$2012),AL328),2))),"")</f>
        <v/>
      </c>
      <c r="W328" s="250" t="str">
        <f>IF(Q328&lt;&gt;"",1000 - SUMIF($D$12:$D327,$D328,W$12:W327),"")</f>
        <v/>
      </c>
      <c r="X328" s="106"/>
      <c r="Y328" s="247"/>
      <c r="Z328" s="247"/>
      <c r="AA328" s="247"/>
      <c r="AB328" s="248" t="str">
        <f>IF(AND(Y328&lt;&gt;"",Z328&lt;&gt;"",X328&lt;&gt;""),ROUND(MIN(IF(OR(X328="OZZ",X328="ZZ"),5000,17300),TRUNC(0.75*(SUMIF($D$12:$D328,$D328,Y$12:Y328)+SUMIF($D$12:$D328,$D328,Z$12:Z328)),2)) - SUMIF($D$12:$D327,$D328,AB$12:AB327),2),"")</f>
        <v/>
      </c>
      <c r="AC328" s="251" t="str">
        <f>IF(AND(Y328&lt;&gt;"",Z328&lt;&gt;"",AA328&lt;&gt;"",X328&lt;&gt;"",AP328&lt;&gt;""),IF(OR(X328="OZZ",X328="ZZ"),ROUND(0-SUMIF($D$12:$D327,$D328,AC$12:AC327),2),IF(AA328=0,0,ROUND(MIN(MIN(17300,TRUNC(0.75*(SUMIF($D$12:$D$2012,$D328,Y$12:Y$2012)+SUMIF($D$12:$D$2012,$D328,Z$12:Z$2012)),2)+SUMIF($D$12:$D328,$D328,AP$12:AP328))-SUMIF($D$12:$D327,$D328,AC$12:AC327)-SUMIF($D$12:$D$2012,$D328,AB$12:AB$2012),AP328),2))),"")</f>
        <v/>
      </c>
      <c r="AD328" s="250" t="str">
        <f>IF(X328&lt;&gt;"",1000 - SUMIF($D$12:$D327,$D328,AD$12:AD327),"")</f>
        <v/>
      </c>
      <c r="AE328" s="252"/>
      <c r="AF328" s="253"/>
      <c r="AG328" s="254"/>
      <c r="AH328" s="255" t="str">
        <f t="shared" si="103"/>
        <v/>
      </c>
      <c r="AI328" s="256"/>
      <c r="AJ328" s="253"/>
      <c r="AK328" s="254"/>
      <c r="AL328" s="255" t="str">
        <f t="shared" si="104"/>
        <v/>
      </c>
      <c r="AM328" s="256"/>
      <c r="AN328" s="253"/>
      <c r="AO328" s="254"/>
      <c r="AP328" s="255" t="str">
        <f t="shared" si="84"/>
        <v/>
      </c>
      <c r="AQ328" s="116"/>
      <c r="AR328" s="116"/>
      <c r="AS328" s="117"/>
      <c r="AT328" s="118"/>
      <c r="AU328" s="119" t="str">
        <f>IF(D328&lt;&gt; "", IF(COUNTIF($D$12:$D328,$D328)&gt;1,0,IF(SUM(N328,U328,AB328)&gt;0,IF(AND(X328="",OR(Q328&lt;&gt;"",J328&lt;&gt;"")),IF(Q328&lt;&gt;"",Q328,IF(J328&lt;&gt;"",J328,0)),IF(AND(Q328&lt;&gt;"",J328&lt;&gt;"",Q328=J328),Q328,X328)),0)),"")</f>
        <v/>
      </c>
      <c r="AV328" s="119" t="str">
        <f>IF(D328&lt;&gt;"",IF(COUNTIF($D$12:$D328,$D328)&gt;1,0,IF(SUM(O328,V328,AC328)&gt;0,IF(AND(X328="",OR(Q328&lt;&gt;"",J328&lt;&gt;"")),IF(Q328&lt;&gt;"",Q328,IF(J328&lt;&gt;"",J328,0)),IF(AND(Q328&lt;&gt;"",J328&lt;&gt;"",Q328=J328),Q328,X328)),0)),"")</f>
        <v/>
      </c>
      <c r="AW328" s="119" t="str">
        <f>IF(D328&lt;&gt;"",IF(COUNTIF($D$12:$D328,$D328)&gt;1,0,IF(SUM(P328,W328,AD328)&gt;0,IF(AND(X328="",OR(Q328&lt;&gt;"",J328&lt;&gt;"")),IF(Q328&lt;&gt;"",Q328,IF(J328&lt;&gt;"",J328,0)),IF(AND(Q328&lt;&gt;"",J328&lt;&gt;"",Q328=J328),Q328,X328)),0)),"")</f>
        <v/>
      </c>
      <c r="AX328" s="118" t="str">
        <f t="shared" si="85"/>
        <v/>
      </c>
      <c r="AY328" s="118" t="str">
        <f t="shared" si="86"/>
        <v/>
      </c>
      <c r="AZ328" s="118" t="str">
        <f t="shared" si="87"/>
        <v/>
      </c>
      <c r="BA328" s="118" t="str">
        <f t="shared" si="88"/>
        <v/>
      </c>
      <c r="BB328" s="118" t="str">
        <f t="shared" si="89"/>
        <v/>
      </c>
      <c r="BC328" s="118" t="str">
        <f t="shared" si="90"/>
        <v/>
      </c>
      <c r="BD328" s="118" t="str">
        <f t="shared" si="91"/>
        <v/>
      </c>
      <c r="BE328" s="118" t="str">
        <f t="shared" si="92"/>
        <v/>
      </c>
      <c r="BF328" s="118" t="str">
        <f t="shared" si="93"/>
        <v/>
      </c>
      <c r="BG328" s="120"/>
      <c r="BH328" s="120" t="str">
        <f t="shared" si="94"/>
        <v/>
      </c>
      <c r="BI328" s="120" t="str">
        <f t="shared" si="95"/>
        <v/>
      </c>
      <c r="BJ328" s="121"/>
      <c r="BK328" s="120" t="str">
        <f t="shared" si="96"/>
        <v/>
      </c>
      <c r="BL328" s="120" t="str">
        <f t="shared" si="97"/>
        <v/>
      </c>
      <c r="BM328" s="120" t="str">
        <f t="shared" si="98"/>
        <v/>
      </c>
      <c r="BN328" s="120" t="str">
        <f t="shared" si="99"/>
        <v/>
      </c>
      <c r="BO328" s="120" t="str">
        <f t="shared" si="100"/>
        <v/>
      </c>
      <c r="BP328" s="120" t="str">
        <f t="shared" si="101"/>
        <v/>
      </c>
      <c r="BQ328" s="98"/>
      <c r="BR328" s="98"/>
      <c r="BS328" s="98"/>
      <c r="BT328" s="98"/>
      <c r="BU328" s="98"/>
      <c r="BV328" s="98"/>
      <c r="BW328" s="98"/>
      <c r="BX328" s="98"/>
      <c r="BY328" s="98"/>
      <c r="BZ328" s="98"/>
      <c r="CA328" s="98"/>
      <c r="CB328" s="98"/>
      <c r="CC328" s="98"/>
      <c r="CD328" s="98"/>
      <c r="CE328" s="98"/>
      <c r="CF328" s="98"/>
      <c r="CG328" s="98"/>
      <c r="CH328" s="98"/>
      <c r="CI328" s="98"/>
      <c r="CJ328" s="98"/>
      <c r="CK328" s="98"/>
      <c r="CL328" s="98"/>
      <c r="CM328" s="98"/>
      <c r="CN328" s="98"/>
      <c r="CO328" s="98"/>
      <c r="CP328" s="98"/>
      <c r="CQ328" s="98"/>
      <c r="CR328" s="98"/>
      <c r="CS328" s="98"/>
    </row>
    <row r="329" spans="1:97" s="4" customFormat="1" ht="18.75" customHeight="1" x14ac:dyDescent="0.2">
      <c r="A329" s="3">
        <f t="shared" si="102"/>
        <v>317</v>
      </c>
      <c r="B329" s="263"/>
      <c r="C329" s="263"/>
      <c r="D329" s="263"/>
      <c r="E329" s="259"/>
      <c r="F329" s="259"/>
      <c r="G329" s="43"/>
      <c r="H329" s="264"/>
      <c r="I329" s="261"/>
      <c r="J329" s="106"/>
      <c r="K329" s="247"/>
      <c r="L329" s="247"/>
      <c r="M329" s="247"/>
      <c r="N329" s="248" t="str">
        <f>IF(AND(K329&lt;&gt;"",L329&lt;&gt;"",J329&lt;&gt;""),ROUND(MIN(IF(OR(J329="OZZ",J329="ZZ"),5000,17300),TRUNC(0.75*(SUMIF($D$12:$D329,$D329,K$12:K329)+SUMIF($D$12:$D329,$D329,L$12:L329)),2)) - SUMIF($D$12:$D328,$D329,N$12:N328),2),"")</f>
        <v/>
      </c>
      <c r="O329" s="249" t="str">
        <f>IF(AND(K329&lt;&gt;"",L329&lt;&gt;"",M329&lt;&gt;"",J329&lt;&gt;"",AH329&lt;&gt;""),IF(OR(J329="OZZ",J329="ZZ"),ROUND(0-SUMIF($D$12:$D328,$D329,O$12:O328),2),IF(M329=0,0,ROUND(MIN(MIN(17300,TRUNC(0.75*(SUMIF($D$12:$D$2012,$D329,K$12:K$2012)+SUMIF($D$12:$D$2012,$D329,L$12:L$2012)),2)+SUMIF($D$12:$D329,$D329,AH$12:AH329))-SUMIF($D$12:$D328,$D329,O$12:O328)-SUMIF($D$12:$D$2012,$D329,N$12:N$2012),AH329),2))),"")</f>
        <v/>
      </c>
      <c r="P329" s="250" t="str">
        <f>IF(J329&lt;&gt;"",1000 - SUMIF($D$12:$D328,$D329,P$12:P328),"")</f>
        <v/>
      </c>
      <c r="Q329" s="106"/>
      <c r="R329" s="247"/>
      <c r="S329" s="247"/>
      <c r="T329" s="247"/>
      <c r="U329" s="248" t="str">
        <f>IF(AND(R329&lt;&gt;"",S329&lt;&gt;"",Q329&lt;&gt;""),ROUND(MIN(IF(OR(Q329="OZZ",Q329="ZZ"),5000,17300),TRUNC(0.75*(SUMIF($D$12:$D329,$D329,R$12:R329)+SUMIF($D$12:$D329,$D329,S$12:S329)),2)) - SUMIF($D$12:$D328,$D329,U$12:U328),2),"")</f>
        <v/>
      </c>
      <c r="V329" s="248" t="str">
        <f>IF(AND(R329&lt;&gt;"",S329&lt;&gt;"",T329&lt;&gt;"",Q329&lt;&gt;"",AL329&lt;&gt;""),IF(OR(Q329="OZZ",Q329="ZZ"),ROUND(0-SUMIF($D$12:$D328,$D329,V$12:V328),2),IF(T329=0,0,ROUND(MIN(MIN(17300,TRUNC(0.75*(SUMIF($D$12:$D$2012,$D329,R$12:R$2012)+SUMIF($D$12:$D$2012,$D329,S$12:S$2012)),2)+SUMIF($D$12:$D329,$D329,AL$12:AL329))-SUMIF($D$12:$D328,$D329,V$12:V328)-SUMIF($D$12:$D$2012,$D329,U$12:U$2012),AL329),2))),"")</f>
        <v/>
      </c>
      <c r="W329" s="250" t="str">
        <f>IF(Q329&lt;&gt;"",1000 - SUMIF($D$12:$D328,$D329,W$12:W328),"")</f>
        <v/>
      </c>
      <c r="X329" s="106"/>
      <c r="Y329" s="247"/>
      <c r="Z329" s="247"/>
      <c r="AA329" s="247"/>
      <c r="AB329" s="248" t="str">
        <f>IF(AND(Y329&lt;&gt;"",Z329&lt;&gt;"",X329&lt;&gt;""),ROUND(MIN(IF(OR(X329="OZZ",X329="ZZ"),5000,17300),TRUNC(0.75*(SUMIF($D$12:$D329,$D329,Y$12:Y329)+SUMIF($D$12:$D329,$D329,Z$12:Z329)),2)) - SUMIF($D$12:$D328,$D329,AB$12:AB328),2),"")</f>
        <v/>
      </c>
      <c r="AC329" s="251" t="str">
        <f>IF(AND(Y329&lt;&gt;"",Z329&lt;&gt;"",AA329&lt;&gt;"",X329&lt;&gt;"",AP329&lt;&gt;""),IF(OR(X329="OZZ",X329="ZZ"),ROUND(0-SUMIF($D$12:$D328,$D329,AC$12:AC328),2),IF(AA329=0,0,ROUND(MIN(MIN(17300,TRUNC(0.75*(SUMIF($D$12:$D$2012,$D329,Y$12:Y$2012)+SUMIF($D$12:$D$2012,$D329,Z$12:Z$2012)),2)+SUMIF($D$12:$D329,$D329,AP$12:AP329))-SUMIF($D$12:$D328,$D329,AC$12:AC328)-SUMIF($D$12:$D$2012,$D329,AB$12:AB$2012),AP329),2))),"")</f>
        <v/>
      </c>
      <c r="AD329" s="250" t="str">
        <f>IF(X329&lt;&gt;"",1000 - SUMIF($D$12:$D328,$D329,AD$12:AD328),"")</f>
        <v/>
      </c>
      <c r="AE329" s="252"/>
      <c r="AF329" s="253"/>
      <c r="AG329" s="254"/>
      <c r="AH329" s="255" t="str">
        <f t="shared" si="103"/>
        <v/>
      </c>
      <c r="AI329" s="256"/>
      <c r="AJ329" s="253"/>
      <c r="AK329" s="254"/>
      <c r="AL329" s="255" t="str">
        <f t="shared" si="104"/>
        <v/>
      </c>
      <c r="AM329" s="256"/>
      <c r="AN329" s="253"/>
      <c r="AO329" s="254"/>
      <c r="AP329" s="255" t="str">
        <f t="shared" si="84"/>
        <v/>
      </c>
      <c r="AQ329" s="116"/>
      <c r="AR329" s="116"/>
      <c r="AS329" s="117"/>
      <c r="AT329" s="118"/>
      <c r="AU329" s="119" t="str">
        <f>IF(D329&lt;&gt; "", IF(COUNTIF($D$12:$D329,$D329)&gt;1,0,IF(SUM(N329,U329,AB329)&gt;0,IF(AND(X329="",OR(Q329&lt;&gt;"",J329&lt;&gt;"")),IF(Q329&lt;&gt;"",Q329,IF(J329&lt;&gt;"",J329,0)),IF(AND(Q329&lt;&gt;"",J329&lt;&gt;"",Q329=J329),Q329,X329)),0)),"")</f>
        <v/>
      </c>
      <c r="AV329" s="119" t="str">
        <f>IF(D329&lt;&gt;"",IF(COUNTIF($D$12:$D329,$D329)&gt;1,0,IF(SUM(O329,V329,AC329)&gt;0,IF(AND(X329="",OR(Q329&lt;&gt;"",J329&lt;&gt;"")),IF(Q329&lt;&gt;"",Q329,IF(J329&lt;&gt;"",J329,0)),IF(AND(Q329&lt;&gt;"",J329&lt;&gt;"",Q329=J329),Q329,X329)),0)),"")</f>
        <v/>
      </c>
      <c r="AW329" s="119" t="str">
        <f>IF(D329&lt;&gt;"",IF(COUNTIF($D$12:$D329,$D329)&gt;1,0,IF(SUM(P329,W329,AD329)&gt;0,IF(AND(X329="",OR(Q329&lt;&gt;"",J329&lt;&gt;"")),IF(Q329&lt;&gt;"",Q329,IF(J329&lt;&gt;"",J329,0)),IF(AND(Q329&lt;&gt;"",J329&lt;&gt;"",Q329=J329),Q329,X329)),0)),"")</f>
        <v/>
      </c>
      <c r="AX329" s="118" t="str">
        <f t="shared" si="85"/>
        <v/>
      </c>
      <c r="AY329" s="118" t="str">
        <f t="shared" si="86"/>
        <v/>
      </c>
      <c r="AZ329" s="118" t="str">
        <f t="shared" si="87"/>
        <v/>
      </c>
      <c r="BA329" s="118" t="str">
        <f t="shared" si="88"/>
        <v/>
      </c>
      <c r="BB329" s="118" t="str">
        <f t="shared" si="89"/>
        <v/>
      </c>
      <c r="BC329" s="118" t="str">
        <f t="shared" si="90"/>
        <v/>
      </c>
      <c r="BD329" s="118" t="str">
        <f t="shared" si="91"/>
        <v/>
      </c>
      <c r="BE329" s="118" t="str">
        <f t="shared" si="92"/>
        <v/>
      </c>
      <c r="BF329" s="118" t="str">
        <f t="shared" si="93"/>
        <v/>
      </c>
      <c r="BG329" s="120"/>
      <c r="BH329" s="120" t="str">
        <f t="shared" si="94"/>
        <v/>
      </c>
      <c r="BI329" s="120" t="str">
        <f t="shared" si="95"/>
        <v/>
      </c>
      <c r="BJ329" s="121"/>
      <c r="BK329" s="120" t="str">
        <f t="shared" si="96"/>
        <v/>
      </c>
      <c r="BL329" s="120" t="str">
        <f t="shared" si="97"/>
        <v/>
      </c>
      <c r="BM329" s="120" t="str">
        <f t="shared" si="98"/>
        <v/>
      </c>
      <c r="BN329" s="120" t="str">
        <f t="shared" si="99"/>
        <v/>
      </c>
      <c r="BO329" s="120" t="str">
        <f t="shared" si="100"/>
        <v/>
      </c>
      <c r="BP329" s="120" t="str">
        <f t="shared" si="101"/>
        <v/>
      </c>
      <c r="BQ329" s="98"/>
      <c r="BR329" s="98"/>
      <c r="BS329" s="98"/>
      <c r="BT329" s="98"/>
      <c r="BU329" s="98"/>
      <c r="BV329" s="98"/>
      <c r="BW329" s="98"/>
      <c r="BX329" s="98"/>
      <c r="BY329" s="98"/>
      <c r="BZ329" s="98"/>
      <c r="CA329" s="98"/>
      <c r="CB329" s="98"/>
      <c r="CC329" s="98"/>
      <c r="CD329" s="98"/>
      <c r="CE329" s="98"/>
      <c r="CF329" s="98"/>
      <c r="CG329" s="98"/>
      <c r="CH329" s="98"/>
      <c r="CI329" s="98"/>
      <c r="CJ329" s="98"/>
      <c r="CK329" s="98"/>
      <c r="CL329" s="98"/>
      <c r="CM329" s="98"/>
      <c r="CN329" s="98"/>
      <c r="CO329" s="98"/>
      <c r="CP329" s="98"/>
      <c r="CQ329" s="98"/>
      <c r="CR329" s="98"/>
      <c r="CS329" s="98"/>
    </row>
    <row r="330" spans="1:97" s="4" customFormat="1" ht="18.75" customHeight="1" x14ac:dyDescent="0.2">
      <c r="A330" s="3">
        <f t="shared" si="102"/>
        <v>318</v>
      </c>
      <c r="B330" s="263"/>
      <c r="C330" s="263"/>
      <c r="D330" s="263"/>
      <c r="E330" s="259"/>
      <c r="F330" s="259"/>
      <c r="G330" s="43"/>
      <c r="H330" s="264"/>
      <c r="I330" s="261"/>
      <c r="J330" s="106"/>
      <c r="K330" s="247"/>
      <c r="L330" s="247"/>
      <c r="M330" s="247"/>
      <c r="N330" s="248" t="str">
        <f>IF(AND(K330&lt;&gt;"",L330&lt;&gt;"",J330&lt;&gt;""),ROUND(MIN(IF(OR(J330="OZZ",J330="ZZ"),5000,17300),TRUNC(0.75*(SUMIF($D$12:$D330,$D330,K$12:K330)+SUMIF($D$12:$D330,$D330,L$12:L330)),2)) - SUMIF($D$12:$D329,$D330,N$12:N329),2),"")</f>
        <v/>
      </c>
      <c r="O330" s="249" t="str">
        <f>IF(AND(K330&lt;&gt;"",L330&lt;&gt;"",M330&lt;&gt;"",J330&lt;&gt;"",AH330&lt;&gt;""),IF(OR(J330="OZZ",J330="ZZ"),ROUND(0-SUMIF($D$12:$D329,$D330,O$12:O329),2),IF(M330=0,0,ROUND(MIN(MIN(17300,TRUNC(0.75*(SUMIF($D$12:$D$2012,$D330,K$12:K$2012)+SUMIF($D$12:$D$2012,$D330,L$12:L$2012)),2)+SUMIF($D$12:$D330,$D330,AH$12:AH330))-SUMIF($D$12:$D329,$D330,O$12:O329)-SUMIF($D$12:$D$2012,$D330,N$12:N$2012),AH330),2))),"")</f>
        <v/>
      </c>
      <c r="P330" s="250" t="str">
        <f>IF(J330&lt;&gt;"",1000 - SUMIF($D$12:$D329,$D330,P$12:P329),"")</f>
        <v/>
      </c>
      <c r="Q330" s="106"/>
      <c r="R330" s="247"/>
      <c r="S330" s="247"/>
      <c r="T330" s="247"/>
      <c r="U330" s="248" t="str">
        <f>IF(AND(R330&lt;&gt;"",S330&lt;&gt;"",Q330&lt;&gt;""),ROUND(MIN(IF(OR(Q330="OZZ",Q330="ZZ"),5000,17300),TRUNC(0.75*(SUMIF($D$12:$D330,$D330,R$12:R330)+SUMIF($D$12:$D330,$D330,S$12:S330)),2)) - SUMIF($D$12:$D329,$D330,U$12:U329),2),"")</f>
        <v/>
      </c>
      <c r="V330" s="248" t="str">
        <f>IF(AND(R330&lt;&gt;"",S330&lt;&gt;"",T330&lt;&gt;"",Q330&lt;&gt;"",AL330&lt;&gt;""),IF(OR(Q330="OZZ",Q330="ZZ"),ROUND(0-SUMIF($D$12:$D329,$D330,V$12:V329),2),IF(T330=0,0,ROUND(MIN(MIN(17300,TRUNC(0.75*(SUMIF($D$12:$D$2012,$D330,R$12:R$2012)+SUMIF($D$12:$D$2012,$D330,S$12:S$2012)),2)+SUMIF($D$12:$D330,$D330,AL$12:AL330))-SUMIF($D$12:$D329,$D330,V$12:V329)-SUMIF($D$12:$D$2012,$D330,U$12:U$2012),AL330),2))),"")</f>
        <v/>
      </c>
      <c r="W330" s="250" t="str">
        <f>IF(Q330&lt;&gt;"",1000 - SUMIF($D$12:$D329,$D330,W$12:W329),"")</f>
        <v/>
      </c>
      <c r="X330" s="106"/>
      <c r="Y330" s="247"/>
      <c r="Z330" s="247"/>
      <c r="AA330" s="247"/>
      <c r="AB330" s="248" t="str">
        <f>IF(AND(Y330&lt;&gt;"",Z330&lt;&gt;"",X330&lt;&gt;""),ROUND(MIN(IF(OR(X330="OZZ",X330="ZZ"),5000,17300),TRUNC(0.75*(SUMIF($D$12:$D330,$D330,Y$12:Y330)+SUMIF($D$12:$D330,$D330,Z$12:Z330)),2)) - SUMIF($D$12:$D329,$D330,AB$12:AB329),2),"")</f>
        <v/>
      </c>
      <c r="AC330" s="251" t="str">
        <f>IF(AND(Y330&lt;&gt;"",Z330&lt;&gt;"",AA330&lt;&gt;"",X330&lt;&gt;"",AP330&lt;&gt;""),IF(OR(X330="OZZ",X330="ZZ"),ROUND(0-SUMIF($D$12:$D329,$D330,AC$12:AC329),2),IF(AA330=0,0,ROUND(MIN(MIN(17300,TRUNC(0.75*(SUMIF($D$12:$D$2012,$D330,Y$12:Y$2012)+SUMIF($D$12:$D$2012,$D330,Z$12:Z$2012)),2)+SUMIF($D$12:$D330,$D330,AP$12:AP330))-SUMIF($D$12:$D329,$D330,AC$12:AC329)-SUMIF($D$12:$D$2012,$D330,AB$12:AB$2012),AP330),2))),"")</f>
        <v/>
      </c>
      <c r="AD330" s="250" t="str">
        <f>IF(X330&lt;&gt;"",1000 - SUMIF($D$12:$D329,$D330,AD$12:AD329),"")</f>
        <v/>
      </c>
      <c r="AE330" s="252"/>
      <c r="AF330" s="253"/>
      <c r="AG330" s="254"/>
      <c r="AH330" s="255" t="str">
        <f t="shared" si="103"/>
        <v/>
      </c>
      <c r="AI330" s="256"/>
      <c r="AJ330" s="253"/>
      <c r="AK330" s="254"/>
      <c r="AL330" s="255" t="str">
        <f t="shared" si="104"/>
        <v/>
      </c>
      <c r="AM330" s="256"/>
      <c r="AN330" s="253"/>
      <c r="AO330" s="254"/>
      <c r="AP330" s="255" t="str">
        <f t="shared" si="84"/>
        <v/>
      </c>
      <c r="AQ330" s="116"/>
      <c r="AR330" s="116"/>
      <c r="AS330" s="117"/>
      <c r="AT330" s="118"/>
      <c r="AU330" s="119" t="str">
        <f>IF(D330&lt;&gt; "", IF(COUNTIF($D$12:$D330,$D330)&gt;1,0,IF(SUM(N330,U330,AB330)&gt;0,IF(AND(X330="",OR(Q330&lt;&gt;"",J330&lt;&gt;"")),IF(Q330&lt;&gt;"",Q330,IF(J330&lt;&gt;"",J330,0)),IF(AND(Q330&lt;&gt;"",J330&lt;&gt;"",Q330=J330),Q330,X330)),0)),"")</f>
        <v/>
      </c>
      <c r="AV330" s="119" t="str">
        <f>IF(D330&lt;&gt;"",IF(COUNTIF($D$12:$D330,$D330)&gt;1,0,IF(SUM(O330,V330,AC330)&gt;0,IF(AND(X330="",OR(Q330&lt;&gt;"",J330&lt;&gt;"")),IF(Q330&lt;&gt;"",Q330,IF(J330&lt;&gt;"",J330,0)),IF(AND(Q330&lt;&gt;"",J330&lt;&gt;"",Q330=J330),Q330,X330)),0)),"")</f>
        <v/>
      </c>
      <c r="AW330" s="119" t="str">
        <f>IF(D330&lt;&gt;"",IF(COUNTIF($D$12:$D330,$D330)&gt;1,0,IF(SUM(P330,W330,AD330)&gt;0,IF(AND(X330="",OR(Q330&lt;&gt;"",J330&lt;&gt;"")),IF(Q330&lt;&gt;"",Q330,IF(J330&lt;&gt;"",J330,0)),IF(AND(Q330&lt;&gt;"",J330&lt;&gt;"",Q330=J330),Q330,X330)),0)),"")</f>
        <v/>
      </c>
      <c r="AX330" s="118" t="str">
        <f t="shared" si="85"/>
        <v/>
      </c>
      <c r="AY330" s="118" t="str">
        <f t="shared" si="86"/>
        <v/>
      </c>
      <c r="AZ330" s="118" t="str">
        <f t="shared" si="87"/>
        <v/>
      </c>
      <c r="BA330" s="118" t="str">
        <f t="shared" si="88"/>
        <v/>
      </c>
      <c r="BB330" s="118" t="str">
        <f t="shared" si="89"/>
        <v/>
      </c>
      <c r="BC330" s="118" t="str">
        <f t="shared" si="90"/>
        <v/>
      </c>
      <c r="BD330" s="118" t="str">
        <f t="shared" si="91"/>
        <v/>
      </c>
      <c r="BE330" s="118" t="str">
        <f t="shared" si="92"/>
        <v/>
      </c>
      <c r="BF330" s="118" t="str">
        <f t="shared" si="93"/>
        <v/>
      </c>
      <c r="BG330" s="120"/>
      <c r="BH330" s="120" t="str">
        <f t="shared" si="94"/>
        <v/>
      </c>
      <c r="BI330" s="120" t="str">
        <f t="shared" si="95"/>
        <v/>
      </c>
      <c r="BJ330" s="121"/>
      <c r="BK330" s="120" t="str">
        <f t="shared" si="96"/>
        <v/>
      </c>
      <c r="BL330" s="120" t="str">
        <f t="shared" si="97"/>
        <v/>
      </c>
      <c r="BM330" s="120" t="str">
        <f t="shared" si="98"/>
        <v/>
      </c>
      <c r="BN330" s="120" t="str">
        <f t="shared" si="99"/>
        <v/>
      </c>
      <c r="BO330" s="120" t="str">
        <f t="shared" si="100"/>
        <v/>
      </c>
      <c r="BP330" s="120" t="str">
        <f t="shared" si="101"/>
        <v/>
      </c>
      <c r="BQ330" s="98"/>
      <c r="BR330" s="98"/>
      <c r="BS330" s="98"/>
      <c r="BT330" s="98"/>
      <c r="BU330" s="98"/>
      <c r="BV330" s="98"/>
      <c r="BW330" s="98"/>
      <c r="BX330" s="98"/>
      <c r="BY330" s="98"/>
      <c r="BZ330" s="98"/>
      <c r="CA330" s="98"/>
      <c r="CB330" s="98"/>
      <c r="CC330" s="98"/>
      <c r="CD330" s="98"/>
      <c r="CE330" s="98"/>
      <c r="CF330" s="98"/>
      <c r="CG330" s="98"/>
      <c r="CH330" s="98"/>
      <c r="CI330" s="98"/>
      <c r="CJ330" s="98"/>
      <c r="CK330" s="98"/>
      <c r="CL330" s="98"/>
      <c r="CM330" s="98"/>
      <c r="CN330" s="98"/>
      <c r="CO330" s="98"/>
      <c r="CP330" s="98"/>
      <c r="CQ330" s="98"/>
      <c r="CR330" s="98"/>
      <c r="CS330" s="98"/>
    </row>
    <row r="331" spans="1:97" s="4" customFormat="1" ht="18.75" customHeight="1" x14ac:dyDescent="0.2">
      <c r="A331" s="3">
        <f t="shared" si="102"/>
        <v>319</v>
      </c>
      <c r="B331" s="263"/>
      <c r="C331" s="263"/>
      <c r="D331" s="263"/>
      <c r="E331" s="259"/>
      <c r="F331" s="259"/>
      <c r="G331" s="43"/>
      <c r="H331" s="264"/>
      <c r="I331" s="261"/>
      <c r="J331" s="106"/>
      <c r="K331" s="247"/>
      <c r="L331" s="247"/>
      <c r="M331" s="247"/>
      <c r="N331" s="248" t="str">
        <f>IF(AND(K331&lt;&gt;"",L331&lt;&gt;"",J331&lt;&gt;""),ROUND(MIN(IF(OR(J331="OZZ",J331="ZZ"),5000,17300),TRUNC(0.75*(SUMIF($D$12:$D331,$D331,K$12:K331)+SUMIF($D$12:$D331,$D331,L$12:L331)),2)) - SUMIF($D$12:$D330,$D331,N$12:N330),2),"")</f>
        <v/>
      </c>
      <c r="O331" s="249" t="str">
        <f>IF(AND(K331&lt;&gt;"",L331&lt;&gt;"",M331&lt;&gt;"",J331&lt;&gt;"",AH331&lt;&gt;""),IF(OR(J331="OZZ",J331="ZZ"),ROUND(0-SUMIF($D$12:$D330,$D331,O$12:O330),2),IF(M331=0,0,ROUND(MIN(MIN(17300,TRUNC(0.75*(SUMIF($D$12:$D$2012,$D331,K$12:K$2012)+SUMIF($D$12:$D$2012,$D331,L$12:L$2012)),2)+SUMIF($D$12:$D331,$D331,AH$12:AH331))-SUMIF($D$12:$D330,$D331,O$12:O330)-SUMIF($D$12:$D$2012,$D331,N$12:N$2012),AH331),2))),"")</f>
        <v/>
      </c>
      <c r="P331" s="250" t="str">
        <f>IF(J331&lt;&gt;"",1000 - SUMIF($D$12:$D330,$D331,P$12:P330),"")</f>
        <v/>
      </c>
      <c r="Q331" s="106"/>
      <c r="R331" s="247"/>
      <c r="S331" s="247"/>
      <c r="T331" s="247"/>
      <c r="U331" s="248" t="str">
        <f>IF(AND(R331&lt;&gt;"",S331&lt;&gt;"",Q331&lt;&gt;""),ROUND(MIN(IF(OR(Q331="OZZ",Q331="ZZ"),5000,17300),TRUNC(0.75*(SUMIF($D$12:$D331,$D331,R$12:R331)+SUMIF($D$12:$D331,$D331,S$12:S331)),2)) - SUMIF($D$12:$D330,$D331,U$12:U330),2),"")</f>
        <v/>
      </c>
      <c r="V331" s="248" t="str">
        <f>IF(AND(R331&lt;&gt;"",S331&lt;&gt;"",T331&lt;&gt;"",Q331&lt;&gt;"",AL331&lt;&gt;""),IF(OR(Q331="OZZ",Q331="ZZ"),ROUND(0-SUMIF($D$12:$D330,$D331,V$12:V330),2),IF(T331=0,0,ROUND(MIN(MIN(17300,TRUNC(0.75*(SUMIF($D$12:$D$2012,$D331,R$12:R$2012)+SUMIF($D$12:$D$2012,$D331,S$12:S$2012)),2)+SUMIF($D$12:$D331,$D331,AL$12:AL331))-SUMIF($D$12:$D330,$D331,V$12:V330)-SUMIF($D$12:$D$2012,$D331,U$12:U$2012),AL331),2))),"")</f>
        <v/>
      </c>
      <c r="W331" s="250" t="str">
        <f>IF(Q331&lt;&gt;"",1000 - SUMIF($D$12:$D330,$D331,W$12:W330),"")</f>
        <v/>
      </c>
      <c r="X331" s="106"/>
      <c r="Y331" s="247"/>
      <c r="Z331" s="247"/>
      <c r="AA331" s="247"/>
      <c r="AB331" s="248" t="str">
        <f>IF(AND(Y331&lt;&gt;"",Z331&lt;&gt;"",X331&lt;&gt;""),ROUND(MIN(IF(OR(X331="OZZ",X331="ZZ"),5000,17300),TRUNC(0.75*(SUMIF($D$12:$D331,$D331,Y$12:Y331)+SUMIF($D$12:$D331,$D331,Z$12:Z331)),2)) - SUMIF($D$12:$D330,$D331,AB$12:AB330),2),"")</f>
        <v/>
      </c>
      <c r="AC331" s="251" t="str">
        <f>IF(AND(Y331&lt;&gt;"",Z331&lt;&gt;"",AA331&lt;&gt;"",X331&lt;&gt;"",AP331&lt;&gt;""),IF(OR(X331="OZZ",X331="ZZ"),ROUND(0-SUMIF($D$12:$D330,$D331,AC$12:AC330),2),IF(AA331=0,0,ROUND(MIN(MIN(17300,TRUNC(0.75*(SUMIF($D$12:$D$2012,$D331,Y$12:Y$2012)+SUMIF($D$12:$D$2012,$D331,Z$12:Z$2012)),2)+SUMIF($D$12:$D331,$D331,AP$12:AP331))-SUMIF($D$12:$D330,$D331,AC$12:AC330)-SUMIF($D$12:$D$2012,$D331,AB$12:AB$2012),AP331),2))),"")</f>
        <v/>
      </c>
      <c r="AD331" s="250" t="str">
        <f>IF(X331&lt;&gt;"",1000 - SUMIF($D$12:$D330,$D331,AD$12:AD330),"")</f>
        <v/>
      </c>
      <c r="AE331" s="252"/>
      <c r="AF331" s="253"/>
      <c r="AG331" s="254"/>
      <c r="AH331" s="255" t="str">
        <f t="shared" si="103"/>
        <v/>
      </c>
      <c r="AI331" s="256"/>
      <c r="AJ331" s="253"/>
      <c r="AK331" s="254"/>
      <c r="AL331" s="255" t="str">
        <f t="shared" si="104"/>
        <v/>
      </c>
      <c r="AM331" s="256"/>
      <c r="AN331" s="253"/>
      <c r="AO331" s="254"/>
      <c r="AP331" s="255" t="str">
        <f t="shared" si="84"/>
        <v/>
      </c>
      <c r="AQ331" s="116"/>
      <c r="AR331" s="116"/>
      <c r="AS331" s="117"/>
      <c r="AT331" s="118"/>
      <c r="AU331" s="119" t="str">
        <f>IF(D331&lt;&gt; "", IF(COUNTIF($D$12:$D331,$D331)&gt;1,0,IF(SUM(N331,U331,AB331)&gt;0,IF(AND(X331="",OR(Q331&lt;&gt;"",J331&lt;&gt;"")),IF(Q331&lt;&gt;"",Q331,IF(J331&lt;&gt;"",J331,0)),IF(AND(Q331&lt;&gt;"",J331&lt;&gt;"",Q331=J331),Q331,X331)),0)),"")</f>
        <v/>
      </c>
      <c r="AV331" s="119" t="str">
        <f>IF(D331&lt;&gt;"",IF(COUNTIF($D$12:$D331,$D331)&gt;1,0,IF(SUM(O331,V331,AC331)&gt;0,IF(AND(X331="",OR(Q331&lt;&gt;"",J331&lt;&gt;"")),IF(Q331&lt;&gt;"",Q331,IF(J331&lt;&gt;"",J331,0)),IF(AND(Q331&lt;&gt;"",J331&lt;&gt;"",Q331=J331),Q331,X331)),0)),"")</f>
        <v/>
      </c>
      <c r="AW331" s="119" t="str">
        <f>IF(D331&lt;&gt;"",IF(COUNTIF($D$12:$D331,$D331)&gt;1,0,IF(SUM(P331,W331,AD331)&gt;0,IF(AND(X331="",OR(Q331&lt;&gt;"",J331&lt;&gt;"")),IF(Q331&lt;&gt;"",Q331,IF(J331&lt;&gt;"",J331,0)),IF(AND(Q331&lt;&gt;"",J331&lt;&gt;"",Q331=J331),Q331,X331)),0)),"")</f>
        <v/>
      </c>
      <c r="AX331" s="118" t="str">
        <f t="shared" si="85"/>
        <v/>
      </c>
      <c r="AY331" s="118" t="str">
        <f t="shared" si="86"/>
        <v/>
      </c>
      <c r="AZ331" s="118" t="str">
        <f t="shared" si="87"/>
        <v/>
      </c>
      <c r="BA331" s="118" t="str">
        <f t="shared" si="88"/>
        <v/>
      </c>
      <c r="BB331" s="118" t="str">
        <f t="shared" si="89"/>
        <v/>
      </c>
      <c r="BC331" s="118" t="str">
        <f t="shared" si="90"/>
        <v/>
      </c>
      <c r="BD331" s="118" t="str">
        <f t="shared" si="91"/>
        <v/>
      </c>
      <c r="BE331" s="118" t="str">
        <f t="shared" si="92"/>
        <v/>
      </c>
      <c r="BF331" s="118" t="str">
        <f t="shared" si="93"/>
        <v/>
      </c>
      <c r="BG331" s="120"/>
      <c r="BH331" s="120" t="str">
        <f t="shared" si="94"/>
        <v/>
      </c>
      <c r="BI331" s="120" t="str">
        <f t="shared" si="95"/>
        <v/>
      </c>
      <c r="BJ331" s="121"/>
      <c r="BK331" s="120" t="str">
        <f t="shared" si="96"/>
        <v/>
      </c>
      <c r="BL331" s="120" t="str">
        <f t="shared" si="97"/>
        <v/>
      </c>
      <c r="BM331" s="120" t="str">
        <f t="shared" si="98"/>
        <v/>
      </c>
      <c r="BN331" s="120" t="str">
        <f t="shared" si="99"/>
        <v/>
      </c>
      <c r="BO331" s="120" t="str">
        <f t="shared" si="100"/>
        <v/>
      </c>
      <c r="BP331" s="120" t="str">
        <f t="shared" si="101"/>
        <v/>
      </c>
      <c r="BQ331" s="98"/>
      <c r="BR331" s="98"/>
      <c r="BS331" s="98"/>
      <c r="BT331" s="98"/>
      <c r="BU331" s="98"/>
      <c r="BV331" s="98"/>
      <c r="BW331" s="98"/>
      <c r="BX331" s="98"/>
      <c r="BY331" s="98"/>
      <c r="BZ331" s="98"/>
      <c r="CA331" s="98"/>
      <c r="CB331" s="98"/>
      <c r="CC331" s="98"/>
      <c r="CD331" s="98"/>
      <c r="CE331" s="98"/>
      <c r="CF331" s="98"/>
      <c r="CG331" s="98"/>
      <c r="CH331" s="98"/>
      <c r="CI331" s="98"/>
      <c r="CJ331" s="98"/>
      <c r="CK331" s="98"/>
      <c r="CL331" s="98"/>
      <c r="CM331" s="98"/>
      <c r="CN331" s="98"/>
      <c r="CO331" s="98"/>
      <c r="CP331" s="98"/>
      <c r="CQ331" s="98"/>
      <c r="CR331" s="98"/>
      <c r="CS331" s="98"/>
    </row>
    <row r="332" spans="1:97" s="4" customFormat="1" ht="18.75" customHeight="1" x14ac:dyDescent="0.2">
      <c r="A332" s="3">
        <f t="shared" si="102"/>
        <v>320</v>
      </c>
      <c r="B332" s="263"/>
      <c r="C332" s="263"/>
      <c r="D332" s="263"/>
      <c r="E332" s="259"/>
      <c r="F332" s="259"/>
      <c r="G332" s="43"/>
      <c r="H332" s="264"/>
      <c r="I332" s="261"/>
      <c r="J332" s="106"/>
      <c r="K332" s="247"/>
      <c r="L332" s="247"/>
      <c r="M332" s="247"/>
      <c r="N332" s="248" t="str">
        <f>IF(AND(K332&lt;&gt;"",L332&lt;&gt;"",J332&lt;&gt;""),ROUND(MIN(IF(OR(J332="OZZ",J332="ZZ"),5000,17300),TRUNC(0.75*(SUMIF($D$12:$D332,$D332,K$12:K332)+SUMIF($D$12:$D332,$D332,L$12:L332)),2)) - SUMIF($D$12:$D331,$D332,N$12:N331),2),"")</f>
        <v/>
      </c>
      <c r="O332" s="249" t="str">
        <f>IF(AND(K332&lt;&gt;"",L332&lt;&gt;"",M332&lt;&gt;"",J332&lt;&gt;"",AH332&lt;&gt;""),IF(OR(J332="OZZ",J332="ZZ"),ROUND(0-SUMIF($D$12:$D331,$D332,O$12:O331),2),IF(M332=0,0,ROUND(MIN(MIN(17300,TRUNC(0.75*(SUMIF($D$12:$D$2012,$D332,K$12:K$2012)+SUMIF($D$12:$D$2012,$D332,L$12:L$2012)),2)+SUMIF($D$12:$D332,$D332,AH$12:AH332))-SUMIF($D$12:$D331,$D332,O$12:O331)-SUMIF($D$12:$D$2012,$D332,N$12:N$2012),AH332),2))),"")</f>
        <v/>
      </c>
      <c r="P332" s="250" t="str">
        <f>IF(J332&lt;&gt;"",1000 - SUMIF($D$12:$D331,$D332,P$12:P331),"")</f>
        <v/>
      </c>
      <c r="Q332" s="106"/>
      <c r="R332" s="247"/>
      <c r="S332" s="247"/>
      <c r="T332" s="247"/>
      <c r="U332" s="248" t="str">
        <f>IF(AND(R332&lt;&gt;"",S332&lt;&gt;"",Q332&lt;&gt;""),ROUND(MIN(IF(OR(Q332="OZZ",Q332="ZZ"),5000,17300),TRUNC(0.75*(SUMIF($D$12:$D332,$D332,R$12:R332)+SUMIF($D$12:$D332,$D332,S$12:S332)),2)) - SUMIF($D$12:$D331,$D332,U$12:U331),2),"")</f>
        <v/>
      </c>
      <c r="V332" s="248" t="str">
        <f>IF(AND(R332&lt;&gt;"",S332&lt;&gt;"",T332&lt;&gt;"",Q332&lt;&gt;"",AL332&lt;&gt;""),IF(OR(Q332="OZZ",Q332="ZZ"),ROUND(0-SUMIF($D$12:$D331,$D332,V$12:V331),2),IF(T332=0,0,ROUND(MIN(MIN(17300,TRUNC(0.75*(SUMIF($D$12:$D$2012,$D332,R$12:R$2012)+SUMIF($D$12:$D$2012,$D332,S$12:S$2012)),2)+SUMIF($D$12:$D332,$D332,AL$12:AL332))-SUMIF($D$12:$D331,$D332,V$12:V331)-SUMIF($D$12:$D$2012,$D332,U$12:U$2012),AL332),2))),"")</f>
        <v/>
      </c>
      <c r="W332" s="250" t="str">
        <f>IF(Q332&lt;&gt;"",1000 - SUMIF($D$12:$D331,$D332,W$12:W331),"")</f>
        <v/>
      </c>
      <c r="X332" s="106"/>
      <c r="Y332" s="247"/>
      <c r="Z332" s="247"/>
      <c r="AA332" s="247"/>
      <c r="AB332" s="248" t="str">
        <f>IF(AND(Y332&lt;&gt;"",Z332&lt;&gt;"",X332&lt;&gt;""),ROUND(MIN(IF(OR(X332="OZZ",X332="ZZ"),5000,17300),TRUNC(0.75*(SUMIF($D$12:$D332,$D332,Y$12:Y332)+SUMIF($D$12:$D332,$D332,Z$12:Z332)),2)) - SUMIF($D$12:$D331,$D332,AB$12:AB331),2),"")</f>
        <v/>
      </c>
      <c r="AC332" s="251" t="str">
        <f>IF(AND(Y332&lt;&gt;"",Z332&lt;&gt;"",AA332&lt;&gt;"",X332&lt;&gt;"",AP332&lt;&gt;""),IF(OR(X332="OZZ",X332="ZZ"),ROUND(0-SUMIF($D$12:$D331,$D332,AC$12:AC331),2),IF(AA332=0,0,ROUND(MIN(MIN(17300,TRUNC(0.75*(SUMIF($D$12:$D$2012,$D332,Y$12:Y$2012)+SUMIF($D$12:$D$2012,$D332,Z$12:Z$2012)),2)+SUMIF($D$12:$D332,$D332,AP$12:AP332))-SUMIF($D$12:$D331,$D332,AC$12:AC331)-SUMIF($D$12:$D$2012,$D332,AB$12:AB$2012),AP332),2))),"")</f>
        <v/>
      </c>
      <c r="AD332" s="250" t="str">
        <f>IF(X332&lt;&gt;"",1000 - SUMIF($D$12:$D331,$D332,AD$12:AD331),"")</f>
        <v/>
      </c>
      <c r="AE332" s="252"/>
      <c r="AF332" s="253"/>
      <c r="AG332" s="254"/>
      <c r="AH332" s="255" t="str">
        <f t="shared" si="103"/>
        <v/>
      </c>
      <c r="AI332" s="256"/>
      <c r="AJ332" s="253"/>
      <c r="AK332" s="254"/>
      <c r="AL332" s="255" t="str">
        <f t="shared" si="104"/>
        <v/>
      </c>
      <c r="AM332" s="256"/>
      <c r="AN332" s="253"/>
      <c r="AO332" s="254"/>
      <c r="AP332" s="255" t="str">
        <f t="shared" si="84"/>
        <v/>
      </c>
      <c r="AQ332" s="116"/>
      <c r="AR332" s="116"/>
      <c r="AS332" s="117"/>
      <c r="AT332" s="118"/>
      <c r="AU332" s="119" t="str">
        <f>IF(D332&lt;&gt; "", IF(COUNTIF($D$12:$D332,$D332)&gt;1,0,IF(SUM(N332,U332,AB332)&gt;0,IF(AND(X332="",OR(Q332&lt;&gt;"",J332&lt;&gt;"")),IF(Q332&lt;&gt;"",Q332,IF(J332&lt;&gt;"",J332,0)),IF(AND(Q332&lt;&gt;"",J332&lt;&gt;"",Q332=J332),Q332,X332)),0)),"")</f>
        <v/>
      </c>
      <c r="AV332" s="119" t="str">
        <f>IF(D332&lt;&gt;"",IF(COUNTIF($D$12:$D332,$D332)&gt;1,0,IF(SUM(O332,V332,AC332)&gt;0,IF(AND(X332="",OR(Q332&lt;&gt;"",J332&lt;&gt;"")),IF(Q332&lt;&gt;"",Q332,IF(J332&lt;&gt;"",J332,0)),IF(AND(Q332&lt;&gt;"",J332&lt;&gt;"",Q332=J332),Q332,X332)),0)),"")</f>
        <v/>
      </c>
      <c r="AW332" s="119" t="str">
        <f>IF(D332&lt;&gt;"",IF(COUNTIF($D$12:$D332,$D332)&gt;1,0,IF(SUM(P332,W332,AD332)&gt;0,IF(AND(X332="",OR(Q332&lt;&gt;"",J332&lt;&gt;"")),IF(Q332&lt;&gt;"",Q332,IF(J332&lt;&gt;"",J332,0)),IF(AND(Q332&lt;&gt;"",J332&lt;&gt;"",Q332=J332),Q332,X332)),0)),"")</f>
        <v/>
      </c>
      <c r="AX332" s="118" t="str">
        <f t="shared" si="85"/>
        <v/>
      </c>
      <c r="AY332" s="118" t="str">
        <f t="shared" si="86"/>
        <v/>
      </c>
      <c r="AZ332" s="118" t="str">
        <f t="shared" si="87"/>
        <v/>
      </c>
      <c r="BA332" s="118" t="str">
        <f t="shared" si="88"/>
        <v/>
      </c>
      <c r="BB332" s="118" t="str">
        <f t="shared" si="89"/>
        <v/>
      </c>
      <c r="BC332" s="118" t="str">
        <f t="shared" si="90"/>
        <v/>
      </c>
      <c r="BD332" s="118" t="str">
        <f t="shared" si="91"/>
        <v/>
      </c>
      <c r="BE332" s="118" t="str">
        <f t="shared" si="92"/>
        <v/>
      </c>
      <c r="BF332" s="118" t="str">
        <f t="shared" si="93"/>
        <v/>
      </c>
      <c r="BG332" s="120"/>
      <c r="BH332" s="120" t="str">
        <f t="shared" si="94"/>
        <v/>
      </c>
      <c r="BI332" s="120" t="str">
        <f t="shared" si="95"/>
        <v/>
      </c>
      <c r="BJ332" s="121"/>
      <c r="BK332" s="120" t="str">
        <f t="shared" si="96"/>
        <v/>
      </c>
      <c r="BL332" s="120" t="str">
        <f t="shared" si="97"/>
        <v/>
      </c>
      <c r="BM332" s="120" t="str">
        <f t="shared" si="98"/>
        <v/>
      </c>
      <c r="BN332" s="120" t="str">
        <f t="shared" si="99"/>
        <v/>
      </c>
      <c r="BO332" s="120" t="str">
        <f t="shared" si="100"/>
        <v/>
      </c>
      <c r="BP332" s="120" t="str">
        <f t="shared" si="101"/>
        <v/>
      </c>
      <c r="BQ332" s="98"/>
      <c r="BR332" s="98"/>
      <c r="BS332" s="98"/>
      <c r="BT332" s="98"/>
      <c r="BU332" s="98"/>
      <c r="BV332" s="98"/>
      <c r="BW332" s="98"/>
      <c r="BX332" s="98"/>
      <c r="BY332" s="98"/>
      <c r="BZ332" s="98"/>
      <c r="CA332" s="98"/>
      <c r="CB332" s="98"/>
      <c r="CC332" s="98"/>
      <c r="CD332" s="98"/>
      <c r="CE332" s="98"/>
      <c r="CF332" s="98"/>
      <c r="CG332" s="98"/>
      <c r="CH332" s="98"/>
      <c r="CI332" s="98"/>
      <c r="CJ332" s="98"/>
      <c r="CK332" s="98"/>
      <c r="CL332" s="98"/>
      <c r="CM332" s="98"/>
      <c r="CN332" s="98"/>
      <c r="CO332" s="98"/>
      <c r="CP332" s="98"/>
      <c r="CQ332" s="98"/>
      <c r="CR332" s="98"/>
      <c r="CS332" s="98"/>
    </row>
    <row r="333" spans="1:97" s="4" customFormat="1" ht="18.75" customHeight="1" x14ac:dyDescent="0.2">
      <c r="A333" s="3">
        <f t="shared" si="102"/>
        <v>321</v>
      </c>
      <c r="B333" s="263"/>
      <c r="C333" s="263"/>
      <c r="D333" s="263"/>
      <c r="E333" s="259"/>
      <c r="F333" s="259"/>
      <c r="G333" s="43"/>
      <c r="H333" s="264"/>
      <c r="I333" s="261"/>
      <c r="J333" s="106"/>
      <c r="K333" s="247"/>
      <c r="L333" s="247"/>
      <c r="M333" s="247"/>
      <c r="N333" s="248" t="str">
        <f>IF(AND(K333&lt;&gt;"",L333&lt;&gt;"",J333&lt;&gt;""),ROUND(MIN(IF(OR(J333="OZZ",J333="ZZ"),5000,17300),TRUNC(0.75*(SUMIF($D$12:$D333,$D333,K$12:K333)+SUMIF($D$12:$D333,$D333,L$12:L333)),2)) - SUMIF($D$12:$D332,$D333,N$12:N332),2),"")</f>
        <v/>
      </c>
      <c r="O333" s="249" t="str">
        <f>IF(AND(K333&lt;&gt;"",L333&lt;&gt;"",M333&lt;&gt;"",J333&lt;&gt;"",AH333&lt;&gt;""),IF(OR(J333="OZZ",J333="ZZ"),ROUND(0-SUMIF($D$12:$D332,$D333,O$12:O332),2),IF(M333=0,0,ROUND(MIN(MIN(17300,TRUNC(0.75*(SUMIF($D$12:$D$2012,$D333,K$12:K$2012)+SUMIF($D$12:$D$2012,$D333,L$12:L$2012)),2)+SUMIF($D$12:$D333,$D333,AH$12:AH333))-SUMIF($D$12:$D332,$D333,O$12:O332)-SUMIF($D$12:$D$2012,$D333,N$12:N$2012),AH333),2))),"")</f>
        <v/>
      </c>
      <c r="P333" s="250" t="str">
        <f>IF(J333&lt;&gt;"",1000 - SUMIF($D$12:$D332,$D333,P$12:P332),"")</f>
        <v/>
      </c>
      <c r="Q333" s="106"/>
      <c r="R333" s="247"/>
      <c r="S333" s="247"/>
      <c r="T333" s="247"/>
      <c r="U333" s="248" t="str">
        <f>IF(AND(R333&lt;&gt;"",S333&lt;&gt;"",Q333&lt;&gt;""),ROUND(MIN(IF(OR(Q333="OZZ",Q333="ZZ"),5000,17300),TRUNC(0.75*(SUMIF($D$12:$D333,$D333,R$12:R333)+SUMIF($D$12:$D333,$D333,S$12:S333)),2)) - SUMIF($D$12:$D332,$D333,U$12:U332),2),"")</f>
        <v/>
      </c>
      <c r="V333" s="248" t="str">
        <f>IF(AND(R333&lt;&gt;"",S333&lt;&gt;"",T333&lt;&gt;"",Q333&lt;&gt;"",AL333&lt;&gt;""),IF(OR(Q333="OZZ",Q333="ZZ"),ROUND(0-SUMIF($D$12:$D332,$D333,V$12:V332),2),IF(T333=0,0,ROUND(MIN(MIN(17300,TRUNC(0.75*(SUMIF($D$12:$D$2012,$D333,R$12:R$2012)+SUMIF($D$12:$D$2012,$D333,S$12:S$2012)),2)+SUMIF($D$12:$D333,$D333,AL$12:AL333))-SUMIF($D$12:$D332,$D333,V$12:V332)-SUMIF($D$12:$D$2012,$D333,U$12:U$2012),AL333),2))),"")</f>
        <v/>
      </c>
      <c r="W333" s="250" t="str">
        <f>IF(Q333&lt;&gt;"",1000 - SUMIF($D$12:$D332,$D333,W$12:W332),"")</f>
        <v/>
      </c>
      <c r="X333" s="106"/>
      <c r="Y333" s="247"/>
      <c r="Z333" s="247"/>
      <c r="AA333" s="247"/>
      <c r="AB333" s="248" t="str">
        <f>IF(AND(Y333&lt;&gt;"",Z333&lt;&gt;"",X333&lt;&gt;""),ROUND(MIN(IF(OR(X333="OZZ",X333="ZZ"),5000,17300),TRUNC(0.75*(SUMIF($D$12:$D333,$D333,Y$12:Y333)+SUMIF($D$12:$D333,$D333,Z$12:Z333)),2)) - SUMIF($D$12:$D332,$D333,AB$12:AB332),2),"")</f>
        <v/>
      </c>
      <c r="AC333" s="251" t="str">
        <f>IF(AND(Y333&lt;&gt;"",Z333&lt;&gt;"",AA333&lt;&gt;"",X333&lt;&gt;"",AP333&lt;&gt;""),IF(OR(X333="OZZ",X333="ZZ"),ROUND(0-SUMIF($D$12:$D332,$D333,AC$12:AC332),2),IF(AA333=0,0,ROUND(MIN(MIN(17300,TRUNC(0.75*(SUMIF($D$12:$D$2012,$D333,Y$12:Y$2012)+SUMIF($D$12:$D$2012,$D333,Z$12:Z$2012)),2)+SUMIF($D$12:$D333,$D333,AP$12:AP333))-SUMIF($D$12:$D332,$D333,AC$12:AC332)-SUMIF($D$12:$D$2012,$D333,AB$12:AB$2012),AP333),2))),"")</f>
        <v/>
      </c>
      <c r="AD333" s="250" t="str">
        <f>IF(X333&lt;&gt;"",1000 - SUMIF($D$12:$D332,$D333,AD$12:AD332),"")</f>
        <v/>
      </c>
      <c r="AE333" s="252"/>
      <c r="AF333" s="253"/>
      <c r="AG333" s="254"/>
      <c r="AH333" s="255" t="str">
        <f t="shared" si="103"/>
        <v/>
      </c>
      <c r="AI333" s="256"/>
      <c r="AJ333" s="253"/>
      <c r="AK333" s="254"/>
      <c r="AL333" s="255" t="str">
        <f t="shared" si="104"/>
        <v/>
      </c>
      <c r="AM333" s="256"/>
      <c r="AN333" s="253"/>
      <c r="AO333" s="254"/>
      <c r="AP333" s="255" t="str">
        <f t="shared" ref="AP333:AP396" si="105">IF(Y333&lt;&gt;"",ROUND(AM333,2)+ROUND(AN333,2)+ROUND(AO333,2),"")</f>
        <v/>
      </c>
      <c r="AQ333" s="116"/>
      <c r="AR333" s="116"/>
      <c r="AS333" s="117"/>
      <c r="AT333" s="118"/>
      <c r="AU333" s="119" t="str">
        <f>IF(D333&lt;&gt; "", IF(COUNTIF($D$12:$D333,$D333)&gt;1,0,IF(SUM(N333,U333,AB333)&gt;0,IF(AND(X333="",OR(Q333&lt;&gt;"",J333&lt;&gt;"")),IF(Q333&lt;&gt;"",Q333,IF(J333&lt;&gt;"",J333,0)),IF(AND(Q333&lt;&gt;"",J333&lt;&gt;"",Q333=J333),Q333,X333)),0)),"")</f>
        <v/>
      </c>
      <c r="AV333" s="119" t="str">
        <f>IF(D333&lt;&gt;"",IF(COUNTIF($D$12:$D333,$D333)&gt;1,0,IF(SUM(O333,V333,AC333)&gt;0,IF(AND(X333="",OR(Q333&lt;&gt;"",J333&lt;&gt;"")),IF(Q333&lt;&gt;"",Q333,IF(J333&lt;&gt;"",J333,0)),IF(AND(Q333&lt;&gt;"",J333&lt;&gt;"",Q333=J333),Q333,X333)),0)),"")</f>
        <v/>
      </c>
      <c r="AW333" s="119" t="str">
        <f>IF(D333&lt;&gt;"",IF(COUNTIF($D$12:$D333,$D333)&gt;1,0,IF(SUM(P333,W333,AD333)&gt;0,IF(AND(X333="",OR(Q333&lt;&gt;"",J333&lt;&gt;"")),IF(Q333&lt;&gt;"",Q333,IF(J333&lt;&gt;"",J333,0)),IF(AND(Q333&lt;&gt;"",J333&lt;&gt;"",Q333=J333),Q333,X333)),0)),"")</f>
        <v/>
      </c>
      <c r="AX333" s="118" t="str">
        <f t="shared" ref="AX333:AX396" si="106">IF(D333&lt;&gt;"",IF(J333="OZP12",N333,0),"")</f>
        <v/>
      </c>
      <c r="AY333" s="118" t="str">
        <f t="shared" ref="AY333:AY396" si="107">IF(D333&lt;&gt;"",IF(Q333="OZP12",U333,0),"")</f>
        <v/>
      </c>
      <c r="AZ333" s="118" t="str">
        <f t="shared" ref="AZ333:AZ396" si="108">IF(D333&lt;&gt;"",IF(X333="OZP12",AB333,0),"")</f>
        <v/>
      </c>
      <c r="BA333" s="118" t="str">
        <f t="shared" ref="BA333:BA396" si="109">IF(D333&lt;&gt;"",IF(J333="TZP",N333,0),"")</f>
        <v/>
      </c>
      <c r="BB333" s="118" t="str">
        <f t="shared" ref="BB333:BB396" si="110">IF(D333&lt;&gt;"",IF(Q333="TZP",U333,0),"")</f>
        <v/>
      </c>
      <c r="BC333" s="118" t="str">
        <f t="shared" ref="BC333:BC396" si="111">IF(D333&lt;&gt;"",IF(X333="TZP",AB333,0),"")</f>
        <v/>
      </c>
      <c r="BD333" s="118" t="str">
        <f t="shared" ref="BD333:BD396" si="112">IF(D333&lt;&gt;"",IF(J333="OZZ",N333,0),"")</f>
        <v/>
      </c>
      <c r="BE333" s="118" t="str">
        <f t="shared" ref="BE333:BE396" si="113">IF(D333&lt;&gt;"",IF(Q333="OZZ",U333,0),"")</f>
        <v/>
      </c>
      <c r="BF333" s="118" t="str">
        <f t="shared" ref="BF333:BF396" si="114">IF(D333&lt;&gt;"",IF(X333="OZZ",AB333,0),"")</f>
        <v/>
      </c>
      <c r="BG333" s="120"/>
      <c r="BH333" s="120" t="str">
        <f t="shared" ref="BH333:BH396" si="115">IF(D333&lt;&gt;"",IF(ISERROR(FIND("/",D333)), 0, 1),"")</f>
        <v/>
      </c>
      <c r="BI333" s="120" t="str">
        <f t="shared" ref="BI333:BI396" si="116">IF(D333&lt;&gt;"",IF(BH333*1=0,D333,CONCATENATE(MID(D333,1,FIND("/",D333,1)-1),MID(D333,FIND("/",D333,1)+1,LEN(D333)))),"")</f>
        <v/>
      </c>
      <c r="BJ333" s="121"/>
      <c r="BK333" s="120" t="str">
        <f t="shared" ref="BK333:BK396" si="117">IF(D333&lt;&gt;"",IF(J333="OZP12",O333,0),"")</f>
        <v/>
      </c>
      <c r="BL333" s="120" t="str">
        <f t="shared" ref="BL333:BL396" si="118">IF(D333&lt;&gt;"",IF(Q333="OZP12",V333,0),"")</f>
        <v/>
      </c>
      <c r="BM333" s="120" t="str">
        <f t="shared" ref="BM333:BM396" si="119">IF(D333&lt;&gt;"",IF(X333="OZP12",AC333,0),"")</f>
        <v/>
      </c>
      <c r="BN333" s="120" t="str">
        <f t="shared" ref="BN333:BN396" si="120">IF(D333&lt;&gt;"",IF(J333="TZP",O333,0),"")</f>
        <v/>
      </c>
      <c r="BO333" s="120" t="str">
        <f t="shared" ref="BO333:BO396" si="121">IF(D333&lt;&gt;"",IF(Q333="TZP",V333,0),"")</f>
        <v/>
      </c>
      <c r="BP333" s="120" t="str">
        <f t="shared" ref="BP333:BP396" si="122">IF(D333&lt;&gt;"",IF(X333="TZP",AC333,0),"")</f>
        <v/>
      </c>
      <c r="BQ333" s="98"/>
      <c r="BR333" s="98"/>
      <c r="BS333" s="98"/>
      <c r="BT333" s="98"/>
      <c r="BU333" s="98"/>
      <c r="BV333" s="98"/>
      <c r="BW333" s="98"/>
      <c r="BX333" s="98"/>
      <c r="BY333" s="98"/>
      <c r="BZ333" s="98"/>
      <c r="CA333" s="98"/>
      <c r="CB333" s="98"/>
      <c r="CC333" s="98"/>
      <c r="CD333" s="98"/>
      <c r="CE333" s="98"/>
      <c r="CF333" s="98"/>
      <c r="CG333" s="98"/>
      <c r="CH333" s="98"/>
      <c r="CI333" s="98"/>
      <c r="CJ333" s="98"/>
      <c r="CK333" s="98"/>
      <c r="CL333" s="98"/>
      <c r="CM333" s="98"/>
      <c r="CN333" s="98"/>
      <c r="CO333" s="98"/>
      <c r="CP333" s="98"/>
      <c r="CQ333" s="98"/>
      <c r="CR333" s="98"/>
      <c r="CS333" s="98"/>
    </row>
    <row r="334" spans="1:97" s="4" customFormat="1" ht="18.75" customHeight="1" x14ac:dyDescent="0.2">
      <c r="A334" s="3">
        <f t="shared" ref="A334:A397" si="123">A333+1</f>
        <v>322</v>
      </c>
      <c r="B334" s="263"/>
      <c r="C334" s="263"/>
      <c r="D334" s="263"/>
      <c r="E334" s="259"/>
      <c r="F334" s="259"/>
      <c r="G334" s="43"/>
      <c r="H334" s="264"/>
      <c r="I334" s="261"/>
      <c r="J334" s="106"/>
      <c r="K334" s="247"/>
      <c r="L334" s="247"/>
      <c r="M334" s="247"/>
      <c r="N334" s="248" t="str">
        <f>IF(AND(K334&lt;&gt;"",L334&lt;&gt;"",J334&lt;&gt;""),ROUND(MIN(IF(OR(J334="OZZ",J334="ZZ"),5000,17300),TRUNC(0.75*(SUMIF($D$12:$D334,$D334,K$12:K334)+SUMIF($D$12:$D334,$D334,L$12:L334)),2)) - SUMIF($D$12:$D333,$D334,N$12:N333),2),"")</f>
        <v/>
      </c>
      <c r="O334" s="249" t="str">
        <f>IF(AND(K334&lt;&gt;"",L334&lt;&gt;"",M334&lt;&gt;"",J334&lt;&gt;"",AH334&lt;&gt;""),IF(OR(J334="OZZ",J334="ZZ"),ROUND(0-SUMIF($D$12:$D333,$D334,O$12:O333),2),IF(M334=0,0,ROUND(MIN(MIN(17300,TRUNC(0.75*(SUMIF($D$12:$D$2012,$D334,K$12:K$2012)+SUMIF($D$12:$D$2012,$D334,L$12:L$2012)),2)+SUMIF($D$12:$D334,$D334,AH$12:AH334))-SUMIF($D$12:$D333,$D334,O$12:O333)-SUMIF($D$12:$D$2012,$D334,N$12:N$2012),AH334),2))),"")</f>
        <v/>
      </c>
      <c r="P334" s="250" t="str">
        <f>IF(J334&lt;&gt;"",1000 - SUMIF($D$12:$D333,$D334,P$12:P333),"")</f>
        <v/>
      </c>
      <c r="Q334" s="106"/>
      <c r="R334" s="247"/>
      <c r="S334" s="247"/>
      <c r="T334" s="247"/>
      <c r="U334" s="248" t="str">
        <f>IF(AND(R334&lt;&gt;"",S334&lt;&gt;"",Q334&lt;&gt;""),ROUND(MIN(IF(OR(Q334="OZZ",Q334="ZZ"),5000,17300),TRUNC(0.75*(SUMIF($D$12:$D334,$D334,R$12:R334)+SUMIF($D$12:$D334,$D334,S$12:S334)),2)) - SUMIF($D$12:$D333,$D334,U$12:U333),2),"")</f>
        <v/>
      </c>
      <c r="V334" s="248" t="str">
        <f>IF(AND(R334&lt;&gt;"",S334&lt;&gt;"",T334&lt;&gt;"",Q334&lt;&gt;"",AL334&lt;&gt;""),IF(OR(Q334="OZZ",Q334="ZZ"),ROUND(0-SUMIF($D$12:$D333,$D334,V$12:V333),2),IF(T334=0,0,ROUND(MIN(MIN(17300,TRUNC(0.75*(SUMIF($D$12:$D$2012,$D334,R$12:R$2012)+SUMIF($D$12:$D$2012,$D334,S$12:S$2012)),2)+SUMIF($D$12:$D334,$D334,AL$12:AL334))-SUMIF($D$12:$D333,$D334,V$12:V333)-SUMIF($D$12:$D$2012,$D334,U$12:U$2012),AL334),2))),"")</f>
        <v/>
      </c>
      <c r="W334" s="250" t="str">
        <f>IF(Q334&lt;&gt;"",1000 - SUMIF($D$12:$D333,$D334,W$12:W333),"")</f>
        <v/>
      </c>
      <c r="X334" s="106"/>
      <c r="Y334" s="247"/>
      <c r="Z334" s="247"/>
      <c r="AA334" s="247"/>
      <c r="AB334" s="248" t="str">
        <f>IF(AND(Y334&lt;&gt;"",Z334&lt;&gt;"",X334&lt;&gt;""),ROUND(MIN(IF(OR(X334="OZZ",X334="ZZ"),5000,17300),TRUNC(0.75*(SUMIF($D$12:$D334,$D334,Y$12:Y334)+SUMIF($D$12:$D334,$D334,Z$12:Z334)),2)) - SUMIF($D$12:$D333,$D334,AB$12:AB333),2),"")</f>
        <v/>
      </c>
      <c r="AC334" s="251" t="str">
        <f>IF(AND(Y334&lt;&gt;"",Z334&lt;&gt;"",AA334&lt;&gt;"",X334&lt;&gt;"",AP334&lt;&gt;""),IF(OR(X334="OZZ",X334="ZZ"),ROUND(0-SUMIF($D$12:$D333,$D334,AC$12:AC333),2),IF(AA334=0,0,ROUND(MIN(MIN(17300,TRUNC(0.75*(SUMIF($D$12:$D$2012,$D334,Y$12:Y$2012)+SUMIF($D$12:$D$2012,$D334,Z$12:Z$2012)),2)+SUMIF($D$12:$D334,$D334,AP$12:AP334))-SUMIF($D$12:$D333,$D334,AC$12:AC333)-SUMIF($D$12:$D$2012,$D334,AB$12:AB$2012),AP334),2))),"")</f>
        <v/>
      </c>
      <c r="AD334" s="250" t="str">
        <f>IF(X334&lt;&gt;"",1000 - SUMIF($D$12:$D333,$D334,AD$12:AD333),"")</f>
        <v/>
      </c>
      <c r="AE334" s="252"/>
      <c r="AF334" s="253"/>
      <c r="AG334" s="254"/>
      <c r="AH334" s="255" t="str">
        <f t="shared" ref="AH334:AH397" si="124">IF(K334&lt;&gt;"",ROUND(AE334,2)+ROUND(AF334,2)+ROUND(AG334,2),"")</f>
        <v/>
      </c>
      <c r="AI334" s="256"/>
      <c r="AJ334" s="253"/>
      <c r="AK334" s="254"/>
      <c r="AL334" s="255" t="str">
        <f t="shared" ref="AL334:AL397" si="125">IF(R334&lt;&gt;"",ROUND(AI334,2)+ROUND(AJ334,2)+ROUND(AK334,2),"")</f>
        <v/>
      </c>
      <c r="AM334" s="256"/>
      <c r="AN334" s="253"/>
      <c r="AO334" s="254"/>
      <c r="AP334" s="255" t="str">
        <f t="shared" si="105"/>
        <v/>
      </c>
      <c r="AQ334" s="116"/>
      <c r="AR334" s="116"/>
      <c r="AS334" s="117"/>
      <c r="AT334" s="118"/>
      <c r="AU334" s="119" t="str">
        <f>IF(D334&lt;&gt; "", IF(COUNTIF($D$12:$D334,$D334)&gt;1,0,IF(SUM(N334,U334,AB334)&gt;0,IF(AND(X334="",OR(Q334&lt;&gt;"",J334&lt;&gt;"")),IF(Q334&lt;&gt;"",Q334,IF(J334&lt;&gt;"",J334,0)),IF(AND(Q334&lt;&gt;"",J334&lt;&gt;"",Q334=J334),Q334,X334)),0)),"")</f>
        <v/>
      </c>
      <c r="AV334" s="119" t="str">
        <f>IF(D334&lt;&gt;"",IF(COUNTIF($D$12:$D334,$D334)&gt;1,0,IF(SUM(O334,V334,AC334)&gt;0,IF(AND(X334="",OR(Q334&lt;&gt;"",J334&lt;&gt;"")),IF(Q334&lt;&gt;"",Q334,IF(J334&lt;&gt;"",J334,0)),IF(AND(Q334&lt;&gt;"",J334&lt;&gt;"",Q334=J334),Q334,X334)),0)),"")</f>
        <v/>
      </c>
      <c r="AW334" s="119" t="str">
        <f>IF(D334&lt;&gt;"",IF(COUNTIF($D$12:$D334,$D334)&gt;1,0,IF(SUM(P334,W334,AD334)&gt;0,IF(AND(X334="",OR(Q334&lt;&gt;"",J334&lt;&gt;"")),IF(Q334&lt;&gt;"",Q334,IF(J334&lt;&gt;"",J334,0)),IF(AND(Q334&lt;&gt;"",J334&lt;&gt;"",Q334=J334),Q334,X334)),0)),"")</f>
        <v/>
      </c>
      <c r="AX334" s="118" t="str">
        <f t="shared" si="106"/>
        <v/>
      </c>
      <c r="AY334" s="118" t="str">
        <f t="shared" si="107"/>
        <v/>
      </c>
      <c r="AZ334" s="118" t="str">
        <f t="shared" si="108"/>
        <v/>
      </c>
      <c r="BA334" s="118" t="str">
        <f t="shared" si="109"/>
        <v/>
      </c>
      <c r="BB334" s="118" t="str">
        <f t="shared" si="110"/>
        <v/>
      </c>
      <c r="BC334" s="118" t="str">
        <f t="shared" si="111"/>
        <v/>
      </c>
      <c r="BD334" s="118" t="str">
        <f t="shared" si="112"/>
        <v/>
      </c>
      <c r="BE334" s="118" t="str">
        <f t="shared" si="113"/>
        <v/>
      </c>
      <c r="BF334" s="118" t="str">
        <f t="shared" si="114"/>
        <v/>
      </c>
      <c r="BG334" s="120"/>
      <c r="BH334" s="120" t="str">
        <f t="shared" si="115"/>
        <v/>
      </c>
      <c r="BI334" s="120" t="str">
        <f t="shared" si="116"/>
        <v/>
      </c>
      <c r="BJ334" s="121"/>
      <c r="BK334" s="120" t="str">
        <f t="shared" si="117"/>
        <v/>
      </c>
      <c r="BL334" s="120" t="str">
        <f t="shared" si="118"/>
        <v/>
      </c>
      <c r="BM334" s="120" t="str">
        <f t="shared" si="119"/>
        <v/>
      </c>
      <c r="BN334" s="120" t="str">
        <f t="shared" si="120"/>
        <v/>
      </c>
      <c r="BO334" s="120" t="str">
        <f t="shared" si="121"/>
        <v/>
      </c>
      <c r="BP334" s="120" t="str">
        <f t="shared" si="122"/>
        <v/>
      </c>
      <c r="BQ334" s="98"/>
      <c r="BR334" s="98"/>
      <c r="BS334" s="98"/>
      <c r="BT334" s="98"/>
      <c r="BU334" s="98"/>
      <c r="BV334" s="98"/>
      <c r="BW334" s="98"/>
      <c r="BX334" s="98"/>
      <c r="BY334" s="98"/>
      <c r="BZ334" s="98"/>
      <c r="CA334" s="98"/>
      <c r="CB334" s="98"/>
      <c r="CC334" s="98"/>
      <c r="CD334" s="98"/>
      <c r="CE334" s="98"/>
      <c r="CF334" s="98"/>
      <c r="CG334" s="98"/>
      <c r="CH334" s="98"/>
      <c r="CI334" s="98"/>
      <c r="CJ334" s="98"/>
      <c r="CK334" s="98"/>
      <c r="CL334" s="98"/>
      <c r="CM334" s="98"/>
      <c r="CN334" s="98"/>
      <c r="CO334" s="98"/>
      <c r="CP334" s="98"/>
      <c r="CQ334" s="98"/>
      <c r="CR334" s="98"/>
      <c r="CS334" s="98"/>
    </row>
    <row r="335" spans="1:97" s="4" customFormat="1" ht="18.75" customHeight="1" x14ac:dyDescent="0.2">
      <c r="A335" s="3">
        <f t="shared" si="123"/>
        <v>323</v>
      </c>
      <c r="B335" s="263"/>
      <c r="C335" s="263"/>
      <c r="D335" s="263"/>
      <c r="E335" s="259"/>
      <c r="F335" s="259"/>
      <c r="G335" s="43"/>
      <c r="H335" s="264"/>
      <c r="I335" s="261"/>
      <c r="J335" s="106"/>
      <c r="K335" s="247"/>
      <c r="L335" s="247"/>
      <c r="M335" s="247"/>
      <c r="N335" s="248" t="str">
        <f>IF(AND(K335&lt;&gt;"",L335&lt;&gt;"",J335&lt;&gt;""),ROUND(MIN(IF(OR(J335="OZZ",J335="ZZ"),5000,17300),TRUNC(0.75*(SUMIF($D$12:$D335,$D335,K$12:K335)+SUMIF($D$12:$D335,$D335,L$12:L335)),2)) - SUMIF($D$12:$D334,$D335,N$12:N334),2),"")</f>
        <v/>
      </c>
      <c r="O335" s="249" t="str">
        <f>IF(AND(K335&lt;&gt;"",L335&lt;&gt;"",M335&lt;&gt;"",J335&lt;&gt;"",AH335&lt;&gt;""),IF(OR(J335="OZZ",J335="ZZ"),ROUND(0-SUMIF($D$12:$D334,$D335,O$12:O334),2),IF(M335=0,0,ROUND(MIN(MIN(17300,TRUNC(0.75*(SUMIF($D$12:$D$2012,$D335,K$12:K$2012)+SUMIF($D$12:$D$2012,$D335,L$12:L$2012)),2)+SUMIF($D$12:$D335,$D335,AH$12:AH335))-SUMIF($D$12:$D334,$D335,O$12:O334)-SUMIF($D$12:$D$2012,$D335,N$12:N$2012),AH335),2))),"")</f>
        <v/>
      </c>
      <c r="P335" s="250" t="str">
        <f>IF(J335&lt;&gt;"",1000 - SUMIF($D$12:$D334,$D335,P$12:P334),"")</f>
        <v/>
      </c>
      <c r="Q335" s="106"/>
      <c r="R335" s="247"/>
      <c r="S335" s="247"/>
      <c r="T335" s="247"/>
      <c r="U335" s="248" t="str">
        <f>IF(AND(R335&lt;&gt;"",S335&lt;&gt;"",Q335&lt;&gt;""),ROUND(MIN(IF(OR(Q335="OZZ",Q335="ZZ"),5000,17300),TRUNC(0.75*(SUMIF($D$12:$D335,$D335,R$12:R335)+SUMIF($D$12:$D335,$D335,S$12:S335)),2)) - SUMIF($D$12:$D334,$D335,U$12:U334),2),"")</f>
        <v/>
      </c>
      <c r="V335" s="248" t="str">
        <f>IF(AND(R335&lt;&gt;"",S335&lt;&gt;"",T335&lt;&gt;"",Q335&lt;&gt;"",AL335&lt;&gt;""),IF(OR(Q335="OZZ",Q335="ZZ"),ROUND(0-SUMIF($D$12:$D334,$D335,V$12:V334),2),IF(T335=0,0,ROUND(MIN(MIN(17300,TRUNC(0.75*(SUMIF($D$12:$D$2012,$D335,R$12:R$2012)+SUMIF($D$12:$D$2012,$D335,S$12:S$2012)),2)+SUMIF($D$12:$D335,$D335,AL$12:AL335))-SUMIF($D$12:$D334,$D335,V$12:V334)-SUMIF($D$12:$D$2012,$D335,U$12:U$2012),AL335),2))),"")</f>
        <v/>
      </c>
      <c r="W335" s="250" t="str">
        <f>IF(Q335&lt;&gt;"",1000 - SUMIF($D$12:$D334,$D335,W$12:W334),"")</f>
        <v/>
      </c>
      <c r="X335" s="106"/>
      <c r="Y335" s="247"/>
      <c r="Z335" s="247"/>
      <c r="AA335" s="247"/>
      <c r="AB335" s="248" t="str">
        <f>IF(AND(Y335&lt;&gt;"",Z335&lt;&gt;"",X335&lt;&gt;""),ROUND(MIN(IF(OR(X335="OZZ",X335="ZZ"),5000,17300),TRUNC(0.75*(SUMIF($D$12:$D335,$D335,Y$12:Y335)+SUMIF($D$12:$D335,$D335,Z$12:Z335)),2)) - SUMIF($D$12:$D334,$D335,AB$12:AB334),2),"")</f>
        <v/>
      </c>
      <c r="AC335" s="251" t="str">
        <f>IF(AND(Y335&lt;&gt;"",Z335&lt;&gt;"",AA335&lt;&gt;"",X335&lt;&gt;"",AP335&lt;&gt;""),IF(OR(X335="OZZ",X335="ZZ"),ROUND(0-SUMIF($D$12:$D334,$D335,AC$12:AC334),2),IF(AA335=0,0,ROUND(MIN(MIN(17300,TRUNC(0.75*(SUMIF($D$12:$D$2012,$D335,Y$12:Y$2012)+SUMIF($D$12:$D$2012,$D335,Z$12:Z$2012)),2)+SUMIF($D$12:$D335,$D335,AP$12:AP335))-SUMIF($D$12:$D334,$D335,AC$12:AC334)-SUMIF($D$12:$D$2012,$D335,AB$12:AB$2012),AP335),2))),"")</f>
        <v/>
      </c>
      <c r="AD335" s="250" t="str">
        <f>IF(X335&lt;&gt;"",1000 - SUMIF($D$12:$D334,$D335,AD$12:AD334),"")</f>
        <v/>
      </c>
      <c r="AE335" s="252"/>
      <c r="AF335" s="253"/>
      <c r="AG335" s="254"/>
      <c r="AH335" s="255" t="str">
        <f t="shared" si="124"/>
        <v/>
      </c>
      <c r="AI335" s="256"/>
      <c r="AJ335" s="253"/>
      <c r="AK335" s="254"/>
      <c r="AL335" s="255" t="str">
        <f t="shared" si="125"/>
        <v/>
      </c>
      <c r="AM335" s="256"/>
      <c r="AN335" s="253"/>
      <c r="AO335" s="254"/>
      <c r="AP335" s="255" t="str">
        <f t="shared" si="105"/>
        <v/>
      </c>
      <c r="AQ335" s="116"/>
      <c r="AR335" s="116"/>
      <c r="AS335" s="117"/>
      <c r="AT335" s="118"/>
      <c r="AU335" s="119" t="str">
        <f>IF(D335&lt;&gt; "", IF(COUNTIF($D$12:$D335,$D335)&gt;1,0,IF(SUM(N335,U335,AB335)&gt;0,IF(AND(X335="",OR(Q335&lt;&gt;"",J335&lt;&gt;"")),IF(Q335&lt;&gt;"",Q335,IF(J335&lt;&gt;"",J335,0)),IF(AND(Q335&lt;&gt;"",J335&lt;&gt;"",Q335=J335),Q335,X335)),0)),"")</f>
        <v/>
      </c>
      <c r="AV335" s="119" t="str">
        <f>IF(D335&lt;&gt;"",IF(COUNTIF($D$12:$D335,$D335)&gt;1,0,IF(SUM(O335,V335,AC335)&gt;0,IF(AND(X335="",OR(Q335&lt;&gt;"",J335&lt;&gt;"")),IF(Q335&lt;&gt;"",Q335,IF(J335&lt;&gt;"",J335,0)),IF(AND(Q335&lt;&gt;"",J335&lt;&gt;"",Q335=J335),Q335,X335)),0)),"")</f>
        <v/>
      </c>
      <c r="AW335" s="119" t="str">
        <f>IF(D335&lt;&gt;"",IF(COUNTIF($D$12:$D335,$D335)&gt;1,0,IF(SUM(P335,W335,AD335)&gt;0,IF(AND(X335="",OR(Q335&lt;&gt;"",J335&lt;&gt;"")),IF(Q335&lt;&gt;"",Q335,IF(J335&lt;&gt;"",J335,0)),IF(AND(Q335&lt;&gt;"",J335&lt;&gt;"",Q335=J335),Q335,X335)),0)),"")</f>
        <v/>
      </c>
      <c r="AX335" s="118" t="str">
        <f t="shared" si="106"/>
        <v/>
      </c>
      <c r="AY335" s="118" t="str">
        <f t="shared" si="107"/>
        <v/>
      </c>
      <c r="AZ335" s="118" t="str">
        <f t="shared" si="108"/>
        <v/>
      </c>
      <c r="BA335" s="118" t="str">
        <f t="shared" si="109"/>
        <v/>
      </c>
      <c r="BB335" s="118" t="str">
        <f t="shared" si="110"/>
        <v/>
      </c>
      <c r="BC335" s="118" t="str">
        <f t="shared" si="111"/>
        <v/>
      </c>
      <c r="BD335" s="118" t="str">
        <f t="shared" si="112"/>
        <v/>
      </c>
      <c r="BE335" s="118" t="str">
        <f t="shared" si="113"/>
        <v/>
      </c>
      <c r="BF335" s="118" t="str">
        <f t="shared" si="114"/>
        <v/>
      </c>
      <c r="BG335" s="120"/>
      <c r="BH335" s="120" t="str">
        <f t="shared" si="115"/>
        <v/>
      </c>
      <c r="BI335" s="120" t="str">
        <f t="shared" si="116"/>
        <v/>
      </c>
      <c r="BJ335" s="121"/>
      <c r="BK335" s="120" t="str">
        <f t="shared" si="117"/>
        <v/>
      </c>
      <c r="BL335" s="120" t="str">
        <f t="shared" si="118"/>
        <v/>
      </c>
      <c r="BM335" s="120" t="str">
        <f t="shared" si="119"/>
        <v/>
      </c>
      <c r="BN335" s="120" t="str">
        <f t="shared" si="120"/>
        <v/>
      </c>
      <c r="BO335" s="120" t="str">
        <f t="shared" si="121"/>
        <v/>
      </c>
      <c r="BP335" s="120" t="str">
        <f t="shared" si="122"/>
        <v/>
      </c>
      <c r="BQ335" s="98"/>
      <c r="BR335" s="98"/>
      <c r="BS335" s="98"/>
      <c r="BT335" s="98"/>
      <c r="BU335" s="98"/>
      <c r="BV335" s="98"/>
      <c r="BW335" s="98"/>
      <c r="BX335" s="98"/>
      <c r="BY335" s="98"/>
      <c r="BZ335" s="98"/>
      <c r="CA335" s="98"/>
      <c r="CB335" s="98"/>
      <c r="CC335" s="98"/>
      <c r="CD335" s="98"/>
      <c r="CE335" s="98"/>
      <c r="CF335" s="98"/>
      <c r="CG335" s="98"/>
      <c r="CH335" s="98"/>
      <c r="CI335" s="98"/>
      <c r="CJ335" s="98"/>
      <c r="CK335" s="98"/>
      <c r="CL335" s="98"/>
      <c r="CM335" s="98"/>
      <c r="CN335" s="98"/>
      <c r="CO335" s="98"/>
      <c r="CP335" s="98"/>
      <c r="CQ335" s="98"/>
      <c r="CR335" s="98"/>
      <c r="CS335" s="98"/>
    </row>
    <row r="336" spans="1:97" s="4" customFormat="1" ht="18.75" customHeight="1" x14ac:dyDescent="0.2">
      <c r="A336" s="3">
        <f t="shared" si="123"/>
        <v>324</v>
      </c>
      <c r="B336" s="263"/>
      <c r="C336" s="263"/>
      <c r="D336" s="263"/>
      <c r="E336" s="259"/>
      <c r="F336" s="259"/>
      <c r="G336" s="43"/>
      <c r="H336" s="264"/>
      <c r="I336" s="261"/>
      <c r="J336" s="106"/>
      <c r="K336" s="247"/>
      <c r="L336" s="247"/>
      <c r="M336" s="247"/>
      <c r="N336" s="248" t="str">
        <f>IF(AND(K336&lt;&gt;"",L336&lt;&gt;"",J336&lt;&gt;""),ROUND(MIN(IF(OR(J336="OZZ",J336="ZZ"),5000,17300),TRUNC(0.75*(SUMIF($D$12:$D336,$D336,K$12:K336)+SUMIF($D$12:$D336,$D336,L$12:L336)),2)) - SUMIF($D$12:$D335,$D336,N$12:N335),2),"")</f>
        <v/>
      </c>
      <c r="O336" s="249" t="str">
        <f>IF(AND(K336&lt;&gt;"",L336&lt;&gt;"",M336&lt;&gt;"",J336&lt;&gt;"",AH336&lt;&gt;""),IF(OR(J336="OZZ",J336="ZZ"),ROUND(0-SUMIF($D$12:$D335,$D336,O$12:O335),2),IF(M336=0,0,ROUND(MIN(MIN(17300,TRUNC(0.75*(SUMIF($D$12:$D$2012,$D336,K$12:K$2012)+SUMIF($D$12:$D$2012,$D336,L$12:L$2012)),2)+SUMIF($D$12:$D336,$D336,AH$12:AH336))-SUMIF($D$12:$D335,$D336,O$12:O335)-SUMIF($D$12:$D$2012,$D336,N$12:N$2012),AH336),2))),"")</f>
        <v/>
      </c>
      <c r="P336" s="250" t="str">
        <f>IF(J336&lt;&gt;"",1000 - SUMIF($D$12:$D335,$D336,P$12:P335),"")</f>
        <v/>
      </c>
      <c r="Q336" s="106"/>
      <c r="R336" s="247"/>
      <c r="S336" s="247"/>
      <c r="T336" s="247"/>
      <c r="U336" s="248" t="str">
        <f>IF(AND(R336&lt;&gt;"",S336&lt;&gt;"",Q336&lt;&gt;""),ROUND(MIN(IF(OR(Q336="OZZ",Q336="ZZ"),5000,17300),TRUNC(0.75*(SUMIF($D$12:$D336,$D336,R$12:R336)+SUMIF($D$12:$D336,$D336,S$12:S336)),2)) - SUMIF($D$12:$D335,$D336,U$12:U335),2),"")</f>
        <v/>
      </c>
      <c r="V336" s="248" t="str">
        <f>IF(AND(R336&lt;&gt;"",S336&lt;&gt;"",T336&lt;&gt;"",Q336&lt;&gt;"",AL336&lt;&gt;""),IF(OR(Q336="OZZ",Q336="ZZ"),ROUND(0-SUMIF($D$12:$D335,$D336,V$12:V335),2),IF(T336=0,0,ROUND(MIN(MIN(17300,TRUNC(0.75*(SUMIF($D$12:$D$2012,$D336,R$12:R$2012)+SUMIF($D$12:$D$2012,$D336,S$12:S$2012)),2)+SUMIF($D$12:$D336,$D336,AL$12:AL336))-SUMIF($D$12:$D335,$D336,V$12:V335)-SUMIF($D$12:$D$2012,$D336,U$12:U$2012),AL336),2))),"")</f>
        <v/>
      </c>
      <c r="W336" s="250" t="str">
        <f>IF(Q336&lt;&gt;"",1000 - SUMIF($D$12:$D335,$D336,W$12:W335),"")</f>
        <v/>
      </c>
      <c r="X336" s="106"/>
      <c r="Y336" s="247"/>
      <c r="Z336" s="247"/>
      <c r="AA336" s="247"/>
      <c r="AB336" s="248" t="str">
        <f>IF(AND(Y336&lt;&gt;"",Z336&lt;&gt;"",X336&lt;&gt;""),ROUND(MIN(IF(OR(X336="OZZ",X336="ZZ"),5000,17300),TRUNC(0.75*(SUMIF($D$12:$D336,$D336,Y$12:Y336)+SUMIF($D$12:$D336,$D336,Z$12:Z336)),2)) - SUMIF($D$12:$D335,$D336,AB$12:AB335),2),"")</f>
        <v/>
      </c>
      <c r="AC336" s="251" t="str">
        <f>IF(AND(Y336&lt;&gt;"",Z336&lt;&gt;"",AA336&lt;&gt;"",X336&lt;&gt;"",AP336&lt;&gt;""),IF(OR(X336="OZZ",X336="ZZ"),ROUND(0-SUMIF($D$12:$D335,$D336,AC$12:AC335),2),IF(AA336=0,0,ROUND(MIN(MIN(17300,TRUNC(0.75*(SUMIF($D$12:$D$2012,$D336,Y$12:Y$2012)+SUMIF($D$12:$D$2012,$D336,Z$12:Z$2012)),2)+SUMIF($D$12:$D336,$D336,AP$12:AP336))-SUMIF($D$12:$D335,$D336,AC$12:AC335)-SUMIF($D$12:$D$2012,$D336,AB$12:AB$2012),AP336),2))),"")</f>
        <v/>
      </c>
      <c r="AD336" s="250" t="str">
        <f>IF(X336&lt;&gt;"",1000 - SUMIF($D$12:$D335,$D336,AD$12:AD335),"")</f>
        <v/>
      </c>
      <c r="AE336" s="252"/>
      <c r="AF336" s="253"/>
      <c r="AG336" s="254"/>
      <c r="AH336" s="255" t="str">
        <f t="shared" si="124"/>
        <v/>
      </c>
      <c r="AI336" s="256"/>
      <c r="AJ336" s="253"/>
      <c r="AK336" s="254"/>
      <c r="AL336" s="255" t="str">
        <f t="shared" si="125"/>
        <v/>
      </c>
      <c r="AM336" s="256"/>
      <c r="AN336" s="253"/>
      <c r="AO336" s="254"/>
      <c r="AP336" s="255" t="str">
        <f t="shared" si="105"/>
        <v/>
      </c>
      <c r="AQ336" s="116"/>
      <c r="AR336" s="116"/>
      <c r="AS336" s="117"/>
      <c r="AT336" s="118"/>
      <c r="AU336" s="119" t="str">
        <f>IF(D336&lt;&gt; "", IF(COUNTIF($D$12:$D336,$D336)&gt;1,0,IF(SUM(N336,U336,AB336)&gt;0,IF(AND(X336="",OR(Q336&lt;&gt;"",J336&lt;&gt;"")),IF(Q336&lt;&gt;"",Q336,IF(J336&lt;&gt;"",J336,0)),IF(AND(Q336&lt;&gt;"",J336&lt;&gt;"",Q336=J336),Q336,X336)),0)),"")</f>
        <v/>
      </c>
      <c r="AV336" s="119" t="str">
        <f>IF(D336&lt;&gt;"",IF(COUNTIF($D$12:$D336,$D336)&gt;1,0,IF(SUM(O336,V336,AC336)&gt;0,IF(AND(X336="",OR(Q336&lt;&gt;"",J336&lt;&gt;"")),IF(Q336&lt;&gt;"",Q336,IF(J336&lt;&gt;"",J336,0)),IF(AND(Q336&lt;&gt;"",J336&lt;&gt;"",Q336=J336),Q336,X336)),0)),"")</f>
        <v/>
      </c>
      <c r="AW336" s="119" t="str">
        <f>IF(D336&lt;&gt;"",IF(COUNTIF($D$12:$D336,$D336)&gt;1,0,IF(SUM(P336,W336,AD336)&gt;0,IF(AND(X336="",OR(Q336&lt;&gt;"",J336&lt;&gt;"")),IF(Q336&lt;&gt;"",Q336,IF(J336&lt;&gt;"",J336,0)),IF(AND(Q336&lt;&gt;"",J336&lt;&gt;"",Q336=J336),Q336,X336)),0)),"")</f>
        <v/>
      </c>
      <c r="AX336" s="118" t="str">
        <f t="shared" si="106"/>
        <v/>
      </c>
      <c r="AY336" s="118" t="str">
        <f t="shared" si="107"/>
        <v/>
      </c>
      <c r="AZ336" s="118" t="str">
        <f t="shared" si="108"/>
        <v/>
      </c>
      <c r="BA336" s="118" t="str">
        <f t="shared" si="109"/>
        <v/>
      </c>
      <c r="BB336" s="118" t="str">
        <f t="shared" si="110"/>
        <v/>
      </c>
      <c r="BC336" s="118" t="str">
        <f t="shared" si="111"/>
        <v/>
      </c>
      <c r="BD336" s="118" t="str">
        <f t="shared" si="112"/>
        <v/>
      </c>
      <c r="BE336" s="118" t="str">
        <f t="shared" si="113"/>
        <v/>
      </c>
      <c r="BF336" s="118" t="str">
        <f t="shared" si="114"/>
        <v/>
      </c>
      <c r="BG336" s="120"/>
      <c r="BH336" s="120" t="str">
        <f t="shared" si="115"/>
        <v/>
      </c>
      <c r="BI336" s="120" t="str">
        <f t="shared" si="116"/>
        <v/>
      </c>
      <c r="BJ336" s="121"/>
      <c r="BK336" s="120" t="str">
        <f t="shared" si="117"/>
        <v/>
      </c>
      <c r="BL336" s="120" t="str">
        <f t="shared" si="118"/>
        <v/>
      </c>
      <c r="BM336" s="120" t="str">
        <f t="shared" si="119"/>
        <v/>
      </c>
      <c r="BN336" s="120" t="str">
        <f t="shared" si="120"/>
        <v/>
      </c>
      <c r="BO336" s="120" t="str">
        <f t="shared" si="121"/>
        <v/>
      </c>
      <c r="BP336" s="120" t="str">
        <f t="shared" si="122"/>
        <v/>
      </c>
      <c r="BQ336" s="98"/>
      <c r="BR336" s="98"/>
      <c r="BS336" s="98"/>
      <c r="BT336" s="98"/>
      <c r="BU336" s="98"/>
      <c r="BV336" s="98"/>
      <c r="BW336" s="98"/>
      <c r="BX336" s="98"/>
      <c r="BY336" s="98"/>
      <c r="BZ336" s="98"/>
      <c r="CA336" s="98"/>
      <c r="CB336" s="98"/>
      <c r="CC336" s="98"/>
      <c r="CD336" s="98"/>
      <c r="CE336" s="98"/>
      <c r="CF336" s="98"/>
      <c r="CG336" s="98"/>
      <c r="CH336" s="98"/>
      <c r="CI336" s="98"/>
      <c r="CJ336" s="98"/>
      <c r="CK336" s="98"/>
      <c r="CL336" s="98"/>
      <c r="CM336" s="98"/>
      <c r="CN336" s="98"/>
      <c r="CO336" s="98"/>
      <c r="CP336" s="98"/>
      <c r="CQ336" s="98"/>
      <c r="CR336" s="98"/>
      <c r="CS336" s="98"/>
    </row>
    <row r="337" spans="1:97" s="4" customFormat="1" ht="18.75" customHeight="1" x14ac:dyDescent="0.2">
      <c r="A337" s="3">
        <f t="shared" si="123"/>
        <v>325</v>
      </c>
      <c r="B337" s="263"/>
      <c r="C337" s="263"/>
      <c r="D337" s="263"/>
      <c r="E337" s="259"/>
      <c r="F337" s="259"/>
      <c r="G337" s="43"/>
      <c r="H337" s="264"/>
      <c r="I337" s="261"/>
      <c r="J337" s="106"/>
      <c r="K337" s="247"/>
      <c r="L337" s="247"/>
      <c r="M337" s="247"/>
      <c r="N337" s="248" t="str">
        <f>IF(AND(K337&lt;&gt;"",L337&lt;&gt;"",J337&lt;&gt;""),ROUND(MIN(IF(OR(J337="OZZ",J337="ZZ"),5000,17300),TRUNC(0.75*(SUMIF($D$12:$D337,$D337,K$12:K337)+SUMIF($D$12:$D337,$D337,L$12:L337)),2)) - SUMIF($D$12:$D336,$D337,N$12:N336),2),"")</f>
        <v/>
      </c>
      <c r="O337" s="249" t="str">
        <f>IF(AND(K337&lt;&gt;"",L337&lt;&gt;"",M337&lt;&gt;"",J337&lt;&gt;"",AH337&lt;&gt;""),IF(OR(J337="OZZ",J337="ZZ"),ROUND(0-SUMIF($D$12:$D336,$D337,O$12:O336),2),IF(M337=0,0,ROUND(MIN(MIN(17300,TRUNC(0.75*(SUMIF($D$12:$D$2012,$D337,K$12:K$2012)+SUMIF($D$12:$D$2012,$D337,L$12:L$2012)),2)+SUMIF($D$12:$D337,$D337,AH$12:AH337))-SUMIF($D$12:$D336,$D337,O$12:O336)-SUMIF($D$12:$D$2012,$D337,N$12:N$2012),AH337),2))),"")</f>
        <v/>
      </c>
      <c r="P337" s="250" t="str">
        <f>IF(J337&lt;&gt;"",1000 - SUMIF($D$12:$D336,$D337,P$12:P336),"")</f>
        <v/>
      </c>
      <c r="Q337" s="106"/>
      <c r="R337" s="247"/>
      <c r="S337" s="247"/>
      <c r="T337" s="247"/>
      <c r="U337" s="248" t="str">
        <f>IF(AND(R337&lt;&gt;"",S337&lt;&gt;"",Q337&lt;&gt;""),ROUND(MIN(IF(OR(Q337="OZZ",Q337="ZZ"),5000,17300),TRUNC(0.75*(SUMIF($D$12:$D337,$D337,R$12:R337)+SUMIF($D$12:$D337,$D337,S$12:S337)),2)) - SUMIF($D$12:$D336,$D337,U$12:U336),2),"")</f>
        <v/>
      </c>
      <c r="V337" s="248" t="str">
        <f>IF(AND(R337&lt;&gt;"",S337&lt;&gt;"",T337&lt;&gt;"",Q337&lt;&gt;"",AL337&lt;&gt;""),IF(OR(Q337="OZZ",Q337="ZZ"),ROUND(0-SUMIF($D$12:$D336,$D337,V$12:V336),2),IF(T337=0,0,ROUND(MIN(MIN(17300,TRUNC(0.75*(SUMIF($D$12:$D$2012,$D337,R$12:R$2012)+SUMIF($D$12:$D$2012,$D337,S$12:S$2012)),2)+SUMIF($D$12:$D337,$D337,AL$12:AL337))-SUMIF($D$12:$D336,$D337,V$12:V336)-SUMIF($D$12:$D$2012,$D337,U$12:U$2012),AL337),2))),"")</f>
        <v/>
      </c>
      <c r="W337" s="250" t="str">
        <f>IF(Q337&lt;&gt;"",1000 - SUMIF($D$12:$D336,$D337,W$12:W336),"")</f>
        <v/>
      </c>
      <c r="X337" s="106"/>
      <c r="Y337" s="247"/>
      <c r="Z337" s="247"/>
      <c r="AA337" s="247"/>
      <c r="AB337" s="248" t="str">
        <f>IF(AND(Y337&lt;&gt;"",Z337&lt;&gt;"",X337&lt;&gt;""),ROUND(MIN(IF(OR(X337="OZZ",X337="ZZ"),5000,17300),TRUNC(0.75*(SUMIF($D$12:$D337,$D337,Y$12:Y337)+SUMIF($D$12:$D337,$D337,Z$12:Z337)),2)) - SUMIF($D$12:$D336,$D337,AB$12:AB336),2),"")</f>
        <v/>
      </c>
      <c r="AC337" s="251" t="str">
        <f>IF(AND(Y337&lt;&gt;"",Z337&lt;&gt;"",AA337&lt;&gt;"",X337&lt;&gt;"",AP337&lt;&gt;""),IF(OR(X337="OZZ",X337="ZZ"),ROUND(0-SUMIF($D$12:$D336,$D337,AC$12:AC336),2),IF(AA337=0,0,ROUND(MIN(MIN(17300,TRUNC(0.75*(SUMIF($D$12:$D$2012,$D337,Y$12:Y$2012)+SUMIF($D$12:$D$2012,$D337,Z$12:Z$2012)),2)+SUMIF($D$12:$D337,$D337,AP$12:AP337))-SUMIF($D$12:$D336,$D337,AC$12:AC336)-SUMIF($D$12:$D$2012,$D337,AB$12:AB$2012),AP337),2))),"")</f>
        <v/>
      </c>
      <c r="AD337" s="250" t="str">
        <f>IF(X337&lt;&gt;"",1000 - SUMIF($D$12:$D336,$D337,AD$12:AD336),"")</f>
        <v/>
      </c>
      <c r="AE337" s="252"/>
      <c r="AF337" s="253"/>
      <c r="AG337" s="254"/>
      <c r="AH337" s="255" t="str">
        <f t="shared" si="124"/>
        <v/>
      </c>
      <c r="AI337" s="256"/>
      <c r="AJ337" s="253"/>
      <c r="AK337" s="254"/>
      <c r="AL337" s="255" t="str">
        <f t="shared" si="125"/>
        <v/>
      </c>
      <c r="AM337" s="256"/>
      <c r="AN337" s="253"/>
      <c r="AO337" s="254"/>
      <c r="AP337" s="255" t="str">
        <f t="shared" si="105"/>
        <v/>
      </c>
      <c r="AQ337" s="116"/>
      <c r="AR337" s="116"/>
      <c r="AS337" s="117"/>
      <c r="AT337" s="118"/>
      <c r="AU337" s="119" t="str">
        <f>IF(D337&lt;&gt; "", IF(COUNTIF($D$12:$D337,$D337)&gt;1,0,IF(SUM(N337,U337,AB337)&gt;0,IF(AND(X337="",OR(Q337&lt;&gt;"",J337&lt;&gt;"")),IF(Q337&lt;&gt;"",Q337,IF(J337&lt;&gt;"",J337,0)),IF(AND(Q337&lt;&gt;"",J337&lt;&gt;"",Q337=J337),Q337,X337)),0)),"")</f>
        <v/>
      </c>
      <c r="AV337" s="119" t="str">
        <f>IF(D337&lt;&gt;"",IF(COUNTIF($D$12:$D337,$D337)&gt;1,0,IF(SUM(O337,V337,AC337)&gt;0,IF(AND(X337="",OR(Q337&lt;&gt;"",J337&lt;&gt;"")),IF(Q337&lt;&gt;"",Q337,IF(J337&lt;&gt;"",J337,0)),IF(AND(Q337&lt;&gt;"",J337&lt;&gt;"",Q337=J337),Q337,X337)),0)),"")</f>
        <v/>
      </c>
      <c r="AW337" s="119" t="str">
        <f>IF(D337&lt;&gt;"",IF(COUNTIF($D$12:$D337,$D337)&gt;1,0,IF(SUM(P337,W337,AD337)&gt;0,IF(AND(X337="",OR(Q337&lt;&gt;"",J337&lt;&gt;"")),IF(Q337&lt;&gt;"",Q337,IF(J337&lt;&gt;"",J337,0)),IF(AND(Q337&lt;&gt;"",J337&lt;&gt;"",Q337=J337),Q337,X337)),0)),"")</f>
        <v/>
      </c>
      <c r="AX337" s="118" t="str">
        <f t="shared" si="106"/>
        <v/>
      </c>
      <c r="AY337" s="118" t="str">
        <f t="shared" si="107"/>
        <v/>
      </c>
      <c r="AZ337" s="118" t="str">
        <f t="shared" si="108"/>
        <v/>
      </c>
      <c r="BA337" s="118" t="str">
        <f t="shared" si="109"/>
        <v/>
      </c>
      <c r="BB337" s="118" t="str">
        <f t="shared" si="110"/>
        <v/>
      </c>
      <c r="BC337" s="118" t="str">
        <f t="shared" si="111"/>
        <v/>
      </c>
      <c r="BD337" s="118" t="str">
        <f t="shared" si="112"/>
        <v/>
      </c>
      <c r="BE337" s="118" t="str">
        <f t="shared" si="113"/>
        <v/>
      </c>
      <c r="BF337" s="118" t="str">
        <f t="shared" si="114"/>
        <v/>
      </c>
      <c r="BG337" s="120"/>
      <c r="BH337" s="120" t="str">
        <f t="shared" si="115"/>
        <v/>
      </c>
      <c r="BI337" s="120" t="str">
        <f t="shared" si="116"/>
        <v/>
      </c>
      <c r="BJ337" s="121"/>
      <c r="BK337" s="120" t="str">
        <f t="shared" si="117"/>
        <v/>
      </c>
      <c r="BL337" s="120" t="str">
        <f t="shared" si="118"/>
        <v/>
      </c>
      <c r="BM337" s="120" t="str">
        <f t="shared" si="119"/>
        <v/>
      </c>
      <c r="BN337" s="120" t="str">
        <f t="shared" si="120"/>
        <v/>
      </c>
      <c r="BO337" s="120" t="str">
        <f t="shared" si="121"/>
        <v/>
      </c>
      <c r="BP337" s="120" t="str">
        <f t="shared" si="122"/>
        <v/>
      </c>
      <c r="BQ337" s="98"/>
      <c r="BR337" s="98"/>
      <c r="BS337" s="98"/>
      <c r="BT337" s="98"/>
      <c r="BU337" s="9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row>
    <row r="338" spans="1:97" s="4" customFormat="1" ht="18.75" customHeight="1" x14ac:dyDescent="0.2">
      <c r="A338" s="3">
        <f t="shared" si="123"/>
        <v>326</v>
      </c>
      <c r="B338" s="263"/>
      <c r="C338" s="263"/>
      <c r="D338" s="263"/>
      <c r="E338" s="259"/>
      <c r="F338" s="259"/>
      <c r="G338" s="43"/>
      <c r="H338" s="264"/>
      <c r="I338" s="261"/>
      <c r="J338" s="106"/>
      <c r="K338" s="247"/>
      <c r="L338" s="247"/>
      <c r="M338" s="247"/>
      <c r="N338" s="248" t="str">
        <f>IF(AND(K338&lt;&gt;"",L338&lt;&gt;"",J338&lt;&gt;""),ROUND(MIN(IF(OR(J338="OZZ",J338="ZZ"),5000,17300),TRUNC(0.75*(SUMIF($D$12:$D338,$D338,K$12:K338)+SUMIF($D$12:$D338,$D338,L$12:L338)),2)) - SUMIF($D$12:$D337,$D338,N$12:N337),2),"")</f>
        <v/>
      </c>
      <c r="O338" s="249" t="str">
        <f>IF(AND(K338&lt;&gt;"",L338&lt;&gt;"",M338&lt;&gt;"",J338&lt;&gt;"",AH338&lt;&gt;""),IF(OR(J338="OZZ",J338="ZZ"),ROUND(0-SUMIF($D$12:$D337,$D338,O$12:O337),2),IF(M338=0,0,ROUND(MIN(MIN(17300,TRUNC(0.75*(SUMIF($D$12:$D$2012,$D338,K$12:K$2012)+SUMIF($D$12:$D$2012,$D338,L$12:L$2012)),2)+SUMIF($D$12:$D338,$D338,AH$12:AH338))-SUMIF($D$12:$D337,$D338,O$12:O337)-SUMIF($D$12:$D$2012,$D338,N$12:N$2012),AH338),2))),"")</f>
        <v/>
      </c>
      <c r="P338" s="250" t="str">
        <f>IF(J338&lt;&gt;"",1000 - SUMIF($D$12:$D337,$D338,P$12:P337),"")</f>
        <v/>
      </c>
      <c r="Q338" s="106"/>
      <c r="R338" s="247"/>
      <c r="S338" s="247"/>
      <c r="T338" s="247"/>
      <c r="U338" s="248" t="str">
        <f>IF(AND(R338&lt;&gt;"",S338&lt;&gt;"",Q338&lt;&gt;""),ROUND(MIN(IF(OR(Q338="OZZ",Q338="ZZ"),5000,17300),TRUNC(0.75*(SUMIF($D$12:$D338,$D338,R$12:R338)+SUMIF($D$12:$D338,$D338,S$12:S338)),2)) - SUMIF($D$12:$D337,$D338,U$12:U337),2),"")</f>
        <v/>
      </c>
      <c r="V338" s="248" t="str">
        <f>IF(AND(R338&lt;&gt;"",S338&lt;&gt;"",T338&lt;&gt;"",Q338&lt;&gt;"",AL338&lt;&gt;""),IF(OR(Q338="OZZ",Q338="ZZ"),ROUND(0-SUMIF($D$12:$D337,$D338,V$12:V337),2),IF(T338=0,0,ROUND(MIN(MIN(17300,TRUNC(0.75*(SUMIF($D$12:$D$2012,$D338,R$12:R$2012)+SUMIF($D$12:$D$2012,$D338,S$12:S$2012)),2)+SUMIF($D$12:$D338,$D338,AL$12:AL338))-SUMIF($D$12:$D337,$D338,V$12:V337)-SUMIF($D$12:$D$2012,$D338,U$12:U$2012),AL338),2))),"")</f>
        <v/>
      </c>
      <c r="W338" s="250" t="str">
        <f>IF(Q338&lt;&gt;"",1000 - SUMIF($D$12:$D337,$D338,W$12:W337),"")</f>
        <v/>
      </c>
      <c r="X338" s="106"/>
      <c r="Y338" s="247"/>
      <c r="Z338" s="247"/>
      <c r="AA338" s="247"/>
      <c r="AB338" s="248" t="str">
        <f>IF(AND(Y338&lt;&gt;"",Z338&lt;&gt;"",X338&lt;&gt;""),ROUND(MIN(IF(OR(X338="OZZ",X338="ZZ"),5000,17300),TRUNC(0.75*(SUMIF($D$12:$D338,$D338,Y$12:Y338)+SUMIF($D$12:$D338,$D338,Z$12:Z338)),2)) - SUMIF($D$12:$D337,$D338,AB$12:AB337),2),"")</f>
        <v/>
      </c>
      <c r="AC338" s="251" t="str">
        <f>IF(AND(Y338&lt;&gt;"",Z338&lt;&gt;"",AA338&lt;&gt;"",X338&lt;&gt;"",AP338&lt;&gt;""),IF(OR(X338="OZZ",X338="ZZ"),ROUND(0-SUMIF($D$12:$D337,$D338,AC$12:AC337),2),IF(AA338=0,0,ROUND(MIN(MIN(17300,TRUNC(0.75*(SUMIF($D$12:$D$2012,$D338,Y$12:Y$2012)+SUMIF($D$12:$D$2012,$D338,Z$12:Z$2012)),2)+SUMIF($D$12:$D338,$D338,AP$12:AP338))-SUMIF($D$12:$D337,$D338,AC$12:AC337)-SUMIF($D$12:$D$2012,$D338,AB$12:AB$2012),AP338),2))),"")</f>
        <v/>
      </c>
      <c r="AD338" s="250" t="str">
        <f>IF(X338&lt;&gt;"",1000 - SUMIF($D$12:$D337,$D338,AD$12:AD337),"")</f>
        <v/>
      </c>
      <c r="AE338" s="252"/>
      <c r="AF338" s="253"/>
      <c r="AG338" s="254"/>
      <c r="AH338" s="255" t="str">
        <f t="shared" si="124"/>
        <v/>
      </c>
      <c r="AI338" s="256"/>
      <c r="AJ338" s="253"/>
      <c r="AK338" s="254"/>
      <c r="AL338" s="255" t="str">
        <f t="shared" si="125"/>
        <v/>
      </c>
      <c r="AM338" s="256"/>
      <c r="AN338" s="253"/>
      <c r="AO338" s="254"/>
      <c r="AP338" s="255" t="str">
        <f t="shared" si="105"/>
        <v/>
      </c>
      <c r="AQ338" s="116"/>
      <c r="AR338" s="116"/>
      <c r="AS338" s="117"/>
      <c r="AT338" s="118"/>
      <c r="AU338" s="119" t="str">
        <f>IF(D338&lt;&gt; "", IF(COUNTIF($D$12:$D338,$D338)&gt;1,0,IF(SUM(N338,U338,AB338)&gt;0,IF(AND(X338="",OR(Q338&lt;&gt;"",J338&lt;&gt;"")),IF(Q338&lt;&gt;"",Q338,IF(J338&lt;&gt;"",J338,0)),IF(AND(Q338&lt;&gt;"",J338&lt;&gt;"",Q338=J338),Q338,X338)),0)),"")</f>
        <v/>
      </c>
      <c r="AV338" s="119" t="str">
        <f>IF(D338&lt;&gt;"",IF(COUNTIF($D$12:$D338,$D338)&gt;1,0,IF(SUM(O338,V338,AC338)&gt;0,IF(AND(X338="",OR(Q338&lt;&gt;"",J338&lt;&gt;"")),IF(Q338&lt;&gt;"",Q338,IF(J338&lt;&gt;"",J338,0)),IF(AND(Q338&lt;&gt;"",J338&lt;&gt;"",Q338=J338),Q338,X338)),0)),"")</f>
        <v/>
      </c>
      <c r="AW338" s="119" t="str">
        <f>IF(D338&lt;&gt;"",IF(COUNTIF($D$12:$D338,$D338)&gt;1,0,IF(SUM(P338,W338,AD338)&gt;0,IF(AND(X338="",OR(Q338&lt;&gt;"",J338&lt;&gt;"")),IF(Q338&lt;&gt;"",Q338,IF(J338&lt;&gt;"",J338,0)),IF(AND(Q338&lt;&gt;"",J338&lt;&gt;"",Q338=J338),Q338,X338)),0)),"")</f>
        <v/>
      </c>
      <c r="AX338" s="118" t="str">
        <f t="shared" si="106"/>
        <v/>
      </c>
      <c r="AY338" s="118" t="str">
        <f t="shared" si="107"/>
        <v/>
      </c>
      <c r="AZ338" s="118" t="str">
        <f t="shared" si="108"/>
        <v/>
      </c>
      <c r="BA338" s="118" t="str">
        <f t="shared" si="109"/>
        <v/>
      </c>
      <c r="BB338" s="118" t="str">
        <f t="shared" si="110"/>
        <v/>
      </c>
      <c r="BC338" s="118" t="str">
        <f t="shared" si="111"/>
        <v/>
      </c>
      <c r="BD338" s="118" t="str">
        <f t="shared" si="112"/>
        <v/>
      </c>
      <c r="BE338" s="118" t="str">
        <f t="shared" si="113"/>
        <v/>
      </c>
      <c r="BF338" s="118" t="str">
        <f t="shared" si="114"/>
        <v/>
      </c>
      <c r="BG338" s="120"/>
      <c r="BH338" s="120" t="str">
        <f t="shared" si="115"/>
        <v/>
      </c>
      <c r="BI338" s="120" t="str">
        <f t="shared" si="116"/>
        <v/>
      </c>
      <c r="BJ338" s="121"/>
      <c r="BK338" s="120" t="str">
        <f t="shared" si="117"/>
        <v/>
      </c>
      <c r="BL338" s="120" t="str">
        <f t="shared" si="118"/>
        <v/>
      </c>
      <c r="BM338" s="120" t="str">
        <f t="shared" si="119"/>
        <v/>
      </c>
      <c r="BN338" s="120" t="str">
        <f t="shared" si="120"/>
        <v/>
      </c>
      <c r="BO338" s="120" t="str">
        <f t="shared" si="121"/>
        <v/>
      </c>
      <c r="BP338" s="120" t="str">
        <f t="shared" si="122"/>
        <v/>
      </c>
      <c r="BQ338" s="98"/>
      <c r="BR338" s="98"/>
      <c r="BS338" s="98"/>
      <c r="BT338" s="98"/>
      <c r="BU338" s="9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row>
    <row r="339" spans="1:97" s="4" customFormat="1" ht="18.75" customHeight="1" x14ac:dyDescent="0.2">
      <c r="A339" s="3">
        <f t="shared" si="123"/>
        <v>327</v>
      </c>
      <c r="B339" s="263"/>
      <c r="C339" s="263"/>
      <c r="D339" s="263"/>
      <c r="E339" s="259"/>
      <c r="F339" s="259"/>
      <c r="G339" s="43"/>
      <c r="H339" s="264"/>
      <c r="I339" s="261"/>
      <c r="J339" s="106"/>
      <c r="K339" s="247"/>
      <c r="L339" s="247"/>
      <c r="M339" s="247"/>
      <c r="N339" s="248" t="str">
        <f>IF(AND(K339&lt;&gt;"",L339&lt;&gt;"",J339&lt;&gt;""),ROUND(MIN(IF(OR(J339="OZZ",J339="ZZ"),5000,17300),TRUNC(0.75*(SUMIF($D$12:$D339,$D339,K$12:K339)+SUMIF($D$12:$D339,$D339,L$12:L339)),2)) - SUMIF($D$12:$D338,$D339,N$12:N338),2),"")</f>
        <v/>
      </c>
      <c r="O339" s="249" t="str">
        <f>IF(AND(K339&lt;&gt;"",L339&lt;&gt;"",M339&lt;&gt;"",J339&lt;&gt;"",AH339&lt;&gt;""),IF(OR(J339="OZZ",J339="ZZ"),ROUND(0-SUMIF($D$12:$D338,$D339,O$12:O338),2),IF(M339=0,0,ROUND(MIN(MIN(17300,TRUNC(0.75*(SUMIF($D$12:$D$2012,$D339,K$12:K$2012)+SUMIF($D$12:$D$2012,$D339,L$12:L$2012)),2)+SUMIF($D$12:$D339,$D339,AH$12:AH339))-SUMIF($D$12:$D338,$D339,O$12:O338)-SUMIF($D$12:$D$2012,$D339,N$12:N$2012),AH339),2))),"")</f>
        <v/>
      </c>
      <c r="P339" s="250" t="str">
        <f>IF(J339&lt;&gt;"",1000 - SUMIF($D$12:$D338,$D339,P$12:P338),"")</f>
        <v/>
      </c>
      <c r="Q339" s="106"/>
      <c r="R339" s="247"/>
      <c r="S339" s="247"/>
      <c r="T339" s="247"/>
      <c r="U339" s="248" t="str">
        <f>IF(AND(R339&lt;&gt;"",S339&lt;&gt;"",Q339&lt;&gt;""),ROUND(MIN(IF(OR(Q339="OZZ",Q339="ZZ"),5000,17300),TRUNC(0.75*(SUMIF($D$12:$D339,$D339,R$12:R339)+SUMIF($D$12:$D339,$D339,S$12:S339)),2)) - SUMIF($D$12:$D338,$D339,U$12:U338),2),"")</f>
        <v/>
      </c>
      <c r="V339" s="248" t="str">
        <f>IF(AND(R339&lt;&gt;"",S339&lt;&gt;"",T339&lt;&gt;"",Q339&lt;&gt;"",AL339&lt;&gt;""),IF(OR(Q339="OZZ",Q339="ZZ"),ROUND(0-SUMIF($D$12:$D338,$D339,V$12:V338),2),IF(T339=0,0,ROUND(MIN(MIN(17300,TRUNC(0.75*(SUMIF($D$12:$D$2012,$D339,R$12:R$2012)+SUMIF($D$12:$D$2012,$D339,S$12:S$2012)),2)+SUMIF($D$12:$D339,$D339,AL$12:AL339))-SUMIF($D$12:$D338,$D339,V$12:V338)-SUMIF($D$12:$D$2012,$D339,U$12:U$2012),AL339),2))),"")</f>
        <v/>
      </c>
      <c r="W339" s="250" t="str">
        <f>IF(Q339&lt;&gt;"",1000 - SUMIF($D$12:$D338,$D339,W$12:W338),"")</f>
        <v/>
      </c>
      <c r="X339" s="106"/>
      <c r="Y339" s="247"/>
      <c r="Z339" s="247"/>
      <c r="AA339" s="247"/>
      <c r="AB339" s="248" t="str">
        <f>IF(AND(Y339&lt;&gt;"",Z339&lt;&gt;"",X339&lt;&gt;""),ROUND(MIN(IF(OR(X339="OZZ",X339="ZZ"),5000,17300),TRUNC(0.75*(SUMIF($D$12:$D339,$D339,Y$12:Y339)+SUMIF($D$12:$D339,$D339,Z$12:Z339)),2)) - SUMIF($D$12:$D338,$D339,AB$12:AB338),2),"")</f>
        <v/>
      </c>
      <c r="AC339" s="251" t="str">
        <f>IF(AND(Y339&lt;&gt;"",Z339&lt;&gt;"",AA339&lt;&gt;"",X339&lt;&gt;"",AP339&lt;&gt;""),IF(OR(X339="OZZ",X339="ZZ"),ROUND(0-SUMIF($D$12:$D338,$D339,AC$12:AC338),2),IF(AA339=0,0,ROUND(MIN(MIN(17300,TRUNC(0.75*(SUMIF($D$12:$D$2012,$D339,Y$12:Y$2012)+SUMIF($D$12:$D$2012,$D339,Z$12:Z$2012)),2)+SUMIF($D$12:$D339,$D339,AP$12:AP339))-SUMIF($D$12:$D338,$D339,AC$12:AC338)-SUMIF($D$12:$D$2012,$D339,AB$12:AB$2012),AP339),2))),"")</f>
        <v/>
      </c>
      <c r="AD339" s="250" t="str">
        <f>IF(X339&lt;&gt;"",1000 - SUMIF($D$12:$D338,$D339,AD$12:AD338),"")</f>
        <v/>
      </c>
      <c r="AE339" s="252"/>
      <c r="AF339" s="253"/>
      <c r="AG339" s="254"/>
      <c r="AH339" s="255" t="str">
        <f t="shared" si="124"/>
        <v/>
      </c>
      <c r="AI339" s="256"/>
      <c r="AJ339" s="253"/>
      <c r="AK339" s="254"/>
      <c r="AL339" s="255" t="str">
        <f t="shared" si="125"/>
        <v/>
      </c>
      <c r="AM339" s="256"/>
      <c r="AN339" s="253"/>
      <c r="AO339" s="254"/>
      <c r="AP339" s="255" t="str">
        <f t="shared" si="105"/>
        <v/>
      </c>
      <c r="AQ339" s="116"/>
      <c r="AR339" s="116"/>
      <c r="AS339" s="117"/>
      <c r="AT339" s="118"/>
      <c r="AU339" s="119" t="str">
        <f>IF(D339&lt;&gt; "", IF(COUNTIF($D$12:$D339,$D339)&gt;1,0,IF(SUM(N339,U339,AB339)&gt;0,IF(AND(X339="",OR(Q339&lt;&gt;"",J339&lt;&gt;"")),IF(Q339&lt;&gt;"",Q339,IF(J339&lt;&gt;"",J339,0)),IF(AND(Q339&lt;&gt;"",J339&lt;&gt;"",Q339=J339),Q339,X339)),0)),"")</f>
        <v/>
      </c>
      <c r="AV339" s="119" t="str">
        <f>IF(D339&lt;&gt;"",IF(COUNTIF($D$12:$D339,$D339)&gt;1,0,IF(SUM(O339,V339,AC339)&gt;0,IF(AND(X339="",OR(Q339&lt;&gt;"",J339&lt;&gt;"")),IF(Q339&lt;&gt;"",Q339,IF(J339&lt;&gt;"",J339,0)),IF(AND(Q339&lt;&gt;"",J339&lt;&gt;"",Q339=J339),Q339,X339)),0)),"")</f>
        <v/>
      </c>
      <c r="AW339" s="119" t="str">
        <f>IF(D339&lt;&gt;"",IF(COUNTIF($D$12:$D339,$D339)&gt;1,0,IF(SUM(P339,W339,AD339)&gt;0,IF(AND(X339="",OR(Q339&lt;&gt;"",J339&lt;&gt;"")),IF(Q339&lt;&gt;"",Q339,IF(J339&lt;&gt;"",J339,0)),IF(AND(Q339&lt;&gt;"",J339&lt;&gt;"",Q339=J339),Q339,X339)),0)),"")</f>
        <v/>
      </c>
      <c r="AX339" s="118" t="str">
        <f t="shared" si="106"/>
        <v/>
      </c>
      <c r="AY339" s="118" t="str">
        <f t="shared" si="107"/>
        <v/>
      </c>
      <c r="AZ339" s="118" t="str">
        <f t="shared" si="108"/>
        <v/>
      </c>
      <c r="BA339" s="118" t="str">
        <f t="shared" si="109"/>
        <v/>
      </c>
      <c r="BB339" s="118" t="str">
        <f t="shared" si="110"/>
        <v/>
      </c>
      <c r="BC339" s="118" t="str">
        <f t="shared" si="111"/>
        <v/>
      </c>
      <c r="BD339" s="118" t="str">
        <f t="shared" si="112"/>
        <v/>
      </c>
      <c r="BE339" s="118" t="str">
        <f t="shared" si="113"/>
        <v/>
      </c>
      <c r="BF339" s="118" t="str">
        <f t="shared" si="114"/>
        <v/>
      </c>
      <c r="BG339" s="120"/>
      <c r="BH339" s="120" t="str">
        <f t="shared" si="115"/>
        <v/>
      </c>
      <c r="BI339" s="120" t="str">
        <f t="shared" si="116"/>
        <v/>
      </c>
      <c r="BJ339" s="121"/>
      <c r="BK339" s="120" t="str">
        <f t="shared" si="117"/>
        <v/>
      </c>
      <c r="BL339" s="120" t="str">
        <f t="shared" si="118"/>
        <v/>
      </c>
      <c r="BM339" s="120" t="str">
        <f t="shared" si="119"/>
        <v/>
      </c>
      <c r="BN339" s="120" t="str">
        <f t="shared" si="120"/>
        <v/>
      </c>
      <c r="BO339" s="120" t="str">
        <f t="shared" si="121"/>
        <v/>
      </c>
      <c r="BP339" s="120" t="str">
        <f t="shared" si="122"/>
        <v/>
      </c>
      <c r="BQ339" s="98"/>
      <c r="BR339" s="98"/>
      <c r="BS339" s="98"/>
      <c r="BT339" s="98"/>
      <c r="BU339" s="9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row>
    <row r="340" spans="1:97" s="4" customFormat="1" ht="18.75" customHeight="1" x14ac:dyDescent="0.2">
      <c r="A340" s="3">
        <f t="shared" si="123"/>
        <v>328</v>
      </c>
      <c r="B340" s="263"/>
      <c r="C340" s="263"/>
      <c r="D340" s="263"/>
      <c r="E340" s="259"/>
      <c r="F340" s="259"/>
      <c r="G340" s="43"/>
      <c r="H340" s="264"/>
      <c r="I340" s="261"/>
      <c r="J340" s="106"/>
      <c r="K340" s="247"/>
      <c r="L340" s="247"/>
      <c r="M340" s="247"/>
      <c r="N340" s="248" t="str">
        <f>IF(AND(K340&lt;&gt;"",L340&lt;&gt;"",J340&lt;&gt;""),ROUND(MIN(IF(OR(J340="OZZ",J340="ZZ"),5000,17300),TRUNC(0.75*(SUMIF($D$12:$D340,$D340,K$12:K340)+SUMIF($D$12:$D340,$D340,L$12:L340)),2)) - SUMIF($D$12:$D339,$D340,N$12:N339),2),"")</f>
        <v/>
      </c>
      <c r="O340" s="249" t="str">
        <f>IF(AND(K340&lt;&gt;"",L340&lt;&gt;"",M340&lt;&gt;"",J340&lt;&gt;"",AH340&lt;&gt;""),IF(OR(J340="OZZ",J340="ZZ"),ROUND(0-SUMIF($D$12:$D339,$D340,O$12:O339),2),IF(M340=0,0,ROUND(MIN(MIN(17300,TRUNC(0.75*(SUMIF($D$12:$D$2012,$D340,K$12:K$2012)+SUMIF($D$12:$D$2012,$D340,L$12:L$2012)),2)+SUMIF($D$12:$D340,$D340,AH$12:AH340))-SUMIF($D$12:$D339,$D340,O$12:O339)-SUMIF($D$12:$D$2012,$D340,N$12:N$2012),AH340),2))),"")</f>
        <v/>
      </c>
      <c r="P340" s="250" t="str">
        <f>IF(J340&lt;&gt;"",1000 - SUMIF($D$12:$D339,$D340,P$12:P339),"")</f>
        <v/>
      </c>
      <c r="Q340" s="106"/>
      <c r="R340" s="247"/>
      <c r="S340" s="247"/>
      <c r="T340" s="247"/>
      <c r="U340" s="248" t="str">
        <f>IF(AND(R340&lt;&gt;"",S340&lt;&gt;"",Q340&lt;&gt;""),ROUND(MIN(IF(OR(Q340="OZZ",Q340="ZZ"),5000,17300),TRUNC(0.75*(SUMIF($D$12:$D340,$D340,R$12:R340)+SUMIF($D$12:$D340,$D340,S$12:S340)),2)) - SUMIF($D$12:$D339,$D340,U$12:U339),2),"")</f>
        <v/>
      </c>
      <c r="V340" s="248" t="str">
        <f>IF(AND(R340&lt;&gt;"",S340&lt;&gt;"",T340&lt;&gt;"",Q340&lt;&gt;"",AL340&lt;&gt;""),IF(OR(Q340="OZZ",Q340="ZZ"),ROUND(0-SUMIF($D$12:$D339,$D340,V$12:V339),2),IF(T340=0,0,ROUND(MIN(MIN(17300,TRUNC(0.75*(SUMIF($D$12:$D$2012,$D340,R$12:R$2012)+SUMIF($D$12:$D$2012,$D340,S$12:S$2012)),2)+SUMIF($D$12:$D340,$D340,AL$12:AL340))-SUMIF($D$12:$D339,$D340,V$12:V339)-SUMIF($D$12:$D$2012,$D340,U$12:U$2012),AL340),2))),"")</f>
        <v/>
      </c>
      <c r="W340" s="250" t="str">
        <f>IF(Q340&lt;&gt;"",1000 - SUMIF($D$12:$D339,$D340,W$12:W339),"")</f>
        <v/>
      </c>
      <c r="X340" s="106"/>
      <c r="Y340" s="247"/>
      <c r="Z340" s="247"/>
      <c r="AA340" s="247"/>
      <c r="AB340" s="248" t="str">
        <f>IF(AND(Y340&lt;&gt;"",Z340&lt;&gt;"",X340&lt;&gt;""),ROUND(MIN(IF(OR(X340="OZZ",X340="ZZ"),5000,17300),TRUNC(0.75*(SUMIF($D$12:$D340,$D340,Y$12:Y340)+SUMIF($D$12:$D340,$D340,Z$12:Z340)),2)) - SUMIF($D$12:$D339,$D340,AB$12:AB339),2),"")</f>
        <v/>
      </c>
      <c r="AC340" s="251" t="str">
        <f>IF(AND(Y340&lt;&gt;"",Z340&lt;&gt;"",AA340&lt;&gt;"",X340&lt;&gt;"",AP340&lt;&gt;""),IF(OR(X340="OZZ",X340="ZZ"),ROUND(0-SUMIF($D$12:$D339,$D340,AC$12:AC339),2),IF(AA340=0,0,ROUND(MIN(MIN(17300,TRUNC(0.75*(SUMIF($D$12:$D$2012,$D340,Y$12:Y$2012)+SUMIF($D$12:$D$2012,$D340,Z$12:Z$2012)),2)+SUMIF($D$12:$D340,$D340,AP$12:AP340))-SUMIF($D$12:$D339,$D340,AC$12:AC339)-SUMIF($D$12:$D$2012,$D340,AB$12:AB$2012),AP340),2))),"")</f>
        <v/>
      </c>
      <c r="AD340" s="250" t="str">
        <f>IF(X340&lt;&gt;"",1000 - SUMIF($D$12:$D339,$D340,AD$12:AD339),"")</f>
        <v/>
      </c>
      <c r="AE340" s="252"/>
      <c r="AF340" s="253"/>
      <c r="AG340" s="254"/>
      <c r="AH340" s="255" t="str">
        <f t="shared" si="124"/>
        <v/>
      </c>
      <c r="AI340" s="256"/>
      <c r="AJ340" s="253"/>
      <c r="AK340" s="254"/>
      <c r="AL340" s="255" t="str">
        <f t="shared" si="125"/>
        <v/>
      </c>
      <c r="AM340" s="256"/>
      <c r="AN340" s="253"/>
      <c r="AO340" s="254"/>
      <c r="AP340" s="255" t="str">
        <f t="shared" si="105"/>
        <v/>
      </c>
      <c r="AQ340" s="116"/>
      <c r="AR340" s="116"/>
      <c r="AS340" s="117"/>
      <c r="AT340" s="118"/>
      <c r="AU340" s="119" t="str">
        <f>IF(D340&lt;&gt; "", IF(COUNTIF($D$12:$D340,$D340)&gt;1,0,IF(SUM(N340,U340,AB340)&gt;0,IF(AND(X340="",OR(Q340&lt;&gt;"",J340&lt;&gt;"")),IF(Q340&lt;&gt;"",Q340,IF(J340&lt;&gt;"",J340,0)),IF(AND(Q340&lt;&gt;"",J340&lt;&gt;"",Q340=J340),Q340,X340)),0)),"")</f>
        <v/>
      </c>
      <c r="AV340" s="119" t="str">
        <f>IF(D340&lt;&gt;"",IF(COUNTIF($D$12:$D340,$D340)&gt;1,0,IF(SUM(O340,V340,AC340)&gt;0,IF(AND(X340="",OR(Q340&lt;&gt;"",J340&lt;&gt;"")),IF(Q340&lt;&gt;"",Q340,IF(J340&lt;&gt;"",J340,0)),IF(AND(Q340&lt;&gt;"",J340&lt;&gt;"",Q340=J340),Q340,X340)),0)),"")</f>
        <v/>
      </c>
      <c r="AW340" s="119" t="str">
        <f>IF(D340&lt;&gt;"",IF(COUNTIF($D$12:$D340,$D340)&gt;1,0,IF(SUM(P340,W340,AD340)&gt;0,IF(AND(X340="",OR(Q340&lt;&gt;"",J340&lt;&gt;"")),IF(Q340&lt;&gt;"",Q340,IF(J340&lt;&gt;"",J340,0)),IF(AND(Q340&lt;&gt;"",J340&lt;&gt;"",Q340=J340),Q340,X340)),0)),"")</f>
        <v/>
      </c>
      <c r="AX340" s="118" t="str">
        <f t="shared" si="106"/>
        <v/>
      </c>
      <c r="AY340" s="118" t="str">
        <f t="shared" si="107"/>
        <v/>
      </c>
      <c r="AZ340" s="118" t="str">
        <f t="shared" si="108"/>
        <v/>
      </c>
      <c r="BA340" s="118" t="str">
        <f t="shared" si="109"/>
        <v/>
      </c>
      <c r="BB340" s="118" t="str">
        <f t="shared" si="110"/>
        <v/>
      </c>
      <c r="BC340" s="118" t="str">
        <f t="shared" si="111"/>
        <v/>
      </c>
      <c r="BD340" s="118" t="str">
        <f t="shared" si="112"/>
        <v/>
      </c>
      <c r="BE340" s="118" t="str">
        <f t="shared" si="113"/>
        <v/>
      </c>
      <c r="BF340" s="118" t="str">
        <f t="shared" si="114"/>
        <v/>
      </c>
      <c r="BG340" s="120"/>
      <c r="BH340" s="120" t="str">
        <f t="shared" si="115"/>
        <v/>
      </c>
      <c r="BI340" s="120" t="str">
        <f t="shared" si="116"/>
        <v/>
      </c>
      <c r="BJ340" s="121"/>
      <c r="BK340" s="120" t="str">
        <f t="shared" si="117"/>
        <v/>
      </c>
      <c r="BL340" s="120" t="str">
        <f t="shared" si="118"/>
        <v/>
      </c>
      <c r="BM340" s="120" t="str">
        <f t="shared" si="119"/>
        <v/>
      </c>
      <c r="BN340" s="120" t="str">
        <f t="shared" si="120"/>
        <v/>
      </c>
      <c r="BO340" s="120" t="str">
        <f t="shared" si="121"/>
        <v/>
      </c>
      <c r="BP340" s="120" t="str">
        <f t="shared" si="122"/>
        <v/>
      </c>
      <c r="BQ340" s="98"/>
      <c r="BR340" s="98"/>
      <c r="BS340" s="98"/>
      <c r="BT340" s="98"/>
      <c r="BU340" s="9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row>
    <row r="341" spans="1:97" s="4" customFormat="1" ht="18.75" customHeight="1" x14ac:dyDescent="0.2">
      <c r="A341" s="3">
        <f t="shared" si="123"/>
        <v>329</v>
      </c>
      <c r="B341" s="263"/>
      <c r="C341" s="263"/>
      <c r="D341" s="263"/>
      <c r="E341" s="259"/>
      <c r="F341" s="259"/>
      <c r="G341" s="43"/>
      <c r="H341" s="264"/>
      <c r="I341" s="261"/>
      <c r="J341" s="106"/>
      <c r="K341" s="247"/>
      <c r="L341" s="247"/>
      <c r="M341" s="247"/>
      <c r="N341" s="248" t="str">
        <f>IF(AND(K341&lt;&gt;"",L341&lt;&gt;"",J341&lt;&gt;""),ROUND(MIN(IF(OR(J341="OZZ",J341="ZZ"),5000,17300),TRUNC(0.75*(SUMIF($D$12:$D341,$D341,K$12:K341)+SUMIF($D$12:$D341,$D341,L$12:L341)),2)) - SUMIF($D$12:$D340,$D341,N$12:N340),2),"")</f>
        <v/>
      </c>
      <c r="O341" s="249" t="str">
        <f>IF(AND(K341&lt;&gt;"",L341&lt;&gt;"",M341&lt;&gt;"",J341&lt;&gt;"",AH341&lt;&gt;""),IF(OR(J341="OZZ",J341="ZZ"),ROUND(0-SUMIF($D$12:$D340,$D341,O$12:O340),2),IF(M341=0,0,ROUND(MIN(MIN(17300,TRUNC(0.75*(SUMIF($D$12:$D$2012,$D341,K$12:K$2012)+SUMIF($D$12:$D$2012,$D341,L$12:L$2012)),2)+SUMIF($D$12:$D341,$D341,AH$12:AH341))-SUMIF($D$12:$D340,$D341,O$12:O340)-SUMIF($D$12:$D$2012,$D341,N$12:N$2012),AH341),2))),"")</f>
        <v/>
      </c>
      <c r="P341" s="250" t="str">
        <f>IF(J341&lt;&gt;"",1000 - SUMIF($D$12:$D340,$D341,P$12:P340),"")</f>
        <v/>
      </c>
      <c r="Q341" s="106"/>
      <c r="R341" s="247"/>
      <c r="S341" s="247"/>
      <c r="T341" s="247"/>
      <c r="U341" s="248" t="str">
        <f>IF(AND(R341&lt;&gt;"",S341&lt;&gt;"",Q341&lt;&gt;""),ROUND(MIN(IF(OR(Q341="OZZ",Q341="ZZ"),5000,17300),TRUNC(0.75*(SUMIF($D$12:$D341,$D341,R$12:R341)+SUMIF($D$12:$D341,$D341,S$12:S341)),2)) - SUMIF($D$12:$D340,$D341,U$12:U340),2),"")</f>
        <v/>
      </c>
      <c r="V341" s="248" t="str">
        <f>IF(AND(R341&lt;&gt;"",S341&lt;&gt;"",T341&lt;&gt;"",Q341&lt;&gt;"",AL341&lt;&gt;""),IF(OR(Q341="OZZ",Q341="ZZ"),ROUND(0-SUMIF($D$12:$D340,$D341,V$12:V340),2),IF(T341=0,0,ROUND(MIN(MIN(17300,TRUNC(0.75*(SUMIF($D$12:$D$2012,$D341,R$12:R$2012)+SUMIF($D$12:$D$2012,$D341,S$12:S$2012)),2)+SUMIF($D$12:$D341,$D341,AL$12:AL341))-SUMIF($D$12:$D340,$D341,V$12:V340)-SUMIF($D$12:$D$2012,$D341,U$12:U$2012),AL341),2))),"")</f>
        <v/>
      </c>
      <c r="W341" s="250" t="str">
        <f>IF(Q341&lt;&gt;"",1000 - SUMIF($D$12:$D340,$D341,W$12:W340),"")</f>
        <v/>
      </c>
      <c r="X341" s="106"/>
      <c r="Y341" s="247"/>
      <c r="Z341" s="247"/>
      <c r="AA341" s="247"/>
      <c r="AB341" s="248" t="str">
        <f>IF(AND(Y341&lt;&gt;"",Z341&lt;&gt;"",X341&lt;&gt;""),ROUND(MIN(IF(OR(X341="OZZ",X341="ZZ"),5000,17300),TRUNC(0.75*(SUMIF($D$12:$D341,$D341,Y$12:Y341)+SUMIF($D$12:$D341,$D341,Z$12:Z341)),2)) - SUMIF($D$12:$D340,$D341,AB$12:AB340),2),"")</f>
        <v/>
      </c>
      <c r="AC341" s="251" t="str">
        <f>IF(AND(Y341&lt;&gt;"",Z341&lt;&gt;"",AA341&lt;&gt;"",X341&lt;&gt;"",AP341&lt;&gt;""),IF(OR(X341="OZZ",X341="ZZ"),ROUND(0-SUMIF($D$12:$D340,$D341,AC$12:AC340),2),IF(AA341=0,0,ROUND(MIN(MIN(17300,TRUNC(0.75*(SUMIF($D$12:$D$2012,$D341,Y$12:Y$2012)+SUMIF($D$12:$D$2012,$D341,Z$12:Z$2012)),2)+SUMIF($D$12:$D341,$D341,AP$12:AP341))-SUMIF($D$12:$D340,$D341,AC$12:AC340)-SUMIF($D$12:$D$2012,$D341,AB$12:AB$2012),AP341),2))),"")</f>
        <v/>
      </c>
      <c r="AD341" s="250" t="str">
        <f>IF(X341&lt;&gt;"",1000 - SUMIF($D$12:$D340,$D341,AD$12:AD340),"")</f>
        <v/>
      </c>
      <c r="AE341" s="252"/>
      <c r="AF341" s="253"/>
      <c r="AG341" s="254"/>
      <c r="AH341" s="255" t="str">
        <f t="shared" si="124"/>
        <v/>
      </c>
      <c r="AI341" s="256"/>
      <c r="AJ341" s="253"/>
      <c r="AK341" s="254"/>
      <c r="AL341" s="255" t="str">
        <f t="shared" si="125"/>
        <v/>
      </c>
      <c r="AM341" s="256"/>
      <c r="AN341" s="253"/>
      <c r="AO341" s="254"/>
      <c r="AP341" s="255" t="str">
        <f t="shared" si="105"/>
        <v/>
      </c>
      <c r="AQ341" s="116"/>
      <c r="AR341" s="116"/>
      <c r="AS341" s="117"/>
      <c r="AT341" s="118"/>
      <c r="AU341" s="119" t="str">
        <f>IF(D341&lt;&gt; "", IF(COUNTIF($D$12:$D341,$D341)&gt;1,0,IF(SUM(N341,U341,AB341)&gt;0,IF(AND(X341="",OR(Q341&lt;&gt;"",J341&lt;&gt;"")),IF(Q341&lt;&gt;"",Q341,IF(J341&lt;&gt;"",J341,0)),IF(AND(Q341&lt;&gt;"",J341&lt;&gt;"",Q341=J341),Q341,X341)),0)),"")</f>
        <v/>
      </c>
      <c r="AV341" s="119" t="str">
        <f>IF(D341&lt;&gt;"",IF(COUNTIF($D$12:$D341,$D341)&gt;1,0,IF(SUM(O341,V341,AC341)&gt;0,IF(AND(X341="",OR(Q341&lt;&gt;"",J341&lt;&gt;"")),IF(Q341&lt;&gt;"",Q341,IF(J341&lt;&gt;"",J341,0)),IF(AND(Q341&lt;&gt;"",J341&lt;&gt;"",Q341=J341),Q341,X341)),0)),"")</f>
        <v/>
      </c>
      <c r="AW341" s="119" t="str">
        <f>IF(D341&lt;&gt;"",IF(COUNTIF($D$12:$D341,$D341)&gt;1,0,IF(SUM(P341,W341,AD341)&gt;0,IF(AND(X341="",OR(Q341&lt;&gt;"",J341&lt;&gt;"")),IF(Q341&lt;&gt;"",Q341,IF(J341&lt;&gt;"",J341,0)),IF(AND(Q341&lt;&gt;"",J341&lt;&gt;"",Q341=J341),Q341,X341)),0)),"")</f>
        <v/>
      </c>
      <c r="AX341" s="118" t="str">
        <f t="shared" si="106"/>
        <v/>
      </c>
      <c r="AY341" s="118" t="str">
        <f t="shared" si="107"/>
        <v/>
      </c>
      <c r="AZ341" s="118" t="str">
        <f t="shared" si="108"/>
        <v/>
      </c>
      <c r="BA341" s="118" t="str">
        <f t="shared" si="109"/>
        <v/>
      </c>
      <c r="BB341" s="118" t="str">
        <f t="shared" si="110"/>
        <v/>
      </c>
      <c r="BC341" s="118" t="str">
        <f t="shared" si="111"/>
        <v/>
      </c>
      <c r="BD341" s="118" t="str">
        <f t="shared" si="112"/>
        <v/>
      </c>
      <c r="BE341" s="118" t="str">
        <f t="shared" si="113"/>
        <v/>
      </c>
      <c r="BF341" s="118" t="str">
        <f t="shared" si="114"/>
        <v/>
      </c>
      <c r="BG341" s="120"/>
      <c r="BH341" s="120" t="str">
        <f t="shared" si="115"/>
        <v/>
      </c>
      <c r="BI341" s="120" t="str">
        <f t="shared" si="116"/>
        <v/>
      </c>
      <c r="BJ341" s="121"/>
      <c r="BK341" s="120" t="str">
        <f t="shared" si="117"/>
        <v/>
      </c>
      <c r="BL341" s="120" t="str">
        <f t="shared" si="118"/>
        <v/>
      </c>
      <c r="BM341" s="120" t="str">
        <f t="shared" si="119"/>
        <v/>
      </c>
      <c r="BN341" s="120" t="str">
        <f t="shared" si="120"/>
        <v/>
      </c>
      <c r="BO341" s="120" t="str">
        <f t="shared" si="121"/>
        <v/>
      </c>
      <c r="BP341" s="120" t="str">
        <f t="shared" si="122"/>
        <v/>
      </c>
      <c r="BQ341" s="98"/>
      <c r="BR341" s="98"/>
      <c r="BS341" s="98"/>
      <c r="BT341" s="98"/>
      <c r="BU341" s="9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row>
    <row r="342" spans="1:97" s="4" customFormat="1" ht="18.75" customHeight="1" x14ac:dyDescent="0.2">
      <c r="A342" s="3">
        <f t="shared" si="123"/>
        <v>330</v>
      </c>
      <c r="B342" s="263"/>
      <c r="C342" s="263"/>
      <c r="D342" s="263"/>
      <c r="E342" s="259"/>
      <c r="F342" s="259"/>
      <c r="G342" s="43"/>
      <c r="H342" s="264"/>
      <c r="I342" s="261"/>
      <c r="J342" s="106"/>
      <c r="K342" s="247"/>
      <c r="L342" s="247"/>
      <c r="M342" s="247"/>
      <c r="N342" s="248" t="str">
        <f>IF(AND(K342&lt;&gt;"",L342&lt;&gt;"",J342&lt;&gt;""),ROUND(MIN(IF(OR(J342="OZZ",J342="ZZ"),5000,17300),TRUNC(0.75*(SUMIF($D$12:$D342,$D342,K$12:K342)+SUMIF($D$12:$D342,$D342,L$12:L342)),2)) - SUMIF($D$12:$D341,$D342,N$12:N341),2),"")</f>
        <v/>
      </c>
      <c r="O342" s="249" t="str">
        <f>IF(AND(K342&lt;&gt;"",L342&lt;&gt;"",M342&lt;&gt;"",J342&lt;&gt;"",AH342&lt;&gt;""),IF(OR(J342="OZZ",J342="ZZ"),ROUND(0-SUMIF($D$12:$D341,$D342,O$12:O341),2),IF(M342=0,0,ROUND(MIN(MIN(17300,TRUNC(0.75*(SUMIF($D$12:$D$2012,$D342,K$12:K$2012)+SUMIF($D$12:$D$2012,$D342,L$12:L$2012)),2)+SUMIF($D$12:$D342,$D342,AH$12:AH342))-SUMIF($D$12:$D341,$D342,O$12:O341)-SUMIF($D$12:$D$2012,$D342,N$12:N$2012),AH342),2))),"")</f>
        <v/>
      </c>
      <c r="P342" s="250" t="str">
        <f>IF(J342&lt;&gt;"",1000 - SUMIF($D$12:$D341,$D342,P$12:P341),"")</f>
        <v/>
      </c>
      <c r="Q342" s="106"/>
      <c r="R342" s="247"/>
      <c r="S342" s="247"/>
      <c r="T342" s="247"/>
      <c r="U342" s="248" t="str">
        <f>IF(AND(R342&lt;&gt;"",S342&lt;&gt;"",Q342&lt;&gt;""),ROUND(MIN(IF(OR(Q342="OZZ",Q342="ZZ"),5000,17300),TRUNC(0.75*(SUMIF($D$12:$D342,$D342,R$12:R342)+SUMIF($D$12:$D342,$D342,S$12:S342)),2)) - SUMIF($D$12:$D341,$D342,U$12:U341),2),"")</f>
        <v/>
      </c>
      <c r="V342" s="248" t="str">
        <f>IF(AND(R342&lt;&gt;"",S342&lt;&gt;"",T342&lt;&gt;"",Q342&lt;&gt;"",AL342&lt;&gt;""),IF(OR(Q342="OZZ",Q342="ZZ"),ROUND(0-SUMIF($D$12:$D341,$D342,V$12:V341),2),IF(T342=0,0,ROUND(MIN(MIN(17300,TRUNC(0.75*(SUMIF($D$12:$D$2012,$D342,R$12:R$2012)+SUMIF($D$12:$D$2012,$D342,S$12:S$2012)),2)+SUMIF($D$12:$D342,$D342,AL$12:AL342))-SUMIF($D$12:$D341,$D342,V$12:V341)-SUMIF($D$12:$D$2012,$D342,U$12:U$2012),AL342),2))),"")</f>
        <v/>
      </c>
      <c r="W342" s="250" t="str">
        <f>IF(Q342&lt;&gt;"",1000 - SUMIF($D$12:$D341,$D342,W$12:W341),"")</f>
        <v/>
      </c>
      <c r="X342" s="106"/>
      <c r="Y342" s="247"/>
      <c r="Z342" s="247"/>
      <c r="AA342" s="247"/>
      <c r="AB342" s="248" t="str">
        <f>IF(AND(Y342&lt;&gt;"",Z342&lt;&gt;"",X342&lt;&gt;""),ROUND(MIN(IF(OR(X342="OZZ",X342="ZZ"),5000,17300),TRUNC(0.75*(SUMIF($D$12:$D342,$D342,Y$12:Y342)+SUMIF($D$12:$D342,$D342,Z$12:Z342)),2)) - SUMIF($D$12:$D341,$D342,AB$12:AB341),2),"")</f>
        <v/>
      </c>
      <c r="AC342" s="251" t="str">
        <f>IF(AND(Y342&lt;&gt;"",Z342&lt;&gt;"",AA342&lt;&gt;"",X342&lt;&gt;"",AP342&lt;&gt;""),IF(OR(X342="OZZ",X342="ZZ"),ROUND(0-SUMIF($D$12:$D341,$D342,AC$12:AC341),2),IF(AA342=0,0,ROUND(MIN(MIN(17300,TRUNC(0.75*(SUMIF($D$12:$D$2012,$D342,Y$12:Y$2012)+SUMIF($D$12:$D$2012,$D342,Z$12:Z$2012)),2)+SUMIF($D$12:$D342,$D342,AP$12:AP342))-SUMIF($D$12:$D341,$D342,AC$12:AC341)-SUMIF($D$12:$D$2012,$D342,AB$12:AB$2012),AP342),2))),"")</f>
        <v/>
      </c>
      <c r="AD342" s="250" t="str">
        <f>IF(X342&lt;&gt;"",1000 - SUMIF($D$12:$D341,$D342,AD$12:AD341),"")</f>
        <v/>
      </c>
      <c r="AE342" s="252"/>
      <c r="AF342" s="253"/>
      <c r="AG342" s="254"/>
      <c r="AH342" s="255" t="str">
        <f t="shared" si="124"/>
        <v/>
      </c>
      <c r="AI342" s="256"/>
      <c r="AJ342" s="253"/>
      <c r="AK342" s="254"/>
      <c r="AL342" s="255" t="str">
        <f t="shared" si="125"/>
        <v/>
      </c>
      <c r="AM342" s="256"/>
      <c r="AN342" s="253"/>
      <c r="AO342" s="254"/>
      <c r="AP342" s="255" t="str">
        <f t="shared" si="105"/>
        <v/>
      </c>
      <c r="AQ342" s="116"/>
      <c r="AR342" s="116"/>
      <c r="AS342" s="117"/>
      <c r="AT342" s="118"/>
      <c r="AU342" s="119" t="str">
        <f>IF(D342&lt;&gt; "", IF(COUNTIF($D$12:$D342,$D342)&gt;1,0,IF(SUM(N342,U342,AB342)&gt;0,IF(AND(X342="",OR(Q342&lt;&gt;"",J342&lt;&gt;"")),IF(Q342&lt;&gt;"",Q342,IF(J342&lt;&gt;"",J342,0)),IF(AND(Q342&lt;&gt;"",J342&lt;&gt;"",Q342=J342),Q342,X342)),0)),"")</f>
        <v/>
      </c>
      <c r="AV342" s="119" t="str">
        <f>IF(D342&lt;&gt;"",IF(COUNTIF($D$12:$D342,$D342)&gt;1,0,IF(SUM(O342,V342,AC342)&gt;0,IF(AND(X342="",OR(Q342&lt;&gt;"",J342&lt;&gt;"")),IF(Q342&lt;&gt;"",Q342,IF(J342&lt;&gt;"",J342,0)),IF(AND(Q342&lt;&gt;"",J342&lt;&gt;"",Q342=J342),Q342,X342)),0)),"")</f>
        <v/>
      </c>
      <c r="AW342" s="119" t="str">
        <f>IF(D342&lt;&gt;"",IF(COUNTIF($D$12:$D342,$D342)&gt;1,0,IF(SUM(P342,W342,AD342)&gt;0,IF(AND(X342="",OR(Q342&lt;&gt;"",J342&lt;&gt;"")),IF(Q342&lt;&gt;"",Q342,IF(J342&lt;&gt;"",J342,0)),IF(AND(Q342&lt;&gt;"",J342&lt;&gt;"",Q342=J342),Q342,X342)),0)),"")</f>
        <v/>
      </c>
      <c r="AX342" s="118" t="str">
        <f t="shared" si="106"/>
        <v/>
      </c>
      <c r="AY342" s="118" t="str">
        <f t="shared" si="107"/>
        <v/>
      </c>
      <c r="AZ342" s="118" t="str">
        <f t="shared" si="108"/>
        <v/>
      </c>
      <c r="BA342" s="118" t="str">
        <f t="shared" si="109"/>
        <v/>
      </c>
      <c r="BB342" s="118" t="str">
        <f t="shared" si="110"/>
        <v/>
      </c>
      <c r="BC342" s="118" t="str">
        <f t="shared" si="111"/>
        <v/>
      </c>
      <c r="BD342" s="118" t="str">
        <f t="shared" si="112"/>
        <v/>
      </c>
      <c r="BE342" s="118" t="str">
        <f t="shared" si="113"/>
        <v/>
      </c>
      <c r="BF342" s="118" t="str">
        <f t="shared" si="114"/>
        <v/>
      </c>
      <c r="BG342" s="120"/>
      <c r="BH342" s="120" t="str">
        <f t="shared" si="115"/>
        <v/>
      </c>
      <c r="BI342" s="120" t="str">
        <f t="shared" si="116"/>
        <v/>
      </c>
      <c r="BJ342" s="121"/>
      <c r="BK342" s="120" t="str">
        <f t="shared" si="117"/>
        <v/>
      </c>
      <c r="BL342" s="120" t="str">
        <f t="shared" si="118"/>
        <v/>
      </c>
      <c r="BM342" s="120" t="str">
        <f t="shared" si="119"/>
        <v/>
      </c>
      <c r="BN342" s="120" t="str">
        <f t="shared" si="120"/>
        <v/>
      </c>
      <c r="BO342" s="120" t="str">
        <f t="shared" si="121"/>
        <v/>
      </c>
      <c r="BP342" s="120" t="str">
        <f t="shared" si="122"/>
        <v/>
      </c>
      <c r="BQ342" s="98"/>
      <c r="BR342" s="98"/>
      <c r="BS342" s="98"/>
      <c r="BT342" s="98"/>
      <c r="BU342" s="9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row>
    <row r="343" spans="1:97" s="4" customFormat="1" ht="18.75" customHeight="1" x14ac:dyDescent="0.2">
      <c r="A343" s="3">
        <f t="shared" si="123"/>
        <v>331</v>
      </c>
      <c r="B343" s="263"/>
      <c r="C343" s="263"/>
      <c r="D343" s="263"/>
      <c r="E343" s="259"/>
      <c r="F343" s="259"/>
      <c r="G343" s="43"/>
      <c r="H343" s="264"/>
      <c r="I343" s="261"/>
      <c r="J343" s="106"/>
      <c r="K343" s="247"/>
      <c r="L343" s="247"/>
      <c r="M343" s="247"/>
      <c r="N343" s="248" t="str">
        <f>IF(AND(K343&lt;&gt;"",L343&lt;&gt;"",J343&lt;&gt;""),ROUND(MIN(IF(OR(J343="OZZ",J343="ZZ"),5000,17300),TRUNC(0.75*(SUMIF($D$12:$D343,$D343,K$12:K343)+SUMIF($D$12:$D343,$D343,L$12:L343)),2)) - SUMIF($D$12:$D342,$D343,N$12:N342),2),"")</f>
        <v/>
      </c>
      <c r="O343" s="249" t="str">
        <f>IF(AND(K343&lt;&gt;"",L343&lt;&gt;"",M343&lt;&gt;"",J343&lt;&gt;"",AH343&lt;&gt;""),IF(OR(J343="OZZ",J343="ZZ"),ROUND(0-SUMIF($D$12:$D342,$D343,O$12:O342),2),IF(M343=0,0,ROUND(MIN(MIN(17300,TRUNC(0.75*(SUMIF($D$12:$D$2012,$D343,K$12:K$2012)+SUMIF($D$12:$D$2012,$D343,L$12:L$2012)),2)+SUMIF($D$12:$D343,$D343,AH$12:AH343))-SUMIF($D$12:$D342,$D343,O$12:O342)-SUMIF($D$12:$D$2012,$D343,N$12:N$2012),AH343),2))),"")</f>
        <v/>
      </c>
      <c r="P343" s="250" t="str">
        <f>IF(J343&lt;&gt;"",1000 - SUMIF($D$12:$D342,$D343,P$12:P342),"")</f>
        <v/>
      </c>
      <c r="Q343" s="106"/>
      <c r="R343" s="247"/>
      <c r="S343" s="247"/>
      <c r="T343" s="247"/>
      <c r="U343" s="248" t="str">
        <f>IF(AND(R343&lt;&gt;"",S343&lt;&gt;"",Q343&lt;&gt;""),ROUND(MIN(IF(OR(Q343="OZZ",Q343="ZZ"),5000,17300),TRUNC(0.75*(SUMIF($D$12:$D343,$D343,R$12:R343)+SUMIF($D$12:$D343,$D343,S$12:S343)),2)) - SUMIF($D$12:$D342,$D343,U$12:U342),2),"")</f>
        <v/>
      </c>
      <c r="V343" s="248" t="str">
        <f>IF(AND(R343&lt;&gt;"",S343&lt;&gt;"",T343&lt;&gt;"",Q343&lt;&gt;"",AL343&lt;&gt;""),IF(OR(Q343="OZZ",Q343="ZZ"),ROUND(0-SUMIF($D$12:$D342,$D343,V$12:V342),2),IF(T343=0,0,ROUND(MIN(MIN(17300,TRUNC(0.75*(SUMIF($D$12:$D$2012,$D343,R$12:R$2012)+SUMIF($D$12:$D$2012,$D343,S$12:S$2012)),2)+SUMIF($D$12:$D343,$D343,AL$12:AL343))-SUMIF($D$12:$D342,$D343,V$12:V342)-SUMIF($D$12:$D$2012,$D343,U$12:U$2012),AL343),2))),"")</f>
        <v/>
      </c>
      <c r="W343" s="250" t="str">
        <f>IF(Q343&lt;&gt;"",1000 - SUMIF($D$12:$D342,$D343,W$12:W342),"")</f>
        <v/>
      </c>
      <c r="X343" s="106"/>
      <c r="Y343" s="247"/>
      <c r="Z343" s="247"/>
      <c r="AA343" s="247"/>
      <c r="AB343" s="248" t="str">
        <f>IF(AND(Y343&lt;&gt;"",Z343&lt;&gt;"",X343&lt;&gt;""),ROUND(MIN(IF(OR(X343="OZZ",X343="ZZ"),5000,17300),TRUNC(0.75*(SUMIF($D$12:$D343,$D343,Y$12:Y343)+SUMIF($D$12:$D343,$D343,Z$12:Z343)),2)) - SUMIF($D$12:$D342,$D343,AB$12:AB342),2),"")</f>
        <v/>
      </c>
      <c r="AC343" s="251" t="str">
        <f>IF(AND(Y343&lt;&gt;"",Z343&lt;&gt;"",AA343&lt;&gt;"",X343&lt;&gt;"",AP343&lt;&gt;""),IF(OR(X343="OZZ",X343="ZZ"),ROUND(0-SUMIF($D$12:$D342,$D343,AC$12:AC342),2),IF(AA343=0,0,ROUND(MIN(MIN(17300,TRUNC(0.75*(SUMIF($D$12:$D$2012,$D343,Y$12:Y$2012)+SUMIF($D$12:$D$2012,$D343,Z$12:Z$2012)),2)+SUMIF($D$12:$D343,$D343,AP$12:AP343))-SUMIF($D$12:$D342,$D343,AC$12:AC342)-SUMIF($D$12:$D$2012,$D343,AB$12:AB$2012),AP343),2))),"")</f>
        <v/>
      </c>
      <c r="AD343" s="250" t="str">
        <f>IF(X343&lt;&gt;"",1000 - SUMIF($D$12:$D342,$D343,AD$12:AD342),"")</f>
        <v/>
      </c>
      <c r="AE343" s="252"/>
      <c r="AF343" s="253"/>
      <c r="AG343" s="254"/>
      <c r="AH343" s="255" t="str">
        <f t="shared" si="124"/>
        <v/>
      </c>
      <c r="AI343" s="256"/>
      <c r="AJ343" s="253"/>
      <c r="AK343" s="254"/>
      <c r="AL343" s="255" t="str">
        <f t="shared" si="125"/>
        <v/>
      </c>
      <c r="AM343" s="256"/>
      <c r="AN343" s="253"/>
      <c r="AO343" s="254"/>
      <c r="AP343" s="255" t="str">
        <f t="shared" si="105"/>
        <v/>
      </c>
      <c r="AQ343" s="116"/>
      <c r="AR343" s="116"/>
      <c r="AS343" s="117"/>
      <c r="AT343" s="118"/>
      <c r="AU343" s="119" t="str">
        <f>IF(D343&lt;&gt; "", IF(COUNTIF($D$12:$D343,$D343)&gt;1,0,IF(SUM(N343,U343,AB343)&gt;0,IF(AND(X343="",OR(Q343&lt;&gt;"",J343&lt;&gt;"")),IF(Q343&lt;&gt;"",Q343,IF(J343&lt;&gt;"",J343,0)),IF(AND(Q343&lt;&gt;"",J343&lt;&gt;"",Q343=J343),Q343,X343)),0)),"")</f>
        <v/>
      </c>
      <c r="AV343" s="119" t="str">
        <f>IF(D343&lt;&gt;"",IF(COUNTIF($D$12:$D343,$D343)&gt;1,0,IF(SUM(O343,V343,AC343)&gt;0,IF(AND(X343="",OR(Q343&lt;&gt;"",J343&lt;&gt;"")),IF(Q343&lt;&gt;"",Q343,IF(J343&lt;&gt;"",J343,0)),IF(AND(Q343&lt;&gt;"",J343&lt;&gt;"",Q343=J343),Q343,X343)),0)),"")</f>
        <v/>
      </c>
      <c r="AW343" s="119" t="str">
        <f>IF(D343&lt;&gt;"",IF(COUNTIF($D$12:$D343,$D343)&gt;1,0,IF(SUM(P343,W343,AD343)&gt;0,IF(AND(X343="",OR(Q343&lt;&gt;"",J343&lt;&gt;"")),IF(Q343&lt;&gt;"",Q343,IF(J343&lt;&gt;"",J343,0)),IF(AND(Q343&lt;&gt;"",J343&lt;&gt;"",Q343=J343),Q343,X343)),0)),"")</f>
        <v/>
      </c>
      <c r="AX343" s="118" t="str">
        <f t="shared" si="106"/>
        <v/>
      </c>
      <c r="AY343" s="118" t="str">
        <f t="shared" si="107"/>
        <v/>
      </c>
      <c r="AZ343" s="118" t="str">
        <f t="shared" si="108"/>
        <v/>
      </c>
      <c r="BA343" s="118" t="str">
        <f t="shared" si="109"/>
        <v/>
      </c>
      <c r="BB343" s="118" t="str">
        <f t="shared" si="110"/>
        <v/>
      </c>
      <c r="BC343" s="118" t="str">
        <f t="shared" si="111"/>
        <v/>
      </c>
      <c r="BD343" s="118" t="str">
        <f t="shared" si="112"/>
        <v/>
      </c>
      <c r="BE343" s="118" t="str">
        <f t="shared" si="113"/>
        <v/>
      </c>
      <c r="BF343" s="118" t="str">
        <f t="shared" si="114"/>
        <v/>
      </c>
      <c r="BG343" s="120"/>
      <c r="BH343" s="120" t="str">
        <f t="shared" si="115"/>
        <v/>
      </c>
      <c r="BI343" s="120" t="str">
        <f t="shared" si="116"/>
        <v/>
      </c>
      <c r="BJ343" s="121"/>
      <c r="BK343" s="120" t="str">
        <f t="shared" si="117"/>
        <v/>
      </c>
      <c r="BL343" s="120" t="str">
        <f t="shared" si="118"/>
        <v/>
      </c>
      <c r="BM343" s="120" t="str">
        <f t="shared" si="119"/>
        <v/>
      </c>
      <c r="BN343" s="120" t="str">
        <f t="shared" si="120"/>
        <v/>
      </c>
      <c r="BO343" s="120" t="str">
        <f t="shared" si="121"/>
        <v/>
      </c>
      <c r="BP343" s="120" t="str">
        <f t="shared" si="122"/>
        <v/>
      </c>
      <c r="BQ343" s="98"/>
      <c r="BR343" s="98"/>
      <c r="BS343" s="98"/>
      <c r="BT343" s="98"/>
      <c r="BU343" s="98"/>
      <c r="BV343" s="98"/>
      <c r="BW343" s="98"/>
      <c r="BX343" s="98"/>
      <c r="BY343" s="98"/>
      <c r="BZ343" s="98"/>
      <c r="CA343" s="98"/>
      <c r="CB343" s="98"/>
      <c r="CC343" s="98"/>
      <c r="CD343" s="98"/>
      <c r="CE343" s="98"/>
      <c r="CF343" s="98"/>
      <c r="CG343" s="98"/>
      <c r="CH343" s="98"/>
      <c r="CI343" s="98"/>
      <c r="CJ343" s="98"/>
      <c r="CK343" s="98"/>
      <c r="CL343" s="98"/>
      <c r="CM343" s="98"/>
      <c r="CN343" s="98"/>
      <c r="CO343" s="98"/>
      <c r="CP343" s="98"/>
      <c r="CQ343" s="98"/>
      <c r="CR343" s="98"/>
      <c r="CS343" s="98"/>
    </row>
    <row r="344" spans="1:97" s="4" customFormat="1" ht="18.75" customHeight="1" x14ac:dyDescent="0.2">
      <c r="A344" s="3">
        <f t="shared" si="123"/>
        <v>332</v>
      </c>
      <c r="B344" s="263"/>
      <c r="C344" s="263"/>
      <c r="D344" s="263"/>
      <c r="E344" s="259"/>
      <c r="F344" s="259"/>
      <c r="G344" s="43"/>
      <c r="H344" s="264"/>
      <c r="I344" s="261"/>
      <c r="J344" s="106"/>
      <c r="K344" s="247"/>
      <c r="L344" s="247"/>
      <c r="M344" s="247"/>
      <c r="N344" s="248" t="str">
        <f>IF(AND(K344&lt;&gt;"",L344&lt;&gt;"",J344&lt;&gt;""),ROUND(MIN(IF(OR(J344="OZZ",J344="ZZ"),5000,17300),TRUNC(0.75*(SUMIF($D$12:$D344,$D344,K$12:K344)+SUMIF($D$12:$D344,$D344,L$12:L344)),2)) - SUMIF($D$12:$D343,$D344,N$12:N343),2),"")</f>
        <v/>
      </c>
      <c r="O344" s="249" t="str">
        <f>IF(AND(K344&lt;&gt;"",L344&lt;&gt;"",M344&lt;&gt;"",J344&lt;&gt;"",AH344&lt;&gt;""),IF(OR(J344="OZZ",J344="ZZ"),ROUND(0-SUMIF($D$12:$D343,$D344,O$12:O343),2),IF(M344=0,0,ROUND(MIN(MIN(17300,TRUNC(0.75*(SUMIF($D$12:$D$2012,$D344,K$12:K$2012)+SUMIF($D$12:$D$2012,$D344,L$12:L$2012)),2)+SUMIF($D$12:$D344,$D344,AH$12:AH344))-SUMIF($D$12:$D343,$D344,O$12:O343)-SUMIF($D$12:$D$2012,$D344,N$12:N$2012),AH344),2))),"")</f>
        <v/>
      </c>
      <c r="P344" s="250" t="str">
        <f>IF(J344&lt;&gt;"",1000 - SUMIF($D$12:$D343,$D344,P$12:P343),"")</f>
        <v/>
      </c>
      <c r="Q344" s="106"/>
      <c r="R344" s="247"/>
      <c r="S344" s="247"/>
      <c r="T344" s="247"/>
      <c r="U344" s="248" t="str">
        <f>IF(AND(R344&lt;&gt;"",S344&lt;&gt;"",Q344&lt;&gt;""),ROUND(MIN(IF(OR(Q344="OZZ",Q344="ZZ"),5000,17300),TRUNC(0.75*(SUMIF($D$12:$D344,$D344,R$12:R344)+SUMIF($D$12:$D344,$D344,S$12:S344)),2)) - SUMIF($D$12:$D343,$D344,U$12:U343),2),"")</f>
        <v/>
      </c>
      <c r="V344" s="248" t="str">
        <f>IF(AND(R344&lt;&gt;"",S344&lt;&gt;"",T344&lt;&gt;"",Q344&lt;&gt;"",AL344&lt;&gt;""),IF(OR(Q344="OZZ",Q344="ZZ"),ROUND(0-SUMIF($D$12:$D343,$D344,V$12:V343),2),IF(T344=0,0,ROUND(MIN(MIN(17300,TRUNC(0.75*(SUMIF($D$12:$D$2012,$D344,R$12:R$2012)+SUMIF($D$12:$D$2012,$D344,S$12:S$2012)),2)+SUMIF($D$12:$D344,$D344,AL$12:AL344))-SUMIF($D$12:$D343,$D344,V$12:V343)-SUMIF($D$12:$D$2012,$D344,U$12:U$2012),AL344),2))),"")</f>
        <v/>
      </c>
      <c r="W344" s="250" t="str">
        <f>IF(Q344&lt;&gt;"",1000 - SUMIF($D$12:$D343,$D344,W$12:W343),"")</f>
        <v/>
      </c>
      <c r="X344" s="106"/>
      <c r="Y344" s="247"/>
      <c r="Z344" s="247"/>
      <c r="AA344" s="247"/>
      <c r="AB344" s="248" t="str">
        <f>IF(AND(Y344&lt;&gt;"",Z344&lt;&gt;"",X344&lt;&gt;""),ROUND(MIN(IF(OR(X344="OZZ",X344="ZZ"),5000,17300),TRUNC(0.75*(SUMIF($D$12:$D344,$D344,Y$12:Y344)+SUMIF($D$12:$D344,$D344,Z$12:Z344)),2)) - SUMIF($D$12:$D343,$D344,AB$12:AB343),2),"")</f>
        <v/>
      </c>
      <c r="AC344" s="251" t="str">
        <f>IF(AND(Y344&lt;&gt;"",Z344&lt;&gt;"",AA344&lt;&gt;"",X344&lt;&gt;"",AP344&lt;&gt;""),IF(OR(X344="OZZ",X344="ZZ"),ROUND(0-SUMIF($D$12:$D343,$D344,AC$12:AC343),2),IF(AA344=0,0,ROUND(MIN(MIN(17300,TRUNC(0.75*(SUMIF($D$12:$D$2012,$D344,Y$12:Y$2012)+SUMIF($D$12:$D$2012,$D344,Z$12:Z$2012)),2)+SUMIF($D$12:$D344,$D344,AP$12:AP344))-SUMIF($D$12:$D343,$D344,AC$12:AC343)-SUMIF($D$12:$D$2012,$D344,AB$12:AB$2012),AP344),2))),"")</f>
        <v/>
      </c>
      <c r="AD344" s="250" t="str">
        <f>IF(X344&lt;&gt;"",1000 - SUMIF($D$12:$D343,$D344,AD$12:AD343),"")</f>
        <v/>
      </c>
      <c r="AE344" s="252"/>
      <c r="AF344" s="253"/>
      <c r="AG344" s="254"/>
      <c r="AH344" s="255" t="str">
        <f t="shared" si="124"/>
        <v/>
      </c>
      <c r="AI344" s="256"/>
      <c r="AJ344" s="253"/>
      <c r="AK344" s="254"/>
      <c r="AL344" s="255" t="str">
        <f t="shared" si="125"/>
        <v/>
      </c>
      <c r="AM344" s="256"/>
      <c r="AN344" s="253"/>
      <c r="AO344" s="254"/>
      <c r="AP344" s="255" t="str">
        <f t="shared" si="105"/>
        <v/>
      </c>
      <c r="AQ344" s="116"/>
      <c r="AR344" s="116"/>
      <c r="AS344" s="117"/>
      <c r="AT344" s="118"/>
      <c r="AU344" s="119" t="str">
        <f>IF(D344&lt;&gt; "", IF(COUNTIF($D$12:$D344,$D344)&gt;1,0,IF(SUM(N344,U344,AB344)&gt;0,IF(AND(X344="",OR(Q344&lt;&gt;"",J344&lt;&gt;"")),IF(Q344&lt;&gt;"",Q344,IF(J344&lt;&gt;"",J344,0)),IF(AND(Q344&lt;&gt;"",J344&lt;&gt;"",Q344=J344),Q344,X344)),0)),"")</f>
        <v/>
      </c>
      <c r="AV344" s="119" t="str">
        <f>IF(D344&lt;&gt;"",IF(COUNTIF($D$12:$D344,$D344)&gt;1,0,IF(SUM(O344,V344,AC344)&gt;0,IF(AND(X344="",OR(Q344&lt;&gt;"",J344&lt;&gt;"")),IF(Q344&lt;&gt;"",Q344,IF(J344&lt;&gt;"",J344,0)),IF(AND(Q344&lt;&gt;"",J344&lt;&gt;"",Q344=J344),Q344,X344)),0)),"")</f>
        <v/>
      </c>
      <c r="AW344" s="119" t="str">
        <f>IF(D344&lt;&gt;"",IF(COUNTIF($D$12:$D344,$D344)&gt;1,0,IF(SUM(P344,W344,AD344)&gt;0,IF(AND(X344="",OR(Q344&lt;&gt;"",J344&lt;&gt;"")),IF(Q344&lt;&gt;"",Q344,IF(J344&lt;&gt;"",J344,0)),IF(AND(Q344&lt;&gt;"",J344&lt;&gt;"",Q344=J344),Q344,X344)),0)),"")</f>
        <v/>
      </c>
      <c r="AX344" s="118" t="str">
        <f t="shared" si="106"/>
        <v/>
      </c>
      <c r="AY344" s="118" t="str">
        <f t="shared" si="107"/>
        <v/>
      </c>
      <c r="AZ344" s="118" t="str">
        <f t="shared" si="108"/>
        <v/>
      </c>
      <c r="BA344" s="118" t="str">
        <f t="shared" si="109"/>
        <v/>
      </c>
      <c r="BB344" s="118" t="str">
        <f t="shared" si="110"/>
        <v/>
      </c>
      <c r="BC344" s="118" t="str">
        <f t="shared" si="111"/>
        <v/>
      </c>
      <c r="BD344" s="118" t="str">
        <f t="shared" si="112"/>
        <v/>
      </c>
      <c r="BE344" s="118" t="str">
        <f t="shared" si="113"/>
        <v/>
      </c>
      <c r="BF344" s="118" t="str">
        <f t="shared" si="114"/>
        <v/>
      </c>
      <c r="BG344" s="120"/>
      <c r="BH344" s="120" t="str">
        <f t="shared" si="115"/>
        <v/>
      </c>
      <c r="BI344" s="120" t="str">
        <f t="shared" si="116"/>
        <v/>
      </c>
      <c r="BJ344" s="121"/>
      <c r="BK344" s="120" t="str">
        <f t="shared" si="117"/>
        <v/>
      </c>
      <c r="BL344" s="120" t="str">
        <f t="shared" si="118"/>
        <v/>
      </c>
      <c r="BM344" s="120" t="str">
        <f t="shared" si="119"/>
        <v/>
      </c>
      <c r="BN344" s="120" t="str">
        <f t="shared" si="120"/>
        <v/>
      </c>
      <c r="BO344" s="120" t="str">
        <f t="shared" si="121"/>
        <v/>
      </c>
      <c r="BP344" s="120" t="str">
        <f t="shared" si="122"/>
        <v/>
      </c>
      <c r="BQ344" s="98"/>
      <c r="BR344" s="98"/>
      <c r="BS344" s="98"/>
      <c r="BT344" s="98"/>
      <c r="BU344" s="98"/>
      <c r="BV344" s="98"/>
      <c r="BW344" s="98"/>
      <c r="BX344" s="98"/>
      <c r="BY344" s="98"/>
      <c r="BZ344" s="98"/>
      <c r="CA344" s="98"/>
      <c r="CB344" s="98"/>
      <c r="CC344" s="98"/>
      <c r="CD344" s="98"/>
      <c r="CE344" s="98"/>
      <c r="CF344" s="98"/>
      <c r="CG344" s="98"/>
      <c r="CH344" s="98"/>
      <c r="CI344" s="98"/>
      <c r="CJ344" s="98"/>
      <c r="CK344" s="98"/>
      <c r="CL344" s="98"/>
      <c r="CM344" s="98"/>
      <c r="CN344" s="98"/>
      <c r="CO344" s="98"/>
      <c r="CP344" s="98"/>
      <c r="CQ344" s="98"/>
      <c r="CR344" s="98"/>
      <c r="CS344" s="98"/>
    </row>
    <row r="345" spans="1:97" s="4" customFormat="1" ht="18.75" customHeight="1" x14ac:dyDescent="0.2">
      <c r="A345" s="3">
        <f t="shared" si="123"/>
        <v>333</v>
      </c>
      <c r="B345" s="263"/>
      <c r="C345" s="263"/>
      <c r="D345" s="263"/>
      <c r="E345" s="259"/>
      <c r="F345" s="259"/>
      <c r="G345" s="43"/>
      <c r="H345" s="264"/>
      <c r="I345" s="261"/>
      <c r="J345" s="106"/>
      <c r="K345" s="247"/>
      <c r="L345" s="247"/>
      <c r="M345" s="247"/>
      <c r="N345" s="248" t="str">
        <f>IF(AND(K345&lt;&gt;"",L345&lt;&gt;"",J345&lt;&gt;""),ROUND(MIN(IF(OR(J345="OZZ",J345="ZZ"),5000,17300),TRUNC(0.75*(SUMIF($D$12:$D345,$D345,K$12:K345)+SUMIF($D$12:$D345,$D345,L$12:L345)),2)) - SUMIF($D$12:$D344,$D345,N$12:N344),2),"")</f>
        <v/>
      </c>
      <c r="O345" s="249" t="str">
        <f>IF(AND(K345&lt;&gt;"",L345&lt;&gt;"",M345&lt;&gt;"",J345&lt;&gt;"",AH345&lt;&gt;""),IF(OR(J345="OZZ",J345="ZZ"),ROUND(0-SUMIF($D$12:$D344,$D345,O$12:O344),2),IF(M345=0,0,ROUND(MIN(MIN(17300,TRUNC(0.75*(SUMIF($D$12:$D$2012,$D345,K$12:K$2012)+SUMIF($D$12:$D$2012,$D345,L$12:L$2012)),2)+SUMIF($D$12:$D345,$D345,AH$12:AH345))-SUMIF($D$12:$D344,$D345,O$12:O344)-SUMIF($D$12:$D$2012,$D345,N$12:N$2012),AH345),2))),"")</f>
        <v/>
      </c>
      <c r="P345" s="250" t="str">
        <f>IF(J345&lt;&gt;"",1000 - SUMIF($D$12:$D344,$D345,P$12:P344),"")</f>
        <v/>
      </c>
      <c r="Q345" s="106"/>
      <c r="R345" s="247"/>
      <c r="S345" s="247"/>
      <c r="T345" s="247"/>
      <c r="U345" s="248" t="str">
        <f>IF(AND(R345&lt;&gt;"",S345&lt;&gt;"",Q345&lt;&gt;""),ROUND(MIN(IF(OR(Q345="OZZ",Q345="ZZ"),5000,17300),TRUNC(0.75*(SUMIF($D$12:$D345,$D345,R$12:R345)+SUMIF($D$12:$D345,$D345,S$12:S345)),2)) - SUMIF($D$12:$D344,$D345,U$12:U344),2),"")</f>
        <v/>
      </c>
      <c r="V345" s="248" t="str">
        <f>IF(AND(R345&lt;&gt;"",S345&lt;&gt;"",T345&lt;&gt;"",Q345&lt;&gt;"",AL345&lt;&gt;""),IF(OR(Q345="OZZ",Q345="ZZ"),ROUND(0-SUMIF($D$12:$D344,$D345,V$12:V344),2),IF(T345=0,0,ROUND(MIN(MIN(17300,TRUNC(0.75*(SUMIF($D$12:$D$2012,$D345,R$12:R$2012)+SUMIF($D$12:$D$2012,$D345,S$12:S$2012)),2)+SUMIF($D$12:$D345,$D345,AL$12:AL345))-SUMIF($D$12:$D344,$D345,V$12:V344)-SUMIF($D$12:$D$2012,$D345,U$12:U$2012),AL345),2))),"")</f>
        <v/>
      </c>
      <c r="W345" s="250" t="str">
        <f>IF(Q345&lt;&gt;"",1000 - SUMIF($D$12:$D344,$D345,W$12:W344),"")</f>
        <v/>
      </c>
      <c r="X345" s="106"/>
      <c r="Y345" s="247"/>
      <c r="Z345" s="247"/>
      <c r="AA345" s="247"/>
      <c r="AB345" s="248" t="str">
        <f>IF(AND(Y345&lt;&gt;"",Z345&lt;&gt;"",X345&lt;&gt;""),ROUND(MIN(IF(OR(X345="OZZ",X345="ZZ"),5000,17300),TRUNC(0.75*(SUMIF($D$12:$D345,$D345,Y$12:Y345)+SUMIF($D$12:$D345,$D345,Z$12:Z345)),2)) - SUMIF($D$12:$D344,$D345,AB$12:AB344),2),"")</f>
        <v/>
      </c>
      <c r="AC345" s="251" t="str">
        <f>IF(AND(Y345&lt;&gt;"",Z345&lt;&gt;"",AA345&lt;&gt;"",X345&lt;&gt;"",AP345&lt;&gt;""),IF(OR(X345="OZZ",X345="ZZ"),ROUND(0-SUMIF($D$12:$D344,$D345,AC$12:AC344),2),IF(AA345=0,0,ROUND(MIN(MIN(17300,TRUNC(0.75*(SUMIF($D$12:$D$2012,$D345,Y$12:Y$2012)+SUMIF($D$12:$D$2012,$D345,Z$12:Z$2012)),2)+SUMIF($D$12:$D345,$D345,AP$12:AP345))-SUMIF($D$12:$D344,$D345,AC$12:AC344)-SUMIF($D$12:$D$2012,$D345,AB$12:AB$2012),AP345),2))),"")</f>
        <v/>
      </c>
      <c r="AD345" s="250" t="str">
        <f>IF(X345&lt;&gt;"",1000 - SUMIF($D$12:$D344,$D345,AD$12:AD344),"")</f>
        <v/>
      </c>
      <c r="AE345" s="252"/>
      <c r="AF345" s="253"/>
      <c r="AG345" s="254"/>
      <c r="AH345" s="255" t="str">
        <f t="shared" si="124"/>
        <v/>
      </c>
      <c r="AI345" s="256"/>
      <c r="AJ345" s="253"/>
      <c r="AK345" s="254"/>
      <c r="AL345" s="255" t="str">
        <f t="shared" si="125"/>
        <v/>
      </c>
      <c r="AM345" s="256"/>
      <c r="AN345" s="253"/>
      <c r="AO345" s="254"/>
      <c r="AP345" s="255" t="str">
        <f t="shared" si="105"/>
        <v/>
      </c>
      <c r="AQ345" s="116"/>
      <c r="AR345" s="116"/>
      <c r="AS345" s="117"/>
      <c r="AT345" s="118"/>
      <c r="AU345" s="119" t="str">
        <f>IF(D345&lt;&gt; "", IF(COUNTIF($D$12:$D345,$D345)&gt;1,0,IF(SUM(N345,U345,AB345)&gt;0,IF(AND(X345="",OR(Q345&lt;&gt;"",J345&lt;&gt;"")),IF(Q345&lt;&gt;"",Q345,IF(J345&lt;&gt;"",J345,0)),IF(AND(Q345&lt;&gt;"",J345&lt;&gt;"",Q345=J345),Q345,X345)),0)),"")</f>
        <v/>
      </c>
      <c r="AV345" s="119" t="str">
        <f>IF(D345&lt;&gt;"",IF(COUNTIF($D$12:$D345,$D345)&gt;1,0,IF(SUM(O345,V345,AC345)&gt;0,IF(AND(X345="",OR(Q345&lt;&gt;"",J345&lt;&gt;"")),IF(Q345&lt;&gt;"",Q345,IF(J345&lt;&gt;"",J345,0)),IF(AND(Q345&lt;&gt;"",J345&lt;&gt;"",Q345=J345),Q345,X345)),0)),"")</f>
        <v/>
      </c>
      <c r="AW345" s="119" t="str">
        <f>IF(D345&lt;&gt;"",IF(COUNTIF($D$12:$D345,$D345)&gt;1,0,IF(SUM(P345,W345,AD345)&gt;0,IF(AND(X345="",OR(Q345&lt;&gt;"",J345&lt;&gt;"")),IF(Q345&lt;&gt;"",Q345,IF(J345&lt;&gt;"",J345,0)),IF(AND(Q345&lt;&gt;"",J345&lt;&gt;"",Q345=J345),Q345,X345)),0)),"")</f>
        <v/>
      </c>
      <c r="AX345" s="118" t="str">
        <f t="shared" si="106"/>
        <v/>
      </c>
      <c r="AY345" s="118" t="str">
        <f t="shared" si="107"/>
        <v/>
      </c>
      <c r="AZ345" s="118" t="str">
        <f t="shared" si="108"/>
        <v/>
      </c>
      <c r="BA345" s="118" t="str">
        <f t="shared" si="109"/>
        <v/>
      </c>
      <c r="BB345" s="118" t="str">
        <f t="shared" si="110"/>
        <v/>
      </c>
      <c r="BC345" s="118" t="str">
        <f t="shared" si="111"/>
        <v/>
      </c>
      <c r="BD345" s="118" t="str">
        <f t="shared" si="112"/>
        <v/>
      </c>
      <c r="BE345" s="118" t="str">
        <f t="shared" si="113"/>
        <v/>
      </c>
      <c r="BF345" s="118" t="str">
        <f t="shared" si="114"/>
        <v/>
      </c>
      <c r="BG345" s="120"/>
      <c r="BH345" s="120" t="str">
        <f t="shared" si="115"/>
        <v/>
      </c>
      <c r="BI345" s="120" t="str">
        <f t="shared" si="116"/>
        <v/>
      </c>
      <c r="BJ345" s="121"/>
      <c r="BK345" s="120" t="str">
        <f t="shared" si="117"/>
        <v/>
      </c>
      <c r="BL345" s="120" t="str">
        <f t="shared" si="118"/>
        <v/>
      </c>
      <c r="BM345" s="120" t="str">
        <f t="shared" si="119"/>
        <v/>
      </c>
      <c r="BN345" s="120" t="str">
        <f t="shared" si="120"/>
        <v/>
      </c>
      <c r="BO345" s="120" t="str">
        <f t="shared" si="121"/>
        <v/>
      </c>
      <c r="BP345" s="120" t="str">
        <f t="shared" si="122"/>
        <v/>
      </c>
      <c r="BQ345" s="98"/>
      <c r="BR345" s="98"/>
      <c r="BS345" s="98"/>
      <c r="BT345" s="98"/>
      <c r="BU345" s="98"/>
      <c r="BV345" s="98"/>
      <c r="BW345" s="98"/>
      <c r="BX345" s="98"/>
      <c r="BY345" s="98"/>
      <c r="BZ345" s="98"/>
      <c r="CA345" s="98"/>
      <c r="CB345" s="98"/>
      <c r="CC345" s="98"/>
      <c r="CD345" s="98"/>
      <c r="CE345" s="98"/>
      <c r="CF345" s="98"/>
      <c r="CG345" s="98"/>
      <c r="CH345" s="98"/>
      <c r="CI345" s="98"/>
      <c r="CJ345" s="98"/>
      <c r="CK345" s="98"/>
      <c r="CL345" s="98"/>
      <c r="CM345" s="98"/>
      <c r="CN345" s="98"/>
      <c r="CO345" s="98"/>
      <c r="CP345" s="98"/>
      <c r="CQ345" s="98"/>
      <c r="CR345" s="98"/>
      <c r="CS345" s="98"/>
    </row>
    <row r="346" spans="1:97" s="4" customFormat="1" ht="18.75" customHeight="1" x14ac:dyDescent="0.2">
      <c r="A346" s="3">
        <f t="shared" si="123"/>
        <v>334</v>
      </c>
      <c r="B346" s="263"/>
      <c r="C346" s="263"/>
      <c r="D346" s="263"/>
      <c r="E346" s="259"/>
      <c r="F346" s="259"/>
      <c r="G346" s="43"/>
      <c r="H346" s="264"/>
      <c r="I346" s="261"/>
      <c r="J346" s="106"/>
      <c r="K346" s="247"/>
      <c r="L346" s="247"/>
      <c r="M346" s="247"/>
      <c r="N346" s="248" t="str">
        <f>IF(AND(K346&lt;&gt;"",L346&lt;&gt;"",J346&lt;&gt;""),ROUND(MIN(IF(OR(J346="OZZ",J346="ZZ"),5000,17300),TRUNC(0.75*(SUMIF($D$12:$D346,$D346,K$12:K346)+SUMIF($D$12:$D346,$D346,L$12:L346)),2)) - SUMIF($D$12:$D345,$D346,N$12:N345),2),"")</f>
        <v/>
      </c>
      <c r="O346" s="249" t="str">
        <f>IF(AND(K346&lt;&gt;"",L346&lt;&gt;"",M346&lt;&gt;"",J346&lt;&gt;"",AH346&lt;&gt;""),IF(OR(J346="OZZ",J346="ZZ"),ROUND(0-SUMIF($D$12:$D345,$D346,O$12:O345),2),IF(M346=0,0,ROUND(MIN(MIN(17300,TRUNC(0.75*(SUMIF($D$12:$D$2012,$D346,K$12:K$2012)+SUMIF($D$12:$D$2012,$D346,L$12:L$2012)),2)+SUMIF($D$12:$D346,$D346,AH$12:AH346))-SUMIF($D$12:$D345,$D346,O$12:O345)-SUMIF($D$12:$D$2012,$D346,N$12:N$2012),AH346),2))),"")</f>
        <v/>
      </c>
      <c r="P346" s="250" t="str">
        <f>IF(J346&lt;&gt;"",1000 - SUMIF($D$12:$D345,$D346,P$12:P345),"")</f>
        <v/>
      </c>
      <c r="Q346" s="106"/>
      <c r="R346" s="247"/>
      <c r="S346" s="247"/>
      <c r="T346" s="247"/>
      <c r="U346" s="248" t="str">
        <f>IF(AND(R346&lt;&gt;"",S346&lt;&gt;"",Q346&lt;&gt;""),ROUND(MIN(IF(OR(Q346="OZZ",Q346="ZZ"),5000,17300),TRUNC(0.75*(SUMIF($D$12:$D346,$D346,R$12:R346)+SUMIF($D$12:$D346,$D346,S$12:S346)),2)) - SUMIF($D$12:$D345,$D346,U$12:U345),2),"")</f>
        <v/>
      </c>
      <c r="V346" s="248" t="str">
        <f>IF(AND(R346&lt;&gt;"",S346&lt;&gt;"",T346&lt;&gt;"",Q346&lt;&gt;"",AL346&lt;&gt;""),IF(OR(Q346="OZZ",Q346="ZZ"),ROUND(0-SUMIF($D$12:$D345,$D346,V$12:V345),2),IF(T346=0,0,ROUND(MIN(MIN(17300,TRUNC(0.75*(SUMIF($D$12:$D$2012,$D346,R$12:R$2012)+SUMIF($D$12:$D$2012,$D346,S$12:S$2012)),2)+SUMIF($D$12:$D346,$D346,AL$12:AL346))-SUMIF($D$12:$D345,$D346,V$12:V345)-SUMIF($D$12:$D$2012,$D346,U$12:U$2012),AL346),2))),"")</f>
        <v/>
      </c>
      <c r="W346" s="250" t="str">
        <f>IF(Q346&lt;&gt;"",1000 - SUMIF($D$12:$D345,$D346,W$12:W345),"")</f>
        <v/>
      </c>
      <c r="X346" s="106"/>
      <c r="Y346" s="247"/>
      <c r="Z346" s="247"/>
      <c r="AA346" s="247"/>
      <c r="AB346" s="248" t="str">
        <f>IF(AND(Y346&lt;&gt;"",Z346&lt;&gt;"",X346&lt;&gt;""),ROUND(MIN(IF(OR(X346="OZZ",X346="ZZ"),5000,17300),TRUNC(0.75*(SUMIF($D$12:$D346,$D346,Y$12:Y346)+SUMIF($D$12:$D346,$D346,Z$12:Z346)),2)) - SUMIF($D$12:$D345,$D346,AB$12:AB345),2),"")</f>
        <v/>
      </c>
      <c r="AC346" s="251" t="str">
        <f>IF(AND(Y346&lt;&gt;"",Z346&lt;&gt;"",AA346&lt;&gt;"",X346&lt;&gt;"",AP346&lt;&gt;""),IF(OR(X346="OZZ",X346="ZZ"),ROUND(0-SUMIF($D$12:$D345,$D346,AC$12:AC345),2),IF(AA346=0,0,ROUND(MIN(MIN(17300,TRUNC(0.75*(SUMIF($D$12:$D$2012,$D346,Y$12:Y$2012)+SUMIF($D$12:$D$2012,$D346,Z$12:Z$2012)),2)+SUMIF($D$12:$D346,$D346,AP$12:AP346))-SUMIF($D$12:$D345,$D346,AC$12:AC345)-SUMIF($D$12:$D$2012,$D346,AB$12:AB$2012),AP346),2))),"")</f>
        <v/>
      </c>
      <c r="AD346" s="250" t="str">
        <f>IF(X346&lt;&gt;"",1000 - SUMIF($D$12:$D345,$D346,AD$12:AD345),"")</f>
        <v/>
      </c>
      <c r="AE346" s="252"/>
      <c r="AF346" s="253"/>
      <c r="AG346" s="254"/>
      <c r="AH346" s="255" t="str">
        <f t="shared" si="124"/>
        <v/>
      </c>
      <c r="AI346" s="256"/>
      <c r="AJ346" s="253"/>
      <c r="AK346" s="254"/>
      <c r="AL346" s="255" t="str">
        <f t="shared" si="125"/>
        <v/>
      </c>
      <c r="AM346" s="256"/>
      <c r="AN346" s="253"/>
      <c r="AO346" s="254"/>
      <c r="AP346" s="255" t="str">
        <f t="shared" si="105"/>
        <v/>
      </c>
      <c r="AQ346" s="116"/>
      <c r="AR346" s="116"/>
      <c r="AS346" s="117"/>
      <c r="AT346" s="118"/>
      <c r="AU346" s="119" t="str">
        <f>IF(D346&lt;&gt; "", IF(COUNTIF($D$12:$D346,$D346)&gt;1,0,IF(SUM(N346,U346,AB346)&gt;0,IF(AND(X346="",OR(Q346&lt;&gt;"",J346&lt;&gt;"")),IF(Q346&lt;&gt;"",Q346,IF(J346&lt;&gt;"",J346,0)),IF(AND(Q346&lt;&gt;"",J346&lt;&gt;"",Q346=J346),Q346,X346)),0)),"")</f>
        <v/>
      </c>
      <c r="AV346" s="119" t="str">
        <f>IF(D346&lt;&gt;"",IF(COUNTIF($D$12:$D346,$D346)&gt;1,0,IF(SUM(O346,V346,AC346)&gt;0,IF(AND(X346="",OR(Q346&lt;&gt;"",J346&lt;&gt;"")),IF(Q346&lt;&gt;"",Q346,IF(J346&lt;&gt;"",J346,0)),IF(AND(Q346&lt;&gt;"",J346&lt;&gt;"",Q346=J346),Q346,X346)),0)),"")</f>
        <v/>
      </c>
      <c r="AW346" s="119" t="str">
        <f>IF(D346&lt;&gt;"",IF(COUNTIF($D$12:$D346,$D346)&gt;1,0,IF(SUM(P346,W346,AD346)&gt;0,IF(AND(X346="",OR(Q346&lt;&gt;"",J346&lt;&gt;"")),IF(Q346&lt;&gt;"",Q346,IF(J346&lt;&gt;"",J346,0)),IF(AND(Q346&lt;&gt;"",J346&lt;&gt;"",Q346=J346),Q346,X346)),0)),"")</f>
        <v/>
      </c>
      <c r="AX346" s="118" t="str">
        <f t="shared" si="106"/>
        <v/>
      </c>
      <c r="AY346" s="118" t="str">
        <f t="shared" si="107"/>
        <v/>
      </c>
      <c r="AZ346" s="118" t="str">
        <f t="shared" si="108"/>
        <v/>
      </c>
      <c r="BA346" s="118" t="str">
        <f t="shared" si="109"/>
        <v/>
      </c>
      <c r="BB346" s="118" t="str">
        <f t="shared" si="110"/>
        <v/>
      </c>
      <c r="BC346" s="118" t="str">
        <f t="shared" si="111"/>
        <v/>
      </c>
      <c r="BD346" s="118" t="str">
        <f t="shared" si="112"/>
        <v/>
      </c>
      <c r="BE346" s="118" t="str">
        <f t="shared" si="113"/>
        <v/>
      </c>
      <c r="BF346" s="118" t="str">
        <f t="shared" si="114"/>
        <v/>
      </c>
      <c r="BG346" s="120"/>
      <c r="BH346" s="120" t="str">
        <f t="shared" si="115"/>
        <v/>
      </c>
      <c r="BI346" s="120" t="str">
        <f t="shared" si="116"/>
        <v/>
      </c>
      <c r="BJ346" s="121"/>
      <c r="BK346" s="120" t="str">
        <f t="shared" si="117"/>
        <v/>
      </c>
      <c r="BL346" s="120" t="str">
        <f t="shared" si="118"/>
        <v/>
      </c>
      <c r="BM346" s="120" t="str">
        <f t="shared" si="119"/>
        <v/>
      </c>
      <c r="BN346" s="120" t="str">
        <f t="shared" si="120"/>
        <v/>
      </c>
      <c r="BO346" s="120" t="str">
        <f t="shared" si="121"/>
        <v/>
      </c>
      <c r="BP346" s="120" t="str">
        <f t="shared" si="122"/>
        <v/>
      </c>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c r="CM346" s="98"/>
      <c r="CN346" s="98"/>
      <c r="CO346" s="98"/>
      <c r="CP346" s="98"/>
      <c r="CQ346" s="98"/>
      <c r="CR346" s="98"/>
      <c r="CS346" s="98"/>
    </row>
    <row r="347" spans="1:97" s="4" customFormat="1" ht="18.75" customHeight="1" x14ac:dyDescent="0.2">
      <c r="A347" s="3">
        <f t="shared" si="123"/>
        <v>335</v>
      </c>
      <c r="B347" s="263"/>
      <c r="C347" s="263"/>
      <c r="D347" s="263"/>
      <c r="E347" s="259"/>
      <c r="F347" s="259"/>
      <c r="G347" s="43"/>
      <c r="H347" s="264"/>
      <c r="I347" s="261"/>
      <c r="J347" s="106"/>
      <c r="K347" s="247"/>
      <c r="L347" s="247"/>
      <c r="M347" s="247"/>
      <c r="N347" s="248" t="str">
        <f>IF(AND(K347&lt;&gt;"",L347&lt;&gt;"",J347&lt;&gt;""),ROUND(MIN(IF(OR(J347="OZZ",J347="ZZ"),5000,17300),TRUNC(0.75*(SUMIF($D$12:$D347,$D347,K$12:K347)+SUMIF($D$12:$D347,$D347,L$12:L347)),2)) - SUMIF($D$12:$D346,$D347,N$12:N346),2),"")</f>
        <v/>
      </c>
      <c r="O347" s="249" t="str">
        <f>IF(AND(K347&lt;&gt;"",L347&lt;&gt;"",M347&lt;&gt;"",J347&lt;&gt;"",AH347&lt;&gt;""),IF(OR(J347="OZZ",J347="ZZ"),ROUND(0-SUMIF($D$12:$D346,$D347,O$12:O346),2),IF(M347=0,0,ROUND(MIN(MIN(17300,TRUNC(0.75*(SUMIF($D$12:$D$2012,$D347,K$12:K$2012)+SUMIF($D$12:$D$2012,$D347,L$12:L$2012)),2)+SUMIF($D$12:$D347,$D347,AH$12:AH347))-SUMIF($D$12:$D346,$D347,O$12:O346)-SUMIF($D$12:$D$2012,$D347,N$12:N$2012),AH347),2))),"")</f>
        <v/>
      </c>
      <c r="P347" s="250" t="str">
        <f>IF(J347&lt;&gt;"",1000 - SUMIF($D$12:$D346,$D347,P$12:P346),"")</f>
        <v/>
      </c>
      <c r="Q347" s="106"/>
      <c r="R347" s="247"/>
      <c r="S347" s="247"/>
      <c r="T347" s="247"/>
      <c r="U347" s="248" t="str">
        <f>IF(AND(R347&lt;&gt;"",S347&lt;&gt;"",Q347&lt;&gt;""),ROUND(MIN(IF(OR(Q347="OZZ",Q347="ZZ"),5000,17300),TRUNC(0.75*(SUMIF($D$12:$D347,$D347,R$12:R347)+SUMIF($D$12:$D347,$D347,S$12:S347)),2)) - SUMIF($D$12:$D346,$D347,U$12:U346),2),"")</f>
        <v/>
      </c>
      <c r="V347" s="248" t="str">
        <f>IF(AND(R347&lt;&gt;"",S347&lt;&gt;"",T347&lt;&gt;"",Q347&lt;&gt;"",AL347&lt;&gt;""),IF(OR(Q347="OZZ",Q347="ZZ"),ROUND(0-SUMIF($D$12:$D346,$D347,V$12:V346),2),IF(T347=0,0,ROUND(MIN(MIN(17300,TRUNC(0.75*(SUMIF($D$12:$D$2012,$D347,R$12:R$2012)+SUMIF($D$12:$D$2012,$D347,S$12:S$2012)),2)+SUMIF($D$12:$D347,$D347,AL$12:AL347))-SUMIF($D$12:$D346,$D347,V$12:V346)-SUMIF($D$12:$D$2012,$D347,U$12:U$2012),AL347),2))),"")</f>
        <v/>
      </c>
      <c r="W347" s="250" t="str">
        <f>IF(Q347&lt;&gt;"",1000 - SUMIF($D$12:$D346,$D347,W$12:W346),"")</f>
        <v/>
      </c>
      <c r="X347" s="106"/>
      <c r="Y347" s="247"/>
      <c r="Z347" s="247"/>
      <c r="AA347" s="247"/>
      <c r="AB347" s="248" t="str">
        <f>IF(AND(Y347&lt;&gt;"",Z347&lt;&gt;"",X347&lt;&gt;""),ROUND(MIN(IF(OR(X347="OZZ",X347="ZZ"),5000,17300),TRUNC(0.75*(SUMIF($D$12:$D347,$D347,Y$12:Y347)+SUMIF($D$12:$D347,$D347,Z$12:Z347)),2)) - SUMIF($D$12:$D346,$D347,AB$12:AB346),2),"")</f>
        <v/>
      </c>
      <c r="AC347" s="251" t="str">
        <f>IF(AND(Y347&lt;&gt;"",Z347&lt;&gt;"",AA347&lt;&gt;"",X347&lt;&gt;"",AP347&lt;&gt;""),IF(OR(X347="OZZ",X347="ZZ"),ROUND(0-SUMIF($D$12:$D346,$D347,AC$12:AC346),2),IF(AA347=0,0,ROUND(MIN(MIN(17300,TRUNC(0.75*(SUMIF($D$12:$D$2012,$D347,Y$12:Y$2012)+SUMIF($D$12:$D$2012,$D347,Z$12:Z$2012)),2)+SUMIF($D$12:$D347,$D347,AP$12:AP347))-SUMIF($D$12:$D346,$D347,AC$12:AC346)-SUMIF($D$12:$D$2012,$D347,AB$12:AB$2012),AP347),2))),"")</f>
        <v/>
      </c>
      <c r="AD347" s="250" t="str">
        <f>IF(X347&lt;&gt;"",1000 - SUMIF($D$12:$D346,$D347,AD$12:AD346),"")</f>
        <v/>
      </c>
      <c r="AE347" s="252"/>
      <c r="AF347" s="253"/>
      <c r="AG347" s="254"/>
      <c r="AH347" s="255" t="str">
        <f t="shared" si="124"/>
        <v/>
      </c>
      <c r="AI347" s="256"/>
      <c r="AJ347" s="253"/>
      <c r="AK347" s="254"/>
      <c r="AL347" s="255" t="str">
        <f t="shared" si="125"/>
        <v/>
      </c>
      <c r="AM347" s="256"/>
      <c r="AN347" s="253"/>
      <c r="AO347" s="254"/>
      <c r="AP347" s="255" t="str">
        <f t="shared" si="105"/>
        <v/>
      </c>
      <c r="AQ347" s="116"/>
      <c r="AR347" s="116"/>
      <c r="AS347" s="117"/>
      <c r="AT347" s="118"/>
      <c r="AU347" s="119" t="str">
        <f>IF(D347&lt;&gt; "", IF(COUNTIF($D$12:$D347,$D347)&gt;1,0,IF(SUM(N347,U347,AB347)&gt;0,IF(AND(X347="",OR(Q347&lt;&gt;"",J347&lt;&gt;"")),IF(Q347&lt;&gt;"",Q347,IF(J347&lt;&gt;"",J347,0)),IF(AND(Q347&lt;&gt;"",J347&lt;&gt;"",Q347=J347),Q347,X347)),0)),"")</f>
        <v/>
      </c>
      <c r="AV347" s="119" t="str">
        <f>IF(D347&lt;&gt;"",IF(COUNTIF($D$12:$D347,$D347)&gt;1,0,IF(SUM(O347,V347,AC347)&gt;0,IF(AND(X347="",OR(Q347&lt;&gt;"",J347&lt;&gt;"")),IF(Q347&lt;&gt;"",Q347,IF(J347&lt;&gt;"",J347,0)),IF(AND(Q347&lt;&gt;"",J347&lt;&gt;"",Q347=J347),Q347,X347)),0)),"")</f>
        <v/>
      </c>
      <c r="AW347" s="119" t="str">
        <f>IF(D347&lt;&gt;"",IF(COUNTIF($D$12:$D347,$D347)&gt;1,0,IF(SUM(P347,W347,AD347)&gt;0,IF(AND(X347="",OR(Q347&lt;&gt;"",J347&lt;&gt;"")),IF(Q347&lt;&gt;"",Q347,IF(J347&lt;&gt;"",J347,0)),IF(AND(Q347&lt;&gt;"",J347&lt;&gt;"",Q347=J347),Q347,X347)),0)),"")</f>
        <v/>
      </c>
      <c r="AX347" s="118" t="str">
        <f t="shared" si="106"/>
        <v/>
      </c>
      <c r="AY347" s="118" t="str">
        <f t="shared" si="107"/>
        <v/>
      </c>
      <c r="AZ347" s="118" t="str">
        <f t="shared" si="108"/>
        <v/>
      </c>
      <c r="BA347" s="118" t="str">
        <f t="shared" si="109"/>
        <v/>
      </c>
      <c r="BB347" s="118" t="str">
        <f t="shared" si="110"/>
        <v/>
      </c>
      <c r="BC347" s="118" t="str">
        <f t="shared" si="111"/>
        <v/>
      </c>
      <c r="BD347" s="118" t="str">
        <f t="shared" si="112"/>
        <v/>
      </c>
      <c r="BE347" s="118" t="str">
        <f t="shared" si="113"/>
        <v/>
      </c>
      <c r="BF347" s="118" t="str">
        <f t="shared" si="114"/>
        <v/>
      </c>
      <c r="BG347" s="120"/>
      <c r="BH347" s="120" t="str">
        <f t="shared" si="115"/>
        <v/>
      </c>
      <c r="BI347" s="120" t="str">
        <f t="shared" si="116"/>
        <v/>
      </c>
      <c r="BJ347" s="121"/>
      <c r="BK347" s="120" t="str">
        <f t="shared" si="117"/>
        <v/>
      </c>
      <c r="BL347" s="120" t="str">
        <f t="shared" si="118"/>
        <v/>
      </c>
      <c r="BM347" s="120" t="str">
        <f t="shared" si="119"/>
        <v/>
      </c>
      <c r="BN347" s="120" t="str">
        <f t="shared" si="120"/>
        <v/>
      </c>
      <c r="BO347" s="120" t="str">
        <f t="shared" si="121"/>
        <v/>
      </c>
      <c r="BP347" s="120" t="str">
        <f t="shared" si="122"/>
        <v/>
      </c>
      <c r="BQ347" s="98"/>
      <c r="BR347" s="98"/>
      <c r="BS347" s="98"/>
      <c r="BT347" s="98"/>
      <c r="BU347" s="98"/>
      <c r="BV347" s="98"/>
      <c r="BW347" s="98"/>
      <c r="BX347" s="98"/>
      <c r="BY347" s="98"/>
      <c r="BZ347" s="98"/>
      <c r="CA347" s="98"/>
      <c r="CB347" s="98"/>
      <c r="CC347" s="98"/>
      <c r="CD347" s="98"/>
      <c r="CE347" s="98"/>
      <c r="CF347" s="98"/>
      <c r="CG347" s="98"/>
      <c r="CH347" s="98"/>
      <c r="CI347" s="98"/>
      <c r="CJ347" s="98"/>
      <c r="CK347" s="98"/>
      <c r="CL347" s="98"/>
      <c r="CM347" s="98"/>
      <c r="CN347" s="98"/>
      <c r="CO347" s="98"/>
      <c r="CP347" s="98"/>
      <c r="CQ347" s="98"/>
      <c r="CR347" s="98"/>
      <c r="CS347" s="98"/>
    </row>
    <row r="348" spans="1:97" s="4" customFormat="1" ht="18.75" customHeight="1" x14ac:dyDescent="0.2">
      <c r="A348" s="3">
        <f t="shared" si="123"/>
        <v>336</v>
      </c>
      <c r="B348" s="263"/>
      <c r="C348" s="263"/>
      <c r="D348" s="263"/>
      <c r="E348" s="259"/>
      <c r="F348" s="259"/>
      <c r="G348" s="43"/>
      <c r="H348" s="264"/>
      <c r="I348" s="261"/>
      <c r="J348" s="106"/>
      <c r="K348" s="247"/>
      <c r="L348" s="247"/>
      <c r="M348" s="247"/>
      <c r="N348" s="248" t="str">
        <f>IF(AND(K348&lt;&gt;"",L348&lt;&gt;"",J348&lt;&gt;""),ROUND(MIN(IF(OR(J348="OZZ",J348="ZZ"),5000,17300),TRUNC(0.75*(SUMIF($D$12:$D348,$D348,K$12:K348)+SUMIF($D$12:$D348,$D348,L$12:L348)),2)) - SUMIF($D$12:$D347,$D348,N$12:N347),2),"")</f>
        <v/>
      </c>
      <c r="O348" s="249" t="str">
        <f>IF(AND(K348&lt;&gt;"",L348&lt;&gt;"",M348&lt;&gt;"",J348&lt;&gt;"",AH348&lt;&gt;""),IF(OR(J348="OZZ",J348="ZZ"),ROUND(0-SUMIF($D$12:$D347,$D348,O$12:O347),2),IF(M348=0,0,ROUND(MIN(MIN(17300,TRUNC(0.75*(SUMIF($D$12:$D$2012,$D348,K$12:K$2012)+SUMIF($D$12:$D$2012,$D348,L$12:L$2012)),2)+SUMIF($D$12:$D348,$D348,AH$12:AH348))-SUMIF($D$12:$D347,$D348,O$12:O347)-SUMIF($D$12:$D$2012,$D348,N$12:N$2012),AH348),2))),"")</f>
        <v/>
      </c>
      <c r="P348" s="250" t="str">
        <f>IF(J348&lt;&gt;"",1000 - SUMIF($D$12:$D347,$D348,P$12:P347),"")</f>
        <v/>
      </c>
      <c r="Q348" s="106"/>
      <c r="R348" s="247"/>
      <c r="S348" s="247"/>
      <c r="T348" s="247"/>
      <c r="U348" s="248" t="str">
        <f>IF(AND(R348&lt;&gt;"",S348&lt;&gt;"",Q348&lt;&gt;""),ROUND(MIN(IF(OR(Q348="OZZ",Q348="ZZ"),5000,17300),TRUNC(0.75*(SUMIF($D$12:$D348,$D348,R$12:R348)+SUMIF($D$12:$D348,$D348,S$12:S348)),2)) - SUMIF($D$12:$D347,$D348,U$12:U347),2),"")</f>
        <v/>
      </c>
      <c r="V348" s="248" t="str">
        <f>IF(AND(R348&lt;&gt;"",S348&lt;&gt;"",T348&lt;&gt;"",Q348&lt;&gt;"",AL348&lt;&gt;""),IF(OR(Q348="OZZ",Q348="ZZ"),ROUND(0-SUMIF($D$12:$D347,$D348,V$12:V347),2),IF(T348=0,0,ROUND(MIN(MIN(17300,TRUNC(0.75*(SUMIF($D$12:$D$2012,$D348,R$12:R$2012)+SUMIF($D$12:$D$2012,$D348,S$12:S$2012)),2)+SUMIF($D$12:$D348,$D348,AL$12:AL348))-SUMIF($D$12:$D347,$D348,V$12:V347)-SUMIF($D$12:$D$2012,$D348,U$12:U$2012),AL348),2))),"")</f>
        <v/>
      </c>
      <c r="W348" s="250" t="str">
        <f>IF(Q348&lt;&gt;"",1000 - SUMIF($D$12:$D347,$D348,W$12:W347),"")</f>
        <v/>
      </c>
      <c r="X348" s="106"/>
      <c r="Y348" s="247"/>
      <c r="Z348" s="247"/>
      <c r="AA348" s="247"/>
      <c r="AB348" s="248" t="str">
        <f>IF(AND(Y348&lt;&gt;"",Z348&lt;&gt;"",X348&lt;&gt;""),ROUND(MIN(IF(OR(X348="OZZ",X348="ZZ"),5000,17300),TRUNC(0.75*(SUMIF($D$12:$D348,$D348,Y$12:Y348)+SUMIF($D$12:$D348,$D348,Z$12:Z348)),2)) - SUMIF($D$12:$D347,$D348,AB$12:AB347),2),"")</f>
        <v/>
      </c>
      <c r="AC348" s="251" t="str">
        <f>IF(AND(Y348&lt;&gt;"",Z348&lt;&gt;"",AA348&lt;&gt;"",X348&lt;&gt;"",AP348&lt;&gt;""),IF(OR(X348="OZZ",X348="ZZ"),ROUND(0-SUMIF($D$12:$D347,$D348,AC$12:AC347),2),IF(AA348=0,0,ROUND(MIN(MIN(17300,TRUNC(0.75*(SUMIF($D$12:$D$2012,$D348,Y$12:Y$2012)+SUMIF($D$12:$D$2012,$D348,Z$12:Z$2012)),2)+SUMIF($D$12:$D348,$D348,AP$12:AP348))-SUMIF($D$12:$D347,$D348,AC$12:AC347)-SUMIF($D$12:$D$2012,$D348,AB$12:AB$2012),AP348),2))),"")</f>
        <v/>
      </c>
      <c r="AD348" s="250" t="str">
        <f>IF(X348&lt;&gt;"",1000 - SUMIF($D$12:$D347,$D348,AD$12:AD347),"")</f>
        <v/>
      </c>
      <c r="AE348" s="252"/>
      <c r="AF348" s="253"/>
      <c r="AG348" s="254"/>
      <c r="AH348" s="255" t="str">
        <f t="shared" si="124"/>
        <v/>
      </c>
      <c r="AI348" s="256"/>
      <c r="AJ348" s="253"/>
      <c r="AK348" s="254"/>
      <c r="AL348" s="255" t="str">
        <f t="shared" si="125"/>
        <v/>
      </c>
      <c r="AM348" s="256"/>
      <c r="AN348" s="253"/>
      <c r="AO348" s="254"/>
      <c r="AP348" s="255" t="str">
        <f t="shared" si="105"/>
        <v/>
      </c>
      <c r="AQ348" s="116"/>
      <c r="AR348" s="116"/>
      <c r="AS348" s="117"/>
      <c r="AT348" s="118"/>
      <c r="AU348" s="119" t="str">
        <f>IF(D348&lt;&gt; "", IF(COUNTIF($D$12:$D348,$D348)&gt;1,0,IF(SUM(N348,U348,AB348)&gt;0,IF(AND(X348="",OR(Q348&lt;&gt;"",J348&lt;&gt;"")),IF(Q348&lt;&gt;"",Q348,IF(J348&lt;&gt;"",J348,0)),IF(AND(Q348&lt;&gt;"",J348&lt;&gt;"",Q348=J348),Q348,X348)),0)),"")</f>
        <v/>
      </c>
      <c r="AV348" s="119" t="str">
        <f>IF(D348&lt;&gt;"",IF(COUNTIF($D$12:$D348,$D348)&gt;1,0,IF(SUM(O348,V348,AC348)&gt;0,IF(AND(X348="",OR(Q348&lt;&gt;"",J348&lt;&gt;"")),IF(Q348&lt;&gt;"",Q348,IF(J348&lt;&gt;"",J348,0)),IF(AND(Q348&lt;&gt;"",J348&lt;&gt;"",Q348=J348),Q348,X348)),0)),"")</f>
        <v/>
      </c>
      <c r="AW348" s="119" t="str">
        <f>IF(D348&lt;&gt;"",IF(COUNTIF($D$12:$D348,$D348)&gt;1,0,IF(SUM(P348,W348,AD348)&gt;0,IF(AND(X348="",OR(Q348&lt;&gt;"",J348&lt;&gt;"")),IF(Q348&lt;&gt;"",Q348,IF(J348&lt;&gt;"",J348,0)),IF(AND(Q348&lt;&gt;"",J348&lt;&gt;"",Q348=J348),Q348,X348)),0)),"")</f>
        <v/>
      </c>
      <c r="AX348" s="118" t="str">
        <f t="shared" si="106"/>
        <v/>
      </c>
      <c r="AY348" s="118" t="str">
        <f t="shared" si="107"/>
        <v/>
      </c>
      <c r="AZ348" s="118" t="str">
        <f t="shared" si="108"/>
        <v/>
      </c>
      <c r="BA348" s="118" t="str">
        <f t="shared" si="109"/>
        <v/>
      </c>
      <c r="BB348" s="118" t="str">
        <f t="shared" si="110"/>
        <v/>
      </c>
      <c r="BC348" s="118" t="str">
        <f t="shared" si="111"/>
        <v/>
      </c>
      <c r="BD348" s="118" t="str">
        <f t="shared" si="112"/>
        <v/>
      </c>
      <c r="BE348" s="118" t="str">
        <f t="shared" si="113"/>
        <v/>
      </c>
      <c r="BF348" s="118" t="str">
        <f t="shared" si="114"/>
        <v/>
      </c>
      <c r="BG348" s="120"/>
      <c r="BH348" s="120" t="str">
        <f t="shared" si="115"/>
        <v/>
      </c>
      <c r="BI348" s="120" t="str">
        <f t="shared" si="116"/>
        <v/>
      </c>
      <c r="BJ348" s="121"/>
      <c r="BK348" s="120" t="str">
        <f t="shared" si="117"/>
        <v/>
      </c>
      <c r="BL348" s="120" t="str">
        <f t="shared" si="118"/>
        <v/>
      </c>
      <c r="BM348" s="120" t="str">
        <f t="shared" si="119"/>
        <v/>
      </c>
      <c r="BN348" s="120" t="str">
        <f t="shared" si="120"/>
        <v/>
      </c>
      <c r="BO348" s="120" t="str">
        <f t="shared" si="121"/>
        <v/>
      </c>
      <c r="BP348" s="120" t="str">
        <f t="shared" si="122"/>
        <v/>
      </c>
      <c r="BQ348" s="98"/>
      <c r="BR348" s="98"/>
      <c r="BS348" s="98"/>
      <c r="BT348" s="98"/>
      <c r="BU348" s="98"/>
      <c r="BV348" s="98"/>
      <c r="BW348" s="98"/>
      <c r="BX348" s="98"/>
      <c r="BY348" s="98"/>
      <c r="BZ348" s="98"/>
      <c r="CA348" s="98"/>
      <c r="CB348" s="98"/>
      <c r="CC348" s="98"/>
      <c r="CD348" s="98"/>
      <c r="CE348" s="98"/>
      <c r="CF348" s="98"/>
      <c r="CG348" s="98"/>
      <c r="CH348" s="98"/>
      <c r="CI348" s="98"/>
      <c r="CJ348" s="98"/>
      <c r="CK348" s="98"/>
      <c r="CL348" s="98"/>
      <c r="CM348" s="98"/>
      <c r="CN348" s="98"/>
      <c r="CO348" s="98"/>
      <c r="CP348" s="98"/>
      <c r="CQ348" s="98"/>
      <c r="CR348" s="98"/>
      <c r="CS348" s="98"/>
    </row>
    <row r="349" spans="1:97" s="4" customFormat="1" ht="18.75" customHeight="1" x14ac:dyDescent="0.2">
      <c r="A349" s="3">
        <f t="shared" si="123"/>
        <v>337</v>
      </c>
      <c r="B349" s="263"/>
      <c r="C349" s="263"/>
      <c r="D349" s="263"/>
      <c r="E349" s="259"/>
      <c r="F349" s="259"/>
      <c r="G349" s="43"/>
      <c r="H349" s="264"/>
      <c r="I349" s="261"/>
      <c r="J349" s="106"/>
      <c r="K349" s="247"/>
      <c r="L349" s="247"/>
      <c r="M349" s="247"/>
      <c r="N349" s="248" t="str">
        <f>IF(AND(K349&lt;&gt;"",L349&lt;&gt;"",J349&lt;&gt;""),ROUND(MIN(IF(OR(J349="OZZ",J349="ZZ"),5000,17300),TRUNC(0.75*(SUMIF($D$12:$D349,$D349,K$12:K349)+SUMIF($D$12:$D349,$D349,L$12:L349)),2)) - SUMIF($D$12:$D348,$D349,N$12:N348),2),"")</f>
        <v/>
      </c>
      <c r="O349" s="249" t="str">
        <f>IF(AND(K349&lt;&gt;"",L349&lt;&gt;"",M349&lt;&gt;"",J349&lt;&gt;"",AH349&lt;&gt;""),IF(OR(J349="OZZ",J349="ZZ"),ROUND(0-SUMIF($D$12:$D348,$D349,O$12:O348),2),IF(M349=0,0,ROUND(MIN(MIN(17300,TRUNC(0.75*(SUMIF($D$12:$D$2012,$D349,K$12:K$2012)+SUMIF($D$12:$D$2012,$D349,L$12:L$2012)),2)+SUMIF($D$12:$D349,$D349,AH$12:AH349))-SUMIF($D$12:$D348,$D349,O$12:O348)-SUMIF($D$12:$D$2012,$D349,N$12:N$2012),AH349),2))),"")</f>
        <v/>
      </c>
      <c r="P349" s="250" t="str">
        <f>IF(J349&lt;&gt;"",1000 - SUMIF($D$12:$D348,$D349,P$12:P348),"")</f>
        <v/>
      </c>
      <c r="Q349" s="106"/>
      <c r="R349" s="247"/>
      <c r="S349" s="247"/>
      <c r="T349" s="247"/>
      <c r="U349" s="248" t="str">
        <f>IF(AND(R349&lt;&gt;"",S349&lt;&gt;"",Q349&lt;&gt;""),ROUND(MIN(IF(OR(Q349="OZZ",Q349="ZZ"),5000,17300),TRUNC(0.75*(SUMIF($D$12:$D349,$D349,R$12:R349)+SUMIF($D$12:$D349,$D349,S$12:S349)),2)) - SUMIF($D$12:$D348,$D349,U$12:U348),2),"")</f>
        <v/>
      </c>
      <c r="V349" s="248" t="str">
        <f>IF(AND(R349&lt;&gt;"",S349&lt;&gt;"",T349&lt;&gt;"",Q349&lt;&gt;"",AL349&lt;&gt;""),IF(OR(Q349="OZZ",Q349="ZZ"),ROUND(0-SUMIF($D$12:$D348,$D349,V$12:V348),2),IF(T349=0,0,ROUND(MIN(MIN(17300,TRUNC(0.75*(SUMIF($D$12:$D$2012,$D349,R$12:R$2012)+SUMIF($D$12:$D$2012,$D349,S$12:S$2012)),2)+SUMIF($D$12:$D349,$D349,AL$12:AL349))-SUMIF($D$12:$D348,$D349,V$12:V348)-SUMIF($D$12:$D$2012,$D349,U$12:U$2012),AL349),2))),"")</f>
        <v/>
      </c>
      <c r="W349" s="250" t="str">
        <f>IF(Q349&lt;&gt;"",1000 - SUMIF($D$12:$D348,$D349,W$12:W348),"")</f>
        <v/>
      </c>
      <c r="X349" s="106"/>
      <c r="Y349" s="247"/>
      <c r="Z349" s="247"/>
      <c r="AA349" s="247"/>
      <c r="AB349" s="248" t="str">
        <f>IF(AND(Y349&lt;&gt;"",Z349&lt;&gt;"",X349&lt;&gt;""),ROUND(MIN(IF(OR(X349="OZZ",X349="ZZ"),5000,17300),TRUNC(0.75*(SUMIF($D$12:$D349,$D349,Y$12:Y349)+SUMIF($D$12:$D349,$D349,Z$12:Z349)),2)) - SUMIF($D$12:$D348,$D349,AB$12:AB348),2),"")</f>
        <v/>
      </c>
      <c r="AC349" s="251" t="str">
        <f>IF(AND(Y349&lt;&gt;"",Z349&lt;&gt;"",AA349&lt;&gt;"",X349&lt;&gt;"",AP349&lt;&gt;""),IF(OR(X349="OZZ",X349="ZZ"),ROUND(0-SUMIF($D$12:$D348,$D349,AC$12:AC348),2),IF(AA349=0,0,ROUND(MIN(MIN(17300,TRUNC(0.75*(SUMIF($D$12:$D$2012,$D349,Y$12:Y$2012)+SUMIF($D$12:$D$2012,$D349,Z$12:Z$2012)),2)+SUMIF($D$12:$D349,$D349,AP$12:AP349))-SUMIF($D$12:$D348,$D349,AC$12:AC348)-SUMIF($D$12:$D$2012,$D349,AB$12:AB$2012),AP349),2))),"")</f>
        <v/>
      </c>
      <c r="AD349" s="250" t="str">
        <f>IF(X349&lt;&gt;"",1000 - SUMIF($D$12:$D348,$D349,AD$12:AD348),"")</f>
        <v/>
      </c>
      <c r="AE349" s="252"/>
      <c r="AF349" s="253"/>
      <c r="AG349" s="254"/>
      <c r="AH349" s="255" t="str">
        <f t="shared" si="124"/>
        <v/>
      </c>
      <c r="AI349" s="256"/>
      <c r="AJ349" s="253"/>
      <c r="AK349" s="254"/>
      <c r="AL349" s="255" t="str">
        <f t="shared" si="125"/>
        <v/>
      </c>
      <c r="AM349" s="256"/>
      <c r="AN349" s="253"/>
      <c r="AO349" s="254"/>
      <c r="AP349" s="255" t="str">
        <f t="shared" si="105"/>
        <v/>
      </c>
      <c r="AQ349" s="116"/>
      <c r="AR349" s="116"/>
      <c r="AS349" s="117"/>
      <c r="AT349" s="118"/>
      <c r="AU349" s="119" t="str">
        <f>IF(D349&lt;&gt; "", IF(COUNTIF($D$12:$D349,$D349)&gt;1,0,IF(SUM(N349,U349,AB349)&gt;0,IF(AND(X349="",OR(Q349&lt;&gt;"",J349&lt;&gt;"")),IF(Q349&lt;&gt;"",Q349,IF(J349&lt;&gt;"",J349,0)),IF(AND(Q349&lt;&gt;"",J349&lt;&gt;"",Q349=J349),Q349,X349)),0)),"")</f>
        <v/>
      </c>
      <c r="AV349" s="119" t="str">
        <f>IF(D349&lt;&gt;"",IF(COUNTIF($D$12:$D349,$D349)&gt;1,0,IF(SUM(O349,V349,AC349)&gt;0,IF(AND(X349="",OR(Q349&lt;&gt;"",J349&lt;&gt;"")),IF(Q349&lt;&gt;"",Q349,IF(J349&lt;&gt;"",J349,0)),IF(AND(Q349&lt;&gt;"",J349&lt;&gt;"",Q349=J349),Q349,X349)),0)),"")</f>
        <v/>
      </c>
      <c r="AW349" s="119" t="str">
        <f>IF(D349&lt;&gt;"",IF(COUNTIF($D$12:$D349,$D349)&gt;1,0,IF(SUM(P349,W349,AD349)&gt;0,IF(AND(X349="",OR(Q349&lt;&gt;"",J349&lt;&gt;"")),IF(Q349&lt;&gt;"",Q349,IF(J349&lt;&gt;"",J349,0)),IF(AND(Q349&lt;&gt;"",J349&lt;&gt;"",Q349=J349),Q349,X349)),0)),"")</f>
        <v/>
      </c>
      <c r="AX349" s="118" t="str">
        <f t="shared" si="106"/>
        <v/>
      </c>
      <c r="AY349" s="118" t="str">
        <f t="shared" si="107"/>
        <v/>
      </c>
      <c r="AZ349" s="118" t="str">
        <f t="shared" si="108"/>
        <v/>
      </c>
      <c r="BA349" s="118" t="str">
        <f t="shared" si="109"/>
        <v/>
      </c>
      <c r="BB349" s="118" t="str">
        <f t="shared" si="110"/>
        <v/>
      </c>
      <c r="BC349" s="118" t="str">
        <f t="shared" si="111"/>
        <v/>
      </c>
      <c r="BD349" s="118" t="str">
        <f t="shared" si="112"/>
        <v/>
      </c>
      <c r="BE349" s="118" t="str">
        <f t="shared" si="113"/>
        <v/>
      </c>
      <c r="BF349" s="118" t="str">
        <f t="shared" si="114"/>
        <v/>
      </c>
      <c r="BG349" s="120"/>
      <c r="BH349" s="120" t="str">
        <f t="shared" si="115"/>
        <v/>
      </c>
      <c r="BI349" s="120" t="str">
        <f t="shared" si="116"/>
        <v/>
      </c>
      <c r="BJ349" s="121"/>
      <c r="BK349" s="120" t="str">
        <f t="shared" si="117"/>
        <v/>
      </c>
      <c r="BL349" s="120" t="str">
        <f t="shared" si="118"/>
        <v/>
      </c>
      <c r="BM349" s="120" t="str">
        <f t="shared" si="119"/>
        <v/>
      </c>
      <c r="BN349" s="120" t="str">
        <f t="shared" si="120"/>
        <v/>
      </c>
      <c r="BO349" s="120" t="str">
        <f t="shared" si="121"/>
        <v/>
      </c>
      <c r="BP349" s="120" t="str">
        <f t="shared" si="122"/>
        <v/>
      </c>
      <c r="BQ349" s="98"/>
      <c r="BR349" s="98"/>
      <c r="BS349" s="98"/>
      <c r="BT349" s="98"/>
      <c r="BU349" s="98"/>
      <c r="BV349" s="98"/>
      <c r="BW349" s="98"/>
      <c r="BX349" s="98"/>
      <c r="BY349" s="98"/>
      <c r="BZ349" s="98"/>
      <c r="CA349" s="98"/>
      <c r="CB349" s="98"/>
      <c r="CC349" s="98"/>
      <c r="CD349" s="98"/>
      <c r="CE349" s="98"/>
      <c r="CF349" s="98"/>
      <c r="CG349" s="98"/>
      <c r="CH349" s="98"/>
      <c r="CI349" s="98"/>
      <c r="CJ349" s="98"/>
      <c r="CK349" s="98"/>
      <c r="CL349" s="98"/>
      <c r="CM349" s="98"/>
      <c r="CN349" s="98"/>
      <c r="CO349" s="98"/>
      <c r="CP349" s="98"/>
      <c r="CQ349" s="98"/>
      <c r="CR349" s="98"/>
      <c r="CS349" s="98"/>
    </row>
    <row r="350" spans="1:97" s="4" customFormat="1" ht="18.75" customHeight="1" x14ac:dyDescent="0.2">
      <c r="A350" s="3">
        <f t="shared" si="123"/>
        <v>338</v>
      </c>
      <c r="B350" s="263"/>
      <c r="C350" s="263"/>
      <c r="D350" s="263"/>
      <c r="E350" s="259"/>
      <c r="F350" s="259"/>
      <c r="G350" s="43"/>
      <c r="H350" s="264"/>
      <c r="I350" s="261"/>
      <c r="J350" s="106"/>
      <c r="K350" s="247"/>
      <c r="L350" s="247"/>
      <c r="M350" s="247"/>
      <c r="N350" s="248" t="str">
        <f>IF(AND(K350&lt;&gt;"",L350&lt;&gt;"",J350&lt;&gt;""),ROUND(MIN(IF(OR(J350="OZZ",J350="ZZ"),5000,17300),TRUNC(0.75*(SUMIF($D$12:$D350,$D350,K$12:K350)+SUMIF($D$12:$D350,$D350,L$12:L350)),2)) - SUMIF($D$12:$D349,$D350,N$12:N349),2),"")</f>
        <v/>
      </c>
      <c r="O350" s="249" t="str">
        <f>IF(AND(K350&lt;&gt;"",L350&lt;&gt;"",M350&lt;&gt;"",J350&lt;&gt;"",AH350&lt;&gt;""),IF(OR(J350="OZZ",J350="ZZ"),ROUND(0-SUMIF($D$12:$D349,$D350,O$12:O349),2),IF(M350=0,0,ROUND(MIN(MIN(17300,TRUNC(0.75*(SUMIF($D$12:$D$2012,$D350,K$12:K$2012)+SUMIF($D$12:$D$2012,$D350,L$12:L$2012)),2)+SUMIF($D$12:$D350,$D350,AH$12:AH350))-SUMIF($D$12:$D349,$D350,O$12:O349)-SUMIF($D$12:$D$2012,$D350,N$12:N$2012),AH350),2))),"")</f>
        <v/>
      </c>
      <c r="P350" s="250" t="str">
        <f>IF(J350&lt;&gt;"",1000 - SUMIF($D$12:$D349,$D350,P$12:P349),"")</f>
        <v/>
      </c>
      <c r="Q350" s="106"/>
      <c r="R350" s="247"/>
      <c r="S350" s="247"/>
      <c r="T350" s="247"/>
      <c r="U350" s="248" t="str">
        <f>IF(AND(R350&lt;&gt;"",S350&lt;&gt;"",Q350&lt;&gt;""),ROUND(MIN(IF(OR(Q350="OZZ",Q350="ZZ"),5000,17300),TRUNC(0.75*(SUMIF($D$12:$D350,$D350,R$12:R350)+SUMIF($D$12:$D350,$D350,S$12:S350)),2)) - SUMIF($D$12:$D349,$D350,U$12:U349),2),"")</f>
        <v/>
      </c>
      <c r="V350" s="248" t="str">
        <f>IF(AND(R350&lt;&gt;"",S350&lt;&gt;"",T350&lt;&gt;"",Q350&lt;&gt;"",AL350&lt;&gt;""),IF(OR(Q350="OZZ",Q350="ZZ"),ROUND(0-SUMIF($D$12:$D349,$D350,V$12:V349),2),IF(T350=0,0,ROUND(MIN(MIN(17300,TRUNC(0.75*(SUMIF($D$12:$D$2012,$D350,R$12:R$2012)+SUMIF($D$12:$D$2012,$D350,S$12:S$2012)),2)+SUMIF($D$12:$D350,$D350,AL$12:AL350))-SUMIF($D$12:$D349,$D350,V$12:V349)-SUMIF($D$12:$D$2012,$D350,U$12:U$2012),AL350),2))),"")</f>
        <v/>
      </c>
      <c r="W350" s="250" t="str">
        <f>IF(Q350&lt;&gt;"",1000 - SUMIF($D$12:$D349,$D350,W$12:W349),"")</f>
        <v/>
      </c>
      <c r="X350" s="106"/>
      <c r="Y350" s="247"/>
      <c r="Z350" s="247"/>
      <c r="AA350" s="247"/>
      <c r="AB350" s="248" t="str">
        <f>IF(AND(Y350&lt;&gt;"",Z350&lt;&gt;"",X350&lt;&gt;""),ROUND(MIN(IF(OR(X350="OZZ",X350="ZZ"),5000,17300),TRUNC(0.75*(SUMIF($D$12:$D350,$D350,Y$12:Y350)+SUMIF($D$12:$D350,$D350,Z$12:Z350)),2)) - SUMIF($D$12:$D349,$D350,AB$12:AB349),2),"")</f>
        <v/>
      </c>
      <c r="AC350" s="251" t="str">
        <f>IF(AND(Y350&lt;&gt;"",Z350&lt;&gt;"",AA350&lt;&gt;"",X350&lt;&gt;"",AP350&lt;&gt;""),IF(OR(X350="OZZ",X350="ZZ"),ROUND(0-SUMIF($D$12:$D349,$D350,AC$12:AC349),2),IF(AA350=0,0,ROUND(MIN(MIN(17300,TRUNC(0.75*(SUMIF($D$12:$D$2012,$D350,Y$12:Y$2012)+SUMIF($D$12:$D$2012,$D350,Z$12:Z$2012)),2)+SUMIF($D$12:$D350,$D350,AP$12:AP350))-SUMIF($D$12:$D349,$D350,AC$12:AC349)-SUMIF($D$12:$D$2012,$D350,AB$12:AB$2012),AP350),2))),"")</f>
        <v/>
      </c>
      <c r="AD350" s="250" t="str">
        <f>IF(X350&lt;&gt;"",1000 - SUMIF($D$12:$D349,$D350,AD$12:AD349),"")</f>
        <v/>
      </c>
      <c r="AE350" s="252"/>
      <c r="AF350" s="253"/>
      <c r="AG350" s="254"/>
      <c r="AH350" s="255" t="str">
        <f t="shared" si="124"/>
        <v/>
      </c>
      <c r="AI350" s="256"/>
      <c r="AJ350" s="253"/>
      <c r="AK350" s="254"/>
      <c r="AL350" s="255" t="str">
        <f t="shared" si="125"/>
        <v/>
      </c>
      <c r="AM350" s="256"/>
      <c r="AN350" s="253"/>
      <c r="AO350" s="254"/>
      <c r="AP350" s="255" t="str">
        <f t="shared" si="105"/>
        <v/>
      </c>
      <c r="AQ350" s="116"/>
      <c r="AR350" s="116"/>
      <c r="AS350" s="117"/>
      <c r="AT350" s="118"/>
      <c r="AU350" s="119" t="str">
        <f>IF(D350&lt;&gt; "", IF(COUNTIF($D$12:$D350,$D350)&gt;1,0,IF(SUM(N350,U350,AB350)&gt;0,IF(AND(X350="",OR(Q350&lt;&gt;"",J350&lt;&gt;"")),IF(Q350&lt;&gt;"",Q350,IF(J350&lt;&gt;"",J350,0)),IF(AND(Q350&lt;&gt;"",J350&lt;&gt;"",Q350=J350),Q350,X350)),0)),"")</f>
        <v/>
      </c>
      <c r="AV350" s="119" t="str">
        <f>IF(D350&lt;&gt;"",IF(COUNTIF($D$12:$D350,$D350)&gt;1,0,IF(SUM(O350,V350,AC350)&gt;0,IF(AND(X350="",OR(Q350&lt;&gt;"",J350&lt;&gt;"")),IF(Q350&lt;&gt;"",Q350,IF(J350&lt;&gt;"",J350,0)),IF(AND(Q350&lt;&gt;"",J350&lt;&gt;"",Q350=J350),Q350,X350)),0)),"")</f>
        <v/>
      </c>
      <c r="AW350" s="119" t="str">
        <f>IF(D350&lt;&gt;"",IF(COUNTIF($D$12:$D350,$D350)&gt;1,0,IF(SUM(P350,W350,AD350)&gt;0,IF(AND(X350="",OR(Q350&lt;&gt;"",J350&lt;&gt;"")),IF(Q350&lt;&gt;"",Q350,IF(J350&lt;&gt;"",J350,0)),IF(AND(Q350&lt;&gt;"",J350&lt;&gt;"",Q350=J350),Q350,X350)),0)),"")</f>
        <v/>
      </c>
      <c r="AX350" s="118" t="str">
        <f t="shared" si="106"/>
        <v/>
      </c>
      <c r="AY350" s="118" t="str">
        <f t="shared" si="107"/>
        <v/>
      </c>
      <c r="AZ350" s="118" t="str">
        <f t="shared" si="108"/>
        <v/>
      </c>
      <c r="BA350" s="118" t="str">
        <f t="shared" si="109"/>
        <v/>
      </c>
      <c r="BB350" s="118" t="str">
        <f t="shared" si="110"/>
        <v/>
      </c>
      <c r="BC350" s="118" t="str">
        <f t="shared" si="111"/>
        <v/>
      </c>
      <c r="BD350" s="118" t="str">
        <f t="shared" si="112"/>
        <v/>
      </c>
      <c r="BE350" s="118" t="str">
        <f t="shared" si="113"/>
        <v/>
      </c>
      <c r="BF350" s="118" t="str">
        <f t="shared" si="114"/>
        <v/>
      </c>
      <c r="BG350" s="120"/>
      <c r="BH350" s="120" t="str">
        <f t="shared" si="115"/>
        <v/>
      </c>
      <c r="BI350" s="120" t="str">
        <f t="shared" si="116"/>
        <v/>
      </c>
      <c r="BJ350" s="121"/>
      <c r="BK350" s="120" t="str">
        <f t="shared" si="117"/>
        <v/>
      </c>
      <c r="BL350" s="120" t="str">
        <f t="shared" si="118"/>
        <v/>
      </c>
      <c r="BM350" s="120" t="str">
        <f t="shared" si="119"/>
        <v/>
      </c>
      <c r="BN350" s="120" t="str">
        <f t="shared" si="120"/>
        <v/>
      </c>
      <c r="BO350" s="120" t="str">
        <f t="shared" si="121"/>
        <v/>
      </c>
      <c r="BP350" s="120" t="str">
        <f t="shared" si="122"/>
        <v/>
      </c>
      <c r="BQ350" s="98"/>
      <c r="BR350" s="98"/>
      <c r="BS350" s="98"/>
      <c r="BT350" s="98"/>
      <c r="BU350" s="9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row>
    <row r="351" spans="1:97" s="4" customFormat="1" ht="18.75" customHeight="1" x14ac:dyDescent="0.2">
      <c r="A351" s="3">
        <f t="shared" si="123"/>
        <v>339</v>
      </c>
      <c r="B351" s="263"/>
      <c r="C351" s="263"/>
      <c r="D351" s="263"/>
      <c r="E351" s="259"/>
      <c r="F351" s="259"/>
      <c r="G351" s="43"/>
      <c r="H351" s="264"/>
      <c r="I351" s="261"/>
      <c r="J351" s="106"/>
      <c r="K351" s="247"/>
      <c r="L351" s="247"/>
      <c r="M351" s="247"/>
      <c r="N351" s="248" t="str">
        <f>IF(AND(K351&lt;&gt;"",L351&lt;&gt;"",J351&lt;&gt;""),ROUND(MIN(IF(OR(J351="OZZ",J351="ZZ"),5000,17300),TRUNC(0.75*(SUMIF($D$12:$D351,$D351,K$12:K351)+SUMIF($D$12:$D351,$D351,L$12:L351)),2)) - SUMIF($D$12:$D350,$D351,N$12:N350),2),"")</f>
        <v/>
      </c>
      <c r="O351" s="249" t="str">
        <f>IF(AND(K351&lt;&gt;"",L351&lt;&gt;"",M351&lt;&gt;"",J351&lt;&gt;"",AH351&lt;&gt;""),IF(OR(J351="OZZ",J351="ZZ"),ROUND(0-SUMIF($D$12:$D350,$D351,O$12:O350),2),IF(M351=0,0,ROUND(MIN(MIN(17300,TRUNC(0.75*(SUMIF($D$12:$D$2012,$D351,K$12:K$2012)+SUMIF($D$12:$D$2012,$D351,L$12:L$2012)),2)+SUMIF($D$12:$D351,$D351,AH$12:AH351))-SUMIF($D$12:$D350,$D351,O$12:O350)-SUMIF($D$12:$D$2012,$D351,N$12:N$2012),AH351),2))),"")</f>
        <v/>
      </c>
      <c r="P351" s="250" t="str">
        <f>IF(J351&lt;&gt;"",1000 - SUMIF($D$12:$D350,$D351,P$12:P350),"")</f>
        <v/>
      </c>
      <c r="Q351" s="106"/>
      <c r="R351" s="247"/>
      <c r="S351" s="247"/>
      <c r="T351" s="247"/>
      <c r="U351" s="248" t="str">
        <f>IF(AND(R351&lt;&gt;"",S351&lt;&gt;"",Q351&lt;&gt;""),ROUND(MIN(IF(OR(Q351="OZZ",Q351="ZZ"),5000,17300),TRUNC(0.75*(SUMIF($D$12:$D351,$D351,R$12:R351)+SUMIF($D$12:$D351,$D351,S$12:S351)),2)) - SUMIF($D$12:$D350,$D351,U$12:U350),2),"")</f>
        <v/>
      </c>
      <c r="V351" s="248" t="str">
        <f>IF(AND(R351&lt;&gt;"",S351&lt;&gt;"",T351&lt;&gt;"",Q351&lt;&gt;"",AL351&lt;&gt;""),IF(OR(Q351="OZZ",Q351="ZZ"),ROUND(0-SUMIF($D$12:$D350,$D351,V$12:V350),2),IF(T351=0,0,ROUND(MIN(MIN(17300,TRUNC(0.75*(SUMIF($D$12:$D$2012,$D351,R$12:R$2012)+SUMIF($D$12:$D$2012,$D351,S$12:S$2012)),2)+SUMIF($D$12:$D351,$D351,AL$12:AL351))-SUMIF($D$12:$D350,$D351,V$12:V350)-SUMIF($D$12:$D$2012,$D351,U$12:U$2012),AL351),2))),"")</f>
        <v/>
      </c>
      <c r="W351" s="250" t="str">
        <f>IF(Q351&lt;&gt;"",1000 - SUMIF($D$12:$D350,$D351,W$12:W350),"")</f>
        <v/>
      </c>
      <c r="X351" s="106"/>
      <c r="Y351" s="247"/>
      <c r="Z351" s="247"/>
      <c r="AA351" s="247"/>
      <c r="AB351" s="248" t="str">
        <f>IF(AND(Y351&lt;&gt;"",Z351&lt;&gt;"",X351&lt;&gt;""),ROUND(MIN(IF(OR(X351="OZZ",X351="ZZ"),5000,17300),TRUNC(0.75*(SUMIF($D$12:$D351,$D351,Y$12:Y351)+SUMIF($D$12:$D351,$D351,Z$12:Z351)),2)) - SUMIF($D$12:$D350,$D351,AB$12:AB350),2),"")</f>
        <v/>
      </c>
      <c r="AC351" s="251" t="str">
        <f>IF(AND(Y351&lt;&gt;"",Z351&lt;&gt;"",AA351&lt;&gt;"",X351&lt;&gt;"",AP351&lt;&gt;""),IF(OR(X351="OZZ",X351="ZZ"),ROUND(0-SUMIF($D$12:$D350,$D351,AC$12:AC350),2),IF(AA351=0,0,ROUND(MIN(MIN(17300,TRUNC(0.75*(SUMIF($D$12:$D$2012,$D351,Y$12:Y$2012)+SUMIF($D$12:$D$2012,$D351,Z$12:Z$2012)),2)+SUMIF($D$12:$D351,$D351,AP$12:AP351))-SUMIF($D$12:$D350,$D351,AC$12:AC350)-SUMIF($D$12:$D$2012,$D351,AB$12:AB$2012),AP351),2))),"")</f>
        <v/>
      </c>
      <c r="AD351" s="250" t="str">
        <f>IF(X351&lt;&gt;"",1000 - SUMIF($D$12:$D350,$D351,AD$12:AD350),"")</f>
        <v/>
      </c>
      <c r="AE351" s="252"/>
      <c r="AF351" s="253"/>
      <c r="AG351" s="254"/>
      <c r="AH351" s="255" t="str">
        <f t="shared" si="124"/>
        <v/>
      </c>
      <c r="AI351" s="256"/>
      <c r="AJ351" s="253"/>
      <c r="AK351" s="254"/>
      <c r="AL351" s="255" t="str">
        <f t="shared" si="125"/>
        <v/>
      </c>
      <c r="AM351" s="256"/>
      <c r="AN351" s="253"/>
      <c r="AO351" s="254"/>
      <c r="AP351" s="255" t="str">
        <f t="shared" si="105"/>
        <v/>
      </c>
      <c r="AQ351" s="116"/>
      <c r="AR351" s="116"/>
      <c r="AS351" s="117"/>
      <c r="AT351" s="118"/>
      <c r="AU351" s="119" t="str">
        <f>IF(D351&lt;&gt; "", IF(COUNTIF($D$12:$D351,$D351)&gt;1,0,IF(SUM(N351,U351,AB351)&gt;0,IF(AND(X351="",OR(Q351&lt;&gt;"",J351&lt;&gt;"")),IF(Q351&lt;&gt;"",Q351,IF(J351&lt;&gt;"",J351,0)),IF(AND(Q351&lt;&gt;"",J351&lt;&gt;"",Q351=J351),Q351,X351)),0)),"")</f>
        <v/>
      </c>
      <c r="AV351" s="119" t="str">
        <f>IF(D351&lt;&gt;"",IF(COUNTIF($D$12:$D351,$D351)&gt;1,0,IF(SUM(O351,V351,AC351)&gt;0,IF(AND(X351="",OR(Q351&lt;&gt;"",J351&lt;&gt;"")),IF(Q351&lt;&gt;"",Q351,IF(J351&lt;&gt;"",J351,0)),IF(AND(Q351&lt;&gt;"",J351&lt;&gt;"",Q351=J351),Q351,X351)),0)),"")</f>
        <v/>
      </c>
      <c r="AW351" s="119" t="str">
        <f>IF(D351&lt;&gt;"",IF(COUNTIF($D$12:$D351,$D351)&gt;1,0,IF(SUM(P351,W351,AD351)&gt;0,IF(AND(X351="",OR(Q351&lt;&gt;"",J351&lt;&gt;"")),IF(Q351&lt;&gt;"",Q351,IF(J351&lt;&gt;"",J351,0)),IF(AND(Q351&lt;&gt;"",J351&lt;&gt;"",Q351=J351),Q351,X351)),0)),"")</f>
        <v/>
      </c>
      <c r="AX351" s="118" t="str">
        <f t="shared" si="106"/>
        <v/>
      </c>
      <c r="AY351" s="118" t="str">
        <f t="shared" si="107"/>
        <v/>
      </c>
      <c r="AZ351" s="118" t="str">
        <f t="shared" si="108"/>
        <v/>
      </c>
      <c r="BA351" s="118" t="str">
        <f t="shared" si="109"/>
        <v/>
      </c>
      <c r="BB351" s="118" t="str">
        <f t="shared" si="110"/>
        <v/>
      </c>
      <c r="BC351" s="118" t="str">
        <f t="shared" si="111"/>
        <v/>
      </c>
      <c r="BD351" s="118" t="str">
        <f t="shared" si="112"/>
        <v/>
      </c>
      <c r="BE351" s="118" t="str">
        <f t="shared" si="113"/>
        <v/>
      </c>
      <c r="BF351" s="118" t="str">
        <f t="shared" si="114"/>
        <v/>
      </c>
      <c r="BG351" s="120"/>
      <c r="BH351" s="120" t="str">
        <f t="shared" si="115"/>
        <v/>
      </c>
      <c r="BI351" s="120" t="str">
        <f t="shared" si="116"/>
        <v/>
      </c>
      <c r="BJ351" s="121"/>
      <c r="BK351" s="120" t="str">
        <f t="shared" si="117"/>
        <v/>
      </c>
      <c r="BL351" s="120" t="str">
        <f t="shared" si="118"/>
        <v/>
      </c>
      <c r="BM351" s="120" t="str">
        <f t="shared" si="119"/>
        <v/>
      </c>
      <c r="BN351" s="120" t="str">
        <f t="shared" si="120"/>
        <v/>
      </c>
      <c r="BO351" s="120" t="str">
        <f t="shared" si="121"/>
        <v/>
      </c>
      <c r="BP351" s="120" t="str">
        <f t="shared" si="122"/>
        <v/>
      </c>
      <c r="BQ351" s="98"/>
      <c r="BR351" s="98"/>
      <c r="BS351" s="98"/>
      <c r="BT351" s="98"/>
      <c r="BU351" s="9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row>
    <row r="352" spans="1:97" s="4" customFormat="1" ht="18.75" customHeight="1" x14ac:dyDescent="0.2">
      <c r="A352" s="3">
        <f t="shared" si="123"/>
        <v>340</v>
      </c>
      <c r="B352" s="263"/>
      <c r="C352" s="263"/>
      <c r="D352" s="263"/>
      <c r="E352" s="259"/>
      <c r="F352" s="259"/>
      <c r="G352" s="43"/>
      <c r="H352" s="264"/>
      <c r="I352" s="261"/>
      <c r="J352" s="106"/>
      <c r="K352" s="247"/>
      <c r="L352" s="247"/>
      <c r="M352" s="247"/>
      <c r="N352" s="248" t="str">
        <f>IF(AND(K352&lt;&gt;"",L352&lt;&gt;"",J352&lt;&gt;""),ROUND(MIN(IF(OR(J352="OZZ",J352="ZZ"),5000,17300),TRUNC(0.75*(SUMIF($D$12:$D352,$D352,K$12:K352)+SUMIF($D$12:$D352,$D352,L$12:L352)),2)) - SUMIF($D$12:$D351,$D352,N$12:N351),2),"")</f>
        <v/>
      </c>
      <c r="O352" s="249" t="str">
        <f>IF(AND(K352&lt;&gt;"",L352&lt;&gt;"",M352&lt;&gt;"",J352&lt;&gt;"",AH352&lt;&gt;""),IF(OR(J352="OZZ",J352="ZZ"),ROUND(0-SUMIF($D$12:$D351,$D352,O$12:O351),2),IF(M352=0,0,ROUND(MIN(MIN(17300,TRUNC(0.75*(SUMIF($D$12:$D$2012,$D352,K$12:K$2012)+SUMIF($D$12:$D$2012,$D352,L$12:L$2012)),2)+SUMIF($D$12:$D352,$D352,AH$12:AH352))-SUMIF($D$12:$D351,$D352,O$12:O351)-SUMIF($D$12:$D$2012,$D352,N$12:N$2012),AH352),2))),"")</f>
        <v/>
      </c>
      <c r="P352" s="250" t="str">
        <f>IF(J352&lt;&gt;"",1000 - SUMIF($D$12:$D351,$D352,P$12:P351),"")</f>
        <v/>
      </c>
      <c r="Q352" s="106"/>
      <c r="R352" s="247"/>
      <c r="S352" s="247"/>
      <c r="T352" s="247"/>
      <c r="U352" s="248" t="str">
        <f>IF(AND(R352&lt;&gt;"",S352&lt;&gt;"",Q352&lt;&gt;""),ROUND(MIN(IF(OR(Q352="OZZ",Q352="ZZ"),5000,17300),TRUNC(0.75*(SUMIF($D$12:$D352,$D352,R$12:R352)+SUMIF($D$12:$D352,$D352,S$12:S352)),2)) - SUMIF($D$12:$D351,$D352,U$12:U351),2),"")</f>
        <v/>
      </c>
      <c r="V352" s="248" t="str">
        <f>IF(AND(R352&lt;&gt;"",S352&lt;&gt;"",T352&lt;&gt;"",Q352&lt;&gt;"",AL352&lt;&gt;""),IF(OR(Q352="OZZ",Q352="ZZ"),ROUND(0-SUMIF($D$12:$D351,$D352,V$12:V351),2),IF(T352=0,0,ROUND(MIN(MIN(17300,TRUNC(0.75*(SUMIF($D$12:$D$2012,$D352,R$12:R$2012)+SUMIF($D$12:$D$2012,$D352,S$12:S$2012)),2)+SUMIF($D$12:$D352,$D352,AL$12:AL352))-SUMIF($D$12:$D351,$D352,V$12:V351)-SUMIF($D$12:$D$2012,$D352,U$12:U$2012),AL352),2))),"")</f>
        <v/>
      </c>
      <c r="W352" s="250" t="str">
        <f>IF(Q352&lt;&gt;"",1000 - SUMIF($D$12:$D351,$D352,W$12:W351),"")</f>
        <v/>
      </c>
      <c r="X352" s="106"/>
      <c r="Y352" s="247"/>
      <c r="Z352" s="247"/>
      <c r="AA352" s="247"/>
      <c r="AB352" s="248" t="str">
        <f>IF(AND(Y352&lt;&gt;"",Z352&lt;&gt;"",X352&lt;&gt;""),ROUND(MIN(IF(OR(X352="OZZ",X352="ZZ"),5000,17300),TRUNC(0.75*(SUMIF($D$12:$D352,$D352,Y$12:Y352)+SUMIF($D$12:$D352,$D352,Z$12:Z352)),2)) - SUMIF($D$12:$D351,$D352,AB$12:AB351),2),"")</f>
        <v/>
      </c>
      <c r="AC352" s="251" t="str">
        <f>IF(AND(Y352&lt;&gt;"",Z352&lt;&gt;"",AA352&lt;&gt;"",X352&lt;&gt;"",AP352&lt;&gt;""),IF(OR(X352="OZZ",X352="ZZ"),ROUND(0-SUMIF($D$12:$D351,$D352,AC$12:AC351),2),IF(AA352=0,0,ROUND(MIN(MIN(17300,TRUNC(0.75*(SUMIF($D$12:$D$2012,$D352,Y$12:Y$2012)+SUMIF($D$12:$D$2012,$D352,Z$12:Z$2012)),2)+SUMIF($D$12:$D352,$D352,AP$12:AP352))-SUMIF($D$12:$D351,$D352,AC$12:AC351)-SUMIF($D$12:$D$2012,$D352,AB$12:AB$2012),AP352),2))),"")</f>
        <v/>
      </c>
      <c r="AD352" s="250" t="str">
        <f>IF(X352&lt;&gt;"",1000 - SUMIF($D$12:$D351,$D352,AD$12:AD351),"")</f>
        <v/>
      </c>
      <c r="AE352" s="252"/>
      <c r="AF352" s="253"/>
      <c r="AG352" s="254"/>
      <c r="AH352" s="255" t="str">
        <f t="shared" si="124"/>
        <v/>
      </c>
      <c r="AI352" s="256"/>
      <c r="AJ352" s="253"/>
      <c r="AK352" s="254"/>
      <c r="AL352" s="255" t="str">
        <f t="shared" si="125"/>
        <v/>
      </c>
      <c r="AM352" s="256"/>
      <c r="AN352" s="253"/>
      <c r="AO352" s="254"/>
      <c r="AP352" s="255" t="str">
        <f t="shared" si="105"/>
        <v/>
      </c>
      <c r="AQ352" s="116"/>
      <c r="AR352" s="116"/>
      <c r="AS352" s="117"/>
      <c r="AT352" s="118"/>
      <c r="AU352" s="119" t="str">
        <f>IF(D352&lt;&gt; "", IF(COUNTIF($D$12:$D352,$D352)&gt;1,0,IF(SUM(N352,U352,AB352)&gt;0,IF(AND(X352="",OR(Q352&lt;&gt;"",J352&lt;&gt;"")),IF(Q352&lt;&gt;"",Q352,IF(J352&lt;&gt;"",J352,0)),IF(AND(Q352&lt;&gt;"",J352&lt;&gt;"",Q352=J352),Q352,X352)),0)),"")</f>
        <v/>
      </c>
      <c r="AV352" s="119" t="str">
        <f>IF(D352&lt;&gt;"",IF(COUNTIF($D$12:$D352,$D352)&gt;1,0,IF(SUM(O352,V352,AC352)&gt;0,IF(AND(X352="",OR(Q352&lt;&gt;"",J352&lt;&gt;"")),IF(Q352&lt;&gt;"",Q352,IF(J352&lt;&gt;"",J352,0)),IF(AND(Q352&lt;&gt;"",J352&lt;&gt;"",Q352=J352),Q352,X352)),0)),"")</f>
        <v/>
      </c>
      <c r="AW352" s="119" t="str">
        <f>IF(D352&lt;&gt;"",IF(COUNTIF($D$12:$D352,$D352)&gt;1,0,IF(SUM(P352,W352,AD352)&gt;0,IF(AND(X352="",OR(Q352&lt;&gt;"",J352&lt;&gt;"")),IF(Q352&lt;&gt;"",Q352,IF(J352&lt;&gt;"",J352,0)),IF(AND(Q352&lt;&gt;"",J352&lt;&gt;"",Q352=J352),Q352,X352)),0)),"")</f>
        <v/>
      </c>
      <c r="AX352" s="118" t="str">
        <f t="shared" si="106"/>
        <v/>
      </c>
      <c r="AY352" s="118" t="str">
        <f t="shared" si="107"/>
        <v/>
      </c>
      <c r="AZ352" s="118" t="str">
        <f t="shared" si="108"/>
        <v/>
      </c>
      <c r="BA352" s="118" t="str">
        <f t="shared" si="109"/>
        <v/>
      </c>
      <c r="BB352" s="118" t="str">
        <f t="shared" si="110"/>
        <v/>
      </c>
      <c r="BC352" s="118" t="str">
        <f t="shared" si="111"/>
        <v/>
      </c>
      <c r="BD352" s="118" t="str">
        <f t="shared" si="112"/>
        <v/>
      </c>
      <c r="BE352" s="118" t="str">
        <f t="shared" si="113"/>
        <v/>
      </c>
      <c r="BF352" s="118" t="str">
        <f t="shared" si="114"/>
        <v/>
      </c>
      <c r="BG352" s="120"/>
      <c r="BH352" s="120" t="str">
        <f t="shared" si="115"/>
        <v/>
      </c>
      <c r="BI352" s="120" t="str">
        <f t="shared" si="116"/>
        <v/>
      </c>
      <c r="BJ352" s="121"/>
      <c r="BK352" s="120" t="str">
        <f t="shared" si="117"/>
        <v/>
      </c>
      <c r="BL352" s="120" t="str">
        <f t="shared" si="118"/>
        <v/>
      </c>
      <c r="BM352" s="120" t="str">
        <f t="shared" si="119"/>
        <v/>
      </c>
      <c r="BN352" s="120" t="str">
        <f t="shared" si="120"/>
        <v/>
      </c>
      <c r="BO352" s="120" t="str">
        <f t="shared" si="121"/>
        <v/>
      </c>
      <c r="BP352" s="120" t="str">
        <f t="shared" si="122"/>
        <v/>
      </c>
      <c r="BQ352" s="98"/>
      <c r="BR352" s="98"/>
      <c r="BS352" s="98"/>
      <c r="BT352" s="98"/>
      <c r="BU352" s="9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row>
    <row r="353" spans="1:97" s="4" customFormat="1" ht="18.75" customHeight="1" x14ac:dyDescent="0.2">
      <c r="A353" s="3">
        <f t="shared" si="123"/>
        <v>341</v>
      </c>
      <c r="B353" s="263"/>
      <c r="C353" s="263"/>
      <c r="D353" s="263"/>
      <c r="E353" s="259"/>
      <c r="F353" s="259"/>
      <c r="G353" s="43"/>
      <c r="H353" s="264"/>
      <c r="I353" s="261"/>
      <c r="J353" s="106"/>
      <c r="K353" s="247"/>
      <c r="L353" s="247"/>
      <c r="M353" s="247"/>
      <c r="N353" s="248" t="str">
        <f>IF(AND(K353&lt;&gt;"",L353&lt;&gt;"",J353&lt;&gt;""),ROUND(MIN(IF(OR(J353="OZZ",J353="ZZ"),5000,17300),TRUNC(0.75*(SUMIF($D$12:$D353,$D353,K$12:K353)+SUMIF($D$12:$D353,$D353,L$12:L353)),2)) - SUMIF($D$12:$D352,$D353,N$12:N352),2),"")</f>
        <v/>
      </c>
      <c r="O353" s="249" t="str">
        <f>IF(AND(K353&lt;&gt;"",L353&lt;&gt;"",M353&lt;&gt;"",J353&lt;&gt;"",AH353&lt;&gt;""),IF(OR(J353="OZZ",J353="ZZ"),ROUND(0-SUMIF($D$12:$D352,$D353,O$12:O352),2),IF(M353=0,0,ROUND(MIN(MIN(17300,TRUNC(0.75*(SUMIF($D$12:$D$2012,$D353,K$12:K$2012)+SUMIF($D$12:$D$2012,$D353,L$12:L$2012)),2)+SUMIF($D$12:$D353,$D353,AH$12:AH353))-SUMIF($D$12:$D352,$D353,O$12:O352)-SUMIF($D$12:$D$2012,$D353,N$12:N$2012),AH353),2))),"")</f>
        <v/>
      </c>
      <c r="P353" s="250" t="str">
        <f>IF(J353&lt;&gt;"",1000 - SUMIF($D$12:$D352,$D353,P$12:P352),"")</f>
        <v/>
      </c>
      <c r="Q353" s="106"/>
      <c r="R353" s="247"/>
      <c r="S353" s="247"/>
      <c r="T353" s="247"/>
      <c r="U353" s="248" t="str">
        <f>IF(AND(R353&lt;&gt;"",S353&lt;&gt;"",Q353&lt;&gt;""),ROUND(MIN(IF(OR(Q353="OZZ",Q353="ZZ"),5000,17300),TRUNC(0.75*(SUMIF($D$12:$D353,$D353,R$12:R353)+SUMIF($D$12:$D353,$D353,S$12:S353)),2)) - SUMIF($D$12:$D352,$D353,U$12:U352),2),"")</f>
        <v/>
      </c>
      <c r="V353" s="248" t="str">
        <f>IF(AND(R353&lt;&gt;"",S353&lt;&gt;"",T353&lt;&gt;"",Q353&lt;&gt;"",AL353&lt;&gt;""),IF(OR(Q353="OZZ",Q353="ZZ"),ROUND(0-SUMIF($D$12:$D352,$D353,V$12:V352),2),IF(T353=0,0,ROUND(MIN(MIN(17300,TRUNC(0.75*(SUMIF($D$12:$D$2012,$D353,R$12:R$2012)+SUMIF($D$12:$D$2012,$D353,S$12:S$2012)),2)+SUMIF($D$12:$D353,$D353,AL$12:AL353))-SUMIF($D$12:$D352,$D353,V$12:V352)-SUMIF($D$12:$D$2012,$D353,U$12:U$2012),AL353),2))),"")</f>
        <v/>
      </c>
      <c r="W353" s="250" t="str">
        <f>IF(Q353&lt;&gt;"",1000 - SUMIF($D$12:$D352,$D353,W$12:W352),"")</f>
        <v/>
      </c>
      <c r="X353" s="106"/>
      <c r="Y353" s="247"/>
      <c r="Z353" s="247"/>
      <c r="AA353" s="247"/>
      <c r="AB353" s="248" t="str">
        <f>IF(AND(Y353&lt;&gt;"",Z353&lt;&gt;"",X353&lt;&gt;""),ROUND(MIN(IF(OR(X353="OZZ",X353="ZZ"),5000,17300),TRUNC(0.75*(SUMIF($D$12:$D353,$D353,Y$12:Y353)+SUMIF($D$12:$D353,$D353,Z$12:Z353)),2)) - SUMIF($D$12:$D352,$D353,AB$12:AB352),2),"")</f>
        <v/>
      </c>
      <c r="AC353" s="251" t="str">
        <f>IF(AND(Y353&lt;&gt;"",Z353&lt;&gt;"",AA353&lt;&gt;"",X353&lt;&gt;"",AP353&lt;&gt;""),IF(OR(X353="OZZ",X353="ZZ"),ROUND(0-SUMIF($D$12:$D352,$D353,AC$12:AC352),2),IF(AA353=0,0,ROUND(MIN(MIN(17300,TRUNC(0.75*(SUMIF($D$12:$D$2012,$D353,Y$12:Y$2012)+SUMIF($D$12:$D$2012,$D353,Z$12:Z$2012)),2)+SUMIF($D$12:$D353,$D353,AP$12:AP353))-SUMIF($D$12:$D352,$D353,AC$12:AC352)-SUMIF($D$12:$D$2012,$D353,AB$12:AB$2012),AP353),2))),"")</f>
        <v/>
      </c>
      <c r="AD353" s="250" t="str">
        <f>IF(X353&lt;&gt;"",1000 - SUMIF($D$12:$D352,$D353,AD$12:AD352),"")</f>
        <v/>
      </c>
      <c r="AE353" s="252"/>
      <c r="AF353" s="253"/>
      <c r="AG353" s="254"/>
      <c r="AH353" s="255" t="str">
        <f t="shared" si="124"/>
        <v/>
      </c>
      <c r="AI353" s="256"/>
      <c r="AJ353" s="253"/>
      <c r="AK353" s="254"/>
      <c r="AL353" s="255" t="str">
        <f t="shared" si="125"/>
        <v/>
      </c>
      <c r="AM353" s="256"/>
      <c r="AN353" s="253"/>
      <c r="AO353" s="254"/>
      <c r="AP353" s="255" t="str">
        <f t="shared" si="105"/>
        <v/>
      </c>
      <c r="AQ353" s="116"/>
      <c r="AR353" s="116"/>
      <c r="AS353" s="117"/>
      <c r="AT353" s="118"/>
      <c r="AU353" s="119" t="str">
        <f>IF(D353&lt;&gt; "", IF(COUNTIF($D$12:$D353,$D353)&gt;1,0,IF(SUM(N353,U353,AB353)&gt;0,IF(AND(X353="",OR(Q353&lt;&gt;"",J353&lt;&gt;"")),IF(Q353&lt;&gt;"",Q353,IF(J353&lt;&gt;"",J353,0)),IF(AND(Q353&lt;&gt;"",J353&lt;&gt;"",Q353=J353),Q353,X353)),0)),"")</f>
        <v/>
      </c>
      <c r="AV353" s="119" t="str">
        <f>IF(D353&lt;&gt;"",IF(COUNTIF($D$12:$D353,$D353)&gt;1,0,IF(SUM(O353,V353,AC353)&gt;0,IF(AND(X353="",OR(Q353&lt;&gt;"",J353&lt;&gt;"")),IF(Q353&lt;&gt;"",Q353,IF(J353&lt;&gt;"",J353,0)),IF(AND(Q353&lt;&gt;"",J353&lt;&gt;"",Q353=J353),Q353,X353)),0)),"")</f>
        <v/>
      </c>
      <c r="AW353" s="119" t="str">
        <f>IF(D353&lt;&gt;"",IF(COUNTIF($D$12:$D353,$D353)&gt;1,0,IF(SUM(P353,W353,AD353)&gt;0,IF(AND(X353="",OR(Q353&lt;&gt;"",J353&lt;&gt;"")),IF(Q353&lt;&gt;"",Q353,IF(J353&lt;&gt;"",J353,0)),IF(AND(Q353&lt;&gt;"",J353&lt;&gt;"",Q353=J353),Q353,X353)),0)),"")</f>
        <v/>
      </c>
      <c r="AX353" s="118" t="str">
        <f t="shared" si="106"/>
        <v/>
      </c>
      <c r="AY353" s="118" t="str">
        <f t="shared" si="107"/>
        <v/>
      </c>
      <c r="AZ353" s="118" t="str">
        <f t="shared" si="108"/>
        <v/>
      </c>
      <c r="BA353" s="118" t="str">
        <f t="shared" si="109"/>
        <v/>
      </c>
      <c r="BB353" s="118" t="str">
        <f t="shared" si="110"/>
        <v/>
      </c>
      <c r="BC353" s="118" t="str">
        <f t="shared" si="111"/>
        <v/>
      </c>
      <c r="BD353" s="118" t="str">
        <f t="shared" si="112"/>
        <v/>
      </c>
      <c r="BE353" s="118" t="str">
        <f t="shared" si="113"/>
        <v/>
      </c>
      <c r="BF353" s="118" t="str">
        <f t="shared" si="114"/>
        <v/>
      </c>
      <c r="BG353" s="120"/>
      <c r="BH353" s="120" t="str">
        <f t="shared" si="115"/>
        <v/>
      </c>
      <c r="BI353" s="120" t="str">
        <f t="shared" si="116"/>
        <v/>
      </c>
      <c r="BJ353" s="121"/>
      <c r="BK353" s="120" t="str">
        <f t="shared" si="117"/>
        <v/>
      </c>
      <c r="BL353" s="120" t="str">
        <f t="shared" si="118"/>
        <v/>
      </c>
      <c r="BM353" s="120" t="str">
        <f t="shared" si="119"/>
        <v/>
      </c>
      <c r="BN353" s="120" t="str">
        <f t="shared" si="120"/>
        <v/>
      </c>
      <c r="BO353" s="120" t="str">
        <f t="shared" si="121"/>
        <v/>
      </c>
      <c r="BP353" s="120" t="str">
        <f t="shared" si="122"/>
        <v/>
      </c>
      <c r="BQ353" s="98"/>
      <c r="BR353" s="98"/>
      <c r="BS353" s="98"/>
      <c r="BT353" s="98"/>
      <c r="BU353" s="9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row>
    <row r="354" spans="1:97" s="4" customFormat="1" ht="18.75" customHeight="1" x14ac:dyDescent="0.2">
      <c r="A354" s="3">
        <f t="shared" si="123"/>
        <v>342</v>
      </c>
      <c r="B354" s="263"/>
      <c r="C354" s="263"/>
      <c r="D354" s="263"/>
      <c r="E354" s="259"/>
      <c r="F354" s="259"/>
      <c r="G354" s="43"/>
      <c r="H354" s="264"/>
      <c r="I354" s="261"/>
      <c r="J354" s="106"/>
      <c r="K354" s="247"/>
      <c r="L354" s="247"/>
      <c r="M354" s="247"/>
      <c r="N354" s="248" t="str">
        <f>IF(AND(K354&lt;&gt;"",L354&lt;&gt;"",J354&lt;&gt;""),ROUND(MIN(IF(OR(J354="OZZ",J354="ZZ"),5000,17300),TRUNC(0.75*(SUMIF($D$12:$D354,$D354,K$12:K354)+SUMIF($D$12:$D354,$D354,L$12:L354)),2)) - SUMIF($D$12:$D353,$D354,N$12:N353),2),"")</f>
        <v/>
      </c>
      <c r="O354" s="249" t="str">
        <f>IF(AND(K354&lt;&gt;"",L354&lt;&gt;"",M354&lt;&gt;"",J354&lt;&gt;"",AH354&lt;&gt;""),IF(OR(J354="OZZ",J354="ZZ"),ROUND(0-SUMIF($D$12:$D353,$D354,O$12:O353),2),IF(M354=0,0,ROUND(MIN(MIN(17300,TRUNC(0.75*(SUMIF($D$12:$D$2012,$D354,K$12:K$2012)+SUMIF($D$12:$D$2012,$D354,L$12:L$2012)),2)+SUMIF($D$12:$D354,$D354,AH$12:AH354))-SUMIF($D$12:$D353,$D354,O$12:O353)-SUMIF($D$12:$D$2012,$D354,N$12:N$2012),AH354),2))),"")</f>
        <v/>
      </c>
      <c r="P354" s="250" t="str">
        <f>IF(J354&lt;&gt;"",1000 - SUMIF($D$12:$D353,$D354,P$12:P353),"")</f>
        <v/>
      </c>
      <c r="Q354" s="106"/>
      <c r="R354" s="247"/>
      <c r="S354" s="247"/>
      <c r="T354" s="247"/>
      <c r="U354" s="248" t="str">
        <f>IF(AND(R354&lt;&gt;"",S354&lt;&gt;"",Q354&lt;&gt;""),ROUND(MIN(IF(OR(Q354="OZZ",Q354="ZZ"),5000,17300),TRUNC(0.75*(SUMIF($D$12:$D354,$D354,R$12:R354)+SUMIF($D$12:$D354,$D354,S$12:S354)),2)) - SUMIF($D$12:$D353,$D354,U$12:U353),2),"")</f>
        <v/>
      </c>
      <c r="V354" s="248" t="str">
        <f>IF(AND(R354&lt;&gt;"",S354&lt;&gt;"",T354&lt;&gt;"",Q354&lt;&gt;"",AL354&lt;&gt;""),IF(OR(Q354="OZZ",Q354="ZZ"),ROUND(0-SUMIF($D$12:$D353,$D354,V$12:V353),2),IF(T354=0,0,ROUND(MIN(MIN(17300,TRUNC(0.75*(SUMIF($D$12:$D$2012,$D354,R$12:R$2012)+SUMIF($D$12:$D$2012,$D354,S$12:S$2012)),2)+SUMIF($D$12:$D354,$D354,AL$12:AL354))-SUMIF($D$12:$D353,$D354,V$12:V353)-SUMIF($D$12:$D$2012,$D354,U$12:U$2012),AL354),2))),"")</f>
        <v/>
      </c>
      <c r="W354" s="250" t="str">
        <f>IF(Q354&lt;&gt;"",1000 - SUMIF($D$12:$D353,$D354,W$12:W353),"")</f>
        <v/>
      </c>
      <c r="X354" s="106"/>
      <c r="Y354" s="247"/>
      <c r="Z354" s="247"/>
      <c r="AA354" s="247"/>
      <c r="AB354" s="248" t="str">
        <f>IF(AND(Y354&lt;&gt;"",Z354&lt;&gt;"",X354&lt;&gt;""),ROUND(MIN(IF(OR(X354="OZZ",X354="ZZ"),5000,17300),TRUNC(0.75*(SUMIF($D$12:$D354,$D354,Y$12:Y354)+SUMIF($D$12:$D354,$D354,Z$12:Z354)),2)) - SUMIF($D$12:$D353,$D354,AB$12:AB353),2),"")</f>
        <v/>
      </c>
      <c r="AC354" s="251" t="str">
        <f>IF(AND(Y354&lt;&gt;"",Z354&lt;&gt;"",AA354&lt;&gt;"",X354&lt;&gt;"",AP354&lt;&gt;""),IF(OR(X354="OZZ",X354="ZZ"),ROUND(0-SUMIF($D$12:$D353,$D354,AC$12:AC353),2),IF(AA354=0,0,ROUND(MIN(MIN(17300,TRUNC(0.75*(SUMIF($D$12:$D$2012,$D354,Y$12:Y$2012)+SUMIF($D$12:$D$2012,$D354,Z$12:Z$2012)),2)+SUMIF($D$12:$D354,$D354,AP$12:AP354))-SUMIF($D$12:$D353,$D354,AC$12:AC353)-SUMIF($D$12:$D$2012,$D354,AB$12:AB$2012),AP354),2))),"")</f>
        <v/>
      </c>
      <c r="AD354" s="250" t="str">
        <f>IF(X354&lt;&gt;"",1000 - SUMIF($D$12:$D353,$D354,AD$12:AD353),"")</f>
        <v/>
      </c>
      <c r="AE354" s="252"/>
      <c r="AF354" s="253"/>
      <c r="AG354" s="254"/>
      <c r="AH354" s="255" t="str">
        <f t="shared" si="124"/>
        <v/>
      </c>
      <c r="AI354" s="256"/>
      <c r="AJ354" s="253"/>
      <c r="AK354" s="254"/>
      <c r="AL354" s="255" t="str">
        <f t="shared" si="125"/>
        <v/>
      </c>
      <c r="AM354" s="256"/>
      <c r="AN354" s="253"/>
      <c r="AO354" s="254"/>
      <c r="AP354" s="255" t="str">
        <f t="shared" si="105"/>
        <v/>
      </c>
      <c r="AQ354" s="116"/>
      <c r="AR354" s="116"/>
      <c r="AS354" s="117"/>
      <c r="AT354" s="118"/>
      <c r="AU354" s="119" t="str">
        <f>IF(D354&lt;&gt; "", IF(COUNTIF($D$12:$D354,$D354)&gt;1,0,IF(SUM(N354,U354,AB354)&gt;0,IF(AND(X354="",OR(Q354&lt;&gt;"",J354&lt;&gt;"")),IF(Q354&lt;&gt;"",Q354,IF(J354&lt;&gt;"",J354,0)),IF(AND(Q354&lt;&gt;"",J354&lt;&gt;"",Q354=J354),Q354,X354)),0)),"")</f>
        <v/>
      </c>
      <c r="AV354" s="119" t="str">
        <f>IF(D354&lt;&gt;"",IF(COUNTIF($D$12:$D354,$D354)&gt;1,0,IF(SUM(O354,V354,AC354)&gt;0,IF(AND(X354="",OR(Q354&lt;&gt;"",J354&lt;&gt;"")),IF(Q354&lt;&gt;"",Q354,IF(J354&lt;&gt;"",J354,0)),IF(AND(Q354&lt;&gt;"",J354&lt;&gt;"",Q354=J354),Q354,X354)),0)),"")</f>
        <v/>
      </c>
      <c r="AW354" s="119" t="str">
        <f>IF(D354&lt;&gt;"",IF(COUNTIF($D$12:$D354,$D354)&gt;1,0,IF(SUM(P354,W354,AD354)&gt;0,IF(AND(X354="",OR(Q354&lt;&gt;"",J354&lt;&gt;"")),IF(Q354&lt;&gt;"",Q354,IF(J354&lt;&gt;"",J354,0)),IF(AND(Q354&lt;&gt;"",J354&lt;&gt;"",Q354=J354),Q354,X354)),0)),"")</f>
        <v/>
      </c>
      <c r="AX354" s="118" t="str">
        <f t="shared" si="106"/>
        <v/>
      </c>
      <c r="AY354" s="118" t="str">
        <f t="shared" si="107"/>
        <v/>
      </c>
      <c r="AZ354" s="118" t="str">
        <f t="shared" si="108"/>
        <v/>
      </c>
      <c r="BA354" s="118" t="str">
        <f t="shared" si="109"/>
        <v/>
      </c>
      <c r="BB354" s="118" t="str">
        <f t="shared" si="110"/>
        <v/>
      </c>
      <c r="BC354" s="118" t="str">
        <f t="shared" si="111"/>
        <v/>
      </c>
      <c r="BD354" s="118" t="str">
        <f t="shared" si="112"/>
        <v/>
      </c>
      <c r="BE354" s="118" t="str">
        <f t="shared" si="113"/>
        <v/>
      </c>
      <c r="BF354" s="118" t="str">
        <f t="shared" si="114"/>
        <v/>
      </c>
      <c r="BG354" s="120"/>
      <c r="BH354" s="120" t="str">
        <f t="shared" si="115"/>
        <v/>
      </c>
      <c r="BI354" s="120" t="str">
        <f t="shared" si="116"/>
        <v/>
      </c>
      <c r="BJ354" s="121"/>
      <c r="BK354" s="120" t="str">
        <f t="shared" si="117"/>
        <v/>
      </c>
      <c r="BL354" s="120" t="str">
        <f t="shared" si="118"/>
        <v/>
      </c>
      <c r="BM354" s="120" t="str">
        <f t="shared" si="119"/>
        <v/>
      </c>
      <c r="BN354" s="120" t="str">
        <f t="shared" si="120"/>
        <v/>
      </c>
      <c r="BO354" s="120" t="str">
        <f t="shared" si="121"/>
        <v/>
      </c>
      <c r="BP354" s="120" t="str">
        <f t="shared" si="122"/>
        <v/>
      </c>
      <c r="BQ354" s="98"/>
      <c r="BR354" s="98"/>
      <c r="BS354" s="98"/>
      <c r="BT354" s="98"/>
      <c r="BU354" s="9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row>
    <row r="355" spans="1:97" s="4" customFormat="1" ht="18.75" customHeight="1" x14ac:dyDescent="0.2">
      <c r="A355" s="3">
        <f t="shared" si="123"/>
        <v>343</v>
      </c>
      <c r="B355" s="263"/>
      <c r="C355" s="263"/>
      <c r="D355" s="263"/>
      <c r="E355" s="259"/>
      <c r="F355" s="259"/>
      <c r="G355" s="43"/>
      <c r="H355" s="264"/>
      <c r="I355" s="261"/>
      <c r="J355" s="106"/>
      <c r="K355" s="247"/>
      <c r="L355" s="247"/>
      <c r="M355" s="247"/>
      <c r="N355" s="248" t="str">
        <f>IF(AND(K355&lt;&gt;"",L355&lt;&gt;"",J355&lt;&gt;""),ROUND(MIN(IF(OR(J355="OZZ",J355="ZZ"),5000,17300),TRUNC(0.75*(SUMIF($D$12:$D355,$D355,K$12:K355)+SUMIF($D$12:$D355,$D355,L$12:L355)),2)) - SUMIF($D$12:$D354,$D355,N$12:N354),2),"")</f>
        <v/>
      </c>
      <c r="O355" s="249" t="str">
        <f>IF(AND(K355&lt;&gt;"",L355&lt;&gt;"",M355&lt;&gt;"",J355&lt;&gt;"",AH355&lt;&gt;""),IF(OR(J355="OZZ",J355="ZZ"),ROUND(0-SUMIF($D$12:$D354,$D355,O$12:O354),2),IF(M355=0,0,ROUND(MIN(MIN(17300,TRUNC(0.75*(SUMIF($D$12:$D$2012,$D355,K$12:K$2012)+SUMIF($D$12:$D$2012,$D355,L$12:L$2012)),2)+SUMIF($D$12:$D355,$D355,AH$12:AH355))-SUMIF($D$12:$D354,$D355,O$12:O354)-SUMIF($D$12:$D$2012,$D355,N$12:N$2012),AH355),2))),"")</f>
        <v/>
      </c>
      <c r="P355" s="250" t="str">
        <f>IF(J355&lt;&gt;"",1000 - SUMIF($D$12:$D354,$D355,P$12:P354),"")</f>
        <v/>
      </c>
      <c r="Q355" s="106"/>
      <c r="R355" s="247"/>
      <c r="S355" s="247"/>
      <c r="T355" s="247"/>
      <c r="U355" s="248" t="str">
        <f>IF(AND(R355&lt;&gt;"",S355&lt;&gt;"",Q355&lt;&gt;""),ROUND(MIN(IF(OR(Q355="OZZ",Q355="ZZ"),5000,17300),TRUNC(0.75*(SUMIF($D$12:$D355,$D355,R$12:R355)+SUMIF($D$12:$D355,$D355,S$12:S355)),2)) - SUMIF($D$12:$D354,$D355,U$12:U354),2),"")</f>
        <v/>
      </c>
      <c r="V355" s="248" t="str">
        <f>IF(AND(R355&lt;&gt;"",S355&lt;&gt;"",T355&lt;&gt;"",Q355&lt;&gt;"",AL355&lt;&gt;""),IF(OR(Q355="OZZ",Q355="ZZ"),ROUND(0-SUMIF($D$12:$D354,$D355,V$12:V354),2),IF(T355=0,0,ROUND(MIN(MIN(17300,TRUNC(0.75*(SUMIF($D$12:$D$2012,$D355,R$12:R$2012)+SUMIF($D$12:$D$2012,$D355,S$12:S$2012)),2)+SUMIF($D$12:$D355,$D355,AL$12:AL355))-SUMIF($D$12:$D354,$D355,V$12:V354)-SUMIF($D$12:$D$2012,$D355,U$12:U$2012),AL355),2))),"")</f>
        <v/>
      </c>
      <c r="W355" s="250" t="str">
        <f>IF(Q355&lt;&gt;"",1000 - SUMIF($D$12:$D354,$D355,W$12:W354),"")</f>
        <v/>
      </c>
      <c r="X355" s="106"/>
      <c r="Y355" s="247"/>
      <c r="Z355" s="247"/>
      <c r="AA355" s="247"/>
      <c r="AB355" s="248" t="str">
        <f>IF(AND(Y355&lt;&gt;"",Z355&lt;&gt;"",X355&lt;&gt;""),ROUND(MIN(IF(OR(X355="OZZ",X355="ZZ"),5000,17300),TRUNC(0.75*(SUMIF($D$12:$D355,$D355,Y$12:Y355)+SUMIF($D$12:$D355,$D355,Z$12:Z355)),2)) - SUMIF($D$12:$D354,$D355,AB$12:AB354),2),"")</f>
        <v/>
      </c>
      <c r="AC355" s="251" t="str">
        <f>IF(AND(Y355&lt;&gt;"",Z355&lt;&gt;"",AA355&lt;&gt;"",X355&lt;&gt;"",AP355&lt;&gt;""),IF(OR(X355="OZZ",X355="ZZ"),ROUND(0-SUMIF($D$12:$D354,$D355,AC$12:AC354),2),IF(AA355=0,0,ROUND(MIN(MIN(17300,TRUNC(0.75*(SUMIF($D$12:$D$2012,$D355,Y$12:Y$2012)+SUMIF($D$12:$D$2012,$D355,Z$12:Z$2012)),2)+SUMIF($D$12:$D355,$D355,AP$12:AP355))-SUMIF($D$12:$D354,$D355,AC$12:AC354)-SUMIF($D$12:$D$2012,$D355,AB$12:AB$2012),AP355),2))),"")</f>
        <v/>
      </c>
      <c r="AD355" s="250" t="str">
        <f>IF(X355&lt;&gt;"",1000 - SUMIF($D$12:$D354,$D355,AD$12:AD354),"")</f>
        <v/>
      </c>
      <c r="AE355" s="252"/>
      <c r="AF355" s="253"/>
      <c r="AG355" s="254"/>
      <c r="AH355" s="255" t="str">
        <f t="shared" si="124"/>
        <v/>
      </c>
      <c r="AI355" s="256"/>
      <c r="AJ355" s="253"/>
      <c r="AK355" s="254"/>
      <c r="AL355" s="255" t="str">
        <f t="shared" si="125"/>
        <v/>
      </c>
      <c r="AM355" s="256"/>
      <c r="AN355" s="253"/>
      <c r="AO355" s="254"/>
      <c r="AP355" s="255" t="str">
        <f t="shared" si="105"/>
        <v/>
      </c>
      <c r="AQ355" s="116"/>
      <c r="AR355" s="116"/>
      <c r="AS355" s="117"/>
      <c r="AT355" s="118"/>
      <c r="AU355" s="119" t="str">
        <f>IF(D355&lt;&gt; "", IF(COUNTIF($D$12:$D355,$D355)&gt;1,0,IF(SUM(N355,U355,AB355)&gt;0,IF(AND(X355="",OR(Q355&lt;&gt;"",J355&lt;&gt;"")),IF(Q355&lt;&gt;"",Q355,IF(J355&lt;&gt;"",J355,0)),IF(AND(Q355&lt;&gt;"",J355&lt;&gt;"",Q355=J355),Q355,X355)),0)),"")</f>
        <v/>
      </c>
      <c r="AV355" s="119" t="str">
        <f>IF(D355&lt;&gt;"",IF(COUNTIF($D$12:$D355,$D355)&gt;1,0,IF(SUM(O355,V355,AC355)&gt;0,IF(AND(X355="",OR(Q355&lt;&gt;"",J355&lt;&gt;"")),IF(Q355&lt;&gt;"",Q355,IF(J355&lt;&gt;"",J355,0)),IF(AND(Q355&lt;&gt;"",J355&lt;&gt;"",Q355=J355),Q355,X355)),0)),"")</f>
        <v/>
      </c>
      <c r="AW355" s="119" t="str">
        <f>IF(D355&lt;&gt;"",IF(COUNTIF($D$12:$D355,$D355)&gt;1,0,IF(SUM(P355,W355,AD355)&gt;0,IF(AND(X355="",OR(Q355&lt;&gt;"",J355&lt;&gt;"")),IF(Q355&lt;&gt;"",Q355,IF(J355&lt;&gt;"",J355,0)),IF(AND(Q355&lt;&gt;"",J355&lt;&gt;"",Q355=J355),Q355,X355)),0)),"")</f>
        <v/>
      </c>
      <c r="AX355" s="118" t="str">
        <f t="shared" si="106"/>
        <v/>
      </c>
      <c r="AY355" s="118" t="str">
        <f t="shared" si="107"/>
        <v/>
      </c>
      <c r="AZ355" s="118" t="str">
        <f t="shared" si="108"/>
        <v/>
      </c>
      <c r="BA355" s="118" t="str">
        <f t="shared" si="109"/>
        <v/>
      </c>
      <c r="BB355" s="118" t="str">
        <f t="shared" si="110"/>
        <v/>
      </c>
      <c r="BC355" s="118" t="str">
        <f t="shared" si="111"/>
        <v/>
      </c>
      <c r="BD355" s="118" t="str">
        <f t="shared" si="112"/>
        <v/>
      </c>
      <c r="BE355" s="118" t="str">
        <f t="shared" si="113"/>
        <v/>
      </c>
      <c r="BF355" s="118" t="str">
        <f t="shared" si="114"/>
        <v/>
      </c>
      <c r="BG355" s="120"/>
      <c r="BH355" s="120" t="str">
        <f t="shared" si="115"/>
        <v/>
      </c>
      <c r="BI355" s="120" t="str">
        <f t="shared" si="116"/>
        <v/>
      </c>
      <c r="BJ355" s="121"/>
      <c r="BK355" s="120" t="str">
        <f t="shared" si="117"/>
        <v/>
      </c>
      <c r="BL355" s="120" t="str">
        <f t="shared" si="118"/>
        <v/>
      </c>
      <c r="BM355" s="120" t="str">
        <f t="shared" si="119"/>
        <v/>
      </c>
      <c r="BN355" s="120" t="str">
        <f t="shared" si="120"/>
        <v/>
      </c>
      <c r="BO355" s="120" t="str">
        <f t="shared" si="121"/>
        <v/>
      </c>
      <c r="BP355" s="120" t="str">
        <f t="shared" si="122"/>
        <v/>
      </c>
      <c r="BQ355" s="98"/>
      <c r="BR355" s="98"/>
      <c r="BS355" s="98"/>
      <c r="BT355" s="98"/>
      <c r="BU355" s="98"/>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row>
    <row r="356" spans="1:97" s="4" customFormat="1" ht="18.75" customHeight="1" x14ac:dyDescent="0.2">
      <c r="A356" s="3">
        <f t="shared" si="123"/>
        <v>344</v>
      </c>
      <c r="B356" s="263"/>
      <c r="C356" s="263"/>
      <c r="D356" s="263"/>
      <c r="E356" s="259"/>
      <c r="F356" s="259"/>
      <c r="G356" s="43"/>
      <c r="H356" s="264"/>
      <c r="I356" s="261"/>
      <c r="J356" s="106"/>
      <c r="K356" s="247"/>
      <c r="L356" s="247"/>
      <c r="M356" s="247"/>
      <c r="N356" s="248" t="str">
        <f>IF(AND(K356&lt;&gt;"",L356&lt;&gt;"",J356&lt;&gt;""),ROUND(MIN(IF(OR(J356="OZZ",J356="ZZ"),5000,17300),TRUNC(0.75*(SUMIF($D$12:$D356,$D356,K$12:K356)+SUMIF($D$12:$D356,$D356,L$12:L356)),2)) - SUMIF($D$12:$D355,$D356,N$12:N355),2),"")</f>
        <v/>
      </c>
      <c r="O356" s="249" t="str">
        <f>IF(AND(K356&lt;&gt;"",L356&lt;&gt;"",M356&lt;&gt;"",J356&lt;&gt;"",AH356&lt;&gt;""),IF(OR(J356="OZZ",J356="ZZ"),ROUND(0-SUMIF($D$12:$D355,$D356,O$12:O355),2),IF(M356=0,0,ROUND(MIN(MIN(17300,TRUNC(0.75*(SUMIF($D$12:$D$2012,$D356,K$12:K$2012)+SUMIF($D$12:$D$2012,$D356,L$12:L$2012)),2)+SUMIF($D$12:$D356,$D356,AH$12:AH356))-SUMIF($D$12:$D355,$D356,O$12:O355)-SUMIF($D$12:$D$2012,$D356,N$12:N$2012),AH356),2))),"")</f>
        <v/>
      </c>
      <c r="P356" s="250" t="str">
        <f>IF(J356&lt;&gt;"",1000 - SUMIF($D$12:$D355,$D356,P$12:P355),"")</f>
        <v/>
      </c>
      <c r="Q356" s="106"/>
      <c r="R356" s="247"/>
      <c r="S356" s="247"/>
      <c r="T356" s="247"/>
      <c r="U356" s="248" t="str">
        <f>IF(AND(R356&lt;&gt;"",S356&lt;&gt;"",Q356&lt;&gt;""),ROUND(MIN(IF(OR(Q356="OZZ",Q356="ZZ"),5000,17300),TRUNC(0.75*(SUMIF($D$12:$D356,$D356,R$12:R356)+SUMIF($D$12:$D356,$D356,S$12:S356)),2)) - SUMIF($D$12:$D355,$D356,U$12:U355),2),"")</f>
        <v/>
      </c>
      <c r="V356" s="248" t="str">
        <f>IF(AND(R356&lt;&gt;"",S356&lt;&gt;"",T356&lt;&gt;"",Q356&lt;&gt;"",AL356&lt;&gt;""),IF(OR(Q356="OZZ",Q356="ZZ"),ROUND(0-SUMIF($D$12:$D355,$D356,V$12:V355),2),IF(T356=0,0,ROUND(MIN(MIN(17300,TRUNC(0.75*(SUMIF($D$12:$D$2012,$D356,R$12:R$2012)+SUMIF($D$12:$D$2012,$D356,S$12:S$2012)),2)+SUMIF($D$12:$D356,$D356,AL$12:AL356))-SUMIF($D$12:$D355,$D356,V$12:V355)-SUMIF($D$12:$D$2012,$D356,U$12:U$2012),AL356),2))),"")</f>
        <v/>
      </c>
      <c r="W356" s="250" t="str">
        <f>IF(Q356&lt;&gt;"",1000 - SUMIF($D$12:$D355,$D356,W$12:W355),"")</f>
        <v/>
      </c>
      <c r="X356" s="106"/>
      <c r="Y356" s="247"/>
      <c r="Z356" s="247"/>
      <c r="AA356" s="247"/>
      <c r="AB356" s="248" t="str">
        <f>IF(AND(Y356&lt;&gt;"",Z356&lt;&gt;"",X356&lt;&gt;""),ROUND(MIN(IF(OR(X356="OZZ",X356="ZZ"),5000,17300),TRUNC(0.75*(SUMIF($D$12:$D356,$D356,Y$12:Y356)+SUMIF($D$12:$D356,$D356,Z$12:Z356)),2)) - SUMIF($D$12:$D355,$D356,AB$12:AB355),2),"")</f>
        <v/>
      </c>
      <c r="AC356" s="251" t="str">
        <f>IF(AND(Y356&lt;&gt;"",Z356&lt;&gt;"",AA356&lt;&gt;"",X356&lt;&gt;"",AP356&lt;&gt;""),IF(OR(X356="OZZ",X356="ZZ"),ROUND(0-SUMIF($D$12:$D355,$D356,AC$12:AC355),2),IF(AA356=0,0,ROUND(MIN(MIN(17300,TRUNC(0.75*(SUMIF($D$12:$D$2012,$D356,Y$12:Y$2012)+SUMIF($D$12:$D$2012,$D356,Z$12:Z$2012)),2)+SUMIF($D$12:$D356,$D356,AP$12:AP356))-SUMIF($D$12:$D355,$D356,AC$12:AC355)-SUMIF($D$12:$D$2012,$D356,AB$12:AB$2012),AP356),2))),"")</f>
        <v/>
      </c>
      <c r="AD356" s="250" t="str">
        <f>IF(X356&lt;&gt;"",1000 - SUMIF($D$12:$D355,$D356,AD$12:AD355),"")</f>
        <v/>
      </c>
      <c r="AE356" s="252"/>
      <c r="AF356" s="253"/>
      <c r="AG356" s="254"/>
      <c r="AH356" s="255" t="str">
        <f t="shared" si="124"/>
        <v/>
      </c>
      <c r="AI356" s="256"/>
      <c r="AJ356" s="253"/>
      <c r="AK356" s="254"/>
      <c r="AL356" s="255" t="str">
        <f t="shared" si="125"/>
        <v/>
      </c>
      <c r="AM356" s="256"/>
      <c r="AN356" s="253"/>
      <c r="AO356" s="254"/>
      <c r="AP356" s="255" t="str">
        <f t="shared" si="105"/>
        <v/>
      </c>
      <c r="AQ356" s="116"/>
      <c r="AR356" s="116"/>
      <c r="AS356" s="117"/>
      <c r="AT356" s="118"/>
      <c r="AU356" s="119" t="str">
        <f>IF(D356&lt;&gt; "", IF(COUNTIF($D$12:$D356,$D356)&gt;1,0,IF(SUM(N356,U356,AB356)&gt;0,IF(AND(X356="",OR(Q356&lt;&gt;"",J356&lt;&gt;"")),IF(Q356&lt;&gt;"",Q356,IF(J356&lt;&gt;"",J356,0)),IF(AND(Q356&lt;&gt;"",J356&lt;&gt;"",Q356=J356),Q356,X356)),0)),"")</f>
        <v/>
      </c>
      <c r="AV356" s="119" t="str">
        <f>IF(D356&lt;&gt;"",IF(COUNTIF($D$12:$D356,$D356)&gt;1,0,IF(SUM(O356,V356,AC356)&gt;0,IF(AND(X356="",OR(Q356&lt;&gt;"",J356&lt;&gt;"")),IF(Q356&lt;&gt;"",Q356,IF(J356&lt;&gt;"",J356,0)),IF(AND(Q356&lt;&gt;"",J356&lt;&gt;"",Q356=J356),Q356,X356)),0)),"")</f>
        <v/>
      </c>
      <c r="AW356" s="119" t="str">
        <f>IF(D356&lt;&gt;"",IF(COUNTIF($D$12:$D356,$D356)&gt;1,0,IF(SUM(P356,W356,AD356)&gt;0,IF(AND(X356="",OR(Q356&lt;&gt;"",J356&lt;&gt;"")),IF(Q356&lt;&gt;"",Q356,IF(J356&lt;&gt;"",J356,0)),IF(AND(Q356&lt;&gt;"",J356&lt;&gt;"",Q356=J356),Q356,X356)),0)),"")</f>
        <v/>
      </c>
      <c r="AX356" s="118" t="str">
        <f t="shared" si="106"/>
        <v/>
      </c>
      <c r="AY356" s="118" t="str">
        <f t="shared" si="107"/>
        <v/>
      </c>
      <c r="AZ356" s="118" t="str">
        <f t="shared" si="108"/>
        <v/>
      </c>
      <c r="BA356" s="118" t="str">
        <f t="shared" si="109"/>
        <v/>
      </c>
      <c r="BB356" s="118" t="str">
        <f t="shared" si="110"/>
        <v/>
      </c>
      <c r="BC356" s="118" t="str">
        <f t="shared" si="111"/>
        <v/>
      </c>
      <c r="BD356" s="118" t="str">
        <f t="shared" si="112"/>
        <v/>
      </c>
      <c r="BE356" s="118" t="str">
        <f t="shared" si="113"/>
        <v/>
      </c>
      <c r="BF356" s="118" t="str">
        <f t="shared" si="114"/>
        <v/>
      </c>
      <c r="BG356" s="120"/>
      <c r="BH356" s="120" t="str">
        <f t="shared" si="115"/>
        <v/>
      </c>
      <c r="BI356" s="120" t="str">
        <f t="shared" si="116"/>
        <v/>
      </c>
      <c r="BJ356" s="121"/>
      <c r="BK356" s="120" t="str">
        <f t="shared" si="117"/>
        <v/>
      </c>
      <c r="BL356" s="120" t="str">
        <f t="shared" si="118"/>
        <v/>
      </c>
      <c r="BM356" s="120" t="str">
        <f t="shared" si="119"/>
        <v/>
      </c>
      <c r="BN356" s="120" t="str">
        <f t="shared" si="120"/>
        <v/>
      </c>
      <c r="BO356" s="120" t="str">
        <f t="shared" si="121"/>
        <v/>
      </c>
      <c r="BP356" s="120" t="str">
        <f t="shared" si="122"/>
        <v/>
      </c>
      <c r="BQ356" s="98"/>
      <c r="BR356" s="98"/>
      <c r="BS356" s="98"/>
      <c r="BT356" s="98"/>
      <c r="BU356" s="98"/>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row>
    <row r="357" spans="1:97" s="4" customFormat="1" ht="18.75" customHeight="1" x14ac:dyDescent="0.2">
      <c r="A357" s="3">
        <f t="shared" si="123"/>
        <v>345</v>
      </c>
      <c r="B357" s="263"/>
      <c r="C357" s="263"/>
      <c r="D357" s="263"/>
      <c r="E357" s="259"/>
      <c r="F357" s="259"/>
      <c r="G357" s="43"/>
      <c r="H357" s="264"/>
      <c r="I357" s="261"/>
      <c r="J357" s="106"/>
      <c r="K357" s="247"/>
      <c r="L357" s="247"/>
      <c r="M357" s="247"/>
      <c r="N357" s="248" t="str">
        <f>IF(AND(K357&lt;&gt;"",L357&lt;&gt;"",J357&lt;&gt;""),ROUND(MIN(IF(OR(J357="OZZ",J357="ZZ"),5000,17300),TRUNC(0.75*(SUMIF($D$12:$D357,$D357,K$12:K357)+SUMIF($D$12:$D357,$D357,L$12:L357)),2)) - SUMIF($D$12:$D356,$D357,N$12:N356),2),"")</f>
        <v/>
      </c>
      <c r="O357" s="249" t="str">
        <f>IF(AND(K357&lt;&gt;"",L357&lt;&gt;"",M357&lt;&gt;"",J357&lt;&gt;"",AH357&lt;&gt;""),IF(OR(J357="OZZ",J357="ZZ"),ROUND(0-SUMIF($D$12:$D356,$D357,O$12:O356),2),IF(M357=0,0,ROUND(MIN(MIN(17300,TRUNC(0.75*(SUMIF($D$12:$D$2012,$D357,K$12:K$2012)+SUMIF($D$12:$D$2012,$D357,L$12:L$2012)),2)+SUMIF($D$12:$D357,$D357,AH$12:AH357))-SUMIF($D$12:$D356,$D357,O$12:O356)-SUMIF($D$12:$D$2012,$D357,N$12:N$2012),AH357),2))),"")</f>
        <v/>
      </c>
      <c r="P357" s="250" t="str">
        <f>IF(J357&lt;&gt;"",1000 - SUMIF($D$12:$D356,$D357,P$12:P356),"")</f>
        <v/>
      </c>
      <c r="Q357" s="106"/>
      <c r="R357" s="247"/>
      <c r="S357" s="247"/>
      <c r="T357" s="247"/>
      <c r="U357" s="248" t="str">
        <f>IF(AND(R357&lt;&gt;"",S357&lt;&gt;"",Q357&lt;&gt;""),ROUND(MIN(IF(OR(Q357="OZZ",Q357="ZZ"),5000,17300),TRUNC(0.75*(SUMIF($D$12:$D357,$D357,R$12:R357)+SUMIF($D$12:$D357,$D357,S$12:S357)),2)) - SUMIF($D$12:$D356,$D357,U$12:U356),2),"")</f>
        <v/>
      </c>
      <c r="V357" s="248" t="str">
        <f>IF(AND(R357&lt;&gt;"",S357&lt;&gt;"",T357&lt;&gt;"",Q357&lt;&gt;"",AL357&lt;&gt;""),IF(OR(Q357="OZZ",Q357="ZZ"),ROUND(0-SUMIF($D$12:$D356,$D357,V$12:V356),2),IF(T357=0,0,ROUND(MIN(MIN(17300,TRUNC(0.75*(SUMIF($D$12:$D$2012,$D357,R$12:R$2012)+SUMIF($D$12:$D$2012,$D357,S$12:S$2012)),2)+SUMIF($D$12:$D357,$D357,AL$12:AL357))-SUMIF($D$12:$D356,$D357,V$12:V356)-SUMIF($D$12:$D$2012,$D357,U$12:U$2012),AL357),2))),"")</f>
        <v/>
      </c>
      <c r="W357" s="250" t="str">
        <f>IF(Q357&lt;&gt;"",1000 - SUMIF($D$12:$D356,$D357,W$12:W356),"")</f>
        <v/>
      </c>
      <c r="X357" s="106"/>
      <c r="Y357" s="247"/>
      <c r="Z357" s="247"/>
      <c r="AA357" s="247"/>
      <c r="AB357" s="248" t="str">
        <f>IF(AND(Y357&lt;&gt;"",Z357&lt;&gt;"",X357&lt;&gt;""),ROUND(MIN(IF(OR(X357="OZZ",X357="ZZ"),5000,17300),TRUNC(0.75*(SUMIF($D$12:$D357,$D357,Y$12:Y357)+SUMIF($D$12:$D357,$D357,Z$12:Z357)),2)) - SUMIF($D$12:$D356,$D357,AB$12:AB356),2),"")</f>
        <v/>
      </c>
      <c r="AC357" s="251" t="str">
        <f>IF(AND(Y357&lt;&gt;"",Z357&lt;&gt;"",AA357&lt;&gt;"",X357&lt;&gt;"",AP357&lt;&gt;""),IF(OR(X357="OZZ",X357="ZZ"),ROUND(0-SUMIF($D$12:$D356,$D357,AC$12:AC356),2),IF(AA357=0,0,ROUND(MIN(MIN(17300,TRUNC(0.75*(SUMIF($D$12:$D$2012,$D357,Y$12:Y$2012)+SUMIF($D$12:$D$2012,$D357,Z$12:Z$2012)),2)+SUMIF($D$12:$D357,$D357,AP$12:AP357))-SUMIF($D$12:$D356,$D357,AC$12:AC356)-SUMIF($D$12:$D$2012,$D357,AB$12:AB$2012),AP357),2))),"")</f>
        <v/>
      </c>
      <c r="AD357" s="250" t="str">
        <f>IF(X357&lt;&gt;"",1000 - SUMIF($D$12:$D356,$D357,AD$12:AD356),"")</f>
        <v/>
      </c>
      <c r="AE357" s="252"/>
      <c r="AF357" s="253"/>
      <c r="AG357" s="254"/>
      <c r="AH357" s="255" t="str">
        <f t="shared" si="124"/>
        <v/>
      </c>
      <c r="AI357" s="256"/>
      <c r="AJ357" s="253"/>
      <c r="AK357" s="254"/>
      <c r="AL357" s="255" t="str">
        <f t="shared" si="125"/>
        <v/>
      </c>
      <c r="AM357" s="256"/>
      <c r="AN357" s="253"/>
      <c r="AO357" s="254"/>
      <c r="AP357" s="255" t="str">
        <f t="shared" si="105"/>
        <v/>
      </c>
      <c r="AQ357" s="116"/>
      <c r="AR357" s="116"/>
      <c r="AS357" s="117"/>
      <c r="AT357" s="118"/>
      <c r="AU357" s="119" t="str">
        <f>IF(D357&lt;&gt; "", IF(COUNTIF($D$12:$D357,$D357)&gt;1,0,IF(SUM(N357,U357,AB357)&gt;0,IF(AND(X357="",OR(Q357&lt;&gt;"",J357&lt;&gt;"")),IF(Q357&lt;&gt;"",Q357,IF(J357&lt;&gt;"",J357,0)),IF(AND(Q357&lt;&gt;"",J357&lt;&gt;"",Q357=J357),Q357,X357)),0)),"")</f>
        <v/>
      </c>
      <c r="AV357" s="119" t="str">
        <f>IF(D357&lt;&gt;"",IF(COUNTIF($D$12:$D357,$D357)&gt;1,0,IF(SUM(O357,V357,AC357)&gt;0,IF(AND(X357="",OR(Q357&lt;&gt;"",J357&lt;&gt;"")),IF(Q357&lt;&gt;"",Q357,IF(J357&lt;&gt;"",J357,0)),IF(AND(Q357&lt;&gt;"",J357&lt;&gt;"",Q357=J357),Q357,X357)),0)),"")</f>
        <v/>
      </c>
      <c r="AW357" s="119" t="str">
        <f>IF(D357&lt;&gt;"",IF(COUNTIF($D$12:$D357,$D357)&gt;1,0,IF(SUM(P357,W357,AD357)&gt;0,IF(AND(X357="",OR(Q357&lt;&gt;"",J357&lt;&gt;"")),IF(Q357&lt;&gt;"",Q357,IF(J357&lt;&gt;"",J357,0)),IF(AND(Q357&lt;&gt;"",J357&lt;&gt;"",Q357=J357),Q357,X357)),0)),"")</f>
        <v/>
      </c>
      <c r="AX357" s="118" t="str">
        <f t="shared" si="106"/>
        <v/>
      </c>
      <c r="AY357" s="118" t="str">
        <f t="shared" si="107"/>
        <v/>
      </c>
      <c r="AZ357" s="118" t="str">
        <f t="shared" si="108"/>
        <v/>
      </c>
      <c r="BA357" s="118" t="str">
        <f t="shared" si="109"/>
        <v/>
      </c>
      <c r="BB357" s="118" t="str">
        <f t="shared" si="110"/>
        <v/>
      </c>
      <c r="BC357" s="118" t="str">
        <f t="shared" si="111"/>
        <v/>
      </c>
      <c r="BD357" s="118" t="str">
        <f t="shared" si="112"/>
        <v/>
      </c>
      <c r="BE357" s="118" t="str">
        <f t="shared" si="113"/>
        <v/>
      </c>
      <c r="BF357" s="118" t="str">
        <f t="shared" si="114"/>
        <v/>
      </c>
      <c r="BG357" s="120"/>
      <c r="BH357" s="120" t="str">
        <f t="shared" si="115"/>
        <v/>
      </c>
      <c r="BI357" s="120" t="str">
        <f t="shared" si="116"/>
        <v/>
      </c>
      <c r="BJ357" s="121"/>
      <c r="BK357" s="120" t="str">
        <f t="shared" si="117"/>
        <v/>
      </c>
      <c r="BL357" s="120" t="str">
        <f t="shared" si="118"/>
        <v/>
      </c>
      <c r="BM357" s="120" t="str">
        <f t="shared" si="119"/>
        <v/>
      </c>
      <c r="BN357" s="120" t="str">
        <f t="shared" si="120"/>
        <v/>
      </c>
      <c r="BO357" s="120" t="str">
        <f t="shared" si="121"/>
        <v/>
      </c>
      <c r="BP357" s="120" t="str">
        <f t="shared" si="122"/>
        <v/>
      </c>
      <c r="BQ357" s="98"/>
      <c r="BR357" s="98"/>
      <c r="BS357" s="98"/>
      <c r="BT357" s="98"/>
      <c r="BU357" s="98"/>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row>
    <row r="358" spans="1:97" s="4" customFormat="1" ht="18.75" customHeight="1" x14ac:dyDescent="0.2">
      <c r="A358" s="3">
        <f t="shared" si="123"/>
        <v>346</v>
      </c>
      <c r="B358" s="263"/>
      <c r="C358" s="263"/>
      <c r="D358" s="263"/>
      <c r="E358" s="259"/>
      <c r="F358" s="259"/>
      <c r="G358" s="43"/>
      <c r="H358" s="264"/>
      <c r="I358" s="261"/>
      <c r="J358" s="106"/>
      <c r="K358" s="247"/>
      <c r="L358" s="247"/>
      <c r="M358" s="247"/>
      <c r="N358" s="248" t="str">
        <f>IF(AND(K358&lt;&gt;"",L358&lt;&gt;"",J358&lt;&gt;""),ROUND(MIN(IF(OR(J358="OZZ",J358="ZZ"),5000,17300),TRUNC(0.75*(SUMIF($D$12:$D358,$D358,K$12:K358)+SUMIF($D$12:$D358,$D358,L$12:L358)),2)) - SUMIF($D$12:$D357,$D358,N$12:N357),2),"")</f>
        <v/>
      </c>
      <c r="O358" s="249" t="str">
        <f>IF(AND(K358&lt;&gt;"",L358&lt;&gt;"",M358&lt;&gt;"",J358&lt;&gt;"",AH358&lt;&gt;""),IF(OR(J358="OZZ",J358="ZZ"),ROUND(0-SUMIF($D$12:$D357,$D358,O$12:O357),2),IF(M358=0,0,ROUND(MIN(MIN(17300,TRUNC(0.75*(SUMIF($D$12:$D$2012,$D358,K$12:K$2012)+SUMIF($D$12:$D$2012,$D358,L$12:L$2012)),2)+SUMIF($D$12:$D358,$D358,AH$12:AH358))-SUMIF($D$12:$D357,$D358,O$12:O357)-SUMIF($D$12:$D$2012,$D358,N$12:N$2012),AH358),2))),"")</f>
        <v/>
      </c>
      <c r="P358" s="250" t="str">
        <f>IF(J358&lt;&gt;"",1000 - SUMIF($D$12:$D357,$D358,P$12:P357),"")</f>
        <v/>
      </c>
      <c r="Q358" s="106"/>
      <c r="R358" s="247"/>
      <c r="S358" s="247"/>
      <c r="T358" s="247"/>
      <c r="U358" s="248" t="str">
        <f>IF(AND(R358&lt;&gt;"",S358&lt;&gt;"",Q358&lt;&gt;""),ROUND(MIN(IF(OR(Q358="OZZ",Q358="ZZ"),5000,17300),TRUNC(0.75*(SUMIF($D$12:$D358,$D358,R$12:R358)+SUMIF($D$12:$D358,$D358,S$12:S358)),2)) - SUMIF($D$12:$D357,$D358,U$12:U357),2),"")</f>
        <v/>
      </c>
      <c r="V358" s="248" t="str">
        <f>IF(AND(R358&lt;&gt;"",S358&lt;&gt;"",T358&lt;&gt;"",Q358&lt;&gt;"",AL358&lt;&gt;""),IF(OR(Q358="OZZ",Q358="ZZ"),ROUND(0-SUMIF($D$12:$D357,$D358,V$12:V357),2),IF(T358=0,0,ROUND(MIN(MIN(17300,TRUNC(0.75*(SUMIF($D$12:$D$2012,$D358,R$12:R$2012)+SUMIF($D$12:$D$2012,$D358,S$12:S$2012)),2)+SUMIF($D$12:$D358,$D358,AL$12:AL358))-SUMIF($D$12:$D357,$D358,V$12:V357)-SUMIF($D$12:$D$2012,$D358,U$12:U$2012),AL358),2))),"")</f>
        <v/>
      </c>
      <c r="W358" s="250" t="str">
        <f>IF(Q358&lt;&gt;"",1000 - SUMIF($D$12:$D357,$D358,W$12:W357),"")</f>
        <v/>
      </c>
      <c r="X358" s="106"/>
      <c r="Y358" s="247"/>
      <c r="Z358" s="247"/>
      <c r="AA358" s="247"/>
      <c r="AB358" s="248" t="str">
        <f>IF(AND(Y358&lt;&gt;"",Z358&lt;&gt;"",X358&lt;&gt;""),ROUND(MIN(IF(OR(X358="OZZ",X358="ZZ"),5000,17300),TRUNC(0.75*(SUMIF($D$12:$D358,$D358,Y$12:Y358)+SUMIF($D$12:$D358,$D358,Z$12:Z358)),2)) - SUMIF($D$12:$D357,$D358,AB$12:AB357),2),"")</f>
        <v/>
      </c>
      <c r="AC358" s="251" t="str">
        <f>IF(AND(Y358&lt;&gt;"",Z358&lt;&gt;"",AA358&lt;&gt;"",X358&lt;&gt;"",AP358&lt;&gt;""),IF(OR(X358="OZZ",X358="ZZ"),ROUND(0-SUMIF($D$12:$D357,$D358,AC$12:AC357),2),IF(AA358=0,0,ROUND(MIN(MIN(17300,TRUNC(0.75*(SUMIF($D$12:$D$2012,$D358,Y$12:Y$2012)+SUMIF($D$12:$D$2012,$D358,Z$12:Z$2012)),2)+SUMIF($D$12:$D358,$D358,AP$12:AP358))-SUMIF($D$12:$D357,$D358,AC$12:AC357)-SUMIF($D$12:$D$2012,$D358,AB$12:AB$2012),AP358),2))),"")</f>
        <v/>
      </c>
      <c r="AD358" s="250" t="str">
        <f>IF(X358&lt;&gt;"",1000 - SUMIF($D$12:$D357,$D358,AD$12:AD357),"")</f>
        <v/>
      </c>
      <c r="AE358" s="252"/>
      <c r="AF358" s="253"/>
      <c r="AG358" s="254"/>
      <c r="AH358" s="255" t="str">
        <f t="shared" si="124"/>
        <v/>
      </c>
      <c r="AI358" s="256"/>
      <c r="AJ358" s="253"/>
      <c r="AK358" s="254"/>
      <c r="AL358" s="255" t="str">
        <f t="shared" si="125"/>
        <v/>
      </c>
      <c r="AM358" s="256"/>
      <c r="AN358" s="253"/>
      <c r="AO358" s="254"/>
      <c r="AP358" s="255" t="str">
        <f t="shared" si="105"/>
        <v/>
      </c>
      <c r="AQ358" s="116"/>
      <c r="AR358" s="116"/>
      <c r="AS358" s="117"/>
      <c r="AT358" s="118"/>
      <c r="AU358" s="119" t="str">
        <f>IF(D358&lt;&gt; "", IF(COUNTIF($D$12:$D358,$D358)&gt;1,0,IF(SUM(N358,U358,AB358)&gt;0,IF(AND(X358="",OR(Q358&lt;&gt;"",J358&lt;&gt;"")),IF(Q358&lt;&gt;"",Q358,IF(J358&lt;&gt;"",J358,0)),IF(AND(Q358&lt;&gt;"",J358&lt;&gt;"",Q358=J358),Q358,X358)),0)),"")</f>
        <v/>
      </c>
      <c r="AV358" s="119" t="str">
        <f>IF(D358&lt;&gt;"",IF(COUNTIF($D$12:$D358,$D358)&gt;1,0,IF(SUM(O358,V358,AC358)&gt;0,IF(AND(X358="",OR(Q358&lt;&gt;"",J358&lt;&gt;"")),IF(Q358&lt;&gt;"",Q358,IF(J358&lt;&gt;"",J358,0)),IF(AND(Q358&lt;&gt;"",J358&lt;&gt;"",Q358=J358),Q358,X358)),0)),"")</f>
        <v/>
      </c>
      <c r="AW358" s="119" t="str">
        <f>IF(D358&lt;&gt;"",IF(COUNTIF($D$12:$D358,$D358)&gt;1,0,IF(SUM(P358,W358,AD358)&gt;0,IF(AND(X358="",OR(Q358&lt;&gt;"",J358&lt;&gt;"")),IF(Q358&lt;&gt;"",Q358,IF(J358&lt;&gt;"",J358,0)),IF(AND(Q358&lt;&gt;"",J358&lt;&gt;"",Q358=J358),Q358,X358)),0)),"")</f>
        <v/>
      </c>
      <c r="AX358" s="118" t="str">
        <f t="shared" si="106"/>
        <v/>
      </c>
      <c r="AY358" s="118" t="str">
        <f t="shared" si="107"/>
        <v/>
      </c>
      <c r="AZ358" s="118" t="str">
        <f t="shared" si="108"/>
        <v/>
      </c>
      <c r="BA358" s="118" t="str">
        <f t="shared" si="109"/>
        <v/>
      </c>
      <c r="BB358" s="118" t="str">
        <f t="shared" si="110"/>
        <v/>
      </c>
      <c r="BC358" s="118" t="str">
        <f t="shared" si="111"/>
        <v/>
      </c>
      <c r="BD358" s="118" t="str">
        <f t="shared" si="112"/>
        <v/>
      </c>
      <c r="BE358" s="118" t="str">
        <f t="shared" si="113"/>
        <v/>
      </c>
      <c r="BF358" s="118" t="str">
        <f t="shared" si="114"/>
        <v/>
      </c>
      <c r="BG358" s="120"/>
      <c r="BH358" s="120" t="str">
        <f t="shared" si="115"/>
        <v/>
      </c>
      <c r="BI358" s="120" t="str">
        <f t="shared" si="116"/>
        <v/>
      </c>
      <c r="BJ358" s="121"/>
      <c r="BK358" s="120" t="str">
        <f t="shared" si="117"/>
        <v/>
      </c>
      <c r="BL358" s="120" t="str">
        <f t="shared" si="118"/>
        <v/>
      </c>
      <c r="BM358" s="120" t="str">
        <f t="shared" si="119"/>
        <v/>
      </c>
      <c r="BN358" s="120" t="str">
        <f t="shared" si="120"/>
        <v/>
      </c>
      <c r="BO358" s="120" t="str">
        <f t="shared" si="121"/>
        <v/>
      </c>
      <c r="BP358" s="120" t="str">
        <f t="shared" si="122"/>
        <v/>
      </c>
      <c r="BQ358" s="98"/>
      <c r="BR358" s="98"/>
      <c r="BS358" s="98"/>
      <c r="BT358" s="98"/>
      <c r="BU358" s="98"/>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row>
    <row r="359" spans="1:97" s="4" customFormat="1" ht="18.75" customHeight="1" x14ac:dyDescent="0.2">
      <c r="A359" s="3">
        <f t="shared" si="123"/>
        <v>347</v>
      </c>
      <c r="B359" s="263"/>
      <c r="C359" s="263"/>
      <c r="D359" s="263"/>
      <c r="E359" s="259"/>
      <c r="F359" s="259"/>
      <c r="G359" s="43"/>
      <c r="H359" s="264"/>
      <c r="I359" s="261"/>
      <c r="J359" s="106"/>
      <c r="K359" s="247"/>
      <c r="L359" s="247"/>
      <c r="M359" s="247"/>
      <c r="N359" s="248" t="str">
        <f>IF(AND(K359&lt;&gt;"",L359&lt;&gt;"",J359&lt;&gt;""),ROUND(MIN(IF(OR(J359="OZZ",J359="ZZ"),5000,17300),TRUNC(0.75*(SUMIF($D$12:$D359,$D359,K$12:K359)+SUMIF($D$12:$D359,$D359,L$12:L359)),2)) - SUMIF($D$12:$D358,$D359,N$12:N358),2),"")</f>
        <v/>
      </c>
      <c r="O359" s="249" t="str">
        <f>IF(AND(K359&lt;&gt;"",L359&lt;&gt;"",M359&lt;&gt;"",J359&lt;&gt;"",AH359&lt;&gt;""),IF(OR(J359="OZZ",J359="ZZ"),ROUND(0-SUMIF($D$12:$D358,$D359,O$12:O358),2),IF(M359=0,0,ROUND(MIN(MIN(17300,TRUNC(0.75*(SUMIF($D$12:$D$2012,$D359,K$12:K$2012)+SUMIF($D$12:$D$2012,$D359,L$12:L$2012)),2)+SUMIF($D$12:$D359,$D359,AH$12:AH359))-SUMIF($D$12:$D358,$D359,O$12:O358)-SUMIF($D$12:$D$2012,$D359,N$12:N$2012),AH359),2))),"")</f>
        <v/>
      </c>
      <c r="P359" s="250" t="str">
        <f>IF(J359&lt;&gt;"",1000 - SUMIF($D$12:$D358,$D359,P$12:P358),"")</f>
        <v/>
      </c>
      <c r="Q359" s="106"/>
      <c r="R359" s="247"/>
      <c r="S359" s="247"/>
      <c r="T359" s="247"/>
      <c r="U359" s="248" t="str">
        <f>IF(AND(R359&lt;&gt;"",S359&lt;&gt;"",Q359&lt;&gt;""),ROUND(MIN(IF(OR(Q359="OZZ",Q359="ZZ"),5000,17300),TRUNC(0.75*(SUMIF($D$12:$D359,$D359,R$12:R359)+SUMIF($D$12:$D359,$D359,S$12:S359)),2)) - SUMIF($D$12:$D358,$D359,U$12:U358),2),"")</f>
        <v/>
      </c>
      <c r="V359" s="248" t="str">
        <f>IF(AND(R359&lt;&gt;"",S359&lt;&gt;"",T359&lt;&gt;"",Q359&lt;&gt;"",AL359&lt;&gt;""),IF(OR(Q359="OZZ",Q359="ZZ"),ROUND(0-SUMIF($D$12:$D358,$D359,V$12:V358),2),IF(T359=0,0,ROUND(MIN(MIN(17300,TRUNC(0.75*(SUMIF($D$12:$D$2012,$D359,R$12:R$2012)+SUMIF($D$12:$D$2012,$D359,S$12:S$2012)),2)+SUMIF($D$12:$D359,$D359,AL$12:AL359))-SUMIF($D$12:$D358,$D359,V$12:V358)-SUMIF($D$12:$D$2012,$D359,U$12:U$2012),AL359),2))),"")</f>
        <v/>
      </c>
      <c r="W359" s="250" t="str">
        <f>IF(Q359&lt;&gt;"",1000 - SUMIF($D$12:$D358,$D359,W$12:W358),"")</f>
        <v/>
      </c>
      <c r="X359" s="106"/>
      <c r="Y359" s="247"/>
      <c r="Z359" s="247"/>
      <c r="AA359" s="247"/>
      <c r="AB359" s="248" t="str">
        <f>IF(AND(Y359&lt;&gt;"",Z359&lt;&gt;"",X359&lt;&gt;""),ROUND(MIN(IF(OR(X359="OZZ",X359="ZZ"),5000,17300),TRUNC(0.75*(SUMIF($D$12:$D359,$D359,Y$12:Y359)+SUMIF($D$12:$D359,$D359,Z$12:Z359)),2)) - SUMIF($D$12:$D358,$D359,AB$12:AB358),2),"")</f>
        <v/>
      </c>
      <c r="AC359" s="251" t="str">
        <f>IF(AND(Y359&lt;&gt;"",Z359&lt;&gt;"",AA359&lt;&gt;"",X359&lt;&gt;"",AP359&lt;&gt;""),IF(OR(X359="OZZ",X359="ZZ"),ROUND(0-SUMIF($D$12:$D358,$D359,AC$12:AC358),2),IF(AA359=0,0,ROUND(MIN(MIN(17300,TRUNC(0.75*(SUMIF($D$12:$D$2012,$D359,Y$12:Y$2012)+SUMIF($D$12:$D$2012,$D359,Z$12:Z$2012)),2)+SUMIF($D$12:$D359,$D359,AP$12:AP359))-SUMIF($D$12:$D358,$D359,AC$12:AC358)-SUMIF($D$12:$D$2012,$D359,AB$12:AB$2012),AP359),2))),"")</f>
        <v/>
      </c>
      <c r="AD359" s="250" t="str">
        <f>IF(X359&lt;&gt;"",1000 - SUMIF($D$12:$D358,$D359,AD$12:AD358),"")</f>
        <v/>
      </c>
      <c r="AE359" s="252"/>
      <c r="AF359" s="253"/>
      <c r="AG359" s="254"/>
      <c r="AH359" s="255" t="str">
        <f t="shared" si="124"/>
        <v/>
      </c>
      <c r="AI359" s="256"/>
      <c r="AJ359" s="253"/>
      <c r="AK359" s="254"/>
      <c r="AL359" s="255" t="str">
        <f t="shared" si="125"/>
        <v/>
      </c>
      <c r="AM359" s="256"/>
      <c r="AN359" s="253"/>
      <c r="AO359" s="254"/>
      <c r="AP359" s="255" t="str">
        <f t="shared" si="105"/>
        <v/>
      </c>
      <c r="AQ359" s="116"/>
      <c r="AR359" s="116"/>
      <c r="AS359" s="117"/>
      <c r="AT359" s="118"/>
      <c r="AU359" s="119" t="str">
        <f>IF(D359&lt;&gt; "", IF(COUNTIF($D$12:$D359,$D359)&gt;1,0,IF(SUM(N359,U359,AB359)&gt;0,IF(AND(X359="",OR(Q359&lt;&gt;"",J359&lt;&gt;"")),IF(Q359&lt;&gt;"",Q359,IF(J359&lt;&gt;"",J359,0)),IF(AND(Q359&lt;&gt;"",J359&lt;&gt;"",Q359=J359),Q359,X359)),0)),"")</f>
        <v/>
      </c>
      <c r="AV359" s="119" t="str">
        <f>IF(D359&lt;&gt;"",IF(COUNTIF($D$12:$D359,$D359)&gt;1,0,IF(SUM(O359,V359,AC359)&gt;0,IF(AND(X359="",OR(Q359&lt;&gt;"",J359&lt;&gt;"")),IF(Q359&lt;&gt;"",Q359,IF(J359&lt;&gt;"",J359,0)),IF(AND(Q359&lt;&gt;"",J359&lt;&gt;"",Q359=J359),Q359,X359)),0)),"")</f>
        <v/>
      </c>
      <c r="AW359" s="119" t="str">
        <f>IF(D359&lt;&gt;"",IF(COUNTIF($D$12:$D359,$D359)&gt;1,0,IF(SUM(P359,W359,AD359)&gt;0,IF(AND(X359="",OR(Q359&lt;&gt;"",J359&lt;&gt;"")),IF(Q359&lt;&gt;"",Q359,IF(J359&lt;&gt;"",J359,0)),IF(AND(Q359&lt;&gt;"",J359&lt;&gt;"",Q359=J359),Q359,X359)),0)),"")</f>
        <v/>
      </c>
      <c r="AX359" s="118" t="str">
        <f t="shared" si="106"/>
        <v/>
      </c>
      <c r="AY359" s="118" t="str">
        <f t="shared" si="107"/>
        <v/>
      </c>
      <c r="AZ359" s="118" t="str">
        <f t="shared" si="108"/>
        <v/>
      </c>
      <c r="BA359" s="118" t="str">
        <f t="shared" si="109"/>
        <v/>
      </c>
      <c r="BB359" s="118" t="str">
        <f t="shared" si="110"/>
        <v/>
      </c>
      <c r="BC359" s="118" t="str">
        <f t="shared" si="111"/>
        <v/>
      </c>
      <c r="BD359" s="118" t="str">
        <f t="shared" si="112"/>
        <v/>
      </c>
      <c r="BE359" s="118" t="str">
        <f t="shared" si="113"/>
        <v/>
      </c>
      <c r="BF359" s="118" t="str">
        <f t="shared" si="114"/>
        <v/>
      </c>
      <c r="BG359" s="120"/>
      <c r="BH359" s="120" t="str">
        <f t="shared" si="115"/>
        <v/>
      </c>
      <c r="BI359" s="120" t="str">
        <f t="shared" si="116"/>
        <v/>
      </c>
      <c r="BJ359" s="121"/>
      <c r="BK359" s="120" t="str">
        <f t="shared" si="117"/>
        <v/>
      </c>
      <c r="BL359" s="120" t="str">
        <f t="shared" si="118"/>
        <v/>
      </c>
      <c r="BM359" s="120" t="str">
        <f t="shared" si="119"/>
        <v/>
      </c>
      <c r="BN359" s="120" t="str">
        <f t="shared" si="120"/>
        <v/>
      </c>
      <c r="BO359" s="120" t="str">
        <f t="shared" si="121"/>
        <v/>
      </c>
      <c r="BP359" s="120" t="str">
        <f t="shared" si="122"/>
        <v/>
      </c>
      <c r="BQ359" s="98"/>
      <c r="BR359" s="98"/>
      <c r="BS359" s="98"/>
      <c r="BT359" s="98"/>
      <c r="BU359" s="98"/>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row>
    <row r="360" spans="1:97" s="4" customFormat="1" ht="18.75" customHeight="1" x14ac:dyDescent="0.2">
      <c r="A360" s="3">
        <f t="shared" si="123"/>
        <v>348</v>
      </c>
      <c r="B360" s="263"/>
      <c r="C360" s="263"/>
      <c r="D360" s="263"/>
      <c r="E360" s="259"/>
      <c r="F360" s="259"/>
      <c r="G360" s="43"/>
      <c r="H360" s="264"/>
      <c r="I360" s="261"/>
      <c r="J360" s="106"/>
      <c r="K360" s="247"/>
      <c r="L360" s="247"/>
      <c r="M360" s="247"/>
      <c r="N360" s="248" t="str">
        <f>IF(AND(K360&lt;&gt;"",L360&lt;&gt;"",J360&lt;&gt;""),ROUND(MIN(IF(OR(J360="OZZ",J360="ZZ"),5000,17300),TRUNC(0.75*(SUMIF($D$12:$D360,$D360,K$12:K360)+SUMIF($D$12:$D360,$D360,L$12:L360)),2)) - SUMIF($D$12:$D359,$D360,N$12:N359),2),"")</f>
        <v/>
      </c>
      <c r="O360" s="249" t="str">
        <f>IF(AND(K360&lt;&gt;"",L360&lt;&gt;"",M360&lt;&gt;"",J360&lt;&gt;"",AH360&lt;&gt;""),IF(OR(J360="OZZ",J360="ZZ"),ROUND(0-SUMIF($D$12:$D359,$D360,O$12:O359),2),IF(M360=0,0,ROUND(MIN(MIN(17300,TRUNC(0.75*(SUMIF($D$12:$D$2012,$D360,K$12:K$2012)+SUMIF($D$12:$D$2012,$D360,L$12:L$2012)),2)+SUMIF($D$12:$D360,$D360,AH$12:AH360))-SUMIF($D$12:$D359,$D360,O$12:O359)-SUMIF($D$12:$D$2012,$D360,N$12:N$2012),AH360),2))),"")</f>
        <v/>
      </c>
      <c r="P360" s="250" t="str">
        <f>IF(J360&lt;&gt;"",1000 - SUMIF($D$12:$D359,$D360,P$12:P359),"")</f>
        <v/>
      </c>
      <c r="Q360" s="106"/>
      <c r="R360" s="247"/>
      <c r="S360" s="247"/>
      <c r="T360" s="247"/>
      <c r="U360" s="248" t="str">
        <f>IF(AND(R360&lt;&gt;"",S360&lt;&gt;"",Q360&lt;&gt;""),ROUND(MIN(IF(OR(Q360="OZZ",Q360="ZZ"),5000,17300),TRUNC(0.75*(SUMIF($D$12:$D360,$D360,R$12:R360)+SUMIF($D$12:$D360,$D360,S$12:S360)),2)) - SUMIF($D$12:$D359,$D360,U$12:U359),2),"")</f>
        <v/>
      </c>
      <c r="V360" s="248" t="str">
        <f>IF(AND(R360&lt;&gt;"",S360&lt;&gt;"",T360&lt;&gt;"",Q360&lt;&gt;"",AL360&lt;&gt;""),IF(OR(Q360="OZZ",Q360="ZZ"),ROUND(0-SUMIF($D$12:$D359,$D360,V$12:V359),2),IF(T360=0,0,ROUND(MIN(MIN(17300,TRUNC(0.75*(SUMIF($D$12:$D$2012,$D360,R$12:R$2012)+SUMIF($D$12:$D$2012,$D360,S$12:S$2012)),2)+SUMIF($D$12:$D360,$D360,AL$12:AL360))-SUMIF($D$12:$D359,$D360,V$12:V359)-SUMIF($D$12:$D$2012,$D360,U$12:U$2012),AL360),2))),"")</f>
        <v/>
      </c>
      <c r="W360" s="250" t="str">
        <f>IF(Q360&lt;&gt;"",1000 - SUMIF($D$12:$D359,$D360,W$12:W359),"")</f>
        <v/>
      </c>
      <c r="X360" s="106"/>
      <c r="Y360" s="247"/>
      <c r="Z360" s="247"/>
      <c r="AA360" s="247"/>
      <c r="AB360" s="248" t="str">
        <f>IF(AND(Y360&lt;&gt;"",Z360&lt;&gt;"",X360&lt;&gt;""),ROUND(MIN(IF(OR(X360="OZZ",X360="ZZ"),5000,17300),TRUNC(0.75*(SUMIF($D$12:$D360,$D360,Y$12:Y360)+SUMIF($D$12:$D360,$D360,Z$12:Z360)),2)) - SUMIF($D$12:$D359,$D360,AB$12:AB359),2),"")</f>
        <v/>
      </c>
      <c r="AC360" s="251" t="str">
        <f>IF(AND(Y360&lt;&gt;"",Z360&lt;&gt;"",AA360&lt;&gt;"",X360&lt;&gt;"",AP360&lt;&gt;""),IF(OR(X360="OZZ",X360="ZZ"),ROUND(0-SUMIF($D$12:$D359,$D360,AC$12:AC359),2),IF(AA360=0,0,ROUND(MIN(MIN(17300,TRUNC(0.75*(SUMIF($D$12:$D$2012,$D360,Y$12:Y$2012)+SUMIF($D$12:$D$2012,$D360,Z$12:Z$2012)),2)+SUMIF($D$12:$D360,$D360,AP$12:AP360))-SUMIF($D$12:$D359,$D360,AC$12:AC359)-SUMIF($D$12:$D$2012,$D360,AB$12:AB$2012),AP360),2))),"")</f>
        <v/>
      </c>
      <c r="AD360" s="250" t="str">
        <f>IF(X360&lt;&gt;"",1000 - SUMIF($D$12:$D359,$D360,AD$12:AD359),"")</f>
        <v/>
      </c>
      <c r="AE360" s="252"/>
      <c r="AF360" s="253"/>
      <c r="AG360" s="254"/>
      <c r="AH360" s="255" t="str">
        <f t="shared" si="124"/>
        <v/>
      </c>
      <c r="AI360" s="256"/>
      <c r="AJ360" s="253"/>
      <c r="AK360" s="254"/>
      <c r="AL360" s="255" t="str">
        <f t="shared" si="125"/>
        <v/>
      </c>
      <c r="AM360" s="256"/>
      <c r="AN360" s="253"/>
      <c r="AO360" s="254"/>
      <c r="AP360" s="255" t="str">
        <f t="shared" si="105"/>
        <v/>
      </c>
      <c r="AQ360" s="116"/>
      <c r="AR360" s="116"/>
      <c r="AS360" s="117"/>
      <c r="AT360" s="118"/>
      <c r="AU360" s="119" t="str">
        <f>IF(D360&lt;&gt; "", IF(COUNTIF($D$12:$D360,$D360)&gt;1,0,IF(SUM(N360,U360,AB360)&gt;0,IF(AND(X360="",OR(Q360&lt;&gt;"",J360&lt;&gt;"")),IF(Q360&lt;&gt;"",Q360,IF(J360&lt;&gt;"",J360,0)),IF(AND(Q360&lt;&gt;"",J360&lt;&gt;"",Q360=J360),Q360,X360)),0)),"")</f>
        <v/>
      </c>
      <c r="AV360" s="119" t="str">
        <f>IF(D360&lt;&gt;"",IF(COUNTIF($D$12:$D360,$D360)&gt;1,0,IF(SUM(O360,V360,AC360)&gt;0,IF(AND(X360="",OR(Q360&lt;&gt;"",J360&lt;&gt;"")),IF(Q360&lt;&gt;"",Q360,IF(J360&lt;&gt;"",J360,0)),IF(AND(Q360&lt;&gt;"",J360&lt;&gt;"",Q360=J360),Q360,X360)),0)),"")</f>
        <v/>
      </c>
      <c r="AW360" s="119" t="str">
        <f>IF(D360&lt;&gt;"",IF(COUNTIF($D$12:$D360,$D360)&gt;1,0,IF(SUM(P360,W360,AD360)&gt;0,IF(AND(X360="",OR(Q360&lt;&gt;"",J360&lt;&gt;"")),IF(Q360&lt;&gt;"",Q360,IF(J360&lt;&gt;"",J360,0)),IF(AND(Q360&lt;&gt;"",J360&lt;&gt;"",Q360=J360),Q360,X360)),0)),"")</f>
        <v/>
      </c>
      <c r="AX360" s="118" t="str">
        <f t="shared" si="106"/>
        <v/>
      </c>
      <c r="AY360" s="118" t="str">
        <f t="shared" si="107"/>
        <v/>
      </c>
      <c r="AZ360" s="118" t="str">
        <f t="shared" si="108"/>
        <v/>
      </c>
      <c r="BA360" s="118" t="str">
        <f t="shared" si="109"/>
        <v/>
      </c>
      <c r="BB360" s="118" t="str">
        <f t="shared" si="110"/>
        <v/>
      </c>
      <c r="BC360" s="118" t="str">
        <f t="shared" si="111"/>
        <v/>
      </c>
      <c r="BD360" s="118" t="str">
        <f t="shared" si="112"/>
        <v/>
      </c>
      <c r="BE360" s="118" t="str">
        <f t="shared" si="113"/>
        <v/>
      </c>
      <c r="BF360" s="118" t="str">
        <f t="shared" si="114"/>
        <v/>
      </c>
      <c r="BG360" s="120"/>
      <c r="BH360" s="120" t="str">
        <f t="shared" si="115"/>
        <v/>
      </c>
      <c r="BI360" s="120" t="str">
        <f t="shared" si="116"/>
        <v/>
      </c>
      <c r="BJ360" s="121"/>
      <c r="BK360" s="120" t="str">
        <f t="shared" si="117"/>
        <v/>
      </c>
      <c r="BL360" s="120" t="str">
        <f t="shared" si="118"/>
        <v/>
      </c>
      <c r="BM360" s="120" t="str">
        <f t="shared" si="119"/>
        <v/>
      </c>
      <c r="BN360" s="120" t="str">
        <f t="shared" si="120"/>
        <v/>
      </c>
      <c r="BO360" s="120" t="str">
        <f t="shared" si="121"/>
        <v/>
      </c>
      <c r="BP360" s="120" t="str">
        <f t="shared" si="122"/>
        <v/>
      </c>
      <c r="BQ360" s="98"/>
      <c r="BR360" s="98"/>
      <c r="BS360" s="98"/>
      <c r="BT360" s="98"/>
      <c r="BU360" s="98"/>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row>
    <row r="361" spans="1:97" s="4" customFormat="1" ht="18.75" customHeight="1" x14ac:dyDescent="0.2">
      <c r="A361" s="3">
        <f t="shared" si="123"/>
        <v>349</v>
      </c>
      <c r="B361" s="263"/>
      <c r="C361" s="263"/>
      <c r="D361" s="263"/>
      <c r="E361" s="259"/>
      <c r="F361" s="259"/>
      <c r="G361" s="43"/>
      <c r="H361" s="264"/>
      <c r="I361" s="261"/>
      <c r="J361" s="106"/>
      <c r="K361" s="247"/>
      <c r="L361" s="247"/>
      <c r="M361" s="247"/>
      <c r="N361" s="248" t="str">
        <f>IF(AND(K361&lt;&gt;"",L361&lt;&gt;"",J361&lt;&gt;""),ROUND(MIN(IF(OR(J361="OZZ",J361="ZZ"),5000,17300),TRUNC(0.75*(SUMIF($D$12:$D361,$D361,K$12:K361)+SUMIF($D$12:$D361,$D361,L$12:L361)),2)) - SUMIF($D$12:$D360,$D361,N$12:N360),2),"")</f>
        <v/>
      </c>
      <c r="O361" s="249" t="str">
        <f>IF(AND(K361&lt;&gt;"",L361&lt;&gt;"",M361&lt;&gt;"",J361&lt;&gt;"",AH361&lt;&gt;""),IF(OR(J361="OZZ",J361="ZZ"),ROUND(0-SUMIF($D$12:$D360,$D361,O$12:O360),2),IF(M361=0,0,ROUND(MIN(MIN(17300,TRUNC(0.75*(SUMIF($D$12:$D$2012,$D361,K$12:K$2012)+SUMIF($D$12:$D$2012,$D361,L$12:L$2012)),2)+SUMIF($D$12:$D361,$D361,AH$12:AH361))-SUMIF($D$12:$D360,$D361,O$12:O360)-SUMIF($D$12:$D$2012,$D361,N$12:N$2012),AH361),2))),"")</f>
        <v/>
      </c>
      <c r="P361" s="250" t="str">
        <f>IF(J361&lt;&gt;"",1000 - SUMIF($D$12:$D360,$D361,P$12:P360),"")</f>
        <v/>
      </c>
      <c r="Q361" s="106"/>
      <c r="R361" s="247"/>
      <c r="S361" s="247"/>
      <c r="T361" s="247"/>
      <c r="U361" s="248" t="str">
        <f>IF(AND(R361&lt;&gt;"",S361&lt;&gt;"",Q361&lt;&gt;""),ROUND(MIN(IF(OR(Q361="OZZ",Q361="ZZ"),5000,17300),TRUNC(0.75*(SUMIF($D$12:$D361,$D361,R$12:R361)+SUMIF($D$12:$D361,$D361,S$12:S361)),2)) - SUMIF($D$12:$D360,$D361,U$12:U360),2),"")</f>
        <v/>
      </c>
      <c r="V361" s="248" t="str">
        <f>IF(AND(R361&lt;&gt;"",S361&lt;&gt;"",T361&lt;&gt;"",Q361&lt;&gt;"",AL361&lt;&gt;""),IF(OR(Q361="OZZ",Q361="ZZ"),ROUND(0-SUMIF($D$12:$D360,$D361,V$12:V360),2),IF(T361=0,0,ROUND(MIN(MIN(17300,TRUNC(0.75*(SUMIF($D$12:$D$2012,$D361,R$12:R$2012)+SUMIF($D$12:$D$2012,$D361,S$12:S$2012)),2)+SUMIF($D$12:$D361,$D361,AL$12:AL361))-SUMIF($D$12:$D360,$D361,V$12:V360)-SUMIF($D$12:$D$2012,$D361,U$12:U$2012),AL361),2))),"")</f>
        <v/>
      </c>
      <c r="W361" s="250" t="str">
        <f>IF(Q361&lt;&gt;"",1000 - SUMIF($D$12:$D360,$D361,W$12:W360),"")</f>
        <v/>
      </c>
      <c r="X361" s="106"/>
      <c r="Y361" s="247"/>
      <c r="Z361" s="247"/>
      <c r="AA361" s="247"/>
      <c r="AB361" s="248" t="str">
        <f>IF(AND(Y361&lt;&gt;"",Z361&lt;&gt;"",X361&lt;&gt;""),ROUND(MIN(IF(OR(X361="OZZ",X361="ZZ"),5000,17300),TRUNC(0.75*(SUMIF($D$12:$D361,$D361,Y$12:Y361)+SUMIF($D$12:$D361,$D361,Z$12:Z361)),2)) - SUMIF($D$12:$D360,$D361,AB$12:AB360),2),"")</f>
        <v/>
      </c>
      <c r="AC361" s="251" t="str">
        <f>IF(AND(Y361&lt;&gt;"",Z361&lt;&gt;"",AA361&lt;&gt;"",X361&lt;&gt;"",AP361&lt;&gt;""),IF(OR(X361="OZZ",X361="ZZ"),ROUND(0-SUMIF($D$12:$D360,$D361,AC$12:AC360),2),IF(AA361=0,0,ROUND(MIN(MIN(17300,TRUNC(0.75*(SUMIF($D$12:$D$2012,$D361,Y$12:Y$2012)+SUMIF($D$12:$D$2012,$D361,Z$12:Z$2012)),2)+SUMIF($D$12:$D361,$D361,AP$12:AP361))-SUMIF($D$12:$D360,$D361,AC$12:AC360)-SUMIF($D$12:$D$2012,$D361,AB$12:AB$2012),AP361),2))),"")</f>
        <v/>
      </c>
      <c r="AD361" s="250" t="str">
        <f>IF(X361&lt;&gt;"",1000 - SUMIF($D$12:$D360,$D361,AD$12:AD360),"")</f>
        <v/>
      </c>
      <c r="AE361" s="252"/>
      <c r="AF361" s="253"/>
      <c r="AG361" s="254"/>
      <c r="AH361" s="255" t="str">
        <f t="shared" si="124"/>
        <v/>
      </c>
      <c r="AI361" s="256"/>
      <c r="AJ361" s="253"/>
      <c r="AK361" s="254"/>
      <c r="AL361" s="255" t="str">
        <f t="shared" si="125"/>
        <v/>
      </c>
      <c r="AM361" s="256"/>
      <c r="AN361" s="253"/>
      <c r="AO361" s="254"/>
      <c r="AP361" s="255" t="str">
        <f t="shared" si="105"/>
        <v/>
      </c>
      <c r="AQ361" s="116"/>
      <c r="AR361" s="116"/>
      <c r="AS361" s="117"/>
      <c r="AT361" s="118"/>
      <c r="AU361" s="119" t="str">
        <f>IF(D361&lt;&gt; "", IF(COUNTIF($D$12:$D361,$D361)&gt;1,0,IF(SUM(N361,U361,AB361)&gt;0,IF(AND(X361="",OR(Q361&lt;&gt;"",J361&lt;&gt;"")),IF(Q361&lt;&gt;"",Q361,IF(J361&lt;&gt;"",J361,0)),IF(AND(Q361&lt;&gt;"",J361&lt;&gt;"",Q361=J361),Q361,X361)),0)),"")</f>
        <v/>
      </c>
      <c r="AV361" s="119" t="str">
        <f>IF(D361&lt;&gt;"",IF(COUNTIF($D$12:$D361,$D361)&gt;1,0,IF(SUM(O361,V361,AC361)&gt;0,IF(AND(X361="",OR(Q361&lt;&gt;"",J361&lt;&gt;"")),IF(Q361&lt;&gt;"",Q361,IF(J361&lt;&gt;"",J361,0)),IF(AND(Q361&lt;&gt;"",J361&lt;&gt;"",Q361=J361),Q361,X361)),0)),"")</f>
        <v/>
      </c>
      <c r="AW361" s="119" t="str">
        <f>IF(D361&lt;&gt;"",IF(COUNTIF($D$12:$D361,$D361)&gt;1,0,IF(SUM(P361,W361,AD361)&gt;0,IF(AND(X361="",OR(Q361&lt;&gt;"",J361&lt;&gt;"")),IF(Q361&lt;&gt;"",Q361,IF(J361&lt;&gt;"",J361,0)),IF(AND(Q361&lt;&gt;"",J361&lt;&gt;"",Q361=J361),Q361,X361)),0)),"")</f>
        <v/>
      </c>
      <c r="AX361" s="118" t="str">
        <f t="shared" si="106"/>
        <v/>
      </c>
      <c r="AY361" s="118" t="str">
        <f t="shared" si="107"/>
        <v/>
      </c>
      <c r="AZ361" s="118" t="str">
        <f t="shared" si="108"/>
        <v/>
      </c>
      <c r="BA361" s="118" t="str">
        <f t="shared" si="109"/>
        <v/>
      </c>
      <c r="BB361" s="118" t="str">
        <f t="shared" si="110"/>
        <v/>
      </c>
      <c r="BC361" s="118" t="str">
        <f t="shared" si="111"/>
        <v/>
      </c>
      <c r="BD361" s="118" t="str">
        <f t="shared" si="112"/>
        <v/>
      </c>
      <c r="BE361" s="118" t="str">
        <f t="shared" si="113"/>
        <v/>
      </c>
      <c r="BF361" s="118" t="str">
        <f t="shared" si="114"/>
        <v/>
      </c>
      <c r="BG361" s="120"/>
      <c r="BH361" s="120" t="str">
        <f t="shared" si="115"/>
        <v/>
      </c>
      <c r="BI361" s="120" t="str">
        <f t="shared" si="116"/>
        <v/>
      </c>
      <c r="BJ361" s="121"/>
      <c r="BK361" s="120" t="str">
        <f t="shared" si="117"/>
        <v/>
      </c>
      <c r="BL361" s="120" t="str">
        <f t="shared" si="118"/>
        <v/>
      </c>
      <c r="BM361" s="120" t="str">
        <f t="shared" si="119"/>
        <v/>
      </c>
      <c r="BN361" s="120" t="str">
        <f t="shared" si="120"/>
        <v/>
      </c>
      <c r="BO361" s="120" t="str">
        <f t="shared" si="121"/>
        <v/>
      </c>
      <c r="BP361" s="120" t="str">
        <f t="shared" si="122"/>
        <v/>
      </c>
      <c r="BQ361" s="98"/>
      <c r="BR361" s="98"/>
      <c r="BS361" s="98"/>
      <c r="BT361" s="98"/>
      <c r="BU361" s="98"/>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row>
    <row r="362" spans="1:97" s="4" customFormat="1" ht="18.75" customHeight="1" x14ac:dyDescent="0.2">
      <c r="A362" s="3">
        <f t="shared" si="123"/>
        <v>350</v>
      </c>
      <c r="B362" s="263"/>
      <c r="C362" s="263"/>
      <c r="D362" s="263"/>
      <c r="E362" s="259"/>
      <c r="F362" s="259"/>
      <c r="G362" s="43"/>
      <c r="H362" s="264"/>
      <c r="I362" s="261"/>
      <c r="J362" s="106"/>
      <c r="K362" s="247"/>
      <c r="L362" s="247"/>
      <c r="M362" s="247"/>
      <c r="N362" s="248" t="str">
        <f>IF(AND(K362&lt;&gt;"",L362&lt;&gt;"",J362&lt;&gt;""),ROUND(MIN(IF(OR(J362="OZZ",J362="ZZ"),5000,17300),TRUNC(0.75*(SUMIF($D$12:$D362,$D362,K$12:K362)+SUMIF($D$12:$D362,$D362,L$12:L362)),2)) - SUMIF($D$12:$D361,$D362,N$12:N361),2),"")</f>
        <v/>
      </c>
      <c r="O362" s="249" t="str">
        <f>IF(AND(K362&lt;&gt;"",L362&lt;&gt;"",M362&lt;&gt;"",J362&lt;&gt;"",AH362&lt;&gt;""),IF(OR(J362="OZZ",J362="ZZ"),ROUND(0-SUMIF($D$12:$D361,$D362,O$12:O361),2),IF(M362=0,0,ROUND(MIN(MIN(17300,TRUNC(0.75*(SUMIF($D$12:$D$2012,$D362,K$12:K$2012)+SUMIF($D$12:$D$2012,$D362,L$12:L$2012)),2)+SUMIF($D$12:$D362,$D362,AH$12:AH362))-SUMIF($D$12:$D361,$D362,O$12:O361)-SUMIF($D$12:$D$2012,$D362,N$12:N$2012),AH362),2))),"")</f>
        <v/>
      </c>
      <c r="P362" s="250" t="str">
        <f>IF(J362&lt;&gt;"",1000 - SUMIF($D$12:$D361,$D362,P$12:P361),"")</f>
        <v/>
      </c>
      <c r="Q362" s="106"/>
      <c r="R362" s="247"/>
      <c r="S362" s="247"/>
      <c r="T362" s="247"/>
      <c r="U362" s="248" t="str">
        <f>IF(AND(R362&lt;&gt;"",S362&lt;&gt;"",Q362&lt;&gt;""),ROUND(MIN(IF(OR(Q362="OZZ",Q362="ZZ"),5000,17300),TRUNC(0.75*(SUMIF($D$12:$D362,$D362,R$12:R362)+SUMIF($D$12:$D362,$D362,S$12:S362)),2)) - SUMIF($D$12:$D361,$D362,U$12:U361),2),"")</f>
        <v/>
      </c>
      <c r="V362" s="248" t="str">
        <f>IF(AND(R362&lt;&gt;"",S362&lt;&gt;"",T362&lt;&gt;"",Q362&lt;&gt;"",AL362&lt;&gt;""),IF(OR(Q362="OZZ",Q362="ZZ"),ROUND(0-SUMIF($D$12:$D361,$D362,V$12:V361),2),IF(T362=0,0,ROUND(MIN(MIN(17300,TRUNC(0.75*(SUMIF($D$12:$D$2012,$D362,R$12:R$2012)+SUMIF($D$12:$D$2012,$D362,S$12:S$2012)),2)+SUMIF($D$12:$D362,$D362,AL$12:AL362))-SUMIF($D$12:$D361,$D362,V$12:V361)-SUMIF($D$12:$D$2012,$D362,U$12:U$2012),AL362),2))),"")</f>
        <v/>
      </c>
      <c r="W362" s="250" t="str">
        <f>IF(Q362&lt;&gt;"",1000 - SUMIF($D$12:$D361,$D362,W$12:W361),"")</f>
        <v/>
      </c>
      <c r="X362" s="106"/>
      <c r="Y362" s="247"/>
      <c r="Z362" s="247"/>
      <c r="AA362" s="247"/>
      <c r="AB362" s="248" t="str">
        <f>IF(AND(Y362&lt;&gt;"",Z362&lt;&gt;"",X362&lt;&gt;""),ROUND(MIN(IF(OR(X362="OZZ",X362="ZZ"),5000,17300),TRUNC(0.75*(SUMIF($D$12:$D362,$D362,Y$12:Y362)+SUMIF($D$12:$D362,$D362,Z$12:Z362)),2)) - SUMIF($D$12:$D361,$D362,AB$12:AB361),2),"")</f>
        <v/>
      </c>
      <c r="AC362" s="251" t="str">
        <f>IF(AND(Y362&lt;&gt;"",Z362&lt;&gt;"",AA362&lt;&gt;"",X362&lt;&gt;"",AP362&lt;&gt;""),IF(OR(X362="OZZ",X362="ZZ"),ROUND(0-SUMIF($D$12:$D361,$D362,AC$12:AC361),2),IF(AA362=0,0,ROUND(MIN(MIN(17300,TRUNC(0.75*(SUMIF($D$12:$D$2012,$D362,Y$12:Y$2012)+SUMIF($D$12:$D$2012,$D362,Z$12:Z$2012)),2)+SUMIF($D$12:$D362,$D362,AP$12:AP362))-SUMIF($D$12:$D361,$D362,AC$12:AC361)-SUMIF($D$12:$D$2012,$D362,AB$12:AB$2012),AP362),2))),"")</f>
        <v/>
      </c>
      <c r="AD362" s="250" t="str">
        <f>IF(X362&lt;&gt;"",1000 - SUMIF($D$12:$D361,$D362,AD$12:AD361),"")</f>
        <v/>
      </c>
      <c r="AE362" s="252"/>
      <c r="AF362" s="253"/>
      <c r="AG362" s="254"/>
      <c r="AH362" s="255" t="str">
        <f t="shared" si="124"/>
        <v/>
      </c>
      <c r="AI362" s="256"/>
      <c r="AJ362" s="253"/>
      <c r="AK362" s="254"/>
      <c r="AL362" s="255" t="str">
        <f t="shared" si="125"/>
        <v/>
      </c>
      <c r="AM362" s="256"/>
      <c r="AN362" s="253"/>
      <c r="AO362" s="254"/>
      <c r="AP362" s="255" t="str">
        <f t="shared" si="105"/>
        <v/>
      </c>
      <c r="AQ362" s="116"/>
      <c r="AR362" s="116"/>
      <c r="AS362" s="117"/>
      <c r="AT362" s="118"/>
      <c r="AU362" s="119" t="str">
        <f>IF(D362&lt;&gt; "", IF(COUNTIF($D$12:$D362,$D362)&gt;1,0,IF(SUM(N362,U362,AB362)&gt;0,IF(AND(X362="",OR(Q362&lt;&gt;"",J362&lt;&gt;"")),IF(Q362&lt;&gt;"",Q362,IF(J362&lt;&gt;"",J362,0)),IF(AND(Q362&lt;&gt;"",J362&lt;&gt;"",Q362=J362),Q362,X362)),0)),"")</f>
        <v/>
      </c>
      <c r="AV362" s="119" t="str">
        <f>IF(D362&lt;&gt;"",IF(COUNTIF($D$12:$D362,$D362)&gt;1,0,IF(SUM(O362,V362,AC362)&gt;0,IF(AND(X362="",OR(Q362&lt;&gt;"",J362&lt;&gt;"")),IF(Q362&lt;&gt;"",Q362,IF(J362&lt;&gt;"",J362,0)),IF(AND(Q362&lt;&gt;"",J362&lt;&gt;"",Q362=J362),Q362,X362)),0)),"")</f>
        <v/>
      </c>
      <c r="AW362" s="119" t="str">
        <f>IF(D362&lt;&gt;"",IF(COUNTIF($D$12:$D362,$D362)&gt;1,0,IF(SUM(P362,W362,AD362)&gt;0,IF(AND(X362="",OR(Q362&lt;&gt;"",J362&lt;&gt;"")),IF(Q362&lt;&gt;"",Q362,IF(J362&lt;&gt;"",J362,0)),IF(AND(Q362&lt;&gt;"",J362&lt;&gt;"",Q362=J362),Q362,X362)),0)),"")</f>
        <v/>
      </c>
      <c r="AX362" s="118" t="str">
        <f t="shared" si="106"/>
        <v/>
      </c>
      <c r="AY362" s="118" t="str">
        <f t="shared" si="107"/>
        <v/>
      </c>
      <c r="AZ362" s="118" t="str">
        <f t="shared" si="108"/>
        <v/>
      </c>
      <c r="BA362" s="118" t="str">
        <f t="shared" si="109"/>
        <v/>
      </c>
      <c r="BB362" s="118" t="str">
        <f t="shared" si="110"/>
        <v/>
      </c>
      <c r="BC362" s="118" t="str">
        <f t="shared" si="111"/>
        <v/>
      </c>
      <c r="BD362" s="118" t="str">
        <f t="shared" si="112"/>
        <v/>
      </c>
      <c r="BE362" s="118" t="str">
        <f t="shared" si="113"/>
        <v/>
      </c>
      <c r="BF362" s="118" t="str">
        <f t="shared" si="114"/>
        <v/>
      </c>
      <c r="BG362" s="120"/>
      <c r="BH362" s="120" t="str">
        <f t="shared" si="115"/>
        <v/>
      </c>
      <c r="BI362" s="120" t="str">
        <f t="shared" si="116"/>
        <v/>
      </c>
      <c r="BJ362" s="121"/>
      <c r="BK362" s="120" t="str">
        <f t="shared" si="117"/>
        <v/>
      </c>
      <c r="BL362" s="120" t="str">
        <f t="shared" si="118"/>
        <v/>
      </c>
      <c r="BM362" s="120" t="str">
        <f t="shared" si="119"/>
        <v/>
      </c>
      <c r="BN362" s="120" t="str">
        <f t="shared" si="120"/>
        <v/>
      </c>
      <c r="BO362" s="120" t="str">
        <f t="shared" si="121"/>
        <v/>
      </c>
      <c r="BP362" s="120" t="str">
        <f t="shared" si="122"/>
        <v/>
      </c>
      <c r="BQ362" s="98"/>
      <c r="BR362" s="98"/>
      <c r="BS362" s="98"/>
      <c r="BT362" s="98"/>
      <c r="BU362" s="98"/>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row>
    <row r="363" spans="1:97" s="4" customFormat="1" ht="18.75" customHeight="1" x14ac:dyDescent="0.2">
      <c r="A363" s="3">
        <f t="shared" si="123"/>
        <v>351</v>
      </c>
      <c r="B363" s="263"/>
      <c r="C363" s="263"/>
      <c r="D363" s="263"/>
      <c r="E363" s="259"/>
      <c r="F363" s="259"/>
      <c r="G363" s="43"/>
      <c r="H363" s="264"/>
      <c r="I363" s="261"/>
      <c r="J363" s="106"/>
      <c r="K363" s="247"/>
      <c r="L363" s="247"/>
      <c r="M363" s="247"/>
      <c r="N363" s="248" t="str">
        <f>IF(AND(K363&lt;&gt;"",L363&lt;&gt;"",J363&lt;&gt;""),ROUND(MIN(IF(OR(J363="OZZ",J363="ZZ"),5000,17300),TRUNC(0.75*(SUMIF($D$12:$D363,$D363,K$12:K363)+SUMIF($D$12:$D363,$D363,L$12:L363)),2)) - SUMIF($D$12:$D362,$D363,N$12:N362),2),"")</f>
        <v/>
      </c>
      <c r="O363" s="249" t="str">
        <f>IF(AND(K363&lt;&gt;"",L363&lt;&gt;"",M363&lt;&gt;"",J363&lt;&gt;"",AH363&lt;&gt;""),IF(OR(J363="OZZ",J363="ZZ"),ROUND(0-SUMIF($D$12:$D362,$D363,O$12:O362),2),IF(M363=0,0,ROUND(MIN(MIN(17300,TRUNC(0.75*(SUMIF($D$12:$D$2012,$D363,K$12:K$2012)+SUMIF($D$12:$D$2012,$D363,L$12:L$2012)),2)+SUMIF($D$12:$D363,$D363,AH$12:AH363))-SUMIF($D$12:$D362,$D363,O$12:O362)-SUMIF($D$12:$D$2012,$D363,N$12:N$2012),AH363),2))),"")</f>
        <v/>
      </c>
      <c r="P363" s="250" t="str">
        <f>IF(J363&lt;&gt;"",1000 - SUMIF($D$12:$D362,$D363,P$12:P362),"")</f>
        <v/>
      </c>
      <c r="Q363" s="106"/>
      <c r="R363" s="247"/>
      <c r="S363" s="247"/>
      <c r="T363" s="247"/>
      <c r="U363" s="248" t="str">
        <f>IF(AND(R363&lt;&gt;"",S363&lt;&gt;"",Q363&lt;&gt;""),ROUND(MIN(IF(OR(Q363="OZZ",Q363="ZZ"),5000,17300),TRUNC(0.75*(SUMIF($D$12:$D363,$D363,R$12:R363)+SUMIF($D$12:$D363,$D363,S$12:S363)),2)) - SUMIF($D$12:$D362,$D363,U$12:U362),2),"")</f>
        <v/>
      </c>
      <c r="V363" s="248" t="str">
        <f>IF(AND(R363&lt;&gt;"",S363&lt;&gt;"",T363&lt;&gt;"",Q363&lt;&gt;"",AL363&lt;&gt;""),IF(OR(Q363="OZZ",Q363="ZZ"),ROUND(0-SUMIF($D$12:$D362,$D363,V$12:V362),2),IF(T363=0,0,ROUND(MIN(MIN(17300,TRUNC(0.75*(SUMIF($D$12:$D$2012,$D363,R$12:R$2012)+SUMIF($D$12:$D$2012,$D363,S$12:S$2012)),2)+SUMIF($D$12:$D363,$D363,AL$12:AL363))-SUMIF($D$12:$D362,$D363,V$12:V362)-SUMIF($D$12:$D$2012,$D363,U$12:U$2012),AL363),2))),"")</f>
        <v/>
      </c>
      <c r="W363" s="250" t="str">
        <f>IF(Q363&lt;&gt;"",1000 - SUMIF($D$12:$D362,$D363,W$12:W362),"")</f>
        <v/>
      </c>
      <c r="X363" s="106"/>
      <c r="Y363" s="247"/>
      <c r="Z363" s="247"/>
      <c r="AA363" s="247"/>
      <c r="AB363" s="248" t="str">
        <f>IF(AND(Y363&lt;&gt;"",Z363&lt;&gt;"",X363&lt;&gt;""),ROUND(MIN(IF(OR(X363="OZZ",X363="ZZ"),5000,17300),TRUNC(0.75*(SUMIF($D$12:$D363,$D363,Y$12:Y363)+SUMIF($D$12:$D363,$D363,Z$12:Z363)),2)) - SUMIF($D$12:$D362,$D363,AB$12:AB362),2),"")</f>
        <v/>
      </c>
      <c r="AC363" s="251" t="str">
        <f>IF(AND(Y363&lt;&gt;"",Z363&lt;&gt;"",AA363&lt;&gt;"",X363&lt;&gt;"",AP363&lt;&gt;""),IF(OR(X363="OZZ",X363="ZZ"),ROUND(0-SUMIF($D$12:$D362,$D363,AC$12:AC362),2),IF(AA363=0,0,ROUND(MIN(MIN(17300,TRUNC(0.75*(SUMIF($D$12:$D$2012,$D363,Y$12:Y$2012)+SUMIF($D$12:$D$2012,$D363,Z$12:Z$2012)),2)+SUMIF($D$12:$D363,$D363,AP$12:AP363))-SUMIF($D$12:$D362,$D363,AC$12:AC362)-SUMIF($D$12:$D$2012,$D363,AB$12:AB$2012),AP363),2))),"")</f>
        <v/>
      </c>
      <c r="AD363" s="250" t="str">
        <f>IF(X363&lt;&gt;"",1000 - SUMIF($D$12:$D362,$D363,AD$12:AD362),"")</f>
        <v/>
      </c>
      <c r="AE363" s="252"/>
      <c r="AF363" s="253"/>
      <c r="AG363" s="254"/>
      <c r="AH363" s="255" t="str">
        <f t="shared" si="124"/>
        <v/>
      </c>
      <c r="AI363" s="256"/>
      <c r="AJ363" s="253"/>
      <c r="AK363" s="254"/>
      <c r="AL363" s="255" t="str">
        <f t="shared" si="125"/>
        <v/>
      </c>
      <c r="AM363" s="256"/>
      <c r="AN363" s="253"/>
      <c r="AO363" s="254"/>
      <c r="AP363" s="255" t="str">
        <f t="shared" si="105"/>
        <v/>
      </c>
      <c r="AQ363" s="116"/>
      <c r="AR363" s="116"/>
      <c r="AS363" s="117"/>
      <c r="AT363" s="118"/>
      <c r="AU363" s="119" t="str">
        <f>IF(D363&lt;&gt; "", IF(COUNTIF($D$12:$D363,$D363)&gt;1,0,IF(SUM(N363,U363,AB363)&gt;0,IF(AND(X363="",OR(Q363&lt;&gt;"",J363&lt;&gt;"")),IF(Q363&lt;&gt;"",Q363,IF(J363&lt;&gt;"",J363,0)),IF(AND(Q363&lt;&gt;"",J363&lt;&gt;"",Q363=J363),Q363,X363)),0)),"")</f>
        <v/>
      </c>
      <c r="AV363" s="119" t="str">
        <f>IF(D363&lt;&gt;"",IF(COUNTIF($D$12:$D363,$D363)&gt;1,0,IF(SUM(O363,V363,AC363)&gt;0,IF(AND(X363="",OR(Q363&lt;&gt;"",J363&lt;&gt;"")),IF(Q363&lt;&gt;"",Q363,IF(J363&lt;&gt;"",J363,0)),IF(AND(Q363&lt;&gt;"",J363&lt;&gt;"",Q363=J363),Q363,X363)),0)),"")</f>
        <v/>
      </c>
      <c r="AW363" s="119" t="str">
        <f>IF(D363&lt;&gt;"",IF(COUNTIF($D$12:$D363,$D363)&gt;1,0,IF(SUM(P363,W363,AD363)&gt;0,IF(AND(X363="",OR(Q363&lt;&gt;"",J363&lt;&gt;"")),IF(Q363&lt;&gt;"",Q363,IF(J363&lt;&gt;"",J363,0)),IF(AND(Q363&lt;&gt;"",J363&lt;&gt;"",Q363=J363),Q363,X363)),0)),"")</f>
        <v/>
      </c>
      <c r="AX363" s="118" t="str">
        <f t="shared" si="106"/>
        <v/>
      </c>
      <c r="AY363" s="118" t="str">
        <f t="shared" si="107"/>
        <v/>
      </c>
      <c r="AZ363" s="118" t="str">
        <f t="shared" si="108"/>
        <v/>
      </c>
      <c r="BA363" s="118" t="str">
        <f t="shared" si="109"/>
        <v/>
      </c>
      <c r="BB363" s="118" t="str">
        <f t="shared" si="110"/>
        <v/>
      </c>
      <c r="BC363" s="118" t="str">
        <f t="shared" si="111"/>
        <v/>
      </c>
      <c r="BD363" s="118" t="str">
        <f t="shared" si="112"/>
        <v/>
      </c>
      <c r="BE363" s="118" t="str">
        <f t="shared" si="113"/>
        <v/>
      </c>
      <c r="BF363" s="118" t="str">
        <f t="shared" si="114"/>
        <v/>
      </c>
      <c r="BG363" s="120"/>
      <c r="BH363" s="120" t="str">
        <f t="shared" si="115"/>
        <v/>
      </c>
      <c r="BI363" s="120" t="str">
        <f t="shared" si="116"/>
        <v/>
      </c>
      <c r="BJ363" s="121"/>
      <c r="BK363" s="120" t="str">
        <f t="shared" si="117"/>
        <v/>
      </c>
      <c r="BL363" s="120" t="str">
        <f t="shared" si="118"/>
        <v/>
      </c>
      <c r="BM363" s="120" t="str">
        <f t="shared" si="119"/>
        <v/>
      </c>
      <c r="BN363" s="120" t="str">
        <f t="shared" si="120"/>
        <v/>
      </c>
      <c r="BO363" s="120" t="str">
        <f t="shared" si="121"/>
        <v/>
      </c>
      <c r="BP363" s="120" t="str">
        <f t="shared" si="122"/>
        <v/>
      </c>
      <c r="BQ363" s="98"/>
      <c r="BR363" s="98"/>
      <c r="BS363" s="98"/>
      <c r="BT363" s="98"/>
      <c r="BU363" s="98"/>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row>
    <row r="364" spans="1:97" s="4" customFormat="1" ht="18.75" customHeight="1" x14ac:dyDescent="0.2">
      <c r="A364" s="3">
        <f t="shared" si="123"/>
        <v>352</v>
      </c>
      <c r="B364" s="263"/>
      <c r="C364" s="263"/>
      <c r="D364" s="263"/>
      <c r="E364" s="259"/>
      <c r="F364" s="259"/>
      <c r="G364" s="43"/>
      <c r="H364" s="264"/>
      <c r="I364" s="261"/>
      <c r="J364" s="106"/>
      <c r="K364" s="247"/>
      <c r="L364" s="247"/>
      <c r="M364" s="247"/>
      <c r="N364" s="248" t="str">
        <f>IF(AND(K364&lt;&gt;"",L364&lt;&gt;"",J364&lt;&gt;""),ROUND(MIN(IF(OR(J364="OZZ",J364="ZZ"),5000,17300),TRUNC(0.75*(SUMIF($D$12:$D364,$D364,K$12:K364)+SUMIF($D$12:$D364,$D364,L$12:L364)),2)) - SUMIF($D$12:$D363,$D364,N$12:N363),2),"")</f>
        <v/>
      </c>
      <c r="O364" s="249" t="str">
        <f>IF(AND(K364&lt;&gt;"",L364&lt;&gt;"",M364&lt;&gt;"",J364&lt;&gt;"",AH364&lt;&gt;""),IF(OR(J364="OZZ",J364="ZZ"),ROUND(0-SUMIF($D$12:$D363,$D364,O$12:O363),2),IF(M364=0,0,ROUND(MIN(MIN(17300,TRUNC(0.75*(SUMIF($D$12:$D$2012,$D364,K$12:K$2012)+SUMIF($D$12:$D$2012,$D364,L$12:L$2012)),2)+SUMIF($D$12:$D364,$D364,AH$12:AH364))-SUMIF($D$12:$D363,$D364,O$12:O363)-SUMIF($D$12:$D$2012,$D364,N$12:N$2012),AH364),2))),"")</f>
        <v/>
      </c>
      <c r="P364" s="250" t="str">
        <f>IF(J364&lt;&gt;"",1000 - SUMIF($D$12:$D363,$D364,P$12:P363),"")</f>
        <v/>
      </c>
      <c r="Q364" s="106"/>
      <c r="R364" s="247"/>
      <c r="S364" s="247"/>
      <c r="T364" s="247"/>
      <c r="U364" s="248" t="str">
        <f>IF(AND(R364&lt;&gt;"",S364&lt;&gt;"",Q364&lt;&gt;""),ROUND(MIN(IF(OR(Q364="OZZ",Q364="ZZ"),5000,17300),TRUNC(0.75*(SUMIF($D$12:$D364,$D364,R$12:R364)+SUMIF($D$12:$D364,$D364,S$12:S364)),2)) - SUMIF($D$12:$D363,$D364,U$12:U363),2),"")</f>
        <v/>
      </c>
      <c r="V364" s="248" t="str">
        <f>IF(AND(R364&lt;&gt;"",S364&lt;&gt;"",T364&lt;&gt;"",Q364&lt;&gt;"",AL364&lt;&gt;""),IF(OR(Q364="OZZ",Q364="ZZ"),ROUND(0-SUMIF($D$12:$D363,$D364,V$12:V363),2),IF(T364=0,0,ROUND(MIN(MIN(17300,TRUNC(0.75*(SUMIF($D$12:$D$2012,$D364,R$12:R$2012)+SUMIF($D$12:$D$2012,$D364,S$12:S$2012)),2)+SUMIF($D$12:$D364,$D364,AL$12:AL364))-SUMIF($D$12:$D363,$D364,V$12:V363)-SUMIF($D$12:$D$2012,$D364,U$12:U$2012),AL364),2))),"")</f>
        <v/>
      </c>
      <c r="W364" s="250" t="str">
        <f>IF(Q364&lt;&gt;"",1000 - SUMIF($D$12:$D363,$D364,W$12:W363),"")</f>
        <v/>
      </c>
      <c r="X364" s="106"/>
      <c r="Y364" s="247"/>
      <c r="Z364" s="247"/>
      <c r="AA364" s="247"/>
      <c r="AB364" s="248" t="str">
        <f>IF(AND(Y364&lt;&gt;"",Z364&lt;&gt;"",X364&lt;&gt;""),ROUND(MIN(IF(OR(X364="OZZ",X364="ZZ"),5000,17300),TRUNC(0.75*(SUMIF($D$12:$D364,$D364,Y$12:Y364)+SUMIF($D$12:$D364,$D364,Z$12:Z364)),2)) - SUMIF($D$12:$D363,$D364,AB$12:AB363),2),"")</f>
        <v/>
      </c>
      <c r="AC364" s="251" t="str">
        <f>IF(AND(Y364&lt;&gt;"",Z364&lt;&gt;"",AA364&lt;&gt;"",X364&lt;&gt;"",AP364&lt;&gt;""),IF(OR(X364="OZZ",X364="ZZ"),ROUND(0-SUMIF($D$12:$D363,$D364,AC$12:AC363),2),IF(AA364=0,0,ROUND(MIN(MIN(17300,TRUNC(0.75*(SUMIF($D$12:$D$2012,$D364,Y$12:Y$2012)+SUMIF($D$12:$D$2012,$D364,Z$12:Z$2012)),2)+SUMIF($D$12:$D364,$D364,AP$12:AP364))-SUMIF($D$12:$D363,$D364,AC$12:AC363)-SUMIF($D$12:$D$2012,$D364,AB$12:AB$2012),AP364),2))),"")</f>
        <v/>
      </c>
      <c r="AD364" s="250" t="str">
        <f>IF(X364&lt;&gt;"",1000 - SUMIF($D$12:$D363,$D364,AD$12:AD363),"")</f>
        <v/>
      </c>
      <c r="AE364" s="252"/>
      <c r="AF364" s="253"/>
      <c r="AG364" s="254"/>
      <c r="AH364" s="255" t="str">
        <f t="shared" si="124"/>
        <v/>
      </c>
      <c r="AI364" s="256"/>
      <c r="AJ364" s="253"/>
      <c r="AK364" s="254"/>
      <c r="AL364" s="255" t="str">
        <f t="shared" si="125"/>
        <v/>
      </c>
      <c r="AM364" s="256"/>
      <c r="AN364" s="253"/>
      <c r="AO364" s="254"/>
      <c r="AP364" s="255" t="str">
        <f t="shared" si="105"/>
        <v/>
      </c>
      <c r="AQ364" s="116"/>
      <c r="AR364" s="116"/>
      <c r="AS364" s="117"/>
      <c r="AT364" s="118"/>
      <c r="AU364" s="119" t="str">
        <f>IF(D364&lt;&gt; "", IF(COUNTIF($D$12:$D364,$D364)&gt;1,0,IF(SUM(N364,U364,AB364)&gt;0,IF(AND(X364="",OR(Q364&lt;&gt;"",J364&lt;&gt;"")),IF(Q364&lt;&gt;"",Q364,IF(J364&lt;&gt;"",J364,0)),IF(AND(Q364&lt;&gt;"",J364&lt;&gt;"",Q364=J364),Q364,X364)),0)),"")</f>
        <v/>
      </c>
      <c r="AV364" s="119" t="str">
        <f>IF(D364&lt;&gt;"",IF(COUNTIF($D$12:$D364,$D364)&gt;1,0,IF(SUM(O364,V364,AC364)&gt;0,IF(AND(X364="",OR(Q364&lt;&gt;"",J364&lt;&gt;"")),IF(Q364&lt;&gt;"",Q364,IF(J364&lt;&gt;"",J364,0)),IF(AND(Q364&lt;&gt;"",J364&lt;&gt;"",Q364=J364),Q364,X364)),0)),"")</f>
        <v/>
      </c>
      <c r="AW364" s="119" t="str">
        <f>IF(D364&lt;&gt;"",IF(COUNTIF($D$12:$D364,$D364)&gt;1,0,IF(SUM(P364,W364,AD364)&gt;0,IF(AND(X364="",OR(Q364&lt;&gt;"",J364&lt;&gt;"")),IF(Q364&lt;&gt;"",Q364,IF(J364&lt;&gt;"",J364,0)),IF(AND(Q364&lt;&gt;"",J364&lt;&gt;"",Q364=J364),Q364,X364)),0)),"")</f>
        <v/>
      </c>
      <c r="AX364" s="118" t="str">
        <f t="shared" si="106"/>
        <v/>
      </c>
      <c r="AY364" s="118" t="str">
        <f t="shared" si="107"/>
        <v/>
      </c>
      <c r="AZ364" s="118" t="str">
        <f t="shared" si="108"/>
        <v/>
      </c>
      <c r="BA364" s="118" t="str">
        <f t="shared" si="109"/>
        <v/>
      </c>
      <c r="BB364" s="118" t="str">
        <f t="shared" si="110"/>
        <v/>
      </c>
      <c r="BC364" s="118" t="str">
        <f t="shared" si="111"/>
        <v/>
      </c>
      <c r="BD364" s="118" t="str">
        <f t="shared" si="112"/>
        <v/>
      </c>
      <c r="BE364" s="118" t="str">
        <f t="shared" si="113"/>
        <v/>
      </c>
      <c r="BF364" s="118" t="str">
        <f t="shared" si="114"/>
        <v/>
      </c>
      <c r="BG364" s="120"/>
      <c r="BH364" s="120" t="str">
        <f t="shared" si="115"/>
        <v/>
      </c>
      <c r="BI364" s="120" t="str">
        <f t="shared" si="116"/>
        <v/>
      </c>
      <c r="BJ364" s="121"/>
      <c r="BK364" s="120" t="str">
        <f t="shared" si="117"/>
        <v/>
      </c>
      <c r="BL364" s="120" t="str">
        <f t="shared" si="118"/>
        <v/>
      </c>
      <c r="BM364" s="120" t="str">
        <f t="shared" si="119"/>
        <v/>
      </c>
      <c r="BN364" s="120" t="str">
        <f t="shared" si="120"/>
        <v/>
      </c>
      <c r="BO364" s="120" t="str">
        <f t="shared" si="121"/>
        <v/>
      </c>
      <c r="BP364" s="120" t="str">
        <f t="shared" si="122"/>
        <v/>
      </c>
      <c r="BQ364" s="98"/>
      <c r="BR364" s="98"/>
      <c r="BS364" s="98"/>
      <c r="BT364" s="98"/>
      <c r="BU364" s="98"/>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row>
    <row r="365" spans="1:97" s="4" customFormat="1" ht="18.75" customHeight="1" x14ac:dyDescent="0.2">
      <c r="A365" s="3">
        <f t="shared" si="123"/>
        <v>353</v>
      </c>
      <c r="B365" s="263"/>
      <c r="C365" s="263"/>
      <c r="D365" s="263"/>
      <c r="E365" s="259"/>
      <c r="F365" s="259"/>
      <c r="G365" s="43"/>
      <c r="H365" s="264"/>
      <c r="I365" s="261"/>
      <c r="J365" s="106"/>
      <c r="K365" s="247"/>
      <c r="L365" s="247"/>
      <c r="M365" s="247"/>
      <c r="N365" s="248" t="str">
        <f>IF(AND(K365&lt;&gt;"",L365&lt;&gt;"",J365&lt;&gt;""),ROUND(MIN(IF(OR(J365="OZZ",J365="ZZ"),5000,17300),TRUNC(0.75*(SUMIF($D$12:$D365,$D365,K$12:K365)+SUMIF($D$12:$D365,$D365,L$12:L365)),2)) - SUMIF($D$12:$D364,$D365,N$12:N364),2),"")</f>
        <v/>
      </c>
      <c r="O365" s="249" t="str">
        <f>IF(AND(K365&lt;&gt;"",L365&lt;&gt;"",M365&lt;&gt;"",J365&lt;&gt;"",AH365&lt;&gt;""),IF(OR(J365="OZZ",J365="ZZ"),ROUND(0-SUMIF($D$12:$D364,$D365,O$12:O364),2),IF(M365=0,0,ROUND(MIN(MIN(17300,TRUNC(0.75*(SUMIF($D$12:$D$2012,$D365,K$12:K$2012)+SUMIF($D$12:$D$2012,$D365,L$12:L$2012)),2)+SUMIF($D$12:$D365,$D365,AH$12:AH365))-SUMIF($D$12:$D364,$D365,O$12:O364)-SUMIF($D$12:$D$2012,$D365,N$12:N$2012),AH365),2))),"")</f>
        <v/>
      </c>
      <c r="P365" s="250" t="str">
        <f>IF(J365&lt;&gt;"",1000 - SUMIF($D$12:$D364,$D365,P$12:P364),"")</f>
        <v/>
      </c>
      <c r="Q365" s="106"/>
      <c r="R365" s="247"/>
      <c r="S365" s="247"/>
      <c r="T365" s="247"/>
      <c r="U365" s="248" t="str">
        <f>IF(AND(R365&lt;&gt;"",S365&lt;&gt;"",Q365&lt;&gt;""),ROUND(MIN(IF(OR(Q365="OZZ",Q365="ZZ"),5000,17300),TRUNC(0.75*(SUMIF($D$12:$D365,$D365,R$12:R365)+SUMIF($D$12:$D365,$D365,S$12:S365)),2)) - SUMIF($D$12:$D364,$D365,U$12:U364),2),"")</f>
        <v/>
      </c>
      <c r="V365" s="248" t="str">
        <f>IF(AND(R365&lt;&gt;"",S365&lt;&gt;"",T365&lt;&gt;"",Q365&lt;&gt;"",AL365&lt;&gt;""),IF(OR(Q365="OZZ",Q365="ZZ"),ROUND(0-SUMIF($D$12:$D364,$D365,V$12:V364),2),IF(T365=0,0,ROUND(MIN(MIN(17300,TRUNC(0.75*(SUMIF($D$12:$D$2012,$D365,R$12:R$2012)+SUMIF($D$12:$D$2012,$D365,S$12:S$2012)),2)+SUMIF($D$12:$D365,$D365,AL$12:AL365))-SUMIF($D$12:$D364,$D365,V$12:V364)-SUMIF($D$12:$D$2012,$D365,U$12:U$2012),AL365),2))),"")</f>
        <v/>
      </c>
      <c r="W365" s="250" t="str">
        <f>IF(Q365&lt;&gt;"",1000 - SUMIF($D$12:$D364,$D365,W$12:W364),"")</f>
        <v/>
      </c>
      <c r="X365" s="106"/>
      <c r="Y365" s="247"/>
      <c r="Z365" s="247"/>
      <c r="AA365" s="247"/>
      <c r="AB365" s="248" t="str">
        <f>IF(AND(Y365&lt;&gt;"",Z365&lt;&gt;"",X365&lt;&gt;""),ROUND(MIN(IF(OR(X365="OZZ",X365="ZZ"),5000,17300),TRUNC(0.75*(SUMIF($D$12:$D365,$D365,Y$12:Y365)+SUMIF($D$12:$D365,$D365,Z$12:Z365)),2)) - SUMIF($D$12:$D364,$D365,AB$12:AB364),2),"")</f>
        <v/>
      </c>
      <c r="AC365" s="251" t="str">
        <f>IF(AND(Y365&lt;&gt;"",Z365&lt;&gt;"",AA365&lt;&gt;"",X365&lt;&gt;"",AP365&lt;&gt;""),IF(OR(X365="OZZ",X365="ZZ"),ROUND(0-SUMIF($D$12:$D364,$D365,AC$12:AC364),2),IF(AA365=0,0,ROUND(MIN(MIN(17300,TRUNC(0.75*(SUMIF($D$12:$D$2012,$D365,Y$12:Y$2012)+SUMIF($D$12:$D$2012,$D365,Z$12:Z$2012)),2)+SUMIF($D$12:$D365,$D365,AP$12:AP365))-SUMIF($D$12:$D364,$D365,AC$12:AC364)-SUMIF($D$12:$D$2012,$D365,AB$12:AB$2012),AP365),2))),"")</f>
        <v/>
      </c>
      <c r="AD365" s="250" t="str">
        <f>IF(X365&lt;&gt;"",1000 - SUMIF($D$12:$D364,$D365,AD$12:AD364),"")</f>
        <v/>
      </c>
      <c r="AE365" s="252"/>
      <c r="AF365" s="253"/>
      <c r="AG365" s="254"/>
      <c r="AH365" s="255" t="str">
        <f t="shared" si="124"/>
        <v/>
      </c>
      <c r="AI365" s="256"/>
      <c r="AJ365" s="253"/>
      <c r="AK365" s="254"/>
      <c r="AL365" s="255" t="str">
        <f t="shared" si="125"/>
        <v/>
      </c>
      <c r="AM365" s="256"/>
      <c r="AN365" s="253"/>
      <c r="AO365" s="254"/>
      <c r="AP365" s="255" t="str">
        <f t="shared" si="105"/>
        <v/>
      </c>
      <c r="AQ365" s="116"/>
      <c r="AR365" s="116"/>
      <c r="AS365" s="117"/>
      <c r="AT365" s="118"/>
      <c r="AU365" s="119" t="str">
        <f>IF(D365&lt;&gt; "", IF(COUNTIF($D$12:$D365,$D365)&gt;1,0,IF(SUM(N365,U365,AB365)&gt;0,IF(AND(X365="",OR(Q365&lt;&gt;"",J365&lt;&gt;"")),IF(Q365&lt;&gt;"",Q365,IF(J365&lt;&gt;"",J365,0)),IF(AND(Q365&lt;&gt;"",J365&lt;&gt;"",Q365=J365),Q365,X365)),0)),"")</f>
        <v/>
      </c>
      <c r="AV365" s="119" t="str">
        <f>IF(D365&lt;&gt;"",IF(COUNTIF($D$12:$D365,$D365)&gt;1,0,IF(SUM(O365,V365,AC365)&gt;0,IF(AND(X365="",OR(Q365&lt;&gt;"",J365&lt;&gt;"")),IF(Q365&lt;&gt;"",Q365,IF(J365&lt;&gt;"",J365,0)),IF(AND(Q365&lt;&gt;"",J365&lt;&gt;"",Q365=J365),Q365,X365)),0)),"")</f>
        <v/>
      </c>
      <c r="AW365" s="119" t="str">
        <f>IF(D365&lt;&gt;"",IF(COUNTIF($D$12:$D365,$D365)&gt;1,0,IF(SUM(P365,W365,AD365)&gt;0,IF(AND(X365="",OR(Q365&lt;&gt;"",J365&lt;&gt;"")),IF(Q365&lt;&gt;"",Q365,IF(J365&lt;&gt;"",J365,0)),IF(AND(Q365&lt;&gt;"",J365&lt;&gt;"",Q365=J365),Q365,X365)),0)),"")</f>
        <v/>
      </c>
      <c r="AX365" s="118" t="str">
        <f t="shared" si="106"/>
        <v/>
      </c>
      <c r="AY365" s="118" t="str">
        <f t="shared" si="107"/>
        <v/>
      </c>
      <c r="AZ365" s="118" t="str">
        <f t="shared" si="108"/>
        <v/>
      </c>
      <c r="BA365" s="118" t="str">
        <f t="shared" si="109"/>
        <v/>
      </c>
      <c r="BB365" s="118" t="str">
        <f t="shared" si="110"/>
        <v/>
      </c>
      <c r="BC365" s="118" t="str">
        <f t="shared" si="111"/>
        <v/>
      </c>
      <c r="BD365" s="118" t="str">
        <f t="shared" si="112"/>
        <v/>
      </c>
      <c r="BE365" s="118" t="str">
        <f t="shared" si="113"/>
        <v/>
      </c>
      <c r="BF365" s="118" t="str">
        <f t="shared" si="114"/>
        <v/>
      </c>
      <c r="BG365" s="120"/>
      <c r="BH365" s="120" t="str">
        <f t="shared" si="115"/>
        <v/>
      </c>
      <c r="BI365" s="120" t="str">
        <f t="shared" si="116"/>
        <v/>
      </c>
      <c r="BJ365" s="121"/>
      <c r="BK365" s="120" t="str">
        <f t="shared" si="117"/>
        <v/>
      </c>
      <c r="BL365" s="120" t="str">
        <f t="shared" si="118"/>
        <v/>
      </c>
      <c r="BM365" s="120" t="str">
        <f t="shared" si="119"/>
        <v/>
      </c>
      <c r="BN365" s="120" t="str">
        <f t="shared" si="120"/>
        <v/>
      </c>
      <c r="BO365" s="120" t="str">
        <f t="shared" si="121"/>
        <v/>
      </c>
      <c r="BP365" s="120" t="str">
        <f t="shared" si="122"/>
        <v/>
      </c>
      <c r="BQ365" s="98"/>
      <c r="BR365" s="98"/>
      <c r="BS365" s="98"/>
      <c r="BT365" s="98"/>
      <c r="BU365" s="98"/>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row>
    <row r="366" spans="1:97" s="4" customFormat="1" ht="18.75" customHeight="1" x14ac:dyDescent="0.2">
      <c r="A366" s="3">
        <f t="shared" si="123"/>
        <v>354</v>
      </c>
      <c r="B366" s="263"/>
      <c r="C366" s="263"/>
      <c r="D366" s="263"/>
      <c r="E366" s="259"/>
      <c r="F366" s="259"/>
      <c r="G366" s="43"/>
      <c r="H366" s="264"/>
      <c r="I366" s="261"/>
      <c r="J366" s="106"/>
      <c r="K366" s="247"/>
      <c r="L366" s="247"/>
      <c r="M366" s="247"/>
      <c r="N366" s="248" t="str">
        <f>IF(AND(K366&lt;&gt;"",L366&lt;&gt;"",J366&lt;&gt;""),ROUND(MIN(IF(OR(J366="OZZ",J366="ZZ"),5000,17300),TRUNC(0.75*(SUMIF($D$12:$D366,$D366,K$12:K366)+SUMIF($D$12:$D366,$D366,L$12:L366)),2)) - SUMIF($D$12:$D365,$D366,N$12:N365),2),"")</f>
        <v/>
      </c>
      <c r="O366" s="249" t="str">
        <f>IF(AND(K366&lt;&gt;"",L366&lt;&gt;"",M366&lt;&gt;"",J366&lt;&gt;"",AH366&lt;&gt;""),IF(OR(J366="OZZ",J366="ZZ"),ROUND(0-SUMIF($D$12:$D365,$D366,O$12:O365),2),IF(M366=0,0,ROUND(MIN(MIN(17300,TRUNC(0.75*(SUMIF($D$12:$D$2012,$D366,K$12:K$2012)+SUMIF($D$12:$D$2012,$D366,L$12:L$2012)),2)+SUMIF($D$12:$D366,$D366,AH$12:AH366))-SUMIF($D$12:$D365,$D366,O$12:O365)-SUMIF($D$12:$D$2012,$D366,N$12:N$2012),AH366),2))),"")</f>
        <v/>
      </c>
      <c r="P366" s="250" t="str">
        <f>IF(J366&lt;&gt;"",1000 - SUMIF($D$12:$D365,$D366,P$12:P365),"")</f>
        <v/>
      </c>
      <c r="Q366" s="106"/>
      <c r="R366" s="247"/>
      <c r="S366" s="247"/>
      <c r="T366" s="247"/>
      <c r="U366" s="248" t="str">
        <f>IF(AND(R366&lt;&gt;"",S366&lt;&gt;"",Q366&lt;&gt;""),ROUND(MIN(IF(OR(Q366="OZZ",Q366="ZZ"),5000,17300),TRUNC(0.75*(SUMIF($D$12:$D366,$D366,R$12:R366)+SUMIF($D$12:$D366,$D366,S$12:S366)),2)) - SUMIF($D$12:$D365,$D366,U$12:U365),2),"")</f>
        <v/>
      </c>
      <c r="V366" s="248" t="str">
        <f>IF(AND(R366&lt;&gt;"",S366&lt;&gt;"",T366&lt;&gt;"",Q366&lt;&gt;"",AL366&lt;&gt;""),IF(OR(Q366="OZZ",Q366="ZZ"),ROUND(0-SUMIF($D$12:$D365,$D366,V$12:V365),2),IF(T366=0,0,ROUND(MIN(MIN(17300,TRUNC(0.75*(SUMIF($D$12:$D$2012,$D366,R$12:R$2012)+SUMIF($D$12:$D$2012,$D366,S$12:S$2012)),2)+SUMIF($D$12:$D366,$D366,AL$12:AL366))-SUMIF($D$12:$D365,$D366,V$12:V365)-SUMIF($D$12:$D$2012,$D366,U$12:U$2012),AL366),2))),"")</f>
        <v/>
      </c>
      <c r="W366" s="250" t="str">
        <f>IF(Q366&lt;&gt;"",1000 - SUMIF($D$12:$D365,$D366,W$12:W365),"")</f>
        <v/>
      </c>
      <c r="X366" s="106"/>
      <c r="Y366" s="247"/>
      <c r="Z366" s="247"/>
      <c r="AA366" s="247"/>
      <c r="AB366" s="248" t="str">
        <f>IF(AND(Y366&lt;&gt;"",Z366&lt;&gt;"",X366&lt;&gt;""),ROUND(MIN(IF(OR(X366="OZZ",X366="ZZ"),5000,17300),TRUNC(0.75*(SUMIF($D$12:$D366,$D366,Y$12:Y366)+SUMIF($D$12:$D366,$D366,Z$12:Z366)),2)) - SUMIF($D$12:$D365,$D366,AB$12:AB365),2),"")</f>
        <v/>
      </c>
      <c r="AC366" s="251" t="str">
        <f>IF(AND(Y366&lt;&gt;"",Z366&lt;&gt;"",AA366&lt;&gt;"",X366&lt;&gt;"",AP366&lt;&gt;""),IF(OR(X366="OZZ",X366="ZZ"),ROUND(0-SUMIF($D$12:$D365,$D366,AC$12:AC365),2),IF(AA366=0,0,ROUND(MIN(MIN(17300,TRUNC(0.75*(SUMIF($D$12:$D$2012,$D366,Y$12:Y$2012)+SUMIF($D$12:$D$2012,$D366,Z$12:Z$2012)),2)+SUMIF($D$12:$D366,$D366,AP$12:AP366))-SUMIF($D$12:$D365,$D366,AC$12:AC365)-SUMIF($D$12:$D$2012,$D366,AB$12:AB$2012),AP366),2))),"")</f>
        <v/>
      </c>
      <c r="AD366" s="250" t="str">
        <f>IF(X366&lt;&gt;"",1000 - SUMIF($D$12:$D365,$D366,AD$12:AD365),"")</f>
        <v/>
      </c>
      <c r="AE366" s="252"/>
      <c r="AF366" s="253"/>
      <c r="AG366" s="254"/>
      <c r="AH366" s="255" t="str">
        <f t="shared" si="124"/>
        <v/>
      </c>
      <c r="AI366" s="256"/>
      <c r="AJ366" s="253"/>
      <c r="AK366" s="254"/>
      <c r="AL366" s="255" t="str">
        <f t="shared" si="125"/>
        <v/>
      </c>
      <c r="AM366" s="256"/>
      <c r="AN366" s="253"/>
      <c r="AO366" s="254"/>
      <c r="AP366" s="255" t="str">
        <f t="shared" si="105"/>
        <v/>
      </c>
      <c r="AQ366" s="116"/>
      <c r="AR366" s="116"/>
      <c r="AS366" s="117"/>
      <c r="AT366" s="118"/>
      <c r="AU366" s="119" t="str">
        <f>IF(D366&lt;&gt; "", IF(COUNTIF($D$12:$D366,$D366)&gt;1,0,IF(SUM(N366,U366,AB366)&gt;0,IF(AND(X366="",OR(Q366&lt;&gt;"",J366&lt;&gt;"")),IF(Q366&lt;&gt;"",Q366,IF(J366&lt;&gt;"",J366,0)),IF(AND(Q366&lt;&gt;"",J366&lt;&gt;"",Q366=J366),Q366,X366)),0)),"")</f>
        <v/>
      </c>
      <c r="AV366" s="119" t="str">
        <f>IF(D366&lt;&gt;"",IF(COUNTIF($D$12:$D366,$D366)&gt;1,0,IF(SUM(O366,V366,AC366)&gt;0,IF(AND(X366="",OR(Q366&lt;&gt;"",J366&lt;&gt;"")),IF(Q366&lt;&gt;"",Q366,IF(J366&lt;&gt;"",J366,0)),IF(AND(Q366&lt;&gt;"",J366&lt;&gt;"",Q366=J366),Q366,X366)),0)),"")</f>
        <v/>
      </c>
      <c r="AW366" s="119" t="str">
        <f>IF(D366&lt;&gt;"",IF(COUNTIF($D$12:$D366,$D366)&gt;1,0,IF(SUM(P366,W366,AD366)&gt;0,IF(AND(X366="",OR(Q366&lt;&gt;"",J366&lt;&gt;"")),IF(Q366&lt;&gt;"",Q366,IF(J366&lt;&gt;"",J366,0)),IF(AND(Q366&lt;&gt;"",J366&lt;&gt;"",Q366=J366),Q366,X366)),0)),"")</f>
        <v/>
      </c>
      <c r="AX366" s="118" t="str">
        <f t="shared" si="106"/>
        <v/>
      </c>
      <c r="AY366" s="118" t="str">
        <f t="shared" si="107"/>
        <v/>
      </c>
      <c r="AZ366" s="118" t="str">
        <f t="shared" si="108"/>
        <v/>
      </c>
      <c r="BA366" s="118" t="str">
        <f t="shared" si="109"/>
        <v/>
      </c>
      <c r="BB366" s="118" t="str">
        <f t="shared" si="110"/>
        <v/>
      </c>
      <c r="BC366" s="118" t="str">
        <f t="shared" si="111"/>
        <v/>
      </c>
      <c r="BD366" s="118" t="str">
        <f t="shared" si="112"/>
        <v/>
      </c>
      <c r="BE366" s="118" t="str">
        <f t="shared" si="113"/>
        <v/>
      </c>
      <c r="BF366" s="118" t="str">
        <f t="shared" si="114"/>
        <v/>
      </c>
      <c r="BG366" s="120"/>
      <c r="BH366" s="120" t="str">
        <f t="shared" si="115"/>
        <v/>
      </c>
      <c r="BI366" s="120" t="str">
        <f t="shared" si="116"/>
        <v/>
      </c>
      <c r="BJ366" s="121"/>
      <c r="BK366" s="120" t="str">
        <f t="shared" si="117"/>
        <v/>
      </c>
      <c r="BL366" s="120" t="str">
        <f t="shared" si="118"/>
        <v/>
      </c>
      <c r="BM366" s="120" t="str">
        <f t="shared" si="119"/>
        <v/>
      </c>
      <c r="BN366" s="120" t="str">
        <f t="shared" si="120"/>
        <v/>
      </c>
      <c r="BO366" s="120" t="str">
        <f t="shared" si="121"/>
        <v/>
      </c>
      <c r="BP366" s="120" t="str">
        <f t="shared" si="122"/>
        <v/>
      </c>
      <c r="BQ366" s="98"/>
      <c r="BR366" s="98"/>
      <c r="BS366" s="98"/>
      <c r="BT366" s="98"/>
      <c r="BU366" s="98"/>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row>
    <row r="367" spans="1:97" s="4" customFormat="1" ht="18.75" customHeight="1" x14ac:dyDescent="0.2">
      <c r="A367" s="3">
        <f t="shared" si="123"/>
        <v>355</v>
      </c>
      <c r="B367" s="263"/>
      <c r="C367" s="263"/>
      <c r="D367" s="263"/>
      <c r="E367" s="259"/>
      <c r="F367" s="259"/>
      <c r="G367" s="43"/>
      <c r="H367" s="264"/>
      <c r="I367" s="261"/>
      <c r="J367" s="106"/>
      <c r="K367" s="247"/>
      <c r="L367" s="247"/>
      <c r="M367" s="247"/>
      <c r="N367" s="248" t="str">
        <f>IF(AND(K367&lt;&gt;"",L367&lt;&gt;"",J367&lt;&gt;""),ROUND(MIN(IF(OR(J367="OZZ",J367="ZZ"),5000,17300),TRUNC(0.75*(SUMIF($D$12:$D367,$D367,K$12:K367)+SUMIF($D$12:$D367,$D367,L$12:L367)),2)) - SUMIF($D$12:$D366,$D367,N$12:N366),2),"")</f>
        <v/>
      </c>
      <c r="O367" s="249" t="str">
        <f>IF(AND(K367&lt;&gt;"",L367&lt;&gt;"",M367&lt;&gt;"",J367&lt;&gt;"",AH367&lt;&gt;""),IF(OR(J367="OZZ",J367="ZZ"),ROUND(0-SUMIF($D$12:$D366,$D367,O$12:O366),2),IF(M367=0,0,ROUND(MIN(MIN(17300,TRUNC(0.75*(SUMIF($D$12:$D$2012,$D367,K$12:K$2012)+SUMIF($D$12:$D$2012,$D367,L$12:L$2012)),2)+SUMIF($D$12:$D367,$D367,AH$12:AH367))-SUMIF($D$12:$D366,$D367,O$12:O366)-SUMIF($D$12:$D$2012,$D367,N$12:N$2012),AH367),2))),"")</f>
        <v/>
      </c>
      <c r="P367" s="250" t="str">
        <f>IF(J367&lt;&gt;"",1000 - SUMIF($D$12:$D366,$D367,P$12:P366),"")</f>
        <v/>
      </c>
      <c r="Q367" s="106"/>
      <c r="R367" s="247"/>
      <c r="S367" s="247"/>
      <c r="T367" s="247"/>
      <c r="U367" s="248" t="str">
        <f>IF(AND(R367&lt;&gt;"",S367&lt;&gt;"",Q367&lt;&gt;""),ROUND(MIN(IF(OR(Q367="OZZ",Q367="ZZ"),5000,17300),TRUNC(0.75*(SUMIF($D$12:$D367,$D367,R$12:R367)+SUMIF($D$12:$D367,$D367,S$12:S367)),2)) - SUMIF($D$12:$D366,$D367,U$12:U366),2),"")</f>
        <v/>
      </c>
      <c r="V367" s="248" t="str">
        <f>IF(AND(R367&lt;&gt;"",S367&lt;&gt;"",T367&lt;&gt;"",Q367&lt;&gt;"",AL367&lt;&gt;""),IF(OR(Q367="OZZ",Q367="ZZ"),ROUND(0-SUMIF($D$12:$D366,$D367,V$12:V366),2),IF(T367=0,0,ROUND(MIN(MIN(17300,TRUNC(0.75*(SUMIF($D$12:$D$2012,$D367,R$12:R$2012)+SUMIF($D$12:$D$2012,$D367,S$12:S$2012)),2)+SUMIF($D$12:$D367,$D367,AL$12:AL367))-SUMIF($D$12:$D366,$D367,V$12:V366)-SUMIF($D$12:$D$2012,$D367,U$12:U$2012),AL367),2))),"")</f>
        <v/>
      </c>
      <c r="W367" s="250" t="str">
        <f>IF(Q367&lt;&gt;"",1000 - SUMIF($D$12:$D366,$D367,W$12:W366),"")</f>
        <v/>
      </c>
      <c r="X367" s="106"/>
      <c r="Y367" s="247"/>
      <c r="Z367" s="247"/>
      <c r="AA367" s="247"/>
      <c r="AB367" s="248" t="str">
        <f>IF(AND(Y367&lt;&gt;"",Z367&lt;&gt;"",X367&lt;&gt;""),ROUND(MIN(IF(OR(X367="OZZ",X367="ZZ"),5000,17300),TRUNC(0.75*(SUMIF($D$12:$D367,$D367,Y$12:Y367)+SUMIF($D$12:$D367,$D367,Z$12:Z367)),2)) - SUMIF($D$12:$D366,$D367,AB$12:AB366),2),"")</f>
        <v/>
      </c>
      <c r="AC367" s="251" t="str">
        <f>IF(AND(Y367&lt;&gt;"",Z367&lt;&gt;"",AA367&lt;&gt;"",X367&lt;&gt;"",AP367&lt;&gt;""),IF(OR(X367="OZZ",X367="ZZ"),ROUND(0-SUMIF($D$12:$D366,$D367,AC$12:AC366),2),IF(AA367=0,0,ROUND(MIN(MIN(17300,TRUNC(0.75*(SUMIF($D$12:$D$2012,$D367,Y$12:Y$2012)+SUMIF($D$12:$D$2012,$D367,Z$12:Z$2012)),2)+SUMIF($D$12:$D367,$D367,AP$12:AP367))-SUMIF($D$12:$D366,$D367,AC$12:AC366)-SUMIF($D$12:$D$2012,$D367,AB$12:AB$2012),AP367),2))),"")</f>
        <v/>
      </c>
      <c r="AD367" s="250" t="str">
        <f>IF(X367&lt;&gt;"",1000 - SUMIF($D$12:$D366,$D367,AD$12:AD366),"")</f>
        <v/>
      </c>
      <c r="AE367" s="252"/>
      <c r="AF367" s="253"/>
      <c r="AG367" s="254"/>
      <c r="AH367" s="255" t="str">
        <f t="shared" si="124"/>
        <v/>
      </c>
      <c r="AI367" s="256"/>
      <c r="AJ367" s="253"/>
      <c r="AK367" s="254"/>
      <c r="AL367" s="255" t="str">
        <f t="shared" si="125"/>
        <v/>
      </c>
      <c r="AM367" s="256"/>
      <c r="AN367" s="253"/>
      <c r="AO367" s="254"/>
      <c r="AP367" s="255" t="str">
        <f t="shared" si="105"/>
        <v/>
      </c>
      <c r="AQ367" s="116"/>
      <c r="AR367" s="116"/>
      <c r="AS367" s="117"/>
      <c r="AT367" s="118"/>
      <c r="AU367" s="119" t="str">
        <f>IF(D367&lt;&gt; "", IF(COUNTIF($D$12:$D367,$D367)&gt;1,0,IF(SUM(N367,U367,AB367)&gt;0,IF(AND(X367="",OR(Q367&lt;&gt;"",J367&lt;&gt;"")),IF(Q367&lt;&gt;"",Q367,IF(J367&lt;&gt;"",J367,0)),IF(AND(Q367&lt;&gt;"",J367&lt;&gt;"",Q367=J367),Q367,X367)),0)),"")</f>
        <v/>
      </c>
      <c r="AV367" s="119" t="str">
        <f>IF(D367&lt;&gt;"",IF(COUNTIF($D$12:$D367,$D367)&gt;1,0,IF(SUM(O367,V367,AC367)&gt;0,IF(AND(X367="",OR(Q367&lt;&gt;"",J367&lt;&gt;"")),IF(Q367&lt;&gt;"",Q367,IF(J367&lt;&gt;"",J367,0)),IF(AND(Q367&lt;&gt;"",J367&lt;&gt;"",Q367=J367),Q367,X367)),0)),"")</f>
        <v/>
      </c>
      <c r="AW367" s="119" t="str">
        <f>IF(D367&lt;&gt;"",IF(COUNTIF($D$12:$D367,$D367)&gt;1,0,IF(SUM(P367,W367,AD367)&gt;0,IF(AND(X367="",OR(Q367&lt;&gt;"",J367&lt;&gt;"")),IF(Q367&lt;&gt;"",Q367,IF(J367&lt;&gt;"",J367,0)),IF(AND(Q367&lt;&gt;"",J367&lt;&gt;"",Q367=J367),Q367,X367)),0)),"")</f>
        <v/>
      </c>
      <c r="AX367" s="118" t="str">
        <f t="shared" si="106"/>
        <v/>
      </c>
      <c r="AY367" s="118" t="str">
        <f t="shared" si="107"/>
        <v/>
      </c>
      <c r="AZ367" s="118" t="str">
        <f t="shared" si="108"/>
        <v/>
      </c>
      <c r="BA367" s="118" t="str">
        <f t="shared" si="109"/>
        <v/>
      </c>
      <c r="BB367" s="118" t="str">
        <f t="shared" si="110"/>
        <v/>
      </c>
      <c r="BC367" s="118" t="str">
        <f t="shared" si="111"/>
        <v/>
      </c>
      <c r="BD367" s="118" t="str">
        <f t="shared" si="112"/>
        <v/>
      </c>
      <c r="BE367" s="118" t="str">
        <f t="shared" si="113"/>
        <v/>
      </c>
      <c r="BF367" s="118" t="str">
        <f t="shared" si="114"/>
        <v/>
      </c>
      <c r="BG367" s="120"/>
      <c r="BH367" s="120" t="str">
        <f t="shared" si="115"/>
        <v/>
      </c>
      <c r="BI367" s="120" t="str">
        <f t="shared" si="116"/>
        <v/>
      </c>
      <c r="BJ367" s="121"/>
      <c r="BK367" s="120" t="str">
        <f t="shared" si="117"/>
        <v/>
      </c>
      <c r="BL367" s="120" t="str">
        <f t="shared" si="118"/>
        <v/>
      </c>
      <c r="BM367" s="120" t="str">
        <f t="shared" si="119"/>
        <v/>
      </c>
      <c r="BN367" s="120" t="str">
        <f t="shared" si="120"/>
        <v/>
      </c>
      <c r="BO367" s="120" t="str">
        <f t="shared" si="121"/>
        <v/>
      </c>
      <c r="BP367" s="120" t="str">
        <f t="shared" si="122"/>
        <v/>
      </c>
      <c r="BQ367" s="98"/>
      <c r="BR367" s="98"/>
      <c r="BS367" s="98"/>
      <c r="BT367" s="98"/>
      <c r="BU367" s="98"/>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row>
    <row r="368" spans="1:97" s="4" customFormat="1" ht="18.75" customHeight="1" x14ac:dyDescent="0.2">
      <c r="A368" s="3">
        <f t="shared" si="123"/>
        <v>356</v>
      </c>
      <c r="B368" s="263"/>
      <c r="C368" s="263"/>
      <c r="D368" s="263"/>
      <c r="E368" s="259"/>
      <c r="F368" s="259"/>
      <c r="G368" s="43"/>
      <c r="H368" s="264"/>
      <c r="I368" s="261"/>
      <c r="J368" s="106"/>
      <c r="K368" s="247"/>
      <c r="L368" s="247"/>
      <c r="M368" s="247"/>
      <c r="N368" s="248" t="str">
        <f>IF(AND(K368&lt;&gt;"",L368&lt;&gt;"",J368&lt;&gt;""),ROUND(MIN(IF(OR(J368="OZZ",J368="ZZ"),5000,17300),TRUNC(0.75*(SUMIF($D$12:$D368,$D368,K$12:K368)+SUMIF($D$12:$D368,$D368,L$12:L368)),2)) - SUMIF($D$12:$D367,$D368,N$12:N367),2),"")</f>
        <v/>
      </c>
      <c r="O368" s="249" t="str">
        <f>IF(AND(K368&lt;&gt;"",L368&lt;&gt;"",M368&lt;&gt;"",J368&lt;&gt;"",AH368&lt;&gt;""),IF(OR(J368="OZZ",J368="ZZ"),ROUND(0-SUMIF($D$12:$D367,$D368,O$12:O367),2),IF(M368=0,0,ROUND(MIN(MIN(17300,TRUNC(0.75*(SUMIF($D$12:$D$2012,$D368,K$12:K$2012)+SUMIF($D$12:$D$2012,$D368,L$12:L$2012)),2)+SUMIF($D$12:$D368,$D368,AH$12:AH368))-SUMIF($D$12:$D367,$D368,O$12:O367)-SUMIF($D$12:$D$2012,$D368,N$12:N$2012),AH368),2))),"")</f>
        <v/>
      </c>
      <c r="P368" s="250" t="str">
        <f>IF(J368&lt;&gt;"",1000 - SUMIF($D$12:$D367,$D368,P$12:P367),"")</f>
        <v/>
      </c>
      <c r="Q368" s="106"/>
      <c r="R368" s="247"/>
      <c r="S368" s="247"/>
      <c r="T368" s="247"/>
      <c r="U368" s="248" t="str">
        <f>IF(AND(R368&lt;&gt;"",S368&lt;&gt;"",Q368&lt;&gt;""),ROUND(MIN(IF(OR(Q368="OZZ",Q368="ZZ"),5000,17300),TRUNC(0.75*(SUMIF($D$12:$D368,$D368,R$12:R368)+SUMIF($D$12:$D368,$D368,S$12:S368)),2)) - SUMIF($D$12:$D367,$D368,U$12:U367),2),"")</f>
        <v/>
      </c>
      <c r="V368" s="248" t="str">
        <f>IF(AND(R368&lt;&gt;"",S368&lt;&gt;"",T368&lt;&gt;"",Q368&lt;&gt;"",AL368&lt;&gt;""),IF(OR(Q368="OZZ",Q368="ZZ"),ROUND(0-SUMIF($D$12:$D367,$D368,V$12:V367),2),IF(T368=0,0,ROUND(MIN(MIN(17300,TRUNC(0.75*(SUMIF($D$12:$D$2012,$D368,R$12:R$2012)+SUMIF($D$12:$D$2012,$D368,S$12:S$2012)),2)+SUMIF($D$12:$D368,$D368,AL$12:AL368))-SUMIF($D$12:$D367,$D368,V$12:V367)-SUMIF($D$12:$D$2012,$D368,U$12:U$2012),AL368),2))),"")</f>
        <v/>
      </c>
      <c r="W368" s="250" t="str">
        <f>IF(Q368&lt;&gt;"",1000 - SUMIF($D$12:$D367,$D368,W$12:W367),"")</f>
        <v/>
      </c>
      <c r="X368" s="106"/>
      <c r="Y368" s="247"/>
      <c r="Z368" s="247"/>
      <c r="AA368" s="247"/>
      <c r="AB368" s="248" t="str">
        <f>IF(AND(Y368&lt;&gt;"",Z368&lt;&gt;"",X368&lt;&gt;""),ROUND(MIN(IF(OR(X368="OZZ",X368="ZZ"),5000,17300),TRUNC(0.75*(SUMIF($D$12:$D368,$D368,Y$12:Y368)+SUMIF($D$12:$D368,$D368,Z$12:Z368)),2)) - SUMIF($D$12:$D367,$D368,AB$12:AB367),2),"")</f>
        <v/>
      </c>
      <c r="AC368" s="251" t="str">
        <f>IF(AND(Y368&lt;&gt;"",Z368&lt;&gt;"",AA368&lt;&gt;"",X368&lt;&gt;"",AP368&lt;&gt;""),IF(OR(X368="OZZ",X368="ZZ"),ROUND(0-SUMIF($D$12:$D367,$D368,AC$12:AC367),2),IF(AA368=0,0,ROUND(MIN(MIN(17300,TRUNC(0.75*(SUMIF($D$12:$D$2012,$D368,Y$12:Y$2012)+SUMIF($D$12:$D$2012,$D368,Z$12:Z$2012)),2)+SUMIF($D$12:$D368,$D368,AP$12:AP368))-SUMIF($D$12:$D367,$D368,AC$12:AC367)-SUMIF($D$12:$D$2012,$D368,AB$12:AB$2012),AP368),2))),"")</f>
        <v/>
      </c>
      <c r="AD368" s="250" t="str">
        <f>IF(X368&lt;&gt;"",1000 - SUMIF($D$12:$D367,$D368,AD$12:AD367),"")</f>
        <v/>
      </c>
      <c r="AE368" s="252"/>
      <c r="AF368" s="253"/>
      <c r="AG368" s="254"/>
      <c r="AH368" s="255" t="str">
        <f t="shared" si="124"/>
        <v/>
      </c>
      <c r="AI368" s="256"/>
      <c r="AJ368" s="253"/>
      <c r="AK368" s="254"/>
      <c r="AL368" s="255" t="str">
        <f t="shared" si="125"/>
        <v/>
      </c>
      <c r="AM368" s="256"/>
      <c r="AN368" s="253"/>
      <c r="AO368" s="254"/>
      <c r="AP368" s="255" t="str">
        <f t="shared" si="105"/>
        <v/>
      </c>
      <c r="AQ368" s="116"/>
      <c r="AR368" s="116"/>
      <c r="AS368" s="117"/>
      <c r="AT368" s="118"/>
      <c r="AU368" s="119" t="str">
        <f>IF(D368&lt;&gt; "", IF(COUNTIF($D$12:$D368,$D368)&gt;1,0,IF(SUM(N368,U368,AB368)&gt;0,IF(AND(X368="",OR(Q368&lt;&gt;"",J368&lt;&gt;"")),IF(Q368&lt;&gt;"",Q368,IF(J368&lt;&gt;"",J368,0)),IF(AND(Q368&lt;&gt;"",J368&lt;&gt;"",Q368=J368),Q368,X368)),0)),"")</f>
        <v/>
      </c>
      <c r="AV368" s="119" t="str">
        <f>IF(D368&lt;&gt;"",IF(COUNTIF($D$12:$D368,$D368)&gt;1,0,IF(SUM(O368,V368,AC368)&gt;0,IF(AND(X368="",OR(Q368&lt;&gt;"",J368&lt;&gt;"")),IF(Q368&lt;&gt;"",Q368,IF(J368&lt;&gt;"",J368,0)),IF(AND(Q368&lt;&gt;"",J368&lt;&gt;"",Q368=J368),Q368,X368)),0)),"")</f>
        <v/>
      </c>
      <c r="AW368" s="119" t="str">
        <f>IF(D368&lt;&gt;"",IF(COUNTIF($D$12:$D368,$D368)&gt;1,0,IF(SUM(P368,W368,AD368)&gt;0,IF(AND(X368="",OR(Q368&lt;&gt;"",J368&lt;&gt;"")),IF(Q368&lt;&gt;"",Q368,IF(J368&lt;&gt;"",J368,0)),IF(AND(Q368&lt;&gt;"",J368&lt;&gt;"",Q368=J368),Q368,X368)),0)),"")</f>
        <v/>
      </c>
      <c r="AX368" s="118" t="str">
        <f t="shared" si="106"/>
        <v/>
      </c>
      <c r="AY368" s="118" t="str">
        <f t="shared" si="107"/>
        <v/>
      </c>
      <c r="AZ368" s="118" t="str">
        <f t="shared" si="108"/>
        <v/>
      </c>
      <c r="BA368" s="118" t="str">
        <f t="shared" si="109"/>
        <v/>
      </c>
      <c r="BB368" s="118" t="str">
        <f t="shared" si="110"/>
        <v/>
      </c>
      <c r="BC368" s="118" t="str">
        <f t="shared" si="111"/>
        <v/>
      </c>
      <c r="BD368" s="118" t="str">
        <f t="shared" si="112"/>
        <v/>
      </c>
      <c r="BE368" s="118" t="str">
        <f t="shared" si="113"/>
        <v/>
      </c>
      <c r="BF368" s="118" t="str">
        <f t="shared" si="114"/>
        <v/>
      </c>
      <c r="BG368" s="120"/>
      <c r="BH368" s="120" t="str">
        <f t="shared" si="115"/>
        <v/>
      </c>
      <c r="BI368" s="120" t="str">
        <f t="shared" si="116"/>
        <v/>
      </c>
      <c r="BJ368" s="121"/>
      <c r="BK368" s="120" t="str">
        <f t="shared" si="117"/>
        <v/>
      </c>
      <c r="BL368" s="120" t="str">
        <f t="shared" si="118"/>
        <v/>
      </c>
      <c r="BM368" s="120" t="str">
        <f t="shared" si="119"/>
        <v/>
      </c>
      <c r="BN368" s="120" t="str">
        <f t="shared" si="120"/>
        <v/>
      </c>
      <c r="BO368" s="120" t="str">
        <f t="shared" si="121"/>
        <v/>
      </c>
      <c r="BP368" s="120" t="str">
        <f t="shared" si="122"/>
        <v/>
      </c>
      <c r="BQ368" s="98"/>
      <c r="BR368" s="98"/>
      <c r="BS368" s="98"/>
      <c r="BT368" s="98"/>
      <c r="BU368" s="98"/>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row>
    <row r="369" spans="1:97" s="4" customFormat="1" ht="18.75" customHeight="1" x14ac:dyDescent="0.2">
      <c r="A369" s="3">
        <f t="shared" si="123"/>
        <v>357</v>
      </c>
      <c r="B369" s="263"/>
      <c r="C369" s="263"/>
      <c r="D369" s="263"/>
      <c r="E369" s="259"/>
      <c r="F369" s="259"/>
      <c r="G369" s="43"/>
      <c r="H369" s="264"/>
      <c r="I369" s="261"/>
      <c r="J369" s="106"/>
      <c r="K369" s="247"/>
      <c r="L369" s="247"/>
      <c r="M369" s="247"/>
      <c r="N369" s="248" t="str">
        <f>IF(AND(K369&lt;&gt;"",L369&lt;&gt;"",J369&lt;&gt;""),ROUND(MIN(IF(OR(J369="OZZ",J369="ZZ"),5000,17300),TRUNC(0.75*(SUMIF($D$12:$D369,$D369,K$12:K369)+SUMIF($D$12:$D369,$D369,L$12:L369)),2)) - SUMIF($D$12:$D368,$D369,N$12:N368),2),"")</f>
        <v/>
      </c>
      <c r="O369" s="249" t="str">
        <f>IF(AND(K369&lt;&gt;"",L369&lt;&gt;"",M369&lt;&gt;"",J369&lt;&gt;"",AH369&lt;&gt;""),IF(OR(J369="OZZ",J369="ZZ"),ROUND(0-SUMIF($D$12:$D368,$D369,O$12:O368),2),IF(M369=0,0,ROUND(MIN(MIN(17300,TRUNC(0.75*(SUMIF($D$12:$D$2012,$D369,K$12:K$2012)+SUMIF($D$12:$D$2012,$D369,L$12:L$2012)),2)+SUMIF($D$12:$D369,$D369,AH$12:AH369))-SUMIF($D$12:$D368,$D369,O$12:O368)-SUMIF($D$12:$D$2012,$D369,N$12:N$2012),AH369),2))),"")</f>
        <v/>
      </c>
      <c r="P369" s="250" t="str">
        <f>IF(J369&lt;&gt;"",1000 - SUMIF($D$12:$D368,$D369,P$12:P368),"")</f>
        <v/>
      </c>
      <c r="Q369" s="106"/>
      <c r="R369" s="247"/>
      <c r="S369" s="247"/>
      <c r="T369" s="247"/>
      <c r="U369" s="248" t="str">
        <f>IF(AND(R369&lt;&gt;"",S369&lt;&gt;"",Q369&lt;&gt;""),ROUND(MIN(IF(OR(Q369="OZZ",Q369="ZZ"),5000,17300),TRUNC(0.75*(SUMIF($D$12:$D369,$D369,R$12:R369)+SUMIF($D$12:$D369,$D369,S$12:S369)),2)) - SUMIF($D$12:$D368,$D369,U$12:U368),2),"")</f>
        <v/>
      </c>
      <c r="V369" s="248" t="str">
        <f>IF(AND(R369&lt;&gt;"",S369&lt;&gt;"",T369&lt;&gt;"",Q369&lt;&gt;"",AL369&lt;&gt;""),IF(OR(Q369="OZZ",Q369="ZZ"),ROUND(0-SUMIF($D$12:$D368,$D369,V$12:V368),2),IF(T369=0,0,ROUND(MIN(MIN(17300,TRUNC(0.75*(SUMIF($D$12:$D$2012,$D369,R$12:R$2012)+SUMIF($D$12:$D$2012,$D369,S$12:S$2012)),2)+SUMIF($D$12:$D369,$D369,AL$12:AL369))-SUMIF($D$12:$D368,$D369,V$12:V368)-SUMIF($D$12:$D$2012,$D369,U$12:U$2012),AL369),2))),"")</f>
        <v/>
      </c>
      <c r="W369" s="250" t="str">
        <f>IF(Q369&lt;&gt;"",1000 - SUMIF($D$12:$D368,$D369,W$12:W368),"")</f>
        <v/>
      </c>
      <c r="X369" s="106"/>
      <c r="Y369" s="247"/>
      <c r="Z369" s="247"/>
      <c r="AA369" s="247"/>
      <c r="AB369" s="248" t="str">
        <f>IF(AND(Y369&lt;&gt;"",Z369&lt;&gt;"",X369&lt;&gt;""),ROUND(MIN(IF(OR(X369="OZZ",X369="ZZ"),5000,17300),TRUNC(0.75*(SUMIF($D$12:$D369,$D369,Y$12:Y369)+SUMIF($D$12:$D369,$D369,Z$12:Z369)),2)) - SUMIF($D$12:$D368,$D369,AB$12:AB368),2),"")</f>
        <v/>
      </c>
      <c r="AC369" s="251" t="str">
        <f>IF(AND(Y369&lt;&gt;"",Z369&lt;&gt;"",AA369&lt;&gt;"",X369&lt;&gt;"",AP369&lt;&gt;""),IF(OR(X369="OZZ",X369="ZZ"),ROUND(0-SUMIF($D$12:$D368,$D369,AC$12:AC368),2),IF(AA369=0,0,ROUND(MIN(MIN(17300,TRUNC(0.75*(SUMIF($D$12:$D$2012,$D369,Y$12:Y$2012)+SUMIF($D$12:$D$2012,$D369,Z$12:Z$2012)),2)+SUMIF($D$12:$D369,$D369,AP$12:AP369))-SUMIF($D$12:$D368,$D369,AC$12:AC368)-SUMIF($D$12:$D$2012,$D369,AB$12:AB$2012),AP369),2))),"")</f>
        <v/>
      </c>
      <c r="AD369" s="250" t="str">
        <f>IF(X369&lt;&gt;"",1000 - SUMIF($D$12:$D368,$D369,AD$12:AD368),"")</f>
        <v/>
      </c>
      <c r="AE369" s="252"/>
      <c r="AF369" s="253"/>
      <c r="AG369" s="254"/>
      <c r="AH369" s="255" t="str">
        <f t="shared" si="124"/>
        <v/>
      </c>
      <c r="AI369" s="256"/>
      <c r="AJ369" s="253"/>
      <c r="AK369" s="254"/>
      <c r="AL369" s="255" t="str">
        <f t="shared" si="125"/>
        <v/>
      </c>
      <c r="AM369" s="256"/>
      <c r="AN369" s="253"/>
      <c r="AO369" s="254"/>
      <c r="AP369" s="255" t="str">
        <f t="shared" si="105"/>
        <v/>
      </c>
      <c r="AQ369" s="116"/>
      <c r="AR369" s="116"/>
      <c r="AS369" s="117"/>
      <c r="AT369" s="118"/>
      <c r="AU369" s="119" t="str">
        <f>IF(D369&lt;&gt; "", IF(COUNTIF($D$12:$D369,$D369)&gt;1,0,IF(SUM(N369,U369,AB369)&gt;0,IF(AND(X369="",OR(Q369&lt;&gt;"",J369&lt;&gt;"")),IF(Q369&lt;&gt;"",Q369,IF(J369&lt;&gt;"",J369,0)),IF(AND(Q369&lt;&gt;"",J369&lt;&gt;"",Q369=J369),Q369,X369)),0)),"")</f>
        <v/>
      </c>
      <c r="AV369" s="119" t="str">
        <f>IF(D369&lt;&gt;"",IF(COUNTIF($D$12:$D369,$D369)&gt;1,0,IF(SUM(O369,V369,AC369)&gt;0,IF(AND(X369="",OR(Q369&lt;&gt;"",J369&lt;&gt;"")),IF(Q369&lt;&gt;"",Q369,IF(J369&lt;&gt;"",J369,0)),IF(AND(Q369&lt;&gt;"",J369&lt;&gt;"",Q369=J369),Q369,X369)),0)),"")</f>
        <v/>
      </c>
      <c r="AW369" s="119" t="str">
        <f>IF(D369&lt;&gt;"",IF(COUNTIF($D$12:$D369,$D369)&gt;1,0,IF(SUM(P369,W369,AD369)&gt;0,IF(AND(X369="",OR(Q369&lt;&gt;"",J369&lt;&gt;"")),IF(Q369&lt;&gt;"",Q369,IF(J369&lt;&gt;"",J369,0)),IF(AND(Q369&lt;&gt;"",J369&lt;&gt;"",Q369=J369),Q369,X369)),0)),"")</f>
        <v/>
      </c>
      <c r="AX369" s="118" t="str">
        <f t="shared" si="106"/>
        <v/>
      </c>
      <c r="AY369" s="118" t="str">
        <f t="shared" si="107"/>
        <v/>
      </c>
      <c r="AZ369" s="118" t="str">
        <f t="shared" si="108"/>
        <v/>
      </c>
      <c r="BA369" s="118" t="str">
        <f t="shared" si="109"/>
        <v/>
      </c>
      <c r="BB369" s="118" t="str">
        <f t="shared" si="110"/>
        <v/>
      </c>
      <c r="BC369" s="118" t="str">
        <f t="shared" si="111"/>
        <v/>
      </c>
      <c r="BD369" s="118" t="str">
        <f t="shared" si="112"/>
        <v/>
      </c>
      <c r="BE369" s="118" t="str">
        <f t="shared" si="113"/>
        <v/>
      </c>
      <c r="BF369" s="118" t="str">
        <f t="shared" si="114"/>
        <v/>
      </c>
      <c r="BG369" s="120"/>
      <c r="BH369" s="120" t="str">
        <f t="shared" si="115"/>
        <v/>
      </c>
      <c r="BI369" s="120" t="str">
        <f t="shared" si="116"/>
        <v/>
      </c>
      <c r="BJ369" s="121"/>
      <c r="BK369" s="120" t="str">
        <f t="shared" si="117"/>
        <v/>
      </c>
      <c r="BL369" s="120" t="str">
        <f t="shared" si="118"/>
        <v/>
      </c>
      <c r="BM369" s="120" t="str">
        <f t="shared" si="119"/>
        <v/>
      </c>
      <c r="BN369" s="120" t="str">
        <f t="shared" si="120"/>
        <v/>
      </c>
      <c r="BO369" s="120" t="str">
        <f t="shared" si="121"/>
        <v/>
      </c>
      <c r="BP369" s="120" t="str">
        <f t="shared" si="122"/>
        <v/>
      </c>
      <c r="BQ369" s="98"/>
      <c r="BR369" s="98"/>
      <c r="BS369" s="98"/>
      <c r="BT369" s="98"/>
      <c r="BU369" s="98"/>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row>
    <row r="370" spans="1:97" s="4" customFormat="1" ht="18.75" customHeight="1" x14ac:dyDescent="0.2">
      <c r="A370" s="3">
        <f t="shared" si="123"/>
        <v>358</v>
      </c>
      <c r="B370" s="263"/>
      <c r="C370" s="263"/>
      <c r="D370" s="263"/>
      <c r="E370" s="259"/>
      <c r="F370" s="259"/>
      <c r="G370" s="43"/>
      <c r="H370" s="264"/>
      <c r="I370" s="261"/>
      <c r="J370" s="106"/>
      <c r="K370" s="247"/>
      <c r="L370" s="247"/>
      <c r="M370" s="247"/>
      <c r="N370" s="248" t="str">
        <f>IF(AND(K370&lt;&gt;"",L370&lt;&gt;"",J370&lt;&gt;""),ROUND(MIN(IF(OR(J370="OZZ",J370="ZZ"),5000,17300),TRUNC(0.75*(SUMIF($D$12:$D370,$D370,K$12:K370)+SUMIF($D$12:$D370,$D370,L$12:L370)),2)) - SUMIF($D$12:$D369,$D370,N$12:N369),2),"")</f>
        <v/>
      </c>
      <c r="O370" s="249" t="str">
        <f>IF(AND(K370&lt;&gt;"",L370&lt;&gt;"",M370&lt;&gt;"",J370&lt;&gt;"",AH370&lt;&gt;""),IF(OR(J370="OZZ",J370="ZZ"),ROUND(0-SUMIF($D$12:$D369,$D370,O$12:O369),2),IF(M370=0,0,ROUND(MIN(MIN(17300,TRUNC(0.75*(SUMIF($D$12:$D$2012,$D370,K$12:K$2012)+SUMIF($D$12:$D$2012,$D370,L$12:L$2012)),2)+SUMIF($D$12:$D370,$D370,AH$12:AH370))-SUMIF($D$12:$D369,$D370,O$12:O369)-SUMIF($D$12:$D$2012,$D370,N$12:N$2012),AH370),2))),"")</f>
        <v/>
      </c>
      <c r="P370" s="250" t="str">
        <f>IF(J370&lt;&gt;"",1000 - SUMIF($D$12:$D369,$D370,P$12:P369),"")</f>
        <v/>
      </c>
      <c r="Q370" s="106"/>
      <c r="R370" s="247"/>
      <c r="S370" s="247"/>
      <c r="T370" s="247"/>
      <c r="U370" s="248" t="str">
        <f>IF(AND(R370&lt;&gt;"",S370&lt;&gt;"",Q370&lt;&gt;""),ROUND(MIN(IF(OR(Q370="OZZ",Q370="ZZ"),5000,17300),TRUNC(0.75*(SUMIF($D$12:$D370,$D370,R$12:R370)+SUMIF($D$12:$D370,$D370,S$12:S370)),2)) - SUMIF($D$12:$D369,$D370,U$12:U369),2),"")</f>
        <v/>
      </c>
      <c r="V370" s="248" t="str">
        <f>IF(AND(R370&lt;&gt;"",S370&lt;&gt;"",T370&lt;&gt;"",Q370&lt;&gt;"",AL370&lt;&gt;""),IF(OR(Q370="OZZ",Q370="ZZ"),ROUND(0-SUMIF($D$12:$D369,$D370,V$12:V369),2),IF(T370=0,0,ROUND(MIN(MIN(17300,TRUNC(0.75*(SUMIF($D$12:$D$2012,$D370,R$12:R$2012)+SUMIF($D$12:$D$2012,$D370,S$12:S$2012)),2)+SUMIF($D$12:$D370,$D370,AL$12:AL370))-SUMIF($D$12:$D369,$D370,V$12:V369)-SUMIF($D$12:$D$2012,$D370,U$12:U$2012),AL370),2))),"")</f>
        <v/>
      </c>
      <c r="W370" s="250" t="str">
        <f>IF(Q370&lt;&gt;"",1000 - SUMIF($D$12:$D369,$D370,W$12:W369),"")</f>
        <v/>
      </c>
      <c r="X370" s="106"/>
      <c r="Y370" s="247"/>
      <c r="Z370" s="247"/>
      <c r="AA370" s="247"/>
      <c r="AB370" s="248" t="str">
        <f>IF(AND(Y370&lt;&gt;"",Z370&lt;&gt;"",X370&lt;&gt;""),ROUND(MIN(IF(OR(X370="OZZ",X370="ZZ"),5000,17300),TRUNC(0.75*(SUMIF($D$12:$D370,$D370,Y$12:Y370)+SUMIF($D$12:$D370,$D370,Z$12:Z370)),2)) - SUMIF($D$12:$D369,$D370,AB$12:AB369),2),"")</f>
        <v/>
      </c>
      <c r="AC370" s="251" t="str">
        <f>IF(AND(Y370&lt;&gt;"",Z370&lt;&gt;"",AA370&lt;&gt;"",X370&lt;&gt;"",AP370&lt;&gt;""),IF(OR(X370="OZZ",X370="ZZ"),ROUND(0-SUMIF($D$12:$D369,$D370,AC$12:AC369),2),IF(AA370=0,0,ROUND(MIN(MIN(17300,TRUNC(0.75*(SUMIF($D$12:$D$2012,$D370,Y$12:Y$2012)+SUMIF($D$12:$D$2012,$D370,Z$12:Z$2012)),2)+SUMIF($D$12:$D370,$D370,AP$12:AP370))-SUMIF($D$12:$D369,$D370,AC$12:AC369)-SUMIF($D$12:$D$2012,$D370,AB$12:AB$2012),AP370),2))),"")</f>
        <v/>
      </c>
      <c r="AD370" s="250" t="str">
        <f>IF(X370&lt;&gt;"",1000 - SUMIF($D$12:$D369,$D370,AD$12:AD369),"")</f>
        <v/>
      </c>
      <c r="AE370" s="252"/>
      <c r="AF370" s="253"/>
      <c r="AG370" s="254"/>
      <c r="AH370" s="255" t="str">
        <f t="shared" si="124"/>
        <v/>
      </c>
      <c r="AI370" s="256"/>
      <c r="AJ370" s="253"/>
      <c r="AK370" s="254"/>
      <c r="AL370" s="255" t="str">
        <f t="shared" si="125"/>
        <v/>
      </c>
      <c r="AM370" s="256"/>
      <c r="AN370" s="253"/>
      <c r="AO370" s="254"/>
      <c r="AP370" s="255" t="str">
        <f t="shared" si="105"/>
        <v/>
      </c>
      <c r="AQ370" s="116"/>
      <c r="AR370" s="116"/>
      <c r="AS370" s="117"/>
      <c r="AT370" s="118"/>
      <c r="AU370" s="119" t="str">
        <f>IF(D370&lt;&gt; "", IF(COUNTIF($D$12:$D370,$D370)&gt;1,0,IF(SUM(N370,U370,AB370)&gt;0,IF(AND(X370="",OR(Q370&lt;&gt;"",J370&lt;&gt;"")),IF(Q370&lt;&gt;"",Q370,IF(J370&lt;&gt;"",J370,0)),IF(AND(Q370&lt;&gt;"",J370&lt;&gt;"",Q370=J370),Q370,X370)),0)),"")</f>
        <v/>
      </c>
      <c r="AV370" s="119" t="str">
        <f>IF(D370&lt;&gt;"",IF(COUNTIF($D$12:$D370,$D370)&gt;1,0,IF(SUM(O370,V370,AC370)&gt;0,IF(AND(X370="",OR(Q370&lt;&gt;"",J370&lt;&gt;"")),IF(Q370&lt;&gt;"",Q370,IF(J370&lt;&gt;"",J370,0)),IF(AND(Q370&lt;&gt;"",J370&lt;&gt;"",Q370=J370),Q370,X370)),0)),"")</f>
        <v/>
      </c>
      <c r="AW370" s="119" t="str">
        <f>IF(D370&lt;&gt;"",IF(COUNTIF($D$12:$D370,$D370)&gt;1,0,IF(SUM(P370,W370,AD370)&gt;0,IF(AND(X370="",OR(Q370&lt;&gt;"",J370&lt;&gt;"")),IF(Q370&lt;&gt;"",Q370,IF(J370&lt;&gt;"",J370,0)),IF(AND(Q370&lt;&gt;"",J370&lt;&gt;"",Q370=J370),Q370,X370)),0)),"")</f>
        <v/>
      </c>
      <c r="AX370" s="118" t="str">
        <f t="shared" si="106"/>
        <v/>
      </c>
      <c r="AY370" s="118" t="str">
        <f t="shared" si="107"/>
        <v/>
      </c>
      <c r="AZ370" s="118" t="str">
        <f t="shared" si="108"/>
        <v/>
      </c>
      <c r="BA370" s="118" t="str">
        <f t="shared" si="109"/>
        <v/>
      </c>
      <c r="BB370" s="118" t="str">
        <f t="shared" si="110"/>
        <v/>
      </c>
      <c r="BC370" s="118" t="str">
        <f t="shared" si="111"/>
        <v/>
      </c>
      <c r="BD370" s="118" t="str">
        <f t="shared" si="112"/>
        <v/>
      </c>
      <c r="BE370" s="118" t="str">
        <f t="shared" si="113"/>
        <v/>
      </c>
      <c r="BF370" s="118" t="str">
        <f t="shared" si="114"/>
        <v/>
      </c>
      <c r="BG370" s="120"/>
      <c r="BH370" s="120" t="str">
        <f t="shared" si="115"/>
        <v/>
      </c>
      <c r="BI370" s="120" t="str">
        <f t="shared" si="116"/>
        <v/>
      </c>
      <c r="BJ370" s="121"/>
      <c r="BK370" s="120" t="str">
        <f t="shared" si="117"/>
        <v/>
      </c>
      <c r="BL370" s="120" t="str">
        <f t="shared" si="118"/>
        <v/>
      </c>
      <c r="BM370" s="120" t="str">
        <f t="shared" si="119"/>
        <v/>
      </c>
      <c r="BN370" s="120" t="str">
        <f t="shared" si="120"/>
        <v/>
      </c>
      <c r="BO370" s="120" t="str">
        <f t="shared" si="121"/>
        <v/>
      </c>
      <c r="BP370" s="120" t="str">
        <f t="shared" si="122"/>
        <v/>
      </c>
      <c r="BQ370" s="98"/>
      <c r="BR370" s="98"/>
      <c r="BS370" s="98"/>
      <c r="BT370" s="98"/>
      <c r="BU370" s="98"/>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row>
    <row r="371" spans="1:97" s="4" customFormat="1" ht="18.75" customHeight="1" x14ac:dyDescent="0.2">
      <c r="A371" s="3">
        <f t="shared" si="123"/>
        <v>359</v>
      </c>
      <c r="B371" s="263"/>
      <c r="C371" s="263"/>
      <c r="D371" s="263"/>
      <c r="E371" s="259"/>
      <c r="F371" s="259"/>
      <c r="G371" s="43"/>
      <c r="H371" s="264"/>
      <c r="I371" s="261"/>
      <c r="J371" s="106"/>
      <c r="K371" s="247"/>
      <c r="L371" s="247"/>
      <c r="M371" s="247"/>
      <c r="N371" s="248" t="str">
        <f>IF(AND(K371&lt;&gt;"",L371&lt;&gt;"",J371&lt;&gt;""),ROUND(MIN(IF(OR(J371="OZZ",J371="ZZ"),5000,17300),TRUNC(0.75*(SUMIF($D$12:$D371,$D371,K$12:K371)+SUMIF($D$12:$D371,$D371,L$12:L371)),2)) - SUMIF($D$12:$D370,$D371,N$12:N370),2),"")</f>
        <v/>
      </c>
      <c r="O371" s="249" t="str">
        <f>IF(AND(K371&lt;&gt;"",L371&lt;&gt;"",M371&lt;&gt;"",J371&lt;&gt;"",AH371&lt;&gt;""),IF(OR(J371="OZZ",J371="ZZ"),ROUND(0-SUMIF($D$12:$D370,$D371,O$12:O370),2),IF(M371=0,0,ROUND(MIN(MIN(17300,TRUNC(0.75*(SUMIF($D$12:$D$2012,$D371,K$12:K$2012)+SUMIF($D$12:$D$2012,$D371,L$12:L$2012)),2)+SUMIF($D$12:$D371,$D371,AH$12:AH371))-SUMIF($D$12:$D370,$D371,O$12:O370)-SUMIF($D$12:$D$2012,$D371,N$12:N$2012),AH371),2))),"")</f>
        <v/>
      </c>
      <c r="P371" s="250" t="str">
        <f>IF(J371&lt;&gt;"",1000 - SUMIF($D$12:$D370,$D371,P$12:P370),"")</f>
        <v/>
      </c>
      <c r="Q371" s="106"/>
      <c r="R371" s="247"/>
      <c r="S371" s="247"/>
      <c r="T371" s="247"/>
      <c r="U371" s="248" t="str">
        <f>IF(AND(R371&lt;&gt;"",S371&lt;&gt;"",Q371&lt;&gt;""),ROUND(MIN(IF(OR(Q371="OZZ",Q371="ZZ"),5000,17300),TRUNC(0.75*(SUMIF($D$12:$D371,$D371,R$12:R371)+SUMIF($D$12:$D371,$D371,S$12:S371)),2)) - SUMIF($D$12:$D370,$D371,U$12:U370),2),"")</f>
        <v/>
      </c>
      <c r="V371" s="248" t="str">
        <f>IF(AND(R371&lt;&gt;"",S371&lt;&gt;"",T371&lt;&gt;"",Q371&lt;&gt;"",AL371&lt;&gt;""),IF(OR(Q371="OZZ",Q371="ZZ"),ROUND(0-SUMIF($D$12:$D370,$D371,V$12:V370),2),IF(T371=0,0,ROUND(MIN(MIN(17300,TRUNC(0.75*(SUMIF($D$12:$D$2012,$D371,R$12:R$2012)+SUMIF($D$12:$D$2012,$D371,S$12:S$2012)),2)+SUMIF($D$12:$D371,$D371,AL$12:AL371))-SUMIF($D$12:$D370,$D371,V$12:V370)-SUMIF($D$12:$D$2012,$D371,U$12:U$2012),AL371),2))),"")</f>
        <v/>
      </c>
      <c r="W371" s="250" t="str">
        <f>IF(Q371&lt;&gt;"",1000 - SUMIF($D$12:$D370,$D371,W$12:W370),"")</f>
        <v/>
      </c>
      <c r="X371" s="106"/>
      <c r="Y371" s="247"/>
      <c r="Z371" s="247"/>
      <c r="AA371" s="247"/>
      <c r="AB371" s="248" t="str">
        <f>IF(AND(Y371&lt;&gt;"",Z371&lt;&gt;"",X371&lt;&gt;""),ROUND(MIN(IF(OR(X371="OZZ",X371="ZZ"),5000,17300),TRUNC(0.75*(SUMIF($D$12:$D371,$D371,Y$12:Y371)+SUMIF($D$12:$D371,$D371,Z$12:Z371)),2)) - SUMIF($D$12:$D370,$D371,AB$12:AB370),2),"")</f>
        <v/>
      </c>
      <c r="AC371" s="251" t="str">
        <f>IF(AND(Y371&lt;&gt;"",Z371&lt;&gt;"",AA371&lt;&gt;"",X371&lt;&gt;"",AP371&lt;&gt;""),IF(OR(X371="OZZ",X371="ZZ"),ROUND(0-SUMIF($D$12:$D370,$D371,AC$12:AC370),2),IF(AA371=0,0,ROUND(MIN(MIN(17300,TRUNC(0.75*(SUMIF($D$12:$D$2012,$D371,Y$12:Y$2012)+SUMIF($D$12:$D$2012,$D371,Z$12:Z$2012)),2)+SUMIF($D$12:$D371,$D371,AP$12:AP371))-SUMIF($D$12:$D370,$D371,AC$12:AC370)-SUMIF($D$12:$D$2012,$D371,AB$12:AB$2012),AP371),2))),"")</f>
        <v/>
      </c>
      <c r="AD371" s="250" t="str">
        <f>IF(X371&lt;&gt;"",1000 - SUMIF($D$12:$D370,$D371,AD$12:AD370),"")</f>
        <v/>
      </c>
      <c r="AE371" s="252"/>
      <c r="AF371" s="253"/>
      <c r="AG371" s="254"/>
      <c r="AH371" s="255" t="str">
        <f t="shared" si="124"/>
        <v/>
      </c>
      <c r="AI371" s="256"/>
      <c r="AJ371" s="253"/>
      <c r="AK371" s="254"/>
      <c r="AL371" s="255" t="str">
        <f t="shared" si="125"/>
        <v/>
      </c>
      <c r="AM371" s="256"/>
      <c r="AN371" s="253"/>
      <c r="AO371" s="254"/>
      <c r="AP371" s="255" t="str">
        <f t="shared" si="105"/>
        <v/>
      </c>
      <c r="AQ371" s="116"/>
      <c r="AR371" s="116"/>
      <c r="AS371" s="117"/>
      <c r="AT371" s="118"/>
      <c r="AU371" s="119" t="str">
        <f>IF(D371&lt;&gt; "", IF(COUNTIF($D$12:$D371,$D371)&gt;1,0,IF(SUM(N371,U371,AB371)&gt;0,IF(AND(X371="",OR(Q371&lt;&gt;"",J371&lt;&gt;"")),IF(Q371&lt;&gt;"",Q371,IF(J371&lt;&gt;"",J371,0)),IF(AND(Q371&lt;&gt;"",J371&lt;&gt;"",Q371=J371),Q371,X371)),0)),"")</f>
        <v/>
      </c>
      <c r="AV371" s="119" t="str">
        <f>IF(D371&lt;&gt;"",IF(COUNTIF($D$12:$D371,$D371)&gt;1,0,IF(SUM(O371,V371,AC371)&gt;0,IF(AND(X371="",OR(Q371&lt;&gt;"",J371&lt;&gt;"")),IF(Q371&lt;&gt;"",Q371,IF(J371&lt;&gt;"",J371,0)),IF(AND(Q371&lt;&gt;"",J371&lt;&gt;"",Q371=J371),Q371,X371)),0)),"")</f>
        <v/>
      </c>
      <c r="AW371" s="119" t="str">
        <f>IF(D371&lt;&gt;"",IF(COUNTIF($D$12:$D371,$D371)&gt;1,0,IF(SUM(P371,W371,AD371)&gt;0,IF(AND(X371="",OR(Q371&lt;&gt;"",J371&lt;&gt;"")),IF(Q371&lt;&gt;"",Q371,IF(J371&lt;&gt;"",J371,0)),IF(AND(Q371&lt;&gt;"",J371&lt;&gt;"",Q371=J371),Q371,X371)),0)),"")</f>
        <v/>
      </c>
      <c r="AX371" s="118" t="str">
        <f t="shared" si="106"/>
        <v/>
      </c>
      <c r="AY371" s="118" t="str">
        <f t="shared" si="107"/>
        <v/>
      </c>
      <c r="AZ371" s="118" t="str">
        <f t="shared" si="108"/>
        <v/>
      </c>
      <c r="BA371" s="118" t="str">
        <f t="shared" si="109"/>
        <v/>
      </c>
      <c r="BB371" s="118" t="str">
        <f t="shared" si="110"/>
        <v/>
      </c>
      <c r="BC371" s="118" t="str">
        <f t="shared" si="111"/>
        <v/>
      </c>
      <c r="BD371" s="118" t="str">
        <f t="shared" si="112"/>
        <v/>
      </c>
      <c r="BE371" s="118" t="str">
        <f t="shared" si="113"/>
        <v/>
      </c>
      <c r="BF371" s="118" t="str">
        <f t="shared" si="114"/>
        <v/>
      </c>
      <c r="BG371" s="120"/>
      <c r="BH371" s="120" t="str">
        <f t="shared" si="115"/>
        <v/>
      </c>
      <c r="BI371" s="120" t="str">
        <f t="shared" si="116"/>
        <v/>
      </c>
      <c r="BJ371" s="121"/>
      <c r="BK371" s="120" t="str">
        <f t="shared" si="117"/>
        <v/>
      </c>
      <c r="BL371" s="120" t="str">
        <f t="shared" si="118"/>
        <v/>
      </c>
      <c r="BM371" s="120" t="str">
        <f t="shared" si="119"/>
        <v/>
      </c>
      <c r="BN371" s="120" t="str">
        <f t="shared" si="120"/>
        <v/>
      </c>
      <c r="BO371" s="120" t="str">
        <f t="shared" si="121"/>
        <v/>
      </c>
      <c r="BP371" s="120" t="str">
        <f t="shared" si="122"/>
        <v/>
      </c>
      <c r="BQ371" s="98"/>
      <c r="BR371" s="98"/>
      <c r="BS371" s="98"/>
      <c r="BT371" s="98"/>
      <c r="BU371" s="98"/>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row>
    <row r="372" spans="1:97" s="4" customFormat="1" ht="18.75" customHeight="1" x14ac:dyDescent="0.2">
      <c r="A372" s="3">
        <f t="shared" si="123"/>
        <v>360</v>
      </c>
      <c r="B372" s="263"/>
      <c r="C372" s="263"/>
      <c r="D372" s="263"/>
      <c r="E372" s="259"/>
      <c r="F372" s="259"/>
      <c r="G372" s="43"/>
      <c r="H372" s="264"/>
      <c r="I372" s="261"/>
      <c r="J372" s="106"/>
      <c r="K372" s="247"/>
      <c r="L372" s="247"/>
      <c r="M372" s="247"/>
      <c r="N372" s="248" t="str">
        <f>IF(AND(K372&lt;&gt;"",L372&lt;&gt;"",J372&lt;&gt;""),ROUND(MIN(IF(OR(J372="OZZ",J372="ZZ"),5000,17300),TRUNC(0.75*(SUMIF($D$12:$D372,$D372,K$12:K372)+SUMIF($D$12:$D372,$D372,L$12:L372)),2)) - SUMIF($D$12:$D371,$D372,N$12:N371),2),"")</f>
        <v/>
      </c>
      <c r="O372" s="249" t="str">
        <f>IF(AND(K372&lt;&gt;"",L372&lt;&gt;"",M372&lt;&gt;"",J372&lt;&gt;"",AH372&lt;&gt;""),IF(OR(J372="OZZ",J372="ZZ"),ROUND(0-SUMIF($D$12:$D371,$D372,O$12:O371),2),IF(M372=0,0,ROUND(MIN(MIN(17300,TRUNC(0.75*(SUMIF($D$12:$D$2012,$D372,K$12:K$2012)+SUMIF($D$12:$D$2012,$D372,L$12:L$2012)),2)+SUMIF($D$12:$D372,$D372,AH$12:AH372))-SUMIF($D$12:$D371,$D372,O$12:O371)-SUMIF($D$12:$D$2012,$D372,N$12:N$2012),AH372),2))),"")</f>
        <v/>
      </c>
      <c r="P372" s="250" t="str">
        <f>IF(J372&lt;&gt;"",1000 - SUMIF($D$12:$D371,$D372,P$12:P371),"")</f>
        <v/>
      </c>
      <c r="Q372" s="106"/>
      <c r="R372" s="247"/>
      <c r="S372" s="247"/>
      <c r="T372" s="247"/>
      <c r="U372" s="248" t="str">
        <f>IF(AND(R372&lt;&gt;"",S372&lt;&gt;"",Q372&lt;&gt;""),ROUND(MIN(IF(OR(Q372="OZZ",Q372="ZZ"),5000,17300),TRUNC(0.75*(SUMIF($D$12:$D372,$D372,R$12:R372)+SUMIF($D$12:$D372,$D372,S$12:S372)),2)) - SUMIF($D$12:$D371,$D372,U$12:U371),2),"")</f>
        <v/>
      </c>
      <c r="V372" s="248" t="str">
        <f>IF(AND(R372&lt;&gt;"",S372&lt;&gt;"",T372&lt;&gt;"",Q372&lt;&gt;"",AL372&lt;&gt;""),IF(OR(Q372="OZZ",Q372="ZZ"),ROUND(0-SUMIF($D$12:$D371,$D372,V$12:V371),2),IF(T372=0,0,ROUND(MIN(MIN(17300,TRUNC(0.75*(SUMIF($D$12:$D$2012,$D372,R$12:R$2012)+SUMIF($D$12:$D$2012,$D372,S$12:S$2012)),2)+SUMIF($D$12:$D372,$D372,AL$12:AL372))-SUMIF($D$12:$D371,$D372,V$12:V371)-SUMIF($D$12:$D$2012,$D372,U$12:U$2012),AL372),2))),"")</f>
        <v/>
      </c>
      <c r="W372" s="250" t="str">
        <f>IF(Q372&lt;&gt;"",1000 - SUMIF($D$12:$D371,$D372,W$12:W371),"")</f>
        <v/>
      </c>
      <c r="X372" s="106"/>
      <c r="Y372" s="247"/>
      <c r="Z372" s="247"/>
      <c r="AA372" s="247"/>
      <c r="AB372" s="248" t="str">
        <f>IF(AND(Y372&lt;&gt;"",Z372&lt;&gt;"",X372&lt;&gt;""),ROUND(MIN(IF(OR(X372="OZZ",X372="ZZ"),5000,17300),TRUNC(0.75*(SUMIF($D$12:$D372,$D372,Y$12:Y372)+SUMIF($D$12:$D372,$D372,Z$12:Z372)),2)) - SUMIF($D$12:$D371,$D372,AB$12:AB371),2),"")</f>
        <v/>
      </c>
      <c r="AC372" s="251" t="str">
        <f>IF(AND(Y372&lt;&gt;"",Z372&lt;&gt;"",AA372&lt;&gt;"",X372&lt;&gt;"",AP372&lt;&gt;""),IF(OR(X372="OZZ",X372="ZZ"),ROUND(0-SUMIF($D$12:$D371,$D372,AC$12:AC371),2),IF(AA372=0,0,ROUND(MIN(MIN(17300,TRUNC(0.75*(SUMIF($D$12:$D$2012,$D372,Y$12:Y$2012)+SUMIF($D$12:$D$2012,$D372,Z$12:Z$2012)),2)+SUMIF($D$12:$D372,$D372,AP$12:AP372))-SUMIF($D$12:$D371,$D372,AC$12:AC371)-SUMIF($D$12:$D$2012,$D372,AB$12:AB$2012),AP372),2))),"")</f>
        <v/>
      </c>
      <c r="AD372" s="250" t="str">
        <f>IF(X372&lt;&gt;"",1000 - SUMIF($D$12:$D371,$D372,AD$12:AD371),"")</f>
        <v/>
      </c>
      <c r="AE372" s="252"/>
      <c r="AF372" s="253"/>
      <c r="AG372" s="254"/>
      <c r="AH372" s="255" t="str">
        <f t="shared" si="124"/>
        <v/>
      </c>
      <c r="AI372" s="256"/>
      <c r="AJ372" s="253"/>
      <c r="AK372" s="254"/>
      <c r="AL372" s="255" t="str">
        <f t="shared" si="125"/>
        <v/>
      </c>
      <c r="AM372" s="256"/>
      <c r="AN372" s="253"/>
      <c r="AO372" s="254"/>
      <c r="AP372" s="255" t="str">
        <f t="shared" si="105"/>
        <v/>
      </c>
      <c r="AQ372" s="116"/>
      <c r="AR372" s="116"/>
      <c r="AS372" s="117"/>
      <c r="AT372" s="118"/>
      <c r="AU372" s="119" t="str">
        <f>IF(D372&lt;&gt; "", IF(COUNTIF($D$12:$D372,$D372)&gt;1,0,IF(SUM(N372,U372,AB372)&gt;0,IF(AND(X372="",OR(Q372&lt;&gt;"",J372&lt;&gt;"")),IF(Q372&lt;&gt;"",Q372,IF(J372&lt;&gt;"",J372,0)),IF(AND(Q372&lt;&gt;"",J372&lt;&gt;"",Q372=J372),Q372,X372)),0)),"")</f>
        <v/>
      </c>
      <c r="AV372" s="119" t="str">
        <f>IF(D372&lt;&gt;"",IF(COUNTIF($D$12:$D372,$D372)&gt;1,0,IF(SUM(O372,V372,AC372)&gt;0,IF(AND(X372="",OR(Q372&lt;&gt;"",J372&lt;&gt;"")),IF(Q372&lt;&gt;"",Q372,IF(J372&lt;&gt;"",J372,0)),IF(AND(Q372&lt;&gt;"",J372&lt;&gt;"",Q372=J372),Q372,X372)),0)),"")</f>
        <v/>
      </c>
      <c r="AW372" s="119" t="str">
        <f>IF(D372&lt;&gt;"",IF(COUNTIF($D$12:$D372,$D372)&gt;1,0,IF(SUM(P372,W372,AD372)&gt;0,IF(AND(X372="",OR(Q372&lt;&gt;"",J372&lt;&gt;"")),IF(Q372&lt;&gt;"",Q372,IF(J372&lt;&gt;"",J372,0)),IF(AND(Q372&lt;&gt;"",J372&lt;&gt;"",Q372=J372),Q372,X372)),0)),"")</f>
        <v/>
      </c>
      <c r="AX372" s="118" t="str">
        <f t="shared" si="106"/>
        <v/>
      </c>
      <c r="AY372" s="118" t="str">
        <f t="shared" si="107"/>
        <v/>
      </c>
      <c r="AZ372" s="118" t="str">
        <f t="shared" si="108"/>
        <v/>
      </c>
      <c r="BA372" s="118" t="str">
        <f t="shared" si="109"/>
        <v/>
      </c>
      <c r="BB372" s="118" t="str">
        <f t="shared" si="110"/>
        <v/>
      </c>
      <c r="BC372" s="118" t="str">
        <f t="shared" si="111"/>
        <v/>
      </c>
      <c r="BD372" s="118" t="str">
        <f t="shared" si="112"/>
        <v/>
      </c>
      <c r="BE372" s="118" t="str">
        <f t="shared" si="113"/>
        <v/>
      </c>
      <c r="BF372" s="118" t="str">
        <f t="shared" si="114"/>
        <v/>
      </c>
      <c r="BG372" s="120"/>
      <c r="BH372" s="120" t="str">
        <f t="shared" si="115"/>
        <v/>
      </c>
      <c r="BI372" s="120" t="str">
        <f t="shared" si="116"/>
        <v/>
      </c>
      <c r="BJ372" s="121"/>
      <c r="BK372" s="120" t="str">
        <f t="shared" si="117"/>
        <v/>
      </c>
      <c r="BL372" s="120" t="str">
        <f t="shared" si="118"/>
        <v/>
      </c>
      <c r="BM372" s="120" t="str">
        <f t="shared" si="119"/>
        <v/>
      </c>
      <c r="BN372" s="120" t="str">
        <f t="shared" si="120"/>
        <v/>
      </c>
      <c r="BO372" s="120" t="str">
        <f t="shared" si="121"/>
        <v/>
      </c>
      <c r="BP372" s="120" t="str">
        <f t="shared" si="122"/>
        <v/>
      </c>
      <c r="BQ372" s="98"/>
      <c r="BR372" s="98"/>
      <c r="BS372" s="98"/>
      <c r="BT372" s="98"/>
      <c r="BU372" s="98"/>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row>
    <row r="373" spans="1:97" s="4" customFormat="1" ht="18.75" customHeight="1" x14ac:dyDescent="0.2">
      <c r="A373" s="3">
        <f t="shared" si="123"/>
        <v>361</v>
      </c>
      <c r="B373" s="263"/>
      <c r="C373" s="263"/>
      <c r="D373" s="263"/>
      <c r="E373" s="259"/>
      <c r="F373" s="259"/>
      <c r="G373" s="43"/>
      <c r="H373" s="264"/>
      <c r="I373" s="261"/>
      <c r="J373" s="106"/>
      <c r="K373" s="247"/>
      <c r="L373" s="247"/>
      <c r="M373" s="247"/>
      <c r="N373" s="248" t="str">
        <f>IF(AND(K373&lt;&gt;"",L373&lt;&gt;"",J373&lt;&gt;""),ROUND(MIN(IF(OR(J373="OZZ",J373="ZZ"),5000,17300),TRUNC(0.75*(SUMIF($D$12:$D373,$D373,K$12:K373)+SUMIF($D$12:$D373,$D373,L$12:L373)),2)) - SUMIF($D$12:$D372,$D373,N$12:N372),2),"")</f>
        <v/>
      </c>
      <c r="O373" s="249" t="str">
        <f>IF(AND(K373&lt;&gt;"",L373&lt;&gt;"",M373&lt;&gt;"",J373&lt;&gt;"",AH373&lt;&gt;""),IF(OR(J373="OZZ",J373="ZZ"),ROUND(0-SUMIF($D$12:$D372,$D373,O$12:O372),2),IF(M373=0,0,ROUND(MIN(MIN(17300,TRUNC(0.75*(SUMIF($D$12:$D$2012,$D373,K$12:K$2012)+SUMIF($D$12:$D$2012,$D373,L$12:L$2012)),2)+SUMIF($D$12:$D373,$D373,AH$12:AH373))-SUMIF($D$12:$D372,$D373,O$12:O372)-SUMIF($D$12:$D$2012,$D373,N$12:N$2012),AH373),2))),"")</f>
        <v/>
      </c>
      <c r="P373" s="250" t="str">
        <f>IF(J373&lt;&gt;"",1000 - SUMIF($D$12:$D372,$D373,P$12:P372),"")</f>
        <v/>
      </c>
      <c r="Q373" s="106"/>
      <c r="R373" s="247"/>
      <c r="S373" s="247"/>
      <c r="T373" s="247"/>
      <c r="U373" s="248" t="str">
        <f>IF(AND(R373&lt;&gt;"",S373&lt;&gt;"",Q373&lt;&gt;""),ROUND(MIN(IF(OR(Q373="OZZ",Q373="ZZ"),5000,17300),TRUNC(0.75*(SUMIF($D$12:$D373,$D373,R$12:R373)+SUMIF($D$12:$D373,$D373,S$12:S373)),2)) - SUMIF($D$12:$D372,$D373,U$12:U372),2),"")</f>
        <v/>
      </c>
      <c r="V373" s="248" t="str">
        <f>IF(AND(R373&lt;&gt;"",S373&lt;&gt;"",T373&lt;&gt;"",Q373&lt;&gt;"",AL373&lt;&gt;""),IF(OR(Q373="OZZ",Q373="ZZ"),ROUND(0-SUMIF($D$12:$D372,$D373,V$12:V372),2),IF(T373=0,0,ROUND(MIN(MIN(17300,TRUNC(0.75*(SUMIF($D$12:$D$2012,$D373,R$12:R$2012)+SUMIF($D$12:$D$2012,$D373,S$12:S$2012)),2)+SUMIF($D$12:$D373,$D373,AL$12:AL373))-SUMIF($D$12:$D372,$D373,V$12:V372)-SUMIF($D$12:$D$2012,$D373,U$12:U$2012),AL373),2))),"")</f>
        <v/>
      </c>
      <c r="W373" s="250" t="str">
        <f>IF(Q373&lt;&gt;"",1000 - SUMIF($D$12:$D372,$D373,W$12:W372),"")</f>
        <v/>
      </c>
      <c r="X373" s="106"/>
      <c r="Y373" s="247"/>
      <c r="Z373" s="247"/>
      <c r="AA373" s="247"/>
      <c r="AB373" s="248" t="str">
        <f>IF(AND(Y373&lt;&gt;"",Z373&lt;&gt;"",X373&lt;&gt;""),ROUND(MIN(IF(OR(X373="OZZ",X373="ZZ"),5000,17300),TRUNC(0.75*(SUMIF($D$12:$D373,$D373,Y$12:Y373)+SUMIF($D$12:$D373,$D373,Z$12:Z373)),2)) - SUMIF($D$12:$D372,$D373,AB$12:AB372),2),"")</f>
        <v/>
      </c>
      <c r="AC373" s="251" t="str">
        <f>IF(AND(Y373&lt;&gt;"",Z373&lt;&gt;"",AA373&lt;&gt;"",X373&lt;&gt;"",AP373&lt;&gt;""),IF(OR(X373="OZZ",X373="ZZ"),ROUND(0-SUMIF($D$12:$D372,$D373,AC$12:AC372),2),IF(AA373=0,0,ROUND(MIN(MIN(17300,TRUNC(0.75*(SUMIF($D$12:$D$2012,$D373,Y$12:Y$2012)+SUMIF($D$12:$D$2012,$D373,Z$12:Z$2012)),2)+SUMIF($D$12:$D373,$D373,AP$12:AP373))-SUMIF($D$12:$D372,$D373,AC$12:AC372)-SUMIF($D$12:$D$2012,$D373,AB$12:AB$2012),AP373),2))),"")</f>
        <v/>
      </c>
      <c r="AD373" s="250" t="str">
        <f>IF(X373&lt;&gt;"",1000 - SUMIF($D$12:$D372,$D373,AD$12:AD372),"")</f>
        <v/>
      </c>
      <c r="AE373" s="252"/>
      <c r="AF373" s="253"/>
      <c r="AG373" s="254"/>
      <c r="AH373" s="255" t="str">
        <f t="shared" si="124"/>
        <v/>
      </c>
      <c r="AI373" s="256"/>
      <c r="AJ373" s="253"/>
      <c r="AK373" s="254"/>
      <c r="AL373" s="255" t="str">
        <f t="shared" si="125"/>
        <v/>
      </c>
      <c r="AM373" s="256"/>
      <c r="AN373" s="253"/>
      <c r="AO373" s="254"/>
      <c r="AP373" s="255" t="str">
        <f t="shared" si="105"/>
        <v/>
      </c>
      <c r="AQ373" s="116"/>
      <c r="AR373" s="116"/>
      <c r="AS373" s="117"/>
      <c r="AT373" s="118"/>
      <c r="AU373" s="119" t="str">
        <f>IF(D373&lt;&gt; "", IF(COUNTIF($D$12:$D373,$D373)&gt;1,0,IF(SUM(N373,U373,AB373)&gt;0,IF(AND(X373="",OR(Q373&lt;&gt;"",J373&lt;&gt;"")),IF(Q373&lt;&gt;"",Q373,IF(J373&lt;&gt;"",J373,0)),IF(AND(Q373&lt;&gt;"",J373&lt;&gt;"",Q373=J373),Q373,X373)),0)),"")</f>
        <v/>
      </c>
      <c r="AV373" s="119" t="str">
        <f>IF(D373&lt;&gt;"",IF(COUNTIF($D$12:$D373,$D373)&gt;1,0,IF(SUM(O373,V373,AC373)&gt;0,IF(AND(X373="",OR(Q373&lt;&gt;"",J373&lt;&gt;"")),IF(Q373&lt;&gt;"",Q373,IF(J373&lt;&gt;"",J373,0)),IF(AND(Q373&lt;&gt;"",J373&lt;&gt;"",Q373=J373),Q373,X373)),0)),"")</f>
        <v/>
      </c>
      <c r="AW373" s="119" t="str">
        <f>IF(D373&lt;&gt;"",IF(COUNTIF($D$12:$D373,$D373)&gt;1,0,IF(SUM(P373,W373,AD373)&gt;0,IF(AND(X373="",OR(Q373&lt;&gt;"",J373&lt;&gt;"")),IF(Q373&lt;&gt;"",Q373,IF(J373&lt;&gt;"",J373,0)),IF(AND(Q373&lt;&gt;"",J373&lt;&gt;"",Q373=J373),Q373,X373)),0)),"")</f>
        <v/>
      </c>
      <c r="AX373" s="118" t="str">
        <f t="shared" si="106"/>
        <v/>
      </c>
      <c r="AY373" s="118" t="str">
        <f t="shared" si="107"/>
        <v/>
      </c>
      <c r="AZ373" s="118" t="str">
        <f t="shared" si="108"/>
        <v/>
      </c>
      <c r="BA373" s="118" t="str">
        <f t="shared" si="109"/>
        <v/>
      </c>
      <c r="BB373" s="118" t="str">
        <f t="shared" si="110"/>
        <v/>
      </c>
      <c r="BC373" s="118" t="str">
        <f t="shared" si="111"/>
        <v/>
      </c>
      <c r="BD373" s="118" t="str">
        <f t="shared" si="112"/>
        <v/>
      </c>
      <c r="BE373" s="118" t="str">
        <f t="shared" si="113"/>
        <v/>
      </c>
      <c r="BF373" s="118" t="str">
        <f t="shared" si="114"/>
        <v/>
      </c>
      <c r="BG373" s="120"/>
      <c r="BH373" s="120" t="str">
        <f t="shared" si="115"/>
        <v/>
      </c>
      <c r="BI373" s="120" t="str">
        <f t="shared" si="116"/>
        <v/>
      </c>
      <c r="BJ373" s="121"/>
      <c r="BK373" s="120" t="str">
        <f t="shared" si="117"/>
        <v/>
      </c>
      <c r="BL373" s="120" t="str">
        <f t="shared" si="118"/>
        <v/>
      </c>
      <c r="BM373" s="120" t="str">
        <f t="shared" si="119"/>
        <v/>
      </c>
      <c r="BN373" s="120" t="str">
        <f t="shared" si="120"/>
        <v/>
      </c>
      <c r="BO373" s="120" t="str">
        <f t="shared" si="121"/>
        <v/>
      </c>
      <c r="BP373" s="120" t="str">
        <f t="shared" si="122"/>
        <v/>
      </c>
      <c r="BQ373" s="98"/>
      <c r="BR373" s="98"/>
      <c r="BS373" s="98"/>
      <c r="BT373" s="98"/>
      <c r="BU373" s="98"/>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row>
    <row r="374" spans="1:97" s="4" customFormat="1" ht="18.75" customHeight="1" x14ac:dyDescent="0.2">
      <c r="A374" s="3">
        <f t="shared" si="123"/>
        <v>362</v>
      </c>
      <c r="B374" s="263"/>
      <c r="C374" s="263"/>
      <c r="D374" s="263"/>
      <c r="E374" s="259"/>
      <c r="F374" s="259"/>
      <c r="G374" s="43"/>
      <c r="H374" s="264"/>
      <c r="I374" s="261"/>
      <c r="J374" s="106"/>
      <c r="K374" s="247"/>
      <c r="L374" s="247"/>
      <c r="M374" s="247"/>
      <c r="N374" s="248" t="str">
        <f>IF(AND(K374&lt;&gt;"",L374&lt;&gt;"",J374&lt;&gt;""),ROUND(MIN(IF(OR(J374="OZZ",J374="ZZ"),5000,17300),TRUNC(0.75*(SUMIF($D$12:$D374,$D374,K$12:K374)+SUMIF($D$12:$D374,$D374,L$12:L374)),2)) - SUMIF($D$12:$D373,$D374,N$12:N373),2),"")</f>
        <v/>
      </c>
      <c r="O374" s="249" t="str">
        <f>IF(AND(K374&lt;&gt;"",L374&lt;&gt;"",M374&lt;&gt;"",J374&lt;&gt;"",AH374&lt;&gt;""),IF(OR(J374="OZZ",J374="ZZ"),ROUND(0-SUMIF($D$12:$D373,$D374,O$12:O373),2),IF(M374=0,0,ROUND(MIN(MIN(17300,TRUNC(0.75*(SUMIF($D$12:$D$2012,$D374,K$12:K$2012)+SUMIF($D$12:$D$2012,$D374,L$12:L$2012)),2)+SUMIF($D$12:$D374,$D374,AH$12:AH374))-SUMIF($D$12:$D373,$D374,O$12:O373)-SUMIF($D$12:$D$2012,$D374,N$12:N$2012),AH374),2))),"")</f>
        <v/>
      </c>
      <c r="P374" s="250" t="str">
        <f>IF(J374&lt;&gt;"",1000 - SUMIF($D$12:$D373,$D374,P$12:P373),"")</f>
        <v/>
      </c>
      <c r="Q374" s="106"/>
      <c r="R374" s="247"/>
      <c r="S374" s="247"/>
      <c r="T374" s="247"/>
      <c r="U374" s="248" t="str">
        <f>IF(AND(R374&lt;&gt;"",S374&lt;&gt;"",Q374&lt;&gt;""),ROUND(MIN(IF(OR(Q374="OZZ",Q374="ZZ"),5000,17300),TRUNC(0.75*(SUMIF($D$12:$D374,$D374,R$12:R374)+SUMIF($D$12:$D374,$D374,S$12:S374)),2)) - SUMIF($D$12:$D373,$D374,U$12:U373),2),"")</f>
        <v/>
      </c>
      <c r="V374" s="248" t="str">
        <f>IF(AND(R374&lt;&gt;"",S374&lt;&gt;"",T374&lt;&gt;"",Q374&lt;&gt;"",AL374&lt;&gt;""),IF(OR(Q374="OZZ",Q374="ZZ"),ROUND(0-SUMIF($D$12:$D373,$D374,V$12:V373),2),IF(T374=0,0,ROUND(MIN(MIN(17300,TRUNC(0.75*(SUMIF($D$12:$D$2012,$D374,R$12:R$2012)+SUMIF($D$12:$D$2012,$D374,S$12:S$2012)),2)+SUMIF($D$12:$D374,$D374,AL$12:AL374))-SUMIF($D$12:$D373,$D374,V$12:V373)-SUMIF($D$12:$D$2012,$D374,U$12:U$2012),AL374),2))),"")</f>
        <v/>
      </c>
      <c r="W374" s="250" t="str">
        <f>IF(Q374&lt;&gt;"",1000 - SUMIF($D$12:$D373,$D374,W$12:W373),"")</f>
        <v/>
      </c>
      <c r="X374" s="106"/>
      <c r="Y374" s="247"/>
      <c r="Z374" s="247"/>
      <c r="AA374" s="247"/>
      <c r="AB374" s="248" t="str">
        <f>IF(AND(Y374&lt;&gt;"",Z374&lt;&gt;"",X374&lt;&gt;""),ROUND(MIN(IF(OR(X374="OZZ",X374="ZZ"),5000,17300),TRUNC(0.75*(SUMIF($D$12:$D374,$D374,Y$12:Y374)+SUMIF($D$12:$D374,$D374,Z$12:Z374)),2)) - SUMIF($D$12:$D373,$D374,AB$12:AB373),2),"")</f>
        <v/>
      </c>
      <c r="AC374" s="251" t="str">
        <f>IF(AND(Y374&lt;&gt;"",Z374&lt;&gt;"",AA374&lt;&gt;"",X374&lt;&gt;"",AP374&lt;&gt;""),IF(OR(X374="OZZ",X374="ZZ"),ROUND(0-SUMIF($D$12:$D373,$D374,AC$12:AC373),2),IF(AA374=0,0,ROUND(MIN(MIN(17300,TRUNC(0.75*(SUMIF($D$12:$D$2012,$D374,Y$12:Y$2012)+SUMIF($D$12:$D$2012,$D374,Z$12:Z$2012)),2)+SUMIF($D$12:$D374,$D374,AP$12:AP374))-SUMIF($D$12:$D373,$D374,AC$12:AC373)-SUMIF($D$12:$D$2012,$D374,AB$12:AB$2012),AP374),2))),"")</f>
        <v/>
      </c>
      <c r="AD374" s="250" t="str">
        <f>IF(X374&lt;&gt;"",1000 - SUMIF($D$12:$D373,$D374,AD$12:AD373),"")</f>
        <v/>
      </c>
      <c r="AE374" s="252"/>
      <c r="AF374" s="253"/>
      <c r="AG374" s="254"/>
      <c r="AH374" s="255" t="str">
        <f t="shared" si="124"/>
        <v/>
      </c>
      <c r="AI374" s="256"/>
      <c r="AJ374" s="253"/>
      <c r="AK374" s="254"/>
      <c r="AL374" s="255" t="str">
        <f t="shared" si="125"/>
        <v/>
      </c>
      <c r="AM374" s="256"/>
      <c r="AN374" s="253"/>
      <c r="AO374" s="254"/>
      <c r="AP374" s="255" t="str">
        <f t="shared" si="105"/>
        <v/>
      </c>
      <c r="AQ374" s="116"/>
      <c r="AR374" s="116"/>
      <c r="AS374" s="117"/>
      <c r="AT374" s="118"/>
      <c r="AU374" s="119" t="str">
        <f>IF(D374&lt;&gt; "", IF(COUNTIF($D$12:$D374,$D374)&gt;1,0,IF(SUM(N374,U374,AB374)&gt;0,IF(AND(X374="",OR(Q374&lt;&gt;"",J374&lt;&gt;"")),IF(Q374&lt;&gt;"",Q374,IF(J374&lt;&gt;"",J374,0)),IF(AND(Q374&lt;&gt;"",J374&lt;&gt;"",Q374=J374),Q374,X374)),0)),"")</f>
        <v/>
      </c>
      <c r="AV374" s="119" t="str">
        <f>IF(D374&lt;&gt;"",IF(COUNTIF($D$12:$D374,$D374)&gt;1,0,IF(SUM(O374,V374,AC374)&gt;0,IF(AND(X374="",OR(Q374&lt;&gt;"",J374&lt;&gt;"")),IF(Q374&lt;&gt;"",Q374,IF(J374&lt;&gt;"",J374,0)),IF(AND(Q374&lt;&gt;"",J374&lt;&gt;"",Q374=J374),Q374,X374)),0)),"")</f>
        <v/>
      </c>
      <c r="AW374" s="119" t="str">
        <f>IF(D374&lt;&gt;"",IF(COUNTIF($D$12:$D374,$D374)&gt;1,0,IF(SUM(P374,W374,AD374)&gt;0,IF(AND(X374="",OR(Q374&lt;&gt;"",J374&lt;&gt;"")),IF(Q374&lt;&gt;"",Q374,IF(J374&lt;&gt;"",J374,0)),IF(AND(Q374&lt;&gt;"",J374&lt;&gt;"",Q374=J374),Q374,X374)),0)),"")</f>
        <v/>
      </c>
      <c r="AX374" s="118" t="str">
        <f t="shared" si="106"/>
        <v/>
      </c>
      <c r="AY374" s="118" t="str">
        <f t="shared" si="107"/>
        <v/>
      </c>
      <c r="AZ374" s="118" t="str">
        <f t="shared" si="108"/>
        <v/>
      </c>
      <c r="BA374" s="118" t="str">
        <f t="shared" si="109"/>
        <v/>
      </c>
      <c r="BB374" s="118" t="str">
        <f t="shared" si="110"/>
        <v/>
      </c>
      <c r="BC374" s="118" t="str">
        <f t="shared" si="111"/>
        <v/>
      </c>
      <c r="BD374" s="118" t="str">
        <f t="shared" si="112"/>
        <v/>
      </c>
      <c r="BE374" s="118" t="str">
        <f t="shared" si="113"/>
        <v/>
      </c>
      <c r="BF374" s="118" t="str">
        <f t="shared" si="114"/>
        <v/>
      </c>
      <c r="BG374" s="120"/>
      <c r="BH374" s="120" t="str">
        <f t="shared" si="115"/>
        <v/>
      </c>
      <c r="BI374" s="120" t="str">
        <f t="shared" si="116"/>
        <v/>
      </c>
      <c r="BJ374" s="121"/>
      <c r="BK374" s="120" t="str">
        <f t="shared" si="117"/>
        <v/>
      </c>
      <c r="BL374" s="120" t="str">
        <f t="shared" si="118"/>
        <v/>
      </c>
      <c r="BM374" s="120" t="str">
        <f t="shared" si="119"/>
        <v/>
      </c>
      <c r="BN374" s="120" t="str">
        <f t="shared" si="120"/>
        <v/>
      </c>
      <c r="BO374" s="120" t="str">
        <f t="shared" si="121"/>
        <v/>
      </c>
      <c r="BP374" s="120" t="str">
        <f t="shared" si="122"/>
        <v/>
      </c>
      <c r="BQ374" s="98"/>
      <c r="BR374" s="98"/>
      <c r="BS374" s="98"/>
      <c r="BT374" s="98"/>
      <c r="BU374" s="98"/>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row>
    <row r="375" spans="1:97" s="4" customFormat="1" ht="18.75" customHeight="1" x14ac:dyDescent="0.2">
      <c r="A375" s="3">
        <f t="shared" si="123"/>
        <v>363</v>
      </c>
      <c r="B375" s="263"/>
      <c r="C375" s="263"/>
      <c r="D375" s="263"/>
      <c r="E375" s="259"/>
      <c r="F375" s="259"/>
      <c r="G375" s="43"/>
      <c r="H375" s="264"/>
      <c r="I375" s="261"/>
      <c r="J375" s="106"/>
      <c r="K375" s="247"/>
      <c r="L375" s="247"/>
      <c r="M375" s="247"/>
      <c r="N375" s="248" t="str">
        <f>IF(AND(K375&lt;&gt;"",L375&lt;&gt;"",J375&lt;&gt;""),ROUND(MIN(IF(OR(J375="OZZ",J375="ZZ"),5000,17300),TRUNC(0.75*(SUMIF($D$12:$D375,$D375,K$12:K375)+SUMIF($D$12:$D375,$D375,L$12:L375)),2)) - SUMIF($D$12:$D374,$D375,N$12:N374),2),"")</f>
        <v/>
      </c>
      <c r="O375" s="249" t="str">
        <f>IF(AND(K375&lt;&gt;"",L375&lt;&gt;"",M375&lt;&gt;"",J375&lt;&gt;"",AH375&lt;&gt;""),IF(OR(J375="OZZ",J375="ZZ"),ROUND(0-SUMIF($D$12:$D374,$D375,O$12:O374),2),IF(M375=0,0,ROUND(MIN(MIN(17300,TRUNC(0.75*(SUMIF($D$12:$D$2012,$D375,K$12:K$2012)+SUMIF($D$12:$D$2012,$D375,L$12:L$2012)),2)+SUMIF($D$12:$D375,$D375,AH$12:AH375))-SUMIF($D$12:$D374,$D375,O$12:O374)-SUMIF($D$12:$D$2012,$D375,N$12:N$2012),AH375),2))),"")</f>
        <v/>
      </c>
      <c r="P375" s="250" t="str">
        <f>IF(J375&lt;&gt;"",1000 - SUMIF($D$12:$D374,$D375,P$12:P374),"")</f>
        <v/>
      </c>
      <c r="Q375" s="106"/>
      <c r="R375" s="247"/>
      <c r="S375" s="247"/>
      <c r="T375" s="247"/>
      <c r="U375" s="248" t="str">
        <f>IF(AND(R375&lt;&gt;"",S375&lt;&gt;"",Q375&lt;&gt;""),ROUND(MIN(IF(OR(Q375="OZZ",Q375="ZZ"),5000,17300),TRUNC(0.75*(SUMIF($D$12:$D375,$D375,R$12:R375)+SUMIF($D$12:$D375,$D375,S$12:S375)),2)) - SUMIF($D$12:$D374,$D375,U$12:U374),2),"")</f>
        <v/>
      </c>
      <c r="V375" s="248" t="str">
        <f>IF(AND(R375&lt;&gt;"",S375&lt;&gt;"",T375&lt;&gt;"",Q375&lt;&gt;"",AL375&lt;&gt;""),IF(OR(Q375="OZZ",Q375="ZZ"),ROUND(0-SUMIF($D$12:$D374,$D375,V$12:V374),2),IF(T375=0,0,ROUND(MIN(MIN(17300,TRUNC(0.75*(SUMIF($D$12:$D$2012,$D375,R$12:R$2012)+SUMIF($D$12:$D$2012,$D375,S$12:S$2012)),2)+SUMIF($D$12:$D375,$D375,AL$12:AL375))-SUMIF($D$12:$D374,$D375,V$12:V374)-SUMIF($D$12:$D$2012,$D375,U$12:U$2012),AL375),2))),"")</f>
        <v/>
      </c>
      <c r="W375" s="250" t="str">
        <f>IF(Q375&lt;&gt;"",1000 - SUMIF($D$12:$D374,$D375,W$12:W374),"")</f>
        <v/>
      </c>
      <c r="X375" s="106"/>
      <c r="Y375" s="247"/>
      <c r="Z375" s="247"/>
      <c r="AA375" s="247"/>
      <c r="AB375" s="248" t="str">
        <f>IF(AND(Y375&lt;&gt;"",Z375&lt;&gt;"",X375&lt;&gt;""),ROUND(MIN(IF(OR(X375="OZZ",X375="ZZ"),5000,17300),TRUNC(0.75*(SUMIF($D$12:$D375,$D375,Y$12:Y375)+SUMIF($D$12:$D375,$D375,Z$12:Z375)),2)) - SUMIF($D$12:$D374,$D375,AB$12:AB374),2),"")</f>
        <v/>
      </c>
      <c r="AC375" s="251" t="str">
        <f>IF(AND(Y375&lt;&gt;"",Z375&lt;&gt;"",AA375&lt;&gt;"",X375&lt;&gt;"",AP375&lt;&gt;""),IF(OR(X375="OZZ",X375="ZZ"),ROUND(0-SUMIF($D$12:$D374,$D375,AC$12:AC374),2),IF(AA375=0,0,ROUND(MIN(MIN(17300,TRUNC(0.75*(SUMIF($D$12:$D$2012,$D375,Y$12:Y$2012)+SUMIF($D$12:$D$2012,$D375,Z$12:Z$2012)),2)+SUMIF($D$12:$D375,$D375,AP$12:AP375))-SUMIF($D$12:$D374,$D375,AC$12:AC374)-SUMIF($D$12:$D$2012,$D375,AB$12:AB$2012),AP375),2))),"")</f>
        <v/>
      </c>
      <c r="AD375" s="250" t="str">
        <f>IF(X375&lt;&gt;"",1000 - SUMIF($D$12:$D374,$D375,AD$12:AD374),"")</f>
        <v/>
      </c>
      <c r="AE375" s="252"/>
      <c r="AF375" s="253"/>
      <c r="AG375" s="254"/>
      <c r="AH375" s="255" t="str">
        <f t="shared" si="124"/>
        <v/>
      </c>
      <c r="AI375" s="256"/>
      <c r="AJ375" s="253"/>
      <c r="AK375" s="254"/>
      <c r="AL375" s="255" t="str">
        <f t="shared" si="125"/>
        <v/>
      </c>
      <c r="AM375" s="256"/>
      <c r="AN375" s="253"/>
      <c r="AO375" s="254"/>
      <c r="AP375" s="255" t="str">
        <f t="shared" si="105"/>
        <v/>
      </c>
      <c r="AQ375" s="116"/>
      <c r="AR375" s="116"/>
      <c r="AS375" s="117"/>
      <c r="AT375" s="118"/>
      <c r="AU375" s="119" t="str">
        <f>IF(D375&lt;&gt; "", IF(COUNTIF($D$12:$D375,$D375)&gt;1,0,IF(SUM(N375,U375,AB375)&gt;0,IF(AND(X375="",OR(Q375&lt;&gt;"",J375&lt;&gt;"")),IF(Q375&lt;&gt;"",Q375,IF(J375&lt;&gt;"",J375,0)),IF(AND(Q375&lt;&gt;"",J375&lt;&gt;"",Q375=J375),Q375,X375)),0)),"")</f>
        <v/>
      </c>
      <c r="AV375" s="119" t="str">
        <f>IF(D375&lt;&gt;"",IF(COUNTIF($D$12:$D375,$D375)&gt;1,0,IF(SUM(O375,V375,AC375)&gt;0,IF(AND(X375="",OR(Q375&lt;&gt;"",J375&lt;&gt;"")),IF(Q375&lt;&gt;"",Q375,IF(J375&lt;&gt;"",J375,0)),IF(AND(Q375&lt;&gt;"",J375&lt;&gt;"",Q375=J375),Q375,X375)),0)),"")</f>
        <v/>
      </c>
      <c r="AW375" s="119" t="str">
        <f>IF(D375&lt;&gt;"",IF(COUNTIF($D$12:$D375,$D375)&gt;1,0,IF(SUM(P375,W375,AD375)&gt;0,IF(AND(X375="",OR(Q375&lt;&gt;"",J375&lt;&gt;"")),IF(Q375&lt;&gt;"",Q375,IF(J375&lt;&gt;"",J375,0)),IF(AND(Q375&lt;&gt;"",J375&lt;&gt;"",Q375=J375),Q375,X375)),0)),"")</f>
        <v/>
      </c>
      <c r="AX375" s="118" t="str">
        <f t="shared" si="106"/>
        <v/>
      </c>
      <c r="AY375" s="118" t="str">
        <f t="shared" si="107"/>
        <v/>
      </c>
      <c r="AZ375" s="118" t="str">
        <f t="shared" si="108"/>
        <v/>
      </c>
      <c r="BA375" s="118" t="str">
        <f t="shared" si="109"/>
        <v/>
      </c>
      <c r="BB375" s="118" t="str">
        <f t="shared" si="110"/>
        <v/>
      </c>
      <c r="BC375" s="118" t="str">
        <f t="shared" si="111"/>
        <v/>
      </c>
      <c r="BD375" s="118" t="str">
        <f t="shared" si="112"/>
        <v/>
      </c>
      <c r="BE375" s="118" t="str">
        <f t="shared" si="113"/>
        <v/>
      </c>
      <c r="BF375" s="118" t="str">
        <f t="shared" si="114"/>
        <v/>
      </c>
      <c r="BG375" s="120"/>
      <c r="BH375" s="120" t="str">
        <f t="shared" si="115"/>
        <v/>
      </c>
      <c r="BI375" s="120" t="str">
        <f t="shared" si="116"/>
        <v/>
      </c>
      <c r="BJ375" s="121"/>
      <c r="BK375" s="120" t="str">
        <f t="shared" si="117"/>
        <v/>
      </c>
      <c r="BL375" s="120" t="str">
        <f t="shared" si="118"/>
        <v/>
      </c>
      <c r="BM375" s="120" t="str">
        <f t="shared" si="119"/>
        <v/>
      </c>
      <c r="BN375" s="120" t="str">
        <f t="shared" si="120"/>
        <v/>
      </c>
      <c r="BO375" s="120" t="str">
        <f t="shared" si="121"/>
        <v/>
      </c>
      <c r="BP375" s="120" t="str">
        <f t="shared" si="122"/>
        <v/>
      </c>
      <c r="BQ375" s="98"/>
      <c r="BR375" s="98"/>
      <c r="BS375" s="98"/>
      <c r="BT375" s="98"/>
      <c r="BU375" s="98"/>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row>
    <row r="376" spans="1:97" s="4" customFormat="1" ht="18.75" customHeight="1" x14ac:dyDescent="0.2">
      <c r="A376" s="3">
        <f t="shared" si="123"/>
        <v>364</v>
      </c>
      <c r="B376" s="263"/>
      <c r="C376" s="263"/>
      <c r="D376" s="263"/>
      <c r="E376" s="259"/>
      <c r="F376" s="259"/>
      <c r="G376" s="43"/>
      <c r="H376" s="264"/>
      <c r="I376" s="261"/>
      <c r="J376" s="106"/>
      <c r="K376" s="247"/>
      <c r="L376" s="247"/>
      <c r="M376" s="247"/>
      <c r="N376" s="248" t="str">
        <f>IF(AND(K376&lt;&gt;"",L376&lt;&gt;"",J376&lt;&gt;""),ROUND(MIN(IF(OR(J376="OZZ",J376="ZZ"),5000,17300),TRUNC(0.75*(SUMIF($D$12:$D376,$D376,K$12:K376)+SUMIF($D$12:$D376,$D376,L$12:L376)),2)) - SUMIF($D$12:$D375,$D376,N$12:N375),2),"")</f>
        <v/>
      </c>
      <c r="O376" s="249" t="str">
        <f>IF(AND(K376&lt;&gt;"",L376&lt;&gt;"",M376&lt;&gt;"",J376&lt;&gt;"",AH376&lt;&gt;""),IF(OR(J376="OZZ",J376="ZZ"),ROUND(0-SUMIF($D$12:$D375,$D376,O$12:O375),2),IF(M376=0,0,ROUND(MIN(MIN(17300,TRUNC(0.75*(SUMIF($D$12:$D$2012,$D376,K$12:K$2012)+SUMIF($D$12:$D$2012,$D376,L$12:L$2012)),2)+SUMIF($D$12:$D376,$D376,AH$12:AH376))-SUMIF($D$12:$D375,$D376,O$12:O375)-SUMIF($D$12:$D$2012,$D376,N$12:N$2012),AH376),2))),"")</f>
        <v/>
      </c>
      <c r="P376" s="250" t="str">
        <f>IF(J376&lt;&gt;"",1000 - SUMIF($D$12:$D375,$D376,P$12:P375),"")</f>
        <v/>
      </c>
      <c r="Q376" s="106"/>
      <c r="R376" s="247"/>
      <c r="S376" s="247"/>
      <c r="T376" s="247"/>
      <c r="U376" s="248" t="str">
        <f>IF(AND(R376&lt;&gt;"",S376&lt;&gt;"",Q376&lt;&gt;""),ROUND(MIN(IF(OR(Q376="OZZ",Q376="ZZ"),5000,17300),TRUNC(0.75*(SUMIF($D$12:$D376,$D376,R$12:R376)+SUMIF($D$12:$D376,$D376,S$12:S376)),2)) - SUMIF($D$12:$D375,$D376,U$12:U375),2),"")</f>
        <v/>
      </c>
      <c r="V376" s="248" t="str">
        <f>IF(AND(R376&lt;&gt;"",S376&lt;&gt;"",T376&lt;&gt;"",Q376&lt;&gt;"",AL376&lt;&gt;""),IF(OR(Q376="OZZ",Q376="ZZ"),ROUND(0-SUMIF($D$12:$D375,$D376,V$12:V375),2),IF(T376=0,0,ROUND(MIN(MIN(17300,TRUNC(0.75*(SUMIF($D$12:$D$2012,$D376,R$12:R$2012)+SUMIF($D$12:$D$2012,$D376,S$12:S$2012)),2)+SUMIF($D$12:$D376,$D376,AL$12:AL376))-SUMIF($D$12:$D375,$D376,V$12:V375)-SUMIF($D$12:$D$2012,$D376,U$12:U$2012),AL376),2))),"")</f>
        <v/>
      </c>
      <c r="W376" s="250" t="str">
        <f>IF(Q376&lt;&gt;"",1000 - SUMIF($D$12:$D375,$D376,W$12:W375),"")</f>
        <v/>
      </c>
      <c r="X376" s="106"/>
      <c r="Y376" s="247"/>
      <c r="Z376" s="247"/>
      <c r="AA376" s="247"/>
      <c r="AB376" s="248" t="str">
        <f>IF(AND(Y376&lt;&gt;"",Z376&lt;&gt;"",X376&lt;&gt;""),ROUND(MIN(IF(OR(X376="OZZ",X376="ZZ"),5000,17300),TRUNC(0.75*(SUMIF($D$12:$D376,$D376,Y$12:Y376)+SUMIF($D$12:$D376,$D376,Z$12:Z376)),2)) - SUMIF($D$12:$D375,$D376,AB$12:AB375),2),"")</f>
        <v/>
      </c>
      <c r="AC376" s="251" t="str">
        <f>IF(AND(Y376&lt;&gt;"",Z376&lt;&gt;"",AA376&lt;&gt;"",X376&lt;&gt;"",AP376&lt;&gt;""),IF(OR(X376="OZZ",X376="ZZ"),ROUND(0-SUMIF($D$12:$D375,$D376,AC$12:AC375),2),IF(AA376=0,0,ROUND(MIN(MIN(17300,TRUNC(0.75*(SUMIF($D$12:$D$2012,$D376,Y$12:Y$2012)+SUMIF($D$12:$D$2012,$D376,Z$12:Z$2012)),2)+SUMIF($D$12:$D376,$D376,AP$12:AP376))-SUMIF($D$12:$D375,$D376,AC$12:AC375)-SUMIF($D$12:$D$2012,$D376,AB$12:AB$2012),AP376),2))),"")</f>
        <v/>
      </c>
      <c r="AD376" s="250" t="str">
        <f>IF(X376&lt;&gt;"",1000 - SUMIF($D$12:$D375,$D376,AD$12:AD375),"")</f>
        <v/>
      </c>
      <c r="AE376" s="252"/>
      <c r="AF376" s="253"/>
      <c r="AG376" s="254"/>
      <c r="AH376" s="255" t="str">
        <f t="shared" si="124"/>
        <v/>
      </c>
      <c r="AI376" s="256"/>
      <c r="AJ376" s="253"/>
      <c r="AK376" s="254"/>
      <c r="AL376" s="255" t="str">
        <f t="shared" si="125"/>
        <v/>
      </c>
      <c r="AM376" s="256"/>
      <c r="AN376" s="253"/>
      <c r="AO376" s="254"/>
      <c r="AP376" s="255" t="str">
        <f t="shared" si="105"/>
        <v/>
      </c>
      <c r="AQ376" s="116"/>
      <c r="AR376" s="116"/>
      <c r="AS376" s="117"/>
      <c r="AT376" s="118"/>
      <c r="AU376" s="119" t="str">
        <f>IF(D376&lt;&gt; "", IF(COUNTIF($D$12:$D376,$D376)&gt;1,0,IF(SUM(N376,U376,AB376)&gt;0,IF(AND(X376="",OR(Q376&lt;&gt;"",J376&lt;&gt;"")),IF(Q376&lt;&gt;"",Q376,IF(J376&lt;&gt;"",J376,0)),IF(AND(Q376&lt;&gt;"",J376&lt;&gt;"",Q376=J376),Q376,X376)),0)),"")</f>
        <v/>
      </c>
      <c r="AV376" s="119" t="str">
        <f>IF(D376&lt;&gt;"",IF(COUNTIF($D$12:$D376,$D376)&gt;1,0,IF(SUM(O376,V376,AC376)&gt;0,IF(AND(X376="",OR(Q376&lt;&gt;"",J376&lt;&gt;"")),IF(Q376&lt;&gt;"",Q376,IF(J376&lt;&gt;"",J376,0)),IF(AND(Q376&lt;&gt;"",J376&lt;&gt;"",Q376=J376),Q376,X376)),0)),"")</f>
        <v/>
      </c>
      <c r="AW376" s="119" t="str">
        <f>IF(D376&lt;&gt;"",IF(COUNTIF($D$12:$D376,$D376)&gt;1,0,IF(SUM(P376,W376,AD376)&gt;0,IF(AND(X376="",OR(Q376&lt;&gt;"",J376&lt;&gt;"")),IF(Q376&lt;&gt;"",Q376,IF(J376&lt;&gt;"",J376,0)),IF(AND(Q376&lt;&gt;"",J376&lt;&gt;"",Q376=J376),Q376,X376)),0)),"")</f>
        <v/>
      </c>
      <c r="AX376" s="118" t="str">
        <f t="shared" si="106"/>
        <v/>
      </c>
      <c r="AY376" s="118" t="str">
        <f t="shared" si="107"/>
        <v/>
      </c>
      <c r="AZ376" s="118" t="str">
        <f t="shared" si="108"/>
        <v/>
      </c>
      <c r="BA376" s="118" t="str">
        <f t="shared" si="109"/>
        <v/>
      </c>
      <c r="BB376" s="118" t="str">
        <f t="shared" si="110"/>
        <v/>
      </c>
      <c r="BC376" s="118" t="str">
        <f t="shared" si="111"/>
        <v/>
      </c>
      <c r="BD376" s="118" t="str">
        <f t="shared" si="112"/>
        <v/>
      </c>
      <c r="BE376" s="118" t="str">
        <f t="shared" si="113"/>
        <v/>
      </c>
      <c r="BF376" s="118" t="str">
        <f t="shared" si="114"/>
        <v/>
      </c>
      <c r="BG376" s="120"/>
      <c r="BH376" s="120" t="str">
        <f t="shared" si="115"/>
        <v/>
      </c>
      <c r="BI376" s="120" t="str">
        <f t="shared" si="116"/>
        <v/>
      </c>
      <c r="BJ376" s="121"/>
      <c r="BK376" s="120" t="str">
        <f t="shared" si="117"/>
        <v/>
      </c>
      <c r="BL376" s="120" t="str">
        <f t="shared" si="118"/>
        <v/>
      </c>
      <c r="BM376" s="120" t="str">
        <f t="shared" si="119"/>
        <v/>
      </c>
      <c r="BN376" s="120" t="str">
        <f t="shared" si="120"/>
        <v/>
      </c>
      <c r="BO376" s="120" t="str">
        <f t="shared" si="121"/>
        <v/>
      </c>
      <c r="BP376" s="120" t="str">
        <f t="shared" si="122"/>
        <v/>
      </c>
      <c r="BQ376" s="98"/>
      <c r="BR376" s="98"/>
      <c r="BS376" s="98"/>
      <c r="BT376" s="98"/>
      <c r="BU376" s="98"/>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row>
    <row r="377" spans="1:97" s="4" customFormat="1" ht="18.75" customHeight="1" x14ac:dyDescent="0.2">
      <c r="A377" s="3">
        <f t="shared" si="123"/>
        <v>365</v>
      </c>
      <c r="B377" s="263"/>
      <c r="C377" s="263"/>
      <c r="D377" s="263"/>
      <c r="E377" s="259"/>
      <c r="F377" s="259"/>
      <c r="G377" s="43"/>
      <c r="H377" s="264"/>
      <c r="I377" s="261"/>
      <c r="J377" s="106"/>
      <c r="K377" s="247"/>
      <c r="L377" s="247"/>
      <c r="M377" s="247"/>
      <c r="N377" s="248" t="str">
        <f>IF(AND(K377&lt;&gt;"",L377&lt;&gt;"",J377&lt;&gt;""),ROUND(MIN(IF(OR(J377="OZZ",J377="ZZ"),5000,17300),TRUNC(0.75*(SUMIF($D$12:$D377,$D377,K$12:K377)+SUMIF($D$12:$D377,$D377,L$12:L377)),2)) - SUMIF($D$12:$D376,$D377,N$12:N376),2),"")</f>
        <v/>
      </c>
      <c r="O377" s="249" t="str">
        <f>IF(AND(K377&lt;&gt;"",L377&lt;&gt;"",M377&lt;&gt;"",J377&lt;&gt;"",AH377&lt;&gt;""),IF(OR(J377="OZZ",J377="ZZ"),ROUND(0-SUMIF($D$12:$D376,$D377,O$12:O376),2),IF(M377=0,0,ROUND(MIN(MIN(17300,TRUNC(0.75*(SUMIF($D$12:$D$2012,$D377,K$12:K$2012)+SUMIF($D$12:$D$2012,$D377,L$12:L$2012)),2)+SUMIF($D$12:$D377,$D377,AH$12:AH377))-SUMIF($D$12:$D376,$D377,O$12:O376)-SUMIF($D$12:$D$2012,$D377,N$12:N$2012),AH377),2))),"")</f>
        <v/>
      </c>
      <c r="P377" s="250" t="str">
        <f>IF(J377&lt;&gt;"",1000 - SUMIF($D$12:$D376,$D377,P$12:P376),"")</f>
        <v/>
      </c>
      <c r="Q377" s="106"/>
      <c r="R377" s="247"/>
      <c r="S377" s="247"/>
      <c r="T377" s="247"/>
      <c r="U377" s="248" t="str">
        <f>IF(AND(R377&lt;&gt;"",S377&lt;&gt;"",Q377&lt;&gt;""),ROUND(MIN(IF(OR(Q377="OZZ",Q377="ZZ"),5000,17300),TRUNC(0.75*(SUMIF($D$12:$D377,$D377,R$12:R377)+SUMIF($D$12:$D377,$D377,S$12:S377)),2)) - SUMIF($D$12:$D376,$D377,U$12:U376),2),"")</f>
        <v/>
      </c>
      <c r="V377" s="248" t="str">
        <f>IF(AND(R377&lt;&gt;"",S377&lt;&gt;"",T377&lt;&gt;"",Q377&lt;&gt;"",AL377&lt;&gt;""),IF(OR(Q377="OZZ",Q377="ZZ"),ROUND(0-SUMIF($D$12:$D376,$D377,V$12:V376),2),IF(T377=0,0,ROUND(MIN(MIN(17300,TRUNC(0.75*(SUMIF($D$12:$D$2012,$D377,R$12:R$2012)+SUMIF($D$12:$D$2012,$D377,S$12:S$2012)),2)+SUMIF($D$12:$D377,$D377,AL$12:AL377))-SUMIF($D$12:$D376,$D377,V$12:V376)-SUMIF($D$12:$D$2012,$D377,U$12:U$2012),AL377),2))),"")</f>
        <v/>
      </c>
      <c r="W377" s="250" t="str">
        <f>IF(Q377&lt;&gt;"",1000 - SUMIF($D$12:$D376,$D377,W$12:W376),"")</f>
        <v/>
      </c>
      <c r="X377" s="106"/>
      <c r="Y377" s="247"/>
      <c r="Z377" s="247"/>
      <c r="AA377" s="247"/>
      <c r="AB377" s="248" t="str">
        <f>IF(AND(Y377&lt;&gt;"",Z377&lt;&gt;"",X377&lt;&gt;""),ROUND(MIN(IF(OR(X377="OZZ",X377="ZZ"),5000,17300),TRUNC(0.75*(SUMIF($D$12:$D377,$D377,Y$12:Y377)+SUMIF($D$12:$D377,$D377,Z$12:Z377)),2)) - SUMIF($D$12:$D376,$D377,AB$12:AB376),2),"")</f>
        <v/>
      </c>
      <c r="AC377" s="251" t="str">
        <f>IF(AND(Y377&lt;&gt;"",Z377&lt;&gt;"",AA377&lt;&gt;"",X377&lt;&gt;"",AP377&lt;&gt;""),IF(OR(X377="OZZ",X377="ZZ"),ROUND(0-SUMIF($D$12:$D376,$D377,AC$12:AC376),2),IF(AA377=0,0,ROUND(MIN(MIN(17300,TRUNC(0.75*(SUMIF($D$12:$D$2012,$D377,Y$12:Y$2012)+SUMIF($D$12:$D$2012,$D377,Z$12:Z$2012)),2)+SUMIF($D$12:$D377,$D377,AP$12:AP377))-SUMIF($D$12:$D376,$D377,AC$12:AC376)-SUMIF($D$12:$D$2012,$D377,AB$12:AB$2012),AP377),2))),"")</f>
        <v/>
      </c>
      <c r="AD377" s="250" t="str">
        <f>IF(X377&lt;&gt;"",1000 - SUMIF($D$12:$D376,$D377,AD$12:AD376),"")</f>
        <v/>
      </c>
      <c r="AE377" s="252"/>
      <c r="AF377" s="253"/>
      <c r="AG377" s="254"/>
      <c r="AH377" s="255" t="str">
        <f t="shared" si="124"/>
        <v/>
      </c>
      <c r="AI377" s="256"/>
      <c r="AJ377" s="253"/>
      <c r="AK377" s="254"/>
      <c r="AL377" s="255" t="str">
        <f t="shared" si="125"/>
        <v/>
      </c>
      <c r="AM377" s="256"/>
      <c r="AN377" s="253"/>
      <c r="AO377" s="254"/>
      <c r="AP377" s="255" t="str">
        <f t="shared" si="105"/>
        <v/>
      </c>
      <c r="AQ377" s="116"/>
      <c r="AR377" s="116"/>
      <c r="AS377" s="117"/>
      <c r="AT377" s="118"/>
      <c r="AU377" s="119" t="str">
        <f>IF(D377&lt;&gt; "", IF(COUNTIF($D$12:$D377,$D377)&gt;1,0,IF(SUM(N377,U377,AB377)&gt;0,IF(AND(X377="",OR(Q377&lt;&gt;"",J377&lt;&gt;"")),IF(Q377&lt;&gt;"",Q377,IF(J377&lt;&gt;"",J377,0)),IF(AND(Q377&lt;&gt;"",J377&lt;&gt;"",Q377=J377),Q377,X377)),0)),"")</f>
        <v/>
      </c>
      <c r="AV377" s="119" t="str">
        <f>IF(D377&lt;&gt;"",IF(COUNTIF($D$12:$D377,$D377)&gt;1,0,IF(SUM(O377,V377,AC377)&gt;0,IF(AND(X377="",OR(Q377&lt;&gt;"",J377&lt;&gt;"")),IF(Q377&lt;&gt;"",Q377,IF(J377&lt;&gt;"",J377,0)),IF(AND(Q377&lt;&gt;"",J377&lt;&gt;"",Q377=J377),Q377,X377)),0)),"")</f>
        <v/>
      </c>
      <c r="AW377" s="119" t="str">
        <f>IF(D377&lt;&gt;"",IF(COUNTIF($D$12:$D377,$D377)&gt;1,0,IF(SUM(P377,W377,AD377)&gt;0,IF(AND(X377="",OR(Q377&lt;&gt;"",J377&lt;&gt;"")),IF(Q377&lt;&gt;"",Q377,IF(J377&lt;&gt;"",J377,0)),IF(AND(Q377&lt;&gt;"",J377&lt;&gt;"",Q377=J377),Q377,X377)),0)),"")</f>
        <v/>
      </c>
      <c r="AX377" s="118" t="str">
        <f t="shared" si="106"/>
        <v/>
      </c>
      <c r="AY377" s="118" t="str">
        <f t="shared" si="107"/>
        <v/>
      </c>
      <c r="AZ377" s="118" t="str">
        <f t="shared" si="108"/>
        <v/>
      </c>
      <c r="BA377" s="118" t="str">
        <f t="shared" si="109"/>
        <v/>
      </c>
      <c r="BB377" s="118" t="str">
        <f t="shared" si="110"/>
        <v/>
      </c>
      <c r="BC377" s="118" t="str">
        <f t="shared" si="111"/>
        <v/>
      </c>
      <c r="BD377" s="118" t="str">
        <f t="shared" si="112"/>
        <v/>
      </c>
      <c r="BE377" s="118" t="str">
        <f t="shared" si="113"/>
        <v/>
      </c>
      <c r="BF377" s="118" t="str">
        <f t="shared" si="114"/>
        <v/>
      </c>
      <c r="BG377" s="120"/>
      <c r="BH377" s="120" t="str">
        <f t="shared" si="115"/>
        <v/>
      </c>
      <c r="BI377" s="120" t="str">
        <f t="shared" si="116"/>
        <v/>
      </c>
      <c r="BJ377" s="121"/>
      <c r="BK377" s="120" t="str">
        <f t="shared" si="117"/>
        <v/>
      </c>
      <c r="BL377" s="120" t="str">
        <f t="shared" si="118"/>
        <v/>
      </c>
      <c r="BM377" s="120" t="str">
        <f t="shared" si="119"/>
        <v/>
      </c>
      <c r="BN377" s="120" t="str">
        <f t="shared" si="120"/>
        <v/>
      </c>
      <c r="BO377" s="120" t="str">
        <f t="shared" si="121"/>
        <v/>
      </c>
      <c r="BP377" s="120" t="str">
        <f t="shared" si="122"/>
        <v/>
      </c>
      <c r="BQ377" s="98"/>
      <c r="BR377" s="98"/>
      <c r="BS377" s="98"/>
      <c r="BT377" s="98"/>
      <c r="BU377" s="98"/>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row>
    <row r="378" spans="1:97" s="4" customFormat="1" ht="18.75" customHeight="1" x14ac:dyDescent="0.2">
      <c r="A378" s="3">
        <f t="shared" si="123"/>
        <v>366</v>
      </c>
      <c r="B378" s="263"/>
      <c r="C378" s="263"/>
      <c r="D378" s="263"/>
      <c r="E378" s="259"/>
      <c r="F378" s="259"/>
      <c r="G378" s="43"/>
      <c r="H378" s="264"/>
      <c r="I378" s="261"/>
      <c r="J378" s="106"/>
      <c r="K378" s="247"/>
      <c r="L378" s="247"/>
      <c r="M378" s="247"/>
      <c r="N378" s="248" t="str">
        <f>IF(AND(K378&lt;&gt;"",L378&lt;&gt;"",J378&lt;&gt;""),ROUND(MIN(IF(OR(J378="OZZ",J378="ZZ"),5000,17300),TRUNC(0.75*(SUMIF($D$12:$D378,$D378,K$12:K378)+SUMIF($D$12:$D378,$D378,L$12:L378)),2)) - SUMIF($D$12:$D377,$D378,N$12:N377),2),"")</f>
        <v/>
      </c>
      <c r="O378" s="249" t="str">
        <f>IF(AND(K378&lt;&gt;"",L378&lt;&gt;"",M378&lt;&gt;"",J378&lt;&gt;"",AH378&lt;&gt;""),IF(OR(J378="OZZ",J378="ZZ"),ROUND(0-SUMIF($D$12:$D377,$D378,O$12:O377),2),IF(M378=0,0,ROUND(MIN(MIN(17300,TRUNC(0.75*(SUMIF($D$12:$D$2012,$D378,K$12:K$2012)+SUMIF($D$12:$D$2012,$D378,L$12:L$2012)),2)+SUMIF($D$12:$D378,$D378,AH$12:AH378))-SUMIF($D$12:$D377,$D378,O$12:O377)-SUMIF($D$12:$D$2012,$D378,N$12:N$2012),AH378),2))),"")</f>
        <v/>
      </c>
      <c r="P378" s="250" t="str">
        <f>IF(J378&lt;&gt;"",1000 - SUMIF($D$12:$D377,$D378,P$12:P377),"")</f>
        <v/>
      </c>
      <c r="Q378" s="106"/>
      <c r="R378" s="247"/>
      <c r="S378" s="247"/>
      <c r="T378" s="247"/>
      <c r="U378" s="248" t="str">
        <f>IF(AND(R378&lt;&gt;"",S378&lt;&gt;"",Q378&lt;&gt;""),ROUND(MIN(IF(OR(Q378="OZZ",Q378="ZZ"),5000,17300),TRUNC(0.75*(SUMIF($D$12:$D378,$D378,R$12:R378)+SUMIF($D$12:$D378,$D378,S$12:S378)),2)) - SUMIF($D$12:$D377,$D378,U$12:U377),2),"")</f>
        <v/>
      </c>
      <c r="V378" s="248" t="str">
        <f>IF(AND(R378&lt;&gt;"",S378&lt;&gt;"",T378&lt;&gt;"",Q378&lt;&gt;"",AL378&lt;&gt;""),IF(OR(Q378="OZZ",Q378="ZZ"),ROUND(0-SUMIF($D$12:$D377,$D378,V$12:V377),2),IF(T378=0,0,ROUND(MIN(MIN(17300,TRUNC(0.75*(SUMIF($D$12:$D$2012,$D378,R$12:R$2012)+SUMIF($D$12:$D$2012,$D378,S$12:S$2012)),2)+SUMIF($D$12:$D378,$D378,AL$12:AL378))-SUMIF($D$12:$D377,$D378,V$12:V377)-SUMIF($D$12:$D$2012,$D378,U$12:U$2012),AL378),2))),"")</f>
        <v/>
      </c>
      <c r="W378" s="250" t="str">
        <f>IF(Q378&lt;&gt;"",1000 - SUMIF($D$12:$D377,$D378,W$12:W377),"")</f>
        <v/>
      </c>
      <c r="X378" s="106"/>
      <c r="Y378" s="247"/>
      <c r="Z378" s="247"/>
      <c r="AA378" s="247"/>
      <c r="AB378" s="248" t="str">
        <f>IF(AND(Y378&lt;&gt;"",Z378&lt;&gt;"",X378&lt;&gt;""),ROUND(MIN(IF(OR(X378="OZZ",X378="ZZ"),5000,17300),TRUNC(0.75*(SUMIF($D$12:$D378,$D378,Y$12:Y378)+SUMIF($D$12:$D378,$D378,Z$12:Z378)),2)) - SUMIF($D$12:$D377,$D378,AB$12:AB377),2),"")</f>
        <v/>
      </c>
      <c r="AC378" s="251" t="str">
        <f>IF(AND(Y378&lt;&gt;"",Z378&lt;&gt;"",AA378&lt;&gt;"",X378&lt;&gt;"",AP378&lt;&gt;""),IF(OR(X378="OZZ",X378="ZZ"),ROUND(0-SUMIF($D$12:$D377,$D378,AC$12:AC377),2),IF(AA378=0,0,ROUND(MIN(MIN(17300,TRUNC(0.75*(SUMIF($D$12:$D$2012,$D378,Y$12:Y$2012)+SUMIF($D$12:$D$2012,$D378,Z$12:Z$2012)),2)+SUMIF($D$12:$D378,$D378,AP$12:AP378))-SUMIF($D$12:$D377,$D378,AC$12:AC377)-SUMIF($D$12:$D$2012,$D378,AB$12:AB$2012),AP378),2))),"")</f>
        <v/>
      </c>
      <c r="AD378" s="250" t="str">
        <f>IF(X378&lt;&gt;"",1000 - SUMIF($D$12:$D377,$D378,AD$12:AD377),"")</f>
        <v/>
      </c>
      <c r="AE378" s="252"/>
      <c r="AF378" s="253"/>
      <c r="AG378" s="254"/>
      <c r="AH378" s="255" t="str">
        <f t="shared" si="124"/>
        <v/>
      </c>
      <c r="AI378" s="256"/>
      <c r="AJ378" s="253"/>
      <c r="AK378" s="254"/>
      <c r="AL378" s="255" t="str">
        <f t="shared" si="125"/>
        <v/>
      </c>
      <c r="AM378" s="256"/>
      <c r="AN378" s="253"/>
      <c r="AO378" s="254"/>
      <c r="AP378" s="255" t="str">
        <f t="shared" si="105"/>
        <v/>
      </c>
      <c r="AQ378" s="116"/>
      <c r="AR378" s="116"/>
      <c r="AS378" s="117"/>
      <c r="AT378" s="118"/>
      <c r="AU378" s="119" t="str">
        <f>IF(D378&lt;&gt; "", IF(COUNTIF($D$12:$D378,$D378)&gt;1,0,IF(SUM(N378,U378,AB378)&gt;0,IF(AND(X378="",OR(Q378&lt;&gt;"",J378&lt;&gt;"")),IF(Q378&lt;&gt;"",Q378,IF(J378&lt;&gt;"",J378,0)),IF(AND(Q378&lt;&gt;"",J378&lt;&gt;"",Q378=J378),Q378,X378)),0)),"")</f>
        <v/>
      </c>
      <c r="AV378" s="119" t="str">
        <f>IF(D378&lt;&gt;"",IF(COUNTIF($D$12:$D378,$D378)&gt;1,0,IF(SUM(O378,V378,AC378)&gt;0,IF(AND(X378="",OR(Q378&lt;&gt;"",J378&lt;&gt;"")),IF(Q378&lt;&gt;"",Q378,IF(J378&lt;&gt;"",J378,0)),IF(AND(Q378&lt;&gt;"",J378&lt;&gt;"",Q378=J378),Q378,X378)),0)),"")</f>
        <v/>
      </c>
      <c r="AW378" s="119" t="str">
        <f>IF(D378&lt;&gt;"",IF(COUNTIF($D$12:$D378,$D378)&gt;1,0,IF(SUM(P378,W378,AD378)&gt;0,IF(AND(X378="",OR(Q378&lt;&gt;"",J378&lt;&gt;"")),IF(Q378&lt;&gt;"",Q378,IF(J378&lt;&gt;"",J378,0)),IF(AND(Q378&lt;&gt;"",J378&lt;&gt;"",Q378=J378),Q378,X378)),0)),"")</f>
        <v/>
      </c>
      <c r="AX378" s="118" t="str">
        <f t="shared" si="106"/>
        <v/>
      </c>
      <c r="AY378" s="118" t="str">
        <f t="shared" si="107"/>
        <v/>
      </c>
      <c r="AZ378" s="118" t="str">
        <f t="shared" si="108"/>
        <v/>
      </c>
      <c r="BA378" s="118" t="str">
        <f t="shared" si="109"/>
        <v/>
      </c>
      <c r="BB378" s="118" t="str">
        <f t="shared" si="110"/>
        <v/>
      </c>
      <c r="BC378" s="118" t="str">
        <f t="shared" si="111"/>
        <v/>
      </c>
      <c r="BD378" s="118" t="str">
        <f t="shared" si="112"/>
        <v/>
      </c>
      <c r="BE378" s="118" t="str">
        <f t="shared" si="113"/>
        <v/>
      </c>
      <c r="BF378" s="118" t="str">
        <f t="shared" si="114"/>
        <v/>
      </c>
      <c r="BG378" s="120"/>
      <c r="BH378" s="120" t="str">
        <f t="shared" si="115"/>
        <v/>
      </c>
      <c r="BI378" s="120" t="str">
        <f t="shared" si="116"/>
        <v/>
      </c>
      <c r="BJ378" s="121"/>
      <c r="BK378" s="120" t="str">
        <f t="shared" si="117"/>
        <v/>
      </c>
      <c r="BL378" s="120" t="str">
        <f t="shared" si="118"/>
        <v/>
      </c>
      <c r="BM378" s="120" t="str">
        <f t="shared" si="119"/>
        <v/>
      </c>
      <c r="BN378" s="120" t="str">
        <f t="shared" si="120"/>
        <v/>
      </c>
      <c r="BO378" s="120" t="str">
        <f t="shared" si="121"/>
        <v/>
      </c>
      <c r="BP378" s="120" t="str">
        <f t="shared" si="122"/>
        <v/>
      </c>
      <c r="BQ378" s="98"/>
      <c r="BR378" s="98"/>
      <c r="BS378" s="98"/>
      <c r="BT378" s="98"/>
      <c r="BU378" s="98"/>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row>
    <row r="379" spans="1:97" s="4" customFormat="1" ht="18.75" customHeight="1" x14ac:dyDescent="0.2">
      <c r="A379" s="3">
        <f t="shared" si="123"/>
        <v>367</v>
      </c>
      <c r="B379" s="263"/>
      <c r="C379" s="263"/>
      <c r="D379" s="263"/>
      <c r="E379" s="259"/>
      <c r="F379" s="259"/>
      <c r="G379" s="43"/>
      <c r="H379" s="264"/>
      <c r="I379" s="261"/>
      <c r="J379" s="106"/>
      <c r="K379" s="247"/>
      <c r="L379" s="247"/>
      <c r="M379" s="247"/>
      <c r="N379" s="248" t="str">
        <f>IF(AND(K379&lt;&gt;"",L379&lt;&gt;"",J379&lt;&gt;""),ROUND(MIN(IF(OR(J379="OZZ",J379="ZZ"),5000,17300),TRUNC(0.75*(SUMIF($D$12:$D379,$D379,K$12:K379)+SUMIF($D$12:$D379,$D379,L$12:L379)),2)) - SUMIF($D$12:$D378,$D379,N$12:N378),2),"")</f>
        <v/>
      </c>
      <c r="O379" s="249" t="str">
        <f>IF(AND(K379&lt;&gt;"",L379&lt;&gt;"",M379&lt;&gt;"",J379&lt;&gt;"",AH379&lt;&gt;""),IF(OR(J379="OZZ",J379="ZZ"),ROUND(0-SUMIF($D$12:$D378,$D379,O$12:O378),2),IF(M379=0,0,ROUND(MIN(MIN(17300,TRUNC(0.75*(SUMIF($D$12:$D$2012,$D379,K$12:K$2012)+SUMIF($D$12:$D$2012,$D379,L$12:L$2012)),2)+SUMIF($D$12:$D379,$D379,AH$12:AH379))-SUMIF($D$12:$D378,$D379,O$12:O378)-SUMIF($D$12:$D$2012,$D379,N$12:N$2012),AH379),2))),"")</f>
        <v/>
      </c>
      <c r="P379" s="250" t="str">
        <f>IF(J379&lt;&gt;"",1000 - SUMIF($D$12:$D378,$D379,P$12:P378),"")</f>
        <v/>
      </c>
      <c r="Q379" s="106"/>
      <c r="R379" s="247"/>
      <c r="S379" s="247"/>
      <c r="T379" s="247"/>
      <c r="U379" s="248" t="str">
        <f>IF(AND(R379&lt;&gt;"",S379&lt;&gt;"",Q379&lt;&gt;""),ROUND(MIN(IF(OR(Q379="OZZ",Q379="ZZ"),5000,17300),TRUNC(0.75*(SUMIF($D$12:$D379,$D379,R$12:R379)+SUMIF($D$12:$D379,$D379,S$12:S379)),2)) - SUMIF($D$12:$D378,$D379,U$12:U378),2),"")</f>
        <v/>
      </c>
      <c r="V379" s="248" t="str">
        <f>IF(AND(R379&lt;&gt;"",S379&lt;&gt;"",T379&lt;&gt;"",Q379&lt;&gt;"",AL379&lt;&gt;""),IF(OR(Q379="OZZ",Q379="ZZ"),ROUND(0-SUMIF($D$12:$D378,$D379,V$12:V378),2),IF(T379=0,0,ROUND(MIN(MIN(17300,TRUNC(0.75*(SUMIF($D$12:$D$2012,$D379,R$12:R$2012)+SUMIF($D$12:$D$2012,$D379,S$12:S$2012)),2)+SUMIF($D$12:$D379,$D379,AL$12:AL379))-SUMIF($D$12:$D378,$D379,V$12:V378)-SUMIF($D$12:$D$2012,$D379,U$12:U$2012),AL379),2))),"")</f>
        <v/>
      </c>
      <c r="W379" s="250" t="str">
        <f>IF(Q379&lt;&gt;"",1000 - SUMIF($D$12:$D378,$D379,W$12:W378),"")</f>
        <v/>
      </c>
      <c r="X379" s="106"/>
      <c r="Y379" s="247"/>
      <c r="Z379" s="247"/>
      <c r="AA379" s="247"/>
      <c r="AB379" s="248" t="str">
        <f>IF(AND(Y379&lt;&gt;"",Z379&lt;&gt;"",X379&lt;&gt;""),ROUND(MIN(IF(OR(X379="OZZ",X379="ZZ"),5000,17300),TRUNC(0.75*(SUMIF($D$12:$D379,$D379,Y$12:Y379)+SUMIF($D$12:$D379,$D379,Z$12:Z379)),2)) - SUMIF($D$12:$D378,$D379,AB$12:AB378),2),"")</f>
        <v/>
      </c>
      <c r="AC379" s="251" t="str">
        <f>IF(AND(Y379&lt;&gt;"",Z379&lt;&gt;"",AA379&lt;&gt;"",X379&lt;&gt;"",AP379&lt;&gt;""),IF(OR(X379="OZZ",X379="ZZ"),ROUND(0-SUMIF($D$12:$D378,$D379,AC$12:AC378),2),IF(AA379=0,0,ROUND(MIN(MIN(17300,TRUNC(0.75*(SUMIF($D$12:$D$2012,$D379,Y$12:Y$2012)+SUMIF($D$12:$D$2012,$D379,Z$12:Z$2012)),2)+SUMIF($D$12:$D379,$D379,AP$12:AP379))-SUMIF($D$12:$D378,$D379,AC$12:AC378)-SUMIF($D$12:$D$2012,$D379,AB$12:AB$2012),AP379),2))),"")</f>
        <v/>
      </c>
      <c r="AD379" s="250" t="str">
        <f>IF(X379&lt;&gt;"",1000 - SUMIF($D$12:$D378,$D379,AD$12:AD378),"")</f>
        <v/>
      </c>
      <c r="AE379" s="252"/>
      <c r="AF379" s="253"/>
      <c r="AG379" s="254"/>
      <c r="AH379" s="255" t="str">
        <f t="shared" si="124"/>
        <v/>
      </c>
      <c r="AI379" s="256"/>
      <c r="AJ379" s="253"/>
      <c r="AK379" s="254"/>
      <c r="AL379" s="255" t="str">
        <f t="shared" si="125"/>
        <v/>
      </c>
      <c r="AM379" s="256"/>
      <c r="AN379" s="253"/>
      <c r="AO379" s="254"/>
      <c r="AP379" s="255" t="str">
        <f t="shared" si="105"/>
        <v/>
      </c>
      <c r="AQ379" s="116"/>
      <c r="AR379" s="116"/>
      <c r="AS379" s="117"/>
      <c r="AT379" s="118"/>
      <c r="AU379" s="119" t="str">
        <f>IF(D379&lt;&gt; "", IF(COUNTIF($D$12:$D379,$D379)&gt;1,0,IF(SUM(N379,U379,AB379)&gt;0,IF(AND(X379="",OR(Q379&lt;&gt;"",J379&lt;&gt;"")),IF(Q379&lt;&gt;"",Q379,IF(J379&lt;&gt;"",J379,0)),IF(AND(Q379&lt;&gt;"",J379&lt;&gt;"",Q379=J379),Q379,X379)),0)),"")</f>
        <v/>
      </c>
      <c r="AV379" s="119" t="str">
        <f>IF(D379&lt;&gt;"",IF(COUNTIF($D$12:$D379,$D379)&gt;1,0,IF(SUM(O379,V379,AC379)&gt;0,IF(AND(X379="",OR(Q379&lt;&gt;"",J379&lt;&gt;"")),IF(Q379&lt;&gt;"",Q379,IF(J379&lt;&gt;"",J379,0)),IF(AND(Q379&lt;&gt;"",J379&lt;&gt;"",Q379=J379),Q379,X379)),0)),"")</f>
        <v/>
      </c>
      <c r="AW379" s="119" t="str">
        <f>IF(D379&lt;&gt;"",IF(COUNTIF($D$12:$D379,$D379)&gt;1,0,IF(SUM(P379,W379,AD379)&gt;0,IF(AND(X379="",OR(Q379&lt;&gt;"",J379&lt;&gt;"")),IF(Q379&lt;&gt;"",Q379,IF(J379&lt;&gt;"",J379,0)),IF(AND(Q379&lt;&gt;"",J379&lt;&gt;"",Q379=J379),Q379,X379)),0)),"")</f>
        <v/>
      </c>
      <c r="AX379" s="118" t="str">
        <f t="shared" si="106"/>
        <v/>
      </c>
      <c r="AY379" s="118" t="str">
        <f t="shared" si="107"/>
        <v/>
      </c>
      <c r="AZ379" s="118" t="str">
        <f t="shared" si="108"/>
        <v/>
      </c>
      <c r="BA379" s="118" t="str">
        <f t="shared" si="109"/>
        <v/>
      </c>
      <c r="BB379" s="118" t="str">
        <f t="shared" si="110"/>
        <v/>
      </c>
      <c r="BC379" s="118" t="str">
        <f t="shared" si="111"/>
        <v/>
      </c>
      <c r="BD379" s="118" t="str">
        <f t="shared" si="112"/>
        <v/>
      </c>
      <c r="BE379" s="118" t="str">
        <f t="shared" si="113"/>
        <v/>
      </c>
      <c r="BF379" s="118" t="str">
        <f t="shared" si="114"/>
        <v/>
      </c>
      <c r="BG379" s="120"/>
      <c r="BH379" s="120" t="str">
        <f t="shared" si="115"/>
        <v/>
      </c>
      <c r="BI379" s="120" t="str">
        <f t="shared" si="116"/>
        <v/>
      </c>
      <c r="BJ379" s="121"/>
      <c r="BK379" s="120" t="str">
        <f t="shared" si="117"/>
        <v/>
      </c>
      <c r="BL379" s="120" t="str">
        <f t="shared" si="118"/>
        <v/>
      </c>
      <c r="BM379" s="120" t="str">
        <f t="shared" si="119"/>
        <v/>
      </c>
      <c r="BN379" s="120" t="str">
        <f t="shared" si="120"/>
        <v/>
      </c>
      <c r="BO379" s="120" t="str">
        <f t="shared" si="121"/>
        <v/>
      </c>
      <c r="BP379" s="120" t="str">
        <f t="shared" si="122"/>
        <v/>
      </c>
      <c r="BQ379" s="98"/>
      <c r="BR379" s="98"/>
      <c r="BS379" s="98"/>
      <c r="BT379" s="98"/>
      <c r="BU379" s="98"/>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row>
    <row r="380" spans="1:97" s="4" customFormat="1" ht="18.75" customHeight="1" x14ac:dyDescent="0.2">
      <c r="A380" s="3">
        <f t="shared" si="123"/>
        <v>368</v>
      </c>
      <c r="B380" s="263"/>
      <c r="C380" s="263"/>
      <c r="D380" s="263"/>
      <c r="E380" s="259"/>
      <c r="F380" s="259"/>
      <c r="G380" s="43"/>
      <c r="H380" s="264"/>
      <c r="I380" s="261"/>
      <c r="J380" s="106"/>
      <c r="K380" s="247"/>
      <c r="L380" s="247"/>
      <c r="M380" s="247"/>
      <c r="N380" s="248" t="str">
        <f>IF(AND(K380&lt;&gt;"",L380&lt;&gt;"",J380&lt;&gt;""),ROUND(MIN(IF(OR(J380="OZZ",J380="ZZ"),5000,17300),TRUNC(0.75*(SUMIF($D$12:$D380,$D380,K$12:K380)+SUMIF($D$12:$D380,$D380,L$12:L380)),2)) - SUMIF($D$12:$D379,$D380,N$12:N379),2),"")</f>
        <v/>
      </c>
      <c r="O380" s="249" t="str">
        <f>IF(AND(K380&lt;&gt;"",L380&lt;&gt;"",M380&lt;&gt;"",J380&lt;&gt;"",AH380&lt;&gt;""),IF(OR(J380="OZZ",J380="ZZ"),ROUND(0-SUMIF($D$12:$D379,$D380,O$12:O379),2),IF(M380=0,0,ROUND(MIN(MIN(17300,TRUNC(0.75*(SUMIF($D$12:$D$2012,$D380,K$12:K$2012)+SUMIF($D$12:$D$2012,$D380,L$12:L$2012)),2)+SUMIF($D$12:$D380,$D380,AH$12:AH380))-SUMIF($D$12:$D379,$D380,O$12:O379)-SUMIF($D$12:$D$2012,$D380,N$12:N$2012),AH380),2))),"")</f>
        <v/>
      </c>
      <c r="P380" s="250" t="str">
        <f>IF(J380&lt;&gt;"",1000 - SUMIF($D$12:$D379,$D380,P$12:P379),"")</f>
        <v/>
      </c>
      <c r="Q380" s="106"/>
      <c r="R380" s="247"/>
      <c r="S380" s="247"/>
      <c r="T380" s="247"/>
      <c r="U380" s="248" t="str">
        <f>IF(AND(R380&lt;&gt;"",S380&lt;&gt;"",Q380&lt;&gt;""),ROUND(MIN(IF(OR(Q380="OZZ",Q380="ZZ"),5000,17300),TRUNC(0.75*(SUMIF($D$12:$D380,$D380,R$12:R380)+SUMIF($D$12:$D380,$D380,S$12:S380)),2)) - SUMIF($D$12:$D379,$D380,U$12:U379),2),"")</f>
        <v/>
      </c>
      <c r="V380" s="248" t="str">
        <f>IF(AND(R380&lt;&gt;"",S380&lt;&gt;"",T380&lt;&gt;"",Q380&lt;&gt;"",AL380&lt;&gt;""),IF(OR(Q380="OZZ",Q380="ZZ"),ROUND(0-SUMIF($D$12:$D379,$D380,V$12:V379),2),IF(T380=0,0,ROUND(MIN(MIN(17300,TRUNC(0.75*(SUMIF($D$12:$D$2012,$D380,R$12:R$2012)+SUMIF($D$12:$D$2012,$D380,S$12:S$2012)),2)+SUMIF($D$12:$D380,$D380,AL$12:AL380))-SUMIF($D$12:$D379,$D380,V$12:V379)-SUMIF($D$12:$D$2012,$D380,U$12:U$2012),AL380),2))),"")</f>
        <v/>
      </c>
      <c r="W380" s="250" t="str">
        <f>IF(Q380&lt;&gt;"",1000 - SUMIF($D$12:$D379,$D380,W$12:W379),"")</f>
        <v/>
      </c>
      <c r="X380" s="106"/>
      <c r="Y380" s="247"/>
      <c r="Z380" s="247"/>
      <c r="AA380" s="247"/>
      <c r="AB380" s="248" t="str">
        <f>IF(AND(Y380&lt;&gt;"",Z380&lt;&gt;"",X380&lt;&gt;""),ROUND(MIN(IF(OR(X380="OZZ",X380="ZZ"),5000,17300),TRUNC(0.75*(SUMIF($D$12:$D380,$D380,Y$12:Y380)+SUMIF($D$12:$D380,$D380,Z$12:Z380)),2)) - SUMIF($D$12:$D379,$D380,AB$12:AB379),2),"")</f>
        <v/>
      </c>
      <c r="AC380" s="251" t="str">
        <f>IF(AND(Y380&lt;&gt;"",Z380&lt;&gt;"",AA380&lt;&gt;"",X380&lt;&gt;"",AP380&lt;&gt;""),IF(OR(X380="OZZ",X380="ZZ"),ROUND(0-SUMIF($D$12:$D379,$D380,AC$12:AC379),2),IF(AA380=0,0,ROUND(MIN(MIN(17300,TRUNC(0.75*(SUMIF($D$12:$D$2012,$D380,Y$12:Y$2012)+SUMIF($D$12:$D$2012,$D380,Z$12:Z$2012)),2)+SUMIF($D$12:$D380,$D380,AP$12:AP380))-SUMIF($D$12:$D379,$D380,AC$12:AC379)-SUMIF($D$12:$D$2012,$D380,AB$12:AB$2012),AP380),2))),"")</f>
        <v/>
      </c>
      <c r="AD380" s="250" t="str">
        <f>IF(X380&lt;&gt;"",1000 - SUMIF($D$12:$D379,$D380,AD$12:AD379),"")</f>
        <v/>
      </c>
      <c r="AE380" s="252"/>
      <c r="AF380" s="253"/>
      <c r="AG380" s="254"/>
      <c r="AH380" s="255" t="str">
        <f t="shared" si="124"/>
        <v/>
      </c>
      <c r="AI380" s="256"/>
      <c r="AJ380" s="253"/>
      <c r="AK380" s="254"/>
      <c r="AL380" s="255" t="str">
        <f t="shared" si="125"/>
        <v/>
      </c>
      <c r="AM380" s="256"/>
      <c r="AN380" s="253"/>
      <c r="AO380" s="254"/>
      <c r="AP380" s="255" t="str">
        <f t="shared" si="105"/>
        <v/>
      </c>
      <c r="AQ380" s="116"/>
      <c r="AR380" s="116"/>
      <c r="AS380" s="117"/>
      <c r="AT380" s="118"/>
      <c r="AU380" s="119" t="str">
        <f>IF(D380&lt;&gt; "", IF(COUNTIF($D$12:$D380,$D380)&gt;1,0,IF(SUM(N380,U380,AB380)&gt;0,IF(AND(X380="",OR(Q380&lt;&gt;"",J380&lt;&gt;"")),IF(Q380&lt;&gt;"",Q380,IF(J380&lt;&gt;"",J380,0)),IF(AND(Q380&lt;&gt;"",J380&lt;&gt;"",Q380=J380),Q380,X380)),0)),"")</f>
        <v/>
      </c>
      <c r="AV380" s="119" t="str">
        <f>IF(D380&lt;&gt;"",IF(COUNTIF($D$12:$D380,$D380)&gt;1,0,IF(SUM(O380,V380,AC380)&gt;0,IF(AND(X380="",OR(Q380&lt;&gt;"",J380&lt;&gt;"")),IF(Q380&lt;&gt;"",Q380,IF(J380&lt;&gt;"",J380,0)),IF(AND(Q380&lt;&gt;"",J380&lt;&gt;"",Q380=J380),Q380,X380)),0)),"")</f>
        <v/>
      </c>
      <c r="AW380" s="119" t="str">
        <f>IF(D380&lt;&gt;"",IF(COUNTIF($D$12:$D380,$D380)&gt;1,0,IF(SUM(P380,W380,AD380)&gt;0,IF(AND(X380="",OR(Q380&lt;&gt;"",J380&lt;&gt;"")),IF(Q380&lt;&gt;"",Q380,IF(J380&lt;&gt;"",J380,0)),IF(AND(Q380&lt;&gt;"",J380&lt;&gt;"",Q380=J380),Q380,X380)),0)),"")</f>
        <v/>
      </c>
      <c r="AX380" s="118" t="str">
        <f t="shared" si="106"/>
        <v/>
      </c>
      <c r="AY380" s="118" t="str">
        <f t="shared" si="107"/>
        <v/>
      </c>
      <c r="AZ380" s="118" t="str">
        <f t="shared" si="108"/>
        <v/>
      </c>
      <c r="BA380" s="118" t="str">
        <f t="shared" si="109"/>
        <v/>
      </c>
      <c r="BB380" s="118" t="str">
        <f t="shared" si="110"/>
        <v/>
      </c>
      <c r="BC380" s="118" t="str">
        <f t="shared" si="111"/>
        <v/>
      </c>
      <c r="BD380" s="118" t="str">
        <f t="shared" si="112"/>
        <v/>
      </c>
      <c r="BE380" s="118" t="str">
        <f t="shared" si="113"/>
        <v/>
      </c>
      <c r="BF380" s="118" t="str">
        <f t="shared" si="114"/>
        <v/>
      </c>
      <c r="BG380" s="120"/>
      <c r="BH380" s="120" t="str">
        <f t="shared" si="115"/>
        <v/>
      </c>
      <c r="BI380" s="120" t="str">
        <f t="shared" si="116"/>
        <v/>
      </c>
      <c r="BJ380" s="121"/>
      <c r="BK380" s="120" t="str">
        <f t="shared" si="117"/>
        <v/>
      </c>
      <c r="BL380" s="120" t="str">
        <f t="shared" si="118"/>
        <v/>
      </c>
      <c r="BM380" s="120" t="str">
        <f t="shared" si="119"/>
        <v/>
      </c>
      <c r="BN380" s="120" t="str">
        <f t="shared" si="120"/>
        <v/>
      </c>
      <c r="BO380" s="120" t="str">
        <f t="shared" si="121"/>
        <v/>
      </c>
      <c r="BP380" s="120" t="str">
        <f t="shared" si="122"/>
        <v/>
      </c>
      <c r="BQ380" s="98"/>
      <c r="BR380" s="98"/>
      <c r="BS380" s="98"/>
      <c r="BT380" s="98"/>
      <c r="BU380" s="98"/>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row>
    <row r="381" spans="1:97" s="4" customFormat="1" ht="18.75" customHeight="1" x14ac:dyDescent="0.2">
      <c r="A381" s="3">
        <f t="shared" si="123"/>
        <v>369</v>
      </c>
      <c r="B381" s="263"/>
      <c r="C381" s="263"/>
      <c r="D381" s="263"/>
      <c r="E381" s="259"/>
      <c r="F381" s="259"/>
      <c r="G381" s="43"/>
      <c r="H381" s="264"/>
      <c r="I381" s="261"/>
      <c r="J381" s="106"/>
      <c r="K381" s="247"/>
      <c r="L381" s="247"/>
      <c r="M381" s="247"/>
      <c r="N381" s="248" t="str">
        <f>IF(AND(K381&lt;&gt;"",L381&lt;&gt;"",J381&lt;&gt;""),ROUND(MIN(IF(OR(J381="OZZ",J381="ZZ"),5000,17300),TRUNC(0.75*(SUMIF($D$12:$D381,$D381,K$12:K381)+SUMIF($D$12:$D381,$D381,L$12:L381)),2)) - SUMIF($D$12:$D380,$D381,N$12:N380),2),"")</f>
        <v/>
      </c>
      <c r="O381" s="249" t="str">
        <f>IF(AND(K381&lt;&gt;"",L381&lt;&gt;"",M381&lt;&gt;"",J381&lt;&gt;"",AH381&lt;&gt;""),IF(OR(J381="OZZ",J381="ZZ"),ROUND(0-SUMIF($D$12:$D380,$D381,O$12:O380),2),IF(M381=0,0,ROUND(MIN(MIN(17300,TRUNC(0.75*(SUMIF($D$12:$D$2012,$D381,K$12:K$2012)+SUMIF($D$12:$D$2012,$D381,L$12:L$2012)),2)+SUMIF($D$12:$D381,$D381,AH$12:AH381))-SUMIF($D$12:$D380,$D381,O$12:O380)-SUMIF($D$12:$D$2012,$D381,N$12:N$2012),AH381),2))),"")</f>
        <v/>
      </c>
      <c r="P381" s="250" t="str">
        <f>IF(J381&lt;&gt;"",1000 - SUMIF($D$12:$D380,$D381,P$12:P380),"")</f>
        <v/>
      </c>
      <c r="Q381" s="106"/>
      <c r="R381" s="247"/>
      <c r="S381" s="247"/>
      <c r="T381" s="247"/>
      <c r="U381" s="248" t="str">
        <f>IF(AND(R381&lt;&gt;"",S381&lt;&gt;"",Q381&lt;&gt;""),ROUND(MIN(IF(OR(Q381="OZZ",Q381="ZZ"),5000,17300),TRUNC(0.75*(SUMIF($D$12:$D381,$D381,R$12:R381)+SUMIF($D$12:$D381,$D381,S$12:S381)),2)) - SUMIF($D$12:$D380,$D381,U$12:U380),2),"")</f>
        <v/>
      </c>
      <c r="V381" s="248" t="str">
        <f>IF(AND(R381&lt;&gt;"",S381&lt;&gt;"",T381&lt;&gt;"",Q381&lt;&gt;"",AL381&lt;&gt;""),IF(OR(Q381="OZZ",Q381="ZZ"),ROUND(0-SUMIF($D$12:$D380,$D381,V$12:V380),2),IF(T381=0,0,ROUND(MIN(MIN(17300,TRUNC(0.75*(SUMIF($D$12:$D$2012,$D381,R$12:R$2012)+SUMIF($D$12:$D$2012,$D381,S$12:S$2012)),2)+SUMIF($D$12:$D381,$D381,AL$12:AL381))-SUMIF($D$12:$D380,$D381,V$12:V380)-SUMIF($D$12:$D$2012,$D381,U$12:U$2012),AL381),2))),"")</f>
        <v/>
      </c>
      <c r="W381" s="250" t="str">
        <f>IF(Q381&lt;&gt;"",1000 - SUMIF($D$12:$D380,$D381,W$12:W380),"")</f>
        <v/>
      </c>
      <c r="X381" s="106"/>
      <c r="Y381" s="247"/>
      <c r="Z381" s="247"/>
      <c r="AA381" s="247"/>
      <c r="AB381" s="248" t="str">
        <f>IF(AND(Y381&lt;&gt;"",Z381&lt;&gt;"",X381&lt;&gt;""),ROUND(MIN(IF(OR(X381="OZZ",X381="ZZ"),5000,17300),TRUNC(0.75*(SUMIF($D$12:$D381,$D381,Y$12:Y381)+SUMIF($D$12:$D381,$D381,Z$12:Z381)),2)) - SUMIF($D$12:$D380,$D381,AB$12:AB380),2),"")</f>
        <v/>
      </c>
      <c r="AC381" s="251" t="str">
        <f>IF(AND(Y381&lt;&gt;"",Z381&lt;&gt;"",AA381&lt;&gt;"",X381&lt;&gt;"",AP381&lt;&gt;""),IF(OR(X381="OZZ",X381="ZZ"),ROUND(0-SUMIF($D$12:$D380,$D381,AC$12:AC380),2),IF(AA381=0,0,ROUND(MIN(MIN(17300,TRUNC(0.75*(SUMIF($D$12:$D$2012,$D381,Y$12:Y$2012)+SUMIF($D$12:$D$2012,$D381,Z$12:Z$2012)),2)+SUMIF($D$12:$D381,$D381,AP$12:AP381))-SUMIF($D$12:$D380,$D381,AC$12:AC380)-SUMIF($D$12:$D$2012,$D381,AB$12:AB$2012),AP381),2))),"")</f>
        <v/>
      </c>
      <c r="AD381" s="250" t="str">
        <f>IF(X381&lt;&gt;"",1000 - SUMIF($D$12:$D380,$D381,AD$12:AD380),"")</f>
        <v/>
      </c>
      <c r="AE381" s="252"/>
      <c r="AF381" s="253"/>
      <c r="AG381" s="254"/>
      <c r="AH381" s="255" t="str">
        <f t="shared" si="124"/>
        <v/>
      </c>
      <c r="AI381" s="256"/>
      <c r="AJ381" s="253"/>
      <c r="AK381" s="254"/>
      <c r="AL381" s="255" t="str">
        <f t="shared" si="125"/>
        <v/>
      </c>
      <c r="AM381" s="256"/>
      <c r="AN381" s="253"/>
      <c r="AO381" s="254"/>
      <c r="AP381" s="255" t="str">
        <f t="shared" si="105"/>
        <v/>
      </c>
      <c r="AQ381" s="116"/>
      <c r="AR381" s="116"/>
      <c r="AS381" s="117"/>
      <c r="AT381" s="118"/>
      <c r="AU381" s="119" t="str">
        <f>IF(D381&lt;&gt; "", IF(COUNTIF($D$12:$D381,$D381)&gt;1,0,IF(SUM(N381,U381,AB381)&gt;0,IF(AND(X381="",OR(Q381&lt;&gt;"",J381&lt;&gt;"")),IF(Q381&lt;&gt;"",Q381,IF(J381&lt;&gt;"",J381,0)),IF(AND(Q381&lt;&gt;"",J381&lt;&gt;"",Q381=J381),Q381,X381)),0)),"")</f>
        <v/>
      </c>
      <c r="AV381" s="119" t="str">
        <f>IF(D381&lt;&gt;"",IF(COUNTIF($D$12:$D381,$D381)&gt;1,0,IF(SUM(O381,V381,AC381)&gt;0,IF(AND(X381="",OR(Q381&lt;&gt;"",J381&lt;&gt;"")),IF(Q381&lt;&gt;"",Q381,IF(J381&lt;&gt;"",J381,0)),IF(AND(Q381&lt;&gt;"",J381&lt;&gt;"",Q381=J381),Q381,X381)),0)),"")</f>
        <v/>
      </c>
      <c r="AW381" s="119" t="str">
        <f>IF(D381&lt;&gt;"",IF(COUNTIF($D$12:$D381,$D381)&gt;1,0,IF(SUM(P381,W381,AD381)&gt;0,IF(AND(X381="",OR(Q381&lt;&gt;"",J381&lt;&gt;"")),IF(Q381&lt;&gt;"",Q381,IF(J381&lt;&gt;"",J381,0)),IF(AND(Q381&lt;&gt;"",J381&lt;&gt;"",Q381=J381),Q381,X381)),0)),"")</f>
        <v/>
      </c>
      <c r="AX381" s="118" t="str">
        <f t="shared" si="106"/>
        <v/>
      </c>
      <c r="AY381" s="118" t="str">
        <f t="shared" si="107"/>
        <v/>
      </c>
      <c r="AZ381" s="118" t="str">
        <f t="shared" si="108"/>
        <v/>
      </c>
      <c r="BA381" s="118" t="str">
        <f t="shared" si="109"/>
        <v/>
      </c>
      <c r="BB381" s="118" t="str">
        <f t="shared" si="110"/>
        <v/>
      </c>
      <c r="BC381" s="118" t="str">
        <f t="shared" si="111"/>
        <v/>
      </c>
      <c r="BD381" s="118" t="str">
        <f t="shared" si="112"/>
        <v/>
      </c>
      <c r="BE381" s="118" t="str">
        <f t="shared" si="113"/>
        <v/>
      </c>
      <c r="BF381" s="118" t="str">
        <f t="shared" si="114"/>
        <v/>
      </c>
      <c r="BG381" s="120"/>
      <c r="BH381" s="120" t="str">
        <f t="shared" si="115"/>
        <v/>
      </c>
      <c r="BI381" s="120" t="str">
        <f t="shared" si="116"/>
        <v/>
      </c>
      <c r="BJ381" s="121"/>
      <c r="BK381" s="120" t="str">
        <f t="shared" si="117"/>
        <v/>
      </c>
      <c r="BL381" s="120" t="str">
        <f t="shared" si="118"/>
        <v/>
      </c>
      <c r="BM381" s="120" t="str">
        <f t="shared" si="119"/>
        <v/>
      </c>
      <c r="BN381" s="120" t="str">
        <f t="shared" si="120"/>
        <v/>
      </c>
      <c r="BO381" s="120" t="str">
        <f t="shared" si="121"/>
        <v/>
      </c>
      <c r="BP381" s="120" t="str">
        <f t="shared" si="122"/>
        <v/>
      </c>
      <c r="BQ381" s="98"/>
      <c r="BR381" s="98"/>
      <c r="BS381" s="98"/>
      <c r="BT381" s="98"/>
      <c r="BU381" s="98"/>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row>
    <row r="382" spans="1:97" s="4" customFormat="1" ht="18.75" customHeight="1" x14ac:dyDescent="0.2">
      <c r="A382" s="3">
        <f t="shared" si="123"/>
        <v>370</v>
      </c>
      <c r="B382" s="263"/>
      <c r="C382" s="263"/>
      <c r="D382" s="263"/>
      <c r="E382" s="259"/>
      <c r="F382" s="259"/>
      <c r="G382" s="43"/>
      <c r="H382" s="264"/>
      <c r="I382" s="261"/>
      <c r="J382" s="106"/>
      <c r="K382" s="247"/>
      <c r="L382" s="247"/>
      <c r="M382" s="247"/>
      <c r="N382" s="248" t="str">
        <f>IF(AND(K382&lt;&gt;"",L382&lt;&gt;"",J382&lt;&gt;""),ROUND(MIN(IF(OR(J382="OZZ",J382="ZZ"),5000,17300),TRUNC(0.75*(SUMIF($D$12:$D382,$D382,K$12:K382)+SUMIF($D$12:$D382,$D382,L$12:L382)),2)) - SUMIF($D$12:$D381,$D382,N$12:N381),2),"")</f>
        <v/>
      </c>
      <c r="O382" s="249" t="str">
        <f>IF(AND(K382&lt;&gt;"",L382&lt;&gt;"",M382&lt;&gt;"",J382&lt;&gt;"",AH382&lt;&gt;""),IF(OR(J382="OZZ",J382="ZZ"),ROUND(0-SUMIF($D$12:$D381,$D382,O$12:O381),2),IF(M382=0,0,ROUND(MIN(MIN(17300,TRUNC(0.75*(SUMIF($D$12:$D$2012,$D382,K$12:K$2012)+SUMIF($D$12:$D$2012,$D382,L$12:L$2012)),2)+SUMIF($D$12:$D382,$D382,AH$12:AH382))-SUMIF($D$12:$D381,$D382,O$12:O381)-SUMIF($D$12:$D$2012,$D382,N$12:N$2012),AH382),2))),"")</f>
        <v/>
      </c>
      <c r="P382" s="250" t="str">
        <f>IF(J382&lt;&gt;"",1000 - SUMIF($D$12:$D381,$D382,P$12:P381),"")</f>
        <v/>
      </c>
      <c r="Q382" s="106"/>
      <c r="R382" s="247"/>
      <c r="S382" s="247"/>
      <c r="T382" s="247"/>
      <c r="U382" s="248" t="str">
        <f>IF(AND(R382&lt;&gt;"",S382&lt;&gt;"",Q382&lt;&gt;""),ROUND(MIN(IF(OR(Q382="OZZ",Q382="ZZ"),5000,17300),TRUNC(0.75*(SUMIF($D$12:$D382,$D382,R$12:R382)+SUMIF($D$12:$D382,$D382,S$12:S382)),2)) - SUMIF($D$12:$D381,$D382,U$12:U381),2),"")</f>
        <v/>
      </c>
      <c r="V382" s="248" t="str">
        <f>IF(AND(R382&lt;&gt;"",S382&lt;&gt;"",T382&lt;&gt;"",Q382&lt;&gt;"",AL382&lt;&gt;""),IF(OR(Q382="OZZ",Q382="ZZ"),ROUND(0-SUMIF($D$12:$D381,$D382,V$12:V381),2),IF(T382=0,0,ROUND(MIN(MIN(17300,TRUNC(0.75*(SUMIF($D$12:$D$2012,$D382,R$12:R$2012)+SUMIF($D$12:$D$2012,$D382,S$12:S$2012)),2)+SUMIF($D$12:$D382,$D382,AL$12:AL382))-SUMIF($D$12:$D381,$D382,V$12:V381)-SUMIF($D$12:$D$2012,$D382,U$12:U$2012),AL382),2))),"")</f>
        <v/>
      </c>
      <c r="W382" s="250" t="str">
        <f>IF(Q382&lt;&gt;"",1000 - SUMIF($D$12:$D381,$D382,W$12:W381),"")</f>
        <v/>
      </c>
      <c r="X382" s="106"/>
      <c r="Y382" s="247"/>
      <c r="Z382" s="247"/>
      <c r="AA382" s="247"/>
      <c r="AB382" s="248" t="str">
        <f>IF(AND(Y382&lt;&gt;"",Z382&lt;&gt;"",X382&lt;&gt;""),ROUND(MIN(IF(OR(X382="OZZ",X382="ZZ"),5000,17300),TRUNC(0.75*(SUMIF($D$12:$D382,$D382,Y$12:Y382)+SUMIF($D$12:$D382,$D382,Z$12:Z382)),2)) - SUMIF($D$12:$D381,$D382,AB$12:AB381),2),"")</f>
        <v/>
      </c>
      <c r="AC382" s="251" t="str">
        <f>IF(AND(Y382&lt;&gt;"",Z382&lt;&gt;"",AA382&lt;&gt;"",X382&lt;&gt;"",AP382&lt;&gt;""),IF(OR(X382="OZZ",X382="ZZ"),ROUND(0-SUMIF($D$12:$D381,$D382,AC$12:AC381),2),IF(AA382=0,0,ROUND(MIN(MIN(17300,TRUNC(0.75*(SUMIF($D$12:$D$2012,$D382,Y$12:Y$2012)+SUMIF($D$12:$D$2012,$D382,Z$12:Z$2012)),2)+SUMIF($D$12:$D382,$D382,AP$12:AP382))-SUMIF($D$12:$D381,$D382,AC$12:AC381)-SUMIF($D$12:$D$2012,$D382,AB$12:AB$2012),AP382),2))),"")</f>
        <v/>
      </c>
      <c r="AD382" s="250" t="str">
        <f>IF(X382&lt;&gt;"",1000 - SUMIF($D$12:$D381,$D382,AD$12:AD381),"")</f>
        <v/>
      </c>
      <c r="AE382" s="252"/>
      <c r="AF382" s="253"/>
      <c r="AG382" s="254"/>
      <c r="AH382" s="255" t="str">
        <f t="shared" si="124"/>
        <v/>
      </c>
      <c r="AI382" s="256"/>
      <c r="AJ382" s="253"/>
      <c r="AK382" s="254"/>
      <c r="AL382" s="255" t="str">
        <f t="shared" si="125"/>
        <v/>
      </c>
      <c r="AM382" s="256"/>
      <c r="AN382" s="253"/>
      <c r="AO382" s="254"/>
      <c r="AP382" s="255" t="str">
        <f t="shared" si="105"/>
        <v/>
      </c>
      <c r="AQ382" s="116"/>
      <c r="AR382" s="116"/>
      <c r="AS382" s="117"/>
      <c r="AT382" s="118"/>
      <c r="AU382" s="119" t="str">
        <f>IF(D382&lt;&gt; "", IF(COUNTIF($D$12:$D382,$D382)&gt;1,0,IF(SUM(N382,U382,AB382)&gt;0,IF(AND(X382="",OR(Q382&lt;&gt;"",J382&lt;&gt;"")),IF(Q382&lt;&gt;"",Q382,IF(J382&lt;&gt;"",J382,0)),IF(AND(Q382&lt;&gt;"",J382&lt;&gt;"",Q382=J382),Q382,X382)),0)),"")</f>
        <v/>
      </c>
      <c r="AV382" s="119" t="str">
        <f>IF(D382&lt;&gt;"",IF(COUNTIF($D$12:$D382,$D382)&gt;1,0,IF(SUM(O382,V382,AC382)&gt;0,IF(AND(X382="",OR(Q382&lt;&gt;"",J382&lt;&gt;"")),IF(Q382&lt;&gt;"",Q382,IF(J382&lt;&gt;"",J382,0)),IF(AND(Q382&lt;&gt;"",J382&lt;&gt;"",Q382=J382),Q382,X382)),0)),"")</f>
        <v/>
      </c>
      <c r="AW382" s="119" t="str">
        <f>IF(D382&lt;&gt;"",IF(COUNTIF($D$12:$D382,$D382)&gt;1,0,IF(SUM(P382,W382,AD382)&gt;0,IF(AND(X382="",OR(Q382&lt;&gt;"",J382&lt;&gt;"")),IF(Q382&lt;&gt;"",Q382,IF(J382&lt;&gt;"",J382,0)),IF(AND(Q382&lt;&gt;"",J382&lt;&gt;"",Q382=J382),Q382,X382)),0)),"")</f>
        <v/>
      </c>
      <c r="AX382" s="118" t="str">
        <f t="shared" si="106"/>
        <v/>
      </c>
      <c r="AY382" s="118" t="str">
        <f t="shared" si="107"/>
        <v/>
      </c>
      <c r="AZ382" s="118" t="str">
        <f t="shared" si="108"/>
        <v/>
      </c>
      <c r="BA382" s="118" t="str">
        <f t="shared" si="109"/>
        <v/>
      </c>
      <c r="BB382" s="118" t="str">
        <f t="shared" si="110"/>
        <v/>
      </c>
      <c r="BC382" s="118" t="str">
        <f t="shared" si="111"/>
        <v/>
      </c>
      <c r="BD382" s="118" t="str">
        <f t="shared" si="112"/>
        <v/>
      </c>
      <c r="BE382" s="118" t="str">
        <f t="shared" si="113"/>
        <v/>
      </c>
      <c r="BF382" s="118" t="str">
        <f t="shared" si="114"/>
        <v/>
      </c>
      <c r="BG382" s="120"/>
      <c r="BH382" s="120" t="str">
        <f t="shared" si="115"/>
        <v/>
      </c>
      <c r="BI382" s="120" t="str">
        <f t="shared" si="116"/>
        <v/>
      </c>
      <c r="BJ382" s="121"/>
      <c r="BK382" s="120" t="str">
        <f t="shared" si="117"/>
        <v/>
      </c>
      <c r="BL382" s="120" t="str">
        <f t="shared" si="118"/>
        <v/>
      </c>
      <c r="BM382" s="120" t="str">
        <f t="shared" si="119"/>
        <v/>
      </c>
      <c r="BN382" s="120" t="str">
        <f t="shared" si="120"/>
        <v/>
      </c>
      <c r="BO382" s="120" t="str">
        <f t="shared" si="121"/>
        <v/>
      </c>
      <c r="BP382" s="120" t="str">
        <f t="shared" si="122"/>
        <v/>
      </c>
      <c r="BQ382" s="98"/>
      <c r="BR382" s="98"/>
      <c r="BS382" s="98"/>
      <c r="BT382" s="98"/>
      <c r="BU382" s="98"/>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row>
    <row r="383" spans="1:97" s="4" customFormat="1" ht="18.75" customHeight="1" x14ac:dyDescent="0.2">
      <c r="A383" s="3">
        <f t="shared" si="123"/>
        <v>371</v>
      </c>
      <c r="B383" s="263"/>
      <c r="C383" s="263"/>
      <c r="D383" s="263"/>
      <c r="E383" s="259"/>
      <c r="F383" s="259"/>
      <c r="G383" s="43"/>
      <c r="H383" s="264"/>
      <c r="I383" s="261"/>
      <c r="J383" s="106"/>
      <c r="K383" s="247"/>
      <c r="L383" s="247"/>
      <c r="M383" s="247"/>
      <c r="N383" s="248" t="str">
        <f>IF(AND(K383&lt;&gt;"",L383&lt;&gt;"",J383&lt;&gt;""),ROUND(MIN(IF(OR(J383="OZZ",J383="ZZ"),5000,17300),TRUNC(0.75*(SUMIF($D$12:$D383,$D383,K$12:K383)+SUMIF($D$12:$D383,$D383,L$12:L383)),2)) - SUMIF($D$12:$D382,$D383,N$12:N382),2),"")</f>
        <v/>
      </c>
      <c r="O383" s="249" t="str">
        <f>IF(AND(K383&lt;&gt;"",L383&lt;&gt;"",M383&lt;&gt;"",J383&lt;&gt;"",AH383&lt;&gt;""),IF(OR(J383="OZZ",J383="ZZ"),ROUND(0-SUMIF($D$12:$D382,$D383,O$12:O382),2),IF(M383=0,0,ROUND(MIN(MIN(17300,TRUNC(0.75*(SUMIF($D$12:$D$2012,$D383,K$12:K$2012)+SUMIF($D$12:$D$2012,$D383,L$12:L$2012)),2)+SUMIF($D$12:$D383,$D383,AH$12:AH383))-SUMIF($D$12:$D382,$D383,O$12:O382)-SUMIF($D$12:$D$2012,$D383,N$12:N$2012),AH383),2))),"")</f>
        <v/>
      </c>
      <c r="P383" s="250" t="str">
        <f>IF(J383&lt;&gt;"",1000 - SUMIF($D$12:$D382,$D383,P$12:P382),"")</f>
        <v/>
      </c>
      <c r="Q383" s="106"/>
      <c r="R383" s="247"/>
      <c r="S383" s="247"/>
      <c r="T383" s="247"/>
      <c r="U383" s="248" t="str">
        <f>IF(AND(R383&lt;&gt;"",S383&lt;&gt;"",Q383&lt;&gt;""),ROUND(MIN(IF(OR(Q383="OZZ",Q383="ZZ"),5000,17300),TRUNC(0.75*(SUMIF($D$12:$D383,$D383,R$12:R383)+SUMIF($D$12:$D383,$D383,S$12:S383)),2)) - SUMIF($D$12:$D382,$D383,U$12:U382),2),"")</f>
        <v/>
      </c>
      <c r="V383" s="248" t="str">
        <f>IF(AND(R383&lt;&gt;"",S383&lt;&gt;"",T383&lt;&gt;"",Q383&lt;&gt;"",AL383&lt;&gt;""),IF(OR(Q383="OZZ",Q383="ZZ"),ROUND(0-SUMIF($D$12:$D382,$D383,V$12:V382),2),IF(T383=0,0,ROUND(MIN(MIN(17300,TRUNC(0.75*(SUMIF($D$12:$D$2012,$D383,R$12:R$2012)+SUMIF($D$12:$D$2012,$D383,S$12:S$2012)),2)+SUMIF($D$12:$D383,$D383,AL$12:AL383))-SUMIF($D$12:$D382,$D383,V$12:V382)-SUMIF($D$12:$D$2012,$D383,U$12:U$2012),AL383),2))),"")</f>
        <v/>
      </c>
      <c r="W383" s="250" t="str">
        <f>IF(Q383&lt;&gt;"",1000 - SUMIF($D$12:$D382,$D383,W$12:W382),"")</f>
        <v/>
      </c>
      <c r="X383" s="106"/>
      <c r="Y383" s="247"/>
      <c r="Z383" s="247"/>
      <c r="AA383" s="247"/>
      <c r="AB383" s="248" t="str">
        <f>IF(AND(Y383&lt;&gt;"",Z383&lt;&gt;"",X383&lt;&gt;""),ROUND(MIN(IF(OR(X383="OZZ",X383="ZZ"),5000,17300),TRUNC(0.75*(SUMIF($D$12:$D383,$D383,Y$12:Y383)+SUMIF($D$12:$D383,$D383,Z$12:Z383)),2)) - SUMIF($D$12:$D382,$D383,AB$12:AB382),2),"")</f>
        <v/>
      </c>
      <c r="AC383" s="251" t="str">
        <f>IF(AND(Y383&lt;&gt;"",Z383&lt;&gt;"",AA383&lt;&gt;"",X383&lt;&gt;"",AP383&lt;&gt;""),IF(OR(X383="OZZ",X383="ZZ"),ROUND(0-SUMIF($D$12:$D382,$D383,AC$12:AC382),2),IF(AA383=0,0,ROUND(MIN(MIN(17300,TRUNC(0.75*(SUMIF($D$12:$D$2012,$D383,Y$12:Y$2012)+SUMIF($D$12:$D$2012,$D383,Z$12:Z$2012)),2)+SUMIF($D$12:$D383,$D383,AP$12:AP383))-SUMIF($D$12:$D382,$D383,AC$12:AC382)-SUMIF($D$12:$D$2012,$D383,AB$12:AB$2012),AP383),2))),"")</f>
        <v/>
      </c>
      <c r="AD383" s="250" t="str">
        <f>IF(X383&lt;&gt;"",1000 - SUMIF($D$12:$D382,$D383,AD$12:AD382),"")</f>
        <v/>
      </c>
      <c r="AE383" s="252"/>
      <c r="AF383" s="253"/>
      <c r="AG383" s="254"/>
      <c r="AH383" s="255" t="str">
        <f t="shared" si="124"/>
        <v/>
      </c>
      <c r="AI383" s="256"/>
      <c r="AJ383" s="253"/>
      <c r="AK383" s="254"/>
      <c r="AL383" s="255" t="str">
        <f t="shared" si="125"/>
        <v/>
      </c>
      <c r="AM383" s="256"/>
      <c r="AN383" s="253"/>
      <c r="AO383" s="254"/>
      <c r="AP383" s="255" t="str">
        <f t="shared" si="105"/>
        <v/>
      </c>
      <c r="AQ383" s="116"/>
      <c r="AR383" s="116"/>
      <c r="AS383" s="117"/>
      <c r="AT383" s="118"/>
      <c r="AU383" s="119" t="str">
        <f>IF(D383&lt;&gt; "", IF(COUNTIF($D$12:$D383,$D383)&gt;1,0,IF(SUM(N383,U383,AB383)&gt;0,IF(AND(X383="",OR(Q383&lt;&gt;"",J383&lt;&gt;"")),IF(Q383&lt;&gt;"",Q383,IF(J383&lt;&gt;"",J383,0)),IF(AND(Q383&lt;&gt;"",J383&lt;&gt;"",Q383=J383),Q383,X383)),0)),"")</f>
        <v/>
      </c>
      <c r="AV383" s="119" t="str">
        <f>IF(D383&lt;&gt;"",IF(COUNTIF($D$12:$D383,$D383)&gt;1,0,IF(SUM(O383,V383,AC383)&gt;0,IF(AND(X383="",OR(Q383&lt;&gt;"",J383&lt;&gt;"")),IF(Q383&lt;&gt;"",Q383,IF(J383&lt;&gt;"",J383,0)),IF(AND(Q383&lt;&gt;"",J383&lt;&gt;"",Q383=J383),Q383,X383)),0)),"")</f>
        <v/>
      </c>
      <c r="AW383" s="119" t="str">
        <f>IF(D383&lt;&gt;"",IF(COUNTIF($D$12:$D383,$D383)&gt;1,0,IF(SUM(P383,W383,AD383)&gt;0,IF(AND(X383="",OR(Q383&lt;&gt;"",J383&lt;&gt;"")),IF(Q383&lt;&gt;"",Q383,IF(J383&lt;&gt;"",J383,0)),IF(AND(Q383&lt;&gt;"",J383&lt;&gt;"",Q383=J383),Q383,X383)),0)),"")</f>
        <v/>
      </c>
      <c r="AX383" s="118" t="str">
        <f t="shared" si="106"/>
        <v/>
      </c>
      <c r="AY383" s="118" t="str">
        <f t="shared" si="107"/>
        <v/>
      </c>
      <c r="AZ383" s="118" t="str">
        <f t="shared" si="108"/>
        <v/>
      </c>
      <c r="BA383" s="118" t="str">
        <f t="shared" si="109"/>
        <v/>
      </c>
      <c r="BB383" s="118" t="str">
        <f t="shared" si="110"/>
        <v/>
      </c>
      <c r="BC383" s="118" t="str">
        <f t="shared" si="111"/>
        <v/>
      </c>
      <c r="BD383" s="118" t="str">
        <f t="shared" si="112"/>
        <v/>
      </c>
      <c r="BE383" s="118" t="str">
        <f t="shared" si="113"/>
        <v/>
      </c>
      <c r="BF383" s="118" t="str">
        <f t="shared" si="114"/>
        <v/>
      </c>
      <c r="BG383" s="120"/>
      <c r="BH383" s="120" t="str">
        <f t="shared" si="115"/>
        <v/>
      </c>
      <c r="BI383" s="120" t="str">
        <f t="shared" si="116"/>
        <v/>
      </c>
      <c r="BJ383" s="121"/>
      <c r="BK383" s="120" t="str">
        <f t="shared" si="117"/>
        <v/>
      </c>
      <c r="BL383" s="120" t="str">
        <f t="shared" si="118"/>
        <v/>
      </c>
      <c r="BM383" s="120" t="str">
        <f t="shared" si="119"/>
        <v/>
      </c>
      <c r="BN383" s="120" t="str">
        <f t="shared" si="120"/>
        <v/>
      </c>
      <c r="BO383" s="120" t="str">
        <f t="shared" si="121"/>
        <v/>
      </c>
      <c r="BP383" s="120" t="str">
        <f t="shared" si="122"/>
        <v/>
      </c>
      <c r="BQ383" s="98"/>
      <c r="BR383" s="98"/>
      <c r="BS383" s="98"/>
      <c r="BT383" s="98"/>
      <c r="BU383" s="98"/>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row>
    <row r="384" spans="1:97" s="4" customFormat="1" ht="18.75" customHeight="1" x14ac:dyDescent="0.2">
      <c r="A384" s="3">
        <f t="shared" si="123"/>
        <v>372</v>
      </c>
      <c r="B384" s="263"/>
      <c r="C384" s="263"/>
      <c r="D384" s="263"/>
      <c r="E384" s="259"/>
      <c r="F384" s="259"/>
      <c r="G384" s="43"/>
      <c r="H384" s="264"/>
      <c r="I384" s="261"/>
      <c r="J384" s="106"/>
      <c r="K384" s="247"/>
      <c r="L384" s="247"/>
      <c r="M384" s="247"/>
      <c r="N384" s="248" t="str">
        <f>IF(AND(K384&lt;&gt;"",L384&lt;&gt;"",J384&lt;&gt;""),ROUND(MIN(IF(OR(J384="OZZ",J384="ZZ"),5000,17300),TRUNC(0.75*(SUMIF($D$12:$D384,$D384,K$12:K384)+SUMIF($D$12:$D384,$D384,L$12:L384)),2)) - SUMIF($D$12:$D383,$D384,N$12:N383),2),"")</f>
        <v/>
      </c>
      <c r="O384" s="249" t="str">
        <f>IF(AND(K384&lt;&gt;"",L384&lt;&gt;"",M384&lt;&gt;"",J384&lt;&gt;"",AH384&lt;&gt;""),IF(OR(J384="OZZ",J384="ZZ"),ROUND(0-SUMIF($D$12:$D383,$D384,O$12:O383),2),IF(M384=0,0,ROUND(MIN(MIN(17300,TRUNC(0.75*(SUMIF($D$12:$D$2012,$D384,K$12:K$2012)+SUMIF($D$12:$D$2012,$D384,L$12:L$2012)),2)+SUMIF($D$12:$D384,$D384,AH$12:AH384))-SUMIF($D$12:$D383,$D384,O$12:O383)-SUMIF($D$12:$D$2012,$D384,N$12:N$2012),AH384),2))),"")</f>
        <v/>
      </c>
      <c r="P384" s="250" t="str">
        <f>IF(J384&lt;&gt;"",1000 - SUMIF($D$12:$D383,$D384,P$12:P383),"")</f>
        <v/>
      </c>
      <c r="Q384" s="106"/>
      <c r="R384" s="247"/>
      <c r="S384" s="247"/>
      <c r="T384" s="247"/>
      <c r="U384" s="248" t="str">
        <f>IF(AND(R384&lt;&gt;"",S384&lt;&gt;"",Q384&lt;&gt;""),ROUND(MIN(IF(OR(Q384="OZZ",Q384="ZZ"),5000,17300),TRUNC(0.75*(SUMIF($D$12:$D384,$D384,R$12:R384)+SUMIF($D$12:$D384,$D384,S$12:S384)),2)) - SUMIF($D$12:$D383,$D384,U$12:U383),2),"")</f>
        <v/>
      </c>
      <c r="V384" s="248" t="str">
        <f>IF(AND(R384&lt;&gt;"",S384&lt;&gt;"",T384&lt;&gt;"",Q384&lt;&gt;"",AL384&lt;&gt;""),IF(OR(Q384="OZZ",Q384="ZZ"),ROUND(0-SUMIF($D$12:$D383,$D384,V$12:V383),2),IF(T384=0,0,ROUND(MIN(MIN(17300,TRUNC(0.75*(SUMIF($D$12:$D$2012,$D384,R$12:R$2012)+SUMIF($D$12:$D$2012,$D384,S$12:S$2012)),2)+SUMIF($D$12:$D384,$D384,AL$12:AL384))-SUMIF($D$12:$D383,$D384,V$12:V383)-SUMIF($D$12:$D$2012,$D384,U$12:U$2012),AL384),2))),"")</f>
        <v/>
      </c>
      <c r="W384" s="250" t="str">
        <f>IF(Q384&lt;&gt;"",1000 - SUMIF($D$12:$D383,$D384,W$12:W383),"")</f>
        <v/>
      </c>
      <c r="X384" s="106"/>
      <c r="Y384" s="247"/>
      <c r="Z384" s="247"/>
      <c r="AA384" s="247"/>
      <c r="AB384" s="248" t="str">
        <f>IF(AND(Y384&lt;&gt;"",Z384&lt;&gt;"",X384&lt;&gt;""),ROUND(MIN(IF(OR(X384="OZZ",X384="ZZ"),5000,17300),TRUNC(0.75*(SUMIF($D$12:$D384,$D384,Y$12:Y384)+SUMIF($D$12:$D384,$D384,Z$12:Z384)),2)) - SUMIF($D$12:$D383,$D384,AB$12:AB383),2),"")</f>
        <v/>
      </c>
      <c r="AC384" s="251" t="str">
        <f>IF(AND(Y384&lt;&gt;"",Z384&lt;&gt;"",AA384&lt;&gt;"",X384&lt;&gt;"",AP384&lt;&gt;""),IF(OR(X384="OZZ",X384="ZZ"),ROUND(0-SUMIF($D$12:$D383,$D384,AC$12:AC383),2),IF(AA384=0,0,ROUND(MIN(MIN(17300,TRUNC(0.75*(SUMIF($D$12:$D$2012,$D384,Y$12:Y$2012)+SUMIF($D$12:$D$2012,$D384,Z$12:Z$2012)),2)+SUMIF($D$12:$D384,$D384,AP$12:AP384))-SUMIF($D$12:$D383,$D384,AC$12:AC383)-SUMIF($D$12:$D$2012,$D384,AB$12:AB$2012),AP384),2))),"")</f>
        <v/>
      </c>
      <c r="AD384" s="250" t="str">
        <f>IF(X384&lt;&gt;"",1000 - SUMIF($D$12:$D383,$D384,AD$12:AD383),"")</f>
        <v/>
      </c>
      <c r="AE384" s="252"/>
      <c r="AF384" s="253"/>
      <c r="AG384" s="254"/>
      <c r="AH384" s="255" t="str">
        <f t="shared" si="124"/>
        <v/>
      </c>
      <c r="AI384" s="256"/>
      <c r="AJ384" s="253"/>
      <c r="AK384" s="254"/>
      <c r="AL384" s="255" t="str">
        <f t="shared" si="125"/>
        <v/>
      </c>
      <c r="AM384" s="256"/>
      <c r="AN384" s="253"/>
      <c r="AO384" s="254"/>
      <c r="AP384" s="255" t="str">
        <f t="shared" si="105"/>
        <v/>
      </c>
      <c r="AQ384" s="116"/>
      <c r="AR384" s="116"/>
      <c r="AS384" s="117"/>
      <c r="AT384" s="118"/>
      <c r="AU384" s="119" t="str">
        <f>IF(D384&lt;&gt; "", IF(COUNTIF($D$12:$D384,$D384)&gt;1,0,IF(SUM(N384,U384,AB384)&gt;0,IF(AND(X384="",OR(Q384&lt;&gt;"",J384&lt;&gt;"")),IF(Q384&lt;&gt;"",Q384,IF(J384&lt;&gt;"",J384,0)),IF(AND(Q384&lt;&gt;"",J384&lt;&gt;"",Q384=J384),Q384,X384)),0)),"")</f>
        <v/>
      </c>
      <c r="AV384" s="119" t="str">
        <f>IF(D384&lt;&gt;"",IF(COUNTIF($D$12:$D384,$D384)&gt;1,0,IF(SUM(O384,V384,AC384)&gt;0,IF(AND(X384="",OR(Q384&lt;&gt;"",J384&lt;&gt;"")),IF(Q384&lt;&gt;"",Q384,IF(J384&lt;&gt;"",J384,0)),IF(AND(Q384&lt;&gt;"",J384&lt;&gt;"",Q384=J384),Q384,X384)),0)),"")</f>
        <v/>
      </c>
      <c r="AW384" s="119" t="str">
        <f>IF(D384&lt;&gt;"",IF(COUNTIF($D$12:$D384,$D384)&gt;1,0,IF(SUM(P384,W384,AD384)&gt;0,IF(AND(X384="",OR(Q384&lt;&gt;"",J384&lt;&gt;"")),IF(Q384&lt;&gt;"",Q384,IF(J384&lt;&gt;"",J384,0)),IF(AND(Q384&lt;&gt;"",J384&lt;&gt;"",Q384=J384),Q384,X384)),0)),"")</f>
        <v/>
      </c>
      <c r="AX384" s="118" t="str">
        <f t="shared" si="106"/>
        <v/>
      </c>
      <c r="AY384" s="118" t="str">
        <f t="shared" si="107"/>
        <v/>
      </c>
      <c r="AZ384" s="118" t="str">
        <f t="shared" si="108"/>
        <v/>
      </c>
      <c r="BA384" s="118" t="str">
        <f t="shared" si="109"/>
        <v/>
      </c>
      <c r="BB384" s="118" t="str">
        <f t="shared" si="110"/>
        <v/>
      </c>
      <c r="BC384" s="118" t="str">
        <f t="shared" si="111"/>
        <v/>
      </c>
      <c r="BD384" s="118" t="str">
        <f t="shared" si="112"/>
        <v/>
      </c>
      <c r="BE384" s="118" t="str">
        <f t="shared" si="113"/>
        <v/>
      </c>
      <c r="BF384" s="118" t="str">
        <f t="shared" si="114"/>
        <v/>
      </c>
      <c r="BG384" s="120"/>
      <c r="BH384" s="120" t="str">
        <f t="shared" si="115"/>
        <v/>
      </c>
      <c r="BI384" s="120" t="str">
        <f t="shared" si="116"/>
        <v/>
      </c>
      <c r="BJ384" s="121"/>
      <c r="BK384" s="120" t="str">
        <f t="shared" si="117"/>
        <v/>
      </c>
      <c r="BL384" s="120" t="str">
        <f t="shared" si="118"/>
        <v/>
      </c>
      <c r="BM384" s="120" t="str">
        <f t="shared" si="119"/>
        <v/>
      </c>
      <c r="BN384" s="120" t="str">
        <f t="shared" si="120"/>
        <v/>
      </c>
      <c r="BO384" s="120" t="str">
        <f t="shared" si="121"/>
        <v/>
      </c>
      <c r="BP384" s="120" t="str">
        <f t="shared" si="122"/>
        <v/>
      </c>
      <c r="BQ384" s="98"/>
      <c r="BR384" s="98"/>
      <c r="BS384" s="98"/>
      <c r="BT384" s="98"/>
      <c r="BU384" s="98"/>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row>
    <row r="385" spans="1:97" s="4" customFormat="1" ht="18.75" customHeight="1" x14ac:dyDescent="0.2">
      <c r="A385" s="3">
        <f t="shared" si="123"/>
        <v>373</v>
      </c>
      <c r="B385" s="263"/>
      <c r="C385" s="263"/>
      <c r="D385" s="263"/>
      <c r="E385" s="259"/>
      <c r="F385" s="259"/>
      <c r="G385" s="43"/>
      <c r="H385" s="264"/>
      <c r="I385" s="261"/>
      <c r="J385" s="106"/>
      <c r="K385" s="247"/>
      <c r="L385" s="247"/>
      <c r="M385" s="247"/>
      <c r="N385" s="248" t="str">
        <f>IF(AND(K385&lt;&gt;"",L385&lt;&gt;"",J385&lt;&gt;""),ROUND(MIN(IF(OR(J385="OZZ",J385="ZZ"),5000,17300),TRUNC(0.75*(SUMIF($D$12:$D385,$D385,K$12:K385)+SUMIF($D$12:$D385,$D385,L$12:L385)),2)) - SUMIF($D$12:$D384,$D385,N$12:N384),2),"")</f>
        <v/>
      </c>
      <c r="O385" s="249" t="str">
        <f>IF(AND(K385&lt;&gt;"",L385&lt;&gt;"",M385&lt;&gt;"",J385&lt;&gt;"",AH385&lt;&gt;""),IF(OR(J385="OZZ",J385="ZZ"),ROUND(0-SUMIF($D$12:$D384,$D385,O$12:O384),2),IF(M385=0,0,ROUND(MIN(MIN(17300,TRUNC(0.75*(SUMIF($D$12:$D$2012,$D385,K$12:K$2012)+SUMIF($D$12:$D$2012,$D385,L$12:L$2012)),2)+SUMIF($D$12:$D385,$D385,AH$12:AH385))-SUMIF($D$12:$D384,$D385,O$12:O384)-SUMIF($D$12:$D$2012,$D385,N$12:N$2012),AH385),2))),"")</f>
        <v/>
      </c>
      <c r="P385" s="250" t="str">
        <f>IF(J385&lt;&gt;"",1000 - SUMIF($D$12:$D384,$D385,P$12:P384),"")</f>
        <v/>
      </c>
      <c r="Q385" s="106"/>
      <c r="R385" s="247"/>
      <c r="S385" s="247"/>
      <c r="T385" s="247"/>
      <c r="U385" s="248" t="str">
        <f>IF(AND(R385&lt;&gt;"",S385&lt;&gt;"",Q385&lt;&gt;""),ROUND(MIN(IF(OR(Q385="OZZ",Q385="ZZ"),5000,17300),TRUNC(0.75*(SUMIF($D$12:$D385,$D385,R$12:R385)+SUMIF($D$12:$D385,$D385,S$12:S385)),2)) - SUMIF($D$12:$D384,$D385,U$12:U384),2),"")</f>
        <v/>
      </c>
      <c r="V385" s="248" t="str">
        <f>IF(AND(R385&lt;&gt;"",S385&lt;&gt;"",T385&lt;&gt;"",Q385&lt;&gt;"",AL385&lt;&gt;""),IF(OR(Q385="OZZ",Q385="ZZ"),ROUND(0-SUMIF($D$12:$D384,$D385,V$12:V384),2),IF(T385=0,0,ROUND(MIN(MIN(17300,TRUNC(0.75*(SUMIF($D$12:$D$2012,$D385,R$12:R$2012)+SUMIF($D$12:$D$2012,$D385,S$12:S$2012)),2)+SUMIF($D$12:$D385,$D385,AL$12:AL385))-SUMIF($D$12:$D384,$D385,V$12:V384)-SUMIF($D$12:$D$2012,$D385,U$12:U$2012),AL385),2))),"")</f>
        <v/>
      </c>
      <c r="W385" s="250" t="str">
        <f>IF(Q385&lt;&gt;"",1000 - SUMIF($D$12:$D384,$D385,W$12:W384),"")</f>
        <v/>
      </c>
      <c r="X385" s="106"/>
      <c r="Y385" s="247"/>
      <c r="Z385" s="247"/>
      <c r="AA385" s="247"/>
      <c r="AB385" s="248" t="str">
        <f>IF(AND(Y385&lt;&gt;"",Z385&lt;&gt;"",X385&lt;&gt;""),ROUND(MIN(IF(OR(X385="OZZ",X385="ZZ"),5000,17300),TRUNC(0.75*(SUMIF($D$12:$D385,$D385,Y$12:Y385)+SUMIF($D$12:$D385,$D385,Z$12:Z385)),2)) - SUMIF($D$12:$D384,$D385,AB$12:AB384),2),"")</f>
        <v/>
      </c>
      <c r="AC385" s="251" t="str">
        <f>IF(AND(Y385&lt;&gt;"",Z385&lt;&gt;"",AA385&lt;&gt;"",X385&lt;&gt;"",AP385&lt;&gt;""),IF(OR(X385="OZZ",X385="ZZ"),ROUND(0-SUMIF($D$12:$D384,$D385,AC$12:AC384),2),IF(AA385=0,0,ROUND(MIN(MIN(17300,TRUNC(0.75*(SUMIF($D$12:$D$2012,$D385,Y$12:Y$2012)+SUMIF($D$12:$D$2012,$D385,Z$12:Z$2012)),2)+SUMIF($D$12:$D385,$D385,AP$12:AP385))-SUMIF($D$12:$D384,$D385,AC$12:AC384)-SUMIF($D$12:$D$2012,$D385,AB$12:AB$2012),AP385),2))),"")</f>
        <v/>
      </c>
      <c r="AD385" s="250" t="str">
        <f>IF(X385&lt;&gt;"",1000 - SUMIF($D$12:$D384,$D385,AD$12:AD384),"")</f>
        <v/>
      </c>
      <c r="AE385" s="252"/>
      <c r="AF385" s="253"/>
      <c r="AG385" s="254"/>
      <c r="AH385" s="255" t="str">
        <f t="shared" si="124"/>
        <v/>
      </c>
      <c r="AI385" s="256"/>
      <c r="AJ385" s="253"/>
      <c r="AK385" s="254"/>
      <c r="AL385" s="255" t="str">
        <f t="shared" si="125"/>
        <v/>
      </c>
      <c r="AM385" s="256"/>
      <c r="AN385" s="253"/>
      <c r="AO385" s="254"/>
      <c r="AP385" s="255" t="str">
        <f t="shared" si="105"/>
        <v/>
      </c>
      <c r="AQ385" s="116"/>
      <c r="AR385" s="116"/>
      <c r="AS385" s="117"/>
      <c r="AT385" s="118"/>
      <c r="AU385" s="119" t="str">
        <f>IF(D385&lt;&gt; "", IF(COUNTIF($D$12:$D385,$D385)&gt;1,0,IF(SUM(N385,U385,AB385)&gt;0,IF(AND(X385="",OR(Q385&lt;&gt;"",J385&lt;&gt;"")),IF(Q385&lt;&gt;"",Q385,IF(J385&lt;&gt;"",J385,0)),IF(AND(Q385&lt;&gt;"",J385&lt;&gt;"",Q385=J385),Q385,X385)),0)),"")</f>
        <v/>
      </c>
      <c r="AV385" s="119" t="str">
        <f>IF(D385&lt;&gt;"",IF(COUNTIF($D$12:$D385,$D385)&gt;1,0,IF(SUM(O385,V385,AC385)&gt;0,IF(AND(X385="",OR(Q385&lt;&gt;"",J385&lt;&gt;"")),IF(Q385&lt;&gt;"",Q385,IF(J385&lt;&gt;"",J385,0)),IF(AND(Q385&lt;&gt;"",J385&lt;&gt;"",Q385=J385),Q385,X385)),0)),"")</f>
        <v/>
      </c>
      <c r="AW385" s="119" t="str">
        <f>IF(D385&lt;&gt;"",IF(COUNTIF($D$12:$D385,$D385)&gt;1,0,IF(SUM(P385,W385,AD385)&gt;0,IF(AND(X385="",OR(Q385&lt;&gt;"",J385&lt;&gt;"")),IF(Q385&lt;&gt;"",Q385,IF(J385&lt;&gt;"",J385,0)),IF(AND(Q385&lt;&gt;"",J385&lt;&gt;"",Q385=J385),Q385,X385)),0)),"")</f>
        <v/>
      </c>
      <c r="AX385" s="118" t="str">
        <f t="shared" si="106"/>
        <v/>
      </c>
      <c r="AY385" s="118" t="str">
        <f t="shared" si="107"/>
        <v/>
      </c>
      <c r="AZ385" s="118" t="str">
        <f t="shared" si="108"/>
        <v/>
      </c>
      <c r="BA385" s="118" t="str">
        <f t="shared" si="109"/>
        <v/>
      </c>
      <c r="BB385" s="118" t="str">
        <f t="shared" si="110"/>
        <v/>
      </c>
      <c r="BC385" s="118" t="str">
        <f t="shared" si="111"/>
        <v/>
      </c>
      <c r="BD385" s="118" t="str">
        <f t="shared" si="112"/>
        <v/>
      </c>
      <c r="BE385" s="118" t="str">
        <f t="shared" si="113"/>
        <v/>
      </c>
      <c r="BF385" s="118" t="str">
        <f t="shared" si="114"/>
        <v/>
      </c>
      <c r="BG385" s="120"/>
      <c r="BH385" s="120" t="str">
        <f t="shared" si="115"/>
        <v/>
      </c>
      <c r="BI385" s="120" t="str">
        <f t="shared" si="116"/>
        <v/>
      </c>
      <c r="BJ385" s="121"/>
      <c r="BK385" s="120" t="str">
        <f t="shared" si="117"/>
        <v/>
      </c>
      <c r="BL385" s="120" t="str">
        <f t="shared" si="118"/>
        <v/>
      </c>
      <c r="BM385" s="120" t="str">
        <f t="shared" si="119"/>
        <v/>
      </c>
      <c r="BN385" s="120" t="str">
        <f t="shared" si="120"/>
        <v/>
      </c>
      <c r="BO385" s="120" t="str">
        <f t="shared" si="121"/>
        <v/>
      </c>
      <c r="BP385" s="120" t="str">
        <f t="shared" si="122"/>
        <v/>
      </c>
      <c r="BQ385" s="98"/>
      <c r="BR385" s="98"/>
      <c r="BS385" s="98"/>
      <c r="BT385" s="98"/>
      <c r="BU385" s="98"/>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row>
    <row r="386" spans="1:97" s="4" customFormat="1" ht="18.75" customHeight="1" x14ac:dyDescent="0.2">
      <c r="A386" s="3">
        <f t="shared" si="123"/>
        <v>374</v>
      </c>
      <c r="B386" s="263"/>
      <c r="C386" s="263"/>
      <c r="D386" s="263"/>
      <c r="E386" s="259"/>
      <c r="F386" s="259"/>
      <c r="G386" s="43"/>
      <c r="H386" s="264"/>
      <c r="I386" s="261"/>
      <c r="J386" s="106"/>
      <c r="K386" s="247"/>
      <c r="L386" s="247"/>
      <c r="M386" s="247"/>
      <c r="N386" s="248" t="str">
        <f>IF(AND(K386&lt;&gt;"",L386&lt;&gt;"",J386&lt;&gt;""),ROUND(MIN(IF(OR(J386="OZZ",J386="ZZ"),5000,17300),TRUNC(0.75*(SUMIF($D$12:$D386,$D386,K$12:K386)+SUMIF($D$12:$D386,$D386,L$12:L386)),2)) - SUMIF($D$12:$D385,$D386,N$12:N385),2),"")</f>
        <v/>
      </c>
      <c r="O386" s="249" t="str">
        <f>IF(AND(K386&lt;&gt;"",L386&lt;&gt;"",M386&lt;&gt;"",J386&lt;&gt;"",AH386&lt;&gt;""),IF(OR(J386="OZZ",J386="ZZ"),ROUND(0-SUMIF($D$12:$D385,$D386,O$12:O385),2),IF(M386=0,0,ROUND(MIN(MIN(17300,TRUNC(0.75*(SUMIF($D$12:$D$2012,$D386,K$12:K$2012)+SUMIF($D$12:$D$2012,$D386,L$12:L$2012)),2)+SUMIF($D$12:$D386,$D386,AH$12:AH386))-SUMIF($D$12:$D385,$D386,O$12:O385)-SUMIF($D$12:$D$2012,$D386,N$12:N$2012),AH386),2))),"")</f>
        <v/>
      </c>
      <c r="P386" s="250" t="str">
        <f>IF(J386&lt;&gt;"",1000 - SUMIF($D$12:$D385,$D386,P$12:P385),"")</f>
        <v/>
      </c>
      <c r="Q386" s="106"/>
      <c r="R386" s="247"/>
      <c r="S386" s="247"/>
      <c r="T386" s="247"/>
      <c r="U386" s="248" t="str">
        <f>IF(AND(R386&lt;&gt;"",S386&lt;&gt;"",Q386&lt;&gt;""),ROUND(MIN(IF(OR(Q386="OZZ",Q386="ZZ"),5000,17300),TRUNC(0.75*(SUMIF($D$12:$D386,$D386,R$12:R386)+SUMIF($D$12:$D386,$D386,S$12:S386)),2)) - SUMIF($D$12:$D385,$D386,U$12:U385),2),"")</f>
        <v/>
      </c>
      <c r="V386" s="248" t="str">
        <f>IF(AND(R386&lt;&gt;"",S386&lt;&gt;"",T386&lt;&gt;"",Q386&lt;&gt;"",AL386&lt;&gt;""),IF(OR(Q386="OZZ",Q386="ZZ"),ROUND(0-SUMIF($D$12:$D385,$D386,V$12:V385),2),IF(T386=0,0,ROUND(MIN(MIN(17300,TRUNC(0.75*(SUMIF($D$12:$D$2012,$D386,R$12:R$2012)+SUMIF($D$12:$D$2012,$D386,S$12:S$2012)),2)+SUMIF($D$12:$D386,$D386,AL$12:AL386))-SUMIF($D$12:$D385,$D386,V$12:V385)-SUMIF($D$12:$D$2012,$D386,U$12:U$2012),AL386),2))),"")</f>
        <v/>
      </c>
      <c r="W386" s="250" t="str">
        <f>IF(Q386&lt;&gt;"",1000 - SUMIF($D$12:$D385,$D386,W$12:W385),"")</f>
        <v/>
      </c>
      <c r="X386" s="106"/>
      <c r="Y386" s="247"/>
      <c r="Z386" s="247"/>
      <c r="AA386" s="247"/>
      <c r="AB386" s="248" t="str">
        <f>IF(AND(Y386&lt;&gt;"",Z386&lt;&gt;"",X386&lt;&gt;""),ROUND(MIN(IF(OR(X386="OZZ",X386="ZZ"),5000,17300),TRUNC(0.75*(SUMIF($D$12:$D386,$D386,Y$12:Y386)+SUMIF($D$12:$D386,$D386,Z$12:Z386)),2)) - SUMIF($D$12:$D385,$D386,AB$12:AB385),2),"")</f>
        <v/>
      </c>
      <c r="AC386" s="251" t="str">
        <f>IF(AND(Y386&lt;&gt;"",Z386&lt;&gt;"",AA386&lt;&gt;"",X386&lt;&gt;"",AP386&lt;&gt;""),IF(OR(X386="OZZ",X386="ZZ"),ROUND(0-SUMIF($D$12:$D385,$D386,AC$12:AC385),2),IF(AA386=0,0,ROUND(MIN(MIN(17300,TRUNC(0.75*(SUMIF($D$12:$D$2012,$D386,Y$12:Y$2012)+SUMIF($D$12:$D$2012,$D386,Z$12:Z$2012)),2)+SUMIF($D$12:$D386,$D386,AP$12:AP386))-SUMIF($D$12:$D385,$D386,AC$12:AC385)-SUMIF($D$12:$D$2012,$D386,AB$12:AB$2012),AP386),2))),"")</f>
        <v/>
      </c>
      <c r="AD386" s="250" t="str">
        <f>IF(X386&lt;&gt;"",1000 - SUMIF($D$12:$D385,$D386,AD$12:AD385),"")</f>
        <v/>
      </c>
      <c r="AE386" s="252"/>
      <c r="AF386" s="253"/>
      <c r="AG386" s="254"/>
      <c r="AH386" s="255" t="str">
        <f t="shared" si="124"/>
        <v/>
      </c>
      <c r="AI386" s="256"/>
      <c r="AJ386" s="253"/>
      <c r="AK386" s="254"/>
      <c r="AL386" s="255" t="str">
        <f t="shared" si="125"/>
        <v/>
      </c>
      <c r="AM386" s="256"/>
      <c r="AN386" s="253"/>
      <c r="AO386" s="254"/>
      <c r="AP386" s="255" t="str">
        <f t="shared" si="105"/>
        <v/>
      </c>
      <c r="AQ386" s="116"/>
      <c r="AR386" s="116"/>
      <c r="AS386" s="117"/>
      <c r="AT386" s="118"/>
      <c r="AU386" s="119" t="str">
        <f>IF(D386&lt;&gt; "", IF(COUNTIF($D$12:$D386,$D386)&gt;1,0,IF(SUM(N386,U386,AB386)&gt;0,IF(AND(X386="",OR(Q386&lt;&gt;"",J386&lt;&gt;"")),IF(Q386&lt;&gt;"",Q386,IF(J386&lt;&gt;"",J386,0)),IF(AND(Q386&lt;&gt;"",J386&lt;&gt;"",Q386=J386),Q386,X386)),0)),"")</f>
        <v/>
      </c>
      <c r="AV386" s="119" t="str">
        <f>IF(D386&lt;&gt;"",IF(COUNTIF($D$12:$D386,$D386)&gt;1,0,IF(SUM(O386,V386,AC386)&gt;0,IF(AND(X386="",OR(Q386&lt;&gt;"",J386&lt;&gt;"")),IF(Q386&lt;&gt;"",Q386,IF(J386&lt;&gt;"",J386,0)),IF(AND(Q386&lt;&gt;"",J386&lt;&gt;"",Q386=J386),Q386,X386)),0)),"")</f>
        <v/>
      </c>
      <c r="AW386" s="119" t="str">
        <f>IF(D386&lt;&gt;"",IF(COUNTIF($D$12:$D386,$D386)&gt;1,0,IF(SUM(P386,W386,AD386)&gt;0,IF(AND(X386="",OR(Q386&lt;&gt;"",J386&lt;&gt;"")),IF(Q386&lt;&gt;"",Q386,IF(J386&lt;&gt;"",J386,0)),IF(AND(Q386&lt;&gt;"",J386&lt;&gt;"",Q386=J386),Q386,X386)),0)),"")</f>
        <v/>
      </c>
      <c r="AX386" s="118" t="str">
        <f t="shared" si="106"/>
        <v/>
      </c>
      <c r="AY386" s="118" t="str">
        <f t="shared" si="107"/>
        <v/>
      </c>
      <c r="AZ386" s="118" t="str">
        <f t="shared" si="108"/>
        <v/>
      </c>
      <c r="BA386" s="118" t="str">
        <f t="shared" si="109"/>
        <v/>
      </c>
      <c r="BB386" s="118" t="str">
        <f t="shared" si="110"/>
        <v/>
      </c>
      <c r="BC386" s="118" t="str">
        <f t="shared" si="111"/>
        <v/>
      </c>
      <c r="BD386" s="118" t="str">
        <f t="shared" si="112"/>
        <v/>
      </c>
      <c r="BE386" s="118" t="str">
        <f t="shared" si="113"/>
        <v/>
      </c>
      <c r="BF386" s="118" t="str">
        <f t="shared" si="114"/>
        <v/>
      </c>
      <c r="BG386" s="120"/>
      <c r="BH386" s="120" t="str">
        <f t="shared" si="115"/>
        <v/>
      </c>
      <c r="BI386" s="120" t="str">
        <f t="shared" si="116"/>
        <v/>
      </c>
      <c r="BJ386" s="121"/>
      <c r="BK386" s="120" t="str">
        <f t="shared" si="117"/>
        <v/>
      </c>
      <c r="BL386" s="120" t="str">
        <f t="shared" si="118"/>
        <v/>
      </c>
      <c r="BM386" s="120" t="str">
        <f t="shared" si="119"/>
        <v/>
      </c>
      <c r="BN386" s="120" t="str">
        <f t="shared" si="120"/>
        <v/>
      </c>
      <c r="BO386" s="120" t="str">
        <f t="shared" si="121"/>
        <v/>
      </c>
      <c r="BP386" s="120" t="str">
        <f t="shared" si="122"/>
        <v/>
      </c>
      <c r="BQ386" s="98"/>
      <c r="BR386" s="98"/>
      <c r="BS386" s="98"/>
      <c r="BT386" s="98"/>
      <c r="BU386" s="98"/>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row>
    <row r="387" spans="1:97" s="4" customFormat="1" ht="18.75" customHeight="1" x14ac:dyDescent="0.2">
      <c r="A387" s="3">
        <f t="shared" si="123"/>
        <v>375</v>
      </c>
      <c r="B387" s="263"/>
      <c r="C387" s="263"/>
      <c r="D387" s="263"/>
      <c r="E387" s="259"/>
      <c r="F387" s="259"/>
      <c r="G387" s="43"/>
      <c r="H387" s="264"/>
      <c r="I387" s="261"/>
      <c r="J387" s="106"/>
      <c r="K387" s="247"/>
      <c r="L387" s="247"/>
      <c r="M387" s="247"/>
      <c r="N387" s="248" t="str">
        <f>IF(AND(K387&lt;&gt;"",L387&lt;&gt;"",J387&lt;&gt;""),ROUND(MIN(IF(OR(J387="OZZ",J387="ZZ"),5000,17300),TRUNC(0.75*(SUMIF($D$12:$D387,$D387,K$12:K387)+SUMIF($D$12:$D387,$D387,L$12:L387)),2)) - SUMIF($D$12:$D386,$D387,N$12:N386),2),"")</f>
        <v/>
      </c>
      <c r="O387" s="249" t="str">
        <f>IF(AND(K387&lt;&gt;"",L387&lt;&gt;"",M387&lt;&gt;"",J387&lt;&gt;"",AH387&lt;&gt;""),IF(OR(J387="OZZ",J387="ZZ"),ROUND(0-SUMIF($D$12:$D386,$D387,O$12:O386),2),IF(M387=0,0,ROUND(MIN(MIN(17300,TRUNC(0.75*(SUMIF($D$12:$D$2012,$D387,K$12:K$2012)+SUMIF($D$12:$D$2012,$D387,L$12:L$2012)),2)+SUMIF($D$12:$D387,$D387,AH$12:AH387))-SUMIF($D$12:$D386,$D387,O$12:O386)-SUMIF($D$12:$D$2012,$D387,N$12:N$2012),AH387),2))),"")</f>
        <v/>
      </c>
      <c r="P387" s="250" t="str">
        <f>IF(J387&lt;&gt;"",1000 - SUMIF($D$12:$D386,$D387,P$12:P386),"")</f>
        <v/>
      </c>
      <c r="Q387" s="106"/>
      <c r="R387" s="247"/>
      <c r="S387" s="247"/>
      <c r="T387" s="247"/>
      <c r="U387" s="248" t="str">
        <f>IF(AND(R387&lt;&gt;"",S387&lt;&gt;"",Q387&lt;&gt;""),ROUND(MIN(IF(OR(Q387="OZZ",Q387="ZZ"),5000,17300),TRUNC(0.75*(SUMIF($D$12:$D387,$D387,R$12:R387)+SUMIF($D$12:$D387,$D387,S$12:S387)),2)) - SUMIF($D$12:$D386,$D387,U$12:U386),2),"")</f>
        <v/>
      </c>
      <c r="V387" s="248" t="str">
        <f>IF(AND(R387&lt;&gt;"",S387&lt;&gt;"",T387&lt;&gt;"",Q387&lt;&gt;"",AL387&lt;&gt;""),IF(OR(Q387="OZZ",Q387="ZZ"),ROUND(0-SUMIF($D$12:$D386,$D387,V$12:V386),2),IF(T387=0,0,ROUND(MIN(MIN(17300,TRUNC(0.75*(SUMIF($D$12:$D$2012,$D387,R$12:R$2012)+SUMIF($D$12:$D$2012,$D387,S$12:S$2012)),2)+SUMIF($D$12:$D387,$D387,AL$12:AL387))-SUMIF($D$12:$D386,$D387,V$12:V386)-SUMIF($D$12:$D$2012,$D387,U$12:U$2012),AL387),2))),"")</f>
        <v/>
      </c>
      <c r="W387" s="250" t="str">
        <f>IF(Q387&lt;&gt;"",1000 - SUMIF($D$12:$D386,$D387,W$12:W386),"")</f>
        <v/>
      </c>
      <c r="X387" s="106"/>
      <c r="Y387" s="247"/>
      <c r="Z387" s="247"/>
      <c r="AA387" s="247"/>
      <c r="AB387" s="248" t="str">
        <f>IF(AND(Y387&lt;&gt;"",Z387&lt;&gt;"",X387&lt;&gt;""),ROUND(MIN(IF(OR(X387="OZZ",X387="ZZ"),5000,17300),TRUNC(0.75*(SUMIF($D$12:$D387,$D387,Y$12:Y387)+SUMIF($D$12:$D387,$D387,Z$12:Z387)),2)) - SUMIF($D$12:$D386,$D387,AB$12:AB386),2),"")</f>
        <v/>
      </c>
      <c r="AC387" s="251" t="str">
        <f>IF(AND(Y387&lt;&gt;"",Z387&lt;&gt;"",AA387&lt;&gt;"",X387&lt;&gt;"",AP387&lt;&gt;""),IF(OR(X387="OZZ",X387="ZZ"),ROUND(0-SUMIF($D$12:$D386,$D387,AC$12:AC386),2),IF(AA387=0,0,ROUND(MIN(MIN(17300,TRUNC(0.75*(SUMIF($D$12:$D$2012,$D387,Y$12:Y$2012)+SUMIF($D$12:$D$2012,$D387,Z$12:Z$2012)),2)+SUMIF($D$12:$D387,$D387,AP$12:AP387))-SUMIF($D$12:$D386,$D387,AC$12:AC386)-SUMIF($D$12:$D$2012,$D387,AB$12:AB$2012),AP387),2))),"")</f>
        <v/>
      </c>
      <c r="AD387" s="250" t="str">
        <f>IF(X387&lt;&gt;"",1000 - SUMIF($D$12:$D386,$D387,AD$12:AD386),"")</f>
        <v/>
      </c>
      <c r="AE387" s="252"/>
      <c r="AF387" s="253"/>
      <c r="AG387" s="254"/>
      <c r="AH387" s="255" t="str">
        <f t="shared" si="124"/>
        <v/>
      </c>
      <c r="AI387" s="256"/>
      <c r="AJ387" s="253"/>
      <c r="AK387" s="254"/>
      <c r="AL387" s="255" t="str">
        <f t="shared" si="125"/>
        <v/>
      </c>
      <c r="AM387" s="256"/>
      <c r="AN387" s="253"/>
      <c r="AO387" s="254"/>
      <c r="AP387" s="255" t="str">
        <f t="shared" si="105"/>
        <v/>
      </c>
      <c r="AQ387" s="116"/>
      <c r="AR387" s="116"/>
      <c r="AS387" s="117"/>
      <c r="AT387" s="118"/>
      <c r="AU387" s="119" t="str">
        <f>IF(D387&lt;&gt; "", IF(COUNTIF($D$12:$D387,$D387)&gt;1,0,IF(SUM(N387,U387,AB387)&gt;0,IF(AND(X387="",OR(Q387&lt;&gt;"",J387&lt;&gt;"")),IF(Q387&lt;&gt;"",Q387,IF(J387&lt;&gt;"",J387,0)),IF(AND(Q387&lt;&gt;"",J387&lt;&gt;"",Q387=J387),Q387,X387)),0)),"")</f>
        <v/>
      </c>
      <c r="AV387" s="119" t="str">
        <f>IF(D387&lt;&gt;"",IF(COUNTIF($D$12:$D387,$D387)&gt;1,0,IF(SUM(O387,V387,AC387)&gt;0,IF(AND(X387="",OR(Q387&lt;&gt;"",J387&lt;&gt;"")),IF(Q387&lt;&gt;"",Q387,IF(J387&lt;&gt;"",J387,0)),IF(AND(Q387&lt;&gt;"",J387&lt;&gt;"",Q387=J387),Q387,X387)),0)),"")</f>
        <v/>
      </c>
      <c r="AW387" s="119" t="str">
        <f>IF(D387&lt;&gt;"",IF(COUNTIF($D$12:$D387,$D387)&gt;1,0,IF(SUM(P387,W387,AD387)&gt;0,IF(AND(X387="",OR(Q387&lt;&gt;"",J387&lt;&gt;"")),IF(Q387&lt;&gt;"",Q387,IF(J387&lt;&gt;"",J387,0)),IF(AND(Q387&lt;&gt;"",J387&lt;&gt;"",Q387=J387),Q387,X387)),0)),"")</f>
        <v/>
      </c>
      <c r="AX387" s="118" t="str">
        <f t="shared" si="106"/>
        <v/>
      </c>
      <c r="AY387" s="118" t="str">
        <f t="shared" si="107"/>
        <v/>
      </c>
      <c r="AZ387" s="118" t="str">
        <f t="shared" si="108"/>
        <v/>
      </c>
      <c r="BA387" s="118" t="str">
        <f t="shared" si="109"/>
        <v/>
      </c>
      <c r="BB387" s="118" t="str">
        <f t="shared" si="110"/>
        <v/>
      </c>
      <c r="BC387" s="118" t="str">
        <f t="shared" si="111"/>
        <v/>
      </c>
      <c r="BD387" s="118" t="str">
        <f t="shared" si="112"/>
        <v/>
      </c>
      <c r="BE387" s="118" t="str">
        <f t="shared" si="113"/>
        <v/>
      </c>
      <c r="BF387" s="118" t="str">
        <f t="shared" si="114"/>
        <v/>
      </c>
      <c r="BG387" s="120"/>
      <c r="BH387" s="120" t="str">
        <f t="shared" si="115"/>
        <v/>
      </c>
      <c r="BI387" s="120" t="str">
        <f t="shared" si="116"/>
        <v/>
      </c>
      <c r="BJ387" s="121"/>
      <c r="BK387" s="120" t="str">
        <f t="shared" si="117"/>
        <v/>
      </c>
      <c r="BL387" s="120" t="str">
        <f t="shared" si="118"/>
        <v/>
      </c>
      <c r="BM387" s="120" t="str">
        <f t="shared" si="119"/>
        <v/>
      </c>
      <c r="BN387" s="120" t="str">
        <f t="shared" si="120"/>
        <v/>
      </c>
      <c r="BO387" s="120" t="str">
        <f t="shared" si="121"/>
        <v/>
      </c>
      <c r="BP387" s="120" t="str">
        <f t="shared" si="122"/>
        <v/>
      </c>
      <c r="BQ387" s="98"/>
      <c r="BR387" s="98"/>
      <c r="BS387" s="98"/>
      <c r="BT387" s="98"/>
      <c r="BU387" s="98"/>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row>
    <row r="388" spans="1:97" s="4" customFormat="1" ht="18.75" customHeight="1" x14ac:dyDescent="0.2">
      <c r="A388" s="3">
        <f t="shared" si="123"/>
        <v>376</v>
      </c>
      <c r="B388" s="263"/>
      <c r="C388" s="263"/>
      <c r="D388" s="263"/>
      <c r="E388" s="259"/>
      <c r="F388" s="259"/>
      <c r="G388" s="43"/>
      <c r="H388" s="264"/>
      <c r="I388" s="261"/>
      <c r="J388" s="106"/>
      <c r="K388" s="247"/>
      <c r="L388" s="247"/>
      <c r="M388" s="247"/>
      <c r="N388" s="248" t="str">
        <f>IF(AND(K388&lt;&gt;"",L388&lt;&gt;"",J388&lt;&gt;""),ROUND(MIN(IF(OR(J388="OZZ",J388="ZZ"),5000,17300),TRUNC(0.75*(SUMIF($D$12:$D388,$D388,K$12:K388)+SUMIF($D$12:$D388,$D388,L$12:L388)),2)) - SUMIF($D$12:$D387,$D388,N$12:N387),2),"")</f>
        <v/>
      </c>
      <c r="O388" s="249" t="str">
        <f>IF(AND(K388&lt;&gt;"",L388&lt;&gt;"",M388&lt;&gt;"",J388&lt;&gt;"",AH388&lt;&gt;""),IF(OR(J388="OZZ",J388="ZZ"),ROUND(0-SUMIF($D$12:$D387,$D388,O$12:O387),2),IF(M388=0,0,ROUND(MIN(MIN(17300,TRUNC(0.75*(SUMIF($D$12:$D$2012,$D388,K$12:K$2012)+SUMIF($D$12:$D$2012,$D388,L$12:L$2012)),2)+SUMIF($D$12:$D388,$D388,AH$12:AH388))-SUMIF($D$12:$D387,$D388,O$12:O387)-SUMIF($D$12:$D$2012,$D388,N$12:N$2012),AH388),2))),"")</f>
        <v/>
      </c>
      <c r="P388" s="250" t="str">
        <f>IF(J388&lt;&gt;"",1000 - SUMIF($D$12:$D387,$D388,P$12:P387),"")</f>
        <v/>
      </c>
      <c r="Q388" s="106"/>
      <c r="R388" s="247"/>
      <c r="S388" s="247"/>
      <c r="T388" s="247"/>
      <c r="U388" s="248" t="str">
        <f>IF(AND(R388&lt;&gt;"",S388&lt;&gt;"",Q388&lt;&gt;""),ROUND(MIN(IF(OR(Q388="OZZ",Q388="ZZ"),5000,17300),TRUNC(0.75*(SUMIF($D$12:$D388,$D388,R$12:R388)+SUMIF($D$12:$D388,$D388,S$12:S388)),2)) - SUMIF($D$12:$D387,$D388,U$12:U387),2),"")</f>
        <v/>
      </c>
      <c r="V388" s="248" t="str">
        <f>IF(AND(R388&lt;&gt;"",S388&lt;&gt;"",T388&lt;&gt;"",Q388&lt;&gt;"",AL388&lt;&gt;""),IF(OR(Q388="OZZ",Q388="ZZ"),ROUND(0-SUMIF($D$12:$D387,$D388,V$12:V387),2),IF(T388=0,0,ROUND(MIN(MIN(17300,TRUNC(0.75*(SUMIF($D$12:$D$2012,$D388,R$12:R$2012)+SUMIF($D$12:$D$2012,$D388,S$12:S$2012)),2)+SUMIF($D$12:$D388,$D388,AL$12:AL388))-SUMIF($D$12:$D387,$D388,V$12:V387)-SUMIF($D$12:$D$2012,$D388,U$12:U$2012),AL388),2))),"")</f>
        <v/>
      </c>
      <c r="W388" s="250" t="str">
        <f>IF(Q388&lt;&gt;"",1000 - SUMIF($D$12:$D387,$D388,W$12:W387),"")</f>
        <v/>
      </c>
      <c r="X388" s="106"/>
      <c r="Y388" s="247"/>
      <c r="Z388" s="247"/>
      <c r="AA388" s="247"/>
      <c r="AB388" s="248" t="str">
        <f>IF(AND(Y388&lt;&gt;"",Z388&lt;&gt;"",X388&lt;&gt;""),ROUND(MIN(IF(OR(X388="OZZ",X388="ZZ"),5000,17300),TRUNC(0.75*(SUMIF($D$12:$D388,$D388,Y$12:Y388)+SUMIF($D$12:$D388,$D388,Z$12:Z388)),2)) - SUMIF($D$12:$D387,$D388,AB$12:AB387),2),"")</f>
        <v/>
      </c>
      <c r="AC388" s="251" t="str">
        <f>IF(AND(Y388&lt;&gt;"",Z388&lt;&gt;"",AA388&lt;&gt;"",X388&lt;&gt;"",AP388&lt;&gt;""),IF(OR(X388="OZZ",X388="ZZ"),ROUND(0-SUMIF($D$12:$D387,$D388,AC$12:AC387),2),IF(AA388=0,0,ROUND(MIN(MIN(17300,TRUNC(0.75*(SUMIF($D$12:$D$2012,$D388,Y$12:Y$2012)+SUMIF($D$12:$D$2012,$D388,Z$12:Z$2012)),2)+SUMIF($D$12:$D388,$D388,AP$12:AP388))-SUMIF($D$12:$D387,$D388,AC$12:AC387)-SUMIF($D$12:$D$2012,$D388,AB$12:AB$2012),AP388),2))),"")</f>
        <v/>
      </c>
      <c r="AD388" s="250" t="str">
        <f>IF(X388&lt;&gt;"",1000 - SUMIF($D$12:$D387,$D388,AD$12:AD387),"")</f>
        <v/>
      </c>
      <c r="AE388" s="252"/>
      <c r="AF388" s="253"/>
      <c r="AG388" s="254"/>
      <c r="AH388" s="255" t="str">
        <f t="shared" si="124"/>
        <v/>
      </c>
      <c r="AI388" s="256"/>
      <c r="AJ388" s="253"/>
      <c r="AK388" s="254"/>
      <c r="AL388" s="255" t="str">
        <f t="shared" si="125"/>
        <v/>
      </c>
      <c r="AM388" s="256"/>
      <c r="AN388" s="253"/>
      <c r="AO388" s="254"/>
      <c r="AP388" s="255" t="str">
        <f t="shared" si="105"/>
        <v/>
      </c>
      <c r="AQ388" s="116"/>
      <c r="AR388" s="116"/>
      <c r="AS388" s="117"/>
      <c r="AT388" s="118"/>
      <c r="AU388" s="119" t="str">
        <f>IF(D388&lt;&gt; "", IF(COUNTIF($D$12:$D388,$D388)&gt;1,0,IF(SUM(N388,U388,AB388)&gt;0,IF(AND(X388="",OR(Q388&lt;&gt;"",J388&lt;&gt;"")),IF(Q388&lt;&gt;"",Q388,IF(J388&lt;&gt;"",J388,0)),IF(AND(Q388&lt;&gt;"",J388&lt;&gt;"",Q388=J388),Q388,X388)),0)),"")</f>
        <v/>
      </c>
      <c r="AV388" s="119" t="str">
        <f>IF(D388&lt;&gt;"",IF(COUNTIF($D$12:$D388,$D388)&gt;1,0,IF(SUM(O388,V388,AC388)&gt;0,IF(AND(X388="",OR(Q388&lt;&gt;"",J388&lt;&gt;"")),IF(Q388&lt;&gt;"",Q388,IF(J388&lt;&gt;"",J388,0)),IF(AND(Q388&lt;&gt;"",J388&lt;&gt;"",Q388=J388),Q388,X388)),0)),"")</f>
        <v/>
      </c>
      <c r="AW388" s="119" t="str">
        <f>IF(D388&lt;&gt;"",IF(COUNTIF($D$12:$D388,$D388)&gt;1,0,IF(SUM(P388,W388,AD388)&gt;0,IF(AND(X388="",OR(Q388&lt;&gt;"",J388&lt;&gt;"")),IF(Q388&lt;&gt;"",Q388,IF(J388&lt;&gt;"",J388,0)),IF(AND(Q388&lt;&gt;"",J388&lt;&gt;"",Q388=J388),Q388,X388)),0)),"")</f>
        <v/>
      </c>
      <c r="AX388" s="118" t="str">
        <f t="shared" si="106"/>
        <v/>
      </c>
      <c r="AY388" s="118" t="str">
        <f t="shared" si="107"/>
        <v/>
      </c>
      <c r="AZ388" s="118" t="str">
        <f t="shared" si="108"/>
        <v/>
      </c>
      <c r="BA388" s="118" t="str">
        <f t="shared" si="109"/>
        <v/>
      </c>
      <c r="BB388" s="118" t="str">
        <f t="shared" si="110"/>
        <v/>
      </c>
      <c r="BC388" s="118" t="str">
        <f t="shared" si="111"/>
        <v/>
      </c>
      <c r="BD388" s="118" t="str">
        <f t="shared" si="112"/>
        <v/>
      </c>
      <c r="BE388" s="118" t="str">
        <f t="shared" si="113"/>
        <v/>
      </c>
      <c r="BF388" s="118" t="str">
        <f t="shared" si="114"/>
        <v/>
      </c>
      <c r="BG388" s="120"/>
      <c r="BH388" s="120" t="str">
        <f t="shared" si="115"/>
        <v/>
      </c>
      <c r="BI388" s="120" t="str">
        <f t="shared" si="116"/>
        <v/>
      </c>
      <c r="BJ388" s="121"/>
      <c r="BK388" s="120" t="str">
        <f t="shared" si="117"/>
        <v/>
      </c>
      <c r="BL388" s="120" t="str">
        <f t="shared" si="118"/>
        <v/>
      </c>
      <c r="BM388" s="120" t="str">
        <f t="shared" si="119"/>
        <v/>
      </c>
      <c r="BN388" s="120" t="str">
        <f t="shared" si="120"/>
        <v/>
      </c>
      <c r="BO388" s="120" t="str">
        <f t="shared" si="121"/>
        <v/>
      </c>
      <c r="BP388" s="120" t="str">
        <f t="shared" si="122"/>
        <v/>
      </c>
      <c r="BQ388" s="98"/>
      <c r="BR388" s="98"/>
      <c r="BS388" s="98"/>
      <c r="BT388" s="98"/>
      <c r="BU388" s="98"/>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row>
    <row r="389" spans="1:97" s="4" customFormat="1" ht="18.75" customHeight="1" x14ac:dyDescent="0.2">
      <c r="A389" s="3">
        <f t="shared" si="123"/>
        <v>377</v>
      </c>
      <c r="B389" s="263"/>
      <c r="C389" s="263"/>
      <c r="D389" s="263"/>
      <c r="E389" s="259"/>
      <c r="F389" s="259"/>
      <c r="G389" s="43"/>
      <c r="H389" s="264"/>
      <c r="I389" s="261"/>
      <c r="J389" s="106"/>
      <c r="K389" s="247"/>
      <c r="L389" s="247"/>
      <c r="M389" s="247"/>
      <c r="N389" s="248" t="str">
        <f>IF(AND(K389&lt;&gt;"",L389&lt;&gt;"",J389&lt;&gt;""),ROUND(MIN(IF(OR(J389="OZZ",J389="ZZ"),5000,17300),TRUNC(0.75*(SUMIF($D$12:$D389,$D389,K$12:K389)+SUMIF($D$12:$D389,$D389,L$12:L389)),2)) - SUMIF($D$12:$D388,$D389,N$12:N388),2),"")</f>
        <v/>
      </c>
      <c r="O389" s="249" t="str">
        <f>IF(AND(K389&lt;&gt;"",L389&lt;&gt;"",M389&lt;&gt;"",J389&lt;&gt;"",AH389&lt;&gt;""),IF(OR(J389="OZZ",J389="ZZ"),ROUND(0-SUMIF($D$12:$D388,$D389,O$12:O388),2),IF(M389=0,0,ROUND(MIN(MIN(17300,TRUNC(0.75*(SUMIF($D$12:$D$2012,$D389,K$12:K$2012)+SUMIF($D$12:$D$2012,$D389,L$12:L$2012)),2)+SUMIF($D$12:$D389,$D389,AH$12:AH389))-SUMIF($D$12:$D388,$D389,O$12:O388)-SUMIF($D$12:$D$2012,$D389,N$12:N$2012),AH389),2))),"")</f>
        <v/>
      </c>
      <c r="P389" s="250" t="str">
        <f>IF(J389&lt;&gt;"",1000 - SUMIF($D$12:$D388,$D389,P$12:P388),"")</f>
        <v/>
      </c>
      <c r="Q389" s="106"/>
      <c r="R389" s="247"/>
      <c r="S389" s="247"/>
      <c r="T389" s="247"/>
      <c r="U389" s="248" t="str">
        <f>IF(AND(R389&lt;&gt;"",S389&lt;&gt;"",Q389&lt;&gt;""),ROUND(MIN(IF(OR(Q389="OZZ",Q389="ZZ"),5000,17300),TRUNC(0.75*(SUMIF($D$12:$D389,$D389,R$12:R389)+SUMIF($D$12:$D389,$D389,S$12:S389)),2)) - SUMIF($D$12:$D388,$D389,U$12:U388),2),"")</f>
        <v/>
      </c>
      <c r="V389" s="248" t="str">
        <f>IF(AND(R389&lt;&gt;"",S389&lt;&gt;"",T389&lt;&gt;"",Q389&lt;&gt;"",AL389&lt;&gt;""),IF(OR(Q389="OZZ",Q389="ZZ"),ROUND(0-SUMIF($D$12:$D388,$D389,V$12:V388),2),IF(T389=0,0,ROUND(MIN(MIN(17300,TRUNC(0.75*(SUMIF($D$12:$D$2012,$D389,R$12:R$2012)+SUMIF($D$12:$D$2012,$D389,S$12:S$2012)),2)+SUMIF($D$12:$D389,$D389,AL$12:AL389))-SUMIF($D$12:$D388,$D389,V$12:V388)-SUMIF($D$12:$D$2012,$D389,U$12:U$2012),AL389),2))),"")</f>
        <v/>
      </c>
      <c r="W389" s="250" t="str">
        <f>IF(Q389&lt;&gt;"",1000 - SUMIF($D$12:$D388,$D389,W$12:W388),"")</f>
        <v/>
      </c>
      <c r="X389" s="106"/>
      <c r="Y389" s="247"/>
      <c r="Z389" s="247"/>
      <c r="AA389" s="247"/>
      <c r="AB389" s="248" t="str">
        <f>IF(AND(Y389&lt;&gt;"",Z389&lt;&gt;"",X389&lt;&gt;""),ROUND(MIN(IF(OR(X389="OZZ",X389="ZZ"),5000,17300),TRUNC(0.75*(SUMIF($D$12:$D389,$D389,Y$12:Y389)+SUMIF($D$12:$D389,$D389,Z$12:Z389)),2)) - SUMIF($D$12:$D388,$D389,AB$12:AB388),2),"")</f>
        <v/>
      </c>
      <c r="AC389" s="251" t="str">
        <f>IF(AND(Y389&lt;&gt;"",Z389&lt;&gt;"",AA389&lt;&gt;"",X389&lt;&gt;"",AP389&lt;&gt;""),IF(OR(X389="OZZ",X389="ZZ"),ROUND(0-SUMIF($D$12:$D388,$D389,AC$12:AC388),2),IF(AA389=0,0,ROUND(MIN(MIN(17300,TRUNC(0.75*(SUMIF($D$12:$D$2012,$D389,Y$12:Y$2012)+SUMIF($D$12:$D$2012,$D389,Z$12:Z$2012)),2)+SUMIF($D$12:$D389,$D389,AP$12:AP389))-SUMIF($D$12:$D388,$D389,AC$12:AC388)-SUMIF($D$12:$D$2012,$D389,AB$12:AB$2012),AP389),2))),"")</f>
        <v/>
      </c>
      <c r="AD389" s="250" t="str">
        <f>IF(X389&lt;&gt;"",1000 - SUMIF($D$12:$D388,$D389,AD$12:AD388),"")</f>
        <v/>
      </c>
      <c r="AE389" s="252"/>
      <c r="AF389" s="253"/>
      <c r="AG389" s="254"/>
      <c r="AH389" s="255" t="str">
        <f t="shared" si="124"/>
        <v/>
      </c>
      <c r="AI389" s="256"/>
      <c r="AJ389" s="253"/>
      <c r="AK389" s="254"/>
      <c r="AL389" s="255" t="str">
        <f t="shared" si="125"/>
        <v/>
      </c>
      <c r="AM389" s="256"/>
      <c r="AN389" s="253"/>
      <c r="AO389" s="254"/>
      <c r="AP389" s="255" t="str">
        <f t="shared" si="105"/>
        <v/>
      </c>
      <c r="AQ389" s="116"/>
      <c r="AR389" s="116"/>
      <c r="AS389" s="117"/>
      <c r="AT389" s="118"/>
      <c r="AU389" s="119" t="str">
        <f>IF(D389&lt;&gt; "", IF(COUNTIF($D$12:$D389,$D389)&gt;1,0,IF(SUM(N389,U389,AB389)&gt;0,IF(AND(X389="",OR(Q389&lt;&gt;"",J389&lt;&gt;"")),IF(Q389&lt;&gt;"",Q389,IF(J389&lt;&gt;"",J389,0)),IF(AND(Q389&lt;&gt;"",J389&lt;&gt;"",Q389=J389),Q389,X389)),0)),"")</f>
        <v/>
      </c>
      <c r="AV389" s="119" t="str">
        <f>IF(D389&lt;&gt;"",IF(COUNTIF($D$12:$D389,$D389)&gt;1,0,IF(SUM(O389,V389,AC389)&gt;0,IF(AND(X389="",OR(Q389&lt;&gt;"",J389&lt;&gt;"")),IF(Q389&lt;&gt;"",Q389,IF(J389&lt;&gt;"",J389,0)),IF(AND(Q389&lt;&gt;"",J389&lt;&gt;"",Q389=J389),Q389,X389)),0)),"")</f>
        <v/>
      </c>
      <c r="AW389" s="119" t="str">
        <f>IF(D389&lt;&gt;"",IF(COUNTIF($D$12:$D389,$D389)&gt;1,0,IF(SUM(P389,W389,AD389)&gt;0,IF(AND(X389="",OR(Q389&lt;&gt;"",J389&lt;&gt;"")),IF(Q389&lt;&gt;"",Q389,IF(J389&lt;&gt;"",J389,0)),IF(AND(Q389&lt;&gt;"",J389&lt;&gt;"",Q389=J389),Q389,X389)),0)),"")</f>
        <v/>
      </c>
      <c r="AX389" s="118" t="str">
        <f t="shared" si="106"/>
        <v/>
      </c>
      <c r="AY389" s="118" t="str">
        <f t="shared" si="107"/>
        <v/>
      </c>
      <c r="AZ389" s="118" t="str">
        <f t="shared" si="108"/>
        <v/>
      </c>
      <c r="BA389" s="118" t="str">
        <f t="shared" si="109"/>
        <v/>
      </c>
      <c r="BB389" s="118" t="str">
        <f t="shared" si="110"/>
        <v/>
      </c>
      <c r="BC389" s="118" t="str">
        <f t="shared" si="111"/>
        <v/>
      </c>
      <c r="BD389" s="118" t="str">
        <f t="shared" si="112"/>
        <v/>
      </c>
      <c r="BE389" s="118" t="str">
        <f t="shared" si="113"/>
        <v/>
      </c>
      <c r="BF389" s="118" t="str">
        <f t="shared" si="114"/>
        <v/>
      </c>
      <c r="BG389" s="120"/>
      <c r="BH389" s="120" t="str">
        <f t="shared" si="115"/>
        <v/>
      </c>
      <c r="BI389" s="120" t="str">
        <f t="shared" si="116"/>
        <v/>
      </c>
      <c r="BJ389" s="121"/>
      <c r="BK389" s="120" t="str">
        <f t="shared" si="117"/>
        <v/>
      </c>
      <c r="BL389" s="120" t="str">
        <f t="shared" si="118"/>
        <v/>
      </c>
      <c r="BM389" s="120" t="str">
        <f t="shared" si="119"/>
        <v/>
      </c>
      <c r="BN389" s="120" t="str">
        <f t="shared" si="120"/>
        <v/>
      </c>
      <c r="BO389" s="120" t="str">
        <f t="shared" si="121"/>
        <v/>
      </c>
      <c r="BP389" s="120" t="str">
        <f t="shared" si="122"/>
        <v/>
      </c>
      <c r="BQ389" s="98"/>
      <c r="BR389" s="98"/>
      <c r="BS389" s="98"/>
      <c r="BT389" s="98"/>
      <c r="BU389" s="98"/>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row>
    <row r="390" spans="1:97" s="4" customFormat="1" ht="18.75" customHeight="1" x14ac:dyDescent="0.2">
      <c r="A390" s="3">
        <f t="shared" si="123"/>
        <v>378</v>
      </c>
      <c r="B390" s="263"/>
      <c r="C390" s="263"/>
      <c r="D390" s="263"/>
      <c r="E390" s="259"/>
      <c r="F390" s="259"/>
      <c r="G390" s="43"/>
      <c r="H390" s="264"/>
      <c r="I390" s="261"/>
      <c r="J390" s="106"/>
      <c r="K390" s="247"/>
      <c r="L390" s="247"/>
      <c r="M390" s="247"/>
      <c r="N390" s="248" t="str">
        <f>IF(AND(K390&lt;&gt;"",L390&lt;&gt;"",J390&lt;&gt;""),ROUND(MIN(IF(OR(J390="OZZ",J390="ZZ"),5000,17300),TRUNC(0.75*(SUMIF($D$12:$D390,$D390,K$12:K390)+SUMIF($D$12:$D390,$D390,L$12:L390)),2)) - SUMIF($D$12:$D389,$D390,N$12:N389),2),"")</f>
        <v/>
      </c>
      <c r="O390" s="249" t="str">
        <f>IF(AND(K390&lt;&gt;"",L390&lt;&gt;"",M390&lt;&gt;"",J390&lt;&gt;"",AH390&lt;&gt;""),IF(OR(J390="OZZ",J390="ZZ"),ROUND(0-SUMIF($D$12:$D389,$D390,O$12:O389),2),IF(M390=0,0,ROUND(MIN(MIN(17300,TRUNC(0.75*(SUMIF($D$12:$D$2012,$D390,K$12:K$2012)+SUMIF($D$12:$D$2012,$D390,L$12:L$2012)),2)+SUMIF($D$12:$D390,$D390,AH$12:AH390))-SUMIF($D$12:$D389,$D390,O$12:O389)-SUMIF($D$12:$D$2012,$D390,N$12:N$2012),AH390),2))),"")</f>
        <v/>
      </c>
      <c r="P390" s="250" t="str">
        <f>IF(J390&lt;&gt;"",1000 - SUMIF($D$12:$D389,$D390,P$12:P389),"")</f>
        <v/>
      </c>
      <c r="Q390" s="106"/>
      <c r="R390" s="247"/>
      <c r="S390" s="247"/>
      <c r="T390" s="247"/>
      <c r="U390" s="248" t="str">
        <f>IF(AND(R390&lt;&gt;"",S390&lt;&gt;"",Q390&lt;&gt;""),ROUND(MIN(IF(OR(Q390="OZZ",Q390="ZZ"),5000,17300),TRUNC(0.75*(SUMIF($D$12:$D390,$D390,R$12:R390)+SUMIF($D$12:$D390,$D390,S$12:S390)),2)) - SUMIF($D$12:$D389,$D390,U$12:U389),2),"")</f>
        <v/>
      </c>
      <c r="V390" s="248" t="str">
        <f>IF(AND(R390&lt;&gt;"",S390&lt;&gt;"",T390&lt;&gt;"",Q390&lt;&gt;"",AL390&lt;&gt;""),IF(OR(Q390="OZZ",Q390="ZZ"),ROUND(0-SUMIF($D$12:$D389,$D390,V$12:V389),2),IF(T390=0,0,ROUND(MIN(MIN(17300,TRUNC(0.75*(SUMIF($D$12:$D$2012,$D390,R$12:R$2012)+SUMIF($D$12:$D$2012,$D390,S$12:S$2012)),2)+SUMIF($D$12:$D390,$D390,AL$12:AL390))-SUMIF($D$12:$D389,$D390,V$12:V389)-SUMIF($D$12:$D$2012,$D390,U$12:U$2012),AL390),2))),"")</f>
        <v/>
      </c>
      <c r="W390" s="250" t="str">
        <f>IF(Q390&lt;&gt;"",1000 - SUMIF($D$12:$D389,$D390,W$12:W389),"")</f>
        <v/>
      </c>
      <c r="X390" s="106"/>
      <c r="Y390" s="247"/>
      <c r="Z390" s="247"/>
      <c r="AA390" s="247"/>
      <c r="AB390" s="248" t="str">
        <f>IF(AND(Y390&lt;&gt;"",Z390&lt;&gt;"",X390&lt;&gt;""),ROUND(MIN(IF(OR(X390="OZZ",X390="ZZ"),5000,17300),TRUNC(0.75*(SUMIF($D$12:$D390,$D390,Y$12:Y390)+SUMIF($D$12:$D390,$D390,Z$12:Z390)),2)) - SUMIF($D$12:$D389,$D390,AB$12:AB389),2),"")</f>
        <v/>
      </c>
      <c r="AC390" s="251" t="str">
        <f>IF(AND(Y390&lt;&gt;"",Z390&lt;&gt;"",AA390&lt;&gt;"",X390&lt;&gt;"",AP390&lt;&gt;""),IF(OR(X390="OZZ",X390="ZZ"),ROUND(0-SUMIF($D$12:$D389,$D390,AC$12:AC389),2),IF(AA390=0,0,ROUND(MIN(MIN(17300,TRUNC(0.75*(SUMIF($D$12:$D$2012,$D390,Y$12:Y$2012)+SUMIF($D$12:$D$2012,$D390,Z$12:Z$2012)),2)+SUMIF($D$12:$D390,$D390,AP$12:AP390))-SUMIF($D$12:$D389,$D390,AC$12:AC389)-SUMIF($D$12:$D$2012,$D390,AB$12:AB$2012),AP390),2))),"")</f>
        <v/>
      </c>
      <c r="AD390" s="250" t="str">
        <f>IF(X390&lt;&gt;"",1000 - SUMIF($D$12:$D389,$D390,AD$12:AD389),"")</f>
        <v/>
      </c>
      <c r="AE390" s="252"/>
      <c r="AF390" s="253"/>
      <c r="AG390" s="254"/>
      <c r="AH390" s="255" t="str">
        <f t="shared" si="124"/>
        <v/>
      </c>
      <c r="AI390" s="256"/>
      <c r="AJ390" s="253"/>
      <c r="AK390" s="254"/>
      <c r="AL390" s="255" t="str">
        <f t="shared" si="125"/>
        <v/>
      </c>
      <c r="AM390" s="256"/>
      <c r="AN390" s="253"/>
      <c r="AO390" s="254"/>
      <c r="AP390" s="255" t="str">
        <f t="shared" si="105"/>
        <v/>
      </c>
      <c r="AQ390" s="116"/>
      <c r="AR390" s="116"/>
      <c r="AS390" s="117"/>
      <c r="AT390" s="118"/>
      <c r="AU390" s="119" t="str">
        <f>IF(D390&lt;&gt; "", IF(COUNTIF($D$12:$D390,$D390)&gt;1,0,IF(SUM(N390,U390,AB390)&gt;0,IF(AND(X390="",OR(Q390&lt;&gt;"",J390&lt;&gt;"")),IF(Q390&lt;&gt;"",Q390,IF(J390&lt;&gt;"",J390,0)),IF(AND(Q390&lt;&gt;"",J390&lt;&gt;"",Q390=J390),Q390,X390)),0)),"")</f>
        <v/>
      </c>
      <c r="AV390" s="119" t="str">
        <f>IF(D390&lt;&gt;"",IF(COUNTIF($D$12:$D390,$D390)&gt;1,0,IF(SUM(O390,V390,AC390)&gt;0,IF(AND(X390="",OR(Q390&lt;&gt;"",J390&lt;&gt;"")),IF(Q390&lt;&gt;"",Q390,IF(J390&lt;&gt;"",J390,0)),IF(AND(Q390&lt;&gt;"",J390&lt;&gt;"",Q390=J390),Q390,X390)),0)),"")</f>
        <v/>
      </c>
      <c r="AW390" s="119" t="str">
        <f>IF(D390&lt;&gt;"",IF(COUNTIF($D$12:$D390,$D390)&gt;1,0,IF(SUM(P390,W390,AD390)&gt;0,IF(AND(X390="",OR(Q390&lt;&gt;"",J390&lt;&gt;"")),IF(Q390&lt;&gt;"",Q390,IF(J390&lt;&gt;"",J390,0)),IF(AND(Q390&lt;&gt;"",J390&lt;&gt;"",Q390=J390),Q390,X390)),0)),"")</f>
        <v/>
      </c>
      <c r="AX390" s="118" t="str">
        <f t="shared" si="106"/>
        <v/>
      </c>
      <c r="AY390" s="118" t="str">
        <f t="shared" si="107"/>
        <v/>
      </c>
      <c r="AZ390" s="118" t="str">
        <f t="shared" si="108"/>
        <v/>
      </c>
      <c r="BA390" s="118" t="str">
        <f t="shared" si="109"/>
        <v/>
      </c>
      <c r="BB390" s="118" t="str">
        <f t="shared" si="110"/>
        <v/>
      </c>
      <c r="BC390" s="118" t="str">
        <f t="shared" si="111"/>
        <v/>
      </c>
      <c r="BD390" s="118" t="str">
        <f t="shared" si="112"/>
        <v/>
      </c>
      <c r="BE390" s="118" t="str">
        <f t="shared" si="113"/>
        <v/>
      </c>
      <c r="BF390" s="118" t="str">
        <f t="shared" si="114"/>
        <v/>
      </c>
      <c r="BG390" s="120"/>
      <c r="BH390" s="120" t="str">
        <f t="shared" si="115"/>
        <v/>
      </c>
      <c r="BI390" s="120" t="str">
        <f t="shared" si="116"/>
        <v/>
      </c>
      <c r="BJ390" s="121"/>
      <c r="BK390" s="120" t="str">
        <f t="shared" si="117"/>
        <v/>
      </c>
      <c r="BL390" s="120" t="str">
        <f t="shared" si="118"/>
        <v/>
      </c>
      <c r="BM390" s="120" t="str">
        <f t="shared" si="119"/>
        <v/>
      </c>
      <c r="BN390" s="120" t="str">
        <f t="shared" si="120"/>
        <v/>
      </c>
      <c r="BO390" s="120" t="str">
        <f t="shared" si="121"/>
        <v/>
      </c>
      <c r="BP390" s="120" t="str">
        <f t="shared" si="122"/>
        <v/>
      </c>
      <c r="BQ390" s="98"/>
      <c r="BR390" s="98"/>
      <c r="BS390" s="98"/>
      <c r="BT390" s="98"/>
      <c r="BU390" s="98"/>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row>
    <row r="391" spans="1:97" s="4" customFormat="1" ht="18.75" customHeight="1" x14ac:dyDescent="0.2">
      <c r="A391" s="3">
        <f t="shared" si="123"/>
        <v>379</v>
      </c>
      <c r="B391" s="263"/>
      <c r="C391" s="263"/>
      <c r="D391" s="263"/>
      <c r="E391" s="259"/>
      <c r="F391" s="259"/>
      <c r="G391" s="43"/>
      <c r="H391" s="264"/>
      <c r="I391" s="261"/>
      <c r="J391" s="106"/>
      <c r="K391" s="247"/>
      <c r="L391" s="247"/>
      <c r="M391" s="247"/>
      <c r="N391" s="248" t="str">
        <f>IF(AND(K391&lt;&gt;"",L391&lt;&gt;"",J391&lt;&gt;""),ROUND(MIN(IF(OR(J391="OZZ",J391="ZZ"),5000,17300),TRUNC(0.75*(SUMIF($D$12:$D391,$D391,K$12:K391)+SUMIF($D$12:$D391,$D391,L$12:L391)),2)) - SUMIF($D$12:$D390,$D391,N$12:N390),2),"")</f>
        <v/>
      </c>
      <c r="O391" s="249" t="str">
        <f>IF(AND(K391&lt;&gt;"",L391&lt;&gt;"",M391&lt;&gt;"",J391&lt;&gt;"",AH391&lt;&gt;""),IF(OR(J391="OZZ",J391="ZZ"),ROUND(0-SUMIF($D$12:$D390,$D391,O$12:O390),2),IF(M391=0,0,ROUND(MIN(MIN(17300,TRUNC(0.75*(SUMIF($D$12:$D$2012,$D391,K$12:K$2012)+SUMIF($D$12:$D$2012,$D391,L$12:L$2012)),2)+SUMIF($D$12:$D391,$D391,AH$12:AH391))-SUMIF($D$12:$D390,$D391,O$12:O390)-SUMIF($D$12:$D$2012,$D391,N$12:N$2012),AH391),2))),"")</f>
        <v/>
      </c>
      <c r="P391" s="250" t="str">
        <f>IF(J391&lt;&gt;"",1000 - SUMIF($D$12:$D390,$D391,P$12:P390),"")</f>
        <v/>
      </c>
      <c r="Q391" s="106"/>
      <c r="R391" s="247"/>
      <c r="S391" s="247"/>
      <c r="T391" s="247"/>
      <c r="U391" s="248" t="str">
        <f>IF(AND(R391&lt;&gt;"",S391&lt;&gt;"",Q391&lt;&gt;""),ROUND(MIN(IF(OR(Q391="OZZ",Q391="ZZ"),5000,17300),TRUNC(0.75*(SUMIF($D$12:$D391,$D391,R$12:R391)+SUMIF($D$12:$D391,$D391,S$12:S391)),2)) - SUMIF($D$12:$D390,$D391,U$12:U390),2),"")</f>
        <v/>
      </c>
      <c r="V391" s="248" t="str">
        <f>IF(AND(R391&lt;&gt;"",S391&lt;&gt;"",T391&lt;&gt;"",Q391&lt;&gt;"",AL391&lt;&gt;""),IF(OR(Q391="OZZ",Q391="ZZ"),ROUND(0-SUMIF($D$12:$D390,$D391,V$12:V390),2),IF(T391=0,0,ROUND(MIN(MIN(17300,TRUNC(0.75*(SUMIF($D$12:$D$2012,$D391,R$12:R$2012)+SUMIF($D$12:$D$2012,$D391,S$12:S$2012)),2)+SUMIF($D$12:$D391,$D391,AL$12:AL391))-SUMIF($D$12:$D390,$D391,V$12:V390)-SUMIF($D$12:$D$2012,$D391,U$12:U$2012),AL391),2))),"")</f>
        <v/>
      </c>
      <c r="W391" s="250" t="str">
        <f>IF(Q391&lt;&gt;"",1000 - SUMIF($D$12:$D390,$D391,W$12:W390),"")</f>
        <v/>
      </c>
      <c r="X391" s="106"/>
      <c r="Y391" s="247"/>
      <c r="Z391" s="247"/>
      <c r="AA391" s="247"/>
      <c r="AB391" s="248" t="str">
        <f>IF(AND(Y391&lt;&gt;"",Z391&lt;&gt;"",X391&lt;&gt;""),ROUND(MIN(IF(OR(X391="OZZ",X391="ZZ"),5000,17300),TRUNC(0.75*(SUMIF($D$12:$D391,$D391,Y$12:Y391)+SUMIF($D$12:$D391,$D391,Z$12:Z391)),2)) - SUMIF($D$12:$D390,$D391,AB$12:AB390),2),"")</f>
        <v/>
      </c>
      <c r="AC391" s="251" t="str">
        <f>IF(AND(Y391&lt;&gt;"",Z391&lt;&gt;"",AA391&lt;&gt;"",X391&lt;&gt;"",AP391&lt;&gt;""),IF(OR(X391="OZZ",X391="ZZ"),ROUND(0-SUMIF($D$12:$D390,$D391,AC$12:AC390),2),IF(AA391=0,0,ROUND(MIN(MIN(17300,TRUNC(0.75*(SUMIF($D$12:$D$2012,$D391,Y$12:Y$2012)+SUMIF($D$12:$D$2012,$D391,Z$12:Z$2012)),2)+SUMIF($D$12:$D391,$D391,AP$12:AP391))-SUMIF($D$12:$D390,$D391,AC$12:AC390)-SUMIF($D$12:$D$2012,$D391,AB$12:AB$2012),AP391),2))),"")</f>
        <v/>
      </c>
      <c r="AD391" s="250" t="str">
        <f>IF(X391&lt;&gt;"",1000 - SUMIF($D$12:$D390,$D391,AD$12:AD390),"")</f>
        <v/>
      </c>
      <c r="AE391" s="252"/>
      <c r="AF391" s="253"/>
      <c r="AG391" s="254"/>
      <c r="AH391" s="255" t="str">
        <f t="shared" si="124"/>
        <v/>
      </c>
      <c r="AI391" s="256"/>
      <c r="AJ391" s="253"/>
      <c r="AK391" s="254"/>
      <c r="AL391" s="255" t="str">
        <f t="shared" si="125"/>
        <v/>
      </c>
      <c r="AM391" s="256"/>
      <c r="AN391" s="253"/>
      <c r="AO391" s="254"/>
      <c r="AP391" s="255" t="str">
        <f t="shared" si="105"/>
        <v/>
      </c>
      <c r="AQ391" s="116"/>
      <c r="AR391" s="116"/>
      <c r="AS391" s="117"/>
      <c r="AT391" s="118"/>
      <c r="AU391" s="119" t="str">
        <f>IF(D391&lt;&gt; "", IF(COUNTIF($D$12:$D391,$D391)&gt;1,0,IF(SUM(N391,U391,AB391)&gt;0,IF(AND(X391="",OR(Q391&lt;&gt;"",J391&lt;&gt;"")),IF(Q391&lt;&gt;"",Q391,IF(J391&lt;&gt;"",J391,0)),IF(AND(Q391&lt;&gt;"",J391&lt;&gt;"",Q391=J391),Q391,X391)),0)),"")</f>
        <v/>
      </c>
      <c r="AV391" s="119" t="str">
        <f>IF(D391&lt;&gt;"",IF(COUNTIF($D$12:$D391,$D391)&gt;1,0,IF(SUM(O391,V391,AC391)&gt;0,IF(AND(X391="",OR(Q391&lt;&gt;"",J391&lt;&gt;"")),IF(Q391&lt;&gt;"",Q391,IF(J391&lt;&gt;"",J391,0)),IF(AND(Q391&lt;&gt;"",J391&lt;&gt;"",Q391=J391),Q391,X391)),0)),"")</f>
        <v/>
      </c>
      <c r="AW391" s="119" t="str">
        <f>IF(D391&lt;&gt;"",IF(COUNTIF($D$12:$D391,$D391)&gt;1,0,IF(SUM(P391,W391,AD391)&gt;0,IF(AND(X391="",OR(Q391&lt;&gt;"",J391&lt;&gt;"")),IF(Q391&lt;&gt;"",Q391,IF(J391&lt;&gt;"",J391,0)),IF(AND(Q391&lt;&gt;"",J391&lt;&gt;"",Q391=J391),Q391,X391)),0)),"")</f>
        <v/>
      </c>
      <c r="AX391" s="118" t="str">
        <f t="shared" si="106"/>
        <v/>
      </c>
      <c r="AY391" s="118" t="str">
        <f t="shared" si="107"/>
        <v/>
      </c>
      <c r="AZ391" s="118" t="str">
        <f t="shared" si="108"/>
        <v/>
      </c>
      <c r="BA391" s="118" t="str">
        <f t="shared" si="109"/>
        <v/>
      </c>
      <c r="BB391" s="118" t="str">
        <f t="shared" si="110"/>
        <v/>
      </c>
      <c r="BC391" s="118" t="str">
        <f t="shared" si="111"/>
        <v/>
      </c>
      <c r="BD391" s="118" t="str">
        <f t="shared" si="112"/>
        <v/>
      </c>
      <c r="BE391" s="118" t="str">
        <f t="shared" si="113"/>
        <v/>
      </c>
      <c r="BF391" s="118" t="str">
        <f t="shared" si="114"/>
        <v/>
      </c>
      <c r="BG391" s="120"/>
      <c r="BH391" s="120" t="str">
        <f t="shared" si="115"/>
        <v/>
      </c>
      <c r="BI391" s="120" t="str">
        <f t="shared" si="116"/>
        <v/>
      </c>
      <c r="BJ391" s="121"/>
      <c r="BK391" s="120" t="str">
        <f t="shared" si="117"/>
        <v/>
      </c>
      <c r="BL391" s="120" t="str">
        <f t="shared" si="118"/>
        <v/>
      </c>
      <c r="BM391" s="120" t="str">
        <f t="shared" si="119"/>
        <v/>
      </c>
      <c r="BN391" s="120" t="str">
        <f t="shared" si="120"/>
        <v/>
      </c>
      <c r="BO391" s="120" t="str">
        <f t="shared" si="121"/>
        <v/>
      </c>
      <c r="BP391" s="120" t="str">
        <f t="shared" si="122"/>
        <v/>
      </c>
      <c r="BQ391" s="98"/>
      <c r="BR391" s="98"/>
      <c r="BS391" s="98"/>
      <c r="BT391" s="98"/>
      <c r="BU391" s="98"/>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row>
    <row r="392" spans="1:97" s="4" customFormat="1" ht="18.75" customHeight="1" x14ac:dyDescent="0.2">
      <c r="A392" s="3">
        <f t="shared" si="123"/>
        <v>380</v>
      </c>
      <c r="B392" s="263"/>
      <c r="C392" s="263"/>
      <c r="D392" s="263"/>
      <c r="E392" s="259"/>
      <c r="F392" s="259"/>
      <c r="G392" s="43"/>
      <c r="H392" s="264"/>
      <c r="I392" s="261"/>
      <c r="J392" s="106"/>
      <c r="K392" s="247"/>
      <c r="L392" s="247"/>
      <c r="M392" s="247"/>
      <c r="N392" s="248" t="str">
        <f>IF(AND(K392&lt;&gt;"",L392&lt;&gt;"",J392&lt;&gt;""),ROUND(MIN(IF(OR(J392="OZZ",J392="ZZ"),5000,17300),TRUNC(0.75*(SUMIF($D$12:$D392,$D392,K$12:K392)+SUMIF($D$12:$D392,$D392,L$12:L392)),2)) - SUMIF($D$12:$D391,$D392,N$12:N391),2),"")</f>
        <v/>
      </c>
      <c r="O392" s="249" t="str">
        <f>IF(AND(K392&lt;&gt;"",L392&lt;&gt;"",M392&lt;&gt;"",J392&lt;&gt;"",AH392&lt;&gt;""),IF(OR(J392="OZZ",J392="ZZ"),ROUND(0-SUMIF($D$12:$D391,$D392,O$12:O391),2),IF(M392=0,0,ROUND(MIN(MIN(17300,TRUNC(0.75*(SUMIF($D$12:$D$2012,$D392,K$12:K$2012)+SUMIF($D$12:$D$2012,$D392,L$12:L$2012)),2)+SUMIF($D$12:$D392,$D392,AH$12:AH392))-SUMIF($D$12:$D391,$D392,O$12:O391)-SUMIF($D$12:$D$2012,$D392,N$12:N$2012),AH392),2))),"")</f>
        <v/>
      </c>
      <c r="P392" s="250" t="str">
        <f>IF(J392&lt;&gt;"",1000 - SUMIF($D$12:$D391,$D392,P$12:P391),"")</f>
        <v/>
      </c>
      <c r="Q392" s="106"/>
      <c r="R392" s="247"/>
      <c r="S392" s="247"/>
      <c r="T392" s="247"/>
      <c r="U392" s="248" t="str">
        <f>IF(AND(R392&lt;&gt;"",S392&lt;&gt;"",Q392&lt;&gt;""),ROUND(MIN(IF(OR(Q392="OZZ",Q392="ZZ"),5000,17300),TRUNC(0.75*(SUMIF($D$12:$D392,$D392,R$12:R392)+SUMIF($D$12:$D392,$D392,S$12:S392)),2)) - SUMIF($D$12:$D391,$D392,U$12:U391),2),"")</f>
        <v/>
      </c>
      <c r="V392" s="248" t="str">
        <f>IF(AND(R392&lt;&gt;"",S392&lt;&gt;"",T392&lt;&gt;"",Q392&lt;&gt;"",AL392&lt;&gt;""),IF(OR(Q392="OZZ",Q392="ZZ"),ROUND(0-SUMIF($D$12:$D391,$D392,V$12:V391),2),IF(T392=0,0,ROUND(MIN(MIN(17300,TRUNC(0.75*(SUMIF($D$12:$D$2012,$D392,R$12:R$2012)+SUMIF($D$12:$D$2012,$D392,S$12:S$2012)),2)+SUMIF($D$12:$D392,$D392,AL$12:AL392))-SUMIF($D$12:$D391,$D392,V$12:V391)-SUMIF($D$12:$D$2012,$D392,U$12:U$2012),AL392),2))),"")</f>
        <v/>
      </c>
      <c r="W392" s="250" t="str">
        <f>IF(Q392&lt;&gt;"",1000 - SUMIF($D$12:$D391,$D392,W$12:W391),"")</f>
        <v/>
      </c>
      <c r="X392" s="106"/>
      <c r="Y392" s="247"/>
      <c r="Z392" s="247"/>
      <c r="AA392" s="247"/>
      <c r="AB392" s="248" t="str">
        <f>IF(AND(Y392&lt;&gt;"",Z392&lt;&gt;"",X392&lt;&gt;""),ROUND(MIN(IF(OR(X392="OZZ",X392="ZZ"),5000,17300),TRUNC(0.75*(SUMIF($D$12:$D392,$D392,Y$12:Y392)+SUMIF($D$12:$D392,$D392,Z$12:Z392)),2)) - SUMIF($D$12:$D391,$D392,AB$12:AB391),2),"")</f>
        <v/>
      </c>
      <c r="AC392" s="251" t="str">
        <f>IF(AND(Y392&lt;&gt;"",Z392&lt;&gt;"",AA392&lt;&gt;"",X392&lt;&gt;"",AP392&lt;&gt;""),IF(OR(X392="OZZ",X392="ZZ"),ROUND(0-SUMIF($D$12:$D391,$D392,AC$12:AC391),2),IF(AA392=0,0,ROUND(MIN(MIN(17300,TRUNC(0.75*(SUMIF($D$12:$D$2012,$D392,Y$12:Y$2012)+SUMIF($D$12:$D$2012,$D392,Z$12:Z$2012)),2)+SUMIF($D$12:$D392,$D392,AP$12:AP392))-SUMIF($D$12:$D391,$D392,AC$12:AC391)-SUMIF($D$12:$D$2012,$D392,AB$12:AB$2012),AP392),2))),"")</f>
        <v/>
      </c>
      <c r="AD392" s="250" t="str">
        <f>IF(X392&lt;&gt;"",1000 - SUMIF($D$12:$D391,$D392,AD$12:AD391),"")</f>
        <v/>
      </c>
      <c r="AE392" s="252"/>
      <c r="AF392" s="253"/>
      <c r="AG392" s="254"/>
      <c r="AH392" s="255" t="str">
        <f t="shared" si="124"/>
        <v/>
      </c>
      <c r="AI392" s="256"/>
      <c r="AJ392" s="253"/>
      <c r="AK392" s="254"/>
      <c r="AL392" s="255" t="str">
        <f t="shared" si="125"/>
        <v/>
      </c>
      <c r="AM392" s="256"/>
      <c r="AN392" s="253"/>
      <c r="AO392" s="254"/>
      <c r="AP392" s="255" t="str">
        <f t="shared" si="105"/>
        <v/>
      </c>
      <c r="AQ392" s="116"/>
      <c r="AR392" s="116"/>
      <c r="AS392" s="117"/>
      <c r="AT392" s="118"/>
      <c r="AU392" s="119" t="str">
        <f>IF(D392&lt;&gt; "", IF(COUNTIF($D$12:$D392,$D392)&gt;1,0,IF(SUM(N392,U392,AB392)&gt;0,IF(AND(X392="",OR(Q392&lt;&gt;"",J392&lt;&gt;"")),IF(Q392&lt;&gt;"",Q392,IF(J392&lt;&gt;"",J392,0)),IF(AND(Q392&lt;&gt;"",J392&lt;&gt;"",Q392=J392),Q392,X392)),0)),"")</f>
        <v/>
      </c>
      <c r="AV392" s="119" t="str">
        <f>IF(D392&lt;&gt;"",IF(COUNTIF($D$12:$D392,$D392)&gt;1,0,IF(SUM(O392,V392,AC392)&gt;0,IF(AND(X392="",OR(Q392&lt;&gt;"",J392&lt;&gt;"")),IF(Q392&lt;&gt;"",Q392,IF(J392&lt;&gt;"",J392,0)),IF(AND(Q392&lt;&gt;"",J392&lt;&gt;"",Q392=J392),Q392,X392)),0)),"")</f>
        <v/>
      </c>
      <c r="AW392" s="119" t="str">
        <f>IF(D392&lt;&gt;"",IF(COUNTIF($D$12:$D392,$D392)&gt;1,0,IF(SUM(P392,W392,AD392)&gt;0,IF(AND(X392="",OR(Q392&lt;&gt;"",J392&lt;&gt;"")),IF(Q392&lt;&gt;"",Q392,IF(J392&lt;&gt;"",J392,0)),IF(AND(Q392&lt;&gt;"",J392&lt;&gt;"",Q392=J392),Q392,X392)),0)),"")</f>
        <v/>
      </c>
      <c r="AX392" s="118" t="str">
        <f t="shared" si="106"/>
        <v/>
      </c>
      <c r="AY392" s="118" t="str">
        <f t="shared" si="107"/>
        <v/>
      </c>
      <c r="AZ392" s="118" t="str">
        <f t="shared" si="108"/>
        <v/>
      </c>
      <c r="BA392" s="118" t="str">
        <f t="shared" si="109"/>
        <v/>
      </c>
      <c r="BB392" s="118" t="str">
        <f t="shared" si="110"/>
        <v/>
      </c>
      <c r="BC392" s="118" t="str">
        <f t="shared" si="111"/>
        <v/>
      </c>
      <c r="BD392" s="118" t="str">
        <f t="shared" si="112"/>
        <v/>
      </c>
      <c r="BE392" s="118" t="str">
        <f t="shared" si="113"/>
        <v/>
      </c>
      <c r="BF392" s="118" t="str">
        <f t="shared" si="114"/>
        <v/>
      </c>
      <c r="BG392" s="120"/>
      <c r="BH392" s="120" t="str">
        <f t="shared" si="115"/>
        <v/>
      </c>
      <c r="BI392" s="120" t="str">
        <f t="shared" si="116"/>
        <v/>
      </c>
      <c r="BJ392" s="121"/>
      <c r="BK392" s="120" t="str">
        <f t="shared" si="117"/>
        <v/>
      </c>
      <c r="BL392" s="120" t="str">
        <f t="shared" si="118"/>
        <v/>
      </c>
      <c r="BM392" s="120" t="str">
        <f t="shared" si="119"/>
        <v/>
      </c>
      <c r="BN392" s="120" t="str">
        <f t="shared" si="120"/>
        <v/>
      </c>
      <c r="BO392" s="120" t="str">
        <f t="shared" si="121"/>
        <v/>
      </c>
      <c r="BP392" s="120" t="str">
        <f t="shared" si="122"/>
        <v/>
      </c>
      <c r="BQ392" s="98"/>
      <c r="BR392" s="98"/>
      <c r="BS392" s="98"/>
      <c r="BT392" s="98"/>
      <c r="BU392" s="98"/>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row>
    <row r="393" spans="1:97" s="4" customFormat="1" ht="18.75" customHeight="1" x14ac:dyDescent="0.2">
      <c r="A393" s="3">
        <f t="shared" si="123"/>
        <v>381</v>
      </c>
      <c r="B393" s="263"/>
      <c r="C393" s="263"/>
      <c r="D393" s="263"/>
      <c r="E393" s="259"/>
      <c r="F393" s="259"/>
      <c r="G393" s="43"/>
      <c r="H393" s="264"/>
      <c r="I393" s="261"/>
      <c r="J393" s="106"/>
      <c r="K393" s="247"/>
      <c r="L393" s="247"/>
      <c r="M393" s="247"/>
      <c r="N393" s="248" t="str">
        <f>IF(AND(K393&lt;&gt;"",L393&lt;&gt;"",J393&lt;&gt;""),ROUND(MIN(IF(OR(J393="OZZ",J393="ZZ"),5000,17300),TRUNC(0.75*(SUMIF($D$12:$D393,$D393,K$12:K393)+SUMIF($D$12:$D393,$D393,L$12:L393)),2)) - SUMIF($D$12:$D392,$D393,N$12:N392),2),"")</f>
        <v/>
      </c>
      <c r="O393" s="249" t="str">
        <f>IF(AND(K393&lt;&gt;"",L393&lt;&gt;"",M393&lt;&gt;"",J393&lt;&gt;"",AH393&lt;&gt;""),IF(OR(J393="OZZ",J393="ZZ"),ROUND(0-SUMIF($D$12:$D392,$D393,O$12:O392),2),IF(M393=0,0,ROUND(MIN(MIN(17300,TRUNC(0.75*(SUMIF($D$12:$D$2012,$D393,K$12:K$2012)+SUMIF($D$12:$D$2012,$D393,L$12:L$2012)),2)+SUMIF($D$12:$D393,$D393,AH$12:AH393))-SUMIF($D$12:$D392,$D393,O$12:O392)-SUMIF($D$12:$D$2012,$D393,N$12:N$2012),AH393),2))),"")</f>
        <v/>
      </c>
      <c r="P393" s="250" t="str">
        <f>IF(J393&lt;&gt;"",1000 - SUMIF($D$12:$D392,$D393,P$12:P392),"")</f>
        <v/>
      </c>
      <c r="Q393" s="106"/>
      <c r="R393" s="247"/>
      <c r="S393" s="247"/>
      <c r="T393" s="247"/>
      <c r="U393" s="248" t="str">
        <f>IF(AND(R393&lt;&gt;"",S393&lt;&gt;"",Q393&lt;&gt;""),ROUND(MIN(IF(OR(Q393="OZZ",Q393="ZZ"),5000,17300),TRUNC(0.75*(SUMIF($D$12:$D393,$D393,R$12:R393)+SUMIF($D$12:$D393,$D393,S$12:S393)),2)) - SUMIF($D$12:$D392,$D393,U$12:U392),2),"")</f>
        <v/>
      </c>
      <c r="V393" s="248" t="str">
        <f>IF(AND(R393&lt;&gt;"",S393&lt;&gt;"",T393&lt;&gt;"",Q393&lt;&gt;"",AL393&lt;&gt;""),IF(OR(Q393="OZZ",Q393="ZZ"),ROUND(0-SUMIF($D$12:$D392,$D393,V$12:V392),2),IF(T393=0,0,ROUND(MIN(MIN(17300,TRUNC(0.75*(SUMIF($D$12:$D$2012,$D393,R$12:R$2012)+SUMIF($D$12:$D$2012,$D393,S$12:S$2012)),2)+SUMIF($D$12:$D393,$D393,AL$12:AL393))-SUMIF($D$12:$D392,$D393,V$12:V392)-SUMIF($D$12:$D$2012,$D393,U$12:U$2012),AL393),2))),"")</f>
        <v/>
      </c>
      <c r="W393" s="250" t="str">
        <f>IF(Q393&lt;&gt;"",1000 - SUMIF($D$12:$D392,$D393,W$12:W392),"")</f>
        <v/>
      </c>
      <c r="X393" s="106"/>
      <c r="Y393" s="247"/>
      <c r="Z393" s="247"/>
      <c r="AA393" s="247"/>
      <c r="AB393" s="248" t="str">
        <f>IF(AND(Y393&lt;&gt;"",Z393&lt;&gt;"",X393&lt;&gt;""),ROUND(MIN(IF(OR(X393="OZZ",X393="ZZ"),5000,17300),TRUNC(0.75*(SUMIF($D$12:$D393,$D393,Y$12:Y393)+SUMIF($D$12:$D393,$D393,Z$12:Z393)),2)) - SUMIF($D$12:$D392,$D393,AB$12:AB392),2),"")</f>
        <v/>
      </c>
      <c r="AC393" s="251" t="str">
        <f>IF(AND(Y393&lt;&gt;"",Z393&lt;&gt;"",AA393&lt;&gt;"",X393&lt;&gt;"",AP393&lt;&gt;""),IF(OR(X393="OZZ",X393="ZZ"),ROUND(0-SUMIF($D$12:$D392,$D393,AC$12:AC392),2),IF(AA393=0,0,ROUND(MIN(MIN(17300,TRUNC(0.75*(SUMIF($D$12:$D$2012,$D393,Y$12:Y$2012)+SUMIF($D$12:$D$2012,$D393,Z$12:Z$2012)),2)+SUMIF($D$12:$D393,$D393,AP$12:AP393))-SUMIF($D$12:$D392,$D393,AC$12:AC392)-SUMIF($D$12:$D$2012,$D393,AB$12:AB$2012),AP393),2))),"")</f>
        <v/>
      </c>
      <c r="AD393" s="250" t="str">
        <f>IF(X393&lt;&gt;"",1000 - SUMIF($D$12:$D392,$D393,AD$12:AD392),"")</f>
        <v/>
      </c>
      <c r="AE393" s="252"/>
      <c r="AF393" s="253"/>
      <c r="AG393" s="254"/>
      <c r="AH393" s="255" t="str">
        <f t="shared" si="124"/>
        <v/>
      </c>
      <c r="AI393" s="256"/>
      <c r="AJ393" s="253"/>
      <c r="AK393" s="254"/>
      <c r="AL393" s="255" t="str">
        <f t="shared" si="125"/>
        <v/>
      </c>
      <c r="AM393" s="256"/>
      <c r="AN393" s="253"/>
      <c r="AO393" s="254"/>
      <c r="AP393" s="255" t="str">
        <f t="shared" si="105"/>
        <v/>
      </c>
      <c r="AQ393" s="116"/>
      <c r="AR393" s="116"/>
      <c r="AS393" s="117"/>
      <c r="AT393" s="118"/>
      <c r="AU393" s="119" t="str">
        <f>IF(D393&lt;&gt; "", IF(COUNTIF($D$12:$D393,$D393)&gt;1,0,IF(SUM(N393,U393,AB393)&gt;0,IF(AND(X393="",OR(Q393&lt;&gt;"",J393&lt;&gt;"")),IF(Q393&lt;&gt;"",Q393,IF(J393&lt;&gt;"",J393,0)),IF(AND(Q393&lt;&gt;"",J393&lt;&gt;"",Q393=J393),Q393,X393)),0)),"")</f>
        <v/>
      </c>
      <c r="AV393" s="119" t="str">
        <f>IF(D393&lt;&gt;"",IF(COUNTIF($D$12:$D393,$D393)&gt;1,0,IF(SUM(O393,V393,AC393)&gt;0,IF(AND(X393="",OR(Q393&lt;&gt;"",J393&lt;&gt;"")),IF(Q393&lt;&gt;"",Q393,IF(J393&lt;&gt;"",J393,0)),IF(AND(Q393&lt;&gt;"",J393&lt;&gt;"",Q393=J393),Q393,X393)),0)),"")</f>
        <v/>
      </c>
      <c r="AW393" s="119" t="str">
        <f>IF(D393&lt;&gt;"",IF(COUNTIF($D$12:$D393,$D393)&gt;1,0,IF(SUM(P393,W393,AD393)&gt;0,IF(AND(X393="",OR(Q393&lt;&gt;"",J393&lt;&gt;"")),IF(Q393&lt;&gt;"",Q393,IF(J393&lt;&gt;"",J393,0)),IF(AND(Q393&lt;&gt;"",J393&lt;&gt;"",Q393=J393),Q393,X393)),0)),"")</f>
        <v/>
      </c>
      <c r="AX393" s="118" t="str">
        <f t="shared" si="106"/>
        <v/>
      </c>
      <c r="AY393" s="118" t="str">
        <f t="shared" si="107"/>
        <v/>
      </c>
      <c r="AZ393" s="118" t="str">
        <f t="shared" si="108"/>
        <v/>
      </c>
      <c r="BA393" s="118" t="str">
        <f t="shared" si="109"/>
        <v/>
      </c>
      <c r="BB393" s="118" t="str">
        <f t="shared" si="110"/>
        <v/>
      </c>
      <c r="BC393" s="118" t="str">
        <f t="shared" si="111"/>
        <v/>
      </c>
      <c r="BD393" s="118" t="str">
        <f t="shared" si="112"/>
        <v/>
      </c>
      <c r="BE393" s="118" t="str">
        <f t="shared" si="113"/>
        <v/>
      </c>
      <c r="BF393" s="118" t="str">
        <f t="shared" si="114"/>
        <v/>
      </c>
      <c r="BG393" s="120"/>
      <c r="BH393" s="120" t="str">
        <f t="shared" si="115"/>
        <v/>
      </c>
      <c r="BI393" s="120" t="str">
        <f t="shared" si="116"/>
        <v/>
      </c>
      <c r="BJ393" s="121"/>
      <c r="BK393" s="120" t="str">
        <f t="shared" si="117"/>
        <v/>
      </c>
      <c r="BL393" s="120" t="str">
        <f t="shared" si="118"/>
        <v/>
      </c>
      <c r="BM393" s="120" t="str">
        <f t="shared" si="119"/>
        <v/>
      </c>
      <c r="BN393" s="120" t="str">
        <f t="shared" si="120"/>
        <v/>
      </c>
      <c r="BO393" s="120" t="str">
        <f t="shared" si="121"/>
        <v/>
      </c>
      <c r="BP393" s="120" t="str">
        <f t="shared" si="122"/>
        <v/>
      </c>
      <c r="BQ393" s="98"/>
      <c r="BR393" s="98"/>
      <c r="BS393" s="98"/>
      <c r="BT393" s="98"/>
      <c r="BU393" s="98"/>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row>
    <row r="394" spans="1:97" s="4" customFormat="1" ht="18.75" customHeight="1" x14ac:dyDescent="0.2">
      <c r="A394" s="3">
        <f t="shared" si="123"/>
        <v>382</v>
      </c>
      <c r="B394" s="263"/>
      <c r="C394" s="263"/>
      <c r="D394" s="263"/>
      <c r="E394" s="259"/>
      <c r="F394" s="259"/>
      <c r="G394" s="43"/>
      <c r="H394" s="264"/>
      <c r="I394" s="261"/>
      <c r="J394" s="106"/>
      <c r="K394" s="247"/>
      <c r="L394" s="247"/>
      <c r="M394" s="247"/>
      <c r="N394" s="248" t="str">
        <f>IF(AND(K394&lt;&gt;"",L394&lt;&gt;"",J394&lt;&gt;""),ROUND(MIN(IF(OR(J394="OZZ",J394="ZZ"),5000,17300),TRUNC(0.75*(SUMIF($D$12:$D394,$D394,K$12:K394)+SUMIF($D$12:$D394,$D394,L$12:L394)),2)) - SUMIF($D$12:$D393,$D394,N$12:N393),2),"")</f>
        <v/>
      </c>
      <c r="O394" s="249" t="str">
        <f>IF(AND(K394&lt;&gt;"",L394&lt;&gt;"",M394&lt;&gt;"",J394&lt;&gt;"",AH394&lt;&gt;""),IF(OR(J394="OZZ",J394="ZZ"),ROUND(0-SUMIF($D$12:$D393,$D394,O$12:O393),2),IF(M394=0,0,ROUND(MIN(MIN(17300,TRUNC(0.75*(SUMIF($D$12:$D$2012,$D394,K$12:K$2012)+SUMIF($D$12:$D$2012,$D394,L$12:L$2012)),2)+SUMIF($D$12:$D394,$D394,AH$12:AH394))-SUMIF($D$12:$D393,$D394,O$12:O393)-SUMIF($D$12:$D$2012,$D394,N$12:N$2012),AH394),2))),"")</f>
        <v/>
      </c>
      <c r="P394" s="250" t="str">
        <f>IF(J394&lt;&gt;"",1000 - SUMIF($D$12:$D393,$D394,P$12:P393),"")</f>
        <v/>
      </c>
      <c r="Q394" s="106"/>
      <c r="R394" s="247"/>
      <c r="S394" s="247"/>
      <c r="T394" s="247"/>
      <c r="U394" s="248" t="str">
        <f>IF(AND(R394&lt;&gt;"",S394&lt;&gt;"",Q394&lt;&gt;""),ROUND(MIN(IF(OR(Q394="OZZ",Q394="ZZ"),5000,17300),TRUNC(0.75*(SUMIF($D$12:$D394,$D394,R$12:R394)+SUMIF($D$12:$D394,$D394,S$12:S394)),2)) - SUMIF($D$12:$D393,$D394,U$12:U393),2),"")</f>
        <v/>
      </c>
      <c r="V394" s="248" t="str">
        <f>IF(AND(R394&lt;&gt;"",S394&lt;&gt;"",T394&lt;&gt;"",Q394&lt;&gt;"",AL394&lt;&gt;""),IF(OR(Q394="OZZ",Q394="ZZ"),ROUND(0-SUMIF($D$12:$D393,$D394,V$12:V393),2),IF(T394=0,0,ROUND(MIN(MIN(17300,TRUNC(0.75*(SUMIF($D$12:$D$2012,$D394,R$12:R$2012)+SUMIF($D$12:$D$2012,$D394,S$12:S$2012)),2)+SUMIF($D$12:$D394,$D394,AL$12:AL394))-SUMIF($D$12:$D393,$D394,V$12:V393)-SUMIF($D$12:$D$2012,$D394,U$12:U$2012),AL394),2))),"")</f>
        <v/>
      </c>
      <c r="W394" s="250" t="str">
        <f>IF(Q394&lt;&gt;"",1000 - SUMIF($D$12:$D393,$D394,W$12:W393),"")</f>
        <v/>
      </c>
      <c r="X394" s="106"/>
      <c r="Y394" s="247"/>
      <c r="Z394" s="247"/>
      <c r="AA394" s="247"/>
      <c r="AB394" s="248" t="str">
        <f>IF(AND(Y394&lt;&gt;"",Z394&lt;&gt;"",X394&lt;&gt;""),ROUND(MIN(IF(OR(X394="OZZ",X394="ZZ"),5000,17300),TRUNC(0.75*(SUMIF($D$12:$D394,$D394,Y$12:Y394)+SUMIF($D$12:$D394,$D394,Z$12:Z394)),2)) - SUMIF($D$12:$D393,$D394,AB$12:AB393),2),"")</f>
        <v/>
      </c>
      <c r="AC394" s="251" t="str">
        <f>IF(AND(Y394&lt;&gt;"",Z394&lt;&gt;"",AA394&lt;&gt;"",X394&lt;&gt;"",AP394&lt;&gt;""),IF(OR(X394="OZZ",X394="ZZ"),ROUND(0-SUMIF($D$12:$D393,$D394,AC$12:AC393),2),IF(AA394=0,0,ROUND(MIN(MIN(17300,TRUNC(0.75*(SUMIF($D$12:$D$2012,$D394,Y$12:Y$2012)+SUMIF($D$12:$D$2012,$D394,Z$12:Z$2012)),2)+SUMIF($D$12:$D394,$D394,AP$12:AP394))-SUMIF($D$12:$D393,$D394,AC$12:AC393)-SUMIF($D$12:$D$2012,$D394,AB$12:AB$2012),AP394),2))),"")</f>
        <v/>
      </c>
      <c r="AD394" s="250" t="str">
        <f>IF(X394&lt;&gt;"",1000 - SUMIF($D$12:$D393,$D394,AD$12:AD393),"")</f>
        <v/>
      </c>
      <c r="AE394" s="252"/>
      <c r="AF394" s="253"/>
      <c r="AG394" s="254"/>
      <c r="AH394" s="255" t="str">
        <f t="shared" si="124"/>
        <v/>
      </c>
      <c r="AI394" s="256"/>
      <c r="AJ394" s="253"/>
      <c r="AK394" s="254"/>
      <c r="AL394" s="255" t="str">
        <f t="shared" si="125"/>
        <v/>
      </c>
      <c r="AM394" s="256"/>
      <c r="AN394" s="253"/>
      <c r="AO394" s="254"/>
      <c r="AP394" s="255" t="str">
        <f t="shared" si="105"/>
        <v/>
      </c>
      <c r="AQ394" s="116"/>
      <c r="AR394" s="116"/>
      <c r="AS394" s="117"/>
      <c r="AT394" s="118"/>
      <c r="AU394" s="119" t="str">
        <f>IF(D394&lt;&gt; "", IF(COUNTIF($D$12:$D394,$D394)&gt;1,0,IF(SUM(N394,U394,AB394)&gt;0,IF(AND(X394="",OR(Q394&lt;&gt;"",J394&lt;&gt;"")),IF(Q394&lt;&gt;"",Q394,IF(J394&lt;&gt;"",J394,0)),IF(AND(Q394&lt;&gt;"",J394&lt;&gt;"",Q394=J394),Q394,X394)),0)),"")</f>
        <v/>
      </c>
      <c r="AV394" s="119" t="str">
        <f>IF(D394&lt;&gt;"",IF(COUNTIF($D$12:$D394,$D394)&gt;1,0,IF(SUM(O394,V394,AC394)&gt;0,IF(AND(X394="",OR(Q394&lt;&gt;"",J394&lt;&gt;"")),IF(Q394&lt;&gt;"",Q394,IF(J394&lt;&gt;"",J394,0)),IF(AND(Q394&lt;&gt;"",J394&lt;&gt;"",Q394=J394),Q394,X394)),0)),"")</f>
        <v/>
      </c>
      <c r="AW394" s="119" t="str">
        <f>IF(D394&lt;&gt;"",IF(COUNTIF($D$12:$D394,$D394)&gt;1,0,IF(SUM(P394,W394,AD394)&gt;0,IF(AND(X394="",OR(Q394&lt;&gt;"",J394&lt;&gt;"")),IF(Q394&lt;&gt;"",Q394,IF(J394&lt;&gt;"",J394,0)),IF(AND(Q394&lt;&gt;"",J394&lt;&gt;"",Q394=J394),Q394,X394)),0)),"")</f>
        <v/>
      </c>
      <c r="AX394" s="118" t="str">
        <f t="shared" si="106"/>
        <v/>
      </c>
      <c r="AY394" s="118" t="str">
        <f t="shared" si="107"/>
        <v/>
      </c>
      <c r="AZ394" s="118" t="str">
        <f t="shared" si="108"/>
        <v/>
      </c>
      <c r="BA394" s="118" t="str">
        <f t="shared" si="109"/>
        <v/>
      </c>
      <c r="BB394" s="118" t="str">
        <f t="shared" si="110"/>
        <v/>
      </c>
      <c r="BC394" s="118" t="str">
        <f t="shared" si="111"/>
        <v/>
      </c>
      <c r="BD394" s="118" t="str">
        <f t="shared" si="112"/>
        <v/>
      </c>
      <c r="BE394" s="118" t="str">
        <f t="shared" si="113"/>
        <v/>
      </c>
      <c r="BF394" s="118" t="str">
        <f t="shared" si="114"/>
        <v/>
      </c>
      <c r="BG394" s="120"/>
      <c r="BH394" s="120" t="str">
        <f t="shared" si="115"/>
        <v/>
      </c>
      <c r="BI394" s="120" t="str">
        <f t="shared" si="116"/>
        <v/>
      </c>
      <c r="BJ394" s="121"/>
      <c r="BK394" s="120" t="str">
        <f t="shared" si="117"/>
        <v/>
      </c>
      <c r="BL394" s="120" t="str">
        <f t="shared" si="118"/>
        <v/>
      </c>
      <c r="BM394" s="120" t="str">
        <f t="shared" si="119"/>
        <v/>
      </c>
      <c r="BN394" s="120" t="str">
        <f t="shared" si="120"/>
        <v/>
      </c>
      <c r="BO394" s="120" t="str">
        <f t="shared" si="121"/>
        <v/>
      </c>
      <c r="BP394" s="120" t="str">
        <f t="shared" si="122"/>
        <v/>
      </c>
      <c r="BQ394" s="98"/>
      <c r="BR394" s="98"/>
      <c r="BS394" s="98"/>
      <c r="BT394" s="98"/>
      <c r="BU394" s="98"/>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row>
    <row r="395" spans="1:97" s="4" customFormat="1" ht="18.75" customHeight="1" x14ac:dyDescent="0.2">
      <c r="A395" s="3">
        <f t="shared" si="123"/>
        <v>383</v>
      </c>
      <c r="B395" s="263"/>
      <c r="C395" s="263"/>
      <c r="D395" s="263"/>
      <c r="E395" s="259"/>
      <c r="F395" s="259"/>
      <c r="G395" s="43"/>
      <c r="H395" s="264"/>
      <c r="I395" s="261"/>
      <c r="J395" s="106"/>
      <c r="K395" s="247"/>
      <c r="L395" s="247"/>
      <c r="M395" s="247"/>
      <c r="N395" s="248" t="str">
        <f>IF(AND(K395&lt;&gt;"",L395&lt;&gt;"",J395&lt;&gt;""),ROUND(MIN(IF(OR(J395="OZZ",J395="ZZ"),5000,17300),TRUNC(0.75*(SUMIF($D$12:$D395,$D395,K$12:K395)+SUMIF($D$12:$D395,$D395,L$12:L395)),2)) - SUMIF($D$12:$D394,$D395,N$12:N394),2),"")</f>
        <v/>
      </c>
      <c r="O395" s="249" t="str">
        <f>IF(AND(K395&lt;&gt;"",L395&lt;&gt;"",M395&lt;&gt;"",J395&lt;&gt;"",AH395&lt;&gt;""),IF(OR(J395="OZZ",J395="ZZ"),ROUND(0-SUMIF($D$12:$D394,$D395,O$12:O394),2),IF(M395=0,0,ROUND(MIN(MIN(17300,TRUNC(0.75*(SUMIF($D$12:$D$2012,$D395,K$12:K$2012)+SUMIF($D$12:$D$2012,$D395,L$12:L$2012)),2)+SUMIF($D$12:$D395,$D395,AH$12:AH395))-SUMIF($D$12:$D394,$D395,O$12:O394)-SUMIF($D$12:$D$2012,$D395,N$12:N$2012),AH395),2))),"")</f>
        <v/>
      </c>
      <c r="P395" s="250" t="str">
        <f>IF(J395&lt;&gt;"",1000 - SUMIF($D$12:$D394,$D395,P$12:P394),"")</f>
        <v/>
      </c>
      <c r="Q395" s="106"/>
      <c r="R395" s="247"/>
      <c r="S395" s="247"/>
      <c r="T395" s="247"/>
      <c r="U395" s="248" t="str">
        <f>IF(AND(R395&lt;&gt;"",S395&lt;&gt;"",Q395&lt;&gt;""),ROUND(MIN(IF(OR(Q395="OZZ",Q395="ZZ"),5000,17300),TRUNC(0.75*(SUMIF($D$12:$D395,$D395,R$12:R395)+SUMIF($D$12:$D395,$D395,S$12:S395)),2)) - SUMIF($D$12:$D394,$D395,U$12:U394),2),"")</f>
        <v/>
      </c>
      <c r="V395" s="248" t="str">
        <f>IF(AND(R395&lt;&gt;"",S395&lt;&gt;"",T395&lt;&gt;"",Q395&lt;&gt;"",AL395&lt;&gt;""),IF(OR(Q395="OZZ",Q395="ZZ"),ROUND(0-SUMIF($D$12:$D394,$D395,V$12:V394),2),IF(T395=0,0,ROUND(MIN(MIN(17300,TRUNC(0.75*(SUMIF($D$12:$D$2012,$D395,R$12:R$2012)+SUMIF($D$12:$D$2012,$D395,S$12:S$2012)),2)+SUMIF($D$12:$D395,$D395,AL$12:AL395))-SUMIF($D$12:$D394,$D395,V$12:V394)-SUMIF($D$12:$D$2012,$D395,U$12:U$2012),AL395),2))),"")</f>
        <v/>
      </c>
      <c r="W395" s="250" t="str">
        <f>IF(Q395&lt;&gt;"",1000 - SUMIF($D$12:$D394,$D395,W$12:W394),"")</f>
        <v/>
      </c>
      <c r="X395" s="106"/>
      <c r="Y395" s="247"/>
      <c r="Z395" s="247"/>
      <c r="AA395" s="247"/>
      <c r="AB395" s="248" t="str">
        <f>IF(AND(Y395&lt;&gt;"",Z395&lt;&gt;"",X395&lt;&gt;""),ROUND(MIN(IF(OR(X395="OZZ",X395="ZZ"),5000,17300),TRUNC(0.75*(SUMIF($D$12:$D395,$D395,Y$12:Y395)+SUMIF($D$12:$D395,$D395,Z$12:Z395)),2)) - SUMIF($D$12:$D394,$D395,AB$12:AB394),2),"")</f>
        <v/>
      </c>
      <c r="AC395" s="251" t="str">
        <f>IF(AND(Y395&lt;&gt;"",Z395&lt;&gt;"",AA395&lt;&gt;"",X395&lt;&gt;"",AP395&lt;&gt;""),IF(OR(X395="OZZ",X395="ZZ"),ROUND(0-SUMIF($D$12:$D394,$D395,AC$12:AC394),2),IF(AA395=0,0,ROUND(MIN(MIN(17300,TRUNC(0.75*(SUMIF($D$12:$D$2012,$D395,Y$12:Y$2012)+SUMIF($D$12:$D$2012,$D395,Z$12:Z$2012)),2)+SUMIF($D$12:$D395,$D395,AP$12:AP395))-SUMIF($D$12:$D394,$D395,AC$12:AC394)-SUMIF($D$12:$D$2012,$D395,AB$12:AB$2012),AP395),2))),"")</f>
        <v/>
      </c>
      <c r="AD395" s="250" t="str">
        <f>IF(X395&lt;&gt;"",1000 - SUMIF($D$12:$D394,$D395,AD$12:AD394),"")</f>
        <v/>
      </c>
      <c r="AE395" s="252"/>
      <c r="AF395" s="253"/>
      <c r="AG395" s="254"/>
      <c r="AH395" s="255" t="str">
        <f t="shared" si="124"/>
        <v/>
      </c>
      <c r="AI395" s="256"/>
      <c r="AJ395" s="253"/>
      <c r="AK395" s="254"/>
      <c r="AL395" s="255" t="str">
        <f t="shared" si="125"/>
        <v/>
      </c>
      <c r="AM395" s="256"/>
      <c r="AN395" s="253"/>
      <c r="AO395" s="254"/>
      <c r="AP395" s="255" t="str">
        <f t="shared" si="105"/>
        <v/>
      </c>
      <c r="AQ395" s="116"/>
      <c r="AR395" s="116"/>
      <c r="AS395" s="117"/>
      <c r="AT395" s="118"/>
      <c r="AU395" s="119" t="str">
        <f>IF(D395&lt;&gt; "", IF(COUNTIF($D$12:$D395,$D395)&gt;1,0,IF(SUM(N395,U395,AB395)&gt;0,IF(AND(X395="",OR(Q395&lt;&gt;"",J395&lt;&gt;"")),IF(Q395&lt;&gt;"",Q395,IF(J395&lt;&gt;"",J395,0)),IF(AND(Q395&lt;&gt;"",J395&lt;&gt;"",Q395=J395),Q395,X395)),0)),"")</f>
        <v/>
      </c>
      <c r="AV395" s="119" t="str">
        <f>IF(D395&lt;&gt;"",IF(COUNTIF($D$12:$D395,$D395)&gt;1,0,IF(SUM(O395,V395,AC395)&gt;0,IF(AND(X395="",OR(Q395&lt;&gt;"",J395&lt;&gt;"")),IF(Q395&lt;&gt;"",Q395,IF(J395&lt;&gt;"",J395,0)),IF(AND(Q395&lt;&gt;"",J395&lt;&gt;"",Q395=J395),Q395,X395)),0)),"")</f>
        <v/>
      </c>
      <c r="AW395" s="119" t="str">
        <f>IF(D395&lt;&gt;"",IF(COUNTIF($D$12:$D395,$D395)&gt;1,0,IF(SUM(P395,W395,AD395)&gt;0,IF(AND(X395="",OR(Q395&lt;&gt;"",J395&lt;&gt;"")),IF(Q395&lt;&gt;"",Q395,IF(J395&lt;&gt;"",J395,0)),IF(AND(Q395&lt;&gt;"",J395&lt;&gt;"",Q395=J395),Q395,X395)),0)),"")</f>
        <v/>
      </c>
      <c r="AX395" s="118" t="str">
        <f t="shared" si="106"/>
        <v/>
      </c>
      <c r="AY395" s="118" t="str">
        <f t="shared" si="107"/>
        <v/>
      </c>
      <c r="AZ395" s="118" t="str">
        <f t="shared" si="108"/>
        <v/>
      </c>
      <c r="BA395" s="118" t="str">
        <f t="shared" si="109"/>
        <v/>
      </c>
      <c r="BB395" s="118" t="str">
        <f t="shared" si="110"/>
        <v/>
      </c>
      <c r="BC395" s="118" t="str">
        <f t="shared" si="111"/>
        <v/>
      </c>
      <c r="BD395" s="118" t="str">
        <f t="shared" si="112"/>
        <v/>
      </c>
      <c r="BE395" s="118" t="str">
        <f t="shared" si="113"/>
        <v/>
      </c>
      <c r="BF395" s="118" t="str">
        <f t="shared" si="114"/>
        <v/>
      </c>
      <c r="BG395" s="120"/>
      <c r="BH395" s="120" t="str">
        <f t="shared" si="115"/>
        <v/>
      </c>
      <c r="BI395" s="120" t="str">
        <f t="shared" si="116"/>
        <v/>
      </c>
      <c r="BJ395" s="121"/>
      <c r="BK395" s="120" t="str">
        <f t="shared" si="117"/>
        <v/>
      </c>
      <c r="BL395" s="120" t="str">
        <f t="shared" si="118"/>
        <v/>
      </c>
      <c r="BM395" s="120" t="str">
        <f t="shared" si="119"/>
        <v/>
      </c>
      <c r="BN395" s="120" t="str">
        <f t="shared" si="120"/>
        <v/>
      </c>
      <c r="BO395" s="120" t="str">
        <f t="shared" si="121"/>
        <v/>
      </c>
      <c r="BP395" s="120" t="str">
        <f t="shared" si="122"/>
        <v/>
      </c>
      <c r="BQ395" s="98"/>
      <c r="BR395" s="98"/>
      <c r="BS395" s="98"/>
      <c r="BT395" s="98"/>
      <c r="BU395" s="98"/>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row>
    <row r="396" spans="1:97" s="4" customFormat="1" ht="18.75" customHeight="1" x14ac:dyDescent="0.2">
      <c r="A396" s="3">
        <f t="shared" si="123"/>
        <v>384</v>
      </c>
      <c r="B396" s="263"/>
      <c r="C396" s="263"/>
      <c r="D396" s="263"/>
      <c r="E396" s="259"/>
      <c r="F396" s="259"/>
      <c r="G396" s="43"/>
      <c r="H396" s="264"/>
      <c r="I396" s="261"/>
      <c r="J396" s="106"/>
      <c r="K396" s="247"/>
      <c r="L396" s="247"/>
      <c r="M396" s="247"/>
      <c r="N396" s="248" t="str">
        <f>IF(AND(K396&lt;&gt;"",L396&lt;&gt;"",J396&lt;&gt;""),ROUND(MIN(IF(OR(J396="OZZ",J396="ZZ"),5000,17300),TRUNC(0.75*(SUMIF($D$12:$D396,$D396,K$12:K396)+SUMIF($D$12:$D396,$D396,L$12:L396)),2)) - SUMIF($D$12:$D395,$D396,N$12:N395),2),"")</f>
        <v/>
      </c>
      <c r="O396" s="249" t="str">
        <f>IF(AND(K396&lt;&gt;"",L396&lt;&gt;"",M396&lt;&gt;"",J396&lt;&gt;"",AH396&lt;&gt;""),IF(OR(J396="OZZ",J396="ZZ"),ROUND(0-SUMIF($D$12:$D395,$D396,O$12:O395),2),IF(M396=0,0,ROUND(MIN(MIN(17300,TRUNC(0.75*(SUMIF($D$12:$D$2012,$D396,K$12:K$2012)+SUMIF($D$12:$D$2012,$D396,L$12:L$2012)),2)+SUMIF($D$12:$D396,$D396,AH$12:AH396))-SUMIF($D$12:$D395,$D396,O$12:O395)-SUMIF($D$12:$D$2012,$D396,N$12:N$2012),AH396),2))),"")</f>
        <v/>
      </c>
      <c r="P396" s="250" t="str">
        <f>IF(J396&lt;&gt;"",1000 - SUMIF($D$12:$D395,$D396,P$12:P395),"")</f>
        <v/>
      </c>
      <c r="Q396" s="106"/>
      <c r="R396" s="247"/>
      <c r="S396" s="247"/>
      <c r="T396" s="247"/>
      <c r="U396" s="248" t="str">
        <f>IF(AND(R396&lt;&gt;"",S396&lt;&gt;"",Q396&lt;&gt;""),ROUND(MIN(IF(OR(Q396="OZZ",Q396="ZZ"),5000,17300),TRUNC(0.75*(SUMIF($D$12:$D396,$D396,R$12:R396)+SUMIF($D$12:$D396,$D396,S$12:S396)),2)) - SUMIF($D$12:$D395,$D396,U$12:U395),2),"")</f>
        <v/>
      </c>
      <c r="V396" s="248" t="str">
        <f>IF(AND(R396&lt;&gt;"",S396&lt;&gt;"",T396&lt;&gt;"",Q396&lt;&gt;"",AL396&lt;&gt;""),IF(OR(Q396="OZZ",Q396="ZZ"),ROUND(0-SUMIF($D$12:$D395,$D396,V$12:V395),2),IF(T396=0,0,ROUND(MIN(MIN(17300,TRUNC(0.75*(SUMIF($D$12:$D$2012,$D396,R$12:R$2012)+SUMIF($D$12:$D$2012,$D396,S$12:S$2012)),2)+SUMIF($D$12:$D396,$D396,AL$12:AL396))-SUMIF($D$12:$D395,$D396,V$12:V395)-SUMIF($D$12:$D$2012,$D396,U$12:U$2012),AL396),2))),"")</f>
        <v/>
      </c>
      <c r="W396" s="250" t="str">
        <f>IF(Q396&lt;&gt;"",1000 - SUMIF($D$12:$D395,$D396,W$12:W395),"")</f>
        <v/>
      </c>
      <c r="X396" s="106"/>
      <c r="Y396" s="247"/>
      <c r="Z396" s="247"/>
      <c r="AA396" s="247"/>
      <c r="AB396" s="248" t="str">
        <f>IF(AND(Y396&lt;&gt;"",Z396&lt;&gt;"",X396&lt;&gt;""),ROUND(MIN(IF(OR(X396="OZZ",X396="ZZ"),5000,17300),TRUNC(0.75*(SUMIF($D$12:$D396,$D396,Y$12:Y396)+SUMIF($D$12:$D396,$D396,Z$12:Z396)),2)) - SUMIF($D$12:$D395,$D396,AB$12:AB395),2),"")</f>
        <v/>
      </c>
      <c r="AC396" s="251" t="str">
        <f>IF(AND(Y396&lt;&gt;"",Z396&lt;&gt;"",AA396&lt;&gt;"",X396&lt;&gt;"",AP396&lt;&gt;""),IF(OR(X396="OZZ",X396="ZZ"),ROUND(0-SUMIF($D$12:$D395,$D396,AC$12:AC395),2),IF(AA396=0,0,ROUND(MIN(MIN(17300,TRUNC(0.75*(SUMIF($D$12:$D$2012,$D396,Y$12:Y$2012)+SUMIF($D$12:$D$2012,$D396,Z$12:Z$2012)),2)+SUMIF($D$12:$D396,$D396,AP$12:AP396))-SUMIF($D$12:$D395,$D396,AC$12:AC395)-SUMIF($D$12:$D$2012,$D396,AB$12:AB$2012),AP396),2))),"")</f>
        <v/>
      </c>
      <c r="AD396" s="250" t="str">
        <f>IF(X396&lt;&gt;"",1000 - SUMIF($D$12:$D395,$D396,AD$12:AD395),"")</f>
        <v/>
      </c>
      <c r="AE396" s="252"/>
      <c r="AF396" s="253"/>
      <c r="AG396" s="254"/>
      <c r="AH396" s="255" t="str">
        <f t="shared" si="124"/>
        <v/>
      </c>
      <c r="AI396" s="256"/>
      <c r="AJ396" s="253"/>
      <c r="AK396" s="254"/>
      <c r="AL396" s="255" t="str">
        <f t="shared" si="125"/>
        <v/>
      </c>
      <c r="AM396" s="256"/>
      <c r="AN396" s="253"/>
      <c r="AO396" s="254"/>
      <c r="AP396" s="255" t="str">
        <f t="shared" si="105"/>
        <v/>
      </c>
      <c r="AQ396" s="116"/>
      <c r="AR396" s="116"/>
      <c r="AS396" s="117"/>
      <c r="AT396" s="118"/>
      <c r="AU396" s="119" t="str">
        <f>IF(D396&lt;&gt; "", IF(COUNTIF($D$12:$D396,$D396)&gt;1,0,IF(SUM(N396,U396,AB396)&gt;0,IF(AND(X396="",OR(Q396&lt;&gt;"",J396&lt;&gt;"")),IF(Q396&lt;&gt;"",Q396,IF(J396&lt;&gt;"",J396,0)),IF(AND(Q396&lt;&gt;"",J396&lt;&gt;"",Q396=J396),Q396,X396)),0)),"")</f>
        <v/>
      </c>
      <c r="AV396" s="119" t="str">
        <f>IF(D396&lt;&gt;"",IF(COUNTIF($D$12:$D396,$D396)&gt;1,0,IF(SUM(O396,V396,AC396)&gt;0,IF(AND(X396="",OR(Q396&lt;&gt;"",J396&lt;&gt;"")),IF(Q396&lt;&gt;"",Q396,IF(J396&lt;&gt;"",J396,0)),IF(AND(Q396&lt;&gt;"",J396&lt;&gt;"",Q396=J396),Q396,X396)),0)),"")</f>
        <v/>
      </c>
      <c r="AW396" s="119" t="str">
        <f>IF(D396&lt;&gt;"",IF(COUNTIF($D$12:$D396,$D396)&gt;1,0,IF(SUM(P396,W396,AD396)&gt;0,IF(AND(X396="",OR(Q396&lt;&gt;"",J396&lt;&gt;"")),IF(Q396&lt;&gt;"",Q396,IF(J396&lt;&gt;"",J396,0)),IF(AND(Q396&lt;&gt;"",J396&lt;&gt;"",Q396=J396),Q396,X396)),0)),"")</f>
        <v/>
      </c>
      <c r="AX396" s="118" t="str">
        <f t="shared" si="106"/>
        <v/>
      </c>
      <c r="AY396" s="118" t="str">
        <f t="shared" si="107"/>
        <v/>
      </c>
      <c r="AZ396" s="118" t="str">
        <f t="shared" si="108"/>
        <v/>
      </c>
      <c r="BA396" s="118" t="str">
        <f t="shared" si="109"/>
        <v/>
      </c>
      <c r="BB396" s="118" t="str">
        <f t="shared" si="110"/>
        <v/>
      </c>
      <c r="BC396" s="118" t="str">
        <f t="shared" si="111"/>
        <v/>
      </c>
      <c r="BD396" s="118" t="str">
        <f t="shared" si="112"/>
        <v/>
      </c>
      <c r="BE396" s="118" t="str">
        <f t="shared" si="113"/>
        <v/>
      </c>
      <c r="BF396" s="118" t="str">
        <f t="shared" si="114"/>
        <v/>
      </c>
      <c r="BG396" s="120"/>
      <c r="BH396" s="120" t="str">
        <f t="shared" si="115"/>
        <v/>
      </c>
      <c r="BI396" s="120" t="str">
        <f t="shared" si="116"/>
        <v/>
      </c>
      <c r="BJ396" s="121"/>
      <c r="BK396" s="120" t="str">
        <f t="shared" si="117"/>
        <v/>
      </c>
      <c r="BL396" s="120" t="str">
        <f t="shared" si="118"/>
        <v/>
      </c>
      <c r="BM396" s="120" t="str">
        <f t="shared" si="119"/>
        <v/>
      </c>
      <c r="BN396" s="120" t="str">
        <f t="shared" si="120"/>
        <v/>
      </c>
      <c r="BO396" s="120" t="str">
        <f t="shared" si="121"/>
        <v/>
      </c>
      <c r="BP396" s="120" t="str">
        <f t="shared" si="122"/>
        <v/>
      </c>
      <c r="BQ396" s="98"/>
      <c r="BR396" s="98"/>
      <c r="BS396" s="98"/>
      <c r="BT396" s="98"/>
      <c r="BU396" s="98"/>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row>
    <row r="397" spans="1:97" s="4" customFormat="1" ht="18.75" customHeight="1" x14ac:dyDescent="0.2">
      <c r="A397" s="3">
        <f t="shared" si="123"/>
        <v>385</v>
      </c>
      <c r="B397" s="263"/>
      <c r="C397" s="263"/>
      <c r="D397" s="263"/>
      <c r="E397" s="259"/>
      <c r="F397" s="259"/>
      <c r="G397" s="43"/>
      <c r="H397" s="264"/>
      <c r="I397" s="261"/>
      <c r="J397" s="106"/>
      <c r="K397" s="247"/>
      <c r="L397" s="247"/>
      <c r="M397" s="247"/>
      <c r="N397" s="248" t="str">
        <f>IF(AND(K397&lt;&gt;"",L397&lt;&gt;"",J397&lt;&gt;""),ROUND(MIN(IF(OR(J397="OZZ",J397="ZZ"),5000,17300),TRUNC(0.75*(SUMIF($D$12:$D397,$D397,K$12:K397)+SUMIF($D$12:$D397,$D397,L$12:L397)),2)) - SUMIF($D$12:$D396,$D397,N$12:N396),2),"")</f>
        <v/>
      </c>
      <c r="O397" s="249" t="str">
        <f>IF(AND(K397&lt;&gt;"",L397&lt;&gt;"",M397&lt;&gt;"",J397&lt;&gt;"",AH397&lt;&gt;""),IF(OR(J397="OZZ",J397="ZZ"),ROUND(0-SUMIF($D$12:$D396,$D397,O$12:O396),2),IF(M397=0,0,ROUND(MIN(MIN(17300,TRUNC(0.75*(SUMIF($D$12:$D$2012,$D397,K$12:K$2012)+SUMIF($D$12:$D$2012,$D397,L$12:L$2012)),2)+SUMIF($D$12:$D397,$D397,AH$12:AH397))-SUMIF($D$12:$D396,$D397,O$12:O396)-SUMIF($D$12:$D$2012,$D397,N$12:N$2012),AH397),2))),"")</f>
        <v/>
      </c>
      <c r="P397" s="250" t="str">
        <f>IF(J397&lt;&gt;"",1000 - SUMIF($D$12:$D396,$D397,P$12:P396),"")</f>
        <v/>
      </c>
      <c r="Q397" s="106"/>
      <c r="R397" s="247"/>
      <c r="S397" s="247"/>
      <c r="T397" s="247"/>
      <c r="U397" s="248" t="str">
        <f>IF(AND(R397&lt;&gt;"",S397&lt;&gt;"",Q397&lt;&gt;""),ROUND(MIN(IF(OR(Q397="OZZ",Q397="ZZ"),5000,17300),TRUNC(0.75*(SUMIF($D$12:$D397,$D397,R$12:R397)+SUMIF($D$12:$D397,$D397,S$12:S397)),2)) - SUMIF($D$12:$D396,$D397,U$12:U396),2),"")</f>
        <v/>
      </c>
      <c r="V397" s="248" t="str">
        <f>IF(AND(R397&lt;&gt;"",S397&lt;&gt;"",T397&lt;&gt;"",Q397&lt;&gt;"",AL397&lt;&gt;""),IF(OR(Q397="OZZ",Q397="ZZ"),ROUND(0-SUMIF($D$12:$D396,$D397,V$12:V396),2),IF(T397=0,0,ROUND(MIN(MIN(17300,TRUNC(0.75*(SUMIF($D$12:$D$2012,$D397,R$12:R$2012)+SUMIF($D$12:$D$2012,$D397,S$12:S$2012)),2)+SUMIF($D$12:$D397,$D397,AL$12:AL397))-SUMIF($D$12:$D396,$D397,V$12:V396)-SUMIF($D$12:$D$2012,$D397,U$12:U$2012),AL397),2))),"")</f>
        <v/>
      </c>
      <c r="W397" s="250" t="str">
        <f>IF(Q397&lt;&gt;"",1000 - SUMIF($D$12:$D396,$D397,W$12:W396),"")</f>
        <v/>
      </c>
      <c r="X397" s="106"/>
      <c r="Y397" s="247"/>
      <c r="Z397" s="247"/>
      <c r="AA397" s="247"/>
      <c r="AB397" s="248" t="str">
        <f>IF(AND(Y397&lt;&gt;"",Z397&lt;&gt;"",X397&lt;&gt;""),ROUND(MIN(IF(OR(X397="OZZ",X397="ZZ"),5000,17300),TRUNC(0.75*(SUMIF($D$12:$D397,$D397,Y$12:Y397)+SUMIF($D$12:$D397,$D397,Z$12:Z397)),2)) - SUMIF($D$12:$D396,$D397,AB$12:AB396),2),"")</f>
        <v/>
      </c>
      <c r="AC397" s="251" t="str">
        <f>IF(AND(Y397&lt;&gt;"",Z397&lt;&gt;"",AA397&lt;&gt;"",X397&lt;&gt;"",AP397&lt;&gt;""),IF(OR(X397="OZZ",X397="ZZ"),ROUND(0-SUMIF($D$12:$D396,$D397,AC$12:AC396),2),IF(AA397=0,0,ROUND(MIN(MIN(17300,TRUNC(0.75*(SUMIF($D$12:$D$2012,$D397,Y$12:Y$2012)+SUMIF($D$12:$D$2012,$D397,Z$12:Z$2012)),2)+SUMIF($D$12:$D397,$D397,AP$12:AP397))-SUMIF($D$12:$D396,$D397,AC$12:AC396)-SUMIF($D$12:$D$2012,$D397,AB$12:AB$2012),AP397),2))),"")</f>
        <v/>
      </c>
      <c r="AD397" s="250" t="str">
        <f>IF(X397&lt;&gt;"",1000 - SUMIF($D$12:$D396,$D397,AD$12:AD396),"")</f>
        <v/>
      </c>
      <c r="AE397" s="252"/>
      <c r="AF397" s="253"/>
      <c r="AG397" s="254"/>
      <c r="AH397" s="255" t="str">
        <f t="shared" si="124"/>
        <v/>
      </c>
      <c r="AI397" s="256"/>
      <c r="AJ397" s="253"/>
      <c r="AK397" s="254"/>
      <c r="AL397" s="255" t="str">
        <f t="shared" si="125"/>
        <v/>
      </c>
      <c r="AM397" s="256"/>
      <c r="AN397" s="253"/>
      <c r="AO397" s="254"/>
      <c r="AP397" s="255" t="str">
        <f t="shared" ref="AP397:AP460" si="126">IF(Y397&lt;&gt;"",ROUND(AM397,2)+ROUND(AN397,2)+ROUND(AO397,2),"")</f>
        <v/>
      </c>
      <c r="AQ397" s="116"/>
      <c r="AR397" s="116"/>
      <c r="AS397" s="117"/>
      <c r="AT397" s="118"/>
      <c r="AU397" s="119" t="str">
        <f>IF(D397&lt;&gt; "", IF(COUNTIF($D$12:$D397,$D397)&gt;1,0,IF(SUM(N397,U397,AB397)&gt;0,IF(AND(X397="",OR(Q397&lt;&gt;"",J397&lt;&gt;"")),IF(Q397&lt;&gt;"",Q397,IF(J397&lt;&gt;"",J397,0)),IF(AND(Q397&lt;&gt;"",J397&lt;&gt;"",Q397=J397),Q397,X397)),0)),"")</f>
        <v/>
      </c>
      <c r="AV397" s="119" t="str">
        <f>IF(D397&lt;&gt;"",IF(COUNTIF($D$12:$D397,$D397)&gt;1,0,IF(SUM(O397,V397,AC397)&gt;0,IF(AND(X397="",OR(Q397&lt;&gt;"",J397&lt;&gt;"")),IF(Q397&lt;&gt;"",Q397,IF(J397&lt;&gt;"",J397,0)),IF(AND(Q397&lt;&gt;"",J397&lt;&gt;"",Q397=J397),Q397,X397)),0)),"")</f>
        <v/>
      </c>
      <c r="AW397" s="119" t="str">
        <f>IF(D397&lt;&gt;"",IF(COUNTIF($D$12:$D397,$D397)&gt;1,0,IF(SUM(P397,W397,AD397)&gt;0,IF(AND(X397="",OR(Q397&lt;&gt;"",J397&lt;&gt;"")),IF(Q397&lt;&gt;"",Q397,IF(J397&lt;&gt;"",J397,0)),IF(AND(Q397&lt;&gt;"",J397&lt;&gt;"",Q397=J397),Q397,X397)),0)),"")</f>
        <v/>
      </c>
      <c r="AX397" s="118" t="str">
        <f t="shared" ref="AX397:AX460" si="127">IF(D397&lt;&gt;"",IF(J397="OZP12",N397,0),"")</f>
        <v/>
      </c>
      <c r="AY397" s="118" t="str">
        <f t="shared" ref="AY397:AY460" si="128">IF(D397&lt;&gt;"",IF(Q397="OZP12",U397,0),"")</f>
        <v/>
      </c>
      <c r="AZ397" s="118" t="str">
        <f t="shared" ref="AZ397:AZ460" si="129">IF(D397&lt;&gt;"",IF(X397="OZP12",AB397,0),"")</f>
        <v/>
      </c>
      <c r="BA397" s="118" t="str">
        <f t="shared" ref="BA397:BA460" si="130">IF(D397&lt;&gt;"",IF(J397="TZP",N397,0),"")</f>
        <v/>
      </c>
      <c r="BB397" s="118" t="str">
        <f t="shared" ref="BB397:BB460" si="131">IF(D397&lt;&gt;"",IF(Q397="TZP",U397,0),"")</f>
        <v/>
      </c>
      <c r="BC397" s="118" t="str">
        <f t="shared" ref="BC397:BC460" si="132">IF(D397&lt;&gt;"",IF(X397="TZP",AB397,0),"")</f>
        <v/>
      </c>
      <c r="BD397" s="118" t="str">
        <f t="shared" ref="BD397:BD460" si="133">IF(D397&lt;&gt;"",IF(J397="OZZ",N397,0),"")</f>
        <v/>
      </c>
      <c r="BE397" s="118" t="str">
        <f t="shared" ref="BE397:BE460" si="134">IF(D397&lt;&gt;"",IF(Q397="OZZ",U397,0),"")</f>
        <v/>
      </c>
      <c r="BF397" s="118" t="str">
        <f t="shared" ref="BF397:BF460" si="135">IF(D397&lt;&gt;"",IF(X397="OZZ",AB397,0),"")</f>
        <v/>
      </c>
      <c r="BG397" s="120"/>
      <c r="BH397" s="120" t="str">
        <f t="shared" ref="BH397:BH460" si="136">IF(D397&lt;&gt;"",IF(ISERROR(FIND("/",D397)), 0, 1),"")</f>
        <v/>
      </c>
      <c r="BI397" s="120" t="str">
        <f t="shared" ref="BI397:BI460" si="137">IF(D397&lt;&gt;"",IF(BH397*1=0,D397,CONCATENATE(MID(D397,1,FIND("/",D397,1)-1),MID(D397,FIND("/",D397,1)+1,LEN(D397)))),"")</f>
        <v/>
      </c>
      <c r="BJ397" s="121"/>
      <c r="BK397" s="120" t="str">
        <f t="shared" ref="BK397:BK460" si="138">IF(D397&lt;&gt;"",IF(J397="OZP12",O397,0),"")</f>
        <v/>
      </c>
      <c r="BL397" s="120" t="str">
        <f t="shared" ref="BL397:BL460" si="139">IF(D397&lt;&gt;"",IF(Q397="OZP12",V397,0),"")</f>
        <v/>
      </c>
      <c r="BM397" s="120" t="str">
        <f t="shared" ref="BM397:BM460" si="140">IF(D397&lt;&gt;"",IF(X397="OZP12",AC397,0),"")</f>
        <v/>
      </c>
      <c r="BN397" s="120" t="str">
        <f t="shared" ref="BN397:BN460" si="141">IF(D397&lt;&gt;"",IF(J397="TZP",O397,0),"")</f>
        <v/>
      </c>
      <c r="BO397" s="120" t="str">
        <f t="shared" ref="BO397:BO460" si="142">IF(D397&lt;&gt;"",IF(Q397="TZP",V397,0),"")</f>
        <v/>
      </c>
      <c r="BP397" s="120" t="str">
        <f t="shared" ref="BP397:BP460" si="143">IF(D397&lt;&gt;"",IF(X397="TZP",AC397,0),"")</f>
        <v/>
      </c>
      <c r="BQ397" s="98"/>
      <c r="BR397" s="98"/>
      <c r="BS397" s="98"/>
      <c r="BT397" s="98"/>
      <c r="BU397" s="98"/>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row>
    <row r="398" spans="1:97" s="4" customFormat="1" ht="18.75" customHeight="1" x14ac:dyDescent="0.2">
      <c r="A398" s="3">
        <f t="shared" ref="A398:A461" si="144">A397+1</f>
        <v>386</v>
      </c>
      <c r="B398" s="263"/>
      <c r="C398" s="263"/>
      <c r="D398" s="263"/>
      <c r="E398" s="259"/>
      <c r="F398" s="259"/>
      <c r="G398" s="43"/>
      <c r="H398" s="264"/>
      <c r="I398" s="261"/>
      <c r="J398" s="106"/>
      <c r="K398" s="247"/>
      <c r="L398" s="247"/>
      <c r="M398" s="247"/>
      <c r="N398" s="248" t="str">
        <f>IF(AND(K398&lt;&gt;"",L398&lt;&gt;"",J398&lt;&gt;""),ROUND(MIN(IF(OR(J398="OZZ",J398="ZZ"),5000,17300),TRUNC(0.75*(SUMIF($D$12:$D398,$D398,K$12:K398)+SUMIF($D$12:$D398,$D398,L$12:L398)),2)) - SUMIF($D$12:$D397,$D398,N$12:N397),2),"")</f>
        <v/>
      </c>
      <c r="O398" s="249" t="str">
        <f>IF(AND(K398&lt;&gt;"",L398&lt;&gt;"",M398&lt;&gt;"",J398&lt;&gt;"",AH398&lt;&gt;""),IF(OR(J398="OZZ",J398="ZZ"),ROUND(0-SUMIF($D$12:$D397,$D398,O$12:O397),2),IF(M398=0,0,ROUND(MIN(MIN(17300,TRUNC(0.75*(SUMIF($D$12:$D$2012,$D398,K$12:K$2012)+SUMIF($D$12:$D$2012,$D398,L$12:L$2012)),2)+SUMIF($D$12:$D398,$D398,AH$12:AH398))-SUMIF($D$12:$D397,$D398,O$12:O397)-SUMIF($D$12:$D$2012,$D398,N$12:N$2012),AH398),2))),"")</f>
        <v/>
      </c>
      <c r="P398" s="250" t="str">
        <f>IF(J398&lt;&gt;"",1000 - SUMIF($D$12:$D397,$D398,P$12:P397),"")</f>
        <v/>
      </c>
      <c r="Q398" s="106"/>
      <c r="R398" s="247"/>
      <c r="S398" s="247"/>
      <c r="T398" s="247"/>
      <c r="U398" s="248" t="str">
        <f>IF(AND(R398&lt;&gt;"",S398&lt;&gt;"",Q398&lt;&gt;""),ROUND(MIN(IF(OR(Q398="OZZ",Q398="ZZ"),5000,17300),TRUNC(0.75*(SUMIF($D$12:$D398,$D398,R$12:R398)+SUMIF($D$12:$D398,$D398,S$12:S398)),2)) - SUMIF($D$12:$D397,$D398,U$12:U397),2),"")</f>
        <v/>
      </c>
      <c r="V398" s="248" t="str">
        <f>IF(AND(R398&lt;&gt;"",S398&lt;&gt;"",T398&lt;&gt;"",Q398&lt;&gt;"",AL398&lt;&gt;""),IF(OR(Q398="OZZ",Q398="ZZ"),ROUND(0-SUMIF($D$12:$D397,$D398,V$12:V397),2),IF(T398=0,0,ROUND(MIN(MIN(17300,TRUNC(0.75*(SUMIF($D$12:$D$2012,$D398,R$12:R$2012)+SUMIF($D$12:$D$2012,$D398,S$12:S$2012)),2)+SUMIF($D$12:$D398,$D398,AL$12:AL398))-SUMIF($D$12:$D397,$D398,V$12:V397)-SUMIF($D$12:$D$2012,$D398,U$12:U$2012),AL398),2))),"")</f>
        <v/>
      </c>
      <c r="W398" s="250" t="str">
        <f>IF(Q398&lt;&gt;"",1000 - SUMIF($D$12:$D397,$D398,W$12:W397),"")</f>
        <v/>
      </c>
      <c r="X398" s="106"/>
      <c r="Y398" s="247"/>
      <c r="Z398" s="247"/>
      <c r="AA398" s="247"/>
      <c r="AB398" s="248" t="str">
        <f>IF(AND(Y398&lt;&gt;"",Z398&lt;&gt;"",X398&lt;&gt;""),ROUND(MIN(IF(OR(X398="OZZ",X398="ZZ"),5000,17300),TRUNC(0.75*(SUMIF($D$12:$D398,$D398,Y$12:Y398)+SUMIF($D$12:$D398,$D398,Z$12:Z398)),2)) - SUMIF($D$12:$D397,$D398,AB$12:AB397),2),"")</f>
        <v/>
      </c>
      <c r="AC398" s="251" t="str">
        <f>IF(AND(Y398&lt;&gt;"",Z398&lt;&gt;"",AA398&lt;&gt;"",X398&lt;&gt;"",AP398&lt;&gt;""),IF(OR(X398="OZZ",X398="ZZ"),ROUND(0-SUMIF($D$12:$D397,$D398,AC$12:AC397),2),IF(AA398=0,0,ROUND(MIN(MIN(17300,TRUNC(0.75*(SUMIF($D$12:$D$2012,$D398,Y$12:Y$2012)+SUMIF($D$12:$D$2012,$D398,Z$12:Z$2012)),2)+SUMIF($D$12:$D398,$D398,AP$12:AP398))-SUMIF($D$12:$D397,$D398,AC$12:AC397)-SUMIF($D$12:$D$2012,$D398,AB$12:AB$2012),AP398),2))),"")</f>
        <v/>
      </c>
      <c r="AD398" s="250" t="str">
        <f>IF(X398&lt;&gt;"",1000 - SUMIF($D$12:$D397,$D398,AD$12:AD397),"")</f>
        <v/>
      </c>
      <c r="AE398" s="252"/>
      <c r="AF398" s="253"/>
      <c r="AG398" s="254"/>
      <c r="AH398" s="255" t="str">
        <f t="shared" ref="AH398:AH461" si="145">IF(K398&lt;&gt;"",ROUND(AE398,2)+ROUND(AF398,2)+ROUND(AG398,2),"")</f>
        <v/>
      </c>
      <c r="AI398" s="256"/>
      <c r="AJ398" s="253"/>
      <c r="AK398" s="254"/>
      <c r="AL398" s="255" t="str">
        <f t="shared" ref="AL398:AL461" si="146">IF(R398&lt;&gt;"",ROUND(AI398,2)+ROUND(AJ398,2)+ROUND(AK398,2),"")</f>
        <v/>
      </c>
      <c r="AM398" s="256"/>
      <c r="AN398" s="253"/>
      <c r="AO398" s="254"/>
      <c r="AP398" s="255" t="str">
        <f t="shared" si="126"/>
        <v/>
      </c>
      <c r="AQ398" s="116"/>
      <c r="AR398" s="116"/>
      <c r="AS398" s="117"/>
      <c r="AT398" s="118"/>
      <c r="AU398" s="119" t="str">
        <f>IF(D398&lt;&gt; "", IF(COUNTIF($D$12:$D398,$D398)&gt;1,0,IF(SUM(N398,U398,AB398)&gt;0,IF(AND(X398="",OR(Q398&lt;&gt;"",J398&lt;&gt;"")),IF(Q398&lt;&gt;"",Q398,IF(J398&lt;&gt;"",J398,0)),IF(AND(Q398&lt;&gt;"",J398&lt;&gt;"",Q398=J398),Q398,X398)),0)),"")</f>
        <v/>
      </c>
      <c r="AV398" s="119" t="str">
        <f>IF(D398&lt;&gt;"",IF(COUNTIF($D$12:$D398,$D398)&gt;1,0,IF(SUM(O398,V398,AC398)&gt;0,IF(AND(X398="",OR(Q398&lt;&gt;"",J398&lt;&gt;"")),IF(Q398&lt;&gt;"",Q398,IF(J398&lt;&gt;"",J398,0)),IF(AND(Q398&lt;&gt;"",J398&lt;&gt;"",Q398=J398),Q398,X398)),0)),"")</f>
        <v/>
      </c>
      <c r="AW398" s="119" t="str">
        <f>IF(D398&lt;&gt;"",IF(COUNTIF($D$12:$D398,$D398)&gt;1,0,IF(SUM(P398,W398,AD398)&gt;0,IF(AND(X398="",OR(Q398&lt;&gt;"",J398&lt;&gt;"")),IF(Q398&lt;&gt;"",Q398,IF(J398&lt;&gt;"",J398,0)),IF(AND(Q398&lt;&gt;"",J398&lt;&gt;"",Q398=J398),Q398,X398)),0)),"")</f>
        <v/>
      </c>
      <c r="AX398" s="118" t="str">
        <f t="shared" si="127"/>
        <v/>
      </c>
      <c r="AY398" s="118" t="str">
        <f t="shared" si="128"/>
        <v/>
      </c>
      <c r="AZ398" s="118" t="str">
        <f t="shared" si="129"/>
        <v/>
      </c>
      <c r="BA398" s="118" t="str">
        <f t="shared" si="130"/>
        <v/>
      </c>
      <c r="BB398" s="118" t="str">
        <f t="shared" si="131"/>
        <v/>
      </c>
      <c r="BC398" s="118" t="str">
        <f t="shared" si="132"/>
        <v/>
      </c>
      <c r="BD398" s="118" t="str">
        <f t="shared" si="133"/>
        <v/>
      </c>
      <c r="BE398" s="118" t="str">
        <f t="shared" si="134"/>
        <v/>
      </c>
      <c r="BF398" s="118" t="str">
        <f t="shared" si="135"/>
        <v/>
      </c>
      <c r="BG398" s="120"/>
      <c r="BH398" s="120" t="str">
        <f t="shared" si="136"/>
        <v/>
      </c>
      <c r="BI398" s="120" t="str">
        <f t="shared" si="137"/>
        <v/>
      </c>
      <c r="BJ398" s="121"/>
      <c r="BK398" s="120" t="str">
        <f t="shared" si="138"/>
        <v/>
      </c>
      <c r="BL398" s="120" t="str">
        <f t="shared" si="139"/>
        <v/>
      </c>
      <c r="BM398" s="120" t="str">
        <f t="shared" si="140"/>
        <v/>
      </c>
      <c r="BN398" s="120" t="str">
        <f t="shared" si="141"/>
        <v/>
      </c>
      <c r="BO398" s="120" t="str">
        <f t="shared" si="142"/>
        <v/>
      </c>
      <c r="BP398" s="120" t="str">
        <f t="shared" si="143"/>
        <v/>
      </c>
      <c r="BQ398" s="98"/>
      <c r="BR398" s="98"/>
      <c r="BS398" s="98"/>
      <c r="BT398" s="98"/>
      <c r="BU398" s="98"/>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row>
    <row r="399" spans="1:97" s="4" customFormat="1" ht="18.75" customHeight="1" x14ac:dyDescent="0.2">
      <c r="A399" s="3">
        <f t="shared" si="144"/>
        <v>387</v>
      </c>
      <c r="B399" s="263"/>
      <c r="C399" s="263"/>
      <c r="D399" s="263"/>
      <c r="E399" s="259"/>
      <c r="F399" s="259"/>
      <c r="G399" s="43"/>
      <c r="H399" s="264"/>
      <c r="I399" s="261"/>
      <c r="J399" s="106"/>
      <c r="K399" s="247"/>
      <c r="L399" s="247"/>
      <c r="M399" s="247"/>
      <c r="N399" s="248" t="str">
        <f>IF(AND(K399&lt;&gt;"",L399&lt;&gt;"",J399&lt;&gt;""),ROUND(MIN(IF(OR(J399="OZZ",J399="ZZ"),5000,17300),TRUNC(0.75*(SUMIF($D$12:$D399,$D399,K$12:K399)+SUMIF($D$12:$D399,$D399,L$12:L399)),2)) - SUMIF($D$12:$D398,$D399,N$12:N398),2),"")</f>
        <v/>
      </c>
      <c r="O399" s="249" t="str">
        <f>IF(AND(K399&lt;&gt;"",L399&lt;&gt;"",M399&lt;&gt;"",J399&lt;&gt;"",AH399&lt;&gt;""),IF(OR(J399="OZZ",J399="ZZ"),ROUND(0-SUMIF($D$12:$D398,$D399,O$12:O398),2),IF(M399=0,0,ROUND(MIN(MIN(17300,TRUNC(0.75*(SUMIF($D$12:$D$2012,$D399,K$12:K$2012)+SUMIF($D$12:$D$2012,$D399,L$12:L$2012)),2)+SUMIF($D$12:$D399,$D399,AH$12:AH399))-SUMIF($D$12:$D398,$D399,O$12:O398)-SUMIF($D$12:$D$2012,$D399,N$12:N$2012),AH399),2))),"")</f>
        <v/>
      </c>
      <c r="P399" s="250" t="str">
        <f>IF(J399&lt;&gt;"",1000 - SUMIF($D$12:$D398,$D399,P$12:P398),"")</f>
        <v/>
      </c>
      <c r="Q399" s="106"/>
      <c r="R399" s="247"/>
      <c r="S399" s="247"/>
      <c r="T399" s="247"/>
      <c r="U399" s="248" t="str">
        <f>IF(AND(R399&lt;&gt;"",S399&lt;&gt;"",Q399&lt;&gt;""),ROUND(MIN(IF(OR(Q399="OZZ",Q399="ZZ"),5000,17300),TRUNC(0.75*(SUMIF($D$12:$D399,$D399,R$12:R399)+SUMIF($D$12:$D399,$D399,S$12:S399)),2)) - SUMIF($D$12:$D398,$D399,U$12:U398),2),"")</f>
        <v/>
      </c>
      <c r="V399" s="248" t="str">
        <f>IF(AND(R399&lt;&gt;"",S399&lt;&gt;"",T399&lt;&gt;"",Q399&lt;&gt;"",AL399&lt;&gt;""),IF(OR(Q399="OZZ",Q399="ZZ"),ROUND(0-SUMIF($D$12:$D398,$D399,V$12:V398),2),IF(T399=0,0,ROUND(MIN(MIN(17300,TRUNC(0.75*(SUMIF($D$12:$D$2012,$D399,R$12:R$2012)+SUMIF($D$12:$D$2012,$D399,S$12:S$2012)),2)+SUMIF($D$12:$D399,$D399,AL$12:AL399))-SUMIF($D$12:$D398,$D399,V$12:V398)-SUMIF($D$12:$D$2012,$D399,U$12:U$2012),AL399),2))),"")</f>
        <v/>
      </c>
      <c r="W399" s="250" t="str">
        <f>IF(Q399&lt;&gt;"",1000 - SUMIF($D$12:$D398,$D399,W$12:W398),"")</f>
        <v/>
      </c>
      <c r="X399" s="106"/>
      <c r="Y399" s="247"/>
      <c r="Z399" s="247"/>
      <c r="AA399" s="247"/>
      <c r="AB399" s="248" t="str">
        <f>IF(AND(Y399&lt;&gt;"",Z399&lt;&gt;"",X399&lt;&gt;""),ROUND(MIN(IF(OR(X399="OZZ",X399="ZZ"),5000,17300),TRUNC(0.75*(SUMIF($D$12:$D399,$D399,Y$12:Y399)+SUMIF($D$12:$D399,$D399,Z$12:Z399)),2)) - SUMIF($D$12:$D398,$D399,AB$12:AB398),2),"")</f>
        <v/>
      </c>
      <c r="AC399" s="251" t="str">
        <f>IF(AND(Y399&lt;&gt;"",Z399&lt;&gt;"",AA399&lt;&gt;"",X399&lt;&gt;"",AP399&lt;&gt;""),IF(OR(X399="OZZ",X399="ZZ"),ROUND(0-SUMIF($D$12:$D398,$D399,AC$12:AC398),2),IF(AA399=0,0,ROUND(MIN(MIN(17300,TRUNC(0.75*(SUMIF($D$12:$D$2012,$D399,Y$12:Y$2012)+SUMIF($D$12:$D$2012,$D399,Z$12:Z$2012)),2)+SUMIF($D$12:$D399,$D399,AP$12:AP399))-SUMIF($D$12:$D398,$D399,AC$12:AC398)-SUMIF($D$12:$D$2012,$D399,AB$12:AB$2012),AP399),2))),"")</f>
        <v/>
      </c>
      <c r="AD399" s="250" t="str">
        <f>IF(X399&lt;&gt;"",1000 - SUMIF($D$12:$D398,$D399,AD$12:AD398),"")</f>
        <v/>
      </c>
      <c r="AE399" s="252"/>
      <c r="AF399" s="253"/>
      <c r="AG399" s="254"/>
      <c r="AH399" s="255" t="str">
        <f t="shared" si="145"/>
        <v/>
      </c>
      <c r="AI399" s="256"/>
      <c r="AJ399" s="253"/>
      <c r="AK399" s="254"/>
      <c r="AL399" s="255" t="str">
        <f t="shared" si="146"/>
        <v/>
      </c>
      <c r="AM399" s="256"/>
      <c r="AN399" s="253"/>
      <c r="AO399" s="254"/>
      <c r="AP399" s="255" t="str">
        <f t="shared" si="126"/>
        <v/>
      </c>
      <c r="AQ399" s="116"/>
      <c r="AR399" s="116"/>
      <c r="AS399" s="117"/>
      <c r="AT399" s="118"/>
      <c r="AU399" s="119" t="str">
        <f>IF(D399&lt;&gt; "", IF(COUNTIF($D$12:$D399,$D399)&gt;1,0,IF(SUM(N399,U399,AB399)&gt;0,IF(AND(X399="",OR(Q399&lt;&gt;"",J399&lt;&gt;"")),IF(Q399&lt;&gt;"",Q399,IF(J399&lt;&gt;"",J399,0)),IF(AND(Q399&lt;&gt;"",J399&lt;&gt;"",Q399=J399),Q399,X399)),0)),"")</f>
        <v/>
      </c>
      <c r="AV399" s="119" t="str">
        <f>IF(D399&lt;&gt;"",IF(COUNTIF($D$12:$D399,$D399)&gt;1,0,IF(SUM(O399,V399,AC399)&gt;0,IF(AND(X399="",OR(Q399&lt;&gt;"",J399&lt;&gt;"")),IF(Q399&lt;&gt;"",Q399,IF(J399&lt;&gt;"",J399,0)),IF(AND(Q399&lt;&gt;"",J399&lt;&gt;"",Q399=J399),Q399,X399)),0)),"")</f>
        <v/>
      </c>
      <c r="AW399" s="119" t="str">
        <f>IF(D399&lt;&gt;"",IF(COUNTIF($D$12:$D399,$D399)&gt;1,0,IF(SUM(P399,W399,AD399)&gt;0,IF(AND(X399="",OR(Q399&lt;&gt;"",J399&lt;&gt;"")),IF(Q399&lt;&gt;"",Q399,IF(J399&lt;&gt;"",J399,0)),IF(AND(Q399&lt;&gt;"",J399&lt;&gt;"",Q399=J399),Q399,X399)),0)),"")</f>
        <v/>
      </c>
      <c r="AX399" s="118" t="str">
        <f t="shared" si="127"/>
        <v/>
      </c>
      <c r="AY399" s="118" t="str">
        <f t="shared" si="128"/>
        <v/>
      </c>
      <c r="AZ399" s="118" t="str">
        <f t="shared" si="129"/>
        <v/>
      </c>
      <c r="BA399" s="118" t="str">
        <f t="shared" si="130"/>
        <v/>
      </c>
      <c r="BB399" s="118" t="str">
        <f t="shared" si="131"/>
        <v/>
      </c>
      <c r="BC399" s="118" t="str">
        <f t="shared" si="132"/>
        <v/>
      </c>
      <c r="BD399" s="118" t="str">
        <f t="shared" si="133"/>
        <v/>
      </c>
      <c r="BE399" s="118" t="str">
        <f t="shared" si="134"/>
        <v/>
      </c>
      <c r="BF399" s="118" t="str">
        <f t="shared" si="135"/>
        <v/>
      </c>
      <c r="BG399" s="120"/>
      <c r="BH399" s="120" t="str">
        <f t="shared" si="136"/>
        <v/>
      </c>
      <c r="BI399" s="120" t="str">
        <f t="shared" si="137"/>
        <v/>
      </c>
      <c r="BJ399" s="121"/>
      <c r="BK399" s="120" t="str">
        <f t="shared" si="138"/>
        <v/>
      </c>
      <c r="BL399" s="120" t="str">
        <f t="shared" si="139"/>
        <v/>
      </c>
      <c r="BM399" s="120" t="str">
        <f t="shared" si="140"/>
        <v/>
      </c>
      <c r="BN399" s="120" t="str">
        <f t="shared" si="141"/>
        <v/>
      </c>
      <c r="BO399" s="120" t="str">
        <f t="shared" si="142"/>
        <v/>
      </c>
      <c r="BP399" s="120" t="str">
        <f t="shared" si="143"/>
        <v/>
      </c>
      <c r="BQ399" s="98"/>
      <c r="BR399" s="98"/>
      <c r="BS399" s="98"/>
      <c r="BT399" s="98"/>
      <c r="BU399" s="98"/>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row>
    <row r="400" spans="1:97" s="4" customFormat="1" ht="18.75" customHeight="1" x14ac:dyDescent="0.2">
      <c r="A400" s="3">
        <f t="shared" si="144"/>
        <v>388</v>
      </c>
      <c r="B400" s="263"/>
      <c r="C400" s="263"/>
      <c r="D400" s="263"/>
      <c r="E400" s="259"/>
      <c r="F400" s="259"/>
      <c r="G400" s="43"/>
      <c r="H400" s="264"/>
      <c r="I400" s="261"/>
      <c r="J400" s="106"/>
      <c r="K400" s="247"/>
      <c r="L400" s="247"/>
      <c r="M400" s="247"/>
      <c r="N400" s="248" t="str">
        <f>IF(AND(K400&lt;&gt;"",L400&lt;&gt;"",J400&lt;&gt;""),ROUND(MIN(IF(OR(J400="OZZ",J400="ZZ"),5000,17300),TRUNC(0.75*(SUMIF($D$12:$D400,$D400,K$12:K400)+SUMIF($D$12:$D400,$D400,L$12:L400)),2)) - SUMIF($D$12:$D399,$D400,N$12:N399),2),"")</f>
        <v/>
      </c>
      <c r="O400" s="249" t="str">
        <f>IF(AND(K400&lt;&gt;"",L400&lt;&gt;"",M400&lt;&gt;"",J400&lt;&gt;"",AH400&lt;&gt;""),IF(OR(J400="OZZ",J400="ZZ"),ROUND(0-SUMIF($D$12:$D399,$D400,O$12:O399),2),IF(M400=0,0,ROUND(MIN(MIN(17300,TRUNC(0.75*(SUMIF($D$12:$D$2012,$D400,K$12:K$2012)+SUMIF($D$12:$D$2012,$D400,L$12:L$2012)),2)+SUMIF($D$12:$D400,$D400,AH$12:AH400))-SUMIF($D$12:$D399,$D400,O$12:O399)-SUMIF($D$12:$D$2012,$D400,N$12:N$2012),AH400),2))),"")</f>
        <v/>
      </c>
      <c r="P400" s="250" t="str">
        <f>IF(J400&lt;&gt;"",1000 - SUMIF($D$12:$D399,$D400,P$12:P399),"")</f>
        <v/>
      </c>
      <c r="Q400" s="106"/>
      <c r="R400" s="247"/>
      <c r="S400" s="247"/>
      <c r="T400" s="247"/>
      <c r="U400" s="248" t="str">
        <f>IF(AND(R400&lt;&gt;"",S400&lt;&gt;"",Q400&lt;&gt;""),ROUND(MIN(IF(OR(Q400="OZZ",Q400="ZZ"),5000,17300),TRUNC(0.75*(SUMIF($D$12:$D400,$D400,R$12:R400)+SUMIF($D$12:$D400,$D400,S$12:S400)),2)) - SUMIF($D$12:$D399,$D400,U$12:U399),2),"")</f>
        <v/>
      </c>
      <c r="V400" s="248" t="str">
        <f>IF(AND(R400&lt;&gt;"",S400&lt;&gt;"",T400&lt;&gt;"",Q400&lt;&gt;"",AL400&lt;&gt;""),IF(OR(Q400="OZZ",Q400="ZZ"),ROUND(0-SUMIF($D$12:$D399,$D400,V$12:V399),2),IF(T400=0,0,ROUND(MIN(MIN(17300,TRUNC(0.75*(SUMIF($D$12:$D$2012,$D400,R$12:R$2012)+SUMIF($D$12:$D$2012,$D400,S$12:S$2012)),2)+SUMIF($D$12:$D400,$D400,AL$12:AL400))-SUMIF($D$12:$D399,$D400,V$12:V399)-SUMIF($D$12:$D$2012,$D400,U$12:U$2012),AL400),2))),"")</f>
        <v/>
      </c>
      <c r="W400" s="250" t="str">
        <f>IF(Q400&lt;&gt;"",1000 - SUMIF($D$12:$D399,$D400,W$12:W399),"")</f>
        <v/>
      </c>
      <c r="X400" s="106"/>
      <c r="Y400" s="247"/>
      <c r="Z400" s="247"/>
      <c r="AA400" s="247"/>
      <c r="AB400" s="248" t="str">
        <f>IF(AND(Y400&lt;&gt;"",Z400&lt;&gt;"",X400&lt;&gt;""),ROUND(MIN(IF(OR(X400="OZZ",X400="ZZ"),5000,17300),TRUNC(0.75*(SUMIF($D$12:$D400,$D400,Y$12:Y400)+SUMIF($D$12:$D400,$D400,Z$12:Z400)),2)) - SUMIF($D$12:$D399,$D400,AB$12:AB399),2),"")</f>
        <v/>
      </c>
      <c r="AC400" s="251" t="str">
        <f>IF(AND(Y400&lt;&gt;"",Z400&lt;&gt;"",AA400&lt;&gt;"",X400&lt;&gt;"",AP400&lt;&gt;""),IF(OR(X400="OZZ",X400="ZZ"),ROUND(0-SUMIF($D$12:$D399,$D400,AC$12:AC399),2),IF(AA400=0,0,ROUND(MIN(MIN(17300,TRUNC(0.75*(SUMIF($D$12:$D$2012,$D400,Y$12:Y$2012)+SUMIF($D$12:$D$2012,$D400,Z$12:Z$2012)),2)+SUMIF($D$12:$D400,$D400,AP$12:AP400))-SUMIF($D$12:$D399,$D400,AC$12:AC399)-SUMIF($D$12:$D$2012,$D400,AB$12:AB$2012),AP400),2))),"")</f>
        <v/>
      </c>
      <c r="AD400" s="250" t="str">
        <f>IF(X400&lt;&gt;"",1000 - SUMIF($D$12:$D399,$D400,AD$12:AD399),"")</f>
        <v/>
      </c>
      <c r="AE400" s="252"/>
      <c r="AF400" s="253"/>
      <c r="AG400" s="254"/>
      <c r="AH400" s="255" t="str">
        <f t="shared" si="145"/>
        <v/>
      </c>
      <c r="AI400" s="256"/>
      <c r="AJ400" s="253"/>
      <c r="AK400" s="254"/>
      <c r="AL400" s="255" t="str">
        <f t="shared" si="146"/>
        <v/>
      </c>
      <c r="AM400" s="256"/>
      <c r="AN400" s="253"/>
      <c r="AO400" s="254"/>
      <c r="AP400" s="255" t="str">
        <f t="shared" si="126"/>
        <v/>
      </c>
      <c r="AQ400" s="116"/>
      <c r="AR400" s="116"/>
      <c r="AS400" s="117"/>
      <c r="AT400" s="118"/>
      <c r="AU400" s="119" t="str">
        <f>IF(D400&lt;&gt; "", IF(COUNTIF($D$12:$D400,$D400)&gt;1,0,IF(SUM(N400,U400,AB400)&gt;0,IF(AND(X400="",OR(Q400&lt;&gt;"",J400&lt;&gt;"")),IF(Q400&lt;&gt;"",Q400,IF(J400&lt;&gt;"",J400,0)),IF(AND(Q400&lt;&gt;"",J400&lt;&gt;"",Q400=J400),Q400,X400)),0)),"")</f>
        <v/>
      </c>
      <c r="AV400" s="119" t="str">
        <f>IF(D400&lt;&gt;"",IF(COUNTIF($D$12:$D400,$D400)&gt;1,0,IF(SUM(O400,V400,AC400)&gt;0,IF(AND(X400="",OR(Q400&lt;&gt;"",J400&lt;&gt;"")),IF(Q400&lt;&gt;"",Q400,IF(J400&lt;&gt;"",J400,0)),IF(AND(Q400&lt;&gt;"",J400&lt;&gt;"",Q400=J400),Q400,X400)),0)),"")</f>
        <v/>
      </c>
      <c r="AW400" s="119" t="str">
        <f>IF(D400&lt;&gt;"",IF(COUNTIF($D$12:$D400,$D400)&gt;1,0,IF(SUM(P400,W400,AD400)&gt;0,IF(AND(X400="",OR(Q400&lt;&gt;"",J400&lt;&gt;"")),IF(Q400&lt;&gt;"",Q400,IF(J400&lt;&gt;"",J400,0)),IF(AND(Q400&lt;&gt;"",J400&lt;&gt;"",Q400=J400),Q400,X400)),0)),"")</f>
        <v/>
      </c>
      <c r="AX400" s="118" t="str">
        <f t="shared" si="127"/>
        <v/>
      </c>
      <c r="AY400" s="118" t="str">
        <f t="shared" si="128"/>
        <v/>
      </c>
      <c r="AZ400" s="118" t="str">
        <f t="shared" si="129"/>
        <v/>
      </c>
      <c r="BA400" s="118" t="str">
        <f t="shared" si="130"/>
        <v/>
      </c>
      <c r="BB400" s="118" t="str">
        <f t="shared" si="131"/>
        <v/>
      </c>
      <c r="BC400" s="118" t="str">
        <f t="shared" si="132"/>
        <v/>
      </c>
      <c r="BD400" s="118" t="str">
        <f t="shared" si="133"/>
        <v/>
      </c>
      <c r="BE400" s="118" t="str">
        <f t="shared" si="134"/>
        <v/>
      </c>
      <c r="BF400" s="118" t="str">
        <f t="shared" si="135"/>
        <v/>
      </c>
      <c r="BG400" s="120"/>
      <c r="BH400" s="120" t="str">
        <f t="shared" si="136"/>
        <v/>
      </c>
      <c r="BI400" s="120" t="str">
        <f t="shared" si="137"/>
        <v/>
      </c>
      <c r="BJ400" s="121"/>
      <c r="BK400" s="120" t="str">
        <f t="shared" si="138"/>
        <v/>
      </c>
      <c r="BL400" s="120" t="str">
        <f t="shared" si="139"/>
        <v/>
      </c>
      <c r="BM400" s="120" t="str">
        <f t="shared" si="140"/>
        <v/>
      </c>
      <c r="BN400" s="120" t="str">
        <f t="shared" si="141"/>
        <v/>
      </c>
      <c r="BO400" s="120" t="str">
        <f t="shared" si="142"/>
        <v/>
      </c>
      <c r="BP400" s="120" t="str">
        <f t="shared" si="143"/>
        <v/>
      </c>
      <c r="BQ400" s="98"/>
      <c r="BR400" s="98"/>
      <c r="BS400" s="98"/>
      <c r="BT400" s="98"/>
      <c r="BU400" s="98"/>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row>
    <row r="401" spans="1:97" s="4" customFormat="1" ht="18.75" customHeight="1" x14ac:dyDescent="0.2">
      <c r="A401" s="3">
        <f t="shared" si="144"/>
        <v>389</v>
      </c>
      <c r="B401" s="263"/>
      <c r="C401" s="263"/>
      <c r="D401" s="263"/>
      <c r="E401" s="259"/>
      <c r="F401" s="259"/>
      <c r="G401" s="43"/>
      <c r="H401" s="264"/>
      <c r="I401" s="261"/>
      <c r="J401" s="106"/>
      <c r="K401" s="247"/>
      <c r="L401" s="247"/>
      <c r="M401" s="247"/>
      <c r="N401" s="248" t="str">
        <f>IF(AND(K401&lt;&gt;"",L401&lt;&gt;"",J401&lt;&gt;""),ROUND(MIN(IF(OR(J401="OZZ",J401="ZZ"),5000,17300),TRUNC(0.75*(SUMIF($D$12:$D401,$D401,K$12:K401)+SUMIF($D$12:$D401,$D401,L$12:L401)),2)) - SUMIF($D$12:$D400,$D401,N$12:N400),2),"")</f>
        <v/>
      </c>
      <c r="O401" s="249" t="str">
        <f>IF(AND(K401&lt;&gt;"",L401&lt;&gt;"",M401&lt;&gt;"",J401&lt;&gt;"",AH401&lt;&gt;""),IF(OR(J401="OZZ",J401="ZZ"),ROUND(0-SUMIF($D$12:$D400,$D401,O$12:O400),2),IF(M401=0,0,ROUND(MIN(MIN(17300,TRUNC(0.75*(SUMIF($D$12:$D$2012,$D401,K$12:K$2012)+SUMIF($D$12:$D$2012,$D401,L$12:L$2012)),2)+SUMIF($D$12:$D401,$D401,AH$12:AH401))-SUMIF($D$12:$D400,$D401,O$12:O400)-SUMIF($D$12:$D$2012,$D401,N$12:N$2012),AH401),2))),"")</f>
        <v/>
      </c>
      <c r="P401" s="250" t="str">
        <f>IF(J401&lt;&gt;"",1000 - SUMIF($D$12:$D400,$D401,P$12:P400),"")</f>
        <v/>
      </c>
      <c r="Q401" s="106"/>
      <c r="R401" s="247"/>
      <c r="S401" s="247"/>
      <c r="T401" s="247"/>
      <c r="U401" s="248" t="str">
        <f>IF(AND(R401&lt;&gt;"",S401&lt;&gt;"",Q401&lt;&gt;""),ROUND(MIN(IF(OR(Q401="OZZ",Q401="ZZ"),5000,17300),TRUNC(0.75*(SUMIF($D$12:$D401,$D401,R$12:R401)+SUMIF($D$12:$D401,$D401,S$12:S401)),2)) - SUMIF($D$12:$D400,$D401,U$12:U400),2),"")</f>
        <v/>
      </c>
      <c r="V401" s="248" t="str">
        <f>IF(AND(R401&lt;&gt;"",S401&lt;&gt;"",T401&lt;&gt;"",Q401&lt;&gt;"",AL401&lt;&gt;""),IF(OR(Q401="OZZ",Q401="ZZ"),ROUND(0-SUMIF($D$12:$D400,$D401,V$12:V400),2),IF(T401=0,0,ROUND(MIN(MIN(17300,TRUNC(0.75*(SUMIF($D$12:$D$2012,$D401,R$12:R$2012)+SUMIF($D$12:$D$2012,$D401,S$12:S$2012)),2)+SUMIF($D$12:$D401,$D401,AL$12:AL401))-SUMIF($D$12:$D400,$D401,V$12:V400)-SUMIF($D$12:$D$2012,$D401,U$12:U$2012),AL401),2))),"")</f>
        <v/>
      </c>
      <c r="W401" s="250" t="str">
        <f>IF(Q401&lt;&gt;"",1000 - SUMIF($D$12:$D400,$D401,W$12:W400),"")</f>
        <v/>
      </c>
      <c r="X401" s="106"/>
      <c r="Y401" s="247"/>
      <c r="Z401" s="247"/>
      <c r="AA401" s="247"/>
      <c r="AB401" s="248" t="str">
        <f>IF(AND(Y401&lt;&gt;"",Z401&lt;&gt;"",X401&lt;&gt;""),ROUND(MIN(IF(OR(X401="OZZ",X401="ZZ"),5000,17300),TRUNC(0.75*(SUMIF($D$12:$D401,$D401,Y$12:Y401)+SUMIF($D$12:$D401,$D401,Z$12:Z401)),2)) - SUMIF($D$12:$D400,$D401,AB$12:AB400),2),"")</f>
        <v/>
      </c>
      <c r="AC401" s="251" t="str">
        <f>IF(AND(Y401&lt;&gt;"",Z401&lt;&gt;"",AA401&lt;&gt;"",X401&lt;&gt;"",AP401&lt;&gt;""),IF(OR(X401="OZZ",X401="ZZ"),ROUND(0-SUMIF($D$12:$D400,$D401,AC$12:AC400),2),IF(AA401=0,0,ROUND(MIN(MIN(17300,TRUNC(0.75*(SUMIF($D$12:$D$2012,$D401,Y$12:Y$2012)+SUMIF($D$12:$D$2012,$D401,Z$12:Z$2012)),2)+SUMIF($D$12:$D401,$D401,AP$12:AP401))-SUMIF($D$12:$D400,$D401,AC$12:AC400)-SUMIF($D$12:$D$2012,$D401,AB$12:AB$2012),AP401),2))),"")</f>
        <v/>
      </c>
      <c r="AD401" s="250" t="str">
        <f>IF(X401&lt;&gt;"",1000 - SUMIF($D$12:$D400,$D401,AD$12:AD400),"")</f>
        <v/>
      </c>
      <c r="AE401" s="252"/>
      <c r="AF401" s="253"/>
      <c r="AG401" s="254"/>
      <c r="AH401" s="255" t="str">
        <f t="shared" si="145"/>
        <v/>
      </c>
      <c r="AI401" s="256"/>
      <c r="AJ401" s="253"/>
      <c r="AK401" s="254"/>
      <c r="AL401" s="255" t="str">
        <f t="shared" si="146"/>
        <v/>
      </c>
      <c r="AM401" s="256"/>
      <c r="AN401" s="253"/>
      <c r="AO401" s="254"/>
      <c r="AP401" s="255" t="str">
        <f t="shared" si="126"/>
        <v/>
      </c>
      <c r="AQ401" s="116"/>
      <c r="AR401" s="116"/>
      <c r="AS401" s="117"/>
      <c r="AT401" s="118"/>
      <c r="AU401" s="119" t="str">
        <f>IF(D401&lt;&gt; "", IF(COUNTIF($D$12:$D401,$D401)&gt;1,0,IF(SUM(N401,U401,AB401)&gt;0,IF(AND(X401="",OR(Q401&lt;&gt;"",J401&lt;&gt;"")),IF(Q401&lt;&gt;"",Q401,IF(J401&lt;&gt;"",J401,0)),IF(AND(Q401&lt;&gt;"",J401&lt;&gt;"",Q401=J401),Q401,X401)),0)),"")</f>
        <v/>
      </c>
      <c r="AV401" s="119" t="str">
        <f>IF(D401&lt;&gt;"",IF(COUNTIF($D$12:$D401,$D401)&gt;1,0,IF(SUM(O401,V401,AC401)&gt;0,IF(AND(X401="",OR(Q401&lt;&gt;"",J401&lt;&gt;"")),IF(Q401&lt;&gt;"",Q401,IF(J401&lt;&gt;"",J401,0)),IF(AND(Q401&lt;&gt;"",J401&lt;&gt;"",Q401=J401),Q401,X401)),0)),"")</f>
        <v/>
      </c>
      <c r="AW401" s="119" t="str">
        <f>IF(D401&lt;&gt;"",IF(COUNTIF($D$12:$D401,$D401)&gt;1,0,IF(SUM(P401,W401,AD401)&gt;0,IF(AND(X401="",OR(Q401&lt;&gt;"",J401&lt;&gt;"")),IF(Q401&lt;&gt;"",Q401,IF(J401&lt;&gt;"",J401,0)),IF(AND(Q401&lt;&gt;"",J401&lt;&gt;"",Q401=J401),Q401,X401)),0)),"")</f>
        <v/>
      </c>
      <c r="AX401" s="118" t="str">
        <f t="shared" si="127"/>
        <v/>
      </c>
      <c r="AY401" s="118" t="str">
        <f t="shared" si="128"/>
        <v/>
      </c>
      <c r="AZ401" s="118" t="str">
        <f t="shared" si="129"/>
        <v/>
      </c>
      <c r="BA401" s="118" t="str">
        <f t="shared" si="130"/>
        <v/>
      </c>
      <c r="BB401" s="118" t="str">
        <f t="shared" si="131"/>
        <v/>
      </c>
      <c r="BC401" s="118" t="str">
        <f t="shared" si="132"/>
        <v/>
      </c>
      <c r="BD401" s="118" t="str">
        <f t="shared" si="133"/>
        <v/>
      </c>
      <c r="BE401" s="118" t="str">
        <f t="shared" si="134"/>
        <v/>
      </c>
      <c r="BF401" s="118" t="str">
        <f t="shared" si="135"/>
        <v/>
      </c>
      <c r="BG401" s="120"/>
      <c r="BH401" s="120" t="str">
        <f t="shared" si="136"/>
        <v/>
      </c>
      <c r="BI401" s="120" t="str">
        <f t="shared" si="137"/>
        <v/>
      </c>
      <c r="BJ401" s="121"/>
      <c r="BK401" s="120" t="str">
        <f t="shared" si="138"/>
        <v/>
      </c>
      <c r="BL401" s="120" t="str">
        <f t="shared" si="139"/>
        <v/>
      </c>
      <c r="BM401" s="120" t="str">
        <f t="shared" si="140"/>
        <v/>
      </c>
      <c r="BN401" s="120" t="str">
        <f t="shared" si="141"/>
        <v/>
      </c>
      <c r="BO401" s="120" t="str">
        <f t="shared" si="142"/>
        <v/>
      </c>
      <c r="BP401" s="120" t="str">
        <f t="shared" si="143"/>
        <v/>
      </c>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row>
    <row r="402" spans="1:97" s="4" customFormat="1" ht="18.75" customHeight="1" x14ac:dyDescent="0.2">
      <c r="A402" s="3">
        <f t="shared" si="144"/>
        <v>390</v>
      </c>
      <c r="B402" s="263"/>
      <c r="C402" s="263"/>
      <c r="D402" s="263"/>
      <c r="E402" s="259"/>
      <c r="F402" s="259"/>
      <c r="G402" s="43"/>
      <c r="H402" s="264"/>
      <c r="I402" s="261"/>
      <c r="J402" s="106"/>
      <c r="K402" s="247"/>
      <c r="L402" s="247"/>
      <c r="M402" s="247"/>
      <c r="N402" s="248" t="str">
        <f>IF(AND(K402&lt;&gt;"",L402&lt;&gt;"",J402&lt;&gt;""),ROUND(MIN(IF(OR(J402="OZZ",J402="ZZ"),5000,17300),TRUNC(0.75*(SUMIF($D$12:$D402,$D402,K$12:K402)+SUMIF($D$12:$D402,$D402,L$12:L402)),2)) - SUMIF($D$12:$D401,$D402,N$12:N401),2),"")</f>
        <v/>
      </c>
      <c r="O402" s="249" t="str">
        <f>IF(AND(K402&lt;&gt;"",L402&lt;&gt;"",M402&lt;&gt;"",J402&lt;&gt;"",AH402&lt;&gt;""),IF(OR(J402="OZZ",J402="ZZ"),ROUND(0-SUMIF($D$12:$D401,$D402,O$12:O401),2),IF(M402=0,0,ROUND(MIN(MIN(17300,TRUNC(0.75*(SUMIF($D$12:$D$2012,$D402,K$12:K$2012)+SUMIF($D$12:$D$2012,$D402,L$12:L$2012)),2)+SUMIF($D$12:$D402,$D402,AH$12:AH402))-SUMIF($D$12:$D401,$D402,O$12:O401)-SUMIF($D$12:$D$2012,$D402,N$12:N$2012),AH402),2))),"")</f>
        <v/>
      </c>
      <c r="P402" s="250" t="str">
        <f>IF(J402&lt;&gt;"",1000 - SUMIF($D$12:$D401,$D402,P$12:P401),"")</f>
        <v/>
      </c>
      <c r="Q402" s="106"/>
      <c r="R402" s="247"/>
      <c r="S402" s="247"/>
      <c r="T402" s="247"/>
      <c r="U402" s="248" t="str">
        <f>IF(AND(R402&lt;&gt;"",S402&lt;&gt;"",Q402&lt;&gt;""),ROUND(MIN(IF(OR(Q402="OZZ",Q402="ZZ"),5000,17300),TRUNC(0.75*(SUMIF($D$12:$D402,$D402,R$12:R402)+SUMIF($D$12:$D402,$D402,S$12:S402)),2)) - SUMIF($D$12:$D401,$D402,U$12:U401),2),"")</f>
        <v/>
      </c>
      <c r="V402" s="248" t="str">
        <f>IF(AND(R402&lt;&gt;"",S402&lt;&gt;"",T402&lt;&gt;"",Q402&lt;&gt;"",AL402&lt;&gt;""),IF(OR(Q402="OZZ",Q402="ZZ"),ROUND(0-SUMIF($D$12:$D401,$D402,V$12:V401),2),IF(T402=0,0,ROUND(MIN(MIN(17300,TRUNC(0.75*(SUMIF($D$12:$D$2012,$D402,R$12:R$2012)+SUMIF($D$12:$D$2012,$D402,S$12:S$2012)),2)+SUMIF($D$12:$D402,$D402,AL$12:AL402))-SUMIF($D$12:$D401,$D402,V$12:V401)-SUMIF($D$12:$D$2012,$D402,U$12:U$2012),AL402),2))),"")</f>
        <v/>
      </c>
      <c r="W402" s="250" t="str">
        <f>IF(Q402&lt;&gt;"",1000 - SUMIF($D$12:$D401,$D402,W$12:W401),"")</f>
        <v/>
      </c>
      <c r="X402" s="106"/>
      <c r="Y402" s="247"/>
      <c r="Z402" s="247"/>
      <c r="AA402" s="247"/>
      <c r="AB402" s="248" t="str">
        <f>IF(AND(Y402&lt;&gt;"",Z402&lt;&gt;"",X402&lt;&gt;""),ROUND(MIN(IF(OR(X402="OZZ",X402="ZZ"),5000,17300),TRUNC(0.75*(SUMIF($D$12:$D402,$D402,Y$12:Y402)+SUMIF($D$12:$D402,$D402,Z$12:Z402)),2)) - SUMIF($D$12:$D401,$D402,AB$12:AB401),2),"")</f>
        <v/>
      </c>
      <c r="AC402" s="251" t="str">
        <f>IF(AND(Y402&lt;&gt;"",Z402&lt;&gt;"",AA402&lt;&gt;"",X402&lt;&gt;"",AP402&lt;&gt;""),IF(OR(X402="OZZ",X402="ZZ"),ROUND(0-SUMIF($D$12:$D401,$D402,AC$12:AC401),2),IF(AA402=0,0,ROUND(MIN(MIN(17300,TRUNC(0.75*(SUMIF($D$12:$D$2012,$D402,Y$12:Y$2012)+SUMIF($D$12:$D$2012,$D402,Z$12:Z$2012)),2)+SUMIF($D$12:$D402,$D402,AP$12:AP402))-SUMIF($D$12:$D401,$D402,AC$12:AC401)-SUMIF($D$12:$D$2012,$D402,AB$12:AB$2012),AP402),2))),"")</f>
        <v/>
      </c>
      <c r="AD402" s="250" t="str">
        <f>IF(X402&lt;&gt;"",1000 - SUMIF($D$12:$D401,$D402,AD$12:AD401),"")</f>
        <v/>
      </c>
      <c r="AE402" s="252"/>
      <c r="AF402" s="253"/>
      <c r="AG402" s="254"/>
      <c r="AH402" s="255" t="str">
        <f t="shared" si="145"/>
        <v/>
      </c>
      <c r="AI402" s="256"/>
      <c r="AJ402" s="253"/>
      <c r="AK402" s="254"/>
      <c r="AL402" s="255" t="str">
        <f t="shared" si="146"/>
        <v/>
      </c>
      <c r="AM402" s="256"/>
      <c r="AN402" s="253"/>
      <c r="AO402" s="254"/>
      <c r="AP402" s="255" t="str">
        <f t="shared" si="126"/>
        <v/>
      </c>
      <c r="AQ402" s="116"/>
      <c r="AR402" s="116"/>
      <c r="AS402" s="117"/>
      <c r="AT402" s="118"/>
      <c r="AU402" s="119" t="str">
        <f>IF(D402&lt;&gt; "", IF(COUNTIF($D$12:$D402,$D402)&gt;1,0,IF(SUM(N402,U402,AB402)&gt;0,IF(AND(X402="",OR(Q402&lt;&gt;"",J402&lt;&gt;"")),IF(Q402&lt;&gt;"",Q402,IF(J402&lt;&gt;"",J402,0)),IF(AND(Q402&lt;&gt;"",J402&lt;&gt;"",Q402=J402),Q402,X402)),0)),"")</f>
        <v/>
      </c>
      <c r="AV402" s="119" t="str">
        <f>IF(D402&lt;&gt;"",IF(COUNTIF($D$12:$D402,$D402)&gt;1,0,IF(SUM(O402,V402,AC402)&gt;0,IF(AND(X402="",OR(Q402&lt;&gt;"",J402&lt;&gt;"")),IF(Q402&lt;&gt;"",Q402,IF(J402&lt;&gt;"",J402,0)),IF(AND(Q402&lt;&gt;"",J402&lt;&gt;"",Q402=J402),Q402,X402)),0)),"")</f>
        <v/>
      </c>
      <c r="AW402" s="119" t="str">
        <f>IF(D402&lt;&gt;"",IF(COUNTIF($D$12:$D402,$D402)&gt;1,0,IF(SUM(P402,W402,AD402)&gt;0,IF(AND(X402="",OR(Q402&lt;&gt;"",J402&lt;&gt;"")),IF(Q402&lt;&gt;"",Q402,IF(J402&lt;&gt;"",J402,0)),IF(AND(Q402&lt;&gt;"",J402&lt;&gt;"",Q402=J402),Q402,X402)),0)),"")</f>
        <v/>
      </c>
      <c r="AX402" s="118" t="str">
        <f t="shared" si="127"/>
        <v/>
      </c>
      <c r="AY402" s="118" t="str">
        <f t="shared" si="128"/>
        <v/>
      </c>
      <c r="AZ402" s="118" t="str">
        <f t="shared" si="129"/>
        <v/>
      </c>
      <c r="BA402" s="118" t="str">
        <f t="shared" si="130"/>
        <v/>
      </c>
      <c r="BB402" s="118" t="str">
        <f t="shared" si="131"/>
        <v/>
      </c>
      <c r="BC402" s="118" t="str">
        <f t="shared" si="132"/>
        <v/>
      </c>
      <c r="BD402" s="118" t="str">
        <f t="shared" si="133"/>
        <v/>
      </c>
      <c r="BE402" s="118" t="str">
        <f t="shared" si="134"/>
        <v/>
      </c>
      <c r="BF402" s="118" t="str">
        <f t="shared" si="135"/>
        <v/>
      </c>
      <c r="BG402" s="120"/>
      <c r="BH402" s="120" t="str">
        <f t="shared" si="136"/>
        <v/>
      </c>
      <c r="BI402" s="120" t="str">
        <f t="shared" si="137"/>
        <v/>
      </c>
      <c r="BJ402" s="121"/>
      <c r="BK402" s="120" t="str">
        <f t="shared" si="138"/>
        <v/>
      </c>
      <c r="BL402" s="120" t="str">
        <f t="shared" si="139"/>
        <v/>
      </c>
      <c r="BM402" s="120" t="str">
        <f t="shared" si="140"/>
        <v/>
      </c>
      <c r="BN402" s="120" t="str">
        <f t="shared" si="141"/>
        <v/>
      </c>
      <c r="BO402" s="120" t="str">
        <f t="shared" si="142"/>
        <v/>
      </c>
      <c r="BP402" s="120" t="str">
        <f t="shared" si="143"/>
        <v/>
      </c>
      <c r="BQ402" s="98"/>
      <c r="BR402" s="98"/>
      <c r="BS402" s="98"/>
      <c r="BT402" s="98"/>
      <c r="BU402" s="98"/>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row>
    <row r="403" spans="1:97" s="4" customFormat="1" ht="18.75" customHeight="1" x14ac:dyDescent="0.2">
      <c r="A403" s="3">
        <f t="shared" si="144"/>
        <v>391</v>
      </c>
      <c r="B403" s="263"/>
      <c r="C403" s="263"/>
      <c r="D403" s="263"/>
      <c r="E403" s="259"/>
      <c r="F403" s="259"/>
      <c r="G403" s="43"/>
      <c r="H403" s="264"/>
      <c r="I403" s="261"/>
      <c r="J403" s="106"/>
      <c r="K403" s="247"/>
      <c r="L403" s="247"/>
      <c r="M403" s="247"/>
      <c r="N403" s="248" t="str">
        <f>IF(AND(K403&lt;&gt;"",L403&lt;&gt;"",J403&lt;&gt;""),ROUND(MIN(IF(OR(J403="OZZ",J403="ZZ"),5000,17300),TRUNC(0.75*(SUMIF($D$12:$D403,$D403,K$12:K403)+SUMIF($D$12:$D403,$D403,L$12:L403)),2)) - SUMIF($D$12:$D402,$D403,N$12:N402),2),"")</f>
        <v/>
      </c>
      <c r="O403" s="249" t="str">
        <f>IF(AND(K403&lt;&gt;"",L403&lt;&gt;"",M403&lt;&gt;"",J403&lt;&gt;"",AH403&lt;&gt;""),IF(OR(J403="OZZ",J403="ZZ"),ROUND(0-SUMIF($D$12:$D402,$D403,O$12:O402),2),IF(M403=0,0,ROUND(MIN(MIN(17300,TRUNC(0.75*(SUMIF($D$12:$D$2012,$D403,K$12:K$2012)+SUMIF($D$12:$D$2012,$D403,L$12:L$2012)),2)+SUMIF($D$12:$D403,$D403,AH$12:AH403))-SUMIF($D$12:$D402,$D403,O$12:O402)-SUMIF($D$12:$D$2012,$D403,N$12:N$2012),AH403),2))),"")</f>
        <v/>
      </c>
      <c r="P403" s="250" t="str">
        <f>IF(J403&lt;&gt;"",1000 - SUMIF($D$12:$D402,$D403,P$12:P402),"")</f>
        <v/>
      </c>
      <c r="Q403" s="106"/>
      <c r="R403" s="247"/>
      <c r="S403" s="247"/>
      <c r="T403" s="247"/>
      <c r="U403" s="248" t="str">
        <f>IF(AND(R403&lt;&gt;"",S403&lt;&gt;"",Q403&lt;&gt;""),ROUND(MIN(IF(OR(Q403="OZZ",Q403="ZZ"),5000,17300),TRUNC(0.75*(SUMIF($D$12:$D403,$D403,R$12:R403)+SUMIF($D$12:$D403,$D403,S$12:S403)),2)) - SUMIF($D$12:$D402,$D403,U$12:U402),2),"")</f>
        <v/>
      </c>
      <c r="V403" s="248" t="str">
        <f>IF(AND(R403&lt;&gt;"",S403&lt;&gt;"",T403&lt;&gt;"",Q403&lt;&gt;"",AL403&lt;&gt;""),IF(OR(Q403="OZZ",Q403="ZZ"),ROUND(0-SUMIF($D$12:$D402,$D403,V$12:V402),2),IF(T403=0,0,ROUND(MIN(MIN(17300,TRUNC(0.75*(SUMIF($D$12:$D$2012,$D403,R$12:R$2012)+SUMIF($D$12:$D$2012,$D403,S$12:S$2012)),2)+SUMIF($D$12:$D403,$D403,AL$12:AL403))-SUMIF($D$12:$D402,$D403,V$12:V402)-SUMIF($D$12:$D$2012,$D403,U$12:U$2012),AL403),2))),"")</f>
        <v/>
      </c>
      <c r="W403" s="250" t="str">
        <f>IF(Q403&lt;&gt;"",1000 - SUMIF($D$12:$D402,$D403,W$12:W402),"")</f>
        <v/>
      </c>
      <c r="X403" s="106"/>
      <c r="Y403" s="247"/>
      <c r="Z403" s="247"/>
      <c r="AA403" s="247"/>
      <c r="AB403" s="248" t="str">
        <f>IF(AND(Y403&lt;&gt;"",Z403&lt;&gt;"",X403&lt;&gt;""),ROUND(MIN(IF(OR(X403="OZZ",X403="ZZ"),5000,17300),TRUNC(0.75*(SUMIF($D$12:$D403,$D403,Y$12:Y403)+SUMIF($D$12:$D403,$D403,Z$12:Z403)),2)) - SUMIF($D$12:$D402,$D403,AB$12:AB402),2),"")</f>
        <v/>
      </c>
      <c r="AC403" s="251" t="str">
        <f>IF(AND(Y403&lt;&gt;"",Z403&lt;&gt;"",AA403&lt;&gt;"",X403&lt;&gt;"",AP403&lt;&gt;""),IF(OR(X403="OZZ",X403="ZZ"),ROUND(0-SUMIF($D$12:$D402,$D403,AC$12:AC402),2),IF(AA403=0,0,ROUND(MIN(MIN(17300,TRUNC(0.75*(SUMIF($D$12:$D$2012,$D403,Y$12:Y$2012)+SUMIF($D$12:$D$2012,$D403,Z$12:Z$2012)),2)+SUMIF($D$12:$D403,$D403,AP$12:AP403))-SUMIF($D$12:$D402,$D403,AC$12:AC402)-SUMIF($D$12:$D$2012,$D403,AB$12:AB$2012),AP403),2))),"")</f>
        <v/>
      </c>
      <c r="AD403" s="250" t="str">
        <f>IF(X403&lt;&gt;"",1000 - SUMIF($D$12:$D402,$D403,AD$12:AD402),"")</f>
        <v/>
      </c>
      <c r="AE403" s="252"/>
      <c r="AF403" s="253"/>
      <c r="AG403" s="254"/>
      <c r="AH403" s="255" t="str">
        <f t="shared" si="145"/>
        <v/>
      </c>
      <c r="AI403" s="256"/>
      <c r="AJ403" s="253"/>
      <c r="AK403" s="254"/>
      <c r="AL403" s="255" t="str">
        <f t="shared" si="146"/>
        <v/>
      </c>
      <c r="AM403" s="256"/>
      <c r="AN403" s="253"/>
      <c r="AO403" s="254"/>
      <c r="AP403" s="255" t="str">
        <f t="shared" si="126"/>
        <v/>
      </c>
      <c r="AQ403" s="116"/>
      <c r="AR403" s="116"/>
      <c r="AS403" s="117"/>
      <c r="AT403" s="118"/>
      <c r="AU403" s="119" t="str">
        <f>IF(D403&lt;&gt; "", IF(COUNTIF($D$12:$D403,$D403)&gt;1,0,IF(SUM(N403,U403,AB403)&gt;0,IF(AND(X403="",OR(Q403&lt;&gt;"",J403&lt;&gt;"")),IF(Q403&lt;&gt;"",Q403,IF(J403&lt;&gt;"",J403,0)),IF(AND(Q403&lt;&gt;"",J403&lt;&gt;"",Q403=J403),Q403,X403)),0)),"")</f>
        <v/>
      </c>
      <c r="AV403" s="119" t="str">
        <f>IF(D403&lt;&gt;"",IF(COUNTIF($D$12:$D403,$D403)&gt;1,0,IF(SUM(O403,V403,AC403)&gt;0,IF(AND(X403="",OR(Q403&lt;&gt;"",J403&lt;&gt;"")),IF(Q403&lt;&gt;"",Q403,IF(J403&lt;&gt;"",J403,0)),IF(AND(Q403&lt;&gt;"",J403&lt;&gt;"",Q403=J403),Q403,X403)),0)),"")</f>
        <v/>
      </c>
      <c r="AW403" s="119" t="str">
        <f>IF(D403&lt;&gt;"",IF(COUNTIF($D$12:$D403,$D403)&gt;1,0,IF(SUM(P403,W403,AD403)&gt;0,IF(AND(X403="",OR(Q403&lt;&gt;"",J403&lt;&gt;"")),IF(Q403&lt;&gt;"",Q403,IF(J403&lt;&gt;"",J403,0)),IF(AND(Q403&lt;&gt;"",J403&lt;&gt;"",Q403=J403),Q403,X403)),0)),"")</f>
        <v/>
      </c>
      <c r="AX403" s="118" t="str">
        <f t="shared" si="127"/>
        <v/>
      </c>
      <c r="AY403" s="118" t="str">
        <f t="shared" si="128"/>
        <v/>
      </c>
      <c r="AZ403" s="118" t="str">
        <f t="shared" si="129"/>
        <v/>
      </c>
      <c r="BA403" s="118" t="str">
        <f t="shared" si="130"/>
        <v/>
      </c>
      <c r="BB403" s="118" t="str">
        <f t="shared" si="131"/>
        <v/>
      </c>
      <c r="BC403" s="118" t="str">
        <f t="shared" si="132"/>
        <v/>
      </c>
      <c r="BD403" s="118" t="str">
        <f t="shared" si="133"/>
        <v/>
      </c>
      <c r="BE403" s="118" t="str">
        <f t="shared" si="134"/>
        <v/>
      </c>
      <c r="BF403" s="118" t="str">
        <f t="shared" si="135"/>
        <v/>
      </c>
      <c r="BG403" s="120"/>
      <c r="BH403" s="120" t="str">
        <f t="shared" si="136"/>
        <v/>
      </c>
      <c r="BI403" s="120" t="str">
        <f t="shared" si="137"/>
        <v/>
      </c>
      <c r="BJ403" s="121"/>
      <c r="BK403" s="120" t="str">
        <f t="shared" si="138"/>
        <v/>
      </c>
      <c r="BL403" s="120" t="str">
        <f t="shared" si="139"/>
        <v/>
      </c>
      <c r="BM403" s="120" t="str">
        <f t="shared" si="140"/>
        <v/>
      </c>
      <c r="BN403" s="120" t="str">
        <f t="shared" si="141"/>
        <v/>
      </c>
      <c r="BO403" s="120" t="str">
        <f t="shared" si="142"/>
        <v/>
      </c>
      <c r="BP403" s="120" t="str">
        <f t="shared" si="143"/>
        <v/>
      </c>
      <c r="BQ403" s="98"/>
      <c r="BR403" s="98"/>
      <c r="BS403" s="98"/>
      <c r="BT403" s="98"/>
      <c r="BU403" s="98"/>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row>
    <row r="404" spans="1:97" s="4" customFormat="1" ht="18.75" customHeight="1" x14ac:dyDescent="0.2">
      <c r="A404" s="3">
        <f t="shared" si="144"/>
        <v>392</v>
      </c>
      <c r="B404" s="263"/>
      <c r="C404" s="263"/>
      <c r="D404" s="263"/>
      <c r="E404" s="259"/>
      <c r="F404" s="259"/>
      <c r="G404" s="43"/>
      <c r="H404" s="264"/>
      <c r="I404" s="261"/>
      <c r="J404" s="106"/>
      <c r="K404" s="247"/>
      <c r="L404" s="247"/>
      <c r="M404" s="247"/>
      <c r="N404" s="248" t="str">
        <f>IF(AND(K404&lt;&gt;"",L404&lt;&gt;"",J404&lt;&gt;""),ROUND(MIN(IF(OR(J404="OZZ",J404="ZZ"),5000,17300),TRUNC(0.75*(SUMIF($D$12:$D404,$D404,K$12:K404)+SUMIF($D$12:$D404,$D404,L$12:L404)),2)) - SUMIF($D$12:$D403,$D404,N$12:N403),2),"")</f>
        <v/>
      </c>
      <c r="O404" s="249" t="str">
        <f>IF(AND(K404&lt;&gt;"",L404&lt;&gt;"",M404&lt;&gt;"",J404&lt;&gt;"",AH404&lt;&gt;""),IF(OR(J404="OZZ",J404="ZZ"),ROUND(0-SUMIF($D$12:$D403,$D404,O$12:O403),2),IF(M404=0,0,ROUND(MIN(MIN(17300,TRUNC(0.75*(SUMIF($D$12:$D$2012,$D404,K$12:K$2012)+SUMIF($D$12:$D$2012,$D404,L$12:L$2012)),2)+SUMIF($D$12:$D404,$D404,AH$12:AH404))-SUMIF($D$12:$D403,$D404,O$12:O403)-SUMIF($D$12:$D$2012,$D404,N$12:N$2012),AH404),2))),"")</f>
        <v/>
      </c>
      <c r="P404" s="250" t="str">
        <f>IF(J404&lt;&gt;"",1000 - SUMIF($D$12:$D403,$D404,P$12:P403),"")</f>
        <v/>
      </c>
      <c r="Q404" s="106"/>
      <c r="R404" s="247"/>
      <c r="S404" s="247"/>
      <c r="T404" s="247"/>
      <c r="U404" s="248" t="str">
        <f>IF(AND(R404&lt;&gt;"",S404&lt;&gt;"",Q404&lt;&gt;""),ROUND(MIN(IF(OR(Q404="OZZ",Q404="ZZ"),5000,17300),TRUNC(0.75*(SUMIF($D$12:$D404,$D404,R$12:R404)+SUMIF($D$12:$D404,$D404,S$12:S404)),2)) - SUMIF($D$12:$D403,$D404,U$12:U403),2),"")</f>
        <v/>
      </c>
      <c r="V404" s="248" t="str">
        <f>IF(AND(R404&lt;&gt;"",S404&lt;&gt;"",T404&lt;&gt;"",Q404&lt;&gt;"",AL404&lt;&gt;""),IF(OR(Q404="OZZ",Q404="ZZ"),ROUND(0-SUMIF($D$12:$D403,$D404,V$12:V403),2),IF(T404=0,0,ROUND(MIN(MIN(17300,TRUNC(0.75*(SUMIF($D$12:$D$2012,$D404,R$12:R$2012)+SUMIF($D$12:$D$2012,$D404,S$12:S$2012)),2)+SUMIF($D$12:$D404,$D404,AL$12:AL404))-SUMIF($D$12:$D403,$D404,V$12:V403)-SUMIF($D$12:$D$2012,$D404,U$12:U$2012),AL404),2))),"")</f>
        <v/>
      </c>
      <c r="W404" s="250" t="str">
        <f>IF(Q404&lt;&gt;"",1000 - SUMIF($D$12:$D403,$D404,W$12:W403),"")</f>
        <v/>
      </c>
      <c r="X404" s="106"/>
      <c r="Y404" s="247"/>
      <c r="Z404" s="247"/>
      <c r="AA404" s="247"/>
      <c r="AB404" s="248" t="str">
        <f>IF(AND(Y404&lt;&gt;"",Z404&lt;&gt;"",X404&lt;&gt;""),ROUND(MIN(IF(OR(X404="OZZ",X404="ZZ"),5000,17300),TRUNC(0.75*(SUMIF($D$12:$D404,$D404,Y$12:Y404)+SUMIF($D$12:$D404,$D404,Z$12:Z404)),2)) - SUMIF($D$12:$D403,$D404,AB$12:AB403),2),"")</f>
        <v/>
      </c>
      <c r="AC404" s="251" t="str">
        <f>IF(AND(Y404&lt;&gt;"",Z404&lt;&gt;"",AA404&lt;&gt;"",X404&lt;&gt;"",AP404&lt;&gt;""),IF(OR(X404="OZZ",X404="ZZ"),ROUND(0-SUMIF($D$12:$D403,$D404,AC$12:AC403),2),IF(AA404=0,0,ROUND(MIN(MIN(17300,TRUNC(0.75*(SUMIF($D$12:$D$2012,$D404,Y$12:Y$2012)+SUMIF($D$12:$D$2012,$D404,Z$12:Z$2012)),2)+SUMIF($D$12:$D404,$D404,AP$12:AP404))-SUMIF($D$12:$D403,$D404,AC$12:AC403)-SUMIF($D$12:$D$2012,$D404,AB$12:AB$2012),AP404),2))),"")</f>
        <v/>
      </c>
      <c r="AD404" s="250" t="str">
        <f>IF(X404&lt;&gt;"",1000 - SUMIF($D$12:$D403,$D404,AD$12:AD403),"")</f>
        <v/>
      </c>
      <c r="AE404" s="252"/>
      <c r="AF404" s="253"/>
      <c r="AG404" s="254"/>
      <c r="AH404" s="255" t="str">
        <f t="shared" si="145"/>
        <v/>
      </c>
      <c r="AI404" s="256"/>
      <c r="AJ404" s="253"/>
      <c r="AK404" s="254"/>
      <c r="AL404" s="255" t="str">
        <f t="shared" si="146"/>
        <v/>
      </c>
      <c r="AM404" s="256"/>
      <c r="AN404" s="253"/>
      <c r="AO404" s="254"/>
      <c r="AP404" s="255" t="str">
        <f t="shared" si="126"/>
        <v/>
      </c>
      <c r="AQ404" s="116"/>
      <c r="AR404" s="116"/>
      <c r="AS404" s="117"/>
      <c r="AT404" s="118"/>
      <c r="AU404" s="119" t="str">
        <f>IF(D404&lt;&gt; "", IF(COUNTIF($D$12:$D404,$D404)&gt;1,0,IF(SUM(N404,U404,AB404)&gt;0,IF(AND(X404="",OR(Q404&lt;&gt;"",J404&lt;&gt;"")),IF(Q404&lt;&gt;"",Q404,IF(J404&lt;&gt;"",J404,0)),IF(AND(Q404&lt;&gt;"",J404&lt;&gt;"",Q404=J404),Q404,X404)),0)),"")</f>
        <v/>
      </c>
      <c r="AV404" s="119" t="str">
        <f>IF(D404&lt;&gt;"",IF(COUNTIF($D$12:$D404,$D404)&gt;1,0,IF(SUM(O404,V404,AC404)&gt;0,IF(AND(X404="",OR(Q404&lt;&gt;"",J404&lt;&gt;"")),IF(Q404&lt;&gt;"",Q404,IF(J404&lt;&gt;"",J404,0)),IF(AND(Q404&lt;&gt;"",J404&lt;&gt;"",Q404=J404),Q404,X404)),0)),"")</f>
        <v/>
      </c>
      <c r="AW404" s="119" t="str">
        <f>IF(D404&lt;&gt;"",IF(COUNTIF($D$12:$D404,$D404)&gt;1,0,IF(SUM(P404,W404,AD404)&gt;0,IF(AND(X404="",OR(Q404&lt;&gt;"",J404&lt;&gt;"")),IF(Q404&lt;&gt;"",Q404,IF(J404&lt;&gt;"",J404,0)),IF(AND(Q404&lt;&gt;"",J404&lt;&gt;"",Q404=J404),Q404,X404)),0)),"")</f>
        <v/>
      </c>
      <c r="AX404" s="118" t="str">
        <f t="shared" si="127"/>
        <v/>
      </c>
      <c r="AY404" s="118" t="str">
        <f t="shared" si="128"/>
        <v/>
      </c>
      <c r="AZ404" s="118" t="str">
        <f t="shared" si="129"/>
        <v/>
      </c>
      <c r="BA404" s="118" t="str">
        <f t="shared" si="130"/>
        <v/>
      </c>
      <c r="BB404" s="118" t="str">
        <f t="shared" si="131"/>
        <v/>
      </c>
      <c r="BC404" s="118" t="str">
        <f t="shared" si="132"/>
        <v/>
      </c>
      <c r="BD404" s="118" t="str">
        <f t="shared" si="133"/>
        <v/>
      </c>
      <c r="BE404" s="118" t="str">
        <f t="shared" si="134"/>
        <v/>
      </c>
      <c r="BF404" s="118" t="str">
        <f t="shared" si="135"/>
        <v/>
      </c>
      <c r="BG404" s="120"/>
      <c r="BH404" s="120" t="str">
        <f t="shared" si="136"/>
        <v/>
      </c>
      <c r="BI404" s="120" t="str">
        <f t="shared" si="137"/>
        <v/>
      </c>
      <c r="BJ404" s="121"/>
      <c r="BK404" s="120" t="str">
        <f t="shared" si="138"/>
        <v/>
      </c>
      <c r="BL404" s="120" t="str">
        <f t="shared" si="139"/>
        <v/>
      </c>
      <c r="BM404" s="120" t="str">
        <f t="shared" si="140"/>
        <v/>
      </c>
      <c r="BN404" s="120" t="str">
        <f t="shared" si="141"/>
        <v/>
      </c>
      <c r="BO404" s="120" t="str">
        <f t="shared" si="142"/>
        <v/>
      </c>
      <c r="BP404" s="120" t="str">
        <f t="shared" si="143"/>
        <v/>
      </c>
      <c r="BQ404" s="98"/>
      <c r="BR404" s="98"/>
      <c r="BS404" s="98"/>
      <c r="BT404" s="98"/>
      <c r="BU404" s="98"/>
      <c r="BV404" s="98"/>
      <c r="BW404" s="98"/>
      <c r="BX404" s="98"/>
      <c r="BY404" s="98"/>
      <c r="BZ404" s="98"/>
      <c r="CA404" s="98"/>
      <c r="CB404" s="98"/>
      <c r="CC404" s="98"/>
      <c r="CD404" s="98"/>
      <c r="CE404" s="98"/>
      <c r="CF404" s="98"/>
      <c r="CG404" s="98"/>
      <c r="CH404" s="98"/>
      <c r="CI404" s="98"/>
      <c r="CJ404" s="98"/>
      <c r="CK404" s="98"/>
      <c r="CL404" s="98"/>
      <c r="CM404" s="98"/>
      <c r="CN404" s="98"/>
      <c r="CO404" s="98"/>
      <c r="CP404" s="98"/>
      <c r="CQ404" s="98"/>
      <c r="CR404" s="98"/>
      <c r="CS404" s="98"/>
    </row>
    <row r="405" spans="1:97" s="4" customFormat="1" ht="18.75" customHeight="1" x14ac:dyDescent="0.2">
      <c r="A405" s="3">
        <f t="shared" si="144"/>
        <v>393</v>
      </c>
      <c r="B405" s="263"/>
      <c r="C405" s="263"/>
      <c r="D405" s="263"/>
      <c r="E405" s="259"/>
      <c r="F405" s="259"/>
      <c r="G405" s="43"/>
      <c r="H405" s="264"/>
      <c r="I405" s="261"/>
      <c r="J405" s="106"/>
      <c r="K405" s="247"/>
      <c r="L405" s="247"/>
      <c r="M405" s="247"/>
      <c r="N405" s="248" t="str">
        <f>IF(AND(K405&lt;&gt;"",L405&lt;&gt;"",J405&lt;&gt;""),ROUND(MIN(IF(OR(J405="OZZ",J405="ZZ"),5000,17300),TRUNC(0.75*(SUMIF($D$12:$D405,$D405,K$12:K405)+SUMIF($D$12:$D405,$D405,L$12:L405)),2)) - SUMIF($D$12:$D404,$D405,N$12:N404),2),"")</f>
        <v/>
      </c>
      <c r="O405" s="249" t="str">
        <f>IF(AND(K405&lt;&gt;"",L405&lt;&gt;"",M405&lt;&gt;"",J405&lt;&gt;"",AH405&lt;&gt;""),IF(OR(J405="OZZ",J405="ZZ"),ROUND(0-SUMIF($D$12:$D404,$D405,O$12:O404),2),IF(M405=0,0,ROUND(MIN(MIN(17300,TRUNC(0.75*(SUMIF($D$12:$D$2012,$D405,K$12:K$2012)+SUMIF($D$12:$D$2012,$D405,L$12:L$2012)),2)+SUMIF($D$12:$D405,$D405,AH$12:AH405))-SUMIF($D$12:$D404,$D405,O$12:O404)-SUMIF($D$12:$D$2012,$D405,N$12:N$2012),AH405),2))),"")</f>
        <v/>
      </c>
      <c r="P405" s="250" t="str">
        <f>IF(J405&lt;&gt;"",1000 - SUMIF($D$12:$D404,$D405,P$12:P404),"")</f>
        <v/>
      </c>
      <c r="Q405" s="106"/>
      <c r="R405" s="247"/>
      <c r="S405" s="247"/>
      <c r="T405" s="247"/>
      <c r="U405" s="248" t="str">
        <f>IF(AND(R405&lt;&gt;"",S405&lt;&gt;"",Q405&lt;&gt;""),ROUND(MIN(IF(OR(Q405="OZZ",Q405="ZZ"),5000,17300),TRUNC(0.75*(SUMIF($D$12:$D405,$D405,R$12:R405)+SUMIF($D$12:$D405,$D405,S$12:S405)),2)) - SUMIF($D$12:$D404,$D405,U$12:U404),2),"")</f>
        <v/>
      </c>
      <c r="V405" s="248" t="str">
        <f>IF(AND(R405&lt;&gt;"",S405&lt;&gt;"",T405&lt;&gt;"",Q405&lt;&gt;"",AL405&lt;&gt;""),IF(OR(Q405="OZZ",Q405="ZZ"),ROUND(0-SUMIF($D$12:$D404,$D405,V$12:V404),2),IF(T405=0,0,ROUND(MIN(MIN(17300,TRUNC(0.75*(SUMIF($D$12:$D$2012,$D405,R$12:R$2012)+SUMIF($D$12:$D$2012,$D405,S$12:S$2012)),2)+SUMIF($D$12:$D405,$D405,AL$12:AL405))-SUMIF($D$12:$D404,$D405,V$12:V404)-SUMIF($D$12:$D$2012,$D405,U$12:U$2012),AL405),2))),"")</f>
        <v/>
      </c>
      <c r="W405" s="250" t="str">
        <f>IF(Q405&lt;&gt;"",1000 - SUMIF($D$12:$D404,$D405,W$12:W404),"")</f>
        <v/>
      </c>
      <c r="X405" s="106"/>
      <c r="Y405" s="247"/>
      <c r="Z405" s="247"/>
      <c r="AA405" s="247"/>
      <c r="AB405" s="248" t="str">
        <f>IF(AND(Y405&lt;&gt;"",Z405&lt;&gt;"",X405&lt;&gt;""),ROUND(MIN(IF(OR(X405="OZZ",X405="ZZ"),5000,17300),TRUNC(0.75*(SUMIF($D$12:$D405,$D405,Y$12:Y405)+SUMIF($D$12:$D405,$D405,Z$12:Z405)),2)) - SUMIF($D$12:$D404,$D405,AB$12:AB404),2),"")</f>
        <v/>
      </c>
      <c r="AC405" s="251" t="str">
        <f>IF(AND(Y405&lt;&gt;"",Z405&lt;&gt;"",AA405&lt;&gt;"",X405&lt;&gt;"",AP405&lt;&gt;""),IF(OR(X405="OZZ",X405="ZZ"),ROUND(0-SUMIF($D$12:$D404,$D405,AC$12:AC404),2),IF(AA405=0,0,ROUND(MIN(MIN(17300,TRUNC(0.75*(SUMIF($D$12:$D$2012,$D405,Y$12:Y$2012)+SUMIF($D$12:$D$2012,$D405,Z$12:Z$2012)),2)+SUMIF($D$12:$D405,$D405,AP$12:AP405))-SUMIF($D$12:$D404,$D405,AC$12:AC404)-SUMIF($D$12:$D$2012,$D405,AB$12:AB$2012),AP405),2))),"")</f>
        <v/>
      </c>
      <c r="AD405" s="250" t="str">
        <f>IF(X405&lt;&gt;"",1000 - SUMIF($D$12:$D404,$D405,AD$12:AD404),"")</f>
        <v/>
      </c>
      <c r="AE405" s="252"/>
      <c r="AF405" s="253"/>
      <c r="AG405" s="254"/>
      <c r="AH405" s="255" t="str">
        <f t="shared" si="145"/>
        <v/>
      </c>
      <c r="AI405" s="256"/>
      <c r="AJ405" s="253"/>
      <c r="AK405" s="254"/>
      <c r="AL405" s="255" t="str">
        <f t="shared" si="146"/>
        <v/>
      </c>
      <c r="AM405" s="256"/>
      <c r="AN405" s="253"/>
      <c r="AO405" s="254"/>
      <c r="AP405" s="255" t="str">
        <f t="shared" si="126"/>
        <v/>
      </c>
      <c r="AQ405" s="116"/>
      <c r="AR405" s="116"/>
      <c r="AS405" s="117"/>
      <c r="AT405" s="118"/>
      <c r="AU405" s="119" t="str">
        <f>IF(D405&lt;&gt; "", IF(COUNTIF($D$12:$D405,$D405)&gt;1,0,IF(SUM(N405,U405,AB405)&gt;0,IF(AND(X405="",OR(Q405&lt;&gt;"",J405&lt;&gt;"")),IF(Q405&lt;&gt;"",Q405,IF(J405&lt;&gt;"",J405,0)),IF(AND(Q405&lt;&gt;"",J405&lt;&gt;"",Q405=J405),Q405,X405)),0)),"")</f>
        <v/>
      </c>
      <c r="AV405" s="119" t="str">
        <f>IF(D405&lt;&gt;"",IF(COUNTIF($D$12:$D405,$D405)&gt;1,0,IF(SUM(O405,V405,AC405)&gt;0,IF(AND(X405="",OR(Q405&lt;&gt;"",J405&lt;&gt;"")),IF(Q405&lt;&gt;"",Q405,IF(J405&lt;&gt;"",J405,0)),IF(AND(Q405&lt;&gt;"",J405&lt;&gt;"",Q405=J405),Q405,X405)),0)),"")</f>
        <v/>
      </c>
      <c r="AW405" s="119" t="str">
        <f>IF(D405&lt;&gt;"",IF(COUNTIF($D$12:$D405,$D405)&gt;1,0,IF(SUM(P405,W405,AD405)&gt;0,IF(AND(X405="",OR(Q405&lt;&gt;"",J405&lt;&gt;"")),IF(Q405&lt;&gt;"",Q405,IF(J405&lt;&gt;"",J405,0)),IF(AND(Q405&lt;&gt;"",J405&lt;&gt;"",Q405=J405),Q405,X405)),0)),"")</f>
        <v/>
      </c>
      <c r="AX405" s="118" t="str">
        <f t="shared" si="127"/>
        <v/>
      </c>
      <c r="AY405" s="118" t="str">
        <f t="shared" si="128"/>
        <v/>
      </c>
      <c r="AZ405" s="118" t="str">
        <f t="shared" si="129"/>
        <v/>
      </c>
      <c r="BA405" s="118" t="str">
        <f t="shared" si="130"/>
        <v/>
      </c>
      <c r="BB405" s="118" t="str">
        <f t="shared" si="131"/>
        <v/>
      </c>
      <c r="BC405" s="118" t="str">
        <f t="shared" si="132"/>
        <v/>
      </c>
      <c r="BD405" s="118" t="str">
        <f t="shared" si="133"/>
        <v/>
      </c>
      <c r="BE405" s="118" t="str">
        <f t="shared" si="134"/>
        <v/>
      </c>
      <c r="BF405" s="118" t="str">
        <f t="shared" si="135"/>
        <v/>
      </c>
      <c r="BG405" s="120"/>
      <c r="BH405" s="120" t="str">
        <f t="shared" si="136"/>
        <v/>
      </c>
      <c r="BI405" s="120" t="str">
        <f t="shared" si="137"/>
        <v/>
      </c>
      <c r="BJ405" s="121"/>
      <c r="BK405" s="120" t="str">
        <f t="shared" si="138"/>
        <v/>
      </c>
      <c r="BL405" s="120" t="str">
        <f t="shared" si="139"/>
        <v/>
      </c>
      <c r="BM405" s="120" t="str">
        <f t="shared" si="140"/>
        <v/>
      </c>
      <c r="BN405" s="120" t="str">
        <f t="shared" si="141"/>
        <v/>
      </c>
      <c r="BO405" s="120" t="str">
        <f t="shared" si="142"/>
        <v/>
      </c>
      <c r="BP405" s="120" t="str">
        <f t="shared" si="143"/>
        <v/>
      </c>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c r="CM405" s="98"/>
      <c r="CN405" s="98"/>
      <c r="CO405" s="98"/>
      <c r="CP405" s="98"/>
      <c r="CQ405" s="98"/>
      <c r="CR405" s="98"/>
      <c r="CS405" s="98"/>
    </row>
    <row r="406" spans="1:97" s="4" customFormat="1" ht="18.75" customHeight="1" x14ac:dyDescent="0.2">
      <c r="A406" s="3">
        <f t="shared" si="144"/>
        <v>394</v>
      </c>
      <c r="B406" s="263"/>
      <c r="C406" s="263"/>
      <c r="D406" s="263"/>
      <c r="E406" s="259"/>
      <c r="F406" s="259"/>
      <c r="G406" s="43"/>
      <c r="H406" s="264"/>
      <c r="I406" s="261"/>
      <c r="J406" s="106"/>
      <c r="K406" s="247"/>
      <c r="L406" s="247"/>
      <c r="M406" s="247"/>
      <c r="N406" s="248" t="str">
        <f>IF(AND(K406&lt;&gt;"",L406&lt;&gt;"",J406&lt;&gt;""),ROUND(MIN(IF(OR(J406="OZZ",J406="ZZ"),5000,17300),TRUNC(0.75*(SUMIF($D$12:$D406,$D406,K$12:K406)+SUMIF($D$12:$D406,$D406,L$12:L406)),2)) - SUMIF($D$12:$D405,$D406,N$12:N405),2),"")</f>
        <v/>
      </c>
      <c r="O406" s="249" t="str">
        <f>IF(AND(K406&lt;&gt;"",L406&lt;&gt;"",M406&lt;&gt;"",J406&lt;&gt;"",AH406&lt;&gt;""),IF(OR(J406="OZZ",J406="ZZ"),ROUND(0-SUMIF($D$12:$D405,$D406,O$12:O405),2),IF(M406=0,0,ROUND(MIN(MIN(17300,TRUNC(0.75*(SUMIF($D$12:$D$2012,$D406,K$12:K$2012)+SUMIF($D$12:$D$2012,$D406,L$12:L$2012)),2)+SUMIF($D$12:$D406,$D406,AH$12:AH406))-SUMIF($D$12:$D405,$D406,O$12:O405)-SUMIF($D$12:$D$2012,$D406,N$12:N$2012),AH406),2))),"")</f>
        <v/>
      </c>
      <c r="P406" s="250" t="str">
        <f>IF(J406&lt;&gt;"",1000 - SUMIF($D$12:$D405,$D406,P$12:P405),"")</f>
        <v/>
      </c>
      <c r="Q406" s="106"/>
      <c r="R406" s="247"/>
      <c r="S406" s="247"/>
      <c r="T406" s="247"/>
      <c r="U406" s="248" t="str">
        <f>IF(AND(R406&lt;&gt;"",S406&lt;&gt;"",Q406&lt;&gt;""),ROUND(MIN(IF(OR(Q406="OZZ",Q406="ZZ"),5000,17300),TRUNC(0.75*(SUMIF($D$12:$D406,$D406,R$12:R406)+SUMIF($D$12:$D406,$D406,S$12:S406)),2)) - SUMIF($D$12:$D405,$D406,U$12:U405),2),"")</f>
        <v/>
      </c>
      <c r="V406" s="248" t="str">
        <f>IF(AND(R406&lt;&gt;"",S406&lt;&gt;"",T406&lt;&gt;"",Q406&lt;&gt;"",AL406&lt;&gt;""),IF(OR(Q406="OZZ",Q406="ZZ"),ROUND(0-SUMIF($D$12:$D405,$D406,V$12:V405),2),IF(T406=0,0,ROUND(MIN(MIN(17300,TRUNC(0.75*(SUMIF($D$12:$D$2012,$D406,R$12:R$2012)+SUMIF($D$12:$D$2012,$D406,S$12:S$2012)),2)+SUMIF($D$12:$D406,$D406,AL$12:AL406))-SUMIF($D$12:$D405,$D406,V$12:V405)-SUMIF($D$12:$D$2012,$D406,U$12:U$2012),AL406),2))),"")</f>
        <v/>
      </c>
      <c r="W406" s="250" t="str">
        <f>IF(Q406&lt;&gt;"",1000 - SUMIF($D$12:$D405,$D406,W$12:W405),"")</f>
        <v/>
      </c>
      <c r="X406" s="106"/>
      <c r="Y406" s="247"/>
      <c r="Z406" s="247"/>
      <c r="AA406" s="247"/>
      <c r="AB406" s="248" t="str">
        <f>IF(AND(Y406&lt;&gt;"",Z406&lt;&gt;"",X406&lt;&gt;""),ROUND(MIN(IF(OR(X406="OZZ",X406="ZZ"),5000,17300),TRUNC(0.75*(SUMIF($D$12:$D406,$D406,Y$12:Y406)+SUMIF($D$12:$D406,$D406,Z$12:Z406)),2)) - SUMIF($D$12:$D405,$D406,AB$12:AB405),2),"")</f>
        <v/>
      </c>
      <c r="AC406" s="251" t="str">
        <f>IF(AND(Y406&lt;&gt;"",Z406&lt;&gt;"",AA406&lt;&gt;"",X406&lt;&gt;"",AP406&lt;&gt;""),IF(OR(X406="OZZ",X406="ZZ"),ROUND(0-SUMIF($D$12:$D405,$D406,AC$12:AC405),2),IF(AA406=0,0,ROUND(MIN(MIN(17300,TRUNC(0.75*(SUMIF($D$12:$D$2012,$D406,Y$12:Y$2012)+SUMIF($D$12:$D$2012,$D406,Z$12:Z$2012)),2)+SUMIF($D$12:$D406,$D406,AP$12:AP406))-SUMIF($D$12:$D405,$D406,AC$12:AC405)-SUMIF($D$12:$D$2012,$D406,AB$12:AB$2012),AP406),2))),"")</f>
        <v/>
      </c>
      <c r="AD406" s="250" t="str">
        <f>IF(X406&lt;&gt;"",1000 - SUMIF($D$12:$D405,$D406,AD$12:AD405),"")</f>
        <v/>
      </c>
      <c r="AE406" s="252"/>
      <c r="AF406" s="253"/>
      <c r="AG406" s="254"/>
      <c r="AH406" s="255" t="str">
        <f t="shared" si="145"/>
        <v/>
      </c>
      <c r="AI406" s="256"/>
      <c r="AJ406" s="253"/>
      <c r="AK406" s="254"/>
      <c r="AL406" s="255" t="str">
        <f t="shared" si="146"/>
        <v/>
      </c>
      <c r="AM406" s="256"/>
      <c r="AN406" s="253"/>
      <c r="AO406" s="254"/>
      <c r="AP406" s="255" t="str">
        <f t="shared" si="126"/>
        <v/>
      </c>
      <c r="AQ406" s="116"/>
      <c r="AR406" s="116"/>
      <c r="AS406" s="117"/>
      <c r="AT406" s="118"/>
      <c r="AU406" s="119" t="str">
        <f>IF(D406&lt;&gt; "", IF(COUNTIF($D$12:$D406,$D406)&gt;1,0,IF(SUM(N406,U406,AB406)&gt;0,IF(AND(X406="",OR(Q406&lt;&gt;"",J406&lt;&gt;"")),IF(Q406&lt;&gt;"",Q406,IF(J406&lt;&gt;"",J406,0)),IF(AND(Q406&lt;&gt;"",J406&lt;&gt;"",Q406=J406),Q406,X406)),0)),"")</f>
        <v/>
      </c>
      <c r="AV406" s="119" t="str">
        <f>IF(D406&lt;&gt;"",IF(COUNTIF($D$12:$D406,$D406)&gt;1,0,IF(SUM(O406,V406,AC406)&gt;0,IF(AND(X406="",OR(Q406&lt;&gt;"",J406&lt;&gt;"")),IF(Q406&lt;&gt;"",Q406,IF(J406&lt;&gt;"",J406,0)),IF(AND(Q406&lt;&gt;"",J406&lt;&gt;"",Q406=J406),Q406,X406)),0)),"")</f>
        <v/>
      </c>
      <c r="AW406" s="119" t="str">
        <f>IF(D406&lt;&gt;"",IF(COUNTIF($D$12:$D406,$D406)&gt;1,0,IF(SUM(P406,W406,AD406)&gt;0,IF(AND(X406="",OR(Q406&lt;&gt;"",J406&lt;&gt;"")),IF(Q406&lt;&gt;"",Q406,IF(J406&lt;&gt;"",J406,0)),IF(AND(Q406&lt;&gt;"",J406&lt;&gt;"",Q406=J406),Q406,X406)),0)),"")</f>
        <v/>
      </c>
      <c r="AX406" s="118" t="str">
        <f t="shared" si="127"/>
        <v/>
      </c>
      <c r="AY406" s="118" t="str">
        <f t="shared" si="128"/>
        <v/>
      </c>
      <c r="AZ406" s="118" t="str">
        <f t="shared" si="129"/>
        <v/>
      </c>
      <c r="BA406" s="118" t="str">
        <f t="shared" si="130"/>
        <v/>
      </c>
      <c r="BB406" s="118" t="str">
        <f t="shared" si="131"/>
        <v/>
      </c>
      <c r="BC406" s="118" t="str">
        <f t="shared" si="132"/>
        <v/>
      </c>
      <c r="BD406" s="118" t="str">
        <f t="shared" si="133"/>
        <v/>
      </c>
      <c r="BE406" s="118" t="str">
        <f t="shared" si="134"/>
        <v/>
      </c>
      <c r="BF406" s="118" t="str">
        <f t="shared" si="135"/>
        <v/>
      </c>
      <c r="BG406" s="120"/>
      <c r="BH406" s="120" t="str">
        <f t="shared" si="136"/>
        <v/>
      </c>
      <c r="BI406" s="120" t="str">
        <f t="shared" si="137"/>
        <v/>
      </c>
      <c r="BJ406" s="121"/>
      <c r="BK406" s="120" t="str">
        <f t="shared" si="138"/>
        <v/>
      </c>
      <c r="BL406" s="120" t="str">
        <f t="shared" si="139"/>
        <v/>
      </c>
      <c r="BM406" s="120" t="str">
        <f t="shared" si="140"/>
        <v/>
      </c>
      <c r="BN406" s="120" t="str">
        <f t="shared" si="141"/>
        <v/>
      </c>
      <c r="BO406" s="120" t="str">
        <f t="shared" si="142"/>
        <v/>
      </c>
      <c r="BP406" s="120" t="str">
        <f t="shared" si="143"/>
        <v/>
      </c>
      <c r="BQ406" s="98"/>
      <c r="BR406" s="98"/>
      <c r="BS406" s="98"/>
      <c r="BT406" s="98"/>
      <c r="BU406" s="98"/>
      <c r="BV406" s="98"/>
      <c r="BW406" s="98"/>
      <c r="BX406" s="98"/>
      <c r="BY406" s="98"/>
      <c r="BZ406" s="98"/>
      <c r="CA406" s="98"/>
      <c r="CB406" s="98"/>
      <c r="CC406" s="98"/>
      <c r="CD406" s="98"/>
      <c r="CE406" s="98"/>
      <c r="CF406" s="98"/>
      <c r="CG406" s="98"/>
      <c r="CH406" s="98"/>
      <c r="CI406" s="98"/>
      <c r="CJ406" s="98"/>
      <c r="CK406" s="98"/>
      <c r="CL406" s="98"/>
      <c r="CM406" s="98"/>
      <c r="CN406" s="98"/>
      <c r="CO406" s="98"/>
      <c r="CP406" s="98"/>
      <c r="CQ406" s="98"/>
      <c r="CR406" s="98"/>
      <c r="CS406" s="98"/>
    </row>
    <row r="407" spans="1:97" s="4" customFormat="1" ht="18.75" customHeight="1" x14ac:dyDescent="0.2">
      <c r="A407" s="3">
        <f t="shared" si="144"/>
        <v>395</v>
      </c>
      <c r="B407" s="263"/>
      <c r="C407" s="263"/>
      <c r="D407" s="263"/>
      <c r="E407" s="259"/>
      <c r="F407" s="259"/>
      <c r="G407" s="43"/>
      <c r="H407" s="264"/>
      <c r="I407" s="261"/>
      <c r="J407" s="106"/>
      <c r="K407" s="247"/>
      <c r="L407" s="247"/>
      <c r="M407" s="247"/>
      <c r="N407" s="248" t="str">
        <f>IF(AND(K407&lt;&gt;"",L407&lt;&gt;"",J407&lt;&gt;""),ROUND(MIN(IF(OR(J407="OZZ",J407="ZZ"),5000,17300),TRUNC(0.75*(SUMIF($D$12:$D407,$D407,K$12:K407)+SUMIF($D$12:$D407,$D407,L$12:L407)),2)) - SUMIF($D$12:$D406,$D407,N$12:N406),2),"")</f>
        <v/>
      </c>
      <c r="O407" s="249" t="str">
        <f>IF(AND(K407&lt;&gt;"",L407&lt;&gt;"",M407&lt;&gt;"",J407&lt;&gt;"",AH407&lt;&gt;""),IF(OR(J407="OZZ",J407="ZZ"),ROUND(0-SUMIF($D$12:$D406,$D407,O$12:O406),2),IF(M407=0,0,ROUND(MIN(MIN(17300,TRUNC(0.75*(SUMIF($D$12:$D$2012,$D407,K$12:K$2012)+SUMIF($D$12:$D$2012,$D407,L$12:L$2012)),2)+SUMIF($D$12:$D407,$D407,AH$12:AH407))-SUMIF($D$12:$D406,$D407,O$12:O406)-SUMIF($D$12:$D$2012,$D407,N$12:N$2012),AH407),2))),"")</f>
        <v/>
      </c>
      <c r="P407" s="250" t="str">
        <f>IF(J407&lt;&gt;"",1000 - SUMIF($D$12:$D406,$D407,P$12:P406),"")</f>
        <v/>
      </c>
      <c r="Q407" s="106"/>
      <c r="R407" s="247"/>
      <c r="S407" s="247"/>
      <c r="T407" s="247"/>
      <c r="U407" s="248" t="str">
        <f>IF(AND(R407&lt;&gt;"",S407&lt;&gt;"",Q407&lt;&gt;""),ROUND(MIN(IF(OR(Q407="OZZ",Q407="ZZ"),5000,17300),TRUNC(0.75*(SUMIF($D$12:$D407,$D407,R$12:R407)+SUMIF($D$12:$D407,$D407,S$12:S407)),2)) - SUMIF($D$12:$D406,$D407,U$12:U406),2),"")</f>
        <v/>
      </c>
      <c r="V407" s="248" t="str">
        <f>IF(AND(R407&lt;&gt;"",S407&lt;&gt;"",T407&lt;&gt;"",Q407&lt;&gt;"",AL407&lt;&gt;""),IF(OR(Q407="OZZ",Q407="ZZ"),ROUND(0-SUMIF($D$12:$D406,$D407,V$12:V406),2),IF(T407=0,0,ROUND(MIN(MIN(17300,TRUNC(0.75*(SUMIF($D$12:$D$2012,$D407,R$12:R$2012)+SUMIF($D$12:$D$2012,$D407,S$12:S$2012)),2)+SUMIF($D$12:$D407,$D407,AL$12:AL407))-SUMIF($D$12:$D406,$D407,V$12:V406)-SUMIF($D$12:$D$2012,$D407,U$12:U$2012),AL407),2))),"")</f>
        <v/>
      </c>
      <c r="W407" s="250" t="str">
        <f>IF(Q407&lt;&gt;"",1000 - SUMIF($D$12:$D406,$D407,W$12:W406),"")</f>
        <v/>
      </c>
      <c r="X407" s="106"/>
      <c r="Y407" s="247"/>
      <c r="Z407" s="247"/>
      <c r="AA407" s="247"/>
      <c r="AB407" s="248" t="str">
        <f>IF(AND(Y407&lt;&gt;"",Z407&lt;&gt;"",X407&lt;&gt;""),ROUND(MIN(IF(OR(X407="OZZ",X407="ZZ"),5000,17300),TRUNC(0.75*(SUMIF($D$12:$D407,$D407,Y$12:Y407)+SUMIF($D$12:$D407,$D407,Z$12:Z407)),2)) - SUMIF($D$12:$D406,$D407,AB$12:AB406),2),"")</f>
        <v/>
      </c>
      <c r="AC407" s="251" t="str">
        <f>IF(AND(Y407&lt;&gt;"",Z407&lt;&gt;"",AA407&lt;&gt;"",X407&lt;&gt;"",AP407&lt;&gt;""),IF(OR(X407="OZZ",X407="ZZ"),ROUND(0-SUMIF($D$12:$D406,$D407,AC$12:AC406),2),IF(AA407=0,0,ROUND(MIN(MIN(17300,TRUNC(0.75*(SUMIF($D$12:$D$2012,$D407,Y$12:Y$2012)+SUMIF($D$12:$D$2012,$D407,Z$12:Z$2012)),2)+SUMIF($D$12:$D407,$D407,AP$12:AP407))-SUMIF($D$12:$D406,$D407,AC$12:AC406)-SUMIF($D$12:$D$2012,$D407,AB$12:AB$2012),AP407),2))),"")</f>
        <v/>
      </c>
      <c r="AD407" s="250" t="str">
        <f>IF(X407&lt;&gt;"",1000 - SUMIF($D$12:$D406,$D407,AD$12:AD406),"")</f>
        <v/>
      </c>
      <c r="AE407" s="252"/>
      <c r="AF407" s="253"/>
      <c r="AG407" s="254"/>
      <c r="AH407" s="255" t="str">
        <f t="shared" si="145"/>
        <v/>
      </c>
      <c r="AI407" s="256"/>
      <c r="AJ407" s="253"/>
      <c r="AK407" s="254"/>
      <c r="AL407" s="255" t="str">
        <f t="shared" si="146"/>
        <v/>
      </c>
      <c r="AM407" s="256"/>
      <c r="AN407" s="253"/>
      <c r="AO407" s="254"/>
      <c r="AP407" s="255" t="str">
        <f t="shared" si="126"/>
        <v/>
      </c>
      <c r="AQ407" s="116"/>
      <c r="AR407" s="116"/>
      <c r="AS407" s="117"/>
      <c r="AT407" s="118"/>
      <c r="AU407" s="119" t="str">
        <f>IF(D407&lt;&gt; "", IF(COUNTIF($D$12:$D407,$D407)&gt;1,0,IF(SUM(N407,U407,AB407)&gt;0,IF(AND(X407="",OR(Q407&lt;&gt;"",J407&lt;&gt;"")),IF(Q407&lt;&gt;"",Q407,IF(J407&lt;&gt;"",J407,0)),IF(AND(Q407&lt;&gt;"",J407&lt;&gt;"",Q407=J407),Q407,X407)),0)),"")</f>
        <v/>
      </c>
      <c r="AV407" s="119" t="str">
        <f>IF(D407&lt;&gt;"",IF(COUNTIF($D$12:$D407,$D407)&gt;1,0,IF(SUM(O407,V407,AC407)&gt;0,IF(AND(X407="",OR(Q407&lt;&gt;"",J407&lt;&gt;"")),IF(Q407&lt;&gt;"",Q407,IF(J407&lt;&gt;"",J407,0)),IF(AND(Q407&lt;&gt;"",J407&lt;&gt;"",Q407=J407),Q407,X407)),0)),"")</f>
        <v/>
      </c>
      <c r="AW407" s="119" t="str">
        <f>IF(D407&lt;&gt;"",IF(COUNTIF($D$12:$D407,$D407)&gt;1,0,IF(SUM(P407,W407,AD407)&gt;0,IF(AND(X407="",OR(Q407&lt;&gt;"",J407&lt;&gt;"")),IF(Q407&lt;&gt;"",Q407,IF(J407&lt;&gt;"",J407,0)),IF(AND(Q407&lt;&gt;"",J407&lt;&gt;"",Q407=J407),Q407,X407)),0)),"")</f>
        <v/>
      </c>
      <c r="AX407" s="118" t="str">
        <f t="shared" si="127"/>
        <v/>
      </c>
      <c r="AY407" s="118" t="str">
        <f t="shared" si="128"/>
        <v/>
      </c>
      <c r="AZ407" s="118" t="str">
        <f t="shared" si="129"/>
        <v/>
      </c>
      <c r="BA407" s="118" t="str">
        <f t="shared" si="130"/>
        <v/>
      </c>
      <c r="BB407" s="118" t="str">
        <f t="shared" si="131"/>
        <v/>
      </c>
      <c r="BC407" s="118" t="str">
        <f t="shared" si="132"/>
        <v/>
      </c>
      <c r="BD407" s="118" t="str">
        <f t="shared" si="133"/>
        <v/>
      </c>
      <c r="BE407" s="118" t="str">
        <f t="shared" si="134"/>
        <v/>
      </c>
      <c r="BF407" s="118" t="str">
        <f t="shared" si="135"/>
        <v/>
      </c>
      <c r="BG407" s="120"/>
      <c r="BH407" s="120" t="str">
        <f t="shared" si="136"/>
        <v/>
      </c>
      <c r="BI407" s="120" t="str">
        <f t="shared" si="137"/>
        <v/>
      </c>
      <c r="BJ407" s="121"/>
      <c r="BK407" s="120" t="str">
        <f t="shared" si="138"/>
        <v/>
      </c>
      <c r="BL407" s="120" t="str">
        <f t="shared" si="139"/>
        <v/>
      </c>
      <c r="BM407" s="120" t="str">
        <f t="shared" si="140"/>
        <v/>
      </c>
      <c r="BN407" s="120" t="str">
        <f t="shared" si="141"/>
        <v/>
      </c>
      <c r="BO407" s="120" t="str">
        <f t="shared" si="142"/>
        <v/>
      </c>
      <c r="BP407" s="120" t="str">
        <f t="shared" si="143"/>
        <v/>
      </c>
      <c r="BQ407" s="98"/>
      <c r="BR407" s="98"/>
      <c r="BS407" s="98"/>
      <c r="BT407" s="98"/>
      <c r="BU407" s="98"/>
      <c r="BV407" s="98"/>
      <c r="BW407" s="98"/>
      <c r="BX407" s="98"/>
      <c r="BY407" s="98"/>
      <c r="BZ407" s="98"/>
      <c r="CA407" s="98"/>
      <c r="CB407" s="98"/>
      <c r="CC407" s="98"/>
      <c r="CD407" s="98"/>
      <c r="CE407" s="98"/>
      <c r="CF407" s="98"/>
      <c r="CG407" s="98"/>
      <c r="CH407" s="98"/>
      <c r="CI407" s="98"/>
      <c r="CJ407" s="98"/>
      <c r="CK407" s="98"/>
      <c r="CL407" s="98"/>
      <c r="CM407" s="98"/>
      <c r="CN407" s="98"/>
      <c r="CO407" s="98"/>
      <c r="CP407" s="98"/>
      <c r="CQ407" s="98"/>
      <c r="CR407" s="98"/>
      <c r="CS407" s="98"/>
    </row>
    <row r="408" spans="1:97" s="4" customFormat="1" ht="18.75" customHeight="1" x14ac:dyDescent="0.2">
      <c r="A408" s="3">
        <f t="shared" si="144"/>
        <v>396</v>
      </c>
      <c r="B408" s="263"/>
      <c r="C408" s="263"/>
      <c r="D408" s="263"/>
      <c r="E408" s="259"/>
      <c r="F408" s="259"/>
      <c r="G408" s="43"/>
      <c r="H408" s="264"/>
      <c r="I408" s="261"/>
      <c r="J408" s="106"/>
      <c r="K408" s="247"/>
      <c r="L408" s="247"/>
      <c r="M408" s="247"/>
      <c r="N408" s="248" t="str">
        <f>IF(AND(K408&lt;&gt;"",L408&lt;&gt;"",J408&lt;&gt;""),ROUND(MIN(IF(OR(J408="OZZ",J408="ZZ"),5000,17300),TRUNC(0.75*(SUMIF($D$12:$D408,$D408,K$12:K408)+SUMIF($D$12:$D408,$D408,L$12:L408)),2)) - SUMIF($D$12:$D407,$D408,N$12:N407),2),"")</f>
        <v/>
      </c>
      <c r="O408" s="249" t="str">
        <f>IF(AND(K408&lt;&gt;"",L408&lt;&gt;"",M408&lt;&gt;"",J408&lt;&gt;"",AH408&lt;&gt;""),IF(OR(J408="OZZ",J408="ZZ"),ROUND(0-SUMIF($D$12:$D407,$D408,O$12:O407),2),IF(M408=0,0,ROUND(MIN(MIN(17300,TRUNC(0.75*(SUMIF($D$12:$D$2012,$D408,K$12:K$2012)+SUMIF($D$12:$D$2012,$D408,L$12:L$2012)),2)+SUMIF($D$12:$D408,$D408,AH$12:AH408))-SUMIF($D$12:$D407,$D408,O$12:O407)-SUMIF($D$12:$D$2012,$D408,N$12:N$2012),AH408),2))),"")</f>
        <v/>
      </c>
      <c r="P408" s="250" t="str">
        <f>IF(J408&lt;&gt;"",1000 - SUMIF($D$12:$D407,$D408,P$12:P407),"")</f>
        <v/>
      </c>
      <c r="Q408" s="106"/>
      <c r="R408" s="247"/>
      <c r="S408" s="247"/>
      <c r="T408" s="247"/>
      <c r="U408" s="248" t="str">
        <f>IF(AND(R408&lt;&gt;"",S408&lt;&gt;"",Q408&lt;&gt;""),ROUND(MIN(IF(OR(Q408="OZZ",Q408="ZZ"),5000,17300),TRUNC(0.75*(SUMIF($D$12:$D408,$D408,R$12:R408)+SUMIF($D$12:$D408,$D408,S$12:S408)),2)) - SUMIF($D$12:$D407,$D408,U$12:U407),2),"")</f>
        <v/>
      </c>
      <c r="V408" s="248" t="str">
        <f>IF(AND(R408&lt;&gt;"",S408&lt;&gt;"",T408&lt;&gt;"",Q408&lt;&gt;"",AL408&lt;&gt;""),IF(OR(Q408="OZZ",Q408="ZZ"),ROUND(0-SUMIF($D$12:$D407,$D408,V$12:V407),2),IF(T408=0,0,ROUND(MIN(MIN(17300,TRUNC(0.75*(SUMIF($D$12:$D$2012,$D408,R$12:R$2012)+SUMIF($D$12:$D$2012,$D408,S$12:S$2012)),2)+SUMIF($D$12:$D408,$D408,AL$12:AL408))-SUMIF($D$12:$D407,$D408,V$12:V407)-SUMIF($D$12:$D$2012,$D408,U$12:U$2012),AL408),2))),"")</f>
        <v/>
      </c>
      <c r="W408" s="250" t="str">
        <f>IF(Q408&lt;&gt;"",1000 - SUMIF($D$12:$D407,$D408,W$12:W407),"")</f>
        <v/>
      </c>
      <c r="X408" s="106"/>
      <c r="Y408" s="247"/>
      <c r="Z408" s="247"/>
      <c r="AA408" s="247"/>
      <c r="AB408" s="248" t="str">
        <f>IF(AND(Y408&lt;&gt;"",Z408&lt;&gt;"",X408&lt;&gt;""),ROUND(MIN(IF(OR(X408="OZZ",X408="ZZ"),5000,17300),TRUNC(0.75*(SUMIF($D$12:$D408,$D408,Y$12:Y408)+SUMIF($D$12:$D408,$D408,Z$12:Z408)),2)) - SUMIF($D$12:$D407,$D408,AB$12:AB407),2),"")</f>
        <v/>
      </c>
      <c r="AC408" s="251" t="str">
        <f>IF(AND(Y408&lt;&gt;"",Z408&lt;&gt;"",AA408&lt;&gt;"",X408&lt;&gt;"",AP408&lt;&gt;""),IF(OR(X408="OZZ",X408="ZZ"),ROUND(0-SUMIF($D$12:$D407,$D408,AC$12:AC407),2),IF(AA408=0,0,ROUND(MIN(MIN(17300,TRUNC(0.75*(SUMIF($D$12:$D$2012,$D408,Y$12:Y$2012)+SUMIF($D$12:$D$2012,$D408,Z$12:Z$2012)),2)+SUMIF($D$12:$D408,$D408,AP$12:AP408))-SUMIF($D$12:$D407,$D408,AC$12:AC407)-SUMIF($D$12:$D$2012,$D408,AB$12:AB$2012),AP408),2))),"")</f>
        <v/>
      </c>
      <c r="AD408" s="250" t="str">
        <f>IF(X408&lt;&gt;"",1000 - SUMIF($D$12:$D407,$D408,AD$12:AD407),"")</f>
        <v/>
      </c>
      <c r="AE408" s="252"/>
      <c r="AF408" s="253"/>
      <c r="AG408" s="254"/>
      <c r="AH408" s="255" t="str">
        <f t="shared" si="145"/>
        <v/>
      </c>
      <c r="AI408" s="256"/>
      <c r="AJ408" s="253"/>
      <c r="AK408" s="254"/>
      <c r="AL408" s="255" t="str">
        <f t="shared" si="146"/>
        <v/>
      </c>
      <c r="AM408" s="256"/>
      <c r="AN408" s="253"/>
      <c r="AO408" s="254"/>
      <c r="AP408" s="255" t="str">
        <f t="shared" si="126"/>
        <v/>
      </c>
      <c r="AQ408" s="116"/>
      <c r="AR408" s="116"/>
      <c r="AS408" s="117"/>
      <c r="AT408" s="118"/>
      <c r="AU408" s="119" t="str">
        <f>IF(D408&lt;&gt; "", IF(COUNTIF($D$12:$D408,$D408)&gt;1,0,IF(SUM(N408,U408,AB408)&gt;0,IF(AND(X408="",OR(Q408&lt;&gt;"",J408&lt;&gt;"")),IF(Q408&lt;&gt;"",Q408,IF(J408&lt;&gt;"",J408,0)),IF(AND(Q408&lt;&gt;"",J408&lt;&gt;"",Q408=J408),Q408,X408)),0)),"")</f>
        <v/>
      </c>
      <c r="AV408" s="119" t="str">
        <f>IF(D408&lt;&gt;"",IF(COUNTIF($D$12:$D408,$D408)&gt;1,0,IF(SUM(O408,V408,AC408)&gt;0,IF(AND(X408="",OR(Q408&lt;&gt;"",J408&lt;&gt;"")),IF(Q408&lt;&gt;"",Q408,IF(J408&lt;&gt;"",J408,0)),IF(AND(Q408&lt;&gt;"",J408&lt;&gt;"",Q408=J408),Q408,X408)),0)),"")</f>
        <v/>
      </c>
      <c r="AW408" s="119" t="str">
        <f>IF(D408&lt;&gt;"",IF(COUNTIF($D$12:$D408,$D408)&gt;1,0,IF(SUM(P408,W408,AD408)&gt;0,IF(AND(X408="",OR(Q408&lt;&gt;"",J408&lt;&gt;"")),IF(Q408&lt;&gt;"",Q408,IF(J408&lt;&gt;"",J408,0)),IF(AND(Q408&lt;&gt;"",J408&lt;&gt;"",Q408=J408),Q408,X408)),0)),"")</f>
        <v/>
      </c>
      <c r="AX408" s="118" t="str">
        <f t="shared" si="127"/>
        <v/>
      </c>
      <c r="AY408" s="118" t="str">
        <f t="shared" si="128"/>
        <v/>
      </c>
      <c r="AZ408" s="118" t="str">
        <f t="shared" si="129"/>
        <v/>
      </c>
      <c r="BA408" s="118" t="str">
        <f t="shared" si="130"/>
        <v/>
      </c>
      <c r="BB408" s="118" t="str">
        <f t="shared" si="131"/>
        <v/>
      </c>
      <c r="BC408" s="118" t="str">
        <f t="shared" si="132"/>
        <v/>
      </c>
      <c r="BD408" s="118" t="str">
        <f t="shared" si="133"/>
        <v/>
      </c>
      <c r="BE408" s="118" t="str">
        <f t="shared" si="134"/>
        <v/>
      </c>
      <c r="BF408" s="118" t="str">
        <f t="shared" si="135"/>
        <v/>
      </c>
      <c r="BG408" s="120"/>
      <c r="BH408" s="120" t="str">
        <f t="shared" si="136"/>
        <v/>
      </c>
      <c r="BI408" s="120" t="str">
        <f t="shared" si="137"/>
        <v/>
      </c>
      <c r="BJ408" s="121"/>
      <c r="BK408" s="120" t="str">
        <f t="shared" si="138"/>
        <v/>
      </c>
      <c r="BL408" s="120" t="str">
        <f t="shared" si="139"/>
        <v/>
      </c>
      <c r="BM408" s="120" t="str">
        <f t="shared" si="140"/>
        <v/>
      </c>
      <c r="BN408" s="120" t="str">
        <f t="shared" si="141"/>
        <v/>
      </c>
      <c r="BO408" s="120" t="str">
        <f t="shared" si="142"/>
        <v/>
      </c>
      <c r="BP408" s="120" t="str">
        <f t="shared" si="143"/>
        <v/>
      </c>
      <c r="BQ408" s="98"/>
      <c r="BR408" s="98"/>
      <c r="BS408" s="98"/>
      <c r="BT408" s="98"/>
      <c r="BU408" s="98"/>
      <c r="BV408" s="98"/>
      <c r="BW408" s="98"/>
      <c r="BX408" s="98"/>
      <c r="BY408" s="98"/>
      <c r="BZ408" s="98"/>
      <c r="CA408" s="98"/>
      <c r="CB408" s="98"/>
      <c r="CC408" s="98"/>
      <c r="CD408" s="98"/>
      <c r="CE408" s="98"/>
      <c r="CF408" s="98"/>
      <c r="CG408" s="98"/>
      <c r="CH408" s="98"/>
      <c r="CI408" s="98"/>
      <c r="CJ408" s="98"/>
      <c r="CK408" s="98"/>
      <c r="CL408" s="98"/>
      <c r="CM408" s="98"/>
      <c r="CN408" s="98"/>
      <c r="CO408" s="98"/>
      <c r="CP408" s="98"/>
      <c r="CQ408" s="98"/>
      <c r="CR408" s="98"/>
      <c r="CS408" s="98"/>
    </row>
    <row r="409" spans="1:97" s="4" customFormat="1" ht="18.75" customHeight="1" x14ac:dyDescent="0.2">
      <c r="A409" s="3">
        <f t="shared" si="144"/>
        <v>397</v>
      </c>
      <c r="B409" s="263"/>
      <c r="C409" s="263"/>
      <c r="D409" s="263"/>
      <c r="E409" s="259"/>
      <c r="F409" s="259"/>
      <c r="G409" s="43"/>
      <c r="H409" s="264"/>
      <c r="I409" s="261"/>
      <c r="J409" s="106"/>
      <c r="K409" s="247"/>
      <c r="L409" s="247"/>
      <c r="M409" s="247"/>
      <c r="N409" s="248" t="str">
        <f>IF(AND(K409&lt;&gt;"",L409&lt;&gt;"",J409&lt;&gt;""),ROUND(MIN(IF(OR(J409="OZZ",J409="ZZ"),5000,17300),TRUNC(0.75*(SUMIF($D$12:$D409,$D409,K$12:K409)+SUMIF($D$12:$D409,$D409,L$12:L409)),2)) - SUMIF($D$12:$D408,$D409,N$12:N408),2),"")</f>
        <v/>
      </c>
      <c r="O409" s="249" t="str">
        <f>IF(AND(K409&lt;&gt;"",L409&lt;&gt;"",M409&lt;&gt;"",J409&lt;&gt;"",AH409&lt;&gt;""),IF(OR(J409="OZZ",J409="ZZ"),ROUND(0-SUMIF($D$12:$D408,$D409,O$12:O408),2),IF(M409=0,0,ROUND(MIN(MIN(17300,TRUNC(0.75*(SUMIF($D$12:$D$2012,$D409,K$12:K$2012)+SUMIF($D$12:$D$2012,$D409,L$12:L$2012)),2)+SUMIF($D$12:$D409,$D409,AH$12:AH409))-SUMIF($D$12:$D408,$D409,O$12:O408)-SUMIF($D$12:$D$2012,$D409,N$12:N$2012),AH409),2))),"")</f>
        <v/>
      </c>
      <c r="P409" s="250" t="str">
        <f>IF(J409&lt;&gt;"",1000 - SUMIF($D$12:$D408,$D409,P$12:P408),"")</f>
        <v/>
      </c>
      <c r="Q409" s="106"/>
      <c r="R409" s="247"/>
      <c r="S409" s="247"/>
      <c r="T409" s="247"/>
      <c r="U409" s="248" t="str">
        <f>IF(AND(R409&lt;&gt;"",S409&lt;&gt;"",Q409&lt;&gt;""),ROUND(MIN(IF(OR(Q409="OZZ",Q409="ZZ"),5000,17300),TRUNC(0.75*(SUMIF($D$12:$D409,$D409,R$12:R409)+SUMIF($D$12:$D409,$D409,S$12:S409)),2)) - SUMIF($D$12:$D408,$D409,U$12:U408),2),"")</f>
        <v/>
      </c>
      <c r="V409" s="248" t="str">
        <f>IF(AND(R409&lt;&gt;"",S409&lt;&gt;"",T409&lt;&gt;"",Q409&lt;&gt;"",AL409&lt;&gt;""),IF(OR(Q409="OZZ",Q409="ZZ"),ROUND(0-SUMIF($D$12:$D408,$D409,V$12:V408),2),IF(T409=0,0,ROUND(MIN(MIN(17300,TRUNC(0.75*(SUMIF($D$12:$D$2012,$D409,R$12:R$2012)+SUMIF($D$12:$D$2012,$D409,S$12:S$2012)),2)+SUMIF($D$12:$D409,$D409,AL$12:AL409))-SUMIF($D$12:$D408,$D409,V$12:V408)-SUMIF($D$12:$D$2012,$D409,U$12:U$2012),AL409),2))),"")</f>
        <v/>
      </c>
      <c r="W409" s="250" t="str">
        <f>IF(Q409&lt;&gt;"",1000 - SUMIF($D$12:$D408,$D409,W$12:W408),"")</f>
        <v/>
      </c>
      <c r="X409" s="106"/>
      <c r="Y409" s="247"/>
      <c r="Z409" s="247"/>
      <c r="AA409" s="247"/>
      <c r="AB409" s="248" t="str">
        <f>IF(AND(Y409&lt;&gt;"",Z409&lt;&gt;"",X409&lt;&gt;""),ROUND(MIN(IF(OR(X409="OZZ",X409="ZZ"),5000,17300),TRUNC(0.75*(SUMIF($D$12:$D409,$D409,Y$12:Y409)+SUMIF($D$12:$D409,$D409,Z$12:Z409)),2)) - SUMIF($D$12:$D408,$D409,AB$12:AB408),2),"")</f>
        <v/>
      </c>
      <c r="AC409" s="251" t="str">
        <f>IF(AND(Y409&lt;&gt;"",Z409&lt;&gt;"",AA409&lt;&gt;"",X409&lt;&gt;"",AP409&lt;&gt;""),IF(OR(X409="OZZ",X409="ZZ"),ROUND(0-SUMIF($D$12:$D408,$D409,AC$12:AC408),2),IF(AA409=0,0,ROUND(MIN(MIN(17300,TRUNC(0.75*(SUMIF($D$12:$D$2012,$D409,Y$12:Y$2012)+SUMIF($D$12:$D$2012,$D409,Z$12:Z$2012)),2)+SUMIF($D$12:$D409,$D409,AP$12:AP409))-SUMIF($D$12:$D408,$D409,AC$12:AC408)-SUMIF($D$12:$D$2012,$D409,AB$12:AB$2012),AP409),2))),"")</f>
        <v/>
      </c>
      <c r="AD409" s="250" t="str">
        <f>IF(X409&lt;&gt;"",1000 - SUMIF($D$12:$D408,$D409,AD$12:AD408),"")</f>
        <v/>
      </c>
      <c r="AE409" s="252"/>
      <c r="AF409" s="253"/>
      <c r="AG409" s="254"/>
      <c r="AH409" s="255" t="str">
        <f t="shared" si="145"/>
        <v/>
      </c>
      <c r="AI409" s="256"/>
      <c r="AJ409" s="253"/>
      <c r="AK409" s="254"/>
      <c r="AL409" s="255" t="str">
        <f t="shared" si="146"/>
        <v/>
      </c>
      <c r="AM409" s="256"/>
      <c r="AN409" s="253"/>
      <c r="AO409" s="254"/>
      <c r="AP409" s="255" t="str">
        <f t="shared" si="126"/>
        <v/>
      </c>
      <c r="AQ409" s="116"/>
      <c r="AR409" s="116"/>
      <c r="AS409" s="117"/>
      <c r="AT409" s="118"/>
      <c r="AU409" s="119" t="str">
        <f>IF(D409&lt;&gt; "", IF(COUNTIF($D$12:$D409,$D409)&gt;1,0,IF(SUM(N409,U409,AB409)&gt;0,IF(AND(X409="",OR(Q409&lt;&gt;"",J409&lt;&gt;"")),IF(Q409&lt;&gt;"",Q409,IF(J409&lt;&gt;"",J409,0)),IF(AND(Q409&lt;&gt;"",J409&lt;&gt;"",Q409=J409),Q409,X409)),0)),"")</f>
        <v/>
      </c>
      <c r="AV409" s="119" t="str">
        <f>IF(D409&lt;&gt;"",IF(COUNTIF($D$12:$D409,$D409)&gt;1,0,IF(SUM(O409,V409,AC409)&gt;0,IF(AND(X409="",OR(Q409&lt;&gt;"",J409&lt;&gt;"")),IF(Q409&lt;&gt;"",Q409,IF(J409&lt;&gt;"",J409,0)),IF(AND(Q409&lt;&gt;"",J409&lt;&gt;"",Q409=J409),Q409,X409)),0)),"")</f>
        <v/>
      </c>
      <c r="AW409" s="119" t="str">
        <f>IF(D409&lt;&gt;"",IF(COUNTIF($D$12:$D409,$D409)&gt;1,0,IF(SUM(P409,W409,AD409)&gt;0,IF(AND(X409="",OR(Q409&lt;&gt;"",J409&lt;&gt;"")),IF(Q409&lt;&gt;"",Q409,IF(J409&lt;&gt;"",J409,0)),IF(AND(Q409&lt;&gt;"",J409&lt;&gt;"",Q409=J409),Q409,X409)),0)),"")</f>
        <v/>
      </c>
      <c r="AX409" s="118" t="str">
        <f t="shared" si="127"/>
        <v/>
      </c>
      <c r="AY409" s="118" t="str">
        <f t="shared" si="128"/>
        <v/>
      </c>
      <c r="AZ409" s="118" t="str">
        <f t="shared" si="129"/>
        <v/>
      </c>
      <c r="BA409" s="118" t="str">
        <f t="shared" si="130"/>
        <v/>
      </c>
      <c r="BB409" s="118" t="str">
        <f t="shared" si="131"/>
        <v/>
      </c>
      <c r="BC409" s="118" t="str">
        <f t="shared" si="132"/>
        <v/>
      </c>
      <c r="BD409" s="118" t="str">
        <f t="shared" si="133"/>
        <v/>
      </c>
      <c r="BE409" s="118" t="str">
        <f t="shared" si="134"/>
        <v/>
      </c>
      <c r="BF409" s="118" t="str">
        <f t="shared" si="135"/>
        <v/>
      </c>
      <c r="BG409" s="120"/>
      <c r="BH409" s="120" t="str">
        <f t="shared" si="136"/>
        <v/>
      </c>
      <c r="BI409" s="120" t="str">
        <f t="shared" si="137"/>
        <v/>
      </c>
      <c r="BJ409" s="121"/>
      <c r="BK409" s="120" t="str">
        <f t="shared" si="138"/>
        <v/>
      </c>
      <c r="BL409" s="120" t="str">
        <f t="shared" si="139"/>
        <v/>
      </c>
      <c r="BM409" s="120" t="str">
        <f t="shared" si="140"/>
        <v/>
      </c>
      <c r="BN409" s="120" t="str">
        <f t="shared" si="141"/>
        <v/>
      </c>
      <c r="BO409" s="120" t="str">
        <f t="shared" si="142"/>
        <v/>
      </c>
      <c r="BP409" s="120" t="str">
        <f t="shared" si="143"/>
        <v/>
      </c>
      <c r="BQ409" s="98"/>
      <c r="BR409" s="98"/>
      <c r="BS409" s="98"/>
      <c r="BT409" s="98"/>
      <c r="BU409" s="98"/>
      <c r="BV409" s="98"/>
      <c r="BW409" s="98"/>
      <c r="BX409" s="98"/>
      <c r="BY409" s="98"/>
      <c r="BZ409" s="98"/>
      <c r="CA409" s="98"/>
      <c r="CB409" s="98"/>
      <c r="CC409" s="98"/>
      <c r="CD409" s="98"/>
      <c r="CE409" s="98"/>
      <c r="CF409" s="98"/>
      <c r="CG409" s="98"/>
      <c r="CH409" s="98"/>
      <c r="CI409" s="98"/>
      <c r="CJ409" s="98"/>
      <c r="CK409" s="98"/>
      <c r="CL409" s="98"/>
      <c r="CM409" s="98"/>
      <c r="CN409" s="98"/>
      <c r="CO409" s="98"/>
      <c r="CP409" s="98"/>
      <c r="CQ409" s="98"/>
      <c r="CR409" s="98"/>
      <c r="CS409" s="98"/>
    </row>
    <row r="410" spans="1:97" s="4" customFormat="1" ht="18.75" customHeight="1" x14ac:dyDescent="0.2">
      <c r="A410" s="3">
        <f t="shared" si="144"/>
        <v>398</v>
      </c>
      <c r="B410" s="263"/>
      <c r="C410" s="263"/>
      <c r="D410" s="263"/>
      <c r="E410" s="259"/>
      <c r="F410" s="259"/>
      <c r="G410" s="43"/>
      <c r="H410" s="264"/>
      <c r="I410" s="261"/>
      <c r="J410" s="106"/>
      <c r="K410" s="247"/>
      <c r="L410" s="247"/>
      <c r="M410" s="247"/>
      <c r="N410" s="248" t="str">
        <f>IF(AND(K410&lt;&gt;"",L410&lt;&gt;"",J410&lt;&gt;""),ROUND(MIN(IF(OR(J410="OZZ",J410="ZZ"),5000,17300),TRUNC(0.75*(SUMIF($D$12:$D410,$D410,K$12:K410)+SUMIF($D$12:$D410,$D410,L$12:L410)),2)) - SUMIF($D$12:$D409,$D410,N$12:N409),2),"")</f>
        <v/>
      </c>
      <c r="O410" s="249" t="str">
        <f>IF(AND(K410&lt;&gt;"",L410&lt;&gt;"",M410&lt;&gt;"",J410&lt;&gt;"",AH410&lt;&gt;""),IF(OR(J410="OZZ",J410="ZZ"),ROUND(0-SUMIF($D$12:$D409,$D410,O$12:O409),2),IF(M410=0,0,ROUND(MIN(MIN(17300,TRUNC(0.75*(SUMIF($D$12:$D$2012,$D410,K$12:K$2012)+SUMIF($D$12:$D$2012,$D410,L$12:L$2012)),2)+SUMIF($D$12:$D410,$D410,AH$12:AH410))-SUMIF($D$12:$D409,$D410,O$12:O409)-SUMIF($D$12:$D$2012,$D410,N$12:N$2012),AH410),2))),"")</f>
        <v/>
      </c>
      <c r="P410" s="250" t="str">
        <f>IF(J410&lt;&gt;"",1000 - SUMIF($D$12:$D409,$D410,P$12:P409),"")</f>
        <v/>
      </c>
      <c r="Q410" s="106"/>
      <c r="R410" s="247"/>
      <c r="S410" s="247"/>
      <c r="T410" s="247"/>
      <c r="U410" s="248" t="str">
        <f>IF(AND(R410&lt;&gt;"",S410&lt;&gt;"",Q410&lt;&gt;""),ROUND(MIN(IF(OR(Q410="OZZ",Q410="ZZ"),5000,17300),TRUNC(0.75*(SUMIF($D$12:$D410,$D410,R$12:R410)+SUMIF($D$12:$D410,$D410,S$12:S410)),2)) - SUMIF($D$12:$D409,$D410,U$12:U409),2),"")</f>
        <v/>
      </c>
      <c r="V410" s="248" t="str">
        <f>IF(AND(R410&lt;&gt;"",S410&lt;&gt;"",T410&lt;&gt;"",Q410&lt;&gt;"",AL410&lt;&gt;""),IF(OR(Q410="OZZ",Q410="ZZ"),ROUND(0-SUMIF($D$12:$D409,$D410,V$12:V409),2),IF(T410=0,0,ROUND(MIN(MIN(17300,TRUNC(0.75*(SUMIF($D$12:$D$2012,$D410,R$12:R$2012)+SUMIF($D$12:$D$2012,$D410,S$12:S$2012)),2)+SUMIF($D$12:$D410,$D410,AL$12:AL410))-SUMIF($D$12:$D409,$D410,V$12:V409)-SUMIF($D$12:$D$2012,$D410,U$12:U$2012),AL410),2))),"")</f>
        <v/>
      </c>
      <c r="W410" s="250" t="str">
        <f>IF(Q410&lt;&gt;"",1000 - SUMIF($D$12:$D409,$D410,W$12:W409),"")</f>
        <v/>
      </c>
      <c r="X410" s="106"/>
      <c r="Y410" s="247"/>
      <c r="Z410" s="247"/>
      <c r="AA410" s="247"/>
      <c r="AB410" s="248" t="str">
        <f>IF(AND(Y410&lt;&gt;"",Z410&lt;&gt;"",X410&lt;&gt;""),ROUND(MIN(IF(OR(X410="OZZ",X410="ZZ"),5000,17300),TRUNC(0.75*(SUMIF($D$12:$D410,$D410,Y$12:Y410)+SUMIF($D$12:$D410,$D410,Z$12:Z410)),2)) - SUMIF($D$12:$D409,$D410,AB$12:AB409),2),"")</f>
        <v/>
      </c>
      <c r="AC410" s="251" t="str">
        <f>IF(AND(Y410&lt;&gt;"",Z410&lt;&gt;"",AA410&lt;&gt;"",X410&lt;&gt;"",AP410&lt;&gt;""),IF(OR(X410="OZZ",X410="ZZ"),ROUND(0-SUMIF($D$12:$D409,$D410,AC$12:AC409),2),IF(AA410=0,0,ROUND(MIN(MIN(17300,TRUNC(0.75*(SUMIF($D$12:$D$2012,$D410,Y$12:Y$2012)+SUMIF($D$12:$D$2012,$D410,Z$12:Z$2012)),2)+SUMIF($D$12:$D410,$D410,AP$12:AP410))-SUMIF($D$12:$D409,$D410,AC$12:AC409)-SUMIF($D$12:$D$2012,$D410,AB$12:AB$2012),AP410),2))),"")</f>
        <v/>
      </c>
      <c r="AD410" s="250" t="str">
        <f>IF(X410&lt;&gt;"",1000 - SUMIF($D$12:$D409,$D410,AD$12:AD409),"")</f>
        <v/>
      </c>
      <c r="AE410" s="252"/>
      <c r="AF410" s="253"/>
      <c r="AG410" s="254"/>
      <c r="AH410" s="255" t="str">
        <f t="shared" si="145"/>
        <v/>
      </c>
      <c r="AI410" s="256"/>
      <c r="AJ410" s="253"/>
      <c r="AK410" s="254"/>
      <c r="AL410" s="255" t="str">
        <f t="shared" si="146"/>
        <v/>
      </c>
      <c r="AM410" s="256"/>
      <c r="AN410" s="253"/>
      <c r="AO410" s="254"/>
      <c r="AP410" s="255" t="str">
        <f t="shared" si="126"/>
        <v/>
      </c>
      <c r="AQ410" s="116"/>
      <c r="AR410" s="116"/>
      <c r="AS410" s="117"/>
      <c r="AT410" s="118"/>
      <c r="AU410" s="119" t="str">
        <f>IF(D410&lt;&gt; "", IF(COUNTIF($D$12:$D410,$D410)&gt;1,0,IF(SUM(N410,U410,AB410)&gt;0,IF(AND(X410="",OR(Q410&lt;&gt;"",J410&lt;&gt;"")),IF(Q410&lt;&gt;"",Q410,IF(J410&lt;&gt;"",J410,0)),IF(AND(Q410&lt;&gt;"",J410&lt;&gt;"",Q410=J410),Q410,X410)),0)),"")</f>
        <v/>
      </c>
      <c r="AV410" s="119" t="str">
        <f>IF(D410&lt;&gt;"",IF(COUNTIF($D$12:$D410,$D410)&gt;1,0,IF(SUM(O410,V410,AC410)&gt;0,IF(AND(X410="",OR(Q410&lt;&gt;"",J410&lt;&gt;"")),IF(Q410&lt;&gt;"",Q410,IF(J410&lt;&gt;"",J410,0)),IF(AND(Q410&lt;&gt;"",J410&lt;&gt;"",Q410=J410),Q410,X410)),0)),"")</f>
        <v/>
      </c>
      <c r="AW410" s="119" t="str">
        <f>IF(D410&lt;&gt;"",IF(COUNTIF($D$12:$D410,$D410)&gt;1,0,IF(SUM(P410,W410,AD410)&gt;0,IF(AND(X410="",OR(Q410&lt;&gt;"",J410&lt;&gt;"")),IF(Q410&lt;&gt;"",Q410,IF(J410&lt;&gt;"",J410,0)),IF(AND(Q410&lt;&gt;"",J410&lt;&gt;"",Q410=J410),Q410,X410)),0)),"")</f>
        <v/>
      </c>
      <c r="AX410" s="118" t="str">
        <f t="shared" si="127"/>
        <v/>
      </c>
      <c r="AY410" s="118" t="str">
        <f t="shared" si="128"/>
        <v/>
      </c>
      <c r="AZ410" s="118" t="str">
        <f t="shared" si="129"/>
        <v/>
      </c>
      <c r="BA410" s="118" t="str">
        <f t="shared" si="130"/>
        <v/>
      </c>
      <c r="BB410" s="118" t="str">
        <f t="shared" si="131"/>
        <v/>
      </c>
      <c r="BC410" s="118" t="str">
        <f t="shared" si="132"/>
        <v/>
      </c>
      <c r="BD410" s="118" t="str">
        <f t="shared" si="133"/>
        <v/>
      </c>
      <c r="BE410" s="118" t="str">
        <f t="shared" si="134"/>
        <v/>
      </c>
      <c r="BF410" s="118" t="str">
        <f t="shared" si="135"/>
        <v/>
      </c>
      <c r="BG410" s="120"/>
      <c r="BH410" s="120" t="str">
        <f t="shared" si="136"/>
        <v/>
      </c>
      <c r="BI410" s="120" t="str">
        <f t="shared" si="137"/>
        <v/>
      </c>
      <c r="BJ410" s="121"/>
      <c r="BK410" s="120" t="str">
        <f t="shared" si="138"/>
        <v/>
      </c>
      <c r="BL410" s="120" t="str">
        <f t="shared" si="139"/>
        <v/>
      </c>
      <c r="BM410" s="120" t="str">
        <f t="shared" si="140"/>
        <v/>
      </c>
      <c r="BN410" s="120" t="str">
        <f t="shared" si="141"/>
        <v/>
      </c>
      <c r="BO410" s="120" t="str">
        <f t="shared" si="142"/>
        <v/>
      </c>
      <c r="BP410" s="120" t="str">
        <f t="shared" si="143"/>
        <v/>
      </c>
      <c r="BQ410" s="98"/>
      <c r="BR410" s="98"/>
      <c r="BS410" s="98"/>
      <c r="BT410" s="98"/>
      <c r="BU410" s="98"/>
      <c r="BV410" s="98"/>
      <c r="BW410" s="98"/>
      <c r="BX410" s="98"/>
      <c r="BY410" s="98"/>
      <c r="BZ410" s="98"/>
      <c r="CA410" s="98"/>
      <c r="CB410" s="98"/>
      <c r="CC410" s="98"/>
      <c r="CD410" s="98"/>
      <c r="CE410" s="98"/>
      <c r="CF410" s="98"/>
      <c r="CG410" s="98"/>
      <c r="CH410" s="98"/>
      <c r="CI410" s="98"/>
      <c r="CJ410" s="98"/>
      <c r="CK410" s="98"/>
      <c r="CL410" s="98"/>
      <c r="CM410" s="98"/>
      <c r="CN410" s="98"/>
      <c r="CO410" s="98"/>
      <c r="CP410" s="98"/>
      <c r="CQ410" s="98"/>
      <c r="CR410" s="98"/>
      <c r="CS410" s="98"/>
    </row>
    <row r="411" spans="1:97" s="4" customFormat="1" ht="18.75" customHeight="1" x14ac:dyDescent="0.2">
      <c r="A411" s="3">
        <f t="shared" si="144"/>
        <v>399</v>
      </c>
      <c r="B411" s="263"/>
      <c r="C411" s="263"/>
      <c r="D411" s="263"/>
      <c r="E411" s="259"/>
      <c r="F411" s="259"/>
      <c r="G411" s="43"/>
      <c r="H411" s="264"/>
      <c r="I411" s="261"/>
      <c r="J411" s="106"/>
      <c r="K411" s="247"/>
      <c r="L411" s="247"/>
      <c r="M411" s="247"/>
      <c r="N411" s="248" t="str">
        <f>IF(AND(K411&lt;&gt;"",L411&lt;&gt;"",J411&lt;&gt;""),ROUND(MIN(IF(OR(J411="OZZ",J411="ZZ"),5000,17300),TRUNC(0.75*(SUMIF($D$12:$D411,$D411,K$12:K411)+SUMIF($D$12:$D411,$D411,L$12:L411)),2)) - SUMIF($D$12:$D410,$D411,N$12:N410),2),"")</f>
        <v/>
      </c>
      <c r="O411" s="249" t="str">
        <f>IF(AND(K411&lt;&gt;"",L411&lt;&gt;"",M411&lt;&gt;"",J411&lt;&gt;"",AH411&lt;&gt;""),IF(OR(J411="OZZ",J411="ZZ"),ROUND(0-SUMIF($D$12:$D410,$D411,O$12:O410),2),IF(M411=0,0,ROUND(MIN(MIN(17300,TRUNC(0.75*(SUMIF($D$12:$D$2012,$D411,K$12:K$2012)+SUMIF($D$12:$D$2012,$D411,L$12:L$2012)),2)+SUMIF($D$12:$D411,$D411,AH$12:AH411))-SUMIF($D$12:$D410,$D411,O$12:O410)-SUMIF($D$12:$D$2012,$D411,N$12:N$2012),AH411),2))),"")</f>
        <v/>
      </c>
      <c r="P411" s="250" t="str">
        <f>IF(J411&lt;&gt;"",1000 - SUMIF($D$12:$D410,$D411,P$12:P410),"")</f>
        <v/>
      </c>
      <c r="Q411" s="106"/>
      <c r="R411" s="247"/>
      <c r="S411" s="247"/>
      <c r="T411" s="247"/>
      <c r="U411" s="248" t="str">
        <f>IF(AND(R411&lt;&gt;"",S411&lt;&gt;"",Q411&lt;&gt;""),ROUND(MIN(IF(OR(Q411="OZZ",Q411="ZZ"),5000,17300),TRUNC(0.75*(SUMIF($D$12:$D411,$D411,R$12:R411)+SUMIF($D$12:$D411,$D411,S$12:S411)),2)) - SUMIF($D$12:$D410,$D411,U$12:U410),2),"")</f>
        <v/>
      </c>
      <c r="V411" s="248" t="str">
        <f>IF(AND(R411&lt;&gt;"",S411&lt;&gt;"",T411&lt;&gt;"",Q411&lt;&gt;"",AL411&lt;&gt;""),IF(OR(Q411="OZZ",Q411="ZZ"),ROUND(0-SUMIF($D$12:$D410,$D411,V$12:V410),2),IF(T411=0,0,ROUND(MIN(MIN(17300,TRUNC(0.75*(SUMIF($D$12:$D$2012,$D411,R$12:R$2012)+SUMIF($D$12:$D$2012,$D411,S$12:S$2012)),2)+SUMIF($D$12:$D411,$D411,AL$12:AL411))-SUMIF($D$12:$D410,$D411,V$12:V410)-SUMIF($D$12:$D$2012,$D411,U$12:U$2012),AL411),2))),"")</f>
        <v/>
      </c>
      <c r="W411" s="250" t="str">
        <f>IF(Q411&lt;&gt;"",1000 - SUMIF($D$12:$D410,$D411,W$12:W410),"")</f>
        <v/>
      </c>
      <c r="X411" s="106"/>
      <c r="Y411" s="247"/>
      <c r="Z411" s="247"/>
      <c r="AA411" s="247"/>
      <c r="AB411" s="248" t="str">
        <f>IF(AND(Y411&lt;&gt;"",Z411&lt;&gt;"",X411&lt;&gt;""),ROUND(MIN(IF(OR(X411="OZZ",X411="ZZ"),5000,17300),TRUNC(0.75*(SUMIF($D$12:$D411,$D411,Y$12:Y411)+SUMIF($D$12:$D411,$D411,Z$12:Z411)),2)) - SUMIF($D$12:$D410,$D411,AB$12:AB410),2),"")</f>
        <v/>
      </c>
      <c r="AC411" s="251" t="str">
        <f>IF(AND(Y411&lt;&gt;"",Z411&lt;&gt;"",AA411&lt;&gt;"",X411&lt;&gt;"",AP411&lt;&gt;""),IF(OR(X411="OZZ",X411="ZZ"),ROUND(0-SUMIF($D$12:$D410,$D411,AC$12:AC410),2),IF(AA411=0,0,ROUND(MIN(MIN(17300,TRUNC(0.75*(SUMIF($D$12:$D$2012,$D411,Y$12:Y$2012)+SUMIF($D$12:$D$2012,$D411,Z$12:Z$2012)),2)+SUMIF($D$12:$D411,$D411,AP$12:AP411))-SUMIF($D$12:$D410,$D411,AC$12:AC410)-SUMIF($D$12:$D$2012,$D411,AB$12:AB$2012),AP411),2))),"")</f>
        <v/>
      </c>
      <c r="AD411" s="250" t="str">
        <f>IF(X411&lt;&gt;"",1000 - SUMIF($D$12:$D410,$D411,AD$12:AD410),"")</f>
        <v/>
      </c>
      <c r="AE411" s="252"/>
      <c r="AF411" s="253"/>
      <c r="AG411" s="254"/>
      <c r="AH411" s="255" t="str">
        <f t="shared" si="145"/>
        <v/>
      </c>
      <c r="AI411" s="256"/>
      <c r="AJ411" s="253"/>
      <c r="AK411" s="254"/>
      <c r="AL411" s="255" t="str">
        <f t="shared" si="146"/>
        <v/>
      </c>
      <c r="AM411" s="256"/>
      <c r="AN411" s="253"/>
      <c r="AO411" s="254"/>
      <c r="AP411" s="255" t="str">
        <f t="shared" si="126"/>
        <v/>
      </c>
      <c r="AQ411" s="116"/>
      <c r="AR411" s="116"/>
      <c r="AS411" s="117"/>
      <c r="AT411" s="118"/>
      <c r="AU411" s="119" t="str">
        <f>IF(D411&lt;&gt; "", IF(COUNTIF($D$12:$D411,$D411)&gt;1,0,IF(SUM(N411,U411,AB411)&gt;0,IF(AND(X411="",OR(Q411&lt;&gt;"",J411&lt;&gt;"")),IF(Q411&lt;&gt;"",Q411,IF(J411&lt;&gt;"",J411,0)),IF(AND(Q411&lt;&gt;"",J411&lt;&gt;"",Q411=J411),Q411,X411)),0)),"")</f>
        <v/>
      </c>
      <c r="AV411" s="119" t="str">
        <f>IF(D411&lt;&gt;"",IF(COUNTIF($D$12:$D411,$D411)&gt;1,0,IF(SUM(O411,V411,AC411)&gt;0,IF(AND(X411="",OR(Q411&lt;&gt;"",J411&lt;&gt;"")),IF(Q411&lt;&gt;"",Q411,IF(J411&lt;&gt;"",J411,0)),IF(AND(Q411&lt;&gt;"",J411&lt;&gt;"",Q411=J411),Q411,X411)),0)),"")</f>
        <v/>
      </c>
      <c r="AW411" s="119" t="str">
        <f>IF(D411&lt;&gt;"",IF(COUNTIF($D$12:$D411,$D411)&gt;1,0,IF(SUM(P411,W411,AD411)&gt;0,IF(AND(X411="",OR(Q411&lt;&gt;"",J411&lt;&gt;"")),IF(Q411&lt;&gt;"",Q411,IF(J411&lt;&gt;"",J411,0)),IF(AND(Q411&lt;&gt;"",J411&lt;&gt;"",Q411=J411),Q411,X411)),0)),"")</f>
        <v/>
      </c>
      <c r="AX411" s="118" t="str">
        <f t="shared" si="127"/>
        <v/>
      </c>
      <c r="AY411" s="118" t="str">
        <f t="shared" si="128"/>
        <v/>
      </c>
      <c r="AZ411" s="118" t="str">
        <f t="shared" si="129"/>
        <v/>
      </c>
      <c r="BA411" s="118" t="str">
        <f t="shared" si="130"/>
        <v/>
      </c>
      <c r="BB411" s="118" t="str">
        <f t="shared" si="131"/>
        <v/>
      </c>
      <c r="BC411" s="118" t="str">
        <f t="shared" si="132"/>
        <v/>
      </c>
      <c r="BD411" s="118" t="str">
        <f t="shared" si="133"/>
        <v/>
      </c>
      <c r="BE411" s="118" t="str">
        <f t="shared" si="134"/>
        <v/>
      </c>
      <c r="BF411" s="118" t="str">
        <f t="shared" si="135"/>
        <v/>
      </c>
      <c r="BG411" s="120"/>
      <c r="BH411" s="120" t="str">
        <f t="shared" si="136"/>
        <v/>
      </c>
      <c r="BI411" s="120" t="str">
        <f t="shared" si="137"/>
        <v/>
      </c>
      <c r="BJ411" s="121"/>
      <c r="BK411" s="120" t="str">
        <f t="shared" si="138"/>
        <v/>
      </c>
      <c r="BL411" s="120" t="str">
        <f t="shared" si="139"/>
        <v/>
      </c>
      <c r="BM411" s="120" t="str">
        <f t="shared" si="140"/>
        <v/>
      </c>
      <c r="BN411" s="120" t="str">
        <f t="shared" si="141"/>
        <v/>
      </c>
      <c r="BO411" s="120" t="str">
        <f t="shared" si="142"/>
        <v/>
      </c>
      <c r="BP411" s="120" t="str">
        <f t="shared" si="143"/>
        <v/>
      </c>
      <c r="BQ411" s="98"/>
      <c r="BR411" s="98"/>
      <c r="BS411" s="98"/>
      <c r="BT411" s="98"/>
      <c r="BU411" s="98"/>
      <c r="BV411" s="98"/>
      <c r="BW411" s="98"/>
      <c r="BX411" s="98"/>
      <c r="BY411" s="98"/>
      <c r="BZ411" s="98"/>
      <c r="CA411" s="98"/>
      <c r="CB411" s="98"/>
      <c r="CC411" s="98"/>
      <c r="CD411" s="98"/>
      <c r="CE411" s="98"/>
      <c r="CF411" s="98"/>
      <c r="CG411" s="98"/>
      <c r="CH411" s="98"/>
      <c r="CI411" s="98"/>
      <c r="CJ411" s="98"/>
      <c r="CK411" s="98"/>
      <c r="CL411" s="98"/>
      <c r="CM411" s="98"/>
      <c r="CN411" s="98"/>
      <c r="CO411" s="98"/>
      <c r="CP411" s="98"/>
      <c r="CQ411" s="98"/>
      <c r="CR411" s="98"/>
      <c r="CS411" s="98"/>
    </row>
    <row r="412" spans="1:97" s="4" customFormat="1" ht="18.75" customHeight="1" x14ac:dyDescent="0.2">
      <c r="A412" s="3">
        <f t="shared" si="144"/>
        <v>400</v>
      </c>
      <c r="B412" s="263"/>
      <c r="C412" s="263"/>
      <c r="D412" s="263"/>
      <c r="E412" s="259"/>
      <c r="F412" s="259"/>
      <c r="G412" s="43"/>
      <c r="H412" s="264"/>
      <c r="I412" s="261"/>
      <c r="J412" s="106"/>
      <c r="K412" s="247"/>
      <c r="L412" s="247"/>
      <c r="M412" s="247"/>
      <c r="N412" s="248" t="str">
        <f>IF(AND(K412&lt;&gt;"",L412&lt;&gt;"",J412&lt;&gt;""),ROUND(MIN(IF(OR(J412="OZZ",J412="ZZ"),5000,17300),TRUNC(0.75*(SUMIF($D$12:$D412,$D412,K$12:K412)+SUMIF($D$12:$D412,$D412,L$12:L412)),2)) - SUMIF($D$12:$D411,$D412,N$12:N411),2),"")</f>
        <v/>
      </c>
      <c r="O412" s="249" t="str">
        <f>IF(AND(K412&lt;&gt;"",L412&lt;&gt;"",M412&lt;&gt;"",J412&lt;&gt;"",AH412&lt;&gt;""),IF(OR(J412="OZZ",J412="ZZ"),ROUND(0-SUMIF($D$12:$D411,$D412,O$12:O411),2),IF(M412=0,0,ROUND(MIN(MIN(17300,TRUNC(0.75*(SUMIF($D$12:$D$2012,$D412,K$12:K$2012)+SUMIF($D$12:$D$2012,$D412,L$12:L$2012)),2)+SUMIF($D$12:$D412,$D412,AH$12:AH412))-SUMIF($D$12:$D411,$D412,O$12:O411)-SUMIF($D$12:$D$2012,$D412,N$12:N$2012),AH412),2))),"")</f>
        <v/>
      </c>
      <c r="P412" s="250" t="str">
        <f>IF(J412&lt;&gt;"",1000 - SUMIF($D$12:$D411,$D412,P$12:P411),"")</f>
        <v/>
      </c>
      <c r="Q412" s="106"/>
      <c r="R412" s="247"/>
      <c r="S412" s="247"/>
      <c r="T412" s="247"/>
      <c r="U412" s="248" t="str">
        <f>IF(AND(R412&lt;&gt;"",S412&lt;&gt;"",Q412&lt;&gt;""),ROUND(MIN(IF(OR(Q412="OZZ",Q412="ZZ"),5000,17300),TRUNC(0.75*(SUMIF($D$12:$D412,$D412,R$12:R412)+SUMIF($D$12:$D412,$D412,S$12:S412)),2)) - SUMIF($D$12:$D411,$D412,U$12:U411),2),"")</f>
        <v/>
      </c>
      <c r="V412" s="248" t="str">
        <f>IF(AND(R412&lt;&gt;"",S412&lt;&gt;"",T412&lt;&gt;"",Q412&lt;&gt;"",AL412&lt;&gt;""),IF(OR(Q412="OZZ",Q412="ZZ"),ROUND(0-SUMIF($D$12:$D411,$D412,V$12:V411),2),IF(T412=0,0,ROUND(MIN(MIN(17300,TRUNC(0.75*(SUMIF($D$12:$D$2012,$D412,R$12:R$2012)+SUMIF($D$12:$D$2012,$D412,S$12:S$2012)),2)+SUMIF($D$12:$D412,$D412,AL$12:AL412))-SUMIF($D$12:$D411,$D412,V$12:V411)-SUMIF($D$12:$D$2012,$D412,U$12:U$2012),AL412),2))),"")</f>
        <v/>
      </c>
      <c r="W412" s="250" t="str">
        <f>IF(Q412&lt;&gt;"",1000 - SUMIF($D$12:$D411,$D412,W$12:W411),"")</f>
        <v/>
      </c>
      <c r="X412" s="106"/>
      <c r="Y412" s="247"/>
      <c r="Z412" s="247"/>
      <c r="AA412" s="247"/>
      <c r="AB412" s="248" t="str">
        <f>IF(AND(Y412&lt;&gt;"",Z412&lt;&gt;"",X412&lt;&gt;""),ROUND(MIN(IF(OR(X412="OZZ",X412="ZZ"),5000,17300),TRUNC(0.75*(SUMIF($D$12:$D412,$D412,Y$12:Y412)+SUMIF($D$12:$D412,$D412,Z$12:Z412)),2)) - SUMIF($D$12:$D411,$D412,AB$12:AB411),2),"")</f>
        <v/>
      </c>
      <c r="AC412" s="251" t="str">
        <f>IF(AND(Y412&lt;&gt;"",Z412&lt;&gt;"",AA412&lt;&gt;"",X412&lt;&gt;"",AP412&lt;&gt;""),IF(OR(X412="OZZ",X412="ZZ"),ROUND(0-SUMIF($D$12:$D411,$D412,AC$12:AC411),2),IF(AA412=0,0,ROUND(MIN(MIN(17300,TRUNC(0.75*(SUMIF($D$12:$D$2012,$D412,Y$12:Y$2012)+SUMIF($D$12:$D$2012,$D412,Z$12:Z$2012)),2)+SUMIF($D$12:$D412,$D412,AP$12:AP412))-SUMIF($D$12:$D411,$D412,AC$12:AC411)-SUMIF($D$12:$D$2012,$D412,AB$12:AB$2012),AP412),2))),"")</f>
        <v/>
      </c>
      <c r="AD412" s="250" t="str">
        <f>IF(X412&lt;&gt;"",1000 - SUMIF($D$12:$D411,$D412,AD$12:AD411),"")</f>
        <v/>
      </c>
      <c r="AE412" s="252"/>
      <c r="AF412" s="253"/>
      <c r="AG412" s="254"/>
      <c r="AH412" s="255" t="str">
        <f t="shared" si="145"/>
        <v/>
      </c>
      <c r="AI412" s="256"/>
      <c r="AJ412" s="253"/>
      <c r="AK412" s="254"/>
      <c r="AL412" s="255" t="str">
        <f t="shared" si="146"/>
        <v/>
      </c>
      <c r="AM412" s="256"/>
      <c r="AN412" s="253"/>
      <c r="AO412" s="254"/>
      <c r="AP412" s="255" t="str">
        <f t="shared" si="126"/>
        <v/>
      </c>
      <c r="AQ412" s="116"/>
      <c r="AR412" s="116"/>
      <c r="AS412" s="117"/>
      <c r="AT412" s="118"/>
      <c r="AU412" s="119" t="str">
        <f>IF(D412&lt;&gt; "", IF(COUNTIF($D$12:$D412,$D412)&gt;1,0,IF(SUM(N412,U412,AB412)&gt;0,IF(AND(X412="",OR(Q412&lt;&gt;"",J412&lt;&gt;"")),IF(Q412&lt;&gt;"",Q412,IF(J412&lt;&gt;"",J412,0)),IF(AND(Q412&lt;&gt;"",J412&lt;&gt;"",Q412=J412),Q412,X412)),0)),"")</f>
        <v/>
      </c>
      <c r="AV412" s="119" t="str">
        <f>IF(D412&lt;&gt;"",IF(COUNTIF($D$12:$D412,$D412)&gt;1,0,IF(SUM(O412,V412,AC412)&gt;0,IF(AND(X412="",OR(Q412&lt;&gt;"",J412&lt;&gt;"")),IF(Q412&lt;&gt;"",Q412,IF(J412&lt;&gt;"",J412,0)),IF(AND(Q412&lt;&gt;"",J412&lt;&gt;"",Q412=J412),Q412,X412)),0)),"")</f>
        <v/>
      </c>
      <c r="AW412" s="119" t="str">
        <f>IF(D412&lt;&gt;"",IF(COUNTIF($D$12:$D412,$D412)&gt;1,0,IF(SUM(P412,W412,AD412)&gt;0,IF(AND(X412="",OR(Q412&lt;&gt;"",J412&lt;&gt;"")),IF(Q412&lt;&gt;"",Q412,IF(J412&lt;&gt;"",J412,0)),IF(AND(Q412&lt;&gt;"",J412&lt;&gt;"",Q412=J412),Q412,X412)),0)),"")</f>
        <v/>
      </c>
      <c r="AX412" s="118" t="str">
        <f t="shared" si="127"/>
        <v/>
      </c>
      <c r="AY412" s="118" t="str">
        <f t="shared" si="128"/>
        <v/>
      </c>
      <c r="AZ412" s="118" t="str">
        <f t="shared" si="129"/>
        <v/>
      </c>
      <c r="BA412" s="118" t="str">
        <f t="shared" si="130"/>
        <v/>
      </c>
      <c r="BB412" s="118" t="str">
        <f t="shared" si="131"/>
        <v/>
      </c>
      <c r="BC412" s="118" t="str">
        <f t="shared" si="132"/>
        <v/>
      </c>
      <c r="BD412" s="118" t="str">
        <f t="shared" si="133"/>
        <v/>
      </c>
      <c r="BE412" s="118" t="str">
        <f t="shared" si="134"/>
        <v/>
      </c>
      <c r="BF412" s="118" t="str">
        <f t="shared" si="135"/>
        <v/>
      </c>
      <c r="BG412" s="120"/>
      <c r="BH412" s="120" t="str">
        <f t="shared" si="136"/>
        <v/>
      </c>
      <c r="BI412" s="120" t="str">
        <f t="shared" si="137"/>
        <v/>
      </c>
      <c r="BJ412" s="121"/>
      <c r="BK412" s="120" t="str">
        <f t="shared" si="138"/>
        <v/>
      </c>
      <c r="BL412" s="120" t="str">
        <f t="shared" si="139"/>
        <v/>
      </c>
      <c r="BM412" s="120" t="str">
        <f t="shared" si="140"/>
        <v/>
      </c>
      <c r="BN412" s="120" t="str">
        <f t="shared" si="141"/>
        <v/>
      </c>
      <c r="BO412" s="120" t="str">
        <f t="shared" si="142"/>
        <v/>
      </c>
      <c r="BP412" s="120" t="str">
        <f t="shared" si="143"/>
        <v/>
      </c>
      <c r="BQ412" s="98"/>
      <c r="BR412" s="98"/>
      <c r="BS412" s="98"/>
      <c r="BT412" s="98"/>
      <c r="BU412" s="98"/>
      <c r="BV412" s="98"/>
      <c r="BW412" s="98"/>
      <c r="BX412" s="98"/>
      <c r="BY412" s="98"/>
      <c r="BZ412" s="98"/>
      <c r="CA412" s="98"/>
      <c r="CB412" s="98"/>
      <c r="CC412" s="98"/>
      <c r="CD412" s="98"/>
      <c r="CE412" s="98"/>
      <c r="CF412" s="98"/>
      <c r="CG412" s="98"/>
      <c r="CH412" s="98"/>
      <c r="CI412" s="98"/>
      <c r="CJ412" s="98"/>
      <c r="CK412" s="98"/>
      <c r="CL412" s="98"/>
      <c r="CM412" s="98"/>
      <c r="CN412" s="98"/>
      <c r="CO412" s="98"/>
      <c r="CP412" s="98"/>
      <c r="CQ412" s="98"/>
      <c r="CR412" s="98"/>
      <c r="CS412" s="98"/>
    </row>
    <row r="413" spans="1:97" s="4" customFormat="1" ht="18.75" customHeight="1" x14ac:dyDescent="0.2">
      <c r="A413" s="3">
        <f t="shared" si="144"/>
        <v>401</v>
      </c>
      <c r="B413" s="263"/>
      <c r="C413" s="263"/>
      <c r="D413" s="263"/>
      <c r="E413" s="259"/>
      <c r="F413" s="259"/>
      <c r="G413" s="43"/>
      <c r="H413" s="264"/>
      <c r="I413" s="261"/>
      <c r="J413" s="106"/>
      <c r="K413" s="247"/>
      <c r="L413" s="247"/>
      <c r="M413" s="247"/>
      <c r="N413" s="248" t="str">
        <f>IF(AND(K413&lt;&gt;"",L413&lt;&gt;"",J413&lt;&gt;""),ROUND(MIN(IF(OR(J413="OZZ",J413="ZZ"),5000,17300),TRUNC(0.75*(SUMIF($D$12:$D413,$D413,K$12:K413)+SUMIF($D$12:$D413,$D413,L$12:L413)),2)) - SUMIF($D$12:$D412,$D413,N$12:N412),2),"")</f>
        <v/>
      </c>
      <c r="O413" s="249" t="str">
        <f>IF(AND(K413&lt;&gt;"",L413&lt;&gt;"",M413&lt;&gt;"",J413&lt;&gt;"",AH413&lt;&gt;""),IF(OR(J413="OZZ",J413="ZZ"),ROUND(0-SUMIF($D$12:$D412,$D413,O$12:O412),2),IF(M413=0,0,ROUND(MIN(MIN(17300,TRUNC(0.75*(SUMIF($D$12:$D$2012,$D413,K$12:K$2012)+SUMIF($D$12:$D$2012,$D413,L$12:L$2012)),2)+SUMIF($D$12:$D413,$D413,AH$12:AH413))-SUMIF($D$12:$D412,$D413,O$12:O412)-SUMIF($D$12:$D$2012,$D413,N$12:N$2012),AH413),2))),"")</f>
        <v/>
      </c>
      <c r="P413" s="250" t="str">
        <f>IF(J413&lt;&gt;"",1000 - SUMIF($D$12:$D412,$D413,P$12:P412),"")</f>
        <v/>
      </c>
      <c r="Q413" s="106"/>
      <c r="R413" s="247"/>
      <c r="S413" s="247"/>
      <c r="T413" s="247"/>
      <c r="U413" s="248" t="str">
        <f>IF(AND(R413&lt;&gt;"",S413&lt;&gt;"",Q413&lt;&gt;""),ROUND(MIN(IF(OR(Q413="OZZ",Q413="ZZ"),5000,17300),TRUNC(0.75*(SUMIF($D$12:$D413,$D413,R$12:R413)+SUMIF($D$12:$D413,$D413,S$12:S413)),2)) - SUMIF($D$12:$D412,$D413,U$12:U412),2),"")</f>
        <v/>
      </c>
      <c r="V413" s="248" t="str">
        <f>IF(AND(R413&lt;&gt;"",S413&lt;&gt;"",T413&lt;&gt;"",Q413&lt;&gt;"",AL413&lt;&gt;""),IF(OR(Q413="OZZ",Q413="ZZ"),ROUND(0-SUMIF($D$12:$D412,$D413,V$12:V412),2),IF(T413=0,0,ROUND(MIN(MIN(17300,TRUNC(0.75*(SUMIF($D$12:$D$2012,$D413,R$12:R$2012)+SUMIF($D$12:$D$2012,$D413,S$12:S$2012)),2)+SUMIF($D$12:$D413,$D413,AL$12:AL413))-SUMIF($D$12:$D412,$D413,V$12:V412)-SUMIF($D$12:$D$2012,$D413,U$12:U$2012),AL413),2))),"")</f>
        <v/>
      </c>
      <c r="W413" s="250" t="str">
        <f>IF(Q413&lt;&gt;"",1000 - SUMIF($D$12:$D412,$D413,W$12:W412),"")</f>
        <v/>
      </c>
      <c r="X413" s="106"/>
      <c r="Y413" s="247"/>
      <c r="Z413" s="247"/>
      <c r="AA413" s="247"/>
      <c r="AB413" s="248" t="str">
        <f>IF(AND(Y413&lt;&gt;"",Z413&lt;&gt;"",X413&lt;&gt;""),ROUND(MIN(IF(OR(X413="OZZ",X413="ZZ"),5000,17300),TRUNC(0.75*(SUMIF($D$12:$D413,$D413,Y$12:Y413)+SUMIF($D$12:$D413,$D413,Z$12:Z413)),2)) - SUMIF($D$12:$D412,$D413,AB$12:AB412),2),"")</f>
        <v/>
      </c>
      <c r="AC413" s="251" t="str">
        <f>IF(AND(Y413&lt;&gt;"",Z413&lt;&gt;"",AA413&lt;&gt;"",X413&lt;&gt;"",AP413&lt;&gt;""),IF(OR(X413="OZZ",X413="ZZ"),ROUND(0-SUMIF($D$12:$D412,$D413,AC$12:AC412),2),IF(AA413=0,0,ROUND(MIN(MIN(17300,TRUNC(0.75*(SUMIF($D$12:$D$2012,$D413,Y$12:Y$2012)+SUMIF($D$12:$D$2012,$D413,Z$12:Z$2012)),2)+SUMIF($D$12:$D413,$D413,AP$12:AP413))-SUMIF($D$12:$D412,$D413,AC$12:AC412)-SUMIF($D$12:$D$2012,$D413,AB$12:AB$2012),AP413),2))),"")</f>
        <v/>
      </c>
      <c r="AD413" s="250" t="str">
        <f>IF(X413&lt;&gt;"",1000 - SUMIF($D$12:$D412,$D413,AD$12:AD412),"")</f>
        <v/>
      </c>
      <c r="AE413" s="252"/>
      <c r="AF413" s="253"/>
      <c r="AG413" s="254"/>
      <c r="AH413" s="255" t="str">
        <f t="shared" si="145"/>
        <v/>
      </c>
      <c r="AI413" s="256"/>
      <c r="AJ413" s="253"/>
      <c r="AK413" s="254"/>
      <c r="AL413" s="255" t="str">
        <f t="shared" si="146"/>
        <v/>
      </c>
      <c r="AM413" s="256"/>
      <c r="AN413" s="253"/>
      <c r="AO413" s="254"/>
      <c r="AP413" s="255" t="str">
        <f t="shared" si="126"/>
        <v/>
      </c>
      <c r="AQ413" s="116"/>
      <c r="AR413" s="116"/>
      <c r="AS413" s="117"/>
      <c r="AT413" s="118"/>
      <c r="AU413" s="119" t="str">
        <f>IF(D413&lt;&gt; "", IF(COUNTIF($D$12:$D413,$D413)&gt;1,0,IF(SUM(N413,U413,AB413)&gt;0,IF(AND(X413="",OR(Q413&lt;&gt;"",J413&lt;&gt;"")),IF(Q413&lt;&gt;"",Q413,IF(J413&lt;&gt;"",J413,0)),IF(AND(Q413&lt;&gt;"",J413&lt;&gt;"",Q413=J413),Q413,X413)),0)),"")</f>
        <v/>
      </c>
      <c r="AV413" s="119" t="str">
        <f>IF(D413&lt;&gt;"",IF(COUNTIF($D$12:$D413,$D413)&gt;1,0,IF(SUM(O413,V413,AC413)&gt;0,IF(AND(X413="",OR(Q413&lt;&gt;"",J413&lt;&gt;"")),IF(Q413&lt;&gt;"",Q413,IF(J413&lt;&gt;"",J413,0)),IF(AND(Q413&lt;&gt;"",J413&lt;&gt;"",Q413=J413),Q413,X413)),0)),"")</f>
        <v/>
      </c>
      <c r="AW413" s="119" t="str">
        <f>IF(D413&lt;&gt;"",IF(COUNTIF($D$12:$D413,$D413)&gt;1,0,IF(SUM(P413,W413,AD413)&gt;0,IF(AND(X413="",OR(Q413&lt;&gt;"",J413&lt;&gt;"")),IF(Q413&lt;&gt;"",Q413,IF(J413&lt;&gt;"",J413,0)),IF(AND(Q413&lt;&gt;"",J413&lt;&gt;"",Q413=J413),Q413,X413)),0)),"")</f>
        <v/>
      </c>
      <c r="AX413" s="118" t="str">
        <f t="shared" si="127"/>
        <v/>
      </c>
      <c r="AY413" s="118" t="str">
        <f t="shared" si="128"/>
        <v/>
      </c>
      <c r="AZ413" s="118" t="str">
        <f t="shared" si="129"/>
        <v/>
      </c>
      <c r="BA413" s="118" t="str">
        <f t="shared" si="130"/>
        <v/>
      </c>
      <c r="BB413" s="118" t="str">
        <f t="shared" si="131"/>
        <v/>
      </c>
      <c r="BC413" s="118" t="str">
        <f t="shared" si="132"/>
        <v/>
      </c>
      <c r="BD413" s="118" t="str">
        <f t="shared" si="133"/>
        <v/>
      </c>
      <c r="BE413" s="118" t="str">
        <f t="shared" si="134"/>
        <v/>
      </c>
      <c r="BF413" s="118" t="str">
        <f t="shared" si="135"/>
        <v/>
      </c>
      <c r="BG413" s="120"/>
      <c r="BH413" s="120" t="str">
        <f t="shared" si="136"/>
        <v/>
      </c>
      <c r="BI413" s="120" t="str">
        <f t="shared" si="137"/>
        <v/>
      </c>
      <c r="BJ413" s="121"/>
      <c r="BK413" s="120" t="str">
        <f t="shared" si="138"/>
        <v/>
      </c>
      <c r="BL413" s="120" t="str">
        <f t="shared" si="139"/>
        <v/>
      </c>
      <c r="BM413" s="120" t="str">
        <f t="shared" si="140"/>
        <v/>
      </c>
      <c r="BN413" s="120" t="str">
        <f t="shared" si="141"/>
        <v/>
      </c>
      <c r="BO413" s="120" t="str">
        <f t="shared" si="142"/>
        <v/>
      </c>
      <c r="BP413" s="120" t="str">
        <f t="shared" si="143"/>
        <v/>
      </c>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c r="CM413" s="98"/>
      <c r="CN413" s="98"/>
      <c r="CO413" s="98"/>
      <c r="CP413" s="98"/>
      <c r="CQ413" s="98"/>
      <c r="CR413" s="98"/>
      <c r="CS413" s="98"/>
    </row>
    <row r="414" spans="1:97" s="4" customFormat="1" ht="18.75" customHeight="1" x14ac:dyDescent="0.2">
      <c r="A414" s="3">
        <f t="shared" si="144"/>
        <v>402</v>
      </c>
      <c r="B414" s="263"/>
      <c r="C414" s="263"/>
      <c r="D414" s="263"/>
      <c r="E414" s="259"/>
      <c r="F414" s="259"/>
      <c r="G414" s="43"/>
      <c r="H414" s="264"/>
      <c r="I414" s="261"/>
      <c r="J414" s="106"/>
      <c r="K414" s="247"/>
      <c r="L414" s="247"/>
      <c r="M414" s="247"/>
      <c r="N414" s="248" t="str">
        <f>IF(AND(K414&lt;&gt;"",L414&lt;&gt;"",J414&lt;&gt;""),ROUND(MIN(IF(OR(J414="OZZ",J414="ZZ"),5000,17300),TRUNC(0.75*(SUMIF($D$12:$D414,$D414,K$12:K414)+SUMIF($D$12:$D414,$D414,L$12:L414)),2)) - SUMIF($D$12:$D413,$D414,N$12:N413),2),"")</f>
        <v/>
      </c>
      <c r="O414" s="249" t="str">
        <f>IF(AND(K414&lt;&gt;"",L414&lt;&gt;"",M414&lt;&gt;"",J414&lt;&gt;"",AH414&lt;&gt;""),IF(OR(J414="OZZ",J414="ZZ"),ROUND(0-SUMIF($D$12:$D413,$D414,O$12:O413),2),IF(M414=0,0,ROUND(MIN(MIN(17300,TRUNC(0.75*(SUMIF($D$12:$D$2012,$D414,K$12:K$2012)+SUMIF($D$12:$D$2012,$D414,L$12:L$2012)),2)+SUMIF($D$12:$D414,$D414,AH$12:AH414))-SUMIF($D$12:$D413,$D414,O$12:O413)-SUMIF($D$12:$D$2012,$D414,N$12:N$2012),AH414),2))),"")</f>
        <v/>
      </c>
      <c r="P414" s="250" t="str">
        <f>IF(J414&lt;&gt;"",1000 - SUMIF($D$12:$D413,$D414,P$12:P413),"")</f>
        <v/>
      </c>
      <c r="Q414" s="106"/>
      <c r="R414" s="247"/>
      <c r="S414" s="247"/>
      <c r="T414" s="247"/>
      <c r="U414" s="248" t="str">
        <f>IF(AND(R414&lt;&gt;"",S414&lt;&gt;"",Q414&lt;&gt;""),ROUND(MIN(IF(OR(Q414="OZZ",Q414="ZZ"),5000,17300),TRUNC(0.75*(SUMIF($D$12:$D414,$D414,R$12:R414)+SUMIF($D$12:$D414,$D414,S$12:S414)),2)) - SUMIF($D$12:$D413,$D414,U$12:U413),2),"")</f>
        <v/>
      </c>
      <c r="V414" s="248" t="str">
        <f>IF(AND(R414&lt;&gt;"",S414&lt;&gt;"",T414&lt;&gt;"",Q414&lt;&gt;"",AL414&lt;&gt;""),IF(OR(Q414="OZZ",Q414="ZZ"),ROUND(0-SUMIF($D$12:$D413,$D414,V$12:V413),2),IF(T414=0,0,ROUND(MIN(MIN(17300,TRUNC(0.75*(SUMIF($D$12:$D$2012,$D414,R$12:R$2012)+SUMIF($D$12:$D$2012,$D414,S$12:S$2012)),2)+SUMIF($D$12:$D414,$D414,AL$12:AL414))-SUMIF($D$12:$D413,$D414,V$12:V413)-SUMIF($D$12:$D$2012,$D414,U$12:U$2012),AL414),2))),"")</f>
        <v/>
      </c>
      <c r="W414" s="250" t="str">
        <f>IF(Q414&lt;&gt;"",1000 - SUMIF($D$12:$D413,$D414,W$12:W413),"")</f>
        <v/>
      </c>
      <c r="X414" s="106"/>
      <c r="Y414" s="247"/>
      <c r="Z414" s="247"/>
      <c r="AA414" s="247"/>
      <c r="AB414" s="248" t="str">
        <f>IF(AND(Y414&lt;&gt;"",Z414&lt;&gt;"",X414&lt;&gt;""),ROUND(MIN(IF(OR(X414="OZZ",X414="ZZ"),5000,17300),TRUNC(0.75*(SUMIF($D$12:$D414,$D414,Y$12:Y414)+SUMIF($D$12:$D414,$D414,Z$12:Z414)),2)) - SUMIF($D$12:$D413,$D414,AB$12:AB413),2),"")</f>
        <v/>
      </c>
      <c r="AC414" s="251" t="str">
        <f>IF(AND(Y414&lt;&gt;"",Z414&lt;&gt;"",AA414&lt;&gt;"",X414&lt;&gt;"",AP414&lt;&gt;""),IF(OR(X414="OZZ",X414="ZZ"),ROUND(0-SUMIF($D$12:$D413,$D414,AC$12:AC413),2),IF(AA414=0,0,ROUND(MIN(MIN(17300,TRUNC(0.75*(SUMIF($D$12:$D$2012,$D414,Y$12:Y$2012)+SUMIF($D$12:$D$2012,$D414,Z$12:Z$2012)),2)+SUMIF($D$12:$D414,$D414,AP$12:AP414))-SUMIF($D$12:$D413,$D414,AC$12:AC413)-SUMIF($D$12:$D$2012,$D414,AB$12:AB$2012),AP414),2))),"")</f>
        <v/>
      </c>
      <c r="AD414" s="250" t="str">
        <f>IF(X414&lt;&gt;"",1000 - SUMIF($D$12:$D413,$D414,AD$12:AD413),"")</f>
        <v/>
      </c>
      <c r="AE414" s="252"/>
      <c r="AF414" s="253"/>
      <c r="AG414" s="254"/>
      <c r="AH414" s="255" t="str">
        <f t="shared" si="145"/>
        <v/>
      </c>
      <c r="AI414" s="256"/>
      <c r="AJ414" s="253"/>
      <c r="AK414" s="254"/>
      <c r="AL414" s="255" t="str">
        <f t="shared" si="146"/>
        <v/>
      </c>
      <c r="AM414" s="256"/>
      <c r="AN414" s="253"/>
      <c r="AO414" s="254"/>
      <c r="AP414" s="255" t="str">
        <f t="shared" si="126"/>
        <v/>
      </c>
      <c r="AQ414" s="116"/>
      <c r="AR414" s="116"/>
      <c r="AS414" s="117"/>
      <c r="AT414" s="118"/>
      <c r="AU414" s="119" t="str">
        <f>IF(D414&lt;&gt; "", IF(COUNTIF($D$12:$D414,$D414)&gt;1,0,IF(SUM(N414,U414,AB414)&gt;0,IF(AND(X414="",OR(Q414&lt;&gt;"",J414&lt;&gt;"")),IF(Q414&lt;&gt;"",Q414,IF(J414&lt;&gt;"",J414,0)),IF(AND(Q414&lt;&gt;"",J414&lt;&gt;"",Q414=J414),Q414,X414)),0)),"")</f>
        <v/>
      </c>
      <c r="AV414" s="119" t="str">
        <f>IF(D414&lt;&gt;"",IF(COUNTIF($D$12:$D414,$D414)&gt;1,0,IF(SUM(O414,V414,AC414)&gt;0,IF(AND(X414="",OR(Q414&lt;&gt;"",J414&lt;&gt;"")),IF(Q414&lt;&gt;"",Q414,IF(J414&lt;&gt;"",J414,0)),IF(AND(Q414&lt;&gt;"",J414&lt;&gt;"",Q414=J414),Q414,X414)),0)),"")</f>
        <v/>
      </c>
      <c r="AW414" s="119" t="str">
        <f>IF(D414&lt;&gt;"",IF(COUNTIF($D$12:$D414,$D414)&gt;1,0,IF(SUM(P414,W414,AD414)&gt;0,IF(AND(X414="",OR(Q414&lt;&gt;"",J414&lt;&gt;"")),IF(Q414&lt;&gt;"",Q414,IF(J414&lt;&gt;"",J414,0)),IF(AND(Q414&lt;&gt;"",J414&lt;&gt;"",Q414=J414),Q414,X414)),0)),"")</f>
        <v/>
      </c>
      <c r="AX414" s="118" t="str">
        <f t="shared" si="127"/>
        <v/>
      </c>
      <c r="AY414" s="118" t="str">
        <f t="shared" si="128"/>
        <v/>
      </c>
      <c r="AZ414" s="118" t="str">
        <f t="shared" si="129"/>
        <v/>
      </c>
      <c r="BA414" s="118" t="str">
        <f t="shared" si="130"/>
        <v/>
      </c>
      <c r="BB414" s="118" t="str">
        <f t="shared" si="131"/>
        <v/>
      </c>
      <c r="BC414" s="118" t="str">
        <f t="shared" si="132"/>
        <v/>
      </c>
      <c r="BD414" s="118" t="str">
        <f t="shared" si="133"/>
        <v/>
      </c>
      <c r="BE414" s="118" t="str">
        <f t="shared" si="134"/>
        <v/>
      </c>
      <c r="BF414" s="118" t="str">
        <f t="shared" si="135"/>
        <v/>
      </c>
      <c r="BG414" s="120"/>
      <c r="BH414" s="120" t="str">
        <f t="shared" si="136"/>
        <v/>
      </c>
      <c r="BI414" s="120" t="str">
        <f t="shared" si="137"/>
        <v/>
      </c>
      <c r="BJ414" s="121"/>
      <c r="BK414" s="120" t="str">
        <f t="shared" si="138"/>
        <v/>
      </c>
      <c r="BL414" s="120" t="str">
        <f t="shared" si="139"/>
        <v/>
      </c>
      <c r="BM414" s="120" t="str">
        <f t="shared" si="140"/>
        <v/>
      </c>
      <c r="BN414" s="120" t="str">
        <f t="shared" si="141"/>
        <v/>
      </c>
      <c r="BO414" s="120" t="str">
        <f t="shared" si="142"/>
        <v/>
      </c>
      <c r="BP414" s="120" t="str">
        <f t="shared" si="143"/>
        <v/>
      </c>
      <c r="BQ414" s="98"/>
      <c r="BR414" s="98"/>
      <c r="BS414" s="98"/>
      <c r="BT414" s="98"/>
      <c r="BU414" s="98"/>
      <c r="BV414" s="98"/>
      <c r="BW414" s="98"/>
      <c r="BX414" s="98"/>
      <c r="BY414" s="98"/>
      <c r="BZ414" s="98"/>
      <c r="CA414" s="98"/>
      <c r="CB414" s="98"/>
      <c r="CC414" s="98"/>
      <c r="CD414" s="98"/>
      <c r="CE414" s="98"/>
      <c r="CF414" s="98"/>
      <c r="CG414" s="98"/>
      <c r="CH414" s="98"/>
      <c r="CI414" s="98"/>
      <c r="CJ414" s="98"/>
      <c r="CK414" s="98"/>
      <c r="CL414" s="98"/>
      <c r="CM414" s="98"/>
      <c r="CN414" s="98"/>
      <c r="CO414" s="98"/>
      <c r="CP414" s="98"/>
      <c r="CQ414" s="98"/>
      <c r="CR414" s="98"/>
      <c r="CS414" s="98"/>
    </row>
    <row r="415" spans="1:97" s="4" customFormat="1" ht="18.75" customHeight="1" x14ac:dyDescent="0.2">
      <c r="A415" s="3">
        <f t="shared" si="144"/>
        <v>403</v>
      </c>
      <c r="B415" s="263"/>
      <c r="C415" s="263"/>
      <c r="D415" s="263"/>
      <c r="E415" s="259"/>
      <c r="F415" s="259"/>
      <c r="G415" s="43"/>
      <c r="H415" s="264"/>
      <c r="I415" s="261"/>
      <c r="J415" s="106"/>
      <c r="K415" s="247"/>
      <c r="L415" s="247"/>
      <c r="M415" s="247"/>
      <c r="N415" s="248" t="str">
        <f>IF(AND(K415&lt;&gt;"",L415&lt;&gt;"",J415&lt;&gt;""),ROUND(MIN(IF(OR(J415="OZZ",J415="ZZ"),5000,17300),TRUNC(0.75*(SUMIF($D$12:$D415,$D415,K$12:K415)+SUMIF($D$12:$D415,$D415,L$12:L415)),2)) - SUMIF($D$12:$D414,$D415,N$12:N414),2),"")</f>
        <v/>
      </c>
      <c r="O415" s="249" t="str">
        <f>IF(AND(K415&lt;&gt;"",L415&lt;&gt;"",M415&lt;&gt;"",J415&lt;&gt;"",AH415&lt;&gt;""),IF(OR(J415="OZZ",J415="ZZ"),ROUND(0-SUMIF($D$12:$D414,$D415,O$12:O414),2),IF(M415=0,0,ROUND(MIN(MIN(17300,TRUNC(0.75*(SUMIF($D$12:$D$2012,$D415,K$12:K$2012)+SUMIF($D$12:$D$2012,$D415,L$12:L$2012)),2)+SUMIF($D$12:$D415,$D415,AH$12:AH415))-SUMIF($D$12:$D414,$D415,O$12:O414)-SUMIF($D$12:$D$2012,$D415,N$12:N$2012),AH415),2))),"")</f>
        <v/>
      </c>
      <c r="P415" s="250" t="str">
        <f>IF(J415&lt;&gt;"",1000 - SUMIF($D$12:$D414,$D415,P$12:P414),"")</f>
        <v/>
      </c>
      <c r="Q415" s="106"/>
      <c r="R415" s="247"/>
      <c r="S415" s="247"/>
      <c r="T415" s="247"/>
      <c r="U415" s="248" t="str">
        <f>IF(AND(R415&lt;&gt;"",S415&lt;&gt;"",Q415&lt;&gt;""),ROUND(MIN(IF(OR(Q415="OZZ",Q415="ZZ"),5000,17300),TRUNC(0.75*(SUMIF($D$12:$D415,$D415,R$12:R415)+SUMIF($D$12:$D415,$D415,S$12:S415)),2)) - SUMIF($D$12:$D414,$D415,U$12:U414),2),"")</f>
        <v/>
      </c>
      <c r="V415" s="248" t="str">
        <f>IF(AND(R415&lt;&gt;"",S415&lt;&gt;"",T415&lt;&gt;"",Q415&lt;&gt;"",AL415&lt;&gt;""),IF(OR(Q415="OZZ",Q415="ZZ"),ROUND(0-SUMIF($D$12:$D414,$D415,V$12:V414),2),IF(T415=0,0,ROUND(MIN(MIN(17300,TRUNC(0.75*(SUMIF($D$12:$D$2012,$D415,R$12:R$2012)+SUMIF($D$12:$D$2012,$D415,S$12:S$2012)),2)+SUMIF($D$12:$D415,$D415,AL$12:AL415))-SUMIF($D$12:$D414,$D415,V$12:V414)-SUMIF($D$12:$D$2012,$D415,U$12:U$2012),AL415),2))),"")</f>
        <v/>
      </c>
      <c r="W415" s="250" t="str">
        <f>IF(Q415&lt;&gt;"",1000 - SUMIF($D$12:$D414,$D415,W$12:W414),"")</f>
        <v/>
      </c>
      <c r="X415" s="106"/>
      <c r="Y415" s="247"/>
      <c r="Z415" s="247"/>
      <c r="AA415" s="247"/>
      <c r="AB415" s="248" t="str">
        <f>IF(AND(Y415&lt;&gt;"",Z415&lt;&gt;"",X415&lt;&gt;""),ROUND(MIN(IF(OR(X415="OZZ",X415="ZZ"),5000,17300),TRUNC(0.75*(SUMIF($D$12:$D415,$D415,Y$12:Y415)+SUMIF($D$12:$D415,$D415,Z$12:Z415)),2)) - SUMIF($D$12:$D414,$D415,AB$12:AB414),2),"")</f>
        <v/>
      </c>
      <c r="AC415" s="251" t="str">
        <f>IF(AND(Y415&lt;&gt;"",Z415&lt;&gt;"",AA415&lt;&gt;"",X415&lt;&gt;"",AP415&lt;&gt;""),IF(OR(X415="OZZ",X415="ZZ"),ROUND(0-SUMIF($D$12:$D414,$D415,AC$12:AC414),2),IF(AA415=0,0,ROUND(MIN(MIN(17300,TRUNC(0.75*(SUMIF($D$12:$D$2012,$D415,Y$12:Y$2012)+SUMIF($D$12:$D$2012,$D415,Z$12:Z$2012)),2)+SUMIF($D$12:$D415,$D415,AP$12:AP415))-SUMIF($D$12:$D414,$D415,AC$12:AC414)-SUMIF($D$12:$D$2012,$D415,AB$12:AB$2012),AP415),2))),"")</f>
        <v/>
      </c>
      <c r="AD415" s="250" t="str">
        <f>IF(X415&lt;&gt;"",1000 - SUMIF($D$12:$D414,$D415,AD$12:AD414),"")</f>
        <v/>
      </c>
      <c r="AE415" s="252"/>
      <c r="AF415" s="253"/>
      <c r="AG415" s="254"/>
      <c r="AH415" s="255" t="str">
        <f t="shared" si="145"/>
        <v/>
      </c>
      <c r="AI415" s="256"/>
      <c r="AJ415" s="253"/>
      <c r="AK415" s="254"/>
      <c r="AL415" s="255" t="str">
        <f t="shared" si="146"/>
        <v/>
      </c>
      <c r="AM415" s="256"/>
      <c r="AN415" s="253"/>
      <c r="AO415" s="254"/>
      <c r="AP415" s="255" t="str">
        <f t="shared" si="126"/>
        <v/>
      </c>
      <c r="AQ415" s="116"/>
      <c r="AR415" s="116"/>
      <c r="AS415" s="117"/>
      <c r="AT415" s="118"/>
      <c r="AU415" s="119" t="str">
        <f>IF(D415&lt;&gt; "", IF(COUNTIF($D$12:$D415,$D415)&gt;1,0,IF(SUM(N415,U415,AB415)&gt;0,IF(AND(X415="",OR(Q415&lt;&gt;"",J415&lt;&gt;"")),IF(Q415&lt;&gt;"",Q415,IF(J415&lt;&gt;"",J415,0)),IF(AND(Q415&lt;&gt;"",J415&lt;&gt;"",Q415=J415),Q415,X415)),0)),"")</f>
        <v/>
      </c>
      <c r="AV415" s="119" t="str">
        <f>IF(D415&lt;&gt;"",IF(COUNTIF($D$12:$D415,$D415)&gt;1,0,IF(SUM(O415,V415,AC415)&gt;0,IF(AND(X415="",OR(Q415&lt;&gt;"",J415&lt;&gt;"")),IF(Q415&lt;&gt;"",Q415,IF(J415&lt;&gt;"",J415,0)),IF(AND(Q415&lt;&gt;"",J415&lt;&gt;"",Q415=J415),Q415,X415)),0)),"")</f>
        <v/>
      </c>
      <c r="AW415" s="119" t="str">
        <f>IF(D415&lt;&gt;"",IF(COUNTIF($D$12:$D415,$D415)&gt;1,0,IF(SUM(P415,W415,AD415)&gt;0,IF(AND(X415="",OR(Q415&lt;&gt;"",J415&lt;&gt;"")),IF(Q415&lt;&gt;"",Q415,IF(J415&lt;&gt;"",J415,0)),IF(AND(Q415&lt;&gt;"",J415&lt;&gt;"",Q415=J415),Q415,X415)),0)),"")</f>
        <v/>
      </c>
      <c r="AX415" s="118" t="str">
        <f t="shared" si="127"/>
        <v/>
      </c>
      <c r="AY415" s="118" t="str">
        <f t="shared" si="128"/>
        <v/>
      </c>
      <c r="AZ415" s="118" t="str">
        <f t="shared" si="129"/>
        <v/>
      </c>
      <c r="BA415" s="118" t="str">
        <f t="shared" si="130"/>
        <v/>
      </c>
      <c r="BB415" s="118" t="str">
        <f t="shared" si="131"/>
        <v/>
      </c>
      <c r="BC415" s="118" t="str">
        <f t="shared" si="132"/>
        <v/>
      </c>
      <c r="BD415" s="118" t="str">
        <f t="shared" si="133"/>
        <v/>
      </c>
      <c r="BE415" s="118" t="str">
        <f t="shared" si="134"/>
        <v/>
      </c>
      <c r="BF415" s="118" t="str">
        <f t="shared" si="135"/>
        <v/>
      </c>
      <c r="BG415" s="120"/>
      <c r="BH415" s="120" t="str">
        <f t="shared" si="136"/>
        <v/>
      </c>
      <c r="BI415" s="120" t="str">
        <f t="shared" si="137"/>
        <v/>
      </c>
      <c r="BJ415" s="121"/>
      <c r="BK415" s="120" t="str">
        <f t="shared" si="138"/>
        <v/>
      </c>
      <c r="BL415" s="120" t="str">
        <f t="shared" si="139"/>
        <v/>
      </c>
      <c r="BM415" s="120" t="str">
        <f t="shared" si="140"/>
        <v/>
      </c>
      <c r="BN415" s="120" t="str">
        <f t="shared" si="141"/>
        <v/>
      </c>
      <c r="BO415" s="120" t="str">
        <f t="shared" si="142"/>
        <v/>
      </c>
      <c r="BP415" s="120" t="str">
        <f t="shared" si="143"/>
        <v/>
      </c>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row>
    <row r="416" spans="1:97" s="4" customFormat="1" ht="18.75" customHeight="1" x14ac:dyDescent="0.2">
      <c r="A416" s="3">
        <f t="shared" si="144"/>
        <v>404</v>
      </c>
      <c r="B416" s="263"/>
      <c r="C416" s="263"/>
      <c r="D416" s="263"/>
      <c r="E416" s="259"/>
      <c r="F416" s="259"/>
      <c r="G416" s="43"/>
      <c r="H416" s="264"/>
      <c r="I416" s="261"/>
      <c r="J416" s="106"/>
      <c r="K416" s="247"/>
      <c r="L416" s="247"/>
      <c r="M416" s="247"/>
      <c r="N416" s="248" t="str">
        <f>IF(AND(K416&lt;&gt;"",L416&lt;&gt;"",J416&lt;&gt;""),ROUND(MIN(IF(OR(J416="OZZ",J416="ZZ"),5000,17300),TRUNC(0.75*(SUMIF($D$12:$D416,$D416,K$12:K416)+SUMIF($D$12:$D416,$D416,L$12:L416)),2)) - SUMIF($D$12:$D415,$D416,N$12:N415),2),"")</f>
        <v/>
      </c>
      <c r="O416" s="249" t="str">
        <f>IF(AND(K416&lt;&gt;"",L416&lt;&gt;"",M416&lt;&gt;"",J416&lt;&gt;"",AH416&lt;&gt;""),IF(OR(J416="OZZ",J416="ZZ"),ROUND(0-SUMIF($D$12:$D415,$D416,O$12:O415),2),IF(M416=0,0,ROUND(MIN(MIN(17300,TRUNC(0.75*(SUMIF($D$12:$D$2012,$D416,K$12:K$2012)+SUMIF($D$12:$D$2012,$D416,L$12:L$2012)),2)+SUMIF($D$12:$D416,$D416,AH$12:AH416))-SUMIF($D$12:$D415,$D416,O$12:O415)-SUMIF($D$12:$D$2012,$D416,N$12:N$2012),AH416),2))),"")</f>
        <v/>
      </c>
      <c r="P416" s="250" t="str">
        <f>IF(J416&lt;&gt;"",1000 - SUMIF($D$12:$D415,$D416,P$12:P415),"")</f>
        <v/>
      </c>
      <c r="Q416" s="106"/>
      <c r="R416" s="247"/>
      <c r="S416" s="247"/>
      <c r="T416" s="247"/>
      <c r="U416" s="248" t="str">
        <f>IF(AND(R416&lt;&gt;"",S416&lt;&gt;"",Q416&lt;&gt;""),ROUND(MIN(IF(OR(Q416="OZZ",Q416="ZZ"),5000,17300),TRUNC(0.75*(SUMIF($D$12:$D416,$D416,R$12:R416)+SUMIF($D$12:$D416,$D416,S$12:S416)),2)) - SUMIF($D$12:$D415,$D416,U$12:U415),2),"")</f>
        <v/>
      </c>
      <c r="V416" s="248" t="str">
        <f>IF(AND(R416&lt;&gt;"",S416&lt;&gt;"",T416&lt;&gt;"",Q416&lt;&gt;"",AL416&lt;&gt;""),IF(OR(Q416="OZZ",Q416="ZZ"),ROUND(0-SUMIF($D$12:$D415,$D416,V$12:V415),2),IF(T416=0,0,ROUND(MIN(MIN(17300,TRUNC(0.75*(SUMIF($D$12:$D$2012,$D416,R$12:R$2012)+SUMIF($D$12:$D$2012,$D416,S$12:S$2012)),2)+SUMIF($D$12:$D416,$D416,AL$12:AL416))-SUMIF($D$12:$D415,$D416,V$12:V415)-SUMIF($D$12:$D$2012,$D416,U$12:U$2012),AL416),2))),"")</f>
        <v/>
      </c>
      <c r="W416" s="250" t="str">
        <f>IF(Q416&lt;&gt;"",1000 - SUMIF($D$12:$D415,$D416,W$12:W415),"")</f>
        <v/>
      </c>
      <c r="X416" s="106"/>
      <c r="Y416" s="247"/>
      <c r="Z416" s="247"/>
      <c r="AA416" s="247"/>
      <c r="AB416" s="248" t="str">
        <f>IF(AND(Y416&lt;&gt;"",Z416&lt;&gt;"",X416&lt;&gt;""),ROUND(MIN(IF(OR(X416="OZZ",X416="ZZ"),5000,17300),TRUNC(0.75*(SUMIF($D$12:$D416,$D416,Y$12:Y416)+SUMIF($D$12:$D416,$D416,Z$12:Z416)),2)) - SUMIF($D$12:$D415,$D416,AB$12:AB415),2),"")</f>
        <v/>
      </c>
      <c r="AC416" s="251" t="str">
        <f>IF(AND(Y416&lt;&gt;"",Z416&lt;&gt;"",AA416&lt;&gt;"",X416&lt;&gt;"",AP416&lt;&gt;""),IF(OR(X416="OZZ",X416="ZZ"),ROUND(0-SUMIF($D$12:$D415,$D416,AC$12:AC415),2),IF(AA416=0,0,ROUND(MIN(MIN(17300,TRUNC(0.75*(SUMIF($D$12:$D$2012,$D416,Y$12:Y$2012)+SUMIF($D$12:$D$2012,$D416,Z$12:Z$2012)),2)+SUMIF($D$12:$D416,$D416,AP$12:AP416))-SUMIF($D$12:$D415,$D416,AC$12:AC415)-SUMIF($D$12:$D$2012,$D416,AB$12:AB$2012),AP416),2))),"")</f>
        <v/>
      </c>
      <c r="AD416" s="250" t="str">
        <f>IF(X416&lt;&gt;"",1000 - SUMIF($D$12:$D415,$D416,AD$12:AD415),"")</f>
        <v/>
      </c>
      <c r="AE416" s="252"/>
      <c r="AF416" s="253"/>
      <c r="AG416" s="254"/>
      <c r="AH416" s="255" t="str">
        <f t="shared" si="145"/>
        <v/>
      </c>
      <c r="AI416" s="256"/>
      <c r="AJ416" s="253"/>
      <c r="AK416" s="254"/>
      <c r="AL416" s="255" t="str">
        <f t="shared" si="146"/>
        <v/>
      </c>
      <c r="AM416" s="256"/>
      <c r="AN416" s="253"/>
      <c r="AO416" s="254"/>
      <c r="AP416" s="255" t="str">
        <f t="shared" si="126"/>
        <v/>
      </c>
      <c r="AQ416" s="116"/>
      <c r="AR416" s="116"/>
      <c r="AS416" s="117"/>
      <c r="AT416" s="118"/>
      <c r="AU416" s="119" t="str">
        <f>IF(D416&lt;&gt; "", IF(COUNTIF($D$12:$D416,$D416)&gt;1,0,IF(SUM(N416,U416,AB416)&gt;0,IF(AND(X416="",OR(Q416&lt;&gt;"",J416&lt;&gt;"")),IF(Q416&lt;&gt;"",Q416,IF(J416&lt;&gt;"",J416,0)),IF(AND(Q416&lt;&gt;"",J416&lt;&gt;"",Q416=J416),Q416,X416)),0)),"")</f>
        <v/>
      </c>
      <c r="AV416" s="119" t="str">
        <f>IF(D416&lt;&gt;"",IF(COUNTIF($D$12:$D416,$D416)&gt;1,0,IF(SUM(O416,V416,AC416)&gt;0,IF(AND(X416="",OR(Q416&lt;&gt;"",J416&lt;&gt;"")),IF(Q416&lt;&gt;"",Q416,IF(J416&lt;&gt;"",J416,0)),IF(AND(Q416&lt;&gt;"",J416&lt;&gt;"",Q416=J416),Q416,X416)),0)),"")</f>
        <v/>
      </c>
      <c r="AW416" s="119" t="str">
        <f>IF(D416&lt;&gt;"",IF(COUNTIF($D$12:$D416,$D416)&gt;1,0,IF(SUM(P416,W416,AD416)&gt;0,IF(AND(X416="",OR(Q416&lt;&gt;"",J416&lt;&gt;"")),IF(Q416&lt;&gt;"",Q416,IF(J416&lt;&gt;"",J416,0)),IF(AND(Q416&lt;&gt;"",J416&lt;&gt;"",Q416=J416),Q416,X416)),0)),"")</f>
        <v/>
      </c>
      <c r="AX416" s="118" t="str">
        <f t="shared" si="127"/>
        <v/>
      </c>
      <c r="AY416" s="118" t="str">
        <f t="shared" si="128"/>
        <v/>
      </c>
      <c r="AZ416" s="118" t="str">
        <f t="shared" si="129"/>
        <v/>
      </c>
      <c r="BA416" s="118" t="str">
        <f t="shared" si="130"/>
        <v/>
      </c>
      <c r="BB416" s="118" t="str">
        <f t="shared" si="131"/>
        <v/>
      </c>
      <c r="BC416" s="118" t="str">
        <f t="shared" si="132"/>
        <v/>
      </c>
      <c r="BD416" s="118" t="str">
        <f t="shared" si="133"/>
        <v/>
      </c>
      <c r="BE416" s="118" t="str">
        <f t="shared" si="134"/>
        <v/>
      </c>
      <c r="BF416" s="118" t="str">
        <f t="shared" si="135"/>
        <v/>
      </c>
      <c r="BG416" s="120"/>
      <c r="BH416" s="120" t="str">
        <f t="shared" si="136"/>
        <v/>
      </c>
      <c r="BI416" s="120" t="str">
        <f t="shared" si="137"/>
        <v/>
      </c>
      <c r="BJ416" s="121"/>
      <c r="BK416" s="120" t="str">
        <f t="shared" si="138"/>
        <v/>
      </c>
      <c r="BL416" s="120" t="str">
        <f t="shared" si="139"/>
        <v/>
      </c>
      <c r="BM416" s="120" t="str">
        <f t="shared" si="140"/>
        <v/>
      </c>
      <c r="BN416" s="120" t="str">
        <f t="shared" si="141"/>
        <v/>
      </c>
      <c r="BO416" s="120" t="str">
        <f t="shared" si="142"/>
        <v/>
      </c>
      <c r="BP416" s="120" t="str">
        <f t="shared" si="143"/>
        <v/>
      </c>
      <c r="BQ416" s="98"/>
      <c r="BR416" s="98"/>
      <c r="BS416" s="98"/>
      <c r="BT416" s="98"/>
      <c r="BU416" s="98"/>
      <c r="BV416" s="98"/>
      <c r="BW416" s="98"/>
      <c r="BX416" s="98"/>
      <c r="BY416" s="98"/>
      <c r="BZ416" s="98"/>
      <c r="CA416" s="98"/>
      <c r="CB416" s="98"/>
      <c r="CC416" s="98"/>
      <c r="CD416" s="98"/>
      <c r="CE416" s="98"/>
      <c r="CF416" s="98"/>
      <c r="CG416" s="98"/>
      <c r="CH416" s="98"/>
      <c r="CI416" s="98"/>
      <c r="CJ416" s="98"/>
      <c r="CK416" s="98"/>
      <c r="CL416" s="98"/>
      <c r="CM416" s="98"/>
      <c r="CN416" s="98"/>
      <c r="CO416" s="98"/>
      <c r="CP416" s="98"/>
      <c r="CQ416" s="98"/>
      <c r="CR416" s="98"/>
      <c r="CS416" s="98"/>
    </row>
    <row r="417" spans="1:97" s="4" customFormat="1" ht="18.75" customHeight="1" x14ac:dyDescent="0.2">
      <c r="A417" s="3">
        <f t="shared" si="144"/>
        <v>405</v>
      </c>
      <c r="B417" s="263"/>
      <c r="C417" s="263"/>
      <c r="D417" s="263"/>
      <c r="E417" s="259"/>
      <c r="F417" s="259"/>
      <c r="G417" s="43"/>
      <c r="H417" s="264"/>
      <c r="I417" s="261"/>
      <c r="J417" s="106"/>
      <c r="K417" s="247"/>
      <c r="L417" s="247"/>
      <c r="M417" s="247"/>
      <c r="N417" s="248" t="str">
        <f>IF(AND(K417&lt;&gt;"",L417&lt;&gt;"",J417&lt;&gt;""),ROUND(MIN(IF(OR(J417="OZZ",J417="ZZ"),5000,17300),TRUNC(0.75*(SUMIF($D$12:$D417,$D417,K$12:K417)+SUMIF($D$12:$D417,$D417,L$12:L417)),2)) - SUMIF($D$12:$D416,$D417,N$12:N416),2),"")</f>
        <v/>
      </c>
      <c r="O417" s="249" t="str">
        <f>IF(AND(K417&lt;&gt;"",L417&lt;&gt;"",M417&lt;&gt;"",J417&lt;&gt;"",AH417&lt;&gt;""),IF(OR(J417="OZZ",J417="ZZ"),ROUND(0-SUMIF($D$12:$D416,$D417,O$12:O416),2),IF(M417=0,0,ROUND(MIN(MIN(17300,TRUNC(0.75*(SUMIF($D$12:$D$2012,$D417,K$12:K$2012)+SUMIF($D$12:$D$2012,$D417,L$12:L$2012)),2)+SUMIF($D$12:$D417,$D417,AH$12:AH417))-SUMIF($D$12:$D416,$D417,O$12:O416)-SUMIF($D$12:$D$2012,$D417,N$12:N$2012),AH417),2))),"")</f>
        <v/>
      </c>
      <c r="P417" s="250" t="str">
        <f>IF(J417&lt;&gt;"",1000 - SUMIF($D$12:$D416,$D417,P$12:P416),"")</f>
        <v/>
      </c>
      <c r="Q417" s="106"/>
      <c r="R417" s="247"/>
      <c r="S417" s="247"/>
      <c r="T417" s="247"/>
      <c r="U417" s="248" t="str">
        <f>IF(AND(R417&lt;&gt;"",S417&lt;&gt;"",Q417&lt;&gt;""),ROUND(MIN(IF(OR(Q417="OZZ",Q417="ZZ"),5000,17300),TRUNC(0.75*(SUMIF($D$12:$D417,$D417,R$12:R417)+SUMIF($D$12:$D417,$D417,S$12:S417)),2)) - SUMIF($D$12:$D416,$D417,U$12:U416),2),"")</f>
        <v/>
      </c>
      <c r="V417" s="248" t="str">
        <f>IF(AND(R417&lt;&gt;"",S417&lt;&gt;"",T417&lt;&gt;"",Q417&lt;&gt;"",AL417&lt;&gt;""),IF(OR(Q417="OZZ",Q417="ZZ"),ROUND(0-SUMIF($D$12:$D416,$D417,V$12:V416),2),IF(T417=0,0,ROUND(MIN(MIN(17300,TRUNC(0.75*(SUMIF($D$12:$D$2012,$D417,R$12:R$2012)+SUMIF($D$12:$D$2012,$D417,S$12:S$2012)),2)+SUMIF($D$12:$D417,$D417,AL$12:AL417))-SUMIF($D$12:$D416,$D417,V$12:V416)-SUMIF($D$12:$D$2012,$D417,U$12:U$2012),AL417),2))),"")</f>
        <v/>
      </c>
      <c r="W417" s="250" t="str">
        <f>IF(Q417&lt;&gt;"",1000 - SUMIF($D$12:$D416,$D417,W$12:W416),"")</f>
        <v/>
      </c>
      <c r="X417" s="106"/>
      <c r="Y417" s="247"/>
      <c r="Z417" s="247"/>
      <c r="AA417" s="247"/>
      <c r="AB417" s="248" t="str">
        <f>IF(AND(Y417&lt;&gt;"",Z417&lt;&gt;"",X417&lt;&gt;""),ROUND(MIN(IF(OR(X417="OZZ",X417="ZZ"),5000,17300),TRUNC(0.75*(SUMIF($D$12:$D417,$D417,Y$12:Y417)+SUMIF($D$12:$D417,$D417,Z$12:Z417)),2)) - SUMIF($D$12:$D416,$D417,AB$12:AB416),2),"")</f>
        <v/>
      </c>
      <c r="AC417" s="251" t="str">
        <f>IF(AND(Y417&lt;&gt;"",Z417&lt;&gt;"",AA417&lt;&gt;"",X417&lt;&gt;"",AP417&lt;&gt;""),IF(OR(X417="OZZ",X417="ZZ"),ROUND(0-SUMIF($D$12:$D416,$D417,AC$12:AC416),2),IF(AA417=0,0,ROUND(MIN(MIN(17300,TRUNC(0.75*(SUMIF($D$12:$D$2012,$D417,Y$12:Y$2012)+SUMIF($D$12:$D$2012,$D417,Z$12:Z$2012)),2)+SUMIF($D$12:$D417,$D417,AP$12:AP417))-SUMIF($D$12:$D416,$D417,AC$12:AC416)-SUMIF($D$12:$D$2012,$D417,AB$12:AB$2012),AP417),2))),"")</f>
        <v/>
      </c>
      <c r="AD417" s="250" t="str">
        <f>IF(X417&lt;&gt;"",1000 - SUMIF($D$12:$D416,$D417,AD$12:AD416),"")</f>
        <v/>
      </c>
      <c r="AE417" s="252"/>
      <c r="AF417" s="253"/>
      <c r="AG417" s="254"/>
      <c r="AH417" s="255" t="str">
        <f t="shared" si="145"/>
        <v/>
      </c>
      <c r="AI417" s="256"/>
      <c r="AJ417" s="253"/>
      <c r="AK417" s="254"/>
      <c r="AL417" s="255" t="str">
        <f t="shared" si="146"/>
        <v/>
      </c>
      <c r="AM417" s="256"/>
      <c r="AN417" s="253"/>
      <c r="AO417" s="254"/>
      <c r="AP417" s="255" t="str">
        <f t="shared" si="126"/>
        <v/>
      </c>
      <c r="AQ417" s="116"/>
      <c r="AR417" s="116"/>
      <c r="AS417" s="117"/>
      <c r="AT417" s="118"/>
      <c r="AU417" s="119" t="str">
        <f>IF(D417&lt;&gt; "", IF(COUNTIF($D$12:$D417,$D417)&gt;1,0,IF(SUM(N417,U417,AB417)&gt;0,IF(AND(X417="",OR(Q417&lt;&gt;"",J417&lt;&gt;"")),IF(Q417&lt;&gt;"",Q417,IF(J417&lt;&gt;"",J417,0)),IF(AND(Q417&lt;&gt;"",J417&lt;&gt;"",Q417=J417),Q417,X417)),0)),"")</f>
        <v/>
      </c>
      <c r="AV417" s="119" t="str">
        <f>IF(D417&lt;&gt;"",IF(COUNTIF($D$12:$D417,$D417)&gt;1,0,IF(SUM(O417,V417,AC417)&gt;0,IF(AND(X417="",OR(Q417&lt;&gt;"",J417&lt;&gt;"")),IF(Q417&lt;&gt;"",Q417,IF(J417&lt;&gt;"",J417,0)),IF(AND(Q417&lt;&gt;"",J417&lt;&gt;"",Q417=J417),Q417,X417)),0)),"")</f>
        <v/>
      </c>
      <c r="AW417" s="119" t="str">
        <f>IF(D417&lt;&gt;"",IF(COUNTIF($D$12:$D417,$D417)&gt;1,0,IF(SUM(P417,W417,AD417)&gt;0,IF(AND(X417="",OR(Q417&lt;&gt;"",J417&lt;&gt;"")),IF(Q417&lt;&gt;"",Q417,IF(J417&lt;&gt;"",J417,0)),IF(AND(Q417&lt;&gt;"",J417&lt;&gt;"",Q417=J417),Q417,X417)),0)),"")</f>
        <v/>
      </c>
      <c r="AX417" s="118" t="str">
        <f t="shared" si="127"/>
        <v/>
      </c>
      <c r="AY417" s="118" t="str">
        <f t="shared" si="128"/>
        <v/>
      </c>
      <c r="AZ417" s="118" t="str">
        <f t="shared" si="129"/>
        <v/>
      </c>
      <c r="BA417" s="118" t="str">
        <f t="shared" si="130"/>
        <v/>
      </c>
      <c r="BB417" s="118" t="str">
        <f t="shared" si="131"/>
        <v/>
      </c>
      <c r="BC417" s="118" t="str">
        <f t="shared" si="132"/>
        <v/>
      </c>
      <c r="BD417" s="118" t="str">
        <f t="shared" si="133"/>
        <v/>
      </c>
      <c r="BE417" s="118" t="str">
        <f t="shared" si="134"/>
        <v/>
      </c>
      <c r="BF417" s="118" t="str">
        <f t="shared" si="135"/>
        <v/>
      </c>
      <c r="BG417" s="120"/>
      <c r="BH417" s="120" t="str">
        <f t="shared" si="136"/>
        <v/>
      </c>
      <c r="BI417" s="120" t="str">
        <f t="shared" si="137"/>
        <v/>
      </c>
      <c r="BJ417" s="121"/>
      <c r="BK417" s="120" t="str">
        <f t="shared" si="138"/>
        <v/>
      </c>
      <c r="BL417" s="120" t="str">
        <f t="shared" si="139"/>
        <v/>
      </c>
      <c r="BM417" s="120" t="str">
        <f t="shared" si="140"/>
        <v/>
      </c>
      <c r="BN417" s="120" t="str">
        <f t="shared" si="141"/>
        <v/>
      </c>
      <c r="BO417" s="120" t="str">
        <f t="shared" si="142"/>
        <v/>
      </c>
      <c r="BP417" s="120" t="str">
        <f t="shared" si="143"/>
        <v/>
      </c>
      <c r="BQ417" s="98"/>
      <c r="BR417" s="98"/>
      <c r="BS417" s="98"/>
      <c r="BT417" s="98"/>
      <c r="BU417" s="98"/>
      <c r="BV417" s="98"/>
      <c r="BW417" s="98"/>
      <c r="BX417" s="98"/>
      <c r="BY417" s="98"/>
      <c r="BZ417" s="98"/>
      <c r="CA417" s="98"/>
      <c r="CB417" s="98"/>
      <c r="CC417" s="98"/>
      <c r="CD417" s="98"/>
      <c r="CE417" s="98"/>
      <c r="CF417" s="98"/>
      <c r="CG417" s="98"/>
      <c r="CH417" s="98"/>
      <c r="CI417" s="98"/>
      <c r="CJ417" s="98"/>
      <c r="CK417" s="98"/>
      <c r="CL417" s="98"/>
      <c r="CM417" s="98"/>
      <c r="CN417" s="98"/>
      <c r="CO417" s="98"/>
      <c r="CP417" s="98"/>
      <c r="CQ417" s="98"/>
      <c r="CR417" s="98"/>
      <c r="CS417" s="98"/>
    </row>
    <row r="418" spans="1:97" s="4" customFormat="1" ht="18.75" customHeight="1" x14ac:dyDescent="0.2">
      <c r="A418" s="3">
        <f t="shared" si="144"/>
        <v>406</v>
      </c>
      <c r="B418" s="263"/>
      <c r="C418" s="263"/>
      <c r="D418" s="263"/>
      <c r="E418" s="259"/>
      <c r="F418" s="259"/>
      <c r="G418" s="43"/>
      <c r="H418" s="264"/>
      <c r="I418" s="261"/>
      <c r="J418" s="106"/>
      <c r="K418" s="247"/>
      <c r="L418" s="247"/>
      <c r="M418" s="247"/>
      <c r="N418" s="248" t="str">
        <f>IF(AND(K418&lt;&gt;"",L418&lt;&gt;"",J418&lt;&gt;""),ROUND(MIN(IF(OR(J418="OZZ",J418="ZZ"),5000,17300),TRUNC(0.75*(SUMIF($D$12:$D418,$D418,K$12:K418)+SUMIF($D$12:$D418,$D418,L$12:L418)),2)) - SUMIF($D$12:$D417,$D418,N$12:N417),2),"")</f>
        <v/>
      </c>
      <c r="O418" s="249" t="str">
        <f>IF(AND(K418&lt;&gt;"",L418&lt;&gt;"",M418&lt;&gt;"",J418&lt;&gt;"",AH418&lt;&gt;""),IF(OR(J418="OZZ",J418="ZZ"),ROUND(0-SUMIF($D$12:$D417,$D418,O$12:O417),2),IF(M418=0,0,ROUND(MIN(MIN(17300,TRUNC(0.75*(SUMIF($D$12:$D$2012,$D418,K$12:K$2012)+SUMIF($D$12:$D$2012,$D418,L$12:L$2012)),2)+SUMIF($D$12:$D418,$D418,AH$12:AH418))-SUMIF($D$12:$D417,$D418,O$12:O417)-SUMIF($D$12:$D$2012,$D418,N$12:N$2012),AH418),2))),"")</f>
        <v/>
      </c>
      <c r="P418" s="250" t="str">
        <f>IF(J418&lt;&gt;"",1000 - SUMIF($D$12:$D417,$D418,P$12:P417),"")</f>
        <v/>
      </c>
      <c r="Q418" s="106"/>
      <c r="R418" s="247"/>
      <c r="S418" s="247"/>
      <c r="T418" s="247"/>
      <c r="U418" s="248" t="str">
        <f>IF(AND(R418&lt;&gt;"",S418&lt;&gt;"",Q418&lt;&gt;""),ROUND(MIN(IF(OR(Q418="OZZ",Q418="ZZ"),5000,17300),TRUNC(0.75*(SUMIF($D$12:$D418,$D418,R$12:R418)+SUMIF($D$12:$D418,$D418,S$12:S418)),2)) - SUMIF($D$12:$D417,$D418,U$12:U417),2),"")</f>
        <v/>
      </c>
      <c r="V418" s="248" t="str">
        <f>IF(AND(R418&lt;&gt;"",S418&lt;&gt;"",T418&lt;&gt;"",Q418&lt;&gt;"",AL418&lt;&gt;""),IF(OR(Q418="OZZ",Q418="ZZ"),ROUND(0-SUMIF($D$12:$D417,$D418,V$12:V417),2),IF(T418=0,0,ROUND(MIN(MIN(17300,TRUNC(0.75*(SUMIF($D$12:$D$2012,$D418,R$12:R$2012)+SUMIF($D$12:$D$2012,$D418,S$12:S$2012)),2)+SUMIF($D$12:$D418,$D418,AL$12:AL418))-SUMIF($D$12:$D417,$D418,V$12:V417)-SUMIF($D$12:$D$2012,$D418,U$12:U$2012),AL418),2))),"")</f>
        <v/>
      </c>
      <c r="W418" s="250" t="str">
        <f>IF(Q418&lt;&gt;"",1000 - SUMIF($D$12:$D417,$D418,W$12:W417),"")</f>
        <v/>
      </c>
      <c r="X418" s="106"/>
      <c r="Y418" s="247"/>
      <c r="Z418" s="247"/>
      <c r="AA418" s="247"/>
      <c r="AB418" s="248" t="str">
        <f>IF(AND(Y418&lt;&gt;"",Z418&lt;&gt;"",X418&lt;&gt;""),ROUND(MIN(IF(OR(X418="OZZ",X418="ZZ"),5000,17300),TRUNC(0.75*(SUMIF($D$12:$D418,$D418,Y$12:Y418)+SUMIF($D$12:$D418,$D418,Z$12:Z418)),2)) - SUMIF($D$12:$D417,$D418,AB$12:AB417),2),"")</f>
        <v/>
      </c>
      <c r="AC418" s="251" t="str">
        <f>IF(AND(Y418&lt;&gt;"",Z418&lt;&gt;"",AA418&lt;&gt;"",X418&lt;&gt;"",AP418&lt;&gt;""),IF(OR(X418="OZZ",X418="ZZ"),ROUND(0-SUMIF($D$12:$D417,$D418,AC$12:AC417),2),IF(AA418=0,0,ROUND(MIN(MIN(17300,TRUNC(0.75*(SUMIF($D$12:$D$2012,$D418,Y$12:Y$2012)+SUMIF($D$12:$D$2012,$D418,Z$12:Z$2012)),2)+SUMIF($D$12:$D418,$D418,AP$12:AP418))-SUMIF($D$12:$D417,$D418,AC$12:AC417)-SUMIF($D$12:$D$2012,$D418,AB$12:AB$2012),AP418),2))),"")</f>
        <v/>
      </c>
      <c r="AD418" s="250" t="str">
        <f>IF(X418&lt;&gt;"",1000 - SUMIF($D$12:$D417,$D418,AD$12:AD417),"")</f>
        <v/>
      </c>
      <c r="AE418" s="252"/>
      <c r="AF418" s="253"/>
      <c r="AG418" s="254"/>
      <c r="AH418" s="255" t="str">
        <f t="shared" si="145"/>
        <v/>
      </c>
      <c r="AI418" s="256"/>
      <c r="AJ418" s="253"/>
      <c r="AK418" s="254"/>
      <c r="AL418" s="255" t="str">
        <f t="shared" si="146"/>
        <v/>
      </c>
      <c r="AM418" s="256"/>
      <c r="AN418" s="253"/>
      <c r="AO418" s="254"/>
      <c r="AP418" s="255" t="str">
        <f t="shared" si="126"/>
        <v/>
      </c>
      <c r="AQ418" s="116"/>
      <c r="AR418" s="116"/>
      <c r="AS418" s="117"/>
      <c r="AT418" s="118"/>
      <c r="AU418" s="119" t="str">
        <f>IF(D418&lt;&gt; "", IF(COUNTIF($D$12:$D418,$D418)&gt;1,0,IF(SUM(N418,U418,AB418)&gt;0,IF(AND(X418="",OR(Q418&lt;&gt;"",J418&lt;&gt;"")),IF(Q418&lt;&gt;"",Q418,IF(J418&lt;&gt;"",J418,0)),IF(AND(Q418&lt;&gt;"",J418&lt;&gt;"",Q418=J418),Q418,X418)),0)),"")</f>
        <v/>
      </c>
      <c r="AV418" s="119" t="str">
        <f>IF(D418&lt;&gt;"",IF(COUNTIF($D$12:$D418,$D418)&gt;1,0,IF(SUM(O418,V418,AC418)&gt;0,IF(AND(X418="",OR(Q418&lt;&gt;"",J418&lt;&gt;"")),IF(Q418&lt;&gt;"",Q418,IF(J418&lt;&gt;"",J418,0)),IF(AND(Q418&lt;&gt;"",J418&lt;&gt;"",Q418=J418),Q418,X418)),0)),"")</f>
        <v/>
      </c>
      <c r="AW418" s="119" t="str">
        <f>IF(D418&lt;&gt;"",IF(COUNTIF($D$12:$D418,$D418)&gt;1,0,IF(SUM(P418,W418,AD418)&gt;0,IF(AND(X418="",OR(Q418&lt;&gt;"",J418&lt;&gt;"")),IF(Q418&lt;&gt;"",Q418,IF(J418&lt;&gt;"",J418,0)),IF(AND(Q418&lt;&gt;"",J418&lt;&gt;"",Q418=J418),Q418,X418)),0)),"")</f>
        <v/>
      </c>
      <c r="AX418" s="118" t="str">
        <f t="shared" si="127"/>
        <v/>
      </c>
      <c r="AY418" s="118" t="str">
        <f t="shared" si="128"/>
        <v/>
      </c>
      <c r="AZ418" s="118" t="str">
        <f t="shared" si="129"/>
        <v/>
      </c>
      <c r="BA418" s="118" t="str">
        <f t="shared" si="130"/>
        <v/>
      </c>
      <c r="BB418" s="118" t="str">
        <f t="shared" si="131"/>
        <v/>
      </c>
      <c r="BC418" s="118" t="str">
        <f t="shared" si="132"/>
        <v/>
      </c>
      <c r="BD418" s="118" t="str">
        <f t="shared" si="133"/>
        <v/>
      </c>
      <c r="BE418" s="118" t="str">
        <f t="shared" si="134"/>
        <v/>
      </c>
      <c r="BF418" s="118" t="str">
        <f t="shared" si="135"/>
        <v/>
      </c>
      <c r="BG418" s="120"/>
      <c r="BH418" s="120" t="str">
        <f t="shared" si="136"/>
        <v/>
      </c>
      <c r="BI418" s="120" t="str">
        <f t="shared" si="137"/>
        <v/>
      </c>
      <c r="BJ418" s="121"/>
      <c r="BK418" s="120" t="str">
        <f t="shared" si="138"/>
        <v/>
      </c>
      <c r="BL418" s="120" t="str">
        <f t="shared" si="139"/>
        <v/>
      </c>
      <c r="BM418" s="120" t="str">
        <f t="shared" si="140"/>
        <v/>
      </c>
      <c r="BN418" s="120" t="str">
        <f t="shared" si="141"/>
        <v/>
      </c>
      <c r="BO418" s="120" t="str">
        <f t="shared" si="142"/>
        <v/>
      </c>
      <c r="BP418" s="120" t="str">
        <f t="shared" si="143"/>
        <v/>
      </c>
      <c r="BQ418" s="98"/>
      <c r="BR418" s="98"/>
      <c r="BS418" s="98"/>
      <c r="BT418" s="98"/>
      <c r="BU418" s="98"/>
      <c r="BV418" s="98"/>
      <c r="BW418" s="98"/>
      <c r="BX418" s="98"/>
      <c r="BY418" s="98"/>
      <c r="BZ418" s="98"/>
      <c r="CA418" s="98"/>
      <c r="CB418" s="98"/>
      <c r="CC418" s="98"/>
      <c r="CD418" s="98"/>
      <c r="CE418" s="98"/>
      <c r="CF418" s="98"/>
      <c r="CG418" s="98"/>
      <c r="CH418" s="98"/>
      <c r="CI418" s="98"/>
      <c r="CJ418" s="98"/>
      <c r="CK418" s="98"/>
      <c r="CL418" s="98"/>
      <c r="CM418" s="98"/>
      <c r="CN418" s="98"/>
      <c r="CO418" s="98"/>
      <c r="CP418" s="98"/>
      <c r="CQ418" s="98"/>
      <c r="CR418" s="98"/>
      <c r="CS418" s="98"/>
    </row>
    <row r="419" spans="1:97" s="4" customFormat="1" ht="18.75" customHeight="1" x14ac:dyDescent="0.2">
      <c r="A419" s="3">
        <f t="shared" si="144"/>
        <v>407</v>
      </c>
      <c r="B419" s="263"/>
      <c r="C419" s="263"/>
      <c r="D419" s="263"/>
      <c r="E419" s="259"/>
      <c r="F419" s="259"/>
      <c r="G419" s="43"/>
      <c r="H419" s="264"/>
      <c r="I419" s="261"/>
      <c r="J419" s="106"/>
      <c r="K419" s="247"/>
      <c r="L419" s="247"/>
      <c r="M419" s="247"/>
      <c r="N419" s="248" t="str">
        <f>IF(AND(K419&lt;&gt;"",L419&lt;&gt;"",J419&lt;&gt;""),ROUND(MIN(IF(OR(J419="OZZ",J419="ZZ"),5000,17300),TRUNC(0.75*(SUMIF($D$12:$D419,$D419,K$12:K419)+SUMIF($D$12:$D419,$D419,L$12:L419)),2)) - SUMIF($D$12:$D418,$D419,N$12:N418),2),"")</f>
        <v/>
      </c>
      <c r="O419" s="249" t="str">
        <f>IF(AND(K419&lt;&gt;"",L419&lt;&gt;"",M419&lt;&gt;"",J419&lt;&gt;"",AH419&lt;&gt;""),IF(OR(J419="OZZ",J419="ZZ"),ROUND(0-SUMIF($D$12:$D418,$D419,O$12:O418),2),IF(M419=0,0,ROUND(MIN(MIN(17300,TRUNC(0.75*(SUMIF($D$12:$D$2012,$D419,K$12:K$2012)+SUMIF($D$12:$D$2012,$D419,L$12:L$2012)),2)+SUMIF($D$12:$D419,$D419,AH$12:AH419))-SUMIF($D$12:$D418,$D419,O$12:O418)-SUMIF($D$12:$D$2012,$D419,N$12:N$2012),AH419),2))),"")</f>
        <v/>
      </c>
      <c r="P419" s="250" t="str">
        <f>IF(J419&lt;&gt;"",1000 - SUMIF($D$12:$D418,$D419,P$12:P418),"")</f>
        <v/>
      </c>
      <c r="Q419" s="106"/>
      <c r="R419" s="247"/>
      <c r="S419" s="247"/>
      <c r="T419" s="247"/>
      <c r="U419" s="248" t="str">
        <f>IF(AND(R419&lt;&gt;"",S419&lt;&gt;"",Q419&lt;&gt;""),ROUND(MIN(IF(OR(Q419="OZZ",Q419="ZZ"),5000,17300),TRUNC(0.75*(SUMIF($D$12:$D419,$D419,R$12:R419)+SUMIF($D$12:$D419,$D419,S$12:S419)),2)) - SUMIF($D$12:$D418,$D419,U$12:U418),2),"")</f>
        <v/>
      </c>
      <c r="V419" s="248" t="str">
        <f>IF(AND(R419&lt;&gt;"",S419&lt;&gt;"",T419&lt;&gt;"",Q419&lt;&gt;"",AL419&lt;&gt;""),IF(OR(Q419="OZZ",Q419="ZZ"),ROUND(0-SUMIF($D$12:$D418,$D419,V$12:V418),2),IF(T419=0,0,ROUND(MIN(MIN(17300,TRUNC(0.75*(SUMIF($D$12:$D$2012,$D419,R$12:R$2012)+SUMIF($D$12:$D$2012,$D419,S$12:S$2012)),2)+SUMIF($D$12:$D419,$D419,AL$12:AL419))-SUMIF($D$12:$D418,$D419,V$12:V418)-SUMIF($D$12:$D$2012,$D419,U$12:U$2012),AL419),2))),"")</f>
        <v/>
      </c>
      <c r="W419" s="250" t="str">
        <f>IF(Q419&lt;&gt;"",1000 - SUMIF($D$12:$D418,$D419,W$12:W418),"")</f>
        <v/>
      </c>
      <c r="X419" s="106"/>
      <c r="Y419" s="247"/>
      <c r="Z419" s="247"/>
      <c r="AA419" s="247"/>
      <c r="AB419" s="248" t="str">
        <f>IF(AND(Y419&lt;&gt;"",Z419&lt;&gt;"",X419&lt;&gt;""),ROUND(MIN(IF(OR(X419="OZZ",X419="ZZ"),5000,17300),TRUNC(0.75*(SUMIF($D$12:$D419,$D419,Y$12:Y419)+SUMIF($D$12:$D419,$D419,Z$12:Z419)),2)) - SUMIF($D$12:$D418,$D419,AB$12:AB418),2),"")</f>
        <v/>
      </c>
      <c r="AC419" s="251" t="str">
        <f>IF(AND(Y419&lt;&gt;"",Z419&lt;&gt;"",AA419&lt;&gt;"",X419&lt;&gt;"",AP419&lt;&gt;""),IF(OR(X419="OZZ",X419="ZZ"),ROUND(0-SUMIF($D$12:$D418,$D419,AC$12:AC418),2),IF(AA419=0,0,ROUND(MIN(MIN(17300,TRUNC(0.75*(SUMIF($D$12:$D$2012,$D419,Y$12:Y$2012)+SUMIF($D$12:$D$2012,$D419,Z$12:Z$2012)),2)+SUMIF($D$12:$D419,$D419,AP$12:AP419))-SUMIF($D$12:$D418,$D419,AC$12:AC418)-SUMIF($D$12:$D$2012,$D419,AB$12:AB$2012),AP419),2))),"")</f>
        <v/>
      </c>
      <c r="AD419" s="250" t="str">
        <f>IF(X419&lt;&gt;"",1000 - SUMIF($D$12:$D418,$D419,AD$12:AD418),"")</f>
        <v/>
      </c>
      <c r="AE419" s="252"/>
      <c r="AF419" s="253"/>
      <c r="AG419" s="254"/>
      <c r="AH419" s="255" t="str">
        <f t="shared" si="145"/>
        <v/>
      </c>
      <c r="AI419" s="256"/>
      <c r="AJ419" s="253"/>
      <c r="AK419" s="254"/>
      <c r="AL419" s="255" t="str">
        <f t="shared" si="146"/>
        <v/>
      </c>
      <c r="AM419" s="256"/>
      <c r="AN419" s="253"/>
      <c r="AO419" s="254"/>
      <c r="AP419" s="255" t="str">
        <f t="shared" si="126"/>
        <v/>
      </c>
      <c r="AQ419" s="116"/>
      <c r="AR419" s="116"/>
      <c r="AS419" s="117"/>
      <c r="AT419" s="118"/>
      <c r="AU419" s="119" t="str">
        <f>IF(D419&lt;&gt; "", IF(COUNTIF($D$12:$D419,$D419)&gt;1,0,IF(SUM(N419,U419,AB419)&gt;0,IF(AND(X419="",OR(Q419&lt;&gt;"",J419&lt;&gt;"")),IF(Q419&lt;&gt;"",Q419,IF(J419&lt;&gt;"",J419,0)),IF(AND(Q419&lt;&gt;"",J419&lt;&gt;"",Q419=J419),Q419,X419)),0)),"")</f>
        <v/>
      </c>
      <c r="AV419" s="119" t="str">
        <f>IF(D419&lt;&gt;"",IF(COUNTIF($D$12:$D419,$D419)&gt;1,0,IF(SUM(O419,V419,AC419)&gt;0,IF(AND(X419="",OR(Q419&lt;&gt;"",J419&lt;&gt;"")),IF(Q419&lt;&gt;"",Q419,IF(J419&lt;&gt;"",J419,0)),IF(AND(Q419&lt;&gt;"",J419&lt;&gt;"",Q419=J419),Q419,X419)),0)),"")</f>
        <v/>
      </c>
      <c r="AW419" s="119" t="str">
        <f>IF(D419&lt;&gt;"",IF(COUNTIF($D$12:$D419,$D419)&gt;1,0,IF(SUM(P419,W419,AD419)&gt;0,IF(AND(X419="",OR(Q419&lt;&gt;"",J419&lt;&gt;"")),IF(Q419&lt;&gt;"",Q419,IF(J419&lt;&gt;"",J419,0)),IF(AND(Q419&lt;&gt;"",J419&lt;&gt;"",Q419=J419),Q419,X419)),0)),"")</f>
        <v/>
      </c>
      <c r="AX419" s="118" t="str">
        <f t="shared" si="127"/>
        <v/>
      </c>
      <c r="AY419" s="118" t="str">
        <f t="shared" si="128"/>
        <v/>
      </c>
      <c r="AZ419" s="118" t="str">
        <f t="shared" si="129"/>
        <v/>
      </c>
      <c r="BA419" s="118" t="str">
        <f t="shared" si="130"/>
        <v/>
      </c>
      <c r="BB419" s="118" t="str">
        <f t="shared" si="131"/>
        <v/>
      </c>
      <c r="BC419" s="118" t="str">
        <f t="shared" si="132"/>
        <v/>
      </c>
      <c r="BD419" s="118" t="str">
        <f t="shared" si="133"/>
        <v/>
      </c>
      <c r="BE419" s="118" t="str">
        <f t="shared" si="134"/>
        <v/>
      </c>
      <c r="BF419" s="118" t="str">
        <f t="shared" si="135"/>
        <v/>
      </c>
      <c r="BG419" s="120"/>
      <c r="BH419" s="120" t="str">
        <f t="shared" si="136"/>
        <v/>
      </c>
      <c r="BI419" s="120" t="str">
        <f t="shared" si="137"/>
        <v/>
      </c>
      <c r="BJ419" s="121"/>
      <c r="BK419" s="120" t="str">
        <f t="shared" si="138"/>
        <v/>
      </c>
      <c r="BL419" s="120" t="str">
        <f t="shared" si="139"/>
        <v/>
      </c>
      <c r="BM419" s="120" t="str">
        <f t="shared" si="140"/>
        <v/>
      </c>
      <c r="BN419" s="120" t="str">
        <f t="shared" si="141"/>
        <v/>
      </c>
      <c r="BO419" s="120" t="str">
        <f t="shared" si="142"/>
        <v/>
      </c>
      <c r="BP419" s="120" t="str">
        <f t="shared" si="143"/>
        <v/>
      </c>
      <c r="BQ419" s="98"/>
      <c r="BR419" s="98"/>
      <c r="BS419" s="98"/>
      <c r="BT419" s="98"/>
      <c r="BU419" s="98"/>
      <c r="BV419" s="98"/>
      <c r="BW419" s="98"/>
      <c r="BX419" s="98"/>
      <c r="BY419" s="98"/>
      <c r="BZ419" s="98"/>
      <c r="CA419" s="98"/>
      <c r="CB419" s="98"/>
      <c r="CC419" s="98"/>
      <c r="CD419" s="98"/>
      <c r="CE419" s="98"/>
      <c r="CF419" s="98"/>
      <c r="CG419" s="98"/>
      <c r="CH419" s="98"/>
      <c r="CI419" s="98"/>
      <c r="CJ419" s="98"/>
      <c r="CK419" s="98"/>
      <c r="CL419" s="98"/>
      <c r="CM419" s="98"/>
      <c r="CN419" s="98"/>
      <c r="CO419" s="98"/>
      <c r="CP419" s="98"/>
      <c r="CQ419" s="98"/>
      <c r="CR419" s="98"/>
      <c r="CS419" s="98"/>
    </row>
    <row r="420" spans="1:97" s="4" customFormat="1" ht="18.75" customHeight="1" x14ac:dyDescent="0.2">
      <c r="A420" s="3">
        <f t="shared" si="144"/>
        <v>408</v>
      </c>
      <c r="B420" s="263"/>
      <c r="C420" s="263"/>
      <c r="D420" s="263"/>
      <c r="E420" s="259"/>
      <c r="F420" s="259"/>
      <c r="G420" s="43"/>
      <c r="H420" s="264"/>
      <c r="I420" s="261"/>
      <c r="J420" s="106"/>
      <c r="K420" s="247"/>
      <c r="L420" s="247"/>
      <c r="M420" s="247"/>
      <c r="N420" s="248" t="str">
        <f>IF(AND(K420&lt;&gt;"",L420&lt;&gt;"",J420&lt;&gt;""),ROUND(MIN(IF(OR(J420="OZZ",J420="ZZ"),5000,17300),TRUNC(0.75*(SUMIF($D$12:$D420,$D420,K$12:K420)+SUMIF($D$12:$D420,$D420,L$12:L420)),2)) - SUMIF($D$12:$D419,$D420,N$12:N419),2),"")</f>
        <v/>
      </c>
      <c r="O420" s="249" t="str">
        <f>IF(AND(K420&lt;&gt;"",L420&lt;&gt;"",M420&lt;&gt;"",J420&lt;&gt;"",AH420&lt;&gt;""),IF(OR(J420="OZZ",J420="ZZ"),ROUND(0-SUMIF($D$12:$D419,$D420,O$12:O419),2),IF(M420=0,0,ROUND(MIN(MIN(17300,TRUNC(0.75*(SUMIF($D$12:$D$2012,$D420,K$12:K$2012)+SUMIF($D$12:$D$2012,$D420,L$12:L$2012)),2)+SUMIF($D$12:$D420,$D420,AH$12:AH420))-SUMIF($D$12:$D419,$D420,O$12:O419)-SUMIF($D$12:$D$2012,$D420,N$12:N$2012),AH420),2))),"")</f>
        <v/>
      </c>
      <c r="P420" s="250" t="str">
        <f>IF(J420&lt;&gt;"",1000 - SUMIF($D$12:$D419,$D420,P$12:P419),"")</f>
        <v/>
      </c>
      <c r="Q420" s="106"/>
      <c r="R420" s="247"/>
      <c r="S420" s="247"/>
      <c r="T420" s="247"/>
      <c r="U420" s="248" t="str">
        <f>IF(AND(R420&lt;&gt;"",S420&lt;&gt;"",Q420&lt;&gt;""),ROUND(MIN(IF(OR(Q420="OZZ",Q420="ZZ"),5000,17300),TRUNC(0.75*(SUMIF($D$12:$D420,$D420,R$12:R420)+SUMIF($D$12:$D420,$D420,S$12:S420)),2)) - SUMIF($D$12:$D419,$D420,U$12:U419),2),"")</f>
        <v/>
      </c>
      <c r="V420" s="248" t="str">
        <f>IF(AND(R420&lt;&gt;"",S420&lt;&gt;"",T420&lt;&gt;"",Q420&lt;&gt;"",AL420&lt;&gt;""),IF(OR(Q420="OZZ",Q420="ZZ"),ROUND(0-SUMIF($D$12:$D419,$D420,V$12:V419),2),IF(T420=0,0,ROUND(MIN(MIN(17300,TRUNC(0.75*(SUMIF($D$12:$D$2012,$D420,R$12:R$2012)+SUMIF($D$12:$D$2012,$D420,S$12:S$2012)),2)+SUMIF($D$12:$D420,$D420,AL$12:AL420))-SUMIF($D$12:$D419,$D420,V$12:V419)-SUMIF($D$12:$D$2012,$D420,U$12:U$2012),AL420),2))),"")</f>
        <v/>
      </c>
      <c r="W420" s="250" t="str">
        <f>IF(Q420&lt;&gt;"",1000 - SUMIF($D$12:$D419,$D420,W$12:W419),"")</f>
        <v/>
      </c>
      <c r="X420" s="106"/>
      <c r="Y420" s="247"/>
      <c r="Z420" s="247"/>
      <c r="AA420" s="247"/>
      <c r="AB420" s="248" t="str">
        <f>IF(AND(Y420&lt;&gt;"",Z420&lt;&gt;"",X420&lt;&gt;""),ROUND(MIN(IF(OR(X420="OZZ",X420="ZZ"),5000,17300),TRUNC(0.75*(SUMIF($D$12:$D420,$D420,Y$12:Y420)+SUMIF($D$12:$D420,$D420,Z$12:Z420)),2)) - SUMIF($D$12:$D419,$D420,AB$12:AB419),2),"")</f>
        <v/>
      </c>
      <c r="AC420" s="251" t="str">
        <f>IF(AND(Y420&lt;&gt;"",Z420&lt;&gt;"",AA420&lt;&gt;"",X420&lt;&gt;"",AP420&lt;&gt;""),IF(OR(X420="OZZ",X420="ZZ"),ROUND(0-SUMIF($D$12:$D419,$D420,AC$12:AC419),2),IF(AA420=0,0,ROUND(MIN(MIN(17300,TRUNC(0.75*(SUMIF($D$12:$D$2012,$D420,Y$12:Y$2012)+SUMIF($D$12:$D$2012,$D420,Z$12:Z$2012)),2)+SUMIF($D$12:$D420,$D420,AP$12:AP420))-SUMIF($D$12:$D419,$D420,AC$12:AC419)-SUMIF($D$12:$D$2012,$D420,AB$12:AB$2012),AP420),2))),"")</f>
        <v/>
      </c>
      <c r="AD420" s="250" t="str">
        <f>IF(X420&lt;&gt;"",1000 - SUMIF($D$12:$D419,$D420,AD$12:AD419),"")</f>
        <v/>
      </c>
      <c r="AE420" s="252"/>
      <c r="AF420" s="253"/>
      <c r="AG420" s="254"/>
      <c r="AH420" s="255" t="str">
        <f t="shared" si="145"/>
        <v/>
      </c>
      <c r="AI420" s="256"/>
      <c r="AJ420" s="253"/>
      <c r="AK420" s="254"/>
      <c r="AL420" s="255" t="str">
        <f t="shared" si="146"/>
        <v/>
      </c>
      <c r="AM420" s="256"/>
      <c r="AN420" s="253"/>
      <c r="AO420" s="254"/>
      <c r="AP420" s="255" t="str">
        <f t="shared" si="126"/>
        <v/>
      </c>
      <c r="AQ420" s="116"/>
      <c r="AR420" s="116"/>
      <c r="AS420" s="117"/>
      <c r="AT420" s="118"/>
      <c r="AU420" s="119" t="str">
        <f>IF(D420&lt;&gt; "", IF(COUNTIF($D$12:$D420,$D420)&gt;1,0,IF(SUM(N420,U420,AB420)&gt;0,IF(AND(X420="",OR(Q420&lt;&gt;"",J420&lt;&gt;"")),IF(Q420&lt;&gt;"",Q420,IF(J420&lt;&gt;"",J420,0)),IF(AND(Q420&lt;&gt;"",J420&lt;&gt;"",Q420=J420),Q420,X420)),0)),"")</f>
        <v/>
      </c>
      <c r="AV420" s="119" t="str">
        <f>IF(D420&lt;&gt;"",IF(COUNTIF($D$12:$D420,$D420)&gt;1,0,IF(SUM(O420,V420,AC420)&gt;0,IF(AND(X420="",OR(Q420&lt;&gt;"",J420&lt;&gt;"")),IF(Q420&lt;&gt;"",Q420,IF(J420&lt;&gt;"",J420,0)),IF(AND(Q420&lt;&gt;"",J420&lt;&gt;"",Q420=J420),Q420,X420)),0)),"")</f>
        <v/>
      </c>
      <c r="AW420" s="119" t="str">
        <f>IF(D420&lt;&gt;"",IF(COUNTIF($D$12:$D420,$D420)&gt;1,0,IF(SUM(P420,W420,AD420)&gt;0,IF(AND(X420="",OR(Q420&lt;&gt;"",J420&lt;&gt;"")),IF(Q420&lt;&gt;"",Q420,IF(J420&lt;&gt;"",J420,0)),IF(AND(Q420&lt;&gt;"",J420&lt;&gt;"",Q420=J420),Q420,X420)),0)),"")</f>
        <v/>
      </c>
      <c r="AX420" s="118" t="str">
        <f t="shared" si="127"/>
        <v/>
      </c>
      <c r="AY420" s="118" t="str">
        <f t="shared" si="128"/>
        <v/>
      </c>
      <c r="AZ420" s="118" t="str">
        <f t="shared" si="129"/>
        <v/>
      </c>
      <c r="BA420" s="118" t="str">
        <f t="shared" si="130"/>
        <v/>
      </c>
      <c r="BB420" s="118" t="str">
        <f t="shared" si="131"/>
        <v/>
      </c>
      <c r="BC420" s="118" t="str">
        <f t="shared" si="132"/>
        <v/>
      </c>
      <c r="BD420" s="118" t="str">
        <f t="shared" si="133"/>
        <v/>
      </c>
      <c r="BE420" s="118" t="str">
        <f t="shared" si="134"/>
        <v/>
      </c>
      <c r="BF420" s="118" t="str">
        <f t="shared" si="135"/>
        <v/>
      </c>
      <c r="BG420" s="120"/>
      <c r="BH420" s="120" t="str">
        <f t="shared" si="136"/>
        <v/>
      </c>
      <c r="BI420" s="120" t="str">
        <f t="shared" si="137"/>
        <v/>
      </c>
      <c r="BJ420" s="121"/>
      <c r="BK420" s="120" t="str">
        <f t="shared" si="138"/>
        <v/>
      </c>
      <c r="BL420" s="120" t="str">
        <f t="shared" si="139"/>
        <v/>
      </c>
      <c r="BM420" s="120" t="str">
        <f t="shared" si="140"/>
        <v/>
      </c>
      <c r="BN420" s="120" t="str">
        <f t="shared" si="141"/>
        <v/>
      </c>
      <c r="BO420" s="120" t="str">
        <f t="shared" si="142"/>
        <v/>
      </c>
      <c r="BP420" s="120" t="str">
        <f t="shared" si="143"/>
        <v/>
      </c>
      <c r="BQ420" s="98"/>
      <c r="BR420" s="98"/>
      <c r="BS420" s="98"/>
      <c r="BT420" s="98"/>
      <c r="BU420" s="98"/>
      <c r="BV420" s="98"/>
      <c r="BW420" s="98"/>
      <c r="BX420" s="98"/>
      <c r="BY420" s="98"/>
      <c r="BZ420" s="98"/>
      <c r="CA420" s="98"/>
      <c r="CB420" s="98"/>
      <c r="CC420" s="98"/>
      <c r="CD420" s="98"/>
      <c r="CE420" s="98"/>
      <c r="CF420" s="98"/>
      <c r="CG420" s="98"/>
      <c r="CH420" s="98"/>
      <c r="CI420" s="98"/>
      <c r="CJ420" s="98"/>
      <c r="CK420" s="98"/>
      <c r="CL420" s="98"/>
      <c r="CM420" s="98"/>
      <c r="CN420" s="98"/>
      <c r="CO420" s="98"/>
      <c r="CP420" s="98"/>
      <c r="CQ420" s="98"/>
      <c r="CR420" s="98"/>
      <c r="CS420" s="98"/>
    </row>
    <row r="421" spans="1:97" s="4" customFormat="1" ht="18.75" customHeight="1" x14ac:dyDescent="0.2">
      <c r="A421" s="3">
        <f t="shared" si="144"/>
        <v>409</v>
      </c>
      <c r="B421" s="263"/>
      <c r="C421" s="263"/>
      <c r="D421" s="263"/>
      <c r="E421" s="259"/>
      <c r="F421" s="259"/>
      <c r="G421" s="43"/>
      <c r="H421" s="264"/>
      <c r="I421" s="261"/>
      <c r="J421" s="106"/>
      <c r="K421" s="247"/>
      <c r="L421" s="247"/>
      <c r="M421" s="247"/>
      <c r="N421" s="248" t="str">
        <f>IF(AND(K421&lt;&gt;"",L421&lt;&gt;"",J421&lt;&gt;""),ROUND(MIN(IF(OR(J421="OZZ",J421="ZZ"),5000,17300),TRUNC(0.75*(SUMIF($D$12:$D421,$D421,K$12:K421)+SUMIF($D$12:$D421,$D421,L$12:L421)),2)) - SUMIF($D$12:$D420,$D421,N$12:N420),2),"")</f>
        <v/>
      </c>
      <c r="O421" s="249" t="str">
        <f>IF(AND(K421&lt;&gt;"",L421&lt;&gt;"",M421&lt;&gt;"",J421&lt;&gt;"",AH421&lt;&gt;""),IF(OR(J421="OZZ",J421="ZZ"),ROUND(0-SUMIF($D$12:$D420,$D421,O$12:O420),2),IF(M421=0,0,ROUND(MIN(MIN(17300,TRUNC(0.75*(SUMIF($D$12:$D$2012,$D421,K$12:K$2012)+SUMIF($D$12:$D$2012,$D421,L$12:L$2012)),2)+SUMIF($D$12:$D421,$D421,AH$12:AH421))-SUMIF($D$12:$D420,$D421,O$12:O420)-SUMIF($D$12:$D$2012,$D421,N$12:N$2012),AH421),2))),"")</f>
        <v/>
      </c>
      <c r="P421" s="250" t="str">
        <f>IF(J421&lt;&gt;"",1000 - SUMIF($D$12:$D420,$D421,P$12:P420),"")</f>
        <v/>
      </c>
      <c r="Q421" s="106"/>
      <c r="R421" s="247"/>
      <c r="S421" s="247"/>
      <c r="T421" s="247"/>
      <c r="U421" s="248" t="str">
        <f>IF(AND(R421&lt;&gt;"",S421&lt;&gt;"",Q421&lt;&gt;""),ROUND(MIN(IF(OR(Q421="OZZ",Q421="ZZ"),5000,17300),TRUNC(0.75*(SUMIF($D$12:$D421,$D421,R$12:R421)+SUMIF($D$12:$D421,$D421,S$12:S421)),2)) - SUMIF($D$12:$D420,$D421,U$12:U420),2),"")</f>
        <v/>
      </c>
      <c r="V421" s="248" t="str">
        <f>IF(AND(R421&lt;&gt;"",S421&lt;&gt;"",T421&lt;&gt;"",Q421&lt;&gt;"",AL421&lt;&gt;""),IF(OR(Q421="OZZ",Q421="ZZ"),ROUND(0-SUMIF($D$12:$D420,$D421,V$12:V420),2),IF(T421=0,0,ROUND(MIN(MIN(17300,TRUNC(0.75*(SUMIF($D$12:$D$2012,$D421,R$12:R$2012)+SUMIF($D$12:$D$2012,$D421,S$12:S$2012)),2)+SUMIF($D$12:$D421,$D421,AL$12:AL421))-SUMIF($D$12:$D420,$D421,V$12:V420)-SUMIF($D$12:$D$2012,$D421,U$12:U$2012),AL421),2))),"")</f>
        <v/>
      </c>
      <c r="W421" s="250" t="str">
        <f>IF(Q421&lt;&gt;"",1000 - SUMIF($D$12:$D420,$D421,W$12:W420),"")</f>
        <v/>
      </c>
      <c r="X421" s="106"/>
      <c r="Y421" s="247"/>
      <c r="Z421" s="247"/>
      <c r="AA421" s="247"/>
      <c r="AB421" s="248" t="str">
        <f>IF(AND(Y421&lt;&gt;"",Z421&lt;&gt;"",X421&lt;&gt;""),ROUND(MIN(IF(OR(X421="OZZ",X421="ZZ"),5000,17300),TRUNC(0.75*(SUMIF($D$12:$D421,$D421,Y$12:Y421)+SUMIF($D$12:$D421,$D421,Z$12:Z421)),2)) - SUMIF($D$12:$D420,$D421,AB$12:AB420),2),"")</f>
        <v/>
      </c>
      <c r="AC421" s="251" t="str">
        <f>IF(AND(Y421&lt;&gt;"",Z421&lt;&gt;"",AA421&lt;&gt;"",X421&lt;&gt;"",AP421&lt;&gt;""),IF(OR(X421="OZZ",X421="ZZ"),ROUND(0-SUMIF($D$12:$D420,$D421,AC$12:AC420),2),IF(AA421=0,0,ROUND(MIN(MIN(17300,TRUNC(0.75*(SUMIF($D$12:$D$2012,$D421,Y$12:Y$2012)+SUMIF($D$12:$D$2012,$D421,Z$12:Z$2012)),2)+SUMIF($D$12:$D421,$D421,AP$12:AP421))-SUMIF($D$12:$D420,$D421,AC$12:AC420)-SUMIF($D$12:$D$2012,$D421,AB$12:AB$2012),AP421),2))),"")</f>
        <v/>
      </c>
      <c r="AD421" s="250" t="str">
        <f>IF(X421&lt;&gt;"",1000 - SUMIF($D$12:$D420,$D421,AD$12:AD420),"")</f>
        <v/>
      </c>
      <c r="AE421" s="252"/>
      <c r="AF421" s="253"/>
      <c r="AG421" s="254"/>
      <c r="AH421" s="255" t="str">
        <f t="shared" si="145"/>
        <v/>
      </c>
      <c r="AI421" s="256"/>
      <c r="AJ421" s="253"/>
      <c r="AK421" s="254"/>
      <c r="AL421" s="255" t="str">
        <f t="shared" si="146"/>
        <v/>
      </c>
      <c r="AM421" s="256"/>
      <c r="AN421" s="253"/>
      <c r="AO421" s="254"/>
      <c r="AP421" s="255" t="str">
        <f t="shared" si="126"/>
        <v/>
      </c>
      <c r="AQ421" s="116"/>
      <c r="AR421" s="116"/>
      <c r="AS421" s="117"/>
      <c r="AT421" s="118"/>
      <c r="AU421" s="119" t="str">
        <f>IF(D421&lt;&gt; "", IF(COUNTIF($D$12:$D421,$D421)&gt;1,0,IF(SUM(N421,U421,AB421)&gt;0,IF(AND(X421="",OR(Q421&lt;&gt;"",J421&lt;&gt;"")),IF(Q421&lt;&gt;"",Q421,IF(J421&lt;&gt;"",J421,0)),IF(AND(Q421&lt;&gt;"",J421&lt;&gt;"",Q421=J421),Q421,X421)),0)),"")</f>
        <v/>
      </c>
      <c r="AV421" s="119" t="str">
        <f>IF(D421&lt;&gt;"",IF(COUNTIF($D$12:$D421,$D421)&gt;1,0,IF(SUM(O421,V421,AC421)&gt;0,IF(AND(X421="",OR(Q421&lt;&gt;"",J421&lt;&gt;"")),IF(Q421&lt;&gt;"",Q421,IF(J421&lt;&gt;"",J421,0)),IF(AND(Q421&lt;&gt;"",J421&lt;&gt;"",Q421=J421),Q421,X421)),0)),"")</f>
        <v/>
      </c>
      <c r="AW421" s="119" t="str">
        <f>IF(D421&lt;&gt;"",IF(COUNTIF($D$12:$D421,$D421)&gt;1,0,IF(SUM(P421,W421,AD421)&gt;0,IF(AND(X421="",OR(Q421&lt;&gt;"",J421&lt;&gt;"")),IF(Q421&lt;&gt;"",Q421,IF(J421&lt;&gt;"",J421,0)),IF(AND(Q421&lt;&gt;"",J421&lt;&gt;"",Q421=J421),Q421,X421)),0)),"")</f>
        <v/>
      </c>
      <c r="AX421" s="118" t="str">
        <f t="shared" si="127"/>
        <v/>
      </c>
      <c r="AY421" s="118" t="str">
        <f t="shared" si="128"/>
        <v/>
      </c>
      <c r="AZ421" s="118" t="str">
        <f t="shared" si="129"/>
        <v/>
      </c>
      <c r="BA421" s="118" t="str">
        <f t="shared" si="130"/>
        <v/>
      </c>
      <c r="BB421" s="118" t="str">
        <f t="shared" si="131"/>
        <v/>
      </c>
      <c r="BC421" s="118" t="str">
        <f t="shared" si="132"/>
        <v/>
      </c>
      <c r="BD421" s="118" t="str">
        <f t="shared" si="133"/>
        <v/>
      </c>
      <c r="BE421" s="118" t="str">
        <f t="shared" si="134"/>
        <v/>
      </c>
      <c r="BF421" s="118" t="str">
        <f t="shared" si="135"/>
        <v/>
      </c>
      <c r="BG421" s="120"/>
      <c r="BH421" s="120" t="str">
        <f t="shared" si="136"/>
        <v/>
      </c>
      <c r="BI421" s="120" t="str">
        <f t="shared" si="137"/>
        <v/>
      </c>
      <c r="BJ421" s="121"/>
      <c r="BK421" s="120" t="str">
        <f t="shared" si="138"/>
        <v/>
      </c>
      <c r="BL421" s="120" t="str">
        <f t="shared" si="139"/>
        <v/>
      </c>
      <c r="BM421" s="120" t="str">
        <f t="shared" si="140"/>
        <v/>
      </c>
      <c r="BN421" s="120" t="str">
        <f t="shared" si="141"/>
        <v/>
      </c>
      <c r="BO421" s="120" t="str">
        <f t="shared" si="142"/>
        <v/>
      </c>
      <c r="BP421" s="120" t="str">
        <f t="shared" si="143"/>
        <v/>
      </c>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c r="CM421" s="98"/>
      <c r="CN421" s="98"/>
      <c r="CO421" s="98"/>
      <c r="CP421" s="98"/>
      <c r="CQ421" s="98"/>
      <c r="CR421" s="98"/>
      <c r="CS421" s="98"/>
    </row>
    <row r="422" spans="1:97" s="4" customFormat="1" ht="18.75" customHeight="1" x14ac:dyDescent="0.2">
      <c r="A422" s="3">
        <f t="shared" si="144"/>
        <v>410</v>
      </c>
      <c r="B422" s="263"/>
      <c r="C422" s="263"/>
      <c r="D422" s="263"/>
      <c r="E422" s="259"/>
      <c r="F422" s="259"/>
      <c r="G422" s="43"/>
      <c r="H422" s="264"/>
      <c r="I422" s="261"/>
      <c r="J422" s="106"/>
      <c r="K422" s="247"/>
      <c r="L422" s="247"/>
      <c r="M422" s="247"/>
      <c r="N422" s="248" t="str">
        <f>IF(AND(K422&lt;&gt;"",L422&lt;&gt;"",J422&lt;&gt;""),ROUND(MIN(IF(OR(J422="OZZ",J422="ZZ"),5000,17300),TRUNC(0.75*(SUMIF($D$12:$D422,$D422,K$12:K422)+SUMIF($D$12:$D422,$D422,L$12:L422)),2)) - SUMIF($D$12:$D421,$D422,N$12:N421),2),"")</f>
        <v/>
      </c>
      <c r="O422" s="249" t="str">
        <f>IF(AND(K422&lt;&gt;"",L422&lt;&gt;"",M422&lt;&gt;"",J422&lt;&gt;"",AH422&lt;&gt;""),IF(OR(J422="OZZ",J422="ZZ"),ROUND(0-SUMIF($D$12:$D421,$D422,O$12:O421),2),IF(M422=0,0,ROUND(MIN(MIN(17300,TRUNC(0.75*(SUMIF($D$12:$D$2012,$D422,K$12:K$2012)+SUMIF($D$12:$D$2012,$D422,L$12:L$2012)),2)+SUMIF($D$12:$D422,$D422,AH$12:AH422))-SUMIF($D$12:$D421,$D422,O$12:O421)-SUMIF($D$12:$D$2012,$D422,N$12:N$2012),AH422),2))),"")</f>
        <v/>
      </c>
      <c r="P422" s="250" t="str">
        <f>IF(J422&lt;&gt;"",1000 - SUMIF($D$12:$D421,$D422,P$12:P421),"")</f>
        <v/>
      </c>
      <c r="Q422" s="106"/>
      <c r="R422" s="247"/>
      <c r="S422" s="247"/>
      <c r="T422" s="247"/>
      <c r="U422" s="248" t="str">
        <f>IF(AND(R422&lt;&gt;"",S422&lt;&gt;"",Q422&lt;&gt;""),ROUND(MIN(IF(OR(Q422="OZZ",Q422="ZZ"),5000,17300),TRUNC(0.75*(SUMIF($D$12:$D422,$D422,R$12:R422)+SUMIF($D$12:$D422,$D422,S$12:S422)),2)) - SUMIF($D$12:$D421,$D422,U$12:U421),2),"")</f>
        <v/>
      </c>
      <c r="V422" s="248" t="str">
        <f>IF(AND(R422&lt;&gt;"",S422&lt;&gt;"",T422&lt;&gt;"",Q422&lt;&gt;"",AL422&lt;&gt;""),IF(OR(Q422="OZZ",Q422="ZZ"),ROUND(0-SUMIF($D$12:$D421,$D422,V$12:V421),2),IF(T422=0,0,ROUND(MIN(MIN(17300,TRUNC(0.75*(SUMIF($D$12:$D$2012,$D422,R$12:R$2012)+SUMIF($D$12:$D$2012,$D422,S$12:S$2012)),2)+SUMIF($D$12:$D422,$D422,AL$12:AL422))-SUMIF($D$12:$D421,$D422,V$12:V421)-SUMIF($D$12:$D$2012,$D422,U$12:U$2012),AL422),2))),"")</f>
        <v/>
      </c>
      <c r="W422" s="250" t="str">
        <f>IF(Q422&lt;&gt;"",1000 - SUMIF($D$12:$D421,$D422,W$12:W421),"")</f>
        <v/>
      </c>
      <c r="X422" s="106"/>
      <c r="Y422" s="247"/>
      <c r="Z422" s="247"/>
      <c r="AA422" s="247"/>
      <c r="AB422" s="248" t="str">
        <f>IF(AND(Y422&lt;&gt;"",Z422&lt;&gt;"",X422&lt;&gt;""),ROUND(MIN(IF(OR(X422="OZZ",X422="ZZ"),5000,17300),TRUNC(0.75*(SUMIF($D$12:$D422,$D422,Y$12:Y422)+SUMIF($D$12:$D422,$D422,Z$12:Z422)),2)) - SUMIF($D$12:$D421,$D422,AB$12:AB421),2),"")</f>
        <v/>
      </c>
      <c r="AC422" s="251" t="str">
        <f>IF(AND(Y422&lt;&gt;"",Z422&lt;&gt;"",AA422&lt;&gt;"",X422&lt;&gt;"",AP422&lt;&gt;""),IF(OR(X422="OZZ",X422="ZZ"),ROUND(0-SUMIF($D$12:$D421,$D422,AC$12:AC421),2),IF(AA422=0,0,ROUND(MIN(MIN(17300,TRUNC(0.75*(SUMIF($D$12:$D$2012,$D422,Y$12:Y$2012)+SUMIF($D$12:$D$2012,$D422,Z$12:Z$2012)),2)+SUMIF($D$12:$D422,$D422,AP$12:AP422))-SUMIF($D$12:$D421,$D422,AC$12:AC421)-SUMIF($D$12:$D$2012,$D422,AB$12:AB$2012),AP422),2))),"")</f>
        <v/>
      </c>
      <c r="AD422" s="250" t="str">
        <f>IF(X422&lt;&gt;"",1000 - SUMIF($D$12:$D421,$D422,AD$12:AD421),"")</f>
        <v/>
      </c>
      <c r="AE422" s="252"/>
      <c r="AF422" s="253"/>
      <c r="AG422" s="254"/>
      <c r="AH422" s="255" t="str">
        <f t="shared" si="145"/>
        <v/>
      </c>
      <c r="AI422" s="256"/>
      <c r="AJ422" s="253"/>
      <c r="AK422" s="254"/>
      <c r="AL422" s="255" t="str">
        <f t="shared" si="146"/>
        <v/>
      </c>
      <c r="AM422" s="256"/>
      <c r="AN422" s="253"/>
      <c r="AO422" s="254"/>
      <c r="AP422" s="255" t="str">
        <f t="shared" si="126"/>
        <v/>
      </c>
      <c r="AQ422" s="116"/>
      <c r="AR422" s="116"/>
      <c r="AS422" s="117"/>
      <c r="AT422" s="118"/>
      <c r="AU422" s="119" t="str">
        <f>IF(D422&lt;&gt; "", IF(COUNTIF($D$12:$D422,$D422)&gt;1,0,IF(SUM(N422,U422,AB422)&gt;0,IF(AND(X422="",OR(Q422&lt;&gt;"",J422&lt;&gt;"")),IF(Q422&lt;&gt;"",Q422,IF(J422&lt;&gt;"",J422,0)),IF(AND(Q422&lt;&gt;"",J422&lt;&gt;"",Q422=J422),Q422,X422)),0)),"")</f>
        <v/>
      </c>
      <c r="AV422" s="119" t="str">
        <f>IF(D422&lt;&gt;"",IF(COUNTIF($D$12:$D422,$D422)&gt;1,0,IF(SUM(O422,V422,AC422)&gt;0,IF(AND(X422="",OR(Q422&lt;&gt;"",J422&lt;&gt;"")),IF(Q422&lt;&gt;"",Q422,IF(J422&lt;&gt;"",J422,0)),IF(AND(Q422&lt;&gt;"",J422&lt;&gt;"",Q422=J422),Q422,X422)),0)),"")</f>
        <v/>
      </c>
      <c r="AW422" s="119" t="str">
        <f>IF(D422&lt;&gt;"",IF(COUNTIF($D$12:$D422,$D422)&gt;1,0,IF(SUM(P422,W422,AD422)&gt;0,IF(AND(X422="",OR(Q422&lt;&gt;"",J422&lt;&gt;"")),IF(Q422&lt;&gt;"",Q422,IF(J422&lt;&gt;"",J422,0)),IF(AND(Q422&lt;&gt;"",J422&lt;&gt;"",Q422=J422),Q422,X422)),0)),"")</f>
        <v/>
      </c>
      <c r="AX422" s="118" t="str">
        <f t="shared" si="127"/>
        <v/>
      </c>
      <c r="AY422" s="118" t="str">
        <f t="shared" si="128"/>
        <v/>
      </c>
      <c r="AZ422" s="118" t="str">
        <f t="shared" si="129"/>
        <v/>
      </c>
      <c r="BA422" s="118" t="str">
        <f t="shared" si="130"/>
        <v/>
      </c>
      <c r="BB422" s="118" t="str">
        <f t="shared" si="131"/>
        <v/>
      </c>
      <c r="BC422" s="118" t="str">
        <f t="shared" si="132"/>
        <v/>
      </c>
      <c r="BD422" s="118" t="str">
        <f t="shared" si="133"/>
        <v/>
      </c>
      <c r="BE422" s="118" t="str">
        <f t="shared" si="134"/>
        <v/>
      </c>
      <c r="BF422" s="118" t="str">
        <f t="shared" si="135"/>
        <v/>
      </c>
      <c r="BG422" s="120"/>
      <c r="BH422" s="120" t="str">
        <f t="shared" si="136"/>
        <v/>
      </c>
      <c r="BI422" s="120" t="str">
        <f t="shared" si="137"/>
        <v/>
      </c>
      <c r="BJ422" s="121"/>
      <c r="BK422" s="120" t="str">
        <f t="shared" si="138"/>
        <v/>
      </c>
      <c r="BL422" s="120" t="str">
        <f t="shared" si="139"/>
        <v/>
      </c>
      <c r="BM422" s="120" t="str">
        <f t="shared" si="140"/>
        <v/>
      </c>
      <c r="BN422" s="120" t="str">
        <f t="shared" si="141"/>
        <v/>
      </c>
      <c r="BO422" s="120" t="str">
        <f t="shared" si="142"/>
        <v/>
      </c>
      <c r="BP422" s="120" t="str">
        <f t="shared" si="143"/>
        <v/>
      </c>
      <c r="BQ422" s="98"/>
      <c r="BR422" s="98"/>
      <c r="BS422" s="98"/>
      <c r="BT422" s="98"/>
      <c r="BU422" s="98"/>
      <c r="BV422" s="98"/>
      <c r="BW422" s="98"/>
      <c r="BX422" s="98"/>
      <c r="BY422" s="98"/>
      <c r="BZ422" s="98"/>
      <c r="CA422" s="98"/>
      <c r="CB422" s="98"/>
      <c r="CC422" s="98"/>
      <c r="CD422" s="98"/>
      <c r="CE422" s="98"/>
      <c r="CF422" s="98"/>
      <c r="CG422" s="98"/>
      <c r="CH422" s="98"/>
      <c r="CI422" s="98"/>
      <c r="CJ422" s="98"/>
      <c r="CK422" s="98"/>
      <c r="CL422" s="98"/>
      <c r="CM422" s="98"/>
      <c r="CN422" s="98"/>
      <c r="CO422" s="98"/>
      <c r="CP422" s="98"/>
      <c r="CQ422" s="98"/>
      <c r="CR422" s="98"/>
      <c r="CS422" s="98"/>
    </row>
    <row r="423" spans="1:97" s="4" customFormat="1" ht="18.75" customHeight="1" x14ac:dyDescent="0.2">
      <c r="A423" s="3">
        <f t="shared" si="144"/>
        <v>411</v>
      </c>
      <c r="B423" s="263"/>
      <c r="C423" s="263"/>
      <c r="D423" s="263"/>
      <c r="E423" s="259"/>
      <c r="F423" s="259"/>
      <c r="G423" s="43"/>
      <c r="H423" s="264"/>
      <c r="I423" s="261"/>
      <c r="J423" s="106"/>
      <c r="K423" s="247"/>
      <c r="L423" s="247"/>
      <c r="M423" s="247"/>
      <c r="N423" s="248" t="str">
        <f>IF(AND(K423&lt;&gt;"",L423&lt;&gt;"",J423&lt;&gt;""),ROUND(MIN(IF(OR(J423="OZZ",J423="ZZ"),5000,17300),TRUNC(0.75*(SUMIF($D$12:$D423,$D423,K$12:K423)+SUMIF($D$12:$D423,$D423,L$12:L423)),2)) - SUMIF($D$12:$D422,$D423,N$12:N422),2),"")</f>
        <v/>
      </c>
      <c r="O423" s="249" t="str">
        <f>IF(AND(K423&lt;&gt;"",L423&lt;&gt;"",M423&lt;&gt;"",J423&lt;&gt;"",AH423&lt;&gt;""),IF(OR(J423="OZZ",J423="ZZ"),ROUND(0-SUMIF($D$12:$D422,$D423,O$12:O422),2),IF(M423=0,0,ROUND(MIN(MIN(17300,TRUNC(0.75*(SUMIF($D$12:$D$2012,$D423,K$12:K$2012)+SUMIF($D$12:$D$2012,$D423,L$12:L$2012)),2)+SUMIF($D$12:$D423,$D423,AH$12:AH423))-SUMIF($D$12:$D422,$D423,O$12:O422)-SUMIF($D$12:$D$2012,$D423,N$12:N$2012),AH423),2))),"")</f>
        <v/>
      </c>
      <c r="P423" s="250" t="str">
        <f>IF(J423&lt;&gt;"",1000 - SUMIF($D$12:$D422,$D423,P$12:P422),"")</f>
        <v/>
      </c>
      <c r="Q423" s="106"/>
      <c r="R423" s="247"/>
      <c r="S423" s="247"/>
      <c r="T423" s="247"/>
      <c r="U423" s="248" t="str">
        <f>IF(AND(R423&lt;&gt;"",S423&lt;&gt;"",Q423&lt;&gt;""),ROUND(MIN(IF(OR(Q423="OZZ",Q423="ZZ"),5000,17300),TRUNC(0.75*(SUMIF($D$12:$D423,$D423,R$12:R423)+SUMIF($D$12:$D423,$D423,S$12:S423)),2)) - SUMIF($D$12:$D422,$D423,U$12:U422),2),"")</f>
        <v/>
      </c>
      <c r="V423" s="248" t="str">
        <f>IF(AND(R423&lt;&gt;"",S423&lt;&gt;"",T423&lt;&gt;"",Q423&lt;&gt;"",AL423&lt;&gt;""),IF(OR(Q423="OZZ",Q423="ZZ"),ROUND(0-SUMIF($D$12:$D422,$D423,V$12:V422),2),IF(T423=0,0,ROUND(MIN(MIN(17300,TRUNC(0.75*(SUMIF($D$12:$D$2012,$D423,R$12:R$2012)+SUMIF($D$12:$D$2012,$D423,S$12:S$2012)),2)+SUMIF($D$12:$D423,$D423,AL$12:AL423))-SUMIF($D$12:$D422,$D423,V$12:V422)-SUMIF($D$12:$D$2012,$D423,U$12:U$2012),AL423),2))),"")</f>
        <v/>
      </c>
      <c r="W423" s="250" t="str">
        <f>IF(Q423&lt;&gt;"",1000 - SUMIF($D$12:$D422,$D423,W$12:W422),"")</f>
        <v/>
      </c>
      <c r="X423" s="106"/>
      <c r="Y423" s="247"/>
      <c r="Z423" s="247"/>
      <c r="AA423" s="247"/>
      <c r="AB423" s="248" t="str">
        <f>IF(AND(Y423&lt;&gt;"",Z423&lt;&gt;"",X423&lt;&gt;""),ROUND(MIN(IF(OR(X423="OZZ",X423="ZZ"),5000,17300),TRUNC(0.75*(SUMIF($D$12:$D423,$D423,Y$12:Y423)+SUMIF($D$12:$D423,$D423,Z$12:Z423)),2)) - SUMIF($D$12:$D422,$D423,AB$12:AB422),2),"")</f>
        <v/>
      </c>
      <c r="AC423" s="251" t="str">
        <f>IF(AND(Y423&lt;&gt;"",Z423&lt;&gt;"",AA423&lt;&gt;"",X423&lt;&gt;"",AP423&lt;&gt;""),IF(OR(X423="OZZ",X423="ZZ"),ROUND(0-SUMIF($D$12:$D422,$D423,AC$12:AC422),2),IF(AA423=0,0,ROUND(MIN(MIN(17300,TRUNC(0.75*(SUMIF($D$12:$D$2012,$D423,Y$12:Y$2012)+SUMIF($D$12:$D$2012,$D423,Z$12:Z$2012)),2)+SUMIF($D$12:$D423,$D423,AP$12:AP423))-SUMIF($D$12:$D422,$D423,AC$12:AC422)-SUMIF($D$12:$D$2012,$D423,AB$12:AB$2012),AP423),2))),"")</f>
        <v/>
      </c>
      <c r="AD423" s="250" t="str">
        <f>IF(X423&lt;&gt;"",1000 - SUMIF($D$12:$D422,$D423,AD$12:AD422),"")</f>
        <v/>
      </c>
      <c r="AE423" s="252"/>
      <c r="AF423" s="253"/>
      <c r="AG423" s="254"/>
      <c r="AH423" s="255" t="str">
        <f t="shared" si="145"/>
        <v/>
      </c>
      <c r="AI423" s="256"/>
      <c r="AJ423" s="253"/>
      <c r="AK423" s="254"/>
      <c r="AL423" s="255" t="str">
        <f t="shared" si="146"/>
        <v/>
      </c>
      <c r="AM423" s="256"/>
      <c r="AN423" s="253"/>
      <c r="AO423" s="254"/>
      <c r="AP423" s="255" t="str">
        <f t="shared" si="126"/>
        <v/>
      </c>
      <c r="AQ423" s="116"/>
      <c r="AR423" s="116"/>
      <c r="AS423" s="117"/>
      <c r="AT423" s="118"/>
      <c r="AU423" s="119" t="str">
        <f>IF(D423&lt;&gt; "", IF(COUNTIF($D$12:$D423,$D423)&gt;1,0,IF(SUM(N423,U423,AB423)&gt;0,IF(AND(X423="",OR(Q423&lt;&gt;"",J423&lt;&gt;"")),IF(Q423&lt;&gt;"",Q423,IF(J423&lt;&gt;"",J423,0)),IF(AND(Q423&lt;&gt;"",J423&lt;&gt;"",Q423=J423),Q423,X423)),0)),"")</f>
        <v/>
      </c>
      <c r="AV423" s="119" t="str">
        <f>IF(D423&lt;&gt;"",IF(COUNTIF($D$12:$D423,$D423)&gt;1,0,IF(SUM(O423,V423,AC423)&gt;0,IF(AND(X423="",OR(Q423&lt;&gt;"",J423&lt;&gt;"")),IF(Q423&lt;&gt;"",Q423,IF(J423&lt;&gt;"",J423,0)),IF(AND(Q423&lt;&gt;"",J423&lt;&gt;"",Q423=J423),Q423,X423)),0)),"")</f>
        <v/>
      </c>
      <c r="AW423" s="119" t="str">
        <f>IF(D423&lt;&gt;"",IF(COUNTIF($D$12:$D423,$D423)&gt;1,0,IF(SUM(P423,W423,AD423)&gt;0,IF(AND(X423="",OR(Q423&lt;&gt;"",J423&lt;&gt;"")),IF(Q423&lt;&gt;"",Q423,IF(J423&lt;&gt;"",J423,0)),IF(AND(Q423&lt;&gt;"",J423&lt;&gt;"",Q423=J423),Q423,X423)),0)),"")</f>
        <v/>
      </c>
      <c r="AX423" s="118" t="str">
        <f t="shared" si="127"/>
        <v/>
      </c>
      <c r="AY423" s="118" t="str">
        <f t="shared" si="128"/>
        <v/>
      </c>
      <c r="AZ423" s="118" t="str">
        <f t="shared" si="129"/>
        <v/>
      </c>
      <c r="BA423" s="118" t="str">
        <f t="shared" si="130"/>
        <v/>
      </c>
      <c r="BB423" s="118" t="str">
        <f t="shared" si="131"/>
        <v/>
      </c>
      <c r="BC423" s="118" t="str">
        <f t="shared" si="132"/>
        <v/>
      </c>
      <c r="BD423" s="118" t="str">
        <f t="shared" si="133"/>
        <v/>
      </c>
      <c r="BE423" s="118" t="str">
        <f t="shared" si="134"/>
        <v/>
      </c>
      <c r="BF423" s="118" t="str">
        <f t="shared" si="135"/>
        <v/>
      </c>
      <c r="BG423" s="120"/>
      <c r="BH423" s="120" t="str">
        <f t="shared" si="136"/>
        <v/>
      </c>
      <c r="BI423" s="120" t="str">
        <f t="shared" si="137"/>
        <v/>
      </c>
      <c r="BJ423" s="121"/>
      <c r="BK423" s="120" t="str">
        <f t="shared" si="138"/>
        <v/>
      </c>
      <c r="BL423" s="120" t="str">
        <f t="shared" si="139"/>
        <v/>
      </c>
      <c r="BM423" s="120" t="str">
        <f t="shared" si="140"/>
        <v/>
      </c>
      <c r="BN423" s="120" t="str">
        <f t="shared" si="141"/>
        <v/>
      </c>
      <c r="BO423" s="120" t="str">
        <f t="shared" si="142"/>
        <v/>
      </c>
      <c r="BP423" s="120" t="str">
        <f t="shared" si="143"/>
        <v/>
      </c>
      <c r="BQ423" s="98"/>
      <c r="BR423" s="98"/>
      <c r="BS423" s="98"/>
      <c r="BT423" s="98"/>
      <c r="BU423" s="98"/>
      <c r="BV423" s="98"/>
      <c r="BW423" s="98"/>
      <c r="BX423" s="98"/>
      <c r="BY423" s="98"/>
      <c r="BZ423" s="98"/>
      <c r="CA423" s="98"/>
      <c r="CB423" s="98"/>
      <c r="CC423" s="98"/>
      <c r="CD423" s="98"/>
      <c r="CE423" s="98"/>
      <c r="CF423" s="98"/>
      <c r="CG423" s="98"/>
      <c r="CH423" s="98"/>
      <c r="CI423" s="98"/>
      <c r="CJ423" s="98"/>
      <c r="CK423" s="98"/>
      <c r="CL423" s="98"/>
      <c r="CM423" s="98"/>
      <c r="CN423" s="98"/>
      <c r="CO423" s="98"/>
      <c r="CP423" s="98"/>
      <c r="CQ423" s="98"/>
      <c r="CR423" s="98"/>
      <c r="CS423" s="98"/>
    </row>
    <row r="424" spans="1:97" s="4" customFormat="1" ht="18.75" customHeight="1" x14ac:dyDescent="0.2">
      <c r="A424" s="3">
        <f t="shared" si="144"/>
        <v>412</v>
      </c>
      <c r="B424" s="263"/>
      <c r="C424" s="263"/>
      <c r="D424" s="263"/>
      <c r="E424" s="259"/>
      <c r="F424" s="259"/>
      <c r="G424" s="43"/>
      <c r="H424" s="264"/>
      <c r="I424" s="261"/>
      <c r="J424" s="106"/>
      <c r="K424" s="247"/>
      <c r="L424" s="247"/>
      <c r="M424" s="247"/>
      <c r="N424" s="248" t="str">
        <f>IF(AND(K424&lt;&gt;"",L424&lt;&gt;"",J424&lt;&gt;""),ROUND(MIN(IF(OR(J424="OZZ",J424="ZZ"),5000,17300),TRUNC(0.75*(SUMIF($D$12:$D424,$D424,K$12:K424)+SUMIF($D$12:$D424,$D424,L$12:L424)),2)) - SUMIF($D$12:$D423,$D424,N$12:N423),2),"")</f>
        <v/>
      </c>
      <c r="O424" s="249" t="str">
        <f>IF(AND(K424&lt;&gt;"",L424&lt;&gt;"",M424&lt;&gt;"",J424&lt;&gt;"",AH424&lt;&gt;""),IF(OR(J424="OZZ",J424="ZZ"),ROUND(0-SUMIF($D$12:$D423,$D424,O$12:O423),2),IF(M424=0,0,ROUND(MIN(MIN(17300,TRUNC(0.75*(SUMIF($D$12:$D$2012,$D424,K$12:K$2012)+SUMIF($D$12:$D$2012,$D424,L$12:L$2012)),2)+SUMIF($D$12:$D424,$D424,AH$12:AH424))-SUMIF($D$12:$D423,$D424,O$12:O423)-SUMIF($D$12:$D$2012,$D424,N$12:N$2012),AH424),2))),"")</f>
        <v/>
      </c>
      <c r="P424" s="250" t="str">
        <f>IF(J424&lt;&gt;"",1000 - SUMIF($D$12:$D423,$D424,P$12:P423),"")</f>
        <v/>
      </c>
      <c r="Q424" s="106"/>
      <c r="R424" s="247"/>
      <c r="S424" s="247"/>
      <c r="T424" s="247"/>
      <c r="U424" s="248" t="str">
        <f>IF(AND(R424&lt;&gt;"",S424&lt;&gt;"",Q424&lt;&gt;""),ROUND(MIN(IF(OR(Q424="OZZ",Q424="ZZ"),5000,17300),TRUNC(0.75*(SUMIF($D$12:$D424,$D424,R$12:R424)+SUMIF($D$12:$D424,$D424,S$12:S424)),2)) - SUMIF($D$12:$D423,$D424,U$12:U423),2),"")</f>
        <v/>
      </c>
      <c r="V424" s="248" t="str">
        <f>IF(AND(R424&lt;&gt;"",S424&lt;&gt;"",T424&lt;&gt;"",Q424&lt;&gt;"",AL424&lt;&gt;""),IF(OR(Q424="OZZ",Q424="ZZ"),ROUND(0-SUMIF($D$12:$D423,$D424,V$12:V423),2),IF(T424=0,0,ROUND(MIN(MIN(17300,TRUNC(0.75*(SUMIF($D$12:$D$2012,$D424,R$12:R$2012)+SUMIF($D$12:$D$2012,$D424,S$12:S$2012)),2)+SUMIF($D$12:$D424,$D424,AL$12:AL424))-SUMIF($D$12:$D423,$D424,V$12:V423)-SUMIF($D$12:$D$2012,$D424,U$12:U$2012),AL424),2))),"")</f>
        <v/>
      </c>
      <c r="W424" s="250" t="str">
        <f>IF(Q424&lt;&gt;"",1000 - SUMIF($D$12:$D423,$D424,W$12:W423),"")</f>
        <v/>
      </c>
      <c r="X424" s="106"/>
      <c r="Y424" s="247"/>
      <c r="Z424" s="247"/>
      <c r="AA424" s="247"/>
      <c r="AB424" s="248" t="str">
        <f>IF(AND(Y424&lt;&gt;"",Z424&lt;&gt;"",X424&lt;&gt;""),ROUND(MIN(IF(OR(X424="OZZ",X424="ZZ"),5000,17300),TRUNC(0.75*(SUMIF($D$12:$D424,$D424,Y$12:Y424)+SUMIF($D$12:$D424,$D424,Z$12:Z424)),2)) - SUMIF($D$12:$D423,$D424,AB$12:AB423),2),"")</f>
        <v/>
      </c>
      <c r="AC424" s="251" t="str">
        <f>IF(AND(Y424&lt;&gt;"",Z424&lt;&gt;"",AA424&lt;&gt;"",X424&lt;&gt;"",AP424&lt;&gt;""),IF(OR(X424="OZZ",X424="ZZ"),ROUND(0-SUMIF($D$12:$D423,$D424,AC$12:AC423),2),IF(AA424=0,0,ROUND(MIN(MIN(17300,TRUNC(0.75*(SUMIF($D$12:$D$2012,$D424,Y$12:Y$2012)+SUMIF($D$12:$D$2012,$D424,Z$12:Z$2012)),2)+SUMIF($D$12:$D424,$D424,AP$12:AP424))-SUMIF($D$12:$D423,$D424,AC$12:AC423)-SUMIF($D$12:$D$2012,$D424,AB$12:AB$2012),AP424),2))),"")</f>
        <v/>
      </c>
      <c r="AD424" s="250" t="str">
        <f>IF(X424&lt;&gt;"",1000 - SUMIF($D$12:$D423,$D424,AD$12:AD423),"")</f>
        <v/>
      </c>
      <c r="AE424" s="252"/>
      <c r="AF424" s="253"/>
      <c r="AG424" s="254"/>
      <c r="AH424" s="255" t="str">
        <f t="shared" si="145"/>
        <v/>
      </c>
      <c r="AI424" s="256"/>
      <c r="AJ424" s="253"/>
      <c r="AK424" s="254"/>
      <c r="AL424" s="255" t="str">
        <f t="shared" si="146"/>
        <v/>
      </c>
      <c r="AM424" s="256"/>
      <c r="AN424" s="253"/>
      <c r="AO424" s="254"/>
      <c r="AP424" s="255" t="str">
        <f t="shared" si="126"/>
        <v/>
      </c>
      <c r="AQ424" s="116"/>
      <c r="AR424" s="116"/>
      <c r="AS424" s="117"/>
      <c r="AT424" s="118"/>
      <c r="AU424" s="119" t="str">
        <f>IF(D424&lt;&gt; "", IF(COUNTIF($D$12:$D424,$D424)&gt;1,0,IF(SUM(N424,U424,AB424)&gt;0,IF(AND(X424="",OR(Q424&lt;&gt;"",J424&lt;&gt;"")),IF(Q424&lt;&gt;"",Q424,IF(J424&lt;&gt;"",J424,0)),IF(AND(Q424&lt;&gt;"",J424&lt;&gt;"",Q424=J424),Q424,X424)),0)),"")</f>
        <v/>
      </c>
      <c r="AV424" s="119" t="str">
        <f>IF(D424&lt;&gt;"",IF(COUNTIF($D$12:$D424,$D424)&gt;1,0,IF(SUM(O424,V424,AC424)&gt;0,IF(AND(X424="",OR(Q424&lt;&gt;"",J424&lt;&gt;"")),IF(Q424&lt;&gt;"",Q424,IF(J424&lt;&gt;"",J424,0)),IF(AND(Q424&lt;&gt;"",J424&lt;&gt;"",Q424=J424),Q424,X424)),0)),"")</f>
        <v/>
      </c>
      <c r="AW424" s="119" t="str">
        <f>IF(D424&lt;&gt;"",IF(COUNTIF($D$12:$D424,$D424)&gt;1,0,IF(SUM(P424,W424,AD424)&gt;0,IF(AND(X424="",OR(Q424&lt;&gt;"",J424&lt;&gt;"")),IF(Q424&lt;&gt;"",Q424,IF(J424&lt;&gt;"",J424,0)),IF(AND(Q424&lt;&gt;"",J424&lt;&gt;"",Q424=J424),Q424,X424)),0)),"")</f>
        <v/>
      </c>
      <c r="AX424" s="118" t="str">
        <f t="shared" si="127"/>
        <v/>
      </c>
      <c r="AY424" s="118" t="str">
        <f t="shared" si="128"/>
        <v/>
      </c>
      <c r="AZ424" s="118" t="str">
        <f t="shared" si="129"/>
        <v/>
      </c>
      <c r="BA424" s="118" t="str">
        <f t="shared" si="130"/>
        <v/>
      </c>
      <c r="BB424" s="118" t="str">
        <f t="shared" si="131"/>
        <v/>
      </c>
      <c r="BC424" s="118" t="str">
        <f t="shared" si="132"/>
        <v/>
      </c>
      <c r="BD424" s="118" t="str">
        <f t="shared" si="133"/>
        <v/>
      </c>
      <c r="BE424" s="118" t="str">
        <f t="shared" si="134"/>
        <v/>
      </c>
      <c r="BF424" s="118" t="str">
        <f t="shared" si="135"/>
        <v/>
      </c>
      <c r="BG424" s="120"/>
      <c r="BH424" s="120" t="str">
        <f t="shared" si="136"/>
        <v/>
      </c>
      <c r="BI424" s="120" t="str">
        <f t="shared" si="137"/>
        <v/>
      </c>
      <c r="BJ424" s="121"/>
      <c r="BK424" s="120" t="str">
        <f t="shared" si="138"/>
        <v/>
      </c>
      <c r="BL424" s="120" t="str">
        <f t="shared" si="139"/>
        <v/>
      </c>
      <c r="BM424" s="120" t="str">
        <f t="shared" si="140"/>
        <v/>
      </c>
      <c r="BN424" s="120" t="str">
        <f t="shared" si="141"/>
        <v/>
      </c>
      <c r="BO424" s="120" t="str">
        <f t="shared" si="142"/>
        <v/>
      </c>
      <c r="BP424" s="120" t="str">
        <f t="shared" si="143"/>
        <v/>
      </c>
      <c r="BQ424" s="98"/>
      <c r="BR424" s="98"/>
      <c r="BS424" s="98"/>
      <c r="BT424" s="98"/>
      <c r="BU424" s="98"/>
      <c r="BV424" s="98"/>
      <c r="BW424" s="98"/>
      <c r="BX424" s="98"/>
      <c r="BY424" s="98"/>
      <c r="BZ424" s="98"/>
      <c r="CA424" s="98"/>
      <c r="CB424" s="98"/>
      <c r="CC424" s="98"/>
      <c r="CD424" s="98"/>
      <c r="CE424" s="98"/>
      <c r="CF424" s="98"/>
      <c r="CG424" s="98"/>
      <c r="CH424" s="98"/>
      <c r="CI424" s="98"/>
      <c r="CJ424" s="98"/>
      <c r="CK424" s="98"/>
      <c r="CL424" s="98"/>
      <c r="CM424" s="98"/>
      <c r="CN424" s="98"/>
      <c r="CO424" s="98"/>
      <c r="CP424" s="98"/>
      <c r="CQ424" s="98"/>
      <c r="CR424" s="98"/>
      <c r="CS424" s="98"/>
    </row>
    <row r="425" spans="1:97" s="4" customFormat="1" ht="18.75" customHeight="1" x14ac:dyDescent="0.2">
      <c r="A425" s="3">
        <f t="shared" si="144"/>
        <v>413</v>
      </c>
      <c r="B425" s="263"/>
      <c r="C425" s="263"/>
      <c r="D425" s="263"/>
      <c r="E425" s="259"/>
      <c r="F425" s="259"/>
      <c r="G425" s="43"/>
      <c r="H425" s="264"/>
      <c r="I425" s="261"/>
      <c r="J425" s="106"/>
      <c r="K425" s="247"/>
      <c r="L425" s="247"/>
      <c r="M425" s="247"/>
      <c r="N425" s="248" t="str">
        <f>IF(AND(K425&lt;&gt;"",L425&lt;&gt;"",J425&lt;&gt;""),ROUND(MIN(IF(OR(J425="OZZ",J425="ZZ"),5000,17300),TRUNC(0.75*(SUMIF($D$12:$D425,$D425,K$12:K425)+SUMIF($D$12:$D425,$D425,L$12:L425)),2)) - SUMIF($D$12:$D424,$D425,N$12:N424),2),"")</f>
        <v/>
      </c>
      <c r="O425" s="249" t="str">
        <f>IF(AND(K425&lt;&gt;"",L425&lt;&gt;"",M425&lt;&gt;"",J425&lt;&gt;"",AH425&lt;&gt;""),IF(OR(J425="OZZ",J425="ZZ"),ROUND(0-SUMIF($D$12:$D424,$D425,O$12:O424),2),IF(M425=0,0,ROUND(MIN(MIN(17300,TRUNC(0.75*(SUMIF($D$12:$D$2012,$D425,K$12:K$2012)+SUMIF($D$12:$D$2012,$D425,L$12:L$2012)),2)+SUMIF($D$12:$D425,$D425,AH$12:AH425))-SUMIF($D$12:$D424,$D425,O$12:O424)-SUMIF($D$12:$D$2012,$D425,N$12:N$2012),AH425),2))),"")</f>
        <v/>
      </c>
      <c r="P425" s="250" t="str">
        <f>IF(J425&lt;&gt;"",1000 - SUMIF($D$12:$D424,$D425,P$12:P424),"")</f>
        <v/>
      </c>
      <c r="Q425" s="106"/>
      <c r="R425" s="247"/>
      <c r="S425" s="247"/>
      <c r="T425" s="247"/>
      <c r="U425" s="248" t="str">
        <f>IF(AND(R425&lt;&gt;"",S425&lt;&gt;"",Q425&lt;&gt;""),ROUND(MIN(IF(OR(Q425="OZZ",Q425="ZZ"),5000,17300),TRUNC(0.75*(SUMIF($D$12:$D425,$D425,R$12:R425)+SUMIF($D$12:$D425,$D425,S$12:S425)),2)) - SUMIF($D$12:$D424,$D425,U$12:U424),2),"")</f>
        <v/>
      </c>
      <c r="V425" s="248" t="str">
        <f>IF(AND(R425&lt;&gt;"",S425&lt;&gt;"",T425&lt;&gt;"",Q425&lt;&gt;"",AL425&lt;&gt;""),IF(OR(Q425="OZZ",Q425="ZZ"),ROUND(0-SUMIF($D$12:$D424,$D425,V$12:V424),2),IF(T425=0,0,ROUND(MIN(MIN(17300,TRUNC(0.75*(SUMIF($D$12:$D$2012,$D425,R$12:R$2012)+SUMIF($D$12:$D$2012,$D425,S$12:S$2012)),2)+SUMIF($D$12:$D425,$D425,AL$12:AL425))-SUMIF($D$12:$D424,$D425,V$12:V424)-SUMIF($D$12:$D$2012,$D425,U$12:U$2012),AL425),2))),"")</f>
        <v/>
      </c>
      <c r="W425" s="250" t="str">
        <f>IF(Q425&lt;&gt;"",1000 - SUMIF($D$12:$D424,$D425,W$12:W424),"")</f>
        <v/>
      </c>
      <c r="X425" s="106"/>
      <c r="Y425" s="247"/>
      <c r="Z425" s="247"/>
      <c r="AA425" s="247"/>
      <c r="AB425" s="248" t="str">
        <f>IF(AND(Y425&lt;&gt;"",Z425&lt;&gt;"",X425&lt;&gt;""),ROUND(MIN(IF(OR(X425="OZZ",X425="ZZ"),5000,17300),TRUNC(0.75*(SUMIF($D$12:$D425,$D425,Y$12:Y425)+SUMIF($D$12:$D425,$D425,Z$12:Z425)),2)) - SUMIF($D$12:$D424,$D425,AB$12:AB424),2),"")</f>
        <v/>
      </c>
      <c r="AC425" s="251" t="str">
        <f>IF(AND(Y425&lt;&gt;"",Z425&lt;&gt;"",AA425&lt;&gt;"",X425&lt;&gt;"",AP425&lt;&gt;""),IF(OR(X425="OZZ",X425="ZZ"),ROUND(0-SUMIF($D$12:$D424,$D425,AC$12:AC424),2),IF(AA425=0,0,ROUND(MIN(MIN(17300,TRUNC(0.75*(SUMIF($D$12:$D$2012,$D425,Y$12:Y$2012)+SUMIF($D$12:$D$2012,$D425,Z$12:Z$2012)),2)+SUMIF($D$12:$D425,$D425,AP$12:AP425))-SUMIF($D$12:$D424,$D425,AC$12:AC424)-SUMIF($D$12:$D$2012,$D425,AB$12:AB$2012),AP425),2))),"")</f>
        <v/>
      </c>
      <c r="AD425" s="250" t="str">
        <f>IF(X425&lt;&gt;"",1000 - SUMIF($D$12:$D424,$D425,AD$12:AD424),"")</f>
        <v/>
      </c>
      <c r="AE425" s="252"/>
      <c r="AF425" s="253"/>
      <c r="AG425" s="254"/>
      <c r="AH425" s="255" t="str">
        <f t="shared" si="145"/>
        <v/>
      </c>
      <c r="AI425" s="256"/>
      <c r="AJ425" s="253"/>
      <c r="AK425" s="254"/>
      <c r="AL425" s="255" t="str">
        <f t="shared" si="146"/>
        <v/>
      </c>
      <c r="AM425" s="256"/>
      <c r="AN425" s="253"/>
      <c r="AO425" s="254"/>
      <c r="AP425" s="255" t="str">
        <f t="shared" si="126"/>
        <v/>
      </c>
      <c r="AQ425" s="116"/>
      <c r="AR425" s="116"/>
      <c r="AS425" s="117"/>
      <c r="AT425" s="118"/>
      <c r="AU425" s="119" t="str">
        <f>IF(D425&lt;&gt; "", IF(COUNTIF($D$12:$D425,$D425)&gt;1,0,IF(SUM(N425,U425,AB425)&gt;0,IF(AND(X425="",OR(Q425&lt;&gt;"",J425&lt;&gt;"")),IF(Q425&lt;&gt;"",Q425,IF(J425&lt;&gt;"",J425,0)),IF(AND(Q425&lt;&gt;"",J425&lt;&gt;"",Q425=J425),Q425,X425)),0)),"")</f>
        <v/>
      </c>
      <c r="AV425" s="119" t="str">
        <f>IF(D425&lt;&gt;"",IF(COUNTIF($D$12:$D425,$D425)&gt;1,0,IF(SUM(O425,V425,AC425)&gt;0,IF(AND(X425="",OR(Q425&lt;&gt;"",J425&lt;&gt;"")),IF(Q425&lt;&gt;"",Q425,IF(J425&lt;&gt;"",J425,0)),IF(AND(Q425&lt;&gt;"",J425&lt;&gt;"",Q425=J425),Q425,X425)),0)),"")</f>
        <v/>
      </c>
      <c r="AW425" s="119" t="str">
        <f>IF(D425&lt;&gt;"",IF(COUNTIF($D$12:$D425,$D425)&gt;1,0,IF(SUM(P425,W425,AD425)&gt;0,IF(AND(X425="",OR(Q425&lt;&gt;"",J425&lt;&gt;"")),IF(Q425&lt;&gt;"",Q425,IF(J425&lt;&gt;"",J425,0)),IF(AND(Q425&lt;&gt;"",J425&lt;&gt;"",Q425=J425),Q425,X425)),0)),"")</f>
        <v/>
      </c>
      <c r="AX425" s="118" t="str">
        <f t="shared" si="127"/>
        <v/>
      </c>
      <c r="AY425" s="118" t="str">
        <f t="shared" si="128"/>
        <v/>
      </c>
      <c r="AZ425" s="118" t="str">
        <f t="shared" si="129"/>
        <v/>
      </c>
      <c r="BA425" s="118" t="str">
        <f t="shared" si="130"/>
        <v/>
      </c>
      <c r="BB425" s="118" t="str">
        <f t="shared" si="131"/>
        <v/>
      </c>
      <c r="BC425" s="118" t="str">
        <f t="shared" si="132"/>
        <v/>
      </c>
      <c r="BD425" s="118" t="str">
        <f t="shared" si="133"/>
        <v/>
      </c>
      <c r="BE425" s="118" t="str">
        <f t="shared" si="134"/>
        <v/>
      </c>
      <c r="BF425" s="118" t="str">
        <f t="shared" si="135"/>
        <v/>
      </c>
      <c r="BG425" s="120"/>
      <c r="BH425" s="120" t="str">
        <f t="shared" si="136"/>
        <v/>
      </c>
      <c r="BI425" s="120" t="str">
        <f t="shared" si="137"/>
        <v/>
      </c>
      <c r="BJ425" s="121"/>
      <c r="BK425" s="120" t="str">
        <f t="shared" si="138"/>
        <v/>
      </c>
      <c r="BL425" s="120" t="str">
        <f t="shared" si="139"/>
        <v/>
      </c>
      <c r="BM425" s="120" t="str">
        <f t="shared" si="140"/>
        <v/>
      </c>
      <c r="BN425" s="120" t="str">
        <f t="shared" si="141"/>
        <v/>
      </c>
      <c r="BO425" s="120" t="str">
        <f t="shared" si="142"/>
        <v/>
      </c>
      <c r="BP425" s="120" t="str">
        <f t="shared" si="143"/>
        <v/>
      </c>
      <c r="BQ425" s="98"/>
      <c r="BR425" s="98"/>
      <c r="BS425" s="98"/>
      <c r="BT425" s="98"/>
      <c r="BU425" s="98"/>
      <c r="BV425" s="98"/>
      <c r="BW425" s="98"/>
      <c r="BX425" s="98"/>
      <c r="BY425" s="98"/>
      <c r="BZ425" s="98"/>
      <c r="CA425" s="98"/>
      <c r="CB425" s="98"/>
      <c r="CC425" s="98"/>
      <c r="CD425" s="98"/>
      <c r="CE425" s="98"/>
      <c r="CF425" s="98"/>
      <c r="CG425" s="98"/>
      <c r="CH425" s="98"/>
      <c r="CI425" s="98"/>
      <c r="CJ425" s="98"/>
      <c r="CK425" s="98"/>
      <c r="CL425" s="98"/>
      <c r="CM425" s="98"/>
      <c r="CN425" s="98"/>
      <c r="CO425" s="98"/>
      <c r="CP425" s="98"/>
      <c r="CQ425" s="98"/>
      <c r="CR425" s="98"/>
      <c r="CS425" s="98"/>
    </row>
    <row r="426" spans="1:97" s="4" customFormat="1" ht="18.75" customHeight="1" x14ac:dyDescent="0.2">
      <c r="A426" s="3">
        <f t="shared" si="144"/>
        <v>414</v>
      </c>
      <c r="B426" s="263"/>
      <c r="C426" s="263"/>
      <c r="D426" s="263"/>
      <c r="E426" s="259"/>
      <c r="F426" s="259"/>
      <c r="G426" s="43"/>
      <c r="H426" s="264"/>
      <c r="I426" s="261"/>
      <c r="J426" s="106"/>
      <c r="K426" s="247"/>
      <c r="L426" s="247"/>
      <c r="M426" s="247"/>
      <c r="N426" s="248" t="str">
        <f>IF(AND(K426&lt;&gt;"",L426&lt;&gt;"",J426&lt;&gt;""),ROUND(MIN(IF(OR(J426="OZZ",J426="ZZ"),5000,17300),TRUNC(0.75*(SUMIF($D$12:$D426,$D426,K$12:K426)+SUMIF($D$12:$D426,$D426,L$12:L426)),2)) - SUMIF($D$12:$D425,$D426,N$12:N425),2),"")</f>
        <v/>
      </c>
      <c r="O426" s="249" t="str">
        <f>IF(AND(K426&lt;&gt;"",L426&lt;&gt;"",M426&lt;&gt;"",J426&lt;&gt;"",AH426&lt;&gt;""),IF(OR(J426="OZZ",J426="ZZ"),ROUND(0-SUMIF($D$12:$D425,$D426,O$12:O425),2),IF(M426=0,0,ROUND(MIN(MIN(17300,TRUNC(0.75*(SUMIF($D$12:$D$2012,$D426,K$12:K$2012)+SUMIF($D$12:$D$2012,$D426,L$12:L$2012)),2)+SUMIF($D$12:$D426,$D426,AH$12:AH426))-SUMIF($D$12:$D425,$D426,O$12:O425)-SUMIF($D$12:$D$2012,$D426,N$12:N$2012),AH426),2))),"")</f>
        <v/>
      </c>
      <c r="P426" s="250" t="str">
        <f>IF(J426&lt;&gt;"",1000 - SUMIF($D$12:$D425,$D426,P$12:P425),"")</f>
        <v/>
      </c>
      <c r="Q426" s="106"/>
      <c r="R426" s="247"/>
      <c r="S426" s="247"/>
      <c r="T426" s="247"/>
      <c r="U426" s="248" t="str">
        <f>IF(AND(R426&lt;&gt;"",S426&lt;&gt;"",Q426&lt;&gt;""),ROUND(MIN(IF(OR(Q426="OZZ",Q426="ZZ"),5000,17300),TRUNC(0.75*(SUMIF($D$12:$D426,$D426,R$12:R426)+SUMIF($D$12:$D426,$D426,S$12:S426)),2)) - SUMIF($D$12:$D425,$D426,U$12:U425),2),"")</f>
        <v/>
      </c>
      <c r="V426" s="248" t="str">
        <f>IF(AND(R426&lt;&gt;"",S426&lt;&gt;"",T426&lt;&gt;"",Q426&lt;&gt;"",AL426&lt;&gt;""),IF(OR(Q426="OZZ",Q426="ZZ"),ROUND(0-SUMIF($D$12:$D425,$D426,V$12:V425),2),IF(T426=0,0,ROUND(MIN(MIN(17300,TRUNC(0.75*(SUMIF($D$12:$D$2012,$D426,R$12:R$2012)+SUMIF($D$12:$D$2012,$D426,S$12:S$2012)),2)+SUMIF($D$12:$D426,$D426,AL$12:AL426))-SUMIF($D$12:$D425,$D426,V$12:V425)-SUMIF($D$12:$D$2012,$D426,U$12:U$2012),AL426),2))),"")</f>
        <v/>
      </c>
      <c r="W426" s="250" t="str">
        <f>IF(Q426&lt;&gt;"",1000 - SUMIF($D$12:$D425,$D426,W$12:W425),"")</f>
        <v/>
      </c>
      <c r="X426" s="106"/>
      <c r="Y426" s="247"/>
      <c r="Z426" s="247"/>
      <c r="AA426" s="247"/>
      <c r="AB426" s="248" t="str">
        <f>IF(AND(Y426&lt;&gt;"",Z426&lt;&gt;"",X426&lt;&gt;""),ROUND(MIN(IF(OR(X426="OZZ",X426="ZZ"),5000,17300),TRUNC(0.75*(SUMIF($D$12:$D426,$D426,Y$12:Y426)+SUMIF($D$12:$D426,$D426,Z$12:Z426)),2)) - SUMIF($D$12:$D425,$D426,AB$12:AB425),2),"")</f>
        <v/>
      </c>
      <c r="AC426" s="251" t="str">
        <f>IF(AND(Y426&lt;&gt;"",Z426&lt;&gt;"",AA426&lt;&gt;"",X426&lt;&gt;"",AP426&lt;&gt;""),IF(OR(X426="OZZ",X426="ZZ"),ROUND(0-SUMIF($D$12:$D425,$D426,AC$12:AC425),2),IF(AA426=0,0,ROUND(MIN(MIN(17300,TRUNC(0.75*(SUMIF($D$12:$D$2012,$D426,Y$12:Y$2012)+SUMIF($D$12:$D$2012,$D426,Z$12:Z$2012)),2)+SUMIF($D$12:$D426,$D426,AP$12:AP426))-SUMIF($D$12:$D425,$D426,AC$12:AC425)-SUMIF($D$12:$D$2012,$D426,AB$12:AB$2012),AP426),2))),"")</f>
        <v/>
      </c>
      <c r="AD426" s="250" t="str">
        <f>IF(X426&lt;&gt;"",1000 - SUMIF($D$12:$D425,$D426,AD$12:AD425),"")</f>
        <v/>
      </c>
      <c r="AE426" s="252"/>
      <c r="AF426" s="253"/>
      <c r="AG426" s="254"/>
      <c r="AH426" s="255" t="str">
        <f t="shared" si="145"/>
        <v/>
      </c>
      <c r="AI426" s="256"/>
      <c r="AJ426" s="253"/>
      <c r="AK426" s="254"/>
      <c r="AL426" s="255" t="str">
        <f t="shared" si="146"/>
        <v/>
      </c>
      <c r="AM426" s="256"/>
      <c r="AN426" s="253"/>
      <c r="AO426" s="254"/>
      <c r="AP426" s="255" t="str">
        <f t="shared" si="126"/>
        <v/>
      </c>
      <c r="AQ426" s="116"/>
      <c r="AR426" s="116"/>
      <c r="AS426" s="117"/>
      <c r="AT426" s="118"/>
      <c r="AU426" s="119" t="str">
        <f>IF(D426&lt;&gt; "", IF(COUNTIF($D$12:$D426,$D426)&gt;1,0,IF(SUM(N426,U426,AB426)&gt;0,IF(AND(X426="",OR(Q426&lt;&gt;"",J426&lt;&gt;"")),IF(Q426&lt;&gt;"",Q426,IF(J426&lt;&gt;"",J426,0)),IF(AND(Q426&lt;&gt;"",J426&lt;&gt;"",Q426=J426),Q426,X426)),0)),"")</f>
        <v/>
      </c>
      <c r="AV426" s="119" t="str">
        <f>IF(D426&lt;&gt;"",IF(COUNTIF($D$12:$D426,$D426)&gt;1,0,IF(SUM(O426,V426,AC426)&gt;0,IF(AND(X426="",OR(Q426&lt;&gt;"",J426&lt;&gt;"")),IF(Q426&lt;&gt;"",Q426,IF(J426&lt;&gt;"",J426,0)),IF(AND(Q426&lt;&gt;"",J426&lt;&gt;"",Q426=J426),Q426,X426)),0)),"")</f>
        <v/>
      </c>
      <c r="AW426" s="119" t="str">
        <f>IF(D426&lt;&gt;"",IF(COUNTIF($D$12:$D426,$D426)&gt;1,0,IF(SUM(P426,W426,AD426)&gt;0,IF(AND(X426="",OR(Q426&lt;&gt;"",J426&lt;&gt;"")),IF(Q426&lt;&gt;"",Q426,IF(J426&lt;&gt;"",J426,0)),IF(AND(Q426&lt;&gt;"",J426&lt;&gt;"",Q426=J426),Q426,X426)),0)),"")</f>
        <v/>
      </c>
      <c r="AX426" s="118" t="str">
        <f t="shared" si="127"/>
        <v/>
      </c>
      <c r="AY426" s="118" t="str">
        <f t="shared" si="128"/>
        <v/>
      </c>
      <c r="AZ426" s="118" t="str">
        <f t="shared" si="129"/>
        <v/>
      </c>
      <c r="BA426" s="118" t="str">
        <f t="shared" si="130"/>
        <v/>
      </c>
      <c r="BB426" s="118" t="str">
        <f t="shared" si="131"/>
        <v/>
      </c>
      <c r="BC426" s="118" t="str">
        <f t="shared" si="132"/>
        <v/>
      </c>
      <c r="BD426" s="118" t="str">
        <f t="shared" si="133"/>
        <v/>
      </c>
      <c r="BE426" s="118" t="str">
        <f t="shared" si="134"/>
        <v/>
      </c>
      <c r="BF426" s="118" t="str">
        <f t="shared" si="135"/>
        <v/>
      </c>
      <c r="BG426" s="120"/>
      <c r="BH426" s="120" t="str">
        <f t="shared" si="136"/>
        <v/>
      </c>
      <c r="BI426" s="120" t="str">
        <f t="shared" si="137"/>
        <v/>
      </c>
      <c r="BJ426" s="121"/>
      <c r="BK426" s="120" t="str">
        <f t="shared" si="138"/>
        <v/>
      </c>
      <c r="BL426" s="120" t="str">
        <f t="shared" si="139"/>
        <v/>
      </c>
      <c r="BM426" s="120" t="str">
        <f t="shared" si="140"/>
        <v/>
      </c>
      <c r="BN426" s="120" t="str">
        <f t="shared" si="141"/>
        <v/>
      </c>
      <c r="BO426" s="120" t="str">
        <f t="shared" si="142"/>
        <v/>
      </c>
      <c r="BP426" s="120" t="str">
        <f t="shared" si="143"/>
        <v/>
      </c>
      <c r="BQ426" s="98"/>
      <c r="BR426" s="98"/>
      <c r="BS426" s="98"/>
      <c r="BT426" s="98"/>
      <c r="BU426" s="98"/>
      <c r="BV426" s="98"/>
      <c r="BW426" s="98"/>
      <c r="BX426" s="98"/>
      <c r="BY426" s="98"/>
      <c r="BZ426" s="98"/>
      <c r="CA426" s="98"/>
      <c r="CB426" s="98"/>
      <c r="CC426" s="98"/>
      <c r="CD426" s="98"/>
      <c r="CE426" s="98"/>
      <c r="CF426" s="98"/>
      <c r="CG426" s="98"/>
      <c r="CH426" s="98"/>
      <c r="CI426" s="98"/>
      <c r="CJ426" s="98"/>
      <c r="CK426" s="98"/>
      <c r="CL426" s="98"/>
      <c r="CM426" s="98"/>
      <c r="CN426" s="98"/>
      <c r="CO426" s="98"/>
      <c r="CP426" s="98"/>
      <c r="CQ426" s="98"/>
      <c r="CR426" s="98"/>
      <c r="CS426" s="98"/>
    </row>
    <row r="427" spans="1:97" s="4" customFormat="1" ht="18.75" customHeight="1" x14ac:dyDescent="0.2">
      <c r="A427" s="3">
        <f t="shared" si="144"/>
        <v>415</v>
      </c>
      <c r="B427" s="263"/>
      <c r="C427" s="263"/>
      <c r="D427" s="263"/>
      <c r="E427" s="259"/>
      <c r="F427" s="259"/>
      <c r="G427" s="43"/>
      <c r="H427" s="264"/>
      <c r="I427" s="261"/>
      <c r="J427" s="106"/>
      <c r="K427" s="247"/>
      <c r="L427" s="247"/>
      <c r="M427" s="247"/>
      <c r="N427" s="248" t="str">
        <f>IF(AND(K427&lt;&gt;"",L427&lt;&gt;"",J427&lt;&gt;""),ROUND(MIN(IF(OR(J427="OZZ",J427="ZZ"),5000,17300),TRUNC(0.75*(SUMIF($D$12:$D427,$D427,K$12:K427)+SUMIF($D$12:$D427,$D427,L$12:L427)),2)) - SUMIF($D$12:$D426,$D427,N$12:N426),2),"")</f>
        <v/>
      </c>
      <c r="O427" s="249" t="str">
        <f>IF(AND(K427&lt;&gt;"",L427&lt;&gt;"",M427&lt;&gt;"",J427&lt;&gt;"",AH427&lt;&gt;""),IF(OR(J427="OZZ",J427="ZZ"),ROUND(0-SUMIF($D$12:$D426,$D427,O$12:O426),2),IF(M427=0,0,ROUND(MIN(MIN(17300,TRUNC(0.75*(SUMIF($D$12:$D$2012,$D427,K$12:K$2012)+SUMIF($D$12:$D$2012,$D427,L$12:L$2012)),2)+SUMIF($D$12:$D427,$D427,AH$12:AH427))-SUMIF($D$12:$D426,$D427,O$12:O426)-SUMIF($D$12:$D$2012,$D427,N$12:N$2012),AH427),2))),"")</f>
        <v/>
      </c>
      <c r="P427" s="250" t="str">
        <f>IF(J427&lt;&gt;"",1000 - SUMIF($D$12:$D426,$D427,P$12:P426),"")</f>
        <v/>
      </c>
      <c r="Q427" s="106"/>
      <c r="R427" s="247"/>
      <c r="S427" s="247"/>
      <c r="T427" s="247"/>
      <c r="U427" s="248" t="str">
        <f>IF(AND(R427&lt;&gt;"",S427&lt;&gt;"",Q427&lt;&gt;""),ROUND(MIN(IF(OR(Q427="OZZ",Q427="ZZ"),5000,17300),TRUNC(0.75*(SUMIF($D$12:$D427,$D427,R$12:R427)+SUMIF($D$12:$D427,$D427,S$12:S427)),2)) - SUMIF($D$12:$D426,$D427,U$12:U426),2),"")</f>
        <v/>
      </c>
      <c r="V427" s="248" t="str">
        <f>IF(AND(R427&lt;&gt;"",S427&lt;&gt;"",T427&lt;&gt;"",Q427&lt;&gt;"",AL427&lt;&gt;""),IF(OR(Q427="OZZ",Q427="ZZ"),ROUND(0-SUMIF($D$12:$D426,$D427,V$12:V426),2),IF(T427=0,0,ROUND(MIN(MIN(17300,TRUNC(0.75*(SUMIF($D$12:$D$2012,$D427,R$12:R$2012)+SUMIF($D$12:$D$2012,$D427,S$12:S$2012)),2)+SUMIF($D$12:$D427,$D427,AL$12:AL427))-SUMIF($D$12:$D426,$D427,V$12:V426)-SUMIF($D$12:$D$2012,$D427,U$12:U$2012),AL427),2))),"")</f>
        <v/>
      </c>
      <c r="W427" s="250" t="str">
        <f>IF(Q427&lt;&gt;"",1000 - SUMIF($D$12:$D426,$D427,W$12:W426),"")</f>
        <v/>
      </c>
      <c r="X427" s="106"/>
      <c r="Y427" s="247"/>
      <c r="Z427" s="247"/>
      <c r="AA427" s="247"/>
      <c r="AB427" s="248" t="str">
        <f>IF(AND(Y427&lt;&gt;"",Z427&lt;&gt;"",X427&lt;&gt;""),ROUND(MIN(IF(OR(X427="OZZ",X427="ZZ"),5000,17300),TRUNC(0.75*(SUMIF($D$12:$D427,$D427,Y$12:Y427)+SUMIF($D$12:$D427,$D427,Z$12:Z427)),2)) - SUMIF($D$12:$D426,$D427,AB$12:AB426),2),"")</f>
        <v/>
      </c>
      <c r="AC427" s="251" t="str">
        <f>IF(AND(Y427&lt;&gt;"",Z427&lt;&gt;"",AA427&lt;&gt;"",X427&lt;&gt;"",AP427&lt;&gt;""),IF(OR(X427="OZZ",X427="ZZ"),ROUND(0-SUMIF($D$12:$D426,$D427,AC$12:AC426),2),IF(AA427=0,0,ROUND(MIN(MIN(17300,TRUNC(0.75*(SUMIF($D$12:$D$2012,$D427,Y$12:Y$2012)+SUMIF($D$12:$D$2012,$D427,Z$12:Z$2012)),2)+SUMIF($D$12:$D427,$D427,AP$12:AP427))-SUMIF($D$12:$D426,$D427,AC$12:AC426)-SUMIF($D$12:$D$2012,$D427,AB$12:AB$2012),AP427),2))),"")</f>
        <v/>
      </c>
      <c r="AD427" s="250" t="str">
        <f>IF(X427&lt;&gt;"",1000 - SUMIF($D$12:$D426,$D427,AD$12:AD426),"")</f>
        <v/>
      </c>
      <c r="AE427" s="252"/>
      <c r="AF427" s="253"/>
      <c r="AG427" s="254"/>
      <c r="AH427" s="255" t="str">
        <f t="shared" si="145"/>
        <v/>
      </c>
      <c r="AI427" s="256"/>
      <c r="AJ427" s="253"/>
      <c r="AK427" s="254"/>
      <c r="AL427" s="255" t="str">
        <f t="shared" si="146"/>
        <v/>
      </c>
      <c r="AM427" s="256"/>
      <c r="AN427" s="253"/>
      <c r="AO427" s="254"/>
      <c r="AP427" s="255" t="str">
        <f t="shared" si="126"/>
        <v/>
      </c>
      <c r="AQ427" s="116"/>
      <c r="AR427" s="116"/>
      <c r="AS427" s="117"/>
      <c r="AT427" s="118"/>
      <c r="AU427" s="119" t="str">
        <f>IF(D427&lt;&gt; "", IF(COUNTIF($D$12:$D427,$D427)&gt;1,0,IF(SUM(N427,U427,AB427)&gt;0,IF(AND(X427="",OR(Q427&lt;&gt;"",J427&lt;&gt;"")),IF(Q427&lt;&gt;"",Q427,IF(J427&lt;&gt;"",J427,0)),IF(AND(Q427&lt;&gt;"",J427&lt;&gt;"",Q427=J427),Q427,X427)),0)),"")</f>
        <v/>
      </c>
      <c r="AV427" s="119" t="str">
        <f>IF(D427&lt;&gt;"",IF(COUNTIF($D$12:$D427,$D427)&gt;1,0,IF(SUM(O427,V427,AC427)&gt;0,IF(AND(X427="",OR(Q427&lt;&gt;"",J427&lt;&gt;"")),IF(Q427&lt;&gt;"",Q427,IF(J427&lt;&gt;"",J427,0)),IF(AND(Q427&lt;&gt;"",J427&lt;&gt;"",Q427=J427),Q427,X427)),0)),"")</f>
        <v/>
      </c>
      <c r="AW427" s="119" t="str">
        <f>IF(D427&lt;&gt;"",IF(COUNTIF($D$12:$D427,$D427)&gt;1,0,IF(SUM(P427,W427,AD427)&gt;0,IF(AND(X427="",OR(Q427&lt;&gt;"",J427&lt;&gt;"")),IF(Q427&lt;&gt;"",Q427,IF(J427&lt;&gt;"",J427,0)),IF(AND(Q427&lt;&gt;"",J427&lt;&gt;"",Q427=J427),Q427,X427)),0)),"")</f>
        <v/>
      </c>
      <c r="AX427" s="118" t="str">
        <f t="shared" si="127"/>
        <v/>
      </c>
      <c r="AY427" s="118" t="str">
        <f t="shared" si="128"/>
        <v/>
      </c>
      <c r="AZ427" s="118" t="str">
        <f t="shared" si="129"/>
        <v/>
      </c>
      <c r="BA427" s="118" t="str">
        <f t="shared" si="130"/>
        <v/>
      </c>
      <c r="BB427" s="118" t="str">
        <f t="shared" si="131"/>
        <v/>
      </c>
      <c r="BC427" s="118" t="str">
        <f t="shared" si="132"/>
        <v/>
      </c>
      <c r="BD427" s="118" t="str">
        <f t="shared" si="133"/>
        <v/>
      </c>
      <c r="BE427" s="118" t="str">
        <f t="shared" si="134"/>
        <v/>
      </c>
      <c r="BF427" s="118" t="str">
        <f t="shared" si="135"/>
        <v/>
      </c>
      <c r="BG427" s="120"/>
      <c r="BH427" s="120" t="str">
        <f t="shared" si="136"/>
        <v/>
      </c>
      <c r="BI427" s="120" t="str">
        <f t="shared" si="137"/>
        <v/>
      </c>
      <c r="BJ427" s="121"/>
      <c r="BK427" s="120" t="str">
        <f t="shared" si="138"/>
        <v/>
      </c>
      <c r="BL427" s="120" t="str">
        <f t="shared" si="139"/>
        <v/>
      </c>
      <c r="BM427" s="120" t="str">
        <f t="shared" si="140"/>
        <v/>
      </c>
      <c r="BN427" s="120" t="str">
        <f t="shared" si="141"/>
        <v/>
      </c>
      <c r="BO427" s="120" t="str">
        <f t="shared" si="142"/>
        <v/>
      </c>
      <c r="BP427" s="120" t="str">
        <f t="shared" si="143"/>
        <v/>
      </c>
      <c r="BQ427" s="98"/>
      <c r="BR427" s="98"/>
      <c r="BS427" s="98"/>
      <c r="BT427" s="98"/>
      <c r="BU427" s="98"/>
      <c r="BV427" s="98"/>
      <c r="BW427" s="98"/>
      <c r="BX427" s="98"/>
      <c r="BY427" s="98"/>
      <c r="BZ427" s="98"/>
      <c r="CA427" s="98"/>
      <c r="CB427" s="98"/>
      <c r="CC427" s="98"/>
      <c r="CD427" s="98"/>
      <c r="CE427" s="98"/>
      <c r="CF427" s="98"/>
      <c r="CG427" s="98"/>
      <c r="CH427" s="98"/>
      <c r="CI427" s="98"/>
      <c r="CJ427" s="98"/>
      <c r="CK427" s="98"/>
      <c r="CL427" s="98"/>
      <c r="CM427" s="98"/>
      <c r="CN427" s="98"/>
      <c r="CO427" s="98"/>
      <c r="CP427" s="98"/>
      <c r="CQ427" s="98"/>
      <c r="CR427" s="98"/>
      <c r="CS427" s="98"/>
    </row>
    <row r="428" spans="1:97" s="4" customFormat="1" ht="18.75" customHeight="1" x14ac:dyDescent="0.2">
      <c r="A428" s="3">
        <f t="shared" si="144"/>
        <v>416</v>
      </c>
      <c r="B428" s="263"/>
      <c r="C428" s="263"/>
      <c r="D428" s="263"/>
      <c r="E428" s="259"/>
      <c r="F428" s="259"/>
      <c r="G428" s="43"/>
      <c r="H428" s="264"/>
      <c r="I428" s="261"/>
      <c r="J428" s="106"/>
      <c r="K428" s="247"/>
      <c r="L428" s="247"/>
      <c r="M428" s="247"/>
      <c r="N428" s="248" t="str">
        <f>IF(AND(K428&lt;&gt;"",L428&lt;&gt;"",J428&lt;&gt;""),ROUND(MIN(IF(OR(J428="OZZ",J428="ZZ"),5000,17300),TRUNC(0.75*(SUMIF($D$12:$D428,$D428,K$12:K428)+SUMIF($D$12:$D428,$D428,L$12:L428)),2)) - SUMIF($D$12:$D427,$D428,N$12:N427),2),"")</f>
        <v/>
      </c>
      <c r="O428" s="249" t="str">
        <f>IF(AND(K428&lt;&gt;"",L428&lt;&gt;"",M428&lt;&gt;"",J428&lt;&gt;"",AH428&lt;&gt;""),IF(OR(J428="OZZ",J428="ZZ"),ROUND(0-SUMIF($D$12:$D427,$D428,O$12:O427),2),IF(M428=0,0,ROUND(MIN(MIN(17300,TRUNC(0.75*(SUMIF($D$12:$D$2012,$D428,K$12:K$2012)+SUMIF($D$12:$D$2012,$D428,L$12:L$2012)),2)+SUMIF($D$12:$D428,$D428,AH$12:AH428))-SUMIF($D$12:$D427,$D428,O$12:O427)-SUMIF($D$12:$D$2012,$D428,N$12:N$2012),AH428),2))),"")</f>
        <v/>
      </c>
      <c r="P428" s="250" t="str">
        <f>IF(J428&lt;&gt;"",1000 - SUMIF($D$12:$D427,$D428,P$12:P427),"")</f>
        <v/>
      </c>
      <c r="Q428" s="106"/>
      <c r="R428" s="247"/>
      <c r="S428" s="247"/>
      <c r="T428" s="247"/>
      <c r="U428" s="248" t="str">
        <f>IF(AND(R428&lt;&gt;"",S428&lt;&gt;"",Q428&lt;&gt;""),ROUND(MIN(IF(OR(Q428="OZZ",Q428="ZZ"),5000,17300),TRUNC(0.75*(SUMIF($D$12:$D428,$D428,R$12:R428)+SUMIF($D$12:$D428,$D428,S$12:S428)),2)) - SUMIF($D$12:$D427,$D428,U$12:U427),2),"")</f>
        <v/>
      </c>
      <c r="V428" s="248" t="str">
        <f>IF(AND(R428&lt;&gt;"",S428&lt;&gt;"",T428&lt;&gt;"",Q428&lt;&gt;"",AL428&lt;&gt;""),IF(OR(Q428="OZZ",Q428="ZZ"),ROUND(0-SUMIF($D$12:$D427,$D428,V$12:V427),2),IF(T428=0,0,ROUND(MIN(MIN(17300,TRUNC(0.75*(SUMIF($D$12:$D$2012,$D428,R$12:R$2012)+SUMIF($D$12:$D$2012,$D428,S$12:S$2012)),2)+SUMIF($D$12:$D428,$D428,AL$12:AL428))-SUMIF($D$12:$D427,$D428,V$12:V427)-SUMIF($D$12:$D$2012,$D428,U$12:U$2012),AL428),2))),"")</f>
        <v/>
      </c>
      <c r="W428" s="250" t="str">
        <f>IF(Q428&lt;&gt;"",1000 - SUMIF($D$12:$D427,$D428,W$12:W427),"")</f>
        <v/>
      </c>
      <c r="X428" s="106"/>
      <c r="Y428" s="247"/>
      <c r="Z428" s="247"/>
      <c r="AA428" s="247"/>
      <c r="AB428" s="248" t="str">
        <f>IF(AND(Y428&lt;&gt;"",Z428&lt;&gt;"",X428&lt;&gt;""),ROUND(MIN(IF(OR(X428="OZZ",X428="ZZ"),5000,17300),TRUNC(0.75*(SUMIF($D$12:$D428,$D428,Y$12:Y428)+SUMIF($D$12:$D428,$D428,Z$12:Z428)),2)) - SUMIF($D$12:$D427,$D428,AB$12:AB427),2),"")</f>
        <v/>
      </c>
      <c r="AC428" s="251" t="str">
        <f>IF(AND(Y428&lt;&gt;"",Z428&lt;&gt;"",AA428&lt;&gt;"",X428&lt;&gt;"",AP428&lt;&gt;""),IF(OR(X428="OZZ",X428="ZZ"),ROUND(0-SUMIF($D$12:$D427,$D428,AC$12:AC427),2),IF(AA428=0,0,ROUND(MIN(MIN(17300,TRUNC(0.75*(SUMIF($D$12:$D$2012,$D428,Y$12:Y$2012)+SUMIF($D$12:$D$2012,$D428,Z$12:Z$2012)),2)+SUMIF($D$12:$D428,$D428,AP$12:AP428))-SUMIF($D$12:$D427,$D428,AC$12:AC427)-SUMIF($D$12:$D$2012,$D428,AB$12:AB$2012),AP428),2))),"")</f>
        <v/>
      </c>
      <c r="AD428" s="250" t="str">
        <f>IF(X428&lt;&gt;"",1000 - SUMIF($D$12:$D427,$D428,AD$12:AD427),"")</f>
        <v/>
      </c>
      <c r="AE428" s="252"/>
      <c r="AF428" s="253"/>
      <c r="AG428" s="254"/>
      <c r="AH428" s="255" t="str">
        <f t="shared" si="145"/>
        <v/>
      </c>
      <c r="AI428" s="256"/>
      <c r="AJ428" s="253"/>
      <c r="AK428" s="254"/>
      <c r="AL428" s="255" t="str">
        <f t="shared" si="146"/>
        <v/>
      </c>
      <c r="AM428" s="256"/>
      <c r="AN428" s="253"/>
      <c r="AO428" s="254"/>
      <c r="AP428" s="255" t="str">
        <f t="shared" si="126"/>
        <v/>
      </c>
      <c r="AQ428" s="116"/>
      <c r="AR428" s="116"/>
      <c r="AS428" s="117"/>
      <c r="AT428" s="118"/>
      <c r="AU428" s="119" t="str">
        <f>IF(D428&lt;&gt; "", IF(COUNTIF($D$12:$D428,$D428)&gt;1,0,IF(SUM(N428,U428,AB428)&gt;0,IF(AND(X428="",OR(Q428&lt;&gt;"",J428&lt;&gt;"")),IF(Q428&lt;&gt;"",Q428,IF(J428&lt;&gt;"",J428,0)),IF(AND(Q428&lt;&gt;"",J428&lt;&gt;"",Q428=J428),Q428,X428)),0)),"")</f>
        <v/>
      </c>
      <c r="AV428" s="119" t="str">
        <f>IF(D428&lt;&gt;"",IF(COUNTIF($D$12:$D428,$D428)&gt;1,0,IF(SUM(O428,V428,AC428)&gt;0,IF(AND(X428="",OR(Q428&lt;&gt;"",J428&lt;&gt;"")),IF(Q428&lt;&gt;"",Q428,IF(J428&lt;&gt;"",J428,0)),IF(AND(Q428&lt;&gt;"",J428&lt;&gt;"",Q428=J428),Q428,X428)),0)),"")</f>
        <v/>
      </c>
      <c r="AW428" s="119" t="str">
        <f>IF(D428&lt;&gt;"",IF(COUNTIF($D$12:$D428,$D428)&gt;1,0,IF(SUM(P428,W428,AD428)&gt;0,IF(AND(X428="",OR(Q428&lt;&gt;"",J428&lt;&gt;"")),IF(Q428&lt;&gt;"",Q428,IF(J428&lt;&gt;"",J428,0)),IF(AND(Q428&lt;&gt;"",J428&lt;&gt;"",Q428=J428),Q428,X428)),0)),"")</f>
        <v/>
      </c>
      <c r="AX428" s="118" t="str">
        <f t="shared" si="127"/>
        <v/>
      </c>
      <c r="AY428" s="118" t="str">
        <f t="shared" si="128"/>
        <v/>
      </c>
      <c r="AZ428" s="118" t="str">
        <f t="shared" si="129"/>
        <v/>
      </c>
      <c r="BA428" s="118" t="str">
        <f t="shared" si="130"/>
        <v/>
      </c>
      <c r="BB428" s="118" t="str">
        <f t="shared" si="131"/>
        <v/>
      </c>
      <c r="BC428" s="118" t="str">
        <f t="shared" si="132"/>
        <v/>
      </c>
      <c r="BD428" s="118" t="str">
        <f t="shared" si="133"/>
        <v/>
      </c>
      <c r="BE428" s="118" t="str">
        <f t="shared" si="134"/>
        <v/>
      </c>
      <c r="BF428" s="118" t="str">
        <f t="shared" si="135"/>
        <v/>
      </c>
      <c r="BG428" s="120"/>
      <c r="BH428" s="120" t="str">
        <f t="shared" si="136"/>
        <v/>
      </c>
      <c r="BI428" s="120" t="str">
        <f t="shared" si="137"/>
        <v/>
      </c>
      <c r="BJ428" s="121"/>
      <c r="BK428" s="120" t="str">
        <f t="shared" si="138"/>
        <v/>
      </c>
      <c r="BL428" s="120" t="str">
        <f t="shared" si="139"/>
        <v/>
      </c>
      <c r="BM428" s="120" t="str">
        <f t="shared" si="140"/>
        <v/>
      </c>
      <c r="BN428" s="120" t="str">
        <f t="shared" si="141"/>
        <v/>
      </c>
      <c r="BO428" s="120" t="str">
        <f t="shared" si="142"/>
        <v/>
      </c>
      <c r="BP428" s="120" t="str">
        <f t="shared" si="143"/>
        <v/>
      </c>
      <c r="BQ428" s="98"/>
      <c r="BR428" s="98"/>
      <c r="BS428" s="98"/>
      <c r="BT428" s="98"/>
      <c r="BU428" s="98"/>
      <c r="BV428" s="98"/>
      <c r="BW428" s="98"/>
      <c r="BX428" s="98"/>
      <c r="BY428" s="98"/>
      <c r="BZ428" s="98"/>
      <c r="CA428" s="98"/>
      <c r="CB428" s="98"/>
      <c r="CC428" s="98"/>
      <c r="CD428" s="98"/>
      <c r="CE428" s="98"/>
      <c r="CF428" s="98"/>
      <c r="CG428" s="98"/>
      <c r="CH428" s="98"/>
      <c r="CI428" s="98"/>
      <c r="CJ428" s="98"/>
      <c r="CK428" s="98"/>
      <c r="CL428" s="98"/>
      <c r="CM428" s="98"/>
      <c r="CN428" s="98"/>
      <c r="CO428" s="98"/>
      <c r="CP428" s="98"/>
      <c r="CQ428" s="98"/>
      <c r="CR428" s="98"/>
      <c r="CS428" s="98"/>
    </row>
    <row r="429" spans="1:97" s="4" customFormat="1" ht="18.75" customHeight="1" x14ac:dyDescent="0.2">
      <c r="A429" s="3">
        <f t="shared" si="144"/>
        <v>417</v>
      </c>
      <c r="B429" s="263"/>
      <c r="C429" s="263"/>
      <c r="D429" s="263"/>
      <c r="E429" s="259"/>
      <c r="F429" s="259"/>
      <c r="G429" s="43"/>
      <c r="H429" s="264"/>
      <c r="I429" s="261"/>
      <c r="J429" s="106"/>
      <c r="K429" s="247"/>
      <c r="L429" s="247"/>
      <c r="M429" s="247"/>
      <c r="N429" s="248" t="str">
        <f>IF(AND(K429&lt;&gt;"",L429&lt;&gt;"",J429&lt;&gt;""),ROUND(MIN(IF(OR(J429="OZZ",J429="ZZ"),5000,17300),TRUNC(0.75*(SUMIF($D$12:$D429,$D429,K$12:K429)+SUMIF($D$12:$D429,$D429,L$12:L429)),2)) - SUMIF($D$12:$D428,$D429,N$12:N428),2),"")</f>
        <v/>
      </c>
      <c r="O429" s="249" t="str">
        <f>IF(AND(K429&lt;&gt;"",L429&lt;&gt;"",M429&lt;&gt;"",J429&lt;&gt;"",AH429&lt;&gt;""),IF(OR(J429="OZZ",J429="ZZ"),ROUND(0-SUMIF($D$12:$D428,$D429,O$12:O428),2),IF(M429=0,0,ROUND(MIN(MIN(17300,TRUNC(0.75*(SUMIF($D$12:$D$2012,$D429,K$12:K$2012)+SUMIF($D$12:$D$2012,$D429,L$12:L$2012)),2)+SUMIF($D$12:$D429,$D429,AH$12:AH429))-SUMIF($D$12:$D428,$D429,O$12:O428)-SUMIF($D$12:$D$2012,$D429,N$12:N$2012),AH429),2))),"")</f>
        <v/>
      </c>
      <c r="P429" s="250" t="str">
        <f>IF(J429&lt;&gt;"",1000 - SUMIF($D$12:$D428,$D429,P$12:P428),"")</f>
        <v/>
      </c>
      <c r="Q429" s="106"/>
      <c r="R429" s="247"/>
      <c r="S429" s="247"/>
      <c r="T429" s="247"/>
      <c r="U429" s="248" t="str">
        <f>IF(AND(R429&lt;&gt;"",S429&lt;&gt;"",Q429&lt;&gt;""),ROUND(MIN(IF(OR(Q429="OZZ",Q429="ZZ"),5000,17300),TRUNC(0.75*(SUMIF($D$12:$D429,$D429,R$12:R429)+SUMIF($D$12:$D429,$D429,S$12:S429)),2)) - SUMIF($D$12:$D428,$D429,U$12:U428),2),"")</f>
        <v/>
      </c>
      <c r="V429" s="248" t="str">
        <f>IF(AND(R429&lt;&gt;"",S429&lt;&gt;"",T429&lt;&gt;"",Q429&lt;&gt;"",AL429&lt;&gt;""),IF(OR(Q429="OZZ",Q429="ZZ"),ROUND(0-SUMIF($D$12:$D428,$D429,V$12:V428),2),IF(T429=0,0,ROUND(MIN(MIN(17300,TRUNC(0.75*(SUMIF($D$12:$D$2012,$D429,R$12:R$2012)+SUMIF($D$12:$D$2012,$D429,S$12:S$2012)),2)+SUMIF($D$12:$D429,$D429,AL$12:AL429))-SUMIF($D$12:$D428,$D429,V$12:V428)-SUMIF($D$12:$D$2012,$D429,U$12:U$2012),AL429),2))),"")</f>
        <v/>
      </c>
      <c r="W429" s="250" t="str">
        <f>IF(Q429&lt;&gt;"",1000 - SUMIF($D$12:$D428,$D429,W$12:W428),"")</f>
        <v/>
      </c>
      <c r="X429" s="106"/>
      <c r="Y429" s="247"/>
      <c r="Z429" s="247"/>
      <c r="AA429" s="247"/>
      <c r="AB429" s="248" t="str">
        <f>IF(AND(Y429&lt;&gt;"",Z429&lt;&gt;"",X429&lt;&gt;""),ROUND(MIN(IF(OR(X429="OZZ",X429="ZZ"),5000,17300),TRUNC(0.75*(SUMIF($D$12:$D429,$D429,Y$12:Y429)+SUMIF($D$12:$D429,$D429,Z$12:Z429)),2)) - SUMIF($D$12:$D428,$D429,AB$12:AB428),2),"")</f>
        <v/>
      </c>
      <c r="AC429" s="251" t="str">
        <f>IF(AND(Y429&lt;&gt;"",Z429&lt;&gt;"",AA429&lt;&gt;"",X429&lt;&gt;"",AP429&lt;&gt;""),IF(OR(X429="OZZ",X429="ZZ"),ROUND(0-SUMIF($D$12:$D428,$D429,AC$12:AC428),2),IF(AA429=0,0,ROUND(MIN(MIN(17300,TRUNC(0.75*(SUMIF($D$12:$D$2012,$D429,Y$12:Y$2012)+SUMIF($D$12:$D$2012,$D429,Z$12:Z$2012)),2)+SUMIF($D$12:$D429,$D429,AP$12:AP429))-SUMIF($D$12:$D428,$D429,AC$12:AC428)-SUMIF($D$12:$D$2012,$D429,AB$12:AB$2012),AP429),2))),"")</f>
        <v/>
      </c>
      <c r="AD429" s="250" t="str">
        <f>IF(X429&lt;&gt;"",1000 - SUMIF($D$12:$D428,$D429,AD$12:AD428),"")</f>
        <v/>
      </c>
      <c r="AE429" s="252"/>
      <c r="AF429" s="253"/>
      <c r="AG429" s="254"/>
      <c r="AH429" s="255" t="str">
        <f t="shared" si="145"/>
        <v/>
      </c>
      <c r="AI429" s="256"/>
      <c r="AJ429" s="253"/>
      <c r="AK429" s="254"/>
      <c r="AL429" s="255" t="str">
        <f t="shared" si="146"/>
        <v/>
      </c>
      <c r="AM429" s="256"/>
      <c r="AN429" s="253"/>
      <c r="AO429" s="254"/>
      <c r="AP429" s="255" t="str">
        <f t="shared" si="126"/>
        <v/>
      </c>
      <c r="AQ429" s="116"/>
      <c r="AR429" s="116"/>
      <c r="AS429" s="117"/>
      <c r="AT429" s="118"/>
      <c r="AU429" s="119" t="str">
        <f>IF(D429&lt;&gt; "", IF(COUNTIF($D$12:$D429,$D429)&gt;1,0,IF(SUM(N429,U429,AB429)&gt;0,IF(AND(X429="",OR(Q429&lt;&gt;"",J429&lt;&gt;"")),IF(Q429&lt;&gt;"",Q429,IF(J429&lt;&gt;"",J429,0)),IF(AND(Q429&lt;&gt;"",J429&lt;&gt;"",Q429=J429),Q429,X429)),0)),"")</f>
        <v/>
      </c>
      <c r="AV429" s="119" t="str">
        <f>IF(D429&lt;&gt;"",IF(COUNTIF($D$12:$D429,$D429)&gt;1,0,IF(SUM(O429,V429,AC429)&gt;0,IF(AND(X429="",OR(Q429&lt;&gt;"",J429&lt;&gt;"")),IF(Q429&lt;&gt;"",Q429,IF(J429&lt;&gt;"",J429,0)),IF(AND(Q429&lt;&gt;"",J429&lt;&gt;"",Q429=J429),Q429,X429)),0)),"")</f>
        <v/>
      </c>
      <c r="AW429" s="119" t="str">
        <f>IF(D429&lt;&gt;"",IF(COUNTIF($D$12:$D429,$D429)&gt;1,0,IF(SUM(P429,W429,AD429)&gt;0,IF(AND(X429="",OR(Q429&lt;&gt;"",J429&lt;&gt;"")),IF(Q429&lt;&gt;"",Q429,IF(J429&lt;&gt;"",J429,0)),IF(AND(Q429&lt;&gt;"",J429&lt;&gt;"",Q429=J429),Q429,X429)),0)),"")</f>
        <v/>
      </c>
      <c r="AX429" s="118" t="str">
        <f t="shared" si="127"/>
        <v/>
      </c>
      <c r="AY429" s="118" t="str">
        <f t="shared" si="128"/>
        <v/>
      </c>
      <c r="AZ429" s="118" t="str">
        <f t="shared" si="129"/>
        <v/>
      </c>
      <c r="BA429" s="118" t="str">
        <f t="shared" si="130"/>
        <v/>
      </c>
      <c r="BB429" s="118" t="str">
        <f t="shared" si="131"/>
        <v/>
      </c>
      <c r="BC429" s="118" t="str">
        <f t="shared" si="132"/>
        <v/>
      </c>
      <c r="BD429" s="118" t="str">
        <f t="shared" si="133"/>
        <v/>
      </c>
      <c r="BE429" s="118" t="str">
        <f t="shared" si="134"/>
        <v/>
      </c>
      <c r="BF429" s="118" t="str">
        <f t="shared" si="135"/>
        <v/>
      </c>
      <c r="BG429" s="120"/>
      <c r="BH429" s="120" t="str">
        <f t="shared" si="136"/>
        <v/>
      </c>
      <c r="BI429" s="120" t="str">
        <f t="shared" si="137"/>
        <v/>
      </c>
      <c r="BJ429" s="121"/>
      <c r="BK429" s="120" t="str">
        <f t="shared" si="138"/>
        <v/>
      </c>
      <c r="BL429" s="120" t="str">
        <f t="shared" si="139"/>
        <v/>
      </c>
      <c r="BM429" s="120" t="str">
        <f t="shared" si="140"/>
        <v/>
      </c>
      <c r="BN429" s="120" t="str">
        <f t="shared" si="141"/>
        <v/>
      </c>
      <c r="BO429" s="120" t="str">
        <f t="shared" si="142"/>
        <v/>
      </c>
      <c r="BP429" s="120" t="str">
        <f t="shared" si="143"/>
        <v/>
      </c>
      <c r="BQ429" s="98"/>
      <c r="BR429" s="98"/>
      <c r="BS429" s="98"/>
      <c r="BT429" s="98"/>
      <c r="BU429" s="98"/>
      <c r="BV429" s="98"/>
      <c r="BW429" s="98"/>
      <c r="BX429" s="98"/>
      <c r="BY429" s="98"/>
      <c r="BZ429" s="98"/>
      <c r="CA429" s="98"/>
      <c r="CB429" s="98"/>
      <c r="CC429" s="98"/>
      <c r="CD429" s="98"/>
      <c r="CE429" s="98"/>
      <c r="CF429" s="98"/>
      <c r="CG429" s="98"/>
      <c r="CH429" s="98"/>
      <c r="CI429" s="98"/>
      <c r="CJ429" s="98"/>
      <c r="CK429" s="98"/>
      <c r="CL429" s="98"/>
      <c r="CM429" s="98"/>
      <c r="CN429" s="98"/>
      <c r="CO429" s="98"/>
      <c r="CP429" s="98"/>
      <c r="CQ429" s="98"/>
      <c r="CR429" s="98"/>
      <c r="CS429" s="98"/>
    </row>
    <row r="430" spans="1:97" s="4" customFormat="1" ht="18.75" customHeight="1" x14ac:dyDescent="0.2">
      <c r="A430" s="3">
        <f t="shared" si="144"/>
        <v>418</v>
      </c>
      <c r="B430" s="263"/>
      <c r="C430" s="263"/>
      <c r="D430" s="263"/>
      <c r="E430" s="259"/>
      <c r="F430" s="259"/>
      <c r="G430" s="43"/>
      <c r="H430" s="264"/>
      <c r="I430" s="261"/>
      <c r="J430" s="106"/>
      <c r="K430" s="247"/>
      <c r="L430" s="247"/>
      <c r="M430" s="247"/>
      <c r="N430" s="248" t="str">
        <f>IF(AND(K430&lt;&gt;"",L430&lt;&gt;"",J430&lt;&gt;""),ROUND(MIN(IF(OR(J430="OZZ",J430="ZZ"),5000,17300),TRUNC(0.75*(SUMIF($D$12:$D430,$D430,K$12:K430)+SUMIF($D$12:$D430,$D430,L$12:L430)),2)) - SUMIF($D$12:$D429,$D430,N$12:N429),2),"")</f>
        <v/>
      </c>
      <c r="O430" s="249" t="str">
        <f>IF(AND(K430&lt;&gt;"",L430&lt;&gt;"",M430&lt;&gt;"",J430&lt;&gt;"",AH430&lt;&gt;""),IF(OR(J430="OZZ",J430="ZZ"),ROUND(0-SUMIF($D$12:$D429,$D430,O$12:O429),2),IF(M430=0,0,ROUND(MIN(MIN(17300,TRUNC(0.75*(SUMIF($D$12:$D$2012,$D430,K$12:K$2012)+SUMIF($D$12:$D$2012,$D430,L$12:L$2012)),2)+SUMIF($D$12:$D430,$D430,AH$12:AH430))-SUMIF($D$12:$D429,$D430,O$12:O429)-SUMIF($D$12:$D$2012,$D430,N$12:N$2012),AH430),2))),"")</f>
        <v/>
      </c>
      <c r="P430" s="250" t="str">
        <f>IF(J430&lt;&gt;"",1000 - SUMIF($D$12:$D429,$D430,P$12:P429),"")</f>
        <v/>
      </c>
      <c r="Q430" s="106"/>
      <c r="R430" s="247"/>
      <c r="S430" s="247"/>
      <c r="T430" s="247"/>
      <c r="U430" s="248" t="str">
        <f>IF(AND(R430&lt;&gt;"",S430&lt;&gt;"",Q430&lt;&gt;""),ROUND(MIN(IF(OR(Q430="OZZ",Q430="ZZ"),5000,17300),TRUNC(0.75*(SUMIF($D$12:$D430,$D430,R$12:R430)+SUMIF($D$12:$D430,$D430,S$12:S430)),2)) - SUMIF($D$12:$D429,$D430,U$12:U429),2),"")</f>
        <v/>
      </c>
      <c r="V430" s="248" t="str">
        <f>IF(AND(R430&lt;&gt;"",S430&lt;&gt;"",T430&lt;&gt;"",Q430&lt;&gt;"",AL430&lt;&gt;""),IF(OR(Q430="OZZ",Q430="ZZ"),ROUND(0-SUMIF($D$12:$D429,$D430,V$12:V429),2),IF(T430=0,0,ROUND(MIN(MIN(17300,TRUNC(0.75*(SUMIF($D$12:$D$2012,$D430,R$12:R$2012)+SUMIF($D$12:$D$2012,$D430,S$12:S$2012)),2)+SUMIF($D$12:$D430,$D430,AL$12:AL430))-SUMIF($D$12:$D429,$D430,V$12:V429)-SUMIF($D$12:$D$2012,$D430,U$12:U$2012),AL430),2))),"")</f>
        <v/>
      </c>
      <c r="W430" s="250" t="str">
        <f>IF(Q430&lt;&gt;"",1000 - SUMIF($D$12:$D429,$D430,W$12:W429),"")</f>
        <v/>
      </c>
      <c r="X430" s="106"/>
      <c r="Y430" s="247"/>
      <c r="Z430" s="247"/>
      <c r="AA430" s="247"/>
      <c r="AB430" s="248" t="str">
        <f>IF(AND(Y430&lt;&gt;"",Z430&lt;&gt;"",X430&lt;&gt;""),ROUND(MIN(IF(OR(X430="OZZ",X430="ZZ"),5000,17300),TRUNC(0.75*(SUMIF($D$12:$D430,$D430,Y$12:Y430)+SUMIF($D$12:$D430,$D430,Z$12:Z430)),2)) - SUMIF($D$12:$D429,$D430,AB$12:AB429),2),"")</f>
        <v/>
      </c>
      <c r="AC430" s="251" t="str">
        <f>IF(AND(Y430&lt;&gt;"",Z430&lt;&gt;"",AA430&lt;&gt;"",X430&lt;&gt;"",AP430&lt;&gt;""),IF(OR(X430="OZZ",X430="ZZ"),ROUND(0-SUMIF($D$12:$D429,$D430,AC$12:AC429),2),IF(AA430=0,0,ROUND(MIN(MIN(17300,TRUNC(0.75*(SUMIF($D$12:$D$2012,$D430,Y$12:Y$2012)+SUMIF($D$12:$D$2012,$D430,Z$12:Z$2012)),2)+SUMIF($D$12:$D430,$D430,AP$12:AP430))-SUMIF($D$12:$D429,$D430,AC$12:AC429)-SUMIF($D$12:$D$2012,$D430,AB$12:AB$2012),AP430),2))),"")</f>
        <v/>
      </c>
      <c r="AD430" s="250" t="str">
        <f>IF(X430&lt;&gt;"",1000 - SUMIF($D$12:$D429,$D430,AD$12:AD429),"")</f>
        <v/>
      </c>
      <c r="AE430" s="252"/>
      <c r="AF430" s="253"/>
      <c r="AG430" s="254"/>
      <c r="AH430" s="255" t="str">
        <f t="shared" si="145"/>
        <v/>
      </c>
      <c r="AI430" s="256"/>
      <c r="AJ430" s="253"/>
      <c r="AK430" s="254"/>
      <c r="AL430" s="255" t="str">
        <f t="shared" si="146"/>
        <v/>
      </c>
      <c r="AM430" s="256"/>
      <c r="AN430" s="253"/>
      <c r="AO430" s="254"/>
      <c r="AP430" s="255" t="str">
        <f t="shared" si="126"/>
        <v/>
      </c>
      <c r="AQ430" s="116"/>
      <c r="AR430" s="116"/>
      <c r="AS430" s="117"/>
      <c r="AT430" s="118"/>
      <c r="AU430" s="119" t="str">
        <f>IF(D430&lt;&gt; "", IF(COUNTIF($D$12:$D430,$D430)&gt;1,0,IF(SUM(N430,U430,AB430)&gt;0,IF(AND(X430="",OR(Q430&lt;&gt;"",J430&lt;&gt;"")),IF(Q430&lt;&gt;"",Q430,IF(J430&lt;&gt;"",J430,0)),IF(AND(Q430&lt;&gt;"",J430&lt;&gt;"",Q430=J430),Q430,X430)),0)),"")</f>
        <v/>
      </c>
      <c r="AV430" s="119" t="str">
        <f>IF(D430&lt;&gt;"",IF(COUNTIF($D$12:$D430,$D430)&gt;1,0,IF(SUM(O430,V430,AC430)&gt;0,IF(AND(X430="",OR(Q430&lt;&gt;"",J430&lt;&gt;"")),IF(Q430&lt;&gt;"",Q430,IF(J430&lt;&gt;"",J430,0)),IF(AND(Q430&lt;&gt;"",J430&lt;&gt;"",Q430=J430),Q430,X430)),0)),"")</f>
        <v/>
      </c>
      <c r="AW430" s="119" t="str">
        <f>IF(D430&lt;&gt;"",IF(COUNTIF($D$12:$D430,$D430)&gt;1,0,IF(SUM(P430,W430,AD430)&gt;0,IF(AND(X430="",OR(Q430&lt;&gt;"",J430&lt;&gt;"")),IF(Q430&lt;&gt;"",Q430,IF(J430&lt;&gt;"",J430,0)),IF(AND(Q430&lt;&gt;"",J430&lt;&gt;"",Q430=J430),Q430,X430)),0)),"")</f>
        <v/>
      </c>
      <c r="AX430" s="118" t="str">
        <f t="shared" si="127"/>
        <v/>
      </c>
      <c r="AY430" s="118" t="str">
        <f t="shared" si="128"/>
        <v/>
      </c>
      <c r="AZ430" s="118" t="str">
        <f t="shared" si="129"/>
        <v/>
      </c>
      <c r="BA430" s="118" t="str">
        <f t="shared" si="130"/>
        <v/>
      </c>
      <c r="BB430" s="118" t="str">
        <f t="shared" si="131"/>
        <v/>
      </c>
      <c r="BC430" s="118" t="str">
        <f t="shared" si="132"/>
        <v/>
      </c>
      <c r="BD430" s="118" t="str">
        <f t="shared" si="133"/>
        <v/>
      </c>
      <c r="BE430" s="118" t="str">
        <f t="shared" si="134"/>
        <v/>
      </c>
      <c r="BF430" s="118" t="str">
        <f t="shared" si="135"/>
        <v/>
      </c>
      <c r="BG430" s="120"/>
      <c r="BH430" s="120" t="str">
        <f t="shared" si="136"/>
        <v/>
      </c>
      <c r="BI430" s="120" t="str">
        <f t="shared" si="137"/>
        <v/>
      </c>
      <c r="BJ430" s="121"/>
      <c r="BK430" s="120" t="str">
        <f t="shared" si="138"/>
        <v/>
      </c>
      <c r="BL430" s="120" t="str">
        <f t="shared" si="139"/>
        <v/>
      </c>
      <c r="BM430" s="120" t="str">
        <f t="shared" si="140"/>
        <v/>
      </c>
      <c r="BN430" s="120" t="str">
        <f t="shared" si="141"/>
        <v/>
      </c>
      <c r="BO430" s="120" t="str">
        <f t="shared" si="142"/>
        <v/>
      </c>
      <c r="BP430" s="120" t="str">
        <f t="shared" si="143"/>
        <v/>
      </c>
      <c r="BQ430" s="98"/>
      <c r="BR430" s="98"/>
      <c r="BS430" s="98"/>
      <c r="BT430" s="98"/>
      <c r="BU430" s="98"/>
      <c r="BV430" s="98"/>
      <c r="BW430" s="98"/>
      <c r="BX430" s="98"/>
      <c r="BY430" s="98"/>
      <c r="BZ430" s="98"/>
      <c r="CA430" s="98"/>
      <c r="CB430" s="98"/>
      <c r="CC430" s="98"/>
      <c r="CD430" s="98"/>
      <c r="CE430" s="98"/>
      <c r="CF430" s="98"/>
      <c r="CG430" s="98"/>
      <c r="CH430" s="98"/>
      <c r="CI430" s="98"/>
      <c r="CJ430" s="98"/>
      <c r="CK430" s="98"/>
      <c r="CL430" s="98"/>
      <c r="CM430" s="98"/>
      <c r="CN430" s="98"/>
      <c r="CO430" s="98"/>
      <c r="CP430" s="98"/>
      <c r="CQ430" s="98"/>
      <c r="CR430" s="98"/>
      <c r="CS430" s="98"/>
    </row>
    <row r="431" spans="1:97" s="4" customFormat="1" ht="18.75" customHeight="1" x14ac:dyDescent="0.2">
      <c r="A431" s="3">
        <f t="shared" si="144"/>
        <v>419</v>
      </c>
      <c r="B431" s="263"/>
      <c r="C431" s="263"/>
      <c r="D431" s="263"/>
      <c r="E431" s="259"/>
      <c r="F431" s="259"/>
      <c r="G431" s="43"/>
      <c r="H431" s="264"/>
      <c r="I431" s="261"/>
      <c r="J431" s="106"/>
      <c r="K431" s="247"/>
      <c r="L431" s="247"/>
      <c r="M431" s="247"/>
      <c r="N431" s="248" t="str">
        <f>IF(AND(K431&lt;&gt;"",L431&lt;&gt;"",J431&lt;&gt;""),ROUND(MIN(IF(OR(J431="OZZ",J431="ZZ"),5000,17300),TRUNC(0.75*(SUMIF($D$12:$D431,$D431,K$12:K431)+SUMIF($D$12:$D431,$D431,L$12:L431)),2)) - SUMIF($D$12:$D430,$D431,N$12:N430),2),"")</f>
        <v/>
      </c>
      <c r="O431" s="249" t="str">
        <f>IF(AND(K431&lt;&gt;"",L431&lt;&gt;"",M431&lt;&gt;"",J431&lt;&gt;"",AH431&lt;&gt;""),IF(OR(J431="OZZ",J431="ZZ"),ROUND(0-SUMIF($D$12:$D430,$D431,O$12:O430),2),IF(M431=0,0,ROUND(MIN(MIN(17300,TRUNC(0.75*(SUMIF($D$12:$D$2012,$D431,K$12:K$2012)+SUMIF($D$12:$D$2012,$D431,L$12:L$2012)),2)+SUMIF($D$12:$D431,$D431,AH$12:AH431))-SUMIF($D$12:$D430,$D431,O$12:O430)-SUMIF($D$12:$D$2012,$D431,N$12:N$2012),AH431),2))),"")</f>
        <v/>
      </c>
      <c r="P431" s="250" t="str">
        <f>IF(J431&lt;&gt;"",1000 - SUMIF($D$12:$D430,$D431,P$12:P430),"")</f>
        <v/>
      </c>
      <c r="Q431" s="106"/>
      <c r="R431" s="247"/>
      <c r="S431" s="247"/>
      <c r="T431" s="247"/>
      <c r="U431" s="248" t="str">
        <f>IF(AND(R431&lt;&gt;"",S431&lt;&gt;"",Q431&lt;&gt;""),ROUND(MIN(IF(OR(Q431="OZZ",Q431="ZZ"),5000,17300),TRUNC(0.75*(SUMIF($D$12:$D431,$D431,R$12:R431)+SUMIF($D$12:$D431,$D431,S$12:S431)),2)) - SUMIF($D$12:$D430,$D431,U$12:U430),2),"")</f>
        <v/>
      </c>
      <c r="V431" s="248" t="str">
        <f>IF(AND(R431&lt;&gt;"",S431&lt;&gt;"",T431&lt;&gt;"",Q431&lt;&gt;"",AL431&lt;&gt;""),IF(OR(Q431="OZZ",Q431="ZZ"),ROUND(0-SUMIF($D$12:$D430,$D431,V$12:V430),2),IF(T431=0,0,ROUND(MIN(MIN(17300,TRUNC(0.75*(SUMIF($D$12:$D$2012,$D431,R$12:R$2012)+SUMIF($D$12:$D$2012,$D431,S$12:S$2012)),2)+SUMIF($D$12:$D431,$D431,AL$12:AL431))-SUMIF($D$12:$D430,$D431,V$12:V430)-SUMIF($D$12:$D$2012,$D431,U$12:U$2012),AL431),2))),"")</f>
        <v/>
      </c>
      <c r="W431" s="250" t="str">
        <f>IF(Q431&lt;&gt;"",1000 - SUMIF($D$12:$D430,$D431,W$12:W430),"")</f>
        <v/>
      </c>
      <c r="X431" s="106"/>
      <c r="Y431" s="247"/>
      <c r="Z431" s="247"/>
      <c r="AA431" s="247"/>
      <c r="AB431" s="248" t="str">
        <f>IF(AND(Y431&lt;&gt;"",Z431&lt;&gt;"",X431&lt;&gt;""),ROUND(MIN(IF(OR(X431="OZZ",X431="ZZ"),5000,17300),TRUNC(0.75*(SUMIF($D$12:$D431,$D431,Y$12:Y431)+SUMIF($D$12:$D431,$D431,Z$12:Z431)),2)) - SUMIF($D$12:$D430,$D431,AB$12:AB430),2),"")</f>
        <v/>
      </c>
      <c r="AC431" s="251" t="str">
        <f>IF(AND(Y431&lt;&gt;"",Z431&lt;&gt;"",AA431&lt;&gt;"",X431&lt;&gt;"",AP431&lt;&gt;""),IF(OR(X431="OZZ",X431="ZZ"),ROUND(0-SUMIF($D$12:$D430,$D431,AC$12:AC430),2),IF(AA431=0,0,ROUND(MIN(MIN(17300,TRUNC(0.75*(SUMIF($D$12:$D$2012,$D431,Y$12:Y$2012)+SUMIF($D$12:$D$2012,$D431,Z$12:Z$2012)),2)+SUMIF($D$12:$D431,$D431,AP$12:AP431))-SUMIF($D$12:$D430,$D431,AC$12:AC430)-SUMIF($D$12:$D$2012,$D431,AB$12:AB$2012),AP431),2))),"")</f>
        <v/>
      </c>
      <c r="AD431" s="250" t="str">
        <f>IF(X431&lt;&gt;"",1000 - SUMIF($D$12:$D430,$D431,AD$12:AD430),"")</f>
        <v/>
      </c>
      <c r="AE431" s="252"/>
      <c r="AF431" s="253"/>
      <c r="AG431" s="254"/>
      <c r="AH431" s="255" t="str">
        <f t="shared" si="145"/>
        <v/>
      </c>
      <c r="AI431" s="256"/>
      <c r="AJ431" s="253"/>
      <c r="AK431" s="254"/>
      <c r="AL431" s="255" t="str">
        <f t="shared" si="146"/>
        <v/>
      </c>
      <c r="AM431" s="256"/>
      <c r="AN431" s="253"/>
      <c r="AO431" s="254"/>
      <c r="AP431" s="255" t="str">
        <f t="shared" si="126"/>
        <v/>
      </c>
      <c r="AQ431" s="116"/>
      <c r="AR431" s="116"/>
      <c r="AS431" s="117"/>
      <c r="AT431" s="118"/>
      <c r="AU431" s="119" t="str">
        <f>IF(D431&lt;&gt; "", IF(COUNTIF($D$12:$D431,$D431)&gt;1,0,IF(SUM(N431,U431,AB431)&gt;0,IF(AND(X431="",OR(Q431&lt;&gt;"",J431&lt;&gt;"")),IF(Q431&lt;&gt;"",Q431,IF(J431&lt;&gt;"",J431,0)),IF(AND(Q431&lt;&gt;"",J431&lt;&gt;"",Q431=J431),Q431,X431)),0)),"")</f>
        <v/>
      </c>
      <c r="AV431" s="119" t="str">
        <f>IF(D431&lt;&gt;"",IF(COUNTIF($D$12:$D431,$D431)&gt;1,0,IF(SUM(O431,V431,AC431)&gt;0,IF(AND(X431="",OR(Q431&lt;&gt;"",J431&lt;&gt;"")),IF(Q431&lt;&gt;"",Q431,IF(J431&lt;&gt;"",J431,0)),IF(AND(Q431&lt;&gt;"",J431&lt;&gt;"",Q431=J431),Q431,X431)),0)),"")</f>
        <v/>
      </c>
      <c r="AW431" s="119" t="str">
        <f>IF(D431&lt;&gt;"",IF(COUNTIF($D$12:$D431,$D431)&gt;1,0,IF(SUM(P431,W431,AD431)&gt;0,IF(AND(X431="",OR(Q431&lt;&gt;"",J431&lt;&gt;"")),IF(Q431&lt;&gt;"",Q431,IF(J431&lt;&gt;"",J431,0)),IF(AND(Q431&lt;&gt;"",J431&lt;&gt;"",Q431=J431),Q431,X431)),0)),"")</f>
        <v/>
      </c>
      <c r="AX431" s="118" t="str">
        <f t="shared" si="127"/>
        <v/>
      </c>
      <c r="AY431" s="118" t="str">
        <f t="shared" si="128"/>
        <v/>
      </c>
      <c r="AZ431" s="118" t="str">
        <f t="shared" si="129"/>
        <v/>
      </c>
      <c r="BA431" s="118" t="str">
        <f t="shared" si="130"/>
        <v/>
      </c>
      <c r="BB431" s="118" t="str">
        <f t="shared" si="131"/>
        <v/>
      </c>
      <c r="BC431" s="118" t="str">
        <f t="shared" si="132"/>
        <v/>
      </c>
      <c r="BD431" s="118" t="str">
        <f t="shared" si="133"/>
        <v/>
      </c>
      <c r="BE431" s="118" t="str">
        <f t="shared" si="134"/>
        <v/>
      </c>
      <c r="BF431" s="118" t="str">
        <f t="shared" si="135"/>
        <v/>
      </c>
      <c r="BG431" s="120"/>
      <c r="BH431" s="120" t="str">
        <f t="shared" si="136"/>
        <v/>
      </c>
      <c r="BI431" s="120" t="str">
        <f t="shared" si="137"/>
        <v/>
      </c>
      <c r="BJ431" s="121"/>
      <c r="BK431" s="120" t="str">
        <f t="shared" si="138"/>
        <v/>
      </c>
      <c r="BL431" s="120" t="str">
        <f t="shared" si="139"/>
        <v/>
      </c>
      <c r="BM431" s="120" t="str">
        <f t="shared" si="140"/>
        <v/>
      </c>
      <c r="BN431" s="120" t="str">
        <f t="shared" si="141"/>
        <v/>
      </c>
      <c r="BO431" s="120" t="str">
        <f t="shared" si="142"/>
        <v/>
      </c>
      <c r="BP431" s="120" t="str">
        <f t="shared" si="143"/>
        <v/>
      </c>
      <c r="BQ431" s="98"/>
      <c r="BR431" s="98"/>
      <c r="BS431" s="98"/>
      <c r="BT431" s="98"/>
      <c r="BU431" s="98"/>
      <c r="BV431" s="98"/>
      <c r="BW431" s="98"/>
      <c r="BX431" s="98"/>
      <c r="BY431" s="98"/>
      <c r="BZ431" s="98"/>
      <c r="CA431" s="98"/>
      <c r="CB431" s="98"/>
      <c r="CC431" s="98"/>
      <c r="CD431" s="98"/>
      <c r="CE431" s="98"/>
      <c r="CF431" s="98"/>
      <c r="CG431" s="98"/>
      <c r="CH431" s="98"/>
      <c r="CI431" s="98"/>
      <c r="CJ431" s="98"/>
      <c r="CK431" s="98"/>
      <c r="CL431" s="98"/>
      <c r="CM431" s="98"/>
      <c r="CN431" s="98"/>
      <c r="CO431" s="98"/>
      <c r="CP431" s="98"/>
      <c r="CQ431" s="98"/>
      <c r="CR431" s="98"/>
      <c r="CS431" s="98"/>
    </row>
    <row r="432" spans="1:97" s="4" customFormat="1" ht="18.75" customHeight="1" x14ac:dyDescent="0.2">
      <c r="A432" s="3">
        <f t="shared" si="144"/>
        <v>420</v>
      </c>
      <c r="B432" s="263"/>
      <c r="C432" s="263"/>
      <c r="D432" s="263"/>
      <c r="E432" s="259"/>
      <c r="F432" s="259"/>
      <c r="G432" s="43"/>
      <c r="H432" s="264"/>
      <c r="I432" s="261"/>
      <c r="J432" s="106"/>
      <c r="K432" s="247"/>
      <c r="L432" s="247"/>
      <c r="M432" s="247"/>
      <c r="N432" s="248" t="str">
        <f>IF(AND(K432&lt;&gt;"",L432&lt;&gt;"",J432&lt;&gt;""),ROUND(MIN(IF(OR(J432="OZZ",J432="ZZ"),5000,17300),TRUNC(0.75*(SUMIF($D$12:$D432,$D432,K$12:K432)+SUMIF($D$12:$D432,$D432,L$12:L432)),2)) - SUMIF($D$12:$D431,$D432,N$12:N431),2),"")</f>
        <v/>
      </c>
      <c r="O432" s="249" t="str">
        <f>IF(AND(K432&lt;&gt;"",L432&lt;&gt;"",M432&lt;&gt;"",J432&lt;&gt;"",AH432&lt;&gt;""),IF(OR(J432="OZZ",J432="ZZ"),ROUND(0-SUMIF($D$12:$D431,$D432,O$12:O431),2),IF(M432=0,0,ROUND(MIN(MIN(17300,TRUNC(0.75*(SUMIF($D$12:$D$2012,$D432,K$12:K$2012)+SUMIF($D$12:$D$2012,$D432,L$12:L$2012)),2)+SUMIF($D$12:$D432,$D432,AH$12:AH432))-SUMIF($D$12:$D431,$D432,O$12:O431)-SUMIF($D$12:$D$2012,$D432,N$12:N$2012),AH432),2))),"")</f>
        <v/>
      </c>
      <c r="P432" s="250" t="str">
        <f>IF(J432&lt;&gt;"",1000 - SUMIF($D$12:$D431,$D432,P$12:P431),"")</f>
        <v/>
      </c>
      <c r="Q432" s="106"/>
      <c r="R432" s="247"/>
      <c r="S432" s="247"/>
      <c r="T432" s="247"/>
      <c r="U432" s="248" t="str">
        <f>IF(AND(R432&lt;&gt;"",S432&lt;&gt;"",Q432&lt;&gt;""),ROUND(MIN(IF(OR(Q432="OZZ",Q432="ZZ"),5000,17300),TRUNC(0.75*(SUMIF($D$12:$D432,$D432,R$12:R432)+SUMIF($D$12:$D432,$D432,S$12:S432)),2)) - SUMIF($D$12:$D431,$D432,U$12:U431),2),"")</f>
        <v/>
      </c>
      <c r="V432" s="248" t="str">
        <f>IF(AND(R432&lt;&gt;"",S432&lt;&gt;"",T432&lt;&gt;"",Q432&lt;&gt;"",AL432&lt;&gt;""),IF(OR(Q432="OZZ",Q432="ZZ"),ROUND(0-SUMIF($D$12:$D431,$D432,V$12:V431),2),IF(T432=0,0,ROUND(MIN(MIN(17300,TRUNC(0.75*(SUMIF($D$12:$D$2012,$D432,R$12:R$2012)+SUMIF($D$12:$D$2012,$D432,S$12:S$2012)),2)+SUMIF($D$12:$D432,$D432,AL$12:AL432))-SUMIF($D$12:$D431,$D432,V$12:V431)-SUMIF($D$12:$D$2012,$D432,U$12:U$2012),AL432),2))),"")</f>
        <v/>
      </c>
      <c r="W432" s="250" t="str">
        <f>IF(Q432&lt;&gt;"",1000 - SUMIF($D$12:$D431,$D432,W$12:W431),"")</f>
        <v/>
      </c>
      <c r="X432" s="106"/>
      <c r="Y432" s="247"/>
      <c r="Z432" s="247"/>
      <c r="AA432" s="247"/>
      <c r="AB432" s="248" t="str">
        <f>IF(AND(Y432&lt;&gt;"",Z432&lt;&gt;"",X432&lt;&gt;""),ROUND(MIN(IF(OR(X432="OZZ",X432="ZZ"),5000,17300),TRUNC(0.75*(SUMIF($D$12:$D432,$D432,Y$12:Y432)+SUMIF($D$12:$D432,$D432,Z$12:Z432)),2)) - SUMIF($D$12:$D431,$D432,AB$12:AB431),2),"")</f>
        <v/>
      </c>
      <c r="AC432" s="251" t="str">
        <f>IF(AND(Y432&lt;&gt;"",Z432&lt;&gt;"",AA432&lt;&gt;"",X432&lt;&gt;"",AP432&lt;&gt;""),IF(OR(X432="OZZ",X432="ZZ"),ROUND(0-SUMIF($D$12:$D431,$D432,AC$12:AC431),2),IF(AA432=0,0,ROUND(MIN(MIN(17300,TRUNC(0.75*(SUMIF($D$12:$D$2012,$D432,Y$12:Y$2012)+SUMIF($D$12:$D$2012,$D432,Z$12:Z$2012)),2)+SUMIF($D$12:$D432,$D432,AP$12:AP432))-SUMIF($D$12:$D431,$D432,AC$12:AC431)-SUMIF($D$12:$D$2012,$D432,AB$12:AB$2012),AP432),2))),"")</f>
        <v/>
      </c>
      <c r="AD432" s="250" t="str">
        <f>IF(X432&lt;&gt;"",1000 - SUMIF($D$12:$D431,$D432,AD$12:AD431),"")</f>
        <v/>
      </c>
      <c r="AE432" s="252"/>
      <c r="AF432" s="253"/>
      <c r="AG432" s="254"/>
      <c r="AH432" s="255" t="str">
        <f t="shared" si="145"/>
        <v/>
      </c>
      <c r="AI432" s="256"/>
      <c r="AJ432" s="253"/>
      <c r="AK432" s="254"/>
      <c r="AL432" s="255" t="str">
        <f t="shared" si="146"/>
        <v/>
      </c>
      <c r="AM432" s="256"/>
      <c r="AN432" s="253"/>
      <c r="AO432" s="254"/>
      <c r="AP432" s="255" t="str">
        <f t="shared" si="126"/>
        <v/>
      </c>
      <c r="AQ432" s="116"/>
      <c r="AR432" s="116"/>
      <c r="AS432" s="117"/>
      <c r="AT432" s="118"/>
      <c r="AU432" s="119" t="str">
        <f>IF(D432&lt;&gt; "", IF(COUNTIF($D$12:$D432,$D432)&gt;1,0,IF(SUM(N432,U432,AB432)&gt;0,IF(AND(X432="",OR(Q432&lt;&gt;"",J432&lt;&gt;"")),IF(Q432&lt;&gt;"",Q432,IF(J432&lt;&gt;"",J432,0)),IF(AND(Q432&lt;&gt;"",J432&lt;&gt;"",Q432=J432),Q432,X432)),0)),"")</f>
        <v/>
      </c>
      <c r="AV432" s="119" t="str">
        <f>IF(D432&lt;&gt;"",IF(COUNTIF($D$12:$D432,$D432)&gt;1,0,IF(SUM(O432,V432,AC432)&gt;0,IF(AND(X432="",OR(Q432&lt;&gt;"",J432&lt;&gt;"")),IF(Q432&lt;&gt;"",Q432,IF(J432&lt;&gt;"",J432,0)),IF(AND(Q432&lt;&gt;"",J432&lt;&gt;"",Q432=J432),Q432,X432)),0)),"")</f>
        <v/>
      </c>
      <c r="AW432" s="119" t="str">
        <f>IF(D432&lt;&gt;"",IF(COUNTIF($D$12:$D432,$D432)&gt;1,0,IF(SUM(P432,W432,AD432)&gt;0,IF(AND(X432="",OR(Q432&lt;&gt;"",J432&lt;&gt;"")),IF(Q432&lt;&gt;"",Q432,IF(J432&lt;&gt;"",J432,0)),IF(AND(Q432&lt;&gt;"",J432&lt;&gt;"",Q432=J432),Q432,X432)),0)),"")</f>
        <v/>
      </c>
      <c r="AX432" s="118" t="str">
        <f t="shared" si="127"/>
        <v/>
      </c>
      <c r="AY432" s="118" t="str">
        <f t="shared" si="128"/>
        <v/>
      </c>
      <c r="AZ432" s="118" t="str">
        <f t="shared" si="129"/>
        <v/>
      </c>
      <c r="BA432" s="118" t="str">
        <f t="shared" si="130"/>
        <v/>
      </c>
      <c r="BB432" s="118" t="str">
        <f t="shared" si="131"/>
        <v/>
      </c>
      <c r="BC432" s="118" t="str">
        <f t="shared" si="132"/>
        <v/>
      </c>
      <c r="BD432" s="118" t="str">
        <f t="shared" si="133"/>
        <v/>
      </c>
      <c r="BE432" s="118" t="str">
        <f t="shared" si="134"/>
        <v/>
      </c>
      <c r="BF432" s="118" t="str">
        <f t="shared" si="135"/>
        <v/>
      </c>
      <c r="BG432" s="120"/>
      <c r="BH432" s="120" t="str">
        <f t="shared" si="136"/>
        <v/>
      </c>
      <c r="BI432" s="120" t="str">
        <f t="shared" si="137"/>
        <v/>
      </c>
      <c r="BJ432" s="121"/>
      <c r="BK432" s="120" t="str">
        <f t="shared" si="138"/>
        <v/>
      </c>
      <c r="BL432" s="120" t="str">
        <f t="shared" si="139"/>
        <v/>
      </c>
      <c r="BM432" s="120" t="str">
        <f t="shared" si="140"/>
        <v/>
      </c>
      <c r="BN432" s="120" t="str">
        <f t="shared" si="141"/>
        <v/>
      </c>
      <c r="BO432" s="120" t="str">
        <f t="shared" si="142"/>
        <v/>
      </c>
      <c r="BP432" s="120" t="str">
        <f t="shared" si="143"/>
        <v/>
      </c>
      <c r="BQ432" s="98"/>
      <c r="BR432" s="98"/>
      <c r="BS432" s="98"/>
      <c r="BT432" s="98"/>
      <c r="BU432" s="98"/>
      <c r="BV432" s="98"/>
      <c r="BW432" s="98"/>
      <c r="BX432" s="98"/>
      <c r="BY432" s="98"/>
      <c r="BZ432" s="98"/>
      <c r="CA432" s="98"/>
      <c r="CB432" s="98"/>
      <c r="CC432" s="98"/>
      <c r="CD432" s="98"/>
      <c r="CE432" s="98"/>
      <c r="CF432" s="98"/>
      <c r="CG432" s="98"/>
      <c r="CH432" s="98"/>
      <c r="CI432" s="98"/>
      <c r="CJ432" s="98"/>
      <c r="CK432" s="98"/>
      <c r="CL432" s="98"/>
      <c r="CM432" s="98"/>
      <c r="CN432" s="98"/>
      <c r="CO432" s="98"/>
      <c r="CP432" s="98"/>
      <c r="CQ432" s="98"/>
      <c r="CR432" s="98"/>
      <c r="CS432" s="98"/>
    </row>
    <row r="433" spans="1:97" s="4" customFormat="1" ht="18.75" customHeight="1" x14ac:dyDescent="0.2">
      <c r="A433" s="3">
        <f t="shared" si="144"/>
        <v>421</v>
      </c>
      <c r="B433" s="263"/>
      <c r="C433" s="263"/>
      <c r="D433" s="263"/>
      <c r="E433" s="259"/>
      <c r="F433" s="259"/>
      <c r="G433" s="43"/>
      <c r="H433" s="264"/>
      <c r="I433" s="261"/>
      <c r="J433" s="106"/>
      <c r="K433" s="247"/>
      <c r="L433" s="247"/>
      <c r="M433" s="247"/>
      <c r="N433" s="248" t="str">
        <f>IF(AND(K433&lt;&gt;"",L433&lt;&gt;"",J433&lt;&gt;""),ROUND(MIN(IF(OR(J433="OZZ",J433="ZZ"),5000,17300),TRUNC(0.75*(SUMIF($D$12:$D433,$D433,K$12:K433)+SUMIF($D$12:$D433,$D433,L$12:L433)),2)) - SUMIF($D$12:$D432,$D433,N$12:N432),2),"")</f>
        <v/>
      </c>
      <c r="O433" s="249" t="str">
        <f>IF(AND(K433&lt;&gt;"",L433&lt;&gt;"",M433&lt;&gt;"",J433&lt;&gt;"",AH433&lt;&gt;""),IF(OR(J433="OZZ",J433="ZZ"),ROUND(0-SUMIF($D$12:$D432,$D433,O$12:O432),2),IF(M433=0,0,ROUND(MIN(MIN(17300,TRUNC(0.75*(SUMIF($D$12:$D$2012,$D433,K$12:K$2012)+SUMIF($D$12:$D$2012,$D433,L$12:L$2012)),2)+SUMIF($D$12:$D433,$D433,AH$12:AH433))-SUMIF($D$12:$D432,$D433,O$12:O432)-SUMIF($D$12:$D$2012,$D433,N$12:N$2012),AH433),2))),"")</f>
        <v/>
      </c>
      <c r="P433" s="250" t="str">
        <f>IF(J433&lt;&gt;"",1000 - SUMIF($D$12:$D432,$D433,P$12:P432),"")</f>
        <v/>
      </c>
      <c r="Q433" s="106"/>
      <c r="R433" s="247"/>
      <c r="S433" s="247"/>
      <c r="T433" s="247"/>
      <c r="U433" s="248" t="str">
        <f>IF(AND(R433&lt;&gt;"",S433&lt;&gt;"",Q433&lt;&gt;""),ROUND(MIN(IF(OR(Q433="OZZ",Q433="ZZ"),5000,17300),TRUNC(0.75*(SUMIF($D$12:$D433,$D433,R$12:R433)+SUMIF($D$12:$D433,$D433,S$12:S433)),2)) - SUMIF($D$12:$D432,$D433,U$12:U432),2),"")</f>
        <v/>
      </c>
      <c r="V433" s="248" t="str">
        <f>IF(AND(R433&lt;&gt;"",S433&lt;&gt;"",T433&lt;&gt;"",Q433&lt;&gt;"",AL433&lt;&gt;""),IF(OR(Q433="OZZ",Q433="ZZ"),ROUND(0-SUMIF($D$12:$D432,$D433,V$12:V432),2),IF(T433=0,0,ROUND(MIN(MIN(17300,TRUNC(0.75*(SUMIF($D$12:$D$2012,$D433,R$12:R$2012)+SUMIF($D$12:$D$2012,$D433,S$12:S$2012)),2)+SUMIF($D$12:$D433,$D433,AL$12:AL433))-SUMIF($D$12:$D432,$D433,V$12:V432)-SUMIF($D$12:$D$2012,$D433,U$12:U$2012),AL433),2))),"")</f>
        <v/>
      </c>
      <c r="W433" s="250" t="str">
        <f>IF(Q433&lt;&gt;"",1000 - SUMIF($D$12:$D432,$D433,W$12:W432),"")</f>
        <v/>
      </c>
      <c r="X433" s="106"/>
      <c r="Y433" s="247"/>
      <c r="Z433" s="247"/>
      <c r="AA433" s="247"/>
      <c r="AB433" s="248" t="str">
        <f>IF(AND(Y433&lt;&gt;"",Z433&lt;&gt;"",X433&lt;&gt;""),ROUND(MIN(IF(OR(X433="OZZ",X433="ZZ"),5000,17300),TRUNC(0.75*(SUMIF($D$12:$D433,$D433,Y$12:Y433)+SUMIF($D$12:$D433,$D433,Z$12:Z433)),2)) - SUMIF($D$12:$D432,$D433,AB$12:AB432),2),"")</f>
        <v/>
      </c>
      <c r="AC433" s="251" t="str">
        <f>IF(AND(Y433&lt;&gt;"",Z433&lt;&gt;"",AA433&lt;&gt;"",X433&lt;&gt;"",AP433&lt;&gt;""),IF(OR(X433="OZZ",X433="ZZ"),ROUND(0-SUMIF($D$12:$D432,$D433,AC$12:AC432),2),IF(AA433=0,0,ROUND(MIN(MIN(17300,TRUNC(0.75*(SUMIF($D$12:$D$2012,$D433,Y$12:Y$2012)+SUMIF($D$12:$D$2012,$D433,Z$12:Z$2012)),2)+SUMIF($D$12:$D433,$D433,AP$12:AP433))-SUMIF($D$12:$D432,$D433,AC$12:AC432)-SUMIF($D$12:$D$2012,$D433,AB$12:AB$2012),AP433),2))),"")</f>
        <v/>
      </c>
      <c r="AD433" s="250" t="str">
        <f>IF(X433&lt;&gt;"",1000 - SUMIF($D$12:$D432,$D433,AD$12:AD432),"")</f>
        <v/>
      </c>
      <c r="AE433" s="252"/>
      <c r="AF433" s="253"/>
      <c r="AG433" s="254"/>
      <c r="AH433" s="255" t="str">
        <f t="shared" si="145"/>
        <v/>
      </c>
      <c r="AI433" s="256"/>
      <c r="AJ433" s="253"/>
      <c r="AK433" s="254"/>
      <c r="AL433" s="255" t="str">
        <f t="shared" si="146"/>
        <v/>
      </c>
      <c r="AM433" s="256"/>
      <c r="AN433" s="253"/>
      <c r="AO433" s="254"/>
      <c r="AP433" s="255" t="str">
        <f t="shared" si="126"/>
        <v/>
      </c>
      <c r="AQ433" s="116"/>
      <c r="AR433" s="116"/>
      <c r="AS433" s="117"/>
      <c r="AT433" s="118"/>
      <c r="AU433" s="119" t="str">
        <f>IF(D433&lt;&gt; "", IF(COUNTIF($D$12:$D433,$D433)&gt;1,0,IF(SUM(N433,U433,AB433)&gt;0,IF(AND(X433="",OR(Q433&lt;&gt;"",J433&lt;&gt;"")),IF(Q433&lt;&gt;"",Q433,IF(J433&lt;&gt;"",J433,0)),IF(AND(Q433&lt;&gt;"",J433&lt;&gt;"",Q433=J433),Q433,X433)),0)),"")</f>
        <v/>
      </c>
      <c r="AV433" s="119" t="str">
        <f>IF(D433&lt;&gt;"",IF(COUNTIF($D$12:$D433,$D433)&gt;1,0,IF(SUM(O433,V433,AC433)&gt;0,IF(AND(X433="",OR(Q433&lt;&gt;"",J433&lt;&gt;"")),IF(Q433&lt;&gt;"",Q433,IF(J433&lt;&gt;"",J433,0)),IF(AND(Q433&lt;&gt;"",J433&lt;&gt;"",Q433=J433),Q433,X433)),0)),"")</f>
        <v/>
      </c>
      <c r="AW433" s="119" t="str">
        <f>IF(D433&lt;&gt;"",IF(COUNTIF($D$12:$D433,$D433)&gt;1,0,IF(SUM(P433,W433,AD433)&gt;0,IF(AND(X433="",OR(Q433&lt;&gt;"",J433&lt;&gt;"")),IF(Q433&lt;&gt;"",Q433,IF(J433&lt;&gt;"",J433,0)),IF(AND(Q433&lt;&gt;"",J433&lt;&gt;"",Q433=J433),Q433,X433)),0)),"")</f>
        <v/>
      </c>
      <c r="AX433" s="118" t="str">
        <f t="shared" si="127"/>
        <v/>
      </c>
      <c r="AY433" s="118" t="str">
        <f t="shared" si="128"/>
        <v/>
      </c>
      <c r="AZ433" s="118" t="str">
        <f t="shared" si="129"/>
        <v/>
      </c>
      <c r="BA433" s="118" t="str">
        <f t="shared" si="130"/>
        <v/>
      </c>
      <c r="BB433" s="118" t="str">
        <f t="shared" si="131"/>
        <v/>
      </c>
      <c r="BC433" s="118" t="str">
        <f t="shared" si="132"/>
        <v/>
      </c>
      <c r="BD433" s="118" t="str">
        <f t="shared" si="133"/>
        <v/>
      </c>
      <c r="BE433" s="118" t="str">
        <f t="shared" si="134"/>
        <v/>
      </c>
      <c r="BF433" s="118" t="str">
        <f t="shared" si="135"/>
        <v/>
      </c>
      <c r="BG433" s="120"/>
      <c r="BH433" s="120" t="str">
        <f t="shared" si="136"/>
        <v/>
      </c>
      <c r="BI433" s="120" t="str">
        <f t="shared" si="137"/>
        <v/>
      </c>
      <c r="BJ433" s="121"/>
      <c r="BK433" s="120" t="str">
        <f t="shared" si="138"/>
        <v/>
      </c>
      <c r="BL433" s="120" t="str">
        <f t="shared" si="139"/>
        <v/>
      </c>
      <c r="BM433" s="120" t="str">
        <f t="shared" si="140"/>
        <v/>
      </c>
      <c r="BN433" s="120" t="str">
        <f t="shared" si="141"/>
        <v/>
      </c>
      <c r="BO433" s="120" t="str">
        <f t="shared" si="142"/>
        <v/>
      </c>
      <c r="BP433" s="120" t="str">
        <f t="shared" si="143"/>
        <v/>
      </c>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row>
    <row r="434" spans="1:97" s="4" customFormat="1" ht="18.75" customHeight="1" x14ac:dyDescent="0.2">
      <c r="A434" s="3">
        <f t="shared" si="144"/>
        <v>422</v>
      </c>
      <c r="B434" s="263"/>
      <c r="C434" s="263"/>
      <c r="D434" s="263"/>
      <c r="E434" s="259"/>
      <c r="F434" s="259"/>
      <c r="G434" s="43"/>
      <c r="H434" s="264"/>
      <c r="I434" s="261"/>
      <c r="J434" s="106"/>
      <c r="K434" s="247"/>
      <c r="L434" s="247"/>
      <c r="M434" s="247"/>
      <c r="N434" s="248" t="str">
        <f>IF(AND(K434&lt;&gt;"",L434&lt;&gt;"",J434&lt;&gt;""),ROUND(MIN(IF(OR(J434="OZZ",J434="ZZ"),5000,17300),TRUNC(0.75*(SUMIF($D$12:$D434,$D434,K$12:K434)+SUMIF($D$12:$D434,$D434,L$12:L434)),2)) - SUMIF($D$12:$D433,$D434,N$12:N433),2),"")</f>
        <v/>
      </c>
      <c r="O434" s="249" t="str">
        <f>IF(AND(K434&lt;&gt;"",L434&lt;&gt;"",M434&lt;&gt;"",J434&lt;&gt;"",AH434&lt;&gt;""),IF(OR(J434="OZZ",J434="ZZ"),ROUND(0-SUMIF($D$12:$D433,$D434,O$12:O433),2),IF(M434=0,0,ROUND(MIN(MIN(17300,TRUNC(0.75*(SUMIF($D$12:$D$2012,$D434,K$12:K$2012)+SUMIF($D$12:$D$2012,$D434,L$12:L$2012)),2)+SUMIF($D$12:$D434,$D434,AH$12:AH434))-SUMIF($D$12:$D433,$D434,O$12:O433)-SUMIF($D$12:$D$2012,$D434,N$12:N$2012),AH434),2))),"")</f>
        <v/>
      </c>
      <c r="P434" s="250" t="str">
        <f>IF(J434&lt;&gt;"",1000 - SUMIF($D$12:$D433,$D434,P$12:P433),"")</f>
        <v/>
      </c>
      <c r="Q434" s="106"/>
      <c r="R434" s="247"/>
      <c r="S434" s="247"/>
      <c r="T434" s="247"/>
      <c r="U434" s="248" t="str">
        <f>IF(AND(R434&lt;&gt;"",S434&lt;&gt;"",Q434&lt;&gt;""),ROUND(MIN(IF(OR(Q434="OZZ",Q434="ZZ"),5000,17300),TRUNC(0.75*(SUMIF($D$12:$D434,$D434,R$12:R434)+SUMIF($D$12:$D434,$D434,S$12:S434)),2)) - SUMIF($D$12:$D433,$D434,U$12:U433),2),"")</f>
        <v/>
      </c>
      <c r="V434" s="248" t="str">
        <f>IF(AND(R434&lt;&gt;"",S434&lt;&gt;"",T434&lt;&gt;"",Q434&lt;&gt;"",AL434&lt;&gt;""),IF(OR(Q434="OZZ",Q434="ZZ"),ROUND(0-SUMIF($D$12:$D433,$D434,V$12:V433),2),IF(T434=0,0,ROUND(MIN(MIN(17300,TRUNC(0.75*(SUMIF($D$12:$D$2012,$D434,R$12:R$2012)+SUMIF($D$12:$D$2012,$D434,S$12:S$2012)),2)+SUMIF($D$12:$D434,$D434,AL$12:AL434))-SUMIF($D$12:$D433,$D434,V$12:V433)-SUMIF($D$12:$D$2012,$D434,U$12:U$2012),AL434),2))),"")</f>
        <v/>
      </c>
      <c r="W434" s="250" t="str">
        <f>IF(Q434&lt;&gt;"",1000 - SUMIF($D$12:$D433,$D434,W$12:W433),"")</f>
        <v/>
      </c>
      <c r="X434" s="106"/>
      <c r="Y434" s="247"/>
      <c r="Z434" s="247"/>
      <c r="AA434" s="247"/>
      <c r="AB434" s="248" t="str">
        <f>IF(AND(Y434&lt;&gt;"",Z434&lt;&gt;"",X434&lt;&gt;""),ROUND(MIN(IF(OR(X434="OZZ",X434="ZZ"),5000,17300),TRUNC(0.75*(SUMIF($D$12:$D434,$D434,Y$12:Y434)+SUMIF($D$12:$D434,$D434,Z$12:Z434)),2)) - SUMIF($D$12:$D433,$D434,AB$12:AB433),2),"")</f>
        <v/>
      </c>
      <c r="AC434" s="251" t="str">
        <f>IF(AND(Y434&lt;&gt;"",Z434&lt;&gt;"",AA434&lt;&gt;"",X434&lt;&gt;"",AP434&lt;&gt;""),IF(OR(X434="OZZ",X434="ZZ"),ROUND(0-SUMIF($D$12:$D433,$D434,AC$12:AC433),2),IF(AA434=0,0,ROUND(MIN(MIN(17300,TRUNC(0.75*(SUMIF($D$12:$D$2012,$D434,Y$12:Y$2012)+SUMIF($D$12:$D$2012,$D434,Z$12:Z$2012)),2)+SUMIF($D$12:$D434,$D434,AP$12:AP434))-SUMIF($D$12:$D433,$D434,AC$12:AC433)-SUMIF($D$12:$D$2012,$D434,AB$12:AB$2012),AP434),2))),"")</f>
        <v/>
      </c>
      <c r="AD434" s="250" t="str">
        <f>IF(X434&lt;&gt;"",1000 - SUMIF($D$12:$D433,$D434,AD$12:AD433),"")</f>
        <v/>
      </c>
      <c r="AE434" s="252"/>
      <c r="AF434" s="253"/>
      <c r="AG434" s="254"/>
      <c r="AH434" s="255" t="str">
        <f t="shared" si="145"/>
        <v/>
      </c>
      <c r="AI434" s="256"/>
      <c r="AJ434" s="253"/>
      <c r="AK434" s="254"/>
      <c r="AL434" s="255" t="str">
        <f t="shared" si="146"/>
        <v/>
      </c>
      <c r="AM434" s="256"/>
      <c r="AN434" s="253"/>
      <c r="AO434" s="254"/>
      <c r="AP434" s="255" t="str">
        <f t="shared" si="126"/>
        <v/>
      </c>
      <c r="AQ434" s="116"/>
      <c r="AR434" s="116"/>
      <c r="AS434" s="117"/>
      <c r="AT434" s="118"/>
      <c r="AU434" s="119" t="str">
        <f>IF(D434&lt;&gt; "", IF(COUNTIF($D$12:$D434,$D434)&gt;1,0,IF(SUM(N434,U434,AB434)&gt;0,IF(AND(X434="",OR(Q434&lt;&gt;"",J434&lt;&gt;"")),IF(Q434&lt;&gt;"",Q434,IF(J434&lt;&gt;"",J434,0)),IF(AND(Q434&lt;&gt;"",J434&lt;&gt;"",Q434=J434),Q434,X434)),0)),"")</f>
        <v/>
      </c>
      <c r="AV434" s="119" t="str">
        <f>IF(D434&lt;&gt;"",IF(COUNTIF($D$12:$D434,$D434)&gt;1,0,IF(SUM(O434,V434,AC434)&gt;0,IF(AND(X434="",OR(Q434&lt;&gt;"",J434&lt;&gt;"")),IF(Q434&lt;&gt;"",Q434,IF(J434&lt;&gt;"",J434,0)),IF(AND(Q434&lt;&gt;"",J434&lt;&gt;"",Q434=J434),Q434,X434)),0)),"")</f>
        <v/>
      </c>
      <c r="AW434" s="119" t="str">
        <f>IF(D434&lt;&gt;"",IF(COUNTIF($D$12:$D434,$D434)&gt;1,0,IF(SUM(P434,W434,AD434)&gt;0,IF(AND(X434="",OR(Q434&lt;&gt;"",J434&lt;&gt;"")),IF(Q434&lt;&gt;"",Q434,IF(J434&lt;&gt;"",J434,0)),IF(AND(Q434&lt;&gt;"",J434&lt;&gt;"",Q434=J434),Q434,X434)),0)),"")</f>
        <v/>
      </c>
      <c r="AX434" s="118" t="str">
        <f t="shared" si="127"/>
        <v/>
      </c>
      <c r="AY434" s="118" t="str">
        <f t="shared" si="128"/>
        <v/>
      </c>
      <c r="AZ434" s="118" t="str">
        <f t="shared" si="129"/>
        <v/>
      </c>
      <c r="BA434" s="118" t="str">
        <f t="shared" si="130"/>
        <v/>
      </c>
      <c r="BB434" s="118" t="str">
        <f t="shared" si="131"/>
        <v/>
      </c>
      <c r="BC434" s="118" t="str">
        <f t="shared" si="132"/>
        <v/>
      </c>
      <c r="BD434" s="118" t="str">
        <f t="shared" si="133"/>
        <v/>
      </c>
      <c r="BE434" s="118" t="str">
        <f t="shared" si="134"/>
        <v/>
      </c>
      <c r="BF434" s="118" t="str">
        <f t="shared" si="135"/>
        <v/>
      </c>
      <c r="BG434" s="120"/>
      <c r="BH434" s="120" t="str">
        <f t="shared" si="136"/>
        <v/>
      </c>
      <c r="BI434" s="120" t="str">
        <f t="shared" si="137"/>
        <v/>
      </c>
      <c r="BJ434" s="121"/>
      <c r="BK434" s="120" t="str">
        <f t="shared" si="138"/>
        <v/>
      </c>
      <c r="BL434" s="120" t="str">
        <f t="shared" si="139"/>
        <v/>
      </c>
      <c r="BM434" s="120" t="str">
        <f t="shared" si="140"/>
        <v/>
      </c>
      <c r="BN434" s="120" t="str">
        <f t="shared" si="141"/>
        <v/>
      </c>
      <c r="BO434" s="120" t="str">
        <f t="shared" si="142"/>
        <v/>
      </c>
      <c r="BP434" s="120" t="str">
        <f t="shared" si="143"/>
        <v/>
      </c>
      <c r="BQ434" s="98"/>
      <c r="BR434" s="98"/>
      <c r="BS434" s="98"/>
      <c r="BT434" s="98"/>
      <c r="BU434" s="98"/>
      <c r="BV434" s="98"/>
      <c r="BW434" s="98"/>
      <c r="BX434" s="98"/>
      <c r="BY434" s="98"/>
      <c r="BZ434" s="98"/>
      <c r="CA434" s="98"/>
      <c r="CB434" s="98"/>
      <c r="CC434" s="98"/>
      <c r="CD434" s="98"/>
      <c r="CE434" s="98"/>
      <c r="CF434" s="98"/>
      <c r="CG434" s="98"/>
      <c r="CH434" s="98"/>
      <c r="CI434" s="98"/>
      <c r="CJ434" s="98"/>
      <c r="CK434" s="98"/>
      <c r="CL434" s="98"/>
      <c r="CM434" s="98"/>
      <c r="CN434" s="98"/>
      <c r="CO434" s="98"/>
      <c r="CP434" s="98"/>
      <c r="CQ434" s="98"/>
      <c r="CR434" s="98"/>
      <c r="CS434" s="98"/>
    </row>
    <row r="435" spans="1:97" s="4" customFormat="1" ht="18.75" customHeight="1" x14ac:dyDescent="0.2">
      <c r="A435" s="3">
        <f t="shared" si="144"/>
        <v>423</v>
      </c>
      <c r="B435" s="263"/>
      <c r="C435" s="263"/>
      <c r="D435" s="263"/>
      <c r="E435" s="259"/>
      <c r="F435" s="259"/>
      <c r="G435" s="43"/>
      <c r="H435" s="264"/>
      <c r="I435" s="261"/>
      <c r="J435" s="106"/>
      <c r="K435" s="247"/>
      <c r="L435" s="247"/>
      <c r="M435" s="247"/>
      <c r="N435" s="248" t="str">
        <f>IF(AND(K435&lt;&gt;"",L435&lt;&gt;"",J435&lt;&gt;""),ROUND(MIN(IF(OR(J435="OZZ",J435="ZZ"),5000,17300),TRUNC(0.75*(SUMIF($D$12:$D435,$D435,K$12:K435)+SUMIF($D$12:$D435,$D435,L$12:L435)),2)) - SUMIF($D$12:$D434,$D435,N$12:N434),2),"")</f>
        <v/>
      </c>
      <c r="O435" s="249" t="str">
        <f>IF(AND(K435&lt;&gt;"",L435&lt;&gt;"",M435&lt;&gt;"",J435&lt;&gt;"",AH435&lt;&gt;""),IF(OR(J435="OZZ",J435="ZZ"),ROUND(0-SUMIF($D$12:$D434,$D435,O$12:O434),2),IF(M435=0,0,ROUND(MIN(MIN(17300,TRUNC(0.75*(SUMIF($D$12:$D$2012,$D435,K$12:K$2012)+SUMIF($D$12:$D$2012,$D435,L$12:L$2012)),2)+SUMIF($D$12:$D435,$D435,AH$12:AH435))-SUMIF($D$12:$D434,$D435,O$12:O434)-SUMIF($D$12:$D$2012,$D435,N$12:N$2012),AH435),2))),"")</f>
        <v/>
      </c>
      <c r="P435" s="250" t="str">
        <f>IF(J435&lt;&gt;"",1000 - SUMIF($D$12:$D434,$D435,P$12:P434),"")</f>
        <v/>
      </c>
      <c r="Q435" s="106"/>
      <c r="R435" s="247"/>
      <c r="S435" s="247"/>
      <c r="T435" s="247"/>
      <c r="U435" s="248" t="str">
        <f>IF(AND(R435&lt;&gt;"",S435&lt;&gt;"",Q435&lt;&gt;""),ROUND(MIN(IF(OR(Q435="OZZ",Q435="ZZ"),5000,17300),TRUNC(0.75*(SUMIF($D$12:$D435,$D435,R$12:R435)+SUMIF($D$12:$D435,$D435,S$12:S435)),2)) - SUMIF($D$12:$D434,$D435,U$12:U434),2),"")</f>
        <v/>
      </c>
      <c r="V435" s="248" t="str">
        <f>IF(AND(R435&lt;&gt;"",S435&lt;&gt;"",T435&lt;&gt;"",Q435&lt;&gt;"",AL435&lt;&gt;""),IF(OR(Q435="OZZ",Q435="ZZ"),ROUND(0-SUMIF($D$12:$D434,$D435,V$12:V434),2),IF(T435=0,0,ROUND(MIN(MIN(17300,TRUNC(0.75*(SUMIF($D$12:$D$2012,$D435,R$12:R$2012)+SUMIF($D$12:$D$2012,$D435,S$12:S$2012)),2)+SUMIF($D$12:$D435,$D435,AL$12:AL435))-SUMIF($D$12:$D434,$D435,V$12:V434)-SUMIF($D$12:$D$2012,$D435,U$12:U$2012),AL435),2))),"")</f>
        <v/>
      </c>
      <c r="W435" s="250" t="str">
        <f>IF(Q435&lt;&gt;"",1000 - SUMIF($D$12:$D434,$D435,W$12:W434),"")</f>
        <v/>
      </c>
      <c r="X435" s="106"/>
      <c r="Y435" s="247"/>
      <c r="Z435" s="247"/>
      <c r="AA435" s="247"/>
      <c r="AB435" s="248" t="str">
        <f>IF(AND(Y435&lt;&gt;"",Z435&lt;&gt;"",X435&lt;&gt;""),ROUND(MIN(IF(OR(X435="OZZ",X435="ZZ"),5000,17300),TRUNC(0.75*(SUMIF($D$12:$D435,$D435,Y$12:Y435)+SUMIF($D$12:$D435,$D435,Z$12:Z435)),2)) - SUMIF($D$12:$D434,$D435,AB$12:AB434),2),"")</f>
        <v/>
      </c>
      <c r="AC435" s="251" t="str">
        <f>IF(AND(Y435&lt;&gt;"",Z435&lt;&gt;"",AA435&lt;&gt;"",X435&lt;&gt;"",AP435&lt;&gt;""),IF(OR(X435="OZZ",X435="ZZ"),ROUND(0-SUMIF($D$12:$D434,$D435,AC$12:AC434),2),IF(AA435=0,0,ROUND(MIN(MIN(17300,TRUNC(0.75*(SUMIF($D$12:$D$2012,$D435,Y$12:Y$2012)+SUMIF($D$12:$D$2012,$D435,Z$12:Z$2012)),2)+SUMIF($D$12:$D435,$D435,AP$12:AP435))-SUMIF($D$12:$D434,$D435,AC$12:AC434)-SUMIF($D$12:$D$2012,$D435,AB$12:AB$2012),AP435),2))),"")</f>
        <v/>
      </c>
      <c r="AD435" s="250" t="str">
        <f>IF(X435&lt;&gt;"",1000 - SUMIF($D$12:$D434,$D435,AD$12:AD434),"")</f>
        <v/>
      </c>
      <c r="AE435" s="252"/>
      <c r="AF435" s="253"/>
      <c r="AG435" s="254"/>
      <c r="AH435" s="255" t="str">
        <f t="shared" si="145"/>
        <v/>
      </c>
      <c r="AI435" s="256"/>
      <c r="AJ435" s="253"/>
      <c r="AK435" s="254"/>
      <c r="AL435" s="255" t="str">
        <f t="shared" si="146"/>
        <v/>
      </c>
      <c r="AM435" s="256"/>
      <c r="AN435" s="253"/>
      <c r="AO435" s="254"/>
      <c r="AP435" s="255" t="str">
        <f t="shared" si="126"/>
        <v/>
      </c>
      <c r="AQ435" s="116"/>
      <c r="AR435" s="116"/>
      <c r="AS435" s="117"/>
      <c r="AT435" s="118"/>
      <c r="AU435" s="119" t="str">
        <f>IF(D435&lt;&gt; "", IF(COUNTIF($D$12:$D435,$D435)&gt;1,0,IF(SUM(N435,U435,AB435)&gt;0,IF(AND(X435="",OR(Q435&lt;&gt;"",J435&lt;&gt;"")),IF(Q435&lt;&gt;"",Q435,IF(J435&lt;&gt;"",J435,0)),IF(AND(Q435&lt;&gt;"",J435&lt;&gt;"",Q435=J435),Q435,X435)),0)),"")</f>
        <v/>
      </c>
      <c r="AV435" s="119" t="str">
        <f>IF(D435&lt;&gt;"",IF(COUNTIF($D$12:$D435,$D435)&gt;1,0,IF(SUM(O435,V435,AC435)&gt;0,IF(AND(X435="",OR(Q435&lt;&gt;"",J435&lt;&gt;"")),IF(Q435&lt;&gt;"",Q435,IF(J435&lt;&gt;"",J435,0)),IF(AND(Q435&lt;&gt;"",J435&lt;&gt;"",Q435=J435),Q435,X435)),0)),"")</f>
        <v/>
      </c>
      <c r="AW435" s="119" t="str">
        <f>IF(D435&lt;&gt;"",IF(COUNTIF($D$12:$D435,$D435)&gt;1,0,IF(SUM(P435,W435,AD435)&gt;0,IF(AND(X435="",OR(Q435&lt;&gt;"",J435&lt;&gt;"")),IF(Q435&lt;&gt;"",Q435,IF(J435&lt;&gt;"",J435,0)),IF(AND(Q435&lt;&gt;"",J435&lt;&gt;"",Q435=J435),Q435,X435)),0)),"")</f>
        <v/>
      </c>
      <c r="AX435" s="118" t="str">
        <f t="shared" si="127"/>
        <v/>
      </c>
      <c r="AY435" s="118" t="str">
        <f t="shared" si="128"/>
        <v/>
      </c>
      <c r="AZ435" s="118" t="str">
        <f t="shared" si="129"/>
        <v/>
      </c>
      <c r="BA435" s="118" t="str">
        <f t="shared" si="130"/>
        <v/>
      </c>
      <c r="BB435" s="118" t="str">
        <f t="shared" si="131"/>
        <v/>
      </c>
      <c r="BC435" s="118" t="str">
        <f t="shared" si="132"/>
        <v/>
      </c>
      <c r="BD435" s="118" t="str">
        <f t="shared" si="133"/>
        <v/>
      </c>
      <c r="BE435" s="118" t="str">
        <f t="shared" si="134"/>
        <v/>
      </c>
      <c r="BF435" s="118" t="str">
        <f t="shared" si="135"/>
        <v/>
      </c>
      <c r="BG435" s="120"/>
      <c r="BH435" s="120" t="str">
        <f t="shared" si="136"/>
        <v/>
      </c>
      <c r="BI435" s="120" t="str">
        <f t="shared" si="137"/>
        <v/>
      </c>
      <c r="BJ435" s="121"/>
      <c r="BK435" s="120" t="str">
        <f t="shared" si="138"/>
        <v/>
      </c>
      <c r="BL435" s="120" t="str">
        <f t="shared" si="139"/>
        <v/>
      </c>
      <c r="BM435" s="120" t="str">
        <f t="shared" si="140"/>
        <v/>
      </c>
      <c r="BN435" s="120" t="str">
        <f t="shared" si="141"/>
        <v/>
      </c>
      <c r="BO435" s="120" t="str">
        <f t="shared" si="142"/>
        <v/>
      </c>
      <c r="BP435" s="120" t="str">
        <f t="shared" si="143"/>
        <v/>
      </c>
      <c r="BQ435" s="98"/>
      <c r="BR435" s="98"/>
      <c r="BS435" s="98"/>
      <c r="BT435" s="98"/>
      <c r="BU435" s="98"/>
      <c r="BV435" s="98"/>
      <c r="BW435" s="98"/>
      <c r="BX435" s="98"/>
      <c r="BY435" s="98"/>
      <c r="BZ435" s="98"/>
      <c r="CA435" s="98"/>
      <c r="CB435" s="98"/>
      <c r="CC435" s="98"/>
      <c r="CD435" s="98"/>
      <c r="CE435" s="98"/>
      <c r="CF435" s="98"/>
      <c r="CG435" s="98"/>
      <c r="CH435" s="98"/>
      <c r="CI435" s="98"/>
      <c r="CJ435" s="98"/>
      <c r="CK435" s="98"/>
      <c r="CL435" s="98"/>
      <c r="CM435" s="98"/>
      <c r="CN435" s="98"/>
      <c r="CO435" s="98"/>
      <c r="CP435" s="98"/>
      <c r="CQ435" s="98"/>
      <c r="CR435" s="98"/>
      <c r="CS435" s="98"/>
    </row>
    <row r="436" spans="1:97" s="4" customFormat="1" ht="18.75" customHeight="1" x14ac:dyDescent="0.2">
      <c r="A436" s="3">
        <f t="shared" si="144"/>
        <v>424</v>
      </c>
      <c r="B436" s="263"/>
      <c r="C436" s="263"/>
      <c r="D436" s="263"/>
      <c r="E436" s="259"/>
      <c r="F436" s="259"/>
      <c r="G436" s="43"/>
      <c r="H436" s="264"/>
      <c r="I436" s="261"/>
      <c r="J436" s="106"/>
      <c r="K436" s="247"/>
      <c r="L436" s="247"/>
      <c r="M436" s="247"/>
      <c r="N436" s="248" t="str">
        <f>IF(AND(K436&lt;&gt;"",L436&lt;&gt;"",J436&lt;&gt;""),ROUND(MIN(IF(OR(J436="OZZ",J436="ZZ"),5000,17300),TRUNC(0.75*(SUMIF($D$12:$D436,$D436,K$12:K436)+SUMIF($D$12:$D436,$D436,L$12:L436)),2)) - SUMIF($D$12:$D435,$D436,N$12:N435),2),"")</f>
        <v/>
      </c>
      <c r="O436" s="249" t="str">
        <f>IF(AND(K436&lt;&gt;"",L436&lt;&gt;"",M436&lt;&gt;"",J436&lt;&gt;"",AH436&lt;&gt;""),IF(OR(J436="OZZ",J436="ZZ"),ROUND(0-SUMIF($D$12:$D435,$D436,O$12:O435),2),IF(M436=0,0,ROUND(MIN(MIN(17300,TRUNC(0.75*(SUMIF($D$12:$D$2012,$D436,K$12:K$2012)+SUMIF($D$12:$D$2012,$D436,L$12:L$2012)),2)+SUMIF($D$12:$D436,$D436,AH$12:AH436))-SUMIF($D$12:$D435,$D436,O$12:O435)-SUMIF($D$12:$D$2012,$D436,N$12:N$2012),AH436),2))),"")</f>
        <v/>
      </c>
      <c r="P436" s="250" t="str">
        <f>IF(J436&lt;&gt;"",1000 - SUMIF($D$12:$D435,$D436,P$12:P435),"")</f>
        <v/>
      </c>
      <c r="Q436" s="106"/>
      <c r="R436" s="247"/>
      <c r="S436" s="247"/>
      <c r="T436" s="247"/>
      <c r="U436" s="248" t="str">
        <f>IF(AND(R436&lt;&gt;"",S436&lt;&gt;"",Q436&lt;&gt;""),ROUND(MIN(IF(OR(Q436="OZZ",Q436="ZZ"),5000,17300),TRUNC(0.75*(SUMIF($D$12:$D436,$D436,R$12:R436)+SUMIF($D$12:$D436,$D436,S$12:S436)),2)) - SUMIF($D$12:$D435,$D436,U$12:U435),2),"")</f>
        <v/>
      </c>
      <c r="V436" s="248" t="str">
        <f>IF(AND(R436&lt;&gt;"",S436&lt;&gt;"",T436&lt;&gt;"",Q436&lt;&gt;"",AL436&lt;&gt;""),IF(OR(Q436="OZZ",Q436="ZZ"),ROUND(0-SUMIF($D$12:$D435,$D436,V$12:V435),2),IF(T436=0,0,ROUND(MIN(MIN(17300,TRUNC(0.75*(SUMIF($D$12:$D$2012,$D436,R$12:R$2012)+SUMIF($D$12:$D$2012,$D436,S$12:S$2012)),2)+SUMIF($D$12:$D436,$D436,AL$12:AL436))-SUMIF($D$12:$D435,$D436,V$12:V435)-SUMIF($D$12:$D$2012,$D436,U$12:U$2012),AL436),2))),"")</f>
        <v/>
      </c>
      <c r="W436" s="250" t="str">
        <f>IF(Q436&lt;&gt;"",1000 - SUMIF($D$12:$D435,$D436,W$12:W435),"")</f>
        <v/>
      </c>
      <c r="X436" s="106"/>
      <c r="Y436" s="247"/>
      <c r="Z436" s="247"/>
      <c r="AA436" s="247"/>
      <c r="AB436" s="248" t="str">
        <f>IF(AND(Y436&lt;&gt;"",Z436&lt;&gt;"",X436&lt;&gt;""),ROUND(MIN(IF(OR(X436="OZZ",X436="ZZ"),5000,17300),TRUNC(0.75*(SUMIF($D$12:$D436,$D436,Y$12:Y436)+SUMIF($D$12:$D436,$D436,Z$12:Z436)),2)) - SUMIF($D$12:$D435,$D436,AB$12:AB435),2),"")</f>
        <v/>
      </c>
      <c r="AC436" s="251" t="str">
        <f>IF(AND(Y436&lt;&gt;"",Z436&lt;&gt;"",AA436&lt;&gt;"",X436&lt;&gt;"",AP436&lt;&gt;""),IF(OR(X436="OZZ",X436="ZZ"),ROUND(0-SUMIF($D$12:$D435,$D436,AC$12:AC435),2),IF(AA436=0,0,ROUND(MIN(MIN(17300,TRUNC(0.75*(SUMIF($D$12:$D$2012,$D436,Y$12:Y$2012)+SUMIF($D$12:$D$2012,$D436,Z$12:Z$2012)),2)+SUMIF($D$12:$D436,$D436,AP$12:AP436))-SUMIF($D$12:$D435,$D436,AC$12:AC435)-SUMIF($D$12:$D$2012,$D436,AB$12:AB$2012),AP436),2))),"")</f>
        <v/>
      </c>
      <c r="AD436" s="250" t="str">
        <f>IF(X436&lt;&gt;"",1000 - SUMIF($D$12:$D435,$D436,AD$12:AD435),"")</f>
        <v/>
      </c>
      <c r="AE436" s="252"/>
      <c r="AF436" s="253"/>
      <c r="AG436" s="254"/>
      <c r="AH436" s="255" t="str">
        <f t="shared" si="145"/>
        <v/>
      </c>
      <c r="AI436" s="256"/>
      <c r="AJ436" s="253"/>
      <c r="AK436" s="254"/>
      <c r="AL436" s="255" t="str">
        <f t="shared" si="146"/>
        <v/>
      </c>
      <c r="AM436" s="256"/>
      <c r="AN436" s="253"/>
      <c r="AO436" s="254"/>
      <c r="AP436" s="255" t="str">
        <f t="shared" si="126"/>
        <v/>
      </c>
      <c r="AQ436" s="116"/>
      <c r="AR436" s="116"/>
      <c r="AS436" s="117"/>
      <c r="AT436" s="118"/>
      <c r="AU436" s="119" t="str">
        <f>IF(D436&lt;&gt; "", IF(COUNTIF($D$12:$D436,$D436)&gt;1,0,IF(SUM(N436,U436,AB436)&gt;0,IF(AND(X436="",OR(Q436&lt;&gt;"",J436&lt;&gt;"")),IF(Q436&lt;&gt;"",Q436,IF(J436&lt;&gt;"",J436,0)),IF(AND(Q436&lt;&gt;"",J436&lt;&gt;"",Q436=J436),Q436,X436)),0)),"")</f>
        <v/>
      </c>
      <c r="AV436" s="119" t="str">
        <f>IF(D436&lt;&gt;"",IF(COUNTIF($D$12:$D436,$D436)&gt;1,0,IF(SUM(O436,V436,AC436)&gt;0,IF(AND(X436="",OR(Q436&lt;&gt;"",J436&lt;&gt;"")),IF(Q436&lt;&gt;"",Q436,IF(J436&lt;&gt;"",J436,0)),IF(AND(Q436&lt;&gt;"",J436&lt;&gt;"",Q436=J436),Q436,X436)),0)),"")</f>
        <v/>
      </c>
      <c r="AW436" s="119" t="str">
        <f>IF(D436&lt;&gt;"",IF(COUNTIF($D$12:$D436,$D436)&gt;1,0,IF(SUM(P436,W436,AD436)&gt;0,IF(AND(X436="",OR(Q436&lt;&gt;"",J436&lt;&gt;"")),IF(Q436&lt;&gt;"",Q436,IF(J436&lt;&gt;"",J436,0)),IF(AND(Q436&lt;&gt;"",J436&lt;&gt;"",Q436=J436),Q436,X436)),0)),"")</f>
        <v/>
      </c>
      <c r="AX436" s="118" t="str">
        <f t="shared" si="127"/>
        <v/>
      </c>
      <c r="AY436" s="118" t="str">
        <f t="shared" si="128"/>
        <v/>
      </c>
      <c r="AZ436" s="118" t="str">
        <f t="shared" si="129"/>
        <v/>
      </c>
      <c r="BA436" s="118" t="str">
        <f t="shared" si="130"/>
        <v/>
      </c>
      <c r="BB436" s="118" t="str">
        <f t="shared" si="131"/>
        <v/>
      </c>
      <c r="BC436" s="118" t="str">
        <f t="shared" si="132"/>
        <v/>
      </c>
      <c r="BD436" s="118" t="str">
        <f t="shared" si="133"/>
        <v/>
      </c>
      <c r="BE436" s="118" t="str">
        <f t="shared" si="134"/>
        <v/>
      </c>
      <c r="BF436" s="118" t="str">
        <f t="shared" si="135"/>
        <v/>
      </c>
      <c r="BG436" s="120"/>
      <c r="BH436" s="120" t="str">
        <f t="shared" si="136"/>
        <v/>
      </c>
      <c r="BI436" s="120" t="str">
        <f t="shared" si="137"/>
        <v/>
      </c>
      <c r="BJ436" s="121"/>
      <c r="BK436" s="120" t="str">
        <f t="shared" si="138"/>
        <v/>
      </c>
      <c r="BL436" s="120" t="str">
        <f t="shared" si="139"/>
        <v/>
      </c>
      <c r="BM436" s="120" t="str">
        <f t="shared" si="140"/>
        <v/>
      </c>
      <c r="BN436" s="120" t="str">
        <f t="shared" si="141"/>
        <v/>
      </c>
      <c r="BO436" s="120" t="str">
        <f t="shared" si="142"/>
        <v/>
      </c>
      <c r="BP436" s="120" t="str">
        <f t="shared" si="143"/>
        <v/>
      </c>
      <c r="BQ436" s="98"/>
      <c r="BR436" s="98"/>
      <c r="BS436" s="98"/>
      <c r="BT436" s="98"/>
      <c r="BU436" s="98"/>
      <c r="BV436" s="98"/>
      <c r="BW436" s="98"/>
      <c r="BX436" s="98"/>
      <c r="BY436" s="98"/>
      <c r="BZ436" s="98"/>
      <c r="CA436" s="98"/>
      <c r="CB436" s="98"/>
      <c r="CC436" s="98"/>
      <c r="CD436" s="98"/>
      <c r="CE436" s="98"/>
      <c r="CF436" s="98"/>
      <c r="CG436" s="98"/>
      <c r="CH436" s="98"/>
      <c r="CI436" s="98"/>
      <c r="CJ436" s="98"/>
      <c r="CK436" s="98"/>
      <c r="CL436" s="98"/>
      <c r="CM436" s="98"/>
      <c r="CN436" s="98"/>
      <c r="CO436" s="98"/>
      <c r="CP436" s="98"/>
      <c r="CQ436" s="98"/>
      <c r="CR436" s="98"/>
      <c r="CS436" s="98"/>
    </row>
    <row r="437" spans="1:97" s="4" customFormat="1" ht="18.75" customHeight="1" x14ac:dyDescent="0.2">
      <c r="A437" s="3">
        <f t="shared" si="144"/>
        <v>425</v>
      </c>
      <c r="B437" s="263"/>
      <c r="C437" s="263"/>
      <c r="D437" s="263"/>
      <c r="E437" s="259"/>
      <c r="F437" s="259"/>
      <c r="G437" s="43"/>
      <c r="H437" s="264"/>
      <c r="I437" s="261"/>
      <c r="J437" s="106"/>
      <c r="K437" s="247"/>
      <c r="L437" s="247"/>
      <c r="M437" s="247"/>
      <c r="N437" s="248" t="str">
        <f>IF(AND(K437&lt;&gt;"",L437&lt;&gt;"",J437&lt;&gt;""),ROUND(MIN(IF(OR(J437="OZZ",J437="ZZ"),5000,17300),TRUNC(0.75*(SUMIF($D$12:$D437,$D437,K$12:K437)+SUMIF($D$12:$D437,$D437,L$12:L437)),2)) - SUMIF($D$12:$D436,$D437,N$12:N436),2),"")</f>
        <v/>
      </c>
      <c r="O437" s="249" t="str">
        <f>IF(AND(K437&lt;&gt;"",L437&lt;&gt;"",M437&lt;&gt;"",J437&lt;&gt;"",AH437&lt;&gt;""),IF(OR(J437="OZZ",J437="ZZ"),ROUND(0-SUMIF($D$12:$D436,$D437,O$12:O436),2),IF(M437=0,0,ROUND(MIN(MIN(17300,TRUNC(0.75*(SUMIF($D$12:$D$2012,$D437,K$12:K$2012)+SUMIF($D$12:$D$2012,$D437,L$12:L$2012)),2)+SUMIF($D$12:$D437,$D437,AH$12:AH437))-SUMIF($D$12:$D436,$D437,O$12:O436)-SUMIF($D$12:$D$2012,$D437,N$12:N$2012),AH437),2))),"")</f>
        <v/>
      </c>
      <c r="P437" s="250" t="str">
        <f>IF(J437&lt;&gt;"",1000 - SUMIF($D$12:$D436,$D437,P$12:P436),"")</f>
        <v/>
      </c>
      <c r="Q437" s="106"/>
      <c r="R437" s="247"/>
      <c r="S437" s="247"/>
      <c r="T437" s="247"/>
      <c r="U437" s="248" t="str">
        <f>IF(AND(R437&lt;&gt;"",S437&lt;&gt;"",Q437&lt;&gt;""),ROUND(MIN(IF(OR(Q437="OZZ",Q437="ZZ"),5000,17300),TRUNC(0.75*(SUMIF($D$12:$D437,$D437,R$12:R437)+SUMIF($D$12:$D437,$D437,S$12:S437)),2)) - SUMIF($D$12:$D436,$D437,U$12:U436),2),"")</f>
        <v/>
      </c>
      <c r="V437" s="248" t="str">
        <f>IF(AND(R437&lt;&gt;"",S437&lt;&gt;"",T437&lt;&gt;"",Q437&lt;&gt;"",AL437&lt;&gt;""),IF(OR(Q437="OZZ",Q437="ZZ"),ROUND(0-SUMIF($D$12:$D436,$D437,V$12:V436),2),IF(T437=0,0,ROUND(MIN(MIN(17300,TRUNC(0.75*(SUMIF($D$12:$D$2012,$D437,R$12:R$2012)+SUMIF($D$12:$D$2012,$D437,S$12:S$2012)),2)+SUMIF($D$12:$D437,$D437,AL$12:AL437))-SUMIF($D$12:$D436,$D437,V$12:V436)-SUMIF($D$12:$D$2012,$D437,U$12:U$2012),AL437),2))),"")</f>
        <v/>
      </c>
      <c r="W437" s="250" t="str">
        <f>IF(Q437&lt;&gt;"",1000 - SUMIF($D$12:$D436,$D437,W$12:W436),"")</f>
        <v/>
      </c>
      <c r="X437" s="106"/>
      <c r="Y437" s="247"/>
      <c r="Z437" s="247"/>
      <c r="AA437" s="247"/>
      <c r="AB437" s="248" t="str">
        <f>IF(AND(Y437&lt;&gt;"",Z437&lt;&gt;"",X437&lt;&gt;""),ROUND(MIN(IF(OR(X437="OZZ",X437="ZZ"),5000,17300),TRUNC(0.75*(SUMIF($D$12:$D437,$D437,Y$12:Y437)+SUMIF($D$12:$D437,$D437,Z$12:Z437)),2)) - SUMIF($D$12:$D436,$D437,AB$12:AB436),2),"")</f>
        <v/>
      </c>
      <c r="AC437" s="251" t="str">
        <f>IF(AND(Y437&lt;&gt;"",Z437&lt;&gt;"",AA437&lt;&gt;"",X437&lt;&gt;"",AP437&lt;&gt;""),IF(OR(X437="OZZ",X437="ZZ"),ROUND(0-SUMIF($D$12:$D436,$D437,AC$12:AC436),2),IF(AA437=0,0,ROUND(MIN(MIN(17300,TRUNC(0.75*(SUMIF($D$12:$D$2012,$D437,Y$12:Y$2012)+SUMIF($D$12:$D$2012,$D437,Z$12:Z$2012)),2)+SUMIF($D$12:$D437,$D437,AP$12:AP437))-SUMIF($D$12:$D436,$D437,AC$12:AC436)-SUMIF($D$12:$D$2012,$D437,AB$12:AB$2012),AP437),2))),"")</f>
        <v/>
      </c>
      <c r="AD437" s="250" t="str">
        <f>IF(X437&lt;&gt;"",1000 - SUMIF($D$12:$D436,$D437,AD$12:AD436),"")</f>
        <v/>
      </c>
      <c r="AE437" s="252"/>
      <c r="AF437" s="253"/>
      <c r="AG437" s="254"/>
      <c r="AH437" s="255" t="str">
        <f t="shared" si="145"/>
        <v/>
      </c>
      <c r="AI437" s="256"/>
      <c r="AJ437" s="253"/>
      <c r="AK437" s="254"/>
      <c r="AL437" s="255" t="str">
        <f t="shared" si="146"/>
        <v/>
      </c>
      <c r="AM437" s="256"/>
      <c r="AN437" s="253"/>
      <c r="AO437" s="254"/>
      <c r="AP437" s="255" t="str">
        <f t="shared" si="126"/>
        <v/>
      </c>
      <c r="AQ437" s="116"/>
      <c r="AR437" s="116"/>
      <c r="AS437" s="117"/>
      <c r="AT437" s="118"/>
      <c r="AU437" s="119" t="str">
        <f>IF(D437&lt;&gt; "", IF(COUNTIF($D$12:$D437,$D437)&gt;1,0,IF(SUM(N437,U437,AB437)&gt;0,IF(AND(X437="",OR(Q437&lt;&gt;"",J437&lt;&gt;"")),IF(Q437&lt;&gt;"",Q437,IF(J437&lt;&gt;"",J437,0)),IF(AND(Q437&lt;&gt;"",J437&lt;&gt;"",Q437=J437),Q437,X437)),0)),"")</f>
        <v/>
      </c>
      <c r="AV437" s="119" t="str">
        <f>IF(D437&lt;&gt;"",IF(COUNTIF($D$12:$D437,$D437)&gt;1,0,IF(SUM(O437,V437,AC437)&gt;0,IF(AND(X437="",OR(Q437&lt;&gt;"",J437&lt;&gt;"")),IF(Q437&lt;&gt;"",Q437,IF(J437&lt;&gt;"",J437,0)),IF(AND(Q437&lt;&gt;"",J437&lt;&gt;"",Q437=J437),Q437,X437)),0)),"")</f>
        <v/>
      </c>
      <c r="AW437" s="119" t="str">
        <f>IF(D437&lt;&gt;"",IF(COUNTIF($D$12:$D437,$D437)&gt;1,0,IF(SUM(P437,W437,AD437)&gt;0,IF(AND(X437="",OR(Q437&lt;&gt;"",J437&lt;&gt;"")),IF(Q437&lt;&gt;"",Q437,IF(J437&lt;&gt;"",J437,0)),IF(AND(Q437&lt;&gt;"",J437&lt;&gt;"",Q437=J437),Q437,X437)),0)),"")</f>
        <v/>
      </c>
      <c r="AX437" s="118" t="str">
        <f t="shared" si="127"/>
        <v/>
      </c>
      <c r="AY437" s="118" t="str">
        <f t="shared" si="128"/>
        <v/>
      </c>
      <c r="AZ437" s="118" t="str">
        <f t="shared" si="129"/>
        <v/>
      </c>
      <c r="BA437" s="118" t="str">
        <f t="shared" si="130"/>
        <v/>
      </c>
      <c r="BB437" s="118" t="str">
        <f t="shared" si="131"/>
        <v/>
      </c>
      <c r="BC437" s="118" t="str">
        <f t="shared" si="132"/>
        <v/>
      </c>
      <c r="BD437" s="118" t="str">
        <f t="shared" si="133"/>
        <v/>
      </c>
      <c r="BE437" s="118" t="str">
        <f t="shared" si="134"/>
        <v/>
      </c>
      <c r="BF437" s="118" t="str">
        <f t="shared" si="135"/>
        <v/>
      </c>
      <c r="BG437" s="120"/>
      <c r="BH437" s="120" t="str">
        <f t="shared" si="136"/>
        <v/>
      </c>
      <c r="BI437" s="120" t="str">
        <f t="shared" si="137"/>
        <v/>
      </c>
      <c r="BJ437" s="121"/>
      <c r="BK437" s="120" t="str">
        <f t="shared" si="138"/>
        <v/>
      </c>
      <c r="BL437" s="120" t="str">
        <f t="shared" si="139"/>
        <v/>
      </c>
      <c r="BM437" s="120" t="str">
        <f t="shared" si="140"/>
        <v/>
      </c>
      <c r="BN437" s="120" t="str">
        <f t="shared" si="141"/>
        <v/>
      </c>
      <c r="BO437" s="120" t="str">
        <f t="shared" si="142"/>
        <v/>
      </c>
      <c r="BP437" s="120" t="str">
        <f t="shared" si="143"/>
        <v/>
      </c>
      <c r="BQ437" s="98"/>
      <c r="BR437" s="98"/>
      <c r="BS437" s="98"/>
      <c r="BT437" s="98"/>
      <c r="BU437" s="98"/>
      <c r="BV437" s="98"/>
      <c r="BW437" s="98"/>
      <c r="BX437" s="98"/>
      <c r="BY437" s="98"/>
      <c r="BZ437" s="98"/>
      <c r="CA437" s="98"/>
      <c r="CB437" s="98"/>
      <c r="CC437" s="98"/>
      <c r="CD437" s="98"/>
      <c r="CE437" s="98"/>
      <c r="CF437" s="98"/>
      <c r="CG437" s="98"/>
      <c r="CH437" s="98"/>
      <c r="CI437" s="98"/>
      <c r="CJ437" s="98"/>
      <c r="CK437" s="98"/>
      <c r="CL437" s="98"/>
      <c r="CM437" s="98"/>
      <c r="CN437" s="98"/>
      <c r="CO437" s="98"/>
      <c r="CP437" s="98"/>
      <c r="CQ437" s="98"/>
      <c r="CR437" s="98"/>
      <c r="CS437" s="98"/>
    </row>
    <row r="438" spans="1:97" s="4" customFormat="1" ht="18.75" customHeight="1" x14ac:dyDescent="0.2">
      <c r="A438" s="3">
        <f t="shared" si="144"/>
        <v>426</v>
      </c>
      <c r="B438" s="263"/>
      <c r="C438" s="263"/>
      <c r="D438" s="263"/>
      <c r="E438" s="259"/>
      <c r="F438" s="259"/>
      <c r="G438" s="43"/>
      <c r="H438" s="264"/>
      <c r="I438" s="261"/>
      <c r="J438" s="106"/>
      <c r="K438" s="247"/>
      <c r="L438" s="247"/>
      <c r="M438" s="247"/>
      <c r="N438" s="248" t="str">
        <f>IF(AND(K438&lt;&gt;"",L438&lt;&gt;"",J438&lt;&gt;""),ROUND(MIN(IF(OR(J438="OZZ",J438="ZZ"),5000,17300),TRUNC(0.75*(SUMIF($D$12:$D438,$D438,K$12:K438)+SUMIF($D$12:$D438,$D438,L$12:L438)),2)) - SUMIF($D$12:$D437,$D438,N$12:N437),2),"")</f>
        <v/>
      </c>
      <c r="O438" s="249" t="str">
        <f>IF(AND(K438&lt;&gt;"",L438&lt;&gt;"",M438&lt;&gt;"",J438&lt;&gt;"",AH438&lt;&gt;""),IF(OR(J438="OZZ",J438="ZZ"),ROUND(0-SUMIF($D$12:$D437,$D438,O$12:O437),2),IF(M438=0,0,ROUND(MIN(MIN(17300,TRUNC(0.75*(SUMIF($D$12:$D$2012,$D438,K$12:K$2012)+SUMIF($D$12:$D$2012,$D438,L$12:L$2012)),2)+SUMIF($D$12:$D438,$D438,AH$12:AH438))-SUMIF($D$12:$D437,$D438,O$12:O437)-SUMIF($D$12:$D$2012,$D438,N$12:N$2012),AH438),2))),"")</f>
        <v/>
      </c>
      <c r="P438" s="250" t="str">
        <f>IF(J438&lt;&gt;"",1000 - SUMIF($D$12:$D437,$D438,P$12:P437),"")</f>
        <v/>
      </c>
      <c r="Q438" s="106"/>
      <c r="R438" s="247"/>
      <c r="S438" s="247"/>
      <c r="T438" s="247"/>
      <c r="U438" s="248" t="str">
        <f>IF(AND(R438&lt;&gt;"",S438&lt;&gt;"",Q438&lt;&gt;""),ROUND(MIN(IF(OR(Q438="OZZ",Q438="ZZ"),5000,17300),TRUNC(0.75*(SUMIF($D$12:$D438,$D438,R$12:R438)+SUMIF($D$12:$D438,$D438,S$12:S438)),2)) - SUMIF($D$12:$D437,$D438,U$12:U437),2),"")</f>
        <v/>
      </c>
      <c r="V438" s="248" t="str">
        <f>IF(AND(R438&lt;&gt;"",S438&lt;&gt;"",T438&lt;&gt;"",Q438&lt;&gt;"",AL438&lt;&gt;""),IF(OR(Q438="OZZ",Q438="ZZ"),ROUND(0-SUMIF($D$12:$D437,$D438,V$12:V437),2),IF(T438=0,0,ROUND(MIN(MIN(17300,TRUNC(0.75*(SUMIF($D$12:$D$2012,$D438,R$12:R$2012)+SUMIF($D$12:$D$2012,$D438,S$12:S$2012)),2)+SUMIF($D$12:$D438,$D438,AL$12:AL438))-SUMIF($D$12:$D437,$D438,V$12:V437)-SUMIF($D$12:$D$2012,$D438,U$12:U$2012),AL438),2))),"")</f>
        <v/>
      </c>
      <c r="W438" s="250" t="str">
        <f>IF(Q438&lt;&gt;"",1000 - SUMIF($D$12:$D437,$D438,W$12:W437),"")</f>
        <v/>
      </c>
      <c r="X438" s="106"/>
      <c r="Y438" s="247"/>
      <c r="Z438" s="247"/>
      <c r="AA438" s="247"/>
      <c r="AB438" s="248" t="str">
        <f>IF(AND(Y438&lt;&gt;"",Z438&lt;&gt;"",X438&lt;&gt;""),ROUND(MIN(IF(OR(X438="OZZ",X438="ZZ"),5000,17300),TRUNC(0.75*(SUMIF($D$12:$D438,$D438,Y$12:Y438)+SUMIF($D$12:$D438,$D438,Z$12:Z438)),2)) - SUMIF($D$12:$D437,$D438,AB$12:AB437),2),"")</f>
        <v/>
      </c>
      <c r="AC438" s="251" t="str">
        <f>IF(AND(Y438&lt;&gt;"",Z438&lt;&gt;"",AA438&lt;&gt;"",X438&lt;&gt;"",AP438&lt;&gt;""),IF(OR(X438="OZZ",X438="ZZ"),ROUND(0-SUMIF($D$12:$D437,$D438,AC$12:AC437),2),IF(AA438=0,0,ROUND(MIN(MIN(17300,TRUNC(0.75*(SUMIF($D$12:$D$2012,$D438,Y$12:Y$2012)+SUMIF($D$12:$D$2012,$D438,Z$12:Z$2012)),2)+SUMIF($D$12:$D438,$D438,AP$12:AP438))-SUMIF($D$12:$D437,$D438,AC$12:AC437)-SUMIF($D$12:$D$2012,$D438,AB$12:AB$2012),AP438),2))),"")</f>
        <v/>
      </c>
      <c r="AD438" s="250" t="str">
        <f>IF(X438&lt;&gt;"",1000 - SUMIF($D$12:$D437,$D438,AD$12:AD437),"")</f>
        <v/>
      </c>
      <c r="AE438" s="252"/>
      <c r="AF438" s="253"/>
      <c r="AG438" s="254"/>
      <c r="AH438" s="255" t="str">
        <f t="shared" si="145"/>
        <v/>
      </c>
      <c r="AI438" s="256"/>
      <c r="AJ438" s="253"/>
      <c r="AK438" s="254"/>
      <c r="AL438" s="255" t="str">
        <f t="shared" si="146"/>
        <v/>
      </c>
      <c r="AM438" s="256"/>
      <c r="AN438" s="253"/>
      <c r="AO438" s="254"/>
      <c r="AP438" s="255" t="str">
        <f t="shared" si="126"/>
        <v/>
      </c>
      <c r="AQ438" s="116"/>
      <c r="AR438" s="116"/>
      <c r="AS438" s="117"/>
      <c r="AT438" s="118"/>
      <c r="AU438" s="119" t="str">
        <f>IF(D438&lt;&gt; "", IF(COUNTIF($D$12:$D438,$D438)&gt;1,0,IF(SUM(N438,U438,AB438)&gt;0,IF(AND(X438="",OR(Q438&lt;&gt;"",J438&lt;&gt;"")),IF(Q438&lt;&gt;"",Q438,IF(J438&lt;&gt;"",J438,0)),IF(AND(Q438&lt;&gt;"",J438&lt;&gt;"",Q438=J438),Q438,X438)),0)),"")</f>
        <v/>
      </c>
      <c r="AV438" s="119" t="str">
        <f>IF(D438&lt;&gt;"",IF(COUNTIF($D$12:$D438,$D438)&gt;1,0,IF(SUM(O438,V438,AC438)&gt;0,IF(AND(X438="",OR(Q438&lt;&gt;"",J438&lt;&gt;"")),IF(Q438&lt;&gt;"",Q438,IF(J438&lt;&gt;"",J438,0)),IF(AND(Q438&lt;&gt;"",J438&lt;&gt;"",Q438=J438),Q438,X438)),0)),"")</f>
        <v/>
      </c>
      <c r="AW438" s="119" t="str">
        <f>IF(D438&lt;&gt;"",IF(COUNTIF($D$12:$D438,$D438)&gt;1,0,IF(SUM(P438,W438,AD438)&gt;0,IF(AND(X438="",OR(Q438&lt;&gt;"",J438&lt;&gt;"")),IF(Q438&lt;&gt;"",Q438,IF(J438&lt;&gt;"",J438,0)),IF(AND(Q438&lt;&gt;"",J438&lt;&gt;"",Q438=J438),Q438,X438)),0)),"")</f>
        <v/>
      </c>
      <c r="AX438" s="118" t="str">
        <f t="shared" si="127"/>
        <v/>
      </c>
      <c r="AY438" s="118" t="str">
        <f t="shared" si="128"/>
        <v/>
      </c>
      <c r="AZ438" s="118" t="str">
        <f t="shared" si="129"/>
        <v/>
      </c>
      <c r="BA438" s="118" t="str">
        <f t="shared" si="130"/>
        <v/>
      </c>
      <c r="BB438" s="118" t="str">
        <f t="shared" si="131"/>
        <v/>
      </c>
      <c r="BC438" s="118" t="str">
        <f t="shared" si="132"/>
        <v/>
      </c>
      <c r="BD438" s="118" t="str">
        <f t="shared" si="133"/>
        <v/>
      </c>
      <c r="BE438" s="118" t="str">
        <f t="shared" si="134"/>
        <v/>
      </c>
      <c r="BF438" s="118" t="str">
        <f t="shared" si="135"/>
        <v/>
      </c>
      <c r="BG438" s="120"/>
      <c r="BH438" s="120" t="str">
        <f t="shared" si="136"/>
        <v/>
      </c>
      <c r="BI438" s="120" t="str">
        <f t="shared" si="137"/>
        <v/>
      </c>
      <c r="BJ438" s="121"/>
      <c r="BK438" s="120" t="str">
        <f t="shared" si="138"/>
        <v/>
      </c>
      <c r="BL438" s="120" t="str">
        <f t="shared" si="139"/>
        <v/>
      </c>
      <c r="BM438" s="120" t="str">
        <f t="shared" si="140"/>
        <v/>
      </c>
      <c r="BN438" s="120" t="str">
        <f t="shared" si="141"/>
        <v/>
      </c>
      <c r="BO438" s="120" t="str">
        <f t="shared" si="142"/>
        <v/>
      </c>
      <c r="BP438" s="120" t="str">
        <f t="shared" si="143"/>
        <v/>
      </c>
      <c r="BQ438" s="98"/>
      <c r="BR438" s="98"/>
      <c r="BS438" s="98"/>
      <c r="BT438" s="98"/>
      <c r="BU438" s="98"/>
      <c r="BV438" s="98"/>
      <c r="BW438" s="98"/>
      <c r="BX438" s="98"/>
      <c r="BY438" s="98"/>
      <c r="BZ438" s="98"/>
      <c r="CA438" s="98"/>
      <c r="CB438" s="98"/>
      <c r="CC438" s="98"/>
      <c r="CD438" s="98"/>
      <c r="CE438" s="98"/>
      <c r="CF438" s="98"/>
      <c r="CG438" s="98"/>
      <c r="CH438" s="98"/>
      <c r="CI438" s="98"/>
      <c r="CJ438" s="98"/>
      <c r="CK438" s="98"/>
      <c r="CL438" s="98"/>
      <c r="CM438" s="98"/>
      <c r="CN438" s="98"/>
      <c r="CO438" s="98"/>
      <c r="CP438" s="98"/>
      <c r="CQ438" s="98"/>
      <c r="CR438" s="98"/>
      <c r="CS438" s="98"/>
    </row>
    <row r="439" spans="1:97" s="4" customFormat="1" ht="18.75" customHeight="1" x14ac:dyDescent="0.2">
      <c r="A439" s="3">
        <f t="shared" si="144"/>
        <v>427</v>
      </c>
      <c r="B439" s="263"/>
      <c r="C439" s="263"/>
      <c r="D439" s="263"/>
      <c r="E439" s="259"/>
      <c r="F439" s="259"/>
      <c r="G439" s="43"/>
      <c r="H439" s="264"/>
      <c r="I439" s="261"/>
      <c r="J439" s="106"/>
      <c r="K439" s="247"/>
      <c r="L439" s="247"/>
      <c r="M439" s="247"/>
      <c r="N439" s="248" t="str">
        <f>IF(AND(K439&lt;&gt;"",L439&lt;&gt;"",J439&lt;&gt;""),ROUND(MIN(IF(OR(J439="OZZ",J439="ZZ"),5000,17300),TRUNC(0.75*(SUMIF($D$12:$D439,$D439,K$12:K439)+SUMIF($D$12:$D439,$D439,L$12:L439)),2)) - SUMIF($D$12:$D438,$D439,N$12:N438),2),"")</f>
        <v/>
      </c>
      <c r="O439" s="249" t="str">
        <f>IF(AND(K439&lt;&gt;"",L439&lt;&gt;"",M439&lt;&gt;"",J439&lt;&gt;"",AH439&lt;&gt;""),IF(OR(J439="OZZ",J439="ZZ"),ROUND(0-SUMIF($D$12:$D438,$D439,O$12:O438),2),IF(M439=0,0,ROUND(MIN(MIN(17300,TRUNC(0.75*(SUMIF($D$12:$D$2012,$D439,K$12:K$2012)+SUMIF($D$12:$D$2012,$D439,L$12:L$2012)),2)+SUMIF($D$12:$D439,$D439,AH$12:AH439))-SUMIF($D$12:$D438,$D439,O$12:O438)-SUMIF($D$12:$D$2012,$D439,N$12:N$2012),AH439),2))),"")</f>
        <v/>
      </c>
      <c r="P439" s="250" t="str">
        <f>IF(J439&lt;&gt;"",1000 - SUMIF($D$12:$D438,$D439,P$12:P438),"")</f>
        <v/>
      </c>
      <c r="Q439" s="106"/>
      <c r="R439" s="247"/>
      <c r="S439" s="247"/>
      <c r="T439" s="247"/>
      <c r="U439" s="248" t="str">
        <f>IF(AND(R439&lt;&gt;"",S439&lt;&gt;"",Q439&lt;&gt;""),ROUND(MIN(IF(OR(Q439="OZZ",Q439="ZZ"),5000,17300),TRUNC(0.75*(SUMIF($D$12:$D439,$D439,R$12:R439)+SUMIF($D$12:$D439,$D439,S$12:S439)),2)) - SUMIF($D$12:$D438,$D439,U$12:U438),2),"")</f>
        <v/>
      </c>
      <c r="V439" s="248" t="str">
        <f>IF(AND(R439&lt;&gt;"",S439&lt;&gt;"",T439&lt;&gt;"",Q439&lt;&gt;"",AL439&lt;&gt;""),IF(OR(Q439="OZZ",Q439="ZZ"),ROUND(0-SUMIF($D$12:$D438,$D439,V$12:V438),2),IF(T439=0,0,ROUND(MIN(MIN(17300,TRUNC(0.75*(SUMIF($D$12:$D$2012,$D439,R$12:R$2012)+SUMIF($D$12:$D$2012,$D439,S$12:S$2012)),2)+SUMIF($D$12:$D439,$D439,AL$12:AL439))-SUMIF($D$12:$D438,$D439,V$12:V438)-SUMIF($D$12:$D$2012,$D439,U$12:U$2012),AL439),2))),"")</f>
        <v/>
      </c>
      <c r="W439" s="250" t="str">
        <f>IF(Q439&lt;&gt;"",1000 - SUMIF($D$12:$D438,$D439,W$12:W438),"")</f>
        <v/>
      </c>
      <c r="X439" s="106"/>
      <c r="Y439" s="247"/>
      <c r="Z439" s="247"/>
      <c r="AA439" s="247"/>
      <c r="AB439" s="248" t="str">
        <f>IF(AND(Y439&lt;&gt;"",Z439&lt;&gt;"",X439&lt;&gt;""),ROUND(MIN(IF(OR(X439="OZZ",X439="ZZ"),5000,17300),TRUNC(0.75*(SUMIF($D$12:$D439,$D439,Y$12:Y439)+SUMIF($D$12:$D439,$D439,Z$12:Z439)),2)) - SUMIF($D$12:$D438,$D439,AB$12:AB438),2),"")</f>
        <v/>
      </c>
      <c r="AC439" s="251" t="str">
        <f>IF(AND(Y439&lt;&gt;"",Z439&lt;&gt;"",AA439&lt;&gt;"",X439&lt;&gt;"",AP439&lt;&gt;""),IF(OR(X439="OZZ",X439="ZZ"),ROUND(0-SUMIF($D$12:$D438,$D439,AC$12:AC438),2),IF(AA439=0,0,ROUND(MIN(MIN(17300,TRUNC(0.75*(SUMIF($D$12:$D$2012,$D439,Y$12:Y$2012)+SUMIF($D$12:$D$2012,$D439,Z$12:Z$2012)),2)+SUMIF($D$12:$D439,$D439,AP$12:AP439))-SUMIF($D$12:$D438,$D439,AC$12:AC438)-SUMIF($D$12:$D$2012,$D439,AB$12:AB$2012),AP439),2))),"")</f>
        <v/>
      </c>
      <c r="AD439" s="250" t="str">
        <f>IF(X439&lt;&gt;"",1000 - SUMIF($D$12:$D438,$D439,AD$12:AD438),"")</f>
        <v/>
      </c>
      <c r="AE439" s="252"/>
      <c r="AF439" s="253"/>
      <c r="AG439" s="254"/>
      <c r="AH439" s="255" t="str">
        <f t="shared" si="145"/>
        <v/>
      </c>
      <c r="AI439" s="256"/>
      <c r="AJ439" s="253"/>
      <c r="AK439" s="254"/>
      <c r="AL439" s="255" t="str">
        <f t="shared" si="146"/>
        <v/>
      </c>
      <c r="AM439" s="256"/>
      <c r="AN439" s="253"/>
      <c r="AO439" s="254"/>
      <c r="AP439" s="255" t="str">
        <f t="shared" si="126"/>
        <v/>
      </c>
      <c r="AQ439" s="116"/>
      <c r="AR439" s="116"/>
      <c r="AS439" s="117"/>
      <c r="AT439" s="118"/>
      <c r="AU439" s="119" t="str">
        <f>IF(D439&lt;&gt; "", IF(COUNTIF($D$12:$D439,$D439)&gt;1,0,IF(SUM(N439,U439,AB439)&gt;0,IF(AND(X439="",OR(Q439&lt;&gt;"",J439&lt;&gt;"")),IF(Q439&lt;&gt;"",Q439,IF(J439&lt;&gt;"",J439,0)),IF(AND(Q439&lt;&gt;"",J439&lt;&gt;"",Q439=J439),Q439,X439)),0)),"")</f>
        <v/>
      </c>
      <c r="AV439" s="119" t="str">
        <f>IF(D439&lt;&gt;"",IF(COUNTIF($D$12:$D439,$D439)&gt;1,0,IF(SUM(O439,V439,AC439)&gt;0,IF(AND(X439="",OR(Q439&lt;&gt;"",J439&lt;&gt;"")),IF(Q439&lt;&gt;"",Q439,IF(J439&lt;&gt;"",J439,0)),IF(AND(Q439&lt;&gt;"",J439&lt;&gt;"",Q439=J439),Q439,X439)),0)),"")</f>
        <v/>
      </c>
      <c r="AW439" s="119" t="str">
        <f>IF(D439&lt;&gt;"",IF(COUNTIF($D$12:$D439,$D439)&gt;1,0,IF(SUM(P439,W439,AD439)&gt;0,IF(AND(X439="",OR(Q439&lt;&gt;"",J439&lt;&gt;"")),IF(Q439&lt;&gt;"",Q439,IF(J439&lt;&gt;"",J439,0)),IF(AND(Q439&lt;&gt;"",J439&lt;&gt;"",Q439=J439),Q439,X439)),0)),"")</f>
        <v/>
      </c>
      <c r="AX439" s="118" t="str">
        <f t="shared" si="127"/>
        <v/>
      </c>
      <c r="AY439" s="118" t="str">
        <f t="shared" si="128"/>
        <v/>
      </c>
      <c r="AZ439" s="118" t="str">
        <f t="shared" si="129"/>
        <v/>
      </c>
      <c r="BA439" s="118" t="str">
        <f t="shared" si="130"/>
        <v/>
      </c>
      <c r="BB439" s="118" t="str">
        <f t="shared" si="131"/>
        <v/>
      </c>
      <c r="BC439" s="118" t="str">
        <f t="shared" si="132"/>
        <v/>
      </c>
      <c r="BD439" s="118" t="str">
        <f t="shared" si="133"/>
        <v/>
      </c>
      <c r="BE439" s="118" t="str">
        <f t="shared" si="134"/>
        <v/>
      </c>
      <c r="BF439" s="118" t="str">
        <f t="shared" si="135"/>
        <v/>
      </c>
      <c r="BG439" s="120"/>
      <c r="BH439" s="120" t="str">
        <f t="shared" si="136"/>
        <v/>
      </c>
      <c r="BI439" s="120" t="str">
        <f t="shared" si="137"/>
        <v/>
      </c>
      <c r="BJ439" s="121"/>
      <c r="BK439" s="120" t="str">
        <f t="shared" si="138"/>
        <v/>
      </c>
      <c r="BL439" s="120" t="str">
        <f t="shared" si="139"/>
        <v/>
      </c>
      <c r="BM439" s="120" t="str">
        <f t="shared" si="140"/>
        <v/>
      </c>
      <c r="BN439" s="120" t="str">
        <f t="shared" si="141"/>
        <v/>
      </c>
      <c r="BO439" s="120" t="str">
        <f t="shared" si="142"/>
        <v/>
      </c>
      <c r="BP439" s="120" t="str">
        <f t="shared" si="143"/>
        <v/>
      </c>
      <c r="BQ439" s="98"/>
      <c r="BR439" s="98"/>
      <c r="BS439" s="98"/>
      <c r="BT439" s="98"/>
      <c r="BU439" s="98"/>
      <c r="BV439" s="98"/>
      <c r="BW439" s="98"/>
      <c r="BX439" s="98"/>
      <c r="BY439" s="98"/>
      <c r="BZ439" s="98"/>
      <c r="CA439" s="98"/>
      <c r="CB439" s="98"/>
      <c r="CC439" s="98"/>
      <c r="CD439" s="98"/>
      <c r="CE439" s="98"/>
      <c r="CF439" s="98"/>
      <c r="CG439" s="98"/>
      <c r="CH439" s="98"/>
      <c r="CI439" s="98"/>
      <c r="CJ439" s="98"/>
      <c r="CK439" s="98"/>
      <c r="CL439" s="98"/>
      <c r="CM439" s="98"/>
      <c r="CN439" s="98"/>
      <c r="CO439" s="98"/>
      <c r="CP439" s="98"/>
      <c r="CQ439" s="98"/>
      <c r="CR439" s="98"/>
      <c r="CS439" s="98"/>
    </row>
    <row r="440" spans="1:97" s="4" customFormat="1" ht="18.75" customHeight="1" x14ac:dyDescent="0.2">
      <c r="A440" s="3">
        <f t="shared" si="144"/>
        <v>428</v>
      </c>
      <c r="B440" s="263"/>
      <c r="C440" s="263"/>
      <c r="D440" s="263"/>
      <c r="E440" s="259"/>
      <c r="F440" s="259"/>
      <c r="G440" s="43"/>
      <c r="H440" s="264"/>
      <c r="I440" s="261"/>
      <c r="J440" s="106"/>
      <c r="K440" s="247"/>
      <c r="L440" s="247"/>
      <c r="M440" s="247"/>
      <c r="N440" s="248" t="str">
        <f>IF(AND(K440&lt;&gt;"",L440&lt;&gt;"",J440&lt;&gt;""),ROUND(MIN(IF(OR(J440="OZZ",J440="ZZ"),5000,17300),TRUNC(0.75*(SUMIF($D$12:$D440,$D440,K$12:K440)+SUMIF($D$12:$D440,$D440,L$12:L440)),2)) - SUMIF($D$12:$D439,$D440,N$12:N439),2),"")</f>
        <v/>
      </c>
      <c r="O440" s="249" t="str">
        <f>IF(AND(K440&lt;&gt;"",L440&lt;&gt;"",M440&lt;&gt;"",J440&lt;&gt;"",AH440&lt;&gt;""),IF(OR(J440="OZZ",J440="ZZ"),ROUND(0-SUMIF($D$12:$D439,$D440,O$12:O439),2),IF(M440=0,0,ROUND(MIN(MIN(17300,TRUNC(0.75*(SUMIF($D$12:$D$2012,$D440,K$12:K$2012)+SUMIF($D$12:$D$2012,$D440,L$12:L$2012)),2)+SUMIF($D$12:$D440,$D440,AH$12:AH440))-SUMIF($D$12:$D439,$D440,O$12:O439)-SUMIF($D$12:$D$2012,$D440,N$12:N$2012),AH440),2))),"")</f>
        <v/>
      </c>
      <c r="P440" s="250" t="str">
        <f>IF(J440&lt;&gt;"",1000 - SUMIF($D$12:$D439,$D440,P$12:P439),"")</f>
        <v/>
      </c>
      <c r="Q440" s="106"/>
      <c r="R440" s="247"/>
      <c r="S440" s="247"/>
      <c r="T440" s="247"/>
      <c r="U440" s="248" t="str">
        <f>IF(AND(R440&lt;&gt;"",S440&lt;&gt;"",Q440&lt;&gt;""),ROUND(MIN(IF(OR(Q440="OZZ",Q440="ZZ"),5000,17300),TRUNC(0.75*(SUMIF($D$12:$D440,$D440,R$12:R440)+SUMIF($D$12:$D440,$D440,S$12:S440)),2)) - SUMIF($D$12:$D439,$D440,U$12:U439),2),"")</f>
        <v/>
      </c>
      <c r="V440" s="248" t="str">
        <f>IF(AND(R440&lt;&gt;"",S440&lt;&gt;"",T440&lt;&gt;"",Q440&lt;&gt;"",AL440&lt;&gt;""),IF(OR(Q440="OZZ",Q440="ZZ"),ROUND(0-SUMIF($D$12:$D439,$D440,V$12:V439),2),IF(T440=0,0,ROUND(MIN(MIN(17300,TRUNC(0.75*(SUMIF($D$12:$D$2012,$D440,R$12:R$2012)+SUMIF($D$12:$D$2012,$D440,S$12:S$2012)),2)+SUMIF($D$12:$D440,$D440,AL$12:AL440))-SUMIF($D$12:$D439,$D440,V$12:V439)-SUMIF($D$12:$D$2012,$D440,U$12:U$2012),AL440),2))),"")</f>
        <v/>
      </c>
      <c r="W440" s="250" t="str">
        <f>IF(Q440&lt;&gt;"",1000 - SUMIF($D$12:$D439,$D440,W$12:W439),"")</f>
        <v/>
      </c>
      <c r="X440" s="106"/>
      <c r="Y440" s="247"/>
      <c r="Z440" s="247"/>
      <c r="AA440" s="247"/>
      <c r="AB440" s="248" t="str">
        <f>IF(AND(Y440&lt;&gt;"",Z440&lt;&gt;"",X440&lt;&gt;""),ROUND(MIN(IF(OR(X440="OZZ",X440="ZZ"),5000,17300),TRUNC(0.75*(SUMIF($D$12:$D440,$D440,Y$12:Y440)+SUMIF($D$12:$D440,$D440,Z$12:Z440)),2)) - SUMIF($D$12:$D439,$D440,AB$12:AB439),2),"")</f>
        <v/>
      </c>
      <c r="AC440" s="251" t="str">
        <f>IF(AND(Y440&lt;&gt;"",Z440&lt;&gt;"",AA440&lt;&gt;"",X440&lt;&gt;"",AP440&lt;&gt;""),IF(OR(X440="OZZ",X440="ZZ"),ROUND(0-SUMIF($D$12:$D439,$D440,AC$12:AC439),2),IF(AA440=0,0,ROUND(MIN(MIN(17300,TRUNC(0.75*(SUMIF($D$12:$D$2012,$D440,Y$12:Y$2012)+SUMIF($D$12:$D$2012,$D440,Z$12:Z$2012)),2)+SUMIF($D$12:$D440,$D440,AP$12:AP440))-SUMIF($D$12:$D439,$D440,AC$12:AC439)-SUMIF($D$12:$D$2012,$D440,AB$12:AB$2012),AP440),2))),"")</f>
        <v/>
      </c>
      <c r="AD440" s="250" t="str">
        <f>IF(X440&lt;&gt;"",1000 - SUMIF($D$12:$D439,$D440,AD$12:AD439),"")</f>
        <v/>
      </c>
      <c r="AE440" s="252"/>
      <c r="AF440" s="253"/>
      <c r="AG440" s="254"/>
      <c r="AH440" s="255" t="str">
        <f t="shared" si="145"/>
        <v/>
      </c>
      <c r="AI440" s="256"/>
      <c r="AJ440" s="253"/>
      <c r="AK440" s="254"/>
      <c r="AL440" s="255" t="str">
        <f t="shared" si="146"/>
        <v/>
      </c>
      <c r="AM440" s="256"/>
      <c r="AN440" s="253"/>
      <c r="AO440" s="254"/>
      <c r="AP440" s="255" t="str">
        <f t="shared" si="126"/>
        <v/>
      </c>
      <c r="AQ440" s="116"/>
      <c r="AR440" s="116"/>
      <c r="AS440" s="117"/>
      <c r="AT440" s="118"/>
      <c r="AU440" s="119" t="str">
        <f>IF(D440&lt;&gt; "", IF(COUNTIF($D$12:$D440,$D440)&gt;1,0,IF(SUM(N440,U440,AB440)&gt;0,IF(AND(X440="",OR(Q440&lt;&gt;"",J440&lt;&gt;"")),IF(Q440&lt;&gt;"",Q440,IF(J440&lt;&gt;"",J440,0)),IF(AND(Q440&lt;&gt;"",J440&lt;&gt;"",Q440=J440),Q440,X440)),0)),"")</f>
        <v/>
      </c>
      <c r="AV440" s="119" t="str">
        <f>IF(D440&lt;&gt;"",IF(COUNTIF($D$12:$D440,$D440)&gt;1,0,IF(SUM(O440,V440,AC440)&gt;0,IF(AND(X440="",OR(Q440&lt;&gt;"",J440&lt;&gt;"")),IF(Q440&lt;&gt;"",Q440,IF(J440&lt;&gt;"",J440,0)),IF(AND(Q440&lt;&gt;"",J440&lt;&gt;"",Q440=J440),Q440,X440)),0)),"")</f>
        <v/>
      </c>
      <c r="AW440" s="119" t="str">
        <f>IF(D440&lt;&gt;"",IF(COUNTIF($D$12:$D440,$D440)&gt;1,0,IF(SUM(P440,W440,AD440)&gt;0,IF(AND(X440="",OR(Q440&lt;&gt;"",J440&lt;&gt;"")),IF(Q440&lt;&gt;"",Q440,IF(J440&lt;&gt;"",J440,0)),IF(AND(Q440&lt;&gt;"",J440&lt;&gt;"",Q440=J440),Q440,X440)),0)),"")</f>
        <v/>
      </c>
      <c r="AX440" s="118" t="str">
        <f t="shared" si="127"/>
        <v/>
      </c>
      <c r="AY440" s="118" t="str">
        <f t="shared" si="128"/>
        <v/>
      </c>
      <c r="AZ440" s="118" t="str">
        <f t="shared" si="129"/>
        <v/>
      </c>
      <c r="BA440" s="118" t="str">
        <f t="shared" si="130"/>
        <v/>
      </c>
      <c r="BB440" s="118" t="str">
        <f t="shared" si="131"/>
        <v/>
      </c>
      <c r="BC440" s="118" t="str">
        <f t="shared" si="132"/>
        <v/>
      </c>
      <c r="BD440" s="118" t="str">
        <f t="shared" si="133"/>
        <v/>
      </c>
      <c r="BE440" s="118" t="str">
        <f t="shared" si="134"/>
        <v/>
      </c>
      <c r="BF440" s="118" t="str">
        <f t="shared" si="135"/>
        <v/>
      </c>
      <c r="BG440" s="120"/>
      <c r="BH440" s="120" t="str">
        <f t="shared" si="136"/>
        <v/>
      </c>
      <c r="BI440" s="120" t="str">
        <f t="shared" si="137"/>
        <v/>
      </c>
      <c r="BJ440" s="121"/>
      <c r="BK440" s="120" t="str">
        <f t="shared" si="138"/>
        <v/>
      </c>
      <c r="BL440" s="120" t="str">
        <f t="shared" si="139"/>
        <v/>
      </c>
      <c r="BM440" s="120" t="str">
        <f t="shared" si="140"/>
        <v/>
      </c>
      <c r="BN440" s="120" t="str">
        <f t="shared" si="141"/>
        <v/>
      </c>
      <c r="BO440" s="120" t="str">
        <f t="shared" si="142"/>
        <v/>
      </c>
      <c r="BP440" s="120" t="str">
        <f t="shared" si="143"/>
        <v/>
      </c>
      <c r="BQ440" s="98"/>
      <c r="BR440" s="98"/>
      <c r="BS440" s="98"/>
      <c r="BT440" s="98"/>
      <c r="BU440" s="98"/>
      <c r="BV440" s="98"/>
      <c r="BW440" s="98"/>
      <c r="BX440" s="98"/>
      <c r="BY440" s="98"/>
      <c r="BZ440" s="98"/>
      <c r="CA440" s="98"/>
      <c r="CB440" s="98"/>
      <c r="CC440" s="98"/>
      <c r="CD440" s="98"/>
      <c r="CE440" s="98"/>
      <c r="CF440" s="98"/>
      <c r="CG440" s="98"/>
      <c r="CH440" s="98"/>
      <c r="CI440" s="98"/>
      <c r="CJ440" s="98"/>
      <c r="CK440" s="98"/>
      <c r="CL440" s="98"/>
      <c r="CM440" s="98"/>
      <c r="CN440" s="98"/>
      <c r="CO440" s="98"/>
      <c r="CP440" s="98"/>
      <c r="CQ440" s="98"/>
      <c r="CR440" s="98"/>
      <c r="CS440" s="98"/>
    </row>
    <row r="441" spans="1:97" s="4" customFormat="1" ht="18.75" customHeight="1" x14ac:dyDescent="0.2">
      <c r="A441" s="3">
        <f t="shared" si="144"/>
        <v>429</v>
      </c>
      <c r="B441" s="263"/>
      <c r="C441" s="263"/>
      <c r="D441" s="263"/>
      <c r="E441" s="259"/>
      <c r="F441" s="259"/>
      <c r="G441" s="43"/>
      <c r="H441" s="264"/>
      <c r="I441" s="261"/>
      <c r="J441" s="106"/>
      <c r="K441" s="247"/>
      <c r="L441" s="247"/>
      <c r="M441" s="247"/>
      <c r="N441" s="248" t="str">
        <f>IF(AND(K441&lt;&gt;"",L441&lt;&gt;"",J441&lt;&gt;""),ROUND(MIN(IF(OR(J441="OZZ",J441="ZZ"),5000,17300),TRUNC(0.75*(SUMIF($D$12:$D441,$D441,K$12:K441)+SUMIF($D$12:$D441,$D441,L$12:L441)),2)) - SUMIF($D$12:$D440,$D441,N$12:N440),2),"")</f>
        <v/>
      </c>
      <c r="O441" s="249" t="str">
        <f>IF(AND(K441&lt;&gt;"",L441&lt;&gt;"",M441&lt;&gt;"",J441&lt;&gt;"",AH441&lt;&gt;""),IF(OR(J441="OZZ",J441="ZZ"),ROUND(0-SUMIF($D$12:$D440,$D441,O$12:O440),2),IF(M441=0,0,ROUND(MIN(MIN(17300,TRUNC(0.75*(SUMIF($D$12:$D$2012,$D441,K$12:K$2012)+SUMIF($D$12:$D$2012,$D441,L$12:L$2012)),2)+SUMIF($D$12:$D441,$D441,AH$12:AH441))-SUMIF($D$12:$D440,$D441,O$12:O440)-SUMIF($D$12:$D$2012,$D441,N$12:N$2012),AH441),2))),"")</f>
        <v/>
      </c>
      <c r="P441" s="250" t="str">
        <f>IF(J441&lt;&gt;"",1000 - SUMIF($D$12:$D440,$D441,P$12:P440),"")</f>
        <v/>
      </c>
      <c r="Q441" s="106"/>
      <c r="R441" s="247"/>
      <c r="S441" s="247"/>
      <c r="T441" s="247"/>
      <c r="U441" s="248" t="str">
        <f>IF(AND(R441&lt;&gt;"",S441&lt;&gt;"",Q441&lt;&gt;""),ROUND(MIN(IF(OR(Q441="OZZ",Q441="ZZ"),5000,17300),TRUNC(0.75*(SUMIF($D$12:$D441,$D441,R$12:R441)+SUMIF($D$12:$D441,$D441,S$12:S441)),2)) - SUMIF($D$12:$D440,$D441,U$12:U440),2),"")</f>
        <v/>
      </c>
      <c r="V441" s="248" t="str">
        <f>IF(AND(R441&lt;&gt;"",S441&lt;&gt;"",T441&lt;&gt;"",Q441&lt;&gt;"",AL441&lt;&gt;""),IF(OR(Q441="OZZ",Q441="ZZ"),ROUND(0-SUMIF($D$12:$D440,$D441,V$12:V440),2),IF(T441=0,0,ROUND(MIN(MIN(17300,TRUNC(0.75*(SUMIF($D$12:$D$2012,$D441,R$12:R$2012)+SUMIF($D$12:$D$2012,$D441,S$12:S$2012)),2)+SUMIF($D$12:$D441,$D441,AL$12:AL441))-SUMIF($D$12:$D440,$D441,V$12:V440)-SUMIF($D$12:$D$2012,$D441,U$12:U$2012),AL441),2))),"")</f>
        <v/>
      </c>
      <c r="W441" s="250" t="str">
        <f>IF(Q441&lt;&gt;"",1000 - SUMIF($D$12:$D440,$D441,W$12:W440),"")</f>
        <v/>
      </c>
      <c r="X441" s="106"/>
      <c r="Y441" s="247"/>
      <c r="Z441" s="247"/>
      <c r="AA441" s="247"/>
      <c r="AB441" s="248" t="str">
        <f>IF(AND(Y441&lt;&gt;"",Z441&lt;&gt;"",X441&lt;&gt;""),ROUND(MIN(IF(OR(X441="OZZ",X441="ZZ"),5000,17300),TRUNC(0.75*(SUMIF($D$12:$D441,$D441,Y$12:Y441)+SUMIF($D$12:$D441,$D441,Z$12:Z441)),2)) - SUMIF($D$12:$D440,$D441,AB$12:AB440),2),"")</f>
        <v/>
      </c>
      <c r="AC441" s="251" t="str">
        <f>IF(AND(Y441&lt;&gt;"",Z441&lt;&gt;"",AA441&lt;&gt;"",X441&lt;&gt;"",AP441&lt;&gt;""),IF(OR(X441="OZZ",X441="ZZ"),ROUND(0-SUMIF($D$12:$D440,$D441,AC$12:AC440),2),IF(AA441=0,0,ROUND(MIN(MIN(17300,TRUNC(0.75*(SUMIF($D$12:$D$2012,$D441,Y$12:Y$2012)+SUMIF($D$12:$D$2012,$D441,Z$12:Z$2012)),2)+SUMIF($D$12:$D441,$D441,AP$12:AP441))-SUMIF($D$12:$D440,$D441,AC$12:AC440)-SUMIF($D$12:$D$2012,$D441,AB$12:AB$2012),AP441),2))),"")</f>
        <v/>
      </c>
      <c r="AD441" s="250" t="str">
        <f>IF(X441&lt;&gt;"",1000 - SUMIF($D$12:$D440,$D441,AD$12:AD440),"")</f>
        <v/>
      </c>
      <c r="AE441" s="252"/>
      <c r="AF441" s="253"/>
      <c r="AG441" s="254"/>
      <c r="AH441" s="255" t="str">
        <f t="shared" si="145"/>
        <v/>
      </c>
      <c r="AI441" s="256"/>
      <c r="AJ441" s="253"/>
      <c r="AK441" s="254"/>
      <c r="AL441" s="255" t="str">
        <f t="shared" si="146"/>
        <v/>
      </c>
      <c r="AM441" s="256"/>
      <c r="AN441" s="253"/>
      <c r="AO441" s="254"/>
      <c r="AP441" s="255" t="str">
        <f t="shared" si="126"/>
        <v/>
      </c>
      <c r="AQ441" s="116"/>
      <c r="AR441" s="116"/>
      <c r="AS441" s="117"/>
      <c r="AT441" s="118"/>
      <c r="AU441" s="119" t="str">
        <f>IF(D441&lt;&gt; "", IF(COUNTIF($D$12:$D441,$D441)&gt;1,0,IF(SUM(N441,U441,AB441)&gt;0,IF(AND(X441="",OR(Q441&lt;&gt;"",J441&lt;&gt;"")),IF(Q441&lt;&gt;"",Q441,IF(J441&lt;&gt;"",J441,0)),IF(AND(Q441&lt;&gt;"",J441&lt;&gt;"",Q441=J441),Q441,X441)),0)),"")</f>
        <v/>
      </c>
      <c r="AV441" s="119" t="str">
        <f>IF(D441&lt;&gt;"",IF(COUNTIF($D$12:$D441,$D441)&gt;1,0,IF(SUM(O441,V441,AC441)&gt;0,IF(AND(X441="",OR(Q441&lt;&gt;"",J441&lt;&gt;"")),IF(Q441&lt;&gt;"",Q441,IF(J441&lt;&gt;"",J441,0)),IF(AND(Q441&lt;&gt;"",J441&lt;&gt;"",Q441=J441),Q441,X441)),0)),"")</f>
        <v/>
      </c>
      <c r="AW441" s="119" t="str">
        <f>IF(D441&lt;&gt;"",IF(COUNTIF($D$12:$D441,$D441)&gt;1,0,IF(SUM(P441,W441,AD441)&gt;0,IF(AND(X441="",OR(Q441&lt;&gt;"",J441&lt;&gt;"")),IF(Q441&lt;&gt;"",Q441,IF(J441&lt;&gt;"",J441,0)),IF(AND(Q441&lt;&gt;"",J441&lt;&gt;"",Q441=J441),Q441,X441)),0)),"")</f>
        <v/>
      </c>
      <c r="AX441" s="118" t="str">
        <f t="shared" si="127"/>
        <v/>
      </c>
      <c r="AY441" s="118" t="str">
        <f t="shared" si="128"/>
        <v/>
      </c>
      <c r="AZ441" s="118" t="str">
        <f t="shared" si="129"/>
        <v/>
      </c>
      <c r="BA441" s="118" t="str">
        <f t="shared" si="130"/>
        <v/>
      </c>
      <c r="BB441" s="118" t="str">
        <f t="shared" si="131"/>
        <v/>
      </c>
      <c r="BC441" s="118" t="str">
        <f t="shared" si="132"/>
        <v/>
      </c>
      <c r="BD441" s="118" t="str">
        <f t="shared" si="133"/>
        <v/>
      </c>
      <c r="BE441" s="118" t="str">
        <f t="shared" si="134"/>
        <v/>
      </c>
      <c r="BF441" s="118" t="str">
        <f t="shared" si="135"/>
        <v/>
      </c>
      <c r="BG441" s="120"/>
      <c r="BH441" s="120" t="str">
        <f t="shared" si="136"/>
        <v/>
      </c>
      <c r="BI441" s="120" t="str">
        <f t="shared" si="137"/>
        <v/>
      </c>
      <c r="BJ441" s="121"/>
      <c r="BK441" s="120" t="str">
        <f t="shared" si="138"/>
        <v/>
      </c>
      <c r="BL441" s="120" t="str">
        <f t="shared" si="139"/>
        <v/>
      </c>
      <c r="BM441" s="120" t="str">
        <f t="shared" si="140"/>
        <v/>
      </c>
      <c r="BN441" s="120" t="str">
        <f t="shared" si="141"/>
        <v/>
      </c>
      <c r="BO441" s="120" t="str">
        <f t="shared" si="142"/>
        <v/>
      </c>
      <c r="BP441" s="120" t="str">
        <f t="shared" si="143"/>
        <v/>
      </c>
      <c r="BQ441" s="98"/>
      <c r="BR441" s="98"/>
      <c r="BS441" s="98"/>
      <c r="BT441" s="98"/>
      <c r="BU441" s="98"/>
      <c r="BV441" s="98"/>
      <c r="BW441" s="98"/>
      <c r="BX441" s="98"/>
      <c r="BY441" s="98"/>
      <c r="BZ441" s="98"/>
      <c r="CA441" s="98"/>
      <c r="CB441" s="98"/>
      <c r="CC441" s="98"/>
      <c r="CD441" s="98"/>
      <c r="CE441" s="98"/>
      <c r="CF441" s="98"/>
      <c r="CG441" s="98"/>
      <c r="CH441" s="98"/>
      <c r="CI441" s="98"/>
      <c r="CJ441" s="98"/>
      <c r="CK441" s="98"/>
      <c r="CL441" s="98"/>
      <c r="CM441" s="98"/>
      <c r="CN441" s="98"/>
      <c r="CO441" s="98"/>
      <c r="CP441" s="98"/>
      <c r="CQ441" s="98"/>
      <c r="CR441" s="98"/>
      <c r="CS441" s="98"/>
    </row>
    <row r="442" spans="1:97" s="4" customFormat="1" ht="18.75" customHeight="1" x14ac:dyDescent="0.2">
      <c r="A442" s="3">
        <f t="shared" si="144"/>
        <v>430</v>
      </c>
      <c r="B442" s="263"/>
      <c r="C442" s="263"/>
      <c r="D442" s="263"/>
      <c r="E442" s="259"/>
      <c r="F442" s="259"/>
      <c r="G442" s="43"/>
      <c r="H442" s="264"/>
      <c r="I442" s="261"/>
      <c r="J442" s="106"/>
      <c r="K442" s="247"/>
      <c r="L442" s="247"/>
      <c r="M442" s="247"/>
      <c r="N442" s="248" t="str">
        <f>IF(AND(K442&lt;&gt;"",L442&lt;&gt;"",J442&lt;&gt;""),ROUND(MIN(IF(OR(J442="OZZ",J442="ZZ"),5000,17300),TRUNC(0.75*(SUMIF($D$12:$D442,$D442,K$12:K442)+SUMIF($D$12:$D442,$D442,L$12:L442)),2)) - SUMIF($D$12:$D441,$D442,N$12:N441),2),"")</f>
        <v/>
      </c>
      <c r="O442" s="249" t="str">
        <f>IF(AND(K442&lt;&gt;"",L442&lt;&gt;"",M442&lt;&gt;"",J442&lt;&gt;"",AH442&lt;&gt;""),IF(OR(J442="OZZ",J442="ZZ"),ROUND(0-SUMIF($D$12:$D441,$D442,O$12:O441),2),IF(M442=0,0,ROUND(MIN(MIN(17300,TRUNC(0.75*(SUMIF($D$12:$D$2012,$D442,K$12:K$2012)+SUMIF($D$12:$D$2012,$D442,L$12:L$2012)),2)+SUMIF($D$12:$D442,$D442,AH$12:AH442))-SUMIF($D$12:$D441,$D442,O$12:O441)-SUMIF($D$12:$D$2012,$D442,N$12:N$2012),AH442),2))),"")</f>
        <v/>
      </c>
      <c r="P442" s="250" t="str">
        <f>IF(J442&lt;&gt;"",1000 - SUMIF($D$12:$D441,$D442,P$12:P441),"")</f>
        <v/>
      </c>
      <c r="Q442" s="106"/>
      <c r="R442" s="247"/>
      <c r="S442" s="247"/>
      <c r="T442" s="247"/>
      <c r="U442" s="248" t="str">
        <f>IF(AND(R442&lt;&gt;"",S442&lt;&gt;"",Q442&lt;&gt;""),ROUND(MIN(IF(OR(Q442="OZZ",Q442="ZZ"),5000,17300),TRUNC(0.75*(SUMIF($D$12:$D442,$D442,R$12:R442)+SUMIF($D$12:$D442,$D442,S$12:S442)),2)) - SUMIF($D$12:$D441,$D442,U$12:U441),2),"")</f>
        <v/>
      </c>
      <c r="V442" s="248" t="str">
        <f>IF(AND(R442&lt;&gt;"",S442&lt;&gt;"",T442&lt;&gt;"",Q442&lt;&gt;"",AL442&lt;&gt;""),IF(OR(Q442="OZZ",Q442="ZZ"),ROUND(0-SUMIF($D$12:$D441,$D442,V$12:V441),2),IF(T442=0,0,ROUND(MIN(MIN(17300,TRUNC(0.75*(SUMIF($D$12:$D$2012,$D442,R$12:R$2012)+SUMIF($D$12:$D$2012,$D442,S$12:S$2012)),2)+SUMIF($D$12:$D442,$D442,AL$12:AL442))-SUMIF($D$12:$D441,$D442,V$12:V441)-SUMIF($D$12:$D$2012,$D442,U$12:U$2012),AL442),2))),"")</f>
        <v/>
      </c>
      <c r="W442" s="250" t="str">
        <f>IF(Q442&lt;&gt;"",1000 - SUMIF($D$12:$D441,$D442,W$12:W441),"")</f>
        <v/>
      </c>
      <c r="X442" s="106"/>
      <c r="Y442" s="247"/>
      <c r="Z442" s="247"/>
      <c r="AA442" s="247"/>
      <c r="AB442" s="248" t="str">
        <f>IF(AND(Y442&lt;&gt;"",Z442&lt;&gt;"",X442&lt;&gt;""),ROUND(MIN(IF(OR(X442="OZZ",X442="ZZ"),5000,17300),TRUNC(0.75*(SUMIF($D$12:$D442,$D442,Y$12:Y442)+SUMIF($D$12:$D442,$D442,Z$12:Z442)),2)) - SUMIF($D$12:$D441,$D442,AB$12:AB441),2),"")</f>
        <v/>
      </c>
      <c r="AC442" s="251" t="str">
        <f>IF(AND(Y442&lt;&gt;"",Z442&lt;&gt;"",AA442&lt;&gt;"",X442&lt;&gt;"",AP442&lt;&gt;""),IF(OR(X442="OZZ",X442="ZZ"),ROUND(0-SUMIF($D$12:$D441,$D442,AC$12:AC441),2),IF(AA442=0,0,ROUND(MIN(MIN(17300,TRUNC(0.75*(SUMIF($D$12:$D$2012,$D442,Y$12:Y$2012)+SUMIF($D$12:$D$2012,$D442,Z$12:Z$2012)),2)+SUMIF($D$12:$D442,$D442,AP$12:AP442))-SUMIF($D$12:$D441,$D442,AC$12:AC441)-SUMIF($D$12:$D$2012,$D442,AB$12:AB$2012),AP442),2))),"")</f>
        <v/>
      </c>
      <c r="AD442" s="250" t="str">
        <f>IF(X442&lt;&gt;"",1000 - SUMIF($D$12:$D441,$D442,AD$12:AD441),"")</f>
        <v/>
      </c>
      <c r="AE442" s="252"/>
      <c r="AF442" s="253"/>
      <c r="AG442" s="254"/>
      <c r="AH442" s="255" t="str">
        <f t="shared" si="145"/>
        <v/>
      </c>
      <c r="AI442" s="256"/>
      <c r="AJ442" s="253"/>
      <c r="AK442" s="254"/>
      <c r="AL442" s="255" t="str">
        <f t="shared" si="146"/>
        <v/>
      </c>
      <c r="AM442" s="256"/>
      <c r="AN442" s="253"/>
      <c r="AO442" s="254"/>
      <c r="AP442" s="255" t="str">
        <f t="shared" si="126"/>
        <v/>
      </c>
      <c r="AQ442" s="116"/>
      <c r="AR442" s="116"/>
      <c r="AS442" s="117"/>
      <c r="AT442" s="118"/>
      <c r="AU442" s="119" t="str">
        <f>IF(D442&lt;&gt; "", IF(COUNTIF($D$12:$D442,$D442)&gt;1,0,IF(SUM(N442,U442,AB442)&gt;0,IF(AND(X442="",OR(Q442&lt;&gt;"",J442&lt;&gt;"")),IF(Q442&lt;&gt;"",Q442,IF(J442&lt;&gt;"",J442,0)),IF(AND(Q442&lt;&gt;"",J442&lt;&gt;"",Q442=J442),Q442,X442)),0)),"")</f>
        <v/>
      </c>
      <c r="AV442" s="119" t="str">
        <f>IF(D442&lt;&gt;"",IF(COUNTIF($D$12:$D442,$D442)&gt;1,0,IF(SUM(O442,V442,AC442)&gt;0,IF(AND(X442="",OR(Q442&lt;&gt;"",J442&lt;&gt;"")),IF(Q442&lt;&gt;"",Q442,IF(J442&lt;&gt;"",J442,0)),IF(AND(Q442&lt;&gt;"",J442&lt;&gt;"",Q442=J442),Q442,X442)),0)),"")</f>
        <v/>
      </c>
      <c r="AW442" s="119" t="str">
        <f>IF(D442&lt;&gt;"",IF(COUNTIF($D$12:$D442,$D442)&gt;1,0,IF(SUM(P442,W442,AD442)&gt;0,IF(AND(X442="",OR(Q442&lt;&gt;"",J442&lt;&gt;"")),IF(Q442&lt;&gt;"",Q442,IF(J442&lt;&gt;"",J442,0)),IF(AND(Q442&lt;&gt;"",J442&lt;&gt;"",Q442=J442),Q442,X442)),0)),"")</f>
        <v/>
      </c>
      <c r="AX442" s="118" t="str">
        <f t="shared" si="127"/>
        <v/>
      </c>
      <c r="AY442" s="118" t="str">
        <f t="shared" si="128"/>
        <v/>
      </c>
      <c r="AZ442" s="118" t="str">
        <f t="shared" si="129"/>
        <v/>
      </c>
      <c r="BA442" s="118" t="str">
        <f t="shared" si="130"/>
        <v/>
      </c>
      <c r="BB442" s="118" t="str">
        <f t="shared" si="131"/>
        <v/>
      </c>
      <c r="BC442" s="118" t="str">
        <f t="shared" si="132"/>
        <v/>
      </c>
      <c r="BD442" s="118" t="str">
        <f t="shared" si="133"/>
        <v/>
      </c>
      <c r="BE442" s="118" t="str">
        <f t="shared" si="134"/>
        <v/>
      </c>
      <c r="BF442" s="118" t="str">
        <f t="shared" si="135"/>
        <v/>
      </c>
      <c r="BG442" s="120"/>
      <c r="BH442" s="120" t="str">
        <f t="shared" si="136"/>
        <v/>
      </c>
      <c r="BI442" s="120" t="str">
        <f t="shared" si="137"/>
        <v/>
      </c>
      <c r="BJ442" s="121"/>
      <c r="BK442" s="120" t="str">
        <f t="shared" si="138"/>
        <v/>
      </c>
      <c r="BL442" s="120" t="str">
        <f t="shared" si="139"/>
        <v/>
      </c>
      <c r="BM442" s="120" t="str">
        <f t="shared" si="140"/>
        <v/>
      </c>
      <c r="BN442" s="120" t="str">
        <f t="shared" si="141"/>
        <v/>
      </c>
      <c r="BO442" s="120" t="str">
        <f t="shared" si="142"/>
        <v/>
      </c>
      <c r="BP442" s="120" t="str">
        <f t="shared" si="143"/>
        <v/>
      </c>
      <c r="BQ442" s="98"/>
      <c r="BR442" s="98"/>
      <c r="BS442" s="98"/>
      <c r="BT442" s="98"/>
      <c r="BU442" s="98"/>
      <c r="BV442" s="98"/>
      <c r="BW442" s="98"/>
      <c r="BX442" s="98"/>
      <c r="BY442" s="98"/>
      <c r="BZ442" s="98"/>
      <c r="CA442" s="98"/>
      <c r="CB442" s="98"/>
      <c r="CC442" s="98"/>
      <c r="CD442" s="98"/>
      <c r="CE442" s="98"/>
      <c r="CF442" s="98"/>
      <c r="CG442" s="98"/>
      <c r="CH442" s="98"/>
      <c r="CI442" s="98"/>
      <c r="CJ442" s="98"/>
      <c r="CK442" s="98"/>
      <c r="CL442" s="98"/>
      <c r="CM442" s="98"/>
      <c r="CN442" s="98"/>
      <c r="CO442" s="98"/>
      <c r="CP442" s="98"/>
      <c r="CQ442" s="98"/>
      <c r="CR442" s="98"/>
      <c r="CS442" s="98"/>
    </row>
    <row r="443" spans="1:97" s="4" customFormat="1" ht="18.75" customHeight="1" x14ac:dyDescent="0.2">
      <c r="A443" s="3">
        <f t="shared" si="144"/>
        <v>431</v>
      </c>
      <c r="B443" s="263"/>
      <c r="C443" s="263"/>
      <c r="D443" s="263"/>
      <c r="E443" s="259"/>
      <c r="F443" s="259"/>
      <c r="G443" s="43"/>
      <c r="H443" s="264"/>
      <c r="I443" s="261"/>
      <c r="J443" s="106"/>
      <c r="K443" s="247"/>
      <c r="L443" s="247"/>
      <c r="M443" s="247"/>
      <c r="N443" s="248" t="str">
        <f>IF(AND(K443&lt;&gt;"",L443&lt;&gt;"",J443&lt;&gt;""),ROUND(MIN(IF(OR(J443="OZZ",J443="ZZ"),5000,17300),TRUNC(0.75*(SUMIF($D$12:$D443,$D443,K$12:K443)+SUMIF($D$12:$D443,$D443,L$12:L443)),2)) - SUMIF($D$12:$D442,$D443,N$12:N442),2),"")</f>
        <v/>
      </c>
      <c r="O443" s="249" t="str">
        <f>IF(AND(K443&lt;&gt;"",L443&lt;&gt;"",M443&lt;&gt;"",J443&lt;&gt;"",AH443&lt;&gt;""),IF(OR(J443="OZZ",J443="ZZ"),ROUND(0-SUMIF($D$12:$D442,$D443,O$12:O442),2),IF(M443=0,0,ROUND(MIN(MIN(17300,TRUNC(0.75*(SUMIF($D$12:$D$2012,$D443,K$12:K$2012)+SUMIF($D$12:$D$2012,$D443,L$12:L$2012)),2)+SUMIF($D$12:$D443,$D443,AH$12:AH443))-SUMIF($D$12:$D442,$D443,O$12:O442)-SUMIF($D$12:$D$2012,$D443,N$12:N$2012),AH443),2))),"")</f>
        <v/>
      </c>
      <c r="P443" s="250" t="str">
        <f>IF(J443&lt;&gt;"",1000 - SUMIF($D$12:$D442,$D443,P$12:P442),"")</f>
        <v/>
      </c>
      <c r="Q443" s="106"/>
      <c r="R443" s="247"/>
      <c r="S443" s="247"/>
      <c r="T443" s="247"/>
      <c r="U443" s="248" t="str">
        <f>IF(AND(R443&lt;&gt;"",S443&lt;&gt;"",Q443&lt;&gt;""),ROUND(MIN(IF(OR(Q443="OZZ",Q443="ZZ"),5000,17300),TRUNC(0.75*(SUMIF($D$12:$D443,$D443,R$12:R443)+SUMIF($D$12:$D443,$D443,S$12:S443)),2)) - SUMIF($D$12:$D442,$D443,U$12:U442),2),"")</f>
        <v/>
      </c>
      <c r="V443" s="248" t="str">
        <f>IF(AND(R443&lt;&gt;"",S443&lt;&gt;"",T443&lt;&gt;"",Q443&lt;&gt;"",AL443&lt;&gt;""),IF(OR(Q443="OZZ",Q443="ZZ"),ROUND(0-SUMIF($D$12:$D442,$D443,V$12:V442),2),IF(T443=0,0,ROUND(MIN(MIN(17300,TRUNC(0.75*(SUMIF($D$12:$D$2012,$D443,R$12:R$2012)+SUMIF($D$12:$D$2012,$D443,S$12:S$2012)),2)+SUMIF($D$12:$D443,$D443,AL$12:AL443))-SUMIF($D$12:$D442,$D443,V$12:V442)-SUMIF($D$12:$D$2012,$D443,U$12:U$2012),AL443),2))),"")</f>
        <v/>
      </c>
      <c r="W443" s="250" t="str">
        <f>IF(Q443&lt;&gt;"",1000 - SUMIF($D$12:$D442,$D443,W$12:W442),"")</f>
        <v/>
      </c>
      <c r="X443" s="106"/>
      <c r="Y443" s="247"/>
      <c r="Z443" s="247"/>
      <c r="AA443" s="247"/>
      <c r="AB443" s="248" t="str">
        <f>IF(AND(Y443&lt;&gt;"",Z443&lt;&gt;"",X443&lt;&gt;""),ROUND(MIN(IF(OR(X443="OZZ",X443="ZZ"),5000,17300),TRUNC(0.75*(SUMIF($D$12:$D443,$D443,Y$12:Y443)+SUMIF($D$12:$D443,$D443,Z$12:Z443)),2)) - SUMIF($D$12:$D442,$D443,AB$12:AB442),2),"")</f>
        <v/>
      </c>
      <c r="AC443" s="251" t="str">
        <f>IF(AND(Y443&lt;&gt;"",Z443&lt;&gt;"",AA443&lt;&gt;"",X443&lt;&gt;"",AP443&lt;&gt;""),IF(OR(X443="OZZ",X443="ZZ"),ROUND(0-SUMIF($D$12:$D442,$D443,AC$12:AC442),2),IF(AA443=0,0,ROUND(MIN(MIN(17300,TRUNC(0.75*(SUMIF($D$12:$D$2012,$D443,Y$12:Y$2012)+SUMIF($D$12:$D$2012,$D443,Z$12:Z$2012)),2)+SUMIF($D$12:$D443,$D443,AP$12:AP443))-SUMIF($D$12:$D442,$D443,AC$12:AC442)-SUMIF($D$12:$D$2012,$D443,AB$12:AB$2012),AP443),2))),"")</f>
        <v/>
      </c>
      <c r="AD443" s="250" t="str">
        <f>IF(X443&lt;&gt;"",1000 - SUMIF($D$12:$D442,$D443,AD$12:AD442),"")</f>
        <v/>
      </c>
      <c r="AE443" s="252"/>
      <c r="AF443" s="253"/>
      <c r="AG443" s="254"/>
      <c r="AH443" s="255" t="str">
        <f t="shared" si="145"/>
        <v/>
      </c>
      <c r="AI443" s="256"/>
      <c r="AJ443" s="253"/>
      <c r="AK443" s="254"/>
      <c r="AL443" s="255" t="str">
        <f t="shared" si="146"/>
        <v/>
      </c>
      <c r="AM443" s="256"/>
      <c r="AN443" s="253"/>
      <c r="AO443" s="254"/>
      <c r="AP443" s="255" t="str">
        <f t="shared" si="126"/>
        <v/>
      </c>
      <c r="AQ443" s="116"/>
      <c r="AR443" s="116"/>
      <c r="AS443" s="117"/>
      <c r="AT443" s="118"/>
      <c r="AU443" s="119" t="str">
        <f>IF(D443&lt;&gt; "", IF(COUNTIF($D$12:$D443,$D443)&gt;1,0,IF(SUM(N443,U443,AB443)&gt;0,IF(AND(X443="",OR(Q443&lt;&gt;"",J443&lt;&gt;"")),IF(Q443&lt;&gt;"",Q443,IF(J443&lt;&gt;"",J443,0)),IF(AND(Q443&lt;&gt;"",J443&lt;&gt;"",Q443=J443),Q443,X443)),0)),"")</f>
        <v/>
      </c>
      <c r="AV443" s="119" t="str">
        <f>IF(D443&lt;&gt;"",IF(COUNTIF($D$12:$D443,$D443)&gt;1,0,IF(SUM(O443,V443,AC443)&gt;0,IF(AND(X443="",OR(Q443&lt;&gt;"",J443&lt;&gt;"")),IF(Q443&lt;&gt;"",Q443,IF(J443&lt;&gt;"",J443,0)),IF(AND(Q443&lt;&gt;"",J443&lt;&gt;"",Q443=J443),Q443,X443)),0)),"")</f>
        <v/>
      </c>
      <c r="AW443" s="119" t="str">
        <f>IF(D443&lt;&gt;"",IF(COUNTIF($D$12:$D443,$D443)&gt;1,0,IF(SUM(P443,W443,AD443)&gt;0,IF(AND(X443="",OR(Q443&lt;&gt;"",J443&lt;&gt;"")),IF(Q443&lt;&gt;"",Q443,IF(J443&lt;&gt;"",J443,0)),IF(AND(Q443&lt;&gt;"",J443&lt;&gt;"",Q443=J443),Q443,X443)),0)),"")</f>
        <v/>
      </c>
      <c r="AX443" s="118" t="str">
        <f t="shared" si="127"/>
        <v/>
      </c>
      <c r="AY443" s="118" t="str">
        <f t="shared" si="128"/>
        <v/>
      </c>
      <c r="AZ443" s="118" t="str">
        <f t="shared" si="129"/>
        <v/>
      </c>
      <c r="BA443" s="118" t="str">
        <f t="shared" si="130"/>
        <v/>
      </c>
      <c r="BB443" s="118" t="str">
        <f t="shared" si="131"/>
        <v/>
      </c>
      <c r="BC443" s="118" t="str">
        <f t="shared" si="132"/>
        <v/>
      </c>
      <c r="BD443" s="118" t="str">
        <f t="shared" si="133"/>
        <v/>
      </c>
      <c r="BE443" s="118" t="str">
        <f t="shared" si="134"/>
        <v/>
      </c>
      <c r="BF443" s="118" t="str">
        <f t="shared" si="135"/>
        <v/>
      </c>
      <c r="BG443" s="120"/>
      <c r="BH443" s="120" t="str">
        <f t="shared" si="136"/>
        <v/>
      </c>
      <c r="BI443" s="120" t="str">
        <f t="shared" si="137"/>
        <v/>
      </c>
      <c r="BJ443" s="121"/>
      <c r="BK443" s="120" t="str">
        <f t="shared" si="138"/>
        <v/>
      </c>
      <c r="BL443" s="120" t="str">
        <f t="shared" si="139"/>
        <v/>
      </c>
      <c r="BM443" s="120" t="str">
        <f t="shared" si="140"/>
        <v/>
      </c>
      <c r="BN443" s="120" t="str">
        <f t="shared" si="141"/>
        <v/>
      </c>
      <c r="BO443" s="120" t="str">
        <f t="shared" si="142"/>
        <v/>
      </c>
      <c r="BP443" s="120" t="str">
        <f t="shared" si="143"/>
        <v/>
      </c>
      <c r="BQ443" s="98"/>
      <c r="BR443" s="98"/>
      <c r="BS443" s="98"/>
      <c r="BT443" s="98"/>
      <c r="BU443" s="98"/>
      <c r="BV443" s="98"/>
      <c r="BW443" s="98"/>
      <c r="BX443" s="98"/>
      <c r="BY443" s="98"/>
      <c r="BZ443" s="98"/>
      <c r="CA443" s="98"/>
      <c r="CB443" s="98"/>
      <c r="CC443" s="98"/>
      <c r="CD443" s="98"/>
      <c r="CE443" s="98"/>
      <c r="CF443" s="98"/>
      <c r="CG443" s="98"/>
      <c r="CH443" s="98"/>
      <c r="CI443" s="98"/>
      <c r="CJ443" s="98"/>
      <c r="CK443" s="98"/>
      <c r="CL443" s="98"/>
      <c r="CM443" s="98"/>
      <c r="CN443" s="98"/>
      <c r="CO443" s="98"/>
      <c r="CP443" s="98"/>
      <c r="CQ443" s="98"/>
      <c r="CR443" s="98"/>
      <c r="CS443" s="98"/>
    </row>
    <row r="444" spans="1:97" s="4" customFormat="1" ht="18.75" customHeight="1" x14ac:dyDescent="0.2">
      <c r="A444" s="3">
        <f t="shared" si="144"/>
        <v>432</v>
      </c>
      <c r="B444" s="263"/>
      <c r="C444" s="263"/>
      <c r="D444" s="263"/>
      <c r="E444" s="259"/>
      <c r="F444" s="259"/>
      <c r="G444" s="43"/>
      <c r="H444" s="264"/>
      <c r="I444" s="261"/>
      <c r="J444" s="106"/>
      <c r="K444" s="247"/>
      <c r="L444" s="247"/>
      <c r="M444" s="247"/>
      <c r="N444" s="248" t="str">
        <f>IF(AND(K444&lt;&gt;"",L444&lt;&gt;"",J444&lt;&gt;""),ROUND(MIN(IF(OR(J444="OZZ",J444="ZZ"),5000,17300),TRUNC(0.75*(SUMIF($D$12:$D444,$D444,K$12:K444)+SUMIF($D$12:$D444,$D444,L$12:L444)),2)) - SUMIF($D$12:$D443,$D444,N$12:N443),2),"")</f>
        <v/>
      </c>
      <c r="O444" s="249" t="str">
        <f>IF(AND(K444&lt;&gt;"",L444&lt;&gt;"",M444&lt;&gt;"",J444&lt;&gt;"",AH444&lt;&gt;""),IF(OR(J444="OZZ",J444="ZZ"),ROUND(0-SUMIF($D$12:$D443,$D444,O$12:O443),2),IF(M444=0,0,ROUND(MIN(MIN(17300,TRUNC(0.75*(SUMIF($D$12:$D$2012,$D444,K$12:K$2012)+SUMIF($D$12:$D$2012,$D444,L$12:L$2012)),2)+SUMIF($D$12:$D444,$D444,AH$12:AH444))-SUMIF($D$12:$D443,$D444,O$12:O443)-SUMIF($D$12:$D$2012,$D444,N$12:N$2012),AH444),2))),"")</f>
        <v/>
      </c>
      <c r="P444" s="250" t="str">
        <f>IF(J444&lt;&gt;"",1000 - SUMIF($D$12:$D443,$D444,P$12:P443),"")</f>
        <v/>
      </c>
      <c r="Q444" s="106"/>
      <c r="R444" s="247"/>
      <c r="S444" s="247"/>
      <c r="T444" s="247"/>
      <c r="U444" s="248" t="str">
        <f>IF(AND(R444&lt;&gt;"",S444&lt;&gt;"",Q444&lt;&gt;""),ROUND(MIN(IF(OR(Q444="OZZ",Q444="ZZ"),5000,17300),TRUNC(0.75*(SUMIF($D$12:$D444,$D444,R$12:R444)+SUMIF($D$12:$D444,$D444,S$12:S444)),2)) - SUMIF($D$12:$D443,$D444,U$12:U443),2),"")</f>
        <v/>
      </c>
      <c r="V444" s="248" t="str">
        <f>IF(AND(R444&lt;&gt;"",S444&lt;&gt;"",T444&lt;&gt;"",Q444&lt;&gt;"",AL444&lt;&gt;""),IF(OR(Q444="OZZ",Q444="ZZ"),ROUND(0-SUMIF($D$12:$D443,$D444,V$12:V443),2),IF(T444=0,0,ROUND(MIN(MIN(17300,TRUNC(0.75*(SUMIF($D$12:$D$2012,$D444,R$12:R$2012)+SUMIF($D$12:$D$2012,$D444,S$12:S$2012)),2)+SUMIF($D$12:$D444,$D444,AL$12:AL444))-SUMIF($D$12:$D443,$D444,V$12:V443)-SUMIF($D$12:$D$2012,$D444,U$12:U$2012),AL444),2))),"")</f>
        <v/>
      </c>
      <c r="W444" s="250" t="str">
        <f>IF(Q444&lt;&gt;"",1000 - SUMIF($D$12:$D443,$D444,W$12:W443),"")</f>
        <v/>
      </c>
      <c r="X444" s="106"/>
      <c r="Y444" s="247"/>
      <c r="Z444" s="247"/>
      <c r="AA444" s="247"/>
      <c r="AB444" s="248" t="str">
        <f>IF(AND(Y444&lt;&gt;"",Z444&lt;&gt;"",X444&lt;&gt;""),ROUND(MIN(IF(OR(X444="OZZ",X444="ZZ"),5000,17300),TRUNC(0.75*(SUMIF($D$12:$D444,$D444,Y$12:Y444)+SUMIF($D$12:$D444,$D444,Z$12:Z444)),2)) - SUMIF($D$12:$D443,$D444,AB$12:AB443),2),"")</f>
        <v/>
      </c>
      <c r="AC444" s="251" t="str">
        <f>IF(AND(Y444&lt;&gt;"",Z444&lt;&gt;"",AA444&lt;&gt;"",X444&lt;&gt;"",AP444&lt;&gt;""),IF(OR(X444="OZZ",X444="ZZ"),ROUND(0-SUMIF($D$12:$D443,$D444,AC$12:AC443),2),IF(AA444=0,0,ROUND(MIN(MIN(17300,TRUNC(0.75*(SUMIF($D$12:$D$2012,$D444,Y$12:Y$2012)+SUMIF($D$12:$D$2012,$D444,Z$12:Z$2012)),2)+SUMIF($D$12:$D444,$D444,AP$12:AP444))-SUMIF($D$12:$D443,$D444,AC$12:AC443)-SUMIF($D$12:$D$2012,$D444,AB$12:AB$2012),AP444),2))),"")</f>
        <v/>
      </c>
      <c r="AD444" s="250" t="str">
        <f>IF(X444&lt;&gt;"",1000 - SUMIF($D$12:$D443,$D444,AD$12:AD443),"")</f>
        <v/>
      </c>
      <c r="AE444" s="252"/>
      <c r="AF444" s="253"/>
      <c r="AG444" s="254"/>
      <c r="AH444" s="255" t="str">
        <f t="shared" si="145"/>
        <v/>
      </c>
      <c r="AI444" s="256"/>
      <c r="AJ444" s="253"/>
      <c r="AK444" s="254"/>
      <c r="AL444" s="255" t="str">
        <f t="shared" si="146"/>
        <v/>
      </c>
      <c r="AM444" s="256"/>
      <c r="AN444" s="253"/>
      <c r="AO444" s="254"/>
      <c r="AP444" s="255" t="str">
        <f t="shared" si="126"/>
        <v/>
      </c>
      <c r="AQ444" s="116"/>
      <c r="AR444" s="116"/>
      <c r="AS444" s="117"/>
      <c r="AT444" s="118"/>
      <c r="AU444" s="119" t="str">
        <f>IF(D444&lt;&gt; "", IF(COUNTIF($D$12:$D444,$D444)&gt;1,0,IF(SUM(N444,U444,AB444)&gt;0,IF(AND(X444="",OR(Q444&lt;&gt;"",J444&lt;&gt;"")),IF(Q444&lt;&gt;"",Q444,IF(J444&lt;&gt;"",J444,0)),IF(AND(Q444&lt;&gt;"",J444&lt;&gt;"",Q444=J444),Q444,X444)),0)),"")</f>
        <v/>
      </c>
      <c r="AV444" s="119" t="str">
        <f>IF(D444&lt;&gt;"",IF(COUNTIF($D$12:$D444,$D444)&gt;1,0,IF(SUM(O444,V444,AC444)&gt;0,IF(AND(X444="",OR(Q444&lt;&gt;"",J444&lt;&gt;"")),IF(Q444&lt;&gt;"",Q444,IF(J444&lt;&gt;"",J444,0)),IF(AND(Q444&lt;&gt;"",J444&lt;&gt;"",Q444=J444),Q444,X444)),0)),"")</f>
        <v/>
      </c>
      <c r="AW444" s="119" t="str">
        <f>IF(D444&lt;&gt;"",IF(COUNTIF($D$12:$D444,$D444)&gt;1,0,IF(SUM(P444,W444,AD444)&gt;0,IF(AND(X444="",OR(Q444&lt;&gt;"",J444&lt;&gt;"")),IF(Q444&lt;&gt;"",Q444,IF(J444&lt;&gt;"",J444,0)),IF(AND(Q444&lt;&gt;"",J444&lt;&gt;"",Q444=J444),Q444,X444)),0)),"")</f>
        <v/>
      </c>
      <c r="AX444" s="118" t="str">
        <f t="shared" si="127"/>
        <v/>
      </c>
      <c r="AY444" s="118" t="str">
        <f t="shared" si="128"/>
        <v/>
      </c>
      <c r="AZ444" s="118" t="str">
        <f t="shared" si="129"/>
        <v/>
      </c>
      <c r="BA444" s="118" t="str">
        <f t="shared" si="130"/>
        <v/>
      </c>
      <c r="BB444" s="118" t="str">
        <f t="shared" si="131"/>
        <v/>
      </c>
      <c r="BC444" s="118" t="str">
        <f t="shared" si="132"/>
        <v/>
      </c>
      <c r="BD444" s="118" t="str">
        <f t="shared" si="133"/>
        <v/>
      </c>
      <c r="BE444" s="118" t="str">
        <f t="shared" si="134"/>
        <v/>
      </c>
      <c r="BF444" s="118" t="str">
        <f t="shared" si="135"/>
        <v/>
      </c>
      <c r="BG444" s="120"/>
      <c r="BH444" s="120" t="str">
        <f t="shared" si="136"/>
        <v/>
      </c>
      <c r="BI444" s="120" t="str">
        <f t="shared" si="137"/>
        <v/>
      </c>
      <c r="BJ444" s="121"/>
      <c r="BK444" s="120" t="str">
        <f t="shared" si="138"/>
        <v/>
      </c>
      <c r="BL444" s="120" t="str">
        <f t="shared" si="139"/>
        <v/>
      </c>
      <c r="BM444" s="120" t="str">
        <f t="shared" si="140"/>
        <v/>
      </c>
      <c r="BN444" s="120" t="str">
        <f t="shared" si="141"/>
        <v/>
      </c>
      <c r="BO444" s="120" t="str">
        <f t="shared" si="142"/>
        <v/>
      </c>
      <c r="BP444" s="120" t="str">
        <f t="shared" si="143"/>
        <v/>
      </c>
      <c r="BQ444" s="98"/>
      <c r="BR444" s="98"/>
      <c r="BS444" s="98"/>
      <c r="BT444" s="98"/>
      <c r="BU444" s="98"/>
      <c r="BV444" s="98"/>
      <c r="BW444" s="98"/>
      <c r="BX444" s="98"/>
      <c r="BY444" s="98"/>
      <c r="BZ444" s="98"/>
      <c r="CA444" s="98"/>
      <c r="CB444" s="98"/>
      <c r="CC444" s="98"/>
      <c r="CD444" s="98"/>
      <c r="CE444" s="98"/>
      <c r="CF444" s="98"/>
      <c r="CG444" s="98"/>
      <c r="CH444" s="98"/>
      <c r="CI444" s="98"/>
      <c r="CJ444" s="98"/>
      <c r="CK444" s="98"/>
      <c r="CL444" s="98"/>
      <c r="CM444" s="98"/>
      <c r="CN444" s="98"/>
      <c r="CO444" s="98"/>
      <c r="CP444" s="98"/>
      <c r="CQ444" s="98"/>
      <c r="CR444" s="98"/>
      <c r="CS444" s="98"/>
    </row>
    <row r="445" spans="1:97" s="4" customFormat="1" ht="18.75" customHeight="1" x14ac:dyDescent="0.2">
      <c r="A445" s="3">
        <f t="shared" si="144"/>
        <v>433</v>
      </c>
      <c r="B445" s="263"/>
      <c r="C445" s="263"/>
      <c r="D445" s="263"/>
      <c r="E445" s="259"/>
      <c r="F445" s="259"/>
      <c r="G445" s="43"/>
      <c r="H445" s="264"/>
      <c r="I445" s="261"/>
      <c r="J445" s="106"/>
      <c r="K445" s="247"/>
      <c r="L445" s="247"/>
      <c r="M445" s="247"/>
      <c r="N445" s="248" t="str">
        <f>IF(AND(K445&lt;&gt;"",L445&lt;&gt;"",J445&lt;&gt;""),ROUND(MIN(IF(OR(J445="OZZ",J445="ZZ"),5000,17300),TRUNC(0.75*(SUMIF($D$12:$D445,$D445,K$12:K445)+SUMIF($D$12:$D445,$D445,L$12:L445)),2)) - SUMIF($D$12:$D444,$D445,N$12:N444),2),"")</f>
        <v/>
      </c>
      <c r="O445" s="249" t="str">
        <f>IF(AND(K445&lt;&gt;"",L445&lt;&gt;"",M445&lt;&gt;"",J445&lt;&gt;"",AH445&lt;&gt;""),IF(OR(J445="OZZ",J445="ZZ"),ROUND(0-SUMIF($D$12:$D444,$D445,O$12:O444),2),IF(M445=0,0,ROUND(MIN(MIN(17300,TRUNC(0.75*(SUMIF($D$12:$D$2012,$D445,K$12:K$2012)+SUMIF($D$12:$D$2012,$D445,L$12:L$2012)),2)+SUMIF($D$12:$D445,$D445,AH$12:AH445))-SUMIF($D$12:$D444,$D445,O$12:O444)-SUMIF($D$12:$D$2012,$D445,N$12:N$2012),AH445),2))),"")</f>
        <v/>
      </c>
      <c r="P445" s="250" t="str">
        <f>IF(J445&lt;&gt;"",1000 - SUMIF($D$12:$D444,$D445,P$12:P444),"")</f>
        <v/>
      </c>
      <c r="Q445" s="106"/>
      <c r="R445" s="247"/>
      <c r="S445" s="247"/>
      <c r="T445" s="247"/>
      <c r="U445" s="248" t="str">
        <f>IF(AND(R445&lt;&gt;"",S445&lt;&gt;"",Q445&lt;&gt;""),ROUND(MIN(IF(OR(Q445="OZZ",Q445="ZZ"),5000,17300),TRUNC(0.75*(SUMIF($D$12:$D445,$D445,R$12:R445)+SUMIF($D$12:$D445,$D445,S$12:S445)),2)) - SUMIF($D$12:$D444,$D445,U$12:U444),2),"")</f>
        <v/>
      </c>
      <c r="V445" s="248" t="str">
        <f>IF(AND(R445&lt;&gt;"",S445&lt;&gt;"",T445&lt;&gt;"",Q445&lt;&gt;"",AL445&lt;&gt;""),IF(OR(Q445="OZZ",Q445="ZZ"),ROUND(0-SUMIF($D$12:$D444,$D445,V$12:V444),2),IF(T445=0,0,ROUND(MIN(MIN(17300,TRUNC(0.75*(SUMIF($D$12:$D$2012,$D445,R$12:R$2012)+SUMIF($D$12:$D$2012,$D445,S$12:S$2012)),2)+SUMIF($D$12:$D445,$D445,AL$12:AL445))-SUMIF($D$12:$D444,$D445,V$12:V444)-SUMIF($D$12:$D$2012,$D445,U$12:U$2012),AL445),2))),"")</f>
        <v/>
      </c>
      <c r="W445" s="250" t="str">
        <f>IF(Q445&lt;&gt;"",1000 - SUMIF($D$12:$D444,$D445,W$12:W444),"")</f>
        <v/>
      </c>
      <c r="X445" s="106"/>
      <c r="Y445" s="247"/>
      <c r="Z445" s="247"/>
      <c r="AA445" s="247"/>
      <c r="AB445" s="248" t="str">
        <f>IF(AND(Y445&lt;&gt;"",Z445&lt;&gt;"",X445&lt;&gt;""),ROUND(MIN(IF(OR(X445="OZZ",X445="ZZ"),5000,17300),TRUNC(0.75*(SUMIF($D$12:$D445,$D445,Y$12:Y445)+SUMIF($D$12:$D445,$D445,Z$12:Z445)),2)) - SUMIF($D$12:$D444,$D445,AB$12:AB444),2),"")</f>
        <v/>
      </c>
      <c r="AC445" s="251" t="str">
        <f>IF(AND(Y445&lt;&gt;"",Z445&lt;&gt;"",AA445&lt;&gt;"",X445&lt;&gt;"",AP445&lt;&gt;""),IF(OR(X445="OZZ",X445="ZZ"),ROUND(0-SUMIF($D$12:$D444,$D445,AC$12:AC444),2),IF(AA445=0,0,ROUND(MIN(MIN(17300,TRUNC(0.75*(SUMIF($D$12:$D$2012,$D445,Y$12:Y$2012)+SUMIF($D$12:$D$2012,$D445,Z$12:Z$2012)),2)+SUMIF($D$12:$D445,$D445,AP$12:AP445))-SUMIF($D$12:$D444,$D445,AC$12:AC444)-SUMIF($D$12:$D$2012,$D445,AB$12:AB$2012),AP445),2))),"")</f>
        <v/>
      </c>
      <c r="AD445" s="250" t="str">
        <f>IF(X445&lt;&gt;"",1000 - SUMIF($D$12:$D444,$D445,AD$12:AD444),"")</f>
        <v/>
      </c>
      <c r="AE445" s="252"/>
      <c r="AF445" s="253"/>
      <c r="AG445" s="254"/>
      <c r="AH445" s="255" t="str">
        <f t="shared" si="145"/>
        <v/>
      </c>
      <c r="AI445" s="256"/>
      <c r="AJ445" s="253"/>
      <c r="AK445" s="254"/>
      <c r="AL445" s="255" t="str">
        <f t="shared" si="146"/>
        <v/>
      </c>
      <c r="AM445" s="256"/>
      <c r="AN445" s="253"/>
      <c r="AO445" s="254"/>
      <c r="AP445" s="255" t="str">
        <f t="shared" si="126"/>
        <v/>
      </c>
      <c r="AQ445" s="116"/>
      <c r="AR445" s="116"/>
      <c r="AS445" s="117"/>
      <c r="AT445" s="118"/>
      <c r="AU445" s="119" t="str">
        <f>IF(D445&lt;&gt; "", IF(COUNTIF($D$12:$D445,$D445)&gt;1,0,IF(SUM(N445,U445,AB445)&gt;0,IF(AND(X445="",OR(Q445&lt;&gt;"",J445&lt;&gt;"")),IF(Q445&lt;&gt;"",Q445,IF(J445&lt;&gt;"",J445,0)),IF(AND(Q445&lt;&gt;"",J445&lt;&gt;"",Q445=J445),Q445,X445)),0)),"")</f>
        <v/>
      </c>
      <c r="AV445" s="119" t="str">
        <f>IF(D445&lt;&gt;"",IF(COUNTIF($D$12:$D445,$D445)&gt;1,0,IF(SUM(O445,V445,AC445)&gt;0,IF(AND(X445="",OR(Q445&lt;&gt;"",J445&lt;&gt;"")),IF(Q445&lt;&gt;"",Q445,IF(J445&lt;&gt;"",J445,0)),IF(AND(Q445&lt;&gt;"",J445&lt;&gt;"",Q445=J445),Q445,X445)),0)),"")</f>
        <v/>
      </c>
      <c r="AW445" s="119" t="str">
        <f>IF(D445&lt;&gt;"",IF(COUNTIF($D$12:$D445,$D445)&gt;1,0,IF(SUM(P445,W445,AD445)&gt;0,IF(AND(X445="",OR(Q445&lt;&gt;"",J445&lt;&gt;"")),IF(Q445&lt;&gt;"",Q445,IF(J445&lt;&gt;"",J445,0)),IF(AND(Q445&lt;&gt;"",J445&lt;&gt;"",Q445=J445),Q445,X445)),0)),"")</f>
        <v/>
      </c>
      <c r="AX445" s="118" t="str">
        <f t="shared" si="127"/>
        <v/>
      </c>
      <c r="AY445" s="118" t="str">
        <f t="shared" si="128"/>
        <v/>
      </c>
      <c r="AZ445" s="118" t="str">
        <f t="shared" si="129"/>
        <v/>
      </c>
      <c r="BA445" s="118" t="str">
        <f t="shared" si="130"/>
        <v/>
      </c>
      <c r="BB445" s="118" t="str">
        <f t="shared" si="131"/>
        <v/>
      </c>
      <c r="BC445" s="118" t="str">
        <f t="shared" si="132"/>
        <v/>
      </c>
      <c r="BD445" s="118" t="str">
        <f t="shared" si="133"/>
        <v/>
      </c>
      <c r="BE445" s="118" t="str">
        <f t="shared" si="134"/>
        <v/>
      </c>
      <c r="BF445" s="118" t="str">
        <f t="shared" si="135"/>
        <v/>
      </c>
      <c r="BG445" s="120"/>
      <c r="BH445" s="120" t="str">
        <f t="shared" si="136"/>
        <v/>
      </c>
      <c r="BI445" s="120" t="str">
        <f t="shared" si="137"/>
        <v/>
      </c>
      <c r="BJ445" s="121"/>
      <c r="BK445" s="120" t="str">
        <f t="shared" si="138"/>
        <v/>
      </c>
      <c r="BL445" s="120" t="str">
        <f t="shared" si="139"/>
        <v/>
      </c>
      <c r="BM445" s="120" t="str">
        <f t="shared" si="140"/>
        <v/>
      </c>
      <c r="BN445" s="120" t="str">
        <f t="shared" si="141"/>
        <v/>
      </c>
      <c r="BO445" s="120" t="str">
        <f t="shared" si="142"/>
        <v/>
      </c>
      <c r="BP445" s="120" t="str">
        <f t="shared" si="143"/>
        <v/>
      </c>
      <c r="BQ445" s="98"/>
      <c r="BR445" s="98"/>
      <c r="BS445" s="98"/>
      <c r="BT445" s="98"/>
      <c r="BU445" s="98"/>
      <c r="BV445" s="98"/>
      <c r="BW445" s="98"/>
      <c r="BX445" s="98"/>
      <c r="BY445" s="98"/>
      <c r="BZ445" s="98"/>
      <c r="CA445" s="98"/>
      <c r="CB445" s="98"/>
      <c r="CC445" s="98"/>
      <c r="CD445" s="98"/>
      <c r="CE445" s="98"/>
      <c r="CF445" s="98"/>
      <c r="CG445" s="98"/>
      <c r="CH445" s="98"/>
      <c r="CI445" s="98"/>
      <c r="CJ445" s="98"/>
      <c r="CK445" s="98"/>
      <c r="CL445" s="98"/>
      <c r="CM445" s="98"/>
      <c r="CN445" s="98"/>
      <c r="CO445" s="98"/>
      <c r="CP445" s="98"/>
      <c r="CQ445" s="98"/>
      <c r="CR445" s="98"/>
      <c r="CS445" s="98"/>
    </row>
    <row r="446" spans="1:97" s="4" customFormat="1" ht="18.75" customHeight="1" x14ac:dyDescent="0.2">
      <c r="A446" s="3">
        <f t="shared" si="144"/>
        <v>434</v>
      </c>
      <c r="B446" s="263"/>
      <c r="C446" s="263"/>
      <c r="D446" s="263"/>
      <c r="E446" s="259"/>
      <c r="F446" s="259"/>
      <c r="G446" s="43"/>
      <c r="H446" s="264"/>
      <c r="I446" s="261"/>
      <c r="J446" s="106"/>
      <c r="K446" s="247"/>
      <c r="L446" s="247"/>
      <c r="M446" s="247"/>
      <c r="N446" s="248" t="str">
        <f>IF(AND(K446&lt;&gt;"",L446&lt;&gt;"",J446&lt;&gt;""),ROUND(MIN(IF(OR(J446="OZZ",J446="ZZ"),5000,17300),TRUNC(0.75*(SUMIF($D$12:$D446,$D446,K$12:K446)+SUMIF($D$12:$D446,$D446,L$12:L446)),2)) - SUMIF($D$12:$D445,$D446,N$12:N445),2),"")</f>
        <v/>
      </c>
      <c r="O446" s="249" t="str">
        <f>IF(AND(K446&lt;&gt;"",L446&lt;&gt;"",M446&lt;&gt;"",J446&lt;&gt;"",AH446&lt;&gt;""),IF(OR(J446="OZZ",J446="ZZ"),ROUND(0-SUMIF($D$12:$D445,$D446,O$12:O445),2),IF(M446=0,0,ROUND(MIN(MIN(17300,TRUNC(0.75*(SUMIF($D$12:$D$2012,$D446,K$12:K$2012)+SUMIF($D$12:$D$2012,$D446,L$12:L$2012)),2)+SUMIF($D$12:$D446,$D446,AH$12:AH446))-SUMIF($D$12:$D445,$D446,O$12:O445)-SUMIF($D$12:$D$2012,$D446,N$12:N$2012),AH446),2))),"")</f>
        <v/>
      </c>
      <c r="P446" s="250" t="str">
        <f>IF(J446&lt;&gt;"",1000 - SUMIF($D$12:$D445,$D446,P$12:P445),"")</f>
        <v/>
      </c>
      <c r="Q446" s="106"/>
      <c r="R446" s="247"/>
      <c r="S446" s="247"/>
      <c r="T446" s="247"/>
      <c r="U446" s="248" t="str">
        <f>IF(AND(R446&lt;&gt;"",S446&lt;&gt;"",Q446&lt;&gt;""),ROUND(MIN(IF(OR(Q446="OZZ",Q446="ZZ"),5000,17300),TRUNC(0.75*(SUMIF($D$12:$D446,$D446,R$12:R446)+SUMIF($D$12:$D446,$D446,S$12:S446)),2)) - SUMIF($D$12:$D445,$D446,U$12:U445),2),"")</f>
        <v/>
      </c>
      <c r="V446" s="248" t="str">
        <f>IF(AND(R446&lt;&gt;"",S446&lt;&gt;"",T446&lt;&gt;"",Q446&lt;&gt;"",AL446&lt;&gt;""),IF(OR(Q446="OZZ",Q446="ZZ"),ROUND(0-SUMIF($D$12:$D445,$D446,V$12:V445),2),IF(T446=0,0,ROUND(MIN(MIN(17300,TRUNC(0.75*(SUMIF($D$12:$D$2012,$D446,R$12:R$2012)+SUMIF($D$12:$D$2012,$D446,S$12:S$2012)),2)+SUMIF($D$12:$D446,$D446,AL$12:AL446))-SUMIF($D$12:$D445,$D446,V$12:V445)-SUMIF($D$12:$D$2012,$D446,U$12:U$2012),AL446),2))),"")</f>
        <v/>
      </c>
      <c r="W446" s="250" t="str">
        <f>IF(Q446&lt;&gt;"",1000 - SUMIF($D$12:$D445,$D446,W$12:W445),"")</f>
        <v/>
      </c>
      <c r="X446" s="106"/>
      <c r="Y446" s="247"/>
      <c r="Z446" s="247"/>
      <c r="AA446" s="247"/>
      <c r="AB446" s="248" t="str">
        <f>IF(AND(Y446&lt;&gt;"",Z446&lt;&gt;"",X446&lt;&gt;""),ROUND(MIN(IF(OR(X446="OZZ",X446="ZZ"),5000,17300),TRUNC(0.75*(SUMIF($D$12:$D446,$D446,Y$12:Y446)+SUMIF($D$12:$D446,$D446,Z$12:Z446)),2)) - SUMIF($D$12:$D445,$D446,AB$12:AB445),2),"")</f>
        <v/>
      </c>
      <c r="AC446" s="251" t="str">
        <f>IF(AND(Y446&lt;&gt;"",Z446&lt;&gt;"",AA446&lt;&gt;"",X446&lt;&gt;"",AP446&lt;&gt;""),IF(OR(X446="OZZ",X446="ZZ"),ROUND(0-SUMIF($D$12:$D445,$D446,AC$12:AC445),2),IF(AA446=0,0,ROUND(MIN(MIN(17300,TRUNC(0.75*(SUMIF($D$12:$D$2012,$D446,Y$12:Y$2012)+SUMIF($D$12:$D$2012,$D446,Z$12:Z$2012)),2)+SUMIF($D$12:$D446,$D446,AP$12:AP446))-SUMIF($D$12:$D445,$D446,AC$12:AC445)-SUMIF($D$12:$D$2012,$D446,AB$12:AB$2012),AP446),2))),"")</f>
        <v/>
      </c>
      <c r="AD446" s="250" t="str">
        <f>IF(X446&lt;&gt;"",1000 - SUMIF($D$12:$D445,$D446,AD$12:AD445),"")</f>
        <v/>
      </c>
      <c r="AE446" s="252"/>
      <c r="AF446" s="253"/>
      <c r="AG446" s="254"/>
      <c r="AH446" s="255" t="str">
        <f t="shared" si="145"/>
        <v/>
      </c>
      <c r="AI446" s="256"/>
      <c r="AJ446" s="253"/>
      <c r="AK446" s="254"/>
      <c r="AL446" s="255" t="str">
        <f t="shared" si="146"/>
        <v/>
      </c>
      <c r="AM446" s="256"/>
      <c r="AN446" s="253"/>
      <c r="AO446" s="254"/>
      <c r="AP446" s="255" t="str">
        <f t="shared" si="126"/>
        <v/>
      </c>
      <c r="AQ446" s="116"/>
      <c r="AR446" s="116"/>
      <c r="AS446" s="117"/>
      <c r="AT446" s="118"/>
      <c r="AU446" s="119" t="str">
        <f>IF(D446&lt;&gt; "", IF(COUNTIF($D$12:$D446,$D446)&gt;1,0,IF(SUM(N446,U446,AB446)&gt;0,IF(AND(X446="",OR(Q446&lt;&gt;"",J446&lt;&gt;"")),IF(Q446&lt;&gt;"",Q446,IF(J446&lt;&gt;"",J446,0)),IF(AND(Q446&lt;&gt;"",J446&lt;&gt;"",Q446=J446),Q446,X446)),0)),"")</f>
        <v/>
      </c>
      <c r="AV446" s="119" t="str">
        <f>IF(D446&lt;&gt;"",IF(COUNTIF($D$12:$D446,$D446)&gt;1,0,IF(SUM(O446,V446,AC446)&gt;0,IF(AND(X446="",OR(Q446&lt;&gt;"",J446&lt;&gt;"")),IF(Q446&lt;&gt;"",Q446,IF(J446&lt;&gt;"",J446,0)),IF(AND(Q446&lt;&gt;"",J446&lt;&gt;"",Q446=J446),Q446,X446)),0)),"")</f>
        <v/>
      </c>
      <c r="AW446" s="119" t="str">
        <f>IF(D446&lt;&gt;"",IF(COUNTIF($D$12:$D446,$D446)&gt;1,0,IF(SUM(P446,W446,AD446)&gt;0,IF(AND(X446="",OR(Q446&lt;&gt;"",J446&lt;&gt;"")),IF(Q446&lt;&gt;"",Q446,IF(J446&lt;&gt;"",J446,0)),IF(AND(Q446&lt;&gt;"",J446&lt;&gt;"",Q446=J446),Q446,X446)),0)),"")</f>
        <v/>
      </c>
      <c r="AX446" s="118" t="str">
        <f t="shared" si="127"/>
        <v/>
      </c>
      <c r="AY446" s="118" t="str">
        <f t="shared" si="128"/>
        <v/>
      </c>
      <c r="AZ446" s="118" t="str">
        <f t="shared" si="129"/>
        <v/>
      </c>
      <c r="BA446" s="118" t="str">
        <f t="shared" si="130"/>
        <v/>
      </c>
      <c r="BB446" s="118" t="str">
        <f t="shared" si="131"/>
        <v/>
      </c>
      <c r="BC446" s="118" t="str">
        <f t="shared" si="132"/>
        <v/>
      </c>
      <c r="BD446" s="118" t="str">
        <f t="shared" si="133"/>
        <v/>
      </c>
      <c r="BE446" s="118" t="str">
        <f t="shared" si="134"/>
        <v/>
      </c>
      <c r="BF446" s="118" t="str">
        <f t="shared" si="135"/>
        <v/>
      </c>
      <c r="BG446" s="120"/>
      <c r="BH446" s="120" t="str">
        <f t="shared" si="136"/>
        <v/>
      </c>
      <c r="BI446" s="120" t="str">
        <f t="shared" si="137"/>
        <v/>
      </c>
      <c r="BJ446" s="121"/>
      <c r="BK446" s="120" t="str">
        <f t="shared" si="138"/>
        <v/>
      </c>
      <c r="BL446" s="120" t="str">
        <f t="shared" si="139"/>
        <v/>
      </c>
      <c r="BM446" s="120" t="str">
        <f t="shared" si="140"/>
        <v/>
      </c>
      <c r="BN446" s="120" t="str">
        <f t="shared" si="141"/>
        <v/>
      </c>
      <c r="BO446" s="120" t="str">
        <f t="shared" si="142"/>
        <v/>
      </c>
      <c r="BP446" s="120" t="str">
        <f t="shared" si="143"/>
        <v/>
      </c>
      <c r="BQ446" s="98"/>
      <c r="BR446" s="98"/>
      <c r="BS446" s="98"/>
      <c r="BT446" s="98"/>
      <c r="BU446" s="98"/>
      <c r="BV446" s="98"/>
      <c r="BW446" s="98"/>
      <c r="BX446" s="98"/>
      <c r="BY446" s="98"/>
      <c r="BZ446" s="98"/>
      <c r="CA446" s="98"/>
      <c r="CB446" s="98"/>
      <c r="CC446" s="98"/>
      <c r="CD446" s="98"/>
      <c r="CE446" s="98"/>
      <c r="CF446" s="98"/>
      <c r="CG446" s="98"/>
      <c r="CH446" s="98"/>
      <c r="CI446" s="98"/>
      <c r="CJ446" s="98"/>
      <c r="CK446" s="98"/>
      <c r="CL446" s="98"/>
      <c r="CM446" s="98"/>
      <c r="CN446" s="98"/>
      <c r="CO446" s="98"/>
      <c r="CP446" s="98"/>
      <c r="CQ446" s="98"/>
      <c r="CR446" s="98"/>
      <c r="CS446" s="98"/>
    </row>
    <row r="447" spans="1:97" s="4" customFormat="1" ht="18.75" customHeight="1" x14ac:dyDescent="0.2">
      <c r="A447" s="3">
        <f t="shared" si="144"/>
        <v>435</v>
      </c>
      <c r="B447" s="263"/>
      <c r="C447" s="263"/>
      <c r="D447" s="263"/>
      <c r="E447" s="259"/>
      <c r="F447" s="259"/>
      <c r="G447" s="43"/>
      <c r="H447" s="264"/>
      <c r="I447" s="261"/>
      <c r="J447" s="106"/>
      <c r="K447" s="247"/>
      <c r="L447" s="247"/>
      <c r="M447" s="247"/>
      <c r="N447" s="248" t="str">
        <f>IF(AND(K447&lt;&gt;"",L447&lt;&gt;"",J447&lt;&gt;""),ROUND(MIN(IF(OR(J447="OZZ",J447="ZZ"),5000,17300),TRUNC(0.75*(SUMIF($D$12:$D447,$D447,K$12:K447)+SUMIF($D$12:$D447,$D447,L$12:L447)),2)) - SUMIF($D$12:$D446,$D447,N$12:N446),2),"")</f>
        <v/>
      </c>
      <c r="O447" s="249" t="str">
        <f>IF(AND(K447&lt;&gt;"",L447&lt;&gt;"",M447&lt;&gt;"",J447&lt;&gt;"",AH447&lt;&gt;""),IF(OR(J447="OZZ",J447="ZZ"),ROUND(0-SUMIF($D$12:$D446,$D447,O$12:O446),2),IF(M447=0,0,ROUND(MIN(MIN(17300,TRUNC(0.75*(SUMIF($D$12:$D$2012,$D447,K$12:K$2012)+SUMIF($D$12:$D$2012,$D447,L$12:L$2012)),2)+SUMIF($D$12:$D447,$D447,AH$12:AH447))-SUMIF($D$12:$D446,$D447,O$12:O446)-SUMIF($D$12:$D$2012,$D447,N$12:N$2012),AH447),2))),"")</f>
        <v/>
      </c>
      <c r="P447" s="250" t="str">
        <f>IF(J447&lt;&gt;"",1000 - SUMIF($D$12:$D446,$D447,P$12:P446),"")</f>
        <v/>
      </c>
      <c r="Q447" s="106"/>
      <c r="R447" s="247"/>
      <c r="S447" s="247"/>
      <c r="T447" s="247"/>
      <c r="U447" s="248" t="str">
        <f>IF(AND(R447&lt;&gt;"",S447&lt;&gt;"",Q447&lt;&gt;""),ROUND(MIN(IF(OR(Q447="OZZ",Q447="ZZ"),5000,17300),TRUNC(0.75*(SUMIF($D$12:$D447,$D447,R$12:R447)+SUMIF($D$12:$D447,$D447,S$12:S447)),2)) - SUMIF($D$12:$D446,$D447,U$12:U446),2),"")</f>
        <v/>
      </c>
      <c r="V447" s="248" t="str">
        <f>IF(AND(R447&lt;&gt;"",S447&lt;&gt;"",T447&lt;&gt;"",Q447&lt;&gt;"",AL447&lt;&gt;""),IF(OR(Q447="OZZ",Q447="ZZ"),ROUND(0-SUMIF($D$12:$D446,$D447,V$12:V446),2),IF(T447=0,0,ROUND(MIN(MIN(17300,TRUNC(0.75*(SUMIF($D$12:$D$2012,$D447,R$12:R$2012)+SUMIF($D$12:$D$2012,$D447,S$12:S$2012)),2)+SUMIF($D$12:$D447,$D447,AL$12:AL447))-SUMIF($D$12:$D446,$D447,V$12:V446)-SUMIF($D$12:$D$2012,$D447,U$12:U$2012),AL447),2))),"")</f>
        <v/>
      </c>
      <c r="W447" s="250" t="str">
        <f>IF(Q447&lt;&gt;"",1000 - SUMIF($D$12:$D446,$D447,W$12:W446),"")</f>
        <v/>
      </c>
      <c r="X447" s="106"/>
      <c r="Y447" s="247"/>
      <c r="Z447" s="247"/>
      <c r="AA447" s="247"/>
      <c r="AB447" s="248" t="str">
        <f>IF(AND(Y447&lt;&gt;"",Z447&lt;&gt;"",X447&lt;&gt;""),ROUND(MIN(IF(OR(X447="OZZ",X447="ZZ"),5000,17300),TRUNC(0.75*(SUMIF($D$12:$D447,$D447,Y$12:Y447)+SUMIF($D$12:$D447,$D447,Z$12:Z447)),2)) - SUMIF($D$12:$D446,$D447,AB$12:AB446),2),"")</f>
        <v/>
      </c>
      <c r="AC447" s="251" t="str">
        <f>IF(AND(Y447&lt;&gt;"",Z447&lt;&gt;"",AA447&lt;&gt;"",X447&lt;&gt;"",AP447&lt;&gt;""),IF(OR(X447="OZZ",X447="ZZ"),ROUND(0-SUMIF($D$12:$D446,$D447,AC$12:AC446),2),IF(AA447=0,0,ROUND(MIN(MIN(17300,TRUNC(0.75*(SUMIF($D$12:$D$2012,$D447,Y$12:Y$2012)+SUMIF($D$12:$D$2012,$D447,Z$12:Z$2012)),2)+SUMIF($D$12:$D447,$D447,AP$12:AP447))-SUMIF($D$12:$D446,$D447,AC$12:AC446)-SUMIF($D$12:$D$2012,$D447,AB$12:AB$2012),AP447),2))),"")</f>
        <v/>
      </c>
      <c r="AD447" s="250" t="str">
        <f>IF(X447&lt;&gt;"",1000 - SUMIF($D$12:$D446,$D447,AD$12:AD446),"")</f>
        <v/>
      </c>
      <c r="AE447" s="252"/>
      <c r="AF447" s="253"/>
      <c r="AG447" s="254"/>
      <c r="AH447" s="255" t="str">
        <f t="shared" si="145"/>
        <v/>
      </c>
      <c r="AI447" s="256"/>
      <c r="AJ447" s="253"/>
      <c r="AK447" s="254"/>
      <c r="AL447" s="255" t="str">
        <f t="shared" si="146"/>
        <v/>
      </c>
      <c r="AM447" s="256"/>
      <c r="AN447" s="253"/>
      <c r="AO447" s="254"/>
      <c r="AP447" s="255" t="str">
        <f t="shared" si="126"/>
        <v/>
      </c>
      <c r="AQ447" s="116"/>
      <c r="AR447" s="116"/>
      <c r="AS447" s="117"/>
      <c r="AT447" s="118"/>
      <c r="AU447" s="119" t="str">
        <f>IF(D447&lt;&gt; "", IF(COUNTIF($D$12:$D447,$D447)&gt;1,0,IF(SUM(N447,U447,AB447)&gt;0,IF(AND(X447="",OR(Q447&lt;&gt;"",J447&lt;&gt;"")),IF(Q447&lt;&gt;"",Q447,IF(J447&lt;&gt;"",J447,0)),IF(AND(Q447&lt;&gt;"",J447&lt;&gt;"",Q447=J447),Q447,X447)),0)),"")</f>
        <v/>
      </c>
      <c r="AV447" s="119" t="str">
        <f>IF(D447&lt;&gt;"",IF(COUNTIF($D$12:$D447,$D447)&gt;1,0,IF(SUM(O447,V447,AC447)&gt;0,IF(AND(X447="",OR(Q447&lt;&gt;"",J447&lt;&gt;"")),IF(Q447&lt;&gt;"",Q447,IF(J447&lt;&gt;"",J447,0)),IF(AND(Q447&lt;&gt;"",J447&lt;&gt;"",Q447=J447),Q447,X447)),0)),"")</f>
        <v/>
      </c>
      <c r="AW447" s="119" t="str">
        <f>IF(D447&lt;&gt;"",IF(COUNTIF($D$12:$D447,$D447)&gt;1,0,IF(SUM(P447,W447,AD447)&gt;0,IF(AND(X447="",OR(Q447&lt;&gt;"",J447&lt;&gt;"")),IF(Q447&lt;&gt;"",Q447,IF(J447&lt;&gt;"",J447,0)),IF(AND(Q447&lt;&gt;"",J447&lt;&gt;"",Q447=J447),Q447,X447)),0)),"")</f>
        <v/>
      </c>
      <c r="AX447" s="118" t="str">
        <f t="shared" si="127"/>
        <v/>
      </c>
      <c r="AY447" s="118" t="str">
        <f t="shared" si="128"/>
        <v/>
      </c>
      <c r="AZ447" s="118" t="str">
        <f t="shared" si="129"/>
        <v/>
      </c>
      <c r="BA447" s="118" t="str">
        <f t="shared" si="130"/>
        <v/>
      </c>
      <c r="BB447" s="118" t="str">
        <f t="shared" si="131"/>
        <v/>
      </c>
      <c r="BC447" s="118" t="str">
        <f t="shared" si="132"/>
        <v/>
      </c>
      <c r="BD447" s="118" t="str">
        <f t="shared" si="133"/>
        <v/>
      </c>
      <c r="BE447" s="118" t="str">
        <f t="shared" si="134"/>
        <v/>
      </c>
      <c r="BF447" s="118" t="str">
        <f t="shared" si="135"/>
        <v/>
      </c>
      <c r="BG447" s="120"/>
      <c r="BH447" s="120" t="str">
        <f t="shared" si="136"/>
        <v/>
      </c>
      <c r="BI447" s="120" t="str">
        <f t="shared" si="137"/>
        <v/>
      </c>
      <c r="BJ447" s="121"/>
      <c r="BK447" s="120" t="str">
        <f t="shared" si="138"/>
        <v/>
      </c>
      <c r="BL447" s="120" t="str">
        <f t="shared" si="139"/>
        <v/>
      </c>
      <c r="BM447" s="120" t="str">
        <f t="shared" si="140"/>
        <v/>
      </c>
      <c r="BN447" s="120" t="str">
        <f t="shared" si="141"/>
        <v/>
      </c>
      <c r="BO447" s="120" t="str">
        <f t="shared" si="142"/>
        <v/>
      </c>
      <c r="BP447" s="120" t="str">
        <f t="shared" si="143"/>
        <v/>
      </c>
      <c r="BQ447" s="98"/>
      <c r="BR447" s="98"/>
      <c r="BS447" s="98"/>
      <c r="BT447" s="98"/>
      <c r="BU447" s="98"/>
      <c r="BV447" s="98"/>
      <c r="BW447" s="98"/>
      <c r="BX447" s="98"/>
      <c r="BY447" s="98"/>
      <c r="BZ447" s="98"/>
      <c r="CA447" s="98"/>
      <c r="CB447" s="98"/>
      <c r="CC447" s="98"/>
      <c r="CD447" s="98"/>
      <c r="CE447" s="98"/>
      <c r="CF447" s="98"/>
      <c r="CG447" s="98"/>
      <c r="CH447" s="98"/>
      <c r="CI447" s="98"/>
      <c r="CJ447" s="98"/>
      <c r="CK447" s="98"/>
      <c r="CL447" s="98"/>
      <c r="CM447" s="98"/>
      <c r="CN447" s="98"/>
      <c r="CO447" s="98"/>
      <c r="CP447" s="98"/>
      <c r="CQ447" s="98"/>
      <c r="CR447" s="98"/>
      <c r="CS447" s="98"/>
    </row>
    <row r="448" spans="1:97" s="4" customFormat="1" ht="18.75" customHeight="1" x14ac:dyDescent="0.2">
      <c r="A448" s="3">
        <f t="shared" si="144"/>
        <v>436</v>
      </c>
      <c r="B448" s="263"/>
      <c r="C448" s="263"/>
      <c r="D448" s="263"/>
      <c r="E448" s="259"/>
      <c r="F448" s="259"/>
      <c r="G448" s="43"/>
      <c r="H448" s="264"/>
      <c r="I448" s="261"/>
      <c r="J448" s="106"/>
      <c r="K448" s="247"/>
      <c r="L448" s="247"/>
      <c r="M448" s="247"/>
      <c r="N448" s="248" t="str">
        <f>IF(AND(K448&lt;&gt;"",L448&lt;&gt;"",J448&lt;&gt;""),ROUND(MIN(IF(OR(J448="OZZ",J448="ZZ"),5000,17300),TRUNC(0.75*(SUMIF($D$12:$D448,$D448,K$12:K448)+SUMIF($D$12:$D448,$D448,L$12:L448)),2)) - SUMIF($D$12:$D447,$D448,N$12:N447),2),"")</f>
        <v/>
      </c>
      <c r="O448" s="249" t="str">
        <f>IF(AND(K448&lt;&gt;"",L448&lt;&gt;"",M448&lt;&gt;"",J448&lt;&gt;"",AH448&lt;&gt;""),IF(OR(J448="OZZ",J448="ZZ"),ROUND(0-SUMIF($D$12:$D447,$D448,O$12:O447),2),IF(M448=0,0,ROUND(MIN(MIN(17300,TRUNC(0.75*(SUMIF($D$12:$D$2012,$D448,K$12:K$2012)+SUMIF($D$12:$D$2012,$D448,L$12:L$2012)),2)+SUMIF($D$12:$D448,$D448,AH$12:AH448))-SUMIF($D$12:$D447,$D448,O$12:O447)-SUMIF($D$12:$D$2012,$D448,N$12:N$2012),AH448),2))),"")</f>
        <v/>
      </c>
      <c r="P448" s="250" t="str">
        <f>IF(J448&lt;&gt;"",1000 - SUMIF($D$12:$D447,$D448,P$12:P447),"")</f>
        <v/>
      </c>
      <c r="Q448" s="106"/>
      <c r="R448" s="247"/>
      <c r="S448" s="247"/>
      <c r="T448" s="247"/>
      <c r="U448" s="248" t="str">
        <f>IF(AND(R448&lt;&gt;"",S448&lt;&gt;"",Q448&lt;&gt;""),ROUND(MIN(IF(OR(Q448="OZZ",Q448="ZZ"),5000,17300),TRUNC(0.75*(SUMIF($D$12:$D448,$D448,R$12:R448)+SUMIF($D$12:$D448,$D448,S$12:S448)),2)) - SUMIF($D$12:$D447,$D448,U$12:U447),2),"")</f>
        <v/>
      </c>
      <c r="V448" s="248" t="str">
        <f>IF(AND(R448&lt;&gt;"",S448&lt;&gt;"",T448&lt;&gt;"",Q448&lt;&gt;"",AL448&lt;&gt;""),IF(OR(Q448="OZZ",Q448="ZZ"),ROUND(0-SUMIF($D$12:$D447,$D448,V$12:V447),2),IF(T448=0,0,ROUND(MIN(MIN(17300,TRUNC(0.75*(SUMIF($D$12:$D$2012,$D448,R$12:R$2012)+SUMIF($D$12:$D$2012,$D448,S$12:S$2012)),2)+SUMIF($D$12:$D448,$D448,AL$12:AL448))-SUMIF($D$12:$D447,$D448,V$12:V447)-SUMIF($D$12:$D$2012,$D448,U$12:U$2012),AL448),2))),"")</f>
        <v/>
      </c>
      <c r="W448" s="250" t="str">
        <f>IF(Q448&lt;&gt;"",1000 - SUMIF($D$12:$D447,$D448,W$12:W447),"")</f>
        <v/>
      </c>
      <c r="X448" s="106"/>
      <c r="Y448" s="247"/>
      <c r="Z448" s="247"/>
      <c r="AA448" s="247"/>
      <c r="AB448" s="248" t="str">
        <f>IF(AND(Y448&lt;&gt;"",Z448&lt;&gt;"",X448&lt;&gt;""),ROUND(MIN(IF(OR(X448="OZZ",X448="ZZ"),5000,17300),TRUNC(0.75*(SUMIF($D$12:$D448,$D448,Y$12:Y448)+SUMIF($D$12:$D448,$D448,Z$12:Z448)),2)) - SUMIF($D$12:$D447,$D448,AB$12:AB447),2),"")</f>
        <v/>
      </c>
      <c r="AC448" s="251" t="str">
        <f>IF(AND(Y448&lt;&gt;"",Z448&lt;&gt;"",AA448&lt;&gt;"",X448&lt;&gt;"",AP448&lt;&gt;""),IF(OR(X448="OZZ",X448="ZZ"),ROUND(0-SUMIF($D$12:$D447,$D448,AC$12:AC447),2),IF(AA448=0,0,ROUND(MIN(MIN(17300,TRUNC(0.75*(SUMIF($D$12:$D$2012,$D448,Y$12:Y$2012)+SUMIF($D$12:$D$2012,$D448,Z$12:Z$2012)),2)+SUMIF($D$12:$D448,$D448,AP$12:AP448))-SUMIF($D$12:$D447,$D448,AC$12:AC447)-SUMIF($D$12:$D$2012,$D448,AB$12:AB$2012),AP448),2))),"")</f>
        <v/>
      </c>
      <c r="AD448" s="250" t="str">
        <f>IF(X448&lt;&gt;"",1000 - SUMIF($D$12:$D447,$D448,AD$12:AD447),"")</f>
        <v/>
      </c>
      <c r="AE448" s="252"/>
      <c r="AF448" s="253"/>
      <c r="AG448" s="254"/>
      <c r="AH448" s="255" t="str">
        <f t="shared" si="145"/>
        <v/>
      </c>
      <c r="AI448" s="256"/>
      <c r="AJ448" s="253"/>
      <c r="AK448" s="254"/>
      <c r="AL448" s="255" t="str">
        <f t="shared" si="146"/>
        <v/>
      </c>
      <c r="AM448" s="256"/>
      <c r="AN448" s="253"/>
      <c r="AO448" s="254"/>
      <c r="AP448" s="255" t="str">
        <f t="shared" si="126"/>
        <v/>
      </c>
      <c r="AQ448" s="116"/>
      <c r="AR448" s="116"/>
      <c r="AS448" s="117"/>
      <c r="AT448" s="118"/>
      <c r="AU448" s="119" t="str">
        <f>IF(D448&lt;&gt; "", IF(COUNTIF($D$12:$D448,$D448)&gt;1,0,IF(SUM(N448,U448,AB448)&gt;0,IF(AND(X448="",OR(Q448&lt;&gt;"",J448&lt;&gt;"")),IF(Q448&lt;&gt;"",Q448,IF(J448&lt;&gt;"",J448,0)),IF(AND(Q448&lt;&gt;"",J448&lt;&gt;"",Q448=J448),Q448,X448)),0)),"")</f>
        <v/>
      </c>
      <c r="AV448" s="119" t="str">
        <f>IF(D448&lt;&gt;"",IF(COUNTIF($D$12:$D448,$D448)&gt;1,0,IF(SUM(O448,V448,AC448)&gt;0,IF(AND(X448="",OR(Q448&lt;&gt;"",J448&lt;&gt;"")),IF(Q448&lt;&gt;"",Q448,IF(J448&lt;&gt;"",J448,0)),IF(AND(Q448&lt;&gt;"",J448&lt;&gt;"",Q448=J448),Q448,X448)),0)),"")</f>
        <v/>
      </c>
      <c r="AW448" s="119" t="str">
        <f>IF(D448&lt;&gt;"",IF(COUNTIF($D$12:$D448,$D448)&gt;1,0,IF(SUM(P448,W448,AD448)&gt;0,IF(AND(X448="",OR(Q448&lt;&gt;"",J448&lt;&gt;"")),IF(Q448&lt;&gt;"",Q448,IF(J448&lt;&gt;"",J448,0)),IF(AND(Q448&lt;&gt;"",J448&lt;&gt;"",Q448=J448),Q448,X448)),0)),"")</f>
        <v/>
      </c>
      <c r="AX448" s="118" t="str">
        <f t="shared" si="127"/>
        <v/>
      </c>
      <c r="AY448" s="118" t="str">
        <f t="shared" si="128"/>
        <v/>
      </c>
      <c r="AZ448" s="118" t="str">
        <f t="shared" si="129"/>
        <v/>
      </c>
      <c r="BA448" s="118" t="str">
        <f t="shared" si="130"/>
        <v/>
      </c>
      <c r="BB448" s="118" t="str">
        <f t="shared" si="131"/>
        <v/>
      </c>
      <c r="BC448" s="118" t="str">
        <f t="shared" si="132"/>
        <v/>
      </c>
      <c r="BD448" s="118" t="str">
        <f t="shared" si="133"/>
        <v/>
      </c>
      <c r="BE448" s="118" t="str">
        <f t="shared" si="134"/>
        <v/>
      </c>
      <c r="BF448" s="118" t="str">
        <f t="shared" si="135"/>
        <v/>
      </c>
      <c r="BG448" s="120"/>
      <c r="BH448" s="120" t="str">
        <f t="shared" si="136"/>
        <v/>
      </c>
      <c r="BI448" s="120" t="str">
        <f t="shared" si="137"/>
        <v/>
      </c>
      <c r="BJ448" s="121"/>
      <c r="BK448" s="120" t="str">
        <f t="shared" si="138"/>
        <v/>
      </c>
      <c r="BL448" s="120" t="str">
        <f t="shared" si="139"/>
        <v/>
      </c>
      <c r="BM448" s="120" t="str">
        <f t="shared" si="140"/>
        <v/>
      </c>
      <c r="BN448" s="120" t="str">
        <f t="shared" si="141"/>
        <v/>
      </c>
      <c r="BO448" s="120" t="str">
        <f t="shared" si="142"/>
        <v/>
      </c>
      <c r="BP448" s="120" t="str">
        <f t="shared" si="143"/>
        <v/>
      </c>
      <c r="BQ448" s="98"/>
      <c r="BR448" s="98"/>
      <c r="BS448" s="98"/>
      <c r="BT448" s="98"/>
      <c r="BU448" s="98"/>
      <c r="BV448" s="98"/>
      <c r="BW448" s="98"/>
      <c r="BX448" s="98"/>
      <c r="BY448" s="98"/>
      <c r="BZ448" s="98"/>
      <c r="CA448" s="98"/>
      <c r="CB448" s="98"/>
      <c r="CC448" s="98"/>
      <c r="CD448" s="98"/>
      <c r="CE448" s="98"/>
      <c r="CF448" s="98"/>
      <c r="CG448" s="98"/>
      <c r="CH448" s="98"/>
      <c r="CI448" s="98"/>
      <c r="CJ448" s="98"/>
      <c r="CK448" s="98"/>
      <c r="CL448" s="98"/>
      <c r="CM448" s="98"/>
      <c r="CN448" s="98"/>
      <c r="CO448" s="98"/>
      <c r="CP448" s="98"/>
      <c r="CQ448" s="98"/>
      <c r="CR448" s="98"/>
      <c r="CS448" s="98"/>
    </row>
    <row r="449" spans="1:97" s="4" customFormat="1" ht="18.75" customHeight="1" x14ac:dyDescent="0.2">
      <c r="A449" s="3">
        <f t="shared" si="144"/>
        <v>437</v>
      </c>
      <c r="B449" s="263"/>
      <c r="C449" s="263"/>
      <c r="D449" s="263"/>
      <c r="E449" s="259"/>
      <c r="F449" s="259"/>
      <c r="G449" s="43"/>
      <c r="H449" s="264"/>
      <c r="I449" s="261"/>
      <c r="J449" s="106"/>
      <c r="K449" s="247"/>
      <c r="L449" s="247"/>
      <c r="M449" s="247"/>
      <c r="N449" s="248" t="str">
        <f>IF(AND(K449&lt;&gt;"",L449&lt;&gt;"",J449&lt;&gt;""),ROUND(MIN(IF(OR(J449="OZZ",J449="ZZ"),5000,17300),TRUNC(0.75*(SUMIF($D$12:$D449,$D449,K$12:K449)+SUMIF($D$12:$D449,$D449,L$12:L449)),2)) - SUMIF($D$12:$D448,$D449,N$12:N448),2),"")</f>
        <v/>
      </c>
      <c r="O449" s="249" t="str">
        <f>IF(AND(K449&lt;&gt;"",L449&lt;&gt;"",M449&lt;&gt;"",J449&lt;&gt;"",AH449&lt;&gt;""),IF(OR(J449="OZZ",J449="ZZ"),ROUND(0-SUMIF($D$12:$D448,$D449,O$12:O448),2),IF(M449=0,0,ROUND(MIN(MIN(17300,TRUNC(0.75*(SUMIF($D$12:$D$2012,$D449,K$12:K$2012)+SUMIF($D$12:$D$2012,$D449,L$12:L$2012)),2)+SUMIF($D$12:$D449,$D449,AH$12:AH449))-SUMIF($D$12:$D448,$D449,O$12:O448)-SUMIF($D$12:$D$2012,$D449,N$12:N$2012),AH449),2))),"")</f>
        <v/>
      </c>
      <c r="P449" s="250" t="str">
        <f>IF(J449&lt;&gt;"",1000 - SUMIF($D$12:$D448,$D449,P$12:P448),"")</f>
        <v/>
      </c>
      <c r="Q449" s="106"/>
      <c r="R449" s="247"/>
      <c r="S449" s="247"/>
      <c r="T449" s="247"/>
      <c r="U449" s="248" t="str">
        <f>IF(AND(R449&lt;&gt;"",S449&lt;&gt;"",Q449&lt;&gt;""),ROUND(MIN(IF(OR(Q449="OZZ",Q449="ZZ"),5000,17300),TRUNC(0.75*(SUMIF($D$12:$D449,$D449,R$12:R449)+SUMIF($D$12:$D449,$D449,S$12:S449)),2)) - SUMIF($D$12:$D448,$D449,U$12:U448),2),"")</f>
        <v/>
      </c>
      <c r="V449" s="248" t="str">
        <f>IF(AND(R449&lt;&gt;"",S449&lt;&gt;"",T449&lt;&gt;"",Q449&lt;&gt;"",AL449&lt;&gt;""),IF(OR(Q449="OZZ",Q449="ZZ"),ROUND(0-SUMIF($D$12:$D448,$D449,V$12:V448),2),IF(T449=0,0,ROUND(MIN(MIN(17300,TRUNC(0.75*(SUMIF($D$12:$D$2012,$D449,R$12:R$2012)+SUMIF($D$12:$D$2012,$D449,S$12:S$2012)),2)+SUMIF($D$12:$D449,$D449,AL$12:AL449))-SUMIF($D$12:$D448,$D449,V$12:V448)-SUMIF($D$12:$D$2012,$D449,U$12:U$2012),AL449),2))),"")</f>
        <v/>
      </c>
      <c r="W449" s="250" t="str">
        <f>IF(Q449&lt;&gt;"",1000 - SUMIF($D$12:$D448,$D449,W$12:W448),"")</f>
        <v/>
      </c>
      <c r="X449" s="106"/>
      <c r="Y449" s="247"/>
      <c r="Z449" s="247"/>
      <c r="AA449" s="247"/>
      <c r="AB449" s="248" t="str">
        <f>IF(AND(Y449&lt;&gt;"",Z449&lt;&gt;"",X449&lt;&gt;""),ROUND(MIN(IF(OR(X449="OZZ",X449="ZZ"),5000,17300),TRUNC(0.75*(SUMIF($D$12:$D449,$D449,Y$12:Y449)+SUMIF($D$12:$D449,$D449,Z$12:Z449)),2)) - SUMIF($D$12:$D448,$D449,AB$12:AB448),2),"")</f>
        <v/>
      </c>
      <c r="AC449" s="251" t="str">
        <f>IF(AND(Y449&lt;&gt;"",Z449&lt;&gt;"",AA449&lt;&gt;"",X449&lt;&gt;"",AP449&lt;&gt;""),IF(OR(X449="OZZ",X449="ZZ"),ROUND(0-SUMIF($D$12:$D448,$D449,AC$12:AC448),2),IF(AA449=0,0,ROUND(MIN(MIN(17300,TRUNC(0.75*(SUMIF($D$12:$D$2012,$D449,Y$12:Y$2012)+SUMIF($D$12:$D$2012,$D449,Z$12:Z$2012)),2)+SUMIF($D$12:$D449,$D449,AP$12:AP449))-SUMIF($D$12:$D448,$D449,AC$12:AC448)-SUMIF($D$12:$D$2012,$D449,AB$12:AB$2012),AP449),2))),"")</f>
        <v/>
      </c>
      <c r="AD449" s="250" t="str">
        <f>IF(X449&lt;&gt;"",1000 - SUMIF($D$12:$D448,$D449,AD$12:AD448),"")</f>
        <v/>
      </c>
      <c r="AE449" s="252"/>
      <c r="AF449" s="253"/>
      <c r="AG449" s="254"/>
      <c r="AH449" s="255" t="str">
        <f t="shared" si="145"/>
        <v/>
      </c>
      <c r="AI449" s="256"/>
      <c r="AJ449" s="253"/>
      <c r="AK449" s="254"/>
      <c r="AL449" s="255" t="str">
        <f t="shared" si="146"/>
        <v/>
      </c>
      <c r="AM449" s="256"/>
      <c r="AN449" s="253"/>
      <c r="AO449" s="254"/>
      <c r="AP449" s="255" t="str">
        <f t="shared" si="126"/>
        <v/>
      </c>
      <c r="AQ449" s="116"/>
      <c r="AR449" s="116"/>
      <c r="AS449" s="117"/>
      <c r="AT449" s="118"/>
      <c r="AU449" s="119" t="str">
        <f>IF(D449&lt;&gt; "", IF(COUNTIF($D$12:$D449,$D449)&gt;1,0,IF(SUM(N449,U449,AB449)&gt;0,IF(AND(X449="",OR(Q449&lt;&gt;"",J449&lt;&gt;"")),IF(Q449&lt;&gt;"",Q449,IF(J449&lt;&gt;"",J449,0)),IF(AND(Q449&lt;&gt;"",J449&lt;&gt;"",Q449=J449),Q449,X449)),0)),"")</f>
        <v/>
      </c>
      <c r="AV449" s="119" t="str">
        <f>IF(D449&lt;&gt;"",IF(COUNTIF($D$12:$D449,$D449)&gt;1,0,IF(SUM(O449,V449,AC449)&gt;0,IF(AND(X449="",OR(Q449&lt;&gt;"",J449&lt;&gt;"")),IF(Q449&lt;&gt;"",Q449,IF(J449&lt;&gt;"",J449,0)),IF(AND(Q449&lt;&gt;"",J449&lt;&gt;"",Q449=J449),Q449,X449)),0)),"")</f>
        <v/>
      </c>
      <c r="AW449" s="119" t="str">
        <f>IF(D449&lt;&gt;"",IF(COUNTIF($D$12:$D449,$D449)&gt;1,0,IF(SUM(P449,W449,AD449)&gt;0,IF(AND(X449="",OR(Q449&lt;&gt;"",J449&lt;&gt;"")),IF(Q449&lt;&gt;"",Q449,IF(J449&lt;&gt;"",J449,0)),IF(AND(Q449&lt;&gt;"",J449&lt;&gt;"",Q449=J449),Q449,X449)),0)),"")</f>
        <v/>
      </c>
      <c r="AX449" s="118" t="str">
        <f t="shared" si="127"/>
        <v/>
      </c>
      <c r="AY449" s="118" t="str">
        <f t="shared" si="128"/>
        <v/>
      </c>
      <c r="AZ449" s="118" t="str">
        <f t="shared" si="129"/>
        <v/>
      </c>
      <c r="BA449" s="118" t="str">
        <f t="shared" si="130"/>
        <v/>
      </c>
      <c r="BB449" s="118" t="str">
        <f t="shared" si="131"/>
        <v/>
      </c>
      <c r="BC449" s="118" t="str">
        <f t="shared" si="132"/>
        <v/>
      </c>
      <c r="BD449" s="118" t="str">
        <f t="shared" si="133"/>
        <v/>
      </c>
      <c r="BE449" s="118" t="str">
        <f t="shared" si="134"/>
        <v/>
      </c>
      <c r="BF449" s="118" t="str">
        <f t="shared" si="135"/>
        <v/>
      </c>
      <c r="BG449" s="120"/>
      <c r="BH449" s="120" t="str">
        <f t="shared" si="136"/>
        <v/>
      </c>
      <c r="BI449" s="120" t="str">
        <f t="shared" si="137"/>
        <v/>
      </c>
      <c r="BJ449" s="121"/>
      <c r="BK449" s="120" t="str">
        <f t="shared" si="138"/>
        <v/>
      </c>
      <c r="BL449" s="120" t="str">
        <f t="shared" si="139"/>
        <v/>
      </c>
      <c r="BM449" s="120" t="str">
        <f t="shared" si="140"/>
        <v/>
      </c>
      <c r="BN449" s="120" t="str">
        <f t="shared" si="141"/>
        <v/>
      </c>
      <c r="BO449" s="120" t="str">
        <f t="shared" si="142"/>
        <v/>
      </c>
      <c r="BP449" s="120" t="str">
        <f t="shared" si="143"/>
        <v/>
      </c>
      <c r="BQ449" s="98"/>
      <c r="BR449" s="98"/>
      <c r="BS449" s="98"/>
      <c r="BT449" s="98"/>
      <c r="BU449" s="98"/>
      <c r="BV449" s="98"/>
      <c r="BW449" s="98"/>
      <c r="BX449" s="98"/>
      <c r="BY449" s="98"/>
      <c r="BZ449" s="98"/>
      <c r="CA449" s="98"/>
      <c r="CB449" s="98"/>
      <c r="CC449" s="98"/>
      <c r="CD449" s="98"/>
      <c r="CE449" s="98"/>
      <c r="CF449" s="98"/>
      <c r="CG449" s="98"/>
      <c r="CH449" s="98"/>
      <c r="CI449" s="98"/>
      <c r="CJ449" s="98"/>
      <c r="CK449" s="98"/>
      <c r="CL449" s="98"/>
      <c r="CM449" s="98"/>
      <c r="CN449" s="98"/>
      <c r="CO449" s="98"/>
      <c r="CP449" s="98"/>
      <c r="CQ449" s="98"/>
      <c r="CR449" s="98"/>
      <c r="CS449" s="98"/>
    </row>
    <row r="450" spans="1:97" s="4" customFormat="1" ht="18.75" customHeight="1" x14ac:dyDescent="0.2">
      <c r="A450" s="3">
        <f t="shared" si="144"/>
        <v>438</v>
      </c>
      <c r="B450" s="263"/>
      <c r="C450" s="263"/>
      <c r="D450" s="263"/>
      <c r="E450" s="259"/>
      <c r="F450" s="259"/>
      <c r="G450" s="43"/>
      <c r="H450" s="264"/>
      <c r="I450" s="261"/>
      <c r="J450" s="106"/>
      <c r="K450" s="247"/>
      <c r="L450" s="247"/>
      <c r="M450" s="247"/>
      <c r="N450" s="248" t="str">
        <f>IF(AND(K450&lt;&gt;"",L450&lt;&gt;"",J450&lt;&gt;""),ROUND(MIN(IF(OR(J450="OZZ",J450="ZZ"),5000,17300),TRUNC(0.75*(SUMIF($D$12:$D450,$D450,K$12:K450)+SUMIF($D$12:$D450,$D450,L$12:L450)),2)) - SUMIF($D$12:$D449,$D450,N$12:N449),2),"")</f>
        <v/>
      </c>
      <c r="O450" s="249" t="str">
        <f>IF(AND(K450&lt;&gt;"",L450&lt;&gt;"",M450&lt;&gt;"",J450&lt;&gt;"",AH450&lt;&gt;""),IF(OR(J450="OZZ",J450="ZZ"),ROUND(0-SUMIF($D$12:$D449,$D450,O$12:O449),2),IF(M450=0,0,ROUND(MIN(MIN(17300,TRUNC(0.75*(SUMIF($D$12:$D$2012,$D450,K$12:K$2012)+SUMIF($D$12:$D$2012,$D450,L$12:L$2012)),2)+SUMIF($D$12:$D450,$D450,AH$12:AH450))-SUMIF($D$12:$D449,$D450,O$12:O449)-SUMIF($D$12:$D$2012,$D450,N$12:N$2012),AH450),2))),"")</f>
        <v/>
      </c>
      <c r="P450" s="250" t="str">
        <f>IF(J450&lt;&gt;"",1000 - SUMIF($D$12:$D449,$D450,P$12:P449),"")</f>
        <v/>
      </c>
      <c r="Q450" s="106"/>
      <c r="R450" s="247"/>
      <c r="S450" s="247"/>
      <c r="T450" s="247"/>
      <c r="U450" s="248" t="str">
        <f>IF(AND(R450&lt;&gt;"",S450&lt;&gt;"",Q450&lt;&gt;""),ROUND(MIN(IF(OR(Q450="OZZ",Q450="ZZ"),5000,17300),TRUNC(0.75*(SUMIF($D$12:$D450,$D450,R$12:R450)+SUMIF($D$12:$D450,$D450,S$12:S450)),2)) - SUMIF($D$12:$D449,$D450,U$12:U449),2),"")</f>
        <v/>
      </c>
      <c r="V450" s="248" t="str">
        <f>IF(AND(R450&lt;&gt;"",S450&lt;&gt;"",T450&lt;&gt;"",Q450&lt;&gt;"",AL450&lt;&gt;""),IF(OR(Q450="OZZ",Q450="ZZ"),ROUND(0-SUMIF($D$12:$D449,$D450,V$12:V449),2),IF(T450=0,0,ROUND(MIN(MIN(17300,TRUNC(0.75*(SUMIF($D$12:$D$2012,$D450,R$12:R$2012)+SUMIF($D$12:$D$2012,$D450,S$12:S$2012)),2)+SUMIF($D$12:$D450,$D450,AL$12:AL450))-SUMIF($D$12:$D449,$D450,V$12:V449)-SUMIF($D$12:$D$2012,$D450,U$12:U$2012),AL450),2))),"")</f>
        <v/>
      </c>
      <c r="W450" s="250" t="str">
        <f>IF(Q450&lt;&gt;"",1000 - SUMIF($D$12:$D449,$D450,W$12:W449),"")</f>
        <v/>
      </c>
      <c r="X450" s="106"/>
      <c r="Y450" s="247"/>
      <c r="Z450" s="247"/>
      <c r="AA450" s="247"/>
      <c r="AB450" s="248" t="str">
        <f>IF(AND(Y450&lt;&gt;"",Z450&lt;&gt;"",X450&lt;&gt;""),ROUND(MIN(IF(OR(X450="OZZ",X450="ZZ"),5000,17300),TRUNC(0.75*(SUMIF($D$12:$D450,$D450,Y$12:Y450)+SUMIF($D$12:$D450,$D450,Z$12:Z450)),2)) - SUMIF($D$12:$D449,$D450,AB$12:AB449),2),"")</f>
        <v/>
      </c>
      <c r="AC450" s="251" t="str">
        <f>IF(AND(Y450&lt;&gt;"",Z450&lt;&gt;"",AA450&lt;&gt;"",X450&lt;&gt;"",AP450&lt;&gt;""),IF(OR(X450="OZZ",X450="ZZ"),ROUND(0-SUMIF($D$12:$D449,$D450,AC$12:AC449),2),IF(AA450=0,0,ROUND(MIN(MIN(17300,TRUNC(0.75*(SUMIF($D$12:$D$2012,$D450,Y$12:Y$2012)+SUMIF($D$12:$D$2012,$D450,Z$12:Z$2012)),2)+SUMIF($D$12:$D450,$D450,AP$12:AP450))-SUMIF($D$12:$D449,$D450,AC$12:AC449)-SUMIF($D$12:$D$2012,$D450,AB$12:AB$2012),AP450),2))),"")</f>
        <v/>
      </c>
      <c r="AD450" s="250" t="str">
        <f>IF(X450&lt;&gt;"",1000 - SUMIF($D$12:$D449,$D450,AD$12:AD449),"")</f>
        <v/>
      </c>
      <c r="AE450" s="252"/>
      <c r="AF450" s="253"/>
      <c r="AG450" s="254"/>
      <c r="AH450" s="255" t="str">
        <f t="shared" si="145"/>
        <v/>
      </c>
      <c r="AI450" s="256"/>
      <c r="AJ450" s="253"/>
      <c r="AK450" s="254"/>
      <c r="AL450" s="255" t="str">
        <f t="shared" si="146"/>
        <v/>
      </c>
      <c r="AM450" s="256"/>
      <c r="AN450" s="253"/>
      <c r="AO450" s="254"/>
      <c r="AP450" s="255" t="str">
        <f t="shared" si="126"/>
        <v/>
      </c>
      <c r="AQ450" s="116"/>
      <c r="AR450" s="116"/>
      <c r="AS450" s="117"/>
      <c r="AT450" s="118"/>
      <c r="AU450" s="119" t="str">
        <f>IF(D450&lt;&gt; "", IF(COUNTIF($D$12:$D450,$D450)&gt;1,0,IF(SUM(N450,U450,AB450)&gt;0,IF(AND(X450="",OR(Q450&lt;&gt;"",J450&lt;&gt;"")),IF(Q450&lt;&gt;"",Q450,IF(J450&lt;&gt;"",J450,0)),IF(AND(Q450&lt;&gt;"",J450&lt;&gt;"",Q450=J450),Q450,X450)),0)),"")</f>
        <v/>
      </c>
      <c r="AV450" s="119" t="str">
        <f>IF(D450&lt;&gt;"",IF(COUNTIF($D$12:$D450,$D450)&gt;1,0,IF(SUM(O450,V450,AC450)&gt;0,IF(AND(X450="",OR(Q450&lt;&gt;"",J450&lt;&gt;"")),IF(Q450&lt;&gt;"",Q450,IF(J450&lt;&gt;"",J450,0)),IF(AND(Q450&lt;&gt;"",J450&lt;&gt;"",Q450=J450),Q450,X450)),0)),"")</f>
        <v/>
      </c>
      <c r="AW450" s="119" t="str">
        <f>IF(D450&lt;&gt;"",IF(COUNTIF($D$12:$D450,$D450)&gt;1,0,IF(SUM(P450,W450,AD450)&gt;0,IF(AND(X450="",OR(Q450&lt;&gt;"",J450&lt;&gt;"")),IF(Q450&lt;&gt;"",Q450,IF(J450&lt;&gt;"",J450,0)),IF(AND(Q450&lt;&gt;"",J450&lt;&gt;"",Q450=J450),Q450,X450)),0)),"")</f>
        <v/>
      </c>
      <c r="AX450" s="118" t="str">
        <f t="shared" si="127"/>
        <v/>
      </c>
      <c r="AY450" s="118" t="str">
        <f t="shared" si="128"/>
        <v/>
      </c>
      <c r="AZ450" s="118" t="str">
        <f t="shared" si="129"/>
        <v/>
      </c>
      <c r="BA450" s="118" t="str">
        <f t="shared" si="130"/>
        <v/>
      </c>
      <c r="BB450" s="118" t="str">
        <f t="shared" si="131"/>
        <v/>
      </c>
      <c r="BC450" s="118" t="str">
        <f t="shared" si="132"/>
        <v/>
      </c>
      <c r="BD450" s="118" t="str">
        <f t="shared" si="133"/>
        <v/>
      </c>
      <c r="BE450" s="118" t="str">
        <f t="shared" si="134"/>
        <v/>
      </c>
      <c r="BF450" s="118" t="str">
        <f t="shared" si="135"/>
        <v/>
      </c>
      <c r="BG450" s="120"/>
      <c r="BH450" s="120" t="str">
        <f t="shared" si="136"/>
        <v/>
      </c>
      <c r="BI450" s="120" t="str">
        <f t="shared" si="137"/>
        <v/>
      </c>
      <c r="BJ450" s="121"/>
      <c r="BK450" s="120" t="str">
        <f t="shared" si="138"/>
        <v/>
      </c>
      <c r="BL450" s="120" t="str">
        <f t="shared" si="139"/>
        <v/>
      </c>
      <c r="BM450" s="120" t="str">
        <f t="shared" si="140"/>
        <v/>
      </c>
      <c r="BN450" s="120" t="str">
        <f t="shared" si="141"/>
        <v/>
      </c>
      <c r="BO450" s="120" t="str">
        <f t="shared" si="142"/>
        <v/>
      </c>
      <c r="BP450" s="120" t="str">
        <f t="shared" si="143"/>
        <v/>
      </c>
      <c r="BQ450" s="98"/>
      <c r="BR450" s="98"/>
      <c r="BS450" s="98"/>
      <c r="BT450" s="98"/>
      <c r="BU450" s="98"/>
      <c r="BV450" s="98"/>
      <c r="BW450" s="98"/>
      <c r="BX450" s="98"/>
      <c r="BY450" s="98"/>
      <c r="BZ450" s="98"/>
      <c r="CA450" s="98"/>
      <c r="CB450" s="98"/>
      <c r="CC450" s="98"/>
      <c r="CD450" s="98"/>
      <c r="CE450" s="98"/>
      <c r="CF450" s="98"/>
      <c r="CG450" s="98"/>
      <c r="CH450" s="98"/>
      <c r="CI450" s="98"/>
      <c r="CJ450" s="98"/>
      <c r="CK450" s="98"/>
      <c r="CL450" s="98"/>
      <c r="CM450" s="98"/>
      <c r="CN450" s="98"/>
      <c r="CO450" s="98"/>
      <c r="CP450" s="98"/>
      <c r="CQ450" s="98"/>
      <c r="CR450" s="98"/>
      <c r="CS450" s="98"/>
    </row>
    <row r="451" spans="1:97" s="4" customFormat="1" ht="18.75" customHeight="1" x14ac:dyDescent="0.2">
      <c r="A451" s="3">
        <f t="shared" si="144"/>
        <v>439</v>
      </c>
      <c r="B451" s="263"/>
      <c r="C451" s="263"/>
      <c r="D451" s="263"/>
      <c r="E451" s="259"/>
      <c r="F451" s="259"/>
      <c r="G451" s="43"/>
      <c r="H451" s="264"/>
      <c r="I451" s="261"/>
      <c r="J451" s="106"/>
      <c r="K451" s="247"/>
      <c r="L451" s="247"/>
      <c r="M451" s="247"/>
      <c r="N451" s="248" t="str">
        <f>IF(AND(K451&lt;&gt;"",L451&lt;&gt;"",J451&lt;&gt;""),ROUND(MIN(IF(OR(J451="OZZ",J451="ZZ"),5000,17300),TRUNC(0.75*(SUMIF($D$12:$D451,$D451,K$12:K451)+SUMIF($D$12:$D451,$D451,L$12:L451)),2)) - SUMIF($D$12:$D450,$D451,N$12:N450),2),"")</f>
        <v/>
      </c>
      <c r="O451" s="249" t="str">
        <f>IF(AND(K451&lt;&gt;"",L451&lt;&gt;"",M451&lt;&gt;"",J451&lt;&gt;"",AH451&lt;&gt;""),IF(OR(J451="OZZ",J451="ZZ"),ROUND(0-SUMIF($D$12:$D450,$D451,O$12:O450),2),IF(M451=0,0,ROUND(MIN(MIN(17300,TRUNC(0.75*(SUMIF($D$12:$D$2012,$D451,K$12:K$2012)+SUMIF($D$12:$D$2012,$D451,L$12:L$2012)),2)+SUMIF($D$12:$D451,$D451,AH$12:AH451))-SUMIF($D$12:$D450,$D451,O$12:O450)-SUMIF($D$12:$D$2012,$D451,N$12:N$2012),AH451),2))),"")</f>
        <v/>
      </c>
      <c r="P451" s="250" t="str">
        <f>IF(J451&lt;&gt;"",1000 - SUMIF($D$12:$D450,$D451,P$12:P450),"")</f>
        <v/>
      </c>
      <c r="Q451" s="106"/>
      <c r="R451" s="247"/>
      <c r="S451" s="247"/>
      <c r="T451" s="247"/>
      <c r="U451" s="248" t="str">
        <f>IF(AND(R451&lt;&gt;"",S451&lt;&gt;"",Q451&lt;&gt;""),ROUND(MIN(IF(OR(Q451="OZZ",Q451="ZZ"),5000,17300),TRUNC(0.75*(SUMIF($D$12:$D451,$D451,R$12:R451)+SUMIF($D$12:$D451,$D451,S$12:S451)),2)) - SUMIF($D$12:$D450,$D451,U$12:U450),2),"")</f>
        <v/>
      </c>
      <c r="V451" s="248" t="str">
        <f>IF(AND(R451&lt;&gt;"",S451&lt;&gt;"",T451&lt;&gt;"",Q451&lt;&gt;"",AL451&lt;&gt;""),IF(OR(Q451="OZZ",Q451="ZZ"),ROUND(0-SUMIF($D$12:$D450,$D451,V$12:V450),2),IF(T451=0,0,ROUND(MIN(MIN(17300,TRUNC(0.75*(SUMIF($D$12:$D$2012,$D451,R$12:R$2012)+SUMIF($D$12:$D$2012,$D451,S$12:S$2012)),2)+SUMIF($D$12:$D451,$D451,AL$12:AL451))-SUMIF($D$12:$D450,$D451,V$12:V450)-SUMIF($D$12:$D$2012,$D451,U$12:U$2012),AL451),2))),"")</f>
        <v/>
      </c>
      <c r="W451" s="250" t="str">
        <f>IF(Q451&lt;&gt;"",1000 - SUMIF($D$12:$D450,$D451,W$12:W450),"")</f>
        <v/>
      </c>
      <c r="X451" s="106"/>
      <c r="Y451" s="247"/>
      <c r="Z451" s="247"/>
      <c r="AA451" s="247"/>
      <c r="AB451" s="248" t="str">
        <f>IF(AND(Y451&lt;&gt;"",Z451&lt;&gt;"",X451&lt;&gt;""),ROUND(MIN(IF(OR(X451="OZZ",X451="ZZ"),5000,17300),TRUNC(0.75*(SUMIF($D$12:$D451,$D451,Y$12:Y451)+SUMIF($D$12:$D451,$D451,Z$12:Z451)),2)) - SUMIF($D$12:$D450,$D451,AB$12:AB450),2),"")</f>
        <v/>
      </c>
      <c r="AC451" s="251" t="str">
        <f>IF(AND(Y451&lt;&gt;"",Z451&lt;&gt;"",AA451&lt;&gt;"",X451&lt;&gt;"",AP451&lt;&gt;""),IF(OR(X451="OZZ",X451="ZZ"),ROUND(0-SUMIF($D$12:$D450,$D451,AC$12:AC450),2),IF(AA451=0,0,ROUND(MIN(MIN(17300,TRUNC(0.75*(SUMIF($D$12:$D$2012,$D451,Y$12:Y$2012)+SUMIF($D$12:$D$2012,$D451,Z$12:Z$2012)),2)+SUMIF($D$12:$D451,$D451,AP$12:AP451))-SUMIF($D$12:$D450,$D451,AC$12:AC450)-SUMIF($D$12:$D$2012,$D451,AB$12:AB$2012),AP451),2))),"")</f>
        <v/>
      </c>
      <c r="AD451" s="250" t="str">
        <f>IF(X451&lt;&gt;"",1000 - SUMIF($D$12:$D450,$D451,AD$12:AD450),"")</f>
        <v/>
      </c>
      <c r="AE451" s="252"/>
      <c r="AF451" s="253"/>
      <c r="AG451" s="254"/>
      <c r="AH451" s="255" t="str">
        <f t="shared" si="145"/>
        <v/>
      </c>
      <c r="AI451" s="256"/>
      <c r="AJ451" s="253"/>
      <c r="AK451" s="254"/>
      <c r="AL451" s="255" t="str">
        <f t="shared" si="146"/>
        <v/>
      </c>
      <c r="AM451" s="256"/>
      <c r="AN451" s="253"/>
      <c r="AO451" s="254"/>
      <c r="AP451" s="255" t="str">
        <f t="shared" si="126"/>
        <v/>
      </c>
      <c r="AQ451" s="116"/>
      <c r="AR451" s="116"/>
      <c r="AS451" s="117"/>
      <c r="AT451" s="118"/>
      <c r="AU451" s="119" t="str">
        <f>IF(D451&lt;&gt; "", IF(COUNTIF($D$12:$D451,$D451)&gt;1,0,IF(SUM(N451,U451,AB451)&gt;0,IF(AND(X451="",OR(Q451&lt;&gt;"",J451&lt;&gt;"")),IF(Q451&lt;&gt;"",Q451,IF(J451&lt;&gt;"",J451,0)),IF(AND(Q451&lt;&gt;"",J451&lt;&gt;"",Q451=J451),Q451,X451)),0)),"")</f>
        <v/>
      </c>
      <c r="AV451" s="119" t="str">
        <f>IF(D451&lt;&gt;"",IF(COUNTIF($D$12:$D451,$D451)&gt;1,0,IF(SUM(O451,V451,AC451)&gt;0,IF(AND(X451="",OR(Q451&lt;&gt;"",J451&lt;&gt;"")),IF(Q451&lt;&gt;"",Q451,IF(J451&lt;&gt;"",J451,0)),IF(AND(Q451&lt;&gt;"",J451&lt;&gt;"",Q451=J451),Q451,X451)),0)),"")</f>
        <v/>
      </c>
      <c r="AW451" s="119" t="str">
        <f>IF(D451&lt;&gt;"",IF(COUNTIF($D$12:$D451,$D451)&gt;1,0,IF(SUM(P451,W451,AD451)&gt;0,IF(AND(X451="",OR(Q451&lt;&gt;"",J451&lt;&gt;"")),IF(Q451&lt;&gt;"",Q451,IF(J451&lt;&gt;"",J451,0)),IF(AND(Q451&lt;&gt;"",J451&lt;&gt;"",Q451=J451),Q451,X451)),0)),"")</f>
        <v/>
      </c>
      <c r="AX451" s="118" t="str">
        <f t="shared" si="127"/>
        <v/>
      </c>
      <c r="AY451" s="118" t="str">
        <f t="shared" si="128"/>
        <v/>
      </c>
      <c r="AZ451" s="118" t="str">
        <f t="shared" si="129"/>
        <v/>
      </c>
      <c r="BA451" s="118" t="str">
        <f t="shared" si="130"/>
        <v/>
      </c>
      <c r="BB451" s="118" t="str">
        <f t="shared" si="131"/>
        <v/>
      </c>
      <c r="BC451" s="118" t="str">
        <f t="shared" si="132"/>
        <v/>
      </c>
      <c r="BD451" s="118" t="str">
        <f t="shared" si="133"/>
        <v/>
      </c>
      <c r="BE451" s="118" t="str">
        <f t="shared" si="134"/>
        <v/>
      </c>
      <c r="BF451" s="118" t="str">
        <f t="shared" si="135"/>
        <v/>
      </c>
      <c r="BG451" s="120"/>
      <c r="BH451" s="120" t="str">
        <f t="shared" si="136"/>
        <v/>
      </c>
      <c r="BI451" s="120" t="str">
        <f t="shared" si="137"/>
        <v/>
      </c>
      <c r="BJ451" s="121"/>
      <c r="BK451" s="120" t="str">
        <f t="shared" si="138"/>
        <v/>
      </c>
      <c r="BL451" s="120" t="str">
        <f t="shared" si="139"/>
        <v/>
      </c>
      <c r="BM451" s="120" t="str">
        <f t="shared" si="140"/>
        <v/>
      </c>
      <c r="BN451" s="120" t="str">
        <f t="shared" si="141"/>
        <v/>
      </c>
      <c r="BO451" s="120" t="str">
        <f t="shared" si="142"/>
        <v/>
      </c>
      <c r="BP451" s="120" t="str">
        <f t="shared" si="143"/>
        <v/>
      </c>
      <c r="BQ451" s="98"/>
      <c r="BR451" s="98"/>
      <c r="BS451" s="98"/>
      <c r="BT451" s="98"/>
      <c r="BU451" s="98"/>
      <c r="BV451" s="98"/>
      <c r="BW451" s="98"/>
      <c r="BX451" s="98"/>
      <c r="BY451" s="98"/>
      <c r="BZ451" s="98"/>
      <c r="CA451" s="98"/>
      <c r="CB451" s="98"/>
      <c r="CC451" s="98"/>
      <c r="CD451" s="98"/>
      <c r="CE451" s="98"/>
      <c r="CF451" s="98"/>
      <c r="CG451" s="98"/>
      <c r="CH451" s="98"/>
      <c r="CI451" s="98"/>
      <c r="CJ451" s="98"/>
      <c r="CK451" s="98"/>
      <c r="CL451" s="98"/>
      <c r="CM451" s="98"/>
      <c r="CN451" s="98"/>
      <c r="CO451" s="98"/>
      <c r="CP451" s="98"/>
      <c r="CQ451" s="98"/>
      <c r="CR451" s="98"/>
      <c r="CS451" s="98"/>
    </row>
    <row r="452" spans="1:97" s="4" customFormat="1" ht="18.75" customHeight="1" x14ac:dyDescent="0.2">
      <c r="A452" s="3">
        <f t="shared" si="144"/>
        <v>440</v>
      </c>
      <c r="B452" s="263"/>
      <c r="C452" s="263"/>
      <c r="D452" s="263"/>
      <c r="E452" s="259"/>
      <c r="F452" s="259"/>
      <c r="G452" s="43"/>
      <c r="H452" s="264"/>
      <c r="I452" s="261"/>
      <c r="J452" s="106"/>
      <c r="K452" s="247"/>
      <c r="L452" s="247"/>
      <c r="M452" s="247"/>
      <c r="N452" s="248" t="str">
        <f>IF(AND(K452&lt;&gt;"",L452&lt;&gt;"",J452&lt;&gt;""),ROUND(MIN(IF(OR(J452="OZZ",J452="ZZ"),5000,17300),TRUNC(0.75*(SUMIF($D$12:$D452,$D452,K$12:K452)+SUMIF($D$12:$D452,$D452,L$12:L452)),2)) - SUMIF($D$12:$D451,$D452,N$12:N451),2),"")</f>
        <v/>
      </c>
      <c r="O452" s="249" t="str">
        <f>IF(AND(K452&lt;&gt;"",L452&lt;&gt;"",M452&lt;&gt;"",J452&lt;&gt;"",AH452&lt;&gt;""),IF(OR(J452="OZZ",J452="ZZ"),ROUND(0-SUMIF($D$12:$D451,$D452,O$12:O451),2),IF(M452=0,0,ROUND(MIN(MIN(17300,TRUNC(0.75*(SUMIF($D$12:$D$2012,$D452,K$12:K$2012)+SUMIF($D$12:$D$2012,$D452,L$12:L$2012)),2)+SUMIF($D$12:$D452,$D452,AH$12:AH452))-SUMIF($D$12:$D451,$D452,O$12:O451)-SUMIF($D$12:$D$2012,$D452,N$12:N$2012),AH452),2))),"")</f>
        <v/>
      </c>
      <c r="P452" s="250" t="str">
        <f>IF(J452&lt;&gt;"",1000 - SUMIF($D$12:$D451,$D452,P$12:P451),"")</f>
        <v/>
      </c>
      <c r="Q452" s="106"/>
      <c r="R452" s="247"/>
      <c r="S452" s="247"/>
      <c r="T452" s="247"/>
      <c r="U452" s="248" t="str">
        <f>IF(AND(R452&lt;&gt;"",S452&lt;&gt;"",Q452&lt;&gt;""),ROUND(MIN(IF(OR(Q452="OZZ",Q452="ZZ"),5000,17300),TRUNC(0.75*(SUMIF($D$12:$D452,$D452,R$12:R452)+SUMIF($D$12:$D452,$D452,S$12:S452)),2)) - SUMIF($D$12:$D451,$D452,U$12:U451),2),"")</f>
        <v/>
      </c>
      <c r="V452" s="248" t="str">
        <f>IF(AND(R452&lt;&gt;"",S452&lt;&gt;"",T452&lt;&gt;"",Q452&lt;&gt;"",AL452&lt;&gt;""),IF(OR(Q452="OZZ",Q452="ZZ"),ROUND(0-SUMIF($D$12:$D451,$D452,V$12:V451),2),IF(T452=0,0,ROUND(MIN(MIN(17300,TRUNC(0.75*(SUMIF($D$12:$D$2012,$D452,R$12:R$2012)+SUMIF($D$12:$D$2012,$D452,S$12:S$2012)),2)+SUMIF($D$12:$D452,$D452,AL$12:AL452))-SUMIF($D$12:$D451,$D452,V$12:V451)-SUMIF($D$12:$D$2012,$D452,U$12:U$2012),AL452),2))),"")</f>
        <v/>
      </c>
      <c r="W452" s="250" t="str">
        <f>IF(Q452&lt;&gt;"",1000 - SUMIF($D$12:$D451,$D452,W$12:W451),"")</f>
        <v/>
      </c>
      <c r="X452" s="106"/>
      <c r="Y452" s="247"/>
      <c r="Z452" s="247"/>
      <c r="AA452" s="247"/>
      <c r="AB452" s="248" t="str">
        <f>IF(AND(Y452&lt;&gt;"",Z452&lt;&gt;"",X452&lt;&gt;""),ROUND(MIN(IF(OR(X452="OZZ",X452="ZZ"),5000,17300),TRUNC(0.75*(SUMIF($D$12:$D452,$D452,Y$12:Y452)+SUMIF($D$12:$D452,$D452,Z$12:Z452)),2)) - SUMIF($D$12:$D451,$D452,AB$12:AB451),2),"")</f>
        <v/>
      </c>
      <c r="AC452" s="251" t="str">
        <f>IF(AND(Y452&lt;&gt;"",Z452&lt;&gt;"",AA452&lt;&gt;"",X452&lt;&gt;"",AP452&lt;&gt;""),IF(OR(X452="OZZ",X452="ZZ"),ROUND(0-SUMIF($D$12:$D451,$D452,AC$12:AC451),2),IF(AA452=0,0,ROUND(MIN(MIN(17300,TRUNC(0.75*(SUMIF($D$12:$D$2012,$D452,Y$12:Y$2012)+SUMIF($D$12:$D$2012,$D452,Z$12:Z$2012)),2)+SUMIF($D$12:$D452,$D452,AP$12:AP452))-SUMIF($D$12:$D451,$D452,AC$12:AC451)-SUMIF($D$12:$D$2012,$D452,AB$12:AB$2012),AP452),2))),"")</f>
        <v/>
      </c>
      <c r="AD452" s="250" t="str">
        <f>IF(X452&lt;&gt;"",1000 - SUMIF($D$12:$D451,$D452,AD$12:AD451),"")</f>
        <v/>
      </c>
      <c r="AE452" s="252"/>
      <c r="AF452" s="253"/>
      <c r="AG452" s="254"/>
      <c r="AH452" s="255" t="str">
        <f t="shared" si="145"/>
        <v/>
      </c>
      <c r="AI452" s="256"/>
      <c r="AJ452" s="253"/>
      <c r="AK452" s="254"/>
      <c r="AL452" s="255" t="str">
        <f t="shared" si="146"/>
        <v/>
      </c>
      <c r="AM452" s="256"/>
      <c r="AN452" s="253"/>
      <c r="AO452" s="254"/>
      <c r="AP452" s="255" t="str">
        <f t="shared" si="126"/>
        <v/>
      </c>
      <c r="AQ452" s="116"/>
      <c r="AR452" s="116"/>
      <c r="AS452" s="117"/>
      <c r="AT452" s="118"/>
      <c r="AU452" s="119" t="str">
        <f>IF(D452&lt;&gt; "", IF(COUNTIF($D$12:$D452,$D452)&gt;1,0,IF(SUM(N452,U452,AB452)&gt;0,IF(AND(X452="",OR(Q452&lt;&gt;"",J452&lt;&gt;"")),IF(Q452&lt;&gt;"",Q452,IF(J452&lt;&gt;"",J452,0)),IF(AND(Q452&lt;&gt;"",J452&lt;&gt;"",Q452=J452),Q452,X452)),0)),"")</f>
        <v/>
      </c>
      <c r="AV452" s="119" t="str">
        <f>IF(D452&lt;&gt;"",IF(COUNTIF($D$12:$D452,$D452)&gt;1,0,IF(SUM(O452,V452,AC452)&gt;0,IF(AND(X452="",OR(Q452&lt;&gt;"",J452&lt;&gt;"")),IF(Q452&lt;&gt;"",Q452,IF(J452&lt;&gt;"",J452,0)),IF(AND(Q452&lt;&gt;"",J452&lt;&gt;"",Q452=J452),Q452,X452)),0)),"")</f>
        <v/>
      </c>
      <c r="AW452" s="119" t="str">
        <f>IF(D452&lt;&gt;"",IF(COUNTIF($D$12:$D452,$D452)&gt;1,0,IF(SUM(P452,W452,AD452)&gt;0,IF(AND(X452="",OR(Q452&lt;&gt;"",J452&lt;&gt;"")),IF(Q452&lt;&gt;"",Q452,IF(J452&lt;&gt;"",J452,0)),IF(AND(Q452&lt;&gt;"",J452&lt;&gt;"",Q452=J452),Q452,X452)),0)),"")</f>
        <v/>
      </c>
      <c r="AX452" s="118" t="str">
        <f t="shared" si="127"/>
        <v/>
      </c>
      <c r="AY452" s="118" t="str">
        <f t="shared" si="128"/>
        <v/>
      </c>
      <c r="AZ452" s="118" t="str">
        <f t="shared" si="129"/>
        <v/>
      </c>
      <c r="BA452" s="118" t="str">
        <f t="shared" si="130"/>
        <v/>
      </c>
      <c r="BB452" s="118" t="str">
        <f t="shared" si="131"/>
        <v/>
      </c>
      <c r="BC452" s="118" t="str">
        <f t="shared" si="132"/>
        <v/>
      </c>
      <c r="BD452" s="118" t="str">
        <f t="shared" si="133"/>
        <v/>
      </c>
      <c r="BE452" s="118" t="str">
        <f t="shared" si="134"/>
        <v/>
      </c>
      <c r="BF452" s="118" t="str">
        <f t="shared" si="135"/>
        <v/>
      </c>
      <c r="BG452" s="120"/>
      <c r="BH452" s="120" t="str">
        <f t="shared" si="136"/>
        <v/>
      </c>
      <c r="BI452" s="120" t="str">
        <f t="shared" si="137"/>
        <v/>
      </c>
      <c r="BJ452" s="121"/>
      <c r="BK452" s="120" t="str">
        <f t="shared" si="138"/>
        <v/>
      </c>
      <c r="BL452" s="120" t="str">
        <f t="shared" si="139"/>
        <v/>
      </c>
      <c r="BM452" s="120" t="str">
        <f t="shared" si="140"/>
        <v/>
      </c>
      <c r="BN452" s="120" t="str">
        <f t="shared" si="141"/>
        <v/>
      </c>
      <c r="BO452" s="120" t="str">
        <f t="shared" si="142"/>
        <v/>
      </c>
      <c r="BP452" s="120" t="str">
        <f t="shared" si="143"/>
        <v/>
      </c>
      <c r="BQ452" s="98"/>
      <c r="BR452" s="98"/>
      <c r="BS452" s="98"/>
      <c r="BT452" s="98"/>
      <c r="BU452" s="98"/>
      <c r="BV452" s="98"/>
      <c r="BW452" s="98"/>
      <c r="BX452" s="98"/>
      <c r="BY452" s="98"/>
      <c r="BZ452" s="98"/>
      <c r="CA452" s="98"/>
      <c r="CB452" s="98"/>
      <c r="CC452" s="98"/>
      <c r="CD452" s="98"/>
      <c r="CE452" s="98"/>
      <c r="CF452" s="98"/>
      <c r="CG452" s="98"/>
      <c r="CH452" s="98"/>
      <c r="CI452" s="98"/>
      <c r="CJ452" s="98"/>
      <c r="CK452" s="98"/>
      <c r="CL452" s="98"/>
      <c r="CM452" s="98"/>
      <c r="CN452" s="98"/>
      <c r="CO452" s="98"/>
      <c r="CP452" s="98"/>
      <c r="CQ452" s="98"/>
      <c r="CR452" s="98"/>
      <c r="CS452" s="98"/>
    </row>
    <row r="453" spans="1:97" s="4" customFormat="1" ht="18.75" customHeight="1" x14ac:dyDescent="0.2">
      <c r="A453" s="3">
        <f t="shared" si="144"/>
        <v>441</v>
      </c>
      <c r="B453" s="263"/>
      <c r="C453" s="263"/>
      <c r="D453" s="263"/>
      <c r="E453" s="259"/>
      <c r="F453" s="259"/>
      <c r="G453" s="43"/>
      <c r="H453" s="264"/>
      <c r="I453" s="261"/>
      <c r="J453" s="106"/>
      <c r="K453" s="247"/>
      <c r="L453" s="247"/>
      <c r="M453" s="247"/>
      <c r="N453" s="248" t="str">
        <f>IF(AND(K453&lt;&gt;"",L453&lt;&gt;"",J453&lt;&gt;""),ROUND(MIN(IF(OR(J453="OZZ",J453="ZZ"),5000,17300),TRUNC(0.75*(SUMIF($D$12:$D453,$D453,K$12:K453)+SUMIF($D$12:$D453,$D453,L$12:L453)),2)) - SUMIF($D$12:$D452,$D453,N$12:N452),2),"")</f>
        <v/>
      </c>
      <c r="O453" s="249" t="str">
        <f>IF(AND(K453&lt;&gt;"",L453&lt;&gt;"",M453&lt;&gt;"",J453&lt;&gt;"",AH453&lt;&gt;""),IF(OR(J453="OZZ",J453="ZZ"),ROUND(0-SUMIF($D$12:$D452,$D453,O$12:O452),2),IF(M453=0,0,ROUND(MIN(MIN(17300,TRUNC(0.75*(SUMIF($D$12:$D$2012,$D453,K$12:K$2012)+SUMIF($D$12:$D$2012,$D453,L$12:L$2012)),2)+SUMIF($D$12:$D453,$D453,AH$12:AH453))-SUMIF($D$12:$D452,$D453,O$12:O452)-SUMIF($D$12:$D$2012,$D453,N$12:N$2012),AH453),2))),"")</f>
        <v/>
      </c>
      <c r="P453" s="250" t="str">
        <f>IF(J453&lt;&gt;"",1000 - SUMIF($D$12:$D452,$D453,P$12:P452),"")</f>
        <v/>
      </c>
      <c r="Q453" s="106"/>
      <c r="R453" s="247"/>
      <c r="S453" s="247"/>
      <c r="T453" s="247"/>
      <c r="U453" s="248" t="str">
        <f>IF(AND(R453&lt;&gt;"",S453&lt;&gt;"",Q453&lt;&gt;""),ROUND(MIN(IF(OR(Q453="OZZ",Q453="ZZ"),5000,17300),TRUNC(0.75*(SUMIF($D$12:$D453,$D453,R$12:R453)+SUMIF($D$12:$D453,$D453,S$12:S453)),2)) - SUMIF($D$12:$D452,$D453,U$12:U452),2),"")</f>
        <v/>
      </c>
      <c r="V453" s="248" t="str">
        <f>IF(AND(R453&lt;&gt;"",S453&lt;&gt;"",T453&lt;&gt;"",Q453&lt;&gt;"",AL453&lt;&gt;""),IF(OR(Q453="OZZ",Q453="ZZ"),ROUND(0-SUMIF($D$12:$D452,$D453,V$12:V452),2),IF(T453=0,0,ROUND(MIN(MIN(17300,TRUNC(0.75*(SUMIF($D$12:$D$2012,$D453,R$12:R$2012)+SUMIF($D$12:$D$2012,$D453,S$12:S$2012)),2)+SUMIF($D$12:$D453,$D453,AL$12:AL453))-SUMIF($D$12:$D452,$D453,V$12:V452)-SUMIF($D$12:$D$2012,$D453,U$12:U$2012),AL453),2))),"")</f>
        <v/>
      </c>
      <c r="W453" s="250" t="str">
        <f>IF(Q453&lt;&gt;"",1000 - SUMIF($D$12:$D452,$D453,W$12:W452),"")</f>
        <v/>
      </c>
      <c r="X453" s="106"/>
      <c r="Y453" s="247"/>
      <c r="Z453" s="247"/>
      <c r="AA453" s="247"/>
      <c r="AB453" s="248" t="str">
        <f>IF(AND(Y453&lt;&gt;"",Z453&lt;&gt;"",X453&lt;&gt;""),ROUND(MIN(IF(OR(X453="OZZ",X453="ZZ"),5000,17300),TRUNC(0.75*(SUMIF($D$12:$D453,$D453,Y$12:Y453)+SUMIF($D$12:$D453,$D453,Z$12:Z453)),2)) - SUMIF($D$12:$D452,$D453,AB$12:AB452),2),"")</f>
        <v/>
      </c>
      <c r="AC453" s="251" t="str">
        <f>IF(AND(Y453&lt;&gt;"",Z453&lt;&gt;"",AA453&lt;&gt;"",X453&lt;&gt;"",AP453&lt;&gt;""),IF(OR(X453="OZZ",X453="ZZ"),ROUND(0-SUMIF($D$12:$D452,$D453,AC$12:AC452),2),IF(AA453=0,0,ROUND(MIN(MIN(17300,TRUNC(0.75*(SUMIF($D$12:$D$2012,$D453,Y$12:Y$2012)+SUMIF($D$12:$D$2012,$D453,Z$12:Z$2012)),2)+SUMIF($D$12:$D453,$D453,AP$12:AP453))-SUMIF($D$12:$D452,$D453,AC$12:AC452)-SUMIF($D$12:$D$2012,$D453,AB$12:AB$2012),AP453),2))),"")</f>
        <v/>
      </c>
      <c r="AD453" s="250" t="str">
        <f>IF(X453&lt;&gt;"",1000 - SUMIF($D$12:$D452,$D453,AD$12:AD452),"")</f>
        <v/>
      </c>
      <c r="AE453" s="252"/>
      <c r="AF453" s="253"/>
      <c r="AG453" s="254"/>
      <c r="AH453" s="255" t="str">
        <f t="shared" si="145"/>
        <v/>
      </c>
      <c r="AI453" s="256"/>
      <c r="AJ453" s="253"/>
      <c r="AK453" s="254"/>
      <c r="AL453" s="255" t="str">
        <f t="shared" si="146"/>
        <v/>
      </c>
      <c r="AM453" s="256"/>
      <c r="AN453" s="253"/>
      <c r="AO453" s="254"/>
      <c r="AP453" s="255" t="str">
        <f t="shared" si="126"/>
        <v/>
      </c>
      <c r="AQ453" s="116"/>
      <c r="AR453" s="116"/>
      <c r="AS453" s="117"/>
      <c r="AT453" s="118"/>
      <c r="AU453" s="119" t="str">
        <f>IF(D453&lt;&gt; "", IF(COUNTIF($D$12:$D453,$D453)&gt;1,0,IF(SUM(N453,U453,AB453)&gt;0,IF(AND(X453="",OR(Q453&lt;&gt;"",J453&lt;&gt;"")),IF(Q453&lt;&gt;"",Q453,IF(J453&lt;&gt;"",J453,0)),IF(AND(Q453&lt;&gt;"",J453&lt;&gt;"",Q453=J453),Q453,X453)),0)),"")</f>
        <v/>
      </c>
      <c r="AV453" s="119" t="str">
        <f>IF(D453&lt;&gt;"",IF(COUNTIF($D$12:$D453,$D453)&gt;1,0,IF(SUM(O453,V453,AC453)&gt;0,IF(AND(X453="",OR(Q453&lt;&gt;"",J453&lt;&gt;"")),IF(Q453&lt;&gt;"",Q453,IF(J453&lt;&gt;"",J453,0)),IF(AND(Q453&lt;&gt;"",J453&lt;&gt;"",Q453=J453),Q453,X453)),0)),"")</f>
        <v/>
      </c>
      <c r="AW453" s="119" t="str">
        <f>IF(D453&lt;&gt;"",IF(COUNTIF($D$12:$D453,$D453)&gt;1,0,IF(SUM(P453,W453,AD453)&gt;0,IF(AND(X453="",OR(Q453&lt;&gt;"",J453&lt;&gt;"")),IF(Q453&lt;&gt;"",Q453,IF(J453&lt;&gt;"",J453,0)),IF(AND(Q453&lt;&gt;"",J453&lt;&gt;"",Q453=J453),Q453,X453)),0)),"")</f>
        <v/>
      </c>
      <c r="AX453" s="118" t="str">
        <f t="shared" si="127"/>
        <v/>
      </c>
      <c r="AY453" s="118" t="str">
        <f t="shared" si="128"/>
        <v/>
      </c>
      <c r="AZ453" s="118" t="str">
        <f t="shared" si="129"/>
        <v/>
      </c>
      <c r="BA453" s="118" t="str">
        <f t="shared" si="130"/>
        <v/>
      </c>
      <c r="BB453" s="118" t="str">
        <f t="shared" si="131"/>
        <v/>
      </c>
      <c r="BC453" s="118" t="str">
        <f t="shared" si="132"/>
        <v/>
      </c>
      <c r="BD453" s="118" t="str">
        <f t="shared" si="133"/>
        <v/>
      </c>
      <c r="BE453" s="118" t="str">
        <f t="shared" si="134"/>
        <v/>
      </c>
      <c r="BF453" s="118" t="str">
        <f t="shared" si="135"/>
        <v/>
      </c>
      <c r="BG453" s="120"/>
      <c r="BH453" s="120" t="str">
        <f t="shared" si="136"/>
        <v/>
      </c>
      <c r="BI453" s="120" t="str">
        <f t="shared" si="137"/>
        <v/>
      </c>
      <c r="BJ453" s="121"/>
      <c r="BK453" s="120" t="str">
        <f t="shared" si="138"/>
        <v/>
      </c>
      <c r="BL453" s="120" t="str">
        <f t="shared" si="139"/>
        <v/>
      </c>
      <c r="BM453" s="120" t="str">
        <f t="shared" si="140"/>
        <v/>
      </c>
      <c r="BN453" s="120" t="str">
        <f t="shared" si="141"/>
        <v/>
      </c>
      <c r="BO453" s="120" t="str">
        <f t="shared" si="142"/>
        <v/>
      </c>
      <c r="BP453" s="120" t="str">
        <f t="shared" si="143"/>
        <v/>
      </c>
      <c r="BQ453" s="98"/>
      <c r="BR453" s="98"/>
      <c r="BS453" s="98"/>
      <c r="BT453" s="98"/>
      <c r="BU453" s="98"/>
      <c r="BV453" s="98"/>
      <c r="BW453" s="98"/>
      <c r="BX453" s="98"/>
      <c r="BY453" s="98"/>
      <c r="BZ453" s="98"/>
      <c r="CA453" s="98"/>
      <c r="CB453" s="98"/>
      <c r="CC453" s="98"/>
      <c r="CD453" s="98"/>
      <c r="CE453" s="98"/>
      <c r="CF453" s="98"/>
      <c r="CG453" s="98"/>
      <c r="CH453" s="98"/>
      <c r="CI453" s="98"/>
      <c r="CJ453" s="98"/>
      <c r="CK453" s="98"/>
      <c r="CL453" s="98"/>
      <c r="CM453" s="98"/>
      <c r="CN453" s="98"/>
      <c r="CO453" s="98"/>
      <c r="CP453" s="98"/>
      <c r="CQ453" s="98"/>
      <c r="CR453" s="98"/>
      <c r="CS453" s="98"/>
    </row>
    <row r="454" spans="1:97" s="4" customFormat="1" ht="18.75" customHeight="1" x14ac:dyDescent="0.2">
      <c r="A454" s="3">
        <f t="shared" si="144"/>
        <v>442</v>
      </c>
      <c r="B454" s="263"/>
      <c r="C454" s="263"/>
      <c r="D454" s="263"/>
      <c r="E454" s="259"/>
      <c r="F454" s="259"/>
      <c r="G454" s="43"/>
      <c r="H454" s="264"/>
      <c r="I454" s="261"/>
      <c r="J454" s="106"/>
      <c r="K454" s="247"/>
      <c r="L454" s="247"/>
      <c r="M454" s="247"/>
      <c r="N454" s="248" t="str">
        <f>IF(AND(K454&lt;&gt;"",L454&lt;&gt;"",J454&lt;&gt;""),ROUND(MIN(IF(OR(J454="OZZ",J454="ZZ"),5000,17300),TRUNC(0.75*(SUMIF($D$12:$D454,$D454,K$12:K454)+SUMIF($D$12:$D454,$D454,L$12:L454)),2)) - SUMIF($D$12:$D453,$D454,N$12:N453),2),"")</f>
        <v/>
      </c>
      <c r="O454" s="249" t="str">
        <f>IF(AND(K454&lt;&gt;"",L454&lt;&gt;"",M454&lt;&gt;"",J454&lt;&gt;"",AH454&lt;&gt;""),IF(OR(J454="OZZ",J454="ZZ"),ROUND(0-SUMIF($D$12:$D453,$D454,O$12:O453),2),IF(M454=0,0,ROUND(MIN(MIN(17300,TRUNC(0.75*(SUMIF($D$12:$D$2012,$D454,K$12:K$2012)+SUMIF($D$12:$D$2012,$D454,L$12:L$2012)),2)+SUMIF($D$12:$D454,$D454,AH$12:AH454))-SUMIF($D$12:$D453,$D454,O$12:O453)-SUMIF($D$12:$D$2012,$D454,N$12:N$2012),AH454),2))),"")</f>
        <v/>
      </c>
      <c r="P454" s="250" t="str">
        <f>IF(J454&lt;&gt;"",1000 - SUMIF($D$12:$D453,$D454,P$12:P453),"")</f>
        <v/>
      </c>
      <c r="Q454" s="106"/>
      <c r="R454" s="247"/>
      <c r="S454" s="247"/>
      <c r="T454" s="247"/>
      <c r="U454" s="248" t="str">
        <f>IF(AND(R454&lt;&gt;"",S454&lt;&gt;"",Q454&lt;&gt;""),ROUND(MIN(IF(OR(Q454="OZZ",Q454="ZZ"),5000,17300),TRUNC(0.75*(SUMIF($D$12:$D454,$D454,R$12:R454)+SUMIF($D$12:$D454,$D454,S$12:S454)),2)) - SUMIF($D$12:$D453,$D454,U$12:U453),2),"")</f>
        <v/>
      </c>
      <c r="V454" s="248" t="str">
        <f>IF(AND(R454&lt;&gt;"",S454&lt;&gt;"",T454&lt;&gt;"",Q454&lt;&gt;"",AL454&lt;&gt;""),IF(OR(Q454="OZZ",Q454="ZZ"),ROUND(0-SUMIF($D$12:$D453,$D454,V$12:V453),2),IF(T454=0,0,ROUND(MIN(MIN(17300,TRUNC(0.75*(SUMIF($D$12:$D$2012,$D454,R$12:R$2012)+SUMIF($D$12:$D$2012,$D454,S$12:S$2012)),2)+SUMIF($D$12:$D454,$D454,AL$12:AL454))-SUMIF($D$12:$D453,$D454,V$12:V453)-SUMIF($D$12:$D$2012,$D454,U$12:U$2012),AL454),2))),"")</f>
        <v/>
      </c>
      <c r="W454" s="250" t="str">
        <f>IF(Q454&lt;&gt;"",1000 - SUMIF($D$12:$D453,$D454,W$12:W453),"")</f>
        <v/>
      </c>
      <c r="X454" s="106"/>
      <c r="Y454" s="247"/>
      <c r="Z454" s="247"/>
      <c r="AA454" s="247"/>
      <c r="AB454" s="248" t="str">
        <f>IF(AND(Y454&lt;&gt;"",Z454&lt;&gt;"",X454&lt;&gt;""),ROUND(MIN(IF(OR(X454="OZZ",X454="ZZ"),5000,17300),TRUNC(0.75*(SUMIF($D$12:$D454,$D454,Y$12:Y454)+SUMIF($D$12:$D454,$D454,Z$12:Z454)),2)) - SUMIF($D$12:$D453,$D454,AB$12:AB453),2),"")</f>
        <v/>
      </c>
      <c r="AC454" s="251" t="str">
        <f>IF(AND(Y454&lt;&gt;"",Z454&lt;&gt;"",AA454&lt;&gt;"",X454&lt;&gt;"",AP454&lt;&gt;""),IF(OR(X454="OZZ",X454="ZZ"),ROUND(0-SUMIF($D$12:$D453,$D454,AC$12:AC453),2),IF(AA454=0,0,ROUND(MIN(MIN(17300,TRUNC(0.75*(SUMIF($D$12:$D$2012,$D454,Y$12:Y$2012)+SUMIF($D$12:$D$2012,$D454,Z$12:Z$2012)),2)+SUMIF($D$12:$D454,$D454,AP$12:AP454))-SUMIF($D$12:$D453,$D454,AC$12:AC453)-SUMIF($D$12:$D$2012,$D454,AB$12:AB$2012),AP454),2))),"")</f>
        <v/>
      </c>
      <c r="AD454" s="250" t="str">
        <f>IF(X454&lt;&gt;"",1000 - SUMIF($D$12:$D453,$D454,AD$12:AD453),"")</f>
        <v/>
      </c>
      <c r="AE454" s="252"/>
      <c r="AF454" s="253"/>
      <c r="AG454" s="254"/>
      <c r="AH454" s="255" t="str">
        <f t="shared" si="145"/>
        <v/>
      </c>
      <c r="AI454" s="256"/>
      <c r="AJ454" s="253"/>
      <c r="AK454" s="254"/>
      <c r="AL454" s="255" t="str">
        <f t="shared" si="146"/>
        <v/>
      </c>
      <c r="AM454" s="256"/>
      <c r="AN454" s="253"/>
      <c r="AO454" s="254"/>
      <c r="AP454" s="255" t="str">
        <f t="shared" si="126"/>
        <v/>
      </c>
      <c r="AQ454" s="116"/>
      <c r="AR454" s="116"/>
      <c r="AS454" s="117"/>
      <c r="AT454" s="118"/>
      <c r="AU454" s="119" t="str">
        <f>IF(D454&lt;&gt; "", IF(COUNTIF($D$12:$D454,$D454)&gt;1,0,IF(SUM(N454,U454,AB454)&gt;0,IF(AND(X454="",OR(Q454&lt;&gt;"",J454&lt;&gt;"")),IF(Q454&lt;&gt;"",Q454,IF(J454&lt;&gt;"",J454,0)),IF(AND(Q454&lt;&gt;"",J454&lt;&gt;"",Q454=J454),Q454,X454)),0)),"")</f>
        <v/>
      </c>
      <c r="AV454" s="119" t="str">
        <f>IF(D454&lt;&gt;"",IF(COUNTIF($D$12:$D454,$D454)&gt;1,0,IF(SUM(O454,V454,AC454)&gt;0,IF(AND(X454="",OR(Q454&lt;&gt;"",J454&lt;&gt;"")),IF(Q454&lt;&gt;"",Q454,IF(J454&lt;&gt;"",J454,0)),IF(AND(Q454&lt;&gt;"",J454&lt;&gt;"",Q454=J454),Q454,X454)),0)),"")</f>
        <v/>
      </c>
      <c r="AW454" s="119" t="str">
        <f>IF(D454&lt;&gt;"",IF(COUNTIF($D$12:$D454,$D454)&gt;1,0,IF(SUM(P454,W454,AD454)&gt;0,IF(AND(X454="",OR(Q454&lt;&gt;"",J454&lt;&gt;"")),IF(Q454&lt;&gt;"",Q454,IF(J454&lt;&gt;"",J454,0)),IF(AND(Q454&lt;&gt;"",J454&lt;&gt;"",Q454=J454),Q454,X454)),0)),"")</f>
        <v/>
      </c>
      <c r="AX454" s="118" t="str">
        <f t="shared" si="127"/>
        <v/>
      </c>
      <c r="AY454" s="118" t="str">
        <f t="shared" si="128"/>
        <v/>
      </c>
      <c r="AZ454" s="118" t="str">
        <f t="shared" si="129"/>
        <v/>
      </c>
      <c r="BA454" s="118" t="str">
        <f t="shared" si="130"/>
        <v/>
      </c>
      <c r="BB454" s="118" t="str">
        <f t="shared" si="131"/>
        <v/>
      </c>
      <c r="BC454" s="118" t="str">
        <f t="shared" si="132"/>
        <v/>
      </c>
      <c r="BD454" s="118" t="str">
        <f t="shared" si="133"/>
        <v/>
      </c>
      <c r="BE454" s="118" t="str">
        <f t="shared" si="134"/>
        <v/>
      </c>
      <c r="BF454" s="118" t="str">
        <f t="shared" si="135"/>
        <v/>
      </c>
      <c r="BG454" s="120"/>
      <c r="BH454" s="120" t="str">
        <f t="shared" si="136"/>
        <v/>
      </c>
      <c r="BI454" s="120" t="str">
        <f t="shared" si="137"/>
        <v/>
      </c>
      <c r="BJ454" s="121"/>
      <c r="BK454" s="120" t="str">
        <f t="shared" si="138"/>
        <v/>
      </c>
      <c r="BL454" s="120" t="str">
        <f t="shared" si="139"/>
        <v/>
      </c>
      <c r="BM454" s="120" t="str">
        <f t="shared" si="140"/>
        <v/>
      </c>
      <c r="BN454" s="120" t="str">
        <f t="shared" si="141"/>
        <v/>
      </c>
      <c r="BO454" s="120" t="str">
        <f t="shared" si="142"/>
        <v/>
      </c>
      <c r="BP454" s="120" t="str">
        <f t="shared" si="143"/>
        <v/>
      </c>
      <c r="BQ454" s="98"/>
      <c r="BR454" s="98"/>
      <c r="BS454" s="98"/>
      <c r="BT454" s="98"/>
      <c r="BU454" s="98"/>
      <c r="BV454" s="98"/>
      <c r="BW454" s="98"/>
      <c r="BX454" s="98"/>
      <c r="BY454" s="98"/>
      <c r="BZ454" s="98"/>
      <c r="CA454" s="98"/>
      <c r="CB454" s="98"/>
      <c r="CC454" s="98"/>
      <c r="CD454" s="98"/>
      <c r="CE454" s="98"/>
      <c r="CF454" s="98"/>
      <c r="CG454" s="98"/>
      <c r="CH454" s="98"/>
      <c r="CI454" s="98"/>
      <c r="CJ454" s="98"/>
      <c r="CK454" s="98"/>
      <c r="CL454" s="98"/>
      <c r="CM454" s="98"/>
      <c r="CN454" s="98"/>
      <c r="CO454" s="98"/>
      <c r="CP454" s="98"/>
      <c r="CQ454" s="98"/>
      <c r="CR454" s="98"/>
      <c r="CS454" s="98"/>
    </row>
    <row r="455" spans="1:97" s="4" customFormat="1" ht="18.75" customHeight="1" x14ac:dyDescent="0.2">
      <c r="A455" s="3">
        <f t="shared" si="144"/>
        <v>443</v>
      </c>
      <c r="B455" s="263"/>
      <c r="C455" s="263"/>
      <c r="D455" s="263"/>
      <c r="E455" s="259"/>
      <c r="F455" s="259"/>
      <c r="G455" s="43"/>
      <c r="H455" s="264"/>
      <c r="I455" s="261"/>
      <c r="J455" s="106"/>
      <c r="K455" s="247"/>
      <c r="L455" s="247"/>
      <c r="M455" s="247"/>
      <c r="N455" s="248" t="str">
        <f>IF(AND(K455&lt;&gt;"",L455&lt;&gt;"",J455&lt;&gt;""),ROUND(MIN(IF(OR(J455="OZZ",J455="ZZ"),5000,17300),TRUNC(0.75*(SUMIF($D$12:$D455,$D455,K$12:K455)+SUMIF($D$12:$D455,$D455,L$12:L455)),2)) - SUMIF($D$12:$D454,$D455,N$12:N454),2),"")</f>
        <v/>
      </c>
      <c r="O455" s="249" t="str">
        <f>IF(AND(K455&lt;&gt;"",L455&lt;&gt;"",M455&lt;&gt;"",J455&lt;&gt;"",AH455&lt;&gt;""),IF(OR(J455="OZZ",J455="ZZ"),ROUND(0-SUMIF($D$12:$D454,$D455,O$12:O454),2),IF(M455=0,0,ROUND(MIN(MIN(17300,TRUNC(0.75*(SUMIF($D$12:$D$2012,$D455,K$12:K$2012)+SUMIF($D$12:$D$2012,$D455,L$12:L$2012)),2)+SUMIF($D$12:$D455,$D455,AH$12:AH455))-SUMIF($D$12:$D454,$D455,O$12:O454)-SUMIF($D$12:$D$2012,$D455,N$12:N$2012),AH455),2))),"")</f>
        <v/>
      </c>
      <c r="P455" s="250" t="str">
        <f>IF(J455&lt;&gt;"",1000 - SUMIF($D$12:$D454,$D455,P$12:P454),"")</f>
        <v/>
      </c>
      <c r="Q455" s="106"/>
      <c r="R455" s="247"/>
      <c r="S455" s="247"/>
      <c r="T455" s="247"/>
      <c r="U455" s="248" t="str">
        <f>IF(AND(R455&lt;&gt;"",S455&lt;&gt;"",Q455&lt;&gt;""),ROUND(MIN(IF(OR(Q455="OZZ",Q455="ZZ"),5000,17300),TRUNC(0.75*(SUMIF($D$12:$D455,$D455,R$12:R455)+SUMIF($D$12:$D455,$D455,S$12:S455)),2)) - SUMIF($D$12:$D454,$D455,U$12:U454),2),"")</f>
        <v/>
      </c>
      <c r="V455" s="248" t="str">
        <f>IF(AND(R455&lt;&gt;"",S455&lt;&gt;"",T455&lt;&gt;"",Q455&lt;&gt;"",AL455&lt;&gt;""),IF(OR(Q455="OZZ",Q455="ZZ"),ROUND(0-SUMIF($D$12:$D454,$D455,V$12:V454),2),IF(T455=0,0,ROUND(MIN(MIN(17300,TRUNC(0.75*(SUMIF($D$12:$D$2012,$D455,R$12:R$2012)+SUMIF($D$12:$D$2012,$D455,S$12:S$2012)),2)+SUMIF($D$12:$D455,$D455,AL$12:AL455))-SUMIF($D$12:$D454,$D455,V$12:V454)-SUMIF($D$12:$D$2012,$D455,U$12:U$2012),AL455),2))),"")</f>
        <v/>
      </c>
      <c r="W455" s="250" t="str">
        <f>IF(Q455&lt;&gt;"",1000 - SUMIF($D$12:$D454,$D455,W$12:W454),"")</f>
        <v/>
      </c>
      <c r="X455" s="106"/>
      <c r="Y455" s="247"/>
      <c r="Z455" s="247"/>
      <c r="AA455" s="247"/>
      <c r="AB455" s="248" t="str">
        <f>IF(AND(Y455&lt;&gt;"",Z455&lt;&gt;"",X455&lt;&gt;""),ROUND(MIN(IF(OR(X455="OZZ",X455="ZZ"),5000,17300),TRUNC(0.75*(SUMIF($D$12:$D455,$D455,Y$12:Y455)+SUMIF($D$12:$D455,$D455,Z$12:Z455)),2)) - SUMIF($D$12:$D454,$D455,AB$12:AB454),2),"")</f>
        <v/>
      </c>
      <c r="AC455" s="251" t="str">
        <f>IF(AND(Y455&lt;&gt;"",Z455&lt;&gt;"",AA455&lt;&gt;"",X455&lt;&gt;"",AP455&lt;&gt;""),IF(OR(X455="OZZ",X455="ZZ"),ROUND(0-SUMIF($D$12:$D454,$D455,AC$12:AC454),2),IF(AA455=0,0,ROUND(MIN(MIN(17300,TRUNC(0.75*(SUMIF($D$12:$D$2012,$D455,Y$12:Y$2012)+SUMIF($D$12:$D$2012,$D455,Z$12:Z$2012)),2)+SUMIF($D$12:$D455,$D455,AP$12:AP455))-SUMIF($D$12:$D454,$D455,AC$12:AC454)-SUMIF($D$12:$D$2012,$D455,AB$12:AB$2012),AP455),2))),"")</f>
        <v/>
      </c>
      <c r="AD455" s="250" t="str">
        <f>IF(X455&lt;&gt;"",1000 - SUMIF($D$12:$D454,$D455,AD$12:AD454),"")</f>
        <v/>
      </c>
      <c r="AE455" s="252"/>
      <c r="AF455" s="253"/>
      <c r="AG455" s="254"/>
      <c r="AH455" s="255" t="str">
        <f t="shared" si="145"/>
        <v/>
      </c>
      <c r="AI455" s="256"/>
      <c r="AJ455" s="253"/>
      <c r="AK455" s="254"/>
      <c r="AL455" s="255" t="str">
        <f t="shared" si="146"/>
        <v/>
      </c>
      <c r="AM455" s="256"/>
      <c r="AN455" s="253"/>
      <c r="AO455" s="254"/>
      <c r="AP455" s="255" t="str">
        <f t="shared" si="126"/>
        <v/>
      </c>
      <c r="AQ455" s="116"/>
      <c r="AR455" s="116"/>
      <c r="AS455" s="117"/>
      <c r="AT455" s="118"/>
      <c r="AU455" s="119" t="str">
        <f>IF(D455&lt;&gt; "", IF(COUNTIF($D$12:$D455,$D455)&gt;1,0,IF(SUM(N455,U455,AB455)&gt;0,IF(AND(X455="",OR(Q455&lt;&gt;"",J455&lt;&gt;"")),IF(Q455&lt;&gt;"",Q455,IF(J455&lt;&gt;"",J455,0)),IF(AND(Q455&lt;&gt;"",J455&lt;&gt;"",Q455=J455),Q455,X455)),0)),"")</f>
        <v/>
      </c>
      <c r="AV455" s="119" t="str">
        <f>IF(D455&lt;&gt;"",IF(COUNTIF($D$12:$D455,$D455)&gt;1,0,IF(SUM(O455,V455,AC455)&gt;0,IF(AND(X455="",OR(Q455&lt;&gt;"",J455&lt;&gt;"")),IF(Q455&lt;&gt;"",Q455,IF(J455&lt;&gt;"",J455,0)),IF(AND(Q455&lt;&gt;"",J455&lt;&gt;"",Q455=J455),Q455,X455)),0)),"")</f>
        <v/>
      </c>
      <c r="AW455" s="119" t="str">
        <f>IF(D455&lt;&gt;"",IF(COUNTIF($D$12:$D455,$D455)&gt;1,0,IF(SUM(P455,W455,AD455)&gt;0,IF(AND(X455="",OR(Q455&lt;&gt;"",J455&lt;&gt;"")),IF(Q455&lt;&gt;"",Q455,IF(J455&lt;&gt;"",J455,0)),IF(AND(Q455&lt;&gt;"",J455&lt;&gt;"",Q455=J455),Q455,X455)),0)),"")</f>
        <v/>
      </c>
      <c r="AX455" s="118" t="str">
        <f t="shared" si="127"/>
        <v/>
      </c>
      <c r="AY455" s="118" t="str">
        <f t="shared" si="128"/>
        <v/>
      </c>
      <c r="AZ455" s="118" t="str">
        <f t="shared" si="129"/>
        <v/>
      </c>
      <c r="BA455" s="118" t="str">
        <f t="shared" si="130"/>
        <v/>
      </c>
      <c r="BB455" s="118" t="str">
        <f t="shared" si="131"/>
        <v/>
      </c>
      <c r="BC455" s="118" t="str">
        <f t="shared" si="132"/>
        <v/>
      </c>
      <c r="BD455" s="118" t="str">
        <f t="shared" si="133"/>
        <v/>
      </c>
      <c r="BE455" s="118" t="str">
        <f t="shared" si="134"/>
        <v/>
      </c>
      <c r="BF455" s="118" t="str">
        <f t="shared" si="135"/>
        <v/>
      </c>
      <c r="BG455" s="120"/>
      <c r="BH455" s="120" t="str">
        <f t="shared" si="136"/>
        <v/>
      </c>
      <c r="BI455" s="120" t="str">
        <f t="shared" si="137"/>
        <v/>
      </c>
      <c r="BJ455" s="121"/>
      <c r="BK455" s="120" t="str">
        <f t="shared" si="138"/>
        <v/>
      </c>
      <c r="BL455" s="120" t="str">
        <f t="shared" si="139"/>
        <v/>
      </c>
      <c r="BM455" s="120" t="str">
        <f t="shared" si="140"/>
        <v/>
      </c>
      <c r="BN455" s="120" t="str">
        <f t="shared" si="141"/>
        <v/>
      </c>
      <c r="BO455" s="120" t="str">
        <f t="shared" si="142"/>
        <v/>
      </c>
      <c r="BP455" s="120" t="str">
        <f t="shared" si="143"/>
        <v/>
      </c>
      <c r="BQ455" s="98"/>
      <c r="BR455" s="98"/>
      <c r="BS455" s="98"/>
      <c r="BT455" s="98"/>
      <c r="BU455" s="98"/>
      <c r="BV455" s="98"/>
      <c r="BW455" s="98"/>
      <c r="BX455" s="98"/>
      <c r="BY455" s="98"/>
      <c r="BZ455" s="98"/>
      <c r="CA455" s="98"/>
      <c r="CB455" s="98"/>
      <c r="CC455" s="98"/>
      <c r="CD455" s="98"/>
      <c r="CE455" s="98"/>
      <c r="CF455" s="98"/>
      <c r="CG455" s="98"/>
      <c r="CH455" s="98"/>
      <c r="CI455" s="98"/>
      <c r="CJ455" s="98"/>
      <c r="CK455" s="98"/>
      <c r="CL455" s="98"/>
      <c r="CM455" s="98"/>
      <c r="CN455" s="98"/>
      <c r="CO455" s="98"/>
      <c r="CP455" s="98"/>
      <c r="CQ455" s="98"/>
      <c r="CR455" s="98"/>
      <c r="CS455" s="98"/>
    </row>
    <row r="456" spans="1:97" s="4" customFormat="1" ht="18.75" customHeight="1" x14ac:dyDescent="0.2">
      <c r="A456" s="3">
        <f t="shared" si="144"/>
        <v>444</v>
      </c>
      <c r="B456" s="263"/>
      <c r="C456" s="263"/>
      <c r="D456" s="263"/>
      <c r="E456" s="259"/>
      <c r="F456" s="259"/>
      <c r="G456" s="43"/>
      <c r="H456" s="264"/>
      <c r="I456" s="261"/>
      <c r="J456" s="106"/>
      <c r="K456" s="247"/>
      <c r="L456" s="247"/>
      <c r="M456" s="247"/>
      <c r="N456" s="248" t="str">
        <f>IF(AND(K456&lt;&gt;"",L456&lt;&gt;"",J456&lt;&gt;""),ROUND(MIN(IF(OR(J456="OZZ",J456="ZZ"),5000,17300),TRUNC(0.75*(SUMIF($D$12:$D456,$D456,K$12:K456)+SUMIF($D$12:$D456,$D456,L$12:L456)),2)) - SUMIF($D$12:$D455,$D456,N$12:N455),2),"")</f>
        <v/>
      </c>
      <c r="O456" s="249" t="str">
        <f>IF(AND(K456&lt;&gt;"",L456&lt;&gt;"",M456&lt;&gt;"",J456&lt;&gt;"",AH456&lt;&gt;""),IF(OR(J456="OZZ",J456="ZZ"),ROUND(0-SUMIF($D$12:$D455,$D456,O$12:O455),2),IF(M456=0,0,ROUND(MIN(MIN(17300,TRUNC(0.75*(SUMIF($D$12:$D$2012,$D456,K$12:K$2012)+SUMIF($D$12:$D$2012,$D456,L$12:L$2012)),2)+SUMIF($D$12:$D456,$D456,AH$12:AH456))-SUMIF($D$12:$D455,$D456,O$12:O455)-SUMIF($D$12:$D$2012,$D456,N$12:N$2012),AH456),2))),"")</f>
        <v/>
      </c>
      <c r="P456" s="250" t="str">
        <f>IF(J456&lt;&gt;"",1000 - SUMIF($D$12:$D455,$D456,P$12:P455),"")</f>
        <v/>
      </c>
      <c r="Q456" s="106"/>
      <c r="R456" s="247"/>
      <c r="S456" s="247"/>
      <c r="T456" s="247"/>
      <c r="U456" s="248" t="str">
        <f>IF(AND(R456&lt;&gt;"",S456&lt;&gt;"",Q456&lt;&gt;""),ROUND(MIN(IF(OR(Q456="OZZ",Q456="ZZ"),5000,17300),TRUNC(0.75*(SUMIF($D$12:$D456,$D456,R$12:R456)+SUMIF($D$12:$D456,$D456,S$12:S456)),2)) - SUMIF($D$12:$D455,$D456,U$12:U455),2),"")</f>
        <v/>
      </c>
      <c r="V456" s="248" t="str">
        <f>IF(AND(R456&lt;&gt;"",S456&lt;&gt;"",T456&lt;&gt;"",Q456&lt;&gt;"",AL456&lt;&gt;""),IF(OR(Q456="OZZ",Q456="ZZ"),ROUND(0-SUMIF($D$12:$D455,$D456,V$12:V455),2),IF(T456=0,0,ROUND(MIN(MIN(17300,TRUNC(0.75*(SUMIF($D$12:$D$2012,$D456,R$12:R$2012)+SUMIF($D$12:$D$2012,$D456,S$12:S$2012)),2)+SUMIF($D$12:$D456,$D456,AL$12:AL456))-SUMIF($D$12:$D455,$D456,V$12:V455)-SUMIF($D$12:$D$2012,$D456,U$12:U$2012),AL456),2))),"")</f>
        <v/>
      </c>
      <c r="W456" s="250" t="str">
        <f>IF(Q456&lt;&gt;"",1000 - SUMIF($D$12:$D455,$D456,W$12:W455),"")</f>
        <v/>
      </c>
      <c r="X456" s="106"/>
      <c r="Y456" s="247"/>
      <c r="Z456" s="247"/>
      <c r="AA456" s="247"/>
      <c r="AB456" s="248" t="str">
        <f>IF(AND(Y456&lt;&gt;"",Z456&lt;&gt;"",X456&lt;&gt;""),ROUND(MIN(IF(OR(X456="OZZ",X456="ZZ"),5000,17300),TRUNC(0.75*(SUMIF($D$12:$D456,$D456,Y$12:Y456)+SUMIF($D$12:$D456,$D456,Z$12:Z456)),2)) - SUMIF($D$12:$D455,$D456,AB$12:AB455),2),"")</f>
        <v/>
      </c>
      <c r="AC456" s="251" t="str">
        <f>IF(AND(Y456&lt;&gt;"",Z456&lt;&gt;"",AA456&lt;&gt;"",X456&lt;&gt;"",AP456&lt;&gt;""),IF(OR(X456="OZZ",X456="ZZ"),ROUND(0-SUMIF($D$12:$D455,$D456,AC$12:AC455),2),IF(AA456=0,0,ROUND(MIN(MIN(17300,TRUNC(0.75*(SUMIF($D$12:$D$2012,$D456,Y$12:Y$2012)+SUMIF($D$12:$D$2012,$D456,Z$12:Z$2012)),2)+SUMIF($D$12:$D456,$D456,AP$12:AP456))-SUMIF($D$12:$D455,$D456,AC$12:AC455)-SUMIF($D$12:$D$2012,$D456,AB$12:AB$2012),AP456),2))),"")</f>
        <v/>
      </c>
      <c r="AD456" s="250" t="str">
        <f>IF(X456&lt;&gt;"",1000 - SUMIF($D$12:$D455,$D456,AD$12:AD455),"")</f>
        <v/>
      </c>
      <c r="AE456" s="252"/>
      <c r="AF456" s="253"/>
      <c r="AG456" s="254"/>
      <c r="AH456" s="255" t="str">
        <f t="shared" si="145"/>
        <v/>
      </c>
      <c r="AI456" s="256"/>
      <c r="AJ456" s="253"/>
      <c r="AK456" s="254"/>
      <c r="AL456" s="255" t="str">
        <f t="shared" si="146"/>
        <v/>
      </c>
      <c r="AM456" s="256"/>
      <c r="AN456" s="253"/>
      <c r="AO456" s="254"/>
      <c r="AP456" s="255" t="str">
        <f t="shared" si="126"/>
        <v/>
      </c>
      <c r="AQ456" s="116"/>
      <c r="AR456" s="116"/>
      <c r="AS456" s="117"/>
      <c r="AT456" s="118"/>
      <c r="AU456" s="119" t="str">
        <f>IF(D456&lt;&gt; "", IF(COUNTIF($D$12:$D456,$D456)&gt;1,0,IF(SUM(N456,U456,AB456)&gt;0,IF(AND(X456="",OR(Q456&lt;&gt;"",J456&lt;&gt;"")),IF(Q456&lt;&gt;"",Q456,IF(J456&lt;&gt;"",J456,0)),IF(AND(Q456&lt;&gt;"",J456&lt;&gt;"",Q456=J456),Q456,X456)),0)),"")</f>
        <v/>
      </c>
      <c r="AV456" s="119" t="str">
        <f>IF(D456&lt;&gt;"",IF(COUNTIF($D$12:$D456,$D456)&gt;1,0,IF(SUM(O456,V456,AC456)&gt;0,IF(AND(X456="",OR(Q456&lt;&gt;"",J456&lt;&gt;"")),IF(Q456&lt;&gt;"",Q456,IF(J456&lt;&gt;"",J456,0)),IF(AND(Q456&lt;&gt;"",J456&lt;&gt;"",Q456=J456),Q456,X456)),0)),"")</f>
        <v/>
      </c>
      <c r="AW456" s="119" t="str">
        <f>IF(D456&lt;&gt;"",IF(COUNTIF($D$12:$D456,$D456)&gt;1,0,IF(SUM(P456,W456,AD456)&gt;0,IF(AND(X456="",OR(Q456&lt;&gt;"",J456&lt;&gt;"")),IF(Q456&lt;&gt;"",Q456,IF(J456&lt;&gt;"",J456,0)),IF(AND(Q456&lt;&gt;"",J456&lt;&gt;"",Q456=J456),Q456,X456)),0)),"")</f>
        <v/>
      </c>
      <c r="AX456" s="118" t="str">
        <f t="shared" si="127"/>
        <v/>
      </c>
      <c r="AY456" s="118" t="str">
        <f t="shared" si="128"/>
        <v/>
      </c>
      <c r="AZ456" s="118" t="str">
        <f t="shared" si="129"/>
        <v/>
      </c>
      <c r="BA456" s="118" t="str">
        <f t="shared" si="130"/>
        <v/>
      </c>
      <c r="BB456" s="118" t="str">
        <f t="shared" si="131"/>
        <v/>
      </c>
      <c r="BC456" s="118" t="str">
        <f t="shared" si="132"/>
        <v/>
      </c>
      <c r="BD456" s="118" t="str">
        <f t="shared" si="133"/>
        <v/>
      </c>
      <c r="BE456" s="118" t="str">
        <f t="shared" si="134"/>
        <v/>
      </c>
      <c r="BF456" s="118" t="str">
        <f t="shared" si="135"/>
        <v/>
      </c>
      <c r="BG456" s="120"/>
      <c r="BH456" s="120" t="str">
        <f t="shared" si="136"/>
        <v/>
      </c>
      <c r="BI456" s="120" t="str">
        <f t="shared" si="137"/>
        <v/>
      </c>
      <c r="BJ456" s="121"/>
      <c r="BK456" s="120" t="str">
        <f t="shared" si="138"/>
        <v/>
      </c>
      <c r="BL456" s="120" t="str">
        <f t="shared" si="139"/>
        <v/>
      </c>
      <c r="BM456" s="120" t="str">
        <f t="shared" si="140"/>
        <v/>
      </c>
      <c r="BN456" s="120" t="str">
        <f t="shared" si="141"/>
        <v/>
      </c>
      <c r="BO456" s="120" t="str">
        <f t="shared" si="142"/>
        <v/>
      </c>
      <c r="BP456" s="120" t="str">
        <f t="shared" si="143"/>
        <v/>
      </c>
      <c r="BQ456" s="98"/>
      <c r="BR456" s="98"/>
      <c r="BS456" s="98"/>
      <c r="BT456" s="98"/>
      <c r="BU456" s="98"/>
      <c r="BV456" s="98"/>
      <c r="BW456" s="98"/>
      <c r="BX456" s="98"/>
      <c r="BY456" s="98"/>
      <c r="BZ456" s="98"/>
      <c r="CA456" s="98"/>
      <c r="CB456" s="98"/>
      <c r="CC456" s="98"/>
      <c r="CD456" s="98"/>
      <c r="CE456" s="98"/>
      <c r="CF456" s="98"/>
      <c r="CG456" s="98"/>
      <c r="CH456" s="98"/>
      <c r="CI456" s="98"/>
      <c r="CJ456" s="98"/>
      <c r="CK456" s="98"/>
      <c r="CL456" s="98"/>
      <c r="CM456" s="98"/>
      <c r="CN456" s="98"/>
      <c r="CO456" s="98"/>
      <c r="CP456" s="98"/>
      <c r="CQ456" s="98"/>
      <c r="CR456" s="98"/>
      <c r="CS456" s="98"/>
    </row>
    <row r="457" spans="1:97" s="4" customFormat="1" ht="18.75" customHeight="1" x14ac:dyDescent="0.2">
      <c r="A457" s="3">
        <f t="shared" si="144"/>
        <v>445</v>
      </c>
      <c r="B457" s="263"/>
      <c r="C457" s="263"/>
      <c r="D457" s="263"/>
      <c r="E457" s="259"/>
      <c r="F457" s="259"/>
      <c r="G457" s="43"/>
      <c r="H457" s="264"/>
      <c r="I457" s="261"/>
      <c r="J457" s="106"/>
      <c r="K457" s="247"/>
      <c r="L457" s="247"/>
      <c r="M457" s="247"/>
      <c r="N457" s="248" t="str">
        <f>IF(AND(K457&lt;&gt;"",L457&lt;&gt;"",J457&lt;&gt;""),ROUND(MIN(IF(OR(J457="OZZ",J457="ZZ"),5000,17300),TRUNC(0.75*(SUMIF($D$12:$D457,$D457,K$12:K457)+SUMIF($D$12:$D457,$D457,L$12:L457)),2)) - SUMIF($D$12:$D456,$D457,N$12:N456),2),"")</f>
        <v/>
      </c>
      <c r="O457" s="249" t="str">
        <f>IF(AND(K457&lt;&gt;"",L457&lt;&gt;"",M457&lt;&gt;"",J457&lt;&gt;"",AH457&lt;&gt;""),IF(OR(J457="OZZ",J457="ZZ"),ROUND(0-SUMIF($D$12:$D456,$D457,O$12:O456),2),IF(M457=0,0,ROUND(MIN(MIN(17300,TRUNC(0.75*(SUMIF($D$12:$D$2012,$D457,K$12:K$2012)+SUMIF($D$12:$D$2012,$D457,L$12:L$2012)),2)+SUMIF($D$12:$D457,$D457,AH$12:AH457))-SUMIF($D$12:$D456,$D457,O$12:O456)-SUMIF($D$12:$D$2012,$D457,N$12:N$2012),AH457),2))),"")</f>
        <v/>
      </c>
      <c r="P457" s="250" t="str">
        <f>IF(J457&lt;&gt;"",1000 - SUMIF($D$12:$D456,$D457,P$12:P456),"")</f>
        <v/>
      </c>
      <c r="Q457" s="106"/>
      <c r="R457" s="247"/>
      <c r="S457" s="247"/>
      <c r="T457" s="247"/>
      <c r="U457" s="248" t="str">
        <f>IF(AND(R457&lt;&gt;"",S457&lt;&gt;"",Q457&lt;&gt;""),ROUND(MIN(IF(OR(Q457="OZZ",Q457="ZZ"),5000,17300),TRUNC(0.75*(SUMIF($D$12:$D457,$D457,R$12:R457)+SUMIF($D$12:$D457,$D457,S$12:S457)),2)) - SUMIF($D$12:$D456,$D457,U$12:U456),2),"")</f>
        <v/>
      </c>
      <c r="V457" s="248" t="str">
        <f>IF(AND(R457&lt;&gt;"",S457&lt;&gt;"",T457&lt;&gt;"",Q457&lt;&gt;"",AL457&lt;&gt;""),IF(OR(Q457="OZZ",Q457="ZZ"),ROUND(0-SUMIF($D$12:$D456,$D457,V$12:V456),2),IF(T457=0,0,ROUND(MIN(MIN(17300,TRUNC(0.75*(SUMIF($D$12:$D$2012,$D457,R$12:R$2012)+SUMIF($D$12:$D$2012,$D457,S$12:S$2012)),2)+SUMIF($D$12:$D457,$D457,AL$12:AL457))-SUMIF($D$12:$D456,$D457,V$12:V456)-SUMIF($D$12:$D$2012,$D457,U$12:U$2012),AL457),2))),"")</f>
        <v/>
      </c>
      <c r="W457" s="250" t="str">
        <f>IF(Q457&lt;&gt;"",1000 - SUMIF($D$12:$D456,$D457,W$12:W456),"")</f>
        <v/>
      </c>
      <c r="X457" s="106"/>
      <c r="Y457" s="247"/>
      <c r="Z457" s="247"/>
      <c r="AA457" s="247"/>
      <c r="AB457" s="248" t="str">
        <f>IF(AND(Y457&lt;&gt;"",Z457&lt;&gt;"",X457&lt;&gt;""),ROUND(MIN(IF(OR(X457="OZZ",X457="ZZ"),5000,17300),TRUNC(0.75*(SUMIF($D$12:$D457,$D457,Y$12:Y457)+SUMIF($D$12:$D457,$D457,Z$12:Z457)),2)) - SUMIF($D$12:$D456,$D457,AB$12:AB456),2),"")</f>
        <v/>
      </c>
      <c r="AC457" s="251" t="str">
        <f>IF(AND(Y457&lt;&gt;"",Z457&lt;&gt;"",AA457&lt;&gt;"",X457&lt;&gt;"",AP457&lt;&gt;""),IF(OR(X457="OZZ",X457="ZZ"),ROUND(0-SUMIF($D$12:$D456,$D457,AC$12:AC456),2),IF(AA457=0,0,ROUND(MIN(MIN(17300,TRUNC(0.75*(SUMIF($D$12:$D$2012,$D457,Y$12:Y$2012)+SUMIF($D$12:$D$2012,$D457,Z$12:Z$2012)),2)+SUMIF($D$12:$D457,$D457,AP$12:AP457))-SUMIF($D$12:$D456,$D457,AC$12:AC456)-SUMIF($D$12:$D$2012,$D457,AB$12:AB$2012),AP457),2))),"")</f>
        <v/>
      </c>
      <c r="AD457" s="250" t="str">
        <f>IF(X457&lt;&gt;"",1000 - SUMIF($D$12:$D456,$D457,AD$12:AD456),"")</f>
        <v/>
      </c>
      <c r="AE457" s="252"/>
      <c r="AF457" s="253"/>
      <c r="AG457" s="254"/>
      <c r="AH457" s="255" t="str">
        <f t="shared" si="145"/>
        <v/>
      </c>
      <c r="AI457" s="256"/>
      <c r="AJ457" s="253"/>
      <c r="AK457" s="254"/>
      <c r="AL457" s="255" t="str">
        <f t="shared" si="146"/>
        <v/>
      </c>
      <c r="AM457" s="256"/>
      <c r="AN457" s="253"/>
      <c r="AO457" s="254"/>
      <c r="AP457" s="255" t="str">
        <f t="shared" si="126"/>
        <v/>
      </c>
      <c r="AQ457" s="116"/>
      <c r="AR457" s="116"/>
      <c r="AS457" s="117"/>
      <c r="AT457" s="118"/>
      <c r="AU457" s="119" t="str">
        <f>IF(D457&lt;&gt; "", IF(COUNTIF($D$12:$D457,$D457)&gt;1,0,IF(SUM(N457,U457,AB457)&gt;0,IF(AND(X457="",OR(Q457&lt;&gt;"",J457&lt;&gt;"")),IF(Q457&lt;&gt;"",Q457,IF(J457&lt;&gt;"",J457,0)),IF(AND(Q457&lt;&gt;"",J457&lt;&gt;"",Q457=J457),Q457,X457)),0)),"")</f>
        <v/>
      </c>
      <c r="AV457" s="119" t="str">
        <f>IF(D457&lt;&gt;"",IF(COUNTIF($D$12:$D457,$D457)&gt;1,0,IF(SUM(O457,V457,AC457)&gt;0,IF(AND(X457="",OR(Q457&lt;&gt;"",J457&lt;&gt;"")),IF(Q457&lt;&gt;"",Q457,IF(J457&lt;&gt;"",J457,0)),IF(AND(Q457&lt;&gt;"",J457&lt;&gt;"",Q457=J457),Q457,X457)),0)),"")</f>
        <v/>
      </c>
      <c r="AW457" s="119" t="str">
        <f>IF(D457&lt;&gt;"",IF(COUNTIF($D$12:$D457,$D457)&gt;1,0,IF(SUM(P457,W457,AD457)&gt;0,IF(AND(X457="",OR(Q457&lt;&gt;"",J457&lt;&gt;"")),IF(Q457&lt;&gt;"",Q457,IF(J457&lt;&gt;"",J457,0)),IF(AND(Q457&lt;&gt;"",J457&lt;&gt;"",Q457=J457),Q457,X457)),0)),"")</f>
        <v/>
      </c>
      <c r="AX457" s="118" t="str">
        <f t="shared" si="127"/>
        <v/>
      </c>
      <c r="AY457" s="118" t="str">
        <f t="shared" si="128"/>
        <v/>
      </c>
      <c r="AZ457" s="118" t="str">
        <f t="shared" si="129"/>
        <v/>
      </c>
      <c r="BA457" s="118" t="str">
        <f t="shared" si="130"/>
        <v/>
      </c>
      <c r="BB457" s="118" t="str">
        <f t="shared" si="131"/>
        <v/>
      </c>
      <c r="BC457" s="118" t="str">
        <f t="shared" si="132"/>
        <v/>
      </c>
      <c r="BD457" s="118" t="str">
        <f t="shared" si="133"/>
        <v/>
      </c>
      <c r="BE457" s="118" t="str">
        <f t="shared" si="134"/>
        <v/>
      </c>
      <c r="BF457" s="118" t="str">
        <f t="shared" si="135"/>
        <v/>
      </c>
      <c r="BG457" s="120"/>
      <c r="BH457" s="120" t="str">
        <f t="shared" si="136"/>
        <v/>
      </c>
      <c r="BI457" s="120" t="str">
        <f t="shared" si="137"/>
        <v/>
      </c>
      <c r="BJ457" s="121"/>
      <c r="BK457" s="120" t="str">
        <f t="shared" si="138"/>
        <v/>
      </c>
      <c r="BL457" s="120" t="str">
        <f t="shared" si="139"/>
        <v/>
      </c>
      <c r="BM457" s="120" t="str">
        <f t="shared" si="140"/>
        <v/>
      </c>
      <c r="BN457" s="120" t="str">
        <f t="shared" si="141"/>
        <v/>
      </c>
      <c r="BO457" s="120" t="str">
        <f t="shared" si="142"/>
        <v/>
      </c>
      <c r="BP457" s="120" t="str">
        <f t="shared" si="143"/>
        <v/>
      </c>
      <c r="BQ457" s="98"/>
      <c r="BR457" s="98"/>
      <c r="BS457" s="98"/>
      <c r="BT457" s="98"/>
      <c r="BU457" s="98"/>
      <c r="BV457" s="98"/>
      <c r="BW457" s="98"/>
      <c r="BX457" s="98"/>
      <c r="BY457" s="98"/>
      <c r="BZ457" s="98"/>
      <c r="CA457" s="98"/>
      <c r="CB457" s="98"/>
      <c r="CC457" s="98"/>
      <c r="CD457" s="98"/>
      <c r="CE457" s="98"/>
      <c r="CF457" s="98"/>
      <c r="CG457" s="98"/>
      <c r="CH457" s="98"/>
      <c r="CI457" s="98"/>
      <c r="CJ457" s="98"/>
      <c r="CK457" s="98"/>
      <c r="CL457" s="98"/>
      <c r="CM457" s="98"/>
      <c r="CN457" s="98"/>
      <c r="CO457" s="98"/>
      <c r="CP457" s="98"/>
      <c r="CQ457" s="98"/>
      <c r="CR457" s="98"/>
      <c r="CS457" s="98"/>
    </row>
    <row r="458" spans="1:97" s="4" customFormat="1" ht="18.75" customHeight="1" x14ac:dyDescent="0.2">
      <c r="A458" s="3">
        <f t="shared" si="144"/>
        <v>446</v>
      </c>
      <c r="B458" s="263"/>
      <c r="C458" s="263"/>
      <c r="D458" s="263"/>
      <c r="E458" s="259"/>
      <c r="F458" s="259"/>
      <c r="G458" s="43"/>
      <c r="H458" s="264"/>
      <c r="I458" s="261"/>
      <c r="J458" s="106"/>
      <c r="K458" s="247"/>
      <c r="L458" s="247"/>
      <c r="M458" s="247"/>
      <c r="N458" s="248" t="str">
        <f>IF(AND(K458&lt;&gt;"",L458&lt;&gt;"",J458&lt;&gt;""),ROUND(MIN(IF(OR(J458="OZZ",J458="ZZ"),5000,17300),TRUNC(0.75*(SUMIF($D$12:$D458,$D458,K$12:K458)+SUMIF($D$12:$D458,$D458,L$12:L458)),2)) - SUMIF($D$12:$D457,$D458,N$12:N457),2),"")</f>
        <v/>
      </c>
      <c r="O458" s="249" t="str">
        <f>IF(AND(K458&lt;&gt;"",L458&lt;&gt;"",M458&lt;&gt;"",J458&lt;&gt;"",AH458&lt;&gt;""),IF(OR(J458="OZZ",J458="ZZ"),ROUND(0-SUMIF($D$12:$D457,$D458,O$12:O457),2),IF(M458=0,0,ROUND(MIN(MIN(17300,TRUNC(0.75*(SUMIF($D$12:$D$2012,$D458,K$12:K$2012)+SUMIF($D$12:$D$2012,$D458,L$12:L$2012)),2)+SUMIF($D$12:$D458,$D458,AH$12:AH458))-SUMIF($D$12:$D457,$D458,O$12:O457)-SUMIF($D$12:$D$2012,$D458,N$12:N$2012),AH458),2))),"")</f>
        <v/>
      </c>
      <c r="P458" s="250" t="str">
        <f>IF(J458&lt;&gt;"",1000 - SUMIF($D$12:$D457,$D458,P$12:P457),"")</f>
        <v/>
      </c>
      <c r="Q458" s="106"/>
      <c r="R458" s="247"/>
      <c r="S458" s="247"/>
      <c r="T458" s="247"/>
      <c r="U458" s="248" t="str">
        <f>IF(AND(R458&lt;&gt;"",S458&lt;&gt;"",Q458&lt;&gt;""),ROUND(MIN(IF(OR(Q458="OZZ",Q458="ZZ"),5000,17300),TRUNC(0.75*(SUMIF($D$12:$D458,$D458,R$12:R458)+SUMIF($D$12:$D458,$D458,S$12:S458)),2)) - SUMIF($D$12:$D457,$D458,U$12:U457),2),"")</f>
        <v/>
      </c>
      <c r="V458" s="248" t="str">
        <f>IF(AND(R458&lt;&gt;"",S458&lt;&gt;"",T458&lt;&gt;"",Q458&lt;&gt;"",AL458&lt;&gt;""),IF(OR(Q458="OZZ",Q458="ZZ"),ROUND(0-SUMIF($D$12:$D457,$D458,V$12:V457),2),IF(T458=0,0,ROUND(MIN(MIN(17300,TRUNC(0.75*(SUMIF($D$12:$D$2012,$D458,R$12:R$2012)+SUMIF($D$12:$D$2012,$D458,S$12:S$2012)),2)+SUMIF($D$12:$D458,$D458,AL$12:AL458))-SUMIF($D$12:$D457,$D458,V$12:V457)-SUMIF($D$12:$D$2012,$D458,U$12:U$2012),AL458),2))),"")</f>
        <v/>
      </c>
      <c r="W458" s="250" t="str">
        <f>IF(Q458&lt;&gt;"",1000 - SUMIF($D$12:$D457,$D458,W$12:W457),"")</f>
        <v/>
      </c>
      <c r="X458" s="106"/>
      <c r="Y458" s="247"/>
      <c r="Z458" s="247"/>
      <c r="AA458" s="247"/>
      <c r="AB458" s="248" t="str">
        <f>IF(AND(Y458&lt;&gt;"",Z458&lt;&gt;"",X458&lt;&gt;""),ROUND(MIN(IF(OR(X458="OZZ",X458="ZZ"),5000,17300),TRUNC(0.75*(SUMIF($D$12:$D458,$D458,Y$12:Y458)+SUMIF($D$12:$D458,$D458,Z$12:Z458)),2)) - SUMIF($D$12:$D457,$D458,AB$12:AB457),2),"")</f>
        <v/>
      </c>
      <c r="AC458" s="251" t="str">
        <f>IF(AND(Y458&lt;&gt;"",Z458&lt;&gt;"",AA458&lt;&gt;"",X458&lt;&gt;"",AP458&lt;&gt;""),IF(OR(X458="OZZ",X458="ZZ"),ROUND(0-SUMIF($D$12:$D457,$D458,AC$12:AC457),2),IF(AA458=0,0,ROUND(MIN(MIN(17300,TRUNC(0.75*(SUMIF($D$12:$D$2012,$D458,Y$12:Y$2012)+SUMIF($D$12:$D$2012,$D458,Z$12:Z$2012)),2)+SUMIF($D$12:$D458,$D458,AP$12:AP458))-SUMIF($D$12:$D457,$D458,AC$12:AC457)-SUMIF($D$12:$D$2012,$D458,AB$12:AB$2012),AP458),2))),"")</f>
        <v/>
      </c>
      <c r="AD458" s="250" t="str">
        <f>IF(X458&lt;&gt;"",1000 - SUMIF($D$12:$D457,$D458,AD$12:AD457),"")</f>
        <v/>
      </c>
      <c r="AE458" s="252"/>
      <c r="AF458" s="253"/>
      <c r="AG458" s="254"/>
      <c r="AH458" s="255" t="str">
        <f t="shared" si="145"/>
        <v/>
      </c>
      <c r="AI458" s="256"/>
      <c r="AJ458" s="253"/>
      <c r="AK458" s="254"/>
      <c r="AL458" s="255" t="str">
        <f t="shared" si="146"/>
        <v/>
      </c>
      <c r="AM458" s="256"/>
      <c r="AN458" s="253"/>
      <c r="AO458" s="254"/>
      <c r="AP458" s="255" t="str">
        <f t="shared" si="126"/>
        <v/>
      </c>
      <c r="AQ458" s="116"/>
      <c r="AR458" s="116"/>
      <c r="AS458" s="117"/>
      <c r="AT458" s="118"/>
      <c r="AU458" s="119" t="str">
        <f>IF(D458&lt;&gt; "", IF(COUNTIF($D$12:$D458,$D458)&gt;1,0,IF(SUM(N458,U458,AB458)&gt;0,IF(AND(X458="",OR(Q458&lt;&gt;"",J458&lt;&gt;"")),IF(Q458&lt;&gt;"",Q458,IF(J458&lt;&gt;"",J458,0)),IF(AND(Q458&lt;&gt;"",J458&lt;&gt;"",Q458=J458),Q458,X458)),0)),"")</f>
        <v/>
      </c>
      <c r="AV458" s="119" t="str">
        <f>IF(D458&lt;&gt;"",IF(COUNTIF($D$12:$D458,$D458)&gt;1,0,IF(SUM(O458,V458,AC458)&gt;0,IF(AND(X458="",OR(Q458&lt;&gt;"",J458&lt;&gt;"")),IF(Q458&lt;&gt;"",Q458,IF(J458&lt;&gt;"",J458,0)),IF(AND(Q458&lt;&gt;"",J458&lt;&gt;"",Q458=J458),Q458,X458)),0)),"")</f>
        <v/>
      </c>
      <c r="AW458" s="119" t="str">
        <f>IF(D458&lt;&gt;"",IF(COUNTIF($D$12:$D458,$D458)&gt;1,0,IF(SUM(P458,W458,AD458)&gt;0,IF(AND(X458="",OR(Q458&lt;&gt;"",J458&lt;&gt;"")),IF(Q458&lt;&gt;"",Q458,IF(J458&lt;&gt;"",J458,0)),IF(AND(Q458&lt;&gt;"",J458&lt;&gt;"",Q458=J458),Q458,X458)),0)),"")</f>
        <v/>
      </c>
      <c r="AX458" s="118" t="str">
        <f t="shared" si="127"/>
        <v/>
      </c>
      <c r="AY458" s="118" t="str">
        <f t="shared" si="128"/>
        <v/>
      </c>
      <c r="AZ458" s="118" t="str">
        <f t="shared" si="129"/>
        <v/>
      </c>
      <c r="BA458" s="118" t="str">
        <f t="shared" si="130"/>
        <v/>
      </c>
      <c r="BB458" s="118" t="str">
        <f t="shared" si="131"/>
        <v/>
      </c>
      <c r="BC458" s="118" t="str">
        <f t="shared" si="132"/>
        <v/>
      </c>
      <c r="BD458" s="118" t="str">
        <f t="shared" si="133"/>
        <v/>
      </c>
      <c r="BE458" s="118" t="str">
        <f t="shared" si="134"/>
        <v/>
      </c>
      <c r="BF458" s="118" t="str">
        <f t="shared" si="135"/>
        <v/>
      </c>
      <c r="BG458" s="120"/>
      <c r="BH458" s="120" t="str">
        <f t="shared" si="136"/>
        <v/>
      </c>
      <c r="BI458" s="120" t="str">
        <f t="shared" si="137"/>
        <v/>
      </c>
      <c r="BJ458" s="121"/>
      <c r="BK458" s="120" t="str">
        <f t="shared" si="138"/>
        <v/>
      </c>
      <c r="BL458" s="120" t="str">
        <f t="shared" si="139"/>
        <v/>
      </c>
      <c r="BM458" s="120" t="str">
        <f t="shared" si="140"/>
        <v/>
      </c>
      <c r="BN458" s="120" t="str">
        <f t="shared" si="141"/>
        <v/>
      </c>
      <c r="BO458" s="120" t="str">
        <f t="shared" si="142"/>
        <v/>
      </c>
      <c r="BP458" s="120" t="str">
        <f t="shared" si="143"/>
        <v/>
      </c>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c r="CM458" s="98"/>
      <c r="CN458" s="98"/>
      <c r="CO458" s="98"/>
      <c r="CP458" s="98"/>
      <c r="CQ458" s="98"/>
      <c r="CR458" s="98"/>
      <c r="CS458" s="98"/>
    </row>
    <row r="459" spans="1:97" s="4" customFormat="1" ht="18.75" customHeight="1" x14ac:dyDescent="0.2">
      <c r="A459" s="3">
        <f t="shared" si="144"/>
        <v>447</v>
      </c>
      <c r="B459" s="263"/>
      <c r="C459" s="263"/>
      <c r="D459" s="263"/>
      <c r="E459" s="259"/>
      <c r="F459" s="259"/>
      <c r="G459" s="43"/>
      <c r="H459" s="264"/>
      <c r="I459" s="261"/>
      <c r="J459" s="106"/>
      <c r="K459" s="247"/>
      <c r="L459" s="247"/>
      <c r="M459" s="247"/>
      <c r="N459" s="248" t="str">
        <f>IF(AND(K459&lt;&gt;"",L459&lt;&gt;"",J459&lt;&gt;""),ROUND(MIN(IF(OR(J459="OZZ",J459="ZZ"),5000,17300),TRUNC(0.75*(SUMIF($D$12:$D459,$D459,K$12:K459)+SUMIF($D$12:$D459,$D459,L$12:L459)),2)) - SUMIF($D$12:$D458,$D459,N$12:N458),2),"")</f>
        <v/>
      </c>
      <c r="O459" s="249" t="str">
        <f>IF(AND(K459&lt;&gt;"",L459&lt;&gt;"",M459&lt;&gt;"",J459&lt;&gt;"",AH459&lt;&gt;""),IF(OR(J459="OZZ",J459="ZZ"),ROUND(0-SUMIF($D$12:$D458,$D459,O$12:O458),2),IF(M459=0,0,ROUND(MIN(MIN(17300,TRUNC(0.75*(SUMIF($D$12:$D$2012,$D459,K$12:K$2012)+SUMIF($D$12:$D$2012,$D459,L$12:L$2012)),2)+SUMIF($D$12:$D459,$D459,AH$12:AH459))-SUMIF($D$12:$D458,$D459,O$12:O458)-SUMIF($D$12:$D$2012,$D459,N$12:N$2012),AH459),2))),"")</f>
        <v/>
      </c>
      <c r="P459" s="250" t="str">
        <f>IF(J459&lt;&gt;"",1000 - SUMIF($D$12:$D458,$D459,P$12:P458),"")</f>
        <v/>
      </c>
      <c r="Q459" s="106"/>
      <c r="R459" s="247"/>
      <c r="S459" s="247"/>
      <c r="T459" s="247"/>
      <c r="U459" s="248" t="str">
        <f>IF(AND(R459&lt;&gt;"",S459&lt;&gt;"",Q459&lt;&gt;""),ROUND(MIN(IF(OR(Q459="OZZ",Q459="ZZ"),5000,17300),TRUNC(0.75*(SUMIF($D$12:$D459,$D459,R$12:R459)+SUMIF($D$12:$D459,$D459,S$12:S459)),2)) - SUMIF($D$12:$D458,$D459,U$12:U458),2),"")</f>
        <v/>
      </c>
      <c r="V459" s="248" t="str">
        <f>IF(AND(R459&lt;&gt;"",S459&lt;&gt;"",T459&lt;&gt;"",Q459&lt;&gt;"",AL459&lt;&gt;""),IF(OR(Q459="OZZ",Q459="ZZ"),ROUND(0-SUMIF($D$12:$D458,$D459,V$12:V458),2),IF(T459=0,0,ROUND(MIN(MIN(17300,TRUNC(0.75*(SUMIF($D$12:$D$2012,$D459,R$12:R$2012)+SUMIF($D$12:$D$2012,$D459,S$12:S$2012)),2)+SUMIF($D$12:$D459,$D459,AL$12:AL459))-SUMIF($D$12:$D458,$D459,V$12:V458)-SUMIF($D$12:$D$2012,$D459,U$12:U$2012),AL459),2))),"")</f>
        <v/>
      </c>
      <c r="W459" s="250" t="str">
        <f>IF(Q459&lt;&gt;"",1000 - SUMIF($D$12:$D458,$D459,W$12:W458),"")</f>
        <v/>
      </c>
      <c r="X459" s="106"/>
      <c r="Y459" s="247"/>
      <c r="Z459" s="247"/>
      <c r="AA459" s="247"/>
      <c r="AB459" s="248" t="str">
        <f>IF(AND(Y459&lt;&gt;"",Z459&lt;&gt;"",X459&lt;&gt;""),ROUND(MIN(IF(OR(X459="OZZ",X459="ZZ"),5000,17300),TRUNC(0.75*(SUMIF($D$12:$D459,$D459,Y$12:Y459)+SUMIF($D$12:$D459,$D459,Z$12:Z459)),2)) - SUMIF($D$12:$D458,$D459,AB$12:AB458),2),"")</f>
        <v/>
      </c>
      <c r="AC459" s="251" t="str">
        <f>IF(AND(Y459&lt;&gt;"",Z459&lt;&gt;"",AA459&lt;&gt;"",X459&lt;&gt;"",AP459&lt;&gt;""),IF(OR(X459="OZZ",X459="ZZ"),ROUND(0-SUMIF($D$12:$D458,$D459,AC$12:AC458),2),IF(AA459=0,0,ROUND(MIN(MIN(17300,TRUNC(0.75*(SUMIF($D$12:$D$2012,$D459,Y$12:Y$2012)+SUMIF($D$12:$D$2012,$D459,Z$12:Z$2012)),2)+SUMIF($D$12:$D459,$D459,AP$12:AP459))-SUMIF($D$12:$D458,$D459,AC$12:AC458)-SUMIF($D$12:$D$2012,$D459,AB$12:AB$2012),AP459),2))),"")</f>
        <v/>
      </c>
      <c r="AD459" s="250" t="str">
        <f>IF(X459&lt;&gt;"",1000 - SUMIF($D$12:$D458,$D459,AD$12:AD458),"")</f>
        <v/>
      </c>
      <c r="AE459" s="252"/>
      <c r="AF459" s="253"/>
      <c r="AG459" s="254"/>
      <c r="AH459" s="255" t="str">
        <f t="shared" si="145"/>
        <v/>
      </c>
      <c r="AI459" s="256"/>
      <c r="AJ459" s="253"/>
      <c r="AK459" s="254"/>
      <c r="AL459" s="255" t="str">
        <f t="shared" si="146"/>
        <v/>
      </c>
      <c r="AM459" s="256"/>
      <c r="AN459" s="253"/>
      <c r="AO459" s="254"/>
      <c r="AP459" s="255" t="str">
        <f t="shared" si="126"/>
        <v/>
      </c>
      <c r="AQ459" s="116"/>
      <c r="AR459" s="116"/>
      <c r="AS459" s="117"/>
      <c r="AT459" s="118"/>
      <c r="AU459" s="119" t="str">
        <f>IF(D459&lt;&gt; "", IF(COUNTIF($D$12:$D459,$D459)&gt;1,0,IF(SUM(N459,U459,AB459)&gt;0,IF(AND(X459="",OR(Q459&lt;&gt;"",J459&lt;&gt;"")),IF(Q459&lt;&gt;"",Q459,IF(J459&lt;&gt;"",J459,0)),IF(AND(Q459&lt;&gt;"",J459&lt;&gt;"",Q459=J459),Q459,X459)),0)),"")</f>
        <v/>
      </c>
      <c r="AV459" s="119" t="str">
        <f>IF(D459&lt;&gt;"",IF(COUNTIF($D$12:$D459,$D459)&gt;1,0,IF(SUM(O459,V459,AC459)&gt;0,IF(AND(X459="",OR(Q459&lt;&gt;"",J459&lt;&gt;"")),IF(Q459&lt;&gt;"",Q459,IF(J459&lt;&gt;"",J459,0)),IF(AND(Q459&lt;&gt;"",J459&lt;&gt;"",Q459=J459),Q459,X459)),0)),"")</f>
        <v/>
      </c>
      <c r="AW459" s="119" t="str">
        <f>IF(D459&lt;&gt;"",IF(COUNTIF($D$12:$D459,$D459)&gt;1,0,IF(SUM(P459,W459,AD459)&gt;0,IF(AND(X459="",OR(Q459&lt;&gt;"",J459&lt;&gt;"")),IF(Q459&lt;&gt;"",Q459,IF(J459&lt;&gt;"",J459,0)),IF(AND(Q459&lt;&gt;"",J459&lt;&gt;"",Q459=J459),Q459,X459)),0)),"")</f>
        <v/>
      </c>
      <c r="AX459" s="118" t="str">
        <f t="shared" si="127"/>
        <v/>
      </c>
      <c r="AY459" s="118" t="str">
        <f t="shared" si="128"/>
        <v/>
      </c>
      <c r="AZ459" s="118" t="str">
        <f t="shared" si="129"/>
        <v/>
      </c>
      <c r="BA459" s="118" t="str">
        <f t="shared" si="130"/>
        <v/>
      </c>
      <c r="BB459" s="118" t="str">
        <f t="shared" si="131"/>
        <v/>
      </c>
      <c r="BC459" s="118" t="str">
        <f t="shared" si="132"/>
        <v/>
      </c>
      <c r="BD459" s="118" t="str">
        <f t="shared" si="133"/>
        <v/>
      </c>
      <c r="BE459" s="118" t="str">
        <f t="shared" si="134"/>
        <v/>
      </c>
      <c r="BF459" s="118" t="str">
        <f t="shared" si="135"/>
        <v/>
      </c>
      <c r="BG459" s="120"/>
      <c r="BH459" s="120" t="str">
        <f t="shared" si="136"/>
        <v/>
      </c>
      <c r="BI459" s="120" t="str">
        <f t="shared" si="137"/>
        <v/>
      </c>
      <c r="BJ459" s="121"/>
      <c r="BK459" s="120" t="str">
        <f t="shared" si="138"/>
        <v/>
      </c>
      <c r="BL459" s="120" t="str">
        <f t="shared" si="139"/>
        <v/>
      </c>
      <c r="BM459" s="120" t="str">
        <f t="shared" si="140"/>
        <v/>
      </c>
      <c r="BN459" s="120" t="str">
        <f t="shared" si="141"/>
        <v/>
      </c>
      <c r="BO459" s="120" t="str">
        <f t="shared" si="142"/>
        <v/>
      </c>
      <c r="BP459" s="120" t="str">
        <f t="shared" si="143"/>
        <v/>
      </c>
      <c r="BQ459" s="98"/>
      <c r="BR459" s="98"/>
      <c r="BS459" s="98"/>
      <c r="BT459" s="98"/>
      <c r="BU459" s="98"/>
      <c r="BV459" s="98"/>
      <c r="BW459" s="98"/>
      <c r="BX459" s="98"/>
      <c r="BY459" s="98"/>
      <c r="BZ459" s="98"/>
      <c r="CA459" s="98"/>
      <c r="CB459" s="98"/>
      <c r="CC459" s="98"/>
      <c r="CD459" s="98"/>
      <c r="CE459" s="98"/>
      <c r="CF459" s="98"/>
      <c r="CG459" s="98"/>
      <c r="CH459" s="98"/>
      <c r="CI459" s="98"/>
      <c r="CJ459" s="98"/>
      <c r="CK459" s="98"/>
      <c r="CL459" s="98"/>
      <c r="CM459" s="98"/>
      <c r="CN459" s="98"/>
      <c r="CO459" s="98"/>
      <c r="CP459" s="98"/>
      <c r="CQ459" s="98"/>
      <c r="CR459" s="98"/>
      <c r="CS459" s="98"/>
    </row>
    <row r="460" spans="1:97" s="4" customFormat="1" ht="18.75" customHeight="1" x14ac:dyDescent="0.2">
      <c r="A460" s="3">
        <f t="shared" si="144"/>
        <v>448</v>
      </c>
      <c r="B460" s="263"/>
      <c r="C460" s="263"/>
      <c r="D460" s="263"/>
      <c r="E460" s="259"/>
      <c r="F460" s="259"/>
      <c r="G460" s="43"/>
      <c r="H460" s="264"/>
      <c r="I460" s="261"/>
      <c r="J460" s="106"/>
      <c r="K460" s="247"/>
      <c r="L460" s="247"/>
      <c r="M460" s="247"/>
      <c r="N460" s="248" t="str">
        <f>IF(AND(K460&lt;&gt;"",L460&lt;&gt;"",J460&lt;&gt;""),ROUND(MIN(IF(OR(J460="OZZ",J460="ZZ"),5000,17300),TRUNC(0.75*(SUMIF($D$12:$D460,$D460,K$12:K460)+SUMIF($D$12:$D460,$D460,L$12:L460)),2)) - SUMIF($D$12:$D459,$D460,N$12:N459),2),"")</f>
        <v/>
      </c>
      <c r="O460" s="249" t="str">
        <f>IF(AND(K460&lt;&gt;"",L460&lt;&gt;"",M460&lt;&gt;"",J460&lt;&gt;"",AH460&lt;&gt;""),IF(OR(J460="OZZ",J460="ZZ"),ROUND(0-SUMIF($D$12:$D459,$D460,O$12:O459),2),IF(M460=0,0,ROUND(MIN(MIN(17300,TRUNC(0.75*(SUMIF($D$12:$D$2012,$D460,K$12:K$2012)+SUMIF($D$12:$D$2012,$D460,L$12:L$2012)),2)+SUMIF($D$12:$D460,$D460,AH$12:AH460))-SUMIF($D$12:$D459,$D460,O$12:O459)-SUMIF($D$12:$D$2012,$D460,N$12:N$2012),AH460),2))),"")</f>
        <v/>
      </c>
      <c r="P460" s="250" t="str">
        <f>IF(J460&lt;&gt;"",1000 - SUMIF($D$12:$D459,$D460,P$12:P459),"")</f>
        <v/>
      </c>
      <c r="Q460" s="106"/>
      <c r="R460" s="247"/>
      <c r="S460" s="247"/>
      <c r="T460" s="247"/>
      <c r="U460" s="248" t="str">
        <f>IF(AND(R460&lt;&gt;"",S460&lt;&gt;"",Q460&lt;&gt;""),ROUND(MIN(IF(OR(Q460="OZZ",Q460="ZZ"),5000,17300),TRUNC(0.75*(SUMIF($D$12:$D460,$D460,R$12:R460)+SUMIF($D$12:$D460,$D460,S$12:S460)),2)) - SUMIF($D$12:$D459,$D460,U$12:U459),2),"")</f>
        <v/>
      </c>
      <c r="V460" s="248" t="str">
        <f>IF(AND(R460&lt;&gt;"",S460&lt;&gt;"",T460&lt;&gt;"",Q460&lt;&gt;"",AL460&lt;&gt;""),IF(OR(Q460="OZZ",Q460="ZZ"),ROUND(0-SUMIF($D$12:$D459,$D460,V$12:V459),2),IF(T460=0,0,ROUND(MIN(MIN(17300,TRUNC(0.75*(SUMIF($D$12:$D$2012,$D460,R$12:R$2012)+SUMIF($D$12:$D$2012,$D460,S$12:S$2012)),2)+SUMIF($D$12:$D460,$D460,AL$12:AL460))-SUMIF($D$12:$D459,$D460,V$12:V459)-SUMIF($D$12:$D$2012,$D460,U$12:U$2012),AL460),2))),"")</f>
        <v/>
      </c>
      <c r="W460" s="250" t="str">
        <f>IF(Q460&lt;&gt;"",1000 - SUMIF($D$12:$D459,$D460,W$12:W459),"")</f>
        <v/>
      </c>
      <c r="X460" s="106"/>
      <c r="Y460" s="247"/>
      <c r="Z460" s="247"/>
      <c r="AA460" s="247"/>
      <c r="AB460" s="248" t="str">
        <f>IF(AND(Y460&lt;&gt;"",Z460&lt;&gt;"",X460&lt;&gt;""),ROUND(MIN(IF(OR(X460="OZZ",X460="ZZ"),5000,17300),TRUNC(0.75*(SUMIF($D$12:$D460,$D460,Y$12:Y460)+SUMIF($D$12:$D460,$D460,Z$12:Z460)),2)) - SUMIF($D$12:$D459,$D460,AB$12:AB459),2),"")</f>
        <v/>
      </c>
      <c r="AC460" s="251" t="str">
        <f>IF(AND(Y460&lt;&gt;"",Z460&lt;&gt;"",AA460&lt;&gt;"",X460&lt;&gt;"",AP460&lt;&gt;""),IF(OR(X460="OZZ",X460="ZZ"),ROUND(0-SUMIF($D$12:$D459,$D460,AC$12:AC459),2),IF(AA460=0,0,ROUND(MIN(MIN(17300,TRUNC(0.75*(SUMIF($D$12:$D$2012,$D460,Y$12:Y$2012)+SUMIF($D$12:$D$2012,$D460,Z$12:Z$2012)),2)+SUMIF($D$12:$D460,$D460,AP$12:AP460))-SUMIF($D$12:$D459,$D460,AC$12:AC459)-SUMIF($D$12:$D$2012,$D460,AB$12:AB$2012),AP460),2))),"")</f>
        <v/>
      </c>
      <c r="AD460" s="250" t="str">
        <f>IF(X460&lt;&gt;"",1000 - SUMIF($D$12:$D459,$D460,AD$12:AD459),"")</f>
        <v/>
      </c>
      <c r="AE460" s="252"/>
      <c r="AF460" s="253"/>
      <c r="AG460" s="254"/>
      <c r="AH460" s="255" t="str">
        <f t="shared" si="145"/>
        <v/>
      </c>
      <c r="AI460" s="256"/>
      <c r="AJ460" s="253"/>
      <c r="AK460" s="254"/>
      <c r="AL460" s="255" t="str">
        <f t="shared" si="146"/>
        <v/>
      </c>
      <c r="AM460" s="256"/>
      <c r="AN460" s="253"/>
      <c r="AO460" s="254"/>
      <c r="AP460" s="255" t="str">
        <f t="shared" si="126"/>
        <v/>
      </c>
      <c r="AQ460" s="116"/>
      <c r="AR460" s="116"/>
      <c r="AS460" s="117"/>
      <c r="AT460" s="118"/>
      <c r="AU460" s="119" t="str">
        <f>IF(D460&lt;&gt; "", IF(COUNTIF($D$12:$D460,$D460)&gt;1,0,IF(SUM(N460,U460,AB460)&gt;0,IF(AND(X460="",OR(Q460&lt;&gt;"",J460&lt;&gt;"")),IF(Q460&lt;&gt;"",Q460,IF(J460&lt;&gt;"",J460,0)),IF(AND(Q460&lt;&gt;"",J460&lt;&gt;"",Q460=J460),Q460,X460)),0)),"")</f>
        <v/>
      </c>
      <c r="AV460" s="119" t="str">
        <f>IF(D460&lt;&gt;"",IF(COUNTIF($D$12:$D460,$D460)&gt;1,0,IF(SUM(O460,V460,AC460)&gt;0,IF(AND(X460="",OR(Q460&lt;&gt;"",J460&lt;&gt;"")),IF(Q460&lt;&gt;"",Q460,IF(J460&lt;&gt;"",J460,0)),IF(AND(Q460&lt;&gt;"",J460&lt;&gt;"",Q460=J460),Q460,X460)),0)),"")</f>
        <v/>
      </c>
      <c r="AW460" s="119" t="str">
        <f>IF(D460&lt;&gt;"",IF(COUNTIF($D$12:$D460,$D460)&gt;1,0,IF(SUM(P460,W460,AD460)&gt;0,IF(AND(X460="",OR(Q460&lt;&gt;"",J460&lt;&gt;"")),IF(Q460&lt;&gt;"",Q460,IF(J460&lt;&gt;"",J460,0)),IF(AND(Q460&lt;&gt;"",J460&lt;&gt;"",Q460=J460),Q460,X460)),0)),"")</f>
        <v/>
      </c>
      <c r="AX460" s="118" t="str">
        <f t="shared" si="127"/>
        <v/>
      </c>
      <c r="AY460" s="118" t="str">
        <f t="shared" si="128"/>
        <v/>
      </c>
      <c r="AZ460" s="118" t="str">
        <f t="shared" si="129"/>
        <v/>
      </c>
      <c r="BA460" s="118" t="str">
        <f t="shared" si="130"/>
        <v/>
      </c>
      <c r="BB460" s="118" t="str">
        <f t="shared" si="131"/>
        <v/>
      </c>
      <c r="BC460" s="118" t="str">
        <f t="shared" si="132"/>
        <v/>
      </c>
      <c r="BD460" s="118" t="str">
        <f t="shared" si="133"/>
        <v/>
      </c>
      <c r="BE460" s="118" t="str">
        <f t="shared" si="134"/>
        <v/>
      </c>
      <c r="BF460" s="118" t="str">
        <f t="shared" si="135"/>
        <v/>
      </c>
      <c r="BG460" s="120"/>
      <c r="BH460" s="120" t="str">
        <f t="shared" si="136"/>
        <v/>
      </c>
      <c r="BI460" s="120" t="str">
        <f t="shared" si="137"/>
        <v/>
      </c>
      <c r="BJ460" s="121"/>
      <c r="BK460" s="120" t="str">
        <f t="shared" si="138"/>
        <v/>
      </c>
      <c r="BL460" s="120" t="str">
        <f t="shared" si="139"/>
        <v/>
      </c>
      <c r="BM460" s="120" t="str">
        <f t="shared" si="140"/>
        <v/>
      </c>
      <c r="BN460" s="120" t="str">
        <f t="shared" si="141"/>
        <v/>
      </c>
      <c r="BO460" s="120" t="str">
        <f t="shared" si="142"/>
        <v/>
      </c>
      <c r="BP460" s="120" t="str">
        <f t="shared" si="143"/>
        <v/>
      </c>
      <c r="BQ460" s="98"/>
      <c r="BR460" s="98"/>
      <c r="BS460" s="98"/>
      <c r="BT460" s="98"/>
      <c r="BU460" s="98"/>
      <c r="BV460" s="98"/>
      <c r="BW460" s="98"/>
      <c r="BX460" s="98"/>
      <c r="BY460" s="98"/>
      <c r="BZ460" s="98"/>
      <c r="CA460" s="98"/>
      <c r="CB460" s="98"/>
      <c r="CC460" s="98"/>
      <c r="CD460" s="98"/>
      <c r="CE460" s="98"/>
      <c r="CF460" s="98"/>
      <c r="CG460" s="98"/>
      <c r="CH460" s="98"/>
      <c r="CI460" s="98"/>
      <c r="CJ460" s="98"/>
      <c r="CK460" s="98"/>
      <c r="CL460" s="98"/>
      <c r="CM460" s="98"/>
      <c r="CN460" s="98"/>
      <c r="CO460" s="98"/>
      <c r="CP460" s="98"/>
      <c r="CQ460" s="98"/>
      <c r="CR460" s="98"/>
      <c r="CS460" s="98"/>
    </row>
    <row r="461" spans="1:97" s="4" customFormat="1" ht="18.75" customHeight="1" x14ac:dyDescent="0.2">
      <c r="A461" s="3">
        <f t="shared" si="144"/>
        <v>449</v>
      </c>
      <c r="B461" s="263"/>
      <c r="C461" s="263"/>
      <c r="D461" s="263"/>
      <c r="E461" s="259"/>
      <c r="F461" s="259"/>
      <c r="G461" s="43"/>
      <c r="H461" s="264"/>
      <c r="I461" s="261"/>
      <c r="J461" s="106"/>
      <c r="K461" s="247"/>
      <c r="L461" s="247"/>
      <c r="M461" s="247"/>
      <c r="N461" s="248" t="str">
        <f>IF(AND(K461&lt;&gt;"",L461&lt;&gt;"",J461&lt;&gt;""),ROUND(MIN(IF(OR(J461="OZZ",J461="ZZ"),5000,17300),TRUNC(0.75*(SUMIF($D$12:$D461,$D461,K$12:K461)+SUMIF($D$12:$D461,$D461,L$12:L461)),2)) - SUMIF($D$12:$D460,$D461,N$12:N460),2),"")</f>
        <v/>
      </c>
      <c r="O461" s="249" t="str">
        <f>IF(AND(K461&lt;&gt;"",L461&lt;&gt;"",M461&lt;&gt;"",J461&lt;&gt;"",AH461&lt;&gt;""),IF(OR(J461="OZZ",J461="ZZ"),ROUND(0-SUMIF($D$12:$D460,$D461,O$12:O460),2),IF(M461=0,0,ROUND(MIN(MIN(17300,TRUNC(0.75*(SUMIF($D$12:$D$2012,$D461,K$12:K$2012)+SUMIF($D$12:$D$2012,$D461,L$12:L$2012)),2)+SUMIF($D$12:$D461,$D461,AH$12:AH461))-SUMIF($D$12:$D460,$D461,O$12:O460)-SUMIF($D$12:$D$2012,$D461,N$12:N$2012),AH461),2))),"")</f>
        <v/>
      </c>
      <c r="P461" s="250" t="str">
        <f>IF(J461&lt;&gt;"",1000 - SUMIF($D$12:$D460,$D461,P$12:P460),"")</f>
        <v/>
      </c>
      <c r="Q461" s="106"/>
      <c r="R461" s="247"/>
      <c r="S461" s="247"/>
      <c r="T461" s="247"/>
      <c r="U461" s="248" t="str">
        <f>IF(AND(R461&lt;&gt;"",S461&lt;&gt;"",Q461&lt;&gt;""),ROUND(MIN(IF(OR(Q461="OZZ",Q461="ZZ"),5000,17300),TRUNC(0.75*(SUMIF($D$12:$D461,$D461,R$12:R461)+SUMIF($D$12:$D461,$D461,S$12:S461)),2)) - SUMIF($D$12:$D460,$D461,U$12:U460),2),"")</f>
        <v/>
      </c>
      <c r="V461" s="248" t="str">
        <f>IF(AND(R461&lt;&gt;"",S461&lt;&gt;"",T461&lt;&gt;"",Q461&lt;&gt;"",AL461&lt;&gt;""),IF(OR(Q461="OZZ",Q461="ZZ"),ROUND(0-SUMIF($D$12:$D460,$D461,V$12:V460),2),IF(T461=0,0,ROUND(MIN(MIN(17300,TRUNC(0.75*(SUMIF($D$12:$D$2012,$D461,R$12:R$2012)+SUMIF($D$12:$D$2012,$D461,S$12:S$2012)),2)+SUMIF($D$12:$D461,$D461,AL$12:AL461))-SUMIF($D$12:$D460,$D461,V$12:V460)-SUMIF($D$12:$D$2012,$D461,U$12:U$2012),AL461),2))),"")</f>
        <v/>
      </c>
      <c r="W461" s="250" t="str">
        <f>IF(Q461&lt;&gt;"",1000 - SUMIF($D$12:$D460,$D461,W$12:W460),"")</f>
        <v/>
      </c>
      <c r="X461" s="106"/>
      <c r="Y461" s="247"/>
      <c r="Z461" s="247"/>
      <c r="AA461" s="247"/>
      <c r="AB461" s="248" t="str">
        <f>IF(AND(Y461&lt;&gt;"",Z461&lt;&gt;"",X461&lt;&gt;""),ROUND(MIN(IF(OR(X461="OZZ",X461="ZZ"),5000,17300),TRUNC(0.75*(SUMIF($D$12:$D461,$D461,Y$12:Y461)+SUMIF($D$12:$D461,$D461,Z$12:Z461)),2)) - SUMIF($D$12:$D460,$D461,AB$12:AB460),2),"")</f>
        <v/>
      </c>
      <c r="AC461" s="251" t="str">
        <f>IF(AND(Y461&lt;&gt;"",Z461&lt;&gt;"",AA461&lt;&gt;"",X461&lt;&gt;"",AP461&lt;&gt;""),IF(OR(X461="OZZ",X461="ZZ"),ROUND(0-SUMIF($D$12:$D460,$D461,AC$12:AC460),2),IF(AA461=0,0,ROUND(MIN(MIN(17300,TRUNC(0.75*(SUMIF($D$12:$D$2012,$D461,Y$12:Y$2012)+SUMIF($D$12:$D$2012,$D461,Z$12:Z$2012)),2)+SUMIF($D$12:$D461,$D461,AP$12:AP461))-SUMIF($D$12:$D460,$D461,AC$12:AC460)-SUMIF($D$12:$D$2012,$D461,AB$12:AB$2012),AP461),2))),"")</f>
        <v/>
      </c>
      <c r="AD461" s="250" t="str">
        <f>IF(X461&lt;&gt;"",1000 - SUMIF($D$12:$D460,$D461,AD$12:AD460),"")</f>
        <v/>
      </c>
      <c r="AE461" s="252"/>
      <c r="AF461" s="253"/>
      <c r="AG461" s="254"/>
      <c r="AH461" s="255" t="str">
        <f t="shared" si="145"/>
        <v/>
      </c>
      <c r="AI461" s="256"/>
      <c r="AJ461" s="253"/>
      <c r="AK461" s="254"/>
      <c r="AL461" s="255" t="str">
        <f t="shared" si="146"/>
        <v/>
      </c>
      <c r="AM461" s="256"/>
      <c r="AN461" s="253"/>
      <c r="AO461" s="254"/>
      <c r="AP461" s="255" t="str">
        <f t="shared" ref="AP461:AP524" si="147">IF(Y461&lt;&gt;"",ROUND(AM461,2)+ROUND(AN461,2)+ROUND(AO461,2),"")</f>
        <v/>
      </c>
      <c r="AQ461" s="116"/>
      <c r="AR461" s="116"/>
      <c r="AS461" s="117"/>
      <c r="AT461" s="118"/>
      <c r="AU461" s="119" t="str">
        <f>IF(D461&lt;&gt; "", IF(COUNTIF($D$12:$D461,$D461)&gt;1,0,IF(SUM(N461,U461,AB461)&gt;0,IF(AND(X461="",OR(Q461&lt;&gt;"",J461&lt;&gt;"")),IF(Q461&lt;&gt;"",Q461,IF(J461&lt;&gt;"",J461,0)),IF(AND(Q461&lt;&gt;"",J461&lt;&gt;"",Q461=J461),Q461,X461)),0)),"")</f>
        <v/>
      </c>
      <c r="AV461" s="119" t="str">
        <f>IF(D461&lt;&gt;"",IF(COUNTIF($D$12:$D461,$D461)&gt;1,0,IF(SUM(O461,V461,AC461)&gt;0,IF(AND(X461="",OR(Q461&lt;&gt;"",J461&lt;&gt;"")),IF(Q461&lt;&gt;"",Q461,IF(J461&lt;&gt;"",J461,0)),IF(AND(Q461&lt;&gt;"",J461&lt;&gt;"",Q461=J461),Q461,X461)),0)),"")</f>
        <v/>
      </c>
      <c r="AW461" s="119" t="str">
        <f>IF(D461&lt;&gt;"",IF(COUNTIF($D$12:$D461,$D461)&gt;1,0,IF(SUM(P461,W461,AD461)&gt;0,IF(AND(X461="",OR(Q461&lt;&gt;"",J461&lt;&gt;"")),IF(Q461&lt;&gt;"",Q461,IF(J461&lt;&gt;"",J461,0)),IF(AND(Q461&lt;&gt;"",J461&lt;&gt;"",Q461=J461),Q461,X461)),0)),"")</f>
        <v/>
      </c>
      <c r="AX461" s="118" t="str">
        <f t="shared" ref="AX461:AX524" si="148">IF(D461&lt;&gt;"",IF(J461="OZP12",N461,0),"")</f>
        <v/>
      </c>
      <c r="AY461" s="118" t="str">
        <f t="shared" ref="AY461:AY524" si="149">IF(D461&lt;&gt;"",IF(Q461="OZP12",U461,0),"")</f>
        <v/>
      </c>
      <c r="AZ461" s="118" t="str">
        <f t="shared" ref="AZ461:AZ524" si="150">IF(D461&lt;&gt;"",IF(X461="OZP12",AB461,0),"")</f>
        <v/>
      </c>
      <c r="BA461" s="118" t="str">
        <f t="shared" ref="BA461:BA524" si="151">IF(D461&lt;&gt;"",IF(J461="TZP",N461,0),"")</f>
        <v/>
      </c>
      <c r="BB461" s="118" t="str">
        <f t="shared" ref="BB461:BB524" si="152">IF(D461&lt;&gt;"",IF(Q461="TZP",U461,0),"")</f>
        <v/>
      </c>
      <c r="BC461" s="118" t="str">
        <f t="shared" ref="BC461:BC524" si="153">IF(D461&lt;&gt;"",IF(X461="TZP",AB461,0),"")</f>
        <v/>
      </c>
      <c r="BD461" s="118" t="str">
        <f t="shared" ref="BD461:BD524" si="154">IF(D461&lt;&gt;"",IF(J461="OZZ",N461,0),"")</f>
        <v/>
      </c>
      <c r="BE461" s="118" t="str">
        <f t="shared" ref="BE461:BE524" si="155">IF(D461&lt;&gt;"",IF(Q461="OZZ",U461,0),"")</f>
        <v/>
      </c>
      <c r="BF461" s="118" t="str">
        <f t="shared" ref="BF461:BF524" si="156">IF(D461&lt;&gt;"",IF(X461="OZZ",AB461,0),"")</f>
        <v/>
      </c>
      <c r="BG461" s="120"/>
      <c r="BH461" s="120" t="str">
        <f t="shared" ref="BH461:BH524" si="157">IF(D461&lt;&gt;"",IF(ISERROR(FIND("/",D461)), 0, 1),"")</f>
        <v/>
      </c>
      <c r="BI461" s="120" t="str">
        <f t="shared" ref="BI461:BI524" si="158">IF(D461&lt;&gt;"",IF(BH461*1=0,D461,CONCATENATE(MID(D461,1,FIND("/",D461,1)-1),MID(D461,FIND("/",D461,1)+1,LEN(D461)))),"")</f>
        <v/>
      </c>
      <c r="BJ461" s="121"/>
      <c r="BK461" s="120" t="str">
        <f t="shared" ref="BK461:BK524" si="159">IF(D461&lt;&gt;"",IF(J461="OZP12",O461,0),"")</f>
        <v/>
      </c>
      <c r="BL461" s="120" t="str">
        <f t="shared" ref="BL461:BL524" si="160">IF(D461&lt;&gt;"",IF(Q461="OZP12",V461,0),"")</f>
        <v/>
      </c>
      <c r="BM461" s="120" t="str">
        <f t="shared" ref="BM461:BM524" si="161">IF(D461&lt;&gt;"",IF(X461="OZP12",AC461,0),"")</f>
        <v/>
      </c>
      <c r="BN461" s="120" t="str">
        <f t="shared" ref="BN461:BN524" si="162">IF(D461&lt;&gt;"",IF(J461="TZP",O461,0),"")</f>
        <v/>
      </c>
      <c r="BO461" s="120" t="str">
        <f t="shared" ref="BO461:BO524" si="163">IF(D461&lt;&gt;"",IF(Q461="TZP",V461,0),"")</f>
        <v/>
      </c>
      <c r="BP461" s="120" t="str">
        <f t="shared" ref="BP461:BP524" si="164">IF(D461&lt;&gt;"",IF(X461="TZP",AC461,0),"")</f>
        <v/>
      </c>
      <c r="BQ461" s="98"/>
      <c r="BR461" s="98"/>
      <c r="BS461" s="98"/>
      <c r="BT461" s="98"/>
      <c r="BU461" s="98"/>
      <c r="BV461" s="98"/>
      <c r="BW461" s="98"/>
      <c r="BX461" s="98"/>
      <c r="BY461" s="98"/>
      <c r="BZ461" s="98"/>
      <c r="CA461" s="98"/>
      <c r="CB461" s="98"/>
      <c r="CC461" s="98"/>
      <c r="CD461" s="98"/>
      <c r="CE461" s="98"/>
      <c r="CF461" s="98"/>
      <c r="CG461" s="98"/>
      <c r="CH461" s="98"/>
      <c r="CI461" s="98"/>
      <c r="CJ461" s="98"/>
      <c r="CK461" s="98"/>
      <c r="CL461" s="98"/>
      <c r="CM461" s="98"/>
      <c r="CN461" s="98"/>
      <c r="CO461" s="98"/>
      <c r="CP461" s="98"/>
      <c r="CQ461" s="98"/>
      <c r="CR461" s="98"/>
      <c r="CS461" s="98"/>
    </row>
    <row r="462" spans="1:97" s="4" customFormat="1" ht="18.75" customHeight="1" x14ac:dyDescent="0.2">
      <c r="A462" s="3">
        <f t="shared" ref="A462:A525" si="165">A461+1</f>
        <v>450</v>
      </c>
      <c r="B462" s="263"/>
      <c r="C462" s="263"/>
      <c r="D462" s="263"/>
      <c r="E462" s="259"/>
      <c r="F462" s="259"/>
      <c r="G462" s="43"/>
      <c r="H462" s="264"/>
      <c r="I462" s="261"/>
      <c r="J462" s="106"/>
      <c r="K462" s="247"/>
      <c r="L462" s="247"/>
      <c r="M462" s="247"/>
      <c r="N462" s="248" t="str">
        <f>IF(AND(K462&lt;&gt;"",L462&lt;&gt;"",J462&lt;&gt;""),ROUND(MIN(IF(OR(J462="OZZ",J462="ZZ"),5000,17300),TRUNC(0.75*(SUMIF($D$12:$D462,$D462,K$12:K462)+SUMIF($D$12:$D462,$D462,L$12:L462)),2)) - SUMIF($D$12:$D461,$D462,N$12:N461),2),"")</f>
        <v/>
      </c>
      <c r="O462" s="249" t="str">
        <f>IF(AND(K462&lt;&gt;"",L462&lt;&gt;"",M462&lt;&gt;"",J462&lt;&gt;"",AH462&lt;&gt;""),IF(OR(J462="OZZ",J462="ZZ"),ROUND(0-SUMIF($D$12:$D461,$D462,O$12:O461),2),IF(M462=0,0,ROUND(MIN(MIN(17300,TRUNC(0.75*(SUMIF($D$12:$D$2012,$D462,K$12:K$2012)+SUMIF($D$12:$D$2012,$D462,L$12:L$2012)),2)+SUMIF($D$12:$D462,$D462,AH$12:AH462))-SUMIF($D$12:$D461,$D462,O$12:O461)-SUMIF($D$12:$D$2012,$D462,N$12:N$2012),AH462),2))),"")</f>
        <v/>
      </c>
      <c r="P462" s="250" t="str">
        <f>IF(J462&lt;&gt;"",1000 - SUMIF($D$12:$D461,$D462,P$12:P461),"")</f>
        <v/>
      </c>
      <c r="Q462" s="106"/>
      <c r="R462" s="247"/>
      <c r="S462" s="247"/>
      <c r="T462" s="247"/>
      <c r="U462" s="248" t="str">
        <f>IF(AND(R462&lt;&gt;"",S462&lt;&gt;"",Q462&lt;&gt;""),ROUND(MIN(IF(OR(Q462="OZZ",Q462="ZZ"),5000,17300),TRUNC(0.75*(SUMIF($D$12:$D462,$D462,R$12:R462)+SUMIF($D$12:$D462,$D462,S$12:S462)),2)) - SUMIF($D$12:$D461,$D462,U$12:U461),2),"")</f>
        <v/>
      </c>
      <c r="V462" s="248" t="str">
        <f>IF(AND(R462&lt;&gt;"",S462&lt;&gt;"",T462&lt;&gt;"",Q462&lt;&gt;"",AL462&lt;&gt;""),IF(OR(Q462="OZZ",Q462="ZZ"),ROUND(0-SUMIF($D$12:$D461,$D462,V$12:V461),2),IF(T462=0,0,ROUND(MIN(MIN(17300,TRUNC(0.75*(SUMIF($D$12:$D$2012,$D462,R$12:R$2012)+SUMIF($D$12:$D$2012,$D462,S$12:S$2012)),2)+SUMIF($D$12:$D462,$D462,AL$12:AL462))-SUMIF($D$12:$D461,$D462,V$12:V461)-SUMIF($D$12:$D$2012,$D462,U$12:U$2012),AL462),2))),"")</f>
        <v/>
      </c>
      <c r="W462" s="250" t="str">
        <f>IF(Q462&lt;&gt;"",1000 - SUMIF($D$12:$D461,$D462,W$12:W461),"")</f>
        <v/>
      </c>
      <c r="X462" s="106"/>
      <c r="Y462" s="247"/>
      <c r="Z462" s="247"/>
      <c r="AA462" s="247"/>
      <c r="AB462" s="248" t="str">
        <f>IF(AND(Y462&lt;&gt;"",Z462&lt;&gt;"",X462&lt;&gt;""),ROUND(MIN(IF(OR(X462="OZZ",X462="ZZ"),5000,17300),TRUNC(0.75*(SUMIF($D$12:$D462,$D462,Y$12:Y462)+SUMIF($D$12:$D462,$D462,Z$12:Z462)),2)) - SUMIF($D$12:$D461,$D462,AB$12:AB461),2),"")</f>
        <v/>
      </c>
      <c r="AC462" s="251" t="str">
        <f>IF(AND(Y462&lt;&gt;"",Z462&lt;&gt;"",AA462&lt;&gt;"",X462&lt;&gt;"",AP462&lt;&gt;""),IF(OR(X462="OZZ",X462="ZZ"),ROUND(0-SUMIF($D$12:$D461,$D462,AC$12:AC461),2),IF(AA462=0,0,ROUND(MIN(MIN(17300,TRUNC(0.75*(SUMIF($D$12:$D$2012,$D462,Y$12:Y$2012)+SUMIF($D$12:$D$2012,$D462,Z$12:Z$2012)),2)+SUMIF($D$12:$D462,$D462,AP$12:AP462))-SUMIF($D$12:$D461,$D462,AC$12:AC461)-SUMIF($D$12:$D$2012,$D462,AB$12:AB$2012),AP462),2))),"")</f>
        <v/>
      </c>
      <c r="AD462" s="250" t="str">
        <f>IF(X462&lt;&gt;"",1000 - SUMIF($D$12:$D461,$D462,AD$12:AD461),"")</f>
        <v/>
      </c>
      <c r="AE462" s="252"/>
      <c r="AF462" s="253"/>
      <c r="AG462" s="254"/>
      <c r="AH462" s="255" t="str">
        <f t="shared" ref="AH462:AH525" si="166">IF(K462&lt;&gt;"",ROUND(AE462,2)+ROUND(AF462,2)+ROUND(AG462,2),"")</f>
        <v/>
      </c>
      <c r="AI462" s="256"/>
      <c r="AJ462" s="253"/>
      <c r="AK462" s="254"/>
      <c r="AL462" s="255" t="str">
        <f t="shared" ref="AL462:AL525" si="167">IF(R462&lt;&gt;"",ROUND(AI462,2)+ROUND(AJ462,2)+ROUND(AK462,2),"")</f>
        <v/>
      </c>
      <c r="AM462" s="256"/>
      <c r="AN462" s="253"/>
      <c r="AO462" s="254"/>
      <c r="AP462" s="255" t="str">
        <f t="shared" si="147"/>
        <v/>
      </c>
      <c r="AQ462" s="116"/>
      <c r="AR462" s="116"/>
      <c r="AS462" s="117"/>
      <c r="AT462" s="118"/>
      <c r="AU462" s="119" t="str">
        <f>IF(D462&lt;&gt; "", IF(COUNTIF($D$12:$D462,$D462)&gt;1,0,IF(SUM(N462,U462,AB462)&gt;0,IF(AND(X462="",OR(Q462&lt;&gt;"",J462&lt;&gt;"")),IF(Q462&lt;&gt;"",Q462,IF(J462&lt;&gt;"",J462,0)),IF(AND(Q462&lt;&gt;"",J462&lt;&gt;"",Q462=J462),Q462,X462)),0)),"")</f>
        <v/>
      </c>
      <c r="AV462" s="119" t="str">
        <f>IF(D462&lt;&gt;"",IF(COUNTIF($D$12:$D462,$D462)&gt;1,0,IF(SUM(O462,V462,AC462)&gt;0,IF(AND(X462="",OR(Q462&lt;&gt;"",J462&lt;&gt;"")),IF(Q462&lt;&gt;"",Q462,IF(J462&lt;&gt;"",J462,0)),IF(AND(Q462&lt;&gt;"",J462&lt;&gt;"",Q462=J462),Q462,X462)),0)),"")</f>
        <v/>
      </c>
      <c r="AW462" s="119" t="str">
        <f>IF(D462&lt;&gt;"",IF(COUNTIF($D$12:$D462,$D462)&gt;1,0,IF(SUM(P462,W462,AD462)&gt;0,IF(AND(X462="",OR(Q462&lt;&gt;"",J462&lt;&gt;"")),IF(Q462&lt;&gt;"",Q462,IF(J462&lt;&gt;"",J462,0)),IF(AND(Q462&lt;&gt;"",J462&lt;&gt;"",Q462=J462),Q462,X462)),0)),"")</f>
        <v/>
      </c>
      <c r="AX462" s="118" t="str">
        <f t="shared" si="148"/>
        <v/>
      </c>
      <c r="AY462" s="118" t="str">
        <f t="shared" si="149"/>
        <v/>
      </c>
      <c r="AZ462" s="118" t="str">
        <f t="shared" si="150"/>
        <v/>
      </c>
      <c r="BA462" s="118" t="str">
        <f t="shared" si="151"/>
        <v/>
      </c>
      <c r="BB462" s="118" t="str">
        <f t="shared" si="152"/>
        <v/>
      </c>
      <c r="BC462" s="118" t="str">
        <f t="shared" si="153"/>
        <v/>
      </c>
      <c r="BD462" s="118" t="str">
        <f t="shared" si="154"/>
        <v/>
      </c>
      <c r="BE462" s="118" t="str">
        <f t="shared" si="155"/>
        <v/>
      </c>
      <c r="BF462" s="118" t="str">
        <f t="shared" si="156"/>
        <v/>
      </c>
      <c r="BG462" s="120"/>
      <c r="BH462" s="120" t="str">
        <f t="shared" si="157"/>
        <v/>
      </c>
      <c r="BI462" s="120" t="str">
        <f t="shared" si="158"/>
        <v/>
      </c>
      <c r="BJ462" s="121"/>
      <c r="BK462" s="120" t="str">
        <f t="shared" si="159"/>
        <v/>
      </c>
      <c r="BL462" s="120" t="str">
        <f t="shared" si="160"/>
        <v/>
      </c>
      <c r="BM462" s="120" t="str">
        <f t="shared" si="161"/>
        <v/>
      </c>
      <c r="BN462" s="120" t="str">
        <f t="shared" si="162"/>
        <v/>
      </c>
      <c r="BO462" s="120" t="str">
        <f t="shared" si="163"/>
        <v/>
      </c>
      <c r="BP462" s="120" t="str">
        <f t="shared" si="164"/>
        <v/>
      </c>
      <c r="BQ462" s="98"/>
      <c r="BR462" s="98"/>
      <c r="BS462" s="98"/>
      <c r="BT462" s="98"/>
      <c r="BU462" s="98"/>
      <c r="BV462" s="98"/>
      <c r="BW462" s="98"/>
      <c r="BX462" s="98"/>
      <c r="BY462" s="98"/>
      <c r="BZ462" s="98"/>
      <c r="CA462" s="98"/>
      <c r="CB462" s="98"/>
      <c r="CC462" s="98"/>
      <c r="CD462" s="98"/>
      <c r="CE462" s="98"/>
      <c r="CF462" s="98"/>
      <c r="CG462" s="98"/>
      <c r="CH462" s="98"/>
      <c r="CI462" s="98"/>
      <c r="CJ462" s="98"/>
      <c r="CK462" s="98"/>
      <c r="CL462" s="98"/>
      <c r="CM462" s="98"/>
      <c r="CN462" s="98"/>
      <c r="CO462" s="98"/>
      <c r="CP462" s="98"/>
      <c r="CQ462" s="98"/>
      <c r="CR462" s="98"/>
      <c r="CS462" s="98"/>
    </row>
    <row r="463" spans="1:97" s="4" customFormat="1" ht="18.75" customHeight="1" x14ac:dyDescent="0.2">
      <c r="A463" s="3">
        <f t="shared" si="165"/>
        <v>451</v>
      </c>
      <c r="B463" s="263"/>
      <c r="C463" s="263"/>
      <c r="D463" s="263"/>
      <c r="E463" s="259"/>
      <c r="F463" s="259"/>
      <c r="G463" s="43"/>
      <c r="H463" s="264"/>
      <c r="I463" s="261"/>
      <c r="J463" s="106"/>
      <c r="K463" s="247"/>
      <c r="L463" s="247"/>
      <c r="M463" s="247"/>
      <c r="N463" s="248" t="str">
        <f>IF(AND(K463&lt;&gt;"",L463&lt;&gt;"",J463&lt;&gt;""),ROUND(MIN(IF(OR(J463="OZZ",J463="ZZ"),5000,17300),TRUNC(0.75*(SUMIF($D$12:$D463,$D463,K$12:K463)+SUMIF($D$12:$D463,$D463,L$12:L463)),2)) - SUMIF($D$12:$D462,$D463,N$12:N462),2),"")</f>
        <v/>
      </c>
      <c r="O463" s="249" t="str">
        <f>IF(AND(K463&lt;&gt;"",L463&lt;&gt;"",M463&lt;&gt;"",J463&lt;&gt;"",AH463&lt;&gt;""),IF(OR(J463="OZZ",J463="ZZ"),ROUND(0-SUMIF($D$12:$D462,$D463,O$12:O462),2),IF(M463=0,0,ROUND(MIN(MIN(17300,TRUNC(0.75*(SUMIF($D$12:$D$2012,$D463,K$12:K$2012)+SUMIF($D$12:$D$2012,$D463,L$12:L$2012)),2)+SUMIF($D$12:$D463,$D463,AH$12:AH463))-SUMIF($D$12:$D462,$D463,O$12:O462)-SUMIF($D$12:$D$2012,$D463,N$12:N$2012),AH463),2))),"")</f>
        <v/>
      </c>
      <c r="P463" s="250" t="str">
        <f>IF(J463&lt;&gt;"",1000 - SUMIF($D$12:$D462,$D463,P$12:P462),"")</f>
        <v/>
      </c>
      <c r="Q463" s="106"/>
      <c r="R463" s="247"/>
      <c r="S463" s="247"/>
      <c r="T463" s="247"/>
      <c r="U463" s="248" t="str">
        <f>IF(AND(R463&lt;&gt;"",S463&lt;&gt;"",Q463&lt;&gt;""),ROUND(MIN(IF(OR(Q463="OZZ",Q463="ZZ"),5000,17300),TRUNC(0.75*(SUMIF($D$12:$D463,$D463,R$12:R463)+SUMIF($D$12:$D463,$D463,S$12:S463)),2)) - SUMIF($D$12:$D462,$D463,U$12:U462),2),"")</f>
        <v/>
      </c>
      <c r="V463" s="248" t="str">
        <f>IF(AND(R463&lt;&gt;"",S463&lt;&gt;"",T463&lt;&gt;"",Q463&lt;&gt;"",AL463&lt;&gt;""),IF(OR(Q463="OZZ",Q463="ZZ"),ROUND(0-SUMIF($D$12:$D462,$D463,V$12:V462),2),IF(T463=0,0,ROUND(MIN(MIN(17300,TRUNC(0.75*(SUMIF($D$12:$D$2012,$D463,R$12:R$2012)+SUMIF($D$12:$D$2012,$D463,S$12:S$2012)),2)+SUMIF($D$12:$D463,$D463,AL$12:AL463))-SUMIF($D$12:$D462,$D463,V$12:V462)-SUMIF($D$12:$D$2012,$D463,U$12:U$2012),AL463),2))),"")</f>
        <v/>
      </c>
      <c r="W463" s="250" t="str">
        <f>IF(Q463&lt;&gt;"",1000 - SUMIF($D$12:$D462,$D463,W$12:W462),"")</f>
        <v/>
      </c>
      <c r="X463" s="106"/>
      <c r="Y463" s="247"/>
      <c r="Z463" s="247"/>
      <c r="AA463" s="247"/>
      <c r="AB463" s="248" t="str">
        <f>IF(AND(Y463&lt;&gt;"",Z463&lt;&gt;"",X463&lt;&gt;""),ROUND(MIN(IF(OR(X463="OZZ",X463="ZZ"),5000,17300),TRUNC(0.75*(SUMIF($D$12:$D463,$D463,Y$12:Y463)+SUMIF($D$12:$D463,$D463,Z$12:Z463)),2)) - SUMIF($D$12:$D462,$D463,AB$12:AB462),2),"")</f>
        <v/>
      </c>
      <c r="AC463" s="251" t="str">
        <f>IF(AND(Y463&lt;&gt;"",Z463&lt;&gt;"",AA463&lt;&gt;"",X463&lt;&gt;"",AP463&lt;&gt;""),IF(OR(X463="OZZ",X463="ZZ"),ROUND(0-SUMIF($D$12:$D462,$D463,AC$12:AC462),2),IF(AA463=0,0,ROUND(MIN(MIN(17300,TRUNC(0.75*(SUMIF($D$12:$D$2012,$D463,Y$12:Y$2012)+SUMIF($D$12:$D$2012,$D463,Z$12:Z$2012)),2)+SUMIF($D$12:$D463,$D463,AP$12:AP463))-SUMIF($D$12:$D462,$D463,AC$12:AC462)-SUMIF($D$12:$D$2012,$D463,AB$12:AB$2012),AP463),2))),"")</f>
        <v/>
      </c>
      <c r="AD463" s="250" t="str">
        <f>IF(X463&lt;&gt;"",1000 - SUMIF($D$12:$D462,$D463,AD$12:AD462),"")</f>
        <v/>
      </c>
      <c r="AE463" s="252"/>
      <c r="AF463" s="253"/>
      <c r="AG463" s="254"/>
      <c r="AH463" s="255" t="str">
        <f t="shared" si="166"/>
        <v/>
      </c>
      <c r="AI463" s="256"/>
      <c r="AJ463" s="253"/>
      <c r="AK463" s="254"/>
      <c r="AL463" s="255" t="str">
        <f t="shared" si="167"/>
        <v/>
      </c>
      <c r="AM463" s="256"/>
      <c r="AN463" s="253"/>
      <c r="AO463" s="254"/>
      <c r="AP463" s="255" t="str">
        <f t="shared" si="147"/>
        <v/>
      </c>
      <c r="AQ463" s="116"/>
      <c r="AR463" s="116"/>
      <c r="AS463" s="117"/>
      <c r="AT463" s="118"/>
      <c r="AU463" s="119" t="str">
        <f>IF(D463&lt;&gt; "", IF(COUNTIF($D$12:$D463,$D463)&gt;1,0,IF(SUM(N463,U463,AB463)&gt;0,IF(AND(X463="",OR(Q463&lt;&gt;"",J463&lt;&gt;"")),IF(Q463&lt;&gt;"",Q463,IF(J463&lt;&gt;"",J463,0)),IF(AND(Q463&lt;&gt;"",J463&lt;&gt;"",Q463=J463),Q463,X463)),0)),"")</f>
        <v/>
      </c>
      <c r="AV463" s="119" t="str">
        <f>IF(D463&lt;&gt;"",IF(COUNTIF($D$12:$D463,$D463)&gt;1,0,IF(SUM(O463,V463,AC463)&gt;0,IF(AND(X463="",OR(Q463&lt;&gt;"",J463&lt;&gt;"")),IF(Q463&lt;&gt;"",Q463,IF(J463&lt;&gt;"",J463,0)),IF(AND(Q463&lt;&gt;"",J463&lt;&gt;"",Q463=J463),Q463,X463)),0)),"")</f>
        <v/>
      </c>
      <c r="AW463" s="119" t="str">
        <f>IF(D463&lt;&gt;"",IF(COUNTIF($D$12:$D463,$D463)&gt;1,0,IF(SUM(P463,W463,AD463)&gt;0,IF(AND(X463="",OR(Q463&lt;&gt;"",J463&lt;&gt;"")),IF(Q463&lt;&gt;"",Q463,IF(J463&lt;&gt;"",J463,0)),IF(AND(Q463&lt;&gt;"",J463&lt;&gt;"",Q463=J463),Q463,X463)),0)),"")</f>
        <v/>
      </c>
      <c r="AX463" s="118" t="str">
        <f t="shared" si="148"/>
        <v/>
      </c>
      <c r="AY463" s="118" t="str">
        <f t="shared" si="149"/>
        <v/>
      </c>
      <c r="AZ463" s="118" t="str">
        <f t="shared" si="150"/>
        <v/>
      </c>
      <c r="BA463" s="118" t="str">
        <f t="shared" si="151"/>
        <v/>
      </c>
      <c r="BB463" s="118" t="str">
        <f t="shared" si="152"/>
        <v/>
      </c>
      <c r="BC463" s="118" t="str">
        <f t="shared" si="153"/>
        <v/>
      </c>
      <c r="BD463" s="118" t="str">
        <f t="shared" si="154"/>
        <v/>
      </c>
      <c r="BE463" s="118" t="str">
        <f t="shared" si="155"/>
        <v/>
      </c>
      <c r="BF463" s="118" t="str">
        <f t="shared" si="156"/>
        <v/>
      </c>
      <c r="BG463" s="120"/>
      <c r="BH463" s="120" t="str">
        <f t="shared" si="157"/>
        <v/>
      </c>
      <c r="BI463" s="120" t="str">
        <f t="shared" si="158"/>
        <v/>
      </c>
      <c r="BJ463" s="121"/>
      <c r="BK463" s="120" t="str">
        <f t="shared" si="159"/>
        <v/>
      </c>
      <c r="BL463" s="120" t="str">
        <f t="shared" si="160"/>
        <v/>
      </c>
      <c r="BM463" s="120" t="str">
        <f t="shared" si="161"/>
        <v/>
      </c>
      <c r="BN463" s="120" t="str">
        <f t="shared" si="162"/>
        <v/>
      </c>
      <c r="BO463" s="120" t="str">
        <f t="shared" si="163"/>
        <v/>
      </c>
      <c r="BP463" s="120" t="str">
        <f t="shared" si="164"/>
        <v/>
      </c>
      <c r="BQ463" s="98"/>
      <c r="BR463" s="98"/>
      <c r="BS463" s="98"/>
      <c r="BT463" s="98"/>
      <c r="BU463" s="98"/>
      <c r="BV463" s="98"/>
      <c r="BW463" s="98"/>
      <c r="BX463" s="98"/>
      <c r="BY463" s="98"/>
      <c r="BZ463" s="98"/>
      <c r="CA463" s="98"/>
      <c r="CB463" s="98"/>
      <c r="CC463" s="98"/>
      <c r="CD463" s="98"/>
      <c r="CE463" s="98"/>
      <c r="CF463" s="98"/>
      <c r="CG463" s="98"/>
      <c r="CH463" s="98"/>
      <c r="CI463" s="98"/>
      <c r="CJ463" s="98"/>
      <c r="CK463" s="98"/>
      <c r="CL463" s="98"/>
      <c r="CM463" s="98"/>
      <c r="CN463" s="98"/>
      <c r="CO463" s="98"/>
      <c r="CP463" s="98"/>
      <c r="CQ463" s="98"/>
      <c r="CR463" s="98"/>
      <c r="CS463" s="98"/>
    </row>
    <row r="464" spans="1:97" s="4" customFormat="1" ht="18.75" customHeight="1" x14ac:dyDescent="0.2">
      <c r="A464" s="3">
        <f t="shared" si="165"/>
        <v>452</v>
      </c>
      <c r="B464" s="263"/>
      <c r="C464" s="263"/>
      <c r="D464" s="263"/>
      <c r="E464" s="259"/>
      <c r="F464" s="259"/>
      <c r="G464" s="43"/>
      <c r="H464" s="264"/>
      <c r="I464" s="261"/>
      <c r="J464" s="106"/>
      <c r="K464" s="247"/>
      <c r="L464" s="247"/>
      <c r="M464" s="247"/>
      <c r="N464" s="248" t="str">
        <f>IF(AND(K464&lt;&gt;"",L464&lt;&gt;"",J464&lt;&gt;""),ROUND(MIN(IF(OR(J464="OZZ",J464="ZZ"),5000,17300),TRUNC(0.75*(SUMIF($D$12:$D464,$D464,K$12:K464)+SUMIF($D$12:$D464,$D464,L$12:L464)),2)) - SUMIF($D$12:$D463,$D464,N$12:N463),2),"")</f>
        <v/>
      </c>
      <c r="O464" s="249" t="str">
        <f>IF(AND(K464&lt;&gt;"",L464&lt;&gt;"",M464&lt;&gt;"",J464&lt;&gt;"",AH464&lt;&gt;""),IF(OR(J464="OZZ",J464="ZZ"),ROUND(0-SUMIF($D$12:$D463,$D464,O$12:O463),2),IF(M464=0,0,ROUND(MIN(MIN(17300,TRUNC(0.75*(SUMIF($D$12:$D$2012,$D464,K$12:K$2012)+SUMIF($D$12:$D$2012,$D464,L$12:L$2012)),2)+SUMIF($D$12:$D464,$D464,AH$12:AH464))-SUMIF($D$12:$D463,$D464,O$12:O463)-SUMIF($D$12:$D$2012,$D464,N$12:N$2012),AH464),2))),"")</f>
        <v/>
      </c>
      <c r="P464" s="250" t="str">
        <f>IF(J464&lt;&gt;"",1000 - SUMIF($D$12:$D463,$D464,P$12:P463),"")</f>
        <v/>
      </c>
      <c r="Q464" s="106"/>
      <c r="R464" s="247"/>
      <c r="S464" s="247"/>
      <c r="T464" s="247"/>
      <c r="U464" s="248" t="str">
        <f>IF(AND(R464&lt;&gt;"",S464&lt;&gt;"",Q464&lt;&gt;""),ROUND(MIN(IF(OR(Q464="OZZ",Q464="ZZ"),5000,17300),TRUNC(0.75*(SUMIF($D$12:$D464,$D464,R$12:R464)+SUMIF($D$12:$D464,$D464,S$12:S464)),2)) - SUMIF($D$12:$D463,$D464,U$12:U463),2),"")</f>
        <v/>
      </c>
      <c r="V464" s="248" t="str">
        <f>IF(AND(R464&lt;&gt;"",S464&lt;&gt;"",T464&lt;&gt;"",Q464&lt;&gt;"",AL464&lt;&gt;""),IF(OR(Q464="OZZ",Q464="ZZ"),ROUND(0-SUMIF($D$12:$D463,$D464,V$12:V463),2),IF(T464=0,0,ROUND(MIN(MIN(17300,TRUNC(0.75*(SUMIF($D$12:$D$2012,$D464,R$12:R$2012)+SUMIF($D$12:$D$2012,$D464,S$12:S$2012)),2)+SUMIF($D$12:$D464,$D464,AL$12:AL464))-SUMIF($D$12:$D463,$D464,V$12:V463)-SUMIF($D$12:$D$2012,$D464,U$12:U$2012),AL464),2))),"")</f>
        <v/>
      </c>
      <c r="W464" s="250" t="str">
        <f>IF(Q464&lt;&gt;"",1000 - SUMIF($D$12:$D463,$D464,W$12:W463),"")</f>
        <v/>
      </c>
      <c r="X464" s="106"/>
      <c r="Y464" s="247"/>
      <c r="Z464" s="247"/>
      <c r="AA464" s="247"/>
      <c r="AB464" s="248" t="str">
        <f>IF(AND(Y464&lt;&gt;"",Z464&lt;&gt;"",X464&lt;&gt;""),ROUND(MIN(IF(OR(X464="OZZ",X464="ZZ"),5000,17300),TRUNC(0.75*(SUMIF($D$12:$D464,$D464,Y$12:Y464)+SUMIF($D$12:$D464,$D464,Z$12:Z464)),2)) - SUMIF($D$12:$D463,$D464,AB$12:AB463),2),"")</f>
        <v/>
      </c>
      <c r="AC464" s="251" t="str">
        <f>IF(AND(Y464&lt;&gt;"",Z464&lt;&gt;"",AA464&lt;&gt;"",X464&lt;&gt;"",AP464&lt;&gt;""),IF(OR(X464="OZZ",X464="ZZ"),ROUND(0-SUMIF($D$12:$D463,$D464,AC$12:AC463),2),IF(AA464=0,0,ROUND(MIN(MIN(17300,TRUNC(0.75*(SUMIF($D$12:$D$2012,$D464,Y$12:Y$2012)+SUMIF($D$12:$D$2012,$D464,Z$12:Z$2012)),2)+SUMIF($D$12:$D464,$D464,AP$12:AP464))-SUMIF($D$12:$D463,$D464,AC$12:AC463)-SUMIF($D$12:$D$2012,$D464,AB$12:AB$2012),AP464),2))),"")</f>
        <v/>
      </c>
      <c r="AD464" s="250" t="str">
        <f>IF(X464&lt;&gt;"",1000 - SUMIF($D$12:$D463,$D464,AD$12:AD463),"")</f>
        <v/>
      </c>
      <c r="AE464" s="252"/>
      <c r="AF464" s="253"/>
      <c r="AG464" s="254"/>
      <c r="AH464" s="255" t="str">
        <f t="shared" si="166"/>
        <v/>
      </c>
      <c r="AI464" s="256"/>
      <c r="AJ464" s="253"/>
      <c r="AK464" s="254"/>
      <c r="AL464" s="255" t="str">
        <f t="shared" si="167"/>
        <v/>
      </c>
      <c r="AM464" s="256"/>
      <c r="AN464" s="253"/>
      <c r="AO464" s="254"/>
      <c r="AP464" s="255" t="str">
        <f t="shared" si="147"/>
        <v/>
      </c>
      <c r="AQ464" s="116"/>
      <c r="AR464" s="116"/>
      <c r="AS464" s="117"/>
      <c r="AT464" s="118"/>
      <c r="AU464" s="119" t="str">
        <f>IF(D464&lt;&gt; "", IF(COUNTIF($D$12:$D464,$D464)&gt;1,0,IF(SUM(N464,U464,AB464)&gt;0,IF(AND(X464="",OR(Q464&lt;&gt;"",J464&lt;&gt;"")),IF(Q464&lt;&gt;"",Q464,IF(J464&lt;&gt;"",J464,0)),IF(AND(Q464&lt;&gt;"",J464&lt;&gt;"",Q464=J464),Q464,X464)),0)),"")</f>
        <v/>
      </c>
      <c r="AV464" s="119" t="str">
        <f>IF(D464&lt;&gt;"",IF(COUNTIF($D$12:$D464,$D464)&gt;1,0,IF(SUM(O464,V464,AC464)&gt;0,IF(AND(X464="",OR(Q464&lt;&gt;"",J464&lt;&gt;"")),IF(Q464&lt;&gt;"",Q464,IF(J464&lt;&gt;"",J464,0)),IF(AND(Q464&lt;&gt;"",J464&lt;&gt;"",Q464=J464),Q464,X464)),0)),"")</f>
        <v/>
      </c>
      <c r="AW464" s="119" t="str">
        <f>IF(D464&lt;&gt;"",IF(COUNTIF($D$12:$D464,$D464)&gt;1,0,IF(SUM(P464,W464,AD464)&gt;0,IF(AND(X464="",OR(Q464&lt;&gt;"",J464&lt;&gt;"")),IF(Q464&lt;&gt;"",Q464,IF(J464&lt;&gt;"",J464,0)),IF(AND(Q464&lt;&gt;"",J464&lt;&gt;"",Q464=J464),Q464,X464)),0)),"")</f>
        <v/>
      </c>
      <c r="AX464" s="118" t="str">
        <f t="shared" si="148"/>
        <v/>
      </c>
      <c r="AY464" s="118" t="str">
        <f t="shared" si="149"/>
        <v/>
      </c>
      <c r="AZ464" s="118" t="str">
        <f t="shared" si="150"/>
        <v/>
      </c>
      <c r="BA464" s="118" t="str">
        <f t="shared" si="151"/>
        <v/>
      </c>
      <c r="BB464" s="118" t="str">
        <f t="shared" si="152"/>
        <v/>
      </c>
      <c r="BC464" s="118" t="str">
        <f t="shared" si="153"/>
        <v/>
      </c>
      <c r="BD464" s="118" t="str">
        <f t="shared" si="154"/>
        <v/>
      </c>
      <c r="BE464" s="118" t="str">
        <f t="shared" si="155"/>
        <v/>
      </c>
      <c r="BF464" s="118" t="str">
        <f t="shared" si="156"/>
        <v/>
      </c>
      <c r="BG464" s="120"/>
      <c r="BH464" s="120" t="str">
        <f t="shared" si="157"/>
        <v/>
      </c>
      <c r="BI464" s="120" t="str">
        <f t="shared" si="158"/>
        <v/>
      </c>
      <c r="BJ464" s="121"/>
      <c r="BK464" s="120" t="str">
        <f t="shared" si="159"/>
        <v/>
      </c>
      <c r="BL464" s="120" t="str">
        <f t="shared" si="160"/>
        <v/>
      </c>
      <c r="BM464" s="120" t="str">
        <f t="shared" si="161"/>
        <v/>
      </c>
      <c r="BN464" s="120" t="str">
        <f t="shared" si="162"/>
        <v/>
      </c>
      <c r="BO464" s="120" t="str">
        <f t="shared" si="163"/>
        <v/>
      </c>
      <c r="BP464" s="120" t="str">
        <f t="shared" si="164"/>
        <v/>
      </c>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c r="CM464" s="98"/>
      <c r="CN464" s="98"/>
      <c r="CO464" s="98"/>
      <c r="CP464" s="98"/>
      <c r="CQ464" s="98"/>
      <c r="CR464" s="98"/>
      <c r="CS464" s="98"/>
    </row>
    <row r="465" spans="1:97" s="4" customFormat="1" ht="18.75" customHeight="1" x14ac:dyDescent="0.2">
      <c r="A465" s="3">
        <f t="shared" si="165"/>
        <v>453</v>
      </c>
      <c r="B465" s="263"/>
      <c r="C465" s="263"/>
      <c r="D465" s="263"/>
      <c r="E465" s="259"/>
      <c r="F465" s="259"/>
      <c r="G465" s="43"/>
      <c r="H465" s="264"/>
      <c r="I465" s="261"/>
      <c r="J465" s="106"/>
      <c r="K465" s="247"/>
      <c r="L465" s="247"/>
      <c r="M465" s="247"/>
      <c r="N465" s="248" t="str">
        <f>IF(AND(K465&lt;&gt;"",L465&lt;&gt;"",J465&lt;&gt;""),ROUND(MIN(IF(OR(J465="OZZ",J465="ZZ"),5000,17300),TRUNC(0.75*(SUMIF($D$12:$D465,$D465,K$12:K465)+SUMIF($D$12:$D465,$D465,L$12:L465)),2)) - SUMIF($D$12:$D464,$D465,N$12:N464),2),"")</f>
        <v/>
      </c>
      <c r="O465" s="249" t="str">
        <f>IF(AND(K465&lt;&gt;"",L465&lt;&gt;"",M465&lt;&gt;"",J465&lt;&gt;"",AH465&lt;&gt;""),IF(OR(J465="OZZ",J465="ZZ"),ROUND(0-SUMIF($D$12:$D464,$D465,O$12:O464),2),IF(M465=0,0,ROUND(MIN(MIN(17300,TRUNC(0.75*(SUMIF($D$12:$D$2012,$D465,K$12:K$2012)+SUMIF($D$12:$D$2012,$D465,L$12:L$2012)),2)+SUMIF($D$12:$D465,$D465,AH$12:AH465))-SUMIF($D$12:$D464,$D465,O$12:O464)-SUMIF($D$12:$D$2012,$D465,N$12:N$2012),AH465),2))),"")</f>
        <v/>
      </c>
      <c r="P465" s="250" t="str">
        <f>IF(J465&lt;&gt;"",1000 - SUMIF($D$12:$D464,$D465,P$12:P464),"")</f>
        <v/>
      </c>
      <c r="Q465" s="106"/>
      <c r="R465" s="247"/>
      <c r="S465" s="247"/>
      <c r="T465" s="247"/>
      <c r="U465" s="248" t="str">
        <f>IF(AND(R465&lt;&gt;"",S465&lt;&gt;"",Q465&lt;&gt;""),ROUND(MIN(IF(OR(Q465="OZZ",Q465="ZZ"),5000,17300),TRUNC(0.75*(SUMIF($D$12:$D465,$D465,R$12:R465)+SUMIF($D$12:$D465,$D465,S$12:S465)),2)) - SUMIF($D$12:$D464,$D465,U$12:U464),2),"")</f>
        <v/>
      </c>
      <c r="V465" s="248" t="str">
        <f>IF(AND(R465&lt;&gt;"",S465&lt;&gt;"",T465&lt;&gt;"",Q465&lt;&gt;"",AL465&lt;&gt;""),IF(OR(Q465="OZZ",Q465="ZZ"),ROUND(0-SUMIF($D$12:$D464,$D465,V$12:V464),2),IF(T465=0,0,ROUND(MIN(MIN(17300,TRUNC(0.75*(SUMIF($D$12:$D$2012,$D465,R$12:R$2012)+SUMIF($D$12:$D$2012,$D465,S$12:S$2012)),2)+SUMIF($D$12:$D465,$D465,AL$12:AL465))-SUMIF($D$12:$D464,$D465,V$12:V464)-SUMIF($D$12:$D$2012,$D465,U$12:U$2012),AL465),2))),"")</f>
        <v/>
      </c>
      <c r="W465" s="250" t="str">
        <f>IF(Q465&lt;&gt;"",1000 - SUMIF($D$12:$D464,$D465,W$12:W464),"")</f>
        <v/>
      </c>
      <c r="X465" s="106"/>
      <c r="Y465" s="247"/>
      <c r="Z465" s="247"/>
      <c r="AA465" s="247"/>
      <c r="AB465" s="248" t="str">
        <f>IF(AND(Y465&lt;&gt;"",Z465&lt;&gt;"",X465&lt;&gt;""),ROUND(MIN(IF(OR(X465="OZZ",X465="ZZ"),5000,17300),TRUNC(0.75*(SUMIF($D$12:$D465,$D465,Y$12:Y465)+SUMIF($D$12:$D465,$D465,Z$12:Z465)),2)) - SUMIF($D$12:$D464,$D465,AB$12:AB464),2),"")</f>
        <v/>
      </c>
      <c r="AC465" s="251" t="str">
        <f>IF(AND(Y465&lt;&gt;"",Z465&lt;&gt;"",AA465&lt;&gt;"",X465&lt;&gt;"",AP465&lt;&gt;""),IF(OR(X465="OZZ",X465="ZZ"),ROUND(0-SUMIF($D$12:$D464,$D465,AC$12:AC464),2),IF(AA465=0,0,ROUND(MIN(MIN(17300,TRUNC(0.75*(SUMIF($D$12:$D$2012,$D465,Y$12:Y$2012)+SUMIF($D$12:$D$2012,$D465,Z$12:Z$2012)),2)+SUMIF($D$12:$D465,$D465,AP$12:AP465))-SUMIF($D$12:$D464,$D465,AC$12:AC464)-SUMIF($D$12:$D$2012,$D465,AB$12:AB$2012),AP465),2))),"")</f>
        <v/>
      </c>
      <c r="AD465" s="250" t="str">
        <f>IF(X465&lt;&gt;"",1000 - SUMIF($D$12:$D464,$D465,AD$12:AD464),"")</f>
        <v/>
      </c>
      <c r="AE465" s="252"/>
      <c r="AF465" s="253"/>
      <c r="AG465" s="254"/>
      <c r="AH465" s="255" t="str">
        <f t="shared" si="166"/>
        <v/>
      </c>
      <c r="AI465" s="256"/>
      <c r="AJ465" s="253"/>
      <c r="AK465" s="254"/>
      <c r="AL465" s="255" t="str">
        <f t="shared" si="167"/>
        <v/>
      </c>
      <c r="AM465" s="256"/>
      <c r="AN465" s="253"/>
      <c r="AO465" s="254"/>
      <c r="AP465" s="255" t="str">
        <f t="shared" si="147"/>
        <v/>
      </c>
      <c r="AQ465" s="116"/>
      <c r="AR465" s="116"/>
      <c r="AS465" s="117"/>
      <c r="AT465" s="118"/>
      <c r="AU465" s="119" t="str">
        <f>IF(D465&lt;&gt; "", IF(COUNTIF($D$12:$D465,$D465)&gt;1,0,IF(SUM(N465,U465,AB465)&gt;0,IF(AND(X465="",OR(Q465&lt;&gt;"",J465&lt;&gt;"")),IF(Q465&lt;&gt;"",Q465,IF(J465&lt;&gt;"",J465,0)),IF(AND(Q465&lt;&gt;"",J465&lt;&gt;"",Q465=J465),Q465,X465)),0)),"")</f>
        <v/>
      </c>
      <c r="AV465" s="119" t="str">
        <f>IF(D465&lt;&gt;"",IF(COUNTIF($D$12:$D465,$D465)&gt;1,0,IF(SUM(O465,V465,AC465)&gt;0,IF(AND(X465="",OR(Q465&lt;&gt;"",J465&lt;&gt;"")),IF(Q465&lt;&gt;"",Q465,IF(J465&lt;&gt;"",J465,0)),IF(AND(Q465&lt;&gt;"",J465&lt;&gt;"",Q465=J465),Q465,X465)),0)),"")</f>
        <v/>
      </c>
      <c r="AW465" s="119" t="str">
        <f>IF(D465&lt;&gt;"",IF(COUNTIF($D$12:$D465,$D465)&gt;1,0,IF(SUM(P465,W465,AD465)&gt;0,IF(AND(X465="",OR(Q465&lt;&gt;"",J465&lt;&gt;"")),IF(Q465&lt;&gt;"",Q465,IF(J465&lt;&gt;"",J465,0)),IF(AND(Q465&lt;&gt;"",J465&lt;&gt;"",Q465=J465),Q465,X465)),0)),"")</f>
        <v/>
      </c>
      <c r="AX465" s="118" t="str">
        <f t="shared" si="148"/>
        <v/>
      </c>
      <c r="AY465" s="118" t="str">
        <f t="shared" si="149"/>
        <v/>
      </c>
      <c r="AZ465" s="118" t="str">
        <f t="shared" si="150"/>
        <v/>
      </c>
      <c r="BA465" s="118" t="str">
        <f t="shared" si="151"/>
        <v/>
      </c>
      <c r="BB465" s="118" t="str">
        <f t="shared" si="152"/>
        <v/>
      </c>
      <c r="BC465" s="118" t="str">
        <f t="shared" si="153"/>
        <v/>
      </c>
      <c r="BD465" s="118" t="str">
        <f t="shared" si="154"/>
        <v/>
      </c>
      <c r="BE465" s="118" t="str">
        <f t="shared" si="155"/>
        <v/>
      </c>
      <c r="BF465" s="118" t="str">
        <f t="shared" si="156"/>
        <v/>
      </c>
      <c r="BG465" s="120"/>
      <c r="BH465" s="120" t="str">
        <f t="shared" si="157"/>
        <v/>
      </c>
      <c r="BI465" s="120" t="str">
        <f t="shared" si="158"/>
        <v/>
      </c>
      <c r="BJ465" s="121"/>
      <c r="BK465" s="120" t="str">
        <f t="shared" si="159"/>
        <v/>
      </c>
      <c r="BL465" s="120" t="str">
        <f t="shared" si="160"/>
        <v/>
      </c>
      <c r="BM465" s="120" t="str">
        <f t="shared" si="161"/>
        <v/>
      </c>
      <c r="BN465" s="120" t="str">
        <f t="shared" si="162"/>
        <v/>
      </c>
      <c r="BO465" s="120" t="str">
        <f t="shared" si="163"/>
        <v/>
      </c>
      <c r="BP465" s="120" t="str">
        <f t="shared" si="164"/>
        <v/>
      </c>
      <c r="BQ465" s="98"/>
      <c r="BR465" s="98"/>
      <c r="BS465" s="98"/>
      <c r="BT465" s="98"/>
      <c r="BU465" s="98"/>
      <c r="BV465" s="98"/>
      <c r="BW465" s="98"/>
      <c r="BX465" s="98"/>
      <c r="BY465" s="98"/>
      <c r="BZ465" s="98"/>
      <c r="CA465" s="98"/>
      <c r="CB465" s="98"/>
      <c r="CC465" s="98"/>
      <c r="CD465" s="98"/>
      <c r="CE465" s="98"/>
      <c r="CF465" s="98"/>
      <c r="CG465" s="98"/>
      <c r="CH465" s="98"/>
      <c r="CI465" s="98"/>
      <c r="CJ465" s="98"/>
      <c r="CK465" s="98"/>
      <c r="CL465" s="98"/>
      <c r="CM465" s="98"/>
      <c r="CN465" s="98"/>
      <c r="CO465" s="98"/>
      <c r="CP465" s="98"/>
      <c r="CQ465" s="98"/>
      <c r="CR465" s="98"/>
      <c r="CS465" s="98"/>
    </row>
    <row r="466" spans="1:97" s="4" customFormat="1" ht="18.75" customHeight="1" x14ac:dyDescent="0.2">
      <c r="A466" s="3">
        <f t="shared" si="165"/>
        <v>454</v>
      </c>
      <c r="B466" s="263"/>
      <c r="C466" s="263"/>
      <c r="D466" s="263"/>
      <c r="E466" s="259"/>
      <c r="F466" s="259"/>
      <c r="G466" s="43"/>
      <c r="H466" s="264"/>
      <c r="I466" s="261"/>
      <c r="J466" s="106"/>
      <c r="K466" s="247"/>
      <c r="L466" s="247"/>
      <c r="M466" s="247"/>
      <c r="N466" s="248" t="str">
        <f>IF(AND(K466&lt;&gt;"",L466&lt;&gt;"",J466&lt;&gt;""),ROUND(MIN(IF(OR(J466="OZZ",J466="ZZ"),5000,17300),TRUNC(0.75*(SUMIF($D$12:$D466,$D466,K$12:K466)+SUMIF($D$12:$D466,$D466,L$12:L466)),2)) - SUMIF($D$12:$D465,$D466,N$12:N465),2),"")</f>
        <v/>
      </c>
      <c r="O466" s="249" t="str">
        <f>IF(AND(K466&lt;&gt;"",L466&lt;&gt;"",M466&lt;&gt;"",J466&lt;&gt;"",AH466&lt;&gt;""),IF(OR(J466="OZZ",J466="ZZ"),ROUND(0-SUMIF($D$12:$D465,$D466,O$12:O465),2),IF(M466=0,0,ROUND(MIN(MIN(17300,TRUNC(0.75*(SUMIF($D$12:$D$2012,$D466,K$12:K$2012)+SUMIF($D$12:$D$2012,$D466,L$12:L$2012)),2)+SUMIF($D$12:$D466,$D466,AH$12:AH466))-SUMIF($D$12:$D465,$D466,O$12:O465)-SUMIF($D$12:$D$2012,$D466,N$12:N$2012),AH466),2))),"")</f>
        <v/>
      </c>
      <c r="P466" s="250" t="str">
        <f>IF(J466&lt;&gt;"",1000 - SUMIF($D$12:$D465,$D466,P$12:P465),"")</f>
        <v/>
      </c>
      <c r="Q466" s="106"/>
      <c r="R466" s="247"/>
      <c r="S466" s="247"/>
      <c r="T466" s="247"/>
      <c r="U466" s="248" t="str">
        <f>IF(AND(R466&lt;&gt;"",S466&lt;&gt;"",Q466&lt;&gt;""),ROUND(MIN(IF(OR(Q466="OZZ",Q466="ZZ"),5000,17300),TRUNC(0.75*(SUMIF($D$12:$D466,$D466,R$12:R466)+SUMIF($D$12:$D466,$D466,S$12:S466)),2)) - SUMIF($D$12:$D465,$D466,U$12:U465),2),"")</f>
        <v/>
      </c>
      <c r="V466" s="248" t="str">
        <f>IF(AND(R466&lt;&gt;"",S466&lt;&gt;"",T466&lt;&gt;"",Q466&lt;&gt;"",AL466&lt;&gt;""),IF(OR(Q466="OZZ",Q466="ZZ"),ROUND(0-SUMIF($D$12:$D465,$D466,V$12:V465),2),IF(T466=0,0,ROUND(MIN(MIN(17300,TRUNC(0.75*(SUMIF($D$12:$D$2012,$D466,R$12:R$2012)+SUMIF($D$12:$D$2012,$D466,S$12:S$2012)),2)+SUMIF($D$12:$D466,$D466,AL$12:AL466))-SUMIF($D$12:$D465,$D466,V$12:V465)-SUMIF($D$12:$D$2012,$D466,U$12:U$2012),AL466),2))),"")</f>
        <v/>
      </c>
      <c r="W466" s="250" t="str">
        <f>IF(Q466&lt;&gt;"",1000 - SUMIF($D$12:$D465,$D466,W$12:W465),"")</f>
        <v/>
      </c>
      <c r="X466" s="106"/>
      <c r="Y466" s="247"/>
      <c r="Z466" s="247"/>
      <c r="AA466" s="247"/>
      <c r="AB466" s="248" t="str">
        <f>IF(AND(Y466&lt;&gt;"",Z466&lt;&gt;"",X466&lt;&gt;""),ROUND(MIN(IF(OR(X466="OZZ",X466="ZZ"),5000,17300),TRUNC(0.75*(SUMIF($D$12:$D466,$D466,Y$12:Y466)+SUMIF($D$12:$D466,$D466,Z$12:Z466)),2)) - SUMIF($D$12:$D465,$D466,AB$12:AB465),2),"")</f>
        <v/>
      </c>
      <c r="AC466" s="251" t="str">
        <f>IF(AND(Y466&lt;&gt;"",Z466&lt;&gt;"",AA466&lt;&gt;"",X466&lt;&gt;"",AP466&lt;&gt;""),IF(OR(X466="OZZ",X466="ZZ"),ROUND(0-SUMIF($D$12:$D465,$D466,AC$12:AC465),2),IF(AA466=0,0,ROUND(MIN(MIN(17300,TRUNC(0.75*(SUMIF($D$12:$D$2012,$D466,Y$12:Y$2012)+SUMIF($D$12:$D$2012,$D466,Z$12:Z$2012)),2)+SUMIF($D$12:$D466,$D466,AP$12:AP466))-SUMIF($D$12:$D465,$D466,AC$12:AC465)-SUMIF($D$12:$D$2012,$D466,AB$12:AB$2012),AP466),2))),"")</f>
        <v/>
      </c>
      <c r="AD466" s="250" t="str">
        <f>IF(X466&lt;&gt;"",1000 - SUMIF($D$12:$D465,$D466,AD$12:AD465),"")</f>
        <v/>
      </c>
      <c r="AE466" s="252"/>
      <c r="AF466" s="253"/>
      <c r="AG466" s="254"/>
      <c r="AH466" s="255" t="str">
        <f t="shared" si="166"/>
        <v/>
      </c>
      <c r="AI466" s="256"/>
      <c r="AJ466" s="253"/>
      <c r="AK466" s="254"/>
      <c r="AL466" s="255" t="str">
        <f t="shared" si="167"/>
        <v/>
      </c>
      <c r="AM466" s="256"/>
      <c r="AN466" s="253"/>
      <c r="AO466" s="254"/>
      <c r="AP466" s="255" t="str">
        <f t="shared" si="147"/>
        <v/>
      </c>
      <c r="AQ466" s="116"/>
      <c r="AR466" s="116"/>
      <c r="AS466" s="117"/>
      <c r="AT466" s="118"/>
      <c r="AU466" s="119" t="str">
        <f>IF(D466&lt;&gt; "", IF(COUNTIF($D$12:$D466,$D466)&gt;1,0,IF(SUM(N466,U466,AB466)&gt;0,IF(AND(X466="",OR(Q466&lt;&gt;"",J466&lt;&gt;"")),IF(Q466&lt;&gt;"",Q466,IF(J466&lt;&gt;"",J466,0)),IF(AND(Q466&lt;&gt;"",J466&lt;&gt;"",Q466=J466),Q466,X466)),0)),"")</f>
        <v/>
      </c>
      <c r="AV466" s="119" t="str">
        <f>IF(D466&lt;&gt;"",IF(COUNTIF($D$12:$D466,$D466)&gt;1,0,IF(SUM(O466,V466,AC466)&gt;0,IF(AND(X466="",OR(Q466&lt;&gt;"",J466&lt;&gt;"")),IF(Q466&lt;&gt;"",Q466,IF(J466&lt;&gt;"",J466,0)),IF(AND(Q466&lt;&gt;"",J466&lt;&gt;"",Q466=J466),Q466,X466)),0)),"")</f>
        <v/>
      </c>
      <c r="AW466" s="119" t="str">
        <f>IF(D466&lt;&gt;"",IF(COUNTIF($D$12:$D466,$D466)&gt;1,0,IF(SUM(P466,W466,AD466)&gt;0,IF(AND(X466="",OR(Q466&lt;&gt;"",J466&lt;&gt;"")),IF(Q466&lt;&gt;"",Q466,IF(J466&lt;&gt;"",J466,0)),IF(AND(Q466&lt;&gt;"",J466&lt;&gt;"",Q466=J466),Q466,X466)),0)),"")</f>
        <v/>
      </c>
      <c r="AX466" s="118" t="str">
        <f t="shared" si="148"/>
        <v/>
      </c>
      <c r="AY466" s="118" t="str">
        <f t="shared" si="149"/>
        <v/>
      </c>
      <c r="AZ466" s="118" t="str">
        <f t="shared" si="150"/>
        <v/>
      </c>
      <c r="BA466" s="118" t="str">
        <f t="shared" si="151"/>
        <v/>
      </c>
      <c r="BB466" s="118" t="str">
        <f t="shared" si="152"/>
        <v/>
      </c>
      <c r="BC466" s="118" t="str">
        <f t="shared" si="153"/>
        <v/>
      </c>
      <c r="BD466" s="118" t="str">
        <f t="shared" si="154"/>
        <v/>
      </c>
      <c r="BE466" s="118" t="str">
        <f t="shared" si="155"/>
        <v/>
      </c>
      <c r="BF466" s="118" t="str">
        <f t="shared" si="156"/>
        <v/>
      </c>
      <c r="BG466" s="120"/>
      <c r="BH466" s="120" t="str">
        <f t="shared" si="157"/>
        <v/>
      </c>
      <c r="BI466" s="120" t="str">
        <f t="shared" si="158"/>
        <v/>
      </c>
      <c r="BJ466" s="121"/>
      <c r="BK466" s="120" t="str">
        <f t="shared" si="159"/>
        <v/>
      </c>
      <c r="BL466" s="120" t="str">
        <f t="shared" si="160"/>
        <v/>
      </c>
      <c r="BM466" s="120" t="str">
        <f t="shared" si="161"/>
        <v/>
      </c>
      <c r="BN466" s="120" t="str">
        <f t="shared" si="162"/>
        <v/>
      </c>
      <c r="BO466" s="120" t="str">
        <f t="shared" si="163"/>
        <v/>
      </c>
      <c r="BP466" s="120" t="str">
        <f t="shared" si="164"/>
        <v/>
      </c>
      <c r="BQ466" s="98"/>
      <c r="BR466" s="98"/>
      <c r="BS466" s="98"/>
      <c r="BT466" s="98"/>
      <c r="BU466" s="98"/>
      <c r="BV466" s="98"/>
      <c r="BW466" s="98"/>
      <c r="BX466" s="98"/>
      <c r="BY466" s="98"/>
      <c r="BZ466" s="98"/>
      <c r="CA466" s="98"/>
      <c r="CB466" s="98"/>
      <c r="CC466" s="98"/>
      <c r="CD466" s="98"/>
      <c r="CE466" s="98"/>
      <c r="CF466" s="98"/>
      <c r="CG466" s="98"/>
      <c r="CH466" s="98"/>
      <c r="CI466" s="98"/>
      <c r="CJ466" s="98"/>
      <c r="CK466" s="98"/>
      <c r="CL466" s="98"/>
      <c r="CM466" s="98"/>
      <c r="CN466" s="98"/>
      <c r="CO466" s="98"/>
      <c r="CP466" s="98"/>
      <c r="CQ466" s="98"/>
      <c r="CR466" s="98"/>
      <c r="CS466" s="98"/>
    </row>
    <row r="467" spans="1:97" s="4" customFormat="1" ht="18.75" customHeight="1" x14ac:dyDescent="0.2">
      <c r="A467" s="3">
        <f t="shared" si="165"/>
        <v>455</v>
      </c>
      <c r="B467" s="263"/>
      <c r="C467" s="263"/>
      <c r="D467" s="263"/>
      <c r="E467" s="259"/>
      <c r="F467" s="259"/>
      <c r="G467" s="43"/>
      <c r="H467" s="264"/>
      <c r="I467" s="261"/>
      <c r="J467" s="106"/>
      <c r="K467" s="247"/>
      <c r="L467" s="247"/>
      <c r="M467" s="247"/>
      <c r="N467" s="248" t="str">
        <f>IF(AND(K467&lt;&gt;"",L467&lt;&gt;"",J467&lt;&gt;""),ROUND(MIN(IF(OR(J467="OZZ",J467="ZZ"),5000,17300),TRUNC(0.75*(SUMIF($D$12:$D467,$D467,K$12:K467)+SUMIF($D$12:$D467,$D467,L$12:L467)),2)) - SUMIF($D$12:$D466,$D467,N$12:N466),2),"")</f>
        <v/>
      </c>
      <c r="O467" s="249" t="str">
        <f>IF(AND(K467&lt;&gt;"",L467&lt;&gt;"",M467&lt;&gt;"",J467&lt;&gt;"",AH467&lt;&gt;""),IF(OR(J467="OZZ",J467="ZZ"),ROUND(0-SUMIF($D$12:$D466,$D467,O$12:O466),2),IF(M467=0,0,ROUND(MIN(MIN(17300,TRUNC(0.75*(SUMIF($D$12:$D$2012,$D467,K$12:K$2012)+SUMIF($D$12:$D$2012,$D467,L$12:L$2012)),2)+SUMIF($D$12:$D467,$D467,AH$12:AH467))-SUMIF($D$12:$D466,$D467,O$12:O466)-SUMIF($D$12:$D$2012,$D467,N$12:N$2012),AH467),2))),"")</f>
        <v/>
      </c>
      <c r="P467" s="250" t="str">
        <f>IF(J467&lt;&gt;"",1000 - SUMIF($D$12:$D466,$D467,P$12:P466),"")</f>
        <v/>
      </c>
      <c r="Q467" s="106"/>
      <c r="R467" s="247"/>
      <c r="S467" s="247"/>
      <c r="T467" s="247"/>
      <c r="U467" s="248" t="str">
        <f>IF(AND(R467&lt;&gt;"",S467&lt;&gt;"",Q467&lt;&gt;""),ROUND(MIN(IF(OR(Q467="OZZ",Q467="ZZ"),5000,17300),TRUNC(0.75*(SUMIF($D$12:$D467,$D467,R$12:R467)+SUMIF($D$12:$D467,$D467,S$12:S467)),2)) - SUMIF($D$12:$D466,$D467,U$12:U466),2),"")</f>
        <v/>
      </c>
      <c r="V467" s="248" t="str">
        <f>IF(AND(R467&lt;&gt;"",S467&lt;&gt;"",T467&lt;&gt;"",Q467&lt;&gt;"",AL467&lt;&gt;""),IF(OR(Q467="OZZ",Q467="ZZ"),ROUND(0-SUMIF($D$12:$D466,$D467,V$12:V466),2),IF(T467=0,0,ROUND(MIN(MIN(17300,TRUNC(0.75*(SUMIF($D$12:$D$2012,$D467,R$12:R$2012)+SUMIF($D$12:$D$2012,$D467,S$12:S$2012)),2)+SUMIF($D$12:$D467,$D467,AL$12:AL467))-SUMIF($D$12:$D466,$D467,V$12:V466)-SUMIF($D$12:$D$2012,$D467,U$12:U$2012),AL467),2))),"")</f>
        <v/>
      </c>
      <c r="W467" s="250" t="str">
        <f>IF(Q467&lt;&gt;"",1000 - SUMIF($D$12:$D466,$D467,W$12:W466),"")</f>
        <v/>
      </c>
      <c r="X467" s="106"/>
      <c r="Y467" s="247"/>
      <c r="Z467" s="247"/>
      <c r="AA467" s="247"/>
      <c r="AB467" s="248" t="str">
        <f>IF(AND(Y467&lt;&gt;"",Z467&lt;&gt;"",X467&lt;&gt;""),ROUND(MIN(IF(OR(X467="OZZ",X467="ZZ"),5000,17300),TRUNC(0.75*(SUMIF($D$12:$D467,$D467,Y$12:Y467)+SUMIF($D$12:$D467,$D467,Z$12:Z467)),2)) - SUMIF($D$12:$D466,$D467,AB$12:AB466),2),"")</f>
        <v/>
      </c>
      <c r="AC467" s="251" t="str">
        <f>IF(AND(Y467&lt;&gt;"",Z467&lt;&gt;"",AA467&lt;&gt;"",X467&lt;&gt;"",AP467&lt;&gt;""),IF(OR(X467="OZZ",X467="ZZ"),ROUND(0-SUMIF($D$12:$D466,$D467,AC$12:AC466),2),IF(AA467=0,0,ROUND(MIN(MIN(17300,TRUNC(0.75*(SUMIF($D$12:$D$2012,$D467,Y$12:Y$2012)+SUMIF($D$12:$D$2012,$D467,Z$12:Z$2012)),2)+SUMIF($D$12:$D467,$D467,AP$12:AP467))-SUMIF($D$12:$D466,$D467,AC$12:AC466)-SUMIF($D$12:$D$2012,$D467,AB$12:AB$2012),AP467),2))),"")</f>
        <v/>
      </c>
      <c r="AD467" s="250" t="str">
        <f>IF(X467&lt;&gt;"",1000 - SUMIF($D$12:$D466,$D467,AD$12:AD466),"")</f>
        <v/>
      </c>
      <c r="AE467" s="252"/>
      <c r="AF467" s="253"/>
      <c r="AG467" s="254"/>
      <c r="AH467" s="255" t="str">
        <f t="shared" si="166"/>
        <v/>
      </c>
      <c r="AI467" s="256"/>
      <c r="AJ467" s="253"/>
      <c r="AK467" s="254"/>
      <c r="AL467" s="255" t="str">
        <f t="shared" si="167"/>
        <v/>
      </c>
      <c r="AM467" s="256"/>
      <c r="AN467" s="253"/>
      <c r="AO467" s="254"/>
      <c r="AP467" s="255" t="str">
        <f t="shared" si="147"/>
        <v/>
      </c>
      <c r="AQ467" s="116"/>
      <c r="AR467" s="116"/>
      <c r="AS467" s="117"/>
      <c r="AT467" s="118"/>
      <c r="AU467" s="119" t="str">
        <f>IF(D467&lt;&gt; "", IF(COUNTIF($D$12:$D467,$D467)&gt;1,0,IF(SUM(N467,U467,AB467)&gt;0,IF(AND(X467="",OR(Q467&lt;&gt;"",J467&lt;&gt;"")),IF(Q467&lt;&gt;"",Q467,IF(J467&lt;&gt;"",J467,0)),IF(AND(Q467&lt;&gt;"",J467&lt;&gt;"",Q467=J467),Q467,X467)),0)),"")</f>
        <v/>
      </c>
      <c r="AV467" s="119" t="str">
        <f>IF(D467&lt;&gt;"",IF(COUNTIF($D$12:$D467,$D467)&gt;1,0,IF(SUM(O467,V467,AC467)&gt;0,IF(AND(X467="",OR(Q467&lt;&gt;"",J467&lt;&gt;"")),IF(Q467&lt;&gt;"",Q467,IF(J467&lt;&gt;"",J467,0)),IF(AND(Q467&lt;&gt;"",J467&lt;&gt;"",Q467=J467),Q467,X467)),0)),"")</f>
        <v/>
      </c>
      <c r="AW467" s="119" t="str">
        <f>IF(D467&lt;&gt;"",IF(COUNTIF($D$12:$D467,$D467)&gt;1,0,IF(SUM(P467,W467,AD467)&gt;0,IF(AND(X467="",OR(Q467&lt;&gt;"",J467&lt;&gt;"")),IF(Q467&lt;&gt;"",Q467,IF(J467&lt;&gt;"",J467,0)),IF(AND(Q467&lt;&gt;"",J467&lt;&gt;"",Q467=J467),Q467,X467)),0)),"")</f>
        <v/>
      </c>
      <c r="AX467" s="118" t="str">
        <f t="shared" si="148"/>
        <v/>
      </c>
      <c r="AY467" s="118" t="str">
        <f t="shared" si="149"/>
        <v/>
      </c>
      <c r="AZ467" s="118" t="str">
        <f t="shared" si="150"/>
        <v/>
      </c>
      <c r="BA467" s="118" t="str">
        <f t="shared" si="151"/>
        <v/>
      </c>
      <c r="BB467" s="118" t="str">
        <f t="shared" si="152"/>
        <v/>
      </c>
      <c r="BC467" s="118" t="str">
        <f t="shared" si="153"/>
        <v/>
      </c>
      <c r="BD467" s="118" t="str">
        <f t="shared" si="154"/>
        <v/>
      </c>
      <c r="BE467" s="118" t="str">
        <f t="shared" si="155"/>
        <v/>
      </c>
      <c r="BF467" s="118" t="str">
        <f t="shared" si="156"/>
        <v/>
      </c>
      <c r="BG467" s="120"/>
      <c r="BH467" s="120" t="str">
        <f t="shared" si="157"/>
        <v/>
      </c>
      <c r="BI467" s="120" t="str">
        <f t="shared" si="158"/>
        <v/>
      </c>
      <c r="BJ467" s="121"/>
      <c r="BK467" s="120" t="str">
        <f t="shared" si="159"/>
        <v/>
      </c>
      <c r="BL467" s="120" t="str">
        <f t="shared" si="160"/>
        <v/>
      </c>
      <c r="BM467" s="120" t="str">
        <f t="shared" si="161"/>
        <v/>
      </c>
      <c r="BN467" s="120" t="str">
        <f t="shared" si="162"/>
        <v/>
      </c>
      <c r="BO467" s="120" t="str">
        <f t="shared" si="163"/>
        <v/>
      </c>
      <c r="BP467" s="120" t="str">
        <f t="shared" si="164"/>
        <v/>
      </c>
      <c r="BQ467" s="98"/>
      <c r="BR467" s="98"/>
      <c r="BS467" s="98"/>
      <c r="BT467" s="98"/>
      <c r="BU467" s="98"/>
      <c r="BV467" s="98"/>
      <c r="BW467" s="98"/>
      <c r="BX467" s="98"/>
      <c r="BY467" s="98"/>
      <c r="BZ467" s="98"/>
      <c r="CA467" s="98"/>
      <c r="CB467" s="98"/>
      <c r="CC467" s="98"/>
      <c r="CD467" s="98"/>
      <c r="CE467" s="98"/>
      <c r="CF467" s="98"/>
      <c r="CG467" s="98"/>
      <c r="CH467" s="98"/>
      <c r="CI467" s="98"/>
      <c r="CJ467" s="98"/>
      <c r="CK467" s="98"/>
      <c r="CL467" s="98"/>
      <c r="CM467" s="98"/>
      <c r="CN467" s="98"/>
      <c r="CO467" s="98"/>
      <c r="CP467" s="98"/>
      <c r="CQ467" s="98"/>
      <c r="CR467" s="98"/>
      <c r="CS467" s="98"/>
    </row>
    <row r="468" spans="1:97" s="4" customFormat="1" ht="18.75" customHeight="1" x14ac:dyDescent="0.2">
      <c r="A468" s="3">
        <f t="shared" si="165"/>
        <v>456</v>
      </c>
      <c r="B468" s="263"/>
      <c r="C468" s="263"/>
      <c r="D468" s="263"/>
      <c r="E468" s="259"/>
      <c r="F468" s="259"/>
      <c r="G468" s="43"/>
      <c r="H468" s="264"/>
      <c r="I468" s="261"/>
      <c r="J468" s="106"/>
      <c r="K468" s="247"/>
      <c r="L468" s="247"/>
      <c r="M468" s="247"/>
      <c r="N468" s="248" t="str">
        <f>IF(AND(K468&lt;&gt;"",L468&lt;&gt;"",J468&lt;&gt;""),ROUND(MIN(IF(OR(J468="OZZ",J468="ZZ"),5000,17300),TRUNC(0.75*(SUMIF($D$12:$D468,$D468,K$12:K468)+SUMIF($D$12:$D468,$D468,L$12:L468)),2)) - SUMIF($D$12:$D467,$D468,N$12:N467),2),"")</f>
        <v/>
      </c>
      <c r="O468" s="249" t="str">
        <f>IF(AND(K468&lt;&gt;"",L468&lt;&gt;"",M468&lt;&gt;"",J468&lt;&gt;"",AH468&lt;&gt;""),IF(OR(J468="OZZ",J468="ZZ"),ROUND(0-SUMIF($D$12:$D467,$D468,O$12:O467),2),IF(M468=0,0,ROUND(MIN(MIN(17300,TRUNC(0.75*(SUMIF($D$12:$D$2012,$D468,K$12:K$2012)+SUMIF($D$12:$D$2012,$D468,L$12:L$2012)),2)+SUMIF($D$12:$D468,$D468,AH$12:AH468))-SUMIF($D$12:$D467,$D468,O$12:O467)-SUMIF($D$12:$D$2012,$D468,N$12:N$2012),AH468),2))),"")</f>
        <v/>
      </c>
      <c r="P468" s="250" t="str">
        <f>IF(J468&lt;&gt;"",1000 - SUMIF($D$12:$D467,$D468,P$12:P467),"")</f>
        <v/>
      </c>
      <c r="Q468" s="106"/>
      <c r="R468" s="247"/>
      <c r="S468" s="247"/>
      <c r="T468" s="247"/>
      <c r="U468" s="248" t="str">
        <f>IF(AND(R468&lt;&gt;"",S468&lt;&gt;"",Q468&lt;&gt;""),ROUND(MIN(IF(OR(Q468="OZZ",Q468="ZZ"),5000,17300),TRUNC(0.75*(SUMIF($D$12:$D468,$D468,R$12:R468)+SUMIF($D$12:$D468,$D468,S$12:S468)),2)) - SUMIF($D$12:$D467,$D468,U$12:U467),2),"")</f>
        <v/>
      </c>
      <c r="V468" s="248" t="str">
        <f>IF(AND(R468&lt;&gt;"",S468&lt;&gt;"",T468&lt;&gt;"",Q468&lt;&gt;"",AL468&lt;&gt;""),IF(OR(Q468="OZZ",Q468="ZZ"),ROUND(0-SUMIF($D$12:$D467,$D468,V$12:V467),2),IF(T468=0,0,ROUND(MIN(MIN(17300,TRUNC(0.75*(SUMIF($D$12:$D$2012,$D468,R$12:R$2012)+SUMIF($D$12:$D$2012,$D468,S$12:S$2012)),2)+SUMIF($D$12:$D468,$D468,AL$12:AL468))-SUMIF($D$12:$D467,$D468,V$12:V467)-SUMIF($D$12:$D$2012,$D468,U$12:U$2012),AL468),2))),"")</f>
        <v/>
      </c>
      <c r="W468" s="250" t="str">
        <f>IF(Q468&lt;&gt;"",1000 - SUMIF($D$12:$D467,$D468,W$12:W467),"")</f>
        <v/>
      </c>
      <c r="X468" s="106"/>
      <c r="Y468" s="247"/>
      <c r="Z468" s="247"/>
      <c r="AA468" s="247"/>
      <c r="AB468" s="248" t="str">
        <f>IF(AND(Y468&lt;&gt;"",Z468&lt;&gt;"",X468&lt;&gt;""),ROUND(MIN(IF(OR(X468="OZZ",X468="ZZ"),5000,17300),TRUNC(0.75*(SUMIF($D$12:$D468,$D468,Y$12:Y468)+SUMIF($D$12:$D468,$D468,Z$12:Z468)),2)) - SUMIF($D$12:$D467,$D468,AB$12:AB467),2),"")</f>
        <v/>
      </c>
      <c r="AC468" s="251" t="str">
        <f>IF(AND(Y468&lt;&gt;"",Z468&lt;&gt;"",AA468&lt;&gt;"",X468&lt;&gt;"",AP468&lt;&gt;""),IF(OR(X468="OZZ",X468="ZZ"),ROUND(0-SUMIF($D$12:$D467,$D468,AC$12:AC467),2),IF(AA468=0,0,ROUND(MIN(MIN(17300,TRUNC(0.75*(SUMIF($D$12:$D$2012,$D468,Y$12:Y$2012)+SUMIF($D$12:$D$2012,$D468,Z$12:Z$2012)),2)+SUMIF($D$12:$D468,$D468,AP$12:AP468))-SUMIF($D$12:$D467,$D468,AC$12:AC467)-SUMIF($D$12:$D$2012,$D468,AB$12:AB$2012),AP468),2))),"")</f>
        <v/>
      </c>
      <c r="AD468" s="250" t="str">
        <f>IF(X468&lt;&gt;"",1000 - SUMIF($D$12:$D467,$D468,AD$12:AD467),"")</f>
        <v/>
      </c>
      <c r="AE468" s="252"/>
      <c r="AF468" s="253"/>
      <c r="AG468" s="254"/>
      <c r="AH468" s="255" t="str">
        <f t="shared" si="166"/>
        <v/>
      </c>
      <c r="AI468" s="256"/>
      <c r="AJ468" s="253"/>
      <c r="AK468" s="254"/>
      <c r="AL468" s="255" t="str">
        <f t="shared" si="167"/>
        <v/>
      </c>
      <c r="AM468" s="256"/>
      <c r="AN468" s="253"/>
      <c r="AO468" s="254"/>
      <c r="AP468" s="255" t="str">
        <f t="shared" si="147"/>
        <v/>
      </c>
      <c r="AQ468" s="116"/>
      <c r="AR468" s="116"/>
      <c r="AS468" s="117"/>
      <c r="AT468" s="118"/>
      <c r="AU468" s="119" t="str">
        <f>IF(D468&lt;&gt; "", IF(COUNTIF($D$12:$D468,$D468)&gt;1,0,IF(SUM(N468,U468,AB468)&gt;0,IF(AND(X468="",OR(Q468&lt;&gt;"",J468&lt;&gt;"")),IF(Q468&lt;&gt;"",Q468,IF(J468&lt;&gt;"",J468,0)),IF(AND(Q468&lt;&gt;"",J468&lt;&gt;"",Q468=J468),Q468,X468)),0)),"")</f>
        <v/>
      </c>
      <c r="AV468" s="119" t="str">
        <f>IF(D468&lt;&gt;"",IF(COUNTIF($D$12:$D468,$D468)&gt;1,0,IF(SUM(O468,V468,AC468)&gt;0,IF(AND(X468="",OR(Q468&lt;&gt;"",J468&lt;&gt;"")),IF(Q468&lt;&gt;"",Q468,IF(J468&lt;&gt;"",J468,0)),IF(AND(Q468&lt;&gt;"",J468&lt;&gt;"",Q468=J468),Q468,X468)),0)),"")</f>
        <v/>
      </c>
      <c r="AW468" s="119" t="str">
        <f>IF(D468&lt;&gt;"",IF(COUNTIF($D$12:$D468,$D468)&gt;1,0,IF(SUM(P468,W468,AD468)&gt;0,IF(AND(X468="",OR(Q468&lt;&gt;"",J468&lt;&gt;"")),IF(Q468&lt;&gt;"",Q468,IF(J468&lt;&gt;"",J468,0)),IF(AND(Q468&lt;&gt;"",J468&lt;&gt;"",Q468=J468),Q468,X468)),0)),"")</f>
        <v/>
      </c>
      <c r="AX468" s="118" t="str">
        <f t="shared" si="148"/>
        <v/>
      </c>
      <c r="AY468" s="118" t="str">
        <f t="shared" si="149"/>
        <v/>
      </c>
      <c r="AZ468" s="118" t="str">
        <f t="shared" si="150"/>
        <v/>
      </c>
      <c r="BA468" s="118" t="str">
        <f t="shared" si="151"/>
        <v/>
      </c>
      <c r="BB468" s="118" t="str">
        <f t="shared" si="152"/>
        <v/>
      </c>
      <c r="BC468" s="118" t="str">
        <f t="shared" si="153"/>
        <v/>
      </c>
      <c r="BD468" s="118" t="str">
        <f t="shared" si="154"/>
        <v/>
      </c>
      <c r="BE468" s="118" t="str">
        <f t="shared" si="155"/>
        <v/>
      </c>
      <c r="BF468" s="118" t="str">
        <f t="shared" si="156"/>
        <v/>
      </c>
      <c r="BG468" s="120"/>
      <c r="BH468" s="120" t="str">
        <f t="shared" si="157"/>
        <v/>
      </c>
      <c r="BI468" s="120" t="str">
        <f t="shared" si="158"/>
        <v/>
      </c>
      <c r="BJ468" s="121"/>
      <c r="BK468" s="120" t="str">
        <f t="shared" si="159"/>
        <v/>
      </c>
      <c r="BL468" s="120" t="str">
        <f t="shared" si="160"/>
        <v/>
      </c>
      <c r="BM468" s="120" t="str">
        <f t="shared" si="161"/>
        <v/>
      </c>
      <c r="BN468" s="120" t="str">
        <f t="shared" si="162"/>
        <v/>
      </c>
      <c r="BO468" s="120" t="str">
        <f t="shared" si="163"/>
        <v/>
      </c>
      <c r="BP468" s="120" t="str">
        <f t="shared" si="164"/>
        <v/>
      </c>
      <c r="BQ468" s="98"/>
      <c r="BR468" s="98"/>
      <c r="BS468" s="98"/>
      <c r="BT468" s="98"/>
      <c r="BU468" s="98"/>
      <c r="BV468" s="98"/>
      <c r="BW468" s="98"/>
      <c r="BX468" s="98"/>
      <c r="BY468" s="98"/>
      <c r="BZ468" s="98"/>
      <c r="CA468" s="98"/>
      <c r="CB468" s="98"/>
      <c r="CC468" s="98"/>
      <c r="CD468" s="98"/>
      <c r="CE468" s="98"/>
      <c r="CF468" s="98"/>
      <c r="CG468" s="98"/>
      <c r="CH468" s="98"/>
      <c r="CI468" s="98"/>
      <c r="CJ468" s="98"/>
      <c r="CK468" s="98"/>
      <c r="CL468" s="98"/>
      <c r="CM468" s="98"/>
      <c r="CN468" s="98"/>
      <c r="CO468" s="98"/>
      <c r="CP468" s="98"/>
      <c r="CQ468" s="98"/>
      <c r="CR468" s="98"/>
      <c r="CS468" s="98"/>
    </row>
    <row r="469" spans="1:97" s="4" customFormat="1" ht="18.75" customHeight="1" x14ac:dyDescent="0.2">
      <c r="A469" s="3">
        <f t="shared" si="165"/>
        <v>457</v>
      </c>
      <c r="B469" s="263"/>
      <c r="C469" s="263"/>
      <c r="D469" s="263"/>
      <c r="E469" s="259"/>
      <c r="F469" s="259"/>
      <c r="G469" s="43"/>
      <c r="H469" s="264"/>
      <c r="I469" s="261"/>
      <c r="J469" s="106"/>
      <c r="K469" s="247"/>
      <c r="L469" s="247"/>
      <c r="M469" s="247"/>
      <c r="N469" s="248" t="str">
        <f>IF(AND(K469&lt;&gt;"",L469&lt;&gt;"",J469&lt;&gt;""),ROUND(MIN(IF(OR(J469="OZZ",J469="ZZ"),5000,17300),TRUNC(0.75*(SUMIF($D$12:$D469,$D469,K$12:K469)+SUMIF($D$12:$D469,$D469,L$12:L469)),2)) - SUMIF($D$12:$D468,$D469,N$12:N468),2),"")</f>
        <v/>
      </c>
      <c r="O469" s="249" t="str">
        <f>IF(AND(K469&lt;&gt;"",L469&lt;&gt;"",M469&lt;&gt;"",J469&lt;&gt;"",AH469&lt;&gt;""),IF(OR(J469="OZZ",J469="ZZ"),ROUND(0-SUMIF($D$12:$D468,$D469,O$12:O468),2),IF(M469=0,0,ROUND(MIN(MIN(17300,TRUNC(0.75*(SUMIF($D$12:$D$2012,$D469,K$12:K$2012)+SUMIF($D$12:$D$2012,$D469,L$12:L$2012)),2)+SUMIF($D$12:$D469,$D469,AH$12:AH469))-SUMIF($D$12:$D468,$D469,O$12:O468)-SUMIF($D$12:$D$2012,$D469,N$12:N$2012),AH469),2))),"")</f>
        <v/>
      </c>
      <c r="P469" s="250" t="str">
        <f>IF(J469&lt;&gt;"",1000 - SUMIF($D$12:$D468,$D469,P$12:P468),"")</f>
        <v/>
      </c>
      <c r="Q469" s="106"/>
      <c r="R469" s="247"/>
      <c r="S469" s="247"/>
      <c r="T469" s="247"/>
      <c r="U469" s="248" t="str">
        <f>IF(AND(R469&lt;&gt;"",S469&lt;&gt;"",Q469&lt;&gt;""),ROUND(MIN(IF(OR(Q469="OZZ",Q469="ZZ"),5000,17300),TRUNC(0.75*(SUMIF($D$12:$D469,$D469,R$12:R469)+SUMIF($D$12:$D469,$D469,S$12:S469)),2)) - SUMIF($D$12:$D468,$D469,U$12:U468),2),"")</f>
        <v/>
      </c>
      <c r="V469" s="248" t="str">
        <f>IF(AND(R469&lt;&gt;"",S469&lt;&gt;"",T469&lt;&gt;"",Q469&lt;&gt;"",AL469&lt;&gt;""),IF(OR(Q469="OZZ",Q469="ZZ"),ROUND(0-SUMIF($D$12:$D468,$D469,V$12:V468),2),IF(T469=0,0,ROUND(MIN(MIN(17300,TRUNC(0.75*(SUMIF($D$12:$D$2012,$D469,R$12:R$2012)+SUMIF($D$12:$D$2012,$D469,S$12:S$2012)),2)+SUMIF($D$12:$D469,$D469,AL$12:AL469))-SUMIF($D$12:$D468,$D469,V$12:V468)-SUMIF($D$12:$D$2012,$D469,U$12:U$2012),AL469),2))),"")</f>
        <v/>
      </c>
      <c r="W469" s="250" t="str">
        <f>IF(Q469&lt;&gt;"",1000 - SUMIF($D$12:$D468,$D469,W$12:W468),"")</f>
        <v/>
      </c>
      <c r="X469" s="106"/>
      <c r="Y469" s="247"/>
      <c r="Z469" s="247"/>
      <c r="AA469" s="247"/>
      <c r="AB469" s="248" t="str">
        <f>IF(AND(Y469&lt;&gt;"",Z469&lt;&gt;"",X469&lt;&gt;""),ROUND(MIN(IF(OR(X469="OZZ",X469="ZZ"),5000,17300),TRUNC(0.75*(SUMIF($D$12:$D469,$D469,Y$12:Y469)+SUMIF($D$12:$D469,$D469,Z$12:Z469)),2)) - SUMIF($D$12:$D468,$D469,AB$12:AB468),2),"")</f>
        <v/>
      </c>
      <c r="AC469" s="251" t="str">
        <f>IF(AND(Y469&lt;&gt;"",Z469&lt;&gt;"",AA469&lt;&gt;"",X469&lt;&gt;"",AP469&lt;&gt;""),IF(OR(X469="OZZ",X469="ZZ"),ROUND(0-SUMIF($D$12:$D468,$D469,AC$12:AC468),2),IF(AA469=0,0,ROUND(MIN(MIN(17300,TRUNC(0.75*(SUMIF($D$12:$D$2012,$D469,Y$12:Y$2012)+SUMIF($D$12:$D$2012,$D469,Z$12:Z$2012)),2)+SUMIF($D$12:$D469,$D469,AP$12:AP469))-SUMIF($D$12:$D468,$D469,AC$12:AC468)-SUMIF($D$12:$D$2012,$D469,AB$12:AB$2012),AP469),2))),"")</f>
        <v/>
      </c>
      <c r="AD469" s="250" t="str">
        <f>IF(X469&lt;&gt;"",1000 - SUMIF($D$12:$D468,$D469,AD$12:AD468),"")</f>
        <v/>
      </c>
      <c r="AE469" s="252"/>
      <c r="AF469" s="253"/>
      <c r="AG469" s="254"/>
      <c r="AH469" s="255" t="str">
        <f t="shared" si="166"/>
        <v/>
      </c>
      <c r="AI469" s="256"/>
      <c r="AJ469" s="253"/>
      <c r="AK469" s="254"/>
      <c r="AL469" s="255" t="str">
        <f t="shared" si="167"/>
        <v/>
      </c>
      <c r="AM469" s="256"/>
      <c r="AN469" s="253"/>
      <c r="AO469" s="254"/>
      <c r="AP469" s="255" t="str">
        <f t="shared" si="147"/>
        <v/>
      </c>
      <c r="AQ469" s="116"/>
      <c r="AR469" s="116"/>
      <c r="AS469" s="117"/>
      <c r="AT469" s="118"/>
      <c r="AU469" s="119" t="str">
        <f>IF(D469&lt;&gt; "", IF(COUNTIF($D$12:$D469,$D469)&gt;1,0,IF(SUM(N469,U469,AB469)&gt;0,IF(AND(X469="",OR(Q469&lt;&gt;"",J469&lt;&gt;"")),IF(Q469&lt;&gt;"",Q469,IF(J469&lt;&gt;"",J469,0)),IF(AND(Q469&lt;&gt;"",J469&lt;&gt;"",Q469=J469),Q469,X469)),0)),"")</f>
        <v/>
      </c>
      <c r="AV469" s="119" t="str">
        <f>IF(D469&lt;&gt;"",IF(COUNTIF($D$12:$D469,$D469)&gt;1,0,IF(SUM(O469,V469,AC469)&gt;0,IF(AND(X469="",OR(Q469&lt;&gt;"",J469&lt;&gt;"")),IF(Q469&lt;&gt;"",Q469,IF(J469&lt;&gt;"",J469,0)),IF(AND(Q469&lt;&gt;"",J469&lt;&gt;"",Q469=J469),Q469,X469)),0)),"")</f>
        <v/>
      </c>
      <c r="AW469" s="119" t="str">
        <f>IF(D469&lt;&gt;"",IF(COUNTIF($D$12:$D469,$D469)&gt;1,0,IF(SUM(P469,W469,AD469)&gt;0,IF(AND(X469="",OR(Q469&lt;&gt;"",J469&lt;&gt;"")),IF(Q469&lt;&gt;"",Q469,IF(J469&lt;&gt;"",J469,0)),IF(AND(Q469&lt;&gt;"",J469&lt;&gt;"",Q469=J469),Q469,X469)),0)),"")</f>
        <v/>
      </c>
      <c r="AX469" s="118" t="str">
        <f t="shared" si="148"/>
        <v/>
      </c>
      <c r="AY469" s="118" t="str">
        <f t="shared" si="149"/>
        <v/>
      </c>
      <c r="AZ469" s="118" t="str">
        <f t="shared" si="150"/>
        <v/>
      </c>
      <c r="BA469" s="118" t="str">
        <f t="shared" si="151"/>
        <v/>
      </c>
      <c r="BB469" s="118" t="str">
        <f t="shared" si="152"/>
        <v/>
      </c>
      <c r="BC469" s="118" t="str">
        <f t="shared" si="153"/>
        <v/>
      </c>
      <c r="BD469" s="118" t="str">
        <f t="shared" si="154"/>
        <v/>
      </c>
      <c r="BE469" s="118" t="str">
        <f t="shared" si="155"/>
        <v/>
      </c>
      <c r="BF469" s="118" t="str">
        <f t="shared" si="156"/>
        <v/>
      </c>
      <c r="BG469" s="120"/>
      <c r="BH469" s="120" t="str">
        <f t="shared" si="157"/>
        <v/>
      </c>
      <c r="BI469" s="120" t="str">
        <f t="shared" si="158"/>
        <v/>
      </c>
      <c r="BJ469" s="121"/>
      <c r="BK469" s="120" t="str">
        <f t="shared" si="159"/>
        <v/>
      </c>
      <c r="BL469" s="120" t="str">
        <f t="shared" si="160"/>
        <v/>
      </c>
      <c r="BM469" s="120" t="str">
        <f t="shared" si="161"/>
        <v/>
      </c>
      <c r="BN469" s="120" t="str">
        <f t="shared" si="162"/>
        <v/>
      </c>
      <c r="BO469" s="120" t="str">
        <f t="shared" si="163"/>
        <v/>
      </c>
      <c r="BP469" s="120" t="str">
        <f t="shared" si="164"/>
        <v/>
      </c>
      <c r="BQ469" s="98"/>
      <c r="BR469" s="98"/>
      <c r="BS469" s="98"/>
      <c r="BT469" s="98"/>
      <c r="BU469" s="98"/>
      <c r="BV469" s="98"/>
      <c r="BW469" s="98"/>
      <c r="BX469" s="98"/>
      <c r="BY469" s="98"/>
      <c r="BZ469" s="98"/>
      <c r="CA469" s="98"/>
      <c r="CB469" s="98"/>
      <c r="CC469" s="98"/>
      <c r="CD469" s="98"/>
      <c r="CE469" s="98"/>
      <c r="CF469" s="98"/>
      <c r="CG469" s="98"/>
      <c r="CH469" s="98"/>
      <c r="CI469" s="98"/>
      <c r="CJ469" s="98"/>
      <c r="CK469" s="98"/>
      <c r="CL469" s="98"/>
      <c r="CM469" s="98"/>
      <c r="CN469" s="98"/>
      <c r="CO469" s="98"/>
      <c r="CP469" s="98"/>
      <c r="CQ469" s="98"/>
      <c r="CR469" s="98"/>
      <c r="CS469" s="98"/>
    </row>
    <row r="470" spans="1:97" s="4" customFormat="1" ht="18.75" customHeight="1" x14ac:dyDescent="0.2">
      <c r="A470" s="3">
        <f t="shared" si="165"/>
        <v>458</v>
      </c>
      <c r="B470" s="263"/>
      <c r="C470" s="263"/>
      <c r="D470" s="263"/>
      <c r="E470" s="259"/>
      <c r="F470" s="259"/>
      <c r="G470" s="43"/>
      <c r="H470" s="264"/>
      <c r="I470" s="261"/>
      <c r="J470" s="106"/>
      <c r="K470" s="247"/>
      <c r="L470" s="247"/>
      <c r="M470" s="247"/>
      <c r="N470" s="248" t="str">
        <f>IF(AND(K470&lt;&gt;"",L470&lt;&gt;"",J470&lt;&gt;""),ROUND(MIN(IF(OR(J470="OZZ",J470="ZZ"),5000,17300),TRUNC(0.75*(SUMIF($D$12:$D470,$D470,K$12:K470)+SUMIF($D$12:$D470,$D470,L$12:L470)),2)) - SUMIF($D$12:$D469,$D470,N$12:N469),2),"")</f>
        <v/>
      </c>
      <c r="O470" s="249" t="str">
        <f>IF(AND(K470&lt;&gt;"",L470&lt;&gt;"",M470&lt;&gt;"",J470&lt;&gt;"",AH470&lt;&gt;""),IF(OR(J470="OZZ",J470="ZZ"),ROUND(0-SUMIF($D$12:$D469,$D470,O$12:O469),2),IF(M470=0,0,ROUND(MIN(MIN(17300,TRUNC(0.75*(SUMIF($D$12:$D$2012,$D470,K$12:K$2012)+SUMIF($D$12:$D$2012,$D470,L$12:L$2012)),2)+SUMIF($D$12:$D470,$D470,AH$12:AH470))-SUMIF($D$12:$D469,$D470,O$12:O469)-SUMIF($D$12:$D$2012,$D470,N$12:N$2012),AH470),2))),"")</f>
        <v/>
      </c>
      <c r="P470" s="250" t="str">
        <f>IF(J470&lt;&gt;"",1000 - SUMIF($D$12:$D469,$D470,P$12:P469),"")</f>
        <v/>
      </c>
      <c r="Q470" s="106"/>
      <c r="R470" s="247"/>
      <c r="S470" s="247"/>
      <c r="T470" s="247"/>
      <c r="U470" s="248" t="str">
        <f>IF(AND(R470&lt;&gt;"",S470&lt;&gt;"",Q470&lt;&gt;""),ROUND(MIN(IF(OR(Q470="OZZ",Q470="ZZ"),5000,17300),TRUNC(0.75*(SUMIF($D$12:$D470,$D470,R$12:R470)+SUMIF($D$12:$D470,$D470,S$12:S470)),2)) - SUMIF($D$12:$D469,$D470,U$12:U469),2),"")</f>
        <v/>
      </c>
      <c r="V470" s="248" t="str">
        <f>IF(AND(R470&lt;&gt;"",S470&lt;&gt;"",T470&lt;&gt;"",Q470&lt;&gt;"",AL470&lt;&gt;""),IF(OR(Q470="OZZ",Q470="ZZ"),ROUND(0-SUMIF($D$12:$D469,$D470,V$12:V469),2),IF(T470=0,0,ROUND(MIN(MIN(17300,TRUNC(0.75*(SUMIF($D$12:$D$2012,$D470,R$12:R$2012)+SUMIF($D$12:$D$2012,$D470,S$12:S$2012)),2)+SUMIF($D$12:$D470,$D470,AL$12:AL470))-SUMIF($D$12:$D469,$D470,V$12:V469)-SUMIF($D$12:$D$2012,$D470,U$12:U$2012),AL470),2))),"")</f>
        <v/>
      </c>
      <c r="W470" s="250" t="str">
        <f>IF(Q470&lt;&gt;"",1000 - SUMIF($D$12:$D469,$D470,W$12:W469),"")</f>
        <v/>
      </c>
      <c r="X470" s="106"/>
      <c r="Y470" s="247"/>
      <c r="Z470" s="247"/>
      <c r="AA470" s="247"/>
      <c r="AB470" s="248" t="str">
        <f>IF(AND(Y470&lt;&gt;"",Z470&lt;&gt;"",X470&lt;&gt;""),ROUND(MIN(IF(OR(X470="OZZ",X470="ZZ"),5000,17300),TRUNC(0.75*(SUMIF($D$12:$D470,$D470,Y$12:Y470)+SUMIF($D$12:$D470,$D470,Z$12:Z470)),2)) - SUMIF($D$12:$D469,$D470,AB$12:AB469),2),"")</f>
        <v/>
      </c>
      <c r="AC470" s="251" t="str">
        <f>IF(AND(Y470&lt;&gt;"",Z470&lt;&gt;"",AA470&lt;&gt;"",X470&lt;&gt;"",AP470&lt;&gt;""),IF(OR(X470="OZZ",X470="ZZ"),ROUND(0-SUMIF($D$12:$D469,$D470,AC$12:AC469),2),IF(AA470=0,0,ROUND(MIN(MIN(17300,TRUNC(0.75*(SUMIF($D$12:$D$2012,$D470,Y$12:Y$2012)+SUMIF($D$12:$D$2012,$D470,Z$12:Z$2012)),2)+SUMIF($D$12:$D470,$D470,AP$12:AP470))-SUMIF($D$12:$D469,$D470,AC$12:AC469)-SUMIF($D$12:$D$2012,$D470,AB$12:AB$2012),AP470),2))),"")</f>
        <v/>
      </c>
      <c r="AD470" s="250" t="str">
        <f>IF(X470&lt;&gt;"",1000 - SUMIF($D$12:$D469,$D470,AD$12:AD469),"")</f>
        <v/>
      </c>
      <c r="AE470" s="252"/>
      <c r="AF470" s="253"/>
      <c r="AG470" s="254"/>
      <c r="AH470" s="255" t="str">
        <f t="shared" si="166"/>
        <v/>
      </c>
      <c r="AI470" s="256"/>
      <c r="AJ470" s="253"/>
      <c r="AK470" s="254"/>
      <c r="AL470" s="255" t="str">
        <f t="shared" si="167"/>
        <v/>
      </c>
      <c r="AM470" s="256"/>
      <c r="AN470" s="253"/>
      <c r="AO470" s="254"/>
      <c r="AP470" s="255" t="str">
        <f t="shared" si="147"/>
        <v/>
      </c>
      <c r="AQ470" s="116"/>
      <c r="AR470" s="116"/>
      <c r="AS470" s="117"/>
      <c r="AT470" s="118"/>
      <c r="AU470" s="119" t="str">
        <f>IF(D470&lt;&gt; "", IF(COUNTIF($D$12:$D470,$D470)&gt;1,0,IF(SUM(N470,U470,AB470)&gt;0,IF(AND(X470="",OR(Q470&lt;&gt;"",J470&lt;&gt;"")),IF(Q470&lt;&gt;"",Q470,IF(J470&lt;&gt;"",J470,0)),IF(AND(Q470&lt;&gt;"",J470&lt;&gt;"",Q470=J470),Q470,X470)),0)),"")</f>
        <v/>
      </c>
      <c r="AV470" s="119" t="str">
        <f>IF(D470&lt;&gt;"",IF(COUNTIF($D$12:$D470,$D470)&gt;1,0,IF(SUM(O470,V470,AC470)&gt;0,IF(AND(X470="",OR(Q470&lt;&gt;"",J470&lt;&gt;"")),IF(Q470&lt;&gt;"",Q470,IF(J470&lt;&gt;"",J470,0)),IF(AND(Q470&lt;&gt;"",J470&lt;&gt;"",Q470=J470),Q470,X470)),0)),"")</f>
        <v/>
      </c>
      <c r="AW470" s="119" t="str">
        <f>IF(D470&lt;&gt;"",IF(COUNTIF($D$12:$D470,$D470)&gt;1,0,IF(SUM(P470,W470,AD470)&gt;0,IF(AND(X470="",OR(Q470&lt;&gt;"",J470&lt;&gt;"")),IF(Q470&lt;&gt;"",Q470,IF(J470&lt;&gt;"",J470,0)),IF(AND(Q470&lt;&gt;"",J470&lt;&gt;"",Q470=J470),Q470,X470)),0)),"")</f>
        <v/>
      </c>
      <c r="AX470" s="118" t="str">
        <f t="shared" si="148"/>
        <v/>
      </c>
      <c r="AY470" s="118" t="str">
        <f t="shared" si="149"/>
        <v/>
      </c>
      <c r="AZ470" s="118" t="str">
        <f t="shared" si="150"/>
        <v/>
      </c>
      <c r="BA470" s="118" t="str">
        <f t="shared" si="151"/>
        <v/>
      </c>
      <c r="BB470" s="118" t="str">
        <f t="shared" si="152"/>
        <v/>
      </c>
      <c r="BC470" s="118" t="str">
        <f t="shared" si="153"/>
        <v/>
      </c>
      <c r="BD470" s="118" t="str">
        <f t="shared" si="154"/>
        <v/>
      </c>
      <c r="BE470" s="118" t="str">
        <f t="shared" si="155"/>
        <v/>
      </c>
      <c r="BF470" s="118" t="str">
        <f t="shared" si="156"/>
        <v/>
      </c>
      <c r="BG470" s="120"/>
      <c r="BH470" s="120" t="str">
        <f t="shared" si="157"/>
        <v/>
      </c>
      <c r="BI470" s="120" t="str">
        <f t="shared" si="158"/>
        <v/>
      </c>
      <c r="BJ470" s="121"/>
      <c r="BK470" s="120" t="str">
        <f t="shared" si="159"/>
        <v/>
      </c>
      <c r="BL470" s="120" t="str">
        <f t="shared" si="160"/>
        <v/>
      </c>
      <c r="BM470" s="120" t="str">
        <f t="shared" si="161"/>
        <v/>
      </c>
      <c r="BN470" s="120" t="str">
        <f t="shared" si="162"/>
        <v/>
      </c>
      <c r="BO470" s="120" t="str">
        <f t="shared" si="163"/>
        <v/>
      </c>
      <c r="BP470" s="120" t="str">
        <f t="shared" si="164"/>
        <v/>
      </c>
      <c r="BQ470" s="98"/>
      <c r="BR470" s="98"/>
      <c r="BS470" s="98"/>
      <c r="BT470" s="98"/>
      <c r="BU470" s="98"/>
      <c r="BV470" s="98"/>
      <c r="BW470" s="98"/>
      <c r="BX470" s="98"/>
      <c r="BY470" s="98"/>
      <c r="BZ470" s="98"/>
      <c r="CA470" s="98"/>
      <c r="CB470" s="98"/>
      <c r="CC470" s="98"/>
      <c r="CD470" s="98"/>
      <c r="CE470" s="98"/>
      <c r="CF470" s="98"/>
      <c r="CG470" s="98"/>
      <c r="CH470" s="98"/>
      <c r="CI470" s="98"/>
      <c r="CJ470" s="98"/>
      <c r="CK470" s="98"/>
      <c r="CL470" s="98"/>
      <c r="CM470" s="98"/>
      <c r="CN470" s="98"/>
      <c r="CO470" s="98"/>
      <c r="CP470" s="98"/>
      <c r="CQ470" s="98"/>
      <c r="CR470" s="98"/>
      <c r="CS470" s="98"/>
    </row>
    <row r="471" spans="1:97" s="4" customFormat="1" ht="18.75" customHeight="1" x14ac:dyDescent="0.2">
      <c r="A471" s="3">
        <f t="shared" si="165"/>
        <v>459</v>
      </c>
      <c r="B471" s="263"/>
      <c r="C471" s="263"/>
      <c r="D471" s="263"/>
      <c r="E471" s="259"/>
      <c r="F471" s="259"/>
      <c r="G471" s="43"/>
      <c r="H471" s="264"/>
      <c r="I471" s="261"/>
      <c r="J471" s="106"/>
      <c r="K471" s="247"/>
      <c r="L471" s="247"/>
      <c r="M471" s="247"/>
      <c r="N471" s="248" t="str">
        <f>IF(AND(K471&lt;&gt;"",L471&lt;&gt;"",J471&lt;&gt;""),ROUND(MIN(IF(OR(J471="OZZ",J471="ZZ"),5000,17300),TRUNC(0.75*(SUMIF($D$12:$D471,$D471,K$12:K471)+SUMIF($D$12:$D471,$D471,L$12:L471)),2)) - SUMIF($D$12:$D470,$D471,N$12:N470),2),"")</f>
        <v/>
      </c>
      <c r="O471" s="249" t="str">
        <f>IF(AND(K471&lt;&gt;"",L471&lt;&gt;"",M471&lt;&gt;"",J471&lt;&gt;"",AH471&lt;&gt;""),IF(OR(J471="OZZ",J471="ZZ"),ROUND(0-SUMIF($D$12:$D470,$D471,O$12:O470),2),IF(M471=0,0,ROUND(MIN(MIN(17300,TRUNC(0.75*(SUMIF($D$12:$D$2012,$D471,K$12:K$2012)+SUMIF($D$12:$D$2012,$D471,L$12:L$2012)),2)+SUMIF($D$12:$D471,$D471,AH$12:AH471))-SUMIF($D$12:$D470,$D471,O$12:O470)-SUMIF($D$12:$D$2012,$D471,N$12:N$2012),AH471),2))),"")</f>
        <v/>
      </c>
      <c r="P471" s="250" t="str">
        <f>IF(J471&lt;&gt;"",1000 - SUMIF($D$12:$D470,$D471,P$12:P470),"")</f>
        <v/>
      </c>
      <c r="Q471" s="106"/>
      <c r="R471" s="247"/>
      <c r="S471" s="247"/>
      <c r="T471" s="247"/>
      <c r="U471" s="248" t="str">
        <f>IF(AND(R471&lt;&gt;"",S471&lt;&gt;"",Q471&lt;&gt;""),ROUND(MIN(IF(OR(Q471="OZZ",Q471="ZZ"),5000,17300),TRUNC(0.75*(SUMIF($D$12:$D471,$D471,R$12:R471)+SUMIF($D$12:$D471,$D471,S$12:S471)),2)) - SUMIF($D$12:$D470,$D471,U$12:U470),2),"")</f>
        <v/>
      </c>
      <c r="V471" s="248" t="str">
        <f>IF(AND(R471&lt;&gt;"",S471&lt;&gt;"",T471&lt;&gt;"",Q471&lt;&gt;"",AL471&lt;&gt;""),IF(OR(Q471="OZZ",Q471="ZZ"),ROUND(0-SUMIF($D$12:$D470,$D471,V$12:V470),2),IF(T471=0,0,ROUND(MIN(MIN(17300,TRUNC(0.75*(SUMIF($D$12:$D$2012,$D471,R$12:R$2012)+SUMIF($D$12:$D$2012,$D471,S$12:S$2012)),2)+SUMIF($D$12:$D471,$D471,AL$12:AL471))-SUMIF($D$12:$D470,$D471,V$12:V470)-SUMIF($D$12:$D$2012,$D471,U$12:U$2012),AL471),2))),"")</f>
        <v/>
      </c>
      <c r="W471" s="250" t="str">
        <f>IF(Q471&lt;&gt;"",1000 - SUMIF($D$12:$D470,$D471,W$12:W470),"")</f>
        <v/>
      </c>
      <c r="X471" s="106"/>
      <c r="Y471" s="247"/>
      <c r="Z471" s="247"/>
      <c r="AA471" s="247"/>
      <c r="AB471" s="248" t="str">
        <f>IF(AND(Y471&lt;&gt;"",Z471&lt;&gt;"",X471&lt;&gt;""),ROUND(MIN(IF(OR(X471="OZZ",X471="ZZ"),5000,17300),TRUNC(0.75*(SUMIF($D$12:$D471,$D471,Y$12:Y471)+SUMIF($D$12:$D471,$D471,Z$12:Z471)),2)) - SUMIF($D$12:$D470,$D471,AB$12:AB470),2),"")</f>
        <v/>
      </c>
      <c r="AC471" s="251" t="str">
        <f>IF(AND(Y471&lt;&gt;"",Z471&lt;&gt;"",AA471&lt;&gt;"",X471&lt;&gt;"",AP471&lt;&gt;""),IF(OR(X471="OZZ",X471="ZZ"),ROUND(0-SUMIF($D$12:$D470,$D471,AC$12:AC470),2),IF(AA471=0,0,ROUND(MIN(MIN(17300,TRUNC(0.75*(SUMIF($D$12:$D$2012,$D471,Y$12:Y$2012)+SUMIF($D$12:$D$2012,$D471,Z$12:Z$2012)),2)+SUMIF($D$12:$D471,$D471,AP$12:AP471))-SUMIF($D$12:$D470,$D471,AC$12:AC470)-SUMIF($D$12:$D$2012,$D471,AB$12:AB$2012),AP471),2))),"")</f>
        <v/>
      </c>
      <c r="AD471" s="250" t="str">
        <f>IF(X471&lt;&gt;"",1000 - SUMIF($D$12:$D470,$D471,AD$12:AD470),"")</f>
        <v/>
      </c>
      <c r="AE471" s="252"/>
      <c r="AF471" s="253"/>
      <c r="AG471" s="254"/>
      <c r="AH471" s="255" t="str">
        <f t="shared" si="166"/>
        <v/>
      </c>
      <c r="AI471" s="256"/>
      <c r="AJ471" s="253"/>
      <c r="AK471" s="254"/>
      <c r="AL471" s="255" t="str">
        <f t="shared" si="167"/>
        <v/>
      </c>
      <c r="AM471" s="256"/>
      <c r="AN471" s="253"/>
      <c r="AO471" s="254"/>
      <c r="AP471" s="255" t="str">
        <f t="shared" si="147"/>
        <v/>
      </c>
      <c r="AQ471" s="116"/>
      <c r="AR471" s="116"/>
      <c r="AS471" s="117"/>
      <c r="AT471" s="118"/>
      <c r="AU471" s="119" t="str">
        <f>IF(D471&lt;&gt; "", IF(COUNTIF($D$12:$D471,$D471)&gt;1,0,IF(SUM(N471,U471,AB471)&gt;0,IF(AND(X471="",OR(Q471&lt;&gt;"",J471&lt;&gt;"")),IF(Q471&lt;&gt;"",Q471,IF(J471&lt;&gt;"",J471,0)),IF(AND(Q471&lt;&gt;"",J471&lt;&gt;"",Q471=J471),Q471,X471)),0)),"")</f>
        <v/>
      </c>
      <c r="AV471" s="119" t="str">
        <f>IF(D471&lt;&gt;"",IF(COUNTIF($D$12:$D471,$D471)&gt;1,0,IF(SUM(O471,V471,AC471)&gt;0,IF(AND(X471="",OR(Q471&lt;&gt;"",J471&lt;&gt;"")),IF(Q471&lt;&gt;"",Q471,IF(J471&lt;&gt;"",J471,0)),IF(AND(Q471&lt;&gt;"",J471&lt;&gt;"",Q471=J471),Q471,X471)),0)),"")</f>
        <v/>
      </c>
      <c r="AW471" s="119" t="str">
        <f>IF(D471&lt;&gt;"",IF(COUNTIF($D$12:$D471,$D471)&gt;1,0,IF(SUM(P471,W471,AD471)&gt;0,IF(AND(X471="",OR(Q471&lt;&gt;"",J471&lt;&gt;"")),IF(Q471&lt;&gt;"",Q471,IF(J471&lt;&gt;"",J471,0)),IF(AND(Q471&lt;&gt;"",J471&lt;&gt;"",Q471=J471),Q471,X471)),0)),"")</f>
        <v/>
      </c>
      <c r="AX471" s="118" t="str">
        <f t="shared" si="148"/>
        <v/>
      </c>
      <c r="AY471" s="118" t="str">
        <f t="shared" si="149"/>
        <v/>
      </c>
      <c r="AZ471" s="118" t="str">
        <f t="shared" si="150"/>
        <v/>
      </c>
      <c r="BA471" s="118" t="str">
        <f t="shared" si="151"/>
        <v/>
      </c>
      <c r="BB471" s="118" t="str">
        <f t="shared" si="152"/>
        <v/>
      </c>
      <c r="BC471" s="118" t="str">
        <f t="shared" si="153"/>
        <v/>
      </c>
      <c r="BD471" s="118" t="str">
        <f t="shared" si="154"/>
        <v/>
      </c>
      <c r="BE471" s="118" t="str">
        <f t="shared" si="155"/>
        <v/>
      </c>
      <c r="BF471" s="118" t="str">
        <f t="shared" si="156"/>
        <v/>
      </c>
      <c r="BG471" s="120"/>
      <c r="BH471" s="120" t="str">
        <f t="shared" si="157"/>
        <v/>
      </c>
      <c r="BI471" s="120" t="str">
        <f t="shared" si="158"/>
        <v/>
      </c>
      <c r="BJ471" s="121"/>
      <c r="BK471" s="120" t="str">
        <f t="shared" si="159"/>
        <v/>
      </c>
      <c r="BL471" s="120" t="str">
        <f t="shared" si="160"/>
        <v/>
      </c>
      <c r="BM471" s="120" t="str">
        <f t="shared" si="161"/>
        <v/>
      </c>
      <c r="BN471" s="120" t="str">
        <f t="shared" si="162"/>
        <v/>
      </c>
      <c r="BO471" s="120" t="str">
        <f t="shared" si="163"/>
        <v/>
      </c>
      <c r="BP471" s="120" t="str">
        <f t="shared" si="164"/>
        <v/>
      </c>
      <c r="BQ471" s="98"/>
      <c r="BR471" s="98"/>
      <c r="BS471" s="98"/>
      <c r="BT471" s="98"/>
      <c r="BU471" s="98"/>
      <c r="BV471" s="98"/>
      <c r="BW471" s="98"/>
      <c r="BX471" s="98"/>
      <c r="BY471" s="98"/>
      <c r="BZ471" s="98"/>
      <c r="CA471" s="98"/>
      <c r="CB471" s="98"/>
      <c r="CC471" s="98"/>
      <c r="CD471" s="98"/>
      <c r="CE471" s="98"/>
      <c r="CF471" s="98"/>
      <c r="CG471" s="98"/>
      <c r="CH471" s="98"/>
      <c r="CI471" s="98"/>
      <c r="CJ471" s="98"/>
      <c r="CK471" s="98"/>
      <c r="CL471" s="98"/>
      <c r="CM471" s="98"/>
      <c r="CN471" s="98"/>
      <c r="CO471" s="98"/>
      <c r="CP471" s="98"/>
      <c r="CQ471" s="98"/>
      <c r="CR471" s="98"/>
      <c r="CS471" s="98"/>
    </row>
    <row r="472" spans="1:97" s="4" customFormat="1" ht="18.75" customHeight="1" x14ac:dyDescent="0.2">
      <c r="A472" s="3">
        <f t="shared" si="165"/>
        <v>460</v>
      </c>
      <c r="B472" s="263"/>
      <c r="C472" s="263"/>
      <c r="D472" s="263"/>
      <c r="E472" s="259"/>
      <c r="F472" s="259"/>
      <c r="G472" s="43"/>
      <c r="H472" s="264"/>
      <c r="I472" s="261"/>
      <c r="J472" s="106"/>
      <c r="K472" s="247"/>
      <c r="L472" s="247"/>
      <c r="M472" s="247"/>
      <c r="N472" s="248" t="str">
        <f>IF(AND(K472&lt;&gt;"",L472&lt;&gt;"",J472&lt;&gt;""),ROUND(MIN(IF(OR(J472="OZZ",J472="ZZ"),5000,17300),TRUNC(0.75*(SUMIF($D$12:$D472,$D472,K$12:K472)+SUMIF($D$12:$D472,$D472,L$12:L472)),2)) - SUMIF($D$12:$D471,$D472,N$12:N471),2),"")</f>
        <v/>
      </c>
      <c r="O472" s="249" t="str">
        <f>IF(AND(K472&lt;&gt;"",L472&lt;&gt;"",M472&lt;&gt;"",J472&lt;&gt;"",AH472&lt;&gt;""),IF(OR(J472="OZZ",J472="ZZ"),ROUND(0-SUMIF($D$12:$D471,$D472,O$12:O471),2),IF(M472=0,0,ROUND(MIN(MIN(17300,TRUNC(0.75*(SUMIF($D$12:$D$2012,$D472,K$12:K$2012)+SUMIF($D$12:$D$2012,$D472,L$12:L$2012)),2)+SUMIF($D$12:$D472,$D472,AH$12:AH472))-SUMIF($D$12:$D471,$D472,O$12:O471)-SUMIF($D$12:$D$2012,$D472,N$12:N$2012),AH472),2))),"")</f>
        <v/>
      </c>
      <c r="P472" s="250" t="str">
        <f>IF(J472&lt;&gt;"",1000 - SUMIF($D$12:$D471,$D472,P$12:P471),"")</f>
        <v/>
      </c>
      <c r="Q472" s="106"/>
      <c r="R472" s="247"/>
      <c r="S472" s="247"/>
      <c r="T472" s="247"/>
      <c r="U472" s="248" t="str">
        <f>IF(AND(R472&lt;&gt;"",S472&lt;&gt;"",Q472&lt;&gt;""),ROUND(MIN(IF(OR(Q472="OZZ",Q472="ZZ"),5000,17300),TRUNC(0.75*(SUMIF($D$12:$D472,$D472,R$12:R472)+SUMIF($D$12:$D472,$D472,S$12:S472)),2)) - SUMIF($D$12:$D471,$D472,U$12:U471),2),"")</f>
        <v/>
      </c>
      <c r="V472" s="248" t="str">
        <f>IF(AND(R472&lt;&gt;"",S472&lt;&gt;"",T472&lt;&gt;"",Q472&lt;&gt;"",AL472&lt;&gt;""),IF(OR(Q472="OZZ",Q472="ZZ"),ROUND(0-SUMIF($D$12:$D471,$D472,V$12:V471),2),IF(T472=0,0,ROUND(MIN(MIN(17300,TRUNC(0.75*(SUMIF($D$12:$D$2012,$D472,R$12:R$2012)+SUMIF($D$12:$D$2012,$D472,S$12:S$2012)),2)+SUMIF($D$12:$D472,$D472,AL$12:AL472))-SUMIF($D$12:$D471,$D472,V$12:V471)-SUMIF($D$12:$D$2012,$D472,U$12:U$2012),AL472),2))),"")</f>
        <v/>
      </c>
      <c r="W472" s="250" t="str">
        <f>IF(Q472&lt;&gt;"",1000 - SUMIF($D$12:$D471,$D472,W$12:W471),"")</f>
        <v/>
      </c>
      <c r="X472" s="106"/>
      <c r="Y472" s="247"/>
      <c r="Z472" s="247"/>
      <c r="AA472" s="247"/>
      <c r="AB472" s="248" t="str">
        <f>IF(AND(Y472&lt;&gt;"",Z472&lt;&gt;"",X472&lt;&gt;""),ROUND(MIN(IF(OR(X472="OZZ",X472="ZZ"),5000,17300),TRUNC(0.75*(SUMIF($D$12:$D472,$D472,Y$12:Y472)+SUMIF($D$12:$D472,$D472,Z$12:Z472)),2)) - SUMIF($D$12:$D471,$D472,AB$12:AB471),2),"")</f>
        <v/>
      </c>
      <c r="AC472" s="251" t="str">
        <f>IF(AND(Y472&lt;&gt;"",Z472&lt;&gt;"",AA472&lt;&gt;"",X472&lt;&gt;"",AP472&lt;&gt;""),IF(OR(X472="OZZ",X472="ZZ"),ROUND(0-SUMIF($D$12:$D471,$D472,AC$12:AC471),2),IF(AA472=0,0,ROUND(MIN(MIN(17300,TRUNC(0.75*(SUMIF($D$12:$D$2012,$D472,Y$12:Y$2012)+SUMIF($D$12:$D$2012,$D472,Z$12:Z$2012)),2)+SUMIF($D$12:$D472,$D472,AP$12:AP472))-SUMIF($D$12:$D471,$D472,AC$12:AC471)-SUMIF($D$12:$D$2012,$D472,AB$12:AB$2012),AP472),2))),"")</f>
        <v/>
      </c>
      <c r="AD472" s="250" t="str">
        <f>IF(X472&lt;&gt;"",1000 - SUMIF($D$12:$D471,$D472,AD$12:AD471),"")</f>
        <v/>
      </c>
      <c r="AE472" s="252"/>
      <c r="AF472" s="253"/>
      <c r="AG472" s="254"/>
      <c r="AH472" s="255" t="str">
        <f t="shared" si="166"/>
        <v/>
      </c>
      <c r="AI472" s="256"/>
      <c r="AJ472" s="253"/>
      <c r="AK472" s="254"/>
      <c r="AL472" s="255" t="str">
        <f t="shared" si="167"/>
        <v/>
      </c>
      <c r="AM472" s="256"/>
      <c r="AN472" s="253"/>
      <c r="AO472" s="254"/>
      <c r="AP472" s="255" t="str">
        <f t="shared" si="147"/>
        <v/>
      </c>
      <c r="AQ472" s="116"/>
      <c r="AR472" s="116"/>
      <c r="AS472" s="117"/>
      <c r="AT472" s="118"/>
      <c r="AU472" s="119" t="str">
        <f>IF(D472&lt;&gt; "", IF(COUNTIF($D$12:$D472,$D472)&gt;1,0,IF(SUM(N472,U472,AB472)&gt;0,IF(AND(X472="",OR(Q472&lt;&gt;"",J472&lt;&gt;"")),IF(Q472&lt;&gt;"",Q472,IF(J472&lt;&gt;"",J472,0)),IF(AND(Q472&lt;&gt;"",J472&lt;&gt;"",Q472=J472),Q472,X472)),0)),"")</f>
        <v/>
      </c>
      <c r="AV472" s="119" t="str">
        <f>IF(D472&lt;&gt;"",IF(COUNTIF($D$12:$D472,$D472)&gt;1,0,IF(SUM(O472,V472,AC472)&gt;0,IF(AND(X472="",OR(Q472&lt;&gt;"",J472&lt;&gt;"")),IF(Q472&lt;&gt;"",Q472,IF(J472&lt;&gt;"",J472,0)),IF(AND(Q472&lt;&gt;"",J472&lt;&gt;"",Q472=J472),Q472,X472)),0)),"")</f>
        <v/>
      </c>
      <c r="AW472" s="119" t="str">
        <f>IF(D472&lt;&gt;"",IF(COUNTIF($D$12:$D472,$D472)&gt;1,0,IF(SUM(P472,W472,AD472)&gt;0,IF(AND(X472="",OR(Q472&lt;&gt;"",J472&lt;&gt;"")),IF(Q472&lt;&gt;"",Q472,IF(J472&lt;&gt;"",J472,0)),IF(AND(Q472&lt;&gt;"",J472&lt;&gt;"",Q472=J472),Q472,X472)),0)),"")</f>
        <v/>
      </c>
      <c r="AX472" s="118" t="str">
        <f t="shared" si="148"/>
        <v/>
      </c>
      <c r="AY472" s="118" t="str">
        <f t="shared" si="149"/>
        <v/>
      </c>
      <c r="AZ472" s="118" t="str">
        <f t="shared" si="150"/>
        <v/>
      </c>
      <c r="BA472" s="118" t="str">
        <f t="shared" si="151"/>
        <v/>
      </c>
      <c r="BB472" s="118" t="str">
        <f t="shared" si="152"/>
        <v/>
      </c>
      <c r="BC472" s="118" t="str">
        <f t="shared" si="153"/>
        <v/>
      </c>
      <c r="BD472" s="118" t="str">
        <f t="shared" si="154"/>
        <v/>
      </c>
      <c r="BE472" s="118" t="str">
        <f t="shared" si="155"/>
        <v/>
      </c>
      <c r="BF472" s="118" t="str">
        <f t="shared" si="156"/>
        <v/>
      </c>
      <c r="BG472" s="120"/>
      <c r="BH472" s="120" t="str">
        <f t="shared" si="157"/>
        <v/>
      </c>
      <c r="BI472" s="120" t="str">
        <f t="shared" si="158"/>
        <v/>
      </c>
      <c r="BJ472" s="121"/>
      <c r="BK472" s="120" t="str">
        <f t="shared" si="159"/>
        <v/>
      </c>
      <c r="BL472" s="120" t="str">
        <f t="shared" si="160"/>
        <v/>
      </c>
      <c r="BM472" s="120" t="str">
        <f t="shared" si="161"/>
        <v/>
      </c>
      <c r="BN472" s="120" t="str">
        <f t="shared" si="162"/>
        <v/>
      </c>
      <c r="BO472" s="120" t="str">
        <f t="shared" si="163"/>
        <v/>
      </c>
      <c r="BP472" s="120" t="str">
        <f t="shared" si="164"/>
        <v/>
      </c>
      <c r="BQ472" s="98"/>
      <c r="BR472" s="98"/>
      <c r="BS472" s="98"/>
      <c r="BT472" s="98"/>
      <c r="BU472" s="98"/>
      <c r="BV472" s="98"/>
      <c r="BW472" s="98"/>
      <c r="BX472" s="98"/>
      <c r="BY472" s="98"/>
      <c r="BZ472" s="98"/>
      <c r="CA472" s="98"/>
      <c r="CB472" s="98"/>
      <c r="CC472" s="98"/>
      <c r="CD472" s="98"/>
      <c r="CE472" s="98"/>
      <c r="CF472" s="98"/>
      <c r="CG472" s="98"/>
      <c r="CH472" s="98"/>
      <c r="CI472" s="98"/>
      <c r="CJ472" s="98"/>
      <c r="CK472" s="98"/>
      <c r="CL472" s="98"/>
      <c r="CM472" s="98"/>
      <c r="CN472" s="98"/>
      <c r="CO472" s="98"/>
      <c r="CP472" s="98"/>
      <c r="CQ472" s="98"/>
      <c r="CR472" s="98"/>
      <c r="CS472" s="98"/>
    </row>
    <row r="473" spans="1:97" s="4" customFormat="1" ht="18.75" customHeight="1" x14ac:dyDescent="0.2">
      <c r="A473" s="3">
        <f t="shared" si="165"/>
        <v>461</v>
      </c>
      <c r="B473" s="263"/>
      <c r="C473" s="263"/>
      <c r="D473" s="263"/>
      <c r="E473" s="259"/>
      <c r="F473" s="259"/>
      <c r="G473" s="43"/>
      <c r="H473" s="264"/>
      <c r="I473" s="261"/>
      <c r="J473" s="106"/>
      <c r="K473" s="247"/>
      <c r="L473" s="247"/>
      <c r="M473" s="247"/>
      <c r="N473" s="248" t="str">
        <f>IF(AND(K473&lt;&gt;"",L473&lt;&gt;"",J473&lt;&gt;""),ROUND(MIN(IF(OR(J473="OZZ",J473="ZZ"),5000,17300),TRUNC(0.75*(SUMIF($D$12:$D473,$D473,K$12:K473)+SUMIF($D$12:$D473,$D473,L$12:L473)),2)) - SUMIF($D$12:$D472,$D473,N$12:N472),2),"")</f>
        <v/>
      </c>
      <c r="O473" s="249" t="str">
        <f>IF(AND(K473&lt;&gt;"",L473&lt;&gt;"",M473&lt;&gt;"",J473&lt;&gt;"",AH473&lt;&gt;""),IF(OR(J473="OZZ",J473="ZZ"),ROUND(0-SUMIF($D$12:$D472,$D473,O$12:O472),2),IF(M473=0,0,ROUND(MIN(MIN(17300,TRUNC(0.75*(SUMIF($D$12:$D$2012,$D473,K$12:K$2012)+SUMIF($D$12:$D$2012,$D473,L$12:L$2012)),2)+SUMIF($D$12:$D473,$D473,AH$12:AH473))-SUMIF($D$12:$D472,$D473,O$12:O472)-SUMIF($D$12:$D$2012,$D473,N$12:N$2012),AH473),2))),"")</f>
        <v/>
      </c>
      <c r="P473" s="250" t="str">
        <f>IF(J473&lt;&gt;"",1000 - SUMIF($D$12:$D472,$D473,P$12:P472),"")</f>
        <v/>
      </c>
      <c r="Q473" s="106"/>
      <c r="R473" s="247"/>
      <c r="S473" s="247"/>
      <c r="T473" s="247"/>
      <c r="U473" s="248" t="str">
        <f>IF(AND(R473&lt;&gt;"",S473&lt;&gt;"",Q473&lt;&gt;""),ROUND(MIN(IF(OR(Q473="OZZ",Q473="ZZ"),5000,17300),TRUNC(0.75*(SUMIF($D$12:$D473,$D473,R$12:R473)+SUMIF($D$12:$D473,$D473,S$12:S473)),2)) - SUMIF($D$12:$D472,$D473,U$12:U472),2),"")</f>
        <v/>
      </c>
      <c r="V473" s="248" t="str">
        <f>IF(AND(R473&lt;&gt;"",S473&lt;&gt;"",T473&lt;&gt;"",Q473&lt;&gt;"",AL473&lt;&gt;""),IF(OR(Q473="OZZ",Q473="ZZ"),ROUND(0-SUMIF($D$12:$D472,$D473,V$12:V472),2),IF(T473=0,0,ROUND(MIN(MIN(17300,TRUNC(0.75*(SUMIF($D$12:$D$2012,$D473,R$12:R$2012)+SUMIF($D$12:$D$2012,$D473,S$12:S$2012)),2)+SUMIF($D$12:$D473,$D473,AL$12:AL473))-SUMIF($D$12:$D472,$D473,V$12:V472)-SUMIF($D$12:$D$2012,$D473,U$12:U$2012),AL473),2))),"")</f>
        <v/>
      </c>
      <c r="W473" s="250" t="str">
        <f>IF(Q473&lt;&gt;"",1000 - SUMIF($D$12:$D472,$D473,W$12:W472),"")</f>
        <v/>
      </c>
      <c r="X473" s="106"/>
      <c r="Y473" s="247"/>
      <c r="Z473" s="247"/>
      <c r="AA473" s="247"/>
      <c r="AB473" s="248" t="str">
        <f>IF(AND(Y473&lt;&gt;"",Z473&lt;&gt;"",X473&lt;&gt;""),ROUND(MIN(IF(OR(X473="OZZ",X473="ZZ"),5000,17300),TRUNC(0.75*(SUMIF($D$12:$D473,$D473,Y$12:Y473)+SUMIF($D$12:$D473,$D473,Z$12:Z473)),2)) - SUMIF($D$12:$D472,$D473,AB$12:AB472),2),"")</f>
        <v/>
      </c>
      <c r="AC473" s="251" t="str">
        <f>IF(AND(Y473&lt;&gt;"",Z473&lt;&gt;"",AA473&lt;&gt;"",X473&lt;&gt;"",AP473&lt;&gt;""),IF(OR(X473="OZZ",X473="ZZ"),ROUND(0-SUMIF($D$12:$D472,$D473,AC$12:AC472),2),IF(AA473=0,0,ROUND(MIN(MIN(17300,TRUNC(0.75*(SUMIF($D$12:$D$2012,$D473,Y$12:Y$2012)+SUMIF($D$12:$D$2012,$D473,Z$12:Z$2012)),2)+SUMIF($D$12:$D473,$D473,AP$12:AP473))-SUMIF($D$12:$D472,$D473,AC$12:AC472)-SUMIF($D$12:$D$2012,$D473,AB$12:AB$2012),AP473),2))),"")</f>
        <v/>
      </c>
      <c r="AD473" s="250" t="str">
        <f>IF(X473&lt;&gt;"",1000 - SUMIF($D$12:$D472,$D473,AD$12:AD472),"")</f>
        <v/>
      </c>
      <c r="AE473" s="252"/>
      <c r="AF473" s="253"/>
      <c r="AG473" s="254"/>
      <c r="AH473" s="255" t="str">
        <f t="shared" si="166"/>
        <v/>
      </c>
      <c r="AI473" s="256"/>
      <c r="AJ473" s="253"/>
      <c r="AK473" s="254"/>
      <c r="AL473" s="255" t="str">
        <f t="shared" si="167"/>
        <v/>
      </c>
      <c r="AM473" s="256"/>
      <c r="AN473" s="253"/>
      <c r="AO473" s="254"/>
      <c r="AP473" s="255" t="str">
        <f t="shared" si="147"/>
        <v/>
      </c>
      <c r="AQ473" s="116"/>
      <c r="AR473" s="116"/>
      <c r="AS473" s="117"/>
      <c r="AT473" s="118"/>
      <c r="AU473" s="119" t="str">
        <f>IF(D473&lt;&gt; "", IF(COUNTIF($D$12:$D473,$D473)&gt;1,0,IF(SUM(N473,U473,AB473)&gt;0,IF(AND(X473="",OR(Q473&lt;&gt;"",J473&lt;&gt;"")),IF(Q473&lt;&gt;"",Q473,IF(J473&lt;&gt;"",J473,0)),IF(AND(Q473&lt;&gt;"",J473&lt;&gt;"",Q473=J473),Q473,X473)),0)),"")</f>
        <v/>
      </c>
      <c r="AV473" s="119" t="str">
        <f>IF(D473&lt;&gt;"",IF(COUNTIF($D$12:$D473,$D473)&gt;1,0,IF(SUM(O473,V473,AC473)&gt;0,IF(AND(X473="",OR(Q473&lt;&gt;"",J473&lt;&gt;"")),IF(Q473&lt;&gt;"",Q473,IF(J473&lt;&gt;"",J473,0)),IF(AND(Q473&lt;&gt;"",J473&lt;&gt;"",Q473=J473),Q473,X473)),0)),"")</f>
        <v/>
      </c>
      <c r="AW473" s="119" t="str">
        <f>IF(D473&lt;&gt;"",IF(COUNTIF($D$12:$D473,$D473)&gt;1,0,IF(SUM(P473,W473,AD473)&gt;0,IF(AND(X473="",OR(Q473&lt;&gt;"",J473&lt;&gt;"")),IF(Q473&lt;&gt;"",Q473,IF(J473&lt;&gt;"",J473,0)),IF(AND(Q473&lt;&gt;"",J473&lt;&gt;"",Q473=J473),Q473,X473)),0)),"")</f>
        <v/>
      </c>
      <c r="AX473" s="118" t="str">
        <f t="shared" si="148"/>
        <v/>
      </c>
      <c r="AY473" s="118" t="str">
        <f t="shared" si="149"/>
        <v/>
      </c>
      <c r="AZ473" s="118" t="str">
        <f t="shared" si="150"/>
        <v/>
      </c>
      <c r="BA473" s="118" t="str">
        <f t="shared" si="151"/>
        <v/>
      </c>
      <c r="BB473" s="118" t="str">
        <f t="shared" si="152"/>
        <v/>
      </c>
      <c r="BC473" s="118" t="str">
        <f t="shared" si="153"/>
        <v/>
      </c>
      <c r="BD473" s="118" t="str">
        <f t="shared" si="154"/>
        <v/>
      </c>
      <c r="BE473" s="118" t="str">
        <f t="shared" si="155"/>
        <v/>
      </c>
      <c r="BF473" s="118" t="str">
        <f t="shared" si="156"/>
        <v/>
      </c>
      <c r="BG473" s="120"/>
      <c r="BH473" s="120" t="str">
        <f t="shared" si="157"/>
        <v/>
      </c>
      <c r="BI473" s="120" t="str">
        <f t="shared" si="158"/>
        <v/>
      </c>
      <c r="BJ473" s="121"/>
      <c r="BK473" s="120" t="str">
        <f t="shared" si="159"/>
        <v/>
      </c>
      <c r="BL473" s="120" t="str">
        <f t="shared" si="160"/>
        <v/>
      </c>
      <c r="BM473" s="120" t="str">
        <f t="shared" si="161"/>
        <v/>
      </c>
      <c r="BN473" s="120" t="str">
        <f t="shared" si="162"/>
        <v/>
      </c>
      <c r="BO473" s="120" t="str">
        <f t="shared" si="163"/>
        <v/>
      </c>
      <c r="BP473" s="120" t="str">
        <f t="shared" si="164"/>
        <v/>
      </c>
      <c r="BQ473" s="98"/>
      <c r="BR473" s="98"/>
      <c r="BS473" s="98"/>
      <c r="BT473" s="98"/>
      <c r="BU473" s="98"/>
      <c r="BV473" s="98"/>
      <c r="BW473" s="98"/>
      <c r="BX473" s="98"/>
      <c r="BY473" s="98"/>
      <c r="BZ473" s="98"/>
      <c r="CA473" s="98"/>
      <c r="CB473" s="98"/>
      <c r="CC473" s="98"/>
      <c r="CD473" s="98"/>
      <c r="CE473" s="98"/>
      <c r="CF473" s="98"/>
      <c r="CG473" s="98"/>
      <c r="CH473" s="98"/>
      <c r="CI473" s="98"/>
      <c r="CJ473" s="98"/>
      <c r="CK473" s="98"/>
      <c r="CL473" s="98"/>
      <c r="CM473" s="98"/>
      <c r="CN473" s="98"/>
      <c r="CO473" s="98"/>
      <c r="CP473" s="98"/>
      <c r="CQ473" s="98"/>
      <c r="CR473" s="98"/>
      <c r="CS473" s="98"/>
    </row>
    <row r="474" spans="1:97" s="4" customFormat="1" ht="18.75" customHeight="1" x14ac:dyDescent="0.2">
      <c r="A474" s="3">
        <f t="shared" si="165"/>
        <v>462</v>
      </c>
      <c r="B474" s="263"/>
      <c r="C474" s="263"/>
      <c r="D474" s="263"/>
      <c r="E474" s="259"/>
      <c r="F474" s="259"/>
      <c r="G474" s="43"/>
      <c r="H474" s="264"/>
      <c r="I474" s="261"/>
      <c r="J474" s="106"/>
      <c r="K474" s="247"/>
      <c r="L474" s="247"/>
      <c r="M474" s="247"/>
      <c r="N474" s="248" t="str">
        <f>IF(AND(K474&lt;&gt;"",L474&lt;&gt;"",J474&lt;&gt;""),ROUND(MIN(IF(OR(J474="OZZ",J474="ZZ"),5000,17300),TRUNC(0.75*(SUMIF($D$12:$D474,$D474,K$12:K474)+SUMIF($D$12:$D474,$D474,L$12:L474)),2)) - SUMIF($D$12:$D473,$D474,N$12:N473),2),"")</f>
        <v/>
      </c>
      <c r="O474" s="249" t="str">
        <f>IF(AND(K474&lt;&gt;"",L474&lt;&gt;"",M474&lt;&gt;"",J474&lt;&gt;"",AH474&lt;&gt;""),IF(OR(J474="OZZ",J474="ZZ"),ROUND(0-SUMIF($D$12:$D473,$D474,O$12:O473),2),IF(M474=0,0,ROUND(MIN(MIN(17300,TRUNC(0.75*(SUMIF($D$12:$D$2012,$D474,K$12:K$2012)+SUMIF($D$12:$D$2012,$D474,L$12:L$2012)),2)+SUMIF($D$12:$D474,$D474,AH$12:AH474))-SUMIF($D$12:$D473,$D474,O$12:O473)-SUMIF($D$12:$D$2012,$D474,N$12:N$2012),AH474),2))),"")</f>
        <v/>
      </c>
      <c r="P474" s="250" t="str">
        <f>IF(J474&lt;&gt;"",1000 - SUMIF($D$12:$D473,$D474,P$12:P473),"")</f>
        <v/>
      </c>
      <c r="Q474" s="106"/>
      <c r="R474" s="247"/>
      <c r="S474" s="247"/>
      <c r="T474" s="247"/>
      <c r="U474" s="248" t="str">
        <f>IF(AND(R474&lt;&gt;"",S474&lt;&gt;"",Q474&lt;&gt;""),ROUND(MIN(IF(OR(Q474="OZZ",Q474="ZZ"),5000,17300),TRUNC(0.75*(SUMIF($D$12:$D474,$D474,R$12:R474)+SUMIF($D$12:$D474,$D474,S$12:S474)),2)) - SUMIF($D$12:$D473,$D474,U$12:U473),2),"")</f>
        <v/>
      </c>
      <c r="V474" s="248" t="str">
        <f>IF(AND(R474&lt;&gt;"",S474&lt;&gt;"",T474&lt;&gt;"",Q474&lt;&gt;"",AL474&lt;&gt;""),IF(OR(Q474="OZZ",Q474="ZZ"),ROUND(0-SUMIF($D$12:$D473,$D474,V$12:V473),2),IF(T474=0,0,ROUND(MIN(MIN(17300,TRUNC(0.75*(SUMIF($D$12:$D$2012,$D474,R$12:R$2012)+SUMIF($D$12:$D$2012,$D474,S$12:S$2012)),2)+SUMIF($D$12:$D474,$D474,AL$12:AL474))-SUMIF($D$12:$D473,$D474,V$12:V473)-SUMIF($D$12:$D$2012,$D474,U$12:U$2012),AL474),2))),"")</f>
        <v/>
      </c>
      <c r="W474" s="250" t="str">
        <f>IF(Q474&lt;&gt;"",1000 - SUMIF($D$12:$D473,$D474,W$12:W473),"")</f>
        <v/>
      </c>
      <c r="X474" s="106"/>
      <c r="Y474" s="247"/>
      <c r="Z474" s="247"/>
      <c r="AA474" s="247"/>
      <c r="AB474" s="248" t="str">
        <f>IF(AND(Y474&lt;&gt;"",Z474&lt;&gt;"",X474&lt;&gt;""),ROUND(MIN(IF(OR(X474="OZZ",X474="ZZ"),5000,17300),TRUNC(0.75*(SUMIF($D$12:$D474,$D474,Y$12:Y474)+SUMIF($D$12:$D474,$D474,Z$12:Z474)),2)) - SUMIF($D$12:$D473,$D474,AB$12:AB473),2),"")</f>
        <v/>
      </c>
      <c r="AC474" s="251" t="str">
        <f>IF(AND(Y474&lt;&gt;"",Z474&lt;&gt;"",AA474&lt;&gt;"",X474&lt;&gt;"",AP474&lt;&gt;""),IF(OR(X474="OZZ",X474="ZZ"),ROUND(0-SUMIF($D$12:$D473,$D474,AC$12:AC473),2),IF(AA474=0,0,ROUND(MIN(MIN(17300,TRUNC(0.75*(SUMIF($D$12:$D$2012,$D474,Y$12:Y$2012)+SUMIF($D$12:$D$2012,$D474,Z$12:Z$2012)),2)+SUMIF($D$12:$D474,$D474,AP$12:AP474))-SUMIF($D$12:$D473,$D474,AC$12:AC473)-SUMIF($D$12:$D$2012,$D474,AB$12:AB$2012),AP474),2))),"")</f>
        <v/>
      </c>
      <c r="AD474" s="250" t="str">
        <f>IF(X474&lt;&gt;"",1000 - SUMIF($D$12:$D473,$D474,AD$12:AD473),"")</f>
        <v/>
      </c>
      <c r="AE474" s="252"/>
      <c r="AF474" s="253"/>
      <c r="AG474" s="254"/>
      <c r="AH474" s="255" t="str">
        <f t="shared" si="166"/>
        <v/>
      </c>
      <c r="AI474" s="256"/>
      <c r="AJ474" s="253"/>
      <c r="AK474" s="254"/>
      <c r="AL474" s="255" t="str">
        <f t="shared" si="167"/>
        <v/>
      </c>
      <c r="AM474" s="256"/>
      <c r="AN474" s="253"/>
      <c r="AO474" s="254"/>
      <c r="AP474" s="255" t="str">
        <f t="shared" si="147"/>
        <v/>
      </c>
      <c r="AQ474" s="116"/>
      <c r="AR474" s="116"/>
      <c r="AS474" s="117"/>
      <c r="AT474" s="118"/>
      <c r="AU474" s="119" t="str">
        <f>IF(D474&lt;&gt; "", IF(COUNTIF($D$12:$D474,$D474)&gt;1,0,IF(SUM(N474,U474,AB474)&gt;0,IF(AND(X474="",OR(Q474&lt;&gt;"",J474&lt;&gt;"")),IF(Q474&lt;&gt;"",Q474,IF(J474&lt;&gt;"",J474,0)),IF(AND(Q474&lt;&gt;"",J474&lt;&gt;"",Q474=J474),Q474,X474)),0)),"")</f>
        <v/>
      </c>
      <c r="AV474" s="119" t="str">
        <f>IF(D474&lt;&gt;"",IF(COUNTIF($D$12:$D474,$D474)&gt;1,0,IF(SUM(O474,V474,AC474)&gt;0,IF(AND(X474="",OR(Q474&lt;&gt;"",J474&lt;&gt;"")),IF(Q474&lt;&gt;"",Q474,IF(J474&lt;&gt;"",J474,0)),IF(AND(Q474&lt;&gt;"",J474&lt;&gt;"",Q474=J474),Q474,X474)),0)),"")</f>
        <v/>
      </c>
      <c r="AW474" s="119" t="str">
        <f>IF(D474&lt;&gt;"",IF(COUNTIF($D$12:$D474,$D474)&gt;1,0,IF(SUM(P474,W474,AD474)&gt;0,IF(AND(X474="",OR(Q474&lt;&gt;"",J474&lt;&gt;"")),IF(Q474&lt;&gt;"",Q474,IF(J474&lt;&gt;"",J474,0)),IF(AND(Q474&lt;&gt;"",J474&lt;&gt;"",Q474=J474),Q474,X474)),0)),"")</f>
        <v/>
      </c>
      <c r="AX474" s="118" t="str">
        <f t="shared" si="148"/>
        <v/>
      </c>
      <c r="AY474" s="118" t="str">
        <f t="shared" si="149"/>
        <v/>
      </c>
      <c r="AZ474" s="118" t="str">
        <f t="shared" si="150"/>
        <v/>
      </c>
      <c r="BA474" s="118" t="str">
        <f t="shared" si="151"/>
        <v/>
      </c>
      <c r="BB474" s="118" t="str">
        <f t="shared" si="152"/>
        <v/>
      </c>
      <c r="BC474" s="118" t="str">
        <f t="shared" si="153"/>
        <v/>
      </c>
      <c r="BD474" s="118" t="str">
        <f t="shared" si="154"/>
        <v/>
      </c>
      <c r="BE474" s="118" t="str">
        <f t="shared" si="155"/>
        <v/>
      </c>
      <c r="BF474" s="118" t="str">
        <f t="shared" si="156"/>
        <v/>
      </c>
      <c r="BG474" s="120"/>
      <c r="BH474" s="120" t="str">
        <f t="shared" si="157"/>
        <v/>
      </c>
      <c r="BI474" s="120" t="str">
        <f t="shared" si="158"/>
        <v/>
      </c>
      <c r="BJ474" s="121"/>
      <c r="BK474" s="120" t="str">
        <f t="shared" si="159"/>
        <v/>
      </c>
      <c r="BL474" s="120" t="str">
        <f t="shared" si="160"/>
        <v/>
      </c>
      <c r="BM474" s="120" t="str">
        <f t="shared" si="161"/>
        <v/>
      </c>
      <c r="BN474" s="120" t="str">
        <f t="shared" si="162"/>
        <v/>
      </c>
      <c r="BO474" s="120" t="str">
        <f t="shared" si="163"/>
        <v/>
      </c>
      <c r="BP474" s="120" t="str">
        <f t="shared" si="164"/>
        <v/>
      </c>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c r="CM474" s="98"/>
      <c r="CN474" s="98"/>
      <c r="CO474" s="98"/>
      <c r="CP474" s="98"/>
      <c r="CQ474" s="98"/>
      <c r="CR474" s="98"/>
      <c r="CS474" s="98"/>
    </row>
    <row r="475" spans="1:97" s="4" customFormat="1" ht="18.75" customHeight="1" x14ac:dyDescent="0.2">
      <c r="A475" s="3">
        <f t="shared" si="165"/>
        <v>463</v>
      </c>
      <c r="B475" s="263"/>
      <c r="C475" s="263"/>
      <c r="D475" s="263"/>
      <c r="E475" s="259"/>
      <c r="F475" s="259"/>
      <c r="G475" s="43"/>
      <c r="H475" s="264"/>
      <c r="I475" s="261"/>
      <c r="J475" s="106"/>
      <c r="K475" s="247"/>
      <c r="L475" s="247"/>
      <c r="M475" s="247"/>
      <c r="N475" s="248" t="str">
        <f>IF(AND(K475&lt;&gt;"",L475&lt;&gt;"",J475&lt;&gt;""),ROUND(MIN(IF(OR(J475="OZZ",J475="ZZ"),5000,17300),TRUNC(0.75*(SUMIF($D$12:$D475,$D475,K$12:K475)+SUMIF($D$12:$D475,$D475,L$12:L475)),2)) - SUMIF($D$12:$D474,$D475,N$12:N474),2),"")</f>
        <v/>
      </c>
      <c r="O475" s="249" t="str">
        <f>IF(AND(K475&lt;&gt;"",L475&lt;&gt;"",M475&lt;&gt;"",J475&lt;&gt;"",AH475&lt;&gt;""),IF(OR(J475="OZZ",J475="ZZ"),ROUND(0-SUMIF($D$12:$D474,$D475,O$12:O474),2),IF(M475=0,0,ROUND(MIN(MIN(17300,TRUNC(0.75*(SUMIF($D$12:$D$2012,$D475,K$12:K$2012)+SUMIF($D$12:$D$2012,$D475,L$12:L$2012)),2)+SUMIF($D$12:$D475,$D475,AH$12:AH475))-SUMIF($D$12:$D474,$D475,O$12:O474)-SUMIF($D$12:$D$2012,$D475,N$12:N$2012),AH475),2))),"")</f>
        <v/>
      </c>
      <c r="P475" s="250" t="str">
        <f>IF(J475&lt;&gt;"",1000 - SUMIF($D$12:$D474,$D475,P$12:P474),"")</f>
        <v/>
      </c>
      <c r="Q475" s="106"/>
      <c r="R475" s="247"/>
      <c r="S475" s="247"/>
      <c r="T475" s="247"/>
      <c r="U475" s="248" t="str">
        <f>IF(AND(R475&lt;&gt;"",S475&lt;&gt;"",Q475&lt;&gt;""),ROUND(MIN(IF(OR(Q475="OZZ",Q475="ZZ"),5000,17300),TRUNC(0.75*(SUMIF($D$12:$D475,$D475,R$12:R475)+SUMIF($D$12:$D475,$D475,S$12:S475)),2)) - SUMIF($D$12:$D474,$D475,U$12:U474),2),"")</f>
        <v/>
      </c>
      <c r="V475" s="248" t="str">
        <f>IF(AND(R475&lt;&gt;"",S475&lt;&gt;"",T475&lt;&gt;"",Q475&lt;&gt;"",AL475&lt;&gt;""),IF(OR(Q475="OZZ",Q475="ZZ"),ROUND(0-SUMIF($D$12:$D474,$D475,V$12:V474),2),IF(T475=0,0,ROUND(MIN(MIN(17300,TRUNC(0.75*(SUMIF($D$12:$D$2012,$D475,R$12:R$2012)+SUMIF($D$12:$D$2012,$D475,S$12:S$2012)),2)+SUMIF($D$12:$D475,$D475,AL$12:AL475))-SUMIF($D$12:$D474,$D475,V$12:V474)-SUMIF($D$12:$D$2012,$D475,U$12:U$2012),AL475),2))),"")</f>
        <v/>
      </c>
      <c r="W475" s="250" t="str">
        <f>IF(Q475&lt;&gt;"",1000 - SUMIF($D$12:$D474,$D475,W$12:W474),"")</f>
        <v/>
      </c>
      <c r="X475" s="106"/>
      <c r="Y475" s="247"/>
      <c r="Z475" s="247"/>
      <c r="AA475" s="247"/>
      <c r="AB475" s="248" t="str">
        <f>IF(AND(Y475&lt;&gt;"",Z475&lt;&gt;"",X475&lt;&gt;""),ROUND(MIN(IF(OR(X475="OZZ",X475="ZZ"),5000,17300),TRUNC(0.75*(SUMIF($D$12:$D475,$D475,Y$12:Y475)+SUMIF($D$12:$D475,$D475,Z$12:Z475)),2)) - SUMIF($D$12:$D474,$D475,AB$12:AB474),2),"")</f>
        <v/>
      </c>
      <c r="AC475" s="251" t="str">
        <f>IF(AND(Y475&lt;&gt;"",Z475&lt;&gt;"",AA475&lt;&gt;"",X475&lt;&gt;"",AP475&lt;&gt;""),IF(OR(X475="OZZ",X475="ZZ"),ROUND(0-SUMIF($D$12:$D474,$D475,AC$12:AC474),2),IF(AA475=0,0,ROUND(MIN(MIN(17300,TRUNC(0.75*(SUMIF($D$12:$D$2012,$D475,Y$12:Y$2012)+SUMIF($D$12:$D$2012,$D475,Z$12:Z$2012)),2)+SUMIF($D$12:$D475,$D475,AP$12:AP475))-SUMIF($D$12:$D474,$D475,AC$12:AC474)-SUMIF($D$12:$D$2012,$D475,AB$12:AB$2012),AP475),2))),"")</f>
        <v/>
      </c>
      <c r="AD475" s="250" t="str">
        <f>IF(X475&lt;&gt;"",1000 - SUMIF($D$12:$D474,$D475,AD$12:AD474),"")</f>
        <v/>
      </c>
      <c r="AE475" s="252"/>
      <c r="AF475" s="253"/>
      <c r="AG475" s="254"/>
      <c r="AH475" s="255" t="str">
        <f t="shared" si="166"/>
        <v/>
      </c>
      <c r="AI475" s="256"/>
      <c r="AJ475" s="253"/>
      <c r="AK475" s="254"/>
      <c r="AL475" s="255" t="str">
        <f t="shared" si="167"/>
        <v/>
      </c>
      <c r="AM475" s="256"/>
      <c r="AN475" s="253"/>
      <c r="AO475" s="254"/>
      <c r="AP475" s="255" t="str">
        <f t="shared" si="147"/>
        <v/>
      </c>
      <c r="AQ475" s="116"/>
      <c r="AR475" s="116"/>
      <c r="AS475" s="117"/>
      <c r="AT475" s="118"/>
      <c r="AU475" s="119" t="str">
        <f>IF(D475&lt;&gt; "", IF(COUNTIF($D$12:$D475,$D475)&gt;1,0,IF(SUM(N475,U475,AB475)&gt;0,IF(AND(X475="",OR(Q475&lt;&gt;"",J475&lt;&gt;"")),IF(Q475&lt;&gt;"",Q475,IF(J475&lt;&gt;"",J475,0)),IF(AND(Q475&lt;&gt;"",J475&lt;&gt;"",Q475=J475),Q475,X475)),0)),"")</f>
        <v/>
      </c>
      <c r="AV475" s="119" t="str">
        <f>IF(D475&lt;&gt;"",IF(COUNTIF($D$12:$D475,$D475)&gt;1,0,IF(SUM(O475,V475,AC475)&gt;0,IF(AND(X475="",OR(Q475&lt;&gt;"",J475&lt;&gt;"")),IF(Q475&lt;&gt;"",Q475,IF(J475&lt;&gt;"",J475,0)),IF(AND(Q475&lt;&gt;"",J475&lt;&gt;"",Q475=J475),Q475,X475)),0)),"")</f>
        <v/>
      </c>
      <c r="AW475" s="119" t="str">
        <f>IF(D475&lt;&gt;"",IF(COUNTIF($D$12:$D475,$D475)&gt;1,0,IF(SUM(P475,W475,AD475)&gt;0,IF(AND(X475="",OR(Q475&lt;&gt;"",J475&lt;&gt;"")),IF(Q475&lt;&gt;"",Q475,IF(J475&lt;&gt;"",J475,0)),IF(AND(Q475&lt;&gt;"",J475&lt;&gt;"",Q475=J475),Q475,X475)),0)),"")</f>
        <v/>
      </c>
      <c r="AX475" s="118" t="str">
        <f t="shared" si="148"/>
        <v/>
      </c>
      <c r="AY475" s="118" t="str">
        <f t="shared" si="149"/>
        <v/>
      </c>
      <c r="AZ475" s="118" t="str">
        <f t="shared" si="150"/>
        <v/>
      </c>
      <c r="BA475" s="118" t="str">
        <f t="shared" si="151"/>
        <v/>
      </c>
      <c r="BB475" s="118" t="str">
        <f t="shared" si="152"/>
        <v/>
      </c>
      <c r="BC475" s="118" t="str">
        <f t="shared" si="153"/>
        <v/>
      </c>
      <c r="BD475" s="118" t="str">
        <f t="shared" si="154"/>
        <v/>
      </c>
      <c r="BE475" s="118" t="str">
        <f t="shared" si="155"/>
        <v/>
      </c>
      <c r="BF475" s="118" t="str">
        <f t="shared" si="156"/>
        <v/>
      </c>
      <c r="BG475" s="120"/>
      <c r="BH475" s="120" t="str">
        <f t="shared" si="157"/>
        <v/>
      </c>
      <c r="BI475" s="120" t="str">
        <f t="shared" si="158"/>
        <v/>
      </c>
      <c r="BJ475" s="121"/>
      <c r="BK475" s="120" t="str">
        <f t="shared" si="159"/>
        <v/>
      </c>
      <c r="BL475" s="120" t="str">
        <f t="shared" si="160"/>
        <v/>
      </c>
      <c r="BM475" s="120" t="str">
        <f t="shared" si="161"/>
        <v/>
      </c>
      <c r="BN475" s="120" t="str">
        <f t="shared" si="162"/>
        <v/>
      </c>
      <c r="BO475" s="120" t="str">
        <f t="shared" si="163"/>
        <v/>
      </c>
      <c r="BP475" s="120" t="str">
        <f t="shared" si="164"/>
        <v/>
      </c>
      <c r="BQ475" s="98"/>
      <c r="BR475" s="98"/>
      <c r="BS475" s="98"/>
      <c r="BT475" s="98"/>
      <c r="BU475" s="98"/>
      <c r="BV475" s="98"/>
      <c r="BW475" s="98"/>
      <c r="BX475" s="98"/>
      <c r="BY475" s="98"/>
      <c r="BZ475" s="98"/>
      <c r="CA475" s="98"/>
      <c r="CB475" s="98"/>
      <c r="CC475" s="98"/>
      <c r="CD475" s="98"/>
      <c r="CE475" s="98"/>
      <c r="CF475" s="98"/>
      <c r="CG475" s="98"/>
      <c r="CH475" s="98"/>
      <c r="CI475" s="98"/>
      <c r="CJ475" s="98"/>
      <c r="CK475" s="98"/>
      <c r="CL475" s="98"/>
      <c r="CM475" s="98"/>
      <c r="CN475" s="98"/>
      <c r="CO475" s="98"/>
      <c r="CP475" s="98"/>
      <c r="CQ475" s="98"/>
      <c r="CR475" s="98"/>
      <c r="CS475" s="98"/>
    </row>
    <row r="476" spans="1:97" s="4" customFormat="1" ht="18.75" customHeight="1" x14ac:dyDescent="0.2">
      <c r="A476" s="3">
        <f t="shared" si="165"/>
        <v>464</v>
      </c>
      <c r="B476" s="263"/>
      <c r="C476" s="263"/>
      <c r="D476" s="263"/>
      <c r="E476" s="259"/>
      <c r="F476" s="259"/>
      <c r="G476" s="43"/>
      <c r="H476" s="264"/>
      <c r="I476" s="261"/>
      <c r="J476" s="106"/>
      <c r="K476" s="247"/>
      <c r="L476" s="247"/>
      <c r="M476" s="247"/>
      <c r="N476" s="248" t="str">
        <f>IF(AND(K476&lt;&gt;"",L476&lt;&gt;"",J476&lt;&gt;""),ROUND(MIN(IF(OR(J476="OZZ",J476="ZZ"),5000,17300),TRUNC(0.75*(SUMIF($D$12:$D476,$D476,K$12:K476)+SUMIF($D$12:$D476,$D476,L$12:L476)),2)) - SUMIF($D$12:$D475,$D476,N$12:N475),2),"")</f>
        <v/>
      </c>
      <c r="O476" s="249" t="str">
        <f>IF(AND(K476&lt;&gt;"",L476&lt;&gt;"",M476&lt;&gt;"",J476&lt;&gt;"",AH476&lt;&gt;""),IF(OR(J476="OZZ",J476="ZZ"),ROUND(0-SUMIF($D$12:$D475,$D476,O$12:O475),2),IF(M476=0,0,ROUND(MIN(MIN(17300,TRUNC(0.75*(SUMIF($D$12:$D$2012,$D476,K$12:K$2012)+SUMIF($D$12:$D$2012,$D476,L$12:L$2012)),2)+SUMIF($D$12:$D476,$D476,AH$12:AH476))-SUMIF($D$12:$D475,$D476,O$12:O475)-SUMIF($D$12:$D$2012,$D476,N$12:N$2012),AH476),2))),"")</f>
        <v/>
      </c>
      <c r="P476" s="250" t="str">
        <f>IF(J476&lt;&gt;"",1000 - SUMIF($D$12:$D475,$D476,P$12:P475),"")</f>
        <v/>
      </c>
      <c r="Q476" s="106"/>
      <c r="R476" s="247"/>
      <c r="S476" s="247"/>
      <c r="T476" s="247"/>
      <c r="U476" s="248" t="str">
        <f>IF(AND(R476&lt;&gt;"",S476&lt;&gt;"",Q476&lt;&gt;""),ROUND(MIN(IF(OR(Q476="OZZ",Q476="ZZ"),5000,17300),TRUNC(0.75*(SUMIF($D$12:$D476,$D476,R$12:R476)+SUMIF($D$12:$D476,$D476,S$12:S476)),2)) - SUMIF($D$12:$D475,$D476,U$12:U475),2),"")</f>
        <v/>
      </c>
      <c r="V476" s="248" t="str">
        <f>IF(AND(R476&lt;&gt;"",S476&lt;&gt;"",T476&lt;&gt;"",Q476&lt;&gt;"",AL476&lt;&gt;""),IF(OR(Q476="OZZ",Q476="ZZ"),ROUND(0-SUMIF($D$12:$D475,$D476,V$12:V475),2),IF(T476=0,0,ROUND(MIN(MIN(17300,TRUNC(0.75*(SUMIF($D$12:$D$2012,$D476,R$12:R$2012)+SUMIF($D$12:$D$2012,$D476,S$12:S$2012)),2)+SUMIF($D$12:$D476,$D476,AL$12:AL476))-SUMIF($D$12:$D475,$D476,V$12:V475)-SUMIF($D$12:$D$2012,$D476,U$12:U$2012),AL476),2))),"")</f>
        <v/>
      </c>
      <c r="W476" s="250" t="str">
        <f>IF(Q476&lt;&gt;"",1000 - SUMIF($D$12:$D475,$D476,W$12:W475),"")</f>
        <v/>
      </c>
      <c r="X476" s="106"/>
      <c r="Y476" s="247"/>
      <c r="Z476" s="247"/>
      <c r="AA476" s="247"/>
      <c r="AB476" s="248" t="str">
        <f>IF(AND(Y476&lt;&gt;"",Z476&lt;&gt;"",X476&lt;&gt;""),ROUND(MIN(IF(OR(X476="OZZ",X476="ZZ"),5000,17300),TRUNC(0.75*(SUMIF($D$12:$D476,$D476,Y$12:Y476)+SUMIF($D$12:$D476,$D476,Z$12:Z476)),2)) - SUMIF($D$12:$D475,$D476,AB$12:AB475),2),"")</f>
        <v/>
      </c>
      <c r="AC476" s="251" t="str">
        <f>IF(AND(Y476&lt;&gt;"",Z476&lt;&gt;"",AA476&lt;&gt;"",X476&lt;&gt;"",AP476&lt;&gt;""),IF(OR(X476="OZZ",X476="ZZ"),ROUND(0-SUMIF($D$12:$D475,$D476,AC$12:AC475),2),IF(AA476=0,0,ROUND(MIN(MIN(17300,TRUNC(0.75*(SUMIF($D$12:$D$2012,$D476,Y$12:Y$2012)+SUMIF($D$12:$D$2012,$D476,Z$12:Z$2012)),2)+SUMIF($D$12:$D476,$D476,AP$12:AP476))-SUMIF($D$12:$D475,$D476,AC$12:AC475)-SUMIF($D$12:$D$2012,$D476,AB$12:AB$2012),AP476),2))),"")</f>
        <v/>
      </c>
      <c r="AD476" s="250" t="str">
        <f>IF(X476&lt;&gt;"",1000 - SUMIF($D$12:$D475,$D476,AD$12:AD475),"")</f>
        <v/>
      </c>
      <c r="AE476" s="252"/>
      <c r="AF476" s="253"/>
      <c r="AG476" s="254"/>
      <c r="AH476" s="255" t="str">
        <f t="shared" si="166"/>
        <v/>
      </c>
      <c r="AI476" s="256"/>
      <c r="AJ476" s="253"/>
      <c r="AK476" s="254"/>
      <c r="AL476" s="255" t="str">
        <f t="shared" si="167"/>
        <v/>
      </c>
      <c r="AM476" s="256"/>
      <c r="AN476" s="253"/>
      <c r="AO476" s="254"/>
      <c r="AP476" s="255" t="str">
        <f t="shared" si="147"/>
        <v/>
      </c>
      <c r="AQ476" s="116"/>
      <c r="AR476" s="116"/>
      <c r="AS476" s="117"/>
      <c r="AT476" s="118"/>
      <c r="AU476" s="119" t="str">
        <f>IF(D476&lt;&gt; "", IF(COUNTIF($D$12:$D476,$D476)&gt;1,0,IF(SUM(N476,U476,AB476)&gt;0,IF(AND(X476="",OR(Q476&lt;&gt;"",J476&lt;&gt;"")),IF(Q476&lt;&gt;"",Q476,IF(J476&lt;&gt;"",J476,0)),IF(AND(Q476&lt;&gt;"",J476&lt;&gt;"",Q476=J476),Q476,X476)),0)),"")</f>
        <v/>
      </c>
      <c r="AV476" s="119" t="str">
        <f>IF(D476&lt;&gt;"",IF(COUNTIF($D$12:$D476,$D476)&gt;1,0,IF(SUM(O476,V476,AC476)&gt;0,IF(AND(X476="",OR(Q476&lt;&gt;"",J476&lt;&gt;"")),IF(Q476&lt;&gt;"",Q476,IF(J476&lt;&gt;"",J476,0)),IF(AND(Q476&lt;&gt;"",J476&lt;&gt;"",Q476=J476),Q476,X476)),0)),"")</f>
        <v/>
      </c>
      <c r="AW476" s="119" t="str">
        <f>IF(D476&lt;&gt;"",IF(COUNTIF($D$12:$D476,$D476)&gt;1,0,IF(SUM(P476,W476,AD476)&gt;0,IF(AND(X476="",OR(Q476&lt;&gt;"",J476&lt;&gt;"")),IF(Q476&lt;&gt;"",Q476,IF(J476&lt;&gt;"",J476,0)),IF(AND(Q476&lt;&gt;"",J476&lt;&gt;"",Q476=J476),Q476,X476)),0)),"")</f>
        <v/>
      </c>
      <c r="AX476" s="118" t="str">
        <f t="shared" si="148"/>
        <v/>
      </c>
      <c r="AY476" s="118" t="str">
        <f t="shared" si="149"/>
        <v/>
      </c>
      <c r="AZ476" s="118" t="str">
        <f t="shared" si="150"/>
        <v/>
      </c>
      <c r="BA476" s="118" t="str">
        <f t="shared" si="151"/>
        <v/>
      </c>
      <c r="BB476" s="118" t="str">
        <f t="shared" si="152"/>
        <v/>
      </c>
      <c r="BC476" s="118" t="str">
        <f t="shared" si="153"/>
        <v/>
      </c>
      <c r="BD476" s="118" t="str">
        <f t="shared" si="154"/>
        <v/>
      </c>
      <c r="BE476" s="118" t="str">
        <f t="shared" si="155"/>
        <v/>
      </c>
      <c r="BF476" s="118" t="str">
        <f t="shared" si="156"/>
        <v/>
      </c>
      <c r="BG476" s="120"/>
      <c r="BH476" s="120" t="str">
        <f t="shared" si="157"/>
        <v/>
      </c>
      <c r="BI476" s="120" t="str">
        <f t="shared" si="158"/>
        <v/>
      </c>
      <c r="BJ476" s="121"/>
      <c r="BK476" s="120" t="str">
        <f t="shared" si="159"/>
        <v/>
      </c>
      <c r="BL476" s="120" t="str">
        <f t="shared" si="160"/>
        <v/>
      </c>
      <c r="BM476" s="120" t="str">
        <f t="shared" si="161"/>
        <v/>
      </c>
      <c r="BN476" s="120" t="str">
        <f t="shared" si="162"/>
        <v/>
      </c>
      <c r="BO476" s="120" t="str">
        <f t="shared" si="163"/>
        <v/>
      </c>
      <c r="BP476" s="120" t="str">
        <f t="shared" si="164"/>
        <v/>
      </c>
      <c r="BQ476" s="98"/>
      <c r="BR476" s="98"/>
      <c r="BS476" s="98"/>
      <c r="BT476" s="98"/>
      <c r="BU476" s="98"/>
      <c r="BV476" s="98"/>
      <c r="BW476" s="98"/>
      <c r="BX476" s="98"/>
      <c r="BY476" s="98"/>
      <c r="BZ476" s="98"/>
      <c r="CA476" s="98"/>
      <c r="CB476" s="98"/>
      <c r="CC476" s="98"/>
      <c r="CD476" s="98"/>
      <c r="CE476" s="98"/>
      <c r="CF476" s="98"/>
      <c r="CG476" s="98"/>
      <c r="CH476" s="98"/>
      <c r="CI476" s="98"/>
      <c r="CJ476" s="98"/>
      <c r="CK476" s="98"/>
      <c r="CL476" s="98"/>
      <c r="CM476" s="98"/>
      <c r="CN476" s="98"/>
      <c r="CO476" s="98"/>
      <c r="CP476" s="98"/>
      <c r="CQ476" s="98"/>
      <c r="CR476" s="98"/>
      <c r="CS476" s="98"/>
    </row>
    <row r="477" spans="1:97" s="4" customFormat="1" ht="18.75" customHeight="1" x14ac:dyDescent="0.2">
      <c r="A477" s="3">
        <f t="shared" si="165"/>
        <v>465</v>
      </c>
      <c r="B477" s="263"/>
      <c r="C477" s="263"/>
      <c r="D477" s="263"/>
      <c r="E477" s="259"/>
      <c r="F477" s="259"/>
      <c r="G477" s="43"/>
      <c r="H477" s="264"/>
      <c r="I477" s="261"/>
      <c r="J477" s="106"/>
      <c r="K477" s="247"/>
      <c r="L477" s="247"/>
      <c r="M477" s="247"/>
      <c r="N477" s="248" t="str">
        <f>IF(AND(K477&lt;&gt;"",L477&lt;&gt;"",J477&lt;&gt;""),ROUND(MIN(IF(OR(J477="OZZ",J477="ZZ"),5000,17300),TRUNC(0.75*(SUMIF($D$12:$D477,$D477,K$12:K477)+SUMIF($D$12:$D477,$D477,L$12:L477)),2)) - SUMIF($D$12:$D476,$D477,N$12:N476),2),"")</f>
        <v/>
      </c>
      <c r="O477" s="249" t="str">
        <f>IF(AND(K477&lt;&gt;"",L477&lt;&gt;"",M477&lt;&gt;"",J477&lt;&gt;"",AH477&lt;&gt;""),IF(OR(J477="OZZ",J477="ZZ"),ROUND(0-SUMIF($D$12:$D476,$D477,O$12:O476),2),IF(M477=0,0,ROUND(MIN(MIN(17300,TRUNC(0.75*(SUMIF($D$12:$D$2012,$D477,K$12:K$2012)+SUMIF($D$12:$D$2012,$D477,L$12:L$2012)),2)+SUMIF($D$12:$D477,$D477,AH$12:AH477))-SUMIF($D$12:$D476,$D477,O$12:O476)-SUMIF($D$12:$D$2012,$D477,N$12:N$2012),AH477),2))),"")</f>
        <v/>
      </c>
      <c r="P477" s="250" t="str">
        <f>IF(J477&lt;&gt;"",1000 - SUMIF($D$12:$D476,$D477,P$12:P476),"")</f>
        <v/>
      </c>
      <c r="Q477" s="106"/>
      <c r="R477" s="247"/>
      <c r="S477" s="247"/>
      <c r="T477" s="247"/>
      <c r="U477" s="248" t="str">
        <f>IF(AND(R477&lt;&gt;"",S477&lt;&gt;"",Q477&lt;&gt;""),ROUND(MIN(IF(OR(Q477="OZZ",Q477="ZZ"),5000,17300),TRUNC(0.75*(SUMIF($D$12:$D477,$D477,R$12:R477)+SUMIF($D$12:$D477,$D477,S$12:S477)),2)) - SUMIF($D$12:$D476,$D477,U$12:U476),2),"")</f>
        <v/>
      </c>
      <c r="V477" s="248" t="str">
        <f>IF(AND(R477&lt;&gt;"",S477&lt;&gt;"",T477&lt;&gt;"",Q477&lt;&gt;"",AL477&lt;&gt;""),IF(OR(Q477="OZZ",Q477="ZZ"),ROUND(0-SUMIF($D$12:$D476,$D477,V$12:V476),2),IF(T477=0,0,ROUND(MIN(MIN(17300,TRUNC(0.75*(SUMIF($D$12:$D$2012,$D477,R$12:R$2012)+SUMIF($D$12:$D$2012,$D477,S$12:S$2012)),2)+SUMIF($D$12:$D477,$D477,AL$12:AL477))-SUMIF($D$12:$D476,$D477,V$12:V476)-SUMIF($D$12:$D$2012,$D477,U$12:U$2012),AL477),2))),"")</f>
        <v/>
      </c>
      <c r="W477" s="250" t="str">
        <f>IF(Q477&lt;&gt;"",1000 - SUMIF($D$12:$D476,$D477,W$12:W476),"")</f>
        <v/>
      </c>
      <c r="X477" s="106"/>
      <c r="Y477" s="247"/>
      <c r="Z477" s="247"/>
      <c r="AA477" s="247"/>
      <c r="AB477" s="248" t="str">
        <f>IF(AND(Y477&lt;&gt;"",Z477&lt;&gt;"",X477&lt;&gt;""),ROUND(MIN(IF(OR(X477="OZZ",X477="ZZ"),5000,17300),TRUNC(0.75*(SUMIF($D$12:$D477,$D477,Y$12:Y477)+SUMIF($D$12:$D477,$D477,Z$12:Z477)),2)) - SUMIF($D$12:$D476,$D477,AB$12:AB476),2),"")</f>
        <v/>
      </c>
      <c r="AC477" s="251" t="str">
        <f>IF(AND(Y477&lt;&gt;"",Z477&lt;&gt;"",AA477&lt;&gt;"",X477&lt;&gt;"",AP477&lt;&gt;""),IF(OR(X477="OZZ",X477="ZZ"),ROUND(0-SUMIF($D$12:$D476,$D477,AC$12:AC476),2),IF(AA477=0,0,ROUND(MIN(MIN(17300,TRUNC(0.75*(SUMIF($D$12:$D$2012,$D477,Y$12:Y$2012)+SUMIF($D$12:$D$2012,$D477,Z$12:Z$2012)),2)+SUMIF($D$12:$D477,$D477,AP$12:AP477))-SUMIF($D$12:$D476,$D477,AC$12:AC476)-SUMIF($D$12:$D$2012,$D477,AB$12:AB$2012),AP477),2))),"")</f>
        <v/>
      </c>
      <c r="AD477" s="250" t="str">
        <f>IF(X477&lt;&gt;"",1000 - SUMIF($D$12:$D476,$D477,AD$12:AD476),"")</f>
        <v/>
      </c>
      <c r="AE477" s="252"/>
      <c r="AF477" s="253"/>
      <c r="AG477" s="254"/>
      <c r="AH477" s="255" t="str">
        <f t="shared" si="166"/>
        <v/>
      </c>
      <c r="AI477" s="256"/>
      <c r="AJ477" s="253"/>
      <c r="AK477" s="254"/>
      <c r="AL477" s="255" t="str">
        <f t="shared" si="167"/>
        <v/>
      </c>
      <c r="AM477" s="256"/>
      <c r="AN477" s="253"/>
      <c r="AO477" s="254"/>
      <c r="AP477" s="255" t="str">
        <f t="shared" si="147"/>
        <v/>
      </c>
      <c r="AQ477" s="116"/>
      <c r="AR477" s="116"/>
      <c r="AS477" s="117"/>
      <c r="AT477" s="118"/>
      <c r="AU477" s="119" t="str">
        <f>IF(D477&lt;&gt; "", IF(COUNTIF($D$12:$D477,$D477)&gt;1,0,IF(SUM(N477,U477,AB477)&gt;0,IF(AND(X477="",OR(Q477&lt;&gt;"",J477&lt;&gt;"")),IF(Q477&lt;&gt;"",Q477,IF(J477&lt;&gt;"",J477,0)),IF(AND(Q477&lt;&gt;"",J477&lt;&gt;"",Q477=J477),Q477,X477)),0)),"")</f>
        <v/>
      </c>
      <c r="AV477" s="119" t="str">
        <f>IF(D477&lt;&gt;"",IF(COUNTIF($D$12:$D477,$D477)&gt;1,0,IF(SUM(O477,V477,AC477)&gt;0,IF(AND(X477="",OR(Q477&lt;&gt;"",J477&lt;&gt;"")),IF(Q477&lt;&gt;"",Q477,IF(J477&lt;&gt;"",J477,0)),IF(AND(Q477&lt;&gt;"",J477&lt;&gt;"",Q477=J477),Q477,X477)),0)),"")</f>
        <v/>
      </c>
      <c r="AW477" s="119" t="str">
        <f>IF(D477&lt;&gt;"",IF(COUNTIF($D$12:$D477,$D477)&gt;1,0,IF(SUM(P477,W477,AD477)&gt;0,IF(AND(X477="",OR(Q477&lt;&gt;"",J477&lt;&gt;"")),IF(Q477&lt;&gt;"",Q477,IF(J477&lt;&gt;"",J477,0)),IF(AND(Q477&lt;&gt;"",J477&lt;&gt;"",Q477=J477),Q477,X477)),0)),"")</f>
        <v/>
      </c>
      <c r="AX477" s="118" t="str">
        <f t="shared" si="148"/>
        <v/>
      </c>
      <c r="AY477" s="118" t="str">
        <f t="shared" si="149"/>
        <v/>
      </c>
      <c r="AZ477" s="118" t="str">
        <f t="shared" si="150"/>
        <v/>
      </c>
      <c r="BA477" s="118" t="str">
        <f t="shared" si="151"/>
        <v/>
      </c>
      <c r="BB477" s="118" t="str">
        <f t="shared" si="152"/>
        <v/>
      </c>
      <c r="BC477" s="118" t="str">
        <f t="shared" si="153"/>
        <v/>
      </c>
      <c r="BD477" s="118" t="str">
        <f t="shared" si="154"/>
        <v/>
      </c>
      <c r="BE477" s="118" t="str">
        <f t="shared" si="155"/>
        <v/>
      </c>
      <c r="BF477" s="118" t="str">
        <f t="shared" si="156"/>
        <v/>
      </c>
      <c r="BG477" s="120"/>
      <c r="BH477" s="120" t="str">
        <f t="shared" si="157"/>
        <v/>
      </c>
      <c r="BI477" s="120" t="str">
        <f t="shared" si="158"/>
        <v/>
      </c>
      <c r="BJ477" s="121"/>
      <c r="BK477" s="120" t="str">
        <f t="shared" si="159"/>
        <v/>
      </c>
      <c r="BL477" s="120" t="str">
        <f t="shared" si="160"/>
        <v/>
      </c>
      <c r="BM477" s="120" t="str">
        <f t="shared" si="161"/>
        <v/>
      </c>
      <c r="BN477" s="120" t="str">
        <f t="shared" si="162"/>
        <v/>
      </c>
      <c r="BO477" s="120" t="str">
        <f t="shared" si="163"/>
        <v/>
      </c>
      <c r="BP477" s="120" t="str">
        <f t="shared" si="164"/>
        <v/>
      </c>
      <c r="BQ477" s="98"/>
      <c r="BR477" s="98"/>
      <c r="BS477" s="98"/>
      <c r="BT477" s="98"/>
      <c r="BU477" s="98"/>
      <c r="BV477" s="98"/>
      <c r="BW477" s="98"/>
      <c r="BX477" s="98"/>
      <c r="BY477" s="98"/>
      <c r="BZ477" s="98"/>
      <c r="CA477" s="98"/>
      <c r="CB477" s="98"/>
      <c r="CC477" s="98"/>
      <c r="CD477" s="98"/>
      <c r="CE477" s="98"/>
      <c r="CF477" s="98"/>
      <c r="CG477" s="98"/>
      <c r="CH477" s="98"/>
      <c r="CI477" s="98"/>
      <c r="CJ477" s="98"/>
      <c r="CK477" s="98"/>
      <c r="CL477" s="98"/>
      <c r="CM477" s="98"/>
      <c r="CN477" s="98"/>
      <c r="CO477" s="98"/>
      <c r="CP477" s="98"/>
      <c r="CQ477" s="98"/>
      <c r="CR477" s="98"/>
      <c r="CS477" s="98"/>
    </row>
    <row r="478" spans="1:97" s="4" customFormat="1" ht="18.75" customHeight="1" x14ac:dyDescent="0.2">
      <c r="A478" s="3">
        <f t="shared" si="165"/>
        <v>466</v>
      </c>
      <c r="B478" s="263"/>
      <c r="C478" s="263"/>
      <c r="D478" s="263"/>
      <c r="E478" s="259"/>
      <c r="F478" s="259"/>
      <c r="G478" s="43"/>
      <c r="H478" s="264"/>
      <c r="I478" s="261"/>
      <c r="J478" s="106"/>
      <c r="K478" s="247"/>
      <c r="L478" s="247"/>
      <c r="M478" s="247"/>
      <c r="N478" s="248" t="str">
        <f>IF(AND(K478&lt;&gt;"",L478&lt;&gt;"",J478&lt;&gt;""),ROUND(MIN(IF(OR(J478="OZZ",J478="ZZ"),5000,17300),TRUNC(0.75*(SUMIF($D$12:$D478,$D478,K$12:K478)+SUMIF($D$12:$D478,$D478,L$12:L478)),2)) - SUMIF($D$12:$D477,$D478,N$12:N477),2),"")</f>
        <v/>
      </c>
      <c r="O478" s="249" t="str">
        <f>IF(AND(K478&lt;&gt;"",L478&lt;&gt;"",M478&lt;&gt;"",J478&lt;&gt;"",AH478&lt;&gt;""),IF(OR(J478="OZZ",J478="ZZ"),ROUND(0-SUMIF($D$12:$D477,$D478,O$12:O477),2),IF(M478=0,0,ROUND(MIN(MIN(17300,TRUNC(0.75*(SUMIF($D$12:$D$2012,$D478,K$12:K$2012)+SUMIF($D$12:$D$2012,$D478,L$12:L$2012)),2)+SUMIF($D$12:$D478,$D478,AH$12:AH478))-SUMIF($D$12:$D477,$D478,O$12:O477)-SUMIF($D$12:$D$2012,$D478,N$12:N$2012),AH478),2))),"")</f>
        <v/>
      </c>
      <c r="P478" s="250" t="str">
        <f>IF(J478&lt;&gt;"",1000 - SUMIF($D$12:$D477,$D478,P$12:P477),"")</f>
        <v/>
      </c>
      <c r="Q478" s="106"/>
      <c r="R478" s="247"/>
      <c r="S478" s="247"/>
      <c r="T478" s="247"/>
      <c r="U478" s="248" t="str">
        <f>IF(AND(R478&lt;&gt;"",S478&lt;&gt;"",Q478&lt;&gt;""),ROUND(MIN(IF(OR(Q478="OZZ",Q478="ZZ"),5000,17300),TRUNC(0.75*(SUMIF($D$12:$D478,$D478,R$12:R478)+SUMIF($D$12:$D478,$D478,S$12:S478)),2)) - SUMIF($D$12:$D477,$D478,U$12:U477),2),"")</f>
        <v/>
      </c>
      <c r="V478" s="248" t="str">
        <f>IF(AND(R478&lt;&gt;"",S478&lt;&gt;"",T478&lt;&gt;"",Q478&lt;&gt;"",AL478&lt;&gt;""),IF(OR(Q478="OZZ",Q478="ZZ"),ROUND(0-SUMIF($D$12:$D477,$D478,V$12:V477),2),IF(T478=0,0,ROUND(MIN(MIN(17300,TRUNC(0.75*(SUMIF($D$12:$D$2012,$D478,R$12:R$2012)+SUMIF($D$12:$D$2012,$D478,S$12:S$2012)),2)+SUMIF($D$12:$D478,$D478,AL$12:AL478))-SUMIF($D$12:$D477,$D478,V$12:V477)-SUMIF($D$12:$D$2012,$D478,U$12:U$2012),AL478),2))),"")</f>
        <v/>
      </c>
      <c r="W478" s="250" t="str">
        <f>IF(Q478&lt;&gt;"",1000 - SUMIF($D$12:$D477,$D478,W$12:W477),"")</f>
        <v/>
      </c>
      <c r="X478" s="106"/>
      <c r="Y478" s="247"/>
      <c r="Z478" s="247"/>
      <c r="AA478" s="247"/>
      <c r="AB478" s="248" t="str">
        <f>IF(AND(Y478&lt;&gt;"",Z478&lt;&gt;"",X478&lt;&gt;""),ROUND(MIN(IF(OR(X478="OZZ",X478="ZZ"),5000,17300),TRUNC(0.75*(SUMIF($D$12:$D478,$D478,Y$12:Y478)+SUMIF($D$12:$D478,$D478,Z$12:Z478)),2)) - SUMIF($D$12:$D477,$D478,AB$12:AB477),2),"")</f>
        <v/>
      </c>
      <c r="AC478" s="251" t="str">
        <f>IF(AND(Y478&lt;&gt;"",Z478&lt;&gt;"",AA478&lt;&gt;"",X478&lt;&gt;"",AP478&lt;&gt;""),IF(OR(X478="OZZ",X478="ZZ"),ROUND(0-SUMIF($D$12:$D477,$D478,AC$12:AC477),2),IF(AA478=0,0,ROUND(MIN(MIN(17300,TRUNC(0.75*(SUMIF($D$12:$D$2012,$D478,Y$12:Y$2012)+SUMIF($D$12:$D$2012,$D478,Z$12:Z$2012)),2)+SUMIF($D$12:$D478,$D478,AP$12:AP478))-SUMIF($D$12:$D477,$D478,AC$12:AC477)-SUMIF($D$12:$D$2012,$D478,AB$12:AB$2012),AP478),2))),"")</f>
        <v/>
      </c>
      <c r="AD478" s="250" t="str">
        <f>IF(X478&lt;&gt;"",1000 - SUMIF($D$12:$D477,$D478,AD$12:AD477),"")</f>
        <v/>
      </c>
      <c r="AE478" s="252"/>
      <c r="AF478" s="253"/>
      <c r="AG478" s="254"/>
      <c r="AH478" s="255" t="str">
        <f t="shared" si="166"/>
        <v/>
      </c>
      <c r="AI478" s="256"/>
      <c r="AJ478" s="253"/>
      <c r="AK478" s="254"/>
      <c r="AL478" s="255" t="str">
        <f t="shared" si="167"/>
        <v/>
      </c>
      <c r="AM478" s="256"/>
      <c r="AN478" s="253"/>
      <c r="AO478" s="254"/>
      <c r="AP478" s="255" t="str">
        <f t="shared" si="147"/>
        <v/>
      </c>
      <c r="AQ478" s="116"/>
      <c r="AR478" s="116"/>
      <c r="AS478" s="117"/>
      <c r="AT478" s="118"/>
      <c r="AU478" s="119" t="str">
        <f>IF(D478&lt;&gt; "", IF(COUNTIF($D$12:$D478,$D478)&gt;1,0,IF(SUM(N478,U478,AB478)&gt;0,IF(AND(X478="",OR(Q478&lt;&gt;"",J478&lt;&gt;"")),IF(Q478&lt;&gt;"",Q478,IF(J478&lt;&gt;"",J478,0)),IF(AND(Q478&lt;&gt;"",J478&lt;&gt;"",Q478=J478),Q478,X478)),0)),"")</f>
        <v/>
      </c>
      <c r="AV478" s="119" t="str">
        <f>IF(D478&lt;&gt;"",IF(COUNTIF($D$12:$D478,$D478)&gt;1,0,IF(SUM(O478,V478,AC478)&gt;0,IF(AND(X478="",OR(Q478&lt;&gt;"",J478&lt;&gt;"")),IF(Q478&lt;&gt;"",Q478,IF(J478&lt;&gt;"",J478,0)),IF(AND(Q478&lt;&gt;"",J478&lt;&gt;"",Q478=J478),Q478,X478)),0)),"")</f>
        <v/>
      </c>
      <c r="AW478" s="119" t="str">
        <f>IF(D478&lt;&gt;"",IF(COUNTIF($D$12:$D478,$D478)&gt;1,0,IF(SUM(P478,W478,AD478)&gt;0,IF(AND(X478="",OR(Q478&lt;&gt;"",J478&lt;&gt;"")),IF(Q478&lt;&gt;"",Q478,IF(J478&lt;&gt;"",J478,0)),IF(AND(Q478&lt;&gt;"",J478&lt;&gt;"",Q478=J478),Q478,X478)),0)),"")</f>
        <v/>
      </c>
      <c r="AX478" s="118" t="str">
        <f t="shared" si="148"/>
        <v/>
      </c>
      <c r="AY478" s="118" t="str">
        <f t="shared" si="149"/>
        <v/>
      </c>
      <c r="AZ478" s="118" t="str">
        <f t="shared" si="150"/>
        <v/>
      </c>
      <c r="BA478" s="118" t="str">
        <f t="shared" si="151"/>
        <v/>
      </c>
      <c r="BB478" s="118" t="str">
        <f t="shared" si="152"/>
        <v/>
      </c>
      <c r="BC478" s="118" t="str">
        <f t="shared" si="153"/>
        <v/>
      </c>
      <c r="BD478" s="118" t="str">
        <f t="shared" si="154"/>
        <v/>
      </c>
      <c r="BE478" s="118" t="str">
        <f t="shared" si="155"/>
        <v/>
      </c>
      <c r="BF478" s="118" t="str">
        <f t="shared" si="156"/>
        <v/>
      </c>
      <c r="BG478" s="120"/>
      <c r="BH478" s="120" t="str">
        <f t="shared" si="157"/>
        <v/>
      </c>
      <c r="BI478" s="120" t="str">
        <f t="shared" si="158"/>
        <v/>
      </c>
      <c r="BJ478" s="121"/>
      <c r="BK478" s="120" t="str">
        <f t="shared" si="159"/>
        <v/>
      </c>
      <c r="BL478" s="120" t="str">
        <f t="shared" si="160"/>
        <v/>
      </c>
      <c r="BM478" s="120" t="str">
        <f t="shared" si="161"/>
        <v/>
      </c>
      <c r="BN478" s="120" t="str">
        <f t="shared" si="162"/>
        <v/>
      </c>
      <c r="BO478" s="120" t="str">
        <f t="shared" si="163"/>
        <v/>
      </c>
      <c r="BP478" s="120" t="str">
        <f t="shared" si="164"/>
        <v/>
      </c>
      <c r="BQ478" s="98"/>
      <c r="BR478" s="98"/>
      <c r="BS478" s="98"/>
      <c r="BT478" s="98"/>
      <c r="BU478" s="98"/>
      <c r="BV478" s="98"/>
      <c r="BW478" s="98"/>
      <c r="BX478" s="98"/>
      <c r="BY478" s="98"/>
      <c r="BZ478" s="98"/>
      <c r="CA478" s="98"/>
      <c r="CB478" s="98"/>
      <c r="CC478" s="98"/>
      <c r="CD478" s="98"/>
      <c r="CE478" s="98"/>
      <c r="CF478" s="98"/>
      <c r="CG478" s="98"/>
      <c r="CH478" s="98"/>
      <c r="CI478" s="98"/>
      <c r="CJ478" s="98"/>
      <c r="CK478" s="98"/>
      <c r="CL478" s="98"/>
      <c r="CM478" s="98"/>
      <c r="CN478" s="98"/>
      <c r="CO478" s="98"/>
      <c r="CP478" s="98"/>
      <c r="CQ478" s="98"/>
      <c r="CR478" s="98"/>
      <c r="CS478" s="98"/>
    </row>
    <row r="479" spans="1:97" s="4" customFormat="1" ht="18.75" customHeight="1" x14ac:dyDescent="0.2">
      <c r="A479" s="3">
        <f t="shared" si="165"/>
        <v>467</v>
      </c>
      <c r="B479" s="263"/>
      <c r="C479" s="263"/>
      <c r="D479" s="263"/>
      <c r="E479" s="259"/>
      <c r="F479" s="259"/>
      <c r="G479" s="43"/>
      <c r="H479" s="264"/>
      <c r="I479" s="261"/>
      <c r="J479" s="106"/>
      <c r="K479" s="247"/>
      <c r="L479" s="247"/>
      <c r="M479" s="247"/>
      <c r="N479" s="248" t="str">
        <f>IF(AND(K479&lt;&gt;"",L479&lt;&gt;"",J479&lt;&gt;""),ROUND(MIN(IF(OR(J479="OZZ",J479="ZZ"),5000,17300),TRUNC(0.75*(SUMIF($D$12:$D479,$D479,K$12:K479)+SUMIF($D$12:$D479,$D479,L$12:L479)),2)) - SUMIF($D$12:$D478,$D479,N$12:N478),2),"")</f>
        <v/>
      </c>
      <c r="O479" s="249" t="str">
        <f>IF(AND(K479&lt;&gt;"",L479&lt;&gt;"",M479&lt;&gt;"",J479&lt;&gt;"",AH479&lt;&gt;""),IF(OR(J479="OZZ",J479="ZZ"),ROUND(0-SUMIF($D$12:$D478,$D479,O$12:O478),2),IF(M479=0,0,ROUND(MIN(MIN(17300,TRUNC(0.75*(SUMIF($D$12:$D$2012,$D479,K$12:K$2012)+SUMIF($D$12:$D$2012,$D479,L$12:L$2012)),2)+SUMIF($D$12:$D479,$D479,AH$12:AH479))-SUMIF($D$12:$D478,$D479,O$12:O478)-SUMIF($D$12:$D$2012,$D479,N$12:N$2012),AH479),2))),"")</f>
        <v/>
      </c>
      <c r="P479" s="250" t="str">
        <f>IF(J479&lt;&gt;"",1000 - SUMIF($D$12:$D478,$D479,P$12:P478),"")</f>
        <v/>
      </c>
      <c r="Q479" s="106"/>
      <c r="R479" s="247"/>
      <c r="S479" s="247"/>
      <c r="T479" s="247"/>
      <c r="U479" s="248" t="str">
        <f>IF(AND(R479&lt;&gt;"",S479&lt;&gt;"",Q479&lt;&gt;""),ROUND(MIN(IF(OR(Q479="OZZ",Q479="ZZ"),5000,17300),TRUNC(0.75*(SUMIF($D$12:$D479,$D479,R$12:R479)+SUMIF($D$12:$D479,$D479,S$12:S479)),2)) - SUMIF($D$12:$D478,$D479,U$12:U478),2),"")</f>
        <v/>
      </c>
      <c r="V479" s="248" t="str">
        <f>IF(AND(R479&lt;&gt;"",S479&lt;&gt;"",T479&lt;&gt;"",Q479&lt;&gt;"",AL479&lt;&gt;""),IF(OR(Q479="OZZ",Q479="ZZ"),ROUND(0-SUMIF($D$12:$D478,$D479,V$12:V478),2),IF(T479=0,0,ROUND(MIN(MIN(17300,TRUNC(0.75*(SUMIF($D$12:$D$2012,$D479,R$12:R$2012)+SUMIF($D$12:$D$2012,$D479,S$12:S$2012)),2)+SUMIF($D$12:$D479,$D479,AL$12:AL479))-SUMIF($D$12:$D478,$D479,V$12:V478)-SUMIF($D$12:$D$2012,$D479,U$12:U$2012),AL479),2))),"")</f>
        <v/>
      </c>
      <c r="W479" s="250" t="str">
        <f>IF(Q479&lt;&gt;"",1000 - SUMIF($D$12:$D478,$D479,W$12:W478),"")</f>
        <v/>
      </c>
      <c r="X479" s="106"/>
      <c r="Y479" s="247"/>
      <c r="Z479" s="247"/>
      <c r="AA479" s="247"/>
      <c r="AB479" s="248" t="str">
        <f>IF(AND(Y479&lt;&gt;"",Z479&lt;&gt;"",X479&lt;&gt;""),ROUND(MIN(IF(OR(X479="OZZ",X479="ZZ"),5000,17300),TRUNC(0.75*(SUMIF($D$12:$D479,$D479,Y$12:Y479)+SUMIF($D$12:$D479,$D479,Z$12:Z479)),2)) - SUMIF($D$12:$D478,$D479,AB$12:AB478),2),"")</f>
        <v/>
      </c>
      <c r="AC479" s="251" t="str">
        <f>IF(AND(Y479&lt;&gt;"",Z479&lt;&gt;"",AA479&lt;&gt;"",X479&lt;&gt;"",AP479&lt;&gt;""),IF(OR(X479="OZZ",X479="ZZ"),ROUND(0-SUMIF($D$12:$D478,$D479,AC$12:AC478),2),IF(AA479=0,0,ROUND(MIN(MIN(17300,TRUNC(0.75*(SUMIF($D$12:$D$2012,$D479,Y$12:Y$2012)+SUMIF($D$12:$D$2012,$D479,Z$12:Z$2012)),2)+SUMIF($D$12:$D479,$D479,AP$12:AP479))-SUMIF($D$12:$D478,$D479,AC$12:AC478)-SUMIF($D$12:$D$2012,$D479,AB$12:AB$2012),AP479),2))),"")</f>
        <v/>
      </c>
      <c r="AD479" s="250" t="str">
        <f>IF(X479&lt;&gt;"",1000 - SUMIF($D$12:$D478,$D479,AD$12:AD478),"")</f>
        <v/>
      </c>
      <c r="AE479" s="252"/>
      <c r="AF479" s="253"/>
      <c r="AG479" s="254"/>
      <c r="AH479" s="255" t="str">
        <f t="shared" si="166"/>
        <v/>
      </c>
      <c r="AI479" s="256"/>
      <c r="AJ479" s="253"/>
      <c r="AK479" s="254"/>
      <c r="AL479" s="255" t="str">
        <f t="shared" si="167"/>
        <v/>
      </c>
      <c r="AM479" s="256"/>
      <c r="AN479" s="253"/>
      <c r="AO479" s="254"/>
      <c r="AP479" s="255" t="str">
        <f t="shared" si="147"/>
        <v/>
      </c>
      <c r="AQ479" s="116"/>
      <c r="AR479" s="116"/>
      <c r="AS479" s="117"/>
      <c r="AT479" s="118"/>
      <c r="AU479" s="119" t="str">
        <f>IF(D479&lt;&gt; "", IF(COUNTIF($D$12:$D479,$D479)&gt;1,0,IF(SUM(N479,U479,AB479)&gt;0,IF(AND(X479="",OR(Q479&lt;&gt;"",J479&lt;&gt;"")),IF(Q479&lt;&gt;"",Q479,IF(J479&lt;&gt;"",J479,0)),IF(AND(Q479&lt;&gt;"",J479&lt;&gt;"",Q479=J479),Q479,X479)),0)),"")</f>
        <v/>
      </c>
      <c r="AV479" s="119" t="str">
        <f>IF(D479&lt;&gt;"",IF(COUNTIF($D$12:$D479,$D479)&gt;1,0,IF(SUM(O479,V479,AC479)&gt;0,IF(AND(X479="",OR(Q479&lt;&gt;"",J479&lt;&gt;"")),IF(Q479&lt;&gt;"",Q479,IF(J479&lt;&gt;"",J479,0)),IF(AND(Q479&lt;&gt;"",J479&lt;&gt;"",Q479=J479),Q479,X479)),0)),"")</f>
        <v/>
      </c>
      <c r="AW479" s="119" t="str">
        <f>IF(D479&lt;&gt;"",IF(COUNTIF($D$12:$D479,$D479)&gt;1,0,IF(SUM(P479,W479,AD479)&gt;0,IF(AND(X479="",OR(Q479&lt;&gt;"",J479&lt;&gt;"")),IF(Q479&lt;&gt;"",Q479,IF(J479&lt;&gt;"",J479,0)),IF(AND(Q479&lt;&gt;"",J479&lt;&gt;"",Q479=J479),Q479,X479)),0)),"")</f>
        <v/>
      </c>
      <c r="AX479" s="118" t="str">
        <f t="shared" si="148"/>
        <v/>
      </c>
      <c r="AY479" s="118" t="str">
        <f t="shared" si="149"/>
        <v/>
      </c>
      <c r="AZ479" s="118" t="str">
        <f t="shared" si="150"/>
        <v/>
      </c>
      <c r="BA479" s="118" t="str">
        <f t="shared" si="151"/>
        <v/>
      </c>
      <c r="BB479" s="118" t="str">
        <f t="shared" si="152"/>
        <v/>
      </c>
      <c r="BC479" s="118" t="str">
        <f t="shared" si="153"/>
        <v/>
      </c>
      <c r="BD479" s="118" t="str">
        <f t="shared" si="154"/>
        <v/>
      </c>
      <c r="BE479" s="118" t="str">
        <f t="shared" si="155"/>
        <v/>
      </c>
      <c r="BF479" s="118" t="str">
        <f t="shared" si="156"/>
        <v/>
      </c>
      <c r="BG479" s="120"/>
      <c r="BH479" s="120" t="str">
        <f t="shared" si="157"/>
        <v/>
      </c>
      <c r="BI479" s="120" t="str">
        <f t="shared" si="158"/>
        <v/>
      </c>
      <c r="BJ479" s="121"/>
      <c r="BK479" s="120" t="str">
        <f t="shared" si="159"/>
        <v/>
      </c>
      <c r="BL479" s="120" t="str">
        <f t="shared" si="160"/>
        <v/>
      </c>
      <c r="BM479" s="120" t="str">
        <f t="shared" si="161"/>
        <v/>
      </c>
      <c r="BN479" s="120" t="str">
        <f t="shared" si="162"/>
        <v/>
      </c>
      <c r="BO479" s="120" t="str">
        <f t="shared" si="163"/>
        <v/>
      </c>
      <c r="BP479" s="120" t="str">
        <f t="shared" si="164"/>
        <v/>
      </c>
      <c r="BQ479" s="98"/>
      <c r="BR479" s="98"/>
      <c r="BS479" s="98"/>
      <c r="BT479" s="98"/>
      <c r="BU479" s="98"/>
      <c r="BV479" s="98"/>
      <c r="BW479" s="98"/>
      <c r="BX479" s="98"/>
      <c r="BY479" s="98"/>
      <c r="BZ479" s="98"/>
      <c r="CA479" s="98"/>
      <c r="CB479" s="98"/>
      <c r="CC479" s="98"/>
      <c r="CD479" s="98"/>
      <c r="CE479" s="98"/>
      <c r="CF479" s="98"/>
      <c r="CG479" s="98"/>
      <c r="CH479" s="98"/>
      <c r="CI479" s="98"/>
      <c r="CJ479" s="98"/>
      <c r="CK479" s="98"/>
      <c r="CL479" s="98"/>
      <c r="CM479" s="98"/>
      <c r="CN479" s="98"/>
      <c r="CO479" s="98"/>
      <c r="CP479" s="98"/>
      <c r="CQ479" s="98"/>
      <c r="CR479" s="98"/>
      <c r="CS479" s="98"/>
    </row>
    <row r="480" spans="1:97" s="4" customFormat="1" ht="18.75" customHeight="1" x14ac:dyDescent="0.2">
      <c r="A480" s="3">
        <f t="shared" si="165"/>
        <v>468</v>
      </c>
      <c r="B480" s="263"/>
      <c r="C480" s="263"/>
      <c r="D480" s="263"/>
      <c r="E480" s="259"/>
      <c r="F480" s="259"/>
      <c r="G480" s="43"/>
      <c r="H480" s="264"/>
      <c r="I480" s="261"/>
      <c r="J480" s="106"/>
      <c r="K480" s="247"/>
      <c r="L480" s="247"/>
      <c r="M480" s="247"/>
      <c r="N480" s="248" t="str">
        <f>IF(AND(K480&lt;&gt;"",L480&lt;&gt;"",J480&lt;&gt;""),ROUND(MIN(IF(OR(J480="OZZ",J480="ZZ"),5000,17300),TRUNC(0.75*(SUMIF($D$12:$D480,$D480,K$12:K480)+SUMIF($D$12:$D480,$D480,L$12:L480)),2)) - SUMIF($D$12:$D479,$D480,N$12:N479),2),"")</f>
        <v/>
      </c>
      <c r="O480" s="249" t="str">
        <f>IF(AND(K480&lt;&gt;"",L480&lt;&gt;"",M480&lt;&gt;"",J480&lt;&gt;"",AH480&lt;&gt;""),IF(OR(J480="OZZ",J480="ZZ"),ROUND(0-SUMIF($D$12:$D479,$D480,O$12:O479),2),IF(M480=0,0,ROUND(MIN(MIN(17300,TRUNC(0.75*(SUMIF($D$12:$D$2012,$D480,K$12:K$2012)+SUMIF($D$12:$D$2012,$D480,L$12:L$2012)),2)+SUMIF($D$12:$D480,$D480,AH$12:AH480))-SUMIF($D$12:$D479,$D480,O$12:O479)-SUMIF($D$12:$D$2012,$D480,N$12:N$2012),AH480),2))),"")</f>
        <v/>
      </c>
      <c r="P480" s="250" t="str">
        <f>IF(J480&lt;&gt;"",1000 - SUMIF($D$12:$D479,$D480,P$12:P479),"")</f>
        <v/>
      </c>
      <c r="Q480" s="106"/>
      <c r="R480" s="247"/>
      <c r="S480" s="247"/>
      <c r="T480" s="247"/>
      <c r="U480" s="248" t="str">
        <f>IF(AND(R480&lt;&gt;"",S480&lt;&gt;"",Q480&lt;&gt;""),ROUND(MIN(IF(OR(Q480="OZZ",Q480="ZZ"),5000,17300),TRUNC(0.75*(SUMIF($D$12:$D480,$D480,R$12:R480)+SUMIF($D$12:$D480,$D480,S$12:S480)),2)) - SUMIF($D$12:$D479,$D480,U$12:U479),2),"")</f>
        <v/>
      </c>
      <c r="V480" s="248" t="str">
        <f>IF(AND(R480&lt;&gt;"",S480&lt;&gt;"",T480&lt;&gt;"",Q480&lt;&gt;"",AL480&lt;&gt;""),IF(OR(Q480="OZZ",Q480="ZZ"),ROUND(0-SUMIF($D$12:$D479,$D480,V$12:V479),2),IF(T480=0,0,ROUND(MIN(MIN(17300,TRUNC(0.75*(SUMIF($D$12:$D$2012,$D480,R$12:R$2012)+SUMIF($D$12:$D$2012,$D480,S$12:S$2012)),2)+SUMIF($D$12:$D480,$D480,AL$12:AL480))-SUMIF($D$12:$D479,$D480,V$12:V479)-SUMIF($D$12:$D$2012,$D480,U$12:U$2012),AL480),2))),"")</f>
        <v/>
      </c>
      <c r="W480" s="250" t="str">
        <f>IF(Q480&lt;&gt;"",1000 - SUMIF($D$12:$D479,$D480,W$12:W479),"")</f>
        <v/>
      </c>
      <c r="X480" s="106"/>
      <c r="Y480" s="247"/>
      <c r="Z480" s="247"/>
      <c r="AA480" s="247"/>
      <c r="AB480" s="248" t="str">
        <f>IF(AND(Y480&lt;&gt;"",Z480&lt;&gt;"",X480&lt;&gt;""),ROUND(MIN(IF(OR(X480="OZZ",X480="ZZ"),5000,17300),TRUNC(0.75*(SUMIF($D$12:$D480,$D480,Y$12:Y480)+SUMIF($D$12:$D480,$D480,Z$12:Z480)),2)) - SUMIF($D$12:$D479,$D480,AB$12:AB479),2),"")</f>
        <v/>
      </c>
      <c r="AC480" s="251" t="str">
        <f>IF(AND(Y480&lt;&gt;"",Z480&lt;&gt;"",AA480&lt;&gt;"",X480&lt;&gt;"",AP480&lt;&gt;""),IF(OR(X480="OZZ",X480="ZZ"),ROUND(0-SUMIF($D$12:$D479,$D480,AC$12:AC479),2),IF(AA480=0,0,ROUND(MIN(MIN(17300,TRUNC(0.75*(SUMIF($D$12:$D$2012,$D480,Y$12:Y$2012)+SUMIF($D$12:$D$2012,$D480,Z$12:Z$2012)),2)+SUMIF($D$12:$D480,$D480,AP$12:AP480))-SUMIF($D$12:$D479,$D480,AC$12:AC479)-SUMIF($D$12:$D$2012,$D480,AB$12:AB$2012),AP480),2))),"")</f>
        <v/>
      </c>
      <c r="AD480" s="250" t="str">
        <f>IF(X480&lt;&gt;"",1000 - SUMIF($D$12:$D479,$D480,AD$12:AD479),"")</f>
        <v/>
      </c>
      <c r="AE480" s="252"/>
      <c r="AF480" s="253"/>
      <c r="AG480" s="254"/>
      <c r="AH480" s="255" t="str">
        <f t="shared" si="166"/>
        <v/>
      </c>
      <c r="AI480" s="256"/>
      <c r="AJ480" s="253"/>
      <c r="AK480" s="254"/>
      <c r="AL480" s="255" t="str">
        <f t="shared" si="167"/>
        <v/>
      </c>
      <c r="AM480" s="256"/>
      <c r="AN480" s="253"/>
      <c r="AO480" s="254"/>
      <c r="AP480" s="255" t="str">
        <f t="shared" si="147"/>
        <v/>
      </c>
      <c r="AQ480" s="116"/>
      <c r="AR480" s="116"/>
      <c r="AS480" s="117"/>
      <c r="AT480" s="118"/>
      <c r="AU480" s="119" t="str">
        <f>IF(D480&lt;&gt; "", IF(COUNTIF($D$12:$D480,$D480)&gt;1,0,IF(SUM(N480,U480,AB480)&gt;0,IF(AND(X480="",OR(Q480&lt;&gt;"",J480&lt;&gt;"")),IF(Q480&lt;&gt;"",Q480,IF(J480&lt;&gt;"",J480,0)),IF(AND(Q480&lt;&gt;"",J480&lt;&gt;"",Q480=J480),Q480,X480)),0)),"")</f>
        <v/>
      </c>
      <c r="AV480" s="119" t="str">
        <f>IF(D480&lt;&gt;"",IF(COUNTIF($D$12:$D480,$D480)&gt;1,0,IF(SUM(O480,V480,AC480)&gt;0,IF(AND(X480="",OR(Q480&lt;&gt;"",J480&lt;&gt;"")),IF(Q480&lt;&gt;"",Q480,IF(J480&lt;&gt;"",J480,0)),IF(AND(Q480&lt;&gt;"",J480&lt;&gt;"",Q480=J480),Q480,X480)),0)),"")</f>
        <v/>
      </c>
      <c r="AW480" s="119" t="str">
        <f>IF(D480&lt;&gt;"",IF(COUNTIF($D$12:$D480,$D480)&gt;1,0,IF(SUM(P480,W480,AD480)&gt;0,IF(AND(X480="",OR(Q480&lt;&gt;"",J480&lt;&gt;"")),IF(Q480&lt;&gt;"",Q480,IF(J480&lt;&gt;"",J480,0)),IF(AND(Q480&lt;&gt;"",J480&lt;&gt;"",Q480=J480),Q480,X480)),0)),"")</f>
        <v/>
      </c>
      <c r="AX480" s="118" t="str">
        <f t="shared" si="148"/>
        <v/>
      </c>
      <c r="AY480" s="118" t="str">
        <f t="shared" si="149"/>
        <v/>
      </c>
      <c r="AZ480" s="118" t="str">
        <f t="shared" si="150"/>
        <v/>
      </c>
      <c r="BA480" s="118" t="str">
        <f t="shared" si="151"/>
        <v/>
      </c>
      <c r="BB480" s="118" t="str">
        <f t="shared" si="152"/>
        <v/>
      </c>
      <c r="BC480" s="118" t="str">
        <f t="shared" si="153"/>
        <v/>
      </c>
      <c r="BD480" s="118" t="str">
        <f t="shared" si="154"/>
        <v/>
      </c>
      <c r="BE480" s="118" t="str">
        <f t="shared" si="155"/>
        <v/>
      </c>
      <c r="BF480" s="118" t="str">
        <f t="shared" si="156"/>
        <v/>
      </c>
      <c r="BG480" s="120"/>
      <c r="BH480" s="120" t="str">
        <f t="shared" si="157"/>
        <v/>
      </c>
      <c r="BI480" s="120" t="str">
        <f t="shared" si="158"/>
        <v/>
      </c>
      <c r="BJ480" s="121"/>
      <c r="BK480" s="120" t="str">
        <f t="shared" si="159"/>
        <v/>
      </c>
      <c r="BL480" s="120" t="str">
        <f t="shared" si="160"/>
        <v/>
      </c>
      <c r="BM480" s="120" t="str">
        <f t="shared" si="161"/>
        <v/>
      </c>
      <c r="BN480" s="120" t="str">
        <f t="shared" si="162"/>
        <v/>
      </c>
      <c r="BO480" s="120" t="str">
        <f t="shared" si="163"/>
        <v/>
      </c>
      <c r="BP480" s="120" t="str">
        <f t="shared" si="164"/>
        <v/>
      </c>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row>
    <row r="481" spans="1:97" s="4" customFormat="1" ht="18.75" customHeight="1" x14ac:dyDescent="0.2">
      <c r="A481" s="3">
        <f t="shared" si="165"/>
        <v>469</v>
      </c>
      <c r="B481" s="263"/>
      <c r="C481" s="263"/>
      <c r="D481" s="263"/>
      <c r="E481" s="259"/>
      <c r="F481" s="259"/>
      <c r="G481" s="43"/>
      <c r="H481" s="264"/>
      <c r="I481" s="261"/>
      <c r="J481" s="106"/>
      <c r="K481" s="247"/>
      <c r="L481" s="247"/>
      <c r="M481" s="247"/>
      <c r="N481" s="248" t="str">
        <f>IF(AND(K481&lt;&gt;"",L481&lt;&gt;"",J481&lt;&gt;""),ROUND(MIN(IF(OR(J481="OZZ",J481="ZZ"),5000,17300),TRUNC(0.75*(SUMIF($D$12:$D481,$D481,K$12:K481)+SUMIF($D$12:$D481,$D481,L$12:L481)),2)) - SUMIF($D$12:$D480,$D481,N$12:N480),2),"")</f>
        <v/>
      </c>
      <c r="O481" s="249" t="str">
        <f>IF(AND(K481&lt;&gt;"",L481&lt;&gt;"",M481&lt;&gt;"",J481&lt;&gt;"",AH481&lt;&gt;""),IF(OR(J481="OZZ",J481="ZZ"),ROUND(0-SUMIF($D$12:$D480,$D481,O$12:O480),2),IF(M481=0,0,ROUND(MIN(MIN(17300,TRUNC(0.75*(SUMIF($D$12:$D$2012,$D481,K$12:K$2012)+SUMIF($D$12:$D$2012,$D481,L$12:L$2012)),2)+SUMIF($D$12:$D481,$D481,AH$12:AH481))-SUMIF($D$12:$D480,$D481,O$12:O480)-SUMIF($D$12:$D$2012,$D481,N$12:N$2012),AH481),2))),"")</f>
        <v/>
      </c>
      <c r="P481" s="250" t="str">
        <f>IF(J481&lt;&gt;"",1000 - SUMIF($D$12:$D480,$D481,P$12:P480),"")</f>
        <v/>
      </c>
      <c r="Q481" s="106"/>
      <c r="R481" s="247"/>
      <c r="S481" s="247"/>
      <c r="T481" s="247"/>
      <c r="U481" s="248" t="str">
        <f>IF(AND(R481&lt;&gt;"",S481&lt;&gt;"",Q481&lt;&gt;""),ROUND(MIN(IF(OR(Q481="OZZ",Q481="ZZ"),5000,17300),TRUNC(0.75*(SUMIF($D$12:$D481,$D481,R$12:R481)+SUMIF($D$12:$D481,$D481,S$12:S481)),2)) - SUMIF($D$12:$D480,$D481,U$12:U480),2),"")</f>
        <v/>
      </c>
      <c r="V481" s="248" t="str">
        <f>IF(AND(R481&lt;&gt;"",S481&lt;&gt;"",T481&lt;&gt;"",Q481&lt;&gt;"",AL481&lt;&gt;""),IF(OR(Q481="OZZ",Q481="ZZ"),ROUND(0-SUMIF($D$12:$D480,$D481,V$12:V480),2),IF(T481=0,0,ROUND(MIN(MIN(17300,TRUNC(0.75*(SUMIF($D$12:$D$2012,$D481,R$12:R$2012)+SUMIF($D$12:$D$2012,$D481,S$12:S$2012)),2)+SUMIF($D$12:$D481,$D481,AL$12:AL481))-SUMIF($D$12:$D480,$D481,V$12:V480)-SUMIF($D$12:$D$2012,$D481,U$12:U$2012),AL481),2))),"")</f>
        <v/>
      </c>
      <c r="W481" s="250" t="str">
        <f>IF(Q481&lt;&gt;"",1000 - SUMIF($D$12:$D480,$D481,W$12:W480),"")</f>
        <v/>
      </c>
      <c r="X481" s="106"/>
      <c r="Y481" s="247"/>
      <c r="Z481" s="247"/>
      <c r="AA481" s="247"/>
      <c r="AB481" s="248" t="str">
        <f>IF(AND(Y481&lt;&gt;"",Z481&lt;&gt;"",X481&lt;&gt;""),ROUND(MIN(IF(OR(X481="OZZ",X481="ZZ"),5000,17300),TRUNC(0.75*(SUMIF($D$12:$D481,$D481,Y$12:Y481)+SUMIF($D$12:$D481,$D481,Z$12:Z481)),2)) - SUMIF($D$12:$D480,$D481,AB$12:AB480),2),"")</f>
        <v/>
      </c>
      <c r="AC481" s="251" t="str">
        <f>IF(AND(Y481&lt;&gt;"",Z481&lt;&gt;"",AA481&lt;&gt;"",X481&lt;&gt;"",AP481&lt;&gt;""),IF(OR(X481="OZZ",X481="ZZ"),ROUND(0-SUMIF($D$12:$D480,$D481,AC$12:AC480),2),IF(AA481=0,0,ROUND(MIN(MIN(17300,TRUNC(0.75*(SUMIF($D$12:$D$2012,$D481,Y$12:Y$2012)+SUMIF($D$12:$D$2012,$D481,Z$12:Z$2012)),2)+SUMIF($D$12:$D481,$D481,AP$12:AP481))-SUMIF($D$12:$D480,$D481,AC$12:AC480)-SUMIF($D$12:$D$2012,$D481,AB$12:AB$2012),AP481),2))),"")</f>
        <v/>
      </c>
      <c r="AD481" s="250" t="str">
        <f>IF(X481&lt;&gt;"",1000 - SUMIF($D$12:$D480,$D481,AD$12:AD480),"")</f>
        <v/>
      </c>
      <c r="AE481" s="252"/>
      <c r="AF481" s="253"/>
      <c r="AG481" s="254"/>
      <c r="AH481" s="255" t="str">
        <f t="shared" si="166"/>
        <v/>
      </c>
      <c r="AI481" s="256"/>
      <c r="AJ481" s="253"/>
      <c r="AK481" s="254"/>
      <c r="AL481" s="255" t="str">
        <f t="shared" si="167"/>
        <v/>
      </c>
      <c r="AM481" s="256"/>
      <c r="AN481" s="253"/>
      <c r="AO481" s="254"/>
      <c r="AP481" s="255" t="str">
        <f t="shared" si="147"/>
        <v/>
      </c>
      <c r="AQ481" s="116"/>
      <c r="AR481" s="116"/>
      <c r="AS481" s="117"/>
      <c r="AT481" s="118"/>
      <c r="AU481" s="119" t="str">
        <f>IF(D481&lt;&gt; "", IF(COUNTIF($D$12:$D481,$D481)&gt;1,0,IF(SUM(N481,U481,AB481)&gt;0,IF(AND(X481="",OR(Q481&lt;&gt;"",J481&lt;&gt;"")),IF(Q481&lt;&gt;"",Q481,IF(J481&lt;&gt;"",J481,0)),IF(AND(Q481&lt;&gt;"",J481&lt;&gt;"",Q481=J481),Q481,X481)),0)),"")</f>
        <v/>
      </c>
      <c r="AV481" s="119" t="str">
        <f>IF(D481&lt;&gt;"",IF(COUNTIF($D$12:$D481,$D481)&gt;1,0,IF(SUM(O481,V481,AC481)&gt;0,IF(AND(X481="",OR(Q481&lt;&gt;"",J481&lt;&gt;"")),IF(Q481&lt;&gt;"",Q481,IF(J481&lt;&gt;"",J481,0)),IF(AND(Q481&lt;&gt;"",J481&lt;&gt;"",Q481=J481),Q481,X481)),0)),"")</f>
        <v/>
      </c>
      <c r="AW481" s="119" t="str">
        <f>IF(D481&lt;&gt;"",IF(COUNTIF($D$12:$D481,$D481)&gt;1,0,IF(SUM(P481,W481,AD481)&gt;0,IF(AND(X481="",OR(Q481&lt;&gt;"",J481&lt;&gt;"")),IF(Q481&lt;&gt;"",Q481,IF(J481&lt;&gt;"",J481,0)),IF(AND(Q481&lt;&gt;"",J481&lt;&gt;"",Q481=J481),Q481,X481)),0)),"")</f>
        <v/>
      </c>
      <c r="AX481" s="118" t="str">
        <f t="shared" si="148"/>
        <v/>
      </c>
      <c r="AY481" s="118" t="str">
        <f t="shared" si="149"/>
        <v/>
      </c>
      <c r="AZ481" s="118" t="str">
        <f t="shared" si="150"/>
        <v/>
      </c>
      <c r="BA481" s="118" t="str">
        <f t="shared" si="151"/>
        <v/>
      </c>
      <c r="BB481" s="118" t="str">
        <f t="shared" si="152"/>
        <v/>
      </c>
      <c r="BC481" s="118" t="str">
        <f t="shared" si="153"/>
        <v/>
      </c>
      <c r="BD481" s="118" t="str">
        <f t="shared" si="154"/>
        <v/>
      </c>
      <c r="BE481" s="118" t="str">
        <f t="shared" si="155"/>
        <v/>
      </c>
      <c r="BF481" s="118" t="str">
        <f t="shared" si="156"/>
        <v/>
      </c>
      <c r="BG481" s="120"/>
      <c r="BH481" s="120" t="str">
        <f t="shared" si="157"/>
        <v/>
      </c>
      <c r="BI481" s="120" t="str">
        <f t="shared" si="158"/>
        <v/>
      </c>
      <c r="BJ481" s="121"/>
      <c r="BK481" s="120" t="str">
        <f t="shared" si="159"/>
        <v/>
      </c>
      <c r="BL481" s="120" t="str">
        <f t="shared" si="160"/>
        <v/>
      </c>
      <c r="BM481" s="120" t="str">
        <f t="shared" si="161"/>
        <v/>
      </c>
      <c r="BN481" s="120" t="str">
        <f t="shared" si="162"/>
        <v/>
      </c>
      <c r="BO481" s="120" t="str">
        <f t="shared" si="163"/>
        <v/>
      </c>
      <c r="BP481" s="120" t="str">
        <f t="shared" si="164"/>
        <v/>
      </c>
      <c r="BQ481" s="98"/>
      <c r="BR481" s="98"/>
      <c r="BS481" s="98"/>
      <c r="BT481" s="98"/>
      <c r="BU481" s="98"/>
      <c r="BV481" s="98"/>
      <c r="BW481" s="98"/>
      <c r="BX481" s="98"/>
      <c r="BY481" s="98"/>
      <c r="BZ481" s="98"/>
      <c r="CA481" s="98"/>
      <c r="CB481" s="98"/>
      <c r="CC481" s="98"/>
      <c r="CD481" s="98"/>
      <c r="CE481" s="98"/>
      <c r="CF481" s="98"/>
      <c r="CG481" s="98"/>
      <c r="CH481" s="98"/>
      <c r="CI481" s="98"/>
      <c r="CJ481" s="98"/>
      <c r="CK481" s="98"/>
      <c r="CL481" s="98"/>
      <c r="CM481" s="98"/>
      <c r="CN481" s="98"/>
      <c r="CO481" s="98"/>
      <c r="CP481" s="98"/>
      <c r="CQ481" s="98"/>
      <c r="CR481" s="98"/>
      <c r="CS481" s="98"/>
    </row>
    <row r="482" spans="1:97" s="4" customFormat="1" ht="18.75" customHeight="1" x14ac:dyDescent="0.2">
      <c r="A482" s="3">
        <f t="shared" si="165"/>
        <v>470</v>
      </c>
      <c r="B482" s="263"/>
      <c r="C482" s="263"/>
      <c r="D482" s="263"/>
      <c r="E482" s="259"/>
      <c r="F482" s="259"/>
      <c r="G482" s="43"/>
      <c r="H482" s="264"/>
      <c r="I482" s="261"/>
      <c r="J482" s="106"/>
      <c r="K482" s="247"/>
      <c r="L482" s="247"/>
      <c r="M482" s="247"/>
      <c r="N482" s="248" t="str">
        <f>IF(AND(K482&lt;&gt;"",L482&lt;&gt;"",J482&lt;&gt;""),ROUND(MIN(IF(OR(J482="OZZ",J482="ZZ"),5000,17300),TRUNC(0.75*(SUMIF($D$12:$D482,$D482,K$12:K482)+SUMIF($D$12:$D482,$D482,L$12:L482)),2)) - SUMIF($D$12:$D481,$D482,N$12:N481),2),"")</f>
        <v/>
      </c>
      <c r="O482" s="249" t="str">
        <f>IF(AND(K482&lt;&gt;"",L482&lt;&gt;"",M482&lt;&gt;"",J482&lt;&gt;"",AH482&lt;&gt;""),IF(OR(J482="OZZ",J482="ZZ"),ROUND(0-SUMIF($D$12:$D481,$D482,O$12:O481),2),IF(M482=0,0,ROUND(MIN(MIN(17300,TRUNC(0.75*(SUMIF($D$12:$D$2012,$D482,K$12:K$2012)+SUMIF($D$12:$D$2012,$D482,L$12:L$2012)),2)+SUMIF($D$12:$D482,$D482,AH$12:AH482))-SUMIF($D$12:$D481,$D482,O$12:O481)-SUMIF($D$12:$D$2012,$D482,N$12:N$2012),AH482),2))),"")</f>
        <v/>
      </c>
      <c r="P482" s="250" t="str">
        <f>IF(J482&lt;&gt;"",1000 - SUMIF($D$12:$D481,$D482,P$12:P481),"")</f>
        <v/>
      </c>
      <c r="Q482" s="106"/>
      <c r="R482" s="247"/>
      <c r="S482" s="247"/>
      <c r="T482" s="247"/>
      <c r="U482" s="248" t="str">
        <f>IF(AND(R482&lt;&gt;"",S482&lt;&gt;"",Q482&lt;&gt;""),ROUND(MIN(IF(OR(Q482="OZZ",Q482="ZZ"),5000,17300),TRUNC(0.75*(SUMIF($D$12:$D482,$D482,R$12:R482)+SUMIF($D$12:$D482,$D482,S$12:S482)),2)) - SUMIF($D$12:$D481,$D482,U$12:U481),2),"")</f>
        <v/>
      </c>
      <c r="V482" s="248" t="str">
        <f>IF(AND(R482&lt;&gt;"",S482&lt;&gt;"",T482&lt;&gt;"",Q482&lt;&gt;"",AL482&lt;&gt;""),IF(OR(Q482="OZZ",Q482="ZZ"),ROUND(0-SUMIF($D$12:$D481,$D482,V$12:V481),2),IF(T482=0,0,ROUND(MIN(MIN(17300,TRUNC(0.75*(SUMIF($D$12:$D$2012,$D482,R$12:R$2012)+SUMIF($D$12:$D$2012,$D482,S$12:S$2012)),2)+SUMIF($D$12:$D482,$D482,AL$12:AL482))-SUMIF($D$12:$D481,$D482,V$12:V481)-SUMIF($D$12:$D$2012,$D482,U$12:U$2012),AL482),2))),"")</f>
        <v/>
      </c>
      <c r="W482" s="250" t="str">
        <f>IF(Q482&lt;&gt;"",1000 - SUMIF($D$12:$D481,$D482,W$12:W481),"")</f>
        <v/>
      </c>
      <c r="X482" s="106"/>
      <c r="Y482" s="247"/>
      <c r="Z482" s="247"/>
      <c r="AA482" s="247"/>
      <c r="AB482" s="248" t="str">
        <f>IF(AND(Y482&lt;&gt;"",Z482&lt;&gt;"",X482&lt;&gt;""),ROUND(MIN(IF(OR(X482="OZZ",X482="ZZ"),5000,17300),TRUNC(0.75*(SUMIF($D$12:$D482,$D482,Y$12:Y482)+SUMIF($D$12:$D482,$D482,Z$12:Z482)),2)) - SUMIF($D$12:$D481,$D482,AB$12:AB481),2),"")</f>
        <v/>
      </c>
      <c r="AC482" s="251" t="str">
        <f>IF(AND(Y482&lt;&gt;"",Z482&lt;&gt;"",AA482&lt;&gt;"",X482&lt;&gt;"",AP482&lt;&gt;""),IF(OR(X482="OZZ",X482="ZZ"),ROUND(0-SUMIF($D$12:$D481,$D482,AC$12:AC481),2),IF(AA482=0,0,ROUND(MIN(MIN(17300,TRUNC(0.75*(SUMIF($D$12:$D$2012,$D482,Y$12:Y$2012)+SUMIF($D$12:$D$2012,$D482,Z$12:Z$2012)),2)+SUMIF($D$12:$D482,$D482,AP$12:AP482))-SUMIF($D$12:$D481,$D482,AC$12:AC481)-SUMIF($D$12:$D$2012,$D482,AB$12:AB$2012),AP482),2))),"")</f>
        <v/>
      </c>
      <c r="AD482" s="250" t="str">
        <f>IF(X482&lt;&gt;"",1000 - SUMIF($D$12:$D481,$D482,AD$12:AD481),"")</f>
        <v/>
      </c>
      <c r="AE482" s="252"/>
      <c r="AF482" s="253"/>
      <c r="AG482" s="254"/>
      <c r="AH482" s="255" t="str">
        <f t="shared" si="166"/>
        <v/>
      </c>
      <c r="AI482" s="256"/>
      <c r="AJ482" s="253"/>
      <c r="AK482" s="254"/>
      <c r="AL482" s="255" t="str">
        <f t="shared" si="167"/>
        <v/>
      </c>
      <c r="AM482" s="256"/>
      <c r="AN482" s="253"/>
      <c r="AO482" s="254"/>
      <c r="AP482" s="255" t="str">
        <f t="shared" si="147"/>
        <v/>
      </c>
      <c r="AQ482" s="116"/>
      <c r="AR482" s="116"/>
      <c r="AS482" s="117"/>
      <c r="AT482" s="118"/>
      <c r="AU482" s="119" t="str">
        <f>IF(D482&lt;&gt; "", IF(COUNTIF($D$12:$D482,$D482)&gt;1,0,IF(SUM(N482,U482,AB482)&gt;0,IF(AND(X482="",OR(Q482&lt;&gt;"",J482&lt;&gt;"")),IF(Q482&lt;&gt;"",Q482,IF(J482&lt;&gt;"",J482,0)),IF(AND(Q482&lt;&gt;"",J482&lt;&gt;"",Q482=J482),Q482,X482)),0)),"")</f>
        <v/>
      </c>
      <c r="AV482" s="119" t="str">
        <f>IF(D482&lt;&gt;"",IF(COUNTIF($D$12:$D482,$D482)&gt;1,0,IF(SUM(O482,V482,AC482)&gt;0,IF(AND(X482="",OR(Q482&lt;&gt;"",J482&lt;&gt;"")),IF(Q482&lt;&gt;"",Q482,IF(J482&lt;&gt;"",J482,0)),IF(AND(Q482&lt;&gt;"",J482&lt;&gt;"",Q482=J482),Q482,X482)),0)),"")</f>
        <v/>
      </c>
      <c r="AW482" s="119" t="str">
        <f>IF(D482&lt;&gt;"",IF(COUNTIF($D$12:$D482,$D482)&gt;1,0,IF(SUM(P482,W482,AD482)&gt;0,IF(AND(X482="",OR(Q482&lt;&gt;"",J482&lt;&gt;"")),IF(Q482&lt;&gt;"",Q482,IF(J482&lt;&gt;"",J482,0)),IF(AND(Q482&lt;&gt;"",J482&lt;&gt;"",Q482=J482),Q482,X482)),0)),"")</f>
        <v/>
      </c>
      <c r="AX482" s="118" t="str">
        <f t="shared" si="148"/>
        <v/>
      </c>
      <c r="AY482" s="118" t="str">
        <f t="shared" si="149"/>
        <v/>
      </c>
      <c r="AZ482" s="118" t="str">
        <f t="shared" si="150"/>
        <v/>
      </c>
      <c r="BA482" s="118" t="str">
        <f t="shared" si="151"/>
        <v/>
      </c>
      <c r="BB482" s="118" t="str">
        <f t="shared" si="152"/>
        <v/>
      </c>
      <c r="BC482" s="118" t="str">
        <f t="shared" si="153"/>
        <v/>
      </c>
      <c r="BD482" s="118" t="str">
        <f t="shared" si="154"/>
        <v/>
      </c>
      <c r="BE482" s="118" t="str">
        <f t="shared" si="155"/>
        <v/>
      </c>
      <c r="BF482" s="118" t="str">
        <f t="shared" si="156"/>
        <v/>
      </c>
      <c r="BG482" s="120"/>
      <c r="BH482" s="120" t="str">
        <f t="shared" si="157"/>
        <v/>
      </c>
      <c r="BI482" s="120" t="str">
        <f t="shared" si="158"/>
        <v/>
      </c>
      <c r="BJ482" s="121"/>
      <c r="BK482" s="120" t="str">
        <f t="shared" si="159"/>
        <v/>
      </c>
      <c r="BL482" s="120" t="str">
        <f t="shared" si="160"/>
        <v/>
      </c>
      <c r="BM482" s="120" t="str">
        <f t="shared" si="161"/>
        <v/>
      </c>
      <c r="BN482" s="120" t="str">
        <f t="shared" si="162"/>
        <v/>
      </c>
      <c r="BO482" s="120" t="str">
        <f t="shared" si="163"/>
        <v/>
      </c>
      <c r="BP482" s="120" t="str">
        <f t="shared" si="164"/>
        <v/>
      </c>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c r="CM482" s="98"/>
      <c r="CN482" s="98"/>
      <c r="CO482" s="98"/>
      <c r="CP482" s="98"/>
      <c r="CQ482" s="98"/>
      <c r="CR482" s="98"/>
      <c r="CS482" s="98"/>
    </row>
    <row r="483" spans="1:97" s="4" customFormat="1" ht="18.75" customHeight="1" x14ac:dyDescent="0.2">
      <c r="A483" s="3">
        <f t="shared" si="165"/>
        <v>471</v>
      </c>
      <c r="B483" s="263"/>
      <c r="C483" s="263"/>
      <c r="D483" s="263"/>
      <c r="E483" s="259"/>
      <c r="F483" s="259"/>
      <c r="G483" s="43"/>
      <c r="H483" s="264"/>
      <c r="I483" s="261"/>
      <c r="J483" s="106"/>
      <c r="K483" s="247"/>
      <c r="L483" s="247"/>
      <c r="M483" s="247"/>
      <c r="N483" s="248" t="str">
        <f>IF(AND(K483&lt;&gt;"",L483&lt;&gt;"",J483&lt;&gt;""),ROUND(MIN(IF(OR(J483="OZZ",J483="ZZ"),5000,17300),TRUNC(0.75*(SUMIF($D$12:$D483,$D483,K$12:K483)+SUMIF($D$12:$D483,$D483,L$12:L483)),2)) - SUMIF($D$12:$D482,$D483,N$12:N482),2),"")</f>
        <v/>
      </c>
      <c r="O483" s="249" t="str">
        <f>IF(AND(K483&lt;&gt;"",L483&lt;&gt;"",M483&lt;&gt;"",J483&lt;&gt;"",AH483&lt;&gt;""),IF(OR(J483="OZZ",J483="ZZ"),ROUND(0-SUMIF($D$12:$D482,$D483,O$12:O482),2),IF(M483=0,0,ROUND(MIN(MIN(17300,TRUNC(0.75*(SUMIF($D$12:$D$2012,$D483,K$12:K$2012)+SUMIF($D$12:$D$2012,$D483,L$12:L$2012)),2)+SUMIF($D$12:$D483,$D483,AH$12:AH483))-SUMIF($D$12:$D482,$D483,O$12:O482)-SUMIF($D$12:$D$2012,$D483,N$12:N$2012),AH483),2))),"")</f>
        <v/>
      </c>
      <c r="P483" s="250" t="str">
        <f>IF(J483&lt;&gt;"",1000 - SUMIF($D$12:$D482,$D483,P$12:P482),"")</f>
        <v/>
      </c>
      <c r="Q483" s="106"/>
      <c r="R483" s="247"/>
      <c r="S483" s="247"/>
      <c r="T483" s="247"/>
      <c r="U483" s="248" t="str">
        <f>IF(AND(R483&lt;&gt;"",S483&lt;&gt;"",Q483&lt;&gt;""),ROUND(MIN(IF(OR(Q483="OZZ",Q483="ZZ"),5000,17300),TRUNC(0.75*(SUMIF($D$12:$D483,$D483,R$12:R483)+SUMIF($D$12:$D483,$D483,S$12:S483)),2)) - SUMIF($D$12:$D482,$D483,U$12:U482),2),"")</f>
        <v/>
      </c>
      <c r="V483" s="248" t="str">
        <f>IF(AND(R483&lt;&gt;"",S483&lt;&gt;"",T483&lt;&gt;"",Q483&lt;&gt;"",AL483&lt;&gt;""),IF(OR(Q483="OZZ",Q483="ZZ"),ROUND(0-SUMIF($D$12:$D482,$D483,V$12:V482),2),IF(T483=0,0,ROUND(MIN(MIN(17300,TRUNC(0.75*(SUMIF($D$12:$D$2012,$D483,R$12:R$2012)+SUMIF($D$12:$D$2012,$D483,S$12:S$2012)),2)+SUMIF($D$12:$D483,$D483,AL$12:AL483))-SUMIF($D$12:$D482,$D483,V$12:V482)-SUMIF($D$12:$D$2012,$D483,U$12:U$2012),AL483),2))),"")</f>
        <v/>
      </c>
      <c r="W483" s="250" t="str">
        <f>IF(Q483&lt;&gt;"",1000 - SUMIF($D$12:$D482,$D483,W$12:W482),"")</f>
        <v/>
      </c>
      <c r="X483" s="106"/>
      <c r="Y483" s="247"/>
      <c r="Z483" s="247"/>
      <c r="AA483" s="247"/>
      <c r="AB483" s="248" t="str">
        <f>IF(AND(Y483&lt;&gt;"",Z483&lt;&gt;"",X483&lt;&gt;""),ROUND(MIN(IF(OR(X483="OZZ",X483="ZZ"),5000,17300),TRUNC(0.75*(SUMIF($D$12:$D483,$D483,Y$12:Y483)+SUMIF($D$12:$D483,$D483,Z$12:Z483)),2)) - SUMIF($D$12:$D482,$D483,AB$12:AB482),2),"")</f>
        <v/>
      </c>
      <c r="AC483" s="251" t="str">
        <f>IF(AND(Y483&lt;&gt;"",Z483&lt;&gt;"",AA483&lt;&gt;"",X483&lt;&gt;"",AP483&lt;&gt;""),IF(OR(X483="OZZ",X483="ZZ"),ROUND(0-SUMIF($D$12:$D482,$D483,AC$12:AC482),2),IF(AA483=0,0,ROUND(MIN(MIN(17300,TRUNC(0.75*(SUMIF($D$12:$D$2012,$D483,Y$12:Y$2012)+SUMIF($D$12:$D$2012,$D483,Z$12:Z$2012)),2)+SUMIF($D$12:$D483,$D483,AP$12:AP483))-SUMIF($D$12:$D482,$D483,AC$12:AC482)-SUMIF($D$12:$D$2012,$D483,AB$12:AB$2012),AP483),2))),"")</f>
        <v/>
      </c>
      <c r="AD483" s="250" t="str">
        <f>IF(X483&lt;&gt;"",1000 - SUMIF($D$12:$D482,$D483,AD$12:AD482),"")</f>
        <v/>
      </c>
      <c r="AE483" s="252"/>
      <c r="AF483" s="253"/>
      <c r="AG483" s="254"/>
      <c r="AH483" s="255" t="str">
        <f t="shared" si="166"/>
        <v/>
      </c>
      <c r="AI483" s="256"/>
      <c r="AJ483" s="253"/>
      <c r="AK483" s="254"/>
      <c r="AL483" s="255" t="str">
        <f t="shared" si="167"/>
        <v/>
      </c>
      <c r="AM483" s="256"/>
      <c r="AN483" s="253"/>
      <c r="AO483" s="254"/>
      <c r="AP483" s="255" t="str">
        <f t="shared" si="147"/>
        <v/>
      </c>
      <c r="AQ483" s="116"/>
      <c r="AR483" s="116"/>
      <c r="AS483" s="117"/>
      <c r="AT483" s="118"/>
      <c r="AU483" s="119" t="str">
        <f>IF(D483&lt;&gt; "", IF(COUNTIF($D$12:$D483,$D483)&gt;1,0,IF(SUM(N483,U483,AB483)&gt;0,IF(AND(X483="",OR(Q483&lt;&gt;"",J483&lt;&gt;"")),IF(Q483&lt;&gt;"",Q483,IF(J483&lt;&gt;"",J483,0)),IF(AND(Q483&lt;&gt;"",J483&lt;&gt;"",Q483=J483),Q483,X483)),0)),"")</f>
        <v/>
      </c>
      <c r="AV483" s="119" t="str">
        <f>IF(D483&lt;&gt;"",IF(COUNTIF($D$12:$D483,$D483)&gt;1,0,IF(SUM(O483,V483,AC483)&gt;0,IF(AND(X483="",OR(Q483&lt;&gt;"",J483&lt;&gt;"")),IF(Q483&lt;&gt;"",Q483,IF(J483&lt;&gt;"",J483,0)),IF(AND(Q483&lt;&gt;"",J483&lt;&gt;"",Q483=J483),Q483,X483)),0)),"")</f>
        <v/>
      </c>
      <c r="AW483" s="119" t="str">
        <f>IF(D483&lt;&gt;"",IF(COUNTIF($D$12:$D483,$D483)&gt;1,0,IF(SUM(P483,W483,AD483)&gt;0,IF(AND(X483="",OR(Q483&lt;&gt;"",J483&lt;&gt;"")),IF(Q483&lt;&gt;"",Q483,IF(J483&lt;&gt;"",J483,0)),IF(AND(Q483&lt;&gt;"",J483&lt;&gt;"",Q483=J483),Q483,X483)),0)),"")</f>
        <v/>
      </c>
      <c r="AX483" s="118" t="str">
        <f t="shared" si="148"/>
        <v/>
      </c>
      <c r="AY483" s="118" t="str">
        <f t="shared" si="149"/>
        <v/>
      </c>
      <c r="AZ483" s="118" t="str">
        <f t="shared" si="150"/>
        <v/>
      </c>
      <c r="BA483" s="118" t="str">
        <f t="shared" si="151"/>
        <v/>
      </c>
      <c r="BB483" s="118" t="str">
        <f t="shared" si="152"/>
        <v/>
      </c>
      <c r="BC483" s="118" t="str">
        <f t="shared" si="153"/>
        <v/>
      </c>
      <c r="BD483" s="118" t="str">
        <f t="shared" si="154"/>
        <v/>
      </c>
      <c r="BE483" s="118" t="str">
        <f t="shared" si="155"/>
        <v/>
      </c>
      <c r="BF483" s="118" t="str">
        <f t="shared" si="156"/>
        <v/>
      </c>
      <c r="BG483" s="120"/>
      <c r="BH483" s="120" t="str">
        <f t="shared" si="157"/>
        <v/>
      </c>
      <c r="BI483" s="120" t="str">
        <f t="shared" si="158"/>
        <v/>
      </c>
      <c r="BJ483" s="121"/>
      <c r="BK483" s="120" t="str">
        <f t="shared" si="159"/>
        <v/>
      </c>
      <c r="BL483" s="120" t="str">
        <f t="shared" si="160"/>
        <v/>
      </c>
      <c r="BM483" s="120" t="str">
        <f t="shared" si="161"/>
        <v/>
      </c>
      <c r="BN483" s="120" t="str">
        <f t="shared" si="162"/>
        <v/>
      </c>
      <c r="BO483" s="120" t="str">
        <f t="shared" si="163"/>
        <v/>
      </c>
      <c r="BP483" s="120" t="str">
        <f t="shared" si="164"/>
        <v/>
      </c>
      <c r="BQ483" s="98"/>
      <c r="BR483" s="98"/>
      <c r="BS483" s="98"/>
      <c r="BT483" s="98"/>
      <c r="BU483" s="98"/>
      <c r="BV483" s="98"/>
      <c r="BW483" s="98"/>
      <c r="BX483" s="98"/>
      <c r="BY483" s="98"/>
      <c r="BZ483" s="98"/>
      <c r="CA483" s="98"/>
      <c r="CB483" s="98"/>
      <c r="CC483" s="98"/>
      <c r="CD483" s="98"/>
      <c r="CE483" s="98"/>
      <c r="CF483" s="98"/>
      <c r="CG483" s="98"/>
      <c r="CH483" s="98"/>
      <c r="CI483" s="98"/>
      <c r="CJ483" s="98"/>
      <c r="CK483" s="98"/>
      <c r="CL483" s="98"/>
      <c r="CM483" s="98"/>
      <c r="CN483" s="98"/>
      <c r="CO483" s="98"/>
      <c r="CP483" s="98"/>
      <c r="CQ483" s="98"/>
      <c r="CR483" s="98"/>
      <c r="CS483" s="98"/>
    </row>
    <row r="484" spans="1:97" s="4" customFormat="1" ht="18.75" customHeight="1" x14ac:dyDescent="0.2">
      <c r="A484" s="3">
        <f t="shared" si="165"/>
        <v>472</v>
      </c>
      <c r="B484" s="263"/>
      <c r="C484" s="263"/>
      <c r="D484" s="263"/>
      <c r="E484" s="259"/>
      <c r="F484" s="259"/>
      <c r="G484" s="43"/>
      <c r="H484" s="264"/>
      <c r="I484" s="261"/>
      <c r="J484" s="106"/>
      <c r="K484" s="247"/>
      <c r="L484" s="247"/>
      <c r="M484" s="247"/>
      <c r="N484" s="248" t="str">
        <f>IF(AND(K484&lt;&gt;"",L484&lt;&gt;"",J484&lt;&gt;""),ROUND(MIN(IF(OR(J484="OZZ",J484="ZZ"),5000,17300),TRUNC(0.75*(SUMIF($D$12:$D484,$D484,K$12:K484)+SUMIF($D$12:$D484,$D484,L$12:L484)),2)) - SUMIF($D$12:$D483,$D484,N$12:N483),2),"")</f>
        <v/>
      </c>
      <c r="O484" s="249" t="str">
        <f>IF(AND(K484&lt;&gt;"",L484&lt;&gt;"",M484&lt;&gt;"",J484&lt;&gt;"",AH484&lt;&gt;""),IF(OR(J484="OZZ",J484="ZZ"),ROUND(0-SUMIF($D$12:$D483,$D484,O$12:O483),2),IF(M484=0,0,ROUND(MIN(MIN(17300,TRUNC(0.75*(SUMIF($D$12:$D$2012,$D484,K$12:K$2012)+SUMIF($D$12:$D$2012,$D484,L$12:L$2012)),2)+SUMIF($D$12:$D484,$D484,AH$12:AH484))-SUMIF($D$12:$D483,$D484,O$12:O483)-SUMIF($D$12:$D$2012,$D484,N$12:N$2012),AH484),2))),"")</f>
        <v/>
      </c>
      <c r="P484" s="250" t="str">
        <f>IF(J484&lt;&gt;"",1000 - SUMIF($D$12:$D483,$D484,P$12:P483),"")</f>
        <v/>
      </c>
      <c r="Q484" s="106"/>
      <c r="R484" s="247"/>
      <c r="S484" s="247"/>
      <c r="T484" s="247"/>
      <c r="U484" s="248" t="str">
        <f>IF(AND(R484&lt;&gt;"",S484&lt;&gt;"",Q484&lt;&gt;""),ROUND(MIN(IF(OR(Q484="OZZ",Q484="ZZ"),5000,17300),TRUNC(0.75*(SUMIF($D$12:$D484,$D484,R$12:R484)+SUMIF($D$12:$D484,$D484,S$12:S484)),2)) - SUMIF($D$12:$D483,$D484,U$12:U483),2),"")</f>
        <v/>
      </c>
      <c r="V484" s="248" t="str">
        <f>IF(AND(R484&lt;&gt;"",S484&lt;&gt;"",T484&lt;&gt;"",Q484&lt;&gt;"",AL484&lt;&gt;""),IF(OR(Q484="OZZ",Q484="ZZ"),ROUND(0-SUMIF($D$12:$D483,$D484,V$12:V483),2),IF(T484=0,0,ROUND(MIN(MIN(17300,TRUNC(0.75*(SUMIF($D$12:$D$2012,$D484,R$12:R$2012)+SUMIF($D$12:$D$2012,$D484,S$12:S$2012)),2)+SUMIF($D$12:$D484,$D484,AL$12:AL484))-SUMIF($D$12:$D483,$D484,V$12:V483)-SUMIF($D$12:$D$2012,$D484,U$12:U$2012),AL484),2))),"")</f>
        <v/>
      </c>
      <c r="W484" s="250" t="str">
        <f>IF(Q484&lt;&gt;"",1000 - SUMIF($D$12:$D483,$D484,W$12:W483),"")</f>
        <v/>
      </c>
      <c r="X484" s="106"/>
      <c r="Y484" s="247"/>
      <c r="Z484" s="247"/>
      <c r="AA484" s="247"/>
      <c r="AB484" s="248" t="str">
        <f>IF(AND(Y484&lt;&gt;"",Z484&lt;&gt;"",X484&lt;&gt;""),ROUND(MIN(IF(OR(X484="OZZ",X484="ZZ"),5000,17300),TRUNC(0.75*(SUMIF($D$12:$D484,$D484,Y$12:Y484)+SUMIF($D$12:$D484,$D484,Z$12:Z484)),2)) - SUMIF($D$12:$D483,$D484,AB$12:AB483),2),"")</f>
        <v/>
      </c>
      <c r="AC484" s="251" t="str">
        <f>IF(AND(Y484&lt;&gt;"",Z484&lt;&gt;"",AA484&lt;&gt;"",X484&lt;&gt;"",AP484&lt;&gt;""),IF(OR(X484="OZZ",X484="ZZ"),ROUND(0-SUMIF($D$12:$D483,$D484,AC$12:AC483),2),IF(AA484=0,0,ROUND(MIN(MIN(17300,TRUNC(0.75*(SUMIF($D$12:$D$2012,$D484,Y$12:Y$2012)+SUMIF($D$12:$D$2012,$D484,Z$12:Z$2012)),2)+SUMIF($D$12:$D484,$D484,AP$12:AP484))-SUMIF($D$12:$D483,$D484,AC$12:AC483)-SUMIF($D$12:$D$2012,$D484,AB$12:AB$2012),AP484),2))),"")</f>
        <v/>
      </c>
      <c r="AD484" s="250" t="str">
        <f>IF(X484&lt;&gt;"",1000 - SUMIF($D$12:$D483,$D484,AD$12:AD483),"")</f>
        <v/>
      </c>
      <c r="AE484" s="252"/>
      <c r="AF484" s="253"/>
      <c r="AG484" s="254"/>
      <c r="AH484" s="255" t="str">
        <f t="shared" si="166"/>
        <v/>
      </c>
      <c r="AI484" s="256"/>
      <c r="AJ484" s="253"/>
      <c r="AK484" s="254"/>
      <c r="AL484" s="255" t="str">
        <f t="shared" si="167"/>
        <v/>
      </c>
      <c r="AM484" s="256"/>
      <c r="AN484" s="253"/>
      <c r="AO484" s="254"/>
      <c r="AP484" s="255" t="str">
        <f t="shared" si="147"/>
        <v/>
      </c>
      <c r="AQ484" s="116"/>
      <c r="AR484" s="116"/>
      <c r="AS484" s="117"/>
      <c r="AT484" s="118"/>
      <c r="AU484" s="119" t="str">
        <f>IF(D484&lt;&gt; "", IF(COUNTIF($D$12:$D484,$D484)&gt;1,0,IF(SUM(N484,U484,AB484)&gt;0,IF(AND(X484="",OR(Q484&lt;&gt;"",J484&lt;&gt;"")),IF(Q484&lt;&gt;"",Q484,IF(J484&lt;&gt;"",J484,0)),IF(AND(Q484&lt;&gt;"",J484&lt;&gt;"",Q484=J484),Q484,X484)),0)),"")</f>
        <v/>
      </c>
      <c r="AV484" s="119" t="str">
        <f>IF(D484&lt;&gt;"",IF(COUNTIF($D$12:$D484,$D484)&gt;1,0,IF(SUM(O484,V484,AC484)&gt;0,IF(AND(X484="",OR(Q484&lt;&gt;"",J484&lt;&gt;"")),IF(Q484&lt;&gt;"",Q484,IF(J484&lt;&gt;"",J484,0)),IF(AND(Q484&lt;&gt;"",J484&lt;&gt;"",Q484=J484),Q484,X484)),0)),"")</f>
        <v/>
      </c>
      <c r="AW484" s="119" t="str">
        <f>IF(D484&lt;&gt;"",IF(COUNTIF($D$12:$D484,$D484)&gt;1,0,IF(SUM(P484,W484,AD484)&gt;0,IF(AND(X484="",OR(Q484&lt;&gt;"",J484&lt;&gt;"")),IF(Q484&lt;&gt;"",Q484,IF(J484&lt;&gt;"",J484,0)),IF(AND(Q484&lt;&gt;"",J484&lt;&gt;"",Q484=J484),Q484,X484)),0)),"")</f>
        <v/>
      </c>
      <c r="AX484" s="118" t="str">
        <f t="shared" si="148"/>
        <v/>
      </c>
      <c r="AY484" s="118" t="str">
        <f t="shared" si="149"/>
        <v/>
      </c>
      <c r="AZ484" s="118" t="str">
        <f t="shared" si="150"/>
        <v/>
      </c>
      <c r="BA484" s="118" t="str">
        <f t="shared" si="151"/>
        <v/>
      </c>
      <c r="BB484" s="118" t="str">
        <f t="shared" si="152"/>
        <v/>
      </c>
      <c r="BC484" s="118" t="str">
        <f t="shared" si="153"/>
        <v/>
      </c>
      <c r="BD484" s="118" t="str">
        <f t="shared" si="154"/>
        <v/>
      </c>
      <c r="BE484" s="118" t="str">
        <f t="shared" si="155"/>
        <v/>
      </c>
      <c r="BF484" s="118" t="str">
        <f t="shared" si="156"/>
        <v/>
      </c>
      <c r="BG484" s="120"/>
      <c r="BH484" s="120" t="str">
        <f t="shared" si="157"/>
        <v/>
      </c>
      <c r="BI484" s="120" t="str">
        <f t="shared" si="158"/>
        <v/>
      </c>
      <c r="BJ484" s="121"/>
      <c r="BK484" s="120" t="str">
        <f t="shared" si="159"/>
        <v/>
      </c>
      <c r="BL484" s="120" t="str">
        <f t="shared" si="160"/>
        <v/>
      </c>
      <c r="BM484" s="120" t="str">
        <f t="shared" si="161"/>
        <v/>
      </c>
      <c r="BN484" s="120" t="str">
        <f t="shared" si="162"/>
        <v/>
      </c>
      <c r="BO484" s="120" t="str">
        <f t="shared" si="163"/>
        <v/>
      </c>
      <c r="BP484" s="120" t="str">
        <f t="shared" si="164"/>
        <v/>
      </c>
      <c r="BQ484" s="98"/>
      <c r="BR484" s="98"/>
      <c r="BS484" s="98"/>
      <c r="BT484" s="98"/>
      <c r="BU484" s="98"/>
      <c r="BV484" s="98"/>
      <c r="BW484" s="98"/>
      <c r="BX484" s="98"/>
      <c r="BY484" s="98"/>
      <c r="BZ484" s="98"/>
      <c r="CA484" s="98"/>
      <c r="CB484" s="98"/>
      <c r="CC484" s="98"/>
      <c r="CD484" s="98"/>
      <c r="CE484" s="98"/>
      <c r="CF484" s="98"/>
      <c r="CG484" s="98"/>
      <c r="CH484" s="98"/>
      <c r="CI484" s="98"/>
      <c r="CJ484" s="98"/>
      <c r="CK484" s="98"/>
      <c r="CL484" s="98"/>
      <c r="CM484" s="98"/>
      <c r="CN484" s="98"/>
      <c r="CO484" s="98"/>
      <c r="CP484" s="98"/>
      <c r="CQ484" s="98"/>
      <c r="CR484" s="98"/>
      <c r="CS484" s="98"/>
    </row>
    <row r="485" spans="1:97" s="4" customFormat="1" ht="18.75" customHeight="1" x14ac:dyDescent="0.2">
      <c r="A485" s="3">
        <f t="shared" si="165"/>
        <v>473</v>
      </c>
      <c r="B485" s="263"/>
      <c r="C485" s="263"/>
      <c r="D485" s="263"/>
      <c r="E485" s="259"/>
      <c r="F485" s="259"/>
      <c r="G485" s="43"/>
      <c r="H485" s="264"/>
      <c r="I485" s="261"/>
      <c r="J485" s="106"/>
      <c r="K485" s="247"/>
      <c r="L485" s="247"/>
      <c r="M485" s="247"/>
      <c r="N485" s="248" t="str">
        <f>IF(AND(K485&lt;&gt;"",L485&lt;&gt;"",J485&lt;&gt;""),ROUND(MIN(IF(OR(J485="OZZ",J485="ZZ"),5000,17300),TRUNC(0.75*(SUMIF($D$12:$D485,$D485,K$12:K485)+SUMIF($D$12:$D485,$D485,L$12:L485)),2)) - SUMIF($D$12:$D484,$D485,N$12:N484),2),"")</f>
        <v/>
      </c>
      <c r="O485" s="249" t="str">
        <f>IF(AND(K485&lt;&gt;"",L485&lt;&gt;"",M485&lt;&gt;"",J485&lt;&gt;"",AH485&lt;&gt;""),IF(OR(J485="OZZ",J485="ZZ"),ROUND(0-SUMIF($D$12:$D484,$D485,O$12:O484),2),IF(M485=0,0,ROUND(MIN(MIN(17300,TRUNC(0.75*(SUMIF($D$12:$D$2012,$D485,K$12:K$2012)+SUMIF($D$12:$D$2012,$D485,L$12:L$2012)),2)+SUMIF($D$12:$D485,$D485,AH$12:AH485))-SUMIF($D$12:$D484,$D485,O$12:O484)-SUMIF($D$12:$D$2012,$D485,N$12:N$2012),AH485),2))),"")</f>
        <v/>
      </c>
      <c r="P485" s="250" t="str">
        <f>IF(J485&lt;&gt;"",1000 - SUMIF($D$12:$D484,$D485,P$12:P484),"")</f>
        <v/>
      </c>
      <c r="Q485" s="106"/>
      <c r="R485" s="247"/>
      <c r="S485" s="247"/>
      <c r="T485" s="247"/>
      <c r="U485" s="248" t="str">
        <f>IF(AND(R485&lt;&gt;"",S485&lt;&gt;"",Q485&lt;&gt;""),ROUND(MIN(IF(OR(Q485="OZZ",Q485="ZZ"),5000,17300),TRUNC(0.75*(SUMIF($D$12:$D485,$D485,R$12:R485)+SUMIF($D$12:$D485,$D485,S$12:S485)),2)) - SUMIF($D$12:$D484,$D485,U$12:U484),2),"")</f>
        <v/>
      </c>
      <c r="V485" s="248" t="str">
        <f>IF(AND(R485&lt;&gt;"",S485&lt;&gt;"",T485&lt;&gt;"",Q485&lt;&gt;"",AL485&lt;&gt;""),IF(OR(Q485="OZZ",Q485="ZZ"),ROUND(0-SUMIF($D$12:$D484,$D485,V$12:V484),2),IF(T485=0,0,ROUND(MIN(MIN(17300,TRUNC(0.75*(SUMIF($D$12:$D$2012,$D485,R$12:R$2012)+SUMIF($D$12:$D$2012,$D485,S$12:S$2012)),2)+SUMIF($D$12:$D485,$D485,AL$12:AL485))-SUMIF($D$12:$D484,$D485,V$12:V484)-SUMIF($D$12:$D$2012,$D485,U$12:U$2012),AL485),2))),"")</f>
        <v/>
      </c>
      <c r="W485" s="250" t="str">
        <f>IF(Q485&lt;&gt;"",1000 - SUMIF($D$12:$D484,$D485,W$12:W484),"")</f>
        <v/>
      </c>
      <c r="X485" s="106"/>
      <c r="Y485" s="247"/>
      <c r="Z485" s="247"/>
      <c r="AA485" s="247"/>
      <c r="AB485" s="248" t="str">
        <f>IF(AND(Y485&lt;&gt;"",Z485&lt;&gt;"",X485&lt;&gt;""),ROUND(MIN(IF(OR(X485="OZZ",X485="ZZ"),5000,17300),TRUNC(0.75*(SUMIF($D$12:$D485,$D485,Y$12:Y485)+SUMIF($D$12:$D485,$D485,Z$12:Z485)),2)) - SUMIF($D$12:$D484,$D485,AB$12:AB484),2),"")</f>
        <v/>
      </c>
      <c r="AC485" s="251" t="str">
        <f>IF(AND(Y485&lt;&gt;"",Z485&lt;&gt;"",AA485&lt;&gt;"",X485&lt;&gt;"",AP485&lt;&gt;""),IF(OR(X485="OZZ",X485="ZZ"),ROUND(0-SUMIF($D$12:$D484,$D485,AC$12:AC484),2),IF(AA485=0,0,ROUND(MIN(MIN(17300,TRUNC(0.75*(SUMIF($D$12:$D$2012,$D485,Y$12:Y$2012)+SUMIF($D$12:$D$2012,$D485,Z$12:Z$2012)),2)+SUMIF($D$12:$D485,$D485,AP$12:AP485))-SUMIF($D$12:$D484,$D485,AC$12:AC484)-SUMIF($D$12:$D$2012,$D485,AB$12:AB$2012),AP485),2))),"")</f>
        <v/>
      </c>
      <c r="AD485" s="250" t="str">
        <f>IF(X485&lt;&gt;"",1000 - SUMIF($D$12:$D484,$D485,AD$12:AD484),"")</f>
        <v/>
      </c>
      <c r="AE485" s="252"/>
      <c r="AF485" s="253"/>
      <c r="AG485" s="254"/>
      <c r="AH485" s="255" t="str">
        <f t="shared" si="166"/>
        <v/>
      </c>
      <c r="AI485" s="256"/>
      <c r="AJ485" s="253"/>
      <c r="AK485" s="254"/>
      <c r="AL485" s="255" t="str">
        <f t="shared" si="167"/>
        <v/>
      </c>
      <c r="AM485" s="256"/>
      <c r="AN485" s="253"/>
      <c r="AO485" s="254"/>
      <c r="AP485" s="255" t="str">
        <f t="shared" si="147"/>
        <v/>
      </c>
      <c r="AQ485" s="116"/>
      <c r="AR485" s="116"/>
      <c r="AS485" s="117"/>
      <c r="AT485" s="118"/>
      <c r="AU485" s="119" t="str">
        <f>IF(D485&lt;&gt; "", IF(COUNTIF($D$12:$D485,$D485)&gt;1,0,IF(SUM(N485,U485,AB485)&gt;0,IF(AND(X485="",OR(Q485&lt;&gt;"",J485&lt;&gt;"")),IF(Q485&lt;&gt;"",Q485,IF(J485&lt;&gt;"",J485,0)),IF(AND(Q485&lt;&gt;"",J485&lt;&gt;"",Q485=J485),Q485,X485)),0)),"")</f>
        <v/>
      </c>
      <c r="AV485" s="119" t="str">
        <f>IF(D485&lt;&gt;"",IF(COUNTIF($D$12:$D485,$D485)&gt;1,0,IF(SUM(O485,V485,AC485)&gt;0,IF(AND(X485="",OR(Q485&lt;&gt;"",J485&lt;&gt;"")),IF(Q485&lt;&gt;"",Q485,IF(J485&lt;&gt;"",J485,0)),IF(AND(Q485&lt;&gt;"",J485&lt;&gt;"",Q485=J485),Q485,X485)),0)),"")</f>
        <v/>
      </c>
      <c r="AW485" s="119" t="str">
        <f>IF(D485&lt;&gt;"",IF(COUNTIF($D$12:$D485,$D485)&gt;1,0,IF(SUM(P485,W485,AD485)&gt;0,IF(AND(X485="",OR(Q485&lt;&gt;"",J485&lt;&gt;"")),IF(Q485&lt;&gt;"",Q485,IF(J485&lt;&gt;"",J485,0)),IF(AND(Q485&lt;&gt;"",J485&lt;&gt;"",Q485=J485),Q485,X485)),0)),"")</f>
        <v/>
      </c>
      <c r="AX485" s="118" t="str">
        <f t="shared" si="148"/>
        <v/>
      </c>
      <c r="AY485" s="118" t="str">
        <f t="shared" si="149"/>
        <v/>
      </c>
      <c r="AZ485" s="118" t="str">
        <f t="shared" si="150"/>
        <v/>
      </c>
      <c r="BA485" s="118" t="str">
        <f t="shared" si="151"/>
        <v/>
      </c>
      <c r="BB485" s="118" t="str">
        <f t="shared" si="152"/>
        <v/>
      </c>
      <c r="BC485" s="118" t="str">
        <f t="shared" si="153"/>
        <v/>
      </c>
      <c r="BD485" s="118" t="str">
        <f t="shared" si="154"/>
        <v/>
      </c>
      <c r="BE485" s="118" t="str">
        <f t="shared" si="155"/>
        <v/>
      </c>
      <c r="BF485" s="118" t="str">
        <f t="shared" si="156"/>
        <v/>
      </c>
      <c r="BG485" s="120"/>
      <c r="BH485" s="120" t="str">
        <f t="shared" si="157"/>
        <v/>
      </c>
      <c r="BI485" s="120" t="str">
        <f t="shared" si="158"/>
        <v/>
      </c>
      <c r="BJ485" s="121"/>
      <c r="BK485" s="120" t="str">
        <f t="shared" si="159"/>
        <v/>
      </c>
      <c r="BL485" s="120" t="str">
        <f t="shared" si="160"/>
        <v/>
      </c>
      <c r="BM485" s="120" t="str">
        <f t="shared" si="161"/>
        <v/>
      </c>
      <c r="BN485" s="120" t="str">
        <f t="shared" si="162"/>
        <v/>
      </c>
      <c r="BO485" s="120" t="str">
        <f t="shared" si="163"/>
        <v/>
      </c>
      <c r="BP485" s="120" t="str">
        <f t="shared" si="164"/>
        <v/>
      </c>
      <c r="BQ485" s="98"/>
      <c r="BR485" s="98"/>
      <c r="BS485" s="98"/>
      <c r="BT485" s="98"/>
      <c r="BU485" s="98"/>
      <c r="BV485" s="98"/>
      <c r="BW485" s="98"/>
      <c r="BX485" s="98"/>
      <c r="BY485" s="98"/>
      <c r="BZ485" s="98"/>
      <c r="CA485" s="98"/>
      <c r="CB485" s="98"/>
      <c r="CC485" s="98"/>
      <c r="CD485" s="98"/>
      <c r="CE485" s="98"/>
      <c r="CF485" s="98"/>
      <c r="CG485" s="98"/>
      <c r="CH485" s="98"/>
      <c r="CI485" s="98"/>
      <c r="CJ485" s="98"/>
      <c r="CK485" s="98"/>
      <c r="CL485" s="98"/>
      <c r="CM485" s="98"/>
      <c r="CN485" s="98"/>
      <c r="CO485" s="98"/>
      <c r="CP485" s="98"/>
      <c r="CQ485" s="98"/>
      <c r="CR485" s="98"/>
      <c r="CS485" s="98"/>
    </row>
    <row r="486" spans="1:97" s="4" customFormat="1" ht="18.75" customHeight="1" x14ac:dyDescent="0.2">
      <c r="A486" s="3">
        <f t="shared" si="165"/>
        <v>474</v>
      </c>
      <c r="B486" s="263"/>
      <c r="C486" s="263"/>
      <c r="D486" s="263"/>
      <c r="E486" s="259"/>
      <c r="F486" s="259"/>
      <c r="G486" s="43"/>
      <c r="H486" s="264"/>
      <c r="I486" s="261"/>
      <c r="J486" s="106"/>
      <c r="K486" s="247"/>
      <c r="L486" s="247"/>
      <c r="M486" s="247"/>
      <c r="N486" s="248" t="str">
        <f>IF(AND(K486&lt;&gt;"",L486&lt;&gt;"",J486&lt;&gt;""),ROUND(MIN(IF(OR(J486="OZZ",J486="ZZ"),5000,17300),TRUNC(0.75*(SUMIF($D$12:$D486,$D486,K$12:K486)+SUMIF($D$12:$D486,$D486,L$12:L486)),2)) - SUMIF($D$12:$D485,$D486,N$12:N485),2),"")</f>
        <v/>
      </c>
      <c r="O486" s="249" t="str">
        <f>IF(AND(K486&lt;&gt;"",L486&lt;&gt;"",M486&lt;&gt;"",J486&lt;&gt;"",AH486&lt;&gt;""),IF(OR(J486="OZZ",J486="ZZ"),ROUND(0-SUMIF($D$12:$D485,$D486,O$12:O485),2),IF(M486=0,0,ROUND(MIN(MIN(17300,TRUNC(0.75*(SUMIF($D$12:$D$2012,$D486,K$12:K$2012)+SUMIF($D$12:$D$2012,$D486,L$12:L$2012)),2)+SUMIF($D$12:$D486,$D486,AH$12:AH486))-SUMIF($D$12:$D485,$D486,O$12:O485)-SUMIF($D$12:$D$2012,$D486,N$12:N$2012),AH486),2))),"")</f>
        <v/>
      </c>
      <c r="P486" s="250" t="str">
        <f>IF(J486&lt;&gt;"",1000 - SUMIF($D$12:$D485,$D486,P$12:P485),"")</f>
        <v/>
      </c>
      <c r="Q486" s="106"/>
      <c r="R486" s="247"/>
      <c r="S486" s="247"/>
      <c r="T486" s="247"/>
      <c r="U486" s="248" t="str">
        <f>IF(AND(R486&lt;&gt;"",S486&lt;&gt;"",Q486&lt;&gt;""),ROUND(MIN(IF(OR(Q486="OZZ",Q486="ZZ"),5000,17300),TRUNC(0.75*(SUMIF($D$12:$D486,$D486,R$12:R486)+SUMIF($D$12:$D486,$D486,S$12:S486)),2)) - SUMIF($D$12:$D485,$D486,U$12:U485),2),"")</f>
        <v/>
      </c>
      <c r="V486" s="248" t="str">
        <f>IF(AND(R486&lt;&gt;"",S486&lt;&gt;"",T486&lt;&gt;"",Q486&lt;&gt;"",AL486&lt;&gt;""),IF(OR(Q486="OZZ",Q486="ZZ"),ROUND(0-SUMIF($D$12:$D485,$D486,V$12:V485),2),IF(T486=0,0,ROUND(MIN(MIN(17300,TRUNC(0.75*(SUMIF($D$12:$D$2012,$D486,R$12:R$2012)+SUMIF($D$12:$D$2012,$D486,S$12:S$2012)),2)+SUMIF($D$12:$D486,$D486,AL$12:AL486))-SUMIF($D$12:$D485,$D486,V$12:V485)-SUMIF($D$12:$D$2012,$D486,U$12:U$2012),AL486),2))),"")</f>
        <v/>
      </c>
      <c r="W486" s="250" t="str">
        <f>IF(Q486&lt;&gt;"",1000 - SUMIF($D$12:$D485,$D486,W$12:W485),"")</f>
        <v/>
      </c>
      <c r="X486" s="106"/>
      <c r="Y486" s="247"/>
      <c r="Z486" s="247"/>
      <c r="AA486" s="247"/>
      <c r="AB486" s="248" t="str">
        <f>IF(AND(Y486&lt;&gt;"",Z486&lt;&gt;"",X486&lt;&gt;""),ROUND(MIN(IF(OR(X486="OZZ",X486="ZZ"),5000,17300),TRUNC(0.75*(SUMIF($D$12:$D486,$D486,Y$12:Y486)+SUMIF($D$12:$D486,$D486,Z$12:Z486)),2)) - SUMIF($D$12:$D485,$D486,AB$12:AB485),2),"")</f>
        <v/>
      </c>
      <c r="AC486" s="251" t="str">
        <f>IF(AND(Y486&lt;&gt;"",Z486&lt;&gt;"",AA486&lt;&gt;"",X486&lt;&gt;"",AP486&lt;&gt;""),IF(OR(X486="OZZ",X486="ZZ"),ROUND(0-SUMIF($D$12:$D485,$D486,AC$12:AC485),2),IF(AA486=0,0,ROUND(MIN(MIN(17300,TRUNC(0.75*(SUMIF($D$12:$D$2012,$D486,Y$12:Y$2012)+SUMIF($D$12:$D$2012,$D486,Z$12:Z$2012)),2)+SUMIF($D$12:$D486,$D486,AP$12:AP486))-SUMIF($D$12:$D485,$D486,AC$12:AC485)-SUMIF($D$12:$D$2012,$D486,AB$12:AB$2012),AP486),2))),"")</f>
        <v/>
      </c>
      <c r="AD486" s="250" t="str">
        <f>IF(X486&lt;&gt;"",1000 - SUMIF($D$12:$D485,$D486,AD$12:AD485),"")</f>
        <v/>
      </c>
      <c r="AE486" s="252"/>
      <c r="AF486" s="253"/>
      <c r="AG486" s="254"/>
      <c r="AH486" s="255" t="str">
        <f t="shared" si="166"/>
        <v/>
      </c>
      <c r="AI486" s="256"/>
      <c r="AJ486" s="253"/>
      <c r="AK486" s="254"/>
      <c r="AL486" s="255" t="str">
        <f t="shared" si="167"/>
        <v/>
      </c>
      <c r="AM486" s="256"/>
      <c r="AN486" s="253"/>
      <c r="AO486" s="254"/>
      <c r="AP486" s="255" t="str">
        <f t="shared" si="147"/>
        <v/>
      </c>
      <c r="AQ486" s="116"/>
      <c r="AR486" s="116"/>
      <c r="AS486" s="117"/>
      <c r="AT486" s="118"/>
      <c r="AU486" s="119" t="str">
        <f>IF(D486&lt;&gt; "", IF(COUNTIF($D$12:$D486,$D486)&gt;1,0,IF(SUM(N486,U486,AB486)&gt;0,IF(AND(X486="",OR(Q486&lt;&gt;"",J486&lt;&gt;"")),IF(Q486&lt;&gt;"",Q486,IF(J486&lt;&gt;"",J486,0)),IF(AND(Q486&lt;&gt;"",J486&lt;&gt;"",Q486=J486),Q486,X486)),0)),"")</f>
        <v/>
      </c>
      <c r="AV486" s="119" t="str">
        <f>IF(D486&lt;&gt;"",IF(COUNTIF($D$12:$D486,$D486)&gt;1,0,IF(SUM(O486,V486,AC486)&gt;0,IF(AND(X486="",OR(Q486&lt;&gt;"",J486&lt;&gt;"")),IF(Q486&lt;&gt;"",Q486,IF(J486&lt;&gt;"",J486,0)),IF(AND(Q486&lt;&gt;"",J486&lt;&gt;"",Q486=J486),Q486,X486)),0)),"")</f>
        <v/>
      </c>
      <c r="AW486" s="119" t="str">
        <f>IF(D486&lt;&gt;"",IF(COUNTIF($D$12:$D486,$D486)&gt;1,0,IF(SUM(P486,W486,AD486)&gt;0,IF(AND(X486="",OR(Q486&lt;&gt;"",J486&lt;&gt;"")),IF(Q486&lt;&gt;"",Q486,IF(J486&lt;&gt;"",J486,0)),IF(AND(Q486&lt;&gt;"",J486&lt;&gt;"",Q486=J486),Q486,X486)),0)),"")</f>
        <v/>
      </c>
      <c r="AX486" s="118" t="str">
        <f t="shared" si="148"/>
        <v/>
      </c>
      <c r="AY486" s="118" t="str">
        <f t="shared" si="149"/>
        <v/>
      </c>
      <c r="AZ486" s="118" t="str">
        <f t="shared" si="150"/>
        <v/>
      </c>
      <c r="BA486" s="118" t="str">
        <f t="shared" si="151"/>
        <v/>
      </c>
      <c r="BB486" s="118" t="str">
        <f t="shared" si="152"/>
        <v/>
      </c>
      <c r="BC486" s="118" t="str">
        <f t="shared" si="153"/>
        <v/>
      </c>
      <c r="BD486" s="118" t="str">
        <f t="shared" si="154"/>
        <v/>
      </c>
      <c r="BE486" s="118" t="str">
        <f t="shared" si="155"/>
        <v/>
      </c>
      <c r="BF486" s="118" t="str">
        <f t="shared" si="156"/>
        <v/>
      </c>
      <c r="BG486" s="120"/>
      <c r="BH486" s="120" t="str">
        <f t="shared" si="157"/>
        <v/>
      </c>
      <c r="BI486" s="120" t="str">
        <f t="shared" si="158"/>
        <v/>
      </c>
      <c r="BJ486" s="121"/>
      <c r="BK486" s="120" t="str">
        <f t="shared" si="159"/>
        <v/>
      </c>
      <c r="BL486" s="120" t="str">
        <f t="shared" si="160"/>
        <v/>
      </c>
      <c r="BM486" s="120" t="str">
        <f t="shared" si="161"/>
        <v/>
      </c>
      <c r="BN486" s="120" t="str">
        <f t="shared" si="162"/>
        <v/>
      </c>
      <c r="BO486" s="120" t="str">
        <f t="shared" si="163"/>
        <v/>
      </c>
      <c r="BP486" s="120" t="str">
        <f t="shared" si="164"/>
        <v/>
      </c>
      <c r="BQ486" s="98"/>
      <c r="BR486" s="98"/>
      <c r="BS486" s="98"/>
      <c r="BT486" s="98"/>
      <c r="BU486" s="98"/>
      <c r="BV486" s="98"/>
      <c r="BW486" s="98"/>
      <c r="BX486" s="98"/>
      <c r="BY486" s="98"/>
      <c r="BZ486" s="98"/>
      <c r="CA486" s="98"/>
      <c r="CB486" s="98"/>
      <c r="CC486" s="98"/>
      <c r="CD486" s="98"/>
      <c r="CE486" s="98"/>
      <c r="CF486" s="98"/>
      <c r="CG486" s="98"/>
      <c r="CH486" s="98"/>
      <c r="CI486" s="98"/>
      <c r="CJ486" s="98"/>
      <c r="CK486" s="98"/>
      <c r="CL486" s="98"/>
      <c r="CM486" s="98"/>
      <c r="CN486" s="98"/>
      <c r="CO486" s="98"/>
      <c r="CP486" s="98"/>
      <c r="CQ486" s="98"/>
      <c r="CR486" s="98"/>
      <c r="CS486" s="98"/>
    </row>
    <row r="487" spans="1:97" s="4" customFormat="1" ht="18.75" customHeight="1" x14ac:dyDescent="0.2">
      <c r="A487" s="3">
        <f t="shared" si="165"/>
        <v>475</v>
      </c>
      <c r="B487" s="263"/>
      <c r="C487" s="263"/>
      <c r="D487" s="263"/>
      <c r="E487" s="259"/>
      <c r="F487" s="259"/>
      <c r="G487" s="43"/>
      <c r="H487" s="264"/>
      <c r="I487" s="261"/>
      <c r="J487" s="106"/>
      <c r="K487" s="247"/>
      <c r="L487" s="247"/>
      <c r="M487" s="247"/>
      <c r="N487" s="248" t="str">
        <f>IF(AND(K487&lt;&gt;"",L487&lt;&gt;"",J487&lt;&gt;""),ROUND(MIN(IF(OR(J487="OZZ",J487="ZZ"),5000,17300),TRUNC(0.75*(SUMIF($D$12:$D487,$D487,K$12:K487)+SUMIF($D$12:$D487,$D487,L$12:L487)),2)) - SUMIF($D$12:$D486,$D487,N$12:N486),2),"")</f>
        <v/>
      </c>
      <c r="O487" s="249" t="str">
        <f>IF(AND(K487&lt;&gt;"",L487&lt;&gt;"",M487&lt;&gt;"",J487&lt;&gt;"",AH487&lt;&gt;""),IF(OR(J487="OZZ",J487="ZZ"),ROUND(0-SUMIF($D$12:$D486,$D487,O$12:O486),2),IF(M487=0,0,ROUND(MIN(MIN(17300,TRUNC(0.75*(SUMIF($D$12:$D$2012,$D487,K$12:K$2012)+SUMIF($D$12:$D$2012,$D487,L$12:L$2012)),2)+SUMIF($D$12:$D487,$D487,AH$12:AH487))-SUMIF($D$12:$D486,$D487,O$12:O486)-SUMIF($D$12:$D$2012,$D487,N$12:N$2012),AH487),2))),"")</f>
        <v/>
      </c>
      <c r="P487" s="250" t="str">
        <f>IF(J487&lt;&gt;"",1000 - SUMIF($D$12:$D486,$D487,P$12:P486),"")</f>
        <v/>
      </c>
      <c r="Q487" s="106"/>
      <c r="R487" s="247"/>
      <c r="S487" s="247"/>
      <c r="T487" s="247"/>
      <c r="U487" s="248" t="str">
        <f>IF(AND(R487&lt;&gt;"",S487&lt;&gt;"",Q487&lt;&gt;""),ROUND(MIN(IF(OR(Q487="OZZ",Q487="ZZ"),5000,17300),TRUNC(0.75*(SUMIF($D$12:$D487,$D487,R$12:R487)+SUMIF($D$12:$D487,$D487,S$12:S487)),2)) - SUMIF($D$12:$D486,$D487,U$12:U486),2),"")</f>
        <v/>
      </c>
      <c r="V487" s="248" t="str">
        <f>IF(AND(R487&lt;&gt;"",S487&lt;&gt;"",T487&lt;&gt;"",Q487&lt;&gt;"",AL487&lt;&gt;""),IF(OR(Q487="OZZ",Q487="ZZ"),ROUND(0-SUMIF($D$12:$D486,$D487,V$12:V486),2),IF(T487=0,0,ROUND(MIN(MIN(17300,TRUNC(0.75*(SUMIF($D$12:$D$2012,$D487,R$12:R$2012)+SUMIF($D$12:$D$2012,$D487,S$12:S$2012)),2)+SUMIF($D$12:$D487,$D487,AL$12:AL487))-SUMIF($D$12:$D486,$D487,V$12:V486)-SUMIF($D$12:$D$2012,$D487,U$12:U$2012),AL487),2))),"")</f>
        <v/>
      </c>
      <c r="W487" s="250" t="str">
        <f>IF(Q487&lt;&gt;"",1000 - SUMIF($D$12:$D486,$D487,W$12:W486),"")</f>
        <v/>
      </c>
      <c r="X487" s="106"/>
      <c r="Y487" s="247"/>
      <c r="Z487" s="247"/>
      <c r="AA487" s="247"/>
      <c r="AB487" s="248" t="str">
        <f>IF(AND(Y487&lt;&gt;"",Z487&lt;&gt;"",X487&lt;&gt;""),ROUND(MIN(IF(OR(X487="OZZ",X487="ZZ"),5000,17300),TRUNC(0.75*(SUMIF($D$12:$D487,$D487,Y$12:Y487)+SUMIF($D$12:$D487,$D487,Z$12:Z487)),2)) - SUMIF($D$12:$D486,$D487,AB$12:AB486),2),"")</f>
        <v/>
      </c>
      <c r="AC487" s="251" t="str">
        <f>IF(AND(Y487&lt;&gt;"",Z487&lt;&gt;"",AA487&lt;&gt;"",X487&lt;&gt;"",AP487&lt;&gt;""),IF(OR(X487="OZZ",X487="ZZ"),ROUND(0-SUMIF($D$12:$D486,$D487,AC$12:AC486),2),IF(AA487=0,0,ROUND(MIN(MIN(17300,TRUNC(0.75*(SUMIF($D$12:$D$2012,$D487,Y$12:Y$2012)+SUMIF($D$12:$D$2012,$D487,Z$12:Z$2012)),2)+SUMIF($D$12:$D487,$D487,AP$12:AP487))-SUMIF($D$12:$D486,$D487,AC$12:AC486)-SUMIF($D$12:$D$2012,$D487,AB$12:AB$2012),AP487),2))),"")</f>
        <v/>
      </c>
      <c r="AD487" s="250" t="str">
        <f>IF(X487&lt;&gt;"",1000 - SUMIF($D$12:$D486,$D487,AD$12:AD486),"")</f>
        <v/>
      </c>
      <c r="AE487" s="252"/>
      <c r="AF487" s="253"/>
      <c r="AG487" s="254"/>
      <c r="AH487" s="255" t="str">
        <f t="shared" si="166"/>
        <v/>
      </c>
      <c r="AI487" s="256"/>
      <c r="AJ487" s="253"/>
      <c r="AK487" s="254"/>
      <c r="AL487" s="255" t="str">
        <f t="shared" si="167"/>
        <v/>
      </c>
      <c r="AM487" s="256"/>
      <c r="AN487" s="253"/>
      <c r="AO487" s="254"/>
      <c r="AP487" s="255" t="str">
        <f t="shared" si="147"/>
        <v/>
      </c>
      <c r="AQ487" s="116"/>
      <c r="AR487" s="116"/>
      <c r="AS487" s="117"/>
      <c r="AT487" s="118"/>
      <c r="AU487" s="119" t="str">
        <f>IF(D487&lt;&gt; "", IF(COUNTIF($D$12:$D487,$D487)&gt;1,0,IF(SUM(N487,U487,AB487)&gt;0,IF(AND(X487="",OR(Q487&lt;&gt;"",J487&lt;&gt;"")),IF(Q487&lt;&gt;"",Q487,IF(J487&lt;&gt;"",J487,0)),IF(AND(Q487&lt;&gt;"",J487&lt;&gt;"",Q487=J487),Q487,X487)),0)),"")</f>
        <v/>
      </c>
      <c r="AV487" s="119" t="str">
        <f>IF(D487&lt;&gt;"",IF(COUNTIF($D$12:$D487,$D487)&gt;1,0,IF(SUM(O487,V487,AC487)&gt;0,IF(AND(X487="",OR(Q487&lt;&gt;"",J487&lt;&gt;"")),IF(Q487&lt;&gt;"",Q487,IF(J487&lt;&gt;"",J487,0)),IF(AND(Q487&lt;&gt;"",J487&lt;&gt;"",Q487=J487),Q487,X487)),0)),"")</f>
        <v/>
      </c>
      <c r="AW487" s="119" t="str">
        <f>IF(D487&lt;&gt;"",IF(COUNTIF($D$12:$D487,$D487)&gt;1,0,IF(SUM(P487,W487,AD487)&gt;0,IF(AND(X487="",OR(Q487&lt;&gt;"",J487&lt;&gt;"")),IF(Q487&lt;&gt;"",Q487,IF(J487&lt;&gt;"",J487,0)),IF(AND(Q487&lt;&gt;"",J487&lt;&gt;"",Q487=J487),Q487,X487)),0)),"")</f>
        <v/>
      </c>
      <c r="AX487" s="118" t="str">
        <f t="shared" si="148"/>
        <v/>
      </c>
      <c r="AY487" s="118" t="str">
        <f t="shared" si="149"/>
        <v/>
      </c>
      <c r="AZ487" s="118" t="str">
        <f t="shared" si="150"/>
        <v/>
      </c>
      <c r="BA487" s="118" t="str">
        <f t="shared" si="151"/>
        <v/>
      </c>
      <c r="BB487" s="118" t="str">
        <f t="shared" si="152"/>
        <v/>
      </c>
      <c r="BC487" s="118" t="str">
        <f t="shared" si="153"/>
        <v/>
      </c>
      <c r="BD487" s="118" t="str">
        <f t="shared" si="154"/>
        <v/>
      </c>
      <c r="BE487" s="118" t="str">
        <f t="shared" si="155"/>
        <v/>
      </c>
      <c r="BF487" s="118" t="str">
        <f t="shared" si="156"/>
        <v/>
      </c>
      <c r="BG487" s="120"/>
      <c r="BH487" s="120" t="str">
        <f t="shared" si="157"/>
        <v/>
      </c>
      <c r="BI487" s="120" t="str">
        <f t="shared" si="158"/>
        <v/>
      </c>
      <c r="BJ487" s="121"/>
      <c r="BK487" s="120" t="str">
        <f t="shared" si="159"/>
        <v/>
      </c>
      <c r="BL487" s="120" t="str">
        <f t="shared" si="160"/>
        <v/>
      </c>
      <c r="BM487" s="120" t="str">
        <f t="shared" si="161"/>
        <v/>
      </c>
      <c r="BN487" s="120" t="str">
        <f t="shared" si="162"/>
        <v/>
      </c>
      <c r="BO487" s="120" t="str">
        <f t="shared" si="163"/>
        <v/>
      </c>
      <c r="BP487" s="120" t="str">
        <f t="shared" si="164"/>
        <v/>
      </c>
      <c r="BQ487" s="98"/>
      <c r="BR487" s="98"/>
      <c r="BS487" s="98"/>
      <c r="BT487" s="98"/>
      <c r="BU487" s="98"/>
      <c r="BV487" s="98"/>
      <c r="BW487" s="98"/>
      <c r="BX487" s="98"/>
      <c r="BY487" s="98"/>
      <c r="BZ487" s="98"/>
      <c r="CA487" s="98"/>
      <c r="CB487" s="98"/>
      <c r="CC487" s="98"/>
      <c r="CD487" s="98"/>
      <c r="CE487" s="98"/>
      <c r="CF487" s="98"/>
      <c r="CG487" s="98"/>
      <c r="CH487" s="98"/>
      <c r="CI487" s="98"/>
      <c r="CJ487" s="98"/>
      <c r="CK487" s="98"/>
      <c r="CL487" s="98"/>
      <c r="CM487" s="98"/>
      <c r="CN487" s="98"/>
      <c r="CO487" s="98"/>
      <c r="CP487" s="98"/>
      <c r="CQ487" s="98"/>
      <c r="CR487" s="98"/>
      <c r="CS487" s="98"/>
    </row>
    <row r="488" spans="1:97" s="4" customFormat="1" ht="18.75" customHeight="1" x14ac:dyDescent="0.2">
      <c r="A488" s="3">
        <f t="shared" si="165"/>
        <v>476</v>
      </c>
      <c r="B488" s="263"/>
      <c r="C488" s="263"/>
      <c r="D488" s="263"/>
      <c r="E488" s="259"/>
      <c r="F488" s="259"/>
      <c r="G488" s="43"/>
      <c r="H488" s="264"/>
      <c r="I488" s="261"/>
      <c r="J488" s="106"/>
      <c r="K488" s="247"/>
      <c r="L488" s="247"/>
      <c r="M488" s="247"/>
      <c r="N488" s="248" t="str">
        <f>IF(AND(K488&lt;&gt;"",L488&lt;&gt;"",J488&lt;&gt;""),ROUND(MIN(IF(OR(J488="OZZ",J488="ZZ"),5000,17300),TRUNC(0.75*(SUMIF($D$12:$D488,$D488,K$12:K488)+SUMIF($D$12:$D488,$D488,L$12:L488)),2)) - SUMIF($D$12:$D487,$D488,N$12:N487),2),"")</f>
        <v/>
      </c>
      <c r="O488" s="249" t="str">
        <f>IF(AND(K488&lt;&gt;"",L488&lt;&gt;"",M488&lt;&gt;"",J488&lt;&gt;"",AH488&lt;&gt;""),IF(OR(J488="OZZ",J488="ZZ"),ROUND(0-SUMIF($D$12:$D487,$D488,O$12:O487),2),IF(M488=0,0,ROUND(MIN(MIN(17300,TRUNC(0.75*(SUMIF($D$12:$D$2012,$D488,K$12:K$2012)+SUMIF($D$12:$D$2012,$D488,L$12:L$2012)),2)+SUMIF($D$12:$D488,$D488,AH$12:AH488))-SUMIF($D$12:$D487,$D488,O$12:O487)-SUMIF($D$12:$D$2012,$D488,N$12:N$2012),AH488),2))),"")</f>
        <v/>
      </c>
      <c r="P488" s="250" t="str">
        <f>IF(J488&lt;&gt;"",1000 - SUMIF($D$12:$D487,$D488,P$12:P487),"")</f>
        <v/>
      </c>
      <c r="Q488" s="106"/>
      <c r="R488" s="247"/>
      <c r="S488" s="247"/>
      <c r="T488" s="247"/>
      <c r="U488" s="248" t="str">
        <f>IF(AND(R488&lt;&gt;"",S488&lt;&gt;"",Q488&lt;&gt;""),ROUND(MIN(IF(OR(Q488="OZZ",Q488="ZZ"),5000,17300),TRUNC(0.75*(SUMIF($D$12:$D488,$D488,R$12:R488)+SUMIF($D$12:$D488,$D488,S$12:S488)),2)) - SUMIF($D$12:$D487,$D488,U$12:U487),2),"")</f>
        <v/>
      </c>
      <c r="V488" s="248" t="str">
        <f>IF(AND(R488&lt;&gt;"",S488&lt;&gt;"",T488&lt;&gt;"",Q488&lt;&gt;"",AL488&lt;&gt;""),IF(OR(Q488="OZZ",Q488="ZZ"),ROUND(0-SUMIF($D$12:$D487,$D488,V$12:V487),2),IF(T488=0,0,ROUND(MIN(MIN(17300,TRUNC(0.75*(SUMIF($D$12:$D$2012,$D488,R$12:R$2012)+SUMIF($D$12:$D$2012,$D488,S$12:S$2012)),2)+SUMIF($D$12:$D488,$D488,AL$12:AL488))-SUMIF($D$12:$D487,$D488,V$12:V487)-SUMIF($D$12:$D$2012,$D488,U$12:U$2012),AL488),2))),"")</f>
        <v/>
      </c>
      <c r="W488" s="250" t="str">
        <f>IF(Q488&lt;&gt;"",1000 - SUMIF($D$12:$D487,$D488,W$12:W487),"")</f>
        <v/>
      </c>
      <c r="X488" s="106"/>
      <c r="Y488" s="247"/>
      <c r="Z488" s="247"/>
      <c r="AA488" s="247"/>
      <c r="AB488" s="248" t="str">
        <f>IF(AND(Y488&lt;&gt;"",Z488&lt;&gt;"",X488&lt;&gt;""),ROUND(MIN(IF(OR(X488="OZZ",X488="ZZ"),5000,17300),TRUNC(0.75*(SUMIF($D$12:$D488,$D488,Y$12:Y488)+SUMIF($D$12:$D488,$D488,Z$12:Z488)),2)) - SUMIF($D$12:$D487,$D488,AB$12:AB487),2),"")</f>
        <v/>
      </c>
      <c r="AC488" s="251" t="str">
        <f>IF(AND(Y488&lt;&gt;"",Z488&lt;&gt;"",AA488&lt;&gt;"",X488&lt;&gt;"",AP488&lt;&gt;""),IF(OR(X488="OZZ",X488="ZZ"),ROUND(0-SUMIF($D$12:$D487,$D488,AC$12:AC487),2),IF(AA488=0,0,ROUND(MIN(MIN(17300,TRUNC(0.75*(SUMIF($D$12:$D$2012,$D488,Y$12:Y$2012)+SUMIF($D$12:$D$2012,$D488,Z$12:Z$2012)),2)+SUMIF($D$12:$D488,$D488,AP$12:AP488))-SUMIF($D$12:$D487,$D488,AC$12:AC487)-SUMIF($D$12:$D$2012,$D488,AB$12:AB$2012),AP488),2))),"")</f>
        <v/>
      </c>
      <c r="AD488" s="250" t="str">
        <f>IF(X488&lt;&gt;"",1000 - SUMIF($D$12:$D487,$D488,AD$12:AD487),"")</f>
        <v/>
      </c>
      <c r="AE488" s="252"/>
      <c r="AF488" s="253"/>
      <c r="AG488" s="254"/>
      <c r="AH488" s="255" t="str">
        <f t="shared" si="166"/>
        <v/>
      </c>
      <c r="AI488" s="256"/>
      <c r="AJ488" s="253"/>
      <c r="AK488" s="254"/>
      <c r="AL488" s="255" t="str">
        <f t="shared" si="167"/>
        <v/>
      </c>
      <c r="AM488" s="256"/>
      <c r="AN488" s="253"/>
      <c r="AO488" s="254"/>
      <c r="AP488" s="255" t="str">
        <f t="shared" si="147"/>
        <v/>
      </c>
      <c r="AQ488" s="116"/>
      <c r="AR488" s="116"/>
      <c r="AS488" s="117"/>
      <c r="AT488" s="118"/>
      <c r="AU488" s="119" t="str">
        <f>IF(D488&lt;&gt; "", IF(COUNTIF($D$12:$D488,$D488)&gt;1,0,IF(SUM(N488,U488,AB488)&gt;0,IF(AND(X488="",OR(Q488&lt;&gt;"",J488&lt;&gt;"")),IF(Q488&lt;&gt;"",Q488,IF(J488&lt;&gt;"",J488,0)),IF(AND(Q488&lt;&gt;"",J488&lt;&gt;"",Q488=J488),Q488,X488)),0)),"")</f>
        <v/>
      </c>
      <c r="AV488" s="119" t="str">
        <f>IF(D488&lt;&gt;"",IF(COUNTIF($D$12:$D488,$D488)&gt;1,0,IF(SUM(O488,V488,AC488)&gt;0,IF(AND(X488="",OR(Q488&lt;&gt;"",J488&lt;&gt;"")),IF(Q488&lt;&gt;"",Q488,IF(J488&lt;&gt;"",J488,0)),IF(AND(Q488&lt;&gt;"",J488&lt;&gt;"",Q488=J488),Q488,X488)),0)),"")</f>
        <v/>
      </c>
      <c r="AW488" s="119" t="str">
        <f>IF(D488&lt;&gt;"",IF(COUNTIF($D$12:$D488,$D488)&gt;1,0,IF(SUM(P488,W488,AD488)&gt;0,IF(AND(X488="",OR(Q488&lt;&gt;"",J488&lt;&gt;"")),IF(Q488&lt;&gt;"",Q488,IF(J488&lt;&gt;"",J488,0)),IF(AND(Q488&lt;&gt;"",J488&lt;&gt;"",Q488=J488),Q488,X488)),0)),"")</f>
        <v/>
      </c>
      <c r="AX488" s="118" t="str">
        <f t="shared" si="148"/>
        <v/>
      </c>
      <c r="AY488" s="118" t="str">
        <f t="shared" si="149"/>
        <v/>
      </c>
      <c r="AZ488" s="118" t="str">
        <f t="shared" si="150"/>
        <v/>
      </c>
      <c r="BA488" s="118" t="str">
        <f t="shared" si="151"/>
        <v/>
      </c>
      <c r="BB488" s="118" t="str">
        <f t="shared" si="152"/>
        <v/>
      </c>
      <c r="BC488" s="118" t="str">
        <f t="shared" si="153"/>
        <v/>
      </c>
      <c r="BD488" s="118" t="str">
        <f t="shared" si="154"/>
        <v/>
      </c>
      <c r="BE488" s="118" t="str">
        <f t="shared" si="155"/>
        <v/>
      </c>
      <c r="BF488" s="118" t="str">
        <f t="shared" si="156"/>
        <v/>
      </c>
      <c r="BG488" s="120"/>
      <c r="BH488" s="120" t="str">
        <f t="shared" si="157"/>
        <v/>
      </c>
      <c r="BI488" s="120" t="str">
        <f t="shared" si="158"/>
        <v/>
      </c>
      <c r="BJ488" s="121"/>
      <c r="BK488" s="120" t="str">
        <f t="shared" si="159"/>
        <v/>
      </c>
      <c r="BL488" s="120" t="str">
        <f t="shared" si="160"/>
        <v/>
      </c>
      <c r="BM488" s="120" t="str">
        <f t="shared" si="161"/>
        <v/>
      </c>
      <c r="BN488" s="120" t="str">
        <f t="shared" si="162"/>
        <v/>
      </c>
      <c r="BO488" s="120" t="str">
        <f t="shared" si="163"/>
        <v/>
      </c>
      <c r="BP488" s="120" t="str">
        <f t="shared" si="164"/>
        <v/>
      </c>
      <c r="BQ488" s="98"/>
      <c r="BR488" s="98"/>
      <c r="BS488" s="98"/>
      <c r="BT488" s="98"/>
      <c r="BU488" s="98"/>
      <c r="BV488" s="98"/>
      <c r="BW488" s="98"/>
      <c r="BX488" s="98"/>
      <c r="BY488" s="98"/>
      <c r="BZ488" s="98"/>
      <c r="CA488" s="98"/>
      <c r="CB488" s="98"/>
      <c r="CC488" s="98"/>
      <c r="CD488" s="98"/>
      <c r="CE488" s="98"/>
      <c r="CF488" s="98"/>
      <c r="CG488" s="98"/>
      <c r="CH488" s="98"/>
      <c r="CI488" s="98"/>
      <c r="CJ488" s="98"/>
      <c r="CK488" s="98"/>
      <c r="CL488" s="98"/>
      <c r="CM488" s="98"/>
      <c r="CN488" s="98"/>
      <c r="CO488" s="98"/>
      <c r="CP488" s="98"/>
      <c r="CQ488" s="98"/>
      <c r="CR488" s="98"/>
      <c r="CS488" s="98"/>
    </row>
    <row r="489" spans="1:97" s="4" customFormat="1" ht="18.75" customHeight="1" x14ac:dyDescent="0.2">
      <c r="A489" s="3">
        <f t="shared" si="165"/>
        <v>477</v>
      </c>
      <c r="B489" s="263"/>
      <c r="C489" s="263"/>
      <c r="D489" s="263"/>
      <c r="E489" s="259"/>
      <c r="F489" s="259"/>
      <c r="G489" s="43"/>
      <c r="H489" s="264"/>
      <c r="I489" s="261"/>
      <c r="J489" s="106"/>
      <c r="K489" s="247"/>
      <c r="L489" s="247"/>
      <c r="M489" s="247"/>
      <c r="N489" s="248" t="str">
        <f>IF(AND(K489&lt;&gt;"",L489&lt;&gt;"",J489&lt;&gt;""),ROUND(MIN(IF(OR(J489="OZZ",J489="ZZ"),5000,17300),TRUNC(0.75*(SUMIF($D$12:$D489,$D489,K$12:K489)+SUMIF($D$12:$D489,$D489,L$12:L489)),2)) - SUMIF($D$12:$D488,$D489,N$12:N488),2),"")</f>
        <v/>
      </c>
      <c r="O489" s="249" t="str">
        <f>IF(AND(K489&lt;&gt;"",L489&lt;&gt;"",M489&lt;&gt;"",J489&lt;&gt;"",AH489&lt;&gt;""),IF(OR(J489="OZZ",J489="ZZ"),ROUND(0-SUMIF($D$12:$D488,$D489,O$12:O488),2),IF(M489=0,0,ROUND(MIN(MIN(17300,TRUNC(0.75*(SUMIF($D$12:$D$2012,$D489,K$12:K$2012)+SUMIF($D$12:$D$2012,$D489,L$12:L$2012)),2)+SUMIF($D$12:$D489,$D489,AH$12:AH489))-SUMIF($D$12:$D488,$D489,O$12:O488)-SUMIF($D$12:$D$2012,$D489,N$12:N$2012),AH489),2))),"")</f>
        <v/>
      </c>
      <c r="P489" s="250" t="str">
        <f>IF(J489&lt;&gt;"",1000 - SUMIF($D$12:$D488,$D489,P$12:P488),"")</f>
        <v/>
      </c>
      <c r="Q489" s="106"/>
      <c r="R489" s="247"/>
      <c r="S489" s="247"/>
      <c r="T489" s="247"/>
      <c r="U489" s="248" t="str">
        <f>IF(AND(R489&lt;&gt;"",S489&lt;&gt;"",Q489&lt;&gt;""),ROUND(MIN(IF(OR(Q489="OZZ",Q489="ZZ"),5000,17300),TRUNC(0.75*(SUMIF($D$12:$D489,$D489,R$12:R489)+SUMIF($D$12:$D489,$D489,S$12:S489)),2)) - SUMIF($D$12:$D488,$D489,U$12:U488),2),"")</f>
        <v/>
      </c>
      <c r="V489" s="248" t="str">
        <f>IF(AND(R489&lt;&gt;"",S489&lt;&gt;"",T489&lt;&gt;"",Q489&lt;&gt;"",AL489&lt;&gt;""),IF(OR(Q489="OZZ",Q489="ZZ"),ROUND(0-SUMIF($D$12:$D488,$D489,V$12:V488),2),IF(T489=0,0,ROUND(MIN(MIN(17300,TRUNC(0.75*(SUMIF($D$12:$D$2012,$D489,R$12:R$2012)+SUMIF($D$12:$D$2012,$D489,S$12:S$2012)),2)+SUMIF($D$12:$D489,$D489,AL$12:AL489))-SUMIF($D$12:$D488,$D489,V$12:V488)-SUMIF($D$12:$D$2012,$D489,U$12:U$2012),AL489),2))),"")</f>
        <v/>
      </c>
      <c r="W489" s="250" t="str">
        <f>IF(Q489&lt;&gt;"",1000 - SUMIF($D$12:$D488,$D489,W$12:W488),"")</f>
        <v/>
      </c>
      <c r="X489" s="106"/>
      <c r="Y489" s="247"/>
      <c r="Z489" s="247"/>
      <c r="AA489" s="247"/>
      <c r="AB489" s="248" t="str">
        <f>IF(AND(Y489&lt;&gt;"",Z489&lt;&gt;"",X489&lt;&gt;""),ROUND(MIN(IF(OR(X489="OZZ",X489="ZZ"),5000,17300),TRUNC(0.75*(SUMIF($D$12:$D489,$D489,Y$12:Y489)+SUMIF($D$12:$D489,$D489,Z$12:Z489)),2)) - SUMIF($D$12:$D488,$D489,AB$12:AB488),2),"")</f>
        <v/>
      </c>
      <c r="AC489" s="251" t="str">
        <f>IF(AND(Y489&lt;&gt;"",Z489&lt;&gt;"",AA489&lt;&gt;"",X489&lt;&gt;"",AP489&lt;&gt;""),IF(OR(X489="OZZ",X489="ZZ"),ROUND(0-SUMIF($D$12:$D488,$D489,AC$12:AC488),2),IF(AA489=0,0,ROUND(MIN(MIN(17300,TRUNC(0.75*(SUMIF($D$12:$D$2012,$D489,Y$12:Y$2012)+SUMIF($D$12:$D$2012,$D489,Z$12:Z$2012)),2)+SUMIF($D$12:$D489,$D489,AP$12:AP489))-SUMIF($D$12:$D488,$D489,AC$12:AC488)-SUMIF($D$12:$D$2012,$D489,AB$12:AB$2012),AP489),2))),"")</f>
        <v/>
      </c>
      <c r="AD489" s="250" t="str">
        <f>IF(X489&lt;&gt;"",1000 - SUMIF($D$12:$D488,$D489,AD$12:AD488),"")</f>
        <v/>
      </c>
      <c r="AE489" s="252"/>
      <c r="AF489" s="253"/>
      <c r="AG489" s="254"/>
      <c r="AH489" s="255" t="str">
        <f t="shared" si="166"/>
        <v/>
      </c>
      <c r="AI489" s="256"/>
      <c r="AJ489" s="253"/>
      <c r="AK489" s="254"/>
      <c r="AL489" s="255" t="str">
        <f t="shared" si="167"/>
        <v/>
      </c>
      <c r="AM489" s="256"/>
      <c r="AN489" s="253"/>
      <c r="AO489" s="254"/>
      <c r="AP489" s="255" t="str">
        <f t="shared" si="147"/>
        <v/>
      </c>
      <c r="AQ489" s="116"/>
      <c r="AR489" s="116"/>
      <c r="AS489" s="117"/>
      <c r="AT489" s="118"/>
      <c r="AU489" s="119" t="str">
        <f>IF(D489&lt;&gt; "", IF(COUNTIF($D$12:$D489,$D489)&gt;1,0,IF(SUM(N489,U489,AB489)&gt;0,IF(AND(X489="",OR(Q489&lt;&gt;"",J489&lt;&gt;"")),IF(Q489&lt;&gt;"",Q489,IF(J489&lt;&gt;"",J489,0)),IF(AND(Q489&lt;&gt;"",J489&lt;&gt;"",Q489=J489),Q489,X489)),0)),"")</f>
        <v/>
      </c>
      <c r="AV489" s="119" t="str">
        <f>IF(D489&lt;&gt;"",IF(COUNTIF($D$12:$D489,$D489)&gt;1,0,IF(SUM(O489,V489,AC489)&gt;0,IF(AND(X489="",OR(Q489&lt;&gt;"",J489&lt;&gt;"")),IF(Q489&lt;&gt;"",Q489,IF(J489&lt;&gt;"",J489,0)),IF(AND(Q489&lt;&gt;"",J489&lt;&gt;"",Q489=J489),Q489,X489)),0)),"")</f>
        <v/>
      </c>
      <c r="AW489" s="119" t="str">
        <f>IF(D489&lt;&gt;"",IF(COUNTIF($D$12:$D489,$D489)&gt;1,0,IF(SUM(P489,W489,AD489)&gt;0,IF(AND(X489="",OR(Q489&lt;&gt;"",J489&lt;&gt;"")),IF(Q489&lt;&gt;"",Q489,IF(J489&lt;&gt;"",J489,0)),IF(AND(Q489&lt;&gt;"",J489&lt;&gt;"",Q489=J489),Q489,X489)),0)),"")</f>
        <v/>
      </c>
      <c r="AX489" s="118" t="str">
        <f t="shared" si="148"/>
        <v/>
      </c>
      <c r="AY489" s="118" t="str">
        <f t="shared" si="149"/>
        <v/>
      </c>
      <c r="AZ489" s="118" t="str">
        <f t="shared" si="150"/>
        <v/>
      </c>
      <c r="BA489" s="118" t="str">
        <f t="shared" si="151"/>
        <v/>
      </c>
      <c r="BB489" s="118" t="str">
        <f t="shared" si="152"/>
        <v/>
      </c>
      <c r="BC489" s="118" t="str">
        <f t="shared" si="153"/>
        <v/>
      </c>
      <c r="BD489" s="118" t="str">
        <f t="shared" si="154"/>
        <v/>
      </c>
      <c r="BE489" s="118" t="str">
        <f t="shared" si="155"/>
        <v/>
      </c>
      <c r="BF489" s="118" t="str">
        <f t="shared" si="156"/>
        <v/>
      </c>
      <c r="BG489" s="120"/>
      <c r="BH489" s="120" t="str">
        <f t="shared" si="157"/>
        <v/>
      </c>
      <c r="BI489" s="120" t="str">
        <f t="shared" si="158"/>
        <v/>
      </c>
      <c r="BJ489" s="121"/>
      <c r="BK489" s="120" t="str">
        <f t="shared" si="159"/>
        <v/>
      </c>
      <c r="BL489" s="120" t="str">
        <f t="shared" si="160"/>
        <v/>
      </c>
      <c r="BM489" s="120" t="str">
        <f t="shared" si="161"/>
        <v/>
      </c>
      <c r="BN489" s="120" t="str">
        <f t="shared" si="162"/>
        <v/>
      </c>
      <c r="BO489" s="120" t="str">
        <f t="shared" si="163"/>
        <v/>
      </c>
      <c r="BP489" s="120" t="str">
        <f t="shared" si="164"/>
        <v/>
      </c>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row>
    <row r="490" spans="1:97" s="4" customFormat="1" ht="18.75" customHeight="1" x14ac:dyDescent="0.2">
      <c r="A490" s="3">
        <f t="shared" si="165"/>
        <v>478</v>
      </c>
      <c r="B490" s="263"/>
      <c r="C490" s="263"/>
      <c r="D490" s="263"/>
      <c r="E490" s="259"/>
      <c r="F490" s="259"/>
      <c r="G490" s="43"/>
      <c r="H490" s="264"/>
      <c r="I490" s="261"/>
      <c r="J490" s="106"/>
      <c r="K490" s="247"/>
      <c r="L490" s="247"/>
      <c r="M490" s="247"/>
      <c r="N490" s="248" t="str">
        <f>IF(AND(K490&lt;&gt;"",L490&lt;&gt;"",J490&lt;&gt;""),ROUND(MIN(IF(OR(J490="OZZ",J490="ZZ"),5000,17300),TRUNC(0.75*(SUMIF($D$12:$D490,$D490,K$12:K490)+SUMIF($D$12:$D490,$D490,L$12:L490)),2)) - SUMIF($D$12:$D489,$D490,N$12:N489),2),"")</f>
        <v/>
      </c>
      <c r="O490" s="249" t="str">
        <f>IF(AND(K490&lt;&gt;"",L490&lt;&gt;"",M490&lt;&gt;"",J490&lt;&gt;"",AH490&lt;&gt;""),IF(OR(J490="OZZ",J490="ZZ"),ROUND(0-SUMIF($D$12:$D489,$D490,O$12:O489),2),IF(M490=0,0,ROUND(MIN(MIN(17300,TRUNC(0.75*(SUMIF($D$12:$D$2012,$D490,K$12:K$2012)+SUMIF($D$12:$D$2012,$D490,L$12:L$2012)),2)+SUMIF($D$12:$D490,$D490,AH$12:AH490))-SUMIF($D$12:$D489,$D490,O$12:O489)-SUMIF($D$12:$D$2012,$D490,N$12:N$2012),AH490),2))),"")</f>
        <v/>
      </c>
      <c r="P490" s="250" t="str">
        <f>IF(J490&lt;&gt;"",1000 - SUMIF($D$12:$D489,$D490,P$12:P489),"")</f>
        <v/>
      </c>
      <c r="Q490" s="106"/>
      <c r="R490" s="247"/>
      <c r="S490" s="247"/>
      <c r="T490" s="247"/>
      <c r="U490" s="248" t="str">
        <f>IF(AND(R490&lt;&gt;"",S490&lt;&gt;"",Q490&lt;&gt;""),ROUND(MIN(IF(OR(Q490="OZZ",Q490="ZZ"),5000,17300),TRUNC(0.75*(SUMIF($D$12:$D490,$D490,R$12:R490)+SUMIF($D$12:$D490,$D490,S$12:S490)),2)) - SUMIF($D$12:$D489,$D490,U$12:U489),2),"")</f>
        <v/>
      </c>
      <c r="V490" s="248" t="str">
        <f>IF(AND(R490&lt;&gt;"",S490&lt;&gt;"",T490&lt;&gt;"",Q490&lt;&gt;"",AL490&lt;&gt;""),IF(OR(Q490="OZZ",Q490="ZZ"),ROUND(0-SUMIF($D$12:$D489,$D490,V$12:V489),2),IF(T490=0,0,ROUND(MIN(MIN(17300,TRUNC(0.75*(SUMIF($D$12:$D$2012,$D490,R$12:R$2012)+SUMIF($D$12:$D$2012,$D490,S$12:S$2012)),2)+SUMIF($D$12:$D490,$D490,AL$12:AL490))-SUMIF($D$12:$D489,$D490,V$12:V489)-SUMIF($D$12:$D$2012,$D490,U$12:U$2012),AL490),2))),"")</f>
        <v/>
      </c>
      <c r="W490" s="250" t="str">
        <f>IF(Q490&lt;&gt;"",1000 - SUMIF($D$12:$D489,$D490,W$12:W489),"")</f>
        <v/>
      </c>
      <c r="X490" s="106"/>
      <c r="Y490" s="247"/>
      <c r="Z490" s="247"/>
      <c r="AA490" s="247"/>
      <c r="AB490" s="248" t="str">
        <f>IF(AND(Y490&lt;&gt;"",Z490&lt;&gt;"",X490&lt;&gt;""),ROUND(MIN(IF(OR(X490="OZZ",X490="ZZ"),5000,17300),TRUNC(0.75*(SUMIF($D$12:$D490,$D490,Y$12:Y490)+SUMIF($D$12:$D490,$D490,Z$12:Z490)),2)) - SUMIF($D$12:$D489,$D490,AB$12:AB489),2),"")</f>
        <v/>
      </c>
      <c r="AC490" s="251" t="str">
        <f>IF(AND(Y490&lt;&gt;"",Z490&lt;&gt;"",AA490&lt;&gt;"",X490&lt;&gt;"",AP490&lt;&gt;""),IF(OR(X490="OZZ",X490="ZZ"),ROUND(0-SUMIF($D$12:$D489,$D490,AC$12:AC489),2),IF(AA490=0,0,ROUND(MIN(MIN(17300,TRUNC(0.75*(SUMIF($D$12:$D$2012,$D490,Y$12:Y$2012)+SUMIF($D$12:$D$2012,$D490,Z$12:Z$2012)),2)+SUMIF($D$12:$D490,$D490,AP$12:AP490))-SUMIF($D$12:$D489,$D490,AC$12:AC489)-SUMIF($D$12:$D$2012,$D490,AB$12:AB$2012),AP490),2))),"")</f>
        <v/>
      </c>
      <c r="AD490" s="250" t="str">
        <f>IF(X490&lt;&gt;"",1000 - SUMIF($D$12:$D489,$D490,AD$12:AD489),"")</f>
        <v/>
      </c>
      <c r="AE490" s="252"/>
      <c r="AF490" s="253"/>
      <c r="AG490" s="254"/>
      <c r="AH490" s="255" t="str">
        <f t="shared" si="166"/>
        <v/>
      </c>
      <c r="AI490" s="256"/>
      <c r="AJ490" s="253"/>
      <c r="AK490" s="254"/>
      <c r="AL490" s="255" t="str">
        <f t="shared" si="167"/>
        <v/>
      </c>
      <c r="AM490" s="256"/>
      <c r="AN490" s="253"/>
      <c r="AO490" s="254"/>
      <c r="AP490" s="255" t="str">
        <f t="shared" si="147"/>
        <v/>
      </c>
      <c r="AQ490" s="116"/>
      <c r="AR490" s="116"/>
      <c r="AS490" s="117"/>
      <c r="AT490" s="118"/>
      <c r="AU490" s="119" t="str">
        <f>IF(D490&lt;&gt; "", IF(COUNTIF($D$12:$D490,$D490)&gt;1,0,IF(SUM(N490,U490,AB490)&gt;0,IF(AND(X490="",OR(Q490&lt;&gt;"",J490&lt;&gt;"")),IF(Q490&lt;&gt;"",Q490,IF(J490&lt;&gt;"",J490,0)),IF(AND(Q490&lt;&gt;"",J490&lt;&gt;"",Q490=J490),Q490,X490)),0)),"")</f>
        <v/>
      </c>
      <c r="AV490" s="119" t="str">
        <f>IF(D490&lt;&gt;"",IF(COUNTIF($D$12:$D490,$D490)&gt;1,0,IF(SUM(O490,V490,AC490)&gt;0,IF(AND(X490="",OR(Q490&lt;&gt;"",J490&lt;&gt;"")),IF(Q490&lt;&gt;"",Q490,IF(J490&lt;&gt;"",J490,0)),IF(AND(Q490&lt;&gt;"",J490&lt;&gt;"",Q490=J490),Q490,X490)),0)),"")</f>
        <v/>
      </c>
      <c r="AW490" s="119" t="str">
        <f>IF(D490&lt;&gt;"",IF(COUNTIF($D$12:$D490,$D490)&gt;1,0,IF(SUM(P490,W490,AD490)&gt;0,IF(AND(X490="",OR(Q490&lt;&gt;"",J490&lt;&gt;"")),IF(Q490&lt;&gt;"",Q490,IF(J490&lt;&gt;"",J490,0)),IF(AND(Q490&lt;&gt;"",J490&lt;&gt;"",Q490=J490),Q490,X490)),0)),"")</f>
        <v/>
      </c>
      <c r="AX490" s="118" t="str">
        <f t="shared" si="148"/>
        <v/>
      </c>
      <c r="AY490" s="118" t="str">
        <f t="shared" si="149"/>
        <v/>
      </c>
      <c r="AZ490" s="118" t="str">
        <f t="shared" si="150"/>
        <v/>
      </c>
      <c r="BA490" s="118" t="str">
        <f t="shared" si="151"/>
        <v/>
      </c>
      <c r="BB490" s="118" t="str">
        <f t="shared" si="152"/>
        <v/>
      </c>
      <c r="BC490" s="118" t="str">
        <f t="shared" si="153"/>
        <v/>
      </c>
      <c r="BD490" s="118" t="str">
        <f t="shared" si="154"/>
        <v/>
      </c>
      <c r="BE490" s="118" t="str">
        <f t="shared" si="155"/>
        <v/>
      </c>
      <c r="BF490" s="118" t="str">
        <f t="shared" si="156"/>
        <v/>
      </c>
      <c r="BG490" s="120"/>
      <c r="BH490" s="120" t="str">
        <f t="shared" si="157"/>
        <v/>
      </c>
      <c r="BI490" s="120" t="str">
        <f t="shared" si="158"/>
        <v/>
      </c>
      <c r="BJ490" s="121"/>
      <c r="BK490" s="120" t="str">
        <f t="shared" si="159"/>
        <v/>
      </c>
      <c r="BL490" s="120" t="str">
        <f t="shared" si="160"/>
        <v/>
      </c>
      <c r="BM490" s="120" t="str">
        <f t="shared" si="161"/>
        <v/>
      </c>
      <c r="BN490" s="120" t="str">
        <f t="shared" si="162"/>
        <v/>
      </c>
      <c r="BO490" s="120" t="str">
        <f t="shared" si="163"/>
        <v/>
      </c>
      <c r="BP490" s="120" t="str">
        <f t="shared" si="164"/>
        <v/>
      </c>
      <c r="BQ490" s="98"/>
      <c r="BR490" s="98"/>
      <c r="BS490" s="98"/>
      <c r="BT490" s="98"/>
      <c r="BU490" s="98"/>
      <c r="BV490" s="98"/>
      <c r="BW490" s="98"/>
      <c r="BX490" s="98"/>
      <c r="BY490" s="98"/>
      <c r="BZ490" s="98"/>
      <c r="CA490" s="98"/>
      <c r="CB490" s="98"/>
      <c r="CC490" s="98"/>
      <c r="CD490" s="98"/>
      <c r="CE490" s="98"/>
      <c r="CF490" s="98"/>
      <c r="CG490" s="98"/>
      <c r="CH490" s="98"/>
      <c r="CI490" s="98"/>
      <c r="CJ490" s="98"/>
      <c r="CK490" s="98"/>
      <c r="CL490" s="98"/>
      <c r="CM490" s="98"/>
      <c r="CN490" s="98"/>
      <c r="CO490" s="98"/>
      <c r="CP490" s="98"/>
      <c r="CQ490" s="98"/>
      <c r="CR490" s="98"/>
      <c r="CS490" s="98"/>
    </row>
    <row r="491" spans="1:97" s="4" customFormat="1" ht="18.75" customHeight="1" x14ac:dyDescent="0.2">
      <c r="A491" s="3">
        <f t="shared" si="165"/>
        <v>479</v>
      </c>
      <c r="B491" s="263"/>
      <c r="C491" s="263"/>
      <c r="D491" s="263"/>
      <c r="E491" s="259"/>
      <c r="F491" s="259"/>
      <c r="G491" s="43"/>
      <c r="H491" s="264"/>
      <c r="I491" s="261"/>
      <c r="J491" s="106"/>
      <c r="K491" s="247"/>
      <c r="L491" s="247"/>
      <c r="M491" s="247"/>
      <c r="N491" s="248" t="str">
        <f>IF(AND(K491&lt;&gt;"",L491&lt;&gt;"",J491&lt;&gt;""),ROUND(MIN(IF(OR(J491="OZZ",J491="ZZ"),5000,17300),TRUNC(0.75*(SUMIF($D$12:$D491,$D491,K$12:K491)+SUMIF($D$12:$D491,$D491,L$12:L491)),2)) - SUMIF($D$12:$D490,$D491,N$12:N490),2),"")</f>
        <v/>
      </c>
      <c r="O491" s="249" t="str">
        <f>IF(AND(K491&lt;&gt;"",L491&lt;&gt;"",M491&lt;&gt;"",J491&lt;&gt;"",AH491&lt;&gt;""),IF(OR(J491="OZZ",J491="ZZ"),ROUND(0-SUMIF($D$12:$D490,$D491,O$12:O490),2),IF(M491=0,0,ROUND(MIN(MIN(17300,TRUNC(0.75*(SUMIF($D$12:$D$2012,$D491,K$12:K$2012)+SUMIF($D$12:$D$2012,$D491,L$12:L$2012)),2)+SUMIF($D$12:$D491,$D491,AH$12:AH491))-SUMIF($D$12:$D490,$D491,O$12:O490)-SUMIF($D$12:$D$2012,$D491,N$12:N$2012),AH491),2))),"")</f>
        <v/>
      </c>
      <c r="P491" s="250" t="str">
        <f>IF(J491&lt;&gt;"",1000 - SUMIF($D$12:$D490,$D491,P$12:P490),"")</f>
        <v/>
      </c>
      <c r="Q491" s="106"/>
      <c r="R491" s="247"/>
      <c r="S491" s="247"/>
      <c r="T491" s="247"/>
      <c r="U491" s="248" t="str">
        <f>IF(AND(R491&lt;&gt;"",S491&lt;&gt;"",Q491&lt;&gt;""),ROUND(MIN(IF(OR(Q491="OZZ",Q491="ZZ"),5000,17300),TRUNC(0.75*(SUMIF($D$12:$D491,$D491,R$12:R491)+SUMIF($D$12:$D491,$D491,S$12:S491)),2)) - SUMIF($D$12:$D490,$D491,U$12:U490),2),"")</f>
        <v/>
      </c>
      <c r="V491" s="248" t="str">
        <f>IF(AND(R491&lt;&gt;"",S491&lt;&gt;"",T491&lt;&gt;"",Q491&lt;&gt;"",AL491&lt;&gt;""),IF(OR(Q491="OZZ",Q491="ZZ"),ROUND(0-SUMIF($D$12:$D490,$D491,V$12:V490),2),IF(T491=0,0,ROUND(MIN(MIN(17300,TRUNC(0.75*(SUMIF($D$12:$D$2012,$D491,R$12:R$2012)+SUMIF($D$12:$D$2012,$D491,S$12:S$2012)),2)+SUMIF($D$12:$D491,$D491,AL$12:AL491))-SUMIF($D$12:$D490,$D491,V$12:V490)-SUMIF($D$12:$D$2012,$D491,U$12:U$2012),AL491),2))),"")</f>
        <v/>
      </c>
      <c r="W491" s="250" t="str">
        <f>IF(Q491&lt;&gt;"",1000 - SUMIF($D$12:$D490,$D491,W$12:W490),"")</f>
        <v/>
      </c>
      <c r="X491" s="106"/>
      <c r="Y491" s="247"/>
      <c r="Z491" s="247"/>
      <c r="AA491" s="247"/>
      <c r="AB491" s="248" t="str">
        <f>IF(AND(Y491&lt;&gt;"",Z491&lt;&gt;"",X491&lt;&gt;""),ROUND(MIN(IF(OR(X491="OZZ",X491="ZZ"),5000,17300),TRUNC(0.75*(SUMIF($D$12:$D491,$D491,Y$12:Y491)+SUMIF($D$12:$D491,$D491,Z$12:Z491)),2)) - SUMIF($D$12:$D490,$D491,AB$12:AB490),2),"")</f>
        <v/>
      </c>
      <c r="AC491" s="251" t="str">
        <f>IF(AND(Y491&lt;&gt;"",Z491&lt;&gt;"",AA491&lt;&gt;"",X491&lt;&gt;"",AP491&lt;&gt;""),IF(OR(X491="OZZ",X491="ZZ"),ROUND(0-SUMIF($D$12:$D490,$D491,AC$12:AC490),2),IF(AA491=0,0,ROUND(MIN(MIN(17300,TRUNC(0.75*(SUMIF($D$12:$D$2012,$D491,Y$12:Y$2012)+SUMIF($D$12:$D$2012,$D491,Z$12:Z$2012)),2)+SUMIF($D$12:$D491,$D491,AP$12:AP491))-SUMIF($D$12:$D490,$D491,AC$12:AC490)-SUMIF($D$12:$D$2012,$D491,AB$12:AB$2012),AP491),2))),"")</f>
        <v/>
      </c>
      <c r="AD491" s="250" t="str">
        <f>IF(X491&lt;&gt;"",1000 - SUMIF($D$12:$D490,$D491,AD$12:AD490),"")</f>
        <v/>
      </c>
      <c r="AE491" s="252"/>
      <c r="AF491" s="253"/>
      <c r="AG491" s="254"/>
      <c r="AH491" s="255" t="str">
        <f t="shared" si="166"/>
        <v/>
      </c>
      <c r="AI491" s="256"/>
      <c r="AJ491" s="253"/>
      <c r="AK491" s="254"/>
      <c r="AL491" s="255" t="str">
        <f t="shared" si="167"/>
        <v/>
      </c>
      <c r="AM491" s="256"/>
      <c r="AN491" s="253"/>
      <c r="AO491" s="254"/>
      <c r="AP491" s="255" t="str">
        <f t="shared" si="147"/>
        <v/>
      </c>
      <c r="AQ491" s="116"/>
      <c r="AR491" s="116"/>
      <c r="AS491" s="117"/>
      <c r="AT491" s="118"/>
      <c r="AU491" s="119" t="str">
        <f>IF(D491&lt;&gt; "", IF(COUNTIF($D$12:$D491,$D491)&gt;1,0,IF(SUM(N491,U491,AB491)&gt;0,IF(AND(X491="",OR(Q491&lt;&gt;"",J491&lt;&gt;"")),IF(Q491&lt;&gt;"",Q491,IF(J491&lt;&gt;"",J491,0)),IF(AND(Q491&lt;&gt;"",J491&lt;&gt;"",Q491=J491),Q491,X491)),0)),"")</f>
        <v/>
      </c>
      <c r="AV491" s="119" t="str">
        <f>IF(D491&lt;&gt;"",IF(COUNTIF($D$12:$D491,$D491)&gt;1,0,IF(SUM(O491,V491,AC491)&gt;0,IF(AND(X491="",OR(Q491&lt;&gt;"",J491&lt;&gt;"")),IF(Q491&lt;&gt;"",Q491,IF(J491&lt;&gt;"",J491,0)),IF(AND(Q491&lt;&gt;"",J491&lt;&gt;"",Q491=J491),Q491,X491)),0)),"")</f>
        <v/>
      </c>
      <c r="AW491" s="119" t="str">
        <f>IF(D491&lt;&gt;"",IF(COUNTIF($D$12:$D491,$D491)&gt;1,0,IF(SUM(P491,W491,AD491)&gt;0,IF(AND(X491="",OR(Q491&lt;&gt;"",J491&lt;&gt;"")),IF(Q491&lt;&gt;"",Q491,IF(J491&lt;&gt;"",J491,0)),IF(AND(Q491&lt;&gt;"",J491&lt;&gt;"",Q491=J491),Q491,X491)),0)),"")</f>
        <v/>
      </c>
      <c r="AX491" s="118" t="str">
        <f t="shared" si="148"/>
        <v/>
      </c>
      <c r="AY491" s="118" t="str">
        <f t="shared" si="149"/>
        <v/>
      </c>
      <c r="AZ491" s="118" t="str">
        <f t="shared" si="150"/>
        <v/>
      </c>
      <c r="BA491" s="118" t="str">
        <f t="shared" si="151"/>
        <v/>
      </c>
      <c r="BB491" s="118" t="str">
        <f t="shared" si="152"/>
        <v/>
      </c>
      <c r="BC491" s="118" t="str">
        <f t="shared" si="153"/>
        <v/>
      </c>
      <c r="BD491" s="118" t="str">
        <f t="shared" si="154"/>
        <v/>
      </c>
      <c r="BE491" s="118" t="str">
        <f t="shared" si="155"/>
        <v/>
      </c>
      <c r="BF491" s="118" t="str">
        <f t="shared" si="156"/>
        <v/>
      </c>
      <c r="BG491" s="120"/>
      <c r="BH491" s="120" t="str">
        <f t="shared" si="157"/>
        <v/>
      </c>
      <c r="BI491" s="120" t="str">
        <f t="shared" si="158"/>
        <v/>
      </c>
      <c r="BJ491" s="121"/>
      <c r="BK491" s="120" t="str">
        <f t="shared" si="159"/>
        <v/>
      </c>
      <c r="BL491" s="120" t="str">
        <f t="shared" si="160"/>
        <v/>
      </c>
      <c r="BM491" s="120" t="str">
        <f t="shared" si="161"/>
        <v/>
      </c>
      <c r="BN491" s="120" t="str">
        <f t="shared" si="162"/>
        <v/>
      </c>
      <c r="BO491" s="120" t="str">
        <f t="shared" si="163"/>
        <v/>
      </c>
      <c r="BP491" s="120" t="str">
        <f t="shared" si="164"/>
        <v/>
      </c>
      <c r="BQ491" s="98"/>
      <c r="BR491" s="98"/>
      <c r="BS491" s="98"/>
      <c r="BT491" s="98"/>
      <c r="BU491" s="98"/>
      <c r="BV491" s="98"/>
      <c r="BW491" s="98"/>
      <c r="BX491" s="98"/>
      <c r="BY491" s="98"/>
      <c r="BZ491" s="98"/>
      <c r="CA491" s="98"/>
      <c r="CB491" s="98"/>
      <c r="CC491" s="98"/>
      <c r="CD491" s="98"/>
      <c r="CE491" s="98"/>
      <c r="CF491" s="98"/>
      <c r="CG491" s="98"/>
      <c r="CH491" s="98"/>
      <c r="CI491" s="98"/>
      <c r="CJ491" s="98"/>
      <c r="CK491" s="98"/>
      <c r="CL491" s="98"/>
      <c r="CM491" s="98"/>
      <c r="CN491" s="98"/>
      <c r="CO491" s="98"/>
      <c r="CP491" s="98"/>
      <c r="CQ491" s="98"/>
      <c r="CR491" s="98"/>
      <c r="CS491" s="98"/>
    </row>
    <row r="492" spans="1:97" s="4" customFormat="1" ht="18.75" customHeight="1" x14ac:dyDescent="0.2">
      <c r="A492" s="3">
        <f t="shared" si="165"/>
        <v>480</v>
      </c>
      <c r="B492" s="263"/>
      <c r="C492" s="263"/>
      <c r="D492" s="263"/>
      <c r="E492" s="259"/>
      <c r="F492" s="259"/>
      <c r="G492" s="43"/>
      <c r="H492" s="264"/>
      <c r="I492" s="261"/>
      <c r="J492" s="106"/>
      <c r="K492" s="247"/>
      <c r="L492" s="247"/>
      <c r="M492" s="247"/>
      <c r="N492" s="248" t="str">
        <f>IF(AND(K492&lt;&gt;"",L492&lt;&gt;"",J492&lt;&gt;""),ROUND(MIN(IF(OR(J492="OZZ",J492="ZZ"),5000,17300),TRUNC(0.75*(SUMIF($D$12:$D492,$D492,K$12:K492)+SUMIF($D$12:$D492,$D492,L$12:L492)),2)) - SUMIF($D$12:$D491,$D492,N$12:N491),2),"")</f>
        <v/>
      </c>
      <c r="O492" s="249" t="str">
        <f>IF(AND(K492&lt;&gt;"",L492&lt;&gt;"",M492&lt;&gt;"",J492&lt;&gt;"",AH492&lt;&gt;""),IF(OR(J492="OZZ",J492="ZZ"),ROUND(0-SUMIF($D$12:$D491,$D492,O$12:O491),2),IF(M492=0,0,ROUND(MIN(MIN(17300,TRUNC(0.75*(SUMIF($D$12:$D$2012,$D492,K$12:K$2012)+SUMIF($D$12:$D$2012,$D492,L$12:L$2012)),2)+SUMIF($D$12:$D492,$D492,AH$12:AH492))-SUMIF($D$12:$D491,$D492,O$12:O491)-SUMIF($D$12:$D$2012,$D492,N$12:N$2012),AH492),2))),"")</f>
        <v/>
      </c>
      <c r="P492" s="250" t="str">
        <f>IF(J492&lt;&gt;"",1000 - SUMIF($D$12:$D491,$D492,P$12:P491),"")</f>
        <v/>
      </c>
      <c r="Q492" s="106"/>
      <c r="R492" s="247"/>
      <c r="S492" s="247"/>
      <c r="T492" s="247"/>
      <c r="U492" s="248" t="str">
        <f>IF(AND(R492&lt;&gt;"",S492&lt;&gt;"",Q492&lt;&gt;""),ROUND(MIN(IF(OR(Q492="OZZ",Q492="ZZ"),5000,17300),TRUNC(0.75*(SUMIF($D$12:$D492,$D492,R$12:R492)+SUMIF($D$12:$D492,$D492,S$12:S492)),2)) - SUMIF($D$12:$D491,$D492,U$12:U491),2),"")</f>
        <v/>
      </c>
      <c r="V492" s="248" t="str">
        <f>IF(AND(R492&lt;&gt;"",S492&lt;&gt;"",T492&lt;&gt;"",Q492&lt;&gt;"",AL492&lt;&gt;""),IF(OR(Q492="OZZ",Q492="ZZ"),ROUND(0-SUMIF($D$12:$D491,$D492,V$12:V491),2),IF(T492=0,0,ROUND(MIN(MIN(17300,TRUNC(0.75*(SUMIF($D$12:$D$2012,$D492,R$12:R$2012)+SUMIF($D$12:$D$2012,$D492,S$12:S$2012)),2)+SUMIF($D$12:$D492,$D492,AL$12:AL492))-SUMIF($D$12:$D491,$D492,V$12:V491)-SUMIF($D$12:$D$2012,$D492,U$12:U$2012),AL492),2))),"")</f>
        <v/>
      </c>
      <c r="W492" s="250" t="str">
        <f>IF(Q492&lt;&gt;"",1000 - SUMIF($D$12:$D491,$D492,W$12:W491),"")</f>
        <v/>
      </c>
      <c r="X492" s="106"/>
      <c r="Y492" s="247"/>
      <c r="Z492" s="247"/>
      <c r="AA492" s="247"/>
      <c r="AB492" s="248" t="str">
        <f>IF(AND(Y492&lt;&gt;"",Z492&lt;&gt;"",X492&lt;&gt;""),ROUND(MIN(IF(OR(X492="OZZ",X492="ZZ"),5000,17300),TRUNC(0.75*(SUMIF($D$12:$D492,$D492,Y$12:Y492)+SUMIF($D$12:$D492,$D492,Z$12:Z492)),2)) - SUMIF($D$12:$D491,$D492,AB$12:AB491),2),"")</f>
        <v/>
      </c>
      <c r="AC492" s="251" t="str">
        <f>IF(AND(Y492&lt;&gt;"",Z492&lt;&gt;"",AA492&lt;&gt;"",X492&lt;&gt;"",AP492&lt;&gt;""),IF(OR(X492="OZZ",X492="ZZ"),ROUND(0-SUMIF($D$12:$D491,$D492,AC$12:AC491),2),IF(AA492=0,0,ROUND(MIN(MIN(17300,TRUNC(0.75*(SUMIF($D$12:$D$2012,$D492,Y$12:Y$2012)+SUMIF($D$12:$D$2012,$D492,Z$12:Z$2012)),2)+SUMIF($D$12:$D492,$D492,AP$12:AP492))-SUMIF($D$12:$D491,$D492,AC$12:AC491)-SUMIF($D$12:$D$2012,$D492,AB$12:AB$2012),AP492),2))),"")</f>
        <v/>
      </c>
      <c r="AD492" s="250" t="str">
        <f>IF(X492&lt;&gt;"",1000 - SUMIF($D$12:$D491,$D492,AD$12:AD491),"")</f>
        <v/>
      </c>
      <c r="AE492" s="252"/>
      <c r="AF492" s="253"/>
      <c r="AG492" s="254"/>
      <c r="AH492" s="255" t="str">
        <f t="shared" si="166"/>
        <v/>
      </c>
      <c r="AI492" s="256"/>
      <c r="AJ492" s="253"/>
      <c r="AK492" s="254"/>
      <c r="AL492" s="255" t="str">
        <f t="shared" si="167"/>
        <v/>
      </c>
      <c r="AM492" s="256"/>
      <c r="AN492" s="253"/>
      <c r="AO492" s="254"/>
      <c r="AP492" s="255" t="str">
        <f t="shared" si="147"/>
        <v/>
      </c>
      <c r="AQ492" s="116"/>
      <c r="AR492" s="116"/>
      <c r="AS492" s="117"/>
      <c r="AT492" s="118"/>
      <c r="AU492" s="119" t="str">
        <f>IF(D492&lt;&gt; "", IF(COUNTIF($D$12:$D492,$D492)&gt;1,0,IF(SUM(N492,U492,AB492)&gt;0,IF(AND(X492="",OR(Q492&lt;&gt;"",J492&lt;&gt;"")),IF(Q492&lt;&gt;"",Q492,IF(J492&lt;&gt;"",J492,0)),IF(AND(Q492&lt;&gt;"",J492&lt;&gt;"",Q492=J492),Q492,X492)),0)),"")</f>
        <v/>
      </c>
      <c r="AV492" s="119" t="str">
        <f>IF(D492&lt;&gt;"",IF(COUNTIF($D$12:$D492,$D492)&gt;1,0,IF(SUM(O492,V492,AC492)&gt;0,IF(AND(X492="",OR(Q492&lt;&gt;"",J492&lt;&gt;"")),IF(Q492&lt;&gt;"",Q492,IF(J492&lt;&gt;"",J492,0)),IF(AND(Q492&lt;&gt;"",J492&lt;&gt;"",Q492=J492),Q492,X492)),0)),"")</f>
        <v/>
      </c>
      <c r="AW492" s="119" t="str">
        <f>IF(D492&lt;&gt;"",IF(COUNTIF($D$12:$D492,$D492)&gt;1,0,IF(SUM(P492,W492,AD492)&gt;0,IF(AND(X492="",OR(Q492&lt;&gt;"",J492&lt;&gt;"")),IF(Q492&lt;&gt;"",Q492,IF(J492&lt;&gt;"",J492,0)),IF(AND(Q492&lt;&gt;"",J492&lt;&gt;"",Q492=J492),Q492,X492)),0)),"")</f>
        <v/>
      </c>
      <c r="AX492" s="118" t="str">
        <f t="shared" si="148"/>
        <v/>
      </c>
      <c r="AY492" s="118" t="str">
        <f t="shared" si="149"/>
        <v/>
      </c>
      <c r="AZ492" s="118" t="str">
        <f t="shared" si="150"/>
        <v/>
      </c>
      <c r="BA492" s="118" t="str">
        <f t="shared" si="151"/>
        <v/>
      </c>
      <c r="BB492" s="118" t="str">
        <f t="shared" si="152"/>
        <v/>
      </c>
      <c r="BC492" s="118" t="str">
        <f t="shared" si="153"/>
        <v/>
      </c>
      <c r="BD492" s="118" t="str">
        <f t="shared" si="154"/>
        <v/>
      </c>
      <c r="BE492" s="118" t="str">
        <f t="shared" si="155"/>
        <v/>
      </c>
      <c r="BF492" s="118" t="str">
        <f t="shared" si="156"/>
        <v/>
      </c>
      <c r="BG492" s="120"/>
      <c r="BH492" s="120" t="str">
        <f t="shared" si="157"/>
        <v/>
      </c>
      <c r="BI492" s="120" t="str">
        <f t="shared" si="158"/>
        <v/>
      </c>
      <c r="BJ492" s="121"/>
      <c r="BK492" s="120" t="str">
        <f t="shared" si="159"/>
        <v/>
      </c>
      <c r="BL492" s="120" t="str">
        <f t="shared" si="160"/>
        <v/>
      </c>
      <c r="BM492" s="120" t="str">
        <f t="shared" si="161"/>
        <v/>
      </c>
      <c r="BN492" s="120" t="str">
        <f t="shared" si="162"/>
        <v/>
      </c>
      <c r="BO492" s="120" t="str">
        <f t="shared" si="163"/>
        <v/>
      </c>
      <c r="BP492" s="120" t="str">
        <f t="shared" si="164"/>
        <v/>
      </c>
      <c r="BQ492" s="98"/>
      <c r="BR492" s="98"/>
      <c r="BS492" s="98"/>
      <c r="BT492" s="98"/>
      <c r="BU492" s="98"/>
      <c r="BV492" s="98"/>
      <c r="BW492" s="98"/>
      <c r="BX492" s="98"/>
      <c r="BY492" s="98"/>
      <c r="BZ492" s="98"/>
      <c r="CA492" s="98"/>
      <c r="CB492" s="98"/>
      <c r="CC492" s="98"/>
      <c r="CD492" s="98"/>
      <c r="CE492" s="98"/>
      <c r="CF492" s="98"/>
      <c r="CG492" s="98"/>
      <c r="CH492" s="98"/>
      <c r="CI492" s="98"/>
      <c r="CJ492" s="98"/>
      <c r="CK492" s="98"/>
      <c r="CL492" s="98"/>
      <c r="CM492" s="98"/>
      <c r="CN492" s="98"/>
      <c r="CO492" s="98"/>
      <c r="CP492" s="98"/>
      <c r="CQ492" s="98"/>
      <c r="CR492" s="98"/>
      <c r="CS492" s="98"/>
    </row>
    <row r="493" spans="1:97" s="4" customFormat="1" ht="18.75" customHeight="1" x14ac:dyDescent="0.2">
      <c r="A493" s="3">
        <f t="shared" si="165"/>
        <v>481</v>
      </c>
      <c r="B493" s="263"/>
      <c r="C493" s="263"/>
      <c r="D493" s="263"/>
      <c r="E493" s="259"/>
      <c r="F493" s="259"/>
      <c r="G493" s="43"/>
      <c r="H493" s="264"/>
      <c r="I493" s="261"/>
      <c r="J493" s="106"/>
      <c r="K493" s="247"/>
      <c r="L493" s="247"/>
      <c r="M493" s="247"/>
      <c r="N493" s="248" t="str">
        <f>IF(AND(K493&lt;&gt;"",L493&lt;&gt;"",J493&lt;&gt;""),ROUND(MIN(IF(OR(J493="OZZ",J493="ZZ"),5000,17300),TRUNC(0.75*(SUMIF($D$12:$D493,$D493,K$12:K493)+SUMIF($D$12:$D493,$D493,L$12:L493)),2)) - SUMIF($D$12:$D492,$D493,N$12:N492),2),"")</f>
        <v/>
      </c>
      <c r="O493" s="249" t="str">
        <f>IF(AND(K493&lt;&gt;"",L493&lt;&gt;"",M493&lt;&gt;"",J493&lt;&gt;"",AH493&lt;&gt;""),IF(OR(J493="OZZ",J493="ZZ"),ROUND(0-SUMIF($D$12:$D492,$D493,O$12:O492),2),IF(M493=0,0,ROUND(MIN(MIN(17300,TRUNC(0.75*(SUMIF($D$12:$D$2012,$D493,K$12:K$2012)+SUMIF($D$12:$D$2012,$D493,L$12:L$2012)),2)+SUMIF($D$12:$D493,$D493,AH$12:AH493))-SUMIF($D$12:$D492,$D493,O$12:O492)-SUMIF($D$12:$D$2012,$D493,N$12:N$2012),AH493),2))),"")</f>
        <v/>
      </c>
      <c r="P493" s="250" t="str">
        <f>IF(J493&lt;&gt;"",1000 - SUMIF($D$12:$D492,$D493,P$12:P492),"")</f>
        <v/>
      </c>
      <c r="Q493" s="106"/>
      <c r="R493" s="247"/>
      <c r="S493" s="247"/>
      <c r="T493" s="247"/>
      <c r="U493" s="248" t="str">
        <f>IF(AND(R493&lt;&gt;"",S493&lt;&gt;"",Q493&lt;&gt;""),ROUND(MIN(IF(OR(Q493="OZZ",Q493="ZZ"),5000,17300),TRUNC(0.75*(SUMIF($D$12:$D493,$D493,R$12:R493)+SUMIF($D$12:$D493,$D493,S$12:S493)),2)) - SUMIF($D$12:$D492,$D493,U$12:U492),2),"")</f>
        <v/>
      </c>
      <c r="V493" s="248" t="str">
        <f>IF(AND(R493&lt;&gt;"",S493&lt;&gt;"",T493&lt;&gt;"",Q493&lt;&gt;"",AL493&lt;&gt;""),IF(OR(Q493="OZZ",Q493="ZZ"),ROUND(0-SUMIF($D$12:$D492,$D493,V$12:V492),2),IF(T493=0,0,ROUND(MIN(MIN(17300,TRUNC(0.75*(SUMIF($D$12:$D$2012,$D493,R$12:R$2012)+SUMIF($D$12:$D$2012,$D493,S$12:S$2012)),2)+SUMIF($D$12:$D493,$D493,AL$12:AL493))-SUMIF($D$12:$D492,$D493,V$12:V492)-SUMIF($D$12:$D$2012,$D493,U$12:U$2012),AL493),2))),"")</f>
        <v/>
      </c>
      <c r="W493" s="250" t="str">
        <f>IF(Q493&lt;&gt;"",1000 - SUMIF($D$12:$D492,$D493,W$12:W492),"")</f>
        <v/>
      </c>
      <c r="X493" s="106"/>
      <c r="Y493" s="247"/>
      <c r="Z493" s="247"/>
      <c r="AA493" s="247"/>
      <c r="AB493" s="248" t="str">
        <f>IF(AND(Y493&lt;&gt;"",Z493&lt;&gt;"",X493&lt;&gt;""),ROUND(MIN(IF(OR(X493="OZZ",X493="ZZ"),5000,17300),TRUNC(0.75*(SUMIF($D$12:$D493,$D493,Y$12:Y493)+SUMIF($D$12:$D493,$D493,Z$12:Z493)),2)) - SUMIF($D$12:$D492,$D493,AB$12:AB492),2),"")</f>
        <v/>
      </c>
      <c r="AC493" s="251" t="str">
        <f>IF(AND(Y493&lt;&gt;"",Z493&lt;&gt;"",AA493&lt;&gt;"",X493&lt;&gt;"",AP493&lt;&gt;""),IF(OR(X493="OZZ",X493="ZZ"),ROUND(0-SUMIF($D$12:$D492,$D493,AC$12:AC492),2),IF(AA493=0,0,ROUND(MIN(MIN(17300,TRUNC(0.75*(SUMIF($D$12:$D$2012,$D493,Y$12:Y$2012)+SUMIF($D$12:$D$2012,$D493,Z$12:Z$2012)),2)+SUMIF($D$12:$D493,$D493,AP$12:AP493))-SUMIF($D$12:$D492,$D493,AC$12:AC492)-SUMIF($D$12:$D$2012,$D493,AB$12:AB$2012),AP493),2))),"")</f>
        <v/>
      </c>
      <c r="AD493" s="250" t="str">
        <f>IF(X493&lt;&gt;"",1000 - SUMIF($D$12:$D492,$D493,AD$12:AD492),"")</f>
        <v/>
      </c>
      <c r="AE493" s="252"/>
      <c r="AF493" s="253"/>
      <c r="AG493" s="254"/>
      <c r="AH493" s="255" t="str">
        <f t="shared" si="166"/>
        <v/>
      </c>
      <c r="AI493" s="256"/>
      <c r="AJ493" s="253"/>
      <c r="AK493" s="254"/>
      <c r="AL493" s="255" t="str">
        <f t="shared" si="167"/>
        <v/>
      </c>
      <c r="AM493" s="256"/>
      <c r="AN493" s="253"/>
      <c r="AO493" s="254"/>
      <c r="AP493" s="255" t="str">
        <f t="shared" si="147"/>
        <v/>
      </c>
      <c r="AQ493" s="116"/>
      <c r="AR493" s="116"/>
      <c r="AS493" s="117"/>
      <c r="AT493" s="118"/>
      <c r="AU493" s="119" t="str">
        <f>IF(D493&lt;&gt; "", IF(COUNTIF($D$12:$D493,$D493)&gt;1,0,IF(SUM(N493,U493,AB493)&gt;0,IF(AND(X493="",OR(Q493&lt;&gt;"",J493&lt;&gt;"")),IF(Q493&lt;&gt;"",Q493,IF(J493&lt;&gt;"",J493,0)),IF(AND(Q493&lt;&gt;"",J493&lt;&gt;"",Q493=J493),Q493,X493)),0)),"")</f>
        <v/>
      </c>
      <c r="AV493" s="119" t="str">
        <f>IF(D493&lt;&gt;"",IF(COUNTIF($D$12:$D493,$D493)&gt;1,0,IF(SUM(O493,V493,AC493)&gt;0,IF(AND(X493="",OR(Q493&lt;&gt;"",J493&lt;&gt;"")),IF(Q493&lt;&gt;"",Q493,IF(J493&lt;&gt;"",J493,0)),IF(AND(Q493&lt;&gt;"",J493&lt;&gt;"",Q493=J493),Q493,X493)),0)),"")</f>
        <v/>
      </c>
      <c r="AW493" s="119" t="str">
        <f>IF(D493&lt;&gt;"",IF(COUNTIF($D$12:$D493,$D493)&gt;1,0,IF(SUM(P493,W493,AD493)&gt;0,IF(AND(X493="",OR(Q493&lt;&gt;"",J493&lt;&gt;"")),IF(Q493&lt;&gt;"",Q493,IF(J493&lt;&gt;"",J493,0)),IF(AND(Q493&lt;&gt;"",J493&lt;&gt;"",Q493=J493),Q493,X493)),0)),"")</f>
        <v/>
      </c>
      <c r="AX493" s="118" t="str">
        <f t="shared" si="148"/>
        <v/>
      </c>
      <c r="AY493" s="118" t="str">
        <f t="shared" si="149"/>
        <v/>
      </c>
      <c r="AZ493" s="118" t="str">
        <f t="shared" si="150"/>
        <v/>
      </c>
      <c r="BA493" s="118" t="str">
        <f t="shared" si="151"/>
        <v/>
      </c>
      <c r="BB493" s="118" t="str">
        <f t="shared" si="152"/>
        <v/>
      </c>
      <c r="BC493" s="118" t="str">
        <f t="shared" si="153"/>
        <v/>
      </c>
      <c r="BD493" s="118" t="str">
        <f t="shared" si="154"/>
        <v/>
      </c>
      <c r="BE493" s="118" t="str">
        <f t="shared" si="155"/>
        <v/>
      </c>
      <c r="BF493" s="118" t="str">
        <f t="shared" si="156"/>
        <v/>
      </c>
      <c r="BG493" s="120"/>
      <c r="BH493" s="120" t="str">
        <f t="shared" si="157"/>
        <v/>
      </c>
      <c r="BI493" s="120" t="str">
        <f t="shared" si="158"/>
        <v/>
      </c>
      <c r="BJ493" s="121"/>
      <c r="BK493" s="120" t="str">
        <f t="shared" si="159"/>
        <v/>
      </c>
      <c r="BL493" s="120" t="str">
        <f t="shared" si="160"/>
        <v/>
      </c>
      <c r="BM493" s="120" t="str">
        <f t="shared" si="161"/>
        <v/>
      </c>
      <c r="BN493" s="120" t="str">
        <f t="shared" si="162"/>
        <v/>
      </c>
      <c r="BO493" s="120" t="str">
        <f t="shared" si="163"/>
        <v/>
      </c>
      <c r="BP493" s="120" t="str">
        <f t="shared" si="164"/>
        <v/>
      </c>
      <c r="BQ493" s="98"/>
      <c r="BR493" s="98"/>
      <c r="BS493" s="98"/>
      <c r="BT493" s="98"/>
      <c r="BU493" s="98"/>
      <c r="BV493" s="98"/>
      <c r="BW493" s="98"/>
      <c r="BX493" s="98"/>
      <c r="BY493" s="98"/>
      <c r="BZ493" s="98"/>
      <c r="CA493" s="98"/>
      <c r="CB493" s="98"/>
      <c r="CC493" s="98"/>
      <c r="CD493" s="98"/>
      <c r="CE493" s="98"/>
      <c r="CF493" s="98"/>
      <c r="CG493" s="98"/>
      <c r="CH493" s="98"/>
      <c r="CI493" s="98"/>
      <c r="CJ493" s="98"/>
      <c r="CK493" s="98"/>
      <c r="CL493" s="98"/>
      <c r="CM493" s="98"/>
      <c r="CN493" s="98"/>
      <c r="CO493" s="98"/>
      <c r="CP493" s="98"/>
      <c r="CQ493" s="98"/>
      <c r="CR493" s="98"/>
      <c r="CS493" s="98"/>
    </row>
    <row r="494" spans="1:97" s="4" customFormat="1" ht="18.75" customHeight="1" x14ac:dyDescent="0.2">
      <c r="A494" s="3">
        <f t="shared" si="165"/>
        <v>482</v>
      </c>
      <c r="B494" s="263"/>
      <c r="C494" s="263"/>
      <c r="D494" s="263"/>
      <c r="E494" s="259"/>
      <c r="F494" s="259"/>
      <c r="G494" s="43"/>
      <c r="H494" s="264"/>
      <c r="I494" s="261"/>
      <c r="J494" s="106"/>
      <c r="K494" s="247"/>
      <c r="L494" s="247"/>
      <c r="M494" s="247"/>
      <c r="N494" s="248" t="str">
        <f>IF(AND(K494&lt;&gt;"",L494&lt;&gt;"",J494&lt;&gt;""),ROUND(MIN(IF(OR(J494="OZZ",J494="ZZ"),5000,17300),TRUNC(0.75*(SUMIF($D$12:$D494,$D494,K$12:K494)+SUMIF($D$12:$D494,$D494,L$12:L494)),2)) - SUMIF($D$12:$D493,$D494,N$12:N493),2),"")</f>
        <v/>
      </c>
      <c r="O494" s="249" t="str">
        <f>IF(AND(K494&lt;&gt;"",L494&lt;&gt;"",M494&lt;&gt;"",J494&lt;&gt;"",AH494&lt;&gt;""),IF(OR(J494="OZZ",J494="ZZ"),ROUND(0-SUMIF($D$12:$D493,$D494,O$12:O493),2),IF(M494=0,0,ROUND(MIN(MIN(17300,TRUNC(0.75*(SUMIF($D$12:$D$2012,$D494,K$12:K$2012)+SUMIF($D$12:$D$2012,$D494,L$12:L$2012)),2)+SUMIF($D$12:$D494,$D494,AH$12:AH494))-SUMIF($D$12:$D493,$D494,O$12:O493)-SUMIF($D$12:$D$2012,$D494,N$12:N$2012),AH494),2))),"")</f>
        <v/>
      </c>
      <c r="P494" s="250" t="str">
        <f>IF(J494&lt;&gt;"",1000 - SUMIF($D$12:$D493,$D494,P$12:P493),"")</f>
        <v/>
      </c>
      <c r="Q494" s="106"/>
      <c r="R494" s="247"/>
      <c r="S494" s="247"/>
      <c r="T494" s="247"/>
      <c r="U494" s="248" t="str">
        <f>IF(AND(R494&lt;&gt;"",S494&lt;&gt;"",Q494&lt;&gt;""),ROUND(MIN(IF(OR(Q494="OZZ",Q494="ZZ"),5000,17300),TRUNC(0.75*(SUMIF($D$12:$D494,$D494,R$12:R494)+SUMIF($D$12:$D494,$D494,S$12:S494)),2)) - SUMIF($D$12:$D493,$D494,U$12:U493),2),"")</f>
        <v/>
      </c>
      <c r="V494" s="248" t="str">
        <f>IF(AND(R494&lt;&gt;"",S494&lt;&gt;"",T494&lt;&gt;"",Q494&lt;&gt;"",AL494&lt;&gt;""),IF(OR(Q494="OZZ",Q494="ZZ"),ROUND(0-SUMIF($D$12:$D493,$D494,V$12:V493),2),IF(T494=0,0,ROUND(MIN(MIN(17300,TRUNC(0.75*(SUMIF($D$12:$D$2012,$D494,R$12:R$2012)+SUMIF($D$12:$D$2012,$D494,S$12:S$2012)),2)+SUMIF($D$12:$D494,$D494,AL$12:AL494))-SUMIF($D$12:$D493,$D494,V$12:V493)-SUMIF($D$12:$D$2012,$D494,U$12:U$2012),AL494),2))),"")</f>
        <v/>
      </c>
      <c r="W494" s="250" t="str">
        <f>IF(Q494&lt;&gt;"",1000 - SUMIF($D$12:$D493,$D494,W$12:W493),"")</f>
        <v/>
      </c>
      <c r="X494" s="106"/>
      <c r="Y494" s="247"/>
      <c r="Z494" s="247"/>
      <c r="AA494" s="247"/>
      <c r="AB494" s="248" t="str">
        <f>IF(AND(Y494&lt;&gt;"",Z494&lt;&gt;"",X494&lt;&gt;""),ROUND(MIN(IF(OR(X494="OZZ",X494="ZZ"),5000,17300),TRUNC(0.75*(SUMIF($D$12:$D494,$D494,Y$12:Y494)+SUMIF($D$12:$D494,$D494,Z$12:Z494)),2)) - SUMIF($D$12:$D493,$D494,AB$12:AB493),2),"")</f>
        <v/>
      </c>
      <c r="AC494" s="251" t="str">
        <f>IF(AND(Y494&lt;&gt;"",Z494&lt;&gt;"",AA494&lt;&gt;"",X494&lt;&gt;"",AP494&lt;&gt;""),IF(OR(X494="OZZ",X494="ZZ"),ROUND(0-SUMIF($D$12:$D493,$D494,AC$12:AC493),2),IF(AA494=0,0,ROUND(MIN(MIN(17300,TRUNC(0.75*(SUMIF($D$12:$D$2012,$D494,Y$12:Y$2012)+SUMIF($D$12:$D$2012,$D494,Z$12:Z$2012)),2)+SUMIF($D$12:$D494,$D494,AP$12:AP494))-SUMIF($D$12:$D493,$D494,AC$12:AC493)-SUMIF($D$12:$D$2012,$D494,AB$12:AB$2012),AP494),2))),"")</f>
        <v/>
      </c>
      <c r="AD494" s="250" t="str">
        <f>IF(X494&lt;&gt;"",1000 - SUMIF($D$12:$D493,$D494,AD$12:AD493),"")</f>
        <v/>
      </c>
      <c r="AE494" s="252"/>
      <c r="AF494" s="253"/>
      <c r="AG494" s="254"/>
      <c r="AH494" s="255" t="str">
        <f t="shared" si="166"/>
        <v/>
      </c>
      <c r="AI494" s="256"/>
      <c r="AJ494" s="253"/>
      <c r="AK494" s="254"/>
      <c r="AL494" s="255" t="str">
        <f t="shared" si="167"/>
        <v/>
      </c>
      <c r="AM494" s="256"/>
      <c r="AN494" s="253"/>
      <c r="AO494" s="254"/>
      <c r="AP494" s="255" t="str">
        <f t="shared" si="147"/>
        <v/>
      </c>
      <c r="AQ494" s="116"/>
      <c r="AR494" s="116"/>
      <c r="AS494" s="117"/>
      <c r="AT494" s="118"/>
      <c r="AU494" s="119" t="str">
        <f>IF(D494&lt;&gt; "", IF(COUNTIF($D$12:$D494,$D494)&gt;1,0,IF(SUM(N494,U494,AB494)&gt;0,IF(AND(X494="",OR(Q494&lt;&gt;"",J494&lt;&gt;"")),IF(Q494&lt;&gt;"",Q494,IF(J494&lt;&gt;"",J494,0)),IF(AND(Q494&lt;&gt;"",J494&lt;&gt;"",Q494=J494),Q494,X494)),0)),"")</f>
        <v/>
      </c>
      <c r="AV494" s="119" t="str">
        <f>IF(D494&lt;&gt;"",IF(COUNTIF($D$12:$D494,$D494)&gt;1,0,IF(SUM(O494,V494,AC494)&gt;0,IF(AND(X494="",OR(Q494&lt;&gt;"",J494&lt;&gt;"")),IF(Q494&lt;&gt;"",Q494,IF(J494&lt;&gt;"",J494,0)),IF(AND(Q494&lt;&gt;"",J494&lt;&gt;"",Q494=J494),Q494,X494)),0)),"")</f>
        <v/>
      </c>
      <c r="AW494" s="119" t="str">
        <f>IF(D494&lt;&gt;"",IF(COUNTIF($D$12:$D494,$D494)&gt;1,0,IF(SUM(P494,W494,AD494)&gt;0,IF(AND(X494="",OR(Q494&lt;&gt;"",J494&lt;&gt;"")),IF(Q494&lt;&gt;"",Q494,IF(J494&lt;&gt;"",J494,0)),IF(AND(Q494&lt;&gt;"",J494&lt;&gt;"",Q494=J494),Q494,X494)),0)),"")</f>
        <v/>
      </c>
      <c r="AX494" s="118" t="str">
        <f t="shared" si="148"/>
        <v/>
      </c>
      <c r="AY494" s="118" t="str">
        <f t="shared" si="149"/>
        <v/>
      </c>
      <c r="AZ494" s="118" t="str">
        <f t="shared" si="150"/>
        <v/>
      </c>
      <c r="BA494" s="118" t="str">
        <f t="shared" si="151"/>
        <v/>
      </c>
      <c r="BB494" s="118" t="str">
        <f t="shared" si="152"/>
        <v/>
      </c>
      <c r="BC494" s="118" t="str">
        <f t="shared" si="153"/>
        <v/>
      </c>
      <c r="BD494" s="118" t="str">
        <f t="shared" si="154"/>
        <v/>
      </c>
      <c r="BE494" s="118" t="str">
        <f t="shared" si="155"/>
        <v/>
      </c>
      <c r="BF494" s="118" t="str">
        <f t="shared" si="156"/>
        <v/>
      </c>
      <c r="BG494" s="120"/>
      <c r="BH494" s="120" t="str">
        <f t="shared" si="157"/>
        <v/>
      </c>
      <c r="BI494" s="120" t="str">
        <f t="shared" si="158"/>
        <v/>
      </c>
      <c r="BJ494" s="121"/>
      <c r="BK494" s="120" t="str">
        <f t="shared" si="159"/>
        <v/>
      </c>
      <c r="BL494" s="120" t="str">
        <f t="shared" si="160"/>
        <v/>
      </c>
      <c r="BM494" s="120" t="str">
        <f t="shared" si="161"/>
        <v/>
      </c>
      <c r="BN494" s="120" t="str">
        <f t="shared" si="162"/>
        <v/>
      </c>
      <c r="BO494" s="120" t="str">
        <f t="shared" si="163"/>
        <v/>
      </c>
      <c r="BP494" s="120" t="str">
        <f t="shared" si="164"/>
        <v/>
      </c>
      <c r="BQ494" s="98"/>
      <c r="BR494" s="98"/>
      <c r="BS494" s="98"/>
      <c r="BT494" s="98"/>
      <c r="BU494" s="98"/>
      <c r="BV494" s="98"/>
      <c r="BW494" s="98"/>
      <c r="BX494" s="98"/>
      <c r="BY494" s="98"/>
      <c r="BZ494" s="98"/>
      <c r="CA494" s="98"/>
      <c r="CB494" s="98"/>
      <c r="CC494" s="98"/>
      <c r="CD494" s="98"/>
      <c r="CE494" s="98"/>
      <c r="CF494" s="98"/>
      <c r="CG494" s="98"/>
      <c r="CH494" s="98"/>
      <c r="CI494" s="98"/>
      <c r="CJ494" s="98"/>
      <c r="CK494" s="98"/>
      <c r="CL494" s="98"/>
      <c r="CM494" s="98"/>
      <c r="CN494" s="98"/>
      <c r="CO494" s="98"/>
      <c r="CP494" s="98"/>
      <c r="CQ494" s="98"/>
      <c r="CR494" s="98"/>
      <c r="CS494" s="98"/>
    </row>
    <row r="495" spans="1:97" s="4" customFormat="1" ht="18.75" customHeight="1" x14ac:dyDescent="0.2">
      <c r="A495" s="3">
        <f t="shared" si="165"/>
        <v>483</v>
      </c>
      <c r="B495" s="263"/>
      <c r="C495" s="263"/>
      <c r="D495" s="263"/>
      <c r="E495" s="259"/>
      <c r="F495" s="259"/>
      <c r="G495" s="43"/>
      <c r="H495" s="264"/>
      <c r="I495" s="261"/>
      <c r="J495" s="106"/>
      <c r="K495" s="247"/>
      <c r="L495" s="247"/>
      <c r="M495" s="247"/>
      <c r="N495" s="248" t="str">
        <f>IF(AND(K495&lt;&gt;"",L495&lt;&gt;"",J495&lt;&gt;""),ROUND(MIN(IF(OR(J495="OZZ",J495="ZZ"),5000,17300),TRUNC(0.75*(SUMIF($D$12:$D495,$D495,K$12:K495)+SUMIF($D$12:$D495,$D495,L$12:L495)),2)) - SUMIF($D$12:$D494,$D495,N$12:N494),2),"")</f>
        <v/>
      </c>
      <c r="O495" s="249" t="str">
        <f>IF(AND(K495&lt;&gt;"",L495&lt;&gt;"",M495&lt;&gt;"",J495&lt;&gt;"",AH495&lt;&gt;""),IF(OR(J495="OZZ",J495="ZZ"),ROUND(0-SUMIF($D$12:$D494,$D495,O$12:O494),2),IF(M495=0,0,ROUND(MIN(MIN(17300,TRUNC(0.75*(SUMIF($D$12:$D$2012,$D495,K$12:K$2012)+SUMIF($D$12:$D$2012,$D495,L$12:L$2012)),2)+SUMIF($D$12:$D495,$D495,AH$12:AH495))-SUMIF($D$12:$D494,$D495,O$12:O494)-SUMIF($D$12:$D$2012,$D495,N$12:N$2012),AH495),2))),"")</f>
        <v/>
      </c>
      <c r="P495" s="250" t="str">
        <f>IF(J495&lt;&gt;"",1000 - SUMIF($D$12:$D494,$D495,P$12:P494),"")</f>
        <v/>
      </c>
      <c r="Q495" s="106"/>
      <c r="R495" s="247"/>
      <c r="S495" s="247"/>
      <c r="T495" s="247"/>
      <c r="U495" s="248" t="str">
        <f>IF(AND(R495&lt;&gt;"",S495&lt;&gt;"",Q495&lt;&gt;""),ROUND(MIN(IF(OR(Q495="OZZ",Q495="ZZ"),5000,17300),TRUNC(0.75*(SUMIF($D$12:$D495,$D495,R$12:R495)+SUMIF($D$12:$D495,$D495,S$12:S495)),2)) - SUMIF($D$12:$D494,$D495,U$12:U494),2),"")</f>
        <v/>
      </c>
      <c r="V495" s="248" t="str">
        <f>IF(AND(R495&lt;&gt;"",S495&lt;&gt;"",T495&lt;&gt;"",Q495&lt;&gt;"",AL495&lt;&gt;""),IF(OR(Q495="OZZ",Q495="ZZ"),ROUND(0-SUMIF($D$12:$D494,$D495,V$12:V494),2),IF(T495=0,0,ROUND(MIN(MIN(17300,TRUNC(0.75*(SUMIF($D$12:$D$2012,$D495,R$12:R$2012)+SUMIF($D$12:$D$2012,$D495,S$12:S$2012)),2)+SUMIF($D$12:$D495,$D495,AL$12:AL495))-SUMIF($D$12:$D494,$D495,V$12:V494)-SUMIF($D$12:$D$2012,$D495,U$12:U$2012),AL495),2))),"")</f>
        <v/>
      </c>
      <c r="W495" s="250" t="str">
        <f>IF(Q495&lt;&gt;"",1000 - SUMIF($D$12:$D494,$D495,W$12:W494),"")</f>
        <v/>
      </c>
      <c r="X495" s="106"/>
      <c r="Y495" s="247"/>
      <c r="Z495" s="247"/>
      <c r="AA495" s="247"/>
      <c r="AB495" s="248" t="str">
        <f>IF(AND(Y495&lt;&gt;"",Z495&lt;&gt;"",X495&lt;&gt;""),ROUND(MIN(IF(OR(X495="OZZ",X495="ZZ"),5000,17300),TRUNC(0.75*(SUMIF($D$12:$D495,$D495,Y$12:Y495)+SUMIF($D$12:$D495,$D495,Z$12:Z495)),2)) - SUMIF($D$12:$D494,$D495,AB$12:AB494),2),"")</f>
        <v/>
      </c>
      <c r="AC495" s="251" t="str">
        <f>IF(AND(Y495&lt;&gt;"",Z495&lt;&gt;"",AA495&lt;&gt;"",X495&lt;&gt;"",AP495&lt;&gt;""),IF(OR(X495="OZZ",X495="ZZ"),ROUND(0-SUMIF($D$12:$D494,$D495,AC$12:AC494),2),IF(AA495=0,0,ROUND(MIN(MIN(17300,TRUNC(0.75*(SUMIF($D$12:$D$2012,$D495,Y$12:Y$2012)+SUMIF($D$12:$D$2012,$D495,Z$12:Z$2012)),2)+SUMIF($D$12:$D495,$D495,AP$12:AP495))-SUMIF($D$12:$D494,$D495,AC$12:AC494)-SUMIF($D$12:$D$2012,$D495,AB$12:AB$2012),AP495),2))),"")</f>
        <v/>
      </c>
      <c r="AD495" s="250" t="str">
        <f>IF(X495&lt;&gt;"",1000 - SUMIF($D$12:$D494,$D495,AD$12:AD494),"")</f>
        <v/>
      </c>
      <c r="AE495" s="252"/>
      <c r="AF495" s="253"/>
      <c r="AG495" s="254"/>
      <c r="AH495" s="255" t="str">
        <f t="shared" si="166"/>
        <v/>
      </c>
      <c r="AI495" s="256"/>
      <c r="AJ495" s="253"/>
      <c r="AK495" s="254"/>
      <c r="AL495" s="255" t="str">
        <f t="shared" si="167"/>
        <v/>
      </c>
      <c r="AM495" s="256"/>
      <c r="AN495" s="253"/>
      <c r="AO495" s="254"/>
      <c r="AP495" s="255" t="str">
        <f t="shared" si="147"/>
        <v/>
      </c>
      <c r="AQ495" s="116"/>
      <c r="AR495" s="116"/>
      <c r="AS495" s="117"/>
      <c r="AT495" s="118"/>
      <c r="AU495" s="119" t="str">
        <f>IF(D495&lt;&gt; "", IF(COUNTIF($D$12:$D495,$D495)&gt;1,0,IF(SUM(N495,U495,AB495)&gt;0,IF(AND(X495="",OR(Q495&lt;&gt;"",J495&lt;&gt;"")),IF(Q495&lt;&gt;"",Q495,IF(J495&lt;&gt;"",J495,0)),IF(AND(Q495&lt;&gt;"",J495&lt;&gt;"",Q495=J495),Q495,X495)),0)),"")</f>
        <v/>
      </c>
      <c r="AV495" s="119" t="str">
        <f>IF(D495&lt;&gt;"",IF(COUNTIF($D$12:$D495,$D495)&gt;1,0,IF(SUM(O495,V495,AC495)&gt;0,IF(AND(X495="",OR(Q495&lt;&gt;"",J495&lt;&gt;"")),IF(Q495&lt;&gt;"",Q495,IF(J495&lt;&gt;"",J495,0)),IF(AND(Q495&lt;&gt;"",J495&lt;&gt;"",Q495=J495),Q495,X495)),0)),"")</f>
        <v/>
      </c>
      <c r="AW495" s="119" t="str">
        <f>IF(D495&lt;&gt;"",IF(COUNTIF($D$12:$D495,$D495)&gt;1,0,IF(SUM(P495,W495,AD495)&gt;0,IF(AND(X495="",OR(Q495&lt;&gt;"",J495&lt;&gt;"")),IF(Q495&lt;&gt;"",Q495,IF(J495&lt;&gt;"",J495,0)),IF(AND(Q495&lt;&gt;"",J495&lt;&gt;"",Q495=J495),Q495,X495)),0)),"")</f>
        <v/>
      </c>
      <c r="AX495" s="118" t="str">
        <f t="shared" si="148"/>
        <v/>
      </c>
      <c r="AY495" s="118" t="str">
        <f t="shared" si="149"/>
        <v/>
      </c>
      <c r="AZ495" s="118" t="str">
        <f t="shared" si="150"/>
        <v/>
      </c>
      <c r="BA495" s="118" t="str">
        <f t="shared" si="151"/>
        <v/>
      </c>
      <c r="BB495" s="118" t="str">
        <f t="shared" si="152"/>
        <v/>
      </c>
      <c r="BC495" s="118" t="str">
        <f t="shared" si="153"/>
        <v/>
      </c>
      <c r="BD495" s="118" t="str">
        <f t="shared" si="154"/>
        <v/>
      </c>
      <c r="BE495" s="118" t="str">
        <f t="shared" si="155"/>
        <v/>
      </c>
      <c r="BF495" s="118" t="str">
        <f t="shared" si="156"/>
        <v/>
      </c>
      <c r="BG495" s="120"/>
      <c r="BH495" s="120" t="str">
        <f t="shared" si="157"/>
        <v/>
      </c>
      <c r="BI495" s="120" t="str">
        <f t="shared" si="158"/>
        <v/>
      </c>
      <c r="BJ495" s="121"/>
      <c r="BK495" s="120" t="str">
        <f t="shared" si="159"/>
        <v/>
      </c>
      <c r="BL495" s="120" t="str">
        <f t="shared" si="160"/>
        <v/>
      </c>
      <c r="BM495" s="120" t="str">
        <f t="shared" si="161"/>
        <v/>
      </c>
      <c r="BN495" s="120" t="str">
        <f t="shared" si="162"/>
        <v/>
      </c>
      <c r="BO495" s="120" t="str">
        <f t="shared" si="163"/>
        <v/>
      </c>
      <c r="BP495" s="120" t="str">
        <f t="shared" si="164"/>
        <v/>
      </c>
      <c r="BQ495" s="98"/>
      <c r="BR495" s="98"/>
      <c r="BS495" s="98"/>
      <c r="BT495" s="98"/>
      <c r="BU495" s="98"/>
      <c r="BV495" s="98"/>
      <c r="BW495" s="98"/>
      <c r="BX495" s="98"/>
      <c r="BY495" s="98"/>
      <c r="BZ495" s="98"/>
      <c r="CA495" s="98"/>
      <c r="CB495" s="98"/>
      <c r="CC495" s="98"/>
      <c r="CD495" s="98"/>
      <c r="CE495" s="98"/>
      <c r="CF495" s="98"/>
      <c r="CG495" s="98"/>
      <c r="CH495" s="98"/>
      <c r="CI495" s="98"/>
      <c r="CJ495" s="98"/>
      <c r="CK495" s="98"/>
      <c r="CL495" s="98"/>
      <c r="CM495" s="98"/>
      <c r="CN495" s="98"/>
      <c r="CO495" s="98"/>
      <c r="CP495" s="98"/>
      <c r="CQ495" s="98"/>
      <c r="CR495" s="98"/>
      <c r="CS495" s="98"/>
    </row>
    <row r="496" spans="1:97" s="4" customFormat="1" ht="18.75" customHeight="1" x14ac:dyDescent="0.2">
      <c r="A496" s="3">
        <f t="shared" si="165"/>
        <v>484</v>
      </c>
      <c r="B496" s="263"/>
      <c r="C496" s="263"/>
      <c r="D496" s="263"/>
      <c r="E496" s="259"/>
      <c r="F496" s="259"/>
      <c r="G496" s="43"/>
      <c r="H496" s="264"/>
      <c r="I496" s="261"/>
      <c r="J496" s="106"/>
      <c r="K496" s="247"/>
      <c r="L496" s="247"/>
      <c r="M496" s="247"/>
      <c r="N496" s="248" t="str">
        <f>IF(AND(K496&lt;&gt;"",L496&lt;&gt;"",J496&lt;&gt;""),ROUND(MIN(IF(OR(J496="OZZ",J496="ZZ"),5000,17300),TRUNC(0.75*(SUMIF($D$12:$D496,$D496,K$12:K496)+SUMIF($D$12:$D496,$D496,L$12:L496)),2)) - SUMIF($D$12:$D495,$D496,N$12:N495),2),"")</f>
        <v/>
      </c>
      <c r="O496" s="249" t="str">
        <f>IF(AND(K496&lt;&gt;"",L496&lt;&gt;"",M496&lt;&gt;"",J496&lt;&gt;"",AH496&lt;&gt;""),IF(OR(J496="OZZ",J496="ZZ"),ROUND(0-SUMIF($D$12:$D495,$D496,O$12:O495),2),IF(M496=0,0,ROUND(MIN(MIN(17300,TRUNC(0.75*(SUMIF($D$12:$D$2012,$D496,K$12:K$2012)+SUMIF($D$12:$D$2012,$D496,L$12:L$2012)),2)+SUMIF($D$12:$D496,$D496,AH$12:AH496))-SUMIF($D$12:$D495,$D496,O$12:O495)-SUMIF($D$12:$D$2012,$D496,N$12:N$2012),AH496),2))),"")</f>
        <v/>
      </c>
      <c r="P496" s="250" t="str">
        <f>IF(J496&lt;&gt;"",1000 - SUMIF($D$12:$D495,$D496,P$12:P495),"")</f>
        <v/>
      </c>
      <c r="Q496" s="106"/>
      <c r="R496" s="247"/>
      <c r="S496" s="247"/>
      <c r="T496" s="247"/>
      <c r="U496" s="248" t="str">
        <f>IF(AND(R496&lt;&gt;"",S496&lt;&gt;"",Q496&lt;&gt;""),ROUND(MIN(IF(OR(Q496="OZZ",Q496="ZZ"),5000,17300),TRUNC(0.75*(SUMIF($D$12:$D496,$D496,R$12:R496)+SUMIF($D$12:$D496,$D496,S$12:S496)),2)) - SUMIF($D$12:$D495,$D496,U$12:U495),2),"")</f>
        <v/>
      </c>
      <c r="V496" s="248" t="str">
        <f>IF(AND(R496&lt;&gt;"",S496&lt;&gt;"",T496&lt;&gt;"",Q496&lt;&gt;"",AL496&lt;&gt;""),IF(OR(Q496="OZZ",Q496="ZZ"),ROUND(0-SUMIF($D$12:$D495,$D496,V$12:V495),2),IF(T496=0,0,ROUND(MIN(MIN(17300,TRUNC(0.75*(SUMIF($D$12:$D$2012,$D496,R$12:R$2012)+SUMIF($D$12:$D$2012,$D496,S$12:S$2012)),2)+SUMIF($D$12:$D496,$D496,AL$12:AL496))-SUMIF($D$12:$D495,$D496,V$12:V495)-SUMIF($D$12:$D$2012,$D496,U$12:U$2012),AL496),2))),"")</f>
        <v/>
      </c>
      <c r="W496" s="250" t="str">
        <f>IF(Q496&lt;&gt;"",1000 - SUMIF($D$12:$D495,$D496,W$12:W495),"")</f>
        <v/>
      </c>
      <c r="X496" s="106"/>
      <c r="Y496" s="247"/>
      <c r="Z496" s="247"/>
      <c r="AA496" s="247"/>
      <c r="AB496" s="248" t="str">
        <f>IF(AND(Y496&lt;&gt;"",Z496&lt;&gt;"",X496&lt;&gt;""),ROUND(MIN(IF(OR(X496="OZZ",X496="ZZ"),5000,17300),TRUNC(0.75*(SUMIF($D$12:$D496,$D496,Y$12:Y496)+SUMIF($D$12:$D496,$D496,Z$12:Z496)),2)) - SUMIF($D$12:$D495,$D496,AB$12:AB495),2),"")</f>
        <v/>
      </c>
      <c r="AC496" s="251" t="str">
        <f>IF(AND(Y496&lt;&gt;"",Z496&lt;&gt;"",AA496&lt;&gt;"",X496&lt;&gt;"",AP496&lt;&gt;""),IF(OR(X496="OZZ",X496="ZZ"),ROUND(0-SUMIF($D$12:$D495,$D496,AC$12:AC495),2),IF(AA496=0,0,ROUND(MIN(MIN(17300,TRUNC(0.75*(SUMIF($D$12:$D$2012,$D496,Y$12:Y$2012)+SUMIF($D$12:$D$2012,$D496,Z$12:Z$2012)),2)+SUMIF($D$12:$D496,$D496,AP$12:AP496))-SUMIF($D$12:$D495,$D496,AC$12:AC495)-SUMIF($D$12:$D$2012,$D496,AB$12:AB$2012),AP496),2))),"")</f>
        <v/>
      </c>
      <c r="AD496" s="250" t="str">
        <f>IF(X496&lt;&gt;"",1000 - SUMIF($D$12:$D495,$D496,AD$12:AD495),"")</f>
        <v/>
      </c>
      <c r="AE496" s="252"/>
      <c r="AF496" s="253"/>
      <c r="AG496" s="254"/>
      <c r="AH496" s="255" t="str">
        <f t="shared" si="166"/>
        <v/>
      </c>
      <c r="AI496" s="256"/>
      <c r="AJ496" s="253"/>
      <c r="AK496" s="254"/>
      <c r="AL496" s="255" t="str">
        <f t="shared" si="167"/>
        <v/>
      </c>
      <c r="AM496" s="256"/>
      <c r="AN496" s="253"/>
      <c r="AO496" s="254"/>
      <c r="AP496" s="255" t="str">
        <f t="shared" si="147"/>
        <v/>
      </c>
      <c r="AQ496" s="116"/>
      <c r="AR496" s="116"/>
      <c r="AS496" s="117"/>
      <c r="AT496" s="118"/>
      <c r="AU496" s="119" t="str">
        <f>IF(D496&lt;&gt; "", IF(COUNTIF($D$12:$D496,$D496)&gt;1,0,IF(SUM(N496,U496,AB496)&gt;0,IF(AND(X496="",OR(Q496&lt;&gt;"",J496&lt;&gt;"")),IF(Q496&lt;&gt;"",Q496,IF(J496&lt;&gt;"",J496,0)),IF(AND(Q496&lt;&gt;"",J496&lt;&gt;"",Q496=J496),Q496,X496)),0)),"")</f>
        <v/>
      </c>
      <c r="AV496" s="119" t="str">
        <f>IF(D496&lt;&gt;"",IF(COUNTIF($D$12:$D496,$D496)&gt;1,0,IF(SUM(O496,V496,AC496)&gt;0,IF(AND(X496="",OR(Q496&lt;&gt;"",J496&lt;&gt;"")),IF(Q496&lt;&gt;"",Q496,IF(J496&lt;&gt;"",J496,0)),IF(AND(Q496&lt;&gt;"",J496&lt;&gt;"",Q496=J496),Q496,X496)),0)),"")</f>
        <v/>
      </c>
      <c r="AW496" s="119" t="str">
        <f>IF(D496&lt;&gt;"",IF(COUNTIF($D$12:$D496,$D496)&gt;1,0,IF(SUM(P496,W496,AD496)&gt;0,IF(AND(X496="",OR(Q496&lt;&gt;"",J496&lt;&gt;"")),IF(Q496&lt;&gt;"",Q496,IF(J496&lt;&gt;"",J496,0)),IF(AND(Q496&lt;&gt;"",J496&lt;&gt;"",Q496=J496),Q496,X496)),0)),"")</f>
        <v/>
      </c>
      <c r="AX496" s="118" t="str">
        <f t="shared" si="148"/>
        <v/>
      </c>
      <c r="AY496" s="118" t="str">
        <f t="shared" si="149"/>
        <v/>
      </c>
      <c r="AZ496" s="118" t="str">
        <f t="shared" si="150"/>
        <v/>
      </c>
      <c r="BA496" s="118" t="str">
        <f t="shared" si="151"/>
        <v/>
      </c>
      <c r="BB496" s="118" t="str">
        <f t="shared" si="152"/>
        <v/>
      </c>
      <c r="BC496" s="118" t="str">
        <f t="shared" si="153"/>
        <v/>
      </c>
      <c r="BD496" s="118" t="str">
        <f t="shared" si="154"/>
        <v/>
      </c>
      <c r="BE496" s="118" t="str">
        <f t="shared" si="155"/>
        <v/>
      </c>
      <c r="BF496" s="118" t="str">
        <f t="shared" si="156"/>
        <v/>
      </c>
      <c r="BG496" s="120"/>
      <c r="BH496" s="120" t="str">
        <f t="shared" si="157"/>
        <v/>
      </c>
      <c r="BI496" s="120" t="str">
        <f t="shared" si="158"/>
        <v/>
      </c>
      <c r="BJ496" s="121"/>
      <c r="BK496" s="120" t="str">
        <f t="shared" si="159"/>
        <v/>
      </c>
      <c r="BL496" s="120" t="str">
        <f t="shared" si="160"/>
        <v/>
      </c>
      <c r="BM496" s="120" t="str">
        <f t="shared" si="161"/>
        <v/>
      </c>
      <c r="BN496" s="120" t="str">
        <f t="shared" si="162"/>
        <v/>
      </c>
      <c r="BO496" s="120" t="str">
        <f t="shared" si="163"/>
        <v/>
      </c>
      <c r="BP496" s="120" t="str">
        <f t="shared" si="164"/>
        <v/>
      </c>
      <c r="BQ496" s="98"/>
      <c r="BR496" s="98"/>
      <c r="BS496" s="98"/>
      <c r="BT496" s="98"/>
      <c r="BU496" s="98"/>
      <c r="BV496" s="98"/>
      <c r="BW496" s="98"/>
      <c r="BX496" s="98"/>
      <c r="BY496" s="98"/>
      <c r="BZ496" s="98"/>
      <c r="CA496" s="98"/>
      <c r="CB496" s="98"/>
      <c r="CC496" s="98"/>
      <c r="CD496" s="98"/>
      <c r="CE496" s="98"/>
      <c r="CF496" s="98"/>
      <c r="CG496" s="98"/>
      <c r="CH496" s="98"/>
      <c r="CI496" s="98"/>
      <c r="CJ496" s="98"/>
      <c r="CK496" s="98"/>
      <c r="CL496" s="98"/>
      <c r="CM496" s="98"/>
      <c r="CN496" s="98"/>
      <c r="CO496" s="98"/>
      <c r="CP496" s="98"/>
      <c r="CQ496" s="98"/>
      <c r="CR496" s="98"/>
      <c r="CS496" s="98"/>
    </row>
    <row r="497" spans="1:97" s="4" customFormat="1" ht="18.75" customHeight="1" x14ac:dyDescent="0.2">
      <c r="A497" s="3">
        <f t="shared" si="165"/>
        <v>485</v>
      </c>
      <c r="B497" s="263"/>
      <c r="C497" s="263"/>
      <c r="D497" s="263"/>
      <c r="E497" s="259"/>
      <c r="F497" s="259"/>
      <c r="G497" s="43"/>
      <c r="H497" s="264"/>
      <c r="I497" s="261"/>
      <c r="J497" s="106"/>
      <c r="K497" s="247"/>
      <c r="L497" s="247"/>
      <c r="M497" s="247"/>
      <c r="N497" s="248" t="str">
        <f>IF(AND(K497&lt;&gt;"",L497&lt;&gt;"",J497&lt;&gt;""),ROUND(MIN(IF(OR(J497="OZZ",J497="ZZ"),5000,17300),TRUNC(0.75*(SUMIF($D$12:$D497,$D497,K$12:K497)+SUMIF($D$12:$D497,$D497,L$12:L497)),2)) - SUMIF($D$12:$D496,$D497,N$12:N496),2),"")</f>
        <v/>
      </c>
      <c r="O497" s="249" t="str">
        <f>IF(AND(K497&lt;&gt;"",L497&lt;&gt;"",M497&lt;&gt;"",J497&lt;&gt;"",AH497&lt;&gt;""),IF(OR(J497="OZZ",J497="ZZ"),ROUND(0-SUMIF($D$12:$D496,$D497,O$12:O496),2),IF(M497=0,0,ROUND(MIN(MIN(17300,TRUNC(0.75*(SUMIF($D$12:$D$2012,$D497,K$12:K$2012)+SUMIF($D$12:$D$2012,$D497,L$12:L$2012)),2)+SUMIF($D$12:$D497,$D497,AH$12:AH497))-SUMIF($D$12:$D496,$D497,O$12:O496)-SUMIF($D$12:$D$2012,$D497,N$12:N$2012),AH497),2))),"")</f>
        <v/>
      </c>
      <c r="P497" s="250" t="str">
        <f>IF(J497&lt;&gt;"",1000 - SUMIF($D$12:$D496,$D497,P$12:P496),"")</f>
        <v/>
      </c>
      <c r="Q497" s="106"/>
      <c r="R497" s="247"/>
      <c r="S497" s="247"/>
      <c r="T497" s="247"/>
      <c r="U497" s="248" t="str">
        <f>IF(AND(R497&lt;&gt;"",S497&lt;&gt;"",Q497&lt;&gt;""),ROUND(MIN(IF(OR(Q497="OZZ",Q497="ZZ"),5000,17300),TRUNC(0.75*(SUMIF($D$12:$D497,$D497,R$12:R497)+SUMIF($D$12:$D497,$D497,S$12:S497)),2)) - SUMIF($D$12:$D496,$D497,U$12:U496),2),"")</f>
        <v/>
      </c>
      <c r="V497" s="248" t="str">
        <f>IF(AND(R497&lt;&gt;"",S497&lt;&gt;"",T497&lt;&gt;"",Q497&lt;&gt;"",AL497&lt;&gt;""),IF(OR(Q497="OZZ",Q497="ZZ"),ROUND(0-SUMIF($D$12:$D496,$D497,V$12:V496),2),IF(T497=0,0,ROUND(MIN(MIN(17300,TRUNC(0.75*(SUMIF($D$12:$D$2012,$D497,R$12:R$2012)+SUMIF($D$12:$D$2012,$D497,S$12:S$2012)),2)+SUMIF($D$12:$D497,$D497,AL$12:AL497))-SUMIF($D$12:$D496,$D497,V$12:V496)-SUMIF($D$12:$D$2012,$D497,U$12:U$2012),AL497),2))),"")</f>
        <v/>
      </c>
      <c r="W497" s="250" t="str">
        <f>IF(Q497&lt;&gt;"",1000 - SUMIF($D$12:$D496,$D497,W$12:W496),"")</f>
        <v/>
      </c>
      <c r="X497" s="106"/>
      <c r="Y497" s="247"/>
      <c r="Z497" s="247"/>
      <c r="AA497" s="247"/>
      <c r="AB497" s="248" t="str">
        <f>IF(AND(Y497&lt;&gt;"",Z497&lt;&gt;"",X497&lt;&gt;""),ROUND(MIN(IF(OR(X497="OZZ",X497="ZZ"),5000,17300),TRUNC(0.75*(SUMIF($D$12:$D497,$D497,Y$12:Y497)+SUMIF($D$12:$D497,$D497,Z$12:Z497)),2)) - SUMIF($D$12:$D496,$D497,AB$12:AB496),2),"")</f>
        <v/>
      </c>
      <c r="AC497" s="251" t="str">
        <f>IF(AND(Y497&lt;&gt;"",Z497&lt;&gt;"",AA497&lt;&gt;"",X497&lt;&gt;"",AP497&lt;&gt;""),IF(OR(X497="OZZ",X497="ZZ"),ROUND(0-SUMIF($D$12:$D496,$D497,AC$12:AC496),2),IF(AA497=0,0,ROUND(MIN(MIN(17300,TRUNC(0.75*(SUMIF($D$12:$D$2012,$D497,Y$12:Y$2012)+SUMIF($D$12:$D$2012,$D497,Z$12:Z$2012)),2)+SUMIF($D$12:$D497,$D497,AP$12:AP497))-SUMIF($D$12:$D496,$D497,AC$12:AC496)-SUMIF($D$12:$D$2012,$D497,AB$12:AB$2012),AP497),2))),"")</f>
        <v/>
      </c>
      <c r="AD497" s="250" t="str">
        <f>IF(X497&lt;&gt;"",1000 - SUMIF($D$12:$D496,$D497,AD$12:AD496),"")</f>
        <v/>
      </c>
      <c r="AE497" s="252"/>
      <c r="AF497" s="253"/>
      <c r="AG497" s="254"/>
      <c r="AH497" s="255" t="str">
        <f t="shared" si="166"/>
        <v/>
      </c>
      <c r="AI497" s="256"/>
      <c r="AJ497" s="253"/>
      <c r="AK497" s="254"/>
      <c r="AL497" s="255" t="str">
        <f t="shared" si="167"/>
        <v/>
      </c>
      <c r="AM497" s="256"/>
      <c r="AN497" s="253"/>
      <c r="AO497" s="254"/>
      <c r="AP497" s="255" t="str">
        <f t="shared" si="147"/>
        <v/>
      </c>
      <c r="AQ497" s="116"/>
      <c r="AR497" s="116"/>
      <c r="AS497" s="117"/>
      <c r="AT497" s="118"/>
      <c r="AU497" s="119" t="str">
        <f>IF(D497&lt;&gt; "", IF(COUNTIF($D$12:$D497,$D497)&gt;1,0,IF(SUM(N497,U497,AB497)&gt;0,IF(AND(X497="",OR(Q497&lt;&gt;"",J497&lt;&gt;"")),IF(Q497&lt;&gt;"",Q497,IF(J497&lt;&gt;"",J497,0)),IF(AND(Q497&lt;&gt;"",J497&lt;&gt;"",Q497=J497),Q497,X497)),0)),"")</f>
        <v/>
      </c>
      <c r="AV497" s="119" t="str">
        <f>IF(D497&lt;&gt;"",IF(COUNTIF($D$12:$D497,$D497)&gt;1,0,IF(SUM(O497,V497,AC497)&gt;0,IF(AND(X497="",OR(Q497&lt;&gt;"",J497&lt;&gt;"")),IF(Q497&lt;&gt;"",Q497,IF(J497&lt;&gt;"",J497,0)),IF(AND(Q497&lt;&gt;"",J497&lt;&gt;"",Q497=J497),Q497,X497)),0)),"")</f>
        <v/>
      </c>
      <c r="AW497" s="119" t="str">
        <f>IF(D497&lt;&gt;"",IF(COUNTIF($D$12:$D497,$D497)&gt;1,0,IF(SUM(P497,W497,AD497)&gt;0,IF(AND(X497="",OR(Q497&lt;&gt;"",J497&lt;&gt;"")),IF(Q497&lt;&gt;"",Q497,IF(J497&lt;&gt;"",J497,0)),IF(AND(Q497&lt;&gt;"",J497&lt;&gt;"",Q497=J497),Q497,X497)),0)),"")</f>
        <v/>
      </c>
      <c r="AX497" s="118" t="str">
        <f t="shared" si="148"/>
        <v/>
      </c>
      <c r="AY497" s="118" t="str">
        <f t="shared" si="149"/>
        <v/>
      </c>
      <c r="AZ497" s="118" t="str">
        <f t="shared" si="150"/>
        <v/>
      </c>
      <c r="BA497" s="118" t="str">
        <f t="shared" si="151"/>
        <v/>
      </c>
      <c r="BB497" s="118" t="str">
        <f t="shared" si="152"/>
        <v/>
      </c>
      <c r="BC497" s="118" t="str">
        <f t="shared" si="153"/>
        <v/>
      </c>
      <c r="BD497" s="118" t="str">
        <f t="shared" si="154"/>
        <v/>
      </c>
      <c r="BE497" s="118" t="str">
        <f t="shared" si="155"/>
        <v/>
      </c>
      <c r="BF497" s="118" t="str">
        <f t="shared" si="156"/>
        <v/>
      </c>
      <c r="BG497" s="120"/>
      <c r="BH497" s="120" t="str">
        <f t="shared" si="157"/>
        <v/>
      </c>
      <c r="BI497" s="120" t="str">
        <f t="shared" si="158"/>
        <v/>
      </c>
      <c r="BJ497" s="121"/>
      <c r="BK497" s="120" t="str">
        <f t="shared" si="159"/>
        <v/>
      </c>
      <c r="BL497" s="120" t="str">
        <f t="shared" si="160"/>
        <v/>
      </c>
      <c r="BM497" s="120" t="str">
        <f t="shared" si="161"/>
        <v/>
      </c>
      <c r="BN497" s="120" t="str">
        <f t="shared" si="162"/>
        <v/>
      </c>
      <c r="BO497" s="120" t="str">
        <f t="shared" si="163"/>
        <v/>
      </c>
      <c r="BP497" s="120" t="str">
        <f t="shared" si="164"/>
        <v/>
      </c>
      <c r="BQ497" s="98"/>
      <c r="BR497" s="98"/>
      <c r="BS497" s="98"/>
      <c r="BT497" s="98"/>
      <c r="BU497" s="98"/>
      <c r="BV497" s="98"/>
      <c r="BW497" s="98"/>
      <c r="BX497" s="98"/>
      <c r="BY497" s="98"/>
      <c r="BZ497" s="98"/>
      <c r="CA497" s="98"/>
      <c r="CB497" s="98"/>
      <c r="CC497" s="98"/>
      <c r="CD497" s="98"/>
      <c r="CE497" s="98"/>
      <c r="CF497" s="98"/>
      <c r="CG497" s="98"/>
      <c r="CH497" s="98"/>
      <c r="CI497" s="98"/>
      <c r="CJ497" s="98"/>
      <c r="CK497" s="98"/>
      <c r="CL497" s="98"/>
      <c r="CM497" s="98"/>
      <c r="CN497" s="98"/>
      <c r="CO497" s="98"/>
      <c r="CP497" s="98"/>
      <c r="CQ497" s="98"/>
      <c r="CR497" s="98"/>
      <c r="CS497" s="98"/>
    </row>
    <row r="498" spans="1:97" s="4" customFormat="1" ht="18.75" customHeight="1" x14ac:dyDescent="0.2">
      <c r="A498" s="3">
        <f t="shared" si="165"/>
        <v>486</v>
      </c>
      <c r="B498" s="263"/>
      <c r="C498" s="263"/>
      <c r="D498" s="263"/>
      <c r="E498" s="259"/>
      <c r="F498" s="259"/>
      <c r="G498" s="43"/>
      <c r="H498" s="264"/>
      <c r="I498" s="261"/>
      <c r="J498" s="106"/>
      <c r="K498" s="247"/>
      <c r="L498" s="247"/>
      <c r="M498" s="247"/>
      <c r="N498" s="248" t="str">
        <f>IF(AND(K498&lt;&gt;"",L498&lt;&gt;"",J498&lt;&gt;""),ROUND(MIN(IF(OR(J498="OZZ",J498="ZZ"),5000,17300),TRUNC(0.75*(SUMIF($D$12:$D498,$D498,K$12:K498)+SUMIF($D$12:$D498,$D498,L$12:L498)),2)) - SUMIF($D$12:$D497,$D498,N$12:N497),2),"")</f>
        <v/>
      </c>
      <c r="O498" s="249" t="str">
        <f>IF(AND(K498&lt;&gt;"",L498&lt;&gt;"",M498&lt;&gt;"",J498&lt;&gt;"",AH498&lt;&gt;""),IF(OR(J498="OZZ",J498="ZZ"),ROUND(0-SUMIF($D$12:$D497,$D498,O$12:O497),2),IF(M498=0,0,ROUND(MIN(MIN(17300,TRUNC(0.75*(SUMIF($D$12:$D$2012,$D498,K$12:K$2012)+SUMIF($D$12:$D$2012,$D498,L$12:L$2012)),2)+SUMIF($D$12:$D498,$D498,AH$12:AH498))-SUMIF($D$12:$D497,$D498,O$12:O497)-SUMIF($D$12:$D$2012,$D498,N$12:N$2012),AH498),2))),"")</f>
        <v/>
      </c>
      <c r="P498" s="250" t="str">
        <f>IF(J498&lt;&gt;"",1000 - SUMIF($D$12:$D497,$D498,P$12:P497),"")</f>
        <v/>
      </c>
      <c r="Q498" s="106"/>
      <c r="R498" s="247"/>
      <c r="S498" s="247"/>
      <c r="T498" s="247"/>
      <c r="U498" s="248" t="str">
        <f>IF(AND(R498&lt;&gt;"",S498&lt;&gt;"",Q498&lt;&gt;""),ROUND(MIN(IF(OR(Q498="OZZ",Q498="ZZ"),5000,17300),TRUNC(0.75*(SUMIF($D$12:$D498,$D498,R$12:R498)+SUMIF($D$12:$D498,$D498,S$12:S498)),2)) - SUMIF($D$12:$D497,$D498,U$12:U497),2),"")</f>
        <v/>
      </c>
      <c r="V498" s="248" t="str">
        <f>IF(AND(R498&lt;&gt;"",S498&lt;&gt;"",T498&lt;&gt;"",Q498&lt;&gt;"",AL498&lt;&gt;""),IF(OR(Q498="OZZ",Q498="ZZ"),ROUND(0-SUMIF($D$12:$D497,$D498,V$12:V497),2),IF(T498=0,0,ROUND(MIN(MIN(17300,TRUNC(0.75*(SUMIF($D$12:$D$2012,$D498,R$12:R$2012)+SUMIF($D$12:$D$2012,$D498,S$12:S$2012)),2)+SUMIF($D$12:$D498,$D498,AL$12:AL498))-SUMIF($D$12:$D497,$D498,V$12:V497)-SUMIF($D$12:$D$2012,$D498,U$12:U$2012),AL498),2))),"")</f>
        <v/>
      </c>
      <c r="W498" s="250" t="str">
        <f>IF(Q498&lt;&gt;"",1000 - SUMIF($D$12:$D497,$D498,W$12:W497),"")</f>
        <v/>
      </c>
      <c r="X498" s="106"/>
      <c r="Y498" s="247"/>
      <c r="Z498" s="247"/>
      <c r="AA498" s="247"/>
      <c r="AB498" s="248" t="str">
        <f>IF(AND(Y498&lt;&gt;"",Z498&lt;&gt;"",X498&lt;&gt;""),ROUND(MIN(IF(OR(X498="OZZ",X498="ZZ"),5000,17300),TRUNC(0.75*(SUMIF($D$12:$D498,$D498,Y$12:Y498)+SUMIF($D$12:$D498,$D498,Z$12:Z498)),2)) - SUMIF($D$12:$D497,$D498,AB$12:AB497),2),"")</f>
        <v/>
      </c>
      <c r="AC498" s="251" t="str">
        <f>IF(AND(Y498&lt;&gt;"",Z498&lt;&gt;"",AA498&lt;&gt;"",X498&lt;&gt;"",AP498&lt;&gt;""),IF(OR(X498="OZZ",X498="ZZ"),ROUND(0-SUMIF($D$12:$D497,$D498,AC$12:AC497),2),IF(AA498=0,0,ROUND(MIN(MIN(17300,TRUNC(0.75*(SUMIF($D$12:$D$2012,$D498,Y$12:Y$2012)+SUMIF($D$12:$D$2012,$D498,Z$12:Z$2012)),2)+SUMIF($D$12:$D498,$D498,AP$12:AP498))-SUMIF($D$12:$D497,$D498,AC$12:AC497)-SUMIF($D$12:$D$2012,$D498,AB$12:AB$2012),AP498),2))),"")</f>
        <v/>
      </c>
      <c r="AD498" s="250" t="str">
        <f>IF(X498&lt;&gt;"",1000 - SUMIF($D$12:$D497,$D498,AD$12:AD497),"")</f>
        <v/>
      </c>
      <c r="AE498" s="252"/>
      <c r="AF498" s="253"/>
      <c r="AG498" s="254"/>
      <c r="AH498" s="255" t="str">
        <f t="shared" si="166"/>
        <v/>
      </c>
      <c r="AI498" s="256"/>
      <c r="AJ498" s="253"/>
      <c r="AK498" s="254"/>
      <c r="AL498" s="255" t="str">
        <f t="shared" si="167"/>
        <v/>
      </c>
      <c r="AM498" s="256"/>
      <c r="AN498" s="253"/>
      <c r="AO498" s="254"/>
      <c r="AP498" s="255" t="str">
        <f t="shared" si="147"/>
        <v/>
      </c>
      <c r="AQ498" s="116"/>
      <c r="AR498" s="116"/>
      <c r="AS498" s="117"/>
      <c r="AT498" s="118"/>
      <c r="AU498" s="119" t="str">
        <f>IF(D498&lt;&gt; "", IF(COUNTIF($D$12:$D498,$D498)&gt;1,0,IF(SUM(N498,U498,AB498)&gt;0,IF(AND(X498="",OR(Q498&lt;&gt;"",J498&lt;&gt;"")),IF(Q498&lt;&gt;"",Q498,IF(J498&lt;&gt;"",J498,0)),IF(AND(Q498&lt;&gt;"",J498&lt;&gt;"",Q498=J498),Q498,X498)),0)),"")</f>
        <v/>
      </c>
      <c r="AV498" s="119" t="str">
        <f>IF(D498&lt;&gt;"",IF(COUNTIF($D$12:$D498,$D498)&gt;1,0,IF(SUM(O498,V498,AC498)&gt;0,IF(AND(X498="",OR(Q498&lt;&gt;"",J498&lt;&gt;"")),IF(Q498&lt;&gt;"",Q498,IF(J498&lt;&gt;"",J498,0)),IF(AND(Q498&lt;&gt;"",J498&lt;&gt;"",Q498=J498),Q498,X498)),0)),"")</f>
        <v/>
      </c>
      <c r="AW498" s="119" t="str">
        <f>IF(D498&lt;&gt;"",IF(COUNTIF($D$12:$D498,$D498)&gt;1,0,IF(SUM(P498,W498,AD498)&gt;0,IF(AND(X498="",OR(Q498&lt;&gt;"",J498&lt;&gt;"")),IF(Q498&lt;&gt;"",Q498,IF(J498&lt;&gt;"",J498,0)),IF(AND(Q498&lt;&gt;"",J498&lt;&gt;"",Q498=J498),Q498,X498)),0)),"")</f>
        <v/>
      </c>
      <c r="AX498" s="118" t="str">
        <f t="shared" si="148"/>
        <v/>
      </c>
      <c r="AY498" s="118" t="str">
        <f t="shared" si="149"/>
        <v/>
      </c>
      <c r="AZ498" s="118" t="str">
        <f t="shared" si="150"/>
        <v/>
      </c>
      <c r="BA498" s="118" t="str">
        <f t="shared" si="151"/>
        <v/>
      </c>
      <c r="BB498" s="118" t="str">
        <f t="shared" si="152"/>
        <v/>
      </c>
      <c r="BC498" s="118" t="str">
        <f t="shared" si="153"/>
        <v/>
      </c>
      <c r="BD498" s="118" t="str">
        <f t="shared" si="154"/>
        <v/>
      </c>
      <c r="BE498" s="118" t="str">
        <f t="shared" si="155"/>
        <v/>
      </c>
      <c r="BF498" s="118" t="str">
        <f t="shared" si="156"/>
        <v/>
      </c>
      <c r="BG498" s="120"/>
      <c r="BH498" s="120" t="str">
        <f t="shared" si="157"/>
        <v/>
      </c>
      <c r="BI498" s="120" t="str">
        <f t="shared" si="158"/>
        <v/>
      </c>
      <c r="BJ498" s="121"/>
      <c r="BK498" s="120" t="str">
        <f t="shared" si="159"/>
        <v/>
      </c>
      <c r="BL498" s="120" t="str">
        <f t="shared" si="160"/>
        <v/>
      </c>
      <c r="BM498" s="120" t="str">
        <f t="shared" si="161"/>
        <v/>
      </c>
      <c r="BN498" s="120" t="str">
        <f t="shared" si="162"/>
        <v/>
      </c>
      <c r="BO498" s="120" t="str">
        <f t="shared" si="163"/>
        <v/>
      </c>
      <c r="BP498" s="120" t="str">
        <f t="shared" si="164"/>
        <v/>
      </c>
      <c r="BQ498" s="98"/>
      <c r="BR498" s="98"/>
      <c r="BS498" s="98"/>
      <c r="BT498" s="98"/>
      <c r="BU498" s="98"/>
      <c r="BV498" s="98"/>
      <c r="BW498" s="98"/>
      <c r="BX498" s="98"/>
      <c r="BY498" s="98"/>
      <c r="BZ498" s="98"/>
      <c r="CA498" s="98"/>
      <c r="CB498" s="98"/>
      <c r="CC498" s="98"/>
      <c r="CD498" s="98"/>
      <c r="CE498" s="98"/>
      <c r="CF498" s="98"/>
      <c r="CG498" s="98"/>
      <c r="CH498" s="98"/>
      <c r="CI498" s="98"/>
      <c r="CJ498" s="98"/>
      <c r="CK498" s="98"/>
      <c r="CL498" s="98"/>
      <c r="CM498" s="98"/>
      <c r="CN498" s="98"/>
      <c r="CO498" s="98"/>
      <c r="CP498" s="98"/>
      <c r="CQ498" s="98"/>
      <c r="CR498" s="98"/>
      <c r="CS498" s="98"/>
    </row>
    <row r="499" spans="1:97" s="4" customFormat="1" ht="18.75" customHeight="1" x14ac:dyDescent="0.2">
      <c r="A499" s="3">
        <f t="shared" si="165"/>
        <v>487</v>
      </c>
      <c r="B499" s="263"/>
      <c r="C499" s="263"/>
      <c r="D499" s="263"/>
      <c r="E499" s="259"/>
      <c r="F499" s="259"/>
      <c r="G499" s="43"/>
      <c r="H499" s="264"/>
      <c r="I499" s="261"/>
      <c r="J499" s="106"/>
      <c r="K499" s="247"/>
      <c r="L499" s="247"/>
      <c r="M499" s="247"/>
      <c r="N499" s="248" t="str">
        <f>IF(AND(K499&lt;&gt;"",L499&lt;&gt;"",J499&lt;&gt;""),ROUND(MIN(IF(OR(J499="OZZ",J499="ZZ"),5000,17300),TRUNC(0.75*(SUMIF($D$12:$D499,$D499,K$12:K499)+SUMIF($D$12:$D499,$D499,L$12:L499)),2)) - SUMIF($D$12:$D498,$D499,N$12:N498),2),"")</f>
        <v/>
      </c>
      <c r="O499" s="249" t="str">
        <f>IF(AND(K499&lt;&gt;"",L499&lt;&gt;"",M499&lt;&gt;"",J499&lt;&gt;"",AH499&lt;&gt;""),IF(OR(J499="OZZ",J499="ZZ"),ROUND(0-SUMIF($D$12:$D498,$D499,O$12:O498),2),IF(M499=0,0,ROUND(MIN(MIN(17300,TRUNC(0.75*(SUMIF($D$12:$D$2012,$D499,K$12:K$2012)+SUMIF($D$12:$D$2012,$D499,L$12:L$2012)),2)+SUMIF($D$12:$D499,$D499,AH$12:AH499))-SUMIF($D$12:$D498,$D499,O$12:O498)-SUMIF($D$12:$D$2012,$D499,N$12:N$2012),AH499),2))),"")</f>
        <v/>
      </c>
      <c r="P499" s="250" t="str">
        <f>IF(J499&lt;&gt;"",1000 - SUMIF($D$12:$D498,$D499,P$12:P498),"")</f>
        <v/>
      </c>
      <c r="Q499" s="106"/>
      <c r="R499" s="247"/>
      <c r="S499" s="247"/>
      <c r="T499" s="247"/>
      <c r="U499" s="248" t="str">
        <f>IF(AND(R499&lt;&gt;"",S499&lt;&gt;"",Q499&lt;&gt;""),ROUND(MIN(IF(OR(Q499="OZZ",Q499="ZZ"),5000,17300),TRUNC(0.75*(SUMIF($D$12:$D499,$D499,R$12:R499)+SUMIF($D$12:$D499,$D499,S$12:S499)),2)) - SUMIF($D$12:$D498,$D499,U$12:U498),2),"")</f>
        <v/>
      </c>
      <c r="V499" s="248" t="str">
        <f>IF(AND(R499&lt;&gt;"",S499&lt;&gt;"",T499&lt;&gt;"",Q499&lt;&gt;"",AL499&lt;&gt;""),IF(OR(Q499="OZZ",Q499="ZZ"),ROUND(0-SUMIF($D$12:$D498,$D499,V$12:V498),2),IF(T499=0,0,ROUND(MIN(MIN(17300,TRUNC(0.75*(SUMIF($D$12:$D$2012,$D499,R$12:R$2012)+SUMIF($D$12:$D$2012,$D499,S$12:S$2012)),2)+SUMIF($D$12:$D499,$D499,AL$12:AL499))-SUMIF($D$12:$D498,$D499,V$12:V498)-SUMIF($D$12:$D$2012,$D499,U$12:U$2012),AL499),2))),"")</f>
        <v/>
      </c>
      <c r="W499" s="250" t="str">
        <f>IF(Q499&lt;&gt;"",1000 - SUMIF($D$12:$D498,$D499,W$12:W498),"")</f>
        <v/>
      </c>
      <c r="X499" s="106"/>
      <c r="Y499" s="247"/>
      <c r="Z499" s="247"/>
      <c r="AA499" s="247"/>
      <c r="AB499" s="248" t="str">
        <f>IF(AND(Y499&lt;&gt;"",Z499&lt;&gt;"",X499&lt;&gt;""),ROUND(MIN(IF(OR(X499="OZZ",X499="ZZ"),5000,17300),TRUNC(0.75*(SUMIF($D$12:$D499,$D499,Y$12:Y499)+SUMIF($D$12:$D499,$D499,Z$12:Z499)),2)) - SUMIF($D$12:$D498,$D499,AB$12:AB498),2),"")</f>
        <v/>
      </c>
      <c r="AC499" s="251" t="str">
        <f>IF(AND(Y499&lt;&gt;"",Z499&lt;&gt;"",AA499&lt;&gt;"",X499&lt;&gt;"",AP499&lt;&gt;""),IF(OR(X499="OZZ",X499="ZZ"),ROUND(0-SUMIF($D$12:$D498,$D499,AC$12:AC498),2),IF(AA499=0,0,ROUND(MIN(MIN(17300,TRUNC(0.75*(SUMIF($D$12:$D$2012,$D499,Y$12:Y$2012)+SUMIF($D$12:$D$2012,$D499,Z$12:Z$2012)),2)+SUMIF($D$12:$D499,$D499,AP$12:AP499))-SUMIF($D$12:$D498,$D499,AC$12:AC498)-SUMIF($D$12:$D$2012,$D499,AB$12:AB$2012),AP499),2))),"")</f>
        <v/>
      </c>
      <c r="AD499" s="250" t="str">
        <f>IF(X499&lt;&gt;"",1000 - SUMIF($D$12:$D498,$D499,AD$12:AD498),"")</f>
        <v/>
      </c>
      <c r="AE499" s="252"/>
      <c r="AF499" s="253"/>
      <c r="AG499" s="254"/>
      <c r="AH499" s="255" t="str">
        <f t="shared" si="166"/>
        <v/>
      </c>
      <c r="AI499" s="256"/>
      <c r="AJ499" s="253"/>
      <c r="AK499" s="254"/>
      <c r="AL499" s="255" t="str">
        <f t="shared" si="167"/>
        <v/>
      </c>
      <c r="AM499" s="256"/>
      <c r="AN499" s="253"/>
      <c r="AO499" s="254"/>
      <c r="AP499" s="255" t="str">
        <f t="shared" si="147"/>
        <v/>
      </c>
      <c r="AQ499" s="116"/>
      <c r="AR499" s="116"/>
      <c r="AS499" s="117"/>
      <c r="AT499" s="118"/>
      <c r="AU499" s="119" t="str">
        <f>IF(D499&lt;&gt; "", IF(COUNTIF($D$12:$D499,$D499)&gt;1,0,IF(SUM(N499,U499,AB499)&gt;0,IF(AND(X499="",OR(Q499&lt;&gt;"",J499&lt;&gt;"")),IF(Q499&lt;&gt;"",Q499,IF(J499&lt;&gt;"",J499,0)),IF(AND(Q499&lt;&gt;"",J499&lt;&gt;"",Q499=J499),Q499,X499)),0)),"")</f>
        <v/>
      </c>
      <c r="AV499" s="119" t="str">
        <f>IF(D499&lt;&gt;"",IF(COUNTIF($D$12:$D499,$D499)&gt;1,0,IF(SUM(O499,V499,AC499)&gt;0,IF(AND(X499="",OR(Q499&lt;&gt;"",J499&lt;&gt;"")),IF(Q499&lt;&gt;"",Q499,IF(J499&lt;&gt;"",J499,0)),IF(AND(Q499&lt;&gt;"",J499&lt;&gt;"",Q499=J499),Q499,X499)),0)),"")</f>
        <v/>
      </c>
      <c r="AW499" s="119" t="str">
        <f>IF(D499&lt;&gt;"",IF(COUNTIF($D$12:$D499,$D499)&gt;1,0,IF(SUM(P499,W499,AD499)&gt;0,IF(AND(X499="",OR(Q499&lt;&gt;"",J499&lt;&gt;"")),IF(Q499&lt;&gt;"",Q499,IF(J499&lt;&gt;"",J499,0)),IF(AND(Q499&lt;&gt;"",J499&lt;&gt;"",Q499=J499),Q499,X499)),0)),"")</f>
        <v/>
      </c>
      <c r="AX499" s="118" t="str">
        <f t="shared" si="148"/>
        <v/>
      </c>
      <c r="AY499" s="118" t="str">
        <f t="shared" si="149"/>
        <v/>
      </c>
      <c r="AZ499" s="118" t="str">
        <f t="shared" si="150"/>
        <v/>
      </c>
      <c r="BA499" s="118" t="str">
        <f t="shared" si="151"/>
        <v/>
      </c>
      <c r="BB499" s="118" t="str">
        <f t="shared" si="152"/>
        <v/>
      </c>
      <c r="BC499" s="118" t="str">
        <f t="shared" si="153"/>
        <v/>
      </c>
      <c r="BD499" s="118" t="str">
        <f t="shared" si="154"/>
        <v/>
      </c>
      <c r="BE499" s="118" t="str">
        <f t="shared" si="155"/>
        <v/>
      </c>
      <c r="BF499" s="118" t="str">
        <f t="shared" si="156"/>
        <v/>
      </c>
      <c r="BG499" s="120"/>
      <c r="BH499" s="120" t="str">
        <f t="shared" si="157"/>
        <v/>
      </c>
      <c r="BI499" s="120" t="str">
        <f t="shared" si="158"/>
        <v/>
      </c>
      <c r="BJ499" s="121"/>
      <c r="BK499" s="120" t="str">
        <f t="shared" si="159"/>
        <v/>
      </c>
      <c r="BL499" s="120" t="str">
        <f t="shared" si="160"/>
        <v/>
      </c>
      <c r="BM499" s="120" t="str">
        <f t="shared" si="161"/>
        <v/>
      </c>
      <c r="BN499" s="120" t="str">
        <f t="shared" si="162"/>
        <v/>
      </c>
      <c r="BO499" s="120" t="str">
        <f t="shared" si="163"/>
        <v/>
      </c>
      <c r="BP499" s="120" t="str">
        <f t="shared" si="164"/>
        <v/>
      </c>
      <c r="BQ499" s="98"/>
      <c r="BR499" s="98"/>
      <c r="BS499" s="98"/>
      <c r="BT499" s="98"/>
      <c r="BU499" s="98"/>
      <c r="BV499" s="98"/>
      <c r="BW499" s="98"/>
      <c r="BX499" s="98"/>
      <c r="BY499" s="98"/>
      <c r="BZ499" s="98"/>
      <c r="CA499" s="98"/>
      <c r="CB499" s="98"/>
      <c r="CC499" s="98"/>
      <c r="CD499" s="98"/>
      <c r="CE499" s="98"/>
      <c r="CF499" s="98"/>
      <c r="CG499" s="98"/>
      <c r="CH499" s="98"/>
      <c r="CI499" s="98"/>
      <c r="CJ499" s="98"/>
      <c r="CK499" s="98"/>
      <c r="CL499" s="98"/>
      <c r="CM499" s="98"/>
      <c r="CN499" s="98"/>
      <c r="CO499" s="98"/>
      <c r="CP499" s="98"/>
      <c r="CQ499" s="98"/>
      <c r="CR499" s="98"/>
      <c r="CS499" s="98"/>
    </row>
    <row r="500" spans="1:97" s="4" customFormat="1" ht="18.75" customHeight="1" x14ac:dyDescent="0.2">
      <c r="A500" s="3">
        <f t="shared" si="165"/>
        <v>488</v>
      </c>
      <c r="B500" s="263"/>
      <c r="C500" s="263"/>
      <c r="D500" s="263"/>
      <c r="E500" s="259"/>
      <c r="F500" s="259"/>
      <c r="G500" s="43"/>
      <c r="H500" s="264"/>
      <c r="I500" s="261"/>
      <c r="J500" s="106"/>
      <c r="K500" s="247"/>
      <c r="L500" s="247"/>
      <c r="M500" s="247"/>
      <c r="N500" s="248" t="str">
        <f>IF(AND(K500&lt;&gt;"",L500&lt;&gt;"",J500&lt;&gt;""),ROUND(MIN(IF(OR(J500="OZZ",J500="ZZ"),5000,17300),TRUNC(0.75*(SUMIF($D$12:$D500,$D500,K$12:K500)+SUMIF($D$12:$D500,$D500,L$12:L500)),2)) - SUMIF($D$12:$D499,$D500,N$12:N499),2),"")</f>
        <v/>
      </c>
      <c r="O500" s="249" t="str">
        <f>IF(AND(K500&lt;&gt;"",L500&lt;&gt;"",M500&lt;&gt;"",J500&lt;&gt;"",AH500&lt;&gt;""),IF(OR(J500="OZZ",J500="ZZ"),ROUND(0-SUMIF($D$12:$D499,$D500,O$12:O499),2),IF(M500=0,0,ROUND(MIN(MIN(17300,TRUNC(0.75*(SUMIF($D$12:$D$2012,$D500,K$12:K$2012)+SUMIF($D$12:$D$2012,$D500,L$12:L$2012)),2)+SUMIF($D$12:$D500,$D500,AH$12:AH500))-SUMIF($D$12:$D499,$D500,O$12:O499)-SUMIF($D$12:$D$2012,$D500,N$12:N$2012),AH500),2))),"")</f>
        <v/>
      </c>
      <c r="P500" s="250" t="str">
        <f>IF(J500&lt;&gt;"",1000 - SUMIF($D$12:$D499,$D500,P$12:P499),"")</f>
        <v/>
      </c>
      <c r="Q500" s="106"/>
      <c r="R500" s="247"/>
      <c r="S500" s="247"/>
      <c r="T500" s="247"/>
      <c r="U500" s="248" t="str">
        <f>IF(AND(R500&lt;&gt;"",S500&lt;&gt;"",Q500&lt;&gt;""),ROUND(MIN(IF(OR(Q500="OZZ",Q500="ZZ"),5000,17300),TRUNC(0.75*(SUMIF($D$12:$D500,$D500,R$12:R500)+SUMIF($D$12:$D500,$D500,S$12:S500)),2)) - SUMIF($D$12:$D499,$D500,U$12:U499),2),"")</f>
        <v/>
      </c>
      <c r="V500" s="248" t="str">
        <f>IF(AND(R500&lt;&gt;"",S500&lt;&gt;"",T500&lt;&gt;"",Q500&lt;&gt;"",AL500&lt;&gt;""),IF(OR(Q500="OZZ",Q500="ZZ"),ROUND(0-SUMIF($D$12:$D499,$D500,V$12:V499),2),IF(T500=0,0,ROUND(MIN(MIN(17300,TRUNC(0.75*(SUMIF($D$12:$D$2012,$D500,R$12:R$2012)+SUMIF($D$12:$D$2012,$D500,S$12:S$2012)),2)+SUMIF($D$12:$D500,$D500,AL$12:AL500))-SUMIF($D$12:$D499,$D500,V$12:V499)-SUMIF($D$12:$D$2012,$D500,U$12:U$2012),AL500),2))),"")</f>
        <v/>
      </c>
      <c r="W500" s="250" t="str">
        <f>IF(Q500&lt;&gt;"",1000 - SUMIF($D$12:$D499,$D500,W$12:W499),"")</f>
        <v/>
      </c>
      <c r="X500" s="106"/>
      <c r="Y500" s="247"/>
      <c r="Z500" s="247"/>
      <c r="AA500" s="247"/>
      <c r="AB500" s="248" t="str">
        <f>IF(AND(Y500&lt;&gt;"",Z500&lt;&gt;"",X500&lt;&gt;""),ROUND(MIN(IF(OR(X500="OZZ",X500="ZZ"),5000,17300),TRUNC(0.75*(SUMIF($D$12:$D500,$D500,Y$12:Y500)+SUMIF($D$12:$D500,$D500,Z$12:Z500)),2)) - SUMIF($D$12:$D499,$D500,AB$12:AB499),2),"")</f>
        <v/>
      </c>
      <c r="AC500" s="251" t="str">
        <f>IF(AND(Y500&lt;&gt;"",Z500&lt;&gt;"",AA500&lt;&gt;"",X500&lt;&gt;"",AP500&lt;&gt;""),IF(OR(X500="OZZ",X500="ZZ"),ROUND(0-SUMIF($D$12:$D499,$D500,AC$12:AC499),2),IF(AA500=0,0,ROUND(MIN(MIN(17300,TRUNC(0.75*(SUMIF($D$12:$D$2012,$D500,Y$12:Y$2012)+SUMIF($D$12:$D$2012,$D500,Z$12:Z$2012)),2)+SUMIF($D$12:$D500,$D500,AP$12:AP500))-SUMIF($D$12:$D499,$D500,AC$12:AC499)-SUMIF($D$12:$D$2012,$D500,AB$12:AB$2012),AP500),2))),"")</f>
        <v/>
      </c>
      <c r="AD500" s="250" t="str">
        <f>IF(X500&lt;&gt;"",1000 - SUMIF($D$12:$D499,$D500,AD$12:AD499),"")</f>
        <v/>
      </c>
      <c r="AE500" s="252"/>
      <c r="AF500" s="253"/>
      <c r="AG500" s="254"/>
      <c r="AH500" s="255" t="str">
        <f t="shared" si="166"/>
        <v/>
      </c>
      <c r="AI500" s="256"/>
      <c r="AJ500" s="253"/>
      <c r="AK500" s="254"/>
      <c r="AL500" s="255" t="str">
        <f t="shared" si="167"/>
        <v/>
      </c>
      <c r="AM500" s="256"/>
      <c r="AN500" s="253"/>
      <c r="AO500" s="254"/>
      <c r="AP500" s="255" t="str">
        <f t="shared" si="147"/>
        <v/>
      </c>
      <c r="AQ500" s="116"/>
      <c r="AR500" s="116"/>
      <c r="AS500" s="117"/>
      <c r="AT500" s="118"/>
      <c r="AU500" s="119" t="str">
        <f>IF(D500&lt;&gt; "", IF(COUNTIF($D$12:$D500,$D500)&gt;1,0,IF(SUM(N500,U500,AB500)&gt;0,IF(AND(X500="",OR(Q500&lt;&gt;"",J500&lt;&gt;"")),IF(Q500&lt;&gt;"",Q500,IF(J500&lt;&gt;"",J500,0)),IF(AND(Q500&lt;&gt;"",J500&lt;&gt;"",Q500=J500),Q500,X500)),0)),"")</f>
        <v/>
      </c>
      <c r="AV500" s="119" t="str">
        <f>IF(D500&lt;&gt;"",IF(COUNTIF($D$12:$D500,$D500)&gt;1,0,IF(SUM(O500,V500,AC500)&gt;0,IF(AND(X500="",OR(Q500&lt;&gt;"",J500&lt;&gt;"")),IF(Q500&lt;&gt;"",Q500,IF(J500&lt;&gt;"",J500,0)),IF(AND(Q500&lt;&gt;"",J500&lt;&gt;"",Q500=J500),Q500,X500)),0)),"")</f>
        <v/>
      </c>
      <c r="AW500" s="119" t="str">
        <f>IF(D500&lt;&gt;"",IF(COUNTIF($D$12:$D500,$D500)&gt;1,0,IF(SUM(P500,W500,AD500)&gt;0,IF(AND(X500="",OR(Q500&lt;&gt;"",J500&lt;&gt;"")),IF(Q500&lt;&gt;"",Q500,IF(J500&lt;&gt;"",J500,0)),IF(AND(Q500&lt;&gt;"",J500&lt;&gt;"",Q500=J500),Q500,X500)),0)),"")</f>
        <v/>
      </c>
      <c r="AX500" s="118" t="str">
        <f t="shared" si="148"/>
        <v/>
      </c>
      <c r="AY500" s="118" t="str">
        <f t="shared" si="149"/>
        <v/>
      </c>
      <c r="AZ500" s="118" t="str">
        <f t="shared" si="150"/>
        <v/>
      </c>
      <c r="BA500" s="118" t="str">
        <f t="shared" si="151"/>
        <v/>
      </c>
      <c r="BB500" s="118" t="str">
        <f t="shared" si="152"/>
        <v/>
      </c>
      <c r="BC500" s="118" t="str">
        <f t="shared" si="153"/>
        <v/>
      </c>
      <c r="BD500" s="118" t="str">
        <f t="shared" si="154"/>
        <v/>
      </c>
      <c r="BE500" s="118" t="str">
        <f t="shared" si="155"/>
        <v/>
      </c>
      <c r="BF500" s="118" t="str">
        <f t="shared" si="156"/>
        <v/>
      </c>
      <c r="BG500" s="120"/>
      <c r="BH500" s="120" t="str">
        <f t="shared" si="157"/>
        <v/>
      </c>
      <c r="BI500" s="120" t="str">
        <f t="shared" si="158"/>
        <v/>
      </c>
      <c r="BJ500" s="121"/>
      <c r="BK500" s="120" t="str">
        <f t="shared" si="159"/>
        <v/>
      </c>
      <c r="BL500" s="120" t="str">
        <f t="shared" si="160"/>
        <v/>
      </c>
      <c r="BM500" s="120" t="str">
        <f t="shared" si="161"/>
        <v/>
      </c>
      <c r="BN500" s="120" t="str">
        <f t="shared" si="162"/>
        <v/>
      </c>
      <c r="BO500" s="120" t="str">
        <f t="shared" si="163"/>
        <v/>
      </c>
      <c r="BP500" s="120" t="str">
        <f t="shared" si="164"/>
        <v/>
      </c>
      <c r="BQ500" s="98"/>
      <c r="BR500" s="98"/>
      <c r="BS500" s="98"/>
      <c r="BT500" s="98"/>
      <c r="BU500" s="98"/>
      <c r="BV500" s="98"/>
      <c r="BW500" s="98"/>
      <c r="BX500" s="98"/>
      <c r="BY500" s="98"/>
      <c r="BZ500" s="98"/>
      <c r="CA500" s="98"/>
      <c r="CB500" s="98"/>
      <c r="CC500" s="98"/>
      <c r="CD500" s="98"/>
      <c r="CE500" s="98"/>
      <c r="CF500" s="98"/>
      <c r="CG500" s="98"/>
      <c r="CH500" s="98"/>
      <c r="CI500" s="98"/>
      <c r="CJ500" s="98"/>
      <c r="CK500" s="98"/>
      <c r="CL500" s="98"/>
      <c r="CM500" s="98"/>
      <c r="CN500" s="98"/>
      <c r="CO500" s="98"/>
      <c r="CP500" s="98"/>
      <c r="CQ500" s="98"/>
      <c r="CR500" s="98"/>
      <c r="CS500" s="98"/>
    </row>
    <row r="501" spans="1:97" s="4" customFormat="1" ht="18.75" customHeight="1" x14ac:dyDescent="0.2">
      <c r="A501" s="3">
        <f t="shared" si="165"/>
        <v>489</v>
      </c>
      <c r="B501" s="263"/>
      <c r="C501" s="263"/>
      <c r="D501" s="263"/>
      <c r="E501" s="259"/>
      <c r="F501" s="259"/>
      <c r="G501" s="43"/>
      <c r="H501" s="264"/>
      <c r="I501" s="261"/>
      <c r="J501" s="106"/>
      <c r="K501" s="247"/>
      <c r="L501" s="247"/>
      <c r="M501" s="247"/>
      <c r="N501" s="248" t="str">
        <f>IF(AND(K501&lt;&gt;"",L501&lt;&gt;"",J501&lt;&gt;""),ROUND(MIN(IF(OR(J501="OZZ",J501="ZZ"),5000,17300),TRUNC(0.75*(SUMIF($D$12:$D501,$D501,K$12:K501)+SUMIF($D$12:$D501,$D501,L$12:L501)),2)) - SUMIF($D$12:$D500,$D501,N$12:N500),2),"")</f>
        <v/>
      </c>
      <c r="O501" s="249" t="str">
        <f>IF(AND(K501&lt;&gt;"",L501&lt;&gt;"",M501&lt;&gt;"",J501&lt;&gt;"",AH501&lt;&gt;""),IF(OR(J501="OZZ",J501="ZZ"),ROUND(0-SUMIF($D$12:$D500,$D501,O$12:O500),2),IF(M501=0,0,ROUND(MIN(MIN(17300,TRUNC(0.75*(SUMIF($D$12:$D$2012,$D501,K$12:K$2012)+SUMIF($D$12:$D$2012,$D501,L$12:L$2012)),2)+SUMIF($D$12:$D501,$D501,AH$12:AH501))-SUMIF($D$12:$D500,$D501,O$12:O500)-SUMIF($D$12:$D$2012,$D501,N$12:N$2012),AH501),2))),"")</f>
        <v/>
      </c>
      <c r="P501" s="250" t="str">
        <f>IF(J501&lt;&gt;"",1000 - SUMIF($D$12:$D500,$D501,P$12:P500),"")</f>
        <v/>
      </c>
      <c r="Q501" s="106"/>
      <c r="R501" s="247"/>
      <c r="S501" s="247"/>
      <c r="T501" s="247"/>
      <c r="U501" s="248" t="str">
        <f>IF(AND(R501&lt;&gt;"",S501&lt;&gt;"",Q501&lt;&gt;""),ROUND(MIN(IF(OR(Q501="OZZ",Q501="ZZ"),5000,17300),TRUNC(0.75*(SUMIF($D$12:$D501,$D501,R$12:R501)+SUMIF($D$12:$D501,$D501,S$12:S501)),2)) - SUMIF($D$12:$D500,$D501,U$12:U500),2),"")</f>
        <v/>
      </c>
      <c r="V501" s="248" t="str">
        <f>IF(AND(R501&lt;&gt;"",S501&lt;&gt;"",T501&lt;&gt;"",Q501&lt;&gt;"",AL501&lt;&gt;""),IF(OR(Q501="OZZ",Q501="ZZ"),ROUND(0-SUMIF($D$12:$D500,$D501,V$12:V500),2),IF(T501=0,0,ROUND(MIN(MIN(17300,TRUNC(0.75*(SUMIF($D$12:$D$2012,$D501,R$12:R$2012)+SUMIF($D$12:$D$2012,$D501,S$12:S$2012)),2)+SUMIF($D$12:$D501,$D501,AL$12:AL501))-SUMIF($D$12:$D500,$D501,V$12:V500)-SUMIF($D$12:$D$2012,$D501,U$12:U$2012),AL501),2))),"")</f>
        <v/>
      </c>
      <c r="W501" s="250" t="str">
        <f>IF(Q501&lt;&gt;"",1000 - SUMIF($D$12:$D500,$D501,W$12:W500),"")</f>
        <v/>
      </c>
      <c r="X501" s="106"/>
      <c r="Y501" s="247"/>
      <c r="Z501" s="247"/>
      <c r="AA501" s="247"/>
      <c r="AB501" s="248" t="str">
        <f>IF(AND(Y501&lt;&gt;"",Z501&lt;&gt;"",X501&lt;&gt;""),ROUND(MIN(IF(OR(X501="OZZ",X501="ZZ"),5000,17300),TRUNC(0.75*(SUMIF($D$12:$D501,$D501,Y$12:Y501)+SUMIF($D$12:$D501,$D501,Z$12:Z501)),2)) - SUMIF($D$12:$D500,$D501,AB$12:AB500),2),"")</f>
        <v/>
      </c>
      <c r="AC501" s="251" t="str">
        <f>IF(AND(Y501&lt;&gt;"",Z501&lt;&gt;"",AA501&lt;&gt;"",X501&lt;&gt;"",AP501&lt;&gt;""),IF(OR(X501="OZZ",X501="ZZ"),ROUND(0-SUMIF($D$12:$D500,$D501,AC$12:AC500),2),IF(AA501=0,0,ROUND(MIN(MIN(17300,TRUNC(0.75*(SUMIF($D$12:$D$2012,$D501,Y$12:Y$2012)+SUMIF($D$12:$D$2012,$D501,Z$12:Z$2012)),2)+SUMIF($D$12:$D501,$D501,AP$12:AP501))-SUMIF($D$12:$D500,$D501,AC$12:AC500)-SUMIF($D$12:$D$2012,$D501,AB$12:AB$2012),AP501),2))),"")</f>
        <v/>
      </c>
      <c r="AD501" s="250" t="str">
        <f>IF(X501&lt;&gt;"",1000 - SUMIF($D$12:$D500,$D501,AD$12:AD500),"")</f>
        <v/>
      </c>
      <c r="AE501" s="252"/>
      <c r="AF501" s="253"/>
      <c r="AG501" s="254"/>
      <c r="AH501" s="255" t="str">
        <f t="shared" si="166"/>
        <v/>
      </c>
      <c r="AI501" s="256"/>
      <c r="AJ501" s="253"/>
      <c r="AK501" s="254"/>
      <c r="AL501" s="255" t="str">
        <f t="shared" si="167"/>
        <v/>
      </c>
      <c r="AM501" s="256"/>
      <c r="AN501" s="253"/>
      <c r="AO501" s="254"/>
      <c r="AP501" s="255" t="str">
        <f t="shared" si="147"/>
        <v/>
      </c>
      <c r="AQ501" s="116"/>
      <c r="AR501" s="116"/>
      <c r="AS501" s="117"/>
      <c r="AT501" s="118"/>
      <c r="AU501" s="119" t="str">
        <f>IF(D501&lt;&gt; "", IF(COUNTIF($D$12:$D501,$D501)&gt;1,0,IF(SUM(N501,U501,AB501)&gt;0,IF(AND(X501="",OR(Q501&lt;&gt;"",J501&lt;&gt;"")),IF(Q501&lt;&gt;"",Q501,IF(J501&lt;&gt;"",J501,0)),IF(AND(Q501&lt;&gt;"",J501&lt;&gt;"",Q501=J501),Q501,X501)),0)),"")</f>
        <v/>
      </c>
      <c r="AV501" s="119" t="str">
        <f>IF(D501&lt;&gt;"",IF(COUNTIF($D$12:$D501,$D501)&gt;1,0,IF(SUM(O501,V501,AC501)&gt;0,IF(AND(X501="",OR(Q501&lt;&gt;"",J501&lt;&gt;"")),IF(Q501&lt;&gt;"",Q501,IF(J501&lt;&gt;"",J501,0)),IF(AND(Q501&lt;&gt;"",J501&lt;&gt;"",Q501=J501),Q501,X501)),0)),"")</f>
        <v/>
      </c>
      <c r="AW501" s="119" t="str">
        <f>IF(D501&lt;&gt;"",IF(COUNTIF($D$12:$D501,$D501)&gt;1,0,IF(SUM(P501,W501,AD501)&gt;0,IF(AND(X501="",OR(Q501&lt;&gt;"",J501&lt;&gt;"")),IF(Q501&lt;&gt;"",Q501,IF(J501&lt;&gt;"",J501,0)),IF(AND(Q501&lt;&gt;"",J501&lt;&gt;"",Q501=J501),Q501,X501)),0)),"")</f>
        <v/>
      </c>
      <c r="AX501" s="118" t="str">
        <f t="shared" si="148"/>
        <v/>
      </c>
      <c r="AY501" s="118" t="str">
        <f t="shared" si="149"/>
        <v/>
      </c>
      <c r="AZ501" s="118" t="str">
        <f t="shared" si="150"/>
        <v/>
      </c>
      <c r="BA501" s="118" t="str">
        <f t="shared" si="151"/>
        <v/>
      </c>
      <c r="BB501" s="118" t="str">
        <f t="shared" si="152"/>
        <v/>
      </c>
      <c r="BC501" s="118" t="str">
        <f t="shared" si="153"/>
        <v/>
      </c>
      <c r="BD501" s="118" t="str">
        <f t="shared" si="154"/>
        <v/>
      </c>
      <c r="BE501" s="118" t="str">
        <f t="shared" si="155"/>
        <v/>
      </c>
      <c r="BF501" s="118" t="str">
        <f t="shared" si="156"/>
        <v/>
      </c>
      <c r="BG501" s="120"/>
      <c r="BH501" s="120" t="str">
        <f t="shared" si="157"/>
        <v/>
      </c>
      <c r="BI501" s="120" t="str">
        <f t="shared" si="158"/>
        <v/>
      </c>
      <c r="BJ501" s="121"/>
      <c r="BK501" s="120" t="str">
        <f t="shared" si="159"/>
        <v/>
      </c>
      <c r="BL501" s="120" t="str">
        <f t="shared" si="160"/>
        <v/>
      </c>
      <c r="BM501" s="120" t="str">
        <f t="shared" si="161"/>
        <v/>
      </c>
      <c r="BN501" s="120" t="str">
        <f t="shared" si="162"/>
        <v/>
      </c>
      <c r="BO501" s="120" t="str">
        <f t="shared" si="163"/>
        <v/>
      </c>
      <c r="BP501" s="120" t="str">
        <f t="shared" si="164"/>
        <v/>
      </c>
      <c r="BQ501" s="98"/>
      <c r="BR501" s="98"/>
      <c r="BS501" s="98"/>
      <c r="BT501" s="98"/>
      <c r="BU501" s="98"/>
      <c r="BV501" s="98"/>
      <c r="BW501" s="98"/>
      <c r="BX501" s="98"/>
      <c r="BY501" s="98"/>
      <c r="BZ501" s="98"/>
      <c r="CA501" s="98"/>
      <c r="CB501" s="98"/>
      <c r="CC501" s="98"/>
      <c r="CD501" s="98"/>
      <c r="CE501" s="98"/>
      <c r="CF501" s="98"/>
      <c r="CG501" s="98"/>
      <c r="CH501" s="98"/>
      <c r="CI501" s="98"/>
      <c r="CJ501" s="98"/>
      <c r="CK501" s="98"/>
      <c r="CL501" s="98"/>
      <c r="CM501" s="98"/>
      <c r="CN501" s="98"/>
      <c r="CO501" s="98"/>
      <c r="CP501" s="98"/>
      <c r="CQ501" s="98"/>
      <c r="CR501" s="98"/>
      <c r="CS501" s="98"/>
    </row>
    <row r="502" spans="1:97" s="4" customFormat="1" ht="18.75" customHeight="1" x14ac:dyDescent="0.2">
      <c r="A502" s="3">
        <f t="shared" si="165"/>
        <v>490</v>
      </c>
      <c r="B502" s="263"/>
      <c r="C502" s="263"/>
      <c r="D502" s="263"/>
      <c r="E502" s="259"/>
      <c r="F502" s="259"/>
      <c r="G502" s="43"/>
      <c r="H502" s="264"/>
      <c r="I502" s="261"/>
      <c r="J502" s="106"/>
      <c r="K502" s="247"/>
      <c r="L502" s="247"/>
      <c r="M502" s="247"/>
      <c r="N502" s="248" t="str">
        <f>IF(AND(K502&lt;&gt;"",L502&lt;&gt;"",J502&lt;&gt;""),ROUND(MIN(IF(OR(J502="OZZ",J502="ZZ"),5000,17300),TRUNC(0.75*(SUMIF($D$12:$D502,$D502,K$12:K502)+SUMIF($D$12:$D502,$D502,L$12:L502)),2)) - SUMIF($D$12:$D501,$D502,N$12:N501),2),"")</f>
        <v/>
      </c>
      <c r="O502" s="249" t="str">
        <f>IF(AND(K502&lt;&gt;"",L502&lt;&gt;"",M502&lt;&gt;"",J502&lt;&gt;"",AH502&lt;&gt;""),IF(OR(J502="OZZ",J502="ZZ"),ROUND(0-SUMIF($D$12:$D501,$D502,O$12:O501),2),IF(M502=0,0,ROUND(MIN(MIN(17300,TRUNC(0.75*(SUMIF($D$12:$D$2012,$D502,K$12:K$2012)+SUMIF($D$12:$D$2012,$D502,L$12:L$2012)),2)+SUMIF($D$12:$D502,$D502,AH$12:AH502))-SUMIF($D$12:$D501,$D502,O$12:O501)-SUMIF($D$12:$D$2012,$D502,N$12:N$2012),AH502),2))),"")</f>
        <v/>
      </c>
      <c r="P502" s="250" t="str">
        <f>IF(J502&lt;&gt;"",1000 - SUMIF($D$12:$D501,$D502,P$12:P501),"")</f>
        <v/>
      </c>
      <c r="Q502" s="106"/>
      <c r="R502" s="247"/>
      <c r="S502" s="247"/>
      <c r="T502" s="247"/>
      <c r="U502" s="248" t="str">
        <f>IF(AND(R502&lt;&gt;"",S502&lt;&gt;"",Q502&lt;&gt;""),ROUND(MIN(IF(OR(Q502="OZZ",Q502="ZZ"),5000,17300),TRUNC(0.75*(SUMIF($D$12:$D502,$D502,R$12:R502)+SUMIF($D$12:$D502,$D502,S$12:S502)),2)) - SUMIF($D$12:$D501,$D502,U$12:U501),2),"")</f>
        <v/>
      </c>
      <c r="V502" s="248" t="str">
        <f>IF(AND(R502&lt;&gt;"",S502&lt;&gt;"",T502&lt;&gt;"",Q502&lt;&gt;"",AL502&lt;&gt;""),IF(OR(Q502="OZZ",Q502="ZZ"),ROUND(0-SUMIF($D$12:$D501,$D502,V$12:V501),2),IF(T502=0,0,ROUND(MIN(MIN(17300,TRUNC(0.75*(SUMIF($D$12:$D$2012,$D502,R$12:R$2012)+SUMIF($D$12:$D$2012,$D502,S$12:S$2012)),2)+SUMIF($D$12:$D502,$D502,AL$12:AL502))-SUMIF($D$12:$D501,$D502,V$12:V501)-SUMIF($D$12:$D$2012,$D502,U$12:U$2012),AL502),2))),"")</f>
        <v/>
      </c>
      <c r="W502" s="250" t="str">
        <f>IF(Q502&lt;&gt;"",1000 - SUMIF($D$12:$D501,$D502,W$12:W501),"")</f>
        <v/>
      </c>
      <c r="X502" s="106"/>
      <c r="Y502" s="247"/>
      <c r="Z502" s="247"/>
      <c r="AA502" s="247"/>
      <c r="AB502" s="248" t="str">
        <f>IF(AND(Y502&lt;&gt;"",Z502&lt;&gt;"",X502&lt;&gt;""),ROUND(MIN(IF(OR(X502="OZZ",X502="ZZ"),5000,17300),TRUNC(0.75*(SUMIF($D$12:$D502,$D502,Y$12:Y502)+SUMIF($D$12:$D502,$D502,Z$12:Z502)),2)) - SUMIF($D$12:$D501,$D502,AB$12:AB501),2),"")</f>
        <v/>
      </c>
      <c r="AC502" s="251" t="str">
        <f>IF(AND(Y502&lt;&gt;"",Z502&lt;&gt;"",AA502&lt;&gt;"",X502&lt;&gt;"",AP502&lt;&gt;""),IF(OR(X502="OZZ",X502="ZZ"),ROUND(0-SUMIF($D$12:$D501,$D502,AC$12:AC501),2),IF(AA502=0,0,ROUND(MIN(MIN(17300,TRUNC(0.75*(SUMIF($D$12:$D$2012,$D502,Y$12:Y$2012)+SUMIF($D$12:$D$2012,$D502,Z$12:Z$2012)),2)+SUMIF($D$12:$D502,$D502,AP$12:AP502))-SUMIF($D$12:$D501,$D502,AC$12:AC501)-SUMIF($D$12:$D$2012,$D502,AB$12:AB$2012),AP502),2))),"")</f>
        <v/>
      </c>
      <c r="AD502" s="250" t="str">
        <f>IF(X502&lt;&gt;"",1000 - SUMIF($D$12:$D501,$D502,AD$12:AD501),"")</f>
        <v/>
      </c>
      <c r="AE502" s="252"/>
      <c r="AF502" s="253"/>
      <c r="AG502" s="254"/>
      <c r="AH502" s="255" t="str">
        <f t="shared" si="166"/>
        <v/>
      </c>
      <c r="AI502" s="256"/>
      <c r="AJ502" s="253"/>
      <c r="AK502" s="254"/>
      <c r="AL502" s="255" t="str">
        <f t="shared" si="167"/>
        <v/>
      </c>
      <c r="AM502" s="256"/>
      <c r="AN502" s="253"/>
      <c r="AO502" s="254"/>
      <c r="AP502" s="255" t="str">
        <f t="shared" si="147"/>
        <v/>
      </c>
      <c r="AQ502" s="116"/>
      <c r="AR502" s="116"/>
      <c r="AS502" s="117"/>
      <c r="AT502" s="118"/>
      <c r="AU502" s="119" t="str">
        <f>IF(D502&lt;&gt; "", IF(COUNTIF($D$12:$D502,$D502)&gt;1,0,IF(SUM(N502,U502,AB502)&gt;0,IF(AND(X502="",OR(Q502&lt;&gt;"",J502&lt;&gt;"")),IF(Q502&lt;&gt;"",Q502,IF(J502&lt;&gt;"",J502,0)),IF(AND(Q502&lt;&gt;"",J502&lt;&gt;"",Q502=J502),Q502,X502)),0)),"")</f>
        <v/>
      </c>
      <c r="AV502" s="119" t="str">
        <f>IF(D502&lt;&gt;"",IF(COUNTIF($D$12:$D502,$D502)&gt;1,0,IF(SUM(O502,V502,AC502)&gt;0,IF(AND(X502="",OR(Q502&lt;&gt;"",J502&lt;&gt;"")),IF(Q502&lt;&gt;"",Q502,IF(J502&lt;&gt;"",J502,0)),IF(AND(Q502&lt;&gt;"",J502&lt;&gt;"",Q502=J502),Q502,X502)),0)),"")</f>
        <v/>
      </c>
      <c r="AW502" s="119" t="str">
        <f>IF(D502&lt;&gt;"",IF(COUNTIF($D$12:$D502,$D502)&gt;1,0,IF(SUM(P502,W502,AD502)&gt;0,IF(AND(X502="",OR(Q502&lt;&gt;"",J502&lt;&gt;"")),IF(Q502&lt;&gt;"",Q502,IF(J502&lt;&gt;"",J502,0)),IF(AND(Q502&lt;&gt;"",J502&lt;&gt;"",Q502=J502),Q502,X502)),0)),"")</f>
        <v/>
      </c>
      <c r="AX502" s="118" t="str">
        <f t="shared" si="148"/>
        <v/>
      </c>
      <c r="AY502" s="118" t="str">
        <f t="shared" si="149"/>
        <v/>
      </c>
      <c r="AZ502" s="118" t="str">
        <f t="shared" si="150"/>
        <v/>
      </c>
      <c r="BA502" s="118" t="str">
        <f t="shared" si="151"/>
        <v/>
      </c>
      <c r="BB502" s="118" t="str">
        <f t="shared" si="152"/>
        <v/>
      </c>
      <c r="BC502" s="118" t="str">
        <f t="shared" si="153"/>
        <v/>
      </c>
      <c r="BD502" s="118" t="str">
        <f t="shared" si="154"/>
        <v/>
      </c>
      <c r="BE502" s="118" t="str">
        <f t="shared" si="155"/>
        <v/>
      </c>
      <c r="BF502" s="118" t="str">
        <f t="shared" si="156"/>
        <v/>
      </c>
      <c r="BG502" s="120"/>
      <c r="BH502" s="120" t="str">
        <f t="shared" si="157"/>
        <v/>
      </c>
      <c r="BI502" s="120" t="str">
        <f t="shared" si="158"/>
        <v/>
      </c>
      <c r="BJ502" s="121"/>
      <c r="BK502" s="120" t="str">
        <f t="shared" si="159"/>
        <v/>
      </c>
      <c r="BL502" s="120" t="str">
        <f t="shared" si="160"/>
        <v/>
      </c>
      <c r="BM502" s="120" t="str">
        <f t="shared" si="161"/>
        <v/>
      </c>
      <c r="BN502" s="120" t="str">
        <f t="shared" si="162"/>
        <v/>
      </c>
      <c r="BO502" s="120" t="str">
        <f t="shared" si="163"/>
        <v/>
      </c>
      <c r="BP502" s="120" t="str">
        <f t="shared" si="164"/>
        <v/>
      </c>
      <c r="BQ502" s="98"/>
      <c r="BR502" s="98"/>
      <c r="BS502" s="98"/>
      <c r="BT502" s="98"/>
      <c r="BU502" s="98"/>
      <c r="BV502" s="98"/>
      <c r="BW502" s="98"/>
      <c r="BX502" s="98"/>
      <c r="BY502" s="98"/>
      <c r="BZ502" s="98"/>
      <c r="CA502" s="98"/>
      <c r="CB502" s="98"/>
      <c r="CC502" s="98"/>
      <c r="CD502" s="98"/>
      <c r="CE502" s="98"/>
      <c r="CF502" s="98"/>
      <c r="CG502" s="98"/>
      <c r="CH502" s="98"/>
      <c r="CI502" s="98"/>
      <c r="CJ502" s="98"/>
      <c r="CK502" s="98"/>
      <c r="CL502" s="98"/>
      <c r="CM502" s="98"/>
      <c r="CN502" s="98"/>
      <c r="CO502" s="98"/>
      <c r="CP502" s="98"/>
      <c r="CQ502" s="98"/>
      <c r="CR502" s="98"/>
      <c r="CS502" s="98"/>
    </row>
    <row r="503" spans="1:97" s="4" customFormat="1" ht="18.75" customHeight="1" x14ac:dyDescent="0.2">
      <c r="A503" s="3">
        <f t="shared" si="165"/>
        <v>491</v>
      </c>
      <c r="B503" s="263"/>
      <c r="C503" s="263"/>
      <c r="D503" s="263"/>
      <c r="E503" s="259"/>
      <c r="F503" s="259"/>
      <c r="G503" s="43"/>
      <c r="H503" s="264"/>
      <c r="I503" s="261"/>
      <c r="J503" s="106"/>
      <c r="K503" s="247"/>
      <c r="L503" s="247"/>
      <c r="M503" s="247"/>
      <c r="N503" s="248" t="str">
        <f>IF(AND(K503&lt;&gt;"",L503&lt;&gt;"",J503&lt;&gt;""),ROUND(MIN(IF(OR(J503="OZZ",J503="ZZ"),5000,17300),TRUNC(0.75*(SUMIF($D$12:$D503,$D503,K$12:K503)+SUMIF($D$12:$D503,$D503,L$12:L503)),2)) - SUMIF($D$12:$D502,$D503,N$12:N502),2),"")</f>
        <v/>
      </c>
      <c r="O503" s="249" t="str">
        <f>IF(AND(K503&lt;&gt;"",L503&lt;&gt;"",M503&lt;&gt;"",J503&lt;&gt;"",AH503&lt;&gt;""),IF(OR(J503="OZZ",J503="ZZ"),ROUND(0-SUMIF($D$12:$D502,$D503,O$12:O502),2),IF(M503=0,0,ROUND(MIN(MIN(17300,TRUNC(0.75*(SUMIF($D$12:$D$2012,$D503,K$12:K$2012)+SUMIF($D$12:$D$2012,$D503,L$12:L$2012)),2)+SUMIF($D$12:$D503,$D503,AH$12:AH503))-SUMIF($D$12:$D502,$D503,O$12:O502)-SUMIF($D$12:$D$2012,$D503,N$12:N$2012),AH503),2))),"")</f>
        <v/>
      </c>
      <c r="P503" s="250" t="str">
        <f>IF(J503&lt;&gt;"",1000 - SUMIF($D$12:$D502,$D503,P$12:P502),"")</f>
        <v/>
      </c>
      <c r="Q503" s="106"/>
      <c r="R503" s="247"/>
      <c r="S503" s="247"/>
      <c r="T503" s="247"/>
      <c r="U503" s="248" t="str">
        <f>IF(AND(R503&lt;&gt;"",S503&lt;&gt;"",Q503&lt;&gt;""),ROUND(MIN(IF(OR(Q503="OZZ",Q503="ZZ"),5000,17300),TRUNC(0.75*(SUMIF($D$12:$D503,$D503,R$12:R503)+SUMIF($D$12:$D503,$D503,S$12:S503)),2)) - SUMIF($D$12:$D502,$D503,U$12:U502),2),"")</f>
        <v/>
      </c>
      <c r="V503" s="248" t="str">
        <f>IF(AND(R503&lt;&gt;"",S503&lt;&gt;"",T503&lt;&gt;"",Q503&lt;&gt;"",AL503&lt;&gt;""),IF(OR(Q503="OZZ",Q503="ZZ"),ROUND(0-SUMIF($D$12:$D502,$D503,V$12:V502),2),IF(T503=0,0,ROUND(MIN(MIN(17300,TRUNC(0.75*(SUMIF($D$12:$D$2012,$D503,R$12:R$2012)+SUMIF($D$12:$D$2012,$D503,S$12:S$2012)),2)+SUMIF($D$12:$D503,$D503,AL$12:AL503))-SUMIF($D$12:$D502,$D503,V$12:V502)-SUMIF($D$12:$D$2012,$D503,U$12:U$2012),AL503),2))),"")</f>
        <v/>
      </c>
      <c r="W503" s="250" t="str">
        <f>IF(Q503&lt;&gt;"",1000 - SUMIF($D$12:$D502,$D503,W$12:W502),"")</f>
        <v/>
      </c>
      <c r="X503" s="106"/>
      <c r="Y503" s="247"/>
      <c r="Z503" s="247"/>
      <c r="AA503" s="247"/>
      <c r="AB503" s="248" t="str">
        <f>IF(AND(Y503&lt;&gt;"",Z503&lt;&gt;"",X503&lt;&gt;""),ROUND(MIN(IF(OR(X503="OZZ",X503="ZZ"),5000,17300),TRUNC(0.75*(SUMIF($D$12:$D503,$D503,Y$12:Y503)+SUMIF($D$12:$D503,$D503,Z$12:Z503)),2)) - SUMIF($D$12:$D502,$D503,AB$12:AB502),2),"")</f>
        <v/>
      </c>
      <c r="AC503" s="251" t="str">
        <f>IF(AND(Y503&lt;&gt;"",Z503&lt;&gt;"",AA503&lt;&gt;"",X503&lt;&gt;"",AP503&lt;&gt;""),IF(OR(X503="OZZ",X503="ZZ"),ROUND(0-SUMIF($D$12:$D502,$D503,AC$12:AC502),2),IF(AA503=0,0,ROUND(MIN(MIN(17300,TRUNC(0.75*(SUMIF($D$12:$D$2012,$D503,Y$12:Y$2012)+SUMIF($D$12:$D$2012,$D503,Z$12:Z$2012)),2)+SUMIF($D$12:$D503,$D503,AP$12:AP503))-SUMIF($D$12:$D502,$D503,AC$12:AC502)-SUMIF($D$12:$D$2012,$D503,AB$12:AB$2012),AP503),2))),"")</f>
        <v/>
      </c>
      <c r="AD503" s="250" t="str">
        <f>IF(X503&lt;&gt;"",1000 - SUMIF($D$12:$D502,$D503,AD$12:AD502),"")</f>
        <v/>
      </c>
      <c r="AE503" s="252"/>
      <c r="AF503" s="253"/>
      <c r="AG503" s="254"/>
      <c r="AH503" s="255" t="str">
        <f t="shared" si="166"/>
        <v/>
      </c>
      <c r="AI503" s="256"/>
      <c r="AJ503" s="253"/>
      <c r="AK503" s="254"/>
      <c r="AL503" s="255" t="str">
        <f t="shared" si="167"/>
        <v/>
      </c>
      <c r="AM503" s="256"/>
      <c r="AN503" s="253"/>
      <c r="AO503" s="254"/>
      <c r="AP503" s="255" t="str">
        <f t="shared" si="147"/>
        <v/>
      </c>
      <c r="AQ503" s="116"/>
      <c r="AR503" s="116"/>
      <c r="AS503" s="117"/>
      <c r="AT503" s="118"/>
      <c r="AU503" s="119" t="str">
        <f>IF(D503&lt;&gt; "", IF(COUNTIF($D$12:$D503,$D503)&gt;1,0,IF(SUM(N503,U503,AB503)&gt;0,IF(AND(X503="",OR(Q503&lt;&gt;"",J503&lt;&gt;"")),IF(Q503&lt;&gt;"",Q503,IF(J503&lt;&gt;"",J503,0)),IF(AND(Q503&lt;&gt;"",J503&lt;&gt;"",Q503=J503),Q503,X503)),0)),"")</f>
        <v/>
      </c>
      <c r="AV503" s="119" t="str">
        <f>IF(D503&lt;&gt;"",IF(COUNTIF($D$12:$D503,$D503)&gt;1,0,IF(SUM(O503,V503,AC503)&gt;0,IF(AND(X503="",OR(Q503&lt;&gt;"",J503&lt;&gt;"")),IF(Q503&lt;&gt;"",Q503,IF(J503&lt;&gt;"",J503,0)),IF(AND(Q503&lt;&gt;"",J503&lt;&gt;"",Q503=J503),Q503,X503)),0)),"")</f>
        <v/>
      </c>
      <c r="AW503" s="119" t="str">
        <f>IF(D503&lt;&gt;"",IF(COUNTIF($D$12:$D503,$D503)&gt;1,0,IF(SUM(P503,W503,AD503)&gt;0,IF(AND(X503="",OR(Q503&lt;&gt;"",J503&lt;&gt;"")),IF(Q503&lt;&gt;"",Q503,IF(J503&lt;&gt;"",J503,0)),IF(AND(Q503&lt;&gt;"",J503&lt;&gt;"",Q503=J503),Q503,X503)),0)),"")</f>
        <v/>
      </c>
      <c r="AX503" s="118" t="str">
        <f t="shared" si="148"/>
        <v/>
      </c>
      <c r="AY503" s="118" t="str">
        <f t="shared" si="149"/>
        <v/>
      </c>
      <c r="AZ503" s="118" t="str">
        <f t="shared" si="150"/>
        <v/>
      </c>
      <c r="BA503" s="118" t="str">
        <f t="shared" si="151"/>
        <v/>
      </c>
      <c r="BB503" s="118" t="str">
        <f t="shared" si="152"/>
        <v/>
      </c>
      <c r="BC503" s="118" t="str">
        <f t="shared" si="153"/>
        <v/>
      </c>
      <c r="BD503" s="118" t="str">
        <f t="shared" si="154"/>
        <v/>
      </c>
      <c r="BE503" s="118" t="str">
        <f t="shared" si="155"/>
        <v/>
      </c>
      <c r="BF503" s="118" t="str">
        <f t="shared" si="156"/>
        <v/>
      </c>
      <c r="BG503" s="120"/>
      <c r="BH503" s="120" t="str">
        <f t="shared" si="157"/>
        <v/>
      </c>
      <c r="BI503" s="120" t="str">
        <f t="shared" si="158"/>
        <v/>
      </c>
      <c r="BJ503" s="121"/>
      <c r="BK503" s="120" t="str">
        <f t="shared" si="159"/>
        <v/>
      </c>
      <c r="BL503" s="120" t="str">
        <f t="shared" si="160"/>
        <v/>
      </c>
      <c r="BM503" s="120" t="str">
        <f t="shared" si="161"/>
        <v/>
      </c>
      <c r="BN503" s="120" t="str">
        <f t="shared" si="162"/>
        <v/>
      </c>
      <c r="BO503" s="120" t="str">
        <f t="shared" si="163"/>
        <v/>
      </c>
      <c r="BP503" s="120" t="str">
        <f t="shared" si="164"/>
        <v/>
      </c>
      <c r="BQ503" s="98"/>
      <c r="BR503" s="98"/>
      <c r="BS503" s="98"/>
      <c r="BT503" s="98"/>
      <c r="BU503" s="98"/>
      <c r="BV503" s="98"/>
      <c r="BW503" s="98"/>
      <c r="BX503" s="98"/>
      <c r="BY503" s="98"/>
      <c r="BZ503" s="98"/>
      <c r="CA503" s="98"/>
      <c r="CB503" s="98"/>
      <c r="CC503" s="98"/>
      <c r="CD503" s="98"/>
      <c r="CE503" s="98"/>
      <c r="CF503" s="98"/>
      <c r="CG503" s="98"/>
      <c r="CH503" s="98"/>
      <c r="CI503" s="98"/>
      <c r="CJ503" s="98"/>
      <c r="CK503" s="98"/>
      <c r="CL503" s="98"/>
      <c r="CM503" s="98"/>
      <c r="CN503" s="98"/>
      <c r="CO503" s="98"/>
      <c r="CP503" s="98"/>
      <c r="CQ503" s="98"/>
      <c r="CR503" s="98"/>
      <c r="CS503" s="98"/>
    </row>
    <row r="504" spans="1:97" s="4" customFormat="1" ht="18.75" customHeight="1" x14ac:dyDescent="0.2">
      <c r="A504" s="3">
        <f t="shared" si="165"/>
        <v>492</v>
      </c>
      <c r="B504" s="263"/>
      <c r="C504" s="263"/>
      <c r="D504" s="263"/>
      <c r="E504" s="259"/>
      <c r="F504" s="259"/>
      <c r="G504" s="43"/>
      <c r="H504" s="264"/>
      <c r="I504" s="261"/>
      <c r="J504" s="106"/>
      <c r="K504" s="247"/>
      <c r="L504" s="247"/>
      <c r="M504" s="247"/>
      <c r="N504" s="248" t="str">
        <f>IF(AND(K504&lt;&gt;"",L504&lt;&gt;"",J504&lt;&gt;""),ROUND(MIN(IF(OR(J504="OZZ",J504="ZZ"),5000,17300),TRUNC(0.75*(SUMIF($D$12:$D504,$D504,K$12:K504)+SUMIF($D$12:$D504,$D504,L$12:L504)),2)) - SUMIF($D$12:$D503,$D504,N$12:N503),2),"")</f>
        <v/>
      </c>
      <c r="O504" s="249" t="str">
        <f>IF(AND(K504&lt;&gt;"",L504&lt;&gt;"",M504&lt;&gt;"",J504&lt;&gt;"",AH504&lt;&gt;""),IF(OR(J504="OZZ",J504="ZZ"),ROUND(0-SUMIF($D$12:$D503,$D504,O$12:O503),2),IF(M504=0,0,ROUND(MIN(MIN(17300,TRUNC(0.75*(SUMIF($D$12:$D$2012,$D504,K$12:K$2012)+SUMIF($D$12:$D$2012,$D504,L$12:L$2012)),2)+SUMIF($D$12:$D504,$D504,AH$12:AH504))-SUMIF($D$12:$D503,$D504,O$12:O503)-SUMIF($D$12:$D$2012,$D504,N$12:N$2012),AH504),2))),"")</f>
        <v/>
      </c>
      <c r="P504" s="250" t="str">
        <f>IF(J504&lt;&gt;"",1000 - SUMIF($D$12:$D503,$D504,P$12:P503),"")</f>
        <v/>
      </c>
      <c r="Q504" s="106"/>
      <c r="R504" s="247"/>
      <c r="S504" s="247"/>
      <c r="T504" s="247"/>
      <c r="U504" s="248" t="str">
        <f>IF(AND(R504&lt;&gt;"",S504&lt;&gt;"",Q504&lt;&gt;""),ROUND(MIN(IF(OR(Q504="OZZ",Q504="ZZ"),5000,17300),TRUNC(0.75*(SUMIF($D$12:$D504,$D504,R$12:R504)+SUMIF($D$12:$D504,$D504,S$12:S504)),2)) - SUMIF($D$12:$D503,$D504,U$12:U503),2),"")</f>
        <v/>
      </c>
      <c r="V504" s="248" t="str">
        <f>IF(AND(R504&lt;&gt;"",S504&lt;&gt;"",T504&lt;&gt;"",Q504&lt;&gt;"",AL504&lt;&gt;""),IF(OR(Q504="OZZ",Q504="ZZ"),ROUND(0-SUMIF($D$12:$D503,$D504,V$12:V503),2),IF(T504=0,0,ROUND(MIN(MIN(17300,TRUNC(0.75*(SUMIF($D$12:$D$2012,$D504,R$12:R$2012)+SUMIF($D$12:$D$2012,$D504,S$12:S$2012)),2)+SUMIF($D$12:$D504,$D504,AL$12:AL504))-SUMIF($D$12:$D503,$D504,V$12:V503)-SUMIF($D$12:$D$2012,$D504,U$12:U$2012),AL504),2))),"")</f>
        <v/>
      </c>
      <c r="W504" s="250" t="str">
        <f>IF(Q504&lt;&gt;"",1000 - SUMIF($D$12:$D503,$D504,W$12:W503),"")</f>
        <v/>
      </c>
      <c r="X504" s="106"/>
      <c r="Y504" s="247"/>
      <c r="Z504" s="247"/>
      <c r="AA504" s="247"/>
      <c r="AB504" s="248" t="str">
        <f>IF(AND(Y504&lt;&gt;"",Z504&lt;&gt;"",X504&lt;&gt;""),ROUND(MIN(IF(OR(X504="OZZ",X504="ZZ"),5000,17300),TRUNC(0.75*(SUMIF($D$12:$D504,$D504,Y$12:Y504)+SUMIF($D$12:$D504,$D504,Z$12:Z504)),2)) - SUMIF($D$12:$D503,$D504,AB$12:AB503),2),"")</f>
        <v/>
      </c>
      <c r="AC504" s="251" t="str">
        <f>IF(AND(Y504&lt;&gt;"",Z504&lt;&gt;"",AA504&lt;&gt;"",X504&lt;&gt;"",AP504&lt;&gt;""),IF(OR(X504="OZZ",X504="ZZ"),ROUND(0-SUMIF($D$12:$D503,$D504,AC$12:AC503),2),IF(AA504=0,0,ROUND(MIN(MIN(17300,TRUNC(0.75*(SUMIF($D$12:$D$2012,$D504,Y$12:Y$2012)+SUMIF($D$12:$D$2012,$D504,Z$12:Z$2012)),2)+SUMIF($D$12:$D504,$D504,AP$12:AP504))-SUMIF($D$12:$D503,$D504,AC$12:AC503)-SUMIF($D$12:$D$2012,$D504,AB$12:AB$2012),AP504),2))),"")</f>
        <v/>
      </c>
      <c r="AD504" s="250" t="str">
        <f>IF(X504&lt;&gt;"",1000 - SUMIF($D$12:$D503,$D504,AD$12:AD503),"")</f>
        <v/>
      </c>
      <c r="AE504" s="252"/>
      <c r="AF504" s="253"/>
      <c r="AG504" s="254"/>
      <c r="AH504" s="255" t="str">
        <f t="shared" si="166"/>
        <v/>
      </c>
      <c r="AI504" s="256"/>
      <c r="AJ504" s="253"/>
      <c r="AK504" s="254"/>
      <c r="AL504" s="255" t="str">
        <f t="shared" si="167"/>
        <v/>
      </c>
      <c r="AM504" s="256"/>
      <c r="AN504" s="253"/>
      <c r="AO504" s="254"/>
      <c r="AP504" s="255" t="str">
        <f t="shared" si="147"/>
        <v/>
      </c>
      <c r="AQ504" s="116"/>
      <c r="AR504" s="116"/>
      <c r="AS504" s="117"/>
      <c r="AT504" s="118"/>
      <c r="AU504" s="119" t="str">
        <f>IF(D504&lt;&gt; "", IF(COUNTIF($D$12:$D504,$D504)&gt;1,0,IF(SUM(N504,U504,AB504)&gt;0,IF(AND(X504="",OR(Q504&lt;&gt;"",J504&lt;&gt;"")),IF(Q504&lt;&gt;"",Q504,IF(J504&lt;&gt;"",J504,0)),IF(AND(Q504&lt;&gt;"",J504&lt;&gt;"",Q504=J504),Q504,X504)),0)),"")</f>
        <v/>
      </c>
      <c r="AV504" s="119" t="str">
        <f>IF(D504&lt;&gt;"",IF(COUNTIF($D$12:$D504,$D504)&gt;1,0,IF(SUM(O504,V504,AC504)&gt;0,IF(AND(X504="",OR(Q504&lt;&gt;"",J504&lt;&gt;"")),IF(Q504&lt;&gt;"",Q504,IF(J504&lt;&gt;"",J504,0)),IF(AND(Q504&lt;&gt;"",J504&lt;&gt;"",Q504=J504),Q504,X504)),0)),"")</f>
        <v/>
      </c>
      <c r="AW504" s="119" t="str">
        <f>IF(D504&lt;&gt;"",IF(COUNTIF($D$12:$D504,$D504)&gt;1,0,IF(SUM(P504,W504,AD504)&gt;0,IF(AND(X504="",OR(Q504&lt;&gt;"",J504&lt;&gt;"")),IF(Q504&lt;&gt;"",Q504,IF(J504&lt;&gt;"",J504,0)),IF(AND(Q504&lt;&gt;"",J504&lt;&gt;"",Q504=J504),Q504,X504)),0)),"")</f>
        <v/>
      </c>
      <c r="AX504" s="118" t="str">
        <f t="shared" si="148"/>
        <v/>
      </c>
      <c r="AY504" s="118" t="str">
        <f t="shared" si="149"/>
        <v/>
      </c>
      <c r="AZ504" s="118" t="str">
        <f t="shared" si="150"/>
        <v/>
      </c>
      <c r="BA504" s="118" t="str">
        <f t="shared" si="151"/>
        <v/>
      </c>
      <c r="BB504" s="118" t="str">
        <f t="shared" si="152"/>
        <v/>
      </c>
      <c r="BC504" s="118" t="str">
        <f t="shared" si="153"/>
        <v/>
      </c>
      <c r="BD504" s="118" t="str">
        <f t="shared" si="154"/>
        <v/>
      </c>
      <c r="BE504" s="118" t="str">
        <f t="shared" si="155"/>
        <v/>
      </c>
      <c r="BF504" s="118" t="str">
        <f t="shared" si="156"/>
        <v/>
      </c>
      <c r="BG504" s="120"/>
      <c r="BH504" s="120" t="str">
        <f t="shared" si="157"/>
        <v/>
      </c>
      <c r="BI504" s="120" t="str">
        <f t="shared" si="158"/>
        <v/>
      </c>
      <c r="BJ504" s="121"/>
      <c r="BK504" s="120" t="str">
        <f t="shared" si="159"/>
        <v/>
      </c>
      <c r="BL504" s="120" t="str">
        <f t="shared" si="160"/>
        <v/>
      </c>
      <c r="BM504" s="120" t="str">
        <f t="shared" si="161"/>
        <v/>
      </c>
      <c r="BN504" s="120" t="str">
        <f t="shared" si="162"/>
        <v/>
      </c>
      <c r="BO504" s="120" t="str">
        <f t="shared" si="163"/>
        <v/>
      </c>
      <c r="BP504" s="120" t="str">
        <f t="shared" si="164"/>
        <v/>
      </c>
      <c r="BQ504" s="98"/>
      <c r="BR504" s="98"/>
      <c r="BS504" s="98"/>
      <c r="BT504" s="98"/>
      <c r="BU504" s="98"/>
      <c r="BV504" s="98"/>
      <c r="BW504" s="98"/>
      <c r="BX504" s="98"/>
      <c r="BY504" s="98"/>
      <c r="BZ504" s="98"/>
      <c r="CA504" s="98"/>
      <c r="CB504" s="98"/>
      <c r="CC504" s="98"/>
      <c r="CD504" s="98"/>
      <c r="CE504" s="98"/>
      <c r="CF504" s="98"/>
      <c r="CG504" s="98"/>
      <c r="CH504" s="98"/>
      <c r="CI504" s="98"/>
      <c r="CJ504" s="98"/>
      <c r="CK504" s="98"/>
      <c r="CL504" s="98"/>
      <c r="CM504" s="98"/>
      <c r="CN504" s="98"/>
      <c r="CO504" s="98"/>
      <c r="CP504" s="98"/>
      <c r="CQ504" s="98"/>
      <c r="CR504" s="98"/>
      <c r="CS504" s="98"/>
    </row>
    <row r="505" spans="1:97" s="4" customFormat="1" ht="18.75" customHeight="1" x14ac:dyDescent="0.2">
      <c r="A505" s="3">
        <f t="shared" si="165"/>
        <v>493</v>
      </c>
      <c r="B505" s="263"/>
      <c r="C505" s="263"/>
      <c r="D505" s="263"/>
      <c r="E505" s="259"/>
      <c r="F505" s="259"/>
      <c r="G505" s="43"/>
      <c r="H505" s="264"/>
      <c r="I505" s="261"/>
      <c r="J505" s="106"/>
      <c r="K505" s="247"/>
      <c r="L505" s="247"/>
      <c r="M505" s="247"/>
      <c r="N505" s="248" t="str">
        <f>IF(AND(K505&lt;&gt;"",L505&lt;&gt;"",J505&lt;&gt;""),ROUND(MIN(IF(OR(J505="OZZ",J505="ZZ"),5000,17300),TRUNC(0.75*(SUMIF($D$12:$D505,$D505,K$12:K505)+SUMIF($D$12:$D505,$D505,L$12:L505)),2)) - SUMIF($D$12:$D504,$D505,N$12:N504),2),"")</f>
        <v/>
      </c>
      <c r="O505" s="249" t="str">
        <f>IF(AND(K505&lt;&gt;"",L505&lt;&gt;"",M505&lt;&gt;"",J505&lt;&gt;"",AH505&lt;&gt;""),IF(OR(J505="OZZ",J505="ZZ"),ROUND(0-SUMIF($D$12:$D504,$D505,O$12:O504),2),IF(M505=0,0,ROUND(MIN(MIN(17300,TRUNC(0.75*(SUMIF($D$12:$D$2012,$D505,K$12:K$2012)+SUMIF($D$12:$D$2012,$D505,L$12:L$2012)),2)+SUMIF($D$12:$D505,$D505,AH$12:AH505))-SUMIF($D$12:$D504,$D505,O$12:O504)-SUMIF($D$12:$D$2012,$D505,N$12:N$2012),AH505),2))),"")</f>
        <v/>
      </c>
      <c r="P505" s="250" t="str">
        <f>IF(J505&lt;&gt;"",1000 - SUMIF($D$12:$D504,$D505,P$12:P504),"")</f>
        <v/>
      </c>
      <c r="Q505" s="106"/>
      <c r="R505" s="247"/>
      <c r="S505" s="247"/>
      <c r="T505" s="247"/>
      <c r="U505" s="248" t="str">
        <f>IF(AND(R505&lt;&gt;"",S505&lt;&gt;"",Q505&lt;&gt;""),ROUND(MIN(IF(OR(Q505="OZZ",Q505="ZZ"),5000,17300),TRUNC(0.75*(SUMIF($D$12:$D505,$D505,R$12:R505)+SUMIF($D$12:$D505,$D505,S$12:S505)),2)) - SUMIF($D$12:$D504,$D505,U$12:U504),2),"")</f>
        <v/>
      </c>
      <c r="V505" s="248" t="str">
        <f>IF(AND(R505&lt;&gt;"",S505&lt;&gt;"",T505&lt;&gt;"",Q505&lt;&gt;"",AL505&lt;&gt;""),IF(OR(Q505="OZZ",Q505="ZZ"),ROUND(0-SUMIF($D$12:$D504,$D505,V$12:V504),2),IF(T505=0,0,ROUND(MIN(MIN(17300,TRUNC(0.75*(SUMIF($D$12:$D$2012,$D505,R$12:R$2012)+SUMIF($D$12:$D$2012,$D505,S$12:S$2012)),2)+SUMIF($D$12:$D505,$D505,AL$12:AL505))-SUMIF($D$12:$D504,$D505,V$12:V504)-SUMIF($D$12:$D$2012,$D505,U$12:U$2012),AL505),2))),"")</f>
        <v/>
      </c>
      <c r="W505" s="250" t="str">
        <f>IF(Q505&lt;&gt;"",1000 - SUMIF($D$12:$D504,$D505,W$12:W504),"")</f>
        <v/>
      </c>
      <c r="X505" s="106"/>
      <c r="Y505" s="247"/>
      <c r="Z505" s="247"/>
      <c r="AA505" s="247"/>
      <c r="AB505" s="248" t="str">
        <f>IF(AND(Y505&lt;&gt;"",Z505&lt;&gt;"",X505&lt;&gt;""),ROUND(MIN(IF(OR(X505="OZZ",X505="ZZ"),5000,17300),TRUNC(0.75*(SUMIF($D$12:$D505,$D505,Y$12:Y505)+SUMIF($D$12:$D505,$D505,Z$12:Z505)),2)) - SUMIF($D$12:$D504,$D505,AB$12:AB504),2),"")</f>
        <v/>
      </c>
      <c r="AC505" s="251" t="str">
        <f>IF(AND(Y505&lt;&gt;"",Z505&lt;&gt;"",AA505&lt;&gt;"",X505&lt;&gt;"",AP505&lt;&gt;""),IF(OR(X505="OZZ",X505="ZZ"),ROUND(0-SUMIF($D$12:$D504,$D505,AC$12:AC504),2),IF(AA505=0,0,ROUND(MIN(MIN(17300,TRUNC(0.75*(SUMIF($D$12:$D$2012,$D505,Y$12:Y$2012)+SUMIF($D$12:$D$2012,$D505,Z$12:Z$2012)),2)+SUMIF($D$12:$D505,$D505,AP$12:AP505))-SUMIF($D$12:$D504,$D505,AC$12:AC504)-SUMIF($D$12:$D$2012,$D505,AB$12:AB$2012),AP505),2))),"")</f>
        <v/>
      </c>
      <c r="AD505" s="250" t="str">
        <f>IF(X505&lt;&gt;"",1000 - SUMIF($D$12:$D504,$D505,AD$12:AD504),"")</f>
        <v/>
      </c>
      <c r="AE505" s="252"/>
      <c r="AF505" s="253"/>
      <c r="AG505" s="254"/>
      <c r="AH505" s="255" t="str">
        <f t="shared" si="166"/>
        <v/>
      </c>
      <c r="AI505" s="256"/>
      <c r="AJ505" s="253"/>
      <c r="AK505" s="254"/>
      <c r="AL505" s="255" t="str">
        <f t="shared" si="167"/>
        <v/>
      </c>
      <c r="AM505" s="256"/>
      <c r="AN505" s="253"/>
      <c r="AO505" s="254"/>
      <c r="AP505" s="255" t="str">
        <f t="shared" si="147"/>
        <v/>
      </c>
      <c r="AQ505" s="116"/>
      <c r="AR505" s="116"/>
      <c r="AS505" s="117"/>
      <c r="AT505" s="118"/>
      <c r="AU505" s="119" t="str">
        <f>IF(D505&lt;&gt; "", IF(COUNTIF($D$12:$D505,$D505)&gt;1,0,IF(SUM(N505,U505,AB505)&gt;0,IF(AND(X505="",OR(Q505&lt;&gt;"",J505&lt;&gt;"")),IF(Q505&lt;&gt;"",Q505,IF(J505&lt;&gt;"",J505,0)),IF(AND(Q505&lt;&gt;"",J505&lt;&gt;"",Q505=J505),Q505,X505)),0)),"")</f>
        <v/>
      </c>
      <c r="AV505" s="119" t="str">
        <f>IF(D505&lt;&gt;"",IF(COUNTIF($D$12:$D505,$D505)&gt;1,0,IF(SUM(O505,V505,AC505)&gt;0,IF(AND(X505="",OR(Q505&lt;&gt;"",J505&lt;&gt;"")),IF(Q505&lt;&gt;"",Q505,IF(J505&lt;&gt;"",J505,0)),IF(AND(Q505&lt;&gt;"",J505&lt;&gt;"",Q505=J505),Q505,X505)),0)),"")</f>
        <v/>
      </c>
      <c r="AW505" s="119" t="str">
        <f>IF(D505&lt;&gt;"",IF(COUNTIF($D$12:$D505,$D505)&gt;1,0,IF(SUM(P505,W505,AD505)&gt;0,IF(AND(X505="",OR(Q505&lt;&gt;"",J505&lt;&gt;"")),IF(Q505&lt;&gt;"",Q505,IF(J505&lt;&gt;"",J505,0)),IF(AND(Q505&lt;&gt;"",J505&lt;&gt;"",Q505=J505),Q505,X505)),0)),"")</f>
        <v/>
      </c>
      <c r="AX505" s="118" t="str">
        <f t="shared" si="148"/>
        <v/>
      </c>
      <c r="AY505" s="118" t="str">
        <f t="shared" si="149"/>
        <v/>
      </c>
      <c r="AZ505" s="118" t="str">
        <f t="shared" si="150"/>
        <v/>
      </c>
      <c r="BA505" s="118" t="str">
        <f t="shared" si="151"/>
        <v/>
      </c>
      <c r="BB505" s="118" t="str">
        <f t="shared" si="152"/>
        <v/>
      </c>
      <c r="BC505" s="118" t="str">
        <f t="shared" si="153"/>
        <v/>
      </c>
      <c r="BD505" s="118" t="str">
        <f t="shared" si="154"/>
        <v/>
      </c>
      <c r="BE505" s="118" t="str">
        <f t="shared" si="155"/>
        <v/>
      </c>
      <c r="BF505" s="118" t="str">
        <f t="shared" si="156"/>
        <v/>
      </c>
      <c r="BG505" s="120"/>
      <c r="BH505" s="120" t="str">
        <f t="shared" si="157"/>
        <v/>
      </c>
      <c r="BI505" s="120" t="str">
        <f t="shared" si="158"/>
        <v/>
      </c>
      <c r="BJ505" s="121"/>
      <c r="BK505" s="120" t="str">
        <f t="shared" si="159"/>
        <v/>
      </c>
      <c r="BL505" s="120" t="str">
        <f t="shared" si="160"/>
        <v/>
      </c>
      <c r="BM505" s="120" t="str">
        <f t="shared" si="161"/>
        <v/>
      </c>
      <c r="BN505" s="120" t="str">
        <f t="shared" si="162"/>
        <v/>
      </c>
      <c r="BO505" s="120" t="str">
        <f t="shared" si="163"/>
        <v/>
      </c>
      <c r="BP505" s="120" t="str">
        <f t="shared" si="164"/>
        <v/>
      </c>
      <c r="BQ505" s="98"/>
      <c r="BR505" s="98"/>
      <c r="BS505" s="98"/>
      <c r="BT505" s="98"/>
      <c r="BU505" s="98"/>
      <c r="BV505" s="98"/>
      <c r="BW505" s="98"/>
      <c r="BX505" s="98"/>
      <c r="BY505" s="98"/>
      <c r="BZ505" s="98"/>
      <c r="CA505" s="98"/>
      <c r="CB505" s="98"/>
      <c r="CC505" s="98"/>
      <c r="CD505" s="98"/>
      <c r="CE505" s="98"/>
      <c r="CF505" s="98"/>
      <c r="CG505" s="98"/>
      <c r="CH505" s="98"/>
      <c r="CI505" s="98"/>
      <c r="CJ505" s="98"/>
      <c r="CK505" s="98"/>
      <c r="CL505" s="98"/>
      <c r="CM505" s="98"/>
      <c r="CN505" s="98"/>
      <c r="CO505" s="98"/>
      <c r="CP505" s="98"/>
      <c r="CQ505" s="98"/>
      <c r="CR505" s="98"/>
      <c r="CS505" s="98"/>
    </row>
    <row r="506" spans="1:97" s="4" customFormat="1" ht="18.75" customHeight="1" x14ac:dyDescent="0.2">
      <c r="A506" s="3">
        <f t="shared" si="165"/>
        <v>494</v>
      </c>
      <c r="B506" s="263"/>
      <c r="C506" s="263"/>
      <c r="D506" s="263"/>
      <c r="E506" s="259"/>
      <c r="F506" s="259"/>
      <c r="G506" s="43"/>
      <c r="H506" s="264"/>
      <c r="I506" s="261"/>
      <c r="J506" s="106"/>
      <c r="K506" s="247"/>
      <c r="L506" s="247"/>
      <c r="M506" s="247"/>
      <c r="N506" s="248" t="str">
        <f>IF(AND(K506&lt;&gt;"",L506&lt;&gt;"",J506&lt;&gt;""),ROUND(MIN(IF(OR(J506="OZZ",J506="ZZ"),5000,17300),TRUNC(0.75*(SUMIF($D$12:$D506,$D506,K$12:K506)+SUMIF($D$12:$D506,$D506,L$12:L506)),2)) - SUMIF($D$12:$D505,$D506,N$12:N505),2),"")</f>
        <v/>
      </c>
      <c r="O506" s="249" t="str">
        <f>IF(AND(K506&lt;&gt;"",L506&lt;&gt;"",M506&lt;&gt;"",J506&lt;&gt;"",AH506&lt;&gt;""),IF(OR(J506="OZZ",J506="ZZ"),ROUND(0-SUMIF($D$12:$D505,$D506,O$12:O505),2),IF(M506=0,0,ROUND(MIN(MIN(17300,TRUNC(0.75*(SUMIF($D$12:$D$2012,$D506,K$12:K$2012)+SUMIF($D$12:$D$2012,$D506,L$12:L$2012)),2)+SUMIF($D$12:$D506,$D506,AH$12:AH506))-SUMIF($D$12:$D505,$D506,O$12:O505)-SUMIF($D$12:$D$2012,$D506,N$12:N$2012),AH506),2))),"")</f>
        <v/>
      </c>
      <c r="P506" s="250" t="str">
        <f>IF(J506&lt;&gt;"",1000 - SUMIF($D$12:$D505,$D506,P$12:P505),"")</f>
        <v/>
      </c>
      <c r="Q506" s="106"/>
      <c r="R506" s="247"/>
      <c r="S506" s="247"/>
      <c r="T506" s="247"/>
      <c r="U506" s="248" t="str">
        <f>IF(AND(R506&lt;&gt;"",S506&lt;&gt;"",Q506&lt;&gt;""),ROUND(MIN(IF(OR(Q506="OZZ",Q506="ZZ"),5000,17300),TRUNC(0.75*(SUMIF($D$12:$D506,$D506,R$12:R506)+SUMIF($D$12:$D506,$D506,S$12:S506)),2)) - SUMIF($D$12:$D505,$D506,U$12:U505),2),"")</f>
        <v/>
      </c>
      <c r="V506" s="248" t="str">
        <f>IF(AND(R506&lt;&gt;"",S506&lt;&gt;"",T506&lt;&gt;"",Q506&lt;&gt;"",AL506&lt;&gt;""),IF(OR(Q506="OZZ",Q506="ZZ"),ROUND(0-SUMIF($D$12:$D505,$D506,V$12:V505),2),IF(T506=0,0,ROUND(MIN(MIN(17300,TRUNC(0.75*(SUMIF($D$12:$D$2012,$D506,R$12:R$2012)+SUMIF($D$12:$D$2012,$D506,S$12:S$2012)),2)+SUMIF($D$12:$D506,$D506,AL$12:AL506))-SUMIF($D$12:$D505,$D506,V$12:V505)-SUMIF($D$12:$D$2012,$D506,U$12:U$2012),AL506),2))),"")</f>
        <v/>
      </c>
      <c r="W506" s="250" t="str">
        <f>IF(Q506&lt;&gt;"",1000 - SUMIF($D$12:$D505,$D506,W$12:W505),"")</f>
        <v/>
      </c>
      <c r="X506" s="106"/>
      <c r="Y506" s="247"/>
      <c r="Z506" s="247"/>
      <c r="AA506" s="247"/>
      <c r="AB506" s="248" t="str">
        <f>IF(AND(Y506&lt;&gt;"",Z506&lt;&gt;"",X506&lt;&gt;""),ROUND(MIN(IF(OR(X506="OZZ",X506="ZZ"),5000,17300),TRUNC(0.75*(SUMIF($D$12:$D506,$D506,Y$12:Y506)+SUMIF($D$12:$D506,$D506,Z$12:Z506)),2)) - SUMIF($D$12:$D505,$D506,AB$12:AB505),2),"")</f>
        <v/>
      </c>
      <c r="AC506" s="251" t="str">
        <f>IF(AND(Y506&lt;&gt;"",Z506&lt;&gt;"",AA506&lt;&gt;"",X506&lt;&gt;"",AP506&lt;&gt;""),IF(OR(X506="OZZ",X506="ZZ"),ROUND(0-SUMIF($D$12:$D505,$D506,AC$12:AC505),2),IF(AA506=0,0,ROUND(MIN(MIN(17300,TRUNC(0.75*(SUMIF($D$12:$D$2012,$D506,Y$12:Y$2012)+SUMIF($D$12:$D$2012,$D506,Z$12:Z$2012)),2)+SUMIF($D$12:$D506,$D506,AP$12:AP506))-SUMIF($D$12:$D505,$D506,AC$12:AC505)-SUMIF($D$12:$D$2012,$D506,AB$12:AB$2012),AP506),2))),"")</f>
        <v/>
      </c>
      <c r="AD506" s="250" t="str">
        <f>IF(X506&lt;&gt;"",1000 - SUMIF($D$12:$D505,$D506,AD$12:AD505),"")</f>
        <v/>
      </c>
      <c r="AE506" s="252"/>
      <c r="AF506" s="253"/>
      <c r="AG506" s="254"/>
      <c r="AH506" s="255" t="str">
        <f t="shared" si="166"/>
        <v/>
      </c>
      <c r="AI506" s="256"/>
      <c r="AJ506" s="253"/>
      <c r="AK506" s="254"/>
      <c r="AL506" s="255" t="str">
        <f t="shared" si="167"/>
        <v/>
      </c>
      <c r="AM506" s="256"/>
      <c r="AN506" s="253"/>
      <c r="AO506" s="254"/>
      <c r="AP506" s="255" t="str">
        <f t="shared" si="147"/>
        <v/>
      </c>
      <c r="AQ506" s="116"/>
      <c r="AR506" s="116"/>
      <c r="AS506" s="117"/>
      <c r="AT506" s="118"/>
      <c r="AU506" s="119" t="str">
        <f>IF(D506&lt;&gt; "", IF(COUNTIF($D$12:$D506,$D506)&gt;1,0,IF(SUM(N506,U506,AB506)&gt;0,IF(AND(X506="",OR(Q506&lt;&gt;"",J506&lt;&gt;"")),IF(Q506&lt;&gt;"",Q506,IF(J506&lt;&gt;"",J506,0)),IF(AND(Q506&lt;&gt;"",J506&lt;&gt;"",Q506=J506),Q506,X506)),0)),"")</f>
        <v/>
      </c>
      <c r="AV506" s="119" t="str">
        <f>IF(D506&lt;&gt;"",IF(COUNTIF($D$12:$D506,$D506)&gt;1,0,IF(SUM(O506,V506,AC506)&gt;0,IF(AND(X506="",OR(Q506&lt;&gt;"",J506&lt;&gt;"")),IF(Q506&lt;&gt;"",Q506,IF(J506&lt;&gt;"",J506,0)),IF(AND(Q506&lt;&gt;"",J506&lt;&gt;"",Q506=J506),Q506,X506)),0)),"")</f>
        <v/>
      </c>
      <c r="AW506" s="119" t="str">
        <f>IF(D506&lt;&gt;"",IF(COUNTIF($D$12:$D506,$D506)&gt;1,0,IF(SUM(P506,W506,AD506)&gt;0,IF(AND(X506="",OR(Q506&lt;&gt;"",J506&lt;&gt;"")),IF(Q506&lt;&gt;"",Q506,IF(J506&lt;&gt;"",J506,0)),IF(AND(Q506&lt;&gt;"",J506&lt;&gt;"",Q506=J506),Q506,X506)),0)),"")</f>
        <v/>
      </c>
      <c r="AX506" s="118" t="str">
        <f t="shared" si="148"/>
        <v/>
      </c>
      <c r="AY506" s="118" t="str">
        <f t="shared" si="149"/>
        <v/>
      </c>
      <c r="AZ506" s="118" t="str">
        <f t="shared" si="150"/>
        <v/>
      </c>
      <c r="BA506" s="118" t="str">
        <f t="shared" si="151"/>
        <v/>
      </c>
      <c r="BB506" s="118" t="str">
        <f t="shared" si="152"/>
        <v/>
      </c>
      <c r="BC506" s="118" t="str">
        <f t="shared" si="153"/>
        <v/>
      </c>
      <c r="BD506" s="118" t="str">
        <f t="shared" si="154"/>
        <v/>
      </c>
      <c r="BE506" s="118" t="str">
        <f t="shared" si="155"/>
        <v/>
      </c>
      <c r="BF506" s="118" t="str">
        <f t="shared" si="156"/>
        <v/>
      </c>
      <c r="BG506" s="120"/>
      <c r="BH506" s="120" t="str">
        <f t="shared" si="157"/>
        <v/>
      </c>
      <c r="BI506" s="120" t="str">
        <f t="shared" si="158"/>
        <v/>
      </c>
      <c r="BJ506" s="121"/>
      <c r="BK506" s="120" t="str">
        <f t="shared" si="159"/>
        <v/>
      </c>
      <c r="BL506" s="120" t="str">
        <f t="shared" si="160"/>
        <v/>
      </c>
      <c r="BM506" s="120" t="str">
        <f t="shared" si="161"/>
        <v/>
      </c>
      <c r="BN506" s="120" t="str">
        <f t="shared" si="162"/>
        <v/>
      </c>
      <c r="BO506" s="120" t="str">
        <f t="shared" si="163"/>
        <v/>
      </c>
      <c r="BP506" s="120" t="str">
        <f t="shared" si="164"/>
        <v/>
      </c>
      <c r="BQ506" s="98"/>
      <c r="BR506" s="98"/>
      <c r="BS506" s="98"/>
      <c r="BT506" s="98"/>
      <c r="BU506" s="98"/>
      <c r="BV506" s="98"/>
      <c r="BW506" s="98"/>
      <c r="BX506" s="98"/>
      <c r="BY506" s="98"/>
      <c r="BZ506" s="98"/>
      <c r="CA506" s="98"/>
      <c r="CB506" s="98"/>
      <c r="CC506" s="98"/>
      <c r="CD506" s="98"/>
      <c r="CE506" s="98"/>
      <c r="CF506" s="98"/>
      <c r="CG506" s="98"/>
      <c r="CH506" s="98"/>
      <c r="CI506" s="98"/>
      <c r="CJ506" s="98"/>
      <c r="CK506" s="98"/>
      <c r="CL506" s="98"/>
      <c r="CM506" s="98"/>
      <c r="CN506" s="98"/>
      <c r="CO506" s="98"/>
      <c r="CP506" s="98"/>
      <c r="CQ506" s="98"/>
      <c r="CR506" s="98"/>
      <c r="CS506" s="98"/>
    </row>
    <row r="507" spans="1:97" s="4" customFormat="1" ht="18.75" customHeight="1" x14ac:dyDescent="0.2">
      <c r="A507" s="3">
        <f t="shared" si="165"/>
        <v>495</v>
      </c>
      <c r="B507" s="263"/>
      <c r="C507" s="263"/>
      <c r="D507" s="263"/>
      <c r="E507" s="259"/>
      <c r="F507" s="259"/>
      <c r="G507" s="43"/>
      <c r="H507" s="264"/>
      <c r="I507" s="261"/>
      <c r="J507" s="106"/>
      <c r="K507" s="247"/>
      <c r="L507" s="247"/>
      <c r="M507" s="247"/>
      <c r="N507" s="248" t="str">
        <f>IF(AND(K507&lt;&gt;"",L507&lt;&gt;"",J507&lt;&gt;""),ROUND(MIN(IF(OR(J507="OZZ",J507="ZZ"),5000,17300),TRUNC(0.75*(SUMIF($D$12:$D507,$D507,K$12:K507)+SUMIF($D$12:$D507,$D507,L$12:L507)),2)) - SUMIF($D$12:$D506,$D507,N$12:N506),2),"")</f>
        <v/>
      </c>
      <c r="O507" s="249" t="str">
        <f>IF(AND(K507&lt;&gt;"",L507&lt;&gt;"",M507&lt;&gt;"",J507&lt;&gt;"",AH507&lt;&gt;""),IF(OR(J507="OZZ",J507="ZZ"),ROUND(0-SUMIF($D$12:$D506,$D507,O$12:O506),2),IF(M507=0,0,ROUND(MIN(MIN(17300,TRUNC(0.75*(SUMIF($D$12:$D$2012,$D507,K$12:K$2012)+SUMIF($D$12:$D$2012,$D507,L$12:L$2012)),2)+SUMIF($D$12:$D507,$D507,AH$12:AH507))-SUMIF($D$12:$D506,$D507,O$12:O506)-SUMIF($D$12:$D$2012,$D507,N$12:N$2012),AH507),2))),"")</f>
        <v/>
      </c>
      <c r="P507" s="250" t="str">
        <f>IF(J507&lt;&gt;"",1000 - SUMIF($D$12:$D506,$D507,P$12:P506),"")</f>
        <v/>
      </c>
      <c r="Q507" s="106"/>
      <c r="R507" s="247"/>
      <c r="S507" s="247"/>
      <c r="T507" s="247"/>
      <c r="U507" s="248" t="str">
        <f>IF(AND(R507&lt;&gt;"",S507&lt;&gt;"",Q507&lt;&gt;""),ROUND(MIN(IF(OR(Q507="OZZ",Q507="ZZ"),5000,17300),TRUNC(0.75*(SUMIF($D$12:$D507,$D507,R$12:R507)+SUMIF($D$12:$D507,$D507,S$12:S507)),2)) - SUMIF($D$12:$D506,$D507,U$12:U506),2),"")</f>
        <v/>
      </c>
      <c r="V507" s="248" t="str">
        <f>IF(AND(R507&lt;&gt;"",S507&lt;&gt;"",T507&lt;&gt;"",Q507&lt;&gt;"",AL507&lt;&gt;""),IF(OR(Q507="OZZ",Q507="ZZ"),ROUND(0-SUMIF($D$12:$D506,$D507,V$12:V506),2),IF(T507=0,0,ROUND(MIN(MIN(17300,TRUNC(0.75*(SUMIF($D$12:$D$2012,$D507,R$12:R$2012)+SUMIF($D$12:$D$2012,$D507,S$12:S$2012)),2)+SUMIF($D$12:$D507,$D507,AL$12:AL507))-SUMIF($D$12:$D506,$D507,V$12:V506)-SUMIF($D$12:$D$2012,$D507,U$12:U$2012),AL507),2))),"")</f>
        <v/>
      </c>
      <c r="W507" s="250" t="str">
        <f>IF(Q507&lt;&gt;"",1000 - SUMIF($D$12:$D506,$D507,W$12:W506),"")</f>
        <v/>
      </c>
      <c r="X507" s="106"/>
      <c r="Y507" s="247"/>
      <c r="Z507" s="247"/>
      <c r="AA507" s="247"/>
      <c r="AB507" s="248" t="str">
        <f>IF(AND(Y507&lt;&gt;"",Z507&lt;&gt;"",X507&lt;&gt;""),ROUND(MIN(IF(OR(X507="OZZ",X507="ZZ"),5000,17300),TRUNC(0.75*(SUMIF($D$12:$D507,$D507,Y$12:Y507)+SUMIF($D$12:$D507,$D507,Z$12:Z507)),2)) - SUMIF($D$12:$D506,$D507,AB$12:AB506),2),"")</f>
        <v/>
      </c>
      <c r="AC507" s="251" t="str">
        <f>IF(AND(Y507&lt;&gt;"",Z507&lt;&gt;"",AA507&lt;&gt;"",X507&lt;&gt;"",AP507&lt;&gt;""),IF(OR(X507="OZZ",X507="ZZ"),ROUND(0-SUMIF($D$12:$D506,$D507,AC$12:AC506),2),IF(AA507=0,0,ROUND(MIN(MIN(17300,TRUNC(0.75*(SUMIF($D$12:$D$2012,$D507,Y$12:Y$2012)+SUMIF($D$12:$D$2012,$D507,Z$12:Z$2012)),2)+SUMIF($D$12:$D507,$D507,AP$12:AP507))-SUMIF($D$12:$D506,$D507,AC$12:AC506)-SUMIF($D$12:$D$2012,$D507,AB$12:AB$2012),AP507),2))),"")</f>
        <v/>
      </c>
      <c r="AD507" s="250" t="str">
        <f>IF(X507&lt;&gt;"",1000 - SUMIF($D$12:$D506,$D507,AD$12:AD506),"")</f>
        <v/>
      </c>
      <c r="AE507" s="252"/>
      <c r="AF507" s="253"/>
      <c r="AG507" s="254"/>
      <c r="AH507" s="255" t="str">
        <f t="shared" si="166"/>
        <v/>
      </c>
      <c r="AI507" s="256"/>
      <c r="AJ507" s="253"/>
      <c r="AK507" s="254"/>
      <c r="AL507" s="255" t="str">
        <f t="shared" si="167"/>
        <v/>
      </c>
      <c r="AM507" s="256"/>
      <c r="AN507" s="253"/>
      <c r="AO507" s="254"/>
      <c r="AP507" s="255" t="str">
        <f t="shared" si="147"/>
        <v/>
      </c>
      <c r="AQ507" s="116"/>
      <c r="AR507" s="116"/>
      <c r="AS507" s="117"/>
      <c r="AT507" s="118"/>
      <c r="AU507" s="119" t="str">
        <f>IF(D507&lt;&gt; "", IF(COUNTIF($D$12:$D507,$D507)&gt;1,0,IF(SUM(N507,U507,AB507)&gt;0,IF(AND(X507="",OR(Q507&lt;&gt;"",J507&lt;&gt;"")),IF(Q507&lt;&gt;"",Q507,IF(J507&lt;&gt;"",J507,0)),IF(AND(Q507&lt;&gt;"",J507&lt;&gt;"",Q507=J507),Q507,X507)),0)),"")</f>
        <v/>
      </c>
      <c r="AV507" s="119" t="str">
        <f>IF(D507&lt;&gt;"",IF(COUNTIF($D$12:$D507,$D507)&gt;1,0,IF(SUM(O507,V507,AC507)&gt;0,IF(AND(X507="",OR(Q507&lt;&gt;"",J507&lt;&gt;"")),IF(Q507&lt;&gt;"",Q507,IF(J507&lt;&gt;"",J507,0)),IF(AND(Q507&lt;&gt;"",J507&lt;&gt;"",Q507=J507),Q507,X507)),0)),"")</f>
        <v/>
      </c>
      <c r="AW507" s="119" t="str">
        <f>IF(D507&lt;&gt;"",IF(COUNTIF($D$12:$D507,$D507)&gt;1,0,IF(SUM(P507,W507,AD507)&gt;0,IF(AND(X507="",OR(Q507&lt;&gt;"",J507&lt;&gt;"")),IF(Q507&lt;&gt;"",Q507,IF(J507&lt;&gt;"",J507,0)),IF(AND(Q507&lt;&gt;"",J507&lt;&gt;"",Q507=J507),Q507,X507)),0)),"")</f>
        <v/>
      </c>
      <c r="AX507" s="118" t="str">
        <f t="shared" si="148"/>
        <v/>
      </c>
      <c r="AY507" s="118" t="str">
        <f t="shared" si="149"/>
        <v/>
      </c>
      <c r="AZ507" s="118" t="str">
        <f t="shared" si="150"/>
        <v/>
      </c>
      <c r="BA507" s="118" t="str">
        <f t="shared" si="151"/>
        <v/>
      </c>
      <c r="BB507" s="118" t="str">
        <f t="shared" si="152"/>
        <v/>
      </c>
      <c r="BC507" s="118" t="str">
        <f t="shared" si="153"/>
        <v/>
      </c>
      <c r="BD507" s="118" t="str">
        <f t="shared" si="154"/>
        <v/>
      </c>
      <c r="BE507" s="118" t="str">
        <f t="shared" si="155"/>
        <v/>
      </c>
      <c r="BF507" s="118" t="str">
        <f t="shared" si="156"/>
        <v/>
      </c>
      <c r="BG507" s="120"/>
      <c r="BH507" s="120" t="str">
        <f t="shared" si="157"/>
        <v/>
      </c>
      <c r="BI507" s="120" t="str">
        <f t="shared" si="158"/>
        <v/>
      </c>
      <c r="BJ507" s="121"/>
      <c r="BK507" s="120" t="str">
        <f t="shared" si="159"/>
        <v/>
      </c>
      <c r="BL507" s="120" t="str">
        <f t="shared" si="160"/>
        <v/>
      </c>
      <c r="BM507" s="120" t="str">
        <f t="shared" si="161"/>
        <v/>
      </c>
      <c r="BN507" s="120" t="str">
        <f t="shared" si="162"/>
        <v/>
      </c>
      <c r="BO507" s="120" t="str">
        <f t="shared" si="163"/>
        <v/>
      </c>
      <c r="BP507" s="120" t="str">
        <f t="shared" si="164"/>
        <v/>
      </c>
      <c r="BQ507" s="98"/>
      <c r="BR507" s="98"/>
      <c r="BS507" s="98"/>
      <c r="BT507" s="98"/>
      <c r="BU507" s="98"/>
      <c r="BV507" s="98"/>
      <c r="BW507" s="98"/>
      <c r="BX507" s="98"/>
      <c r="BY507" s="98"/>
      <c r="BZ507" s="98"/>
      <c r="CA507" s="98"/>
      <c r="CB507" s="98"/>
      <c r="CC507" s="98"/>
      <c r="CD507" s="98"/>
      <c r="CE507" s="98"/>
      <c r="CF507" s="98"/>
      <c r="CG507" s="98"/>
      <c r="CH507" s="98"/>
      <c r="CI507" s="98"/>
      <c r="CJ507" s="98"/>
      <c r="CK507" s="98"/>
      <c r="CL507" s="98"/>
      <c r="CM507" s="98"/>
      <c r="CN507" s="98"/>
      <c r="CO507" s="98"/>
      <c r="CP507" s="98"/>
      <c r="CQ507" s="98"/>
      <c r="CR507" s="98"/>
      <c r="CS507" s="98"/>
    </row>
    <row r="508" spans="1:97" s="4" customFormat="1" ht="18.75" customHeight="1" x14ac:dyDescent="0.2">
      <c r="A508" s="3">
        <f t="shared" si="165"/>
        <v>496</v>
      </c>
      <c r="B508" s="263"/>
      <c r="C508" s="263"/>
      <c r="D508" s="263"/>
      <c r="E508" s="259"/>
      <c r="F508" s="259"/>
      <c r="G508" s="43"/>
      <c r="H508" s="264"/>
      <c r="I508" s="261"/>
      <c r="J508" s="106"/>
      <c r="K508" s="247"/>
      <c r="L508" s="247"/>
      <c r="M508" s="247"/>
      <c r="N508" s="248" t="str">
        <f>IF(AND(K508&lt;&gt;"",L508&lt;&gt;"",J508&lt;&gt;""),ROUND(MIN(IF(OR(J508="OZZ",J508="ZZ"),5000,17300),TRUNC(0.75*(SUMIF($D$12:$D508,$D508,K$12:K508)+SUMIF($D$12:$D508,$D508,L$12:L508)),2)) - SUMIF($D$12:$D507,$D508,N$12:N507),2),"")</f>
        <v/>
      </c>
      <c r="O508" s="249" t="str">
        <f>IF(AND(K508&lt;&gt;"",L508&lt;&gt;"",M508&lt;&gt;"",J508&lt;&gt;"",AH508&lt;&gt;""),IF(OR(J508="OZZ",J508="ZZ"),ROUND(0-SUMIF($D$12:$D507,$D508,O$12:O507),2),IF(M508=0,0,ROUND(MIN(MIN(17300,TRUNC(0.75*(SUMIF($D$12:$D$2012,$D508,K$12:K$2012)+SUMIF($D$12:$D$2012,$D508,L$12:L$2012)),2)+SUMIF($D$12:$D508,$D508,AH$12:AH508))-SUMIF($D$12:$D507,$D508,O$12:O507)-SUMIF($D$12:$D$2012,$D508,N$12:N$2012),AH508),2))),"")</f>
        <v/>
      </c>
      <c r="P508" s="250" t="str">
        <f>IF(J508&lt;&gt;"",1000 - SUMIF($D$12:$D507,$D508,P$12:P507),"")</f>
        <v/>
      </c>
      <c r="Q508" s="106"/>
      <c r="R508" s="247"/>
      <c r="S508" s="247"/>
      <c r="T508" s="247"/>
      <c r="U508" s="248" t="str">
        <f>IF(AND(R508&lt;&gt;"",S508&lt;&gt;"",Q508&lt;&gt;""),ROUND(MIN(IF(OR(Q508="OZZ",Q508="ZZ"),5000,17300),TRUNC(0.75*(SUMIF($D$12:$D508,$D508,R$12:R508)+SUMIF($D$12:$D508,$D508,S$12:S508)),2)) - SUMIF($D$12:$D507,$D508,U$12:U507),2),"")</f>
        <v/>
      </c>
      <c r="V508" s="248" t="str">
        <f>IF(AND(R508&lt;&gt;"",S508&lt;&gt;"",T508&lt;&gt;"",Q508&lt;&gt;"",AL508&lt;&gt;""),IF(OR(Q508="OZZ",Q508="ZZ"),ROUND(0-SUMIF($D$12:$D507,$D508,V$12:V507),2),IF(T508=0,0,ROUND(MIN(MIN(17300,TRUNC(0.75*(SUMIF($D$12:$D$2012,$D508,R$12:R$2012)+SUMIF($D$12:$D$2012,$D508,S$12:S$2012)),2)+SUMIF($D$12:$D508,$D508,AL$12:AL508))-SUMIF($D$12:$D507,$D508,V$12:V507)-SUMIF($D$12:$D$2012,$D508,U$12:U$2012),AL508),2))),"")</f>
        <v/>
      </c>
      <c r="W508" s="250" t="str">
        <f>IF(Q508&lt;&gt;"",1000 - SUMIF($D$12:$D507,$D508,W$12:W507),"")</f>
        <v/>
      </c>
      <c r="X508" s="106"/>
      <c r="Y508" s="247"/>
      <c r="Z508" s="247"/>
      <c r="AA508" s="247"/>
      <c r="AB508" s="248" t="str">
        <f>IF(AND(Y508&lt;&gt;"",Z508&lt;&gt;"",X508&lt;&gt;""),ROUND(MIN(IF(OR(X508="OZZ",X508="ZZ"),5000,17300),TRUNC(0.75*(SUMIF($D$12:$D508,$D508,Y$12:Y508)+SUMIF($D$12:$D508,$D508,Z$12:Z508)),2)) - SUMIF($D$12:$D507,$D508,AB$12:AB507),2),"")</f>
        <v/>
      </c>
      <c r="AC508" s="251" t="str">
        <f>IF(AND(Y508&lt;&gt;"",Z508&lt;&gt;"",AA508&lt;&gt;"",X508&lt;&gt;"",AP508&lt;&gt;""),IF(OR(X508="OZZ",X508="ZZ"),ROUND(0-SUMIF($D$12:$D507,$D508,AC$12:AC507),2),IF(AA508=0,0,ROUND(MIN(MIN(17300,TRUNC(0.75*(SUMIF($D$12:$D$2012,$D508,Y$12:Y$2012)+SUMIF($D$12:$D$2012,$D508,Z$12:Z$2012)),2)+SUMIF($D$12:$D508,$D508,AP$12:AP508))-SUMIF($D$12:$D507,$D508,AC$12:AC507)-SUMIF($D$12:$D$2012,$D508,AB$12:AB$2012),AP508),2))),"")</f>
        <v/>
      </c>
      <c r="AD508" s="250" t="str">
        <f>IF(X508&lt;&gt;"",1000 - SUMIF($D$12:$D507,$D508,AD$12:AD507),"")</f>
        <v/>
      </c>
      <c r="AE508" s="252"/>
      <c r="AF508" s="253"/>
      <c r="AG508" s="254"/>
      <c r="AH508" s="255" t="str">
        <f t="shared" si="166"/>
        <v/>
      </c>
      <c r="AI508" s="256"/>
      <c r="AJ508" s="253"/>
      <c r="AK508" s="254"/>
      <c r="AL508" s="255" t="str">
        <f t="shared" si="167"/>
        <v/>
      </c>
      <c r="AM508" s="256"/>
      <c r="AN508" s="253"/>
      <c r="AO508" s="254"/>
      <c r="AP508" s="255" t="str">
        <f t="shared" si="147"/>
        <v/>
      </c>
      <c r="AQ508" s="116"/>
      <c r="AR508" s="116"/>
      <c r="AS508" s="117"/>
      <c r="AT508" s="118"/>
      <c r="AU508" s="119" t="str">
        <f>IF(D508&lt;&gt; "", IF(COUNTIF($D$12:$D508,$D508)&gt;1,0,IF(SUM(N508,U508,AB508)&gt;0,IF(AND(X508="",OR(Q508&lt;&gt;"",J508&lt;&gt;"")),IF(Q508&lt;&gt;"",Q508,IF(J508&lt;&gt;"",J508,0)),IF(AND(Q508&lt;&gt;"",J508&lt;&gt;"",Q508=J508),Q508,X508)),0)),"")</f>
        <v/>
      </c>
      <c r="AV508" s="119" t="str">
        <f>IF(D508&lt;&gt;"",IF(COUNTIF($D$12:$D508,$D508)&gt;1,0,IF(SUM(O508,V508,AC508)&gt;0,IF(AND(X508="",OR(Q508&lt;&gt;"",J508&lt;&gt;"")),IF(Q508&lt;&gt;"",Q508,IF(J508&lt;&gt;"",J508,0)),IF(AND(Q508&lt;&gt;"",J508&lt;&gt;"",Q508=J508),Q508,X508)),0)),"")</f>
        <v/>
      </c>
      <c r="AW508" s="119" t="str">
        <f>IF(D508&lt;&gt;"",IF(COUNTIF($D$12:$D508,$D508)&gt;1,0,IF(SUM(P508,W508,AD508)&gt;0,IF(AND(X508="",OR(Q508&lt;&gt;"",J508&lt;&gt;"")),IF(Q508&lt;&gt;"",Q508,IF(J508&lt;&gt;"",J508,0)),IF(AND(Q508&lt;&gt;"",J508&lt;&gt;"",Q508=J508),Q508,X508)),0)),"")</f>
        <v/>
      </c>
      <c r="AX508" s="118" t="str">
        <f t="shared" si="148"/>
        <v/>
      </c>
      <c r="AY508" s="118" t="str">
        <f t="shared" si="149"/>
        <v/>
      </c>
      <c r="AZ508" s="118" t="str">
        <f t="shared" si="150"/>
        <v/>
      </c>
      <c r="BA508" s="118" t="str">
        <f t="shared" si="151"/>
        <v/>
      </c>
      <c r="BB508" s="118" t="str">
        <f t="shared" si="152"/>
        <v/>
      </c>
      <c r="BC508" s="118" t="str">
        <f t="shared" si="153"/>
        <v/>
      </c>
      <c r="BD508" s="118" t="str">
        <f t="shared" si="154"/>
        <v/>
      </c>
      <c r="BE508" s="118" t="str">
        <f t="shared" si="155"/>
        <v/>
      </c>
      <c r="BF508" s="118" t="str">
        <f t="shared" si="156"/>
        <v/>
      </c>
      <c r="BG508" s="120"/>
      <c r="BH508" s="120" t="str">
        <f t="shared" si="157"/>
        <v/>
      </c>
      <c r="BI508" s="120" t="str">
        <f t="shared" si="158"/>
        <v/>
      </c>
      <c r="BJ508" s="121"/>
      <c r="BK508" s="120" t="str">
        <f t="shared" si="159"/>
        <v/>
      </c>
      <c r="BL508" s="120" t="str">
        <f t="shared" si="160"/>
        <v/>
      </c>
      <c r="BM508" s="120" t="str">
        <f t="shared" si="161"/>
        <v/>
      </c>
      <c r="BN508" s="120" t="str">
        <f t="shared" si="162"/>
        <v/>
      </c>
      <c r="BO508" s="120" t="str">
        <f t="shared" si="163"/>
        <v/>
      </c>
      <c r="BP508" s="120" t="str">
        <f t="shared" si="164"/>
        <v/>
      </c>
      <c r="BQ508" s="98"/>
      <c r="BR508" s="98"/>
      <c r="BS508" s="98"/>
      <c r="BT508" s="98"/>
      <c r="BU508" s="98"/>
      <c r="BV508" s="98"/>
      <c r="BW508" s="98"/>
      <c r="BX508" s="98"/>
      <c r="BY508" s="98"/>
      <c r="BZ508" s="98"/>
      <c r="CA508" s="98"/>
      <c r="CB508" s="98"/>
      <c r="CC508" s="98"/>
      <c r="CD508" s="98"/>
      <c r="CE508" s="98"/>
      <c r="CF508" s="98"/>
      <c r="CG508" s="98"/>
      <c r="CH508" s="98"/>
      <c r="CI508" s="98"/>
      <c r="CJ508" s="98"/>
      <c r="CK508" s="98"/>
      <c r="CL508" s="98"/>
      <c r="CM508" s="98"/>
      <c r="CN508" s="98"/>
      <c r="CO508" s="98"/>
      <c r="CP508" s="98"/>
      <c r="CQ508" s="98"/>
      <c r="CR508" s="98"/>
      <c r="CS508" s="98"/>
    </row>
    <row r="509" spans="1:97" s="4" customFormat="1" ht="18.75" customHeight="1" x14ac:dyDescent="0.2">
      <c r="A509" s="3">
        <f t="shared" si="165"/>
        <v>497</v>
      </c>
      <c r="B509" s="263"/>
      <c r="C509" s="263"/>
      <c r="D509" s="263"/>
      <c r="E509" s="259"/>
      <c r="F509" s="259"/>
      <c r="G509" s="43"/>
      <c r="H509" s="264"/>
      <c r="I509" s="261"/>
      <c r="J509" s="106"/>
      <c r="K509" s="247"/>
      <c r="L509" s="247"/>
      <c r="M509" s="247"/>
      <c r="N509" s="248" t="str">
        <f>IF(AND(K509&lt;&gt;"",L509&lt;&gt;"",J509&lt;&gt;""),ROUND(MIN(IF(OR(J509="OZZ",J509="ZZ"),5000,17300),TRUNC(0.75*(SUMIF($D$12:$D509,$D509,K$12:K509)+SUMIF($D$12:$D509,$D509,L$12:L509)),2)) - SUMIF($D$12:$D508,$D509,N$12:N508),2),"")</f>
        <v/>
      </c>
      <c r="O509" s="249" t="str">
        <f>IF(AND(K509&lt;&gt;"",L509&lt;&gt;"",M509&lt;&gt;"",J509&lt;&gt;"",AH509&lt;&gt;""),IF(OR(J509="OZZ",J509="ZZ"),ROUND(0-SUMIF($D$12:$D508,$D509,O$12:O508),2),IF(M509=0,0,ROUND(MIN(MIN(17300,TRUNC(0.75*(SUMIF($D$12:$D$2012,$D509,K$12:K$2012)+SUMIF($D$12:$D$2012,$D509,L$12:L$2012)),2)+SUMIF($D$12:$D509,$D509,AH$12:AH509))-SUMIF($D$12:$D508,$D509,O$12:O508)-SUMIF($D$12:$D$2012,$D509,N$12:N$2012),AH509),2))),"")</f>
        <v/>
      </c>
      <c r="P509" s="250" t="str">
        <f>IF(J509&lt;&gt;"",1000 - SUMIF($D$12:$D508,$D509,P$12:P508),"")</f>
        <v/>
      </c>
      <c r="Q509" s="106"/>
      <c r="R509" s="247"/>
      <c r="S509" s="247"/>
      <c r="T509" s="247"/>
      <c r="U509" s="248" t="str">
        <f>IF(AND(R509&lt;&gt;"",S509&lt;&gt;"",Q509&lt;&gt;""),ROUND(MIN(IF(OR(Q509="OZZ",Q509="ZZ"),5000,17300),TRUNC(0.75*(SUMIF($D$12:$D509,$D509,R$12:R509)+SUMIF($D$12:$D509,$D509,S$12:S509)),2)) - SUMIF($D$12:$D508,$D509,U$12:U508),2),"")</f>
        <v/>
      </c>
      <c r="V509" s="248" t="str">
        <f>IF(AND(R509&lt;&gt;"",S509&lt;&gt;"",T509&lt;&gt;"",Q509&lt;&gt;"",AL509&lt;&gt;""),IF(OR(Q509="OZZ",Q509="ZZ"),ROUND(0-SUMIF($D$12:$D508,$D509,V$12:V508),2),IF(T509=0,0,ROUND(MIN(MIN(17300,TRUNC(0.75*(SUMIF($D$12:$D$2012,$D509,R$12:R$2012)+SUMIF($D$12:$D$2012,$D509,S$12:S$2012)),2)+SUMIF($D$12:$D509,$D509,AL$12:AL509))-SUMIF($D$12:$D508,$D509,V$12:V508)-SUMIF($D$12:$D$2012,$D509,U$12:U$2012),AL509),2))),"")</f>
        <v/>
      </c>
      <c r="W509" s="250" t="str">
        <f>IF(Q509&lt;&gt;"",1000 - SUMIF($D$12:$D508,$D509,W$12:W508),"")</f>
        <v/>
      </c>
      <c r="X509" s="106"/>
      <c r="Y509" s="247"/>
      <c r="Z509" s="247"/>
      <c r="AA509" s="247"/>
      <c r="AB509" s="248" t="str">
        <f>IF(AND(Y509&lt;&gt;"",Z509&lt;&gt;"",X509&lt;&gt;""),ROUND(MIN(IF(OR(X509="OZZ",X509="ZZ"),5000,17300),TRUNC(0.75*(SUMIF($D$12:$D509,$D509,Y$12:Y509)+SUMIF($D$12:$D509,$D509,Z$12:Z509)),2)) - SUMIF($D$12:$D508,$D509,AB$12:AB508),2),"")</f>
        <v/>
      </c>
      <c r="AC509" s="251" t="str">
        <f>IF(AND(Y509&lt;&gt;"",Z509&lt;&gt;"",AA509&lt;&gt;"",X509&lt;&gt;"",AP509&lt;&gt;""),IF(OR(X509="OZZ",X509="ZZ"),ROUND(0-SUMIF($D$12:$D508,$D509,AC$12:AC508),2),IF(AA509=0,0,ROUND(MIN(MIN(17300,TRUNC(0.75*(SUMIF($D$12:$D$2012,$D509,Y$12:Y$2012)+SUMIF($D$12:$D$2012,$D509,Z$12:Z$2012)),2)+SUMIF($D$12:$D509,$D509,AP$12:AP509))-SUMIF($D$12:$D508,$D509,AC$12:AC508)-SUMIF($D$12:$D$2012,$D509,AB$12:AB$2012),AP509),2))),"")</f>
        <v/>
      </c>
      <c r="AD509" s="250" t="str">
        <f>IF(X509&lt;&gt;"",1000 - SUMIF($D$12:$D508,$D509,AD$12:AD508),"")</f>
        <v/>
      </c>
      <c r="AE509" s="252"/>
      <c r="AF509" s="253"/>
      <c r="AG509" s="254"/>
      <c r="AH509" s="255" t="str">
        <f t="shared" si="166"/>
        <v/>
      </c>
      <c r="AI509" s="256"/>
      <c r="AJ509" s="253"/>
      <c r="AK509" s="254"/>
      <c r="AL509" s="255" t="str">
        <f t="shared" si="167"/>
        <v/>
      </c>
      <c r="AM509" s="256"/>
      <c r="AN509" s="253"/>
      <c r="AO509" s="254"/>
      <c r="AP509" s="255" t="str">
        <f t="shared" si="147"/>
        <v/>
      </c>
      <c r="AQ509" s="116"/>
      <c r="AR509" s="116"/>
      <c r="AS509" s="117"/>
      <c r="AT509" s="118"/>
      <c r="AU509" s="119" t="str">
        <f>IF(D509&lt;&gt; "", IF(COUNTIF($D$12:$D509,$D509)&gt;1,0,IF(SUM(N509,U509,AB509)&gt;0,IF(AND(X509="",OR(Q509&lt;&gt;"",J509&lt;&gt;"")),IF(Q509&lt;&gt;"",Q509,IF(J509&lt;&gt;"",J509,0)),IF(AND(Q509&lt;&gt;"",J509&lt;&gt;"",Q509=J509),Q509,X509)),0)),"")</f>
        <v/>
      </c>
      <c r="AV509" s="119" t="str">
        <f>IF(D509&lt;&gt;"",IF(COUNTIF($D$12:$D509,$D509)&gt;1,0,IF(SUM(O509,V509,AC509)&gt;0,IF(AND(X509="",OR(Q509&lt;&gt;"",J509&lt;&gt;"")),IF(Q509&lt;&gt;"",Q509,IF(J509&lt;&gt;"",J509,0)),IF(AND(Q509&lt;&gt;"",J509&lt;&gt;"",Q509=J509),Q509,X509)),0)),"")</f>
        <v/>
      </c>
      <c r="AW509" s="119" t="str">
        <f>IF(D509&lt;&gt;"",IF(COUNTIF($D$12:$D509,$D509)&gt;1,0,IF(SUM(P509,W509,AD509)&gt;0,IF(AND(X509="",OR(Q509&lt;&gt;"",J509&lt;&gt;"")),IF(Q509&lt;&gt;"",Q509,IF(J509&lt;&gt;"",J509,0)),IF(AND(Q509&lt;&gt;"",J509&lt;&gt;"",Q509=J509),Q509,X509)),0)),"")</f>
        <v/>
      </c>
      <c r="AX509" s="118" t="str">
        <f t="shared" si="148"/>
        <v/>
      </c>
      <c r="AY509" s="118" t="str">
        <f t="shared" si="149"/>
        <v/>
      </c>
      <c r="AZ509" s="118" t="str">
        <f t="shared" si="150"/>
        <v/>
      </c>
      <c r="BA509" s="118" t="str">
        <f t="shared" si="151"/>
        <v/>
      </c>
      <c r="BB509" s="118" t="str">
        <f t="shared" si="152"/>
        <v/>
      </c>
      <c r="BC509" s="118" t="str">
        <f t="shared" si="153"/>
        <v/>
      </c>
      <c r="BD509" s="118" t="str">
        <f t="shared" si="154"/>
        <v/>
      </c>
      <c r="BE509" s="118" t="str">
        <f t="shared" si="155"/>
        <v/>
      </c>
      <c r="BF509" s="118" t="str">
        <f t="shared" si="156"/>
        <v/>
      </c>
      <c r="BG509" s="120"/>
      <c r="BH509" s="120" t="str">
        <f t="shared" si="157"/>
        <v/>
      </c>
      <c r="BI509" s="120" t="str">
        <f t="shared" si="158"/>
        <v/>
      </c>
      <c r="BJ509" s="121"/>
      <c r="BK509" s="120" t="str">
        <f t="shared" si="159"/>
        <v/>
      </c>
      <c r="BL509" s="120" t="str">
        <f t="shared" si="160"/>
        <v/>
      </c>
      <c r="BM509" s="120" t="str">
        <f t="shared" si="161"/>
        <v/>
      </c>
      <c r="BN509" s="120" t="str">
        <f t="shared" si="162"/>
        <v/>
      </c>
      <c r="BO509" s="120" t="str">
        <f t="shared" si="163"/>
        <v/>
      </c>
      <c r="BP509" s="120" t="str">
        <f t="shared" si="164"/>
        <v/>
      </c>
      <c r="BQ509" s="98"/>
      <c r="BR509" s="98"/>
      <c r="BS509" s="98"/>
      <c r="BT509" s="98"/>
      <c r="BU509" s="98"/>
      <c r="BV509" s="98"/>
      <c r="BW509" s="98"/>
      <c r="BX509" s="98"/>
      <c r="BY509" s="98"/>
      <c r="BZ509" s="98"/>
      <c r="CA509" s="98"/>
      <c r="CB509" s="98"/>
      <c r="CC509" s="98"/>
      <c r="CD509" s="98"/>
      <c r="CE509" s="98"/>
      <c r="CF509" s="98"/>
      <c r="CG509" s="98"/>
      <c r="CH509" s="98"/>
      <c r="CI509" s="98"/>
      <c r="CJ509" s="98"/>
      <c r="CK509" s="98"/>
      <c r="CL509" s="98"/>
      <c r="CM509" s="98"/>
      <c r="CN509" s="98"/>
      <c r="CO509" s="98"/>
      <c r="CP509" s="98"/>
      <c r="CQ509" s="98"/>
      <c r="CR509" s="98"/>
      <c r="CS509" s="98"/>
    </row>
    <row r="510" spans="1:97" s="4" customFormat="1" ht="18.75" customHeight="1" x14ac:dyDescent="0.2">
      <c r="A510" s="3">
        <f t="shared" si="165"/>
        <v>498</v>
      </c>
      <c r="B510" s="263"/>
      <c r="C510" s="263"/>
      <c r="D510" s="263"/>
      <c r="E510" s="259"/>
      <c r="F510" s="259"/>
      <c r="G510" s="43"/>
      <c r="H510" s="264"/>
      <c r="I510" s="261"/>
      <c r="J510" s="106"/>
      <c r="K510" s="247"/>
      <c r="L510" s="247"/>
      <c r="M510" s="247"/>
      <c r="N510" s="248" t="str">
        <f>IF(AND(K510&lt;&gt;"",L510&lt;&gt;"",J510&lt;&gt;""),ROUND(MIN(IF(OR(J510="OZZ",J510="ZZ"),5000,17300),TRUNC(0.75*(SUMIF($D$12:$D510,$D510,K$12:K510)+SUMIF($D$12:$D510,$D510,L$12:L510)),2)) - SUMIF($D$12:$D509,$D510,N$12:N509),2),"")</f>
        <v/>
      </c>
      <c r="O510" s="249" t="str">
        <f>IF(AND(K510&lt;&gt;"",L510&lt;&gt;"",M510&lt;&gt;"",J510&lt;&gt;"",AH510&lt;&gt;""),IF(OR(J510="OZZ",J510="ZZ"),ROUND(0-SUMIF($D$12:$D509,$D510,O$12:O509),2),IF(M510=0,0,ROUND(MIN(MIN(17300,TRUNC(0.75*(SUMIF($D$12:$D$2012,$D510,K$12:K$2012)+SUMIF($D$12:$D$2012,$D510,L$12:L$2012)),2)+SUMIF($D$12:$D510,$D510,AH$12:AH510))-SUMIF($D$12:$D509,$D510,O$12:O509)-SUMIF($D$12:$D$2012,$D510,N$12:N$2012),AH510),2))),"")</f>
        <v/>
      </c>
      <c r="P510" s="250" t="str">
        <f>IF(J510&lt;&gt;"",1000 - SUMIF($D$12:$D509,$D510,P$12:P509),"")</f>
        <v/>
      </c>
      <c r="Q510" s="106"/>
      <c r="R510" s="247"/>
      <c r="S510" s="247"/>
      <c r="T510" s="247"/>
      <c r="U510" s="248" t="str">
        <f>IF(AND(R510&lt;&gt;"",S510&lt;&gt;"",Q510&lt;&gt;""),ROUND(MIN(IF(OR(Q510="OZZ",Q510="ZZ"),5000,17300),TRUNC(0.75*(SUMIF($D$12:$D510,$D510,R$12:R510)+SUMIF($D$12:$D510,$D510,S$12:S510)),2)) - SUMIF($D$12:$D509,$D510,U$12:U509),2),"")</f>
        <v/>
      </c>
      <c r="V510" s="248" t="str">
        <f>IF(AND(R510&lt;&gt;"",S510&lt;&gt;"",T510&lt;&gt;"",Q510&lt;&gt;"",AL510&lt;&gt;""),IF(OR(Q510="OZZ",Q510="ZZ"),ROUND(0-SUMIF($D$12:$D509,$D510,V$12:V509),2),IF(T510=0,0,ROUND(MIN(MIN(17300,TRUNC(0.75*(SUMIF($D$12:$D$2012,$D510,R$12:R$2012)+SUMIF($D$12:$D$2012,$D510,S$12:S$2012)),2)+SUMIF($D$12:$D510,$D510,AL$12:AL510))-SUMIF($D$12:$D509,$D510,V$12:V509)-SUMIF($D$12:$D$2012,$D510,U$12:U$2012),AL510),2))),"")</f>
        <v/>
      </c>
      <c r="W510" s="250" t="str">
        <f>IF(Q510&lt;&gt;"",1000 - SUMIF($D$12:$D509,$D510,W$12:W509),"")</f>
        <v/>
      </c>
      <c r="X510" s="106"/>
      <c r="Y510" s="247"/>
      <c r="Z510" s="247"/>
      <c r="AA510" s="247"/>
      <c r="AB510" s="248" t="str">
        <f>IF(AND(Y510&lt;&gt;"",Z510&lt;&gt;"",X510&lt;&gt;""),ROUND(MIN(IF(OR(X510="OZZ",X510="ZZ"),5000,17300),TRUNC(0.75*(SUMIF($D$12:$D510,$D510,Y$12:Y510)+SUMIF($D$12:$D510,$D510,Z$12:Z510)),2)) - SUMIF($D$12:$D509,$D510,AB$12:AB509),2),"")</f>
        <v/>
      </c>
      <c r="AC510" s="251" t="str">
        <f>IF(AND(Y510&lt;&gt;"",Z510&lt;&gt;"",AA510&lt;&gt;"",X510&lt;&gt;"",AP510&lt;&gt;""),IF(OR(X510="OZZ",X510="ZZ"),ROUND(0-SUMIF($D$12:$D509,$D510,AC$12:AC509),2),IF(AA510=0,0,ROUND(MIN(MIN(17300,TRUNC(0.75*(SUMIF($D$12:$D$2012,$D510,Y$12:Y$2012)+SUMIF($D$12:$D$2012,$D510,Z$12:Z$2012)),2)+SUMIF($D$12:$D510,$D510,AP$12:AP510))-SUMIF($D$12:$D509,$D510,AC$12:AC509)-SUMIF($D$12:$D$2012,$D510,AB$12:AB$2012),AP510),2))),"")</f>
        <v/>
      </c>
      <c r="AD510" s="250" t="str">
        <f>IF(X510&lt;&gt;"",1000 - SUMIF($D$12:$D509,$D510,AD$12:AD509),"")</f>
        <v/>
      </c>
      <c r="AE510" s="252"/>
      <c r="AF510" s="253"/>
      <c r="AG510" s="254"/>
      <c r="AH510" s="255" t="str">
        <f t="shared" si="166"/>
        <v/>
      </c>
      <c r="AI510" s="256"/>
      <c r="AJ510" s="253"/>
      <c r="AK510" s="254"/>
      <c r="AL510" s="255" t="str">
        <f t="shared" si="167"/>
        <v/>
      </c>
      <c r="AM510" s="256"/>
      <c r="AN510" s="253"/>
      <c r="AO510" s="254"/>
      <c r="AP510" s="255" t="str">
        <f t="shared" si="147"/>
        <v/>
      </c>
      <c r="AQ510" s="116"/>
      <c r="AR510" s="116"/>
      <c r="AS510" s="117"/>
      <c r="AT510" s="118"/>
      <c r="AU510" s="119" t="str">
        <f>IF(D510&lt;&gt; "", IF(COUNTIF($D$12:$D510,$D510)&gt;1,0,IF(SUM(N510,U510,AB510)&gt;0,IF(AND(X510="",OR(Q510&lt;&gt;"",J510&lt;&gt;"")),IF(Q510&lt;&gt;"",Q510,IF(J510&lt;&gt;"",J510,0)),IF(AND(Q510&lt;&gt;"",J510&lt;&gt;"",Q510=J510),Q510,X510)),0)),"")</f>
        <v/>
      </c>
      <c r="AV510" s="119" t="str">
        <f>IF(D510&lt;&gt;"",IF(COUNTIF($D$12:$D510,$D510)&gt;1,0,IF(SUM(O510,V510,AC510)&gt;0,IF(AND(X510="",OR(Q510&lt;&gt;"",J510&lt;&gt;"")),IF(Q510&lt;&gt;"",Q510,IF(J510&lt;&gt;"",J510,0)),IF(AND(Q510&lt;&gt;"",J510&lt;&gt;"",Q510=J510),Q510,X510)),0)),"")</f>
        <v/>
      </c>
      <c r="AW510" s="119" t="str">
        <f>IF(D510&lt;&gt;"",IF(COUNTIF($D$12:$D510,$D510)&gt;1,0,IF(SUM(P510,W510,AD510)&gt;0,IF(AND(X510="",OR(Q510&lt;&gt;"",J510&lt;&gt;"")),IF(Q510&lt;&gt;"",Q510,IF(J510&lt;&gt;"",J510,0)),IF(AND(Q510&lt;&gt;"",J510&lt;&gt;"",Q510=J510),Q510,X510)),0)),"")</f>
        <v/>
      </c>
      <c r="AX510" s="118" t="str">
        <f t="shared" si="148"/>
        <v/>
      </c>
      <c r="AY510" s="118" t="str">
        <f t="shared" si="149"/>
        <v/>
      </c>
      <c r="AZ510" s="118" t="str">
        <f t="shared" si="150"/>
        <v/>
      </c>
      <c r="BA510" s="118" t="str">
        <f t="shared" si="151"/>
        <v/>
      </c>
      <c r="BB510" s="118" t="str">
        <f t="shared" si="152"/>
        <v/>
      </c>
      <c r="BC510" s="118" t="str">
        <f t="shared" si="153"/>
        <v/>
      </c>
      <c r="BD510" s="118" t="str">
        <f t="shared" si="154"/>
        <v/>
      </c>
      <c r="BE510" s="118" t="str">
        <f t="shared" si="155"/>
        <v/>
      </c>
      <c r="BF510" s="118" t="str">
        <f t="shared" si="156"/>
        <v/>
      </c>
      <c r="BG510" s="120"/>
      <c r="BH510" s="120" t="str">
        <f t="shared" si="157"/>
        <v/>
      </c>
      <c r="BI510" s="120" t="str">
        <f t="shared" si="158"/>
        <v/>
      </c>
      <c r="BJ510" s="121"/>
      <c r="BK510" s="120" t="str">
        <f t="shared" si="159"/>
        <v/>
      </c>
      <c r="BL510" s="120" t="str">
        <f t="shared" si="160"/>
        <v/>
      </c>
      <c r="BM510" s="120" t="str">
        <f t="shared" si="161"/>
        <v/>
      </c>
      <c r="BN510" s="120" t="str">
        <f t="shared" si="162"/>
        <v/>
      </c>
      <c r="BO510" s="120" t="str">
        <f t="shared" si="163"/>
        <v/>
      </c>
      <c r="BP510" s="120" t="str">
        <f t="shared" si="164"/>
        <v/>
      </c>
      <c r="BQ510" s="98"/>
      <c r="BR510" s="98"/>
      <c r="BS510" s="98"/>
      <c r="BT510" s="98"/>
      <c r="BU510" s="98"/>
      <c r="BV510" s="98"/>
      <c r="BW510" s="98"/>
      <c r="BX510" s="98"/>
      <c r="BY510" s="98"/>
      <c r="BZ510" s="98"/>
      <c r="CA510" s="98"/>
      <c r="CB510" s="98"/>
      <c r="CC510" s="98"/>
      <c r="CD510" s="98"/>
      <c r="CE510" s="98"/>
      <c r="CF510" s="98"/>
      <c r="CG510" s="98"/>
      <c r="CH510" s="98"/>
      <c r="CI510" s="98"/>
      <c r="CJ510" s="98"/>
      <c r="CK510" s="98"/>
      <c r="CL510" s="98"/>
      <c r="CM510" s="98"/>
      <c r="CN510" s="98"/>
      <c r="CO510" s="98"/>
      <c r="CP510" s="98"/>
      <c r="CQ510" s="98"/>
      <c r="CR510" s="98"/>
      <c r="CS510" s="98"/>
    </row>
    <row r="511" spans="1:97" s="4" customFormat="1" ht="18.75" customHeight="1" x14ac:dyDescent="0.2">
      <c r="A511" s="3">
        <f t="shared" si="165"/>
        <v>499</v>
      </c>
      <c r="B511" s="263"/>
      <c r="C511" s="263"/>
      <c r="D511" s="263"/>
      <c r="E511" s="259"/>
      <c r="F511" s="259"/>
      <c r="G511" s="43"/>
      <c r="H511" s="264"/>
      <c r="I511" s="261"/>
      <c r="J511" s="106"/>
      <c r="K511" s="247"/>
      <c r="L511" s="247"/>
      <c r="M511" s="247"/>
      <c r="N511" s="248" t="str">
        <f>IF(AND(K511&lt;&gt;"",L511&lt;&gt;"",J511&lt;&gt;""),ROUND(MIN(IF(OR(J511="OZZ",J511="ZZ"),5000,17300),TRUNC(0.75*(SUMIF($D$12:$D511,$D511,K$12:K511)+SUMIF($D$12:$D511,$D511,L$12:L511)),2)) - SUMIF($D$12:$D510,$D511,N$12:N510),2),"")</f>
        <v/>
      </c>
      <c r="O511" s="249" t="str">
        <f>IF(AND(K511&lt;&gt;"",L511&lt;&gt;"",M511&lt;&gt;"",J511&lt;&gt;"",AH511&lt;&gt;""),IF(OR(J511="OZZ",J511="ZZ"),ROUND(0-SUMIF($D$12:$D510,$D511,O$12:O510),2),IF(M511=0,0,ROUND(MIN(MIN(17300,TRUNC(0.75*(SUMIF($D$12:$D$2012,$D511,K$12:K$2012)+SUMIF($D$12:$D$2012,$D511,L$12:L$2012)),2)+SUMIF($D$12:$D511,$D511,AH$12:AH511))-SUMIF($D$12:$D510,$D511,O$12:O510)-SUMIF($D$12:$D$2012,$D511,N$12:N$2012),AH511),2))),"")</f>
        <v/>
      </c>
      <c r="P511" s="250" t="str">
        <f>IF(J511&lt;&gt;"",1000 - SUMIF($D$12:$D510,$D511,P$12:P510),"")</f>
        <v/>
      </c>
      <c r="Q511" s="106"/>
      <c r="R511" s="247"/>
      <c r="S511" s="247"/>
      <c r="T511" s="247"/>
      <c r="U511" s="248" t="str">
        <f>IF(AND(R511&lt;&gt;"",S511&lt;&gt;"",Q511&lt;&gt;""),ROUND(MIN(IF(OR(Q511="OZZ",Q511="ZZ"),5000,17300),TRUNC(0.75*(SUMIF($D$12:$D511,$D511,R$12:R511)+SUMIF($D$12:$D511,$D511,S$12:S511)),2)) - SUMIF($D$12:$D510,$D511,U$12:U510),2),"")</f>
        <v/>
      </c>
      <c r="V511" s="248" t="str">
        <f>IF(AND(R511&lt;&gt;"",S511&lt;&gt;"",T511&lt;&gt;"",Q511&lt;&gt;"",AL511&lt;&gt;""),IF(OR(Q511="OZZ",Q511="ZZ"),ROUND(0-SUMIF($D$12:$D510,$D511,V$12:V510),2),IF(T511=0,0,ROUND(MIN(MIN(17300,TRUNC(0.75*(SUMIF($D$12:$D$2012,$D511,R$12:R$2012)+SUMIF($D$12:$D$2012,$D511,S$12:S$2012)),2)+SUMIF($D$12:$D511,$D511,AL$12:AL511))-SUMIF($D$12:$D510,$D511,V$12:V510)-SUMIF($D$12:$D$2012,$D511,U$12:U$2012),AL511),2))),"")</f>
        <v/>
      </c>
      <c r="W511" s="250" t="str">
        <f>IF(Q511&lt;&gt;"",1000 - SUMIF($D$12:$D510,$D511,W$12:W510),"")</f>
        <v/>
      </c>
      <c r="X511" s="106"/>
      <c r="Y511" s="247"/>
      <c r="Z511" s="247"/>
      <c r="AA511" s="247"/>
      <c r="AB511" s="248" t="str">
        <f>IF(AND(Y511&lt;&gt;"",Z511&lt;&gt;"",X511&lt;&gt;""),ROUND(MIN(IF(OR(X511="OZZ",X511="ZZ"),5000,17300),TRUNC(0.75*(SUMIF($D$12:$D511,$D511,Y$12:Y511)+SUMIF($D$12:$D511,$D511,Z$12:Z511)),2)) - SUMIF($D$12:$D510,$D511,AB$12:AB510),2),"")</f>
        <v/>
      </c>
      <c r="AC511" s="251" t="str">
        <f>IF(AND(Y511&lt;&gt;"",Z511&lt;&gt;"",AA511&lt;&gt;"",X511&lt;&gt;"",AP511&lt;&gt;""),IF(OR(X511="OZZ",X511="ZZ"),ROUND(0-SUMIF($D$12:$D510,$D511,AC$12:AC510),2),IF(AA511=0,0,ROUND(MIN(MIN(17300,TRUNC(0.75*(SUMIF($D$12:$D$2012,$D511,Y$12:Y$2012)+SUMIF($D$12:$D$2012,$D511,Z$12:Z$2012)),2)+SUMIF($D$12:$D511,$D511,AP$12:AP511))-SUMIF($D$12:$D510,$D511,AC$12:AC510)-SUMIF($D$12:$D$2012,$D511,AB$12:AB$2012),AP511),2))),"")</f>
        <v/>
      </c>
      <c r="AD511" s="250" t="str">
        <f>IF(X511&lt;&gt;"",1000 - SUMIF($D$12:$D510,$D511,AD$12:AD510),"")</f>
        <v/>
      </c>
      <c r="AE511" s="252"/>
      <c r="AF511" s="253"/>
      <c r="AG511" s="254"/>
      <c r="AH511" s="255" t="str">
        <f t="shared" si="166"/>
        <v/>
      </c>
      <c r="AI511" s="256"/>
      <c r="AJ511" s="253"/>
      <c r="AK511" s="254"/>
      <c r="AL511" s="255" t="str">
        <f t="shared" si="167"/>
        <v/>
      </c>
      <c r="AM511" s="256"/>
      <c r="AN511" s="253"/>
      <c r="AO511" s="254"/>
      <c r="AP511" s="255" t="str">
        <f t="shared" si="147"/>
        <v/>
      </c>
      <c r="AQ511" s="116"/>
      <c r="AR511" s="116"/>
      <c r="AS511" s="117"/>
      <c r="AT511" s="118"/>
      <c r="AU511" s="119" t="str">
        <f>IF(D511&lt;&gt; "", IF(COUNTIF($D$12:$D511,$D511)&gt;1,0,IF(SUM(N511,U511,AB511)&gt;0,IF(AND(X511="",OR(Q511&lt;&gt;"",J511&lt;&gt;"")),IF(Q511&lt;&gt;"",Q511,IF(J511&lt;&gt;"",J511,0)),IF(AND(Q511&lt;&gt;"",J511&lt;&gt;"",Q511=J511),Q511,X511)),0)),"")</f>
        <v/>
      </c>
      <c r="AV511" s="119" t="str">
        <f>IF(D511&lt;&gt;"",IF(COUNTIF($D$12:$D511,$D511)&gt;1,0,IF(SUM(O511,V511,AC511)&gt;0,IF(AND(X511="",OR(Q511&lt;&gt;"",J511&lt;&gt;"")),IF(Q511&lt;&gt;"",Q511,IF(J511&lt;&gt;"",J511,0)),IF(AND(Q511&lt;&gt;"",J511&lt;&gt;"",Q511=J511),Q511,X511)),0)),"")</f>
        <v/>
      </c>
      <c r="AW511" s="119" t="str">
        <f>IF(D511&lt;&gt;"",IF(COUNTIF($D$12:$D511,$D511)&gt;1,0,IF(SUM(P511,W511,AD511)&gt;0,IF(AND(X511="",OR(Q511&lt;&gt;"",J511&lt;&gt;"")),IF(Q511&lt;&gt;"",Q511,IF(J511&lt;&gt;"",J511,0)),IF(AND(Q511&lt;&gt;"",J511&lt;&gt;"",Q511=J511),Q511,X511)),0)),"")</f>
        <v/>
      </c>
      <c r="AX511" s="118" t="str">
        <f t="shared" si="148"/>
        <v/>
      </c>
      <c r="AY511" s="118" t="str">
        <f t="shared" si="149"/>
        <v/>
      </c>
      <c r="AZ511" s="118" t="str">
        <f t="shared" si="150"/>
        <v/>
      </c>
      <c r="BA511" s="118" t="str">
        <f t="shared" si="151"/>
        <v/>
      </c>
      <c r="BB511" s="118" t="str">
        <f t="shared" si="152"/>
        <v/>
      </c>
      <c r="BC511" s="118" t="str">
        <f t="shared" si="153"/>
        <v/>
      </c>
      <c r="BD511" s="118" t="str">
        <f t="shared" si="154"/>
        <v/>
      </c>
      <c r="BE511" s="118" t="str">
        <f t="shared" si="155"/>
        <v/>
      </c>
      <c r="BF511" s="118" t="str">
        <f t="shared" si="156"/>
        <v/>
      </c>
      <c r="BG511" s="120"/>
      <c r="BH511" s="120" t="str">
        <f t="shared" si="157"/>
        <v/>
      </c>
      <c r="BI511" s="120" t="str">
        <f t="shared" si="158"/>
        <v/>
      </c>
      <c r="BJ511" s="121"/>
      <c r="BK511" s="120" t="str">
        <f t="shared" si="159"/>
        <v/>
      </c>
      <c r="BL511" s="120" t="str">
        <f t="shared" si="160"/>
        <v/>
      </c>
      <c r="BM511" s="120" t="str">
        <f t="shared" si="161"/>
        <v/>
      </c>
      <c r="BN511" s="120" t="str">
        <f t="shared" si="162"/>
        <v/>
      </c>
      <c r="BO511" s="120" t="str">
        <f t="shared" si="163"/>
        <v/>
      </c>
      <c r="BP511" s="120" t="str">
        <f t="shared" si="164"/>
        <v/>
      </c>
      <c r="BQ511" s="98"/>
      <c r="BR511" s="98"/>
      <c r="BS511" s="98"/>
      <c r="BT511" s="98"/>
      <c r="BU511" s="98"/>
      <c r="BV511" s="98"/>
      <c r="BW511" s="98"/>
      <c r="BX511" s="98"/>
      <c r="BY511" s="98"/>
      <c r="BZ511" s="98"/>
      <c r="CA511" s="98"/>
      <c r="CB511" s="98"/>
      <c r="CC511" s="98"/>
      <c r="CD511" s="98"/>
      <c r="CE511" s="98"/>
      <c r="CF511" s="98"/>
      <c r="CG511" s="98"/>
      <c r="CH511" s="98"/>
      <c r="CI511" s="98"/>
      <c r="CJ511" s="98"/>
      <c r="CK511" s="98"/>
      <c r="CL511" s="98"/>
      <c r="CM511" s="98"/>
      <c r="CN511" s="98"/>
      <c r="CO511" s="98"/>
      <c r="CP511" s="98"/>
      <c r="CQ511" s="98"/>
      <c r="CR511" s="98"/>
      <c r="CS511" s="98"/>
    </row>
    <row r="512" spans="1:97" s="4" customFormat="1" ht="18.75" customHeight="1" x14ac:dyDescent="0.2">
      <c r="A512" s="3">
        <f t="shared" si="165"/>
        <v>500</v>
      </c>
      <c r="B512" s="263"/>
      <c r="C512" s="263"/>
      <c r="D512" s="263"/>
      <c r="E512" s="259"/>
      <c r="F512" s="259"/>
      <c r="G512" s="43"/>
      <c r="H512" s="264"/>
      <c r="I512" s="261"/>
      <c r="J512" s="106"/>
      <c r="K512" s="247"/>
      <c r="L512" s="247"/>
      <c r="M512" s="247"/>
      <c r="N512" s="248" t="str">
        <f>IF(AND(K512&lt;&gt;"",L512&lt;&gt;"",J512&lt;&gt;""),ROUND(MIN(IF(OR(J512="OZZ",J512="ZZ"),5000,17300),TRUNC(0.75*(SUMIF($D$12:$D512,$D512,K$12:K512)+SUMIF($D$12:$D512,$D512,L$12:L512)),2)) - SUMIF($D$12:$D511,$D512,N$12:N511),2),"")</f>
        <v/>
      </c>
      <c r="O512" s="249" t="str">
        <f>IF(AND(K512&lt;&gt;"",L512&lt;&gt;"",M512&lt;&gt;"",J512&lt;&gt;"",AH512&lt;&gt;""),IF(OR(J512="OZZ",J512="ZZ"),ROUND(0-SUMIF($D$12:$D511,$D512,O$12:O511),2),IF(M512=0,0,ROUND(MIN(MIN(17300,TRUNC(0.75*(SUMIF($D$12:$D$2012,$D512,K$12:K$2012)+SUMIF($D$12:$D$2012,$D512,L$12:L$2012)),2)+SUMIF($D$12:$D512,$D512,AH$12:AH512))-SUMIF($D$12:$D511,$D512,O$12:O511)-SUMIF($D$12:$D$2012,$D512,N$12:N$2012),AH512),2))),"")</f>
        <v/>
      </c>
      <c r="P512" s="250" t="str">
        <f>IF(J512&lt;&gt;"",1000 - SUMIF($D$12:$D511,$D512,P$12:P511),"")</f>
        <v/>
      </c>
      <c r="Q512" s="106"/>
      <c r="R512" s="247"/>
      <c r="S512" s="247"/>
      <c r="T512" s="247"/>
      <c r="U512" s="248" t="str">
        <f>IF(AND(R512&lt;&gt;"",S512&lt;&gt;"",Q512&lt;&gt;""),ROUND(MIN(IF(OR(Q512="OZZ",Q512="ZZ"),5000,17300),TRUNC(0.75*(SUMIF($D$12:$D512,$D512,R$12:R512)+SUMIF($D$12:$D512,$D512,S$12:S512)),2)) - SUMIF($D$12:$D511,$D512,U$12:U511),2),"")</f>
        <v/>
      </c>
      <c r="V512" s="248" t="str">
        <f>IF(AND(R512&lt;&gt;"",S512&lt;&gt;"",T512&lt;&gt;"",Q512&lt;&gt;"",AL512&lt;&gt;""),IF(OR(Q512="OZZ",Q512="ZZ"),ROUND(0-SUMIF($D$12:$D511,$D512,V$12:V511),2),IF(T512=0,0,ROUND(MIN(MIN(17300,TRUNC(0.75*(SUMIF($D$12:$D$2012,$D512,R$12:R$2012)+SUMIF($D$12:$D$2012,$D512,S$12:S$2012)),2)+SUMIF($D$12:$D512,$D512,AL$12:AL512))-SUMIF($D$12:$D511,$D512,V$12:V511)-SUMIF($D$12:$D$2012,$D512,U$12:U$2012),AL512),2))),"")</f>
        <v/>
      </c>
      <c r="W512" s="250" t="str">
        <f>IF(Q512&lt;&gt;"",1000 - SUMIF($D$12:$D511,$D512,W$12:W511),"")</f>
        <v/>
      </c>
      <c r="X512" s="106"/>
      <c r="Y512" s="247"/>
      <c r="Z512" s="247"/>
      <c r="AA512" s="247"/>
      <c r="AB512" s="248" t="str">
        <f>IF(AND(Y512&lt;&gt;"",Z512&lt;&gt;"",X512&lt;&gt;""),ROUND(MIN(IF(OR(X512="OZZ",X512="ZZ"),5000,17300),TRUNC(0.75*(SUMIF($D$12:$D512,$D512,Y$12:Y512)+SUMIF($D$12:$D512,$D512,Z$12:Z512)),2)) - SUMIF($D$12:$D511,$D512,AB$12:AB511),2),"")</f>
        <v/>
      </c>
      <c r="AC512" s="251" t="str">
        <f>IF(AND(Y512&lt;&gt;"",Z512&lt;&gt;"",AA512&lt;&gt;"",X512&lt;&gt;"",AP512&lt;&gt;""),IF(OR(X512="OZZ",X512="ZZ"),ROUND(0-SUMIF($D$12:$D511,$D512,AC$12:AC511),2),IF(AA512=0,0,ROUND(MIN(MIN(17300,TRUNC(0.75*(SUMIF($D$12:$D$2012,$D512,Y$12:Y$2012)+SUMIF($D$12:$D$2012,$D512,Z$12:Z$2012)),2)+SUMIF($D$12:$D512,$D512,AP$12:AP512))-SUMIF($D$12:$D511,$D512,AC$12:AC511)-SUMIF($D$12:$D$2012,$D512,AB$12:AB$2012),AP512),2))),"")</f>
        <v/>
      </c>
      <c r="AD512" s="250" t="str">
        <f>IF(X512&lt;&gt;"",1000 - SUMIF($D$12:$D511,$D512,AD$12:AD511),"")</f>
        <v/>
      </c>
      <c r="AE512" s="252"/>
      <c r="AF512" s="253"/>
      <c r="AG512" s="254"/>
      <c r="AH512" s="255" t="str">
        <f t="shared" si="166"/>
        <v/>
      </c>
      <c r="AI512" s="256"/>
      <c r="AJ512" s="253"/>
      <c r="AK512" s="254"/>
      <c r="AL512" s="255" t="str">
        <f t="shared" si="167"/>
        <v/>
      </c>
      <c r="AM512" s="256"/>
      <c r="AN512" s="253"/>
      <c r="AO512" s="254"/>
      <c r="AP512" s="255" t="str">
        <f t="shared" si="147"/>
        <v/>
      </c>
      <c r="AQ512" s="116"/>
      <c r="AR512" s="116"/>
      <c r="AS512" s="117"/>
      <c r="AT512" s="118"/>
      <c r="AU512" s="119" t="str">
        <f>IF(D512&lt;&gt; "", IF(COUNTIF($D$12:$D512,$D512)&gt;1,0,IF(SUM(N512,U512,AB512)&gt;0,IF(AND(X512="",OR(Q512&lt;&gt;"",J512&lt;&gt;"")),IF(Q512&lt;&gt;"",Q512,IF(J512&lt;&gt;"",J512,0)),IF(AND(Q512&lt;&gt;"",J512&lt;&gt;"",Q512=J512),Q512,X512)),0)),"")</f>
        <v/>
      </c>
      <c r="AV512" s="119" t="str">
        <f>IF(D512&lt;&gt;"",IF(COUNTIF($D$12:$D512,$D512)&gt;1,0,IF(SUM(O512,V512,AC512)&gt;0,IF(AND(X512="",OR(Q512&lt;&gt;"",J512&lt;&gt;"")),IF(Q512&lt;&gt;"",Q512,IF(J512&lt;&gt;"",J512,0)),IF(AND(Q512&lt;&gt;"",J512&lt;&gt;"",Q512=J512),Q512,X512)),0)),"")</f>
        <v/>
      </c>
      <c r="AW512" s="119" t="str">
        <f>IF(D512&lt;&gt;"",IF(COUNTIF($D$12:$D512,$D512)&gt;1,0,IF(SUM(P512,W512,AD512)&gt;0,IF(AND(X512="",OR(Q512&lt;&gt;"",J512&lt;&gt;"")),IF(Q512&lt;&gt;"",Q512,IF(J512&lt;&gt;"",J512,0)),IF(AND(Q512&lt;&gt;"",J512&lt;&gt;"",Q512=J512),Q512,X512)),0)),"")</f>
        <v/>
      </c>
      <c r="AX512" s="118" t="str">
        <f t="shared" si="148"/>
        <v/>
      </c>
      <c r="AY512" s="118" t="str">
        <f t="shared" si="149"/>
        <v/>
      </c>
      <c r="AZ512" s="118" t="str">
        <f t="shared" si="150"/>
        <v/>
      </c>
      <c r="BA512" s="118" t="str">
        <f t="shared" si="151"/>
        <v/>
      </c>
      <c r="BB512" s="118" t="str">
        <f t="shared" si="152"/>
        <v/>
      </c>
      <c r="BC512" s="118" t="str">
        <f t="shared" si="153"/>
        <v/>
      </c>
      <c r="BD512" s="118" t="str">
        <f t="shared" si="154"/>
        <v/>
      </c>
      <c r="BE512" s="118" t="str">
        <f t="shared" si="155"/>
        <v/>
      </c>
      <c r="BF512" s="118" t="str">
        <f t="shared" si="156"/>
        <v/>
      </c>
      <c r="BG512" s="120"/>
      <c r="BH512" s="120" t="str">
        <f t="shared" si="157"/>
        <v/>
      </c>
      <c r="BI512" s="120" t="str">
        <f t="shared" si="158"/>
        <v/>
      </c>
      <c r="BJ512" s="121"/>
      <c r="BK512" s="120" t="str">
        <f t="shared" si="159"/>
        <v/>
      </c>
      <c r="BL512" s="120" t="str">
        <f t="shared" si="160"/>
        <v/>
      </c>
      <c r="BM512" s="120" t="str">
        <f t="shared" si="161"/>
        <v/>
      </c>
      <c r="BN512" s="120" t="str">
        <f t="shared" si="162"/>
        <v/>
      </c>
      <c r="BO512" s="120" t="str">
        <f t="shared" si="163"/>
        <v/>
      </c>
      <c r="BP512" s="120" t="str">
        <f t="shared" si="164"/>
        <v/>
      </c>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c r="CM512" s="98"/>
      <c r="CN512" s="98"/>
      <c r="CO512" s="98"/>
      <c r="CP512" s="98"/>
      <c r="CQ512" s="98"/>
      <c r="CR512" s="98"/>
      <c r="CS512" s="98"/>
    </row>
    <row r="513" spans="1:97" s="4" customFormat="1" ht="18.75" customHeight="1" x14ac:dyDescent="0.2">
      <c r="A513" s="3">
        <f t="shared" si="165"/>
        <v>501</v>
      </c>
      <c r="B513" s="263"/>
      <c r="C513" s="263"/>
      <c r="D513" s="263"/>
      <c r="E513" s="259"/>
      <c r="F513" s="259"/>
      <c r="G513" s="43"/>
      <c r="H513" s="264"/>
      <c r="I513" s="261"/>
      <c r="J513" s="106"/>
      <c r="K513" s="247"/>
      <c r="L513" s="247"/>
      <c r="M513" s="247"/>
      <c r="N513" s="248" t="str">
        <f>IF(AND(K513&lt;&gt;"",L513&lt;&gt;"",J513&lt;&gt;""),ROUND(MIN(IF(OR(J513="OZZ",J513="ZZ"),5000,17300),TRUNC(0.75*(SUMIF($D$12:$D513,$D513,K$12:K513)+SUMIF($D$12:$D513,$D513,L$12:L513)),2)) - SUMIF($D$12:$D512,$D513,N$12:N512),2),"")</f>
        <v/>
      </c>
      <c r="O513" s="249" t="str">
        <f>IF(AND(K513&lt;&gt;"",L513&lt;&gt;"",M513&lt;&gt;"",J513&lt;&gt;"",AH513&lt;&gt;""),IF(OR(J513="OZZ",J513="ZZ"),ROUND(0-SUMIF($D$12:$D512,$D513,O$12:O512),2),IF(M513=0,0,ROUND(MIN(MIN(17300,TRUNC(0.75*(SUMIF($D$12:$D$2012,$D513,K$12:K$2012)+SUMIF($D$12:$D$2012,$D513,L$12:L$2012)),2)+SUMIF($D$12:$D513,$D513,AH$12:AH513))-SUMIF($D$12:$D512,$D513,O$12:O512)-SUMIF($D$12:$D$2012,$D513,N$12:N$2012),AH513),2))),"")</f>
        <v/>
      </c>
      <c r="P513" s="250" t="str">
        <f>IF(J513&lt;&gt;"",1000 - SUMIF($D$12:$D512,$D513,P$12:P512),"")</f>
        <v/>
      </c>
      <c r="Q513" s="106"/>
      <c r="R513" s="247"/>
      <c r="S513" s="247"/>
      <c r="T513" s="247"/>
      <c r="U513" s="248" t="str">
        <f>IF(AND(R513&lt;&gt;"",S513&lt;&gt;"",Q513&lt;&gt;""),ROUND(MIN(IF(OR(Q513="OZZ",Q513="ZZ"),5000,17300),TRUNC(0.75*(SUMIF($D$12:$D513,$D513,R$12:R513)+SUMIF($D$12:$D513,$D513,S$12:S513)),2)) - SUMIF($D$12:$D512,$D513,U$12:U512),2),"")</f>
        <v/>
      </c>
      <c r="V513" s="248" t="str">
        <f>IF(AND(R513&lt;&gt;"",S513&lt;&gt;"",T513&lt;&gt;"",Q513&lt;&gt;"",AL513&lt;&gt;""),IF(OR(Q513="OZZ",Q513="ZZ"),ROUND(0-SUMIF($D$12:$D512,$D513,V$12:V512),2),IF(T513=0,0,ROUND(MIN(MIN(17300,TRUNC(0.75*(SUMIF($D$12:$D$2012,$D513,R$12:R$2012)+SUMIF($D$12:$D$2012,$D513,S$12:S$2012)),2)+SUMIF($D$12:$D513,$D513,AL$12:AL513))-SUMIF($D$12:$D512,$D513,V$12:V512)-SUMIF($D$12:$D$2012,$D513,U$12:U$2012),AL513),2))),"")</f>
        <v/>
      </c>
      <c r="W513" s="250" t="str">
        <f>IF(Q513&lt;&gt;"",1000 - SUMIF($D$12:$D512,$D513,W$12:W512),"")</f>
        <v/>
      </c>
      <c r="X513" s="106"/>
      <c r="Y513" s="247"/>
      <c r="Z513" s="247"/>
      <c r="AA513" s="247"/>
      <c r="AB513" s="248" t="str">
        <f>IF(AND(Y513&lt;&gt;"",Z513&lt;&gt;"",X513&lt;&gt;""),ROUND(MIN(IF(OR(X513="OZZ",X513="ZZ"),5000,17300),TRUNC(0.75*(SUMIF($D$12:$D513,$D513,Y$12:Y513)+SUMIF($D$12:$D513,$D513,Z$12:Z513)),2)) - SUMIF($D$12:$D512,$D513,AB$12:AB512),2),"")</f>
        <v/>
      </c>
      <c r="AC513" s="251" t="str">
        <f>IF(AND(Y513&lt;&gt;"",Z513&lt;&gt;"",AA513&lt;&gt;"",X513&lt;&gt;"",AP513&lt;&gt;""),IF(OR(X513="OZZ",X513="ZZ"),ROUND(0-SUMIF($D$12:$D512,$D513,AC$12:AC512),2),IF(AA513=0,0,ROUND(MIN(MIN(17300,TRUNC(0.75*(SUMIF($D$12:$D$2012,$D513,Y$12:Y$2012)+SUMIF($D$12:$D$2012,$D513,Z$12:Z$2012)),2)+SUMIF($D$12:$D513,$D513,AP$12:AP513))-SUMIF($D$12:$D512,$D513,AC$12:AC512)-SUMIF($D$12:$D$2012,$D513,AB$12:AB$2012),AP513),2))),"")</f>
        <v/>
      </c>
      <c r="AD513" s="250" t="str">
        <f>IF(X513&lt;&gt;"",1000 - SUMIF($D$12:$D512,$D513,AD$12:AD512),"")</f>
        <v/>
      </c>
      <c r="AE513" s="252"/>
      <c r="AF513" s="253"/>
      <c r="AG513" s="254"/>
      <c r="AH513" s="255" t="str">
        <f t="shared" si="166"/>
        <v/>
      </c>
      <c r="AI513" s="256"/>
      <c r="AJ513" s="253"/>
      <c r="AK513" s="254"/>
      <c r="AL513" s="255" t="str">
        <f t="shared" si="167"/>
        <v/>
      </c>
      <c r="AM513" s="256"/>
      <c r="AN513" s="253"/>
      <c r="AO513" s="254"/>
      <c r="AP513" s="255" t="str">
        <f t="shared" si="147"/>
        <v/>
      </c>
      <c r="AQ513" s="116"/>
      <c r="AR513" s="116"/>
      <c r="AS513" s="117"/>
      <c r="AT513" s="118"/>
      <c r="AU513" s="119" t="str">
        <f>IF(D513&lt;&gt; "", IF(COUNTIF($D$12:$D513,$D513)&gt;1,0,IF(SUM(N513,U513,AB513)&gt;0,IF(AND(X513="",OR(Q513&lt;&gt;"",J513&lt;&gt;"")),IF(Q513&lt;&gt;"",Q513,IF(J513&lt;&gt;"",J513,0)),IF(AND(Q513&lt;&gt;"",J513&lt;&gt;"",Q513=J513),Q513,X513)),0)),"")</f>
        <v/>
      </c>
      <c r="AV513" s="119" t="str">
        <f>IF(D513&lt;&gt;"",IF(COUNTIF($D$12:$D513,$D513)&gt;1,0,IF(SUM(O513,V513,AC513)&gt;0,IF(AND(X513="",OR(Q513&lt;&gt;"",J513&lt;&gt;"")),IF(Q513&lt;&gt;"",Q513,IF(J513&lt;&gt;"",J513,0)),IF(AND(Q513&lt;&gt;"",J513&lt;&gt;"",Q513=J513),Q513,X513)),0)),"")</f>
        <v/>
      </c>
      <c r="AW513" s="119" t="str">
        <f>IF(D513&lt;&gt;"",IF(COUNTIF($D$12:$D513,$D513)&gt;1,0,IF(SUM(P513,W513,AD513)&gt;0,IF(AND(X513="",OR(Q513&lt;&gt;"",J513&lt;&gt;"")),IF(Q513&lt;&gt;"",Q513,IF(J513&lt;&gt;"",J513,0)),IF(AND(Q513&lt;&gt;"",J513&lt;&gt;"",Q513=J513),Q513,X513)),0)),"")</f>
        <v/>
      </c>
      <c r="AX513" s="118" t="str">
        <f t="shared" si="148"/>
        <v/>
      </c>
      <c r="AY513" s="118" t="str">
        <f t="shared" si="149"/>
        <v/>
      </c>
      <c r="AZ513" s="118" t="str">
        <f t="shared" si="150"/>
        <v/>
      </c>
      <c r="BA513" s="118" t="str">
        <f t="shared" si="151"/>
        <v/>
      </c>
      <c r="BB513" s="118" t="str">
        <f t="shared" si="152"/>
        <v/>
      </c>
      <c r="BC513" s="118" t="str">
        <f t="shared" si="153"/>
        <v/>
      </c>
      <c r="BD513" s="118" t="str">
        <f t="shared" si="154"/>
        <v/>
      </c>
      <c r="BE513" s="118" t="str">
        <f t="shared" si="155"/>
        <v/>
      </c>
      <c r="BF513" s="118" t="str">
        <f t="shared" si="156"/>
        <v/>
      </c>
      <c r="BG513" s="120"/>
      <c r="BH513" s="120" t="str">
        <f t="shared" si="157"/>
        <v/>
      </c>
      <c r="BI513" s="120" t="str">
        <f t="shared" si="158"/>
        <v/>
      </c>
      <c r="BJ513" s="121"/>
      <c r="BK513" s="120" t="str">
        <f t="shared" si="159"/>
        <v/>
      </c>
      <c r="BL513" s="120" t="str">
        <f t="shared" si="160"/>
        <v/>
      </c>
      <c r="BM513" s="120" t="str">
        <f t="shared" si="161"/>
        <v/>
      </c>
      <c r="BN513" s="120" t="str">
        <f t="shared" si="162"/>
        <v/>
      </c>
      <c r="BO513" s="120" t="str">
        <f t="shared" si="163"/>
        <v/>
      </c>
      <c r="BP513" s="120" t="str">
        <f t="shared" si="164"/>
        <v/>
      </c>
      <c r="BQ513" s="98"/>
      <c r="BR513" s="98"/>
      <c r="BS513" s="98"/>
      <c r="BT513" s="98"/>
      <c r="BU513" s="98"/>
      <c r="BV513" s="98"/>
      <c r="BW513" s="98"/>
      <c r="BX513" s="98"/>
      <c r="BY513" s="98"/>
      <c r="BZ513" s="98"/>
      <c r="CA513" s="98"/>
      <c r="CB513" s="98"/>
      <c r="CC513" s="98"/>
      <c r="CD513" s="98"/>
      <c r="CE513" s="98"/>
      <c r="CF513" s="98"/>
      <c r="CG513" s="98"/>
      <c r="CH513" s="98"/>
      <c r="CI513" s="98"/>
      <c r="CJ513" s="98"/>
      <c r="CK513" s="98"/>
      <c r="CL513" s="98"/>
      <c r="CM513" s="98"/>
      <c r="CN513" s="98"/>
      <c r="CO513" s="98"/>
      <c r="CP513" s="98"/>
      <c r="CQ513" s="98"/>
      <c r="CR513" s="98"/>
      <c r="CS513" s="98"/>
    </row>
    <row r="514" spans="1:97" s="4" customFormat="1" ht="18.75" customHeight="1" x14ac:dyDescent="0.2">
      <c r="A514" s="3">
        <f t="shared" si="165"/>
        <v>502</v>
      </c>
      <c r="B514" s="263"/>
      <c r="C514" s="263"/>
      <c r="D514" s="263"/>
      <c r="E514" s="259"/>
      <c r="F514" s="259"/>
      <c r="G514" s="43"/>
      <c r="H514" s="264"/>
      <c r="I514" s="261"/>
      <c r="J514" s="106"/>
      <c r="K514" s="247"/>
      <c r="L514" s="247"/>
      <c r="M514" s="247"/>
      <c r="N514" s="248" t="str">
        <f>IF(AND(K514&lt;&gt;"",L514&lt;&gt;"",J514&lt;&gt;""),ROUND(MIN(IF(OR(J514="OZZ",J514="ZZ"),5000,17300),TRUNC(0.75*(SUMIF($D$12:$D514,$D514,K$12:K514)+SUMIF($D$12:$D514,$D514,L$12:L514)),2)) - SUMIF($D$12:$D513,$D514,N$12:N513),2),"")</f>
        <v/>
      </c>
      <c r="O514" s="249" t="str">
        <f>IF(AND(K514&lt;&gt;"",L514&lt;&gt;"",M514&lt;&gt;"",J514&lt;&gt;"",AH514&lt;&gt;""),IF(OR(J514="OZZ",J514="ZZ"),ROUND(0-SUMIF($D$12:$D513,$D514,O$12:O513),2),IF(M514=0,0,ROUND(MIN(MIN(17300,TRUNC(0.75*(SUMIF($D$12:$D$2012,$D514,K$12:K$2012)+SUMIF($D$12:$D$2012,$D514,L$12:L$2012)),2)+SUMIF($D$12:$D514,$D514,AH$12:AH514))-SUMIF($D$12:$D513,$D514,O$12:O513)-SUMIF($D$12:$D$2012,$D514,N$12:N$2012),AH514),2))),"")</f>
        <v/>
      </c>
      <c r="P514" s="250" t="str">
        <f>IF(J514&lt;&gt;"",1000 - SUMIF($D$12:$D513,$D514,P$12:P513),"")</f>
        <v/>
      </c>
      <c r="Q514" s="106"/>
      <c r="R514" s="247"/>
      <c r="S514" s="247"/>
      <c r="T514" s="247"/>
      <c r="U514" s="248" t="str">
        <f>IF(AND(R514&lt;&gt;"",S514&lt;&gt;"",Q514&lt;&gt;""),ROUND(MIN(IF(OR(Q514="OZZ",Q514="ZZ"),5000,17300),TRUNC(0.75*(SUMIF($D$12:$D514,$D514,R$12:R514)+SUMIF($D$12:$D514,$D514,S$12:S514)),2)) - SUMIF($D$12:$D513,$D514,U$12:U513),2),"")</f>
        <v/>
      </c>
      <c r="V514" s="248" t="str">
        <f>IF(AND(R514&lt;&gt;"",S514&lt;&gt;"",T514&lt;&gt;"",Q514&lt;&gt;"",AL514&lt;&gt;""),IF(OR(Q514="OZZ",Q514="ZZ"),ROUND(0-SUMIF($D$12:$D513,$D514,V$12:V513),2),IF(T514=0,0,ROUND(MIN(MIN(17300,TRUNC(0.75*(SUMIF($D$12:$D$2012,$D514,R$12:R$2012)+SUMIF($D$12:$D$2012,$D514,S$12:S$2012)),2)+SUMIF($D$12:$D514,$D514,AL$12:AL514))-SUMIF($D$12:$D513,$D514,V$12:V513)-SUMIF($D$12:$D$2012,$D514,U$12:U$2012),AL514),2))),"")</f>
        <v/>
      </c>
      <c r="W514" s="250" t="str">
        <f>IF(Q514&lt;&gt;"",1000 - SUMIF($D$12:$D513,$D514,W$12:W513),"")</f>
        <v/>
      </c>
      <c r="X514" s="106"/>
      <c r="Y514" s="247"/>
      <c r="Z514" s="247"/>
      <c r="AA514" s="247"/>
      <c r="AB514" s="248" t="str">
        <f>IF(AND(Y514&lt;&gt;"",Z514&lt;&gt;"",X514&lt;&gt;""),ROUND(MIN(IF(OR(X514="OZZ",X514="ZZ"),5000,17300),TRUNC(0.75*(SUMIF($D$12:$D514,$D514,Y$12:Y514)+SUMIF($D$12:$D514,$D514,Z$12:Z514)),2)) - SUMIF($D$12:$D513,$D514,AB$12:AB513),2),"")</f>
        <v/>
      </c>
      <c r="AC514" s="251" t="str">
        <f>IF(AND(Y514&lt;&gt;"",Z514&lt;&gt;"",AA514&lt;&gt;"",X514&lt;&gt;"",AP514&lt;&gt;""),IF(OR(X514="OZZ",X514="ZZ"),ROUND(0-SUMIF($D$12:$D513,$D514,AC$12:AC513),2),IF(AA514=0,0,ROUND(MIN(MIN(17300,TRUNC(0.75*(SUMIF($D$12:$D$2012,$D514,Y$12:Y$2012)+SUMIF($D$12:$D$2012,$D514,Z$12:Z$2012)),2)+SUMIF($D$12:$D514,$D514,AP$12:AP514))-SUMIF($D$12:$D513,$D514,AC$12:AC513)-SUMIF($D$12:$D$2012,$D514,AB$12:AB$2012),AP514),2))),"")</f>
        <v/>
      </c>
      <c r="AD514" s="250" t="str">
        <f>IF(X514&lt;&gt;"",1000 - SUMIF($D$12:$D513,$D514,AD$12:AD513),"")</f>
        <v/>
      </c>
      <c r="AE514" s="252"/>
      <c r="AF514" s="253"/>
      <c r="AG514" s="254"/>
      <c r="AH514" s="255" t="str">
        <f t="shared" si="166"/>
        <v/>
      </c>
      <c r="AI514" s="256"/>
      <c r="AJ514" s="253"/>
      <c r="AK514" s="254"/>
      <c r="AL514" s="255" t="str">
        <f t="shared" si="167"/>
        <v/>
      </c>
      <c r="AM514" s="256"/>
      <c r="AN514" s="253"/>
      <c r="AO514" s="254"/>
      <c r="AP514" s="255" t="str">
        <f t="shared" si="147"/>
        <v/>
      </c>
      <c r="AQ514" s="116"/>
      <c r="AR514" s="116"/>
      <c r="AS514" s="117"/>
      <c r="AT514" s="118"/>
      <c r="AU514" s="119" t="str">
        <f>IF(D514&lt;&gt; "", IF(COUNTIF($D$12:$D514,$D514)&gt;1,0,IF(SUM(N514,U514,AB514)&gt;0,IF(AND(X514="",OR(Q514&lt;&gt;"",J514&lt;&gt;"")),IF(Q514&lt;&gt;"",Q514,IF(J514&lt;&gt;"",J514,0)),IF(AND(Q514&lt;&gt;"",J514&lt;&gt;"",Q514=J514),Q514,X514)),0)),"")</f>
        <v/>
      </c>
      <c r="AV514" s="119" t="str">
        <f>IF(D514&lt;&gt;"",IF(COUNTIF($D$12:$D514,$D514)&gt;1,0,IF(SUM(O514,V514,AC514)&gt;0,IF(AND(X514="",OR(Q514&lt;&gt;"",J514&lt;&gt;"")),IF(Q514&lt;&gt;"",Q514,IF(J514&lt;&gt;"",J514,0)),IF(AND(Q514&lt;&gt;"",J514&lt;&gt;"",Q514=J514),Q514,X514)),0)),"")</f>
        <v/>
      </c>
      <c r="AW514" s="119" t="str">
        <f>IF(D514&lt;&gt;"",IF(COUNTIF($D$12:$D514,$D514)&gt;1,0,IF(SUM(P514,W514,AD514)&gt;0,IF(AND(X514="",OR(Q514&lt;&gt;"",J514&lt;&gt;"")),IF(Q514&lt;&gt;"",Q514,IF(J514&lt;&gt;"",J514,0)),IF(AND(Q514&lt;&gt;"",J514&lt;&gt;"",Q514=J514),Q514,X514)),0)),"")</f>
        <v/>
      </c>
      <c r="AX514" s="118" t="str">
        <f t="shared" si="148"/>
        <v/>
      </c>
      <c r="AY514" s="118" t="str">
        <f t="shared" si="149"/>
        <v/>
      </c>
      <c r="AZ514" s="118" t="str">
        <f t="shared" si="150"/>
        <v/>
      </c>
      <c r="BA514" s="118" t="str">
        <f t="shared" si="151"/>
        <v/>
      </c>
      <c r="BB514" s="118" t="str">
        <f t="shared" si="152"/>
        <v/>
      </c>
      <c r="BC514" s="118" t="str">
        <f t="shared" si="153"/>
        <v/>
      </c>
      <c r="BD514" s="118" t="str">
        <f t="shared" si="154"/>
        <v/>
      </c>
      <c r="BE514" s="118" t="str">
        <f t="shared" si="155"/>
        <v/>
      </c>
      <c r="BF514" s="118" t="str">
        <f t="shared" si="156"/>
        <v/>
      </c>
      <c r="BG514" s="120"/>
      <c r="BH514" s="120" t="str">
        <f t="shared" si="157"/>
        <v/>
      </c>
      <c r="BI514" s="120" t="str">
        <f t="shared" si="158"/>
        <v/>
      </c>
      <c r="BJ514" s="121"/>
      <c r="BK514" s="120" t="str">
        <f t="shared" si="159"/>
        <v/>
      </c>
      <c r="BL514" s="120" t="str">
        <f t="shared" si="160"/>
        <v/>
      </c>
      <c r="BM514" s="120" t="str">
        <f t="shared" si="161"/>
        <v/>
      </c>
      <c r="BN514" s="120" t="str">
        <f t="shared" si="162"/>
        <v/>
      </c>
      <c r="BO514" s="120" t="str">
        <f t="shared" si="163"/>
        <v/>
      </c>
      <c r="BP514" s="120" t="str">
        <f t="shared" si="164"/>
        <v/>
      </c>
      <c r="BQ514" s="98"/>
      <c r="BR514" s="98"/>
      <c r="BS514" s="98"/>
      <c r="BT514" s="98"/>
      <c r="BU514" s="98"/>
      <c r="BV514" s="98"/>
      <c r="BW514" s="98"/>
      <c r="BX514" s="98"/>
      <c r="BY514" s="98"/>
      <c r="BZ514" s="98"/>
      <c r="CA514" s="98"/>
      <c r="CB514" s="98"/>
      <c r="CC514" s="98"/>
      <c r="CD514" s="98"/>
      <c r="CE514" s="98"/>
      <c r="CF514" s="98"/>
      <c r="CG514" s="98"/>
      <c r="CH514" s="98"/>
      <c r="CI514" s="98"/>
      <c r="CJ514" s="98"/>
      <c r="CK514" s="98"/>
      <c r="CL514" s="98"/>
      <c r="CM514" s="98"/>
      <c r="CN514" s="98"/>
      <c r="CO514" s="98"/>
      <c r="CP514" s="98"/>
      <c r="CQ514" s="98"/>
      <c r="CR514" s="98"/>
      <c r="CS514" s="98"/>
    </row>
    <row r="515" spans="1:97" s="4" customFormat="1" ht="18.75" customHeight="1" x14ac:dyDescent="0.2">
      <c r="A515" s="3">
        <f t="shared" si="165"/>
        <v>503</v>
      </c>
      <c r="B515" s="263"/>
      <c r="C515" s="263"/>
      <c r="D515" s="263"/>
      <c r="E515" s="259"/>
      <c r="F515" s="259"/>
      <c r="G515" s="43"/>
      <c r="H515" s="264"/>
      <c r="I515" s="261"/>
      <c r="J515" s="106"/>
      <c r="K515" s="247"/>
      <c r="L515" s="247"/>
      <c r="M515" s="247"/>
      <c r="N515" s="248" t="str">
        <f>IF(AND(K515&lt;&gt;"",L515&lt;&gt;"",J515&lt;&gt;""),ROUND(MIN(IF(OR(J515="OZZ",J515="ZZ"),5000,17300),TRUNC(0.75*(SUMIF($D$12:$D515,$D515,K$12:K515)+SUMIF($D$12:$D515,$D515,L$12:L515)),2)) - SUMIF($D$12:$D514,$D515,N$12:N514),2),"")</f>
        <v/>
      </c>
      <c r="O515" s="249" t="str">
        <f>IF(AND(K515&lt;&gt;"",L515&lt;&gt;"",M515&lt;&gt;"",J515&lt;&gt;"",AH515&lt;&gt;""),IF(OR(J515="OZZ",J515="ZZ"),ROUND(0-SUMIF($D$12:$D514,$D515,O$12:O514),2),IF(M515=0,0,ROUND(MIN(MIN(17300,TRUNC(0.75*(SUMIF($D$12:$D$2012,$D515,K$12:K$2012)+SUMIF($D$12:$D$2012,$D515,L$12:L$2012)),2)+SUMIF($D$12:$D515,$D515,AH$12:AH515))-SUMIF($D$12:$D514,$D515,O$12:O514)-SUMIF($D$12:$D$2012,$D515,N$12:N$2012),AH515),2))),"")</f>
        <v/>
      </c>
      <c r="P515" s="250" t="str">
        <f>IF(J515&lt;&gt;"",1000 - SUMIF($D$12:$D514,$D515,P$12:P514),"")</f>
        <v/>
      </c>
      <c r="Q515" s="106"/>
      <c r="R515" s="247"/>
      <c r="S515" s="247"/>
      <c r="T515" s="247"/>
      <c r="U515" s="248" t="str">
        <f>IF(AND(R515&lt;&gt;"",S515&lt;&gt;"",Q515&lt;&gt;""),ROUND(MIN(IF(OR(Q515="OZZ",Q515="ZZ"),5000,17300),TRUNC(0.75*(SUMIF($D$12:$D515,$D515,R$12:R515)+SUMIF($D$12:$D515,$D515,S$12:S515)),2)) - SUMIF($D$12:$D514,$D515,U$12:U514),2),"")</f>
        <v/>
      </c>
      <c r="V515" s="248" t="str">
        <f>IF(AND(R515&lt;&gt;"",S515&lt;&gt;"",T515&lt;&gt;"",Q515&lt;&gt;"",AL515&lt;&gt;""),IF(OR(Q515="OZZ",Q515="ZZ"),ROUND(0-SUMIF($D$12:$D514,$D515,V$12:V514),2),IF(T515=0,0,ROUND(MIN(MIN(17300,TRUNC(0.75*(SUMIF($D$12:$D$2012,$D515,R$12:R$2012)+SUMIF($D$12:$D$2012,$D515,S$12:S$2012)),2)+SUMIF($D$12:$D515,$D515,AL$12:AL515))-SUMIF($D$12:$D514,$D515,V$12:V514)-SUMIF($D$12:$D$2012,$D515,U$12:U$2012),AL515),2))),"")</f>
        <v/>
      </c>
      <c r="W515" s="250" t="str">
        <f>IF(Q515&lt;&gt;"",1000 - SUMIF($D$12:$D514,$D515,W$12:W514),"")</f>
        <v/>
      </c>
      <c r="X515" s="106"/>
      <c r="Y515" s="247"/>
      <c r="Z515" s="247"/>
      <c r="AA515" s="247"/>
      <c r="AB515" s="248" t="str">
        <f>IF(AND(Y515&lt;&gt;"",Z515&lt;&gt;"",X515&lt;&gt;""),ROUND(MIN(IF(OR(X515="OZZ",X515="ZZ"),5000,17300),TRUNC(0.75*(SUMIF($D$12:$D515,$D515,Y$12:Y515)+SUMIF($D$12:$D515,$D515,Z$12:Z515)),2)) - SUMIF($D$12:$D514,$D515,AB$12:AB514),2),"")</f>
        <v/>
      </c>
      <c r="AC515" s="251" t="str">
        <f>IF(AND(Y515&lt;&gt;"",Z515&lt;&gt;"",AA515&lt;&gt;"",X515&lt;&gt;"",AP515&lt;&gt;""),IF(OR(X515="OZZ",X515="ZZ"),ROUND(0-SUMIF($D$12:$D514,$D515,AC$12:AC514),2),IF(AA515=0,0,ROUND(MIN(MIN(17300,TRUNC(0.75*(SUMIF($D$12:$D$2012,$D515,Y$12:Y$2012)+SUMIF($D$12:$D$2012,$D515,Z$12:Z$2012)),2)+SUMIF($D$12:$D515,$D515,AP$12:AP515))-SUMIF($D$12:$D514,$D515,AC$12:AC514)-SUMIF($D$12:$D$2012,$D515,AB$12:AB$2012),AP515),2))),"")</f>
        <v/>
      </c>
      <c r="AD515" s="250" t="str">
        <f>IF(X515&lt;&gt;"",1000 - SUMIF($D$12:$D514,$D515,AD$12:AD514),"")</f>
        <v/>
      </c>
      <c r="AE515" s="252"/>
      <c r="AF515" s="253"/>
      <c r="AG515" s="254"/>
      <c r="AH515" s="255" t="str">
        <f t="shared" si="166"/>
        <v/>
      </c>
      <c r="AI515" s="256"/>
      <c r="AJ515" s="253"/>
      <c r="AK515" s="254"/>
      <c r="AL515" s="255" t="str">
        <f t="shared" si="167"/>
        <v/>
      </c>
      <c r="AM515" s="256"/>
      <c r="AN515" s="253"/>
      <c r="AO515" s="254"/>
      <c r="AP515" s="255" t="str">
        <f t="shared" si="147"/>
        <v/>
      </c>
      <c r="AQ515" s="116"/>
      <c r="AR515" s="116"/>
      <c r="AS515" s="117"/>
      <c r="AT515" s="118"/>
      <c r="AU515" s="119" t="str">
        <f>IF(D515&lt;&gt; "", IF(COUNTIF($D$12:$D515,$D515)&gt;1,0,IF(SUM(N515,U515,AB515)&gt;0,IF(AND(X515="",OR(Q515&lt;&gt;"",J515&lt;&gt;"")),IF(Q515&lt;&gt;"",Q515,IF(J515&lt;&gt;"",J515,0)),IF(AND(Q515&lt;&gt;"",J515&lt;&gt;"",Q515=J515),Q515,X515)),0)),"")</f>
        <v/>
      </c>
      <c r="AV515" s="119" t="str">
        <f>IF(D515&lt;&gt;"",IF(COUNTIF($D$12:$D515,$D515)&gt;1,0,IF(SUM(O515,V515,AC515)&gt;0,IF(AND(X515="",OR(Q515&lt;&gt;"",J515&lt;&gt;"")),IF(Q515&lt;&gt;"",Q515,IF(J515&lt;&gt;"",J515,0)),IF(AND(Q515&lt;&gt;"",J515&lt;&gt;"",Q515=J515),Q515,X515)),0)),"")</f>
        <v/>
      </c>
      <c r="AW515" s="119" t="str">
        <f>IF(D515&lt;&gt;"",IF(COUNTIF($D$12:$D515,$D515)&gt;1,0,IF(SUM(P515,W515,AD515)&gt;0,IF(AND(X515="",OR(Q515&lt;&gt;"",J515&lt;&gt;"")),IF(Q515&lt;&gt;"",Q515,IF(J515&lt;&gt;"",J515,0)),IF(AND(Q515&lt;&gt;"",J515&lt;&gt;"",Q515=J515),Q515,X515)),0)),"")</f>
        <v/>
      </c>
      <c r="AX515" s="118" t="str">
        <f t="shared" si="148"/>
        <v/>
      </c>
      <c r="AY515" s="118" t="str">
        <f t="shared" si="149"/>
        <v/>
      </c>
      <c r="AZ515" s="118" t="str">
        <f t="shared" si="150"/>
        <v/>
      </c>
      <c r="BA515" s="118" t="str">
        <f t="shared" si="151"/>
        <v/>
      </c>
      <c r="BB515" s="118" t="str">
        <f t="shared" si="152"/>
        <v/>
      </c>
      <c r="BC515" s="118" t="str">
        <f t="shared" si="153"/>
        <v/>
      </c>
      <c r="BD515" s="118" t="str">
        <f t="shared" si="154"/>
        <v/>
      </c>
      <c r="BE515" s="118" t="str">
        <f t="shared" si="155"/>
        <v/>
      </c>
      <c r="BF515" s="118" t="str">
        <f t="shared" si="156"/>
        <v/>
      </c>
      <c r="BG515" s="120"/>
      <c r="BH515" s="120" t="str">
        <f t="shared" si="157"/>
        <v/>
      </c>
      <c r="BI515" s="120" t="str">
        <f t="shared" si="158"/>
        <v/>
      </c>
      <c r="BJ515" s="121"/>
      <c r="BK515" s="120" t="str">
        <f t="shared" si="159"/>
        <v/>
      </c>
      <c r="BL515" s="120" t="str">
        <f t="shared" si="160"/>
        <v/>
      </c>
      <c r="BM515" s="120" t="str">
        <f t="shared" si="161"/>
        <v/>
      </c>
      <c r="BN515" s="120" t="str">
        <f t="shared" si="162"/>
        <v/>
      </c>
      <c r="BO515" s="120" t="str">
        <f t="shared" si="163"/>
        <v/>
      </c>
      <c r="BP515" s="120" t="str">
        <f t="shared" si="164"/>
        <v/>
      </c>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c r="CM515" s="98"/>
      <c r="CN515" s="98"/>
      <c r="CO515" s="98"/>
      <c r="CP515" s="98"/>
      <c r="CQ515" s="98"/>
      <c r="CR515" s="98"/>
      <c r="CS515" s="98"/>
    </row>
    <row r="516" spans="1:97" s="4" customFormat="1" ht="18.75" customHeight="1" x14ac:dyDescent="0.2">
      <c r="A516" s="3">
        <f t="shared" si="165"/>
        <v>504</v>
      </c>
      <c r="B516" s="263"/>
      <c r="C516" s="263"/>
      <c r="D516" s="263"/>
      <c r="E516" s="259"/>
      <c r="F516" s="259"/>
      <c r="G516" s="43"/>
      <c r="H516" s="264"/>
      <c r="I516" s="261"/>
      <c r="J516" s="106"/>
      <c r="K516" s="247"/>
      <c r="L516" s="247"/>
      <c r="M516" s="247"/>
      <c r="N516" s="248" t="str">
        <f>IF(AND(K516&lt;&gt;"",L516&lt;&gt;"",J516&lt;&gt;""),ROUND(MIN(IF(OR(J516="OZZ",J516="ZZ"),5000,17300),TRUNC(0.75*(SUMIF($D$12:$D516,$D516,K$12:K516)+SUMIF($D$12:$D516,$D516,L$12:L516)),2)) - SUMIF($D$12:$D515,$D516,N$12:N515),2),"")</f>
        <v/>
      </c>
      <c r="O516" s="249" t="str">
        <f>IF(AND(K516&lt;&gt;"",L516&lt;&gt;"",M516&lt;&gt;"",J516&lt;&gt;"",AH516&lt;&gt;""),IF(OR(J516="OZZ",J516="ZZ"),ROUND(0-SUMIF($D$12:$D515,$D516,O$12:O515),2),IF(M516=0,0,ROUND(MIN(MIN(17300,TRUNC(0.75*(SUMIF($D$12:$D$2012,$D516,K$12:K$2012)+SUMIF($D$12:$D$2012,$D516,L$12:L$2012)),2)+SUMIF($D$12:$D516,$D516,AH$12:AH516))-SUMIF($D$12:$D515,$D516,O$12:O515)-SUMIF($D$12:$D$2012,$D516,N$12:N$2012),AH516),2))),"")</f>
        <v/>
      </c>
      <c r="P516" s="250" t="str">
        <f>IF(J516&lt;&gt;"",1000 - SUMIF($D$12:$D515,$D516,P$12:P515),"")</f>
        <v/>
      </c>
      <c r="Q516" s="106"/>
      <c r="R516" s="247"/>
      <c r="S516" s="247"/>
      <c r="T516" s="247"/>
      <c r="U516" s="248" t="str">
        <f>IF(AND(R516&lt;&gt;"",S516&lt;&gt;"",Q516&lt;&gt;""),ROUND(MIN(IF(OR(Q516="OZZ",Q516="ZZ"),5000,17300),TRUNC(0.75*(SUMIF($D$12:$D516,$D516,R$12:R516)+SUMIF($D$12:$D516,$D516,S$12:S516)),2)) - SUMIF($D$12:$D515,$D516,U$12:U515),2),"")</f>
        <v/>
      </c>
      <c r="V516" s="248" t="str">
        <f>IF(AND(R516&lt;&gt;"",S516&lt;&gt;"",T516&lt;&gt;"",Q516&lt;&gt;"",AL516&lt;&gt;""),IF(OR(Q516="OZZ",Q516="ZZ"),ROUND(0-SUMIF($D$12:$D515,$D516,V$12:V515),2),IF(T516=0,0,ROUND(MIN(MIN(17300,TRUNC(0.75*(SUMIF($D$12:$D$2012,$D516,R$12:R$2012)+SUMIF($D$12:$D$2012,$D516,S$12:S$2012)),2)+SUMIF($D$12:$D516,$D516,AL$12:AL516))-SUMIF($D$12:$D515,$D516,V$12:V515)-SUMIF($D$12:$D$2012,$D516,U$12:U$2012),AL516),2))),"")</f>
        <v/>
      </c>
      <c r="W516" s="250" t="str">
        <f>IF(Q516&lt;&gt;"",1000 - SUMIF($D$12:$D515,$D516,W$12:W515),"")</f>
        <v/>
      </c>
      <c r="X516" s="106"/>
      <c r="Y516" s="247"/>
      <c r="Z516" s="247"/>
      <c r="AA516" s="247"/>
      <c r="AB516" s="248" t="str">
        <f>IF(AND(Y516&lt;&gt;"",Z516&lt;&gt;"",X516&lt;&gt;""),ROUND(MIN(IF(OR(X516="OZZ",X516="ZZ"),5000,17300),TRUNC(0.75*(SUMIF($D$12:$D516,$D516,Y$12:Y516)+SUMIF($D$12:$D516,$D516,Z$12:Z516)),2)) - SUMIF($D$12:$D515,$D516,AB$12:AB515),2),"")</f>
        <v/>
      </c>
      <c r="AC516" s="251" t="str">
        <f>IF(AND(Y516&lt;&gt;"",Z516&lt;&gt;"",AA516&lt;&gt;"",X516&lt;&gt;"",AP516&lt;&gt;""),IF(OR(X516="OZZ",X516="ZZ"),ROUND(0-SUMIF($D$12:$D515,$D516,AC$12:AC515),2),IF(AA516=0,0,ROUND(MIN(MIN(17300,TRUNC(0.75*(SUMIF($D$12:$D$2012,$D516,Y$12:Y$2012)+SUMIF($D$12:$D$2012,$D516,Z$12:Z$2012)),2)+SUMIF($D$12:$D516,$D516,AP$12:AP516))-SUMIF($D$12:$D515,$D516,AC$12:AC515)-SUMIF($D$12:$D$2012,$D516,AB$12:AB$2012),AP516),2))),"")</f>
        <v/>
      </c>
      <c r="AD516" s="250" t="str">
        <f>IF(X516&lt;&gt;"",1000 - SUMIF($D$12:$D515,$D516,AD$12:AD515),"")</f>
        <v/>
      </c>
      <c r="AE516" s="252"/>
      <c r="AF516" s="253"/>
      <c r="AG516" s="254"/>
      <c r="AH516" s="255" t="str">
        <f t="shared" si="166"/>
        <v/>
      </c>
      <c r="AI516" s="256"/>
      <c r="AJ516" s="253"/>
      <c r="AK516" s="254"/>
      <c r="AL516" s="255" t="str">
        <f t="shared" si="167"/>
        <v/>
      </c>
      <c r="AM516" s="256"/>
      <c r="AN516" s="253"/>
      <c r="AO516" s="254"/>
      <c r="AP516" s="255" t="str">
        <f t="shared" si="147"/>
        <v/>
      </c>
      <c r="AQ516" s="116"/>
      <c r="AR516" s="116"/>
      <c r="AS516" s="117"/>
      <c r="AT516" s="118"/>
      <c r="AU516" s="119" t="str">
        <f>IF(D516&lt;&gt; "", IF(COUNTIF($D$12:$D516,$D516)&gt;1,0,IF(SUM(N516,U516,AB516)&gt;0,IF(AND(X516="",OR(Q516&lt;&gt;"",J516&lt;&gt;"")),IF(Q516&lt;&gt;"",Q516,IF(J516&lt;&gt;"",J516,0)),IF(AND(Q516&lt;&gt;"",J516&lt;&gt;"",Q516=J516),Q516,X516)),0)),"")</f>
        <v/>
      </c>
      <c r="AV516" s="119" t="str">
        <f>IF(D516&lt;&gt;"",IF(COUNTIF($D$12:$D516,$D516)&gt;1,0,IF(SUM(O516,V516,AC516)&gt;0,IF(AND(X516="",OR(Q516&lt;&gt;"",J516&lt;&gt;"")),IF(Q516&lt;&gt;"",Q516,IF(J516&lt;&gt;"",J516,0)),IF(AND(Q516&lt;&gt;"",J516&lt;&gt;"",Q516=J516),Q516,X516)),0)),"")</f>
        <v/>
      </c>
      <c r="AW516" s="119" t="str">
        <f>IF(D516&lt;&gt;"",IF(COUNTIF($D$12:$D516,$D516)&gt;1,0,IF(SUM(P516,W516,AD516)&gt;0,IF(AND(X516="",OR(Q516&lt;&gt;"",J516&lt;&gt;"")),IF(Q516&lt;&gt;"",Q516,IF(J516&lt;&gt;"",J516,0)),IF(AND(Q516&lt;&gt;"",J516&lt;&gt;"",Q516=J516),Q516,X516)),0)),"")</f>
        <v/>
      </c>
      <c r="AX516" s="118" t="str">
        <f t="shared" si="148"/>
        <v/>
      </c>
      <c r="AY516" s="118" t="str">
        <f t="shared" si="149"/>
        <v/>
      </c>
      <c r="AZ516" s="118" t="str">
        <f t="shared" si="150"/>
        <v/>
      </c>
      <c r="BA516" s="118" t="str">
        <f t="shared" si="151"/>
        <v/>
      </c>
      <c r="BB516" s="118" t="str">
        <f t="shared" si="152"/>
        <v/>
      </c>
      <c r="BC516" s="118" t="str">
        <f t="shared" si="153"/>
        <v/>
      </c>
      <c r="BD516" s="118" t="str">
        <f t="shared" si="154"/>
        <v/>
      </c>
      <c r="BE516" s="118" t="str">
        <f t="shared" si="155"/>
        <v/>
      </c>
      <c r="BF516" s="118" t="str">
        <f t="shared" si="156"/>
        <v/>
      </c>
      <c r="BG516" s="120"/>
      <c r="BH516" s="120" t="str">
        <f t="shared" si="157"/>
        <v/>
      </c>
      <c r="BI516" s="120" t="str">
        <f t="shared" si="158"/>
        <v/>
      </c>
      <c r="BJ516" s="121"/>
      <c r="BK516" s="120" t="str">
        <f t="shared" si="159"/>
        <v/>
      </c>
      <c r="BL516" s="120" t="str">
        <f t="shared" si="160"/>
        <v/>
      </c>
      <c r="BM516" s="120" t="str">
        <f t="shared" si="161"/>
        <v/>
      </c>
      <c r="BN516" s="120" t="str">
        <f t="shared" si="162"/>
        <v/>
      </c>
      <c r="BO516" s="120" t="str">
        <f t="shared" si="163"/>
        <v/>
      </c>
      <c r="BP516" s="120" t="str">
        <f t="shared" si="164"/>
        <v/>
      </c>
      <c r="BQ516" s="98"/>
      <c r="BR516" s="98"/>
      <c r="BS516" s="98"/>
      <c r="BT516" s="98"/>
      <c r="BU516" s="98"/>
      <c r="BV516" s="98"/>
      <c r="BW516" s="98"/>
      <c r="BX516" s="98"/>
      <c r="BY516" s="98"/>
      <c r="BZ516" s="98"/>
      <c r="CA516" s="98"/>
      <c r="CB516" s="98"/>
      <c r="CC516" s="98"/>
      <c r="CD516" s="98"/>
      <c r="CE516" s="98"/>
      <c r="CF516" s="98"/>
      <c r="CG516" s="98"/>
      <c r="CH516" s="98"/>
      <c r="CI516" s="98"/>
      <c r="CJ516" s="98"/>
      <c r="CK516" s="98"/>
      <c r="CL516" s="98"/>
      <c r="CM516" s="98"/>
      <c r="CN516" s="98"/>
      <c r="CO516" s="98"/>
      <c r="CP516" s="98"/>
      <c r="CQ516" s="98"/>
      <c r="CR516" s="98"/>
      <c r="CS516" s="98"/>
    </row>
    <row r="517" spans="1:97" s="4" customFormat="1" ht="18.75" customHeight="1" x14ac:dyDescent="0.2">
      <c r="A517" s="3">
        <f t="shared" si="165"/>
        <v>505</v>
      </c>
      <c r="B517" s="263"/>
      <c r="C517" s="263"/>
      <c r="D517" s="263"/>
      <c r="E517" s="259"/>
      <c r="F517" s="259"/>
      <c r="G517" s="43"/>
      <c r="H517" s="264"/>
      <c r="I517" s="261"/>
      <c r="J517" s="106"/>
      <c r="K517" s="247"/>
      <c r="L517" s="247"/>
      <c r="M517" s="247"/>
      <c r="N517" s="248" t="str">
        <f>IF(AND(K517&lt;&gt;"",L517&lt;&gt;"",J517&lt;&gt;""),ROUND(MIN(IF(OR(J517="OZZ",J517="ZZ"),5000,17300),TRUNC(0.75*(SUMIF($D$12:$D517,$D517,K$12:K517)+SUMIF($D$12:$D517,$D517,L$12:L517)),2)) - SUMIF($D$12:$D516,$D517,N$12:N516),2),"")</f>
        <v/>
      </c>
      <c r="O517" s="249" t="str">
        <f>IF(AND(K517&lt;&gt;"",L517&lt;&gt;"",M517&lt;&gt;"",J517&lt;&gt;"",AH517&lt;&gt;""),IF(OR(J517="OZZ",J517="ZZ"),ROUND(0-SUMIF($D$12:$D516,$D517,O$12:O516),2),IF(M517=0,0,ROUND(MIN(MIN(17300,TRUNC(0.75*(SUMIF($D$12:$D$2012,$D517,K$12:K$2012)+SUMIF($D$12:$D$2012,$D517,L$12:L$2012)),2)+SUMIF($D$12:$D517,$D517,AH$12:AH517))-SUMIF($D$12:$D516,$D517,O$12:O516)-SUMIF($D$12:$D$2012,$D517,N$12:N$2012),AH517),2))),"")</f>
        <v/>
      </c>
      <c r="P517" s="250" t="str">
        <f>IF(J517&lt;&gt;"",1000 - SUMIF($D$12:$D516,$D517,P$12:P516),"")</f>
        <v/>
      </c>
      <c r="Q517" s="106"/>
      <c r="R517" s="247"/>
      <c r="S517" s="247"/>
      <c r="T517" s="247"/>
      <c r="U517" s="248" t="str">
        <f>IF(AND(R517&lt;&gt;"",S517&lt;&gt;"",Q517&lt;&gt;""),ROUND(MIN(IF(OR(Q517="OZZ",Q517="ZZ"),5000,17300),TRUNC(0.75*(SUMIF($D$12:$D517,$D517,R$12:R517)+SUMIF($D$12:$D517,$D517,S$12:S517)),2)) - SUMIF($D$12:$D516,$D517,U$12:U516),2),"")</f>
        <v/>
      </c>
      <c r="V517" s="248" t="str">
        <f>IF(AND(R517&lt;&gt;"",S517&lt;&gt;"",T517&lt;&gt;"",Q517&lt;&gt;"",AL517&lt;&gt;""),IF(OR(Q517="OZZ",Q517="ZZ"),ROUND(0-SUMIF($D$12:$D516,$D517,V$12:V516),2),IF(T517=0,0,ROUND(MIN(MIN(17300,TRUNC(0.75*(SUMIF($D$12:$D$2012,$D517,R$12:R$2012)+SUMIF($D$12:$D$2012,$D517,S$12:S$2012)),2)+SUMIF($D$12:$D517,$D517,AL$12:AL517))-SUMIF($D$12:$D516,$D517,V$12:V516)-SUMIF($D$12:$D$2012,$D517,U$12:U$2012),AL517),2))),"")</f>
        <v/>
      </c>
      <c r="W517" s="250" t="str">
        <f>IF(Q517&lt;&gt;"",1000 - SUMIF($D$12:$D516,$D517,W$12:W516),"")</f>
        <v/>
      </c>
      <c r="X517" s="106"/>
      <c r="Y517" s="247"/>
      <c r="Z517" s="247"/>
      <c r="AA517" s="247"/>
      <c r="AB517" s="248" t="str">
        <f>IF(AND(Y517&lt;&gt;"",Z517&lt;&gt;"",X517&lt;&gt;""),ROUND(MIN(IF(OR(X517="OZZ",X517="ZZ"),5000,17300),TRUNC(0.75*(SUMIF($D$12:$D517,$D517,Y$12:Y517)+SUMIF($D$12:$D517,$D517,Z$12:Z517)),2)) - SUMIF($D$12:$D516,$D517,AB$12:AB516),2),"")</f>
        <v/>
      </c>
      <c r="AC517" s="251" t="str">
        <f>IF(AND(Y517&lt;&gt;"",Z517&lt;&gt;"",AA517&lt;&gt;"",X517&lt;&gt;"",AP517&lt;&gt;""),IF(OR(X517="OZZ",X517="ZZ"),ROUND(0-SUMIF($D$12:$D516,$D517,AC$12:AC516),2),IF(AA517=0,0,ROUND(MIN(MIN(17300,TRUNC(0.75*(SUMIF($D$12:$D$2012,$D517,Y$12:Y$2012)+SUMIF($D$12:$D$2012,$D517,Z$12:Z$2012)),2)+SUMIF($D$12:$D517,$D517,AP$12:AP517))-SUMIF($D$12:$D516,$D517,AC$12:AC516)-SUMIF($D$12:$D$2012,$D517,AB$12:AB$2012),AP517),2))),"")</f>
        <v/>
      </c>
      <c r="AD517" s="250" t="str">
        <f>IF(X517&lt;&gt;"",1000 - SUMIF($D$12:$D516,$D517,AD$12:AD516),"")</f>
        <v/>
      </c>
      <c r="AE517" s="252"/>
      <c r="AF517" s="253"/>
      <c r="AG517" s="254"/>
      <c r="AH517" s="255" t="str">
        <f t="shared" si="166"/>
        <v/>
      </c>
      <c r="AI517" s="256"/>
      <c r="AJ517" s="253"/>
      <c r="AK517" s="254"/>
      <c r="AL517" s="255" t="str">
        <f t="shared" si="167"/>
        <v/>
      </c>
      <c r="AM517" s="256"/>
      <c r="AN517" s="253"/>
      <c r="AO517" s="254"/>
      <c r="AP517" s="255" t="str">
        <f t="shared" si="147"/>
        <v/>
      </c>
      <c r="AQ517" s="116"/>
      <c r="AR517" s="116"/>
      <c r="AS517" s="117"/>
      <c r="AT517" s="118"/>
      <c r="AU517" s="119" t="str">
        <f>IF(D517&lt;&gt; "", IF(COUNTIF($D$12:$D517,$D517)&gt;1,0,IF(SUM(N517,U517,AB517)&gt;0,IF(AND(X517="",OR(Q517&lt;&gt;"",J517&lt;&gt;"")),IF(Q517&lt;&gt;"",Q517,IF(J517&lt;&gt;"",J517,0)),IF(AND(Q517&lt;&gt;"",J517&lt;&gt;"",Q517=J517),Q517,X517)),0)),"")</f>
        <v/>
      </c>
      <c r="AV517" s="119" t="str">
        <f>IF(D517&lt;&gt;"",IF(COUNTIF($D$12:$D517,$D517)&gt;1,0,IF(SUM(O517,V517,AC517)&gt;0,IF(AND(X517="",OR(Q517&lt;&gt;"",J517&lt;&gt;"")),IF(Q517&lt;&gt;"",Q517,IF(J517&lt;&gt;"",J517,0)),IF(AND(Q517&lt;&gt;"",J517&lt;&gt;"",Q517=J517),Q517,X517)),0)),"")</f>
        <v/>
      </c>
      <c r="AW517" s="119" t="str">
        <f>IF(D517&lt;&gt;"",IF(COUNTIF($D$12:$D517,$D517)&gt;1,0,IF(SUM(P517,W517,AD517)&gt;0,IF(AND(X517="",OR(Q517&lt;&gt;"",J517&lt;&gt;"")),IF(Q517&lt;&gt;"",Q517,IF(J517&lt;&gt;"",J517,0)),IF(AND(Q517&lt;&gt;"",J517&lt;&gt;"",Q517=J517),Q517,X517)),0)),"")</f>
        <v/>
      </c>
      <c r="AX517" s="118" t="str">
        <f t="shared" si="148"/>
        <v/>
      </c>
      <c r="AY517" s="118" t="str">
        <f t="shared" si="149"/>
        <v/>
      </c>
      <c r="AZ517" s="118" t="str">
        <f t="shared" si="150"/>
        <v/>
      </c>
      <c r="BA517" s="118" t="str">
        <f t="shared" si="151"/>
        <v/>
      </c>
      <c r="BB517" s="118" t="str">
        <f t="shared" si="152"/>
        <v/>
      </c>
      <c r="BC517" s="118" t="str">
        <f t="shared" si="153"/>
        <v/>
      </c>
      <c r="BD517" s="118" t="str">
        <f t="shared" si="154"/>
        <v/>
      </c>
      <c r="BE517" s="118" t="str">
        <f t="shared" si="155"/>
        <v/>
      </c>
      <c r="BF517" s="118" t="str">
        <f t="shared" si="156"/>
        <v/>
      </c>
      <c r="BG517" s="120"/>
      <c r="BH517" s="120" t="str">
        <f t="shared" si="157"/>
        <v/>
      </c>
      <c r="BI517" s="120" t="str">
        <f t="shared" si="158"/>
        <v/>
      </c>
      <c r="BJ517" s="121"/>
      <c r="BK517" s="120" t="str">
        <f t="shared" si="159"/>
        <v/>
      </c>
      <c r="BL517" s="120" t="str">
        <f t="shared" si="160"/>
        <v/>
      </c>
      <c r="BM517" s="120" t="str">
        <f t="shared" si="161"/>
        <v/>
      </c>
      <c r="BN517" s="120" t="str">
        <f t="shared" si="162"/>
        <v/>
      </c>
      <c r="BO517" s="120" t="str">
        <f t="shared" si="163"/>
        <v/>
      </c>
      <c r="BP517" s="120" t="str">
        <f t="shared" si="164"/>
        <v/>
      </c>
      <c r="BQ517" s="98"/>
      <c r="BR517" s="98"/>
      <c r="BS517" s="98"/>
      <c r="BT517" s="98"/>
      <c r="BU517" s="98"/>
      <c r="BV517" s="98"/>
      <c r="BW517" s="98"/>
      <c r="BX517" s="98"/>
      <c r="BY517" s="98"/>
      <c r="BZ517" s="98"/>
      <c r="CA517" s="98"/>
      <c r="CB517" s="98"/>
      <c r="CC517" s="98"/>
      <c r="CD517" s="98"/>
      <c r="CE517" s="98"/>
      <c r="CF517" s="98"/>
      <c r="CG517" s="98"/>
      <c r="CH517" s="98"/>
      <c r="CI517" s="98"/>
      <c r="CJ517" s="98"/>
      <c r="CK517" s="98"/>
      <c r="CL517" s="98"/>
      <c r="CM517" s="98"/>
      <c r="CN517" s="98"/>
      <c r="CO517" s="98"/>
      <c r="CP517" s="98"/>
      <c r="CQ517" s="98"/>
      <c r="CR517" s="98"/>
      <c r="CS517" s="98"/>
    </row>
    <row r="518" spans="1:97" s="4" customFormat="1" ht="18.75" customHeight="1" x14ac:dyDescent="0.2">
      <c r="A518" s="3">
        <f t="shared" si="165"/>
        <v>506</v>
      </c>
      <c r="B518" s="263"/>
      <c r="C518" s="263"/>
      <c r="D518" s="263"/>
      <c r="E518" s="259"/>
      <c r="F518" s="259"/>
      <c r="G518" s="43"/>
      <c r="H518" s="264"/>
      <c r="I518" s="261"/>
      <c r="J518" s="106"/>
      <c r="K518" s="247"/>
      <c r="L518" s="247"/>
      <c r="M518" s="247"/>
      <c r="N518" s="248" t="str">
        <f>IF(AND(K518&lt;&gt;"",L518&lt;&gt;"",J518&lt;&gt;""),ROUND(MIN(IF(OR(J518="OZZ",J518="ZZ"),5000,17300),TRUNC(0.75*(SUMIF($D$12:$D518,$D518,K$12:K518)+SUMIF($D$12:$D518,$D518,L$12:L518)),2)) - SUMIF($D$12:$D517,$D518,N$12:N517),2),"")</f>
        <v/>
      </c>
      <c r="O518" s="249" t="str">
        <f>IF(AND(K518&lt;&gt;"",L518&lt;&gt;"",M518&lt;&gt;"",J518&lt;&gt;"",AH518&lt;&gt;""),IF(OR(J518="OZZ",J518="ZZ"),ROUND(0-SUMIF($D$12:$D517,$D518,O$12:O517),2),IF(M518=0,0,ROUND(MIN(MIN(17300,TRUNC(0.75*(SUMIF($D$12:$D$2012,$D518,K$12:K$2012)+SUMIF($D$12:$D$2012,$D518,L$12:L$2012)),2)+SUMIF($D$12:$D518,$D518,AH$12:AH518))-SUMIF($D$12:$D517,$D518,O$12:O517)-SUMIF($D$12:$D$2012,$D518,N$12:N$2012),AH518),2))),"")</f>
        <v/>
      </c>
      <c r="P518" s="250" t="str">
        <f>IF(J518&lt;&gt;"",1000 - SUMIF($D$12:$D517,$D518,P$12:P517),"")</f>
        <v/>
      </c>
      <c r="Q518" s="106"/>
      <c r="R518" s="247"/>
      <c r="S518" s="247"/>
      <c r="T518" s="247"/>
      <c r="U518" s="248" t="str">
        <f>IF(AND(R518&lt;&gt;"",S518&lt;&gt;"",Q518&lt;&gt;""),ROUND(MIN(IF(OR(Q518="OZZ",Q518="ZZ"),5000,17300),TRUNC(0.75*(SUMIF($D$12:$D518,$D518,R$12:R518)+SUMIF($D$12:$D518,$D518,S$12:S518)),2)) - SUMIF($D$12:$D517,$D518,U$12:U517),2),"")</f>
        <v/>
      </c>
      <c r="V518" s="248" t="str">
        <f>IF(AND(R518&lt;&gt;"",S518&lt;&gt;"",T518&lt;&gt;"",Q518&lt;&gt;"",AL518&lt;&gt;""),IF(OR(Q518="OZZ",Q518="ZZ"),ROUND(0-SUMIF($D$12:$D517,$D518,V$12:V517),2),IF(T518=0,0,ROUND(MIN(MIN(17300,TRUNC(0.75*(SUMIF($D$12:$D$2012,$D518,R$12:R$2012)+SUMIF($D$12:$D$2012,$D518,S$12:S$2012)),2)+SUMIF($D$12:$D518,$D518,AL$12:AL518))-SUMIF($D$12:$D517,$D518,V$12:V517)-SUMIF($D$12:$D$2012,$D518,U$12:U$2012),AL518),2))),"")</f>
        <v/>
      </c>
      <c r="W518" s="250" t="str">
        <f>IF(Q518&lt;&gt;"",1000 - SUMIF($D$12:$D517,$D518,W$12:W517),"")</f>
        <v/>
      </c>
      <c r="X518" s="106"/>
      <c r="Y518" s="247"/>
      <c r="Z518" s="247"/>
      <c r="AA518" s="247"/>
      <c r="AB518" s="248" t="str">
        <f>IF(AND(Y518&lt;&gt;"",Z518&lt;&gt;"",X518&lt;&gt;""),ROUND(MIN(IF(OR(X518="OZZ",X518="ZZ"),5000,17300),TRUNC(0.75*(SUMIF($D$12:$D518,$D518,Y$12:Y518)+SUMIF($D$12:$D518,$D518,Z$12:Z518)),2)) - SUMIF($D$12:$D517,$D518,AB$12:AB517),2),"")</f>
        <v/>
      </c>
      <c r="AC518" s="251" t="str">
        <f>IF(AND(Y518&lt;&gt;"",Z518&lt;&gt;"",AA518&lt;&gt;"",X518&lt;&gt;"",AP518&lt;&gt;""),IF(OR(X518="OZZ",X518="ZZ"),ROUND(0-SUMIF($D$12:$D517,$D518,AC$12:AC517),2),IF(AA518=0,0,ROUND(MIN(MIN(17300,TRUNC(0.75*(SUMIF($D$12:$D$2012,$D518,Y$12:Y$2012)+SUMIF($D$12:$D$2012,$D518,Z$12:Z$2012)),2)+SUMIF($D$12:$D518,$D518,AP$12:AP518))-SUMIF($D$12:$D517,$D518,AC$12:AC517)-SUMIF($D$12:$D$2012,$D518,AB$12:AB$2012),AP518),2))),"")</f>
        <v/>
      </c>
      <c r="AD518" s="250" t="str">
        <f>IF(X518&lt;&gt;"",1000 - SUMIF($D$12:$D517,$D518,AD$12:AD517),"")</f>
        <v/>
      </c>
      <c r="AE518" s="252"/>
      <c r="AF518" s="253"/>
      <c r="AG518" s="254"/>
      <c r="AH518" s="255" t="str">
        <f t="shared" si="166"/>
        <v/>
      </c>
      <c r="AI518" s="256"/>
      <c r="AJ518" s="253"/>
      <c r="AK518" s="254"/>
      <c r="AL518" s="255" t="str">
        <f t="shared" si="167"/>
        <v/>
      </c>
      <c r="AM518" s="256"/>
      <c r="AN518" s="253"/>
      <c r="AO518" s="254"/>
      <c r="AP518" s="255" t="str">
        <f t="shared" si="147"/>
        <v/>
      </c>
      <c r="AQ518" s="116"/>
      <c r="AR518" s="116"/>
      <c r="AS518" s="117"/>
      <c r="AT518" s="118"/>
      <c r="AU518" s="119" t="str">
        <f>IF(D518&lt;&gt; "", IF(COUNTIF($D$12:$D518,$D518)&gt;1,0,IF(SUM(N518,U518,AB518)&gt;0,IF(AND(X518="",OR(Q518&lt;&gt;"",J518&lt;&gt;"")),IF(Q518&lt;&gt;"",Q518,IF(J518&lt;&gt;"",J518,0)),IF(AND(Q518&lt;&gt;"",J518&lt;&gt;"",Q518=J518),Q518,X518)),0)),"")</f>
        <v/>
      </c>
      <c r="AV518" s="119" t="str">
        <f>IF(D518&lt;&gt;"",IF(COUNTIF($D$12:$D518,$D518)&gt;1,0,IF(SUM(O518,V518,AC518)&gt;0,IF(AND(X518="",OR(Q518&lt;&gt;"",J518&lt;&gt;"")),IF(Q518&lt;&gt;"",Q518,IF(J518&lt;&gt;"",J518,0)),IF(AND(Q518&lt;&gt;"",J518&lt;&gt;"",Q518=J518),Q518,X518)),0)),"")</f>
        <v/>
      </c>
      <c r="AW518" s="119" t="str">
        <f>IF(D518&lt;&gt;"",IF(COUNTIF($D$12:$D518,$D518)&gt;1,0,IF(SUM(P518,W518,AD518)&gt;0,IF(AND(X518="",OR(Q518&lt;&gt;"",J518&lt;&gt;"")),IF(Q518&lt;&gt;"",Q518,IF(J518&lt;&gt;"",J518,0)),IF(AND(Q518&lt;&gt;"",J518&lt;&gt;"",Q518=J518),Q518,X518)),0)),"")</f>
        <v/>
      </c>
      <c r="AX518" s="118" t="str">
        <f t="shared" si="148"/>
        <v/>
      </c>
      <c r="AY518" s="118" t="str">
        <f t="shared" si="149"/>
        <v/>
      </c>
      <c r="AZ518" s="118" t="str">
        <f t="shared" si="150"/>
        <v/>
      </c>
      <c r="BA518" s="118" t="str">
        <f t="shared" si="151"/>
        <v/>
      </c>
      <c r="BB518" s="118" t="str">
        <f t="shared" si="152"/>
        <v/>
      </c>
      <c r="BC518" s="118" t="str">
        <f t="shared" si="153"/>
        <v/>
      </c>
      <c r="BD518" s="118" t="str">
        <f t="shared" si="154"/>
        <v/>
      </c>
      <c r="BE518" s="118" t="str">
        <f t="shared" si="155"/>
        <v/>
      </c>
      <c r="BF518" s="118" t="str">
        <f t="shared" si="156"/>
        <v/>
      </c>
      <c r="BG518" s="120"/>
      <c r="BH518" s="120" t="str">
        <f t="shared" si="157"/>
        <v/>
      </c>
      <c r="BI518" s="120" t="str">
        <f t="shared" si="158"/>
        <v/>
      </c>
      <c r="BJ518" s="121"/>
      <c r="BK518" s="120" t="str">
        <f t="shared" si="159"/>
        <v/>
      </c>
      <c r="BL518" s="120" t="str">
        <f t="shared" si="160"/>
        <v/>
      </c>
      <c r="BM518" s="120" t="str">
        <f t="shared" si="161"/>
        <v/>
      </c>
      <c r="BN518" s="120" t="str">
        <f t="shared" si="162"/>
        <v/>
      </c>
      <c r="BO518" s="120" t="str">
        <f t="shared" si="163"/>
        <v/>
      </c>
      <c r="BP518" s="120" t="str">
        <f t="shared" si="164"/>
        <v/>
      </c>
      <c r="BQ518" s="98"/>
      <c r="BR518" s="98"/>
      <c r="BS518" s="98"/>
      <c r="BT518" s="98"/>
      <c r="BU518" s="98"/>
      <c r="BV518" s="98"/>
      <c r="BW518" s="98"/>
      <c r="BX518" s="98"/>
      <c r="BY518" s="98"/>
      <c r="BZ518" s="98"/>
      <c r="CA518" s="98"/>
      <c r="CB518" s="98"/>
      <c r="CC518" s="98"/>
      <c r="CD518" s="98"/>
      <c r="CE518" s="98"/>
      <c r="CF518" s="98"/>
      <c r="CG518" s="98"/>
      <c r="CH518" s="98"/>
      <c r="CI518" s="98"/>
      <c r="CJ518" s="98"/>
      <c r="CK518" s="98"/>
      <c r="CL518" s="98"/>
      <c r="CM518" s="98"/>
      <c r="CN518" s="98"/>
      <c r="CO518" s="98"/>
      <c r="CP518" s="98"/>
      <c r="CQ518" s="98"/>
      <c r="CR518" s="98"/>
      <c r="CS518" s="98"/>
    </row>
    <row r="519" spans="1:97" s="4" customFormat="1" ht="18.75" customHeight="1" x14ac:dyDescent="0.2">
      <c r="A519" s="3">
        <f t="shared" si="165"/>
        <v>507</v>
      </c>
      <c r="B519" s="263"/>
      <c r="C519" s="263"/>
      <c r="D519" s="263"/>
      <c r="E519" s="259"/>
      <c r="F519" s="259"/>
      <c r="G519" s="43"/>
      <c r="H519" s="264"/>
      <c r="I519" s="261"/>
      <c r="J519" s="106"/>
      <c r="K519" s="247"/>
      <c r="L519" s="247"/>
      <c r="M519" s="247"/>
      <c r="N519" s="248" t="str">
        <f>IF(AND(K519&lt;&gt;"",L519&lt;&gt;"",J519&lt;&gt;""),ROUND(MIN(IF(OR(J519="OZZ",J519="ZZ"),5000,17300),TRUNC(0.75*(SUMIF($D$12:$D519,$D519,K$12:K519)+SUMIF($D$12:$D519,$D519,L$12:L519)),2)) - SUMIF($D$12:$D518,$D519,N$12:N518),2),"")</f>
        <v/>
      </c>
      <c r="O519" s="249" t="str">
        <f>IF(AND(K519&lt;&gt;"",L519&lt;&gt;"",M519&lt;&gt;"",J519&lt;&gt;"",AH519&lt;&gt;""),IF(OR(J519="OZZ",J519="ZZ"),ROUND(0-SUMIF($D$12:$D518,$D519,O$12:O518),2),IF(M519=0,0,ROUND(MIN(MIN(17300,TRUNC(0.75*(SUMIF($D$12:$D$2012,$D519,K$12:K$2012)+SUMIF($D$12:$D$2012,$D519,L$12:L$2012)),2)+SUMIF($D$12:$D519,$D519,AH$12:AH519))-SUMIF($D$12:$D518,$D519,O$12:O518)-SUMIF($D$12:$D$2012,$D519,N$12:N$2012),AH519),2))),"")</f>
        <v/>
      </c>
      <c r="P519" s="250" t="str">
        <f>IF(J519&lt;&gt;"",1000 - SUMIF($D$12:$D518,$D519,P$12:P518),"")</f>
        <v/>
      </c>
      <c r="Q519" s="106"/>
      <c r="R519" s="247"/>
      <c r="S519" s="247"/>
      <c r="T519" s="247"/>
      <c r="U519" s="248" t="str">
        <f>IF(AND(R519&lt;&gt;"",S519&lt;&gt;"",Q519&lt;&gt;""),ROUND(MIN(IF(OR(Q519="OZZ",Q519="ZZ"),5000,17300),TRUNC(0.75*(SUMIF($D$12:$D519,$D519,R$12:R519)+SUMIF($D$12:$D519,$D519,S$12:S519)),2)) - SUMIF($D$12:$D518,$D519,U$12:U518),2),"")</f>
        <v/>
      </c>
      <c r="V519" s="248" t="str">
        <f>IF(AND(R519&lt;&gt;"",S519&lt;&gt;"",T519&lt;&gt;"",Q519&lt;&gt;"",AL519&lt;&gt;""),IF(OR(Q519="OZZ",Q519="ZZ"),ROUND(0-SUMIF($D$12:$D518,$D519,V$12:V518),2),IF(T519=0,0,ROUND(MIN(MIN(17300,TRUNC(0.75*(SUMIF($D$12:$D$2012,$D519,R$12:R$2012)+SUMIF($D$12:$D$2012,$D519,S$12:S$2012)),2)+SUMIF($D$12:$D519,$D519,AL$12:AL519))-SUMIF($D$12:$D518,$D519,V$12:V518)-SUMIF($D$12:$D$2012,$D519,U$12:U$2012),AL519),2))),"")</f>
        <v/>
      </c>
      <c r="W519" s="250" t="str">
        <f>IF(Q519&lt;&gt;"",1000 - SUMIF($D$12:$D518,$D519,W$12:W518),"")</f>
        <v/>
      </c>
      <c r="X519" s="106"/>
      <c r="Y519" s="247"/>
      <c r="Z519" s="247"/>
      <c r="AA519" s="247"/>
      <c r="AB519" s="248" t="str">
        <f>IF(AND(Y519&lt;&gt;"",Z519&lt;&gt;"",X519&lt;&gt;""),ROUND(MIN(IF(OR(X519="OZZ",X519="ZZ"),5000,17300),TRUNC(0.75*(SUMIF($D$12:$D519,$D519,Y$12:Y519)+SUMIF($D$12:$D519,$D519,Z$12:Z519)),2)) - SUMIF($D$12:$D518,$D519,AB$12:AB518),2),"")</f>
        <v/>
      </c>
      <c r="AC519" s="251" t="str">
        <f>IF(AND(Y519&lt;&gt;"",Z519&lt;&gt;"",AA519&lt;&gt;"",X519&lt;&gt;"",AP519&lt;&gt;""),IF(OR(X519="OZZ",X519="ZZ"),ROUND(0-SUMIF($D$12:$D518,$D519,AC$12:AC518),2),IF(AA519=0,0,ROUND(MIN(MIN(17300,TRUNC(0.75*(SUMIF($D$12:$D$2012,$D519,Y$12:Y$2012)+SUMIF($D$12:$D$2012,$D519,Z$12:Z$2012)),2)+SUMIF($D$12:$D519,$D519,AP$12:AP519))-SUMIF($D$12:$D518,$D519,AC$12:AC518)-SUMIF($D$12:$D$2012,$D519,AB$12:AB$2012),AP519),2))),"")</f>
        <v/>
      </c>
      <c r="AD519" s="250" t="str">
        <f>IF(X519&lt;&gt;"",1000 - SUMIF($D$12:$D518,$D519,AD$12:AD518),"")</f>
        <v/>
      </c>
      <c r="AE519" s="252"/>
      <c r="AF519" s="253"/>
      <c r="AG519" s="254"/>
      <c r="AH519" s="255" t="str">
        <f t="shared" si="166"/>
        <v/>
      </c>
      <c r="AI519" s="256"/>
      <c r="AJ519" s="253"/>
      <c r="AK519" s="254"/>
      <c r="AL519" s="255" t="str">
        <f t="shared" si="167"/>
        <v/>
      </c>
      <c r="AM519" s="256"/>
      <c r="AN519" s="253"/>
      <c r="AO519" s="254"/>
      <c r="AP519" s="255" t="str">
        <f t="shared" si="147"/>
        <v/>
      </c>
      <c r="AQ519" s="116"/>
      <c r="AR519" s="116"/>
      <c r="AS519" s="117"/>
      <c r="AT519" s="118"/>
      <c r="AU519" s="119" t="str">
        <f>IF(D519&lt;&gt; "", IF(COUNTIF($D$12:$D519,$D519)&gt;1,0,IF(SUM(N519,U519,AB519)&gt;0,IF(AND(X519="",OR(Q519&lt;&gt;"",J519&lt;&gt;"")),IF(Q519&lt;&gt;"",Q519,IF(J519&lt;&gt;"",J519,0)),IF(AND(Q519&lt;&gt;"",J519&lt;&gt;"",Q519=J519),Q519,X519)),0)),"")</f>
        <v/>
      </c>
      <c r="AV519" s="119" t="str">
        <f>IF(D519&lt;&gt;"",IF(COUNTIF($D$12:$D519,$D519)&gt;1,0,IF(SUM(O519,V519,AC519)&gt;0,IF(AND(X519="",OR(Q519&lt;&gt;"",J519&lt;&gt;"")),IF(Q519&lt;&gt;"",Q519,IF(J519&lt;&gt;"",J519,0)),IF(AND(Q519&lt;&gt;"",J519&lt;&gt;"",Q519=J519),Q519,X519)),0)),"")</f>
        <v/>
      </c>
      <c r="AW519" s="119" t="str">
        <f>IF(D519&lt;&gt;"",IF(COUNTIF($D$12:$D519,$D519)&gt;1,0,IF(SUM(P519,W519,AD519)&gt;0,IF(AND(X519="",OR(Q519&lt;&gt;"",J519&lt;&gt;"")),IF(Q519&lt;&gt;"",Q519,IF(J519&lt;&gt;"",J519,0)),IF(AND(Q519&lt;&gt;"",J519&lt;&gt;"",Q519=J519),Q519,X519)),0)),"")</f>
        <v/>
      </c>
      <c r="AX519" s="118" t="str">
        <f t="shared" si="148"/>
        <v/>
      </c>
      <c r="AY519" s="118" t="str">
        <f t="shared" si="149"/>
        <v/>
      </c>
      <c r="AZ519" s="118" t="str">
        <f t="shared" si="150"/>
        <v/>
      </c>
      <c r="BA519" s="118" t="str">
        <f t="shared" si="151"/>
        <v/>
      </c>
      <c r="BB519" s="118" t="str">
        <f t="shared" si="152"/>
        <v/>
      </c>
      <c r="BC519" s="118" t="str">
        <f t="shared" si="153"/>
        <v/>
      </c>
      <c r="BD519" s="118" t="str">
        <f t="shared" si="154"/>
        <v/>
      </c>
      <c r="BE519" s="118" t="str">
        <f t="shared" si="155"/>
        <v/>
      </c>
      <c r="BF519" s="118" t="str">
        <f t="shared" si="156"/>
        <v/>
      </c>
      <c r="BG519" s="120"/>
      <c r="BH519" s="120" t="str">
        <f t="shared" si="157"/>
        <v/>
      </c>
      <c r="BI519" s="120" t="str">
        <f t="shared" si="158"/>
        <v/>
      </c>
      <c r="BJ519" s="121"/>
      <c r="BK519" s="120" t="str">
        <f t="shared" si="159"/>
        <v/>
      </c>
      <c r="BL519" s="120" t="str">
        <f t="shared" si="160"/>
        <v/>
      </c>
      <c r="BM519" s="120" t="str">
        <f t="shared" si="161"/>
        <v/>
      </c>
      <c r="BN519" s="120" t="str">
        <f t="shared" si="162"/>
        <v/>
      </c>
      <c r="BO519" s="120" t="str">
        <f t="shared" si="163"/>
        <v/>
      </c>
      <c r="BP519" s="120" t="str">
        <f t="shared" si="164"/>
        <v/>
      </c>
      <c r="BQ519" s="98"/>
      <c r="BR519" s="98"/>
      <c r="BS519" s="98"/>
      <c r="BT519" s="98"/>
      <c r="BU519" s="98"/>
      <c r="BV519" s="98"/>
      <c r="BW519" s="98"/>
      <c r="BX519" s="98"/>
      <c r="BY519" s="98"/>
      <c r="BZ519" s="98"/>
      <c r="CA519" s="98"/>
      <c r="CB519" s="98"/>
      <c r="CC519" s="98"/>
      <c r="CD519" s="98"/>
      <c r="CE519" s="98"/>
      <c r="CF519" s="98"/>
      <c r="CG519" s="98"/>
      <c r="CH519" s="98"/>
      <c r="CI519" s="98"/>
      <c r="CJ519" s="98"/>
      <c r="CK519" s="98"/>
      <c r="CL519" s="98"/>
      <c r="CM519" s="98"/>
      <c r="CN519" s="98"/>
      <c r="CO519" s="98"/>
      <c r="CP519" s="98"/>
      <c r="CQ519" s="98"/>
      <c r="CR519" s="98"/>
      <c r="CS519" s="98"/>
    </row>
    <row r="520" spans="1:97" s="4" customFormat="1" ht="18.75" customHeight="1" x14ac:dyDescent="0.2">
      <c r="A520" s="3">
        <f t="shared" si="165"/>
        <v>508</v>
      </c>
      <c r="B520" s="263"/>
      <c r="C520" s="263"/>
      <c r="D520" s="263"/>
      <c r="E520" s="259"/>
      <c r="F520" s="259"/>
      <c r="G520" s="43"/>
      <c r="H520" s="264"/>
      <c r="I520" s="261"/>
      <c r="J520" s="106"/>
      <c r="K520" s="247"/>
      <c r="L520" s="247"/>
      <c r="M520" s="247"/>
      <c r="N520" s="248" t="str">
        <f>IF(AND(K520&lt;&gt;"",L520&lt;&gt;"",J520&lt;&gt;""),ROUND(MIN(IF(OR(J520="OZZ",J520="ZZ"),5000,17300),TRUNC(0.75*(SUMIF($D$12:$D520,$D520,K$12:K520)+SUMIF($D$12:$D520,$D520,L$12:L520)),2)) - SUMIF($D$12:$D519,$D520,N$12:N519),2),"")</f>
        <v/>
      </c>
      <c r="O520" s="249" t="str">
        <f>IF(AND(K520&lt;&gt;"",L520&lt;&gt;"",M520&lt;&gt;"",J520&lt;&gt;"",AH520&lt;&gt;""),IF(OR(J520="OZZ",J520="ZZ"),ROUND(0-SUMIF($D$12:$D519,$D520,O$12:O519),2),IF(M520=0,0,ROUND(MIN(MIN(17300,TRUNC(0.75*(SUMIF($D$12:$D$2012,$D520,K$12:K$2012)+SUMIF($D$12:$D$2012,$D520,L$12:L$2012)),2)+SUMIF($D$12:$D520,$D520,AH$12:AH520))-SUMIF($D$12:$D519,$D520,O$12:O519)-SUMIF($D$12:$D$2012,$D520,N$12:N$2012),AH520),2))),"")</f>
        <v/>
      </c>
      <c r="P520" s="250" t="str">
        <f>IF(J520&lt;&gt;"",1000 - SUMIF($D$12:$D519,$D520,P$12:P519),"")</f>
        <v/>
      </c>
      <c r="Q520" s="106"/>
      <c r="R520" s="247"/>
      <c r="S520" s="247"/>
      <c r="T520" s="247"/>
      <c r="U520" s="248" t="str">
        <f>IF(AND(R520&lt;&gt;"",S520&lt;&gt;"",Q520&lt;&gt;""),ROUND(MIN(IF(OR(Q520="OZZ",Q520="ZZ"),5000,17300),TRUNC(0.75*(SUMIF($D$12:$D520,$D520,R$12:R520)+SUMIF($D$12:$D520,$D520,S$12:S520)),2)) - SUMIF($D$12:$D519,$D520,U$12:U519),2),"")</f>
        <v/>
      </c>
      <c r="V520" s="248" t="str">
        <f>IF(AND(R520&lt;&gt;"",S520&lt;&gt;"",T520&lt;&gt;"",Q520&lt;&gt;"",AL520&lt;&gt;""),IF(OR(Q520="OZZ",Q520="ZZ"),ROUND(0-SUMIF($D$12:$D519,$D520,V$12:V519),2),IF(T520=0,0,ROUND(MIN(MIN(17300,TRUNC(0.75*(SUMIF($D$12:$D$2012,$D520,R$12:R$2012)+SUMIF($D$12:$D$2012,$D520,S$12:S$2012)),2)+SUMIF($D$12:$D520,$D520,AL$12:AL520))-SUMIF($D$12:$D519,$D520,V$12:V519)-SUMIF($D$12:$D$2012,$D520,U$12:U$2012),AL520),2))),"")</f>
        <v/>
      </c>
      <c r="W520" s="250" t="str">
        <f>IF(Q520&lt;&gt;"",1000 - SUMIF($D$12:$D519,$D520,W$12:W519),"")</f>
        <v/>
      </c>
      <c r="X520" s="106"/>
      <c r="Y520" s="247"/>
      <c r="Z520" s="247"/>
      <c r="AA520" s="247"/>
      <c r="AB520" s="248" t="str">
        <f>IF(AND(Y520&lt;&gt;"",Z520&lt;&gt;"",X520&lt;&gt;""),ROUND(MIN(IF(OR(X520="OZZ",X520="ZZ"),5000,17300),TRUNC(0.75*(SUMIF($D$12:$D520,$D520,Y$12:Y520)+SUMIF($D$12:$D520,$D520,Z$12:Z520)),2)) - SUMIF($D$12:$D519,$D520,AB$12:AB519),2),"")</f>
        <v/>
      </c>
      <c r="AC520" s="251" t="str">
        <f>IF(AND(Y520&lt;&gt;"",Z520&lt;&gt;"",AA520&lt;&gt;"",X520&lt;&gt;"",AP520&lt;&gt;""),IF(OR(X520="OZZ",X520="ZZ"),ROUND(0-SUMIF($D$12:$D519,$D520,AC$12:AC519),2),IF(AA520=0,0,ROUND(MIN(MIN(17300,TRUNC(0.75*(SUMIF($D$12:$D$2012,$D520,Y$12:Y$2012)+SUMIF($D$12:$D$2012,$D520,Z$12:Z$2012)),2)+SUMIF($D$12:$D520,$D520,AP$12:AP520))-SUMIF($D$12:$D519,$D520,AC$12:AC519)-SUMIF($D$12:$D$2012,$D520,AB$12:AB$2012),AP520),2))),"")</f>
        <v/>
      </c>
      <c r="AD520" s="250" t="str">
        <f>IF(X520&lt;&gt;"",1000 - SUMIF($D$12:$D519,$D520,AD$12:AD519),"")</f>
        <v/>
      </c>
      <c r="AE520" s="252"/>
      <c r="AF520" s="253"/>
      <c r="AG520" s="254"/>
      <c r="AH520" s="255" t="str">
        <f t="shared" si="166"/>
        <v/>
      </c>
      <c r="AI520" s="256"/>
      <c r="AJ520" s="253"/>
      <c r="AK520" s="254"/>
      <c r="AL520" s="255" t="str">
        <f t="shared" si="167"/>
        <v/>
      </c>
      <c r="AM520" s="256"/>
      <c r="AN520" s="253"/>
      <c r="AO520" s="254"/>
      <c r="AP520" s="255" t="str">
        <f t="shared" si="147"/>
        <v/>
      </c>
      <c r="AQ520" s="116"/>
      <c r="AR520" s="116"/>
      <c r="AS520" s="117"/>
      <c r="AT520" s="118"/>
      <c r="AU520" s="119" t="str">
        <f>IF(D520&lt;&gt; "", IF(COUNTIF($D$12:$D520,$D520)&gt;1,0,IF(SUM(N520,U520,AB520)&gt;0,IF(AND(X520="",OR(Q520&lt;&gt;"",J520&lt;&gt;"")),IF(Q520&lt;&gt;"",Q520,IF(J520&lt;&gt;"",J520,0)),IF(AND(Q520&lt;&gt;"",J520&lt;&gt;"",Q520=J520),Q520,X520)),0)),"")</f>
        <v/>
      </c>
      <c r="AV520" s="119" t="str">
        <f>IF(D520&lt;&gt;"",IF(COUNTIF($D$12:$D520,$D520)&gt;1,0,IF(SUM(O520,V520,AC520)&gt;0,IF(AND(X520="",OR(Q520&lt;&gt;"",J520&lt;&gt;"")),IF(Q520&lt;&gt;"",Q520,IF(J520&lt;&gt;"",J520,0)),IF(AND(Q520&lt;&gt;"",J520&lt;&gt;"",Q520=J520),Q520,X520)),0)),"")</f>
        <v/>
      </c>
      <c r="AW520" s="119" t="str">
        <f>IF(D520&lt;&gt;"",IF(COUNTIF($D$12:$D520,$D520)&gt;1,0,IF(SUM(P520,W520,AD520)&gt;0,IF(AND(X520="",OR(Q520&lt;&gt;"",J520&lt;&gt;"")),IF(Q520&lt;&gt;"",Q520,IF(J520&lt;&gt;"",J520,0)),IF(AND(Q520&lt;&gt;"",J520&lt;&gt;"",Q520=J520),Q520,X520)),0)),"")</f>
        <v/>
      </c>
      <c r="AX520" s="118" t="str">
        <f t="shared" si="148"/>
        <v/>
      </c>
      <c r="AY520" s="118" t="str">
        <f t="shared" si="149"/>
        <v/>
      </c>
      <c r="AZ520" s="118" t="str">
        <f t="shared" si="150"/>
        <v/>
      </c>
      <c r="BA520" s="118" t="str">
        <f t="shared" si="151"/>
        <v/>
      </c>
      <c r="BB520" s="118" t="str">
        <f t="shared" si="152"/>
        <v/>
      </c>
      <c r="BC520" s="118" t="str">
        <f t="shared" si="153"/>
        <v/>
      </c>
      <c r="BD520" s="118" t="str">
        <f t="shared" si="154"/>
        <v/>
      </c>
      <c r="BE520" s="118" t="str">
        <f t="shared" si="155"/>
        <v/>
      </c>
      <c r="BF520" s="118" t="str">
        <f t="shared" si="156"/>
        <v/>
      </c>
      <c r="BG520" s="120"/>
      <c r="BH520" s="120" t="str">
        <f t="shared" si="157"/>
        <v/>
      </c>
      <c r="BI520" s="120" t="str">
        <f t="shared" si="158"/>
        <v/>
      </c>
      <c r="BJ520" s="121"/>
      <c r="BK520" s="120" t="str">
        <f t="shared" si="159"/>
        <v/>
      </c>
      <c r="BL520" s="120" t="str">
        <f t="shared" si="160"/>
        <v/>
      </c>
      <c r="BM520" s="120" t="str">
        <f t="shared" si="161"/>
        <v/>
      </c>
      <c r="BN520" s="120" t="str">
        <f t="shared" si="162"/>
        <v/>
      </c>
      <c r="BO520" s="120" t="str">
        <f t="shared" si="163"/>
        <v/>
      </c>
      <c r="BP520" s="120" t="str">
        <f t="shared" si="164"/>
        <v/>
      </c>
      <c r="BQ520" s="98"/>
      <c r="BR520" s="98"/>
      <c r="BS520" s="98"/>
      <c r="BT520" s="98"/>
      <c r="BU520" s="98"/>
      <c r="BV520" s="98"/>
      <c r="BW520" s="98"/>
      <c r="BX520" s="98"/>
      <c r="BY520" s="98"/>
      <c r="BZ520" s="98"/>
      <c r="CA520" s="98"/>
      <c r="CB520" s="98"/>
      <c r="CC520" s="98"/>
      <c r="CD520" s="98"/>
      <c r="CE520" s="98"/>
      <c r="CF520" s="98"/>
      <c r="CG520" s="98"/>
      <c r="CH520" s="98"/>
      <c r="CI520" s="98"/>
      <c r="CJ520" s="98"/>
      <c r="CK520" s="98"/>
      <c r="CL520" s="98"/>
      <c r="CM520" s="98"/>
      <c r="CN520" s="98"/>
      <c r="CO520" s="98"/>
      <c r="CP520" s="98"/>
      <c r="CQ520" s="98"/>
      <c r="CR520" s="98"/>
      <c r="CS520" s="98"/>
    </row>
    <row r="521" spans="1:97" s="4" customFormat="1" ht="18.75" customHeight="1" x14ac:dyDescent="0.2">
      <c r="A521" s="3">
        <f t="shared" si="165"/>
        <v>509</v>
      </c>
      <c r="B521" s="263"/>
      <c r="C521" s="263"/>
      <c r="D521" s="263"/>
      <c r="E521" s="259"/>
      <c r="F521" s="259"/>
      <c r="G521" s="43"/>
      <c r="H521" s="264"/>
      <c r="I521" s="261"/>
      <c r="J521" s="106"/>
      <c r="K521" s="247"/>
      <c r="L521" s="247"/>
      <c r="M521" s="247"/>
      <c r="N521" s="248" t="str">
        <f>IF(AND(K521&lt;&gt;"",L521&lt;&gt;"",J521&lt;&gt;""),ROUND(MIN(IF(OR(J521="OZZ",J521="ZZ"),5000,17300),TRUNC(0.75*(SUMIF($D$12:$D521,$D521,K$12:K521)+SUMIF($D$12:$D521,$D521,L$12:L521)),2)) - SUMIF($D$12:$D520,$D521,N$12:N520),2),"")</f>
        <v/>
      </c>
      <c r="O521" s="249" t="str">
        <f>IF(AND(K521&lt;&gt;"",L521&lt;&gt;"",M521&lt;&gt;"",J521&lt;&gt;"",AH521&lt;&gt;""),IF(OR(J521="OZZ",J521="ZZ"),ROUND(0-SUMIF($D$12:$D520,$D521,O$12:O520),2),IF(M521=0,0,ROUND(MIN(MIN(17300,TRUNC(0.75*(SUMIF($D$12:$D$2012,$D521,K$12:K$2012)+SUMIF($D$12:$D$2012,$D521,L$12:L$2012)),2)+SUMIF($D$12:$D521,$D521,AH$12:AH521))-SUMIF($D$12:$D520,$D521,O$12:O520)-SUMIF($D$12:$D$2012,$D521,N$12:N$2012),AH521),2))),"")</f>
        <v/>
      </c>
      <c r="P521" s="250" t="str">
        <f>IF(J521&lt;&gt;"",1000 - SUMIF($D$12:$D520,$D521,P$12:P520),"")</f>
        <v/>
      </c>
      <c r="Q521" s="106"/>
      <c r="R521" s="247"/>
      <c r="S521" s="247"/>
      <c r="T521" s="247"/>
      <c r="U521" s="248" t="str">
        <f>IF(AND(R521&lt;&gt;"",S521&lt;&gt;"",Q521&lt;&gt;""),ROUND(MIN(IF(OR(Q521="OZZ",Q521="ZZ"),5000,17300),TRUNC(0.75*(SUMIF($D$12:$D521,$D521,R$12:R521)+SUMIF($D$12:$D521,$D521,S$12:S521)),2)) - SUMIF($D$12:$D520,$D521,U$12:U520),2),"")</f>
        <v/>
      </c>
      <c r="V521" s="248" t="str">
        <f>IF(AND(R521&lt;&gt;"",S521&lt;&gt;"",T521&lt;&gt;"",Q521&lt;&gt;"",AL521&lt;&gt;""),IF(OR(Q521="OZZ",Q521="ZZ"),ROUND(0-SUMIF($D$12:$D520,$D521,V$12:V520),2),IF(T521=0,0,ROUND(MIN(MIN(17300,TRUNC(0.75*(SUMIF($D$12:$D$2012,$D521,R$12:R$2012)+SUMIF($D$12:$D$2012,$D521,S$12:S$2012)),2)+SUMIF($D$12:$D521,$D521,AL$12:AL521))-SUMIF($D$12:$D520,$D521,V$12:V520)-SUMIF($D$12:$D$2012,$D521,U$12:U$2012),AL521),2))),"")</f>
        <v/>
      </c>
      <c r="W521" s="250" t="str">
        <f>IF(Q521&lt;&gt;"",1000 - SUMIF($D$12:$D520,$D521,W$12:W520),"")</f>
        <v/>
      </c>
      <c r="X521" s="106"/>
      <c r="Y521" s="247"/>
      <c r="Z521" s="247"/>
      <c r="AA521" s="247"/>
      <c r="AB521" s="248" t="str">
        <f>IF(AND(Y521&lt;&gt;"",Z521&lt;&gt;"",X521&lt;&gt;""),ROUND(MIN(IF(OR(X521="OZZ",X521="ZZ"),5000,17300),TRUNC(0.75*(SUMIF($D$12:$D521,$D521,Y$12:Y521)+SUMIF($D$12:$D521,$D521,Z$12:Z521)),2)) - SUMIF($D$12:$D520,$D521,AB$12:AB520),2),"")</f>
        <v/>
      </c>
      <c r="AC521" s="251" t="str">
        <f>IF(AND(Y521&lt;&gt;"",Z521&lt;&gt;"",AA521&lt;&gt;"",X521&lt;&gt;"",AP521&lt;&gt;""),IF(OR(X521="OZZ",X521="ZZ"),ROUND(0-SUMIF($D$12:$D520,$D521,AC$12:AC520),2),IF(AA521=0,0,ROUND(MIN(MIN(17300,TRUNC(0.75*(SUMIF($D$12:$D$2012,$D521,Y$12:Y$2012)+SUMIF($D$12:$D$2012,$D521,Z$12:Z$2012)),2)+SUMIF($D$12:$D521,$D521,AP$12:AP521))-SUMIF($D$12:$D520,$D521,AC$12:AC520)-SUMIF($D$12:$D$2012,$D521,AB$12:AB$2012),AP521),2))),"")</f>
        <v/>
      </c>
      <c r="AD521" s="250" t="str">
        <f>IF(X521&lt;&gt;"",1000 - SUMIF($D$12:$D520,$D521,AD$12:AD520),"")</f>
        <v/>
      </c>
      <c r="AE521" s="252"/>
      <c r="AF521" s="253"/>
      <c r="AG521" s="254"/>
      <c r="AH521" s="255" t="str">
        <f t="shared" si="166"/>
        <v/>
      </c>
      <c r="AI521" s="256"/>
      <c r="AJ521" s="253"/>
      <c r="AK521" s="254"/>
      <c r="AL521" s="255" t="str">
        <f t="shared" si="167"/>
        <v/>
      </c>
      <c r="AM521" s="256"/>
      <c r="AN521" s="253"/>
      <c r="AO521" s="254"/>
      <c r="AP521" s="255" t="str">
        <f t="shared" si="147"/>
        <v/>
      </c>
      <c r="AQ521" s="116"/>
      <c r="AR521" s="116"/>
      <c r="AS521" s="117"/>
      <c r="AT521" s="118"/>
      <c r="AU521" s="119" t="str">
        <f>IF(D521&lt;&gt; "", IF(COUNTIF($D$12:$D521,$D521)&gt;1,0,IF(SUM(N521,U521,AB521)&gt;0,IF(AND(X521="",OR(Q521&lt;&gt;"",J521&lt;&gt;"")),IF(Q521&lt;&gt;"",Q521,IF(J521&lt;&gt;"",J521,0)),IF(AND(Q521&lt;&gt;"",J521&lt;&gt;"",Q521=J521),Q521,X521)),0)),"")</f>
        <v/>
      </c>
      <c r="AV521" s="119" t="str">
        <f>IF(D521&lt;&gt;"",IF(COUNTIF($D$12:$D521,$D521)&gt;1,0,IF(SUM(O521,V521,AC521)&gt;0,IF(AND(X521="",OR(Q521&lt;&gt;"",J521&lt;&gt;"")),IF(Q521&lt;&gt;"",Q521,IF(J521&lt;&gt;"",J521,0)),IF(AND(Q521&lt;&gt;"",J521&lt;&gt;"",Q521=J521),Q521,X521)),0)),"")</f>
        <v/>
      </c>
      <c r="AW521" s="119" t="str">
        <f>IF(D521&lt;&gt;"",IF(COUNTIF($D$12:$D521,$D521)&gt;1,0,IF(SUM(P521,W521,AD521)&gt;0,IF(AND(X521="",OR(Q521&lt;&gt;"",J521&lt;&gt;"")),IF(Q521&lt;&gt;"",Q521,IF(J521&lt;&gt;"",J521,0)),IF(AND(Q521&lt;&gt;"",J521&lt;&gt;"",Q521=J521),Q521,X521)),0)),"")</f>
        <v/>
      </c>
      <c r="AX521" s="118" t="str">
        <f t="shared" si="148"/>
        <v/>
      </c>
      <c r="AY521" s="118" t="str">
        <f t="shared" si="149"/>
        <v/>
      </c>
      <c r="AZ521" s="118" t="str">
        <f t="shared" si="150"/>
        <v/>
      </c>
      <c r="BA521" s="118" t="str">
        <f t="shared" si="151"/>
        <v/>
      </c>
      <c r="BB521" s="118" t="str">
        <f t="shared" si="152"/>
        <v/>
      </c>
      <c r="BC521" s="118" t="str">
        <f t="shared" si="153"/>
        <v/>
      </c>
      <c r="BD521" s="118" t="str">
        <f t="shared" si="154"/>
        <v/>
      </c>
      <c r="BE521" s="118" t="str">
        <f t="shared" si="155"/>
        <v/>
      </c>
      <c r="BF521" s="118" t="str">
        <f t="shared" si="156"/>
        <v/>
      </c>
      <c r="BG521" s="120"/>
      <c r="BH521" s="120" t="str">
        <f t="shared" si="157"/>
        <v/>
      </c>
      <c r="BI521" s="120" t="str">
        <f t="shared" si="158"/>
        <v/>
      </c>
      <c r="BJ521" s="121"/>
      <c r="BK521" s="120" t="str">
        <f t="shared" si="159"/>
        <v/>
      </c>
      <c r="BL521" s="120" t="str">
        <f t="shared" si="160"/>
        <v/>
      </c>
      <c r="BM521" s="120" t="str">
        <f t="shared" si="161"/>
        <v/>
      </c>
      <c r="BN521" s="120" t="str">
        <f t="shared" si="162"/>
        <v/>
      </c>
      <c r="BO521" s="120" t="str">
        <f t="shared" si="163"/>
        <v/>
      </c>
      <c r="BP521" s="120" t="str">
        <f t="shared" si="164"/>
        <v/>
      </c>
      <c r="BQ521" s="98"/>
      <c r="BR521" s="98"/>
      <c r="BS521" s="98"/>
      <c r="BT521" s="98"/>
      <c r="BU521" s="98"/>
      <c r="BV521" s="98"/>
      <c r="BW521" s="98"/>
      <c r="BX521" s="98"/>
      <c r="BY521" s="98"/>
      <c r="BZ521" s="98"/>
      <c r="CA521" s="98"/>
      <c r="CB521" s="98"/>
      <c r="CC521" s="98"/>
      <c r="CD521" s="98"/>
      <c r="CE521" s="98"/>
      <c r="CF521" s="98"/>
      <c r="CG521" s="98"/>
      <c r="CH521" s="98"/>
      <c r="CI521" s="98"/>
      <c r="CJ521" s="98"/>
      <c r="CK521" s="98"/>
      <c r="CL521" s="98"/>
      <c r="CM521" s="98"/>
      <c r="CN521" s="98"/>
      <c r="CO521" s="98"/>
      <c r="CP521" s="98"/>
      <c r="CQ521" s="98"/>
      <c r="CR521" s="98"/>
      <c r="CS521" s="98"/>
    </row>
    <row r="522" spans="1:97" s="4" customFormat="1" ht="18.75" customHeight="1" x14ac:dyDescent="0.2">
      <c r="A522" s="3">
        <f t="shared" si="165"/>
        <v>510</v>
      </c>
      <c r="B522" s="263"/>
      <c r="C522" s="263"/>
      <c r="D522" s="263"/>
      <c r="E522" s="259"/>
      <c r="F522" s="259"/>
      <c r="G522" s="43"/>
      <c r="H522" s="264"/>
      <c r="I522" s="261"/>
      <c r="J522" s="106"/>
      <c r="K522" s="247"/>
      <c r="L522" s="247"/>
      <c r="M522" s="247"/>
      <c r="N522" s="248" t="str">
        <f>IF(AND(K522&lt;&gt;"",L522&lt;&gt;"",J522&lt;&gt;""),ROUND(MIN(IF(OR(J522="OZZ",J522="ZZ"),5000,17300),TRUNC(0.75*(SUMIF($D$12:$D522,$D522,K$12:K522)+SUMIF($D$12:$D522,$D522,L$12:L522)),2)) - SUMIF($D$12:$D521,$D522,N$12:N521),2),"")</f>
        <v/>
      </c>
      <c r="O522" s="249" t="str">
        <f>IF(AND(K522&lt;&gt;"",L522&lt;&gt;"",M522&lt;&gt;"",J522&lt;&gt;"",AH522&lt;&gt;""),IF(OR(J522="OZZ",J522="ZZ"),ROUND(0-SUMIF($D$12:$D521,$D522,O$12:O521),2),IF(M522=0,0,ROUND(MIN(MIN(17300,TRUNC(0.75*(SUMIF($D$12:$D$2012,$D522,K$12:K$2012)+SUMIF($D$12:$D$2012,$D522,L$12:L$2012)),2)+SUMIF($D$12:$D522,$D522,AH$12:AH522))-SUMIF($D$12:$D521,$D522,O$12:O521)-SUMIF($D$12:$D$2012,$D522,N$12:N$2012),AH522),2))),"")</f>
        <v/>
      </c>
      <c r="P522" s="250" t="str">
        <f>IF(J522&lt;&gt;"",1000 - SUMIF($D$12:$D521,$D522,P$12:P521),"")</f>
        <v/>
      </c>
      <c r="Q522" s="106"/>
      <c r="R522" s="247"/>
      <c r="S522" s="247"/>
      <c r="T522" s="247"/>
      <c r="U522" s="248" t="str">
        <f>IF(AND(R522&lt;&gt;"",S522&lt;&gt;"",Q522&lt;&gt;""),ROUND(MIN(IF(OR(Q522="OZZ",Q522="ZZ"),5000,17300),TRUNC(0.75*(SUMIF($D$12:$D522,$D522,R$12:R522)+SUMIF($D$12:$D522,$D522,S$12:S522)),2)) - SUMIF($D$12:$D521,$D522,U$12:U521),2),"")</f>
        <v/>
      </c>
      <c r="V522" s="248" t="str">
        <f>IF(AND(R522&lt;&gt;"",S522&lt;&gt;"",T522&lt;&gt;"",Q522&lt;&gt;"",AL522&lt;&gt;""),IF(OR(Q522="OZZ",Q522="ZZ"),ROUND(0-SUMIF($D$12:$D521,$D522,V$12:V521),2),IF(T522=0,0,ROUND(MIN(MIN(17300,TRUNC(0.75*(SUMIF($D$12:$D$2012,$D522,R$12:R$2012)+SUMIF($D$12:$D$2012,$D522,S$12:S$2012)),2)+SUMIF($D$12:$D522,$D522,AL$12:AL522))-SUMIF($D$12:$D521,$D522,V$12:V521)-SUMIF($D$12:$D$2012,$D522,U$12:U$2012),AL522),2))),"")</f>
        <v/>
      </c>
      <c r="W522" s="250" t="str">
        <f>IF(Q522&lt;&gt;"",1000 - SUMIF($D$12:$D521,$D522,W$12:W521),"")</f>
        <v/>
      </c>
      <c r="X522" s="106"/>
      <c r="Y522" s="247"/>
      <c r="Z522" s="247"/>
      <c r="AA522" s="247"/>
      <c r="AB522" s="248" t="str">
        <f>IF(AND(Y522&lt;&gt;"",Z522&lt;&gt;"",X522&lt;&gt;""),ROUND(MIN(IF(OR(X522="OZZ",X522="ZZ"),5000,17300),TRUNC(0.75*(SUMIF($D$12:$D522,$D522,Y$12:Y522)+SUMIF($D$12:$D522,$D522,Z$12:Z522)),2)) - SUMIF($D$12:$D521,$D522,AB$12:AB521),2),"")</f>
        <v/>
      </c>
      <c r="AC522" s="251" t="str">
        <f>IF(AND(Y522&lt;&gt;"",Z522&lt;&gt;"",AA522&lt;&gt;"",X522&lt;&gt;"",AP522&lt;&gt;""),IF(OR(X522="OZZ",X522="ZZ"),ROUND(0-SUMIF($D$12:$D521,$D522,AC$12:AC521),2),IF(AA522=0,0,ROUND(MIN(MIN(17300,TRUNC(0.75*(SUMIF($D$12:$D$2012,$D522,Y$12:Y$2012)+SUMIF($D$12:$D$2012,$D522,Z$12:Z$2012)),2)+SUMIF($D$12:$D522,$D522,AP$12:AP522))-SUMIF($D$12:$D521,$D522,AC$12:AC521)-SUMIF($D$12:$D$2012,$D522,AB$12:AB$2012),AP522),2))),"")</f>
        <v/>
      </c>
      <c r="AD522" s="250" t="str">
        <f>IF(X522&lt;&gt;"",1000 - SUMIF($D$12:$D521,$D522,AD$12:AD521),"")</f>
        <v/>
      </c>
      <c r="AE522" s="252"/>
      <c r="AF522" s="253"/>
      <c r="AG522" s="254"/>
      <c r="AH522" s="255" t="str">
        <f t="shared" si="166"/>
        <v/>
      </c>
      <c r="AI522" s="256"/>
      <c r="AJ522" s="253"/>
      <c r="AK522" s="254"/>
      <c r="AL522" s="255" t="str">
        <f t="shared" si="167"/>
        <v/>
      </c>
      <c r="AM522" s="256"/>
      <c r="AN522" s="253"/>
      <c r="AO522" s="254"/>
      <c r="AP522" s="255" t="str">
        <f t="shared" si="147"/>
        <v/>
      </c>
      <c r="AQ522" s="116"/>
      <c r="AR522" s="116"/>
      <c r="AS522" s="117"/>
      <c r="AT522" s="118"/>
      <c r="AU522" s="119" t="str">
        <f>IF(D522&lt;&gt; "", IF(COUNTIF($D$12:$D522,$D522)&gt;1,0,IF(SUM(N522,U522,AB522)&gt;0,IF(AND(X522="",OR(Q522&lt;&gt;"",J522&lt;&gt;"")),IF(Q522&lt;&gt;"",Q522,IF(J522&lt;&gt;"",J522,0)),IF(AND(Q522&lt;&gt;"",J522&lt;&gt;"",Q522=J522),Q522,X522)),0)),"")</f>
        <v/>
      </c>
      <c r="AV522" s="119" t="str">
        <f>IF(D522&lt;&gt;"",IF(COUNTIF($D$12:$D522,$D522)&gt;1,0,IF(SUM(O522,V522,AC522)&gt;0,IF(AND(X522="",OR(Q522&lt;&gt;"",J522&lt;&gt;"")),IF(Q522&lt;&gt;"",Q522,IF(J522&lt;&gt;"",J522,0)),IF(AND(Q522&lt;&gt;"",J522&lt;&gt;"",Q522=J522),Q522,X522)),0)),"")</f>
        <v/>
      </c>
      <c r="AW522" s="119" t="str">
        <f>IF(D522&lt;&gt;"",IF(COUNTIF($D$12:$D522,$D522)&gt;1,0,IF(SUM(P522,W522,AD522)&gt;0,IF(AND(X522="",OR(Q522&lt;&gt;"",J522&lt;&gt;"")),IF(Q522&lt;&gt;"",Q522,IF(J522&lt;&gt;"",J522,0)),IF(AND(Q522&lt;&gt;"",J522&lt;&gt;"",Q522=J522),Q522,X522)),0)),"")</f>
        <v/>
      </c>
      <c r="AX522" s="118" t="str">
        <f t="shared" si="148"/>
        <v/>
      </c>
      <c r="AY522" s="118" t="str">
        <f t="shared" si="149"/>
        <v/>
      </c>
      <c r="AZ522" s="118" t="str">
        <f t="shared" si="150"/>
        <v/>
      </c>
      <c r="BA522" s="118" t="str">
        <f t="shared" si="151"/>
        <v/>
      </c>
      <c r="BB522" s="118" t="str">
        <f t="shared" si="152"/>
        <v/>
      </c>
      <c r="BC522" s="118" t="str">
        <f t="shared" si="153"/>
        <v/>
      </c>
      <c r="BD522" s="118" t="str">
        <f t="shared" si="154"/>
        <v/>
      </c>
      <c r="BE522" s="118" t="str">
        <f t="shared" si="155"/>
        <v/>
      </c>
      <c r="BF522" s="118" t="str">
        <f t="shared" si="156"/>
        <v/>
      </c>
      <c r="BG522" s="120"/>
      <c r="BH522" s="120" t="str">
        <f t="shared" si="157"/>
        <v/>
      </c>
      <c r="BI522" s="120" t="str">
        <f t="shared" si="158"/>
        <v/>
      </c>
      <c r="BJ522" s="121"/>
      <c r="BK522" s="120" t="str">
        <f t="shared" si="159"/>
        <v/>
      </c>
      <c r="BL522" s="120" t="str">
        <f t="shared" si="160"/>
        <v/>
      </c>
      <c r="BM522" s="120" t="str">
        <f t="shared" si="161"/>
        <v/>
      </c>
      <c r="BN522" s="120" t="str">
        <f t="shared" si="162"/>
        <v/>
      </c>
      <c r="BO522" s="120" t="str">
        <f t="shared" si="163"/>
        <v/>
      </c>
      <c r="BP522" s="120" t="str">
        <f t="shared" si="164"/>
        <v/>
      </c>
      <c r="BQ522" s="98"/>
      <c r="BR522" s="98"/>
      <c r="BS522" s="98"/>
      <c r="BT522" s="98"/>
      <c r="BU522" s="98"/>
      <c r="BV522" s="98"/>
      <c r="BW522" s="98"/>
      <c r="BX522" s="98"/>
      <c r="BY522" s="98"/>
      <c r="BZ522" s="98"/>
      <c r="CA522" s="98"/>
      <c r="CB522" s="98"/>
      <c r="CC522" s="98"/>
      <c r="CD522" s="98"/>
      <c r="CE522" s="98"/>
      <c r="CF522" s="98"/>
      <c r="CG522" s="98"/>
      <c r="CH522" s="98"/>
      <c r="CI522" s="98"/>
      <c r="CJ522" s="98"/>
      <c r="CK522" s="98"/>
      <c r="CL522" s="98"/>
      <c r="CM522" s="98"/>
      <c r="CN522" s="98"/>
      <c r="CO522" s="98"/>
      <c r="CP522" s="98"/>
      <c r="CQ522" s="98"/>
      <c r="CR522" s="98"/>
      <c r="CS522" s="98"/>
    </row>
    <row r="523" spans="1:97" s="4" customFormat="1" ht="18.75" customHeight="1" x14ac:dyDescent="0.2">
      <c r="A523" s="3">
        <f t="shared" si="165"/>
        <v>511</v>
      </c>
      <c r="B523" s="263"/>
      <c r="C523" s="263"/>
      <c r="D523" s="263"/>
      <c r="E523" s="259"/>
      <c r="F523" s="259"/>
      <c r="G523" s="43"/>
      <c r="H523" s="264"/>
      <c r="I523" s="261"/>
      <c r="J523" s="106"/>
      <c r="K523" s="247"/>
      <c r="L523" s="247"/>
      <c r="M523" s="247"/>
      <c r="N523" s="248" t="str">
        <f>IF(AND(K523&lt;&gt;"",L523&lt;&gt;"",J523&lt;&gt;""),ROUND(MIN(IF(OR(J523="OZZ",J523="ZZ"),5000,17300),TRUNC(0.75*(SUMIF($D$12:$D523,$D523,K$12:K523)+SUMIF($D$12:$D523,$D523,L$12:L523)),2)) - SUMIF($D$12:$D522,$D523,N$12:N522),2),"")</f>
        <v/>
      </c>
      <c r="O523" s="249" t="str">
        <f>IF(AND(K523&lt;&gt;"",L523&lt;&gt;"",M523&lt;&gt;"",J523&lt;&gt;"",AH523&lt;&gt;""),IF(OR(J523="OZZ",J523="ZZ"),ROUND(0-SUMIF($D$12:$D522,$D523,O$12:O522),2),IF(M523=0,0,ROUND(MIN(MIN(17300,TRUNC(0.75*(SUMIF($D$12:$D$2012,$D523,K$12:K$2012)+SUMIF($D$12:$D$2012,$D523,L$12:L$2012)),2)+SUMIF($D$12:$D523,$D523,AH$12:AH523))-SUMIF($D$12:$D522,$D523,O$12:O522)-SUMIF($D$12:$D$2012,$D523,N$12:N$2012),AH523),2))),"")</f>
        <v/>
      </c>
      <c r="P523" s="250" t="str">
        <f>IF(J523&lt;&gt;"",1000 - SUMIF($D$12:$D522,$D523,P$12:P522),"")</f>
        <v/>
      </c>
      <c r="Q523" s="106"/>
      <c r="R523" s="247"/>
      <c r="S523" s="247"/>
      <c r="T523" s="247"/>
      <c r="U523" s="248" t="str">
        <f>IF(AND(R523&lt;&gt;"",S523&lt;&gt;"",Q523&lt;&gt;""),ROUND(MIN(IF(OR(Q523="OZZ",Q523="ZZ"),5000,17300),TRUNC(0.75*(SUMIF($D$12:$D523,$D523,R$12:R523)+SUMIF($D$12:$D523,$D523,S$12:S523)),2)) - SUMIF($D$12:$D522,$D523,U$12:U522),2),"")</f>
        <v/>
      </c>
      <c r="V523" s="248" t="str">
        <f>IF(AND(R523&lt;&gt;"",S523&lt;&gt;"",T523&lt;&gt;"",Q523&lt;&gt;"",AL523&lt;&gt;""),IF(OR(Q523="OZZ",Q523="ZZ"),ROUND(0-SUMIF($D$12:$D522,$D523,V$12:V522),2),IF(T523=0,0,ROUND(MIN(MIN(17300,TRUNC(0.75*(SUMIF($D$12:$D$2012,$D523,R$12:R$2012)+SUMIF($D$12:$D$2012,$D523,S$12:S$2012)),2)+SUMIF($D$12:$D523,$D523,AL$12:AL523))-SUMIF($D$12:$D522,$D523,V$12:V522)-SUMIF($D$12:$D$2012,$D523,U$12:U$2012),AL523),2))),"")</f>
        <v/>
      </c>
      <c r="W523" s="250" t="str">
        <f>IF(Q523&lt;&gt;"",1000 - SUMIF($D$12:$D522,$D523,W$12:W522),"")</f>
        <v/>
      </c>
      <c r="X523" s="106"/>
      <c r="Y523" s="247"/>
      <c r="Z523" s="247"/>
      <c r="AA523" s="247"/>
      <c r="AB523" s="248" t="str">
        <f>IF(AND(Y523&lt;&gt;"",Z523&lt;&gt;"",X523&lt;&gt;""),ROUND(MIN(IF(OR(X523="OZZ",X523="ZZ"),5000,17300),TRUNC(0.75*(SUMIF($D$12:$D523,$D523,Y$12:Y523)+SUMIF($D$12:$D523,$D523,Z$12:Z523)),2)) - SUMIF($D$12:$D522,$D523,AB$12:AB522),2),"")</f>
        <v/>
      </c>
      <c r="AC523" s="251" t="str">
        <f>IF(AND(Y523&lt;&gt;"",Z523&lt;&gt;"",AA523&lt;&gt;"",X523&lt;&gt;"",AP523&lt;&gt;""),IF(OR(X523="OZZ",X523="ZZ"),ROUND(0-SUMIF($D$12:$D522,$D523,AC$12:AC522),2),IF(AA523=0,0,ROUND(MIN(MIN(17300,TRUNC(0.75*(SUMIF($D$12:$D$2012,$D523,Y$12:Y$2012)+SUMIF($D$12:$D$2012,$D523,Z$12:Z$2012)),2)+SUMIF($D$12:$D523,$D523,AP$12:AP523))-SUMIF($D$12:$D522,$D523,AC$12:AC522)-SUMIF($D$12:$D$2012,$D523,AB$12:AB$2012),AP523),2))),"")</f>
        <v/>
      </c>
      <c r="AD523" s="250" t="str">
        <f>IF(X523&lt;&gt;"",1000 - SUMIF($D$12:$D522,$D523,AD$12:AD522),"")</f>
        <v/>
      </c>
      <c r="AE523" s="252"/>
      <c r="AF523" s="253"/>
      <c r="AG523" s="254"/>
      <c r="AH523" s="255" t="str">
        <f t="shared" si="166"/>
        <v/>
      </c>
      <c r="AI523" s="256"/>
      <c r="AJ523" s="253"/>
      <c r="AK523" s="254"/>
      <c r="AL523" s="255" t="str">
        <f t="shared" si="167"/>
        <v/>
      </c>
      <c r="AM523" s="256"/>
      <c r="AN523" s="253"/>
      <c r="AO523" s="254"/>
      <c r="AP523" s="255" t="str">
        <f t="shared" si="147"/>
        <v/>
      </c>
      <c r="AQ523" s="116"/>
      <c r="AR523" s="116"/>
      <c r="AS523" s="117"/>
      <c r="AT523" s="118"/>
      <c r="AU523" s="119" t="str">
        <f>IF(D523&lt;&gt; "", IF(COUNTIF($D$12:$D523,$D523)&gt;1,0,IF(SUM(N523,U523,AB523)&gt;0,IF(AND(X523="",OR(Q523&lt;&gt;"",J523&lt;&gt;"")),IF(Q523&lt;&gt;"",Q523,IF(J523&lt;&gt;"",J523,0)),IF(AND(Q523&lt;&gt;"",J523&lt;&gt;"",Q523=J523),Q523,X523)),0)),"")</f>
        <v/>
      </c>
      <c r="AV523" s="119" t="str">
        <f>IF(D523&lt;&gt;"",IF(COUNTIF($D$12:$D523,$D523)&gt;1,0,IF(SUM(O523,V523,AC523)&gt;0,IF(AND(X523="",OR(Q523&lt;&gt;"",J523&lt;&gt;"")),IF(Q523&lt;&gt;"",Q523,IF(J523&lt;&gt;"",J523,0)),IF(AND(Q523&lt;&gt;"",J523&lt;&gt;"",Q523=J523),Q523,X523)),0)),"")</f>
        <v/>
      </c>
      <c r="AW523" s="119" t="str">
        <f>IF(D523&lt;&gt;"",IF(COUNTIF($D$12:$D523,$D523)&gt;1,0,IF(SUM(P523,W523,AD523)&gt;0,IF(AND(X523="",OR(Q523&lt;&gt;"",J523&lt;&gt;"")),IF(Q523&lt;&gt;"",Q523,IF(J523&lt;&gt;"",J523,0)),IF(AND(Q523&lt;&gt;"",J523&lt;&gt;"",Q523=J523),Q523,X523)),0)),"")</f>
        <v/>
      </c>
      <c r="AX523" s="118" t="str">
        <f t="shared" si="148"/>
        <v/>
      </c>
      <c r="AY523" s="118" t="str">
        <f t="shared" si="149"/>
        <v/>
      </c>
      <c r="AZ523" s="118" t="str">
        <f t="shared" si="150"/>
        <v/>
      </c>
      <c r="BA523" s="118" t="str">
        <f t="shared" si="151"/>
        <v/>
      </c>
      <c r="BB523" s="118" t="str">
        <f t="shared" si="152"/>
        <v/>
      </c>
      <c r="BC523" s="118" t="str">
        <f t="shared" si="153"/>
        <v/>
      </c>
      <c r="BD523" s="118" t="str">
        <f t="shared" si="154"/>
        <v/>
      </c>
      <c r="BE523" s="118" t="str">
        <f t="shared" si="155"/>
        <v/>
      </c>
      <c r="BF523" s="118" t="str">
        <f t="shared" si="156"/>
        <v/>
      </c>
      <c r="BG523" s="120"/>
      <c r="BH523" s="120" t="str">
        <f t="shared" si="157"/>
        <v/>
      </c>
      <c r="BI523" s="120" t="str">
        <f t="shared" si="158"/>
        <v/>
      </c>
      <c r="BJ523" s="121"/>
      <c r="BK523" s="120" t="str">
        <f t="shared" si="159"/>
        <v/>
      </c>
      <c r="BL523" s="120" t="str">
        <f t="shared" si="160"/>
        <v/>
      </c>
      <c r="BM523" s="120" t="str">
        <f t="shared" si="161"/>
        <v/>
      </c>
      <c r="BN523" s="120" t="str">
        <f t="shared" si="162"/>
        <v/>
      </c>
      <c r="BO523" s="120" t="str">
        <f t="shared" si="163"/>
        <v/>
      </c>
      <c r="BP523" s="120" t="str">
        <f t="shared" si="164"/>
        <v/>
      </c>
      <c r="BQ523" s="98"/>
      <c r="BR523" s="98"/>
      <c r="BS523" s="98"/>
      <c r="BT523" s="98"/>
      <c r="BU523" s="98"/>
      <c r="BV523" s="98"/>
      <c r="BW523" s="98"/>
      <c r="BX523" s="98"/>
      <c r="BY523" s="98"/>
      <c r="BZ523" s="98"/>
      <c r="CA523" s="98"/>
      <c r="CB523" s="98"/>
      <c r="CC523" s="98"/>
      <c r="CD523" s="98"/>
      <c r="CE523" s="98"/>
      <c r="CF523" s="98"/>
      <c r="CG523" s="98"/>
      <c r="CH523" s="98"/>
      <c r="CI523" s="98"/>
      <c r="CJ523" s="98"/>
      <c r="CK523" s="98"/>
      <c r="CL523" s="98"/>
      <c r="CM523" s="98"/>
      <c r="CN523" s="98"/>
      <c r="CO523" s="98"/>
      <c r="CP523" s="98"/>
      <c r="CQ523" s="98"/>
      <c r="CR523" s="98"/>
      <c r="CS523" s="98"/>
    </row>
    <row r="524" spans="1:97" s="4" customFormat="1" ht="18.75" customHeight="1" x14ac:dyDescent="0.2">
      <c r="A524" s="3">
        <f t="shared" si="165"/>
        <v>512</v>
      </c>
      <c r="B524" s="263"/>
      <c r="C524" s="263"/>
      <c r="D524" s="263"/>
      <c r="E524" s="259"/>
      <c r="F524" s="259"/>
      <c r="G524" s="43"/>
      <c r="H524" s="264"/>
      <c r="I524" s="261"/>
      <c r="J524" s="106"/>
      <c r="K524" s="247"/>
      <c r="L524" s="247"/>
      <c r="M524" s="247"/>
      <c r="N524" s="248" t="str">
        <f>IF(AND(K524&lt;&gt;"",L524&lt;&gt;"",J524&lt;&gt;""),ROUND(MIN(IF(OR(J524="OZZ",J524="ZZ"),5000,17300),TRUNC(0.75*(SUMIF($D$12:$D524,$D524,K$12:K524)+SUMIF($D$12:$D524,$D524,L$12:L524)),2)) - SUMIF($D$12:$D523,$D524,N$12:N523),2),"")</f>
        <v/>
      </c>
      <c r="O524" s="249" t="str">
        <f>IF(AND(K524&lt;&gt;"",L524&lt;&gt;"",M524&lt;&gt;"",J524&lt;&gt;"",AH524&lt;&gt;""),IF(OR(J524="OZZ",J524="ZZ"),ROUND(0-SUMIF($D$12:$D523,$D524,O$12:O523),2),IF(M524=0,0,ROUND(MIN(MIN(17300,TRUNC(0.75*(SUMIF($D$12:$D$2012,$D524,K$12:K$2012)+SUMIF($D$12:$D$2012,$D524,L$12:L$2012)),2)+SUMIF($D$12:$D524,$D524,AH$12:AH524))-SUMIF($D$12:$D523,$D524,O$12:O523)-SUMIF($D$12:$D$2012,$D524,N$12:N$2012),AH524),2))),"")</f>
        <v/>
      </c>
      <c r="P524" s="250" t="str">
        <f>IF(J524&lt;&gt;"",1000 - SUMIF($D$12:$D523,$D524,P$12:P523),"")</f>
        <v/>
      </c>
      <c r="Q524" s="106"/>
      <c r="R524" s="247"/>
      <c r="S524" s="247"/>
      <c r="T524" s="247"/>
      <c r="U524" s="248" t="str">
        <f>IF(AND(R524&lt;&gt;"",S524&lt;&gt;"",Q524&lt;&gt;""),ROUND(MIN(IF(OR(Q524="OZZ",Q524="ZZ"),5000,17300),TRUNC(0.75*(SUMIF($D$12:$D524,$D524,R$12:R524)+SUMIF($D$12:$D524,$D524,S$12:S524)),2)) - SUMIF($D$12:$D523,$D524,U$12:U523),2),"")</f>
        <v/>
      </c>
      <c r="V524" s="248" t="str">
        <f>IF(AND(R524&lt;&gt;"",S524&lt;&gt;"",T524&lt;&gt;"",Q524&lt;&gt;"",AL524&lt;&gt;""),IF(OR(Q524="OZZ",Q524="ZZ"),ROUND(0-SUMIF($D$12:$D523,$D524,V$12:V523),2),IF(T524=0,0,ROUND(MIN(MIN(17300,TRUNC(0.75*(SUMIF($D$12:$D$2012,$D524,R$12:R$2012)+SUMIF($D$12:$D$2012,$D524,S$12:S$2012)),2)+SUMIF($D$12:$D524,$D524,AL$12:AL524))-SUMIF($D$12:$D523,$D524,V$12:V523)-SUMIF($D$12:$D$2012,$D524,U$12:U$2012),AL524),2))),"")</f>
        <v/>
      </c>
      <c r="W524" s="250" t="str">
        <f>IF(Q524&lt;&gt;"",1000 - SUMIF($D$12:$D523,$D524,W$12:W523),"")</f>
        <v/>
      </c>
      <c r="X524" s="106"/>
      <c r="Y524" s="247"/>
      <c r="Z524" s="247"/>
      <c r="AA524" s="247"/>
      <c r="AB524" s="248" t="str">
        <f>IF(AND(Y524&lt;&gt;"",Z524&lt;&gt;"",X524&lt;&gt;""),ROUND(MIN(IF(OR(X524="OZZ",X524="ZZ"),5000,17300),TRUNC(0.75*(SUMIF($D$12:$D524,$D524,Y$12:Y524)+SUMIF($D$12:$D524,$D524,Z$12:Z524)),2)) - SUMIF($D$12:$D523,$D524,AB$12:AB523),2),"")</f>
        <v/>
      </c>
      <c r="AC524" s="251" t="str">
        <f>IF(AND(Y524&lt;&gt;"",Z524&lt;&gt;"",AA524&lt;&gt;"",X524&lt;&gt;"",AP524&lt;&gt;""),IF(OR(X524="OZZ",X524="ZZ"),ROUND(0-SUMIF($D$12:$D523,$D524,AC$12:AC523),2),IF(AA524=0,0,ROUND(MIN(MIN(17300,TRUNC(0.75*(SUMIF($D$12:$D$2012,$D524,Y$12:Y$2012)+SUMIF($D$12:$D$2012,$D524,Z$12:Z$2012)),2)+SUMIF($D$12:$D524,$D524,AP$12:AP524))-SUMIF($D$12:$D523,$D524,AC$12:AC523)-SUMIF($D$12:$D$2012,$D524,AB$12:AB$2012),AP524),2))),"")</f>
        <v/>
      </c>
      <c r="AD524" s="250" t="str">
        <f>IF(X524&lt;&gt;"",1000 - SUMIF($D$12:$D523,$D524,AD$12:AD523),"")</f>
        <v/>
      </c>
      <c r="AE524" s="252"/>
      <c r="AF524" s="253"/>
      <c r="AG524" s="254"/>
      <c r="AH524" s="255" t="str">
        <f t="shared" si="166"/>
        <v/>
      </c>
      <c r="AI524" s="256"/>
      <c r="AJ524" s="253"/>
      <c r="AK524" s="254"/>
      <c r="AL524" s="255" t="str">
        <f t="shared" si="167"/>
        <v/>
      </c>
      <c r="AM524" s="256"/>
      <c r="AN524" s="253"/>
      <c r="AO524" s="254"/>
      <c r="AP524" s="255" t="str">
        <f t="shared" si="147"/>
        <v/>
      </c>
      <c r="AQ524" s="116"/>
      <c r="AR524" s="116"/>
      <c r="AS524" s="117"/>
      <c r="AT524" s="118"/>
      <c r="AU524" s="119" t="str">
        <f>IF(D524&lt;&gt; "", IF(COUNTIF($D$12:$D524,$D524)&gt;1,0,IF(SUM(N524,U524,AB524)&gt;0,IF(AND(X524="",OR(Q524&lt;&gt;"",J524&lt;&gt;"")),IF(Q524&lt;&gt;"",Q524,IF(J524&lt;&gt;"",J524,0)),IF(AND(Q524&lt;&gt;"",J524&lt;&gt;"",Q524=J524),Q524,X524)),0)),"")</f>
        <v/>
      </c>
      <c r="AV524" s="119" t="str">
        <f>IF(D524&lt;&gt;"",IF(COUNTIF($D$12:$D524,$D524)&gt;1,0,IF(SUM(O524,V524,AC524)&gt;0,IF(AND(X524="",OR(Q524&lt;&gt;"",J524&lt;&gt;"")),IF(Q524&lt;&gt;"",Q524,IF(J524&lt;&gt;"",J524,0)),IF(AND(Q524&lt;&gt;"",J524&lt;&gt;"",Q524=J524),Q524,X524)),0)),"")</f>
        <v/>
      </c>
      <c r="AW524" s="119" t="str">
        <f>IF(D524&lt;&gt;"",IF(COUNTIF($D$12:$D524,$D524)&gt;1,0,IF(SUM(P524,W524,AD524)&gt;0,IF(AND(X524="",OR(Q524&lt;&gt;"",J524&lt;&gt;"")),IF(Q524&lt;&gt;"",Q524,IF(J524&lt;&gt;"",J524,0)),IF(AND(Q524&lt;&gt;"",J524&lt;&gt;"",Q524=J524),Q524,X524)),0)),"")</f>
        <v/>
      </c>
      <c r="AX524" s="118" t="str">
        <f t="shared" si="148"/>
        <v/>
      </c>
      <c r="AY524" s="118" t="str">
        <f t="shared" si="149"/>
        <v/>
      </c>
      <c r="AZ524" s="118" t="str">
        <f t="shared" si="150"/>
        <v/>
      </c>
      <c r="BA524" s="118" t="str">
        <f t="shared" si="151"/>
        <v/>
      </c>
      <c r="BB524" s="118" t="str">
        <f t="shared" si="152"/>
        <v/>
      </c>
      <c r="BC524" s="118" t="str">
        <f t="shared" si="153"/>
        <v/>
      </c>
      <c r="BD524" s="118" t="str">
        <f t="shared" si="154"/>
        <v/>
      </c>
      <c r="BE524" s="118" t="str">
        <f t="shared" si="155"/>
        <v/>
      </c>
      <c r="BF524" s="118" t="str">
        <f t="shared" si="156"/>
        <v/>
      </c>
      <c r="BG524" s="120"/>
      <c r="BH524" s="120" t="str">
        <f t="shared" si="157"/>
        <v/>
      </c>
      <c r="BI524" s="120" t="str">
        <f t="shared" si="158"/>
        <v/>
      </c>
      <c r="BJ524" s="121"/>
      <c r="BK524" s="120" t="str">
        <f t="shared" si="159"/>
        <v/>
      </c>
      <c r="BL524" s="120" t="str">
        <f t="shared" si="160"/>
        <v/>
      </c>
      <c r="BM524" s="120" t="str">
        <f t="shared" si="161"/>
        <v/>
      </c>
      <c r="BN524" s="120" t="str">
        <f t="shared" si="162"/>
        <v/>
      </c>
      <c r="BO524" s="120" t="str">
        <f t="shared" si="163"/>
        <v/>
      </c>
      <c r="BP524" s="120" t="str">
        <f t="shared" si="164"/>
        <v/>
      </c>
      <c r="BQ524" s="98"/>
      <c r="BR524" s="98"/>
      <c r="BS524" s="98"/>
      <c r="BT524" s="98"/>
      <c r="BU524" s="98"/>
      <c r="BV524" s="98"/>
      <c r="BW524" s="98"/>
      <c r="BX524" s="98"/>
      <c r="BY524" s="98"/>
      <c r="BZ524" s="98"/>
      <c r="CA524" s="98"/>
      <c r="CB524" s="98"/>
      <c r="CC524" s="98"/>
      <c r="CD524" s="98"/>
      <c r="CE524" s="98"/>
      <c r="CF524" s="98"/>
      <c r="CG524" s="98"/>
      <c r="CH524" s="98"/>
      <c r="CI524" s="98"/>
      <c r="CJ524" s="98"/>
      <c r="CK524" s="98"/>
      <c r="CL524" s="98"/>
      <c r="CM524" s="98"/>
      <c r="CN524" s="98"/>
      <c r="CO524" s="98"/>
      <c r="CP524" s="98"/>
      <c r="CQ524" s="98"/>
      <c r="CR524" s="98"/>
      <c r="CS524" s="98"/>
    </row>
    <row r="525" spans="1:97" s="4" customFormat="1" ht="18.75" customHeight="1" x14ac:dyDescent="0.2">
      <c r="A525" s="3">
        <f t="shared" si="165"/>
        <v>513</v>
      </c>
      <c r="B525" s="263"/>
      <c r="C525" s="263"/>
      <c r="D525" s="263"/>
      <c r="E525" s="259"/>
      <c r="F525" s="259"/>
      <c r="G525" s="43"/>
      <c r="H525" s="264"/>
      <c r="I525" s="261"/>
      <c r="J525" s="106"/>
      <c r="K525" s="247"/>
      <c r="L525" s="247"/>
      <c r="M525" s="247"/>
      <c r="N525" s="248" t="str">
        <f>IF(AND(K525&lt;&gt;"",L525&lt;&gt;"",J525&lt;&gt;""),ROUND(MIN(IF(OR(J525="OZZ",J525="ZZ"),5000,17300),TRUNC(0.75*(SUMIF($D$12:$D525,$D525,K$12:K525)+SUMIF($D$12:$D525,$D525,L$12:L525)),2)) - SUMIF($D$12:$D524,$D525,N$12:N524),2),"")</f>
        <v/>
      </c>
      <c r="O525" s="249" t="str">
        <f>IF(AND(K525&lt;&gt;"",L525&lt;&gt;"",M525&lt;&gt;"",J525&lt;&gt;"",AH525&lt;&gt;""),IF(OR(J525="OZZ",J525="ZZ"),ROUND(0-SUMIF($D$12:$D524,$D525,O$12:O524),2),IF(M525=0,0,ROUND(MIN(MIN(17300,TRUNC(0.75*(SUMIF($D$12:$D$2012,$D525,K$12:K$2012)+SUMIF($D$12:$D$2012,$D525,L$12:L$2012)),2)+SUMIF($D$12:$D525,$D525,AH$12:AH525))-SUMIF($D$12:$D524,$D525,O$12:O524)-SUMIF($D$12:$D$2012,$D525,N$12:N$2012),AH525),2))),"")</f>
        <v/>
      </c>
      <c r="P525" s="250" t="str">
        <f>IF(J525&lt;&gt;"",1000 - SUMIF($D$12:$D524,$D525,P$12:P524),"")</f>
        <v/>
      </c>
      <c r="Q525" s="106"/>
      <c r="R525" s="247"/>
      <c r="S525" s="247"/>
      <c r="T525" s="247"/>
      <c r="U525" s="248" t="str">
        <f>IF(AND(R525&lt;&gt;"",S525&lt;&gt;"",Q525&lt;&gt;""),ROUND(MIN(IF(OR(Q525="OZZ",Q525="ZZ"),5000,17300),TRUNC(0.75*(SUMIF($D$12:$D525,$D525,R$12:R525)+SUMIF($D$12:$D525,$D525,S$12:S525)),2)) - SUMIF($D$12:$D524,$D525,U$12:U524),2),"")</f>
        <v/>
      </c>
      <c r="V525" s="248" t="str">
        <f>IF(AND(R525&lt;&gt;"",S525&lt;&gt;"",T525&lt;&gt;"",Q525&lt;&gt;"",AL525&lt;&gt;""),IF(OR(Q525="OZZ",Q525="ZZ"),ROUND(0-SUMIF($D$12:$D524,$D525,V$12:V524),2),IF(T525=0,0,ROUND(MIN(MIN(17300,TRUNC(0.75*(SUMIF($D$12:$D$2012,$D525,R$12:R$2012)+SUMIF($D$12:$D$2012,$D525,S$12:S$2012)),2)+SUMIF($D$12:$D525,$D525,AL$12:AL525))-SUMIF($D$12:$D524,$D525,V$12:V524)-SUMIF($D$12:$D$2012,$D525,U$12:U$2012),AL525),2))),"")</f>
        <v/>
      </c>
      <c r="W525" s="250" t="str">
        <f>IF(Q525&lt;&gt;"",1000 - SUMIF($D$12:$D524,$D525,W$12:W524),"")</f>
        <v/>
      </c>
      <c r="X525" s="106"/>
      <c r="Y525" s="247"/>
      <c r="Z525" s="247"/>
      <c r="AA525" s="247"/>
      <c r="AB525" s="248" t="str">
        <f>IF(AND(Y525&lt;&gt;"",Z525&lt;&gt;"",X525&lt;&gt;""),ROUND(MIN(IF(OR(X525="OZZ",X525="ZZ"),5000,17300),TRUNC(0.75*(SUMIF($D$12:$D525,$D525,Y$12:Y525)+SUMIF($D$12:$D525,$D525,Z$12:Z525)),2)) - SUMIF($D$12:$D524,$D525,AB$12:AB524),2),"")</f>
        <v/>
      </c>
      <c r="AC525" s="251" t="str">
        <f>IF(AND(Y525&lt;&gt;"",Z525&lt;&gt;"",AA525&lt;&gt;"",X525&lt;&gt;"",AP525&lt;&gt;""),IF(OR(X525="OZZ",X525="ZZ"),ROUND(0-SUMIF($D$12:$D524,$D525,AC$12:AC524),2),IF(AA525=0,0,ROUND(MIN(MIN(17300,TRUNC(0.75*(SUMIF($D$12:$D$2012,$D525,Y$12:Y$2012)+SUMIF($D$12:$D$2012,$D525,Z$12:Z$2012)),2)+SUMIF($D$12:$D525,$D525,AP$12:AP525))-SUMIF($D$12:$D524,$D525,AC$12:AC524)-SUMIF($D$12:$D$2012,$D525,AB$12:AB$2012),AP525),2))),"")</f>
        <v/>
      </c>
      <c r="AD525" s="250" t="str">
        <f>IF(X525&lt;&gt;"",1000 - SUMIF($D$12:$D524,$D525,AD$12:AD524),"")</f>
        <v/>
      </c>
      <c r="AE525" s="252"/>
      <c r="AF525" s="253"/>
      <c r="AG525" s="254"/>
      <c r="AH525" s="255" t="str">
        <f t="shared" si="166"/>
        <v/>
      </c>
      <c r="AI525" s="256"/>
      <c r="AJ525" s="253"/>
      <c r="AK525" s="254"/>
      <c r="AL525" s="255" t="str">
        <f t="shared" si="167"/>
        <v/>
      </c>
      <c r="AM525" s="256"/>
      <c r="AN525" s="253"/>
      <c r="AO525" s="254"/>
      <c r="AP525" s="255" t="str">
        <f t="shared" ref="AP525:AP588" si="168">IF(Y525&lt;&gt;"",ROUND(AM525,2)+ROUND(AN525,2)+ROUND(AO525,2),"")</f>
        <v/>
      </c>
      <c r="AQ525" s="116"/>
      <c r="AR525" s="116"/>
      <c r="AS525" s="117"/>
      <c r="AT525" s="118"/>
      <c r="AU525" s="119" t="str">
        <f>IF(D525&lt;&gt; "", IF(COUNTIF($D$12:$D525,$D525)&gt;1,0,IF(SUM(N525,U525,AB525)&gt;0,IF(AND(X525="",OR(Q525&lt;&gt;"",J525&lt;&gt;"")),IF(Q525&lt;&gt;"",Q525,IF(J525&lt;&gt;"",J525,0)),IF(AND(Q525&lt;&gt;"",J525&lt;&gt;"",Q525=J525),Q525,X525)),0)),"")</f>
        <v/>
      </c>
      <c r="AV525" s="119" t="str">
        <f>IF(D525&lt;&gt;"",IF(COUNTIF($D$12:$D525,$D525)&gt;1,0,IF(SUM(O525,V525,AC525)&gt;0,IF(AND(X525="",OR(Q525&lt;&gt;"",J525&lt;&gt;"")),IF(Q525&lt;&gt;"",Q525,IF(J525&lt;&gt;"",J525,0)),IF(AND(Q525&lt;&gt;"",J525&lt;&gt;"",Q525=J525),Q525,X525)),0)),"")</f>
        <v/>
      </c>
      <c r="AW525" s="119" t="str">
        <f>IF(D525&lt;&gt;"",IF(COUNTIF($D$12:$D525,$D525)&gt;1,0,IF(SUM(P525,W525,AD525)&gt;0,IF(AND(X525="",OR(Q525&lt;&gt;"",J525&lt;&gt;"")),IF(Q525&lt;&gt;"",Q525,IF(J525&lt;&gt;"",J525,0)),IF(AND(Q525&lt;&gt;"",J525&lt;&gt;"",Q525=J525),Q525,X525)),0)),"")</f>
        <v/>
      </c>
      <c r="AX525" s="118" t="str">
        <f t="shared" ref="AX525:AX588" si="169">IF(D525&lt;&gt;"",IF(J525="OZP12",N525,0),"")</f>
        <v/>
      </c>
      <c r="AY525" s="118" t="str">
        <f t="shared" ref="AY525:AY588" si="170">IF(D525&lt;&gt;"",IF(Q525="OZP12",U525,0),"")</f>
        <v/>
      </c>
      <c r="AZ525" s="118" t="str">
        <f t="shared" ref="AZ525:AZ588" si="171">IF(D525&lt;&gt;"",IF(X525="OZP12",AB525,0),"")</f>
        <v/>
      </c>
      <c r="BA525" s="118" t="str">
        <f t="shared" ref="BA525:BA588" si="172">IF(D525&lt;&gt;"",IF(J525="TZP",N525,0),"")</f>
        <v/>
      </c>
      <c r="BB525" s="118" t="str">
        <f t="shared" ref="BB525:BB588" si="173">IF(D525&lt;&gt;"",IF(Q525="TZP",U525,0),"")</f>
        <v/>
      </c>
      <c r="BC525" s="118" t="str">
        <f t="shared" ref="BC525:BC588" si="174">IF(D525&lt;&gt;"",IF(X525="TZP",AB525,0),"")</f>
        <v/>
      </c>
      <c r="BD525" s="118" t="str">
        <f t="shared" ref="BD525:BD588" si="175">IF(D525&lt;&gt;"",IF(J525="OZZ",N525,0),"")</f>
        <v/>
      </c>
      <c r="BE525" s="118" t="str">
        <f t="shared" ref="BE525:BE588" si="176">IF(D525&lt;&gt;"",IF(Q525="OZZ",U525,0),"")</f>
        <v/>
      </c>
      <c r="BF525" s="118" t="str">
        <f t="shared" ref="BF525:BF588" si="177">IF(D525&lt;&gt;"",IF(X525="OZZ",AB525,0),"")</f>
        <v/>
      </c>
      <c r="BG525" s="120"/>
      <c r="BH525" s="120" t="str">
        <f t="shared" ref="BH525:BH588" si="178">IF(D525&lt;&gt;"",IF(ISERROR(FIND("/",D525)), 0, 1),"")</f>
        <v/>
      </c>
      <c r="BI525" s="120" t="str">
        <f t="shared" ref="BI525:BI588" si="179">IF(D525&lt;&gt;"",IF(BH525*1=0,D525,CONCATENATE(MID(D525,1,FIND("/",D525,1)-1),MID(D525,FIND("/",D525,1)+1,LEN(D525)))),"")</f>
        <v/>
      </c>
      <c r="BJ525" s="121"/>
      <c r="BK525" s="120" t="str">
        <f t="shared" ref="BK525:BK588" si="180">IF(D525&lt;&gt;"",IF(J525="OZP12",O525,0),"")</f>
        <v/>
      </c>
      <c r="BL525" s="120" t="str">
        <f t="shared" ref="BL525:BL588" si="181">IF(D525&lt;&gt;"",IF(Q525="OZP12",V525,0),"")</f>
        <v/>
      </c>
      <c r="BM525" s="120" t="str">
        <f t="shared" ref="BM525:BM588" si="182">IF(D525&lt;&gt;"",IF(X525="OZP12",AC525,0),"")</f>
        <v/>
      </c>
      <c r="BN525" s="120" t="str">
        <f t="shared" ref="BN525:BN588" si="183">IF(D525&lt;&gt;"",IF(J525="TZP",O525,0),"")</f>
        <v/>
      </c>
      <c r="BO525" s="120" t="str">
        <f t="shared" ref="BO525:BO588" si="184">IF(D525&lt;&gt;"",IF(Q525="TZP",V525,0),"")</f>
        <v/>
      </c>
      <c r="BP525" s="120" t="str">
        <f t="shared" ref="BP525:BP588" si="185">IF(D525&lt;&gt;"",IF(X525="TZP",AC525,0),"")</f>
        <v/>
      </c>
      <c r="BQ525" s="98"/>
      <c r="BR525" s="98"/>
      <c r="BS525" s="98"/>
      <c r="BT525" s="98"/>
      <c r="BU525" s="98"/>
      <c r="BV525" s="98"/>
      <c r="BW525" s="98"/>
      <c r="BX525" s="98"/>
      <c r="BY525" s="98"/>
      <c r="BZ525" s="98"/>
      <c r="CA525" s="98"/>
      <c r="CB525" s="98"/>
      <c r="CC525" s="98"/>
      <c r="CD525" s="98"/>
      <c r="CE525" s="98"/>
      <c r="CF525" s="98"/>
      <c r="CG525" s="98"/>
      <c r="CH525" s="98"/>
      <c r="CI525" s="98"/>
      <c r="CJ525" s="98"/>
      <c r="CK525" s="98"/>
      <c r="CL525" s="98"/>
      <c r="CM525" s="98"/>
      <c r="CN525" s="98"/>
      <c r="CO525" s="98"/>
      <c r="CP525" s="98"/>
      <c r="CQ525" s="98"/>
      <c r="CR525" s="98"/>
      <c r="CS525" s="98"/>
    </row>
    <row r="526" spans="1:97" s="4" customFormat="1" ht="18.75" customHeight="1" x14ac:dyDescent="0.2">
      <c r="A526" s="3">
        <f t="shared" ref="A526:A589" si="186">A525+1</f>
        <v>514</v>
      </c>
      <c r="B526" s="263"/>
      <c r="C526" s="263"/>
      <c r="D526" s="263"/>
      <c r="E526" s="259"/>
      <c r="F526" s="259"/>
      <c r="G526" s="43"/>
      <c r="H526" s="264"/>
      <c r="I526" s="261"/>
      <c r="J526" s="106"/>
      <c r="K526" s="247"/>
      <c r="L526" s="247"/>
      <c r="M526" s="247"/>
      <c r="N526" s="248" t="str">
        <f>IF(AND(K526&lt;&gt;"",L526&lt;&gt;"",J526&lt;&gt;""),ROUND(MIN(IF(OR(J526="OZZ",J526="ZZ"),5000,17300),TRUNC(0.75*(SUMIF($D$12:$D526,$D526,K$12:K526)+SUMIF($D$12:$D526,$D526,L$12:L526)),2)) - SUMIF($D$12:$D525,$D526,N$12:N525),2),"")</f>
        <v/>
      </c>
      <c r="O526" s="249" t="str">
        <f>IF(AND(K526&lt;&gt;"",L526&lt;&gt;"",M526&lt;&gt;"",J526&lt;&gt;"",AH526&lt;&gt;""),IF(OR(J526="OZZ",J526="ZZ"),ROUND(0-SUMIF($D$12:$D525,$D526,O$12:O525),2),IF(M526=0,0,ROUND(MIN(MIN(17300,TRUNC(0.75*(SUMIF($D$12:$D$2012,$D526,K$12:K$2012)+SUMIF($D$12:$D$2012,$D526,L$12:L$2012)),2)+SUMIF($D$12:$D526,$D526,AH$12:AH526))-SUMIF($D$12:$D525,$D526,O$12:O525)-SUMIF($D$12:$D$2012,$D526,N$12:N$2012),AH526),2))),"")</f>
        <v/>
      </c>
      <c r="P526" s="250" t="str">
        <f>IF(J526&lt;&gt;"",1000 - SUMIF($D$12:$D525,$D526,P$12:P525),"")</f>
        <v/>
      </c>
      <c r="Q526" s="106"/>
      <c r="R526" s="247"/>
      <c r="S526" s="247"/>
      <c r="T526" s="247"/>
      <c r="U526" s="248" t="str">
        <f>IF(AND(R526&lt;&gt;"",S526&lt;&gt;"",Q526&lt;&gt;""),ROUND(MIN(IF(OR(Q526="OZZ",Q526="ZZ"),5000,17300),TRUNC(0.75*(SUMIF($D$12:$D526,$D526,R$12:R526)+SUMIF($D$12:$D526,$D526,S$12:S526)),2)) - SUMIF($D$12:$D525,$D526,U$12:U525),2),"")</f>
        <v/>
      </c>
      <c r="V526" s="248" t="str">
        <f>IF(AND(R526&lt;&gt;"",S526&lt;&gt;"",T526&lt;&gt;"",Q526&lt;&gt;"",AL526&lt;&gt;""),IF(OR(Q526="OZZ",Q526="ZZ"),ROUND(0-SUMIF($D$12:$D525,$D526,V$12:V525),2),IF(T526=0,0,ROUND(MIN(MIN(17300,TRUNC(0.75*(SUMIF($D$12:$D$2012,$D526,R$12:R$2012)+SUMIF($D$12:$D$2012,$D526,S$12:S$2012)),2)+SUMIF($D$12:$D526,$D526,AL$12:AL526))-SUMIF($D$12:$D525,$D526,V$12:V525)-SUMIF($D$12:$D$2012,$D526,U$12:U$2012),AL526),2))),"")</f>
        <v/>
      </c>
      <c r="W526" s="250" t="str">
        <f>IF(Q526&lt;&gt;"",1000 - SUMIF($D$12:$D525,$D526,W$12:W525),"")</f>
        <v/>
      </c>
      <c r="X526" s="106"/>
      <c r="Y526" s="247"/>
      <c r="Z526" s="247"/>
      <c r="AA526" s="247"/>
      <c r="AB526" s="248" t="str">
        <f>IF(AND(Y526&lt;&gt;"",Z526&lt;&gt;"",X526&lt;&gt;""),ROUND(MIN(IF(OR(X526="OZZ",X526="ZZ"),5000,17300),TRUNC(0.75*(SUMIF($D$12:$D526,$D526,Y$12:Y526)+SUMIF($D$12:$D526,$D526,Z$12:Z526)),2)) - SUMIF($D$12:$D525,$D526,AB$12:AB525),2),"")</f>
        <v/>
      </c>
      <c r="AC526" s="251" t="str">
        <f>IF(AND(Y526&lt;&gt;"",Z526&lt;&gt;"",AA526&lt;&gt;"",X526&lt;&gt;"",AP526&lt;&gt;""),IF(OR(X526="OZZ",X526="ZZ"),ROUND(0-SUMIF($D$12:$D525,$D526,AC$12:AC525),2),IF(AA526=0,0,ROUND(MIN(MIN(17300,TRUNC(0.75*(SUMIF($D$12:$D$2012,$D526,Y$12:Y$2012)+SUMIF($D$12:$D$2012,$D526,Z$12:Z$2012)),2)+SUMIF($D$12:$D526,$D526,AP$12:AP526))-SUMIF($D$12:$D525,$D526,AC$12:AC525)-SUMIF($D$12:$D$2012,$D526,AB$12:AB$2012),AP526),2))),"")</f>
        <v/>
      </c>
      <c r="AD526" s="250" t="str">
        <f>IF(X526&lt;&gt;"",1000 - SUMIF($D$12:$D525,$D526,AD$12:AD525),"")</f>
        <v/>
      </c>
      <c r="AE526" s="252"/>
      <c r="AF526" s="253"/>
      <c r="AG526" s="254"/>
      <c r="AH526" s="255" t="str">
        <f t="shared" ref="AH526:AH589" si="187">IF(K526&lt;&gt;"",ROUND(AE526,2)+ROUND(AF526,2)+ROUND(AG526,2),"")</f>
        <v/>
      </c>
      <c r="AI526" s="256"/>
      <c r="AJ526" s="253"/>
      <c r="AK526" s="254"/>
      <c r="AL526" s="255" t="str">
        <f t="shared" ref="AL526:AL589" si="188">IF(R526&lt;&gt;"",ROUND(AI526,2)+ROUND(AJ526,2)+ROUND(AK526,2),"")</f>
        <v/>
      </c>
      <c r="AM526" s="256"/>
      <c r="AN526" s="253"/>
      <c r="AO526" s="254"/>
      <c r="AP526" s="255" t="str">
        <f t="shared" si="168"/>
        <v/>
      </c>
      <c r="AQ526" s="116"/>
      <c r="AR526" s="116"/>
      <c r="AS526" s="117"/>
      <c r="AT526" s="118"/>
      <c r="AU526" s="119" t="str">
        <f>IF(D526&lt;&gt; "", IF(COUNTIF($D$12:$D526,$D526)&gt;1,0,IF(SUM(N526,U526,AB526)&gt;0,IF(AND(X526="",OR(Q526&lt;&gt;"",J526&lt;&gt;"")),IF(Q526&lt;&gt;"",Q526,IF(J526&lt;&gt;"",J526,0)),IF(AND(Q526&lt;&gt;"",J526&lt;&gt;"",Q526=J526),Q526,X526)),0)),"")</f>
        <v/>
      </c>
      <c r="AV526" s="119" t="str">
        <f>IF(D526&lt;&gt;"",IF(COUNTIF($D$12:$D526,$D526)&gt;1,0,IF(SUM(O526,V526,AC526)&gt;0,IF(AND(X526="",OR(Q526&lt;&gt;"",J526&lt;&gt;"")),IF(Q526&lt;&gt;"",Q526,IF(J526&lt;&gt;"",J526,0)),IF(AND(Q526&lt;&gt;"",J526&lt;&gt;"",Q526=J526),Q526,X526)),0)),"")</f>
        <v/>
      </c>
      <c r="AW526" s="119" t="str">
        <f>IF(D526&lt;&gt;"",IF(COUNTIF($D$12:$D526,$D526)&gt;1,0,IF(SUM(P526,W526,AD526)&gt;0,IF(AND(X526="",OR(Q526&lt;&gt;"",J526&lt;&gt;"")),IF(Q526&lt;&gt;"",Q526,IF(J526&lt;&gt;"",J526,0)),IF(AND(Q526&lt;&gt;"",J526&lt;&gt;"",Q526=J526),Q526,X526)),0)),"")</f>
        <v/>
      </c>
      <c r="AX526" s="118" t="str">
        <f t="shared" si="169"/>
        <v/>
      </c>
      <c r="AY526" s="118" t="str">
        <f t="shared" si="170"/>
        <v/>
      </c>
      <c r="AZ526" s="118" t="str">
        <f t="shared" si="171"/>
        <v/>
      </c>
      <c r="BA526" s="118" t="str">
        <f t="shared" si="172"/>
        <v/>
      </c>
      <c r="BB526" s="118" t="str">
        <f t="shared" si="173"/>
        <v/>
      </c>
      <c r="BC526" s="118" t="str">
        <f t="shared" si="174"/>
        <v/>
      </c>
      <c r="BD526" s="118" t="str">
        <f t="shared" si="175"/>
        <v/>
      </c>
      <c r="BE526" s="118" t="str">
        <f t="shared" si="176"/>
        <v/>
      </c>
      <c r="BF526" s="118" t="str">
        <f t="shared" si="177"/>
        <v/>
      </c>
      <c r="BG526" s="120"/>
      <c r="BH526" s="120" t="str">
        <f t="shared" si="178"/>
        <v/>
      </c>
      <c r="BI526" s="120" t="str">
        <f t="shared" si="179"/>
        <v/>
      </c>
      <c r="BJ526" s="121"/>
      <c r="BK526" s="120" t="str">
        <f t="shared" si="180"/>
        <v/>
      </c>
      <c r="BL526" s="120" t="str">
        <f t="shared" si="181"/>
        <v/>
      </c>
      <c r="BM526" s="120" t="str">
        <f t="shared" si="182"/>
        <v/>
      </c>
      <c r="BN526" s="120" t="str">
        <f t="shared" si="183"/>
        <v/>
      </c>
      <c r="BO526" s="120" t="str">
        <f t="shared" si="184"/>
        <v/>
      </c>
      <c r="BP526" s="120" t="str">
        <f t="shared" si="185"/>
        <v/>
      </c>
      <c r="BQ526" s="98"/>
      <c r="BR526" s="98"/>
      <c r="BS526" s="98"/>
      <c r="BT526" s="98"/>
      <c r="BU526" s="98"/>
      <c r="BV526" s="98"/>
      <c r="BW526" s="98"/>
      <c r="BX526" s="98"/>
      <c r="BY526" s="98"/>
      <c r="BZ526" s="98"/>
      <c r="CA526" s="98"/>
      <c r="CB526" s="98"/>
      <c r="CC526" s="98"/>
      <c r="CD526" s="98"/>
      <c r="CE526" s="98"/>
      <c r="CF526" s="98"/>
      <c r="CG526" s="98"/>
      <c r="CH526" s="98"/>
      <c r="CI526" s="98"/>
      <c r="CJ526" s="98"/>
      <c r="CK526" s="98"/>
      <c r="CL526" s="98"/>
      <c r="CM526" s="98"/>
      <c r="CN526" s="98"/>
      <c r="CO526" s="98"/>
      <c r="CP526" s="98"/>
      <c r="CQ526" s="98"/>
      <c r="CR526" s="98"/>
      <c r="CS526" s="98"/>
    </row>
    <row r="527" spans="1:97" s="4" customFormat="1" ht="18.75" customHeight="1" x14ac:dyDescent="0.2">
      <c r="A527" s="3">
        <f t="shared" si="186"/>
        <v>515</v>
      </c>
      <c r="B527" s="263"/>
      <c r="C527" s="263"/>
      <c r="D527" s="263"/>
      <c r="E527" s="259"/>
      <c r="F527" s="259"/>
      <c r="G527" s="43"/>
      <c r="H527" s="264"/>
      <c r="I527" s="261"/>
      <c r="J527" s="106"/>
      <c r="K527" s="247"/>
      <c r="L527" s="247"/>
      <c r="M527" s="247"/>
      <c r="N527" s="248" t="str">
        <f>IF(AND(K527&lt;&gt;"",L527&lt;&gt;"",J527&lt;&gt;""),ROUND(MIN(IF(OR(J527="OZZ",J527="ZZ"),5000,17300),TRUNC(0.75*(SUMIF($D$12:$D527,$D527,K$12:K527)+SUMIF($D$12:$D527,$D527,L$12:L527)),2)) - SUMIF($D$12:$D526,$D527,N$12:N526),2),"")</f>
        <v/>
      </c>
      <c r="O527" s="249" t="str">
        <f>IF(AND(K527&lt;&gt;"",L527&lt;&gt;"",M527&lt;&gt;"",J527&lt;&gt;"",AH527&lt;&gt;""),IF(OR(J527="OZZ",J527="ZZ"),ROUND(0-SUMIF($D$12:$D526,$D527,O$12:O526),2),IF(M527=0,0,ROUND(MIN(MIN(17300,TRUNC(0.75*(SUMIF($D$12:$D$2012,$D527,K$12:K$2012)+SUMIF($D$12:$D$2012,$D527,L$12:L$2012)),2)+SUMIF($D$12:$D527,$D527,AH$12:AH527))-SUMIF($D$12:$D526,$D527,O$12:O526)-SUMIF($D$12:$D$2012,$D527,N$12:N$2012),AH527),2))),"")</f>
        <v/>
      </c>
      <c r="P527" s="250" t="str">
        <f>IF(J527&lt;&gt;"",1000 - SUMIF($D$12:$D526,$D527,P$12:P526),"")</f>
        <v/>
      </c>
      <c r="Q527" s="106"/>
      <c r="R527" s="247"/>
      <c r="S527" s="247"/>
      <c r="T527" s="247"/>
      <c r="U527" s="248" t="str">
        <f>IF(AND(R527&lt;&gt;"",S527&lt;&gt;"",Q527&lt;&gt;""),ROUND(MIN(IF(OR(Q527="OZZ",Q527="ZZ"),5000,17300),TRUNC(0.75*(SUMIF($D$12:$D527,$D527,R$12:R527)+SUMIF($D$12:$D527,$D527,S$12:S527)),2)) - SUMIF($D$12:$D526,$D527,U$12:U526),2),"")</f>
        <v/>
      </c>
      <c r="V527" s="248" t="str">
        <f>IF(AND(R527&lt;&gt;"",S527&lt;&gt;"",T527&lt;&gt;"",Q527&lt;&gt;"",AL527&lt;&gt;""),IF(OR(Q527="OZZ",Q527="ZZ"),ROUND(0-SUMIF($D$12:$D526,$D527,V$12:V526),2),IF(T527=0,0,ROUND(MIN(MIN(17300,TRUNC(0.75*(SUMIF($D$12:$D$2012,$D527,R$12:R$2012)+SUMIF($D$12:$D$2012,$D527,S$12:S$2012)),2)+SUMIF($D$12:$D527,$D527,AL$12:AL527))-SUMIF($D$12:$D526,$D527,V$12:V526)-SUMIF($D$12:$D$2012,$D527,U$12:U$2012),AL527),2))),"")</f>
        <v/>
      </c>
      <c r="W527" s="250" t="str">
        <f>IF(Q527&lt;&gt;"",1000 - SUMIF($D$12:$D526,$D527,W$12:W526),"")</f>
        <v/>
      </c>
      <c r="X527" s="106"/>
      <c r="Y527" s="247"/>
      <c r="Z527" s="247"/>
      <c r="AA527" s="247"/>
      <c r="AB527" s="248" t="str">
        <f>IF(AND(Y527&lt;&gt;"",Z527&lt;&gt;"",X527&lt;&gt;""),ROUND(MIN(IF(OR(X527="OZZ",X527="ZZ"),5000,17300),TRUNC(0.75*(SUMIF($D$12:$D527,$D527,Y$12:Y527)+SUMIF($D$12:$D527,$D527,Z$12:Z527)),2)) - SUMIF($D$12:$D526,$D527,AB$12:AB526),2),"")</f>
        <v/>
      </c>
      <c r="AC527" s="251" t="str">
        <f>IF(AND(Y527&lt;&gt;"",Z527&lt;&gt;"",AA527&lt;&gt;"",X527&lt;&gt;"",AP527&lt;&gt;""),IF(OR(X527="OZZ",X527="ZZ"),ROUND(0-SUMIF($D$12:$D526,$D527,AC$12:AC526),2),IF(AA527=0,0,ROUND(MIN(MIN(17300,TRUNC(0.75*(SUMIF($D$12:$D$2012,$D527,Y$12:Y$2012)+SUMIF($D$12:$D$2012,$D527,Z$12:Z$2012)),2)+SUMIF($D$12:$D527,$D527,AP$12:AP527))-SUMIF($D$12:$D526,$D527,AC$12:AC526)-SUMIF($D$12:$D$2012,$D527,AB$12:AB$2012),AP527),2))),"")</f>
        <v/>
      </c>
      <c r="AD527" s="250" t="str">
        <f>IF(X527&lt;&gt;"",1000 - SUMIF($D$12:$D526,$D527,AD$12:AD526),"")</f>
        <v/>
      </c>
      <c r="AE527" s="252"/>
      <c r="AF527" s="253"/>
      <c r="AG527" s="254"/>
      <c r="AH527" s="255" t="str">
        <f t="shared" si="187"/>
        <v/>
      </c>
      <c r="AI527" s="256"/>
      <c r="AJ527" s="253"/>
      <c r="AK527" s="254"/>
      <c r="AL527" s="255" t="str">
        <f t="shared" si="188"/>
        <v/>
      </c>
      <c r="AM527" s="256"/>
      <c r="AN527" s="253"/>
      <c r="AO527" s="254"/>
      <c r="AP527" s="255" t="str">
        <f t="shared" si="168"/>
        <v/>
      </c>
      <c r="AQ527" s="116"/>
      <c r="AR527" s="116"/>
      <c r="AS527" s="117"/>
      <c r="AT527" s="118"/>
      <c r="AU527" s="119" t="str">
        <f>IF(D527&lt;&gt; "", IF(COUNTIF($D$12:$D527,$D527)&gt;1,0,IF(SUM(N527,U527,AB527)&gt;0,IF(AND(X527="",OR(Q527&lt;&gt;"",J527&lt;&gt;"")),IF(Q527&lt;&gt;"",Q527,IF(J527&lt;&gt;"",J527,0)),IF(AND(Q527&lt;&gt;"",J527&lt;&gt;"",Q527=J527),Q527,X527)),0)),"")</f>
        <v/>
      </c>
      <c r="AV527" s="119" t="str">
        <f>IF(D527&lt;&gt;"",IF(COUNTIF($D$12:$D527,$D527)&gt;1,0,IF(SUM(O527,V527,AC527)&gt;0,IF(AND(X527="",OR(Q527&lt;&gt;"",J527&lt;&gt;"")),IF(Q527&lt;&gt;"",Q527,IF(J527&lt;&gt;"",J527,0)),IF(AND(Q527&lt;&gt;"",J527&lt;&gt;"",Q527=J527),Q527,X527)),0)),"")</f>
        <v/>
      </c>
      <c r="AW527" s="119" t="str">
        <f>IF(D527&lt;&gt;"",IF(COUNTIF($D$12:$D527,$D527)&gt;1,0,IF(SUM(P527,W527,AD527)&gt;0,IF(AND(X527="",OR(Q527&lt;&gt;"",J527&lt;&gt;"")),IF(Q527&lt;&gt;"",Q527,IF(J527&lt;&gt;"",J527,0)),IF(AND(Q527&lt;&gt;"",J527&lt;&gt;"",Q527=J527),Q527,X527)),0)),"")</f>
        <v/>
      </c>
      <c r="AX527" s="118" t="str">
        <f t="shared" si="169"/>
        <v/>
      </c>
      <c r="AY527" s="118" t="str">
        <f t="shared" si="170"/>
        <v/>
      </c>
      <c r="AZ527" s="118" t="str">
        <f t="shared" si="171"/>
        <v/>
      </c>
      <c r="BA527" s="118" t="str">
        <f t="shared" si="172"/>
        <v/>
      </c>
      <c r="BB527" s="118" t="str">
        <f t="shared" si="173"/>
        <v/>
      </c>
      <c r="BC527" s="118" t="str">
        <f t="shared" si="174"/>
        <v/>
      </c>
      <c r="BD527" s="118" t="str">
        <f t="shared" si="175"/>
        <v/>
      </c>
      <c r="BE527" s="118" t="str">
        <f t="shared" si="176"/>
        <v/>
      </c>
      <c r="BF527" s="118" t="str">
        <f t="shared" si="177"/>
        <v/>
      </c>
      <c r="BG527" s="120"/>
      <c r="BH527" s="120" t="str">
        <f t="shared" si="178"/>
        <v/>
      </c>
      <c r="BI527" s="120" t="str">
        <f t="shared" si="179"/>
        <v/>
      </c>
      <c r="BJ527" s="121"/>
      <c r="BK527" s="120" t="str">
        <f t="shared" si="180"/>
        <v/>
      </c>
      <c r="BL527" s="120" t="str">
        <f t="shared" si="181"/>
        <v/>
      </c>
      <c r="BM527" s="120" t="str">
        <f t="shared" si="182"/>
        <v/>
      </c>
      <c r="BN527" s="120" t="str">
        <f t="shared" si="183"/>
        <v/>
      </c>
      <c r="BO527" s="120" t="str">
        <f t="shared" si="184"/>
        <v/>
      </c>
      <c r="BP527" s="120" t="str">
        <f t="shared" si="185"/>
        <v/>
      </c>
      <c r="BQ527" s="98"/>
      <c r="BR527" s="98"/>
      <c r="BS527" s="98"/>
      <c r="BT527" s="98"/>
      <c r="BU527" s="98"/>
      <c r="BV527" s="98"/>
      <c r="BW527" s="98"/>
      <c r="BX527" s="98"/>
      <c r="BY527" s="98"/>
      <c r="BZ527" s="98"/>
      <c r="CA527" s="98"/>
      <c r="CB527" s="98"/>
      <c r="CC527" s="98"/>
      <c r="CD527" s="98"/>
      <c r="CE527" s="98"/>
      <c r="CF527" s="98"/>
      <c r="CG527" s="98"/>
      <c r="CH527" s="98"/>
      <c r="CI527" s="98"/>
      <c r="CJ527" s="98"/>
      <c r="CK527" s="98"/>
      <c r="CL527" s="98"/>
      <c r="CM527" s="98"/>
      <c r="CN527" s="98"/>
      <c r="CO527" s="98"/>
      <c r="CP527" s="98"/>
      <c r="CQ527" s="98"/>
      <c r="CR527" s="98"/>
      <c r="CS527" s="98"/>
    </row>
    <row r="528" spans="1:97" s="4" customFormat="1" ht="18.75" customHeight="1" x14ac:dyDescent="0.2">
      <c r="A528" s="3">
        <f t="shared" si="186"/>
        <v>516</v>
      </c>
      <c r="B528" s="263"/>
      <c r="C528" s="263"/>
      <c r="D528" s="263"/>
      <c r="E528" s="259"/>
      <c r="F528" s="259"/>
      <c r="G528" s="43"/>
      <c r="H528" s="264"/>
      <c r="I528" s="261"/>
      <c r="J528" s="106"/>
      <c r="K528" s="247"/>
      <c r="L528" s="247"/>
      <c r="M528" s="247"/>
      <c r="N528" s="248" t="str">
        <f>IF(AND(K528&lt;&gt;"",L528&lt;&gt;"",J528&lt;&gt;""),ROUND(MIN(IF(OR(J528="OZZ",J528="ZZ"),5000,17300),TRUNC(0.75*(SUMIF($D$12:$D528,$D528,K$12:K528)+SUMIF($D$12:$D528,$D528,L$12:L528)),2)) - SUMIF($D$12:$D527,$D528,N$12:N527),2),"")</f>
        <v/>
      </c>
      <c r="O528" s="249" t="str">
        <f>IF(AND(K528&lt;&gt;"",L528&lt;&gt;"",M528&lt;&gt;"",J528&lt;&gt;"",AH528&lt;&gt;""),IF(OR(J528="OZZ",J528="ZZ"),ROUND(0-SUMIF($D$12:$D527,$D528,O$12:O527),2),IF(M528=0,0,ROUND(MIN(MIN(17300,TRUNC(0.75*(SUMIF($D$12:$D$2012,$D528,K$12:K$2012)+SUMIF($D$12:$D$2012,$D528,L$12:L$2012)),2)+SUMIF($D$12:$D528,$D528,AH$12:AH528))-SUMIF($D$12:$D527,$D528,O$12:O527)-SUMIF($D$12:$D$2012,$D528,N$12:N$2012),AH528),2))),"")</f>
        <v/>
      </c>
      <c r="P528" s="250" t="str">
        <f>IF(J528&lt;&gt;"",1000 - SUMIF($D$12:$D527,$D528,P$12:P527),"")</f>
        <v/>
      </c>
      <c r="Q528" s="106"/>
      <c r="R528" s="247"/>
      <c r="S528" s="247"/>
      <c r="T528" s="247"/>
      <c r="U528" s="248" t="str">
        <f>IF(AND(R528&lt;&gt;"",S528&lt;&gt;"",Q528&lt;&gt;""),ROUND(MIN(IF(OR(Q528="OZZ",Q528="ZZ"),5000,17300),TRUNC(0.75*(SUMIF($D$12:$D528,$D528,R$12:R528)+SUMIF($D$12:$D528,$D528,S$12:S528)),2)) - SUMIF($D$12:$D527,$D528,U$12:U527),2),"")</f>
        <v/>
      </c>
      <c r="V528" s="248" t="str">
        <f>IF(AND(R528&lt;&gt;"",S528&lt;&gt;"",T528&lt;&gt;"",Q528&lt;&gt;"",AL528&lt;&gt;""),IF(OR(Q528="OZZ",Q528="ZZ"),ROUND(0-SUMIF($D$12:$D527,$D528,V$12:V527),2),IF(T528=0,0,ROUND(MIN(MIN(17300,TRUNC(0.75*(SUMIF($D$12:$D$2012,$D528,R$12:R$2012)+SUMIF($D$12:$D$2012,$D528,S$12:S$2012)),2)+SUMIF($D$12:$D528,$D528,AL$12:AL528))-SUMIF($D$12:$D527,$D528,V$12:V527)-SUMIF($D$12:$D$2012,$D528,U$12:U$2012),AL528),2))),"")</f>
        <v/>
      </c>
      <c r="W528" s="250" t="str">
        <f>IF(Q528&lt;&gt;"",1000 - SUMIF($D$12:$D527,$D528,W$12:W527),"")</f>
        <v/>
      </c>
      <c r="X528" s="106"/>
      <c r="Y528" s="247"/>
      <c r="Z528" s="247"/>
      <c r="AA528" s="247"/>
      <c r="AB528" s="248" t="str">
        <f>IF(AND(Y528&lt;&gt;"",Z528&lt;&gt;"",X528&lt;&gt;""),ROUND(MIN(IF(OR(X528="OZZ",X528="ZZ"),5000,17300),TRUNC(0.75*(SUMIF($D$12:$D528,$D528,Y$12:Y528)+SUMIF($D$12:$D528,$D528,Z$12:Z528)),2)) - SUMIF($D$12:$D527,$D528,AB$12:AB527),2),"")</f>
        <v/>
      </c>
      <c r="AC528" s="251" t="str">
        <f>IF(AND(Y528&lt;&gt;"",Z528&lt;&gt;"",AA528&lt;&gt;"",X528&lt;&gt;"",AP528&lt;&gt;""),IF(OR(X528="OZZ",X528="ZZ"),ROUND(0-SUMIF($D$12:$D527,$D528,AC$12:AC527),2),IF(AA528=0,0,ROUND(MIN(MIN(17300,TRUNC(0.75*(SUMIF($D$12:$D$2012,$D528,Y$12:Y$2012)+SUMIF($D$12:$D$2012,$D528,Z$12:Z$2012)),2)+SUMIF($D$12:$D528,$D528,AP$12:AP528))-SUMIF($D$12:$D527,$D528,AC$12:AC527)-SUMIF($D$12:$D$2012,$D528,AB$12:AB$2012),AP528),2))),"")</f>
        <v/>
      </c>
      <c r="AD528" s="250" t="str">
        <f>IF(X528&lt;&gt;"",1000 - SUMIF($D$12:$D527,$D528,AD$12:AD527),"")</f>
        <v/>
      </c>
      <c r="AE528" s="252"/>
      <c r="AF528" s="253"/>
      <c r="AG528" s="254"/>
      <c r="AH528" s="255" t="str">
        <f t="shared" si="187"/>
        <v/>
      </c>
      <c r="AI528" s="256"/>
      <c r="AJ528" s="253"/>
      <c r="AK528" s="254"/>
      <c r="AL528" s="255" t="str">
        <f t="shared" si="188"/>
        <v/>
      </c>
      <c r="AM528" s="256"/>
      <c r="AN528" s="253"/>
      <c r="AO528" s="254"/>
      <c r="AP528" s="255" t="str">
        <f t="shared" si="168"/>
        <v/>
      </c>
      <c r="AQ528" s="116"/>
      <c r="AR528" s="116"/>
      <c r="AS528" s="117"/>
      <c r="AT528" s="118"/>
      <c r="AU528" s="119" t="str">
        <f>IF(D528&lt;&gt; "", IF(COUNTIF($D$12:$D528,$D528)&gt;1,0,IF(SUM(N528,U528,AB528)&gt;0,IF(AND(X528="",OR(Q528&lt;&gt;"",J528&lt;&gt;"")),IF(Q528&lt;&gt;"",Q528,IF(J528&lt;&gt;"",J528,0)),IF(AND(Q528&lt;&gt;"",J528&lt;&gt;"",Q528=J528),Q528,X528)),0)),"")</f>
        <v/>
      </c>
      <c r="AV528" s="119" t="str">
        <f>IF(D528&lt;&gt;"",IF(COUNTIF($D$12:$D528,$D528)&gt;1,0,IF(SUM(O528,V528,AC528)&gt;0,IF(AND(X528="",OR(Q528&lt;&gt;"",J528&lt;&gt;"")),IF(Q528&lt;&gt;"",Q528,IF(J528&lt;&gt;"",J528,0)),IF(AND(Q528&lt;&gt;"",J528&lt;&gt;"",Q528=J528),Q528,X528)),0)),"")</f>
        <v/>
      </c>
      <c r="AW528" s="119" t="str">
        <f>IF(D528&lt;&gt;"",IF(COUNTIF($D$12:$D528,$D528)&gt;1,0,IF(SUM(P528,W528,AD528)&gt;0,IF(AND(X528="",OR(Q528&lt;&gt;"",J528&lt;&gt;"")),IF(Q528&lt;&gt;"",Q528,IF(J528&lt;&gt;"",J528,0)),IF(AND(Q528&lt;&gt;"",J528&lt;&gt;"",Q528=J528),Q528,X528)),0)),"")</f>
        <v/>
      </c>
      <c r="AX528" s="118" t="str">
        <f t="shared" si="169"/>
        <v/>
      </c>
      <c r="AY528" s="118" t="str">
        <f t="shared" si="170"/>
        <v/>
      </c>
      <c r="AZ528" s="118" t="str">
        <f t="shared" si="171"/>
        <v/>
      </c>
      <c r="BA528" s="118" t="str">
        <f t="shared" si="172"/>
        <v/>
      </c>
      <c r="BB528" s="118" t="str">
        <f t="shared" si="173"/>
        <v/>
      </c>
      <c r="BC528" s="118" t="str">
        <f t="shared" si="174"/>
        <v/>
      </c>
      <c r="BD528" s="118" t="str">
        <f t="shared" si="175"/>
        <v/>
      </c>
      <c r="BE528" s="118" t="str">
        <f t="shared" si="176"/>
        <v/>
      </c>
      <c r="BF528" s="118" t="str">
        <f t="shared" si="177"/>
        <v/>
      </c>
      <c r="BG528" s="120"/>
      <c r="BH528" s="120" t="str">
        <f t="shared" si="178"/>
        <v/>
      </c>
      <c r="BI528" s="120" t="str">
        <f t="shared" si="179"/>
        <v/>
      </c>
      <c r="BJ528" s="121"/>
      <c r="BK528" s="120" t="str">
        <f t="shared" si="180"/>
        <v/>
      </c>
      <c r="BL528" s="120" t="str">
        <f t="shared" si="181"/>
        <v/>
      </c>
      <c r="BM528" s="120" t="str">
        <f t="shared" si="182"/>
        <v/>
      </c>
      <c r="BN528" s="120" t="str">
        <f t="shared" si="183"/>
        <v/>
      </c>
      <c r="BO528" s="120" t="str">
        <f t="shared" si="184"/>
        <v/>
      </c>
      <c r="BP528" s="120" t="str">
        <f t="shared" si="185"/>
        <v/>
      </c>
      <c r="BQ528" s="98"/>
      <c r="BR528" s="98"/>
      <c r="BS528" s="98"/>
      <c r="BT528" s="98"/>
      <c r="BU528" s="98"/>
      <c r="BV528" s="98"/>
      <c r="BW528" s="98"/>
      <c r="BX528" s="98"/>
      <c r="BY528" s="98"/>
      <c r="BZ528" s="98"/>
      <c r="CA528" s="98"/>
      <c r="CB528" s="98"/>
      <c r="CC528" s="98"/>
      <c r="CD528" s="98"/>
      <c r="CE528" s="98"/>
      <c r="CF528" s="98"/>
      <c r="CG528" s="98"/>
      <c r="CH528" s="98"/>
      <c r="CI528" s="98"/>
      <c r="CJ528" s="98"/>
      <c r="CK528" s="98"/>
      <c r="CL528" s="98"/>
      <c r="CM528" s="98"/>
      <c r="CN528" s="98"/>
      <c r="CO528" s="98"/>
      <c r="CP528" s="98"/>
      <c r="CQ528" s="98"/>
      <c r="CR528" s="98"/>
      <c r="CS528" s="98"/>
    </row>
    <row r="529" spans="1:97" s="4" customFormat="1" ht="18.75" customHeight="1" x14ac:dyDescent="0.2">
      <c r="A529" s="3">
        <f t="shared" si="186"/>
        <v>517</v>
      </c>
      <c r="B529" s="263"/>
      <c r="C529" s="263"/>
      <c r="D529" s="263"/>
      <c r="E529" s="259"/>
      <c r="F529" s="259"/>
      <c r="G529" s="43"/>
      <c r="H529" s="264"/>
      <c r="I529" s="261"/>
      <c r="J529" s="106"/>
      <c r="K529" s="247"/>
      <c r="L529" s="247"/>
      <c r="M529" s="247"/>
      <c r="N529" s="248" t="str">
        <f>IF(AND(K529&lt;&gt;"",L529&lt;&gt;"",J529&lt;&gt;""),ROUND(MIN(IF(OR(J529="OZZ",J529="ZZ"),5000,17300),TRUNC(0.75*(SUMIF($D$12:$D529,$D529,K$12:K529)+SUMIF($D$12:$D529,$D529,L$12:L529)),2)) - SUMIF($D$12:$D528,$D529,N$12:N528),2),"")</f>
        <v/>
      </c>
      <c r="O529" s="249" t="str">
        <f>IF(AND(K529&lt;&gt;"",L529&lt;&gt;"",M529&lt;&gt;"",J529&lt;&gt;"",AH529&lt;&gt;""),IF(OR(J529="OZZ",J529="ZZ"),ROUND(0-SUMIF($D$12:$D528,$D529,O$12:O528),2),IF(M529=0,0,ROUND(MIN(MIN(17300,TRUNC(0.75*(SUMIF($D$12:$D$2012,$D529,K$12:K$2012)+SUMIF($D$12:$D$2012,$D529,L$12:L$2012)),2)+SUMIF($D$12:$D529,$D529,AH$12:AH529))-SUMIF($D$12:$D528,$D529,O$12:O528)-SUMIF($D$12:$D$2012,$D529,N$12:N$2012),AH529),2))),"")</f>
        <v/>
      </c>
      <c r="P529" s="250" t="str">
        <f>IF(J529&lt;&gt;"",1000 - SUMIF($D$12:$D528,$D529,P$12:P528),"")</f>
        <v/>
      </c>
      <c r="Q529" s="106"/>
      <c r="R529" s="247"/>
      <c r="S529" s="247"/>
      <c r="T529" s="247"/>
      <c r="U529" s="248" t="str">
        <f>IF(AND(R529&lt;&gt;"",S529&lt;&gt;"",Q529&lt;&gt;""),ROUND(MIN(IF(OR(Q529="OZZ",Q529="ZZ"),5000,17300),TRUNC(0.75*(SUMIF($D$12:$D529,$D529,R$12:R529)+SUMIF($D$12:$D529,$D529,S$12:S529)),2)) - SUMIF($D$12:$D528,$D529,U$12:U528),2),"")</f>
        <v/>
      </c>
      <c r="V529" s="248" t="str">
        <f>IF(AND(R529&lt;&gt;"",S529&lt;&gt;"",T529&lt;&gt;"",Q529&lt;&gt;"",AL529&lt;&gt;""),IF(OR(Q529="OZZ",Q529="ZZ"),ROUND(0-SUMIF($D$12:$D528,$D529,V$12:V528),2),IF(T529=0,0,ROUND(MIN(MIN(17300,TRUNC(0.75*(SUMIF($D$12:$D$2012,$D529,R$12:R$2012)+SUMIF($D$12:$D$2012,$D529,S$12:S$2012)),2)+SUMIF($D$12:$D529,$D529,AL$12:AL529))-SUMIF($D$12:$D528,$D529,V$12:V528)-SUMIF($D$12:$D$2012,$D529,U$12:U$2012),AL529),2))),"")</f>
        <v/>
      </c>
      <c r="W529" s="250" t="str">
        <f>IF(Q529&lt;&gt;"",1000 - SUMIF($D$12:$D528,$D529,W$12:W528),"")</f>
        <v/>
      </c>
      <c r="X529" s="106"/>
      <c r="Y529" s="247"/>
      <c r="Z529" s="247"/>
      <c r="AA529" s="247"/>
      <c r="AB529" s="248" t="str">
        <f>IF(AND(Y529&lt;&gt;"",Z529&lt;&gt;"",X529&lt;&gt;""),ROUND(MIN(IF(OR(X529="OZZ",X529="ZZ"),5000,17300),TRUNC(0.75*(SUMIF($D$12:$D529,$D529,Y$12:Y529)+SUMIF($D$12:$D529,$D529,Z$12:Z529)),2)) - SUMIF($D$12:$D528,$D529,AB$12:AB528),2),"")</f>
        <v/>
      </c>
      <c r="AC529" s="251" t="str">
        <f>IF(AND(Y529&lt;&gt;"",Z529&lt;&gt;"",AA529&lt;&gt;"",X529&lt;&gt;"",AP529&lt;&gt;""),IF(OR(X529="OZZ",X529="ZZ"),ROUND(0-SUMIF($D$12:$D528,$D529,AC$12:AC528),2),IF(AA529=0,0,ROUND(MIN(MIN(17300,TRUNC(0.75*(SUMIF($D$12:$D$2012,$D529,Y$12:Y$2012)+SUMIF($D$12:$D$2012,$D529,Z$12:Z$2012)),2)+SUMIF($D$12:$D529,$D529,AP$12:AP529))-SUMIF($D$12:$D528,$D529,AC$12:AC528)-SUMIF($D$12:$D$2012,$D529,AB$12:AB$2012),AP529),2))),"")</f>
        <v/>
      </c>
      <c r="AD529" s="250" t="str">
        <f>IF(X529&lt;&gt;"",1000 - SUMIF($D$12:$D528,$D529,AD$12:AD528),"")</f>
        <v/>
      </c>
      <c r="AE529" s="252"/>
      <c r="AF529" s="253"/>
      <c r="AG529" s="254"/>
      <c r="AH529" s="255" t="str">
        <f t="shared" si="187"/>
        <v/>
      </c>
      <c r="AI529" s="256"/>
      <c r="AJ529" s="253"/>
      <c r="AK529" s="254"/>
      <c r="AL529" s="255" t="str">
        <f t="shared" si="188"/>
        <v/>
      </c>
      <c r="AM529" s="256"/>
      <c r="AN529" s="253"/>
      <c r="AO529" s="254"/>
      <c r="AP529" s="255" t="str">
        <f t="shared" si="168"/>
        <v/>
      </c>
      <c r="AQ529" s="116"/>
      <c r="AR529" s="116"/>
      <c r="AS529" s="117"/>
      <c r="AT529" s="118"/>
      <c r="AU529" s="119" t="str">
        <f>IF(D529&lt;&gt; "", IF(COUNTIF($D$12:$D529,$D529)&gt;1,0,IF(SUM(N529,U529,AB529)&gt;0,IF(AND(X529="",OR(Q529&lt;&gt;"",J529&lt;&gt;"")),IF(Q529&lt;&gt;"",Q529,IF(J529&lt;&gt;"",J529,0)),IF(AND(Q529&lt;&gt;"",J529&lt;&gt;"",Q529=J529),Q529,X529)),0)),"")</f>
        <v/>
      </c>
      <c r="AV529" s="119" t="str">
        <f>IF(D529&lt;&gt;"",IF(COUNTIF($D$12:$D529,$D529)&gt;1,0,IF(SUM(O529,V529,AC529)&gt;0,IF(AND(X529="",OR(Q529&lt;&gt;"",J529&lt;&gt;"")),IF(Q529&lt;&gt;"",Q529,IF(J529&lt;&gt;"",J529,0)),IF(AND(Q529&lt;&gt;"",J529&lt;&gt;"",Q529=J529),Q529,X529)),0)),"")</f>
        <v/>
      </c>
      <c r="AW529" s="119" t="str">
        <f>IF(D529&lt;&gt;"",IF(COUNTIF($D$12:$D529,$D529)&gt;1,0,IF(SUM(P529,W529,AD529)&gt;0,IF(AND(X529="",OR(Q529&lt;&gt;"",J529&lt;&gt;"")),IF(Q529&lt;&gt;"",Q529,IF(J529&lt;&gt;"",J529,0)),IF(AND(Q529&lt;&gt;"",J529&lt;&gt;"",Q529=J529),Q529,X529)),0)),"")</f>
        <v/>
      </c>
      <c r="AX529" s="118" t="str">
        <f t="shared" si="169"/>
        <v/>
      </c>
      <c r="AY529" s="118" t="str">
        <f t="shared" si="170"/>
        <v/>
      </c>
      <c r="AZ529" s="118" t="str">
        <f t="shared" si="171"/>
        <v/>
      </c>
      <c r="BA529" s="118" t="str">
        <f t="shared" si="172"/>
        <v/>
      </c>
      <c r="BB529" s="118" t="str">
        <f t="shared" si="173"/>
        <v/>
      </c>
      <c r="BC529" s="118" t="str">
        <f t="shared" si="174"/>
        <v/>
      </c>
      <c r="BD529" s="118" t="str">
        <f t="shared" si="175"/>
        <v/>
      </c>
      <c r="BE529" s="118" t="str">
        <f t="shared" si="176"/>
        <v/>
      </c>
      <c r="BF529" s="118" t="str">
        <f t="shared" si="177"/>
        <v/>
      </c>
      <c r="BG529" s="120"/>
      <c r="BH529" s="120" t="str">
        <f t="shared" si="178"/>
        <v/>
      </c>
      <c r="BI529" s="120" t="str">
        <f t="shared" si="179"/>
        <v/>
      </c>
      <c r="BJ529" s="121"/>
      <c r="BK529" s="120" t="str">
        <f t="shared" si="180"/>
        <v/>
      </c>
      <c r="BL529" s="120" t="str">
        <f t="shared" si="181"/>
        <v/>
      </c>
      <c r="BM529" s="120" t="str">
        <f t="shared" si="182"/>
        <v/>
      </c>
      <c r="BN529" s="120" t="str">
        <f t="shared" si="183"/>
        <v/>
      </c>
      <c r="BO529" s="120" t="str">
        <f t="shared" si="184"/>
        <v/>
      </c>
      <c r="BP529" s="120" t="str">
        <f t="shared" si="185"/>
        <v/>
      </c>
      <c r="BQ529" s="98"/>
      <c r="BR529" s="98"/>
      <c r="BS529" s="98"/>
      <c r="BT529" s="98"/>
      <c r="BU529" s="98"/>
      <c r="BV529" s="98"/>
      <c r="BW529" s="98"/>
      <c r="BX529" s="98"/>
      <c r="BY529" s="98"/>
      <c r="BZ529" s="98"/>
      <c r="CA529" s="98"/>
      <c r="CB529" s="98"/>
      <c r="CC529" s="98"/>
      <c r="CD529" s="98"/>
      <c r="CE529" s="98"/>
      <c r="CF529" s="98"/>
      <c r="CG529" s="98"/>
      <c r="CH529" s="98"/>
      <c r="CI529" s="98"/>
      <c r="CJ529" s="98"/>
      <c r="CK529" s="98"/>
      <c r="CL529" s="98"/>
      <c r="CM529" s="98"/>
      <c r="CN529" s="98"/>
      <c r="CO529" s="98"/>
      <c r="CP529" s="98"/>
      <c r="CQ529" s="98"/>
      <c r="CR529" s="98"/>
      <c r="CS529" s="98"/>
    </row>
    <row r="530" spans="1:97" s="4" customFormat="1" ht="18.75" customHeight="1" x14ac:dyDescent="0.2">
      <c r="A530" s="3">
        <f t="shared" si="186"/>
        <v>518</v>
      </c>
      <c r="B530" s="263"/>
      <c r="C530" s="263"/>
      <c r="D530" s="263"/>
      <c r="E530" s="259"/>
      <c r="F530" s="259"/>
      <c r="G530" s="43"/>
      <c r="H530" s="264"/>
      <c r="I530" s="261"/>
      <c r="J530" s="106"/>
      <c r="K530" s="247"/>
      <c r="L530" s="247"/>
      <c r="M530" s="247"/>
      <c r="N530" s="248" t="str">
        <f>IF(AND(K530&lt;&gt;"",L530&lt;&gt;"",J530&lt;&gt;""),ROUND(MIN(IF(OR(J530="OZZ",J530="ZZ"),5000,17300),TRUNC(0.75*(SUMIF($D$12:$D530,$D530,K$12:K530)+SUMIF($D$12:$D530,$D530,L$12:L530)),2)) - SUMIF($D$12:$D529,$D530,N$12:N529),2),"")</f>
        <v/>
      </c>
      <c r="O530" s="249" t="str">
        <f>IF(AND(K530&lt;&gt;"",L530&lt;&gt;"",M530&lt;&gt;"",J530&lt;&gt;"",AH530&lt;&gt;""),IF(OR(J530="OZZ",J530="ZZ"),ROUND(0-SUMIF($D$12:$D529,$D530,O$12:O529),2),IF(M530=0,0,ROUND(MIN(MIN(17300,TRUNC(0.75*(SUMIF($D$12:$D$2012,$D530,K$12:K$2012)+SUMIF($D$12:$D$2012,$D530,L$12:L$2012)),2)+SUMIF($D$12:$D530,$D530,AH$12:AH530))-SUMIF($D$12:$D529,$D530,O$12:O529)-SUMIF($D$12:$D$2012,$D530,N$12:N$2012),AH530),2))),"")</f>
        <v/>
      </c>
      <c r="P530" s="250" t="str">
        <f>IF(J530&lt;&gt;"",1000 - SUMIF($D$12:$D529,$D530,P$12:P529),"")</f>
        <v/>
      </c>
      <c r="Q530" s="106"/>
      <c r="R530" s="247"/>
      <c r="S530" s="247"/>
      <c r="T530" s="247"/>
      <c r="U530" s="248" t="str">
        <f>IF(AND(R530&lt;&gt;"",S530&lt;&gt;"",Q530&lt;&gt;""),ROUND(MIN(IF(OR(Q530="OZZ",Q530="ZZ"),5000,17300),TRUNC(0.75*(SUMIF($D$12:$D530,$D530,R$12:R530)+SUMIF($D$12:$D530,$D530,S$12:S530)),2)) - SUMIF($D$12:$D529,$D530,U$12:U529),2),"")</f>
        <v/>
      </c>
      <c r="V530" s="248" t="str">
        <f>IF(AND(R530&lt;&gt;"",S530&lt;&gt;"",T530&lt;&gt;"",Q530&lt;&gt;"",AL530&lt;&gt;""),IF(OR(Q530="OZZ",Q530="ZZ"),ROUND(0-SUMIF($D$12:$D529,$D530,V$12:V529),2),IF(T530=0,0,ROUND(MIN(MIN(17300,TRUNC(0.75*(SUMIF($D$12:$D$2012,$D530,R$12:R$2012)+SUMIF($D$12:$D$2012,$D530,S$12:S$2012)),2)+SUMIF($D$12:$D530,$D530,AL$12:AL530))-SUMIF($D$12:$D529,$D530,V$12:V529)-SUMIF($D$12:$D$2012,$D530,U$12:U$2012),AL530),2))),"")</f>
        <v/>
      </c>
      <c r="W530" s="250" t="str">
        <f>IF(Q530&lt;&gt;"",1000 - SUMIF($D$12:$D529,$D530,W$12:W529),"")</f>
        <v/>
      </c>
      <c r="X530" s="106"/>
      <c r="Y530" s="247"/>
      <c r="Z530" s="247"/>
      <c r="AA530" s="247"/>
      <c r="AB530" s="248" t="str">
        <f>IF(AND(Y530&lt;&gt;"",Z530&lt;&gt;"",X530&lt;&gt;""),ROUND(MIN(IF(OR(X530="OZZ",X530="ZZ"),5000,17300),TRUNC(0.75*(SUMIF($D$12:$D530,$D530,Y$12:Y530)+SUMIF($D$12:$D530,$D530,Z$12:Z530)),2)) - SUMIF($D$12:$D529,$D530,AB$12:AB529),2),"")</f>
        <v/>
      </c>
      <c r="AC530" s="251" t="str">
        <f>IF(AND(Y530&lt;&gt;"",Z530&lt;&gt;"",AA530&lt;&gt;"",X530&lt;&gt;"",AP530&lt;&gt;""),IF(OR(X530="OZZ",X530="ZZ"),ROUND(0-SUMIF($D$12:$D529,$D530,AC$12:AC529),2),IF(AA530=0,0,ROUND(MIN(MIN(17300,TRUNC(0.75*(SUMIF($D$12:$D$2012,$D530,Y$12:Y$2012)+SUMIF($D$12:$D$2012,$D530,Z$12:Z$2012)),2)+SUMIF($D$12:$D530,$D530,AP$12:AP530))-SUMIF($D$12:$D529,$D530,AC$12:AC529)-SUMIF($D$12:$D$2012,$D530,AB$12:AB$2012),AP530),2))),"")</f>
        <v/>
      </c>
      <c r="AD530" s="250" t="str">
        <f>IF(X530&lt;&gt;"",1000 - SUMIF($D$12:$D529,$D530,AD$12:AD529),"")</f>
        <v/>
      </c>
      <c r="AE530" s="252"/>
      <c r="AF530" s="253"/>
      <c r="AG530" s="254"/>
      <c r="AH530" s="255" t="str">
        <f t="shared" si="187"/>
        <v/>
      </c>
      <c r="AI530" s="256"/>
      <c r="AJ530" s="253"/>
      <c r="AK530" s="254"/>
      <c r="AL530" s="255" t="str">
        <f t="shared" si="188"/>
        <v/>
      </c>
      <c r="AM530" s="256"/>
      <c r="AN530" s="253"/>
      <c r="AO530" s="254"/>
      <c r="AP530" s="255" t="str">
        <f t="shared" si="168"/>
        <v/>
      </c>
      <c r="AQ530" s="116"/>
      <c r="AR530" s="116"/>
      <c r="AS530" s="117"/>
      <c r="AT530" s="118"/>
      <c r="AU530" s="119" t="str">
        <f>IF(D530&lt;&gt; "", IF(COUNTIF($D$12:$D530,$D530)&gt;1,0,IF(SUM(N530,U530,AB530)&gt;0,IF(AND(X530="",OR(Q530&lt;&gt;"",J530&lt;&gt;"")),IF(Q530&lt;&gt;"",Q530,IF(J530&lt;&gt;"",J530,0)),IF(AND(Q530&lt;&gt;"",J530&lt;&gt;"",Q530=J530),Q530,X530)),0)),"")</f>
        <v/>
      </c>
      <c r="AV530" s="119" t="str">
        <f>IF(D530&lt;&gt;"",IF(COUNTIF($D$12:$D530,$D530)&gt;1,0,IF(SUM(O530,V530,AC530)&gt;0,IF(AND(X530="",OR(Q530&lt;&gt;"",J530&lt;&gt;"")),IF(Q530&lt;&gt;"",Q530,IF(J530&lt;&gt;"",J530,0)),IF(AND(Q530&lt;&gt;"",J530&lt;&gt;"",Q530=J530),Q530,X530)),0)),"")</f>
        <v/>
      </c>
      <c r="AW530" s="119" t="str">
        <f>IF(D530&lt;&gt;"",IF(COUNTIF($D$12:$D530,$D530)&gt;1,0,IF(SUM(P530,W530,AD530)&gt;0,IF(AND(X530="",OR(Q530&lt;&gt;"",J530&lt;&gt;"")),IF(Q530&lt;&gt;"",Q530,IF(J530&lt;&gt;"",J530,0)),IF(AND(Q530&lt;&gt;"",J530&lt;&gt;"",Q530=J530),Q530,X530)),0)),"")</f>
        <v/>
      </c>
      <c r="AX530" s="118" t="str">
        <f t="shared" si="169"/>
        <v/>
      </c>
      <c r="AY530" s="118" t="str">
        <f t="shared" si="170"/>
        <v/>
      </c>
      <c r="AZ530" s="118" t="str">
        <f t="shared" si="171"/>
        <v/>
      </c>
      <c r="BA530" s="118" t="str">
        <f t="shared" si="172"/>
        <v/>
      </c>
      <c r="BB530" s="118" t="str">
        <f t="shared" si="173"/>
        <v/>
      </c>
      <c r="BC530" s="118" t="str">
        <f t="shared" si="174"/>
        <v/>
      </c>
      <c r="BD530" s="118" t="str">
        <f t="shared" si="175"/>
        <v/>
      </c>
      <c r="BE530" s="118" t="str">
        <f t="shared" si="176"/>
        <v/>
      </c>
      <c r="BF530" s="118" t="str">
        <f t="shared" si="177"/>
        <v/>
      </c>
      <c r="BG530" s="120"/>
      <c r="BH530" s="120" t="str">
        <f t="shared" si="178"/>
        <v/>
      </c>
      <c r="BI530" s="120" t="str">
        <f t="shared" si="179"/>
        <v/>
      </c>
      <c r="BJ530" s="121"/>
      <c r="BK530" s="120" t="str">
        <f t="shared" si="180"/>
        <v/>
      </c>
      <c r="BL530" s="120" t="str">
        <f t="shared" si="181"/>
        <v/>
      </c>
      <c r="BM530" s="120" t="str">
        <f t="shared" si="182"/>
        <v/>
      </c>
      <c r="BN530" s="120" t="str">
        <f t="shared" si="183"/>
        <v/>
      </c>
      <c r="BO530" s="120" t="str">
        <f t="shared" si="184"/>
        <v/>
      </c>
      <c r="BP530" s="120" t="str">
        <f t="shared" si="185"/>
        <v/>
      </c>
      <c r="BQ530" s="98"/>
      <c r="BR530" s="98"/>
      <c r="BS530" s="98"/>
      <c r="BT530" s="98"/>
      <c r="BU530" s="98"/>
      <c r="BV530" s="98"/>
      <c r="BW530" s="98"/>
      <c r="BX530" s="98"/>
      <c r="BY530" s="98"/>
      <c r="BZ530" s="98"/>
      <c r="CA530" s="98"/>
      <c r="CB530" s="98"/>
      <c r="CC530" s="98"/>
      <c r="CD530" s="98"/>
      <c r="CE530" s="98"/>
      <c r="CF530" s="98"/>
      <c r="CG530" s="98"/>
      <c r="CH530" s="98"/>
      <c r="CI530" s="98"/>
      <c r="CJ530" s="98"/>
      <c r="CK530" s="98"/>
      <c r="CL530" s="98"/>
      <c r="CM530" s="98"/>
      <c r="CN530" s="98"/>
      <c r="CO530" s="98"/>
      <c r="CP530" s="98"/>
      <c r="CQ530" s="98"/>
      <c r="CR530" s="98"/>
      <c r="CS530" s="98"/>
    </row>
    <row r="531" spans="1:97" s="4" customFormat="1" ht="18.75" customHeight="1" x14ac:dyDescent="0.2">
      <c r="A531" s="3">
        <f t="shared" si="186"/>
        <v>519</v>
      </c>
      <c r="B531" s="263"/>
      <c r="C531" s="263"/>
      <c r="D531" s="263"/>
      <c r="E531" s="259"/>
      <c r="F531" s="259"/>
      <c r="G531" s="43"/>
      <c r="H531" s="264"/>
      <c r="I531" s="261"/>
      <c r="J531" s="106"/>
      <c r="K531" s="247"/>
      <c r="L531" s="247"/>
      <c r="M531" s="247"/>
      <c r="N531" s="248" t="str">
        <f>IF(AND(K531&lt;&gt;"",L531&lt;&gt;"",J531&lt;&gt;""),ROUND(MIN(IF(OR(J531="OZZ",J531="ZZ"),5000,17300),TRUNC(0.75*(SUMIF($D$12:$D531,$D531,K$12:K531)+SUMIF($D$12:$D531,$D531,L$12:L531)),2)) - SUMIF($D$12:$D530,$D531,N$12:N530),2),"")</f>
        <v/>
      </c>
      <c r="O531" s="249" t="str">
        <f>IF(AND(K531&lt;&gt;"",L531&lt;&gt;"",M531&lt;&gt;"",J531&lt;&gt;"",AH531&lt;&gt;""),IF(OR(J531="OZZ",J531="ZZ"),ROUND(0-SUMIF($D$12:$D530,$D531,O$12:O530),2),IF(M531=0,0,ROUND(MIN(MIN(17300,TRUNC(0.75*(SUMIF($D$12:$D$2012,$D531,K$12:K$2012)+SUMIF($D$12:$D$2012,$D531,L$12:L$2012)),2)+SUMIF($D$12:$D531,$D531,AH$12:AH531))-SUMIF($D$12:$D530,$D531,O$12:O530)-SUMIF($D$12:$D$2012,$D531,N$12:N$2012),AH531),2))),"")</f>
        <v/>
      </c>
      <c r="P531" s="250" t="str">
        <f>IF(J531&lt;&gt;"",1000 - SUMIF($D$12:$D530,$D531,P$12:P530),"")</f>
        <v/>
      </c>
      <c r="Q531" s="106"/>
      <c r="R531" s="247"/>
      <c r="S531" s="247"/>
      <c r="T531" s="247"/>
      <c r="U531" s="248" t="str">
        <f>IF(AND(R531&lt;&gt;"",S531&lt;&gt;"",Q531&lt;&gt;""),ROUND(MIN(IF(OR(Q531="OZZ",Q531="ZZ"),5000,17300),TRUNC(0.75*(SUMIF($D$12:$D531,$D531,R$12:R531)+SUMIF($D$12:$D531,$D531,S$12:S531)),2)) - SUMIF($D$12:$D530,$D531,U$12:U530),2),"")</f>
        <v/>
      </c>
      <c r="V531" s="248" t="str">
        <f>IF(AND(R531&lt;&gt;"",S531&lt;&gt;"",T531&lt;&gt;"",Q531&lt;&gt;"",AL531&lt;&gt;""),IF(OR(Q531="OZZ",Q531="ZZ"),ROUND(0-SUMIF($D$12:$D530,$D531,V$12:V530),2),IF(T531=0,0,ROUND(MIN(MIN(17300,TRUNC(0.75*(SUMIF($D$12:$D$2012,$D531,R$12:R$2012)+SUMIF($D$12:$D$2012,$D531,S$12:S$2012)),2)+SUMIF($D$12:$D531,$D531,AL$12:AL531))-SUMIF($D$12:$D530,$D531,V$12:V530)-SUMIF($D$12:$D$2012,$D531,U$12:U$2012),AL531),2))),"")</f>
        <v/>
      </c>
      <c r="W531" s="250" t="str">
        <f>IF(Q531&lt;&gt;"",1000 - SUMIF($D$12:$D530,$D531,W$12:W530),"")</f>
        <v/>
      </c>
      <c r="X531" s="106"/>
      <c r="Y531" s="247"/>
      <c r="Z531" s="247"/>
      <c r="AA531" s="247"/>
      <c r="AB531" s="248" t="str">
        <f>IF(AND(Y531&lt;&gt;"",Z531&lt;&gt;"",X531&lt;&gt;""),ROUND(MIN(IF(OR(X531="OZZ",X531="ZZ"),5000,17300),TRUNC(0.75*(SUMIF($D$12:$D531,$D531,Y$12:Y531)+SUMIF($D$12:$D531,$D531,Z$12:Z531)),2)) - SUMIF($D$12:$D530,$D531,AB$12:AB530),2),"")</f>
        <v/>
      </c>
      <c r="AC531" s="251" t="str">
        <f>IF(AND(Y531&lt;&gt;"",Z531&lt;&gt;"",AA531&lt;&gt;"",X531&lt;&gt;"",AP531&lt;&gt;""),IF(OR(X531="OZZ",X531="ZZ"),ROUND(0-SUMIF($D$12:$D530,$D531,AC$12:AC530),2),IF(AA531=0,0,ROUND(MIN(MIN(17300,TRUNC(0.75*(SUMIF($D$12:$D$2012,$D531,Y$12:Y$2012)+SUMIF($D$12:$D$2012,$D531,Z$12:Z$2012)),2)+SUMIF($D$12:$D531,$D531,AP$12:AP531))-SUMIF($D$12:$D530,$D531,AC$12:AC530)-SUMIF($D$12:$D$2012,$D531,AB$12:AB$2012),AP531),2))),"")</f>
        <v/>
      </c>
      <c r="AD531" s="250" t="str">
        <f>IF(X531&lt;&gt;"",1000 - SUMIF($D$12:$D530,$D531,AD$12:AD530),"")</f>
        <v/>
      </c>
      <c r="AE531" s="252"/>
      <c r="AF531" s="253"/>
      <c r="AG531" s="254"/>
      <c r="AH531" s="255" t="str">
        <f t="shared" si="187"/>
        <v/>
      </c>
      <c r="AI531" s="256"/>
      <c r="AJ531" s="253"/>
      <c r="AK531" s="254"/>
      <c r="AL531" s="255" t="str">
        <f t="shared" si="188"/>
        <v/>
      </c>
      <c r="AM531" s="256"/>
      <c r="AN531" s="253"/>
      <c r="AO531" s="254"/>
      <c r="AP531" s="255" t="str">
        <f t="shared" si="168"/>
        <v/>
      </c>
      <c r="AQ531" s="116"/>
      <c r="AR531" s="116"/>
      <c r="AS531" s="117"/>
      <c r="AT531" s="118"/>
      <c r="AU531" s="119" t="str">
        <f>IF(D531&lt;&gt; "", IF(COUNTIF($D$12:$D531,$D531)&gt;1,0,IF(SUM(N531,U531,AB531)&gt;0,IF(AND(X531="",OR(Q531&lt;&gt;"",J531&lt;&gt;"")),IF(Q531&lt;&gt;"",Q531,IF(J531&lt;&gt;"",J531,0)),IF(AND(Q531&lt;&gt;"",J531&lt;&gt;"",Q531=J531),Q531,X531)),0)),"")</f>
        <v/>
      </c>
      <c r="AV531" s="119" t="str">
        <f>IF(D531&lt;&gt;"",IF(COUNTIF($D$12:$D531,$D531)&gt;1,0,IF(SUM(O531,V531,AC531)&gt;0,IF(AND(X531="",OR(Q531&lt;&gt;"",J531&lt;&gt;"")),IF(Q531&lt;&gt;"",Q531,IF(J531&lt;&gt;"",J531,0)),IF(AND(Q531&lt;&gt;"",J531&lt;&gt;"",Q531=J531),Q531,X531)),0)),"")</f>
        <v/>
      </c>
      <c r="AW531" s="119" t="str">
        <f>IF(D531&lt;&gt;"",IF(COUNTIF($D$12:$D531,$D531)&gt;1,0,IF(SUM(P531,W531,AD531)&gt;0,IF(AND(X531="",OR(Q531&lt;&gt;"",J531&lt;&gt;"")),IF(Q531&lt;&gt;"",Q531,IF(J531&lt;&gt;"",J531,0)),IF(AND(Q531&lt;&gt;"",J531&lt;&gt;"",Q531=J531),Q531,X531)),0)),"")</f>
        <v/>
      </c>
      <c r="AX531" s="118" t="str">
        <f t="shared" si="169"/>
        <v/>
      </c>
      <c r="AY531" s="118" t="str">
        <f t="shared" si="170"/>
        <v/>
      </c>
      <c r="AZ531" s="118" t="str">
        <f t="shared" si="171"/>
        <v/>
      </c>
      <c r="BA531" s="118" t="str">
        <f t="shared" si="172"/>
        <v/>
      </c>
      <c r="BB531" s="118" t="str">
        <f t="shared" si="173"/>
        <v/>
      </c>
      <c r="BC531" s="118" t="str">
        <f t="shared" si="174"/>
        <v/>
      </c>
      <c r="BD531" s="118" t="str">
        <f t="shared" si="175"/>
        <v/>
      </c>
      <c r="BE531" s="118" t="str">
        <f t="shared" si="176"/>
        <v/>
      </c>
      <c r="BF531" s="118" t="str">
        <f t="shared" si="177"/>
        <v/>
      </c>
      <c r="BG531" s="120"/>
      <c r="BH531" s="120" t="str">
        <f t="shared" si="178"/>
        <v/>
      </c>
      <c r="BI531" s="120" t="str">
        <f t="shared" si="179"/>
        <v/>
      </c>
      <c r="BJ531" s="121"/>
      <c r="BK531" s="120" t="str">
        <f t="shared" si="180"/>
        <v/>
      </c>
      <c r="BL531" s="120" t="str">
        <f t="shared" si="181"/>
        <v/>
      </c>
      <c r="BM531" s="120" t="str">
        <f t="shared" si="182"/>
        <v/>
      </c>
      <c r="BN531" s="120" t="str">
        <f t="shared" si="183"/>
        <v/>
      </c>
      <c r="BO531" s="120" t="str">
        <f t="shared" si="184"/>
        <v/>
      </c>
      <c r="BP531" s="120" t="str">
        <f t="shared" si="185"/>
        <v/>
      </c>
      <c r="BQ531" s="98"/>
      <c r="BR531" s="98"/>
      <c r="BS531" s="98"/>
      <c r="BT531" s="98"/>
      <c r="BU531" s="98"/>
      <c r="BV531" s="98"/>
      <c r="BW531" s="98"/>
      <c r="BX531" s="98"/>
      <c r="BY531" s="98"/>
      <c r="BZ531" s="98"/>
      <c r="CA531" s="98"/>
      <c r="CB531" s="98"/>
      <c r="CC531" s="98"/>
      <c r="CD531" s="98"/>
      <c r="CE531" s="98"/>
      <c r="CF531" s="98"/>
      <c r="CG531" s="98"/>
      <c r="CH531" s="98"/>
      <c r="CI531" s="98"/>
      <c r="CJ531" s="98"/>
      <c r="CK531" s="98"/>
      <c r="CL531" s="98"/>
      <c r="CM531" s="98"/>
      <c r="CN531" s="98"/>
      <c r="CO531" s="98"/>
      <c r="CP531" s="98"/>
      <c r="CQ531" s="98"/>
      <c r="CR531" s="98"/>
      <c r="CS531" s="98"/>
    </row>
    <row r="532" spans="1:97" s="4" customFormat="1" ht="18.75" customHeight="1" x14ac:dyDescent="0.2">
      <c r="A532" s="3">
        <f t="shared" si="186"/>
        <v>520</v>
      </c>
      <c r="B532" s="263"/>
      <c r="C532" s="263"/>
      <c r="D532" s="263"/>
      <c r="E532" s="259"/>
      <c r="F532" s="259"/>
      <c r="G532" s="43"/>
      <c r="H532" s="264"/>
      <c r="I532" s="261"/>
      <c r="J532" s="106"/>
      <c r="K532" s="247"/>
      <c r="L532" s="247"/>
      <c r="M532" s="247"/>
      <c r="N532" s="248" t="str">
        <f>IF(AND(K532&lt;&gt;"",L532&lt;&gt;"",J532&lt;&gt;""),ROUND(MIN(IF(OR(J532="OZZ",J532="ZZ"),5000,17300),TRUNC(0.75*(SUMIF($D$12:$D532,$D532,K$12:K532)+SUMIF($D$12:$D532,$D532,L$12:L532)),2)) - SUMIF($D$12:$D531,$D532,N$12:N531),2),"")</f>
        <v/>
      </c>
      <c r="O532" s="249" t="str">
        <f>IF(AND(K532&lt;&gt;"",L532&lt;&gt;"",M532&lt;&gt;"",J532&lt;&gt;"",AH532&lt;&gt;""),IF(OR(J532="OZZ",J532="ZZ"),ROUND(0-SUMIF($D$12:$D531,$D532,O$12:O531),2),IF(M532=0,0,ROUND(MIN(MIN(17300,TRUNC(0.75*(SUMIF($D$12:$D$2012,$D532,K$12:K$2012)+SUMIF($D$12:$D$2012,$D532,L$12:L$2012)),2)+SUMIF($D$12:$D532,$D532,AH$12:AH532))-SUMIF($D$12:$D531,$D532,O$12:O531)-SUMIF($D$12:$D$2012,$D532,N$12:N$2012),AH532),2))),"")</f>
        <v/>
      </c>
      <c r="P532" s="250" t="str">
        <f>IF(J532&lt;&gt;"",1000 - SUMIF($D$12:$D531,$D532,P$12:P531),"")</f>
        <v/>
      </c>
      <c r="Q532" s="106"/>
      <c r="R532" s="247"/>
      <c r="S532" s="247"/>
      <c r="T532" s="247"/>
      <c r="U532" s="248" t="str">
        <f>IF(AND(R532&lt;&gt;"",S532&lt;&gt;"",Q532&lt;&gt;""),ROUND(MIN(IF(OR(Q532="OZZ",Q532="ZZ"),5000,17300),TRUNC(0.75*(SUMIF($D$12:$D532,$D532,R$12:R532)+SUMIF($D$12:$D532,$D532,S$12:S532)),2)) - SUMIF($D$12:$D531,$D532,U$12:U531),2),"")</f>
        <v/>
      </c>
      <c r="V532" s="248" t="str">
        <f>IF(AND(R532&lt;&gt;"",S532&lt;&gt;"",T532&lt;&gt;"",Q532&lt;&gt;"",AL532&lt;&gt;""),IF(OR(Q532="OZZ",Q532="ZZ"),ROUND(0-SUMIF($D$12:$D531,$D532,V$12:V531),2),IF(T532=0,0,ROUND(MIN(MIN(17300,TRUNC(0.75*(SUMIF($D$12:$D$2012,$D532,R$12:R$2012)+SUMIF($D$12:$D$2012,$D532,S$12:S$2012)),2)+SUMIF($D$12:$D532,$D532,AL$12:AL532))-SUMIF($D$12:$D531,$D532,V$12:V531)-SUMIF($D$12:$D$2012,$D532,U$12:U$2012),AL532),2))),"")</f>
        <v/>
      </c>
      <c r="W532" s="250" t="str">
        <f>IF(Q532&lt;&gt;"",1000 - SUMIF($D$12:$D531,$D532,W$12:W531),"")</f>
        <v/>
      </c>
      <c r="X532" s="106"/>
      <c r="Y532" s="247"/>
      <c r="Z532" s="247"/>
      <c r="AA532" s="247"/>
      <c r="AB532" s="248" t="str">
        <f>IF(AND(Y532&lt;&gt;"",Z532&lt;&gt;"",X532&lt;&gt;""),ROUND(MIN(IF(OR(X532="OZZ",X532="ZZ"),5000,17300),TRUNC(0.75*(SUMIF($D$12:$D532,$D532,Y$12:Y532)+SUMIF($D$12:$D532,$D532,Z$12:Z532)),2)) - SUMIF($D$12:$D531,$D532,AB$12:AB531),2),"")</f>
        <v/>
      </c>
      <c r="AC532" s="251" t="str">
        <f>IF(AND(Y532&lt;&gt;"",Z532&lt;&gt;"",AA532&lt;&gt;"",X532&lt;&gt;"",AP532&lt;&gt;""),IF(OR(X532="OZZ",X532="ZZ"),ROUND(0-SUMIF($D$12:$D531,$D532,AC$12:AC531),2),IF(AA532=0,0,ROUND(MIN(MIN(17300,TRUNC(0.75*(SUMIF($D$12:$D$2012,$D532,Y$12:Y$2012)+SUMIF($D$12:$D$2012,$D532,Z$12:Z$2012)),2)+SUMIF($D$12:$D532,$D532,AP$12:AP532))-SUMIF($D$12:$D531,$D532,AC$12:AC531)-SUMIF($D$12:$D$2012,$D532,AB$12:AB$2012),AP532),2))),"")</f>
        <v/>
      </c>
      <c r="AD532" s="250" t="str">
        <f>IF(X532&lt;&gt;"",1000 - SUMIF($D$12:$D531,$D532,AD$12:AD531),"")</f>
        <v/>
      </c>
      <c r="AE532" s="252"/>
      <c r="AF532" s="253"/>
      <c r="AG532" s="254"/>
      <c r="AH532" s="255" t="str">
        <f t="shared" si="187"/>
        <v/>
      </c>
      <c r="AI532" s="256"/>
      <c r="AJ532" s="253"/>
      <c r="AK532" s="254"/>
      <c r="AL532" s="255" t="str">
        <f t="shared" si="188"/>
        <v/>
      </c>
      <c r="AM532" s="256"/>
      <c r="AN532" s="253"/>
      <c r="AO532" s="254"/>
      <c r="AP532" s="255" t="str">
        <f t="shared" si="168"/>
        <v/>
      </c>
      <c r="AQ532" s="116"/>
      <c r="AR532" s="116"/>
      <c r="AS532" s="117"/>
      <c r="AT532" s="118"/>
      <c r="AU532" s="119" t="str">
        <f>IF(D532&lt;&gt; "", IF(COUNTIF($D$12:$D532,$D532)&gt;1,0,IF(SUM(N532,U532,AB532)&gt;0,IF(AND(X532="",OR(Q532&lt;&gt;"",J532&lt;&gt;"")),IF(Q532&lt;&gt;"",Q532,IF(J532&lt;&gt;"",J532,0)),IF(AND(Q532&lt;&gt;"",J532&lt;&gt;"",Q532=J532),Q532,X532)),0)),"")</f>
        <v/>
      </c>
      <c r="AV532" s="119" t="str">
        <f>IF(D532&lt;&gt;"",IF(COUNTIF($D$12:$D532,$D532)&gt;1,0,IF(SUM(O532,V532,AC532)&gt;0,IF(AND(X532="",OR(Q532&lt;&gt;"",J532&lt;&gt;"")),IF(Q532&lt;&gt;"",Q532,IF(J532&lt;&gt;"",J532,0)),IF(AND(Q532&lt;&gt;"",J532&lt;&gt;"",Q532=J532),Q532,X532)),0)),"")</f>
        <v/>
      </c>
      <c r="AW532" s="119" t="str">
        <f>IF(D532&lt;&gt;"",IF(COUNTIF($D$12:$D532,$D532)&gt;1,0,IF(SUM(P532,W532,AD532)&gt;0,IF(AND(X532="",OR(Q532&lt;&gt;"",J532&lt;&gt;"")),IF(Q532&lt;&gt;"",Q532,IF(J532&lt;&gt;"",J532,0)),IF(AND(Q532&lt;&gt;"",J532&lt;&gt;"",Q532=J532),Q532,X532)),0)),"")</f>
        <v/>
      </c>
      <c r="AX532" s="118" t="str">
        <f t="shared" si="169"/>
        <v/>
      </c>
      <c r="AY532" s="118" t="str">
        <f t="shared" si="170"/>
        <v/>
      </c>
      <c r="AZ532" s="118" t="str">
        <f t="shared" si="171"/>
        <v/>
      </c>
      <c r="BA532" s="118" t="str">
        <f t="shared" si="172"/>
        <v/>
      </c>
      <c r="BB532" s="118" t="str">
        <f t="shared" si="173"/>
        <v/>
      </c>
      <c r="BC532" s="118" t="str">
        <f t="shared" si="174"/>
        <v/>
      </c>
      <c r="BD532" s="118" t="str">
        <f t="shared" si="175"/>
        <v/>
      </c>
      <c r="BE532" s="118" t="str">
        <f t="shared" si="176"/>
        <v/>
      </c>
      <c r="BF532" s="118" t="str">
        <f t="shared" si="177"/>
        <v/>
      </c>
      <c r="BG532" s="120"/>
      <c r="BH532" s="120" t="str">
        <f t="shared" si="178"/>
        <v/>
      </c>
      <c r="BI532" s="120" t="str">
        <f t="shared" si="179"/>
        <v/>
      </c>
      <c r="BJ532" s="121"/>
      <c r="BK532" s="120" t="str">
        <f t="shared" si="180"/>
        <v/>
      </c>
      <c r="BL532" s="120" t="str">
        <f t="shared" si="181"/>
        <v/>
      </c>
      <c r="BM532" s="120" t="str">
        <f t="shared" si="182"/>
        <v/>
      </c>
      <c r="BN532" s="120" t="str">
        <f t="shared" si="183"/>
        <v/>
      </c>
      <c r="BO532" s="120" t="str">
        <f t="shared" si="184"/>
        <v/>
      </c>
      <c r="BP532" s="120" t="str">
        <f t="shared" si="185"/>
        <v/>
      </c>
      <c r="BQ532" s="98"/>
      <c r="BR532" s="98"/>
      <c r="BS532" s="98"/>
      <c r="BT532" s="98"/>
      <c r="BU532" s="98"/>
      <c r="BV532" s="98"/>
      <c r="BW532" s="98"/>
      <c r="BX532" s="98"/>
      <c r="BY532" s="98"/>
      <c r="BZ532" s="98"/>
      <c r="CA532" s="98"/>
      <c r="CB532" s="98"/>
      <c r="CC532" s="98"/>
      <c r="CD532" s="98"/>
      <c r="CE532" s="98"/>
      <c r="CF532" s="98"/>
      <c r="CG532" s="98"/>
      <c r="CH532" s="98"/>
      <c r="CI532" s="98"/>
      <c r="CJ532" s="98"/>
      <c r="CK532" s="98"/>
      <c r="CL532" s="98"/>
      <c r="CM532" s="98"/>
      <c r="CN532" s="98"/>
      <c r="CO532" s="98"/>
      <c r="CP532" s="98"/>
      <c r="CQ532" s="98"/>
      <c r="CR532" s="98"/>
      <c r="CS532" s="98"/>
    </row>
    <row r="533" spans="1:97" s="4" customFormat="1" ht="18.75" customHeight="1" x14ac:dyDescent="0.2">
      <c r="A533" s="3">
        <f t="shared" si="186"/>
        <v>521</v>
      </c>
      <c r="B533" s="263"/>
      <c r="C533" s="263"/>
      <c r="D533" s="263"/>
      <c r="E533" s="259"/>
      <c r="F533" s="259"/>
      <c r="G533" s="43"/>
      <c r="H533" s="264"/>
      <c r="I533" s="261"/>
      <c r="J533" s="106"/>
      <c r="K533" s="247"/>
      <c r="L533" s="247"/>
      <c r="M533" s="247"/>
      <c r="N533" s="248" t="str">
        <f>IF(AND(K533&lt;&gt;"",L533&lt;&gt;"",J533&lt;&gt;""),ROUND(MIN(IF(OR(J533="OZZ",J533="ZZ"),5000,17300),TRUNC(0.75*(SUMIF($D$12:$D533,$D533,K$12:K533)+SUMIF($D$12:$D533,$D533,L$12:L533)),2)) - SUMIF($D$12:$D532,$D533,N$12:N532),2),"")</f>
        <v/>
      </c>
      <c r="O533" s="249" t="str">
        <f>IF(AND(K533&lt;&gt;"",L533&lt;&gt;"",M533&lt;&gt;"",J533&lt;&gt;"",AH533&lt;&gt;""),IF(OR(J533="OZZ",J533="ZZ"),ROUND(0-SUMIF($D$12:$D532,$D533,O$12:O532),2),IF(M533=0,0,ROUND(MIN(MIN(17300,TRUNC(0.75*(SUMIF($D$12:$D$2012,$D533,K$12:K$2012)+SUMIF($D$12:$D$2012,$D533,L$12:L$2012)),2)+SUMIF($D$12:$D533,$D533,AH$12:AH533))-SUMIF($D$12:$D532,$D533,O$12:O532)-SUMIF($D$12:$D$2012,$D533,N$12:N$2012),AH533),2))),"")</f>
        <v/>
      </c>
      <c r="P533" s="250" t="str">
        <f>IF(J533&lt;&gt;"",1000 - SUMIF($D$12:$D532,$D533,P$12:P532),"")</f>
        <v/>
      </c>
      <c r="Q533" s="106"/>
      <c r="R533" s="247"/>
      <c r="S533" s="247"/>
      <c r="T533" s="247"/>
      <c r="U533" s="248" t="str">
        <f>IF(AND(R533&lt;&gt;"",S533&lt;&gt;"",Q533&lt;&gt;""),ROUND(MIN(IF(OR(Q533="OZZ",Q533="ZZ"),5000,17300),TRUNC(0.75*(SUMIF($D$12:$D533,$D533,R$12:R533)+SUMIF($D$12:$D533,$D533,S$12:S533)),2)) - SUMIF($D$12:$D532,$D533,U$12:U532),2),"")</f>
        <v/>
      </c>
      <c r="V533" s="248" t="str">
        <f>IF(AND(R533&lt;&gt;"",S533&lt;&gt;"",T533&lt;&gt;"",Q533&lt;&gt;"",AL533&lt;&gt;""),IF(OR(Q533="OZZ",Q533="ZZ"),ROUND(0-SUMIF($D$12:$D532,$D533,V$12:V532),2),IF(T533=0,0,ROUND(MIN(MIN(17300,TRUNC(0.75*(SUMIF($D$12:$D$2012,$D533,R$12:R$2012)+SUMIF($D$12:$D$2012,$D533,S$12:S$2012)),2)+SUMIF($D$12:$D533,$D533,AL$12:AL533))-SUMIF($D$12:$D532,$D533,V$12:V532)-SUMIF($D$12:$D$2012,$D533,U$12:U$2012),AL533),2))),"")</f>
        <v/>
      </c>
      <c r="W533" s="250" t="str">
        <f>IF(Q533&lt;&gt;"",1000 - SUMIF($D$12:$D532,$D533,W$12:W532),"")</f>
        <v/>
      </c>
      <c r="X533" s="106"/>
      <c r="Y533" s="247"/>
      <c r="Z533" s="247"/>
      <c r="AA533" s="247"/>
      <c r="AB533" s="248" t="str">
        <f>IF(AND(Y533&lt;&gt;"",Z533&lt;&gt;"",X533&lt;&gt;""),ROUND(MIN(IF(OR(X533="OZZ",X533="ZZ"),5000,17300),TRUNC(0.75*(SUMIF($D$12:$D533,$D533,Y$12:Y533)+SUMIF($D$12:$D533,$D533,Z$12:Z533)),2)) - SUMIF($D$12:$D532,$D533,AB$12:AB532),2),"")</f>
        <v/>
      </c>
      <c r="AC533" s="251" t="str">
        <f>IF(AND(Y533&lt;&gt;"",Z533&lt;&gt;"",AA533&lt;&gt;"",X533&lt;&gt;"",AP533&lt;&gt;""),IF(OR(X533="OZZ",X533="ZZ"),ROUND(0-SUMIF($D$12:$D532,$D533,AC$12:AC532),2),IF(AA533=0,0,ROUND(MIN(MIN(17300,TRUNC(0.75*(SUMIF($D$12:$D$2012,$D533,Y$12:Y$2012)+SUMIF($D$12:$D$2012,$D533,Z$12:Z$2012)),2)+SUMIF($D$12:$D533,$D533,AP$12:AP533))-SUMIF($D$12:$D532,$D533,AC$12:AC532)-SUMIF($D$12:$D$2012,$D533,AB$12:AB$2012),AP533),2))),"")</f>
        <v/>
      </c>
      <c r="AD533" s="250" t="str">
        <f>IF(X533&lt;&gt;"",1000 - SUMIF($D$12:$D532,$D533,AD$12:AD532),"")</f>
        <v/>
      </c>
      <c r="AE533" s="252"/>
      <c r="AF533" s="253"/>
      <c r="AG533" s="254"/>
      <c r="AH533" s="255" t="str">
        <f t="shared" si="187"/>
        <v/>
      </c>
      <c r="AI533" s="256"/>
      <c r="AJ533" s="253"/>
      <c r="AK533" s="254"/>
      <c r="AL533" s="255" t="str">
        <f t="shared" si="188"/>
        <v/>
      </c>
      <c r="AM533" s="256"/>
      <c r="AN533" s="253"/>
      <c r="AO533" s="254"/>
      <c r="AP533" s="255" t="str">
        <f t="shared" si="168"/>
        <v/>
      </c>
      <c r="AQ533" s="116"/>
      <c r="AR533" s="116"/>
      <c r="AS533" s="117"/>
      <c r="AT533" s="118"/>
      <c r="AU533" s="119" t="str">
        <f>IF(D533&lt;&gt; "", IF(COUNTIF($D$12:$D533,$D533)&gt;1,0,IF(SUM(N533,U533,AB533)&gt;0,IF(AND(X533="",OR(Q533&lt;&gt;"",J533&lt;&gt;"")),IF(Q533&lt;&gt;"",Q533,IF(J533&lt;&gt;"",J533,0)),IF(AND(Q533&lt;&gt;"",J533&lt;&gt;"",Q533=J533),Q533,X533)),0)),"")</f>
        <v/>
      </c>
      <c r="AV533" s="119" t="str">
        <f>IF(D533&lt;&gt;"",IF(COUNTIF($D$12:$D533,$D533)&gt;1,0,IF(SUM(O533,V533,AC533)&gt;0,IF(AND(X533="",OR(Q533&lt;&gt;"",J533&lt;&gt;"")),IF(Q533&lt;&gt;"",Q533,IF(J533&lt;&gt;"",J533,0)),IF(AND(Q533&lt;&gt;"",J533&lt;&gt;"",Q533=J533),Q533,X533)),0)),"")</f>
        <v/>
      </c>
      <c r="AW533" s="119" t="str">
        <f>IF(D533&lt;&gt;"",IF(COUNTIF($D$12:$D533,$D533)&gt;1,0,IF(SUM(P533,W533,AD533)&gt;0,IF(AND(X533="",OR(Q533&lt;&gt;"",J533&lt;&gt;"")),IF(Q533&lt;&gt;"",Q533,IF(J533&lt;&gt;"",J533,0)),IF(AND(Q533&lt;&gt;"",J533&lt;&gt;"",Q533=J533),Q533,X533)),0)),"")</f>
        <v/>
      </c>
      <c r="AX533" s="118" t="str">
        <f t="shared" si="169"/>
        <v/>
      </c>
      <c r="AY533" s="118" t="str">
        <f t="shared" si="170"/>
        <v/>
      </c>
      <c r="AZ533" s="118" t="str">
        <f t="shared" si="171"/>
        <v/>
      </c>
      <c r="BA533" s="118" t="str">
        <f t="shared" si="172"/>
        <v/>
      </c>
      <c r="BB533" s="118" t="str">
        <f t="shared" si="173"/>
        <v/>
      </c>
      <c r="BC533" s="118" t="str">
        <f t="shared" si="174"/>
        <v/>
      </c>
      <c r="BD533" s="118" t="str">
        <f t="shared" si="175"/>
        <v/>
      </c>
      <c r="BE533" s="118" t="str">
        <f t="shared" si="176"/>
        <v/>
      </c>
      <c r="BF533" s="118" t="str">
        <f t="shared" si="177"/>
        <v/>
      </c>
      <c r="BG533" s="120"/>
      <c r="BH533" s="120" t="str">
        <f t="shared" si="178"/>
        <v/>
      </c>
      <c r="BI533" s="120" t="str">
        <f t="shared" si="179"/>
        <v/>
      </c>
      <c r="BJ533" s="121"/>
      <c r="BK533" s="120" t="str">
        <f t="shared" si="180"/>
        <v/>
      </c>
      <c r="BL533" s="120" t="str">
        <f t="shared" si="181"/>
        <v/>
      </c>
      <c r="BM533" s="120" t="str">
        <f t="shared" si="182"/>
        <v/>
      </c>
      <c r="BN533" s="120" t="str">
        <f t="shared" si="183"/>
        <v/>
      </c>
      <c r="BO533" s="120" t="str">
        <f t="shared" si="184"/>
        <v/>
      </c>
      <c r="BP533" s="120" t="str">
        <f t="shared" si="185"/>
        <v/>
      </c>
      <c r="BQ533" s="98"/>
      <c r="BR533" s="98"/>
      <c r="BS533" s="98"/>
      <c r="BT533" s="98"/>
      <c r="BU533" s="98"/>
      <c r="BV533" s="98"/>
      <c r="BW533" s="98"/>
      <c r="BX533" s="98"/>
      <c r="BY533" s="98"/>
      <c r="BZ533" s="98"/>
      <c r="CA533" s="98"/>
      <c r="CB533" s="98"/>
      <c r="CC533" s="98"/>
      <c r="CD533" s="98"/>
      <c r="CE533" s="98"/>
      <c r="CF533" s="98"/>
      <c r="CG533" s="98"/>
      <c r="CH533" s="98"/>
      <c r="CI533" s="98"/>
      <c r="CJ533" s="98"/>
      <c r="CK533" s="98"/>
      <c r="CL533" s="98"/>
      <c r="CM533" s="98"/>
      <c r="CN533" s="98"/>
      <c r="CO533" s="98"/>
      <c r="CP533" s="98"/>
      <c r="CQ533" s="98"/>
      <c r="CR533" s="98"/>
      <c r="CS533" s="98"/>
    </row>
    <row r="534" spans="1:97" s="4" customFormat="1" ht="18.75" customHeight="1" x14ac:dyDescent="0.2">
      <c r="A534" s="3">
        <f t="shared" si="186"/>
        <v>522</v>
      </c>
      <c r="B534" s="263"/>
      <c r="C534" s="263"/>
      <c r="D534" s="263"/>
      <c r="E534" s="259"/>
      <c r="F534" s="259"/>
      <c r="G534" s="43"/>
      <c r="H534" s="264"/>
      <c r="I534" s="261"/>
      <c r="J534" s="106"/>
      <c r="K534" s="247"/>
      <c r="L534" s="247"/>
      <c r="M534" s="247"/>
      <c r="N534" s="248" t="str">
        <f>IF(AND(K534&lt;&gt;"",L534&lt;&gt;"",J534&lt;&gt;""),ROUND(MIN(IF(OR(J534="OZZ",J534="ZZ"),5000,17300),TRUNC(0.75*(SUMIF($D$12:$D534,$D534,K$12:K534)+SUMIF($D$12:$D534,$D534,L$12:L534)),2)) - SUMIF($D$12:$D533,$D534,N$12:N533),2),"")</f>
        <v/>
      </c>
      <c r="O534" s="249" t="str">
        <f>IF(AND(K534&lt;&gt;"",L534&lt;&gt;"",M534&lt;&gt;"",J534&lt;&gt;"",AH534&lt;&gt;""),IF(OR(J534="OZZ",J534="ZZ"),ROUND(0-SUMIF($D$12:$D533,$D534,O$12:O533),2),IF(M534=0,0,ROUND(MIN(MIN(17300,TRUNC(0.75*(SUMIF($D$12:$D$2012,$D534,K$12:K$2012)+SUMIF($D$12:$D$2012,$D534,L$12:L$2012)),2)+SUMIF($D$12:$D534,$D534,AH$12:AH534))-SUMIF($D$12:$D533,$D534,O$12:O533)-SUMIF($D$12:$D$2012,$D534,N$12:N$2012),AH534),2))),"")</f>
        <v/>
      </c>
      <c r="P534" s="250" t="str">
        <f>IF(J534&lt;&gt;"",1000 - SUMIF($D$12:$D533,$D534,P$12:P533),"")</f>
        <v/>
      </c>
      <c r="Q534" s="106"/>
      <c r="R534" s="247"/>
      <c r="S534" s="247"/>
      <c r="T534" s="247"/>
      <c r="U534" s="248" t="str">
        <f>IF(AND(R534&lt;&gt;"",S534&lt;&gt;"",Q534&lt;&gt;""),ROUND(MIN(IF(OR(Q534="OZZ",Q534="ZZ"),5000,17300),TRUNC(0.75*(SUMIF($D$12:$D534,$D534,R$12:R534)+SUMIF($D$12:$D534,$D534,S$12:S534)),2)) - SUMIF($D$12:$D533,$D534,U$12:U533),2),"")</f>
        <v/>
      </c>
      <c r="V534" s="248" t="str">
        <f>IF(AND(R534&lt;&gt;"",S534&lt;&gt;"",T534&lt;&gt;"",Q534&lt;&gt;"",AL534&lt;&gt;""),IF(OR(Q534="OZZ",Q534="ZZ"),ROUND(0-SUMIF($D$12:$D533,$D534,V$12:V533),2),IF(T534=0,0,ROUND(MIN(MIN(17300,TRUNC(0.75*(SUMIF($D$12:$D$2012,$D534,R$12:R$2012)+SUMIF($D$12:$D$2012,$D534,S$12:S$2012)),2)+SUMIF($D$12:$D534,$D534,AL$12:AL534))-SUMIF($D$12:$D533,$D534,V$12:V533)-SUMIF($D$12:$D$2012,$D534,U$12:U$2012),AL534),2))),"")</f>
        <v/>
      </c>
      <c r="W534" s="250" t="str">
        <f>IF(Q534&lt;&gt;"",1000 - SUMIF($D$12:$D533,$D534,W$12:W533),"")</f>
        <v/>
      </c>
      <c r="X534" s="106"/>
      <c r="Y534" s="247"/>
      <c r="Z534" s="247"/>
      <c r="AA534" s="247"/>
      <c r="AB534" s="248" t="str">
        <f>IF(AND(Y534&lt;&gt;"",Z534&lt;&gt;"",X534&lt;&gt;""),ROUND(MIN(IF(OR(X534="OZZ",X534="ZZ"),5000,17300),TRUNC(0.75*(SUMIF($D$12:$D534,$D534,Y$12:Y534)+SUMIF($D$12:$D534,$D534,Z$12:Z534)),2)) - SUMIF($D$12:$D533,$D534,AB$12:AB533),2),"")</f>
        <v/>
      </c>
      <c r="AC534" s="251" t="str">
        <f>IF(AND(Y534&lt;&gt;"",Z534&lt;&gt;"",AA534&lt;&gt;"",X534&lt;&gt;"",AP534&lt;&gt;""),IF(OR(X534="OZZ",X534="ZZ"),ROUND(0-SUMIF($D$12:$D533,$D534,AC$12:AC533),2),IF(AA534=0,0,ROUND(MIN(MIN(17300,TRUNC(0.75*(SUMIF($D$12:$D$2012,$D534,Y$12:Y$2012)+SUMIF($D$12:$D$2012,$D534,Z$12:Z$2012)),2)+SUMIF($D$12:$D534,$D534,AP$12:AP534))-SUMIF($D$12:$D533,$D534,AC$12:AC533)-SUMIF($D$12:$D$2012,$D534,AB$12:AB$2012),AP534),2))),"")</f>
        <v/>
      </c>
      <c r="AD534" s="250" t="str">
        <f>IF(X534&lt;&gt;"",1000 - SUMIF($D$12:$D533,$D534,AD$12:AD533),"")</f>
        <v/>
      </c>
      <c r="AE534" s="252"/>
      <c r="AF534" s="253"/>
      <c r="AG534" s="254"/>
      <c r="AH534" s="255" t="str">
        <f t="shared" si="187"/>
        <v/>
      </c>
      <c r="AI534" s="256"/>
      <c r="AJ534" s="253"/>
      <c r="AK534" s="254"/>
      <c r="AL534" s="255" t="str">
        <f t="shared" si="188"/>
        <v/>
      </c>
      <c r="AM534" s="256"/>
      <c r="AN534" s="253"/>
      <c r="AO534" s="254"/>
      <c r="AP534" s="255" t="str">
        <f t="shared" si="168"/>
        <v/>
      </c>
      <c r="AQ534" s="116"/>
      <c r="AR534" s="116"/>
      <c r="AS534" s="117"/>
      <c r="AT534" s="118"/>
      <c r="AU534" s="119" t="str">
        <f>IF(D534&lt;&gt; "", IF(COUNTIF($D$12:$D534,$D534)&gt;1,0,IF(SUM(N534,U534,AB534)&gt;0,IF(AND(X534="",OR(Q534&lt;&gt;"",J534&lt;&gt;"")),IF(Q534&lt;&gt;"",Q534,IF(J534&lt;&gt;"",J534,0)),IF(AND(Q534&lt;&gt;"",J534&lt;&gt;"",Q534=J534),Q534,X534)),0)),"")</f>
        <v/>
      </c>
      <c r="AV534" s="119" t="str">
        <f>IF(D534&lt;&gt;"",IF(COUNTIF($D$12:$D534,$D534)&gt;1,0,IF(SUM(O534,V534,AC534)&gt;0,IF(AND(X534="",OR(Q534&lt;&gt;"",J534&lt;&gt;"")),IF(Q534&lt;&gt;"",Q534,IF(J534&lt;&gt;"",J534,0)),IF(AND(Q534&lt;&gt;"",J534&lt;&gt;"",Q534=J534),Q534,X534)),0)),"")</f>
        <v/>
      </c>
      <c r="AW534" s="119" t="str">
        <f>IF(D534&lt;&gt;"",IF(COUNTIF($D$12:$D534,$D534)&gt;1,0,IF(SUM(P534,W534,AD534)&gt;0,IF(AND(X534="",OR(Q534&lt;&gt;"",J534&lt;&gt;"")),IF(Q534&lt;&gt;"",Q534,IF(J534&lt;&gt;"",J534,0)),IF(AND(Q534&lt;&gt;"",J534&lt;&gt;"",Q534=J534),Q534,X534)),0)),"")</f>
        <v/>
      </c>
      <c r="AX534" s="118" t="str">
        <f t="shared" si="169"/>
        <v/>
      </c>
      <c r="AY534" s="118" t="str">
        <f t="shared" si="170"/>
        <v/>
      </c>
      <c r="AZ534" s="118" t="str">
        <f t="shared" si="171"/>
        <v/>
      </c>
      <c r="BA534" s="118" t="str">
        <f t="shared" si="172"/>
        <v/>
      </c>
      <c r="BB534" s="118" t="str">
        <f t="shared" si="173"/>
        <v/>
      </c>
      <c r="BC534" s="118" t="str">
        <f t="shared" si="174"/>
        <v/>
      </c>
      <c r="BD534" s="118" t="str">
        <f t="shared" si="175"/>
        <v/>
      </c>
      <c r="BE534" s="118" t="str">
        <f t="shared" si="176"/>
        <v/>
      </c>
      <c r="BF534" s="118" t="str">
        <f t="shared" si="177"/>
        <v/>
      </c>
      <c r="BG534" s="120"/>
      <c r="BH534" s="120" t="str">
        <f t="shared" si="178"/>
        <v/>
      </c>
      <c r="BI534" s="120" t="str">
        <f t="shared" si="179"/>
        <v/>
      </c>
      <c r="BJ534" s="121"/>
      <c r="BK534" s="120" t="str">
        <f t="shared" si="180"/>
        <v/>
      </c>
      <c r="BL534" s="120" t="str">
        <f t="shared" si="181"/>
        <v/>
      </c>
      <c r="BM534" s="120" t="str">
        <f t="shared" si="182"/>
        <v/>
      </c>
      <c r="BN534" s="120" t="str">
        <f t="shared" si="183"/>
        <v/>
      </c>
      <c r="BO534" s="120" t="str">
        <f t="shared" si="184"/>
        <v/>
      </c>
      <c r="BP534" s="120" t="str">
        <f t="shared" si="185"/>
        <v/>
      </c>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c r="CM534" s="98"/>
      <c r="CN534" s="98"/>
      <c r="CO534" s="98"/>
      <c r="CP534" s="98"/>
      <c r="CQ534" s="98"/>
      <c r="CR534" s="98"/>
      <c r="CS534" s="98"/>
    </row>
    <row r="535" spans="1:97" s="4" customFormat="1" ht="18.75" customHeight="1" x14ac:dyDescent="0.2">
      <c r="A535" s="3">
        <f t="shared" si="186"/>
        <v>523</v>
      </c>
      <c r="B535" s="263"/>
      <c r="C535" s="263"/>
      <c r="D535" s="263"/>
      <c r="E535" s="259"/>
      <c r="F535" s="259"/>
      <c r="G535" s="43"/>
      <c r="H535" s="264"/>
      <c r="I535" s="261"/>
      <c r="J535" s="106"/>
      <c r="K535" s="247"/>
      <c r="L535" s="247"/>
      <c r="M535" s="247"/>
      <c r="N535" s="248" t="str">
        <f>IF(AND(K535&lt;&gt;"",L535&lt;&gt;"",J535&lt;&gt;""),ROUND(MIN(IF(OR(J535="OZZ",J535="ZZ"),5000,17300),TRUNC(0.75*(SUMIF($D$12:$D535,$D535,K$12:K535)+SUMIF($D$12:$D535,$D535,L$12:L535)),2)) - SUMIF($D$12:$D534,$D535,N$12:N534),2),"")</f>
        <v/>
      </c>
      <c r="O535" s="249" t="str">
        <f>IF(AND(K535&lt;&gt;"",L535&lt;&gt;"",M535&lt;&gt;"",J535&lt;&gt;"",AH535&lt;&gt;""),IF(OR(J535="OZZ",J535="ZZ"),ROUND(0-SUMIF($D$12:$D534,$D535,O$12:O534),2),IF(M535=0,0,ROUND(MIN(MIN(17300,TRUNC(0.75*(SUMIF($D$12:$D$2012,$D535,K$12:K$2012)+SUMIF($D$12:$D$2012,$D535,L$12:L$2012)),2)+SUMIF($D$12:$D535,$D535,AH$12:AH535))-SUMIF($D$12:$D534,$D535,O$12:O534)-SUMIF($D$12:$D$2012,$D535,N$12:N$2012),AH535),2))),"")</f>
        <v/>
      </c>
      <c r="P535" s="250" t="str">
        <f>IF(J535&lt;&gt;"",1000 - SUMIF($D$12:$D534,$D535,P$12:P534),"")</f>
        <v/>
      </c>
      <c r="Q535" s="106"/>
      <c r="R535" s="247"/>
      <c r="S535" s="247"/>
      <c r="T535" s="247"/>
      <c r="U535" s="248" t="str">
        <f>IF(AND(R535&lt;&gt;"",S535&lt;&gt;"",Q535&lt;&gt;""),ROUND(MIN(IF(OR(Q535="OZZ",Q535="ZZ"),5000,17300),TRUNC(0.75*(SUMIF($D$12:$D535,$D535,R$12:R535)+SUMIF($D$12:$D535,$D535,S$12:S535)),2)) - SUMIF($D$12:$D534,$D535,U$12:U534),2),"")</f>
        <v/>
      </c>
      <c r="V535" s="248" t="str">
        <f>IF(AND(R535&lt;&gt;"",S535&lt;&gt;"",T535&lt;&gt;"",Q535&lt;&gt;"",AL535&lt;&gt;""),IF(OR(Q535="OZZ",Q535="ZZ"),ROUND(0-SUMIF($D$12:$D534,$D535,V$12:V534),2),IF(T535=0,0,ROUND(MIN(MIN(17300,TRUNC(0.75*(SUMIF($D$12:$D$2012,$D535,R$12:R$2012)+SUMIF($D$12:$D$2012,$D535,S$12:S$2012)),2)+SUMIF($D$12:$D535,$D535,AL$12:AL535))-SUMIF($D$12:$D534,$D535,V$12:V534)-SUMIF($D$12:$D$2012,$D535,U$12:U$2012),AL535),2))),"")</f>
        <v/>
      </c>
      <c r="W535" s="250" t="str">
        <f>IF(Q535&lt;&gt;"",1000 - SUMIF($D$12:$D534,$D535,W$12:W534),"")</f>
        <v/>
      </c>
      <c r="X535" s="106"/>
      <c r="Y535" s="247"/>
      <c r="Z535" s="247"/>
      <c r="AA535" s="247"/>
      <c r="AB535" s="248" t="str">
        <f>IF(AND(Y535&lt;&gt;"",Z535&lt;&gt;"",X535&lt;&gt;""),ROUND(MIN(IF(OR(X535="OZZ",X535="ZZ"),5000,17300),TRUNC(0.75*(SUMIF($D$12:$D535,$D535,Y$12:Y535)+SUMIF($D$12:$D535,$D535,Z$12:Z535)),2)) - SUMIF($D$12:$D534,$D535,AB$12:AB534),2),"")</f>
        <v/>
      </c>
      <c r="AC535" s="251" t="str">
        <f>IF(AND(Y535&lt;&gt;"",Z535&lt;&gt;"",AA535&lt;&gt;"",X535&lt;&gt;"",AP535&lt;&gt;""),IF(OR(X535="OZZ",X535="ZZ"),ROUND(0-SUMIF($D$12:$D534,$D535,AC$12:AC534),2),IF(AA535=0,0,ROUND(MIN(MIN(17300,TRUNC(0.75*(SUMIF($D$12:$D$2012,$D535,Y$12:Y$2012)+SUMIF($D$12:$D$2012,$D535,Z$12:Z$2012)),2)+SUMIF($D$12:$D535,$D535,AP$12:AP535))-SUMIF($D$12:$D534,$D535,AC$12:AC534)-SUMIF($D$12:$D$2012,$D535,AB$12:AB$2012),AP535),2))),"")</f>
        <v/>
      </c>
      <c r="AD535" s="250" t="str">
        <f>IF(X535&lt;&gt;"",1000 - SUMIF($D$12:$D534,$D535,AD$12:AD534),"")</f>
        <v/>
      </c>
      <c r="AE535" s="252"/>
      <c r="AF535" s="253"/>
      <c r="AG535" s="254"/>
      <c r="AH535" s="255" t="str">
        <f t="shared" si="187"/>
        <v/>
      </c>
      <c r="AI535" s="256"/>
      <c r="AJ535" s="253"/>
      <c r="AK535" s="254"/>
      <c r="AL535" s="255" t="str">
        <f t="shared" si="188"/>
        <v/>
      </c>
      <c r="AM535" s="256"/>
      <c r="AN535" s="253"/>
      <c r="AO535" s="254"/>
      <c r="AP535" s="255" t="str">
        <f t="shared" si="168"/>
        <v/>
      </c>
      <c r="AQ535" s="116"/>
      <c r="AR535" s="116"/>
      <c r="AS535" s="117"/>
      <c r="AT535" s="118"/>
      <c r="AU535" s="119" t="str">
        <f>IF(D535&lt;&gt; "", IF(COUNTIF($D$12:$D535,$D535)&gt;1,0,IF(SUM(N535,U535,AB535)&gt;0,IF(AND(X535="",OR(Q535&lt;&gt;"",J535&lt;&gt;"")),IF(Q535&lt;&gt;"",Q535,IF(J535&lt;&gt;"",J535,0)),IF(AND(Q535&lt;&gt;"",J535&lt;&gt;"",Q535=J535),Q535,X535)),0)),"")</f>
        <v/>
      </c>
      <c r="AV535" s="119" t="str">
        <f>IF(D535&lt;&gt;"",IF(COUNTIF($D$12:$D535,$D535)&gt;1,0,IF(SUM(O535,V535,AC535)&gt;0,IF(AND(X535="",OR(Q535&lt;&gt;"",J535&lt;&gt;"")),IF(Q535&lt;&gt;"",Q535,IF(J535&lt;&gt;"",J535,0)),IF(AND(Q535&lt;&gt;"",J535&lt;&gt;"",Q535=J535),Q535,X535)),0)),"")</f>
        <v/>
      </c>
      <c r="AW535" s="119" t="str">
        <f>IF(D535&lt;&gt;"",IF(COUNTIF($D$12:$D535,$D535)&gt;1,0,IF(SUM(P535,W535,AD535)&gt;0,IF(AND(X535="",OR(Q535&lt;&gt;"",J535&lt;&gt;"")),IF(Q535&lt;&gt;"",Q535,IF(J535&lt;&gt;"",J535,0)),IF(AND(Q535&lt;&gt;"",J535&lt;&gt;"",Q535=J535),Q535,X535)),0)),"")</f>
        <v/>
      </c>
      <c r="AX535" s="118" t="str">
        <f t="shared" si="169"/>
        <v/>
      </c>
      <c r="AY535" s="118" t="str">
        <f t="shared" si="170"/>
        <v/>
      </c>
      <c r="AZ535" s="118" t="str">
        <f t="shared" si="171"/>
        <v/>
      </c>
      <c r="BA535" s="118" t="str">
        <f t="shared" si="172"/>
        <v/>
      </c>
      <c r="BB535" s="118" t="str">
        <f t="shared" si="173"/>
        <v/>
      </c>
      <c r="BC535" s="118" t="str">
        <f t="shared" si="174"/>
        <v/>
      </c>
      <c r="BD535" s="118" t="str">
        <f t="shared" si="175"/>
        <v/>
      </c>
      <c r="BE535" s="118" t="str">
        <f t="shared" si="176"/>
        <v/>
      </c>
      <c r="BF535" s="118" t="str">
        <f t="shared" si="177"/>
        <v/>
      </c>
      <c r="BG535" s="120"/>
      <c r="BH535" s="120" t="str">
        <f t="shared" si="178"/>
        <v/>
      </c>
      <c r="BI535" s="120" t="str">
        <f t="shared" si="179"/>
        <v/>
      </c>
      <c r="BJ535" s="121"/>
      <c r="BK535" s="120" t="str">
        <f t="shared" si="180"/>
        <v/>
      </c>
      <c r="BL535" s="120" t="str">
        <f t="shared" si="181"/>
        <v/>
      </c>
      <c r="BM535" s="120" t="str">
        <f t="shared" si="182"/>
        <v/>
      </c>
      <c r="BN535" s="120" t="str">
        <f t="shared" si="183"/>
        <v/>
      </c>
      <c r="BO535" s="120" t="str">
        <f t="shared" si="184"/>
        <v/>
      </c>
      <c r="BP535" s="120" t="str">
        <f t="shared" si="185"/>
        <v/>
      </c>
      <c r="BQ535" s="98"/>
      <c r="BR535" s="98"/>
      <c r="BS535" s="98"/>
      <c r="BT535" s="98"/>
      <c r="BU535" s="98"/>
      <c r="BV535" s="98"/>
      <c r="BW535" s="98"/>
      <c r="BX535" s="98"/>
      <c r="BY535" s="98"/>
      <c r="BZ535" s="98"/>
      <c r="CA535" s="98"/>
      <c r="CB535" s="98"/>
      <c r="CC535" s="98"/>
      <c r="CD535" s="98"/>
      <c r="CE535" s="98"/>
      <c r="CF535" s="98"/>
      <c r="CG535" s="98"/>
      <c r="CH535" s="98"/>
      <c r="CI535" s="98"/>
      <c r="CJ535" s="98"/>
      <c r="CK535" s="98"/>
      <c r="CL535" s="98"/>
      <c r="CM535" s="98"/>
      <c r="CN535" s="98"/>
      <c r="CO535" s="98"/>
      <c r="CP535" s="98"/>
      <c r="CQ535" s="98"/>
      <c r="CR535" s="98"/>
      <c r="CS535" s="98"/>
    </row>
    <row r="536" spans="1:97" s="4" customFormat="1" ht="18.75" customHeight="1" x14ac:dyDescent="0.2">
      <c r="A536" s="3">
        <f t="shared" si="186"/>
        <v>524</v>
      </c>
      <c r="B536" s="263"/>
      <c r="C536" s="263"/>
      <c r="D536" s="263"/>
      <c r="E536" s="259"/>
      <c r="F536" s="259"/>
      <c r="G536" s="43"/>
      <c r="H536" s="264"/>
      <c r="I536" s="261"/>
      <c r="J536" s="106"/>
      <c r="K536" s="247"/>
      <c r="L536" s="247"/>
      <c r="M536" s="247"/>
      <c r="N536" s="248" t="str">
        <f>IF(AND(K536&lt;&gt;"",L536&lt;&gt;"",J536&lt;&gt;""),ROUND(MIN(IF(OR(J536="OZZ",J536="ZZ"),5000,17300),TRUNC(0.75*(SUMIF($D$12:$D536,$D536,K$12:K536)+SUMIF($D$12:$D536,$D536,L$12:L536)),2)) - SUMIF($D$12:$D535,$D536,N$12:N535),2),"")</f>
        <v/>
      </c>
      <c r="O536" s="249" t="str">
        <f>IF(AND(K536&lt;&gt;"",L536&lt;&gt;"",M536&lt;&gt;"",J536&lt;&gt;"",AH536&lt;&gt;""),IF(OR(J536="OZZ",J536="ZZ"),ROUND(0-SUMIF($D$12:$D535,$D536,O$12:O535),2),IF(M536=0,0,ROUND(MIN(MIN(17300,TRUNC(0.75*(SUMIF($D$12:$D$2012,$D536,K$12:K$2012)+SUMIF($D$12:$D$2012,$D536,L$12:L$2012)),2)+SUMIF($D$12:$D536,$D536,AH$12:AH536))-SUMIF($D$12:$D535,$D536,O$12:O535)-SUMIF($D$12:$D$2012,$D536,N$12:N$2012),AH536),2))),"")</f>
        <v/>
      </c>
      <c r="P536" s="250" t="str">
        <f>IF(J536&lt;&gt;"",1000 - SUMIF($D$12:$D535,$D536,P$12:P535),"")</f>
        <v/>
      </c>
      <c r="Q536" s="106"/>
      <c r="R536" s="247"/>
      <c r="S536" s="247"/>
      <c r="T536" s="247"/>
      <c r="U536" s="248" t="str">
        <f>IF(AND(R536&lt;&gt;"",S536&lt;&gt;"",Q536&lt;&gt;""),ROUND(MIN(IF(OR(Q536="OZZ",Q536="ZZ"),5000,17300),TRUNC(0.75*(SUMIF($D$12:$D536,$D536,R$12:R536)+SUMIF($D$12:$D536,$D536,S$12:S536)),2)) - SUMIF($D$12:$D535,$D536,U$12:U535),2),"")</f>
        <v/>
      </c>
      <c r="V536" s="248" t="str">
        <f>IF(AND(R536&lt;&gt;"",S536&lt;&gt;"",T536&lt;&gt;"",Q536&lt;&gt;"",AL536&lt;&gt;""),IF(OR(Q536="OZZ",Q536="ZZ"),ROUND(0-SUMIF($D$12:$D535,$D536,V$12:V535),2),IF(T536=0,0,ROUND(MIN(MIN(17300,TRUNC(0.75*(SUMIF($D$12:$D$2012,$D536,R$12:R$2012)+SUMIF($D$12:$D$2012,$D536,S$12:S$2012)),2)+SUMIF($D$12:$D536,$D536,AL$12:AL536))-SUMIF($D$12:$D535,$D536,V$12:V535)-SUMIF($D$12:$D$2012,$D536,U$12:U$2012),AL536),2))),"")</f>
        <v/>
      </c>
      <c r="W536" s="250" t="str">
        <f>IF(Q536&lt;&gt;"",1000 - SUMIF($D$12:$D535,$D536,W$12:W535),"")</f>
        <v/>
      </c>
      <c r="X536" s="106"/>
      <c r="Y536" s="247"/>
      <c r="Z536" s="247"/>
      <c r="AA536" s="247"/>
      <c r="AB536" s="248" t="str">
        <f>IF(AND(Y536&lt;&gt;"",Z536&lt;&gt;"",X536&lt;&gt;""),ROUND(MIN(IF(OR(X536="OZZ",X536="ZZ"),5000,17300),TRUNC(0.75*(SUMIF($D$12:$D536,$D536,Y$12:Y536)+SUMIF($D$12:$D536,$D536,Z$12:Z536)),2)) - SUMIF($D$12:$D535,$D536,AB$12:AB535),2),"")</f>
        <v/>
      </c>
      <c r="AC536" s="251" t="str">
        <f>IF(AND(Y536&lt;&gt;"",Z536&lt;&gt;"",AA536&lt;&gt;"",X536&lt;&gt;"",AP536&lt;&gt;""),IF(OR(X536="OZZ",X536="ZZ"),ROUND(0-SUMIF($D$12:$D535,$D536,AC$12:AC535),2),IF(AA536=0,0,ROUND(MIN(MIN(17300,TRUNC(0.75*(SUMIF($D$12:$D$2012,$D536,Y$12:Y$2012)+SUMIF($D$12:$D$2012,$D536,Z$12:Z$2012)),2)+SUMIF($D$12:$D536,$D536,AP$12:AP536))-SUMIF($D$12:$D535,$D536,AC$12:AC535)-SUMIF($D$12:$D$2012,$D536,AB$12:AB$2012),AP536),2))),"")</f>
        <v/>
      </c>
      <c r="AD536" s="250" t="str">
        <f>IF(X536&lt;&gt;"",1000 - SUMIF($D$12:$D535,$D536,AD$12:AD535),"")</f>
        <v/>
      </c>
      <c r="AE536" s="252"/>
      <c r="AF536" s="253"/>
      <c r="AG536" s="254"/>
      <c r="AH536" s="255" t="str">
        <f t="shared" si="187"/>
        <v/>
      </c>
      <c r="AI536" s="256"/>
      <c r="AJ536" s="253"/>
      <c r="AK536" s="254"/>
      <c r="AL536" s="255" t="str">
        <f t="shared" si="188"/>
        <v/>
      </c>
      <c r="AM536" s="256"/>
      <c r="AN536" s="253"/>
      <c r="AO536" s="254"/>
      <c r="AP536" s="255" t="str">
        <f t="shared" si="168"/>
        <v/>
      </c>
      <c r="AQ536" s="116"/>
      <c r="AR536" s="116"/>
      <c r="AS536" s="117"/>
      <c r="AT536" s="118"/>
      <c r="AU536" s="119" t="str">
        <f>IF(D536&lt;&gt; "", IF(COUNTIF($D$12:$D536,$D536)&gt;1,0,IF(SUM(N536,U536,AB536)&gt;0,IF(AND(X536="",OR(Q536&lt;&gt;"",J536&lt;&gt;"")),IF(Q536&lt;&gt;"",Q536,IF(J536&lt;&gt;"",J536,0)),IF(AND(Q536&lt;&gt;"",J536&lt;&gt;"",Q536=J536),Q536,X536)),0)),"")</f>
        <v/>
      </c>
      <c r="AV536" s="119" t="str">
        <f>IF(D536&lt;&gt;"",IF(COUNTIF($D$12:$D536,$D536)&gt;1,0,IF(SUM(O536,V536,AC536)&gt;0,IF(AND(X536="",OR(Q536&lt;&gt;"",J536&lt;&gt;"")),IF(Q536&lt;&gt;"",Q536,IF(J536&lt;&gt;"",J536,0)),IF(AND(Q536&lt;&gt;"",J536&lt;&gt;"",Q536=J536),Q536,X536)),0)),"")</f>
        <v/>
      </c>
      <c r="AW536" s="119" t="str">
        <f>IF(D536&lt;&gt;"",IF(COUNTIF($D$12:$D536,$D536)&gt;1,0,IF(SUM(P536,W536,AD536)&gt;0,IF(AND(X536="",OR(Q536&lt;&gt;"",J536&lt;&gt;"")),IF(Q536&lt;&gt;"",Q536,IF(J536&lt;&gt;"",J536,0)),IF(AND(Q536&lt;&gt;"",J536&lt;&gt;"",Q536=J536),Q536,X536)),0)),"")</f>
        <v/>
      </c>
      <c r="AX536" s="118" t="str">
        <f t="shared" si="169"/>
        <v/>
      </c>
      <c r="AY536" s="118" t="str">
        <f t="shared" si="170"/>
        <v/>
      </c>
      <c r="AZ536" s="118" t="str">
        <f t="shared" si="171"/>
        <v/>
      </c>
      <c r="BA536" s="118" t="str">
        <f t="shared" si="172"/>
        <v/>
      </c>
      <c r="BB536" s="118" t="str">
        <f t="shared" si="173"/>
        <v/>
      </c>
      <c r="BC536" s="118" t="str">
        <f t="shared" si="174"/>
        <v/>
      </c>
      <c r="BD536" s="118" t="str">
        <f t="shared" si="175"/>
        <v/>
      </c>
      <c r="BE536" s="118" t="str">
        <f t="shared" si="176"/>
        <v/>
      </c>
      <c r="BF536" s="118" t="str">
        <f t="shared" si="177"/>
        <v/>
      </c>
      <c r="BG536" s="120"/>
      <c r="BH536" s="120" t="str">
        <f t="shared" si="178"/>
        <v/>
      </c>
      <c r="BI536" s="120" t="str">
        <f t="shared" si="179"/>
        <v/>
      </c>
      <c r="BJ536" s="121"/>
      <c r="BK536" s="120" t="str">
        <f t="shared" si="180"/>
        <v/>
      </c>
      <c r="BL536" s="120" t="str">
        <f t="shared" si="181"/>
        <v/>
      </c>
      <c r="BM536" s="120" t="str">
        <f t="shared" si="182"/>
        <v/>
      </c>
      <c r="BN536" s="120" t="str">
        <f t="shared" si="183"/>
        <v/>
      </c>
      <c r="BO536" s="120" t="str">
        <f t="shared" si="184"/>
        <v/>
      </c>
      <c r="BP536" s="120" t="str">
        <f t="shared" si="185"/>
        <v/>
      </c>
      <c r="BQ536" s="98"/>
      <c r="BR536" s="98"/>
      <c r="BS536" s="98"/>
      <c r="BT536" s="98"/>
      <c r="BU536" s="98"/>
      <c r="BV536" s="98"/>
      <c r="BW536" s="98"/>
      <c r="BX536" s="98"/>
      <c r="BY536" s="98"/>
      <c r="BZ536" s="98"/>
      <c r="CA536" s="98"/>
      <c r="CB536" s="98"/>
      <c r="CC536" s="98"/>
      <c r="CD536" s="98"/>
      <c r="CE536" s="98"/>
      <c r="CF536" s="98"/>
      <c r="CG536" s="98"/>
      <c r="CH536" s="98"/>
      <c r="CI536" s="98"/>
      <c r="CJ536" s="98"/>
      <c r="CK536" s="98"/>
      <c r="CL536" s="98"/>
      <c r="CM536" s="98"/>
      <c r="CN536" s="98"/>
      <c r="CO536" s="98"/>
      <c r="CP536" s="98"/>
      <c r="CQ536" s="98"/>
      <c r="CR536" s="98"/>
      <c r="CS536" s="98"/>
    </row>
    <row r="537" spans="1:97" s="4" customFormat="1" ht="18.75" customHeight="1" x14ac:dyDescent="0.2">
      <c r="A537" s="3">
        <f t="shared" si="186"/>
        <v>525</v>
      </c>
      <c r="B537" s="263"/>
      <c r="C537" s="263"/>
      <c r="D537" s="263"/>
      <c r="E537" s="259"/>
      <c r="F537" s="259"/>
      <c r="G537" s="43"/>
      <c r="H537" s="264"/>
      <c r="I537" s="261"/>
      <c r="J537" s="106"/>
      <c r="K537" s="247"/>
      <c r="L537" s="247"/>
      <c r="M537" s="247"/>
      <c r="N537" s="248" t="str">
        <f>IF(AND(K537&lt;&gt;"",L537&lt;&gt;"",J537&lt;&gt;""),ROUND(MIN(IF(OR(J537="OZZ",J537="ZZ"),5000,17300),TRUNC(0.75*(SUMIF($D$12:$D537,$D537,K$12:K537)+SUMIF($D$12:$D537,$D537,L$12:L537)),2)) - SUMIF($D$12:$D536,$D537,N$12:N536),2),"")</f>
        <v/>
      </c>
      <c r="O537" s="249" t="str">
        <f>IF(AND(K537&lt;&gt;"",L537&lt;&gt;"",M537&lt;&gt;"",J537&lt;&gt;"",AH537&lt;&gt;""),IF(OR(J537="OZZ",J537="ZZ"),ROUND(0-SUMIF($D$12:$D536,$D537,O$12:O536),2),IF(M537=0,0,ROUND(MIN(MIN(17300,TRUNC(0.75*(SUMIF($D$12:$D$2012,$D537,K$12:K$2012)+SUMIF($D$12:$D$2012,$D537,L$12:L$2012)),2)+SUMIF($D$12:$D537,$D537,AH$12:AH537))-SUMIF($D$12:$D536,$D537,O$12:O536)-SUMIF($D$12:$D$2012,$D537,N$12:N$2012),AH537),2))),"")</f>
        <v/>
      </c>
      <c r="P537" s="250" t="str">
        <f>IF(J537&lt;&gt;"",1000 - SUMIF($D$12:$D536,$D537,P$12:P536),"")</f>
        <v/>
      </c>
      <c r="Q537" s="106"/>
      <c r="R537" s="247"/>
      <c r="S537" s="247"/>
      <c r="T537" s="247"/>
      <c r="U537" s="248" t="str">
        <f>IF(AND(R537&lt;&gt;"",S537&lt;&gt;"",Q537&lt;&gt;""),ROUND(MIN(IF(OR(Q537="OZZ",Q537="ZZ"),5000,17300),TRUNC(0.75*(SUMIF($D$12:$D537,$D537,R$12:R537)+SUMIF($D$12:$D537,$D537,S$12:S537)),2)) - SUMIF($D$12:$D536,$D537,U$12:U536),2),"")</f>
        <v/>
      </c>
      <c r="V537" s="248" t="str">
        <f>IF(AND(R537&lt;&gt;"",S537&lt;&gt;"",T537&lt;&gt;"",Q537&lt;&gt;"",AL537&lt;&gt;""),IF(OR(Q537="OZZ",Q537="ZZ"),ROUND(0-SUMIF($D$12:$D536,$D537,V$12:V536),2),IF(T537=0,0,ROUND(MIN(MIN(17300,TRUNC(0.75*(SUMIF($D$12:$D$2012,$D537,R$12:R$2012)+SUMIF($D$12:$D$2012,$D537,S$12:S$2012)),2)+SUMIF($D$12:$D537,$D537,AL$12:AL537))-SUMIF($D$12:$D536,$D537,V$12:V536)-SUMIF($D$12:$D$2012,$D537,U$12:U$2012),AL537),2))),"")</f>
        <v/>
      </c>
      <c r="W537" s="250" t="str">
        <f>IF(Q537&lt;&gt;"",1000 - SUMIF($D$12:$D536,$D537,W$12:W536),"")</f>
        <v/>
      </c>
      <c r="X537" s="106"/>
      <c r="Y537" s="247"/>
      <c r="Z537" s="247"/>
      <c r="AA537" s="247"/>
      <c r="AB537" s="248" t="str">
        <f>IF(AND(Y537&lt;&gt;"",Z537&lt;&gt;"",X537&lt;&gt;""),ROUND(MIN(IF(OR(X537="OZZ",X537="ZZ"),5000,17300),TRUNC(0.75*(SUMIF($D$12:$D537,$D537,Y$12:Y537)+SUMIF($D$12:$D537,$D537,Z$12:Z537)),2)) - SUMIF($D$12:$D536,$D537,AB$12:AB536),2),"")</f>
        <v/>
      </c>
      <c r="AC537" s="251" t="str">
        <f>IF(AND(Y537&lt;&gt;"",Z537&lt;&gt;"",AA537&lt;&gt;"",X537&lt;&gt;"",AP537&lt;&gt;""),IF(OR(X537="OZZ",X537="ZZ"),ROUND(0-SUMIF($D$12:$D536,$D537,AC$12:AC536),2),IF(AA537=0,0,ROUND(MIN(MIN(17300,TRUNC(0.75*(SUMIF($D$12:$D$2012,$D537,Y$12:Y$2012)+SUMIF($D$12:$D$2012,$D537,Z$12:Z$2012)),2)+SUMIF($D$12:$D537,$D537,AP$12:AP537))-SUMIF($D$12:$D536,$D537,AC$12:AC536)-SUMIF($D$12:$D$2012,$D537,AB$12:AB$2012),AP537),2))),"")</f>
        <v/>
      </c>
      <c r="AD537" s="250" t="str">
        <f>IF(X537&lt;&gt;"",1000 - SUMIF($D$12:$D536,$D537,AD$12:AD536),"")</f>
        <v/>
      </c>
      <c r="AE537" s="252"/>
      <c r="AF537" s="253"/>
      <c r="AG537" s="254"/>
      <c r="AH537" s="255" t="str">
        <f t="shared" si="187"/>
        <v/>
      </c>
      <c r="AI537" s="256"/>
      <c r="AJ537" s="253"/>
      <c r="AK537" s="254"/>
      <c r="AL537" s="255" t="str">
        <f t="shared" si="188"/>
        <v/>
      </c>
      <c r="AM537" s="256"/>
      <c r="AN537" s="253"/>
      <c r="AO537" s="254"/>
      <c r="AP537" s="255" t="str">
        <f t="shared" si="168"/>
        <v/>
      </c>
      <c r="AQ537" s="116"/>
      <c r="AR537" s="116"/>
      <c r="AS537" s="117"/>
      <c r="AT537" s="118"/>
      <c r="AU537" s="119" t="str">
        <f>IF(D537&lt;&gt; "", IF(COUNTIF($D$12:$D537,$D537)&gt;1,0,IF(SUM(N537,U537,AB537)&gt;0,IF(AND(X537="",OR(Q537&lt;&gt;"",J537&lt;&gt;"")),IF(Q537&lt;&gt;"",Q537,IF(J537&lt;&gt;"",J537,0)),IF(AND(Q537&lt;&gt;"",J537&lt;&gt;"",Q537=J537),Q537,X537)),0)),"")</f>
        <v/>
      </c>
      <c r="AV537" s="119" t="str">
        <f>IF(D537&lt;&gt;"",IF(COUNTIF($D$12:$D537,$D537)&gt;1,0,IF(SUM(O537,V537,AC537)&gt;0,IF(AND(X537="",OR(Q537&lt;&gt;"",J537&lt;&gt;"")),IF(Q537&lt;&gt;"",Q537,IF(J537&lt;&gt;"",J537,0)),IF(AND(Q537&lt;&gt;"",J537&lt;&gt;"",Q537=J537),Q537,X537)),0)),"")</f>
        <v/>
      </c>
      <c r="AW537" s="119" t="str">
        <f>IF(D537&lt;&gt;"",IF(COUNTIF($D$12:$D537,$D537)&gt;1,0,IF(SUM(P537,W537,AD537)&gt;0,IF(AND(X537="",OR(Q537&lt;&gt;"",J537&lt;&gt;"")),IF(Q537&lt;&gt;"",Q537,IF(J537&lt;&gt;"",J537,0)),IF(AND(Q537&lt;&gt;"",J537&lt;&gt;"",Q537=J537),Q537,X537)),0)),"")</f>
        <v/>
      </c>
      <c r="AX537" s="118" t="str">
        <f t="shared" si="169"/>
        <v/>
      </c>
      <c r="AY537" s="118" t="str">
        <f t="shared" si="170"/>
        <v/>
      </c>
      <c r="AZ537" s="118" t="str">
        <f t="shared" si="171"/>
        <v/>
      </c>
      <c r="BA537" s="118" t="str">
        <f t="shared" si="172"/>
        <v/>
      </c>
      <c r="BB537" s="118" t="str">
        <f t="shared" si="173"/>
        <v/>
      </c>
      <c r="BC537" s="118" t="str">
        <f t="shared" si="174"/>
        <v/>
      </c>
      <c r="BD537" s="118" t="str">
        <f t="shared" si="175"/>
        <v/>
      </c>
      <c r="BE537" s="118" t="str">
        <f t="shared" si="176"/>
        <v/>
      </c>
      <c r="BF537" s="118" t="str">
        <f t="shared" si="177"/>
        <v/>
      </c>
      <c r="BG537" s="120"/>
      <c r="BH537" s="120" t="str">
        <f t="shared" si="178"/>
        <v/>
      </c>
      <c r="BI537" s="120" t="str">
        <f t="shared" si="179"/>
        <v/>
      </c>
      <c r="BJ537" s="121"/>
      <c r="BK537" s="120" t="str">
        <f t="shared" si="180"/>
        <v/>
      </c>
      <c r="BL537" s="120" t="str">
        <f t="shared" si="181"/>
        <v/>
      </c>
      <c r="BM537" s="120" t="str">
        <f t="shared" si="182"/>
        <v/>
      </c>
      <c r="BN537" s="120" t="str">
        <f t="shared" si="183"/>
        <v/>
      </c>
      <c r="BO537" s="120" t="str">
        <f t="shared" si="184"/>
        <v/>
      </c>
      <c r="BP537" s="120" t="str">
        <f t="shared" si="185"/>
        <v/>
      </c>
      <c r="BQ537" s="98"/>
      <c r="BR537" s="98"/>
      <c r="BS537" s="98"/>
      <c r="BT537" s="98"/>
      <c r="BU537" s="98"/>
      <c r="BV537" s="98"/>
      <c r="BW537" s="98"/>
      <c r="BX537" s="98"/>
      <c r="BY537" s="98"/>
      <c r="BZ537" s="98"/>
      <c r="CA537" s="98"/>
      <c r="CB537" s="98"/>
      <c r="CC537" s="98"/>
      <c r="CD537" s="98"/>
      <c r="CE537" s="98"/>
      <c r="CF537" s="98"/>
      <c r="CG537" s="98"/>
      <c r="CH537" s="98"/>
      <c r="CI537" s="98"/>
      <c r="CJ537" s="98"/>
      <c r="CK537" s="98"/>
      <c r="CL537" s="98"/>
      <c r="CM537" s="98"/>
      <c r="CN537" s="98"/>
      <c r="CO537" s="98"/>
      <c r="CP537" s="98"/>
      <c r="CQ537" s="98"/>
      <c r="CR537" s="98"/>
      <c r="CS537" s="98"/>
    </row>
    <row r="538" spans="1:97" s="4" customFormat="1" ht="18.75" customHeight="1" x14ac:dyDescent="0.2">
      <c r="A538" s="3">
        <f t="shared" si="186"/>
        <v>526</v>
      </c>
      <c r="B538" s="263"/>
      <c r="C538" s="263"/>
      <c r="D538" s="263"/>
      <c r="E538" s="259"/>
      <c r="F538" s="259"/>
      <c r="G538" s="43"/>
      <c r="H538" s="264"/>
      <c r="I538" s="261"/>
      <c r="J538" s="106"/>
      <c r="K538" s="247"/>
      <c r="L538" s="247"/>
      <c r="M538" s="247"/>
      <c r="N538" s="248" t="str">
        <f>IF(AND(K538&lt;&gt;"",L538&lt;&gt;"",J538&lt;&gt;""),ROUND(MIN(IF(OR(J538="OZZ",J538="ZZ"),5000,17300),TRUNC(0.75*(SUMIF($D$12:$D538,$D538,K$12:K538)+SUMIF($D$12:$D538,$D538,L$12:L538)),2)) - SUMIF($D$12:$D537,$D538,N$12:N537),2),"")</f>
        <v/>
      </c>
      <c r="O538" s="249" t="str">
        <f>IF(AND(K538&lt;&gt;"",L538&lt;&gt;"",M538&lt;&gt;"",J538&lt;&gt;"",AH538&lt;&gt;""),IF(OR(J538="OZZ",J538="ZZ"),ROUND(0-SUMIF($D$12:$D537,$D538,O$12:O537),2),IF(M538=0,0,ROUND(MIN(MIN(17300,TRUNC(0.75*(SUMIF($D$12:$D$2012,$D538,K$12:K$2012)+SUMIF($D$12:$D$2012,$D538,L$12:L$2012)),2)+SUMIF($D$12:$D538,$D538,AH$12:AH538))-SUMIF($D$12:$D537,$D538,O$12:O537)-SUMIF($D$12:$D$2012,$D538,N$12:N$2012),AH538),2))),"")</f>
        <v/>
      </c>
      <c r="P538" s="250" t="str">
        <f>IF(J538&lt;&gt;"",1000 - SUMIF($D$12:$D537,$D538,P$12:P537),"")</f>
        <v/>
      </c>
      <c r="Q538" s="106"/>
      <c r="R538" s="247"/>
      <c r="S538" s="247"/>
      <c r="T538" s="247"/>
      <c r="U538" s="248" t="str">
        <f>IF(AND(R538&lt;&gt;"",S538&lt;&gt;"",Q538&lt;&gt;""),ROUND(MIN(IF(OR(Q538="OZZ",Q538="ZZ"),5000,17300),TRUNC(0.75*(SUMIF($D$12:$D538,$D538,R$12:R538)+SUMIF($D$12:$D538,$D538,S$12:S538)),2)) - SUMIF($D$12:$D537,$D538,U$12:U537),2),"")</f>
        <v/>
      </c>
      <c r="V538" s="248" t="str">
        <f>IF(AND(R538&lt;&gt;"",S538&lt;&gt;"",T538&lt;&gt;"",Q538&lt;&gt;"",AL538&lt;&gt;""),IF(OR(Q538="OZZ",Q538="ZZ"),ROUND(0-SUMIF($D$12:$D537,$D538,V$12:V537),2),IF(T538=0,0,ROUND(MIN(MIN(17300,TRUNC(0.75*(SUMIF($D$12:$D$2012,$D538,R$12:R$2012)+SUMIF($D$12:$D$2012,$D538,S$12:S$2012)),2)+SUMIF($D$12:$D538,$D538,AL$12:AL538))-SUMIF($D$12:$D537,$D538,V$12:V537)-SUMIF($D$12:$D$2012,$D538,U$12:U$2012),AL538),2))),"")</f>
        <v/>
      </c>
      <c r="W538" s="250" t="str">
        <f>IF(Q538&lt;&gt;"",1000 - SUMIF($D$12:$D537,$D538,W$12:W537),"")</f>
        <v/>
      </c>
      <c r="X538" s="106"/>
      <c r="Y538" s="247"/>
      <c r="Z538" s="247"/>
      <c r="AA538" s="247"/>
      <c r="AB538" s="248" t="str">
        <f>IF(AND(Y538&lt;&gt;"",Z538&lt;&gt;"",X538&lt;&gt;""),ROUND(MIN(IF(OR(X538="OZZ",X538="ZZ"),5000,17300),TRUNC(0.75*(SUMIF($D$12:$D538,$D538,Y$12:Y538)+SUMIF($D$12:$D538,$D538,Z$12:Z538)),2)) - SUMIF($D$12:$D537,$D538,AB$12:AB537),2),"")</f>
        <v/>
      </c>
      <c r="AC538" s="251" t="str">
        <f>IF(AND(Y538&lt;&gt;"",Z538&lt;&gt;"",AA538&lt;&gt;"",X538&lt;&gt;"",AP538&lt;&gt;""),IF(OR(X538="OZZ",X538="ZZ"),ROUND(0-SUMIF($D$12:$D537,$D538,AC$12:AC537),2),IF(AA538=0,0,ROUND(MIN(MIN(17300,TRUNC(0.75*(SUMIF($D$12:$D$2012,$D538,Y$12:Y$2012)+SUMIF($D$12:$D$2012,$D538,Z$12:Z$2012)),2)+SUMIF($D$12:$D538,$D538,AP$12:AP538))-SUMIF($D$12:$D537,$D538,AC$12:AC537)-SUMIF($D$12:$D$2012,$D538,AB$12:AB$2012),AP538),2))),"")</f>
        <v/>
      </c>
      <c r="AD538" s="250" t="str">
        <f>IF(X538&lt;&gt;"",1000 - SUMIF($D$12:$D537,$D538,AD$12:AD537),"")</f>
        <v/>
      </c>
      <c r="AE538" s="252"/>
      <c r="AF538" s="253"/>
      <c r="AG538" s="254"/>
      <c r="AH538" s="255" t="str">
        <f t="shared" si="187"/>
        <v/>
      </c>
      <c r="AI538" s="256"/>
      <c r="AJ538" s="253"/>
      <c r="AK538" s="254"/>
      <c r="AL538" s="255" t="str">
        <f t="shared" si="188"/>
        <v/>
      </c>
      <c r="AM538" s="256"/>
      <c r="AN538" s="253"/>
      <c r="AO538" s="254"/>
      <c r="AP538" s="255" t="str">
        <f t="shared" si="168"/>
        <v/>
      </c>
      <c r="AQ538" s="116"/>
      <c r="AR538" s="116"/>
      <c r="AS538" s="117"/>
      <c r="AT538" s="118"/>
      <c r="AU538" s="119" t="str">
        <f>IF(D538&lt;&gt; "", IF(COUNTIF($D$12:$D538,$D538)&gt;1,0,IF(SUM(N538,U538,AB538)&gt;0,IF(AND(X538="",OR(Q538&lt;&gt;"",J538&lt;&gt;"")),IF(Q538&lt;&gt;"",Q538,IF(J538&lt;&gt;"",J538,0)),IF(AND(Q538&lt;&gt;"",J538&lt;&gt;"",Q538=J538),Q538,X538)),0)),"")</f>
        <v/>
      </c>
      <c r="AV538" s="119" t="str">
        <f>IF(D538&lt;&gt;"",IF(COUNTIF($D$12:$D538,$D538)&gt;1,0,IF(SUM(O538,V538,AC538)&gt;0,IF(AND(X538="",OR(Q538&lt;&gt;"",J538&lt;&gt;"")),IF(Q538&lt;&gt;"",Q538,IF(J538&lt;&gt;"",J538,0)),IF(AND(Q538&lt;&gt;"",J538&lt;&gt;"",Q538=J538),Q538,X538)),0)),"")</f>
        <v/>
      </c>
      <c r="AW538" s="119" t="str">
        <f>IF(D538&lt;&gt;"",IF(COUNTIF($D$12:$D538,$D538)&gt;1,0,IF(SUM(P538,W538,AD538)&gt;0,IF(AND(X538="",OR(Q538&lt;&gt;"",J538&lt;&gt;"")),IF(Q538&lt;&gt;"",Q538,IF(J538&lt;&gt;"",J538,0)),IF(AND(Q538&lt;&gt;"",J538&lt;&gt;"",Q538=J538),Q538,X538)),0)),"")</f>
        <v/>
      </c>
      <c r="AX538" s="118" t="str">
        <f t="shared" si="169"/>
        <v/>
      </c>
      <c r="AY538" s="118" t="str">
        <f t="shared" si="170"/>
        <v/>
      </c>
      <c r="AZ538" s="118" t="str">
        <f t="shared" si="171"/>
        <v/>
      </c>
      <c r="BA538" s="118" t="str">
        <f t="shared" si="172"/>
        <v/>
      </c>
      <c r="BB538" s="118" t="str">
        <f t="shared" si="173"/>
        <v/>
      </c>
      <c r="BC538" s="118" t="str">
        <f t="shared" si="174"/>
        <v/>
      </c>
      <c r="BD538" s="118" t="str">
        <f t="shared" si="175"/>
        <v/>
      </c>
      <c r="BE538" s="118" t="str">
        <f t="shared" si="176"/>
        <v/>
      </c>
      <c r="BF538" s="118" t="str">
        <f t="shared" si="177"/>
        <v/>
      </c>
      <c r="BG538" s="120"/>
      <c r="BH538" s="120" t="str">
        <f t="shared" si="178"/>
        <v/>
      </c>
      <c r="BI538" s="120" t="str">
        <f t="shared" si="179"/>
        <v/>
      </c>
      <c r="BJ538" s="121"/>
      <c r="BK538" s="120" t="str">
        <f t="shared" si="180"/>
        <v/>
      </c>
      <c r="BL538" s="120" t="str">
        <f t="shared" si="181"/>
        <v/>
      </c>
      <c r="BM538" s="120" t="str">
        <f t="shared" si="182"/>
        <v/>
      </c>
      <c r="BN538" s="120" t="str">
        <f t="shared" si="183"/>
        <v/>
      </c>
      <c r="BO538" s="120" t="str">
        <f t="shared" si="184"/>
        <v/>
      </c>
      <c r="BP538" s="120" t="str">
        <f t="shared" si="185"/>
        <v/>
      </c>
      <c r="BQ538" s="98"/>
      <c r="BR538" s="98"/>
      <c r="BS538" s="98"/>
      <c r="BT538" s="98"/>
      <c r="BU538" s="98"/>
      <c r="BV538" s="98"/>
      <c r="BW538" s="98"/>
      <c r="BX538" s="98"/>
      <c r="BY538" s="98"/>
      <c r="BZ538" s="98"/>
      <c r="CA538" s="98"/>
      <c r="CB538" s="98"/>
      <c r="CC538" s="98"/>
      <c r="CD538" s="98"/>
      <c r="CE538" s="98"/>
      <c r="CF538" s="98"/>
      <c r="CG538" s="98"/>
      <c r="CH538" s="98"/>
      <c r="CI538" s="98"/>
      <c r="CJ538" s="98"/>
      <c r="CK538" s="98"/>
      <c r="CL538" s="98"/>
      <c r="CM538" s="98"/>
      <c r="CN538" s="98"/>
      <c r="CO538" s="98"/>
      <c r="CP538" s="98"/>
      <c r="CQ538" s="98"/>
      <c r="CR538" s="98"/>
      <c r="CS538" s="98"/>
    </row>
    <row r="539" spans="1:97" s="4" customFormat="1" ht="18.75" customHeight="1" x14ac:dyDescent="0.2">
      <c r="A539" s="3">
        <f t="shared" si="186"/>
        <v>527</v>
      </c>
      <c r="B539" s="263"/>
      <c r="C539" s="263"/>
      <c r="D539" s="263"/>
      <c r="E539" s="259"/>
      <c r="F539" s="259"/>
      <c r="G539" s="43"/>
      <c r="H539" s="264"/>
      <c r="I539" s="261"/>
      <c r="J539" s="106"/>
      <c r="K539" s="247"/>
      <c r="L539" s="247"/>
      <c r="M539" s="247"/>
      <c r="N539" s="248" t="str">
        <f>IF(AND(K539&lt;&gt;"",L539&lt;&gt;"",J539&lt;&gt;""),ROUND(MIN(IF(OR(J539="OZZ",J539="ZZ"),5000,17300),TRUNC(0.75*(SUMIF($D$12:$D539,$D539,K$12:K539)+SUMIF($D$12:$D539,$D539,L$12:L539)),2)) - SUMIF($D$12:$D538,$D539,N$12:N538),2),"")</f>
        <v/>
      </c>
      <c r="O539" s="249" t="str">
        <f>IF(AND(K539&lt;&gt;"",L539&lt;&gt;"",M539&lt;&gt;"",J539&lt;&gt;"",AH539&lt;&gt;""),IF(OR(J539="OZZ",J539="ZZ"),ROUND(0-SUMIF($D$12:$D538,$D539,O$12:O538),2),IF(M539=0,0,ROUND(MIN(MIN(17300,TRUNC(0.75*(SUMIF($D$12:$D$2012,$D539,K$12:K$2012)+SUMIF($D$12:$D$2012,$D539,L$12:L$2012)),2)+SUMIF($D$12:$D539,$D539,AH$12:AH539))-SUMIF($D$12:$D538,$D539,O$12:O538)-SUMIF($D$12:$D$2012,$D539,N$12:N$2012),AH539),2))),"")</f>
        <v/>
      </c>
      <c r="P539" s="250" t="str">
        <f>IF(J539&lt;&gt;"",1000 - SUMIF($D$12:$D538,$D539,P$12:P538),"")</f>
        <v/>
      </c>
      <c r="Q539" s="106"/>
      <c r="R539" s="247"/>
      <c r="S539" s="247"/>
      <c r="T539" s="247"/>
      <c r="U539" s="248" t="str">
        <f>IF(AND(R539&lt;&gt;"",S539&lt;&gt;"",Q539&lt;&gt;""),ROUND(MIN(IF(OR(Q539="OZZ",Q539="ZZ"),5000,17300),TRUNC(0.75*(SUMIF($D$12:$D539,$D539,R$12:R539)+SUMIF($D$12:$D539,$D539,S$12:S539)),2)) - SUMIF($D$12:$D538,$D539,U$12:U538),2),"")</f>
        <v/>
      </c>
      <c r="V539" s="248" t="str">
        <f>IF(AND(R539&lt;&gt;"",S539&lt;&gt;"",T539&lt;&gt;"",Q539&lt;&gt;"",AL539&lt;&gt;""),IF(OR(Q539="OZZ",Q539="ZZ"),ROUND(0-SUMIF($D$12:$D538,$D539,V$12:V538),2),IF(T539=0,0,ROUND(MIN(MIN(17300,TRUNC(0.75*(SUMIF($D$12:$D$2012,$D539,R$12:R$2012)+SUMIF($D$12:$D$2012,$D539,S$12:S$2012)),2)+SUMIF($D$12:$D539,$D539,AL$12:AL539))-SUMIF($D$12:$D538,$D539,V$12:V538)-SUMIF($D$12:$D$2012,$D539,U$12:U$2012),AL539),2))),"")</f>
        <v/>
      </c>
      <c r="W539" s="250" t="str">
        <f>IF(Q539&lt;&gt;"",1000 - SUMIF($D$12:$D538,$D539,W$12:W538),"")</f>
        <v/>
      </c>
      <c r="X539" s="106"/>
      <c r="Y539" s="247"/>
      <c r="Z539" s="247"/>
      <c r="AA539" s="247"/>
      <c r="AB539" s="248" t="str">
        <f>IF(AND(Y539&lt;&gt;"",Z539&lt;&gt;"",X539&lt;&gt;""),ROUND(MIN(IF(OR(X539="OZZ",X539="ZZ"),5000,17300),TRUNC(0.75*(SUMIF($D$12:$D539,$D539,Y$12:Y539)+SUMIF($D$12:$D539,$D539,Z$12:Z539)),2)) - SUMIF($D$12:$D538,$D539,AB$12:AB538),2),"")</f>
        <v/>
      </c>
      <c r="AC539" s="251" t="str">
        <f>IF(AND(Y539&lt;&gt;"",Z539&lt;&gt;"",AA539&lt;&gt;"",X539&lt;&gt;"",AP539&lt;&gt;""),IF(OR(X539="OZZ",X539="ZZ"),ROUND(0-SUMIF($D$12:$D538,$D539,AC$12:AC538),2),IF(AA539=0,0,ROUND(MIN(MIN(17300,TRUNC(0.75*(SUMIF($D$12:$D$2012,$D539,Y$12:Y$2012)+SUMIF($D$12:$D$2012,$D539,Z$12:Z$2012)),2)+SUMIF($D$12:$D539,$D539,AP$12:AP539))-SUMIF($D$12:$D538,$D539,AC$12:AC538)-SUMIF($D$12:$D$2012,$D539,AB$12:AB$2012),AP539),2))),"")</f>
        <v/>
      </c>
      <c r="AD539" s="250" t="str">
        <f>IF(X539&lt;&gt;"",1000 - SUMIF($D$12:$D538,$D539,AD$12:AD538),"")</f>
        <v/>
      </c>
      <c r="AE539" s="252"/>
      <c r="AF539" s="253"/>
      <c r="AG539" s="254"/>
      <c r="AH539" s="255" t="str">
        <f t="shared" si="187"/>
        <v/>
      </c>
      <c r="AI539" s="256"/>
      <c r="AJ539" s="253"/>
      <c r="AK539" s="254"/>
      <c r="AL539" s="255" t="str">
        <f t="shared" si="188"/>
        <v/>
      </c>
      <c r="AM539" s="256"/>
      <c r="AN539" s="253"/>
      <c r="AO539" s="254"/>
      <c r="AP539" s="255" t="str">
        <f t="shared" si="168"/>
        <v/>
      </c>
      <c r="AQ539" s="116"/>
      <c r="AR539" s="116"/>
      <c r="AS539" s="117"/>
      <c r="AT539" s="118"/>
      <c r="AU539" s="119" t="str">
        <f>IF(D539&lt;&gt; "", IF(COUNTIF($D$12:$D539,$D539)&gt;1,0,IF(SUM(N539,U539,AB539)&gt;0,IF(AND(X539="",OR(Q539&lt;&gt;"",J539&lt;&gt;"")),IF(Q539&lt;&gt;"",Q539,IF(J539&lt;&gt;"",J539,0)),IF(AND(Q539&lt;&gt;"",J539&lt;&gt;"",Q539=J539),Q539,X539)),0)),"")</f>
        <v/>
      </c>
      <c r="AV539" s="119" t="str">
        <f>IF(D539&lt;&gt;"",IF(COUNTIF($D$12:$D539,$D539)&gt;1,0,IF(SUM(O539,V539,AC539)&gt;0,IF(AND(X539="",OR(Q539&lt;&gt;"",J539&lt;&gt;"")),IF(Q539&lt;&gt;"",Q539,IF(J539&lt;&gt;"",J539,0)),IF(AND(Q539&lt;&gt;"",J539&lt;&gt;"",Q539=J539),Q539,X539)),0)),"")</f>
        <v/>
      </c>
      <c r="AW539" s="119" t="str">
        <f>IF(D539&lt;&gt;"",IF(COUNTIF($D$12:$D539,$D539)&gt;1,0,IF(SUM(P539,W539,AD539)&gt;0,IF(AND(X539="",OR(Q539&lt;&gt;"",J539&lt;&gt;"")),IF(Q539&lt;&gt;"",Q539,IF(J539&lt;&gt;"",J539,0)),IF(AND(Q539&lt;&gt;"",J539&lt;&gt;"",Q539=J539),Q539,X539)),0)),"")</f>
        <v/>
      </c>
      <c r="AX539" s="118" t="str">
        <f t="shared" si="169"/>
        <v/>
      </c>
      <c r="AY539" s="118" t="str">
        <f t="shared" si="170"/>
        <v/>
      </c>
      <c r="AZ539" s="118" t="str">
        <f t="shared" si="171"/>
        <v/>
      </c>
      <c r="BA539" s="118" t="str">
        <f t="shared" si="172"/>
        <v/>
      </c>
      <c r="BB539" s="118" t="str">
        <f t="shared" si="173"/>
        <v/>
      </c>
      <c r="BC539" s="118" t="str">
        <f t="shared" si="174"/>
        <v/>
      </c>
      <c r="BD539" s="118" t="str">
        <f t="shared" si="175"/>
        <v/>
      </c>
      <c r="BE539" s="118" t="str">
        <f t="shared" si="176"/>
        <v/>
      </c>
      <c r="BF539" s="118" t="str">
        <f t="shared" si="177"/>
        <v/>
      </c>
      <c r="BG539" s="120"/>
      <c r="BH539" s="120" t="str">
        <f t="shared" si="178"/>
        <v/>
      </c>
      <c r="BI539" s="120" t="str">
        <f t="shared" si="179"/>
        <v/>
      </c>
      <c r="BJ539" s="121"/>
      <c r="BK539" s="120" t="str">
        <f t="shared" si="180"/>
        <v/>
      </c>
      <c r="BL539" s="120" t="str">
        <f t="shared" si="181"/>
        <v/>
      </c>
      <c r="BM539" s="120" t="str">
        <f t="shared" si="182"/>
        <v/>
      </c>
      <c r="BN539" s="120" t="str">
        <f t="shared" si="183"/>
        <v/>
      </c>
      <c r="BO539" s="120" t="str">
        <f t="shared" si="184"/>
        <v/>
      </c>
      <c r="BP539" s="120" t="str">
        <f t="shared" si="185"/>
        <v/>
      </c>
      <c r="BQ539" s="98"/>
      <c r="BR539" s="98"/>
      <c r="BS539" s="98"/>
      <c r="BT539" s="98"/>
      <c r="BU539" s="98"/>
      <c r="BV539" s="98"/>
      <c r="BW539" s="98"/>
      <c r="BX539" s="98"/>
      <c r="BY539" s="98"/>
      <c r="BZ539" s="98"/>
      <c r="CA539" s="98"/>
      <c r="CB539" s="98"/>
      <c r="CC539" s="98"/>
      <c r="CD539" s="98"/>
      <c r="CE539" s="98"/>
      <c r="CF539" s="98"/>
      <c r="CG539" s="98"/>
      <c r="CH539" s="98"/>
      <c r="CI539" s="98"/>
      <c r="CJ539" s="98"/>
      <c r="CK539" s="98"/>
      <c r="CL539" s="98"/>
      <c r="CM539" s="98"/>
      <c r="CN539" s="98"/>
      <c r="CO539" s="98"/>
      <c r="CP539" s="98"/>
      <c r="CQ539" s="98"/>
      <c r="CR539" s="98"/>
      <c r="CS539" s="98"/>
    </row>
    <row r="540" spans="1:97" s="4" customFormat="1" ht="18.75" customHeight="1" x14ac:dyDescent="0.2">
      <c r="A540" s="3">
        <f t="shared" si="186"/>
        <v>528</v>
      </c>
      <c r="B540" s="263"/>
      <c r="C540" s="263"/>
      <c r="D540" s="263"/>
      <c r="E540" s="259"/>
      <c r="F540" s="259"/>
      <c r="G540" s="43"/>
      <c r="H540" s="264"/>
      <c r="I540" s="261"/>
      <c r="J540" s="106"/>
      <c r="K540" s="247"/>
      <c r="L540" s="247"/>
      <c r="M540" s="247"/>
      <c r="N540" s="248" t="str">
        <f>IF(AND(K540&lt;&gt;"",L540&lt;&gt;"",J540&lt;&gt;""),ROUND(MIN(IF(OR(J540="OZZ",J540="ZZ"),5000,17300),TRUNC(0.75*(SUMIF($D$12:$D540,$D540,K$12:K540)+SUMIF($D$12:$D540,$D540,L$12:L540)),2)) - SUMIF($D$12:$D539,$D540,N$12:N539),2),"")</f>
        <v/>
      </c>
      <c r="O540" s="249" t="str">
        <f>IF(AND(K540&lt;&gt;"",L540&lt;&gt;"",M540&lt;&gt;"",J540&lt;&gt;"",AH540&lt;&gt;""),IF(OR(J540="OZZ",J540="ZZ"),ROUND(0-SUMIF($D$12:$D539,$D540,O$12:O539),2),IF(M540=0,0,ROUND(MIN(MIN(17300,TRUNC(0.75*(SUMIF($D$12:$D$2012,$D540,K$12:K$2012)+SUMIF($D$12:$D$2012,$D540,L$12:L$2012)),2)+SUMIF($D$12:$D540,$D540,AH$12:AH540))-SUMIF($D$12:$D539,$D540,O$12:O539)-SUMIF($D$12:$D$2012,$D540,N$12:N$2012),AH540),2))),"")</f>
        <v/>
      </c>
      <c r="P540" s="250" t="str">
        <f>IF(J540&lt;&gt;"",1000 - SUMIF($D$12:$D539,$D540,P$12:P539),"")</f>
        <v/>
      </c>
      <c r="Q540" s="106"/>
      <c r="R540" s="247"/>
      <c r="S540" s="247"/>
      <c r="T540" s="247"/>
      <c r="U540" s="248" t="str">
        <f>IF(AND(R540&lt;&gt;"",S540&lt;&gt;"",Q540&lt;&gt;""),ROUND(MIN(IF(OR(Q540="OZZ",Q540="ZZ"),5000,17300),TRUNC(0.75*(SUMIF($D$12:$D540,$D540,R$12:R540)+SUMIF($D$12:$D540,$D540,S$12:S540)),2)) - SUMIF($D$12:$D539,$D540,U$12:U539),2),"")</f>
        <v/>
      </c>
      <c r="V540" s="248" t="str">
        <f>IF(AND(R540&lt;&gt;"",S540&lt;&gt;"",T540&lt;&gt;"",Q540&lt;&gt;"",AL540&lt;&gt;""),IF(OR(Q540="OZZ",Q540="ZZ"),ROUND(0-SUMIF($D$12:$D539,$D540,V$12:V539),2),IF(T540=0,0,ROUND(MIN(MIN(17300,TRUNC(0.75*(SUMIF($D$12:$D$2012,$D540,R$12:R$2012)+SUMIF($D$12:$D$2012,$D540,S$12:S$2012)),2)+SUMIF($D$12:$D540,$D540,AL$12:AL540))-SUMIF($D$12:$D539,$D540,V$12:V539)-SUMIF($D$12:$D$2012,$D540,U$12:U$2012),AL540),2))),"")</f>
        <v/>
      </c>
      <c r="W540" s="250" t="str">
        <f>IF(Q540&lt;&gt;"",1000 - SUMIF($D$12:$D539,$D540,W$12:W539),"")</f>
        <v/>
      </c>
      <c r="X540" s="106"/>
      <c r="Y540" s="247"/>
      <c r="Z540" s="247"/>
      <c r="AA540" s="247"/>
      <c r="AB540" s="248" t="str">
        <f>IF(AND(Y540&lt;&gt;"",Z540&lt;&gt;"",X540&lt;&gt;""),ROUND(MIN(IF(OR(X540="OZZ",X540="ZZ"),5000,17300),TRUNC(0.75*(SUMIF($D$12:$D540,$D540,Y$12:Y540)+SUMIF($D$12:$D540,$D540,Z$12:Z540)),2)) - SUMIF($D$12:$D539,$D540,AB$12:AB539),2),"")</f>
        <v/>
      </c>
      <c r="AC540" s="251" t="str">
        <f>IF(AND(Y540&lt;&gt;"",Z540&lt;&gt;"",AA540&lt;&gt;"",X540&lt;&gt;"",AP540&lt;&gt;""),IF(OR(X540="OZZ",X540="ZZ"),ROUND(0-SUMIF($D$12:$D539,$D540,AC$12:AC539),2),IF(AA540=0,0,ROUND(MIN(MIN(17300,TRUNC(0.75*(SUMIF($D$12:$D$2012,$D540,Y$12:Y$2012)+SUMIF($D$12:$D$2012,$D540,Z$12:Z$2012)),2)+SUMIF($D$12:$D540,$D540,AP$12:AP540))-SUMIF($D$12:$D539,$D540,AC$12:AC539)-SUMIF($D$12:$D$2012,$D540,AB$12:AB$2012),AP540),2))),"")</f>
        <v/>
      </c>
      <c r="AD540" s="250" t="str">
        <f>IF(X540&lt;&gt;"",1000 - SUMIF($D$12:$D539,$D540,AD$12:AD539),"")</f>
        <v/>
      </c>
      <c r="AE540" s="252"/>
      <c r="AF540" s="253"/>
      <c r="AG540" s="254"/>
      <c r="AH540" s="255" t="str">
        <f t="shared" si="187"/>
        <v/>
      </c>
      <c r="AI540" s="256"/>
      <c r="AJ540" s="253"/>
      <c r="AK540" s="254"/>
      <c r="AL540" s="255" t="str">
        <f t="shared" si="188"/>
        <v/>
      </c>
      <c r="AM540" s="256"/>
      <c r="AN540" s="253"/>
      <c r="AO540" s="254"/>
      <c r="AP540" s="255" t="str">
        <f t="shared" si="168"/>
        <v/>
      </c>
      <c r="AQ540" s="116"/>
      <c r="AR540" s="116"/>
      <c r="AS540" s="117"/>
      <c r="AT540" s="118"/>
      <c r="AU540" s="119" t="str">
        <f>IF(D540&lt;&gt; "", IF(COUNTIF($D$12:$D540,$D540)&gt;1,0,IF(SUM(N540,U540,AB540)&gt;0,IF(AND(X540="",OR(Q540&lt;&gt;"",J540&lt;&gt;"")),IF(Q540&lt;&gt;"",Q540,IF(J540&lt;&gt;"",J540,0)),IF(AND(Q540&lt;&gt;"",J540&lt;&gt;"",Q540=J540),Q540,X540)),0)),"")</f>
        <v/>
      </c>
      <c r="AV540" s="119" t="str">
        <f>IF(D540&lt;&gt;"",IF(COUNTIF($D$12:$D540,$D540)&gt;1,0,IF(SUM(O540,V540,AC540)&gt;0,IF(AND(X540="",OR(Q540&lt;&gt;"",J540&lt;&gt;"")),IF(Q540&lt;&gt;"",Q540,IF(J540&lt;&gt;"",J540,0)),IF(AND(Q540&lt;&gt;"",J540&lt;&gt;"",Q540=J540),Q540,X540)),0)),"")</f>
        <v/>
      </c>
      <c r="AW540" s="119" t="str">
        <f>IF(D540&lt;&gt;"",IF(COUNTIF($D$12:$D540,$D540)&gt;1,0,IF(SUM(P540,W540,AD540)&gt;0,IF(AND(X540="",OR(Q540&lt;&gt;"",J540&lt;&gt;"")),IF(Q540&lt;&gt;"",Q540,IF(J540&lt;&gt;"",J540,0)),IF(AND(Q540&lt;&gt;"",J540&lt;&gt;"",Q540=J540),Q540,X540)),0)),"")</f>
        <v/>
      </c>
      <c r="AX540" s="118" t="str">
        <f t="shared" si="169"/>
        <v/>
      </c>
      <c r="AY540" s="118" t="str">
        <f t="shared" si="170"/>
        <v/>
      </c>
      <c r="AZ540" s="118" t="str">
        <f t="shared" si="171"/>
        <v/>
      </c>
      <c r="BA540" s="118" t="str">
        <f t="shared" si="172"/>
        <v/>
      </c>
      <c r="BB540" s="118" t="str">
        <f t="shared" si="173"/>
        <v/>
      </c>
      <c r="BC540" s="118" t="str">
        <f t="shared" si="174"/>
        <v/>
      </c>
      <c r="BD540" s="118" t="str">
        <f t="shared" si="175"/>
        <v/>
      </c>
      <c r="BE540" s="118" t="str">
        <f t="shared" si="176"/>
        <v/>
      </c>
      <c r="BF540" s="118" t="str">
        <f t="shared" si="177"/>
        <v/>
      </c>
      <c r="BG540" s="120"/>
      <c r="BH540" s="120" t="str">
        <f t="shared" si="178"/>
        <v/>
      </c>
      <c r="BI540" s="120" t="str">
        <f t="shared" si="179"/>
        <v/>
      </c>
      <c r="BJ540" s="121"/>
      <c r="BK540" s="120" t="str">
        <f t="shared" si="180"/>
        <v/>
      </c>
      <c r="BL540" s="120" t="str">
        <f t="shared" si="181"/>
        <v/>
      </c>
      <c r="BM540" s="120" t="str">
        <f t="shared" si="182"/>
        <v/>
      </c>
      <c r="BN540" s="120" t="str">
        <f t="shared" si="183"/>
        <v/>
      </c>
      <c r="BO540" s="120" t="str">
        <f t="shared" si="184"/>
        <v/>
      </c>
      <c r="BP540" s="120" t="str">
        <f t="shared" si="185"/>
        <v/>
      </c>
      <c r="BQ540" s="98"/>
      <c r="BR540" s="98"/>
      <c r="BS540" s="98"/>
      <c r="BT540" s="98"/>
      <c r="BU540" s="98"/>
      <c r="BV540" s="98"/>
      <c r="BW540" s="98"/>
      <c r="BX540" s="98"/>
      <c r="BY540" s="98"/>
      <c r="BZ540" s="98"/>
      <c r="CA540" s="98"/>
      <c r="CB540" s="98"/>
      <c r="CC540" s="98"/>
      <c r="CD540" s="98"/>
      <c r="CE540" s="98"/>
      <c r="CF540" s="98"/>
      <c r="CG540" s="98"/>
      <c r="CH540" s="98"/>
      <c r="CI540" s="98"/>
      <c r="CJ540" s="98"/>
      <c r="CK540" s="98"/>
      <c r="CL540" s="98"/>
      <c r="CM540" s="98"/>
      <c r="CN540" s="98"/>
      <c r="CO540" s="98"/>
      <c r="CP540" s="98"/>
      <c r="CQ540" s="98"/>
      <c r="CR540" s="98"/>
      <c r="CS540" s="98"/>
    </row>
    <row r="541" spans="1:97" s="4" customFormat="1" ht="18.75" customHeight="1" x14ac:dyDescent="0.2">
      <c r="A541" s="3">
        <f t="shared" si="186"/>
        <v>529</v>
      </c>
      <c r="B541" s="263"/>
      <c r="C541" s="263"/>
      <c r="D541" s="263"/>
      <c r="E541" s="259"/>
      <c r="F541" s="259"/>
      <c r="G541" s="43"/>
      <c r="H541" s="264"/>
      <c r="I541" s="261"/>
      <c r="J541" s="106"/>
      <c r="K541" s="247"/>
      <c r="L541" s="247"/>
      <c r="M541" s="247"/>
      <c r="N541" s="248" t="str">
        <f>IF(AND(K541&lt;&gt;"",L541&lt;&gt;"",J541&lt;&gt;""),ROUND(MIN(IF(OR(J541="OZZ",J541="ZZ"),5000,17300),TRUNC(0.75*(SUMIF($D$12:$D541,$D541,K$12:K541)+SUMIF($D$12:$D541,$D541,L$12:L541)),2)) - SUMIF($D$12:$D540,$D541,N$12:N540),2),"")</f>
        <v/>
      </c>
      <c r="O541" s="249" t="str">
        <f>IF(AND(K541&lt;&gt;"",L541&lt;&gt;"",M541&lt;&gt;"",J541&lt;&gt;"",AH541&lt;&gt;""),IF(OR(J541="OZZ",J541="ZZ"),ROUND(0-SUMIF($D$12:$D540,$D541,O$12:O540),2),IF(M541=0,0,ROUND(MIN(MIN(17300,TRUNC(0.75*(SUMIF($D$12:$D$2012,$D541,K$12:K$2012)+SUMIF($D$12:$D$2012,$D541,L$12:L$2012)),2)+SUMIF($D$12:$D541,$D541,AH$12:AH541))-SUMIF($D$12:$D540,$D541,O$12:O540)-SUMIF($D$12:$D$2012,$D541,N$12:N$2012),AH541),2))),"")</f>
        <v/>
      </c>
      <c r="P541" s="250" t="str">
        <f>IF(J541&lt;&gt;"",1000 - SUMIF($D$12:$D540,$D541,P$12:P540),"")</f>
        <v/>
      </c>
      <c r="Q541" s="106"/>
      <c r="R541" s="247"/>
      <c r="S541" s="247"/>
      <c r="T541" s="247"/>
      <c r="U541" s="248" t="str">
        <f>IF(AND(R541&lt;&gt;"",S541&lt;&gt;"",Q541&lt;&gt;""),ROUND(MIN(IF(OR(Q541="OZZ",Q541="ZZ"),5000,17300),TRUNC(0.75*(SUMIF($D$12:$D541,$D541,R$12:R541)+SUMIF($D$12:$D541,$D541,S$12:S541)),2)) - SUMIF($D$12:$D540,$D541,U$12:U540),2),"")</f>
        <v/>
      </c>
      <c r="V541" s="248" t="str">
        <f>IF(AND(R541&lt;&gt;"",S541&lt;&gt;"",T541&lt;&gt;"",Q541&lt;&gt;"",AL541&lt;&gt;""),IF(OR(Q541="OZZ",Q541="ZZ"),ROUND(0-SUMIF($D$12:$D540,$D541,V$12:V540),2),IF(T541=0,0,ROUND(MIN(MIN(17300,TRUNC(0.75*(SUMIF($D$12:$D$2012,$D541,R$12:R$2012)+SUMIF($D$12:$D$2012,$D541,S$12:S$2012)),2)+SUMIF($D$12:$D541,$D541,AL$12:AL541))-SUMIF($D$12:$D540,$D541,V$12:V540)-SUMIF($D$12:$D$2012,$D541,U$12:U$2012),AL541),2))),"")</f>
        <v/>
      </c>
      <c r="W541" s="250" t="str">
        <f>IF(Q541&lt;&gt;"",1000 - SUMIF($D$12:$D540,$D541,W$12:W540),"")</f>
        <v/>
      </c>
      <c r="X541" s="106"/>
      <c r="Y541" s="247"/>
      <c r="Z541" s="247"/>
      <c r="AA541" s="247"/>
      <c r="AB541" s="248" t="str">
        <f>IF(AND(Y541&lt;&gt;"",Z541&lt;&gt;"",X541&lt;&gt;""),ROUND(MIN(IF(OR(X541="OZZ",X541="ZZ"),5000,17300),TRUNC(0.75*(SUMIF($D$12:$D541,$D541,Y$12:Y541)+SUMIF($D$12:$D541,$D541,Z$12:Z541)),2)) - SUMIF($D$12:$D540,$D541,AB$12:AB540),2),"")</f>
        <v/>
      </c>
      <c r="AC541" s="251" t="str">
        <f>IF(AND(Y541&lt;&gt;"",Z541&lt;&gt;"",AA541&lt;&gt;"",X541&lt;&gt;"",AP541&lt;&gt;""),IF(OR(X541="OZZ",X541="ZZ"),ROUND(0-SUMIF($D$12:$D540,$D541,AC$12:AC540),2),IF(AA541=0,0,ROUND(MIN(MIN(17300,TRUNC(0.75*(SUMIF($D$12:$D$2012,$D541,Y$12:Y$2012)+SUMIF($D$12:$D$2012,$D541,Z$12:Z$2012)),2)+SUMIF($D$12:$D541,$D541,AP$12:AP541))-SUMIF($D$12:$D540,$D541,AC$12:AC540)-SUMIF($D$12:$D$2012,$D541,AB$12:AB$2012),AP541),2))),"")</f>
        <v/>
      </c>
      <c r="AD541" s="250" t="str">
        <f>IF(X541&lt;&gt;"",1000 - SUMIF($D$12:$D540,$D541,AD$12:AD540),"")</f>
        <v/>
      </c>
      <c r="AE541" s="252"/>
      <c r="AF541" s="253"/>
      <c r="AG541" s="254"/>
      <c r="AH541" s="255" t="str">
        <f t="shared" si="187"/>
        <v/>
      </c>
      <c r="AI541" s="256"/>
      <c r="AJ541" s="253"/>
      <c r="AK541" s="254"/>
      <c r="AL541" s="255" t="str">
        <f t="shared" si="188"/>
        <v/>
      </c>
      <c r="AM541" s="256"/>
      <c r="AN541" s="253"/>
      <c r="AO541" s="254"/>
      <c r="AP541" s="255" t="str">
        <f t="shared" si="168"/>
        <v/>
      </c>
      <c r="AQ541" s="116"/>
      <c r="AR541" s="116"/>
      <c r="AS541" s="117"/>
      <c r="AT541" s="118"/>
      <c r="AU541" s="119" t="str">
        <f>IF(D541&lt;&gt; "", IF(COUNTIF($D$12:$D541,$D541)&gt;1,0,IF(SUM(N541,U541,AB541)&gt;0,IF(AND(X541="",OR(Q541&lt;&gt;"",J541&lt;&gt;"")),IF(Q541&lt;&gt;"",Q541,IF(J541&lt;&gt;"",J541,0)),IF(AND(Q541&lt;&gt;"",J541&lt;&gt;"",Q541=J541),Q541,X541)),0)),"")</f>
        <v/>
      </c>
      <c r="AV541" s="119" t="str">
        <f>IF(D541&lt;&gt;"",IF(COUNTIF($D$12:$D541,$D541)&gt;1,0,IF(SUM(O541,V541,AC541)&gt;0,IF(AND(X541="",OR(Q541&lt;&gt;"",J541&lt;&gt;"")),IF(Q541&lt;&gt;"",Q541,IF(J541&lt;&gt;"",J541,0)),IF(AND(Q541&lt;&gt;"",J541&lt;&gt;"",Q541=J541),Q541,X541)),0)),"")</f>
        <v/>
      </c>
      <c r="AW541" s="119" t="str">
        <f>IF(D541&lt;&gt;"",IF(COUNTIF($D$12:$D541,$D541)&gt;1,0,IF(SUM(P541,W541,AD541)&gt;0,IF(AND(X541="",OR(Q541&lt;&gt;"",J541&lt;&gt;"")),IF(Q541&lt;&gt;"",Q541,IF(J541&lt;&gt;"",J541,0)),IF(AND(Q541&lt;&gt;"",J541&lt;&gt;"",Q541=J541),Q541,X541)),0)),"")</f>
        <v/>
      </c>
      <c r="AX541" s="118" t="str">
        <f t="shared" si="169"/>
        <v/>
      </c>
      <c r="AY541" s="118" t="str">
        <f t="shared" si="170"/>
        <v/>
      </c>
      <c r="AZ541" s="118" t="str">
        <f t="shared" si="171"/>
        <v/>
      </c>
      <c r="BA541" s="118" t="str">
        <f t="shared" si="172"/>
        <v/>
      </c>
      <c r="BB541" s="118" t="str">
        <f t="shared" si="173"/>
        <v/>
      </c>
      <c r="BC541" s="118" t="str">
        <f t="shared" si="174"/>
        <v/>
      </c>
      <c r="BD541" s="118" t="str">
        <f t="shared" si="175"/>
        <v/>
      </c>
      <c r="BE541" s="118" t="str">
        <f t="shared" si="176"/>
        <v/>
      </c>
      <c r="BF541" s="118" t="str">
        <f t="shared" si="177"/>
        <v/>
      </c>
      <c r="BG541" s="120"/>
      <c r="BH541" s="120" t="str">
        <f t="shared" si="178"/>
        <v/>
      </c>
      <c r="BI541" s="120" t="str">
        <f t="shared" si="179"/>
        <v/>
      </c>
      <c r="BJ541" s="121"/>
      <c r="BK541" s="120" t="str">
        <f t="shared" si="180"/>
        <v/>
      </c>
      <c r="BL541" s="120" t="str">
        <f t="shared" si="181"/>
        <v/>
      </c>
      <c r="BM541" s="120" t="str">
        <f t="shared" si="182"/>
        <v/>
      </c>
      <c r="BN541" s="120" t="str">
        <f t="shared" si="183"/>
        <v/>
      </c>
      <c r="BO541" s="120" t="str">
        <f t="shared" si="184"/>
        <v/>
      </c>
      <c r="BP541" s="120" t="str">
        <f t="shared" si="185"/>
        <v/>
      </c>
      <c r="BQ541" s="98"/>
      <c r="BR541" s="98"/>
      <c r="BS541" s="98"/>
      <c r="BT541" s="98"/>
      <c r="BU541" s="98"/>
      <c r="BV541" s="98"/>
      <c r="BW541" s="98"/>
      <c r="BX541" s="98"/>
      <c r="BY541" s="98"/>
      <c r="BZ541" s="98"/>
      <c r="CA541" s="98"/>
      <c r="CB541" s="98"/>
      <c r="CC541" s="98"/>
      <c r="CD541" s="98"/>
      <c r="CE541" s="98"/>
      <c r="CF541" s="98"/>
      <c r="CG541" s="98"/>
      <c r="CH541" s="98"/>
      <c r="CI541" s="98"/>
      <c r="CJ541" s="98"/>
      <c r="CK541" s="98"/>
      <c r="CL541" s="98"/>
      <c r="CM541" s="98"/>
      <c r="CN541" s="98"/>
      <c r="CO541" s="98"/>
      <c r="CP541" s="98"/>
      <c r="CQ541" s="98"/>
      <c r="CR541" s="98"/>
      <c r="CS541" s="98"/>
    </row>
    <row r="542" spans="1:97" s="4" customFormat="1" ht="18.75" customHeight="1" x14ac:dyDescent="0.2">
      <c r="A542" s="3">
        <f t="shared" si="186"/>
        <v>530</v>
      </c>
      <c r="B542" s="263"/>
      <c r="C542" s="263"/>
      <c r="D542" s="263"/>
      <c r="E542" s="259"/>
      <c r="F542" s="259"/>
      <c r="G542" s="43"/>
      <c r="H542" s="264"/>
      <c r="I542" s="261"/>
      <c r="J542" s="106"/>
      <c r="K542" s="247"/>
      <c r="L542" s="247"/>
      <c r="M542" s="247"/>
      <c r="N542" s="248" t="str">
        <f>IF(AND(K542&lt;&gt;"",L542&lt;&gt;"",J542&lt;&gt;""),ROUND(MIN(IF(OR(J542="OZZ",J542="ZZ"),5000,17300),TRUNC(0.75*(SUMIF($D$12:$D542,$D542,K$12:K542)+SUMIF($D$12:$D542,$D542,L$12:L542)),2)) - SUMIF($D$12:$D541,$D542,N$12:N541),2),"")</f>
        <v/>
      </c>
      <c r="O542" s="249" t="str">
        <f>IF(AND(K542&lt;&gt;"",L542&lt;&gt;"",M542&lt;&gt;"",J542&lt;&gt;"",AH542&lt;&gt;""),IF(OR(J542="OZZ",J542="ZZ"),ROUND(0-SUMIF($D$12:$D541,$D542,O$12:O541),2),IF(M542=0,0,ROUND(MIN(MIN(17300,TRUNC(0.75*(SUMIF($D$12:$D$2012,$D542,K$12:K$2012)+SUMIF($D$12:$D$2012,$D542,L$12:L$2012)),2)+SUMIF($D$12:$D542,$D542,AH$12:AH542))-SUMIF($D$12:$D541,$D542,O$12:O541)-SUMIF($D$12:$D$2012,$D542,N$12:N$2012),AH542),2))),"")</f>
        <v/>
      </c>
      <c r="P542" s="250" t="str">
        <f>IF(J542&lt;&gt;"",1000 - SUMIF($D$12:$D541,$D542,P$12:P541),"")</f>
        <v/>
      </c>
      <c r="Q542" s="106"/>
      <c r="R542" s="247"/>
      <c r="S542" s="247"/>
      <c r="T542" s="247"/>
      <c r="U542" s="248" t="str">
        <f>IF(AND(R542&lt;&gt;"",S542&lt;&gt;"",Q542&lt;&gt;""),ROUND(MIN(IF(OR(Q542="OZZ",Q542="ZZ"),5000,17300),TRUNC(0.75*(SUMIF($D$12:$D542,$D542,R$12:R542)+SUMIF($D$12:$D542,$D542,S$12:S542)),2)) - SUMIF($D$12:$D541,$D542,U$12:U541),2),"")</f>
        <v/>
      </c>
      <c r="V542" s="248" t="str">
        <f>IF(AND(R542&lt;&gt;"",S542&lt;&gt;"",T542&lt;&gt;"",Q542&lt;&gt;"",AL542&lt;&gt;""),IF(OR(Q542="OZZ",Q542="ZZ"),ROUND(0-SUMIF($D$12:$D541,$D542,V$12:V541),2),IF(T542=0,0,ROUND(MIN(MIN(17300,TRUNC(0.75*(SUMIF($D$12:$D$2012,$D542,R$12:R$2012)+SUMIF($D$12:$D$2012,$D542,S$12:S$2012)),2)+SUMIF($D$12:$D542,$D542,AL$12:AL542))-SUMIF($D$12:$D541,$D542,V$12:V541)-SUMIF($D$12:$D$2012,$D542,U$12:U$2012),AL542),2))),"")</f>
        <v/>
      </c>
      <c r="W542" s="250" t="str">
        <f>IF(Q542&lt;&gt;"",1000 - SUMIF($D$12:$D541,$D542,W$12:W541),"")</f>
        <v/>
      </c>
      <c r="X542" s="106"/>
      <c r="Y542" s="247"/>
      <c r="Z542" s="247"/>
      <c r="AA542" s="247"/>
      <c r="AB542" s="248" t="str">
        <f>IF(AND(Y542&lt;&gt;"",Z542&lt;&gt;"",X542&lt;&gt;""),ROUND(MIN(IF(OR(X542="OZZ",X542="ZZ"),5000,17300),TRUNC(0.75*(SUMIF($D$12:$D542,$D542,Y$12:Y542)+SUMIF($D$12:$D542,$D542,Z$12:Z542)),2)) - SUMIF($D$12:$D541,$D542,AB$12:AB541),2),"")</f>
        <v/>
      </c>
      <c r="AC542" s="251" t="str">
        <f>IF(AND(Y542&lt;&gt;"",Z542&lt;&gt;"",AA542&lt;&gt;"",X542&lt;&gt;"",AP542&lt;&gt;""),IF(OR(X542="OZZ",X542="ZZ"),ROUND(0-SUMIF($D$12:$D541,$D542,AC$12:AC541),2),IF(AA542=0,0,ROUND(MIN(MIN(17300,TRUNC(0.75*(SUMIF($D$12:$D$2012,$D542,Y$12:Y$2012)+SUMIF($D$12:$D$2012,$D542,Z$12:Z$2012)),2)+SUMIF($D$12:$D542,$D542,AP$12:AP542))-SUMIF($D$12:$D541,$D542,AC$12:AC541)-SUMIF($D$12:$D$2012,$D542,AB$12:AB$2012),AP542),2))),"")</f>
        <v/>
      </c>
      <c r="AD542" s="250" t="str">
        <f>IF(X542&lt;&gt;"",1000 - SUMIF($D$12:$D541,$D542,AD$12:AD541),"")</f>
        <v/>
      </c>
      <c r="AE542" s="252"/>
      <c r="AF542" s="253"/>
      <c r="AG542" s="254"/>
      <c r="AH542" s="255" t="str">
        <f t="shared" si="187"/>
        <v/>
      </c>
      <c r="AI542" s="256"/>
      <c r="AJ542" s="253"/>
      <c r="AK542" s="254"/>
      <c r="AL542" s="255" t="str">
        <f t="shared" si="188"/>
        <v/>
      </c>
      <c r="AM542" s="256"/>
      <c r="AN542" s="253"/>
      <c r="AO542" s="254"/>
      <c r="AP542" s="255" t="str">
        <f t="shared" si="168"/>
        <v/>
      </c>
      <c r="AQ542" s="116"/>
      <c r="AR542" s="116"/>
      <c r="AS542" s="117"/>
      <c r="AT542" s="118"/>
      <c r="AU542" s="119" t="str">
        <f>IF(D542&lt;&gt; "", IF(COUNTIF($D$12:$D542,$D542)&gt;1,0,IF(SUM(N542,U542,AB542)&gt;0,IF(AND(X542="",OR(Q542&lt;&gt;"",J542&lt;&gt;"")),IF(Q542&lt;&gt;"",Q542,IF(J542&lt;&gt;"",J542,0)),IF(AND(Q542&lt;&gt;"",J542&lt;&gt;"",Q542=J542),Q542,X542)),0)),"")</f>
        <v/>
      </c>
      <c r="AV542" s="119" t="str">
        <f>IF(D542&lt;&gt;"",IF(COUNTIF($D$12:$D542,$D542)&gt;1,0,IF(SUM(O542,V542,AC542)&gt;0,IF(AND(X542="",OR(Q542&lt;&gt;"",J542&lt;&gt;"")),IF(Q542&lt;&gt;"",Q542,IF(J542&lt;&gt;"",J542,0)),IF(AND(Q542&lt;&gt;"",J542&lt;&gt;"",Q542=J542),Q542,X542)),0)),"")</f>
        <v/>
      </c>
      <c r="AW542" s="119" t="str">
        <f>IF(D542&lt;&gt;"",IF(COUNTIF($D$12:$D542,$D542)&gt;1,0,IF(SUM(P542,W542,AD542)&gt;0,IF(AND(X542="",OR(Q542&lt;&gt;"",J542&lt;&gt;"")),IF(Q542&lt;&gt;"",Q542,IF(J542&lt;&gt;"",J542,0)),IF(AND(Q542&lt;&gt;"",J542&lt;&gt;"",Q542=J542),Q542,X542)),0)),"")</f>
        <v/>
      </c>
      <c r="AX542" s="118" t="str">
        <f t="shared" si="169"/>
        <v/>
      </c>
      <c r="AY542" s="118" t="str">
        <f t="shared" si="170"/>
        <v/>
      </c>
      <c r="AZ542" s="118" t="str">
        <f t="shared" si="171"/>
        <v/>
      </c>
      <c r="BA542" s="118" t="str">
        <f t="shared" si="172"/>
        <v/>
      </c>
      <c r="BB542" s="118" t="str">
        <f t="shared" si="173"/>
        <v/>
      </c>
      <c r="BC542" s="118" t="str">
        <f t="shared" si="174"/>
        <v/>
      </c>
      <c r="BD542" s="118" t="str">
        <f t="shared" si="175"/>
        <v/>
      </c>
      <c r="BE542" s="118" t="str">
        <f t="shared" si="176"/>
        <v/>
      </c>
      <c r="BF542" s="118" t="str">
        <f t="shared" si="177"/>
        <v/>
      </c>
      <c r="BG542" s="120"/>
      <c r="BH542" s="120" t="str">
        <f t="shared" si="178"/>
        <v/>
      </c>
      <c r="BI542" s="120" t="str">
        <f t="shared" si="179"/>
        <v/>
      </c>
      <c r="BJ542" s="121"/>
      <c r="BK542" s="120" t="str">
        <f t="shared" si="180"/>
        <v/>
      </c>
      <c r="BL542" s="120" t="str">
        <f t="shared" si="181"/>
        <v/>
      </c>
      <c r="BM542" s="120" t="str">
        <f t="shared" si="182"/>
        <v/>
      </c>
      <c r="BN542" s="120" t="str">
        <f t="shared" si="183"/>
        <v/>
      </c>
      <c r="BO542" s="120" t="str">
        <f t="shared" si="184"/>
        <v/>
      </c>
      <c r="BP542" s="120" t="str">
        <f t="shared" si="185"/>
        <v/>
      </c>
      <c r="BQ542" s="98"/>
      <c r="BR542" s="98"/>
      <c r="BS542" s="98"/>
      <c r="BT542" s="98"/>
      <c r="BU542" s="98"/>
      <c r="BV542" s="98"/>
      <c r="BW542" s="98"/>
      <c r="BX542" s="98"/>
      <c r="BY542" s="98"/>
      <c r="BZ542" s="98"/>
      <c r="CA542" s="98"/>
      <c r="CB542" s="98"/>
      <c r="CC542" s="98"/>
      <c r="CD542" s="98"/>
      <c r="CE542" s="98"/>
      <c r="CF542" s="98"/>
      <c r="CG542" s="98"/>
      <c r="CH542" s="98"/>
      <c r="CI542" s="98"/>
      <c r="CJ542" s="98"/>
      <c r="CK542" s="98"/>
      <c r="CL542" s="98"/>
      <c r="CM542" s="98"/>
      <c r="CN542" s="98"/>
      <c r="CO542" s="98"/>
      <c r="CP542" s="98"/>
      <c r="CQ542" s="98"/>
      <c r="CR542" s="98"/>
      <c r="CS542" s="98"/>
    </row>
    <row r="543" spans="1:97" s="4" customFormat="1" ht="18.75" customHeight="1" x14ac:dyDescent="0.2">
      <c r="A543" s="3">
        <f t="shared" si="186"/>
        <v>531</v>
      </c>
      <c r="B543" s="263"/>
      <c r="C543" s="263"/>
      <c r="D543" s="263"/>
      <c r="E543" s="259"/>
      <c r="F543" s="259"/>
      <c r="G543" s="43"/>
      <c r="H543" s="264"/>
      <c r="I543" s="261"/>
      <c r="J543" s="106"/>
      <c r="K543" s="247"/>
      <c r="L543" s="247"/>
      <c r="M543" s="247"/>
      <c r="N543" s="248" t="str">
        <f>IF(AND(K543&lt;&gt;"",L543&lt;&gt;"",J543&lt;&gt;""),ROUND(MIN(IF(OR(J543="OZZ",J543="ZZ"),5000,17300),TRUNC(0.75*(SUMIF($D$12:$D543,$D543,K$12:K543)+SUMIF($D$12:$D543,$D543,L$12:L543)),2)) - SUMIF($D$12:$D542,$D543,N$12:N542),2),"")</f>
        <v/>
      </c>
      <c r="O543" s="249" t="str">
        <f>IF(AND(K543&lt;&gt;"",L543&lt;&gt;"",M543&lt;&gt;"",J543&lt;&gt;"",AH543&lt;&gt;""),IF(OR(J543="OZZ",J543="ZZ"),ROUND(0-SUMIF($D$12:$D542,$D543,O$12:O542),2),IF(M543=0,0,ROUND(MIN(MIN(17300,TRUNC(0.75*(SUMIF($D$12:$D$2012,$D543,K$12:K$2012)+SUMIF($D$12:$D$2012,$D543,L$12:L$2012)),2)+SUMIF($D$12:$D543,$D543,AH$12:AH543))-SUMIF($D$12:$D542,$D543,O$12:O542)-SUMIF($D$12:$D$2012,$D543,N$12:N$2012),AH543),2))),"")</f>
        <v/>
      </c>
      <c r="P543" s="250" t="str">
        <f>IF(J543&lt;&gt;"",1000 - SUMIF($D$12:$D542,$D543,P$12:P542),"")</f>
        <v/>
      </c>
      <c r="Q543" s="106"/>
      <c r="R543" s="247"/>
      <c r="S543" s="247"/>
      <c r="T543" s="247"/>
      <c r="U543" s="248" t="str">
        <f>IF(AND(R543&lt;&gt;"",S543&lt;&gt;"",Q543&lt;&gt;""),ROUND(MIN(IF(OR(Q543="OZZ",Q543="ZZ"),5000,17300),TRUNC(0.75*(SUMIF($D$12:$D543,$D543,R$12:R543)+SUMIF($D$12:$D543,$D543,S$12:S543)),2)) - SUMIF($D$12:$D542,$D543,U$12:U542),2),"")</f>
        <v/>
      </c>
      <c r="V543" s="248" t="str">
        <f>IF(AND(R543&lt;&gt;"",S543&lt;&gt;"",T543&lt;&gt;"",Q543&lt;&gt;"",AL543&lt;&gt;""),IF(OR(Q543="OZZ",Q543="ZZ"),ROUND(0-SUMIF($D$12:$D542,$D543,V$12:V542),2),IF(T543=0,0,ROUND(MIN(MIN(17300,TRUNC(0.75*(SUMIF($D$12:$D$2012,$D543,R$12:R$2012)+SUMIF($D$12:$D$2012,$D543,S$12:S$2012)),2)+SUMIF($D$12:$D543,$D543,AL$12:AL543))-SUMIF($D$12:$D542,$D543,V$12:V542)-SUMIF($D$12:$D$2012,$D543,U$12:U$2012),AL543),2))),"")</f>
        <v/>
      </c>
      <c r="W543" s="250" t="str">
        <f>IF(Q543&lt;&gt;"",1000 - SUMIF($D$12:$D542,$D543,W$12:W542),"")</f>
        <v/>
      </c>
      <c r="X543" s="106"/>
      <c r="Y543" s="247"/>
      <c r="Z543" s="247"/>
      <c r="AA543" s="247"/>
      <c r="AB543" s="248" t="str">
        <f>IF(AND(Y543&lt;&gt;"",Z543&lt;&gt;"",X543&lt;&gt;""),ROUND(MIN(IF(OR(X543="OZZ",X543="ZZ"),5000,17300),TRUNC(0.75*(SUMIF($D$12:$D543,$D543,Y$12:Y543)+SUMIF($D$12:$D543,$D543,Z$12:Z543)),2)) - SUMIF($D$12:$D542,$D543,AB$12:AB542),2),"")</f>
        <v/>
      </c>
      <c r="AC543" s="251" t="str">
        <f>IF(AND(Y543&lt;&gt;"",Z543&lt;&gt;"",AA543&lt;&gt;"",X543&lt;&gt;"",AP543&lt;&gt;""),IF(OR(X543="OZZ",X543="ZZ"),ROUND(0-SUMIF($D$12:$D542,$D543,AC$12:AC542),2),IF(AA543=0,0,ROUND(MIN(MIN(17300,TRUNC(0.75*(SUMIF($D$12:$D$2012,$D543,Y$12:Y$2012)+SUMIF($D$12:$D$2012,$D543,Z$12:Z$2012)),2)+SUMIF($D$12:$D543,$D543,AP$12:AP543))-SUMIF($D$12:$D542,$D543,AC$12:AC542)-SUMIF($D$12:$D$2012,$D543,AB$12:AB$2012),AP543),2))),"")</f>
        <v/>
      </c>
      <c r="AD543" s="250" t="str">
        <f>IF(X543&lt;&gt;"",1000 - SUMIF($D$12:$D542,$D543,AD$12:AD542),"")</f>
        <v/>
      </c>
      <c r="AE543" s="252"/>
      <c r="AF543" s="253"/>
      <c r="AG543" s="254"/>
      <c r="AH543" s="255" t="str">
        <f t="shared" si="187"/>
        <v/>
      </c>
      <c r="AI543" s="256"/>
      <c r="AJ543" s="253"/>
      <c r="AK543" s="254"/>
      <c r="AL543" s="255" t="str">
        <f t="shared" si="188"/>
        <v/>
      </c>
      <c r="AM543" s="256"/>
      <c r="AN543" s="253"/>
      <c r="AO543" s="254"/>
      <c r="AP543" s="255" t="str">
        <f t="shared" si="168"/>
        <v/>
      </c>
      <c r="AQ543" s="116"/>
      <c r="AR543" s="116"/>
      <c r="AS543" s="117"/>
      <c r="AT543" s="118"/>
      <c r="AU543" s="119" t="str">
        <f>IF(D543&lt;&gt; "", IF(COUNTIF($D$12:$D543,$D543)&gt;1,0,IF(SUM(N543,U543,AB543)&gt;0,IF(AND(X543="",OR(Q543&lt;&gt;"",J543&lt;&gt;"")),IF(Q543&lt;&gt;"",Q543,IF(J543&lt;&gt;"",J543,0)),IF(AND(Q543&lt;&gt;"",J543&lt;&gt;"",Q543=J543),Q543,X543)),0)),"")</f>
        <v/>
      </c>
      <c r="AV543" s="119" t="str">
        <f>IF(D543&lt;&gt;"",IF(COUNTIF($D$12:$D543,$D543)&gt;1,0,IF(SUM(O543,V543,AC543)&gt;0,IF(AND(X543="",OR(Q543&lt;&gt;"",J543&lt;&gt;"")),IF(Q543&lt;&gt;"",Q543,IF(J543&lt;&gt;"",J543,0)),IF(AND(Q543&lt;&gt;"",J543&lt;&gt;"",Q543=J543),Q543,X543)),0)),"")</f>
        <v/>
      </c>
      <c r="AW543" s="119" t="str">
        <f>IF(D543&lt;&gt;"",IF(COUNTIF($D$12:$D543,$D543)&gt;1,0,IF(SUM(P543,W543,AD543)&gt;0,IF(AND(X543="",OR(Q543&lt;&gt;"",J543&lt;&gt;"")),IF(Q543&lt;&gt;"",Q543,IF(J543&lt;&gt;"",J543,0)),IF(AND(Q543&lt;&gt;"",J543&lt;&gt;"",Q543=J543),Q543,X543)),0)),"")</f>
        <v/>
      </c>
      <c r="AX543" s="118" t="str">
        <f t="shared" si="169"/>
        <v/>
      </c>
      <c r="AY543" s="118" t="str">
        <f t="shared" si="170"/>
        <v/>
      </c>
      <c r="AZ543" s="118" t="str">
        <f t="shared" si="171"/>
        <v/>
      </c>
      <c r="BA543" s="118" t="str">
        <f t="shared" si="172"/>
        <v/>
      </c>
      <c r="BB543" s="118" t="str">
        <f t="shared" si="173"/>
        <v/>
      </c>
      <c r="BC543" s="118" t="str">
        <f t="shared" si="174"/>
        <v/>
      </c>
      <c r="BD543" s="118" t="str">
        <f t="shared" si="175"/>
        <v/>
      </c>
      <c r="BE543" s="118" t="str">
        <f t="shared" si="176"/>
        <v/>
      </c>
      <c r="BF543" s="118" t="str">
        <f t="shared" si="177"/>
        <v/>
      </c>
      <c r="BG543" s="120"/>
      <c r="BH543" s="120" t="str">
        <f t="shared" si="178"/>
        <v/>
      </c>
      <c r="BI543" s="120" t="str">
        <f t="shared" si="179"/>
        <v/>
      </c>
      <c r="BJ543" s="121"/>
      <c r="BK543" s="120" t="str">
        <f t="shared" si="180"/>
        <v/>
      </c>
      <c r="BL543" s="120" t="str">
        <f t="shared" si="181"/>
        <v/>
      </c>
      <c r="BM543" s="120" t="str">
        <f t="shared" si="182"/>
        <v/>
      </c>
      <c r="BN543" s="120" t="str">
        <f t="shared" si="183"/>
        <v/>
      </c>
      <c r="BO543" s="120" t="str">
        <f t="shared" si="184"/>
        <v/>
      </c>
      <c r="BP543" s="120" t="str">
        <f t="shared" si="185"/>
        <v/>
      </c>
      <c r="BQ543" s="98"/>
      <c r="BR543" s="98"/>
      <c r="BS543" s="98"/>
      <c r="BT543" s="98"/>
      <c r="BU543" s="98"/>
      <c r="BV543" s="98"/>
      <c r="BW543" s="98"/>
      <c r="BX543" s="98"/>
      <c r="BY543" s="98"/>
      <c r="BZ543" s="98"/>
      <c r="CA543" s="98"/>
      <c r="CB543" s="98"/>
      <c r="CC543" s="98"/>
      <c r="CD543" s="98"/>
      <c r="CE543" s="98"/>
      <c r="CF543" s="98"/>
      <c r="CG543" s="98"/>
      <c r="CH543" s="98"/>
      <c r="CI543" s="98"/>
      <c r="CJ543" s="98"/>
      <c r="CK543" s="98"/>
      <c r="CL543" s="98"/>
      <c r="CM543" s="98"/>
      <c r="CN543" s="98"/>
      <c r="CO543" s="98"/>
      <c r="CP543" s="98"/>
      <c r="CQ543" s="98"/>
      <c r="CR543" s="98"/>
      <c r="CS543" s="98"/>
    </row>
    <row r="544" spans="1:97" s="4" customFormat="1" ht="18.75" customHeight="1" x14ac:dyDescent="0.2">
      <c r="A544" s="3">
        <f t="shared" si="186"/>
        <v>532</v>
      </c>
      <c r="B544" s="263"/>
      <c r="C544" s="263"/>
      <c r="D544" s="263"/>
      <c r="E544" s="259"/>
      <c r="F544" s="259"/>
      <c r="G544" s="43"/>
      <c r="H544" s="264"/>
      <c r="I544" s="261"/>
      <c r="J544" s="106"/>
      <c r="K544" s="247"/>
      <c r="L544" s="247"/>
      <c r="M544" s="247"/>
      <c r="N544" s="248" t="str">
        <f>IF(AND(K544&lt;&gt;"",L544&lt;&gt;"",J544&lt;&gt;""),ROUND(MIN(IF(OR(J544="OZZ",J544="ZZ"),5000,17300),TRUNC(0.75*(SUMIF($D$12:$D544,$D544,K$12:K544)+SUMIF($D$12:$D544,$D544,L$12:L544)),2)) - SUMIF($D$12:$D543,$D544,N$12:N543),2),"")</f>
        <v/>
      </c>
      <c r="O544" s="249" t="str">
        <f>IF(AND(K544&lt;&gt;"",L544&lt;&gt;"",M544&lt;&gt;"",J544&lt;&gt;"",AH544&lt;&gt;""),IF(OR(J544="OZZ",J544="ZZ"),ROUND(0-SUMIF($D$12:$D543,$D544,O$12:O543),2),IF(M544=0,0,ROUND(MIN(MIN(17300,TRUNC(0.75*(SUMIF($D$12:$D$2012,$D544,K$12:K$2012)+SUMIF($D$12:$D$2012,$D544,L$12:L$2012)),2)+SUMIF($D$12:$D544,$D544,AH$12:AH544))-SUMIF($D$12:$D543,$D544,O$12:O543)-SUMIF($D$12:$D$2012,$D544,N$12:N$2012),AH544),2))),"")</f>
        <v/>
      </c>
      <c r="P544" s="250" t="str">
        <f>IF(J544&lt;&gt;"",1000 - SUMIF($D$12:$D543,$D544,P$12:P543),"")</f>
        <v/>
      </c>
      <c r="Q544" s="106"/>
      <c r="R544" s="247"/>
      <c r="S544" s="247"/>
      <c r="T544" s="247"/>
      <c r="U544" s="248" t="str">
        <f>IF(AND(R544&lt;&gt;"",S544&lt;&gt;"",Q544&lt;&gt;""),ROUND(MIN(IF(OR(Q544="OZZ",Q544="ZZ"),5000,17300),TRUNC(0.75*(SUMIF($D$12:$D544,$D544,R$12:R544)+SUMIF($D$12:$D544,$D544,S$12:S544)),2)) - SUMIF($D$12:$D543,$D544,U$12:U543),2),"")</f>
        <v/>
      </c>
      <c r="V544" s="248" t="str">
        <f>IF(AND(R544&lt;&gt;"",S544&lt;&gt;"",T544&lt;&gt;"",Q544&lt;&gt;"",AL544&lt;&gt;""),IF(OR(Q544="OZZ",Q544="ZZ"),ROUND(0-SUMIF($D$12:$D543,$D544,V$12:V543),2),IF(T544=0,0,ROUND(MIN(MIN(17300,TRUNC(0.75*(SUMIF($D$12:$D$2012,$D544,R$12:R$2012)+SUMIF($D$12:$D$2012,$D544,S$12:S$2012)),2)+SUMIF($D$12:$D544,$D544,AL$12:AL544))-SUMIF($D$12:$D543,$D544,V$12:V543)-SUMIF($D$12:$D$2012,$D544,U$12:U$2012),AL544),2))),"")</f>
        <v/>
      </c>
      <c r="W544" s="250" t="str">
        <f>IF(Q544&lt;&gt;"",1000 - SUMIF($D$12:$D543,$D544,W$12:W543),"")</f>
        <v/>
      </c>
      <c r="X544" s="106"/>
      <c r="Y544" s="247"/>
      <c r="Z544" s="247"/>
      <c r="AA544" s="247"/>
      <c r="AB544" s="248" t="str">
        <f>IF(AND(Y544&lt;&gt;"",Z544&lt;&gt;"",X544&lt;&gt;""),ROUND(MIN(IF(OR(X544="OZZ",X544="ZZ"),5000,17300),TRUNC(0.75*(SUMIF($D$12:$D544,$D544,Y$12:Y544)+SUMIF($D$12:$D544,$D544,Z$12:Z544)),2)) - SUMIF($D$12:$D543,$D544,AB$12:AB543),2),"")</f>
        <v/>
      </c>
      <c r="AC544" s="251" t="str">
        <f>IF(AND(Y544&lt;&gt;"",Z544&lt;&gt;"",AA544&lt;&gt;"",X544&lt;&gt;"",AP544&lt;&gt;""),IF(OR(X544="OZZ",X544="ZZ"),ROUND(0-SUMIF($D$12:$D543,$D544,AC$12:AC543),2),IF(AA544=0,0,ROUND(MIN(MIN(17300,TRUNC(0.75*(SUMIF($D$12:$D$2012,$D544,Y$12:Y$2012)+SUMIF($D$12:$D$2012,$D544,Z$12:Z$2012)),2)+SUMIF($D$12:$D544,$D544,AP$12:AP544))-SUMIF($D$12:$D543,$D544,AC$12:AC543)-SUMIF($D$12:$D$2012,$D544,AB$12:AB$2012),AP544),2))),"")</f>
        <v/>
      </c>
      <c r="AD544" s="250" t="str">
        <f>IF(X544&lt;&gt;"",1000 - SUMIF($D$12:$D543,$D544,AD$12:AD543),"")</f>
        <v/>
      </c>
      <c r="AE544" s="252"/>
      <c r="AF544" s="253"/>
      <c r="AG544" s="254"/>
      <c r="AH544" s="255" t="str">
        <f t="shared" si="187"/>
        <v/>
      </c>
      <c r="AI544" s="256"/>
      <c r="AJ544" s="253"/>
      <c r="AK544" s="254"/>
      <c r="AL544" s="255" t="str">
        <f t="shared" si="188"/>
        <v/>
      </c>
      <c r="AM544" s="256"/>
      <c r="AN544" s="253"/>
      <c r="AO544" s="254"/>
      <c r="AP544" s="255" t="str">
        <f t="shared" si="168"/>
        <v/>
      </c>
      <c r="AQ544" s="116"/>
      <c r="AR544" s="116"/>
      <c r="AS544" s="117"/>
      <c r="AT544" s="118"/>
      <c r="AU544" s="119" t="str">
        <f>IF(D544&lt;&gt; "", IF(COUNTIF($D$12:$D544,$D544)&gt;1,0,IF(SUM(N544,U544,AB544)&gt;0,IF(AND(X544="",OR(Q544&lt;&gt;"",J544&lt;&gt;"")),IF(Q544&lt;&gt;"",Q544,IF(J544&lt;&gt;"",J544,0)),IF(AND(Q544&lt;&gt;"",J544&lt;&gt;"",Q544=J544),Q544,X544)),0)),"")</f>
        <v/>
      </c>
      <c r="AV544" s="119" t="str">
        <f>IF(D544&lt;&gt;"",IF(COUNTIF($D$12:$D544,$D544)&gt;1,0,IF(SUM(O544,V544,AC544)&gt;0,IF(AND(X544="",OR(Q544&lt;&gt;"",J544&lt;&gt;"")),IF(Q544&lt;&gt;"",Q544,IF(J544&lt;&gt;"",J544,0)),IF(AND(Q544&lt;&gt;"",J544&lt;&gt;"",Q544=J544),Q544,X544)),0)),"")</f>
        <v/>
      </c>
      <c r="AW544" s="119" t="str">
        <f>IF(D544&lt;&gt;"",IF(COUNTIF($D$12:$D544,$D544)&gt;1,0,IF(SUM(P544,W544,AD544)&gt;0,IF(AND(X544="",OR(Q544&lt;&gt;"",J544&lt;&gt;"")),IF(Q544&lt;&gt;"",Q544,IF(J544&lt;&gt;"",J544,0)),IF(AND(Q544&lt;&gt;"",J544&lt;&gt;"",Q544=J544),Q544,X544)),0)),"")</f>
        <v/>
      </c>
      <c r="AX544" s="118" t="str">
        <f t="shared" si="169"/>
        <v/>
      </c>
      <c r="AY544" s="118" t="str">
        <f t="shared" si="170"/>
        <v/>
      </c>
      <c r="AZ544" s="118" t="str">
        <f t="shared" si="171"/>
        <v/>
      </c>
      <c r="BA544" s="118" t="str">
        <f t="shared" si="172"/>
        <v/>
      </c>
      <c r="BB544" s="118" t="str">
        <f t="shared" si="173"/>
        <v/>
      </c>
      <c r="BC544" s="118" t="str">
        <f t="shared" si="174"/>
        <v/>
      </c>
      <c r="BD544" s="118" t="str">
        <f t="shared" si="175"/>
        <v/>
      </c>
      <c r="BE544" s="118" t="str">
        <f t="shared" si="176"/>
        <v/>
      </c>
      <c r="BF544" s="118" t="str">
        <f t="shared" si="177"/>
        <v/>
      </c>
      <c r="BG544" s="120"/>
      <c r="BH544" s="120" t="str">
        <f t="shared" si="178"/>
        <v/>
      </c>
      <c r="BI544" s="120" t="str">
        <f t="shared" si="179"/>
        <v/>
      </c>
      <c r="BJ544" s="121"/>
      <c r="BK544" s="120" t="str">
        <f t="shared" si="180"/>
        <v/>
      </c>
      <c r="BL544" s="120" t="str">
        <f t="shared" si="181"/>
        <v/>
      </c>
      <c r="BM544" s="120" t="str">
        <f t="shared" si="182"/>
        <v/>
      </c>
      <c r="BN544" s="120" t="str">
        <f t="shared" si="183"/>
        <v/>
      </c>
      <c r="BO544" s="120" t="str">
        <f t="shared" si="184"/>
        <v/>
      </c>
      <c r="BP544" s="120" t="str">
        <f t="shared" si="185"/>
        <v/>
      </c>
      <c r="BQ544" s="98"/>
      <c r="BR544" s="98"/>
      <c r="BS544" s="98"/>
      <c r="BT544" s="98"/>
      <c r="BU544" s="98"/>
      <c r="BV544" s="98"/>
      <c r="BW544" s="98"/>
      <c r="BX544" s="98"/>
      <c r="BY544" s="98"/>
      <c r="BZ544" s="98"/>
      <c r="CA544" s="98"/>
      <c r="CB544" s="98"/>
      <c r="CC544" s="98"/>
      <c r="CD544" s="98"/>
      <c r="CE544" s="98"/>
      <c r="CF544" s="98"/>
      <c r="CG544" s="98"/>
      <c r="CH544" s="98"/>
      <c r="CI544" s="98"/>
      <c r="CJ544" s="98"/>
      <c r="CK544" s="98"/>
      <c r="CL544" s="98"/>
      <c r="CM544" s="98"/>
      <c r="CN544" s="98"/>
      <c r="CO544" s="98"/>
      <c r="CP544" s="98"/>
      <c r="CQ544" s="98"/>
      <c r="CR544" s="98"/>
      <c r="CS544" s="98"/>
    </row>
    <row r="545" spans="1:97" s="4" customFormat="1" ht="18.75" customHeight="1" x14ac:dyDescent="0.2">
      <c r="A545" s="3">
        <f t="shared" si="186"/>
        <v>533</v>
      </c>
      <c r="B545" s="263"/>
      <c r="C545" s="263"/>
      <c r="D545" s="263"/>
      <c r="E545" s="259"/>
      <c r="F545" s="259"/>
      <c r="G545" s="43"/>
      <c r="H545" s="264"/>
      <c r="I545" s="261"/>
      <c r="J545" s="106"/>
      <c r="K545" s="247"/>
      <c r="L545" s="247"/>
      <c r="M545" s="247"/>
      <c r="N545" s="248" t="str">
        <f>IF(AND(K545&lt;&gt;"",L545&lt;&gt;"",J545&lt;&gt;""),ROUND(MIN(IF(OR(J545="OZZ",J545="ZZ"),5000,17300),TRUNC(0.75*(SUMIF($D$12:$D545,$D545,K$12:K545)+SUMIF($D$12:$D545,$D545,L$12:L545)),2)) - SUMIF($D$12:$D544,$D545,N$12:N544),2),"")</f>
        <v/>
      </c>
      <c r="O545" s="249" t="str">
        <f>IF(AND(K545&lt;&gt;"",L545&lt;&gt;"",M545&lt;&gt;"",J545&lt;&gt;"",AH545&lt;&gt;""),IF(OR(J545="OZZ",J545="ZZ"),ROUND(0-SUMIF($D$12:$D544,$D545,O$12:O544),2),IF(M545=0,0,ROUND(MIN(MIN(17300,TRUNC(0.75*(SUMIF($D$12:$D$2012,$D545,K$12:K$2012)+SUMIF($D$12:$D$2012,$D545,L$12:L$2012)),2)+SUMIF($D$12:$D545,$D545,AH$12:AH545))-SUMIF($D$12:$D544,$D545,O$12:O544)-SUMIF($D$12:$D$2012,$D545,N$12:N$2012),AH545),2))),"")</f>
        <v/>
      </c>
      <c r="P545" s="250" t="str">
        <f>IF(J545&lt;&gt;"",1000 - SUMIF($D$12:$D544,$D545,P$12:P544),"")</f>
        <v/>
      </c>
      <c r="Q545" s="106"/>
      <c r="R545" s="247"/>
      <c r="S545" s="247"/>
      <c r="T545" s="247"/>
      <c r="U545" s="248" t="str">
        <f>IF(AND(R545&lt;&gt;"",S545&lt;&gt;"",Q545&lt;&gt;""),ROUND(MIN(IF(OR(Q545="OZZ",Q545="ZZ"),5000,17300),TRUNC(0.75*(SUMIF($D$12:$D545,$D545,R$12:R545)+SUMIF($D$12:$D545,$D545,S$12:S545)),2)) - SUMIF($D$12:$D544,$D545,U$12:U544),2),"")</f>
        <v/>
      </c>
      <c r="V545" s="248" t="str">
        <f>IF(AND(R545&lt;&gt;"",S545&lt;&gt;"",T545&lt;&gt;"",Q545&lt;&gt;"",AL545&lt;&gt;""),IF(OR(Q545="OZZ",Q545="ZZ"),ROUND(0-SUMIF($D$12:$D544,$D545,V$12:V544),2),IF(T545=0,0,ROUND(MIN(MIN(17300,TRUNC(0.75*(SUMIF($D$12:$D$2012,$D545,R$12:R$2012)+SUMIF($D$12:$D$2012,$D545,S$12:S$2012)),2)+SUMIF($D$12:$D545,$D545,AL$12:AL545))-SUMIF($D$12:$D544,$D545,V$12:V544)-SUMIF($D$12:$D$2012,$D545,U$12:U$2012),AL545),2))),"")</f>
        <v/>
      </c>
      <c r="W545" s="250" t="str">
        <f>IF(Q545&lt;&gt;"",1000 - SUMIF($D$12:$D544,$D545,W$12:W544),"")</f>
        <v/>
      </c>
      <c r="X545" s="106"/>
      <c r="Y545" s="247"/>
      <c r="Z545" s="247"/>
      <c r="AA545" s="247"/>
      <c r="AB545" s="248" t="str">
        <f>IF(AND(Y545&lt;&gt;"",Z545&lt;&gt;"",X545&lt;&gt;""),ROUND(MIN(IF(OR(X545="OZZ",X545="ZZ"),5000,17300),TRUNC(0.75*(SUMIF($D$12:$D545,$D545,Y$12:Y545)+SUMIF($D$12:$D545,$D545,Z$12:Z545)),2)) - SUMIF($D$12:$D544,$D545,AB$12:AB544),2),"")</f>
        <v/>
      </c>
      <c r="AC545" s="251" t="str">
        <f>IF(AND(Y545&lt;&gt;"",Z545&lt;&gt;"",AA545&lt;&gt;"",X545&lt;&gt;"",AP545&lt;&gt;""),IF(OR(X545="OZZ",X545="ZZ"),ROUND(0-SUMIF($D$12:$D544,$D545,AC$12:AC544),2),IF(AA545=0,0,ROUND(MIN(MIN(17300,TRUNC(0.75*(SUMIF($D$12:$D$2012,$D545,Y$12:Y$2012)+SUMIF($D$12:$D$2012,$D545,Z$12:Z$2012)),2)+SUMIF($D$12:$D545,$D545,AP$12:AP545))-SUMIF($D$12:$D544,$D545,AC$12:AC544)-SUMIF($D$12:$D$2012,$D545,AB$12:AB$2012),AP545),2))),"")</f>
        <v/>
      </c>
      <c r="AD545" s="250" t="str">
        <f>IF(X545&lt;&gt;"",1000 - SUMIF($D$12:$D544,$D545,AD$12:AD544),"")</f>
        <v/>
      </c>
      <c r="AE545" s="252"/>
      <c r="AF545" s="253"/>
      <c r="AG545" s="254"/>
      <c r="AH545" s="255" t="str">
        <f t="shared" si="187"/>
        <v/>
      </c>
      <c r="AI545" s="256"/>
      <c r="AJ545" s="253"/>
      <c r="AK545" s="254"/>
      <c r="AL545" s="255" t="str">
        <f t="shared" si="188"/>
        <v/>
      </c>
      <c r="AM545" s="256"/>
      <c r="AN545" s="253"/>
      <c r="AO545" s="254"/>
      <c r="AP545" s="255" t="str">
        <f t="shared" si="168"/>
        <v/>
      </c>
      <c r="AQ545" s="116"/>
      <c r="AR545" s="116"/>
      <c r="AS545" s="117"/>
      <c r="AT545" s="118"/>
      <c r="AU545" s="119" t="str">
        <f>IF(D545&lt;&gt; "", IF(COUNTIF($D$12:$D545,$D545)&gt;1,0,IF(SUM(N545,U545,AB545)&gt;0,IF(AND(X545="",OR(Q545&lt;&gt;"",J545&lt;&gt;"")),IF(Q545&lt;&gt;"",Q545,IF(J545&lt;&gt;"",J545,0)),IF(AND(Q545&lt;&gt;"",J545&lt;&gt;"",Q545=J545),Q545,X545)),0)),"")</f>
        <v/>
      </c>
      <c r="AV545" s="119" t="str">
        <f>IF(D545&lt;&gt;"",IF(COUNTIF($D$12:$D545,$D545)&gt;1,0,IF(SUM(O545,V545,AC545)&gt;0,IF(AND(X545="",OR(Q545&lt;&gt;"",J545&lt;&gt;"")),IF(Q545&lt;&gt;"",Q545,IF(J545&lt;&gt;"",J545,0)),IF(AND(Q545&lt;&gt;"",J545&lt;&gt;"",Q545=J545),Q545,X545)),0)),"")</f>
        <v/>
      </c>
      <c r="AW545" s="119" t="str">
        <f>IF(D545&lt;&gt;"",IF(COUNTIF($D$12:$D545,$D545)&gt;1,0,IF(SUM(P545,W545,AD545)&gt;0,IF(AND(X545="",OR(Q545&lt;&gt;"",J545&lt;&gt;"")),IF(Q545&lt;&gt;"",Q545,IF(J545&lt;&gt;"",J545,0)),IF(AND(Q545&lt;&gt;"",J545&lt;&gt;"",Q545=J545),Q545,X545)),0)),"")</f>
        <v/>
      </c>
      <c r="AX545" s="118" t="str">
        <f t="shared" si="169"/>
        <v/>
      </c>
      <c r="AY545" s="118" t="str">
        <f t="shared" si="170"/>
        <v/>
      </c>
      <c r="AZ545" s="118" t="str">
        <f t="shared" si="171"/>
        <v/>
      </c>
      <c r="BA545" s="118" t="str">
        <f t="shared" si="172"/>
        <v/>
      </c>
      <c r="BB545" s="118" t="str">
        <f t="shared" si="173"/>
        <v/>
      </c>
      <c r="BC545" s="118" t="str">
        <f t="shared" si="174"/>
        <v/>
      </c>
      <c r="BD545" s="118" t="str">
        <f t="shared" si="175"/>
        <v/>
      </c>
      <c r="BE545" s="118" t="str">
        <f t="shared" si="176"/>
        <v/>
      </c>
      <c r="BF545" s="118" t="str">
        <f t="shared" si="177"/>
        <v/>
      </c>
      <c r="BG545" s="120"/>
      <c r="BH545" s="120" t="str">
        <f t="shared" si="178"/>
        <v/>
      </c>
      <c r="BI545" s="120" t="str">
        <f t="shared" si="179"/>
        <v/>
      </c>
      <c r="BJ545" s="121"/>
      <c r="BK545" s="120" t="str">
        <f t="shared" si="180"/>
        <v/>
      </c>
      <c r="BL545" s="120" t="str">
        <f t="shared" si="181"/>
        <v/>
      </c>
      <c r="BM545" s="120" t="str">
        <f t="shared" si="182"/>
        <v/>
      </c>
      <c r="BN545" s="120" t="str">
        <f t="shared" si="183"/>
        <v/>
      </c>
      <c r="BO545" s="120" t="str">
        <f t="shared" si="184"/>
        <v/>
      </c>
      <c r="BP545" s="120" t="str">
        <f t="shared" si="185"/>
        <v/>
      </c>
      <c r="BQ545" s="98"/>
      <c r="BR545" s="98"/>
      <c r="BS545" s="98"/>
      <c r="BT545" s="98"/>
      <c r="BU545" s="98"/>
      <c r="BV545" s="98"/>
      <c r="BW545" s="98"/>
      <c r="BX545" s="98"/>
      <c r="BY545" s="98"/>
      <c r="BZ545" s="98"/>
      <c r="CA545" s="98"/>
      <c r="CB545" s="98"/>
      <c r="CC545" s="98"/>
      <c r="CD545" s="98"/>
      <c r="CE545" s="98"/>
      <c r="CF545" s="98"/>
      <c r="CG545" s="98"/>
      <c r="CH545" s="98"/>
      <c r="CI545" s="98"/>
      <c r="CJ545" s="98"/>
      <c r="CK545" s="98"/>
      <c r="CL545" s="98"/>
      <c r="CM545" s="98"/>
      <c r="CN545" s="98"/>
      <c r="CO545" s="98"/>
      <c r="CP545" s="98"/>
      <c r="CQ545" s="98"/>
      <c r="CR545" s="98"/>
      <c r="CS545" s="98"/>
    </row>
    <row r="546" spans="1:97" s="4" customFormat="1" ht="18.75" customHeight="1" x14ac:dyDescent="0.2">
      <c r="A546" s="3">
        <f t="shared" si="186"/>
        <v>534</v>
      </c>
      <c r="B546" s="263"/>
      <c r="C546" s="263"/>
      <c r="D546" s="263"/>
      <c r="E546" s="259"/>
      <c r="F546" s="259"/>
      <c r="G546" s="43"/>
      <c r="H546" s="264"/>
      <c r="I546" s="261"/>
      <c r="J546" s="106"/>
      <c r="K546" s="247"/>
      <c r="L546" s="247"/>
      <c r="M546" s="247"/>
      <c r="N546" s="248" t="str">
        <f>IF(AND(K546&lt;&gt;"",L546&lt;&gt;"",J546&lt;&gt;""),ROUND(MIN(IF(OR(J546="OZZ",J546="ZZ"),5000,17300),TRUNC(0.75*(SUMIF($D$12:$D546,$D546,K$12:K546)+SUMIF($D$12:$D546,$D546,L$12:L546)),2)) - SUMIF($D$12:$D545,$D546,N$12:N545),2),"")</f>
        <v/>
      </c>
      <c r="O546" s="249" t="str">
        <f>IF(AND(K546&lt;&gt;"",L546&lt;&gt;"",M546&lt;&gt;"",J546&lt;&gt;"",AH546&lt;&gt;""),IF(OR(J546="OZZ",J546="ZZ"),ROUND(0-SUMIF($D$12:$D545,$D546,O$12:O545),2),IF(M546=0,0,ROUND(MIN(MIN(17300,TRUNC(0.75*(SUMIF($D$12:$D$2012,$D546,K$12:K$2012)+SUMIF($D$12:$D$2012,$D546,L$12:L$2012)),2)+SUMIF($D$12:$D546,$D546,AH$12:AH546))-SUMIF($D$12:$D545,$D546,O$12:O545)-SUMIF($D$12:$D$2012,$D546,N$12:N$2012),AH546),2))),"")</f>
        <v/>
      </c>
      <c r="P546" s="250" t="str">
        <f>IF(J546&lt;&gt;"",1000 - SUMIF($D$12:$D545,$D546,P$12:P545),"")</f>
        <v/>
      </c>
      <c r="Q546" s="106"/>
      <c r="R546" s="247"/>
      <c r="S546" s="247"/>
      <c r="T546" s="247"/>
      <c r="U546" s="248" t="str">
        <f>IF(AND(R546&lt;&gt;"",S546&lt;&gt;"",Q546&lt;&gt;""),ROUND(MIN(IF(OR(Q546="OZZ",Q546="ZZ"),5000,17300),TRUNC(0.75*(SUMIF($D$12:$D546,$D546,R$12:R546)+SUMIF($D$12:$D546,$D546,S$12:S546)),2)) - SUMIF($D$12:$D545,$D546,U$12:U545),2),"")</f>
        <v/>
      </c>
      <c r="V546" s="248" t="str">
        <f>IF(AND(R546&lt;&gt;"",S546&lt;&gt;"",T546&lt;&gt;"",Q546&lt;&gt;"",AL546&lt;&gt;""),IF(OR(Q546="OZZ",Q546="ZZ"),ROUND(0-SUMIF($D$12:$D545,$D546,V$12:V545),2),IF(T546=0,0,ROUND(MIN(MIN(17300,TRUNC(0.75*(SUMIF($D$12:$D$2012,$D546,R$12:R$2012)+SUMIF($D$12:$D$2012,$D546,S$12:S$2012)),2)+SUMIF($D$12:$D546,$D546,AL$12:AL546))-SUMIF($D$12:$D545,$D546,V$12:V545)-SUMIF($D$12:$D$2012,$D546,U$12:U$2012),AL546),2))),"")</f>
        <v/>
      </c>
      <c r="W546" s="250" t="str">
        <f>IF(Q546&lt;&gt;"",1000 - SUMIF($D$12:$D545,$D546,W$12:W545),"")</f>
        <v/>
      </c>
      <c r="X546" s="106"/>
      <c r="Y546" s="247"/>
      <c r="Z546" s="247"/>
      <c r="AA546" s="247"/>
      <c r="AB546" s="248" t="str">
        <f>IF(AND(Y546&lt;&gt;"",Z546&lt;&gt;"",X546&lt;&gt;""),ROUND(MIN(IF(OR(X546="OZZ",X546="ZZ"),5000,17300),TRUNC(0.75*(SUMIF($D$12:$D546,$D546,Y$12:Y546)+SUMIF($D$12:$D546,$D546,Z$12:Z546)),2)) - SUMIF($D$12:$D545,$D546,AB$12:AB545),2),"")</f>
        <v/>
      </c>
      <c r="AC546" s="251" t="str">
        <f>IF(AND(Y546&lt;&gt;"",Z546&lt;&gt;"",AA546&lt;&gt;"",X546&lt;&gt;"",AP546&lt;&gt;""),IF(OR(X546="OZZ",X546="ZZ"),ROUND(0-SUMIF($D$12:$D545,$D546,AC$12:AC545),2),IF(AA546=0,0,ROUND(MIN(MIN(17300,TRUNC(0.75*(SUMIF($D$12:$D$2012,$D546,Y$12:Y$2012)+SUMIF($D$12:$D$2012,$D546,Z$12:Z$2012)),2)+SUMIF($D$12:$D546,$D546,AP$12:AP546))-SUMIF($D$12:$D545,$D546,AC$12:AC545)-SUMIF($D$12:$D$2012,$D546,AB$12:AB$2012),AP546),2))),"")</f>
        <v/>
      </c>
      <c r="AD546" s="250" t="str">
        <f>IF(X546&lt;&gt;"",1000 - SUMIF($D$12:$D545,$D546,AD$12:AD545),"")</f>
        <v/>
      </c>
      <c r="AE546" s="252"/>
      <c r="AF546" s="253"/>
      <c r="AG546" s="254"/>
      <c r="AH546" s="255" t="str">
        <f t="shared" si="187"/>
        <v/>
      </c>
      <c r="AI546" s="256"/>
      <c r="AJ546" s="253"/>
      <c r="AK546" s="254"/>
      <c r="AL546" s="255" t="str">
        <f t="shared" si="188"/>
        <v/>
      </c>
      <c r="AM546" s="256"/>
      <c r="AN546" s="253"/>
      <c r="AO546" s="254"/>
      <c r="AP546" s="255" t="str">
        <f t="shared" si="168"/>
        <v/>
      </c>
      <c r="AQ546" s="116"/>
      <c r="AR546" s="116"/>
      <c r="AS546" s="117"/>
      <c r="AT546" s="118"/>
      <c r="AU546" s="119" t="str">
        <f>IF(D546&lt;&gt; "", IF(COUNTIF($D$12:$D546,$D546)&gt;1,0,IF(SUM(N546,U546,AB546)&gt;0,IF(AND(X546="",OR(Q546&lt;&gt;"",J546&lt;&gt;"")),IF(Q546&lt;&gt;"",Q546,IF(J546&lt;&gt;"",J546,0)),IF(AND(Q546&lt;&gt;"",J546&lt;&gt;"",Q546=J546),Q546,X546)),0)),"")</f>
        <v/>
      </c>
      <c r="AV546" s="119" t="str">
        <f>IF(D546&lt;&gt;"",IF(COUNTIF($D$12:$D546,$D546)&gt;1,0,IF(SUM(O546,V546,AC546)&gt;0,IF(AND(X546="",OR(Q546&lt;&gt;"",J546&lt;&gt;"")),IF(Q546&lt;&gt;"",Q546,IF(J546&lt;&gt;"",J546,0)),IF(AND(Q546&lt;&gt;"",J546&lt;&gt;"",Q546=J546),Q546,X546)),0)),"")</f>
        <v/>
      </c>
      <c r="AW546" s="119" t="str">
        <f>IF(D546&lt;&gt;"",IF(COUNTIF($D$12:$D546,$D546)&gt;1,0,IF(SUM(P546,W546,AD546)&gt;0,IF(AND(X546="",OR(Q546&lt;&gt;"",J546&lt;&gt;"")),IF(Q546&lt;&gt;"",Q546,IF(J546&lt;&gt;"",J546,0)),IF(AND(Q546&lt;&gt;"",J546&lt;&gt;"",Q546=J546),Q546,X546)),0)),"")</f>
        <v/>
      </c>
      <c r="AX546" s="118" t="str">
        <f t="shared" si="169"/>
        <v/>
      </c>
      <c r="AY546" s="118" t="str">
        <f t="shared" si="170"/>
        <v/>
      </c>
      <c r="AZ546" s="118" t="str">
        <f t="shared" si="171"/>
        <v/>
      </c>
      <c r="BA546" s="118" t="str">
        <f t="shared" si="172"/>
        <v/>
      </c>
      <c r="BB546" s="118" t="str">
        <f t="shared" si="173"/>
        <v/>
      </c>
      <c r="BC546" s="118" t="str">
        <f t="shared" si="174"/>
        <v/>
      </c>
      <c r="BD546" s="118" t="str">
        <f t="shared" si="175"/>
        <v/>
      </c>
      <c r="BE546" s="118" t="str">
        <f t="shared" si="176"/>
        <v/>
      </c>
      <c r="BF546" s="118" t="str">
        <f t="shared" si="177"/>
        <v/>
      </c>
      <c r="BG546" s="120"/>
      <c r="BH546" s="120" t="str">
        <f t="shared" si="178"/>
        <v/>
      </c>
      <c r="BI546" s="120" t="str">
        <f t="shared" si="179"/>
        <v/>
      </c>
      <c r="BJ546" s="121"/>
      <c r="BK546" s="120" t="str">
        <f t="shared" si="180"/>
        <v/>
      </c>
      <c r="BL546" s="120" t="str">
        <f t="shared" si="181"/>
        <v/>
      </c>
      <c r="BM546" s="120" t="str">
        <f t="shared" si="182"/>
        <v/>
      </c>
      <c r="BN546" s="120" t="str">
        <f t="shared" si="183"/>
        <v/>
      </c>
      <c r="BO546" s="120" t="str">
        <f t="shared" si="184"/>
        <v/>
      </c>
      <c r="BP546" s="120" t="str">
        <f t="shared" si="185"/>
        <v/>
      </c>
      <c r="BQ546" s="98"/>
      <c r="BR546" s="98"/>
      <c r="BS546" s="98"/>
      <c r="BT546" s="98"/>
      <c r="BU546" s="98"/>
      <c r="BV546" s="98"/>
      <c r="BW546" s="98"/>
      <c r="BX546" s="98"/>
      <c r="BY546" s="98"/>
      <c r="BZ546" s="98"/>
      <c r="CA546" s="98"/>
      <c r="CB546" s="98"/>
      <c r="CC546" s="98"/>
      <c r="CD546" s="98"/>
      <c r="CE546" s="98"/>
      <c r="CF546" s="98"/>
      <c r="CG546" s="98"/>
      <c r="CH546" s="98"/>
      <c r="CI546" s="98"/>
      <c r="CJ546" s="98"/>
      <c r="CK546" s="98"/>
      <c r="CL546" s="98"/>
      <c r="CM546" s="98"/>
      <c r="CN546" s="98"/>
      <c r="CO546" s="98"/>
      <c r="CP546" s="98"/>
      <c r="CQ546" s="98"/>
      <c r="CR546" s="98"/>
      <c r="CS546" s="98"/>
    </row>
    <row r="547" spans="1:97" s="4" customFormat="1" ht="18.75" customHeight="1" x14ac:dyDescent="0.2">
      <c r="A547" s="3">
        <f t="shared" si="186"/>
        <v>535</v>
      </c>
      <c r="B547" s="263"/>
      <c r="C547" s="263"/>
      <c r="D547" s="263"/>
      <c r="E547" s="259"/>
      <c r="F547" s="259"/>
      <c r="G547" s="43"/>
      <c r="H547" s="264"/>
      <c r="I547" s="261"/>
      <c r="J547" s="106"/>
      <c r="K547" s="247"/>
      <c r="L547" s="247"/>
      <c r="M547" s="247"/>
      <c r="N547" s="248" t="str">
        <f>IF(AND(K547&lt;&gt;"",L547&lt;&gt;"",J547&lt;&gt;""),ROUND(MIN(IF(OR(J547="OZZ",J547="ZZ"),5000,17300),TRUNC(0.75*(SUMIF($D$12:$D547,$D547,K$12:K547)+SUMIF($D$12:$D547,$D547,L$12:L547)),2)) - SUMIF($D$12:$D546,$D547,N$12:N546),2),"")</f>
        <v/>
      </c>
      <c r="O547" s="249" t="str">
        <f>IF(AND(K547&lt;&gt;"",L547&lt;&gt;"",M547&lt;&gt;"",J547&lt;&gt;"",AH547&lt;&gt;""),IF(OR(J547="OZZ",J547="ZZ"),ROUND(0-SUMIF($D$12:$D546,$D547,O$12:O546),2),IF(M547=0,0,ROUND(MIN(MIN(17300,TRUNC(0.75*(SUMIF($D$12:$D$2012,$D547,K$12:K$2012)+SUMIF($D$12:$D$2012,$D547,L$12:L$2012)),2)+SUMIF($D$12:$D547,$D547,AH$12:AH547))-SUMIF($D$12:$D546,$D547,O$12:O546)-SUMIF($D$12:$D$2012,$D547,N$12:N$2012),AH547),2))),"")</f>
        <v/>
      </c>
      <c r="P547" s="250" t="str">
        <f>IF(J547&lt;&gt;"",1000 - SUMIF($D$12:$D546,$D547,P$12:P546),"")</f>
        <v/>
      </c>
      <c r="Q547" s="106"/>
      <c r="R547" s="247"/>
      <c r="S547" s="247"/>
      <c r="T547" s="247"/>
      <c r="U547" s="248" t="str">
        <f>IF(AND(R547&lt;&gt;"",S547&lt;&gt;"",Q547&lt;&gt;""),ROUND(MIN(IF(OR(Q547="OZZ",Q547="ZZ"),5000,17300),TRUNC(0.75*(SUMIF($D$12:$D547,$D547,R$12:R547)+SUMIF($D$12:$D547,$D547,S$12:S547)),2)) - SUMIF($D$12:$D546,$D547,U$12:U546),2),"")</f>
        <v/>
      </c>
      <c r="V547" s="248" t="str">
        <f>IF(AND(R547&lt;&gt;"",S547&lt;&gt;"",T547&lt;&gt;"",Q547&lt;&gt;"",AL547&lt;&gt;""),IF(OR(Q547="OZZ",Q547="ZZ"),ROUND(0-SUMIF($D$12:$D546,$D547,V$12:V546),2),IF(T547=0,0,ROUND(MIN(MIN(17300,TRUNC(0.75*(SUMIF($D$12:$D$2012,$D547,R$12:R$2012)+SUMIF($D$12:$D$2012,$D547,S$12:S$2012)),2)+SUMIF($D$12:$D547,$D547,AL$12:AL547))-SUMIF($D$12:$D546,$D547,V$12:V546)-SUMIF($D$12:$D$2012,$D547,U$12:U$2012),AL547),2))),"")</f>
        <v/>
      </c>
      <c r="W547" s="250" t="str">
        <f>IF(Q547&lt;&gt;"",1000 - SUMIF($D$12:$D546,$D547,W$12:W546),"")</f>
        <v/>
      </c>
      <c r="X547" s="106"/>
      <c r="Y547" s="247"/>
      <c r="Z547" s="247"/>
      <c r="AA547" s="247"/>
      <c r="AB547" s="248" t="str">
        <f>IF(AND(Y547&lt;&gt;"",Z547&lt;&gt;"",X547&lt;&gt;""),ROUND(MIN(IF(OR(X547="OZZ",X547="ZZ"),5000,17300),TRUNC(0.75*(SUMIF($D$12:$D547,$D547,Y$12:Y547)+SUMIF($D$12:$D547,$D547,Z$12:Z547)),2)) - SUMIF($D$12:$D546,$D547,AB$12:AB546),2),"")</f>
        <v/>
      </c>
      <c r="AC547" s="251" t="str">
        <f>IF(AND(Y547&lt;&gt;"",Z547&lt;&gt;"",AA547&lt;&gt;"",X547&lt;&gt;"",AP547&lt;&gt;""),IF(OR(X547="OZZ",X547="ZZ"),ROUND(0-SUMIF($D$12:$D546,$D547,AC$12:AC546),2),IF(AA547=0,0,ROUND(MIN(MIN(17300,TRUNC(0.75*(SUMIF($D$12:$D$2012,$D547,Y$12:Y$2012)+SUMIF($D$12:$D$2012,$D547,Z$12:Z$2012)),2)+SUMIF($D$12:$D547,$D547,AP$12:AP547))-SUMIF($D$12:$D546,$D547,AC$12:AC546)-SUMIF($D$12:$D$2012,$D547,AB$12:AB$2012),AP547),2))),"")</f>
        <v/>
      </c>
      <c r="AD547" s="250" t="str">
        <f>IF(X547&lt;&gt;"",1000 - SUMIF($D$12:$D546,$D547,AD$12:AD546),"")</f>
        <v/>
      </c>
      <c r="AE547" s="252"/>
      <c r="AF547" s="253"/>
      <c r="AG547" s="254"/>
      <c r="AH547" s="255" t="str">
        <f t="shared" si="187"/>
        <v/>
      </c>
      <c r="AI547" s="256"/>
      <c r="AJ547" s="253"/>
      <c r="AK547" s="254"/>
      <c r="AL547" s="255" t="str">
        <f t="shared" si="188"/>
        <v/>
      </c>
      <c r="AM547" s="256"/>
      <c r="AN547" s="253"/>
      <c r="AO547" s="254"/>
      <c r="AP547" s="255" t="str">
        <f t="shared" si="168"/>
        <v/>
      </c>
      <c r="AQ547" s="116"/>
      <c r="AR547" s="116"/>
      <c r="AS547" s="117"/>
      <c r="AT547" s="118"/>
      <c r="AU547" s="119" t="str">
        <f>IF(D547&lt;&gt; "", IF(COUNTIF($D$12:$D547,$D547)&gt;1,0,IF(SUM(N547,U547,AB547)&gt;0,IF(AND(X547="",OR(Q547&lt;&gt;"",J547&lt;&gt;"")),IF(Q547&lt;&gt;"",Q547,IF(J547&lt;&gt;"",J547,0)),IF(AND(Q547&lt;&gt;"",J547&lt;&gt;"",Q547=J547),Q547,X547)),0)),"")</f>
        <v/>
      </c>
      <c r="AV547" s="119" t="str">
        <f>IF(D547&lt;&gt;"",IF(COUNTIF($D$12:$D547,$D547)&gt;1,0,IF(SUM(O547,V547,AC547)&gt;0,IF(AND(X547="",OR(Q547&lt;&gt;"",J547&lt;&gt;"")),IF(Q547&lt;&gt;"",Q547,IF(J547&lt;&gt;"",J547,0)),IF(AND(Q547&lt;&gt;"",J547&lt;&gt;"",Q547=J547),Q547,X547)),0)),"")</f>
        <v/>
      </c>
      <c r="AW547" s="119" t="str">
        <f>IF(D547&lt;&gt;"",IF(COUNTIF($D$12:$D547,$D547)&gt;1,0,IF(SUM(P547,W547,AD547)&gt;0,IF(AND(X547="",OR(Q547&lt;&gt;"",J547&lt;&gt;"")),IF(Q547&lt;&gt;"",Q547,IF(J547&lt;&gt;"",J547,0)),IF(AND(Q547&lt;&gt;"",J547&lt;&gt;"",Q547=J547),Q547,X547)),0)),"")</f>
        <v/>
      </c>
      <c r="AX547" s="118" t="str">
        <f t="shared" si="169"/>
        <v/>
      </c>
      <c r="AY547" s="118" t="str">
        <f t="shared" si="170"/>
        <v/>
      </c>
      <c r="AZ547" s="118" t="str">
        <f t="shared" si="171"/>
        <v/>
      </c>
      <c r="BA547" s="118" t="str">
        <f t="shared" si="172"/>
        <v/>
      </c>
      <c r="BB547" s="118" t="str">
        <f t="shared" si="173"/>
        <v/>
      </c>
      <c r="BC547" s="118" t="str">
        <f t="shared" si="174"/>
        <v/>
      </c>
      <c r="BD547" s="118" t="str">
        <f t="shared" si="175"/>
        <v/>
      </c>
      <c r="BE547" s="118" t="str">
        <f t="shared" si="176"/>
        <v/>
      </c>
      <c r="BF547" s="118" t="str">
        <f t="shared" si="177"/>
        <v/>
      </c>
      <c r="BG547" s="120"/>
      <c r="BH547" s="120" t="str">
        <f t="shared" si="178"/>
        <v/>
      </c>
      <c r="BI547" s="120" t="str">
        <f t="shared" si="179"/>
        <v/>
      </c>
      <c r="BJ547" s="121"/>
      <c r="BK547" s="120" t="str">
        <f t="shared" si="180"/>
        <v/>
      </c>
      <c r="BL547" s="120" t="str">
        <f t="shared" si="181"/>
        <v/>
      </c>
      <c r="BM547" s="120" t="str">
        <f t="shared" si="182"/>
        <v/>
      </c>
      <c r="BN547" s="120" t="str">
        <f t="shared" si="183"/>
        <v/>
      </c>
      <c r="BO547" s="120" t="str">
        <f t="shared" si="184"/>
        <v/>
      </c>
      <c r="BP547" s="120" t="str">
        <f t="shared" si="185"/>
        <v/>
      </c>
      <c r="BQ547" s="98"/>
      <c r="BR547" s="98"/>
      <c r="BS547" s="98"/>
      <c r="BT547" s="98"/>
      <c r="BU547" s="98"/>
      <c r="BV547" s="98"/>
      <c r="BW547" s="98"/>
      <c r="BX547" s="98"/>
      <c r="BY547" s="98"/>
      <c r="BZ547" s="98"/>
      <c r="CA547" s="98"/>
      <c r="CB547" s="98"/>
      <c r="CC547" s="98"/>
      <c r="CD547" s="98"/>
      <c r="CE547" s="98"/>
      <c r="CF547" s="98"/>
      <c r="CG547" s="98"/>
      <c r="CH547" s="98"/>
      <c r="CI547" s="98"/>
      <c r="CJ547" s="98"/>
      <c r="CK547" s="98"/>
      <c r="CL547" s="98"/>
      <c r="CM547" s="98"/>
      <c r="CN547" s="98"/>
      <c r="CO547" s="98"/>
      <c r="CP547" s="98"/>
      <c r="CQ547" s="98"/>
      <c r="CR547" s="98"/>
      <c r="CS547" s="98"/>
    </row>
    <row r="548" spans="1:97" s="4" customFormat="1" ht="18.75" customHeight="1" x14ac:dyDescent="0.2">
      <c r="A548" s="3">
        <f t="shared" si="186"/>
        <v>536</v>
      </c>
      <c r="B548" s="263"/>
      <c r="C548" s="263"/>
      <c r="D548" s="263"/>
      <c r="E548" s="259"/>
      <c r="F548" s="259"/>
      <c r="G548" s="43"/>
      <c r="H548" s="264"/>
      <c r="I548" s="261"/>
      <c r="J548" s="106"/>
      <c r="K548" s="247"/>
      <c r="L548" s="247"/>
      <c r="M548" s="247"/>
      <c r="N548" s="248" t="str">
        <f>IF(AND(K548&lt;&gt;"",L548&lt;&gt;"",J548&lt;&gt;""),ROUND(MIN(IF(OR(J548="OZZ",J548="ZZ"),5000,17300),TRUNC(0.75*(SUMIF($D$12:$D548,$D548,K$12:K548)+SUMIF($D$12:$D548,$D548,L$12:L548)),2)) - SUMIF($D$12:$D547,$D548,N$12:N547),2),"")</f>
        <v/>
      </c>
      <c r="O548" s="249" t="str">
        <f>IF(AND(K548&lt;&gt;"",L548&lt;&gt;"",M548&lt;&gt;"",J548&lt;&gt;"",AH548&lt;&gt;""),IF(OR(J548="OZZ",J548="ZZ"),ROUND(0-SUMIF($D$12:$D547,$D548,O$12:O547),2),IF(M548=0,0,ROUND(MIN(MIN(17300,TRUNC(0.75*(SUMIF($D$12:$D$2012,$D548,K$12:K$2012)+SUMIF($D$12:$D$2012,$D548,L$12:L$2012)),2)+SUMIF($D$12:$D548,$D548,AH$12:AH548))-SUMIF($D$12:$D547,$D548,O$12:O547)-SUMIF($D$12:$D$2012,$D548,N$12:N$2012),AH548),2))),"")</f>
        <v/>
      </c>
      <c r="P548" s="250" t="str">
        <f>IF(J548&lt;&gt;"",1000 - SUMIF($D$12:$D547,$D548,P$12:P547),"")</f>
        <v/>
      </c>
      <c r="Q548" s="106"/>
      <c r="R548" s="247"/>
      <c r="S548" s="247"/>
      <c r="T548" s="247"/>
      <c r="U548" s="248" t="str">
        <f>IF(AND(R548&lt;&gt;"",S548&lt;&gt;"",Q548&lt;&gt;""),ROUND(MIN(IF(OR(Q548="OZZ",Q548="ZZ"),5000,17300),TRUNC(0.75*(SUMIF($D$12:$D548,$D548,R$12:R548)+SUMIF($D$12:$D548,$D548,S$12:S548)),2)) - SUMIF($D$12:$D547,$D548,U$12:U547),2),"")</f>
        <v/>
      </c>
      <c r="V548" s="248" t="str">
        <f>IF(AND(R548&lt;&gt;"",S548&lt;&gt;"",T548&lt;&gt;"",Q548&lt;&gt;"",AL548&lt;&gt;""),IF(OR(Q548="OZZ",Q548="ZZ"),ROUND(0-SUMIF($D$12:$D547,$D548,V$12:V547),2),IF(T548=0,0,ROUND(MIN(MIN(17300,TRUNC(0.75*(SUMIF($D$12:$D$2012,$D548,R$12:R$2012)+SUMIF($D$12:$D$2012,$D548,S$12:S$2012)),2)+SUMIF($D$12:$D548,$D548,AL$12:AL548))-SUMIF($D$12:$D547,$D548,V$12:V547)-SUMIF($D$12:$D$2012,$D548,U$12:U$2012),AL548),2))),"")</f>
        <v/>
      </c>
      <c r="W548" s="250" t="str">
        <f>IF(Q548&lt;&gt;"",1000 - SUMIF($D$12:$D547,$D548,W$12:W547),"")</f>
        <v/>
      </c>
      <c r="X548" s="106"/>
      <c r="Y548" s="247"/>
      <c r="Z548" s="247"/>
      <c r="AA548" s="247"/>
      <c r="AB548" s="248" t="str">
        <f>IF(AND(Y548&lt;&gt;"",Z548&lt;&gt;"",X548&lt;&gt;""),ROUND(MIN(IF(OR(X548="OZZ",X548="ZZ"),5000,17300),TRUNC(0.75*(SUMIF($D$12:$D548,$D548,Y$12:Y548)+SUMIF($D$12:$D548,$D548,Z$12:Z548)),2)) - SUMIF($D$12:$D547,$D548,AB$12:AB547),2),"")</f>
        <v/>
      </c>
      <c r="AC548" s="251" t="str">
        <f>IF(AND(Y548&lt;&gt;"",Z548&lt;&gt;"",AA548&lt;&gt;"",X548&lt;&gt;"",AP548&lt;&gt;""),IF(OR(X548="OZZ",X548="ZZ"),ROUND(0-SUMIF($D$12:$D547,$D548,AC$12:AC547),2),IF(AA548=0,0,ROUND(MIN(MIN(17300,TRUNC(0.75*(SUMIF($D$12:$D$2012,$D548,Y$12:Y$2012)+SUMIF($D$12:$D$2012,$D548,Z$12:Z$2012)),2)+SUMIF($D$12:$D548,$D548,AP$12:AP548))-SUMIF($D$12:$D547,$D548,AC$12:AC547)-SUMIF($D$12:$D$2012,$D548,AB$12:AB$2012),AP548),2))),"")</f>
        <v/>
      </c>
      <c r="AD548" s="250" t="str">
        <f>IF(X548&lt;&gt;"",1000 - SUMIF($D$12:$D547,$D548,AD$12:AD547),"")</f>
        <v/>
      </c>
      <c r="AE548" s="252"/>
      <c r="AF548" s="253"/>
      <c r="AG548" s="254"/>
      <c r="AH548" s="255" t="str">
        <f t="shared" si="187"/>
        <v/>
      </c>
      <c r="AI548" s="256"/>
      <c r="AJ548" s="253"/>
      <c r="AK548" s="254"/>
      <c r="AL548" s="255" t="str">
        <f t="shared" si="188"/>
        <v/>
      </c>
      <c r="AM548" s="256"/>
      <c r="AN548" s="253"/>
      <c r="AO548" s="254"/>
      <c r="AP548" s="255" t="str">
        <f t="shared" si="168"/>
        <v/>
      </c>
      <c r="AQ548" s="116"/>
      <c r="AR548" s="116"/>
      <c r="AS548" s="117"/>
      <c r="AT548" s="118"/>
      <c r="AU548" s="119" t="str">
        <f>IF(D548&lt;&gt; "", IF(COUNTIF($D$12:$D548,$D548)&gt;1,0,IF(SUM(N548,U548,AB548)&gt;0,IF(AND(X548="",OR(Q548&lt;&gt;"",J548&lt;&gt;"")),IF(Q548&lt;&gt;"",Q548,IF(J548&lt;&gt;"",J548,0)),IF(AND(Q548&lt;&gt;"",J548&lt;&gt;"",Q548=J548),Q548,X548)),0)),"")</f>
        <v/>
      </c>
      <c r="AV548" s="119" t="str">
        <f>IF(D548&lt;&gt;"",IF(COUNTIF($D$12:$D548,$D548)&gt;1,0,IF(SUM(O548,V548,AC548)&gt;0,IF(AND(X548="",OR(Q548&lt;&gt;"",J548&lt;&gt;"")),IF(Q548&lt;&gt;"",Q548,IF(J548&lt;&gt;"",J548,0)),IF(AND(Q548&lt;&gt;"",J548&lt;&gt;"",Q548=J548),Q548,X548)),0)),"")</f>
        <v/>
      </c>
      <c r="AW548" s="119" t="str">
        <f>IF(D548&lt;&gt;"",IF(COUNTIF($D$12:$D548,$D548)&gt;1,0,IF(SUM(P548,W548,AD548)&gt;0,IF(AND(X548="",OR(Q548&lt;&gt;"",J548&lt;&gt;"")),IF(Q548&lt;&gt;"",Q548,IF(J548&lt;&gt;"",J548,0)),IF(AND(Q548&lt;&gt;"",J548&lt;&gt;"",Q548=J548),Q548,X548)),0)),"")</f>
        <v/>
      </c>
      <c r="AX548" s="118" t="str">
        <f t="shared" si="169"/>
        <v/>
      </c>
      <c r="AY548" s="118" t="str">
        <f t="shared" si="170"/>
        <v/>
      </c>
      <c r="AZ548" s="118" t="str">
        <f t="shared" si="171"/>
        <v/>
      </c>
      <c r="BA548" s="118" t="str">
        <f t="shared" si="172"/>
        <v/>
      </c>
      <c r="BB548" s="118" t="str">
        <f t="shared" si="173"/>
        <v/>
      </c>
      <c r="BC548" s="118" t="str">
        <f t="shared" si="174"/>
        <v/>
      </c>
      <c r="BD548" s="118" t="str">
        <f t="shared" si="175"/>
        <v/>
      </c>
      <c r="BE548" s="118" t="str">
        <f t="shared" si="176"/>
        <v/>
      </c>
      <c r="BF548" s="118" t="str">
        <f t="shared" si="177"/>
        <v/>
      </c>
      <c r="BG548" s="120"/>
      <c r="BH548" s="120" t="str">
        <f t="shared" si="178"/>
        <v/>
      </c>
      <c r="BI548" s="120" t="str">
        <f t="shared" si="179"/>
        <v/>
      </c>
      <c r="BJ548" s="121"/>
      <c r="BK548" s="120" t="str">
        <f t="shared" si="180"/>
        <v/>
      </c>
      <c r="BL548" s="120" t="str">
        <f t="shared" si="181"/>
        <v/>
      </c>
      <c r="BM548" s="120" t="str">
        <f t="shared" si="182"/>
        <v/>
      </c>
      <c r="BN548" s="120" t="str">
        <f t="shared" si="183"/>
        <v/>
      </c>
      <c r="BO548" s="120" t="str">
        <f t="shared" si="184"/>
        <v/>
      </c>
      <c r="BP548" s="120" t="str">
        <f t="shared" si="185"/>
        <v/>
      </c>
      <c r="BQ548" s="98"/>
      <c r="BR548" s="98"/>
      <c r="BS548" s="98"/>
      <c r="BT548" s="98"/>
      <c r="BU548" s="98"/>
      <c r="BV548" s="98"/>
      <c r="BW548" s="98"/>
      <c r="BX548" s="98"/>
      <c r="BY548" s="98"/>
      <c r="BZ548" s="98"/>
      <c r="CA548" s="98"/>
      <c r="CB548" s="98"/>
      <c r="CC548" s="98"/>
      <c r="CD548" s="98"/>
      <c r="CE548" s="98"/>
      <c r="CF548" s="98"/>
      <c r="CG548" s="98"/>
      <c r="CH548" s="98"/>
      <c r="CI548" s="98"/>
      <c r="CJ548" s="98"/>
      <c r="CK548" s="98"/>
      <c r="CL548" s="98"/>
      <c r="CM548" s="98"/>
      <c r="CN548" s="98"/>
      <c r="CO548" s="98"/>
      <c r="CP548" s="98"/>
      <c r="CQ548" s="98"/>
      <c r="CR548" s="98"/>
      <c r="CS548" s="98"/>
    </row>
    <row r="549" spans="1:97" s="4" customFormat="1" ht="18.75" customHeight="1" x14ac:dyDescent="0.2">
      <c r="A549" s="3">
        <f t="shared" si="186"/>
        <v>537</v>
      </c>
      <c r="B549" s="263"/>
      <c r="C549" s="263"/>
      <c r="D549" s="263"/>
      <c r="E549" s="259"/>
      <c r="F549" s="259"/>
      <c r="G549" s="43"/>
      <c r="H549" s="264"/>
      <c r="I549" s="261"/>
      <c r="J549" s="106"/>
      <c r="K549" s="247"/>
      <c r="L549" s="247"/>
      <c r="M549" s="247"/>
      <c r="N549" s="248" t="str">
        <f>IF(AND(K549&lt;&gt;"",L549&lt;&gt;"",J549&lt;&gt;""),ROUND(MIN(IF(OR(J549="OZZ",J549="ZZ"),5000,17300),TRUNC(0.75*(SUMIF($D$12:$D549,$D549,K$12:K549)+SUMIF($D$12:$D549,$D549,L$12:L549)),2)) - SUMIF($D$12:$D548,$D549,N$12:N548),2),"")</f>
        <v/>
      </c>
      <c r="O549" s="249" t="str">
        <f>IF(AND(K549&lt;&gt;"",L549&lt;&gt;"",M549&lt;&gt;"",J549&lt;&gt;"",AH549&lt;&gt;""),IF(OR(J549="OZZ",J549="ZZ"),ROUND(0-SUMIF($D$12:$D548,$D549,O$12:O548),2),IF(M549=0,0,ROUND(MIN(MIN(17300,TRUNC(0.75*(SUMIF($D$12:$D$2012,$D549,K$12:K$2012)+SUMIF($D$12:$D$2012,$D549,L$12:L$2012)),2)+SUMIF($D$12:$D549,$D549,AH$12:AH549))-SUMIF($D$12:$D548,$D549,O$12:O548)-SUMIF($D$12:$D$2012,$D549,N$12:N$2012),AH549),2))),"")</f>
        <v/>
      </c>
      <c r="P549" s="250" t="str">
        <f>IF(J549&lt;&gt;"",1000 - SUMIF($D$12:$D548,$D549,P$12:P548),"")</f>
        <v/>
      </c>
      <c r="Q549" s="106"/>
      <c r="R549" s="247"/>
      <c r="S549" s="247"/>
      <c r="T549" s="247"/>
      <c r="U549" s="248" t="str">
        <f>IF(AND(R549&lt;&gt;"",S549&lt;&gt;"",Q549&lt;&gt;""),ROUND(MIN(IF(OR(Q549="OZZ",Q549="ZZ"),5000,17300),TRUNC(0.75*(SUMIF($D$12:$D549,$D549,R$12:R549)+SUMIF($D$12:$D549,$D549,S$12:S549)),2)) - SUMIF($D$12:$D548,$D549,U$12:U548),2),"")</f>
        <v/>
      </c>
      <c r="V549" s="248" t="str">
        <f>IF(AND(R549&lt;&gt;"",S549&lt;&gt;"",T549&lt;&gt;"",Q549&lt;&gt;"",AL549&lt;&gt;""),IF(OR(Q549="OZZ",Q549="ZZ"),ROUND(0-SUMIF($D$12:$D548,$D549,V$12:V548),2),IF(T549=0,0,ROUND(MIN(MIN(17300,TRUNC(0.75*(SUMIF($D$12:$D$2012,$D549,R$12:R$2012)+SUMIF($D$12:$D$2012,$D549,S$12:S$2012)),2)+SUMIF($D$12:$D549,$D549,AL$12:AL549))-SUMIF($D$12:$D548,$D549,V$12:V548)-SUMIF($D$12:$D$2012,$D549,U$12:U$2012),AL549),2))),"")</f>
        <v/>
      </c>
      <c r="W549" s="250" t="str">
        <f>IF(Q549&lt;&gt;"",1000 - SUMIF($D$12:$D548,$D549,W$12:W548),"")</f>
        <v/>
      </c>
      <c r="X549" s="106"/>
      <c r="Y549" s="247"/>
      <c r="Z549" s="247"/>
      <c r="AA549" s="247"/>
      <c r="AB549" s="248" t="str">
        <f>IF(AND(Y549&lt;&gt;"",Z549&lt;&gt;"",X549&lt;&gt;""),ROUND(MIN(IF(OR(X549="OZZ",X549="ZZ"),5000,17300),TRUNC(0.75*(SUMIF($D$12:$D549,$D549,Y$12:Y549)+SUMIF($D$12:$D549,$D549,Z$12:Z549)),2)) - SUMIF($D$12:$D548,$D549,AB$12:AB548),2),"")</f>
        <v/>
      </c>
      <c r="AC549" s="251" t="str">
        <f>IF(AND(Y549&lt;&gt;"",Z549&lt;&gt;"",AA549&lt;&gt;"",X549&lt;&gt;"",AP549&lt;&gt;""),IF(OR(X549="OZZ",X549="ZZ"),ROUND(0-SUMIF($D$12:$D548,$D549,AC$12:AC548),2),IF(AA549=0,0,ROUND(MIN(MIN(17300,TRUNC(0.75*(SUMIF($D$12:$D$2012,$D549,Y$12:Y$2012)+SUMIF($D$12:$D$2012,$D549,Z$12:Z$2012)),2)+SUMIF($D$12:$D549,$D549,AP$12:AP549))-SUMIF($D$12:$D548,$D549,AC$12:AC548)-SUMIF($D$12:$D$2012,$D549,AB$12:AB$2012),AP549),2))),"")</f>
        <v/>
      </c>
      <c r="AD549" s="250" t="str">
        <f>IF(X549&lt;&gt;"",1000 - SUMIF($D$12:$D548,$D549,AD$12:AD548),"")</f>
        <v/>
      </c>
      <c r="AE549" s="252"/>
      <c r="AF549" s="253"/>
      <c r="AG549" s="254"/>
      <c r="AH549" s="255" t="str">
        <f t="shared" si="187"/>
        <v/>
      </c>
      <c r="AI549" s="256"/>
      <c r="AJ549" s="253"/>
      <c r="AK549" s="254"/>
      <c r="AL549" s="255" t="str">
        <f t="shared" si="188"/>
        <v/>
      </c>
      <c r="AM549" s="256"/>
      <c r="AN549" s="253"/>
      <c r="AO549" s="254"/>
      <c r="AP549" s="255" t="str">
        <f t="shared" si="168"/>
        <v/>
      </c>
      <c r="AQ549" s="116"/>
      <c r="AR549" s="116"/>
      <c r="AS549" s="117"/>
      <c r="AT549" s="118"/>
      <c r="AU549" s="119" t="str">
        <f>IF(D549&lt;&gt; "", IF(COUNTIF($D$12:$D549,$D549)&gt;1,0,IF(SUM(N549,U549,AB549)&gt;0,IF(AND(X549="",OR(Q549&lt;&gt;"",J549&lt;&gt;"")),IF(Q549&lt;&gt;"",Q549,IF(J549&lt;&gt;"",J549,0)),IF(AND(Q549&lt;&gt;"",J549&lt;&gt;"",Q549=J549),Q549,X549)),0)),"")</f>
        <v/>
      </c>
      <c r="AV549" s="119" t="str">
        <f>IF(D549&lt;&gt;"",IF(COUNTIF($D$12:$D549,$D549)&gt;1,0,IF(SUM(O549,V549,AC549)&gt;0,IF(AND(X549="",OR(Q549&lt;&gt;"",J549&lt;&gt;"")),IF(Q549&lt;&gt;"",Q549,IF(J549&lt;&gt;"",J549,0)),IF(AND(Q549&lt;&gt;"",J549&lt;&gt;"",Q549=J549),Q549,X549)),0)),"")</f>
        <v/>
      </c>
      <c r="AW549" s="119" t="str">
        <f>IF(D549&lt;&gt;"",IF(COUNTIF($D$12:$D549,$D549)&gt;1,0,IF(SUM(P549,W549,AD549)&gt;0,IF(AND(X549="",OR(Q549&lt;&gt;"",J549&lt;&gt;"")),IF(Q549&lt;&gt;"",Q549,IF(J549&lt;&gt;"",J549,0)),IF(AND(Q549&lt;&gt;"",J549&lt;&gt;"",Q549=J549),Q549,X549)),0)),"")</f>
        <v/>
      </c>
      <c r="AX549" s="118" t="str">
        <f t="shared" si="169"/>
        <v/>
      </c>
      <c r="AY549" s="118" t="str">
        <f t="shared" si="170"/>
        <v/>
      </c>
      <c r="AZ549" s="118" t="str">
        <f t="shared" si="171"/>
        <v/>
      </c>
      <c r="BA549" s="118" t="str">
        <f t="shared" si="172"/>
        <v/>
      </c>
      <c r="BB549" s="118" t="str">
        <f t="shared" si="173"/>
        <v/>
      </c>
      <c r="BC549" s="118" t="str">
        <f t="shared" si="174"/>
        <v/>
      </c>
      <c r="BD549" s="118" t="str">
        <f t="shared" si="175"/>
        <v/>
      </c>
      <c r="BE549" s="118" t="str">
        <f t="shared" si="176"/>
        <v/>
      </c>
      <c r="BF549" s="118" t="str">
        <f t="shared" si="177"/>
        <v/>
      </c>
      <c r="BG549" s="120"/>
      <c r="BH549" s="120" t="str">
        <f t="shared" si="178"/>
        <v/>
      </c>
      <c r="BI549" s="120" t="str">
        <f t="shared" si="179"/>
        <v/>
      </c>
      <c r="BJ549" s="121"/>
      <c r="BK549" s="120" t="str">
        <f t="shared" si="180"/>
        <v/>
      </c>
      <c r="BL549" s="120" t="str">
        <f t="shared" si="181"/>
        <v/>
      </c>
      <c r="BM549" s="120" t="str">
        <f t="shared" si="182"/>
        <v/>
      </c>
      <c r="BN549" s="120" t="str">
        <f t="shared" si="183"/>
        <v/>
      </c>
      <c r="BO549" s="120" t="str">
        <f t="shared" si="184"/>
        <v/>
      </c>
      <c r="BP549" s="120" t="str">
        <f t="shared" si="185"/>
        <v/>
      </c>
      <c r="BQ549" s="98"/>
      <c r="BR549" s="98"/>
      <c r="BS549" s="98"/>
      <c r="BT549" s="98"/>
      <c r="BU549" s="98"/>
      <c r="BV549" s="98"/>
      <c r="BW549" s="98"/>
      <c r="BX549" s="98"/>
      <c r="BY549" s="98"/>
      <c r="BZ549" s="98"/>
      <c r="CA549" s="98"/>
      <c r="CB549" s="98"/>
      <c r="CC549" s="98"/>
      <c r="CD549" s="98"/>
      <c r="CE549" s="98"/>
      <c r="CF549" s="98"/>
      <c r="CG549" s="98"/>
      <c r="CH549" s="98"/>
      <c r="CI549" s="98"/>
      <c r="CJ549" s="98"/>
      <c r="CK549" s="98"/>
      <c r="CL549" s="98"/>
      <c r="CM549" s="98"/>
      <c r="CN549" s="98"/>
      <c r="CO549" s="98"/>
      <c r="CP549" s="98"/>
      <c r="CQ549" s="98"/>
      <c r="CR549" s="98"/>
      <c r="CS549" s="98"/>
    </row>
    <row r="550" spans="1:97" s="4" customFormat="1" ht="18.75" customHeight="1" x14ac:dyDescent="0.2">
      <c r="A550" s="3">
        <f t="shared" si="186"/>
        <v>538</v>
      </c>
      <c r="B550" s="263"/>
      <c r="C550" s="263"/>
      <c r="D550" s="263"/>
      <c r="E550" s="259"/>
      <c r="F550" s="259"/>
      <c r="G550" s="43"/>
      <c r="H550" s="264"/>
      <c r="I550" s="261"/>
      <c r="J550" s="106"/>
      <c r="K550" s="247"/>
      <c r="L550" s="247"/>
      <c r="M550" s="247"/>
      <c r="N550" s="248" t="str">
        <f>IF(AND(K550&lt;&gt;"",L550&lt;&gt;"",J550&lt;&gt;""),ROUND(MIN(IF(OR(J550="OZZ",J550="ZZ"),5000,17300),TRUNC(0.75*(SUMIF($D$12:$D550,$D550,K$12:K550)+SUMIF($D$12:$D550,$D550,L$12:L550)),2)) - SUMIF($D$12:$D549,$D550,N$12:N549),2),"")</f>
        <v/>
      </c>
      <c r="O550" s="249" t="str">
        <f>IF(AND(K550&lt;&gt;"",L550&lt;&gt;"",M550&lt;&gt;"",J550&lt;&gt;"",AH550&lt;&gt;""),IF(OR(J550="OZZ",J550="ZZ"),ROUND(0-SUMIF($D$12:$D549,$D550,O$12:O549),2),IF(M550=0,0,ROUND(MIN(MIN(17300,TRUNC(0.75*(SUMIF($D$12:$D$2012,$D550,K$12:K$2012)+SUMIF($D$12:$D$2012,$D550,L$12:L$2012)),2)+SUMIF($D$12:$D550,$D550,AH$12:AH550))-SUMIF($D$12:$D549,$D550,O$12:O549)-SUMIF($D$12:$D$2012,$D550,N$12:N$2012),AH550),2))),"")</f>
        <v/>
      </c>
      <c r="P550" s="250" t="str">
        <f>IF(J550&lt;&gt;"",1000 - SUMIF($D$12:$D549,$D550,P$12:P549),"")</f>
        <v/>
      </c>
      <c r="Q550" s="106"/>
      <c r="R550" s="247"/>
      <c r="S550" s="247"/>
      <c r="T550" s="247"/>
      <c r="U550" s="248" t="str">
        <f>IF(AND(R550&lt;&gt;"",S550&lt;&gt;"",Q550&lt;&gt;""),ROUND(MIN(IF(OR(Q550="OZZ",Q550="ZZ"),5000,17300),TRUNC(0.75*(SUMIF($D$12:$D550,$D550,R$12:R550)+SUMIF($D$12:$D550,$D550,S$12:S550)),2)) - SUMIF($D$12:$D549,$D550,U$12:U549),2),"")</f>
        <v/>
      </c>
      <c r="V550" s="248" t="str">
        <f>IF(AND(R550&lt;&gt;"",S550&lt;&gt;"",T550&lt;&gt;"",Q550&lt;&gt;"",AL550&lt;&gt;""),IF(OR(Q550="OZZ",Q550="ZZ"),ROUND(0-SUMIF($D$12:$D549,$D550,V$12:V549),2),IF(T550=0,0,ROUND(MIN(MIN(17300,TRUNC(0.75*(SUMIF($D$12:$D$2012,$D550,R$12:R$2012)+SUMIF($D$12:$D$2012,$D550,S$12:S$2012)),2)+SUMIF($D$12:$D550,$D550,AL$12:AL550))-SUMIF($D$12:$D549,$D550,V$12:V549)-SUMIF($D$12:$D$2012,$D550,U$12:U$2012),AL550),2))),"")</f>
        <v/>
      </c>
      <c r="W550" s="250" t="str">
        <f>IF(Q550&lt;&gt;"",1000 - SUMIF($D$12:$D549,$D550,W$12:W549),"")</f>
        <v/>
      </c>
      <c r="X550" s="106"/>
      <c r="Y550" s="247"/>
      <c r="Z550" s="247"/>
      <c r="AA550" s="247"/>
      <c r="AB550" s="248" t="str">
        <f>IF(AND(Y550&lt;&gt;"",Z550&lt;&gt;"",X550&lt;&gt;""),ROUND(MIN(IF(OR(X550="OZZ",X550="ZZ"),5000,17300),TRUNC(0.75*(SUMIF($D$12:$D550,$D550,Y$12:Y550)+SUMIF($D$12:$D550,$D550,Z$12:Z550)),2)) - SUMIF($D$12:$D549,$D550,AB$12:AB549),2),"")</f>
        <v/>
      </c>
      <c r="AC550" s="251" t="str">
        <f>IF(AND(Y550&lt;&gt;"",Z550&lt;&gt;"",AA550&lt;&gt;"",X550&lt;&gt;"",AP550&lt;&gt;""),IF(OR(X550="OZZ",X550="ZZ"),ROUND(0-SUMIF($D$12:$D549,$D550,AC$12:AC549),2),IF(AA550=0,0,ROUND(MIN(MIN(17300,TRUNC(0.75*(SUMIF($D$12:$D$2012,$D550,Y$12:Y$2012)+SUMIF($D$12:$D$2012,$D550,Z$12:Z$2012)),2)+SUMIF($D$12:$D550,$D550,AP$12:AP550))-SUMIF($D$12:$D549,$D550,AC$12:AC549)-SUMIF($D$12:$D$2012,$D550,AB$12:AB$2012),AP550),2))),"")</f>
        <v/>
      </c>
      <c r="AD550" s="250" t="str">
        <f>IF(X550&lt;&gt;"",1000 - SUMIF($D$12:$D549,$D550,AD$12:AD549),"")</f>
        <v/>
      </c>
      <c r="AE550" s="252"/>
      <c r="AF550" s="253"/>
      <c r="AG550" s="254"/>
      <c r="AH550" s="255" t="str">
        <f t="shared" si="187"/>
        <v/>
      </c>
      <c r="AI550" s="256"/>
      <c r="AJ550" s="253"/>
      <c r="AK550" s="254"/>
      <c r="AL550" s="255" t="str">
        <f t="shared" si="188"/>
        <v/>
      </c>
      <c r="AM550" s="256"/>
      <c r="AN550" s="253"/>
      <c r="AO550" s="254"/>
      <c r="AP550" s="255" t="str">
        <f t="shared" si="168"/>
        <v/>
      </c>
      <c r="AQ550" s="116"/>
      <c r="AR550" s="116"/>
      <c r="AS550" s="117"/>
      <c r="AT550" s="118"/>
      <c r="AU550" s="119" t="str">
        <f>IF(D550&lt;&gt; "", IF(COUNTIF($D$12:$D550,$D550)&gt;1,0,IF(SUM(N550,U550,AB550)&gt;0,IF(AND(X550="",OR(Q550&lt;&gt;"",J550&lt;&gt;"")),IF(Q550&lt;&gt;"",Q550,IF(J550&lt;&gt;"",J550,0)),IF(AND(Q550&lt;&gt;"",J550&lt;&gt;"",Q550=J550),Q550,X550)),0)),"")</f>
        <v/>
      </c>
      <c r="AV550" s="119" t="str">
        <f>IF(D550&lt;&gt;"",IF(COUNTIF($D$12:$D550,$D550)&gt;1,0,IF(SUM(O550,V550,AC550)&gt;0,IF(AND(X550="",OR(Q550&lt;&gt;"",J550&lt;&gt;"")),IF(Q550&lt;&gt;"",Q550,IF(J550&lt;&gt;"",J550,0)),IF(AND(Q550&lt;&gt;"",J550&lt;&gt;"",Q550=J550),Q550,X550)),0)),"")</f>
        <v/>
      </c>
      <c r="AW550" s="119" t="str">
        <f>IF(D550&lt;&gt;"",IF(COUNTIF($D$12:$D550,$D550)&gt;1,0,IF(SUM(P550,W550,AD550)&gt;0,IF(AND(X550="",OR(Q550&lt;&gt;"",J550&lt;&gt;"")),IF(Q550&lt;&gt;"",Q550,IF(J550&lt;&gt;"",J550,0)),IF(AND(Q550&lt;&gt;"",J550&lt;&gt;"",Q550=J550),Q550,X550)),0)),"")</f>
        <v/>
      </c>
      <c r="AX550" s="118" t="str">
        <f t="shared" si="169"/>
        <v/>
      </c>
      <c r="AY550" s="118" t="str">
        <f t="shared" si="170"/>
        <v/>
      </c>
      <c r="AZ550" s="118" t="str">
        <f t="shared" si="171"/>
        <v/>
      </c>
      <c r="BA550" s="118" t="str">
        <f t="shared" si="172"/>
        <v/>
      </c>
      <c r="BB550" s="118" t="str">
        <f t="shared" si="173"/>
        <v/>
      </c>
      <c r="BC550" s="118" t="str">
        <f t="shared" si="174"/>
        <v/>
      </c>
      <c r="BD550" s="118" t="str">
        <f t="shared" si="175"/>
        <v/>
      </c>
      <c r="BE550" s="118" t="str">
        <f t="shared" si="176"/>
        <v/>
      </c>
      <c r="BF550" s="118" t="str">
        <f t="shared" si="177"/>
        <v/>
      </c>
      <c r="BG550" s="120"/>
      <c r="BH550" s="120" t="str">
        <f t="shared" si="178"/>
        <v/>
      </c>
      <c r="BI550" s="120" t="str">
        <f t="shared" si="179"/>
        <v/>
      </c>
      <c r="BJ550" s="121"/>
      <c r="BK550" s="120" t="str">
        <f t="shared" si="180"/>
        <v/>
      </c>
      <c r="BL550" s="120" t="str">
        <f t="shared" si="181"/>
        <v/>
      </c>
      <c r="BM550" s="120" t="str">
        <f t="shared" si="182"/>
        <v/>
      </c>
      <c r="BN550" s="120" t="str">
        <f t="shared" si="183"/>
        <v/>
      </c>
      <c r="BO550" s="120" t="str">
        <f t="shared" si="184"/>
        <v/>
      </c>
      <c r="BP550" s="120" t="str">
        <f t="shared" si="185"/>
        <v/>
      </c>
      <c r="BQ550" s="98"/>
      <c r="BR550" s="98"/>
      <c r="BS550" s="98"/>
      <c r="BT550" s="98"/>
      <c r="BU550" s="98"/>
      <c r="BV550" s="98"/>
      <c r="BW550" s="98"/>
      <c r="BX550" s="98"/>
      <c r="BY550" s="98"/>
      <c r="BZ550" s="98"/>
      <c r="CA550" s="98"/>
      <c r="CB550" s="98"/>
      <c r="CC550" s="98"/>
      <c r="CD550" s="98"/>
      <c r="CE550" s="98"/>
      <c r="CF550" s="98"/>
      <c r="CG550" s="98"/>
      <c r="CH550" s="98"/>
      <c r="CI550" s="98"/>
      <c r="CJ550" s="98"/>
      <c r="CK550" s="98"/>
      <c r="CL550" s="98"/>
      <c r="CM550" s="98"/>
      <c r="CN550" s="98"/>
      <c r="CO550" s="98"/>
      <c r="CP550" s="98"/>
      <c r="CQ550" s="98"/>
      <c r="CR550" s="98"/>
      <c r="CS550" s="98"/>
    </row>
    <row r="551" spans="1:97" s="4" customFormat="1" ht="18.75" customHeight="1" x14ac:dyDescent="0.2">
      <c r="A551" s="3">
        <f t="shared" si="186"/>
        <v>539</v>
      </c>
      <c r="B551" s="263"/>
      <c r="C551" s="263"/>
      <c r="D551" s="263"/>
      <c r="E551" s="259"/>
      <c r="F551" s="259"/>
      <c r="G551" s="43"/>
      <c r="H551" s="264"/>
      <c r="I551" s="261"/>
      <c r="J551" s="106"/>
      <c r="K551" s="247"/>
      <c r="L551" s="247"/>
      <c r="M551" s="247"/>
      <c r="N551" s="248" t="str">
        <f>IF(AND(K551&lt;&gt;"",L551&lt;&gt;"",J551&lt;&gt;""),ROUND(MIN(IF(OR(J551="OZZ",J551="ZZ"),5000,17300),TRUNC(0.75*(SUMIF($D$12:$D551,$D551,K$12:K551)+SUMIF($D$12:$D551,$D551,L$12:L551)),2)) - SUMIF($D$12:$D550,$D551,N$12:N550),2),"")</f>
        <v/>
      </c>
      <c r="O551" s="249" t="str">
        <f>IF(AND(K551&lt;&gt;"",L551&lt;&gt;"",M551&lt;&gt;"",J551&lt;&gt;"",AH551&lt;&gt;""),IF(OR(J551="OZZ",J551="ZZ"),ROUND(0-SUMIF($D$12:$D550,$D551,O$12:O550),2),IF(M551=0,0,ROUND(MIN(MIN(17300,TRUNC(0.75*(SUMIF($D$12:$D$2012,$D551,K$12:K$2012)+SUMIF($D$12:$D$2012,$D551,L$12:L$2012)),2)+SUMIF($D$12:$D551,$D551,AH$12:AH551))-SUMIF($D$12:$D550,$D551,O$12:O550)-SUMIF($D$12:$D$2012,$D551,N$12:N$2012),AH551),2))),"")</f>
        <v/>
      </c>
      <c r="P551" s="250" t="str">
        <f>IF(J551&lt;&gt;"",1000 - SUMIF($D$12:$D550,$D551,P$12:P550),"")</f>
        <v/>
      </c>
      <c r="Q551" s="106"/>
      <c r="R551" s="247"/>
      <c r="S551" s="247"/>
      <c r="T551" s="247"/>
      <c r="U551" s="248" t="str">
        <f>IF(AND(R551&lt;&gt;"",S551&lt;&gt;"",Q551&lt;&gt;""),ROUND(MIN(IF(OR(Q551="OZZ",Q551="ZZ"),5000,17300),TRUNC(0.75*(SUMIF($D$12:$D551,$D551,R$12:R551)+SUMIF($D$12:$D551,$D551,S$12:S551)),2)) - SUMIF($D$12:$D550,$D551,U$12:U550),2),"")</f>
        <v/>
      </c>
      <c r="V551" s="248" t="str">
        <f>IF(AND(R551&lt;&gt;"",S551&lt;&gt;"",T551&lt;&gt;"",Q551&lt;&gt;"",AL551&lt;&gt;""),IF(OR(Q551="OZZ",Q551="ZZ"),ROUND(0-SUMIF($D$12:$D550,$D551,V$12:V550),2),IF(T551=0,0,ROUND(MIN(MIN(17300,TRUNC(0.75*(SUMIF($D$12:$D$2012,$D551,R$12:R$2012)+SUMIF($D$12:$D$2012,$D551,S$12:S$2012)),2)+SUMIF($D$12:$D551,$D551,AL$12:AL551))-SUMIF($D$12:$D550,$D551,V$12:V550)-SUMIF($D$12:$D$2012,$D551,U$12:U$2012),AL551),2))),"")</f>
        <v/>
      </c>
      <c r="W551" s="250" t="str">
        <f>IF(Q551&lt;&gt;"",1000 - SUMIF($D$12:$D550,$D551,W$12:W550),"")</f>
        <v/>
      </c>
      <c r="X551" s="106"/>
      <c r="Y551" s="247"/>
      <c r="Z551" s="247"/>
      <c r="AA551" s="247"/>
      <c r="AB551" s="248" t="str">
        <f>IF(AND(Y551&lt;&gt;"",Z551&lt;&gt;"",X551&lt;&gt;""),ROUND(MIN(IF(OR(X551="OZZ",X551="ZZ"),5000,17300),TRUNC(0.75*(SUMIF($D$12:$D551,$D551,Y$12:Y551)+SUMIF($D$12:$D551,$D551,Z$12:Z551)),2)) - SUMIF($D$12:$D550,$D551,AB$12:AB550),2),"")</f>
        <v/>
      </c>
      <c r="AC551" s="251" t="str">
        <f>IF(AND(Y551&lt;&gt;"",Z551&lt;&gt;"",AA551&lt;&gt;"",X551&lt;&gt;"",AP551&lt;&gt;""),IF(OR(X551="OZZ",X551="ZZ"),ROUND(0-SUMIF($D$12:$D550,$D551,AC$12:AC550),2),IF(AA551=0,0,ROUND(MIN(MIN(17300,TRUNC(0.75*(SUMIF($D$12:$D$2012,$D551,Y$12:Y$2012)+SUMIF($D$12:$D$2012,$D551,Z$12:Z$2012)),2)+SUMIF($D$12:$D551,$D551,AP$12:AP551))-SUMIF($D$12:$D550,$D551,AC$12:AC550)-SUMIF($D$12:$D$2012,$D551,AB$12:AB$2012),AP551),2))),"")</f>
        <v/>
      </c>
      <c r="AD551" s="250" t="str">
        <f>IF(X551&lt;&gt;"",1000 - SUMIF($D$12:$D550,$D551,AD$12:AD550),"")</f>
        <v/>
      </c>
      <c r="AE551" s="252"/>
      <c r="AF551" s="253"/>
      <c r="AG551" s="254"/>
      <c r="AH551" s="255" t="str">
        <f t="shared" si="187"/>
        <v/>
      </c>
      <c r="AI551" s="256"/>
      <c r="AJ551" s="253"/>
      <c r="AK551" s="254"/>
      <c r="AL551" s="255" t="str">
        <f t="shared" si="188"/>
        <v/>
      </c>
      <c r="AM551" s="256"/>
      <c r="AN551" s="253"/>
      <c r="AO551" s="254"/>
      <c r="AP551" s="255" t="str">
        <f t="shared" si="168"/>
        <v/>
      </c>
      <c r="AQ551" s="116"/>
      <c r="AR551" s="116"/>
      <c r="AS551" s="117"/>
      <c r="AT551" s="118"/>
      <c r="AU551" s="119" t="str">
        <f>IF(D551&lt;&gt; "", IF(COUNTIF($D$12:$D551,$D551)&gt;1,0,IF(SUM(N551,U551,AB551)&gt;0,IF(AND(X551="",OR(Q551&lt;&gt;"",J551&lt;&gt;"")),IF(Q551&lt;&gt;"",Q551,IF(J551&lt;&gt;"",J551,0)),IF(AND(Q551&lt;&gt;"",J551&lt;&gt;"",Q551=J551),Q551,X551)),0)),"")</f>
        <v/>
      </c>
      <c r="AV551" s="119" t="str">
        <f>IF(D551&lt;&gt;"",IF(COUNTIF($D$12:$D551,$D551)&gt;1,0,IF(SUM(O551,V551,AC551)&gt;0,IF(AND(X551="",OR(Q551&lt;&gt;"",J551&lt;&gt;"")),IF(Q551&lt;&gt;"",Q551,IF(J551&lt;&gt;"",J551,0)),IF(AND(Q551&lt;&gt;"",J551&lt;&gt;"",Q551=J551),Q551,X551)),0)),"")</f>
        <v/>
      </c>
      <c r="AW551" s="119" t="str">
        <f>IF(D551&lt;&gt;"",IF(COUNTIF($D$12:$D551,$D551)&gt;1,0,IF(SUM(P551,W551,AD551)&gt;0,IF(AND(X551="",OR(Q551&lt;&gt;"",J551&lt;&gt;"")),IF(Q551&lt;&gt;"",Q551,IF(J551&lt;&gt;"",J551,0)),IF(AND(Q551&lt;&gt;"",J551&lt;&gt;"",Q551=J551),Q551,X551)),0)),"")</f>
        <v/>
      </c>
      <c r="AX551" s="118" t="str">
        <f t="shared" si="169"/>
        <v/>
      </c>
      <c r="AY551" s="118" t="str">
        <f t="shared" si="170"/>
        <v/>
      </c>
      <c r="AZ551" s="118" t="str">
        <f t="shared" si="171"/>
        <v/>
      </c>
      <c r="BA551" s="118" t="str">
        <f t="shared" si="172"/>
        <v/>
      </c>
      <c r="BB551" s="118" t="str">
        <f t="shared" si="173"/>
        <v/>
      </c>
      <c r="BC551" s="118" t="str">
        <f t="shared" si="174"/>
        <v/>
      </c>
      <c r="BD551" s="118" t="str">
        <f t="shared" si="175"/>
        <v/>
      </c>
      <c r="BE551" s="118" t="str">
        <f t="shared" si="176"/>
        <v/>
      </c>
      <c r="BF551" s="118" t="str">
        <f t="shared" si="177"/>
        <v/>
      </c>
      <c r="BG551" s="120"/>
      <c r="BH551" s="120" t="str">
        <f t="shared" si="178"/>
        <v/>
      </c>
      <c r="BI551" s="120" t="str">
        <f t="shared" si="179"/>
        <v/>
      </c>
      <c r="BJ551" s="121"/>
      <c r="BK551" s="120" t="str">
        <f t="shared" si="180"/>
        <v/>
      </c>
      <c r="BL551" s="120" t="str">
        <f t="shared" si="181"/>
        <v/>
      </c>
      <c r="BM551" s="120" t="str">
        <f t="shared" si="182"/>
        <v/>
      </c>
      <c r="BN551" s="120" t="str">
        <f t="shared" si="183"/>
        <v/>
      </c>
      <c r="BO551" s="120" t="str">
        <f t="shared" si="184"/>
        <v/>
      </c>
      <c r="BP551" s="120" t="str">
        <f t="shared" si="185"/>
        <v/>
      </c>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row>
    <row r="552" spans="1:97" s="4" customFormat="1" ht="18.75" customHeight="1" x14ac:dyDescent="0.2">
      <c r="A552" s="3">
        <f t="shared" si="186"/>
        <v>540</v>
      </c>
      <c r="B552" s="263"/>
      <c r="C552" s="263"/>
      <c r="D552" s="263"/>
      <c r="E552" s="259"/>
      <c r="F552" s="259"/>
      <c r="G552" s="43"/>
      <c r="H552" s="264"/>
      <c r="I552" s="261"/>
      <c r="J552" s="106"/>
      <c r="K552" s="247"/>
      <c r="L552" s="247"/>
      <c r="M552" s="247"/>
      <c r="N552" s="248" t="str">
        <f>IF(AND(K552&lt;&gt;"",L552&lt;&gt;"",J552&lt;&gt;""),ROUND(MIN(IF(OR(J552="OZZ",J552="ZZ"),5000,17300),TRUNC(0.75*(SUMIF($D$12:$D552,$D552,K$12:K552)+SUMIF($D$12:$D552,$D552,L$12:L552)),2)) - SUMIF($D$12:$D551,$D552,N$12:N551),2),"")</f>
        <v/>
      </c>
      <c r="O552" s="249" t="str">
        <f>IF(AND(K552&lt;&gt;"",L552&lt;&gt;"",M552&lt;&gt;"",J552&lt;&gt;"",AH552&lt;&gt;""),IF(OR(J552="OZZ",J552="ZZ"),ROUND(0-SUMIF($D$12:$D551,$D552,O$12:O551),2),IF(M552=0,0,ROUND(MIN(MIN(17300,TRUNC(0.75*(SUMIF($D$12:$D$2012,$D552,K$12:K$2012)+SUMIF($D$12:$D$2012,$D552,L$12:L$2012)),2)+SUMIF($D$12:$D552,$D552,AH$12:AH552))-SUMIF($D$12:$D551,$D552,O$12:O551)-SUMIF($D$12:$D$2012,$D552,N$12:N$2012),AH552),2))),"")</f>
        <v/>
      </c>
      <c r="P552" s="250" t="str">
        <f>IF(J552&lt;&gt;"",1000 - SUMIF($D$12:$D551,$D552,P$12:P551),"")</f>
        <v/>
      </c>
      <c r="Q552" s="106"/>
      <c r="R552" s="247"/>
      <c r="S552" s="247"/>
      <c r="T552" s="247"/>
      <c r="U552" s="248" t="str">
        <f>IF(AND(R552&lt;&gt;"",S552&lt;&gt;"",Q552&lt;&gt;""),ROUND(MIN(IF(OR(Q552="OZZ",Q552="ZZ"),5000,17300),TRUNC(0.75*(SUMIF($D$12:$D552,$D552,R$12:R552)+SUMIF($D$12:$D552,$D552,S$12:S552)),2)) - SUMIF($D$12:$D551,$D552,U$12:U551),2),"")</f>
        <v/>
      </c>
      <c r="V552" s="248" t="str">
        <f>IF(AND(R552&lt;&gt;"",S552&lt;&gt;"",T552&lt;&gt;"",Q552&lt;&gt;"",AL552&lt;&gt;""),IF(OR(Q552="OZZ",Q552="ZZ"),ROUND(0-SUMIF($D$12:$D551,$D552,V$12:V551),2),IF(T552=0,0,ROUND(MIN(MIN(17300,TRUNC(0.75*(SUMIF($D$12:$D$2012,$D552,R$12:R$2012)+SUMIF($D$12:$D$2012,$D552,S$12:S$2012)),2)+SUMIF($D$12:$D552,$D552,AL$12:AL552))-SUMIF($D$12:$D551,$D552,V$12:V551)-SUMIF($D$12:$D$2012,$D552,U$12:U$2012),AL552),2))),"")</f>
        <v/>
      </c>
      <c r="W552" s="250" t="str">
        <f>IF(Q552&lt;&gt;"",1000 - SUMIF($D$12:$D551,$D552,W$12:W551),"")</f>
        <v/>
      </c>
      <c r="X552" s="106"/>
      <c r="Y552" s="247"/>
      <c r="Z552" s="247"/>
      <c r="AA552" s="247"/>
      <c r="AB552" s="248" t="str">
        <f>IF(AND(Y552&lt;&gt;"",Z552&lt;&gt;"",X552&lt;&gt;""),ROUND(MIN(IF(OR(X552="OZZ",X552="ZZ"),5000,17300),TRUNC(0.75*(SUMIF($D$12:$D552,$D552,Y$12:Y552)+SUMIF($D$12:$D552,$D552,Z$12:Z552)),2)) - SUMIF($D$12:$D551,$D552,AB$12:AB551),2),"")</f>
        <v/>
      </c>
      <c r="AC552" s="251" t="str">
        <f>IF(AND(Y552&lt;&gt;"",Z552&lt;&gt;"",AA552&lt;&gt;"",X552&lt;&gt;"",AP552&lt;&gt;""),IF(OR(X552="OZZ",X552="ZZ"),ROUND(0-SUMIF($D$12:$D551,$D552,AC$12:AC551),2),IF(AA552=0,0,ROUND(MIN(MIN(17300,TRUNC(0.75*(SUMIF($D$12:$D$2012,$D552,Y$12:Y$2012)+SUMIF($D$12:$D$2012,$D552,Z$12:Z$2012)),2)+SUMIF($D$12:$D552,$D552,AP$12:AP552))-SUMIF($D$12:$D551,$D552,AC$12:AC551)-SUMIF($D$12:$D$2012,$D552,AB$12:AB$2012),AP552),2))),"")</f>
        <v/>
      </c>
      <c r="AD552" s="250" t="str">
        <f>IF(X552&lt;&gt;"",1000 - SUMIF($D$12:$D551,$D552,AD$12:AD551),"")</f>
        <v/>
      </c>
      <c r="AE552" s="252"/>
      <c r="AF552" s="253"/>
      <c r="AG552" s="254"/>
      <c r="AH552" s="255" t="str">
        <f t="shared" si="187"/>
        <v/>
      </c>
      <c r="AI552" s="256"/>
      <c r="AJ552" s="253"/>
      <c r="AK552" s="254"/>
      <c r="AL552" s="255" t="str">
        <f t="shared" si="188"/>
        <v/>
      </c>
      <c r="AM552" s="256"/>
      <c r="AN552" s="253"/>
      <c r="AO552" s="254"/>
      <c r="AP552" s="255" t="str">
        <f t="shared" si="168"/>
        <v/>
      </c>
      <c r="AQ552" s="116"/>
      <c r="AR552" s="116"/>
      <c r="AS552" s="117"/>
      <c r="AT552" s="118"/>
      <c r="AU552" s="119" t="str">
        <f>IF(D552&lt;&gt; "", IF(COUNTIF($D$12:$D552,$D552)&gt;1,0,IF(SUM(N552,U552,AB552)&gt;0,IF(AND(X552="",OR(Q552&lt;&gt;"",J552&lt;&gt;"")),IF(Q552&lt;&gt;"",Q552,IF(J552&lt;&gt;"",J552,0)),IF(AND(Q552&lt;&gt;"",J552&lt;&gt;"",Q552=J552),Q552,X552)),0)),"")</f>
        <v/>
      </c>
      <c r="AV552" s="119" t="str">
        <f>IF(D552&lt;&gt;"",IF(COUNTIF($D$12:$D552,$D552)&gt;1,0,IF(SUM(O552,V552,AC552)&gt;0,IF(AND(X552="",OR(Q552&lt;&gt;"",J552&lt;&gt;"")),IF(Q552&lt;&gt;"",Q552,IF(J552&lt;&gt;"",J552,0)),IF(AND(Q552&lt;&gt;"",J552&lt;&gt;"",Q552=J552),Q552,X552)),0)),"")</f>
        <v/>
      </c>
      <c r="AW552" s="119" t="str">
        <f>IF(D552&lt;&gt;"",IF(COUNTIF($D$12:$D552,$D552)&gt;1,0,IF(SUM(P552,W552,AD552)&gt;0,IF(AND(X552="",OR(Q552&lt;&gt;"",J552&lt;&gt;"")),IF(Q552&lt;&gt;"",Q552,IF(J552&lt;&gt;"",J552,0)),IF(AND(Q552&lt;&gt;"",J552&lt;&gt;"",Q552=J552),Q552,X552)),0)),"")</f>
        <v/>
      </c>
      <c r="AX552" s="118" t="str">
        <f t="shared" si="169"/>
        <v/>
      </c>
      <c r="AY552" s="118" t="str">
        <f t="shared" si="170"/>
        <v/>
      </c>
      <c r="AZ552" s="118" t="str">
        <f t="shared" si="171"/>
        <v/>
      </c>
      <c r="BA552" s="118" t="str">
        <f t="shared" si="172"/>
        <v/>
      </c>
      <c r="BB552" s="118" t="str">
        <f t="shared" si="173"/>
        <v/>
      </c>
      <c r="BC552" s="118" t="str">
        <f t="shared" si="174"/>
        <v/>
      </c>
      <c r="BD552" s="118" t="str">
        <f t="shared" si="175"/>
        <v/>
      </c>
      <c r="BE552" s="118" t="str">
        <f t="shared" si="176"/>
        <v/>
      </c>
      <c r="BF552" s="118" t="str">
        <f t="shared" si="177"/>
        <v/>
      </c>
      <c r="BG552" s="120"/>
      <c r="BH552" s="120" t="str">
        <f t="shared" si="178"/>
        <v/>
      </c>
      <c r="BI552" s="120" t="str">
        <f t="shared" si="179"/>
        <v/>
      </c>
      <c r="BJ552" s="121"/>
      <c r="BK552" s="120" t="str">
        <f t="shared" si="180"/>
        <v/>
      </c>
      <c r="BL552" s="120" t="str">
        <f t="shared" si="181"/>
        <v/>
      </c>
      <c r="BM552" s="120" t="str">
        <f t="shared" si="182"/>
        <v/>
      </c>
      <c r="BN552" s="120" t="str">
        <f t="shared" si="183"/>
        <v/>
      </c>
      <c r="BO552" s="120" t="str">
        <f t="shared" si="184"/>
        <v/>
      </c>
      <c r="BP552" s="120" t="str">
        <f t="shared" si="185"/>
        <v/>
      </c>
      <c r="BQ552" s="98"/>
      <c r="BR552" s="98"/>
      <c r="BS552" s="98"/>
      <c r="BT552" s="98"/>
      <c r="BU552" s="98"/>
      <c r="BV552" s="98"/>
      <c r="BW552" s="98"/>
      <c r="BX552" s="98"/>
      <c r="BY552" s="98"/>
      <c r="BZ552" s="98"/>
      <c r="CA552" s="98"/>
      <c r="CB552" s="98"/>
      <c r="CC552" s="98"/>
      <c r="CD552" s="98"/>
      <c r="CE552" s="98"/>
      <c r="CF552" s="98"/>
      <c r="CG552" s="98"/>
      <c r="CH552" s="98"/>
      <c r="CI552" s="98"/>
      <c r="CJ552" s="98"/>
      <c r="CK552" s="98"/>
      <c r="CL552" s="98"/>
      <c r="CM552" s="98"/>
      <c r="CN552" s="98"/>
      <c r="CO552" s="98"/>
      <c r="CP552" s="98"/>
      <c r="CQ552" s="98"/>
      <c r="CR552" s="98"/>
      <c r="CS552" s="98"/>
    </row>
    <row r="553" spans="1:97" s="4" customFormat="1" ht="18.75" customHeight="1" x14ac:dyDescent="0.2">
      <c r="A553" s="3">
        <f t="shared" si="186"/>
        <v>541</v>
      </c>
      <c r="B553" s="263"/>
      <c r="C553" s="263"/>
      <c r="D553" s="263"/>
      <c r="E553" s="259"/>
      <c r="F553" s="259"/>
      <c r="G553" s="43"/>
      <c r="H553" s="264"/>
      <c r="I553" s="261"/>
      <c r="J553" s="106"/>
      <c r="K553" s="247"/>
      <c r="L553" s="247"/>
      <c r="M553" s="247"/>
      <c r="N553" s="248" t="str">
        <f>IF(AND(K553&lt;&gt;"",L553&lt;&gt;"",J553&lt;&gt;""),ROUND(MIN(IF(OR(J553="OZZ",J553="ZZ"),5000,17300),TRUNC(0.75*(SUMIF($D$12:$D553,$D553,K$12:K553)+SUMIF($D$12:$D553,$D553,L$12:L553)),2)) - SUMIF($D$12:$D552,$D553,N$12:N552),2),"")</f>
        <v/>
      </c>
      <c r="O553" s="249" t="str">
        <f>IF(AND(K553&lt;&gt;"",L553&lt;&gt;"",M553&lt;&gt;"",J553&lt;&gt;"",AH553&lt;&gt;""),IF(OR(J553="OZZ",J553="ZZ"),ROUND(0-SUMIF($D$12:$D552,$D553,O$12:O552),2),IF(M553=0,0,ROUND(MIN(MIN(17300,TRUNC(0.75*(SUMIF($D$12:$D$2012,$D553,K$12:K$2012)+SUMIF($D$12:$D$2012,$D553,L$12:L$2012)),2)+SUMIF($D$12:$D553,$D553,AH$12:AH553))-SUMIF($D$12:$D552,$D553,O$12:O552)-SUMIF($D$12:$D$2012,$D553,N$12:N$2012),AH553),2))),"")</f>
        <v/>
      </c>
      <c r="P553" s="250" t="str">
        <f>IF(J553&lt;&gt;"",1000 - SUMIF($D$12:$D552,$D553,P$12:P552),"")</f>
        <v/>
      </c>
      <c r="Q553" s="106"/>
      <c r="R553" s="247"/>
      <c r="S553" s="247"/>
      <c r="T553" s="247"/>
      <c r="U553" s="248" t="str">
        <f>IF(AND(R553&lt;&gt;"",S553&lt;&gt;"",Q553&lt;&gt;""),ROUND(MIN(IF(OR(Q553="OZZ",Q553="ZZ"),5000,17300),TRUNC(0.75*(SUMIF($D$12:$D553,$D553,R$12:R553)+SUMIF($D$12:$D553,$D553,S$12:S553)),2)) - SUMIF($D$12:$D552,$D553,U$12:U552),2),"")</f>
        <v/>
      </c>
      <c r="V553" s="248" t="str">
        <f>IF(AND(R553&lt;&gt;"",S553&lt;&gt;"",T553&lt;&gt;"",Q553&lt;&gt;"",AL553&lt;&gt;""),IF(OR(Q553="OZZ",Q553="ZZ"),ROUND(0-SUMIF($D$12:$D552,$D553,V$12:V552),2),IF(T553=0,0,ROUND(MIN(MIN(17300,TRUNC(0.75*(SUMIF($D$12:$D$2012,$D553,R$12:R$2012)+SUMIF($D$12:$D$2012,$D553,S$12:S$2012)),2)+SUMIF($D$12:$D553,$D553,AL$12:AL553))-SUMIF($D$12:$D552,$D553,V$12:V552)-SUMIF($D$12:$D$2012,$D553,U$12:U$2012),AL553),2))),"")</f>
        <v/>
      </c>
      <c r="W553" s="250" t="str">
        <f>IF(Q553&lt;&gt;"",1000 - SUMIF($D$12:$D552,$D553,W$12:W552),"")</f>
        <v/>
      </c>
      <c r="X553" s="106"/>
      <c r="Y553" s="247"/>
      <c r="Z553" s="247"/>
      <c r="AA553" s="247"/>
      <c r="AB553" s="248" t="str">
        <f>IF(AND(Y553&lt;&gt;"",Z553&lt;&gt;"",X553&lt;&gt;""),ROUND(MIN(IF(OR(X553="OZZ",X553="ZZ"),5000,17300),TRUNC(0.75*(SUMIF($D$12:$D553,$D553,Y$12:Y553)+SUMIF($D$12:$D553,$D553,Z$12:Z553)),2)) - SUMIF($D$12:$D552,$D553,AB$12:AB552),2),"")</f>
        <v/>
      </c>
      <c r="AC553" s="251" t="str">
        <f>IF(AND(Y553&lt;&gt;"",Z553&lt;&gt;"",AA553&lt;&gt;"",X553&lt;&gt;"",AP553&lt;&gt;""),IF(OR(X553="OZZ",X553="ZZ"),ROUND(0-SUMIF($D$12:$D552,$D553,AC$12:AC552),2),IF(AA553=0,0,ROUND(MIN(MIN(17300,TRUNC(0.75*(SUMIF($D$12:$D$2012,$D553,Y$12:Y$2012)+SUMIF($D$12:$D$2012,$D553,Z$12:Z$2012)),2)+SUMIF($D$12:$D553,$D553,AP$12:AP553))-SUMIF($D$12:$D552,$D553,AC$12:AC552)-SUMIF($D$12:$D$2012,$D553,AB$12:AB$2012),AP553),2))),"")</f>
        <v/>
      </c>
      <c r="AD553" s="250" t="str">
        <f>IF(X553&lt;&gt;"",1000 - SUMIF($D$12:$D552,$D553,AD$12:AD552),"")</f>
        <v/>
      </c>
      <c r="AE553" s="252"/>
      <c r="AF553" s="253"/>
      <c r="AG553" s="254"/>
      <c r="AH553" s="255" t="str">
        <f t="shared" si="187"/>
        <v/>
      </c>
      <c r="AI553" s="256"/>
      <c r="AJ553" s="253"/>
      <c r="AK553" s="254"/>
      <c r="AL553" s="255" t="str">
        <f t="shared" si="188"/>
        <v/>
      </c>
      <c r="AM553" s="256"/>
      <c r="AN553" s="253"/>
      <c r="AO553" s="254"/>
      <c r="AP553" s="255" t="str">
        <f t="shared" si="168"/>
        <v/>
      </c>
      <c r="AQ553" s="116"/>
      <c r="AR553" s="116"/>
      <c r="AS553" s="117"/>
      <c r="AT553" s="118"/>
      <c r="AU553" s="119" t="str">
        <f>IF(D553&lt;&gt; "", IF(COUNTIF($D$12:$D553,$D553)&gt;1,0,IF(SUM(N553,U553,AB553)&gt;0,IF(AND(X553="",OR(Q553&lt;&gt;"",J553&lt;&gt;"")),IF(Q553&lt;&gt;"",Q553,IF(J553&lt;&gt;"",J553,0)),IF(AND(Q553&lt;&gt;"",J553&lt;&gt;"",Q553=J553),Q553,X553)),0)),"")</f>
        <v/>
      </c>
      <c r="AV553" s="119" t="str">
        <f>IF(D553&lt;&gt;"",IF(COUNTIF($D$12:$D553,$D553)&gt;1,0,IF(SUM(O553,V553,AC553)&gt;0,IF(AND(X553="",OR(Q553&lt;&gt;"",J553&lt;&gt;"")),IF(Q553&lt;&gt;"",Q553,IF(J553&lt;&gt;"",J553,0)),IF(AND(Q553&lt;&gt;"",J553&lt;&gt;"",Q553=J553),Q553,X553)),0)),"")</f>
        <v/>
      </c>
      <c r="AW553" s="119" t="str">
        <f>IF(D553&lt;&gt;"",IF(COUNTIF($D$12:$D553,$D553)&gt;1,0,IF(SUM(P553,W553,AD553)&gt;0,IF(AND(X553="",OR(Q553&lt;&gt;"",J553&lt;&gt;"")),IF(Q553&lt;&gt;"",Q553,IF(J553&lt;&gt;"",J553,0)),IF(AND(Q553&lt;&gt;"",J553&lt;&gt;"",Q553=J553),Q553,X553)),0)),"")</f>
        <v/>
      </c>
      <c r="AX553" s="118" t="str">
        <f t="shared" si="169"/>
        <v/>
      </c>
      <c r="AY553" s="118" t="str">
        <f t="shared" si="170"/>
        <v/>
      </c>
      <c r="AZ553" s="118" t="str">
        <f t="shared" si="171"/>
        <v/>
      </c>
      <c r="BA553" s="118" t="str">
        <f t="shared" si="172"/>
        <v/>
      </c>
      <c r="BB553" s="118" t="str">
        <f t="shared" si="173"/>
        <v/>
      </c>
      <c r="BC553" s="118" t="str">
        <f t="shared" si="174"/>
        <v/>
      </c>
      <c r="BD553" s="118" t="str">
        <f t="shared" si="175"/>
        <v/>
      </c>
      <c r="BE553" s="118" t="str">
        <f t="shared" si="176"/>
        <v/>
      </c>
      <c r="BF553" s="118" t="str">
        <f t="shared" si="177"/>
        <v/>
      </c>
      <c r="BG553" s="120"/>
      <c r="BH553" s="120" t="str">
        <f t="shared" si="178"/>
        <v/>
      </c>
      <c r="BI553" s="120" t="str">
        <f t="shared" si="179"/>
        <v/>
      </c>
      <c r="BJ553" s="121"/>
      <c r="BK553" s="120" t="str">
        <f t="shared" si="180"/>
        <v/>
      </c>
      <c r="BL553" s="120" t="str">
        <f t="shared" si="181"/>
        <v/>
      </c>
      <c r="BM553" s="120" t="str">
        <f t="shared" si="182"/>
        <v/>
      </c>
      <c r="BN553" s="120" t="str">
        <f t="shared" si="183"/>
        <v/>
      </c>
      <c r="BO553" s="120" t="str">
        <f t="shared" si="184"/>
        <v/>
      </c>
      <c r="BP553" s="120" t="str">
        <f t="shared" si="185"/>
        <v/>
      </c>
      <c r="BQ553" s="98"/>
      <c r="BR553" s="98"/>
      <c r="BS553" s="98"/>
      <c r="BT553" s="98"/>
      <c r="BU553" s="98"/>
      <c r="BV553" s="98"/>
      <c r="BW553" s="98"/>
      <c r="BX553" s="98"/>
      <c r="BY553" s="98"/>
      <c r="BZ553" s="98"/>
      <c r="CA553" s="98"/>
      <c r="CB553" s="98"/>
      <c r="CC553" s="98"/>
      <c r="CD553" s="98"/>
      <c r="CE553" s="98"/>
      <c r="CF553" s="98"/>
      <c r="CG553" s="98"/>
      <c r="CH553" s="98"/>
      <c r="CI553" s="98"/>
      <c r="CJ553" s="98"/>
      <c r="CK553" s="98"/>
      <c r="CL553" s="98"/>
      <c r="CM553" s="98"/>
      <c r="CN553" s="98"/>
      <c r="CO553" s="98"/>
      <c r="CP553" s="98"/>
      <c r="CQ553" s="98"/>
      <c r="CR553" s="98"/>
      <c r="CS553" s="98"/>
    </row>
    <row r="554" spans="1:97" s="4" customFormat="1" ht="18.75" customHeight="1" x14ac:dyDescent="0.2">
      <c r="A554" s="3">
        <f t="shared" si="186"/>
        <v>542</v>
      </c>
      <c r="B554" s="263"/>
      <c r="C554" s="263"/>
      <c r="D554" s="263"/>
      <c r="E554" s="259"/>
      <c r="F554" s="259"/>
      <c r="G554" s="43"/>
      <c r="H554" s="264"/>
      <c r="I554" s="261"/>
      <c r="J554" s="106"/>
      <c r="K554" s="247"/>
      <c r="L554" s="247"/>
      <c r="M554" s="247"/>
      <c r="N554" s="248" t="str">
        <f>IF(AND(K554&lt;&gt;"",L554&lt;&gt;"",J554&lt;&gt;""),ROUND(MIN(IF(OR(J554="OZZ",J554="ZZ"),5000,17300),TRUNC(0.75*(SUMIF($D$12:$D554,$D554,K$12:K554)+SUMIF($D$12:$D554,$D554,L$12:L554)),2)) - SUMIF($D$12:$D553,$D554,N$12:N553),2),"")</f>
        <v/>
      </c>
      <c r="O554" s="249" t="str">
        <f>IF(AND(K554&lt;&gt;"",L554&lt;&gt;"",M554&lt;&gt;"",J554&lt;&gt;"",AH554&lt;&gt;""),IF(OR(J554="OZZ",J554="ZZ"),ROUND(0-SUMIF($D$12:$D553,$D554,O$12:O553),2),IF(M554=0,0,ROUND(MIN(MIN(17300,TRUNC(0.75*(SUMIF($D$12:$D$2012,$D554,K$12:K$2012)+SUMIF($D$12:$D$2012,$D554,L$12:L$2012)),2)+SUMIF($D$12:$D554,$D554,AH$12:AH554))-SUMIF($D$12:$D553,$D554,O$12:O553)-SUMIF($D$12:$D$2012,$D554,N$12:N$2012),AH554),2))),"")</f>
        <v/>
      </c>
      <c r="P554" s="250" t="str">
        <f>IF(J554&lt;&gt;"",1000 - SUMIF($D$12:$D553,$D554,P$12:P553),"")</f>
        <v/>
      </c>
      <c r="Q554" s="106"/>
      <c r="R554" s="247"/>
      <c r="S554" s="247"/>
      <c r="T554" s="247"/>
      <c r="U554" s="248" t="str">
        <f>IF(AND(R554&lt;&gt;"",S554&lt;&gt;"",Q554&lt;&gt;""),ROUND(MIN(IF(OR(Q554="OZZ",Q554="ZZ"),5000,17300),TRUNC(0.75*(SUMIF($D$12:$D554,$D554,R$12:R554)+SUMIF($D$12:$D554,$D554,S$12:S554)),2)) - SUMIF($D$12:$D553,$D554,U$12:U553),2),"")</f>
        <v/>
      </c>
      <c r="V554" s="248" t="str">
        <f>IF(AND(R554&lt;&gt;"",S554&lt;&gt;"",T554&lt;&gt;"",Q554&lt;&gt;"",AL554&lt;&gt;""),IF(OR(Q554="OZZ",Q554="ZZ"),ROUND(0-SUMIF($D$12:$D553,$D554,V$12:V553),2),IF(T554=0,0,ROUND(MIN(MIN(17300,TRUNC(0.75*(SUMIF($D$12:$D$2012,$D554,R$12:R$2012)+SUMIF($D$12:$D$2012,$D554,S$12:S$2012)),2)+SUMIF($D$12:$D554,$D554,AL$12:AL554))-SUMIF($D$12:$D553,$D554,V$12:V553)-SUMIF($D$12:$D$2012,$D554,U$12:U$2012),AL554),2))),"")</f>
        <v/>
      </c>
      <c r="W554" s="250" t="str">
        <f>IF(Q554&lt;&gt;"",1000 - SUMIF($D$12:$D553,$D554,W$12:W553),"")</f>
        <v/>
      </c>
      <c r="X554" s="106"/>
      <c r="Y554" s="247"/>
      <c r="Z554" s="247"/>
      <c r="AA554" s="247"/>
      <c r="AB554" s="248" t="str">
        <f>IF(AND(Y554&lt;&gt;"",Z554&lt;&gt;"",X554&lt;&gt;""),ROUND(MIN(IF(OR(X554="OZZ",X554="ZZ"),5000,17300),TRUNC(0.75*(SUMIF($D$12:$D554,$D554,Y$12:Y554)+SUMIF($D$12:$D554,$D554,Z$12:Z554)),2)) - SUMIF($D$12:$D553,$D554,AB$12:AB553),2),"")</f>
        <v/>
      </c>
      <c r="AC554" s="251" t="str">
        <f>IF(AND(Y554&lt;&gt;"",Z554&lt;&gt;"",AA554&lt;&gt;"",X554&lt;&gt;"",AP554&lt;&gt;""),IF(OR(X554="OZZ",X554="ZZ"),ROUND(0-SUMIF($D$12:$D553,$D554,AC$12:AC553),2),IF(AA554=0,0,ROUND(MIN(MIN(17300,TRUNC(0.75*(SUMIF($D$12:$D$2012,$D554,Y$12:Y$2012)+SUMIF($D$12:$D$2012,$D554,Z$12:Z$2012)),2)+SUMIF($D$12:$D554,$D554,AP$12:AP554))-SUMIF($D$12:$D553,$D554,AC$12:AC553)-SUMIF($D$12:$D$2012,$D554,AB$12:AB$2012),AP554),2))),"")</f>
        <v/>
      </c>
      <c r="AD554" s="250" t="str">
        <f>IF(X554&lt;&gt;"",1000 - SUMIF($D$12:$D553,$D554,AD$12:AD553),"")</f>
        <v/>
      </c>
      <c r="AE554" s="252"/>
      <c r="AF554" s="253"/>
      <c r="AG554" s="254"/>
      <c r="AH554" s="255" t="str">
        <f t="shared" si="187"/>
        <v/>
      </c>
      <c r="AI554" s="256"/>
      <c r="AJ554" s="253"/>
      <c r="AK554" s="254"/>
      <c r="AL554" s="255" t="str">
        <f t="shared" si="188"/>
        <v/>
      </c>
      <c r="AM554" s="256"/>
      <c r="AN554" s="253"/>
      <c r="AO554" s="254"/>
      <c r="AP554" s="255" t="str">
        <f t="shared" si="168"/>
        <v/>
      </c>
      <c r="AQ554" s="116"/>
      <c r="AR554" s="116"/>
      <c r="AS554" s="117"/>
      <c r="AT554" s="118"/>
      <c r="AU554" s="119" t="str">
        <f>IF(D554&lt;&gt; "", IF(COUNTIF($D$12:$D554,$D554)&gt;1,0,IF(SUM(N554,U554,AB554)&gt;0,IF(AND(X554="",OR(Q554&lt;&gt;"",J554&lt;&gt;"")),IF(Q554&lt;&gt;"",Q554,IF(J554&lt;&gt;"",J554,0)),IF(AND(Q554&lt;&gt;"",J554&lt;&gt;"",Q554=J554),Q554,X554)),0)),"")</f>
        <v/>
      </c>
      <c r="AV554" s="119" t="str">
        <f>IF(D554&lt;&gt;"",IF(COUNTIF($D$12:$D554,$D554)&gt;1,0,IF(SUM(O554,V554,AC554)&gt;0,IF(AND(X554="",OR(Q554&lt;&gt;"",J554&lt;&gt;"")),IF(Q554&lt;&gt;"",Q554,IF(J554&lt;&gt;"",J554,0)),IF(AND(Q554&lt;&gt;"",J554&lt;&gt;"",Q554=J554),Q554,X554)),0)),"")</f>
        <v/>
      </c>
      <c r="AW554" s="119" t="str">
        <f>IF(D554&lt;&gt;"",IF(COUNTIF($D$12:$D554,$D554)&gt;1,0,IF(SUM(P554,W554,AD554)&gt;0,IF(AND(X554="",OR(Q554&lt;&gt;"",J554&lt;&gt;"")),IF(Q554&lt;&gt;"",Q554,IF(J554&lt;&gt;"",J554,0)),IF(AND(Q554&lt;&gt;"",J554&lt;&gt;"",Q554=J554),Q554,X554)),0)),"")</f>
        <v/>
      </c>
      <c r="AX554" s="118" t="str">
        <f t="shared" si="169"/>
        <v/>
      </c>
      <c r="AY554" s="118" t="str">
        <f t="shared" si="170"/>
        <v/>
      </c>
      <c r="AZ554" s="118" t="str">
        <f t="shared" si="171"/>
        <v/>
      </c>
      <c r="BA554" s="118" t="str">
        <f t="shared" si="172"/>
        <v/>
      </c>
      <c r="BB554" s="118" t="str">
        <f t="shared" si="173"/>
        <v/>
      </c>
      <c r="BC554" s="118" t="str">
        <f t="shared" si="174"/>
        <v/>
      </c>
      <c r="BD554" s="118" t="str">
        <f t="shared" si="175"/>
        <v/>
      </c>
      <c r="BE554" s="118" t="str">
        <f t="shared" si="176"/>
        <v/>
      </c>
      <c r="BF554" s="118" t="str">
        <f t="shared" si="177"/>
        <v/>
      </c>
      <c r="BG554" s="120"/>
      <c r="BH554" s="120" t="str">
        <f t="shared" si="178"/>
        <v/>
      </c>
      <c r="BI554" s="120" t="str">
        <f t="shared" si="179"/>
        <v/>
      </c>
      <c r="BJ554" s="121"/>
      <c r="BK554" s="120" t="str">
        <f t="shared" si="180"/>
        <v/>
      </c>
      <c r="BL554" s="120" t="str">
        <f t="shared" si="181"/>
        <v/>
      </c>
      <c r="BM554" s="120" t="str">
        <f t="shared" si="182"/>
        <v/>
      </c>
      <c r="BN554" s="120" t="str">
        <f t="shared" si="183"/>
        <v/>
      </c>
      <c r="BO554" s="120" t="str">
        <f t="shared" si="184"/>
        <v/>
      </c>
      <c r="BP554" s="120" t="str">
        <f t="shared" si="185"/>
        <v/>
      </c>
      <c r="BQ554" s="98"/>
      <c r="BR554" s="98"/>
      <c r="BS554" s="98"/>
      <c r="BT554" s="98"/>
      <c r="BU554" s="98"/>
      <c r="BV554" s="98"/>
      <c r="BW554" s="98"/>
      <c r="BX554" s="98"/>
      <c r="BY554" s="98"/>
      <c r="BZ554" s="98"/>
      <c r="CA554" s="98"/>
      <c r="CB554" s="98"/>
      <c r="CC554" s="98"/>
      <c r="CD554" s="98"/>
      <c r="CE554" s="98"/>
      <c r="CF554" s="98"/>
      <c r="CG554" s="98"/>
      <c r="CH554" s="98"/>
      <c r="CI554" s="98"/>
      <c r="CJ554" s="98"/>
      <c r="CK554" s="98"/>
      <c r="CL554" s="98"/>
      <c r="CM554" s="98"/>
      <c r="CN554" s="98"/>
      <c r="CO554" s="98"/>
      <c r="CP554" s="98"/>
      <c r="CQ554" s="98"/>
      <c r="CR554" s="98"/>
      <c r="CS554" s="98"/>
    </row>
    <row r="555" spans="1:97" s="4" customFormat="1" ht="18.75" customHeight="1" x14ac:dyDescent="0.2">
      <c r="A555" s="3">
        <f t="shared" si="186"/>
        <v>543</v>
      </c>
      <c r="B555" s="263"/>
      <c r="C555" s="263"/>
      <c r="D555" s="263"/>
      <c r="E555" s="259"/>
      <c r="F555" s="259"/>
      <c r="G555" s="43"/>
      <c r="H555" s="264"/>
      <c r="I555" s="261"/>
      <c r="J555" s="106"/>
      <c r="K555" s="247"/>
      <c r="L555" s="247"/>
      <c r="M555" s="247"/>
      <c r="N555" s="248" t="str">
        <f>IF(AND(K555&lt;&gt;"",L555&lt;&gt;"",J555&lt;&gt;""),ROUND(MIN(IF(OR(J555="OZZ",J555="ZZ"),5000,17300),TRUNC(0.75*(SUMIF($D$12:$D555,$D555,K$12:K555)+SUMIF($D$12:$D555,$D555,L$12:L555)),2)) - SUMIF($D$12:$D554,$D555,N$12:N554),2),"")</f>
        <v/>
      </c>
      <c r="O555" s="249" t="str">
        <f>IF(AND(K555&lt;&gt;"",L555&lt;&gt;"",M555&lt;&gt;"",J555&lt;&gt;"",AH555&lt;&gt;""),IF(OR(J555="OZZ",J555="ZZ"),ROUND(0-SUMIF($D$12:$D554,$D555,O$12:O554),2),IF(M555=0,0,ROUND(MIN(MIN(17300,TRUNC(0.75*(SUMIF($D$12:$D$2012,$D555,K$12:K$2012)+SUMIF($D$12:$D$2012,$D555,L$12:L$2012)),2)+SUMIF($D$12:$D555,$D555,AH$12:AH555))-SUMIF($D$12:$D554,$D555,O$12:O554)-SUMIF($D$12:$D$2012,$D555,N$12:N$2012),AH555),2))),"")</f>
        <v/>
      </c>
      <c r="P555" s="250" t="str">
        <f>IF(J555&lt;&gt;"",1000 - SUMIF($D$12:$D554,$D555,P$12:P554),"")</f>
        <v/>
      </c>
      <c r="Q555" s="106"/>
      <c r="R555" s="247"/>
      <c r="S555" s="247"/>
      <c r="T555" s="247"/>
      <c r="U555" s="248" t="str">
        <f>IF(AND(R555&lt;&gt;"",S555&lt;&gt;"",Q555&lt;&gt;""),ROUND(MIN(IF(OR(Q555="OZZ",Q555="ZZ"),5000,17300),TRUNC(0.75*(SUMIF($D$12:$D555,$D555,R$12:R555)+SUMIF($D$12:$D555,$D555,S$12:S555)),2)) - SUMIF($D$12:$D554,$D555,U$12:U554),2),"")</f>
        <v/>
      </c>
      <c r="V555" s="248" t="str">
        <f>IF(AND(R555&lt;&gt;"",S555&lt;&gt;"",T555&lt;&gt;"",Q555&lt;&gt;"",AL555&lt;&gt;""),IF(OR(Q555="OZZ",Q555="ZZ"),ROUND(0-SUMIF($D$12:$D554,$D555,V$12:V554),2),IF(T555=0,0,ROUND(MIN(MIN(17300,TRUNC(0.75*(SUMIF($D$12:$D$2012,$D555,R$12:R$2012)+SUMIF($D$12:$D$2012,$D555,S$12:S$2012)),2)+SUMIF($D$12:$D555,$D555,AL$12:AL555))-SUMIF($D$12:$D554,$D555,V$12:V554)-SUMIF($D$12:$D$2012,$D555,U$12:U$2012),AL555),2))),"")</f>
        <v/>
      </c>
      <c r="W555" s="250" t="str">
        <f>IF(Q555&lt;&gt;"",1000 - SUMIF($D$12:$D554,$D555,W$12:W554),"")</f>
        <v/>
      </c>
      <c r="X555" s="106"/>
      <c r="Y555" s="247"/>
      <c r="Z555" s="247"/>
      <c r="AA555" s="247"/>
      <c r="AB555" s="248" t="str">
        <f>IF(AND(Y555&lt;&gt;"",Z555&lt;&gt;"",X555&lt;&gt;""),ROUND(MIN(IF(OR(X555="OZZ",X555="ZZ"),5000,17300),TRUNC(0.75*(SUMIF($D$12:$D555,$D555,Y$12:Y555)+SUMIF($D$12:$D555,$D555,Z$12:Z555)),2)) - SUMIF($D$12:$D554,$D555,AB$12:AB554),2),"")</f>
        <v/>
      </c>
      <c r="AC555" s="251" t="str">
        <f>IF(AND(Y555&lt;&gt;"",Z555&lt;&gt;"",AA555&lt;&gt;"",X555&lt;&gt;"",AP555&lt;&gt;""),IF(OR(X555="OZZ",X555="ZZ"),ROUND(0-SUMIF($D$12:$D554,$D555,AC$12:AC554),2),IF(AA555=0,0,ROUND(MIN(MIN(17300,TRUNC(0.75*(SUMIF($D$12:$D$2012,$D555,Y$12:Y$2012)+SUMIF($D$12:$D$2012,$D555,Z$12:Z$2012)),2)+SUMIF($D$12:$D555,$D555,AP$12:AP555))-SUMIF($D$12:$D554,$D555,AC$12:AC554)-SUMIF($D$12:$D$2012,$D555,AB$12:AB$2012),AP555),2))),"")</f>
        <v/>
      </c>
      <c r="AD555" s="250" t="str">
        <f>IF(X555&lt;&gt;"",1000 - SUMIF($D$12:$D554,$D555,AD$12:AD554),"")</f>
        <v/>
      </c>
      <c r="AE555" s="252"/>
      <c r="AF555" s="253"/>
      <c r="AG555" s="254"/>
      <c r="AH555" s="255" t="str">
        <f t="shared" si="187"/>
        <v/>
      </c>
      <c r="AI555" s="256"/>
      <c r="AJ555" s="253"/>
      <c r="AK555" s="254"/>
      <c r="AL555" s="255" t="str">
        <f t="shared" si="188"/>
        <v/>
      </c>
      <c r="AM555" s="256"/>
      <c r="AN555" s="253"/>
      <c r="AO555" s="254"/>
      <c r="AP555" s="255" t="str">
        <f t="shared" si="168"/>
        <v/>
      </c>
      <c r="AQ555" s="116"/>
      <c r="AR555" s="116"/>
      <c r="AS555" s="117"/>
      <c r="AT555" s="118"/>
      <c r="AU555" s="119" t="str">
        <f>IF(D555&lt;&gt; "", IF(COUNTIF($D$12:$D555,$D555)&gt;1,0,IF(SUM(N555,U555,AB555)&gt;0,IF(AND(X555="",OR(Q555&lt;&gt;"",J555&lt;&gt;"")),IF(Q555&lt;&gt;"",Q555,IF(J555&lt;&gt;"",J555,0)),IF(AND(Q555&lt;&gt;"",J555&lt;&gt;"",Q555=J555),Q555,X555)),0)),"")</f>
        <v/>
      </c>
      <c r="AV555" s="119" t="str">
        <f>IF(D555&lt;&gt;"",IF(COUNTIF($D$12:$D555,$D555)&gt;1,0,IF(SUM(O555,V555,AC555)&gt;0,IF(AND(X555="",OR(Q555&lt;&gt;"",J555&lt;&gt;"")),IF(Q555&lt;&gt;"",Q555,IF(J555&lt;&gt;"",J555,0)),IF(AND(Q555&lt;&gt;"",J555&lt;&gt;"",Q555=J555),Q555,X555)),0)),"")</f>
        <v/>
      </c>
      <c r="AW555" s="119" t="str">
        <f>IF(D555&lt;&gt;"",IF(COUNTIF($D$12:$D555,$D555)&gt;1,0,IF(SUM(P555,W555,AD555)&gt;0,IF(AND(X555="",OR(Q555&lt;&gt;"",J555&lt;&gt;"")),IF(Q555&lt;&gt;"",Q555,IF(J555&lt;&gt;"",J555,0)),IF(AND(Q555&lt;&gt;"",J555&lt;&gt;"",Q555=J555),Q555,X555)),0)),"")</f>
        <v/>
      </c>
      <c r="AX555" s="118" t="str">
        <f t="shared" si="169"/>
        <v/>
      </c>
      <c r="AY555" s="118" t="str">
        <f t="shared" si="170"/>
        <v/>
      </c>
      <c r="AZ555" s="118" t="str">
        <f t="shared" si="171"/>
        <v/>
      </c>
      <c r="BA555" s="118" t="str">
        <f t="shared" si="172"/>
        <v/>
      </c>
      <c r="BB555" s="118" t="str">
        <f t="shared" si="173"/>
        <v/>
      </c>
      <c r="BC555" s="118" t="str">
        <f t="shared" si="174"/>
        <v/>
      </c>
      <c r="BD555" s="118" t="str">
        <f t="shared" si="175"/>
        <v/>
      </c>
      <c r="BE555" s="118" t="str">
        <f t="shared" si="176"/>
        <v/>
      </c>
      <c r="BF555" s="118" t="str">
        <f t="shared" si="177"/>
        <v/>
      </c>
      <c r="BG555" s="120"/>
      <c r="BH555" s="120" t="str">
        <f t="shared" si="178"/>
        <v/>
      </c>
      <c r="BI555" s="120" t="str">
        <f t="shared" si="179"/>
        <v/>
      </c>
      <c r="BJ555" s="121"/>
      <c r="BK555" s="120" t="str">
        <f t="shared" si="180"/>
        <v/>
      </c>
      <c r="BL555" s="120" t="str">
        <f t="shared" si="181"/>
        <v/>
      </c>
      <c r="BM555" s="120" t="str">
        <f t="shared" si="182"/>
        <v/>
      </c>
      <c r="BN555" s="120" t="str">
        <f t="shared" si="183"/>
        <v/>
      </c>
      <c r="BO555" s="120" t="str">
        <f t="shared" si="184"/>
        <v/>
      </c>
      <c r="BP555" s="120" t="str">
        <f t="shared" si="185"/>
        <v/>
      </c>
      <c r="BQ555" s="98"/>
      <c r="BR555" s="98"/>
      <c r="BS555" s="98"/>
      <c r="BT555" s="98"/>
      <c r="BU555" s="98"/>
      <c r="BV555" s="98"/>
      <c r="BW555" s="98"/>
      <c r="BX555" s="98"/>
      <c r="BY555" s="98"/>
      <c r="BZ555" s="98"/>
      <c r="CA555" s="98"/>
      <c r="CB555" s="98"/>
      <c r="CC555" s="98"/>
      <c r="CD555" s="98"/>
      <c r="CE555" s="98"/>
      <c r="CF555" s="98"/>
      <c r="CG555" s="98"/>
      <c r="CH555" s="98"/>
      <c r="CI555" s="98"/>
      <c r="CJ555" s="98"/>
      <c r="CK555" s="98"/>
      <c r="CL555" s="98"/>
      <c r="CM555" s="98"/>
      <c r="CN555" s="98"/>
      <c r="CO555" s="98"/>
      <c r="CP555" s="98"/>
      <c r="CQ555" s="98"/>
      <c r="CR555" s="98"/>
      <c r="CS555" s="98"/>
    </row>
    <row r="556" spans="1:97" s="4" customFormat="1" ht="18.75" customHeight="1" x14ac:dyDescent="0.2">
      <c r="A556" s="3">
        <f t="shared" si="186"/>
        <v>544</v>
      </c>
      <c r="B556" s="263"/>
      <c r="C556" s="263"/>
      <c r="D556" s="263"/>
      <c r="E556" s="259"/>
      <c r="F556" s="259"/>
      <c r="G556" s="43"/>
      <c r="H556" s="264"/>
      <c r="I556" s="261"/>
      <c r="J556" s="106"/>
      <c r="K556" s="247"/>
      <c r="L556" s="247"/>
      <c r="M556" s="247"/>
      <c r="N556" s="248" t="str">
        <f>IF(AND(K556&lt;&gt;"",L556&lt;&gt;"",J556&lt;&gt;""),ROUND(MIN(IF(OR(J556="OZZ",J556="ZZ"),5000,17300),TRUNC(0.75*(SUMIF($D$12:$D556,$D556,K$12:K556)+SUMIF($D$12:$D556,$D556,L$12:L556)),2)) - SUMIF($D$12:$D555,$D556,N$12:N555),2),"")</f>
        <v/>
      </c>
      <c r="O556" s="249" t="str">
        <f>IF(AND(K556&lt;&gt;"",L556&lt;&gt;"",M556&lt;&gt;"",J556&lt;&gt;"",AH556&lt;&gt;""),IF(OR(J556="OZZ",J556="ZZ"),ROUND(0-SUMIF($D$12:$D555,$D556,O$12:O555),2),IF(M556=0,0,ROUND(MIN(MIN(17300,TRUNC(0.75*(SUMIF($D$12:$D$2012,$D556,K$12:K$2012)+SUMIF($D$12:$D$2012,$D556,L$12:L$2012)),2)+SUMIF($D$12:$D556,$D556,AH$12:AH556))-SUMIF($D$12:$D555,$D556,O$12:O555)-SUMIF($D$12:$D$2012,$D556,N$12:N$2012),AH556),2))),"")</f>
        <v/>
      </c>
      <c r="P556" s="250" t="str">
        <f>IF(J556&lt;&gt;"",1000 - SUMIF($D$12:$D555,$D556,P$12:P555),"")</f>
        <v/>
      </c>
      <c r="Q556" s="106"/>
      <c r="R556" s="247"/>
      <c r="S556" s="247"/>
      <c r="T556" s="247"/>
      <c r="U556" s="248" t="str">
        <f>IF(AND(R556&lt;&gt;"",S556&lt;&gt;"",Q556&lt;&gt;""),ROUND(MIN(IF(OR(Q556="OZZ",Q556="ZZ"),5000,17300),TRUNC(0.75*(SUMIF($D$12:$D556,$D556,R$12:R556)+SUMIF($D$12:$D556,$D556,S$12:S556)),2)) - SUMIF($D$12:$D555,$D556,U$12:U555),2),"")</f>
        <v/>
      </c>
      <c r="V556" s="248" t="str">
        <f>IF(AND(R556&lt;&gt;"",S556&lt;&gt;"",T556&lt;&gt;"",Q556&lt;&gt;"",AL556&lt;&gt;""),IF(OR(Q556="OZZ",Q556="ZZ"),ROUND(0-SUMIF($D$12:$D555,$D556,V$12:V555),2),IF(T556=0,0,ROUND(MIN(MIN(17300,TRUNC(0.75*(SUMIF($D$12:$D$2012,$D556,R$12:R$2012)+SUMIF($D$12:$D$2012,$D556,S$12:S$2012)),2)+SUMIF($D$12:$D556,$D556,AL$12:AL556))-SUMIF($D$12:$D555,$D556,V$12:V555)-SUMIF($D$12:$D$2012,$D556,U$12:U$2012),AL556),2))),"")</f>
        <v/>
      </c>
      <c r="W556" s="250" t="str">
        <f>IF(Q556&lt;&gt;"",1000 - SUMIF($D$12:$D555,$D556,W$12:W555),"")</f>
        <v/>
      </c>
      <c r="X556" s="106"/>
      <c r="Y556" s="247"/>
      <c r="Z556" s="247"/>
      <c r="AA556" s="247"/>
      <c r="AB556" s="248" t="str">
        <f>IF(AND(Y556&lt;&gt;"",Z556&lt;&gt;"",X556&lt;&gt;""),ROUND(MIN(IF(OR(X556="OZZ",X556="ZZ"),5000,17300),TRUNC(0.75*(SUMIF($D$12:$D556,$D556,Y$12:Y556)+SUMIF($D$12:$D556,$D556,Z$12:Z556)),2)) - SUMIF($D$12:$D555,$D556,AB$12:AB555),2),"")</f>
        <v/>
      </c>
      <c r="AC556" s="251" t="str">
        <f>IF(AND(Y556&lt;&gt;"",Z556&lt;&gt;"",AA556&lt;&gt;"",X556&lt;&gt;"",AP556&lt;&gt;""),IF(OR(X556="OZZ",X556="ZZ"),ROUND(0-SUMIF($D$12:$D555,$D556,AC$12:AC555),2),IF(AA556=0,0,ROUND(MIN(MIN(17300,TRUNC(0.75*(SUMIF($D$12:$D$2012,$D556,Y$12:Y$2012)+SUMIF($D$12:$D$2012,$D556,Z$12:Z$2012)),2)+SUMIF($D$12:$D556,$D556,AP$12:AP556))-SUMIF($D$12:$D555,$D556,AC$12:AC555)-SUMIF($D$12:$D$2012,$D556,AB$12:AB$2012),AP556),2))),"")</f>
        <v/>
      </c>
      <c r="AD556" s="250" t="str">
        <f>IF(X556&lt;&gt;"",1000 - SUMIF($D$12:$D555,$D556,AD$12:AD555),"")</f>
        <v/>
      </c>
      <c r="AE556" s="252"/>
      <c r="AF556" s="253"/>
      <c r="AG556" s="254"/>
      <c r="AH556" s="255" t="str">
        <f t="shared" si="187"/>
        <v/>
      </c>
      <c r="AI556" s="256"/>
      <c r="AJ556" s="253"/>
      <c r="AK556" s="254"/>
      <c r="AL556" s="255" t="str">
        <f t="shared" si="188"/>
        <v/>
      </c>
      <c r="AM556" s="256"/>
      <c r="AN556" s="253"/>
      <c r="AO556" s="254"/>
      <c r="AP556" s="255" t="str">
        <f t="shared" si="168"/>
        <v/>
      </c>
      <c r="AQ556" s="116"/>
      <c r="AR556" s="116"/>
      <c r="AS556" s="117"/>
      <c r="AT556" s="118"/>
      <c r="AU556" s="119" t="str">
        <f>IF(D556&lt;&gt; "", IF(COUNTIF($D$12:$D556,$D556)&gt;1,0,IF(SUM(N556,U556,AB556)&gt;0,IF(AND(X556="",OR(Q556&lt;&gt;"",J556&lt;&gt;"")),IF(Q556&lt;&gt;"",Q556,IF(J556&lt;&gt;"",J556,0)),IF(AND(Q556&lt;&gt;"",J556&lt;&gt;"",Q556=J556),Q556,X556)),0)),"")</f>
        <v/>
      </c>
      <c r="AV556" s="119" t="str">
        <f>IF(D556&lt;&gt;"",IF(COUNTIF($D$12:$D556,$D556)&gt;1,0,IF(SUM(O556,V556,AC556)&gt;0,IF(AND(X556="",OR(Q556&lt;&gt;"",J556&lt;&gt;"")),IF(Q556&lt;&gt;"",Q556,IF(J556&lt;&gt;"",J556,0)),IF(AND(Q556&lt;&gt;"",J556&lt;&gt;"",Q556=J556),Q556,X556)),0)),"")</f>
        <v/>
      </c>
      <c r="AW556" s="119" t="str">
        <f>IF(D556&lt;&gt;"",IF(COUNTIF($D$12:$D556,$D556)&gt;1,0,IF(SUM(P556,W556,AD556)&gt;0,IF(AND(X556="",OR(Q556&lt;&gt;"",J556&lt;&gt;"")),IF(Q556&lt;&gt;"",Q556,IF(J556&lt;&gt;"",J556,0)),IF(AND(Q556&lt;&gt;"",J556&lt;&gt;"",Q556=J556),Q556,X556)),0)),"")</f>
        <v/>
      </c>
      <c r="AX556" s="118" t="str">
        <f t="shared" si="169"/>
        <v/>
      </c>
      <c r="AY556" s="118" t="str">
        <f t="shared" si="170"/>
        <v/>
      </c>
      <c r="AZ556" s="118" t="str">
        <f t="shared" si="171"/>
        <v/>
      </c>
      <c r="BA556" s="118" t="str">
        <f t="shared" si="172"/>
        <v/>
      </c>
      <c r="BB556" s="118" t="str">
        <f t="shared" si="173"/>
        <v/>
      </c>
      <c r="BC556" s="118" t="str">
        <f t="shared" si="174"/>
        <v/>
      </c>
      <c r="BD556" s="118" t="str">
        <f t="shared" si="175"/>
        <v/>
      </c>
      <c r="BE556" s="118" t="str">
        <f t="shared" si="176"/>
        <v/>
      </c>
      <c r="BF556" s="118" t="str">
        <f t="shared" si="177"/>
        <v/>
      </c>
      <c r="BG556" s="120"/>
      <c r="BH556" s="120" t="str">
        <f t="shared" si="178"/>
        <v/>
      </c>
      <c r="BI556" s="120" t="str">
        <f t="shared" si="179"/>
        <v/>
      </c>
      <c r="BJ556" s="121"/>
      <c r="BK556" s="120" t="str">
        <f t="shared" si="180"/>
        <v/>
      </c>
      <c r="BL556" s="120" t="str">
        <f t="shared" si="181"/>
        <v/>
      </c>
      <c r="BM556" s="120" t="str">
        <f t="shared" si="182"/>
        <v/>
      </c>
      <c r="BN556" s="120" t="str">
        <f t="shared" si="183"/>
        <v/>
      </c>
      <c r="BO556" s="120" t="str">
        <f t="shared" si="184"/>
        <v/>
      </c>
      <c r="BP556" s="120" t="str">
        <f t="shared" si="185"/>
        <v/>
      </c>
      <c r="BQ556" s="98"/>
      <c r="BR556" s="98"/>
      <c r="BS556" s="98"/>
      <c r="BT556" s="98"/>
      <c r="BU556" s="98"/>
      <c r="BV556" s="98"/>
      <c r="BW556" s="98"/>
      <c r="BX556" s="98"/>
      <c r="BY556" s="98"/>
      <c r="BZ556" s="98"/>
      <c r="CA556" s="98"/>
      <c r="CB556" s="98"/>
      <c r="CC556" s="98"/>
      <c r="CD556" s="98"/>
      <c r="CE556" s="98"/>
      <c r="CF556" s="98"/>
      <c r="CG556" s="98"/>
      <c r="CH556" s="98"/>
      <c r="CI556" s="98"/>
      <c r="CJ556" s="98"/>
      <c r="CK556" s="98"/>
      <c r="CL556" s="98"/>
      <c r="CM556" s="98"/>
      <c r="CN556" s="98"/>
      <c r="CO556" s="98"/>
      <c r="CP556" s="98"/>
      <c r="CQ556" s="98"/>
      <c r="CR556" s="98"/>
      <c r="CS556" s="98"/>
    </row>
    <row r="557" spans="1:97" s="4" customFormat="1" ht="18.75" customHeight="1" x14ac:dyDescent="0.2">
      <c r="A557" s="3">
        <f t="shared" si="186"/>
        <v>545</v>
      </c>
      <c r="B557" s="263"/>
      <c r="C557" s="263"/>
      <c r="D557" s="263"/>
      <c r="E557" s="259"/>
      <c r="F557" s="259"/>
      <c r="G557" s="43"/>
      <c r="H557" s="264"/>
      <c r="I557" s="261"/>
      <c r="J557" s="106"/>
      <c r="K557" s="247"/>
      <c r="L557" s="247"/>
      <c r="M557" s="247"/>
      <c r="N557" s="248" t="str">
        <f>IF(AND(K557&lt;&gt;"",L557&lt;&gt;"",J557&lt;&gt;""),ROUND(MIN(IF(OR(J557="OZZ",J557="ZZ"),5000,17300),TRUNC(0.75*(SUMIF($D$12:$D557,$D557,K$12:K557)+SUMIF($D$12:$D557,$D557,L$12:L557)),2)) - SUMIF($D$12:$D556,$D557,N$12:N556),2),"")</f>
        <v/>
      </c>
      <c r="O557" s="249" t="str">
        <f>IF(AND(K557&lt;&gt;"",L557&lt;&gt;"",M557&lt;&gt;"",J557&lt;&gt;"",AH557&lt;&gt;""),IF(OR(J557="OZZ",J557="ZZ"),ROUND(0-SUMIF($D$12:$D556,$D557,O$12:O556),2),IF(M557=0,0,ROUND(MIN(MIN(17300,TRUNC(0.75*(SUMIF($D$12:$D$2012,$D557,K$12:K$2012)+SUMIF($D$12:$D$2012,$D557,L$12:L$2012)),2)+SUMIF($D$12:$D557,$D557,AH$12:AH557))-SUMIF($D$12:$D556,$D557,O$12:O556)-SUMIF($D$12:$D$2012,$D557,N$12:N$2012),AH557),2))),"")</f>
        <v/>
      </c>
      <c r="P557" s="250" t="str">
        <f>IF(J557&lt;&gt;"",1000 - SUMIF($D$12:$D556,$D557,P$12:P556),"")</f>
        <v/>
      </c>
      <c r="Q557" s="106"/>
      <c r="R557" s="247"/>
      <c r="S557" s="247"/>
      <c r="T557" s="247"/>
      <c r="U557" s="248" t="str">
        <f>IF(AND(R557&lt;&gt;"",S557&lt;&gt;"",Q557&lt;&gt;""),ROUND(MIN(IF(OR(Q557="OZZ",Q557="ZZ"),5000,17300),TRUNC(0.75*(SUMIF($D$12:$D557,$D557,R$12:R557)+SUMIF($D$12:$D557,$D557,S$12:S557)),2)) - SUMIF($D$12:$D556,$D557,U$12:U556),2),"")</f>
        <v/>
      </c>
      <c r="V557" s="248" t="str">
        <f>IF(AND(R557&lt;&gt;"",S557&lt;&gt;"",T557&lt;&gt;"",Q557&lt;&gt;"",AL557&lt;&gt;""),IF(OR(Q557="OZZ",Q557="ZZ"),ROUND(0-SUMIF($D$12:$D556,$D557,V$12:V556),2),IF(T557=0,0,ROUND(MIN(MIN(17300,TRUNC(0.75*(SUMIF($D$12:$D$2012,$D557,R$12:R$2012)+SUMIF($D$12:$D$2012,$D557,S$12:S$2012)),2)+SUMIF($D$12:$D557,$D557,AL$12:AL557))-SUMIF($D$12:$D556,$D557,V$12:V556)-SUMIF($D$12:$D$2012,$D557,U$12:U$2012),AL557),2))),"")</f>
        <v/>
      </c>
      <c r="W557" s="250" t="str">
        <f>IF(Q557&lt;&gt;"",1000 - SUMIF($D$12:$D556,$D557,W$12:W556),"")</f>
        <v/>
      </c>
      <c r="X557" s="106"/>
      <c r="Y557" s="247"/>
      <c r="Z557" s="247"/>
      <c r="AA557" s="247"/>
      <c r="AB557" s="248" t="str">
        <f>IF(AND(Y557&lt;&gt;"",Z557&lt;&gt;"",X557&lt;&gt;""),ROUND(MIN(IF(OR(X557="OZZ",X557="ZZ"),5000,17300),TRUNC(0.75*(SUMIF($D$12:$D557,$D557,Y$12:Y557)+SUMIF($D$12:$D557,$D557,Z$12:Z557)),2)) - SUMIF($D$12:$D556,$D557,AB$12:AB556),2),"")</f>
        <v/>
      </c>
      <c r="AC557" s="251" t="str">
        <f>IF(AND(Y557&lt;&gt;"",Z557&lt;&gt;"",AA557&lt;&gt;"",X557&lt;&gt;"",AP557&lt;&gt;""),IF(OR(X557="OZZ",X557="ZZ"),ROUND(0-SUMIF($D$12:$D556,$D557,AC$12:AC556),2),IF(AA557=0,0,ROUND(MIN(MIN(17300,TRUNC(0.75*(SUMIF($D$12:$D$2012,$D557,Y$12:Y$2012)+SUMIF($D$12:$D$2012,$D557,Z$12:Z$2012)),2)+SUMIF($D$12:$D557,$D557,AP$12:AP557))-SUMIF($D$12:$D556,$D557,AC$12:AC556)-SUMIF($D$12:$D$2012,$D557,AB$12:AB$2012),AP557),2))),"")</f>
        <v/>
      </c>
      <c r="AD557" s="250" t="str">
        <f>IF(X557&lt;&gt;"",1000 - SUMIF($D$12:$D556,$D557,AD$12:AD556),"")</f>
        <v/>
      </c>
      <c r="AE557" s="252"/>
      <c r="AF557" s="253"/>
      <c r="AG557" s="254"/>
      <c r="AH557" s="255" t="str">
        <f t="shared" si="187"/>
        <v/>
      </c>
      <c r="AI557" s="256"/>
      <c r="AJ557" s="253"/>
      <c r="AK557" s="254"/>
      <c r="AL557" s="255" t="str">
        <f t="shared" si="188"/>
        <v/>
      </c>
      <c r="AM557" s="256"/>
      <c r="AN557" s="253"/>
      <c r="AO557" s="254"/>
      <c r="AP557" s="255" t="str">
        <f t="shared" si="168"/>
        <v/>
      </c>
      <c r="AQ557" s="116"/>
      <c r="AR557" s="116"/>
      <c r="AS557" s="117"/>
      <c r="AT557" s="118"/>
      <c r="AU557" s="119" t="str">
        <f>IF(D557&lt;&gt; "", IF(COUNTIF($D$12:$D557,$D557)&gt;1,0,IF(SUM(N557,U557,AB557)&gt;0,IF(AND(X557="",OR(Q557&lt;&gt;"",J557&lt;&gt;"")),IF(Q557&lt;&gt;"",Q557,IF(J557&lt;&gt;"",J557,0)),IF(AND(Q557&lt;&gt;"",J557&lt;&gt;"",Q557=J557),Q557,X557)),0)),"")</f>
        <v/>
      </c>
      <c r="AV557" s="119" t="str">
        <f>IF(D557&lt;&gt;"",IF(COUNTIF($D$12:$D557,$D557)&gt;1,0,IF(SUM(O557,V557,AC557)&gt;0,IF(AND(X557="",OR(Q557&lt;&gt;"",J557&lt;&gt;"")),IF(Q557&lt;&gt;"",Q557,IF(J557&lt;&gt;"",J557,0)),IF(AND(Q557&lt;&gt;"",J557&lt;&gt;"",Q557=J557),Q557,X557)),0)),"")</f>
        <v/>
      </c>
      <c r="AW557" s="119" t="str">
        <f>IF(D557&lt;&gt;"",IF(COUNTIF($D$12:$D557,$D557)&gt;1,0,IF(SUM(P557,W557,AD557)&gt;0,IF(AND(X557="",OR(Q557&lt;&gt;"",J557&lt;&gt;"")),IF(Q557&lt;&gt;"",Q557,IF(J557&lt;&gt;"",J557,0)),IF(AND(Q557&lt;&gt;"",J557&lt;&gt;"",Q557=J557),Q557,X557)),0)),"")</f>
        <v/>
      </c>
      <c r="AX557" s="118" t="str">
        <f t="shared" si="169"/>
        <v/>
      </c>
      <c r="AY557" s="118" t="str">
        <f t="shared" si="170"/>
        <v/>
      </c>
      <c r="AZ557" s="118" t="str">
        <f t="shared" si="171"/>
        <v/>
      </c>
      <c r="BA557" s="118" t="str">
        <f t="shared" si="172"/>
        <v/>
      </c>
      <c r="BB557" s="118" t="str">
        <f t="shared" si="173"/>
        <v/>
      </c>
      <c r="BC557" s="118" t="str">
        <f t="shared" si="174"/>
        <v/>
      </c>
      <c r="BD557" s="118" t="str">
        <f t="shared" si="175"/>
        <v/>
      </c>
      <c r="BE557" s="118" t="str">
        <f t="shared" si="176"/>
        <v/>
      </c>
      <c r="BF557" s="118" t="str">
        <f t="shared" si="177"/>
        <v/>
      </c>
      <c r="BG557" s="120"/>
      <c r="BH557" s="120" t="str">
        <f t="shared" si="178"/>
        <v/>
      </c>
      <c r="BI557" s="120" t="str">
        <f t="shared" si="179"/>
        <v/>
      </c>
      <c r="BJ557" s="121"/>
      <c r="BK557" s="120" t="str">
        <f t="shared" si="180"/>
        <v/>
      </c>
      <c r="BL557" s="120" t="str">
        <f t="shared" si="181"/>
        <v/>
      </c>
      <c r="BM557" s="120" t="str">
        <f t="shared" si="182"/>
        <v/>
      </c>
      <c r="BN557" s="120" t="str">
        <f t="shared" si="183"/>
        <v/>
      </c>
      <c r="BO557" s="120" t="str">
        <f t="shared" si="184"/>
        <v/>
      </c>
      <c r="BP557" s="120" t="str">
        <f t="shared" si="185"/>
        <v/>
      </c>
      <c r="BQ557" s="98"/>
      <c r="BR557" s="98"/>
      <c r="BS557" s="98"/>
      <c r="BT557" s="98"/>
      <c r="BU557" s="98"/>
      <c r="BV557" s="98"/>
      <c r="BW557" s="98"/>
      <c r="BX557" s="98"/>
      <c r="BY557" s="98"/>
      <c r="BZ557" s="98"/>
      <c r="CA557" s="98"/>
      <c r="CB557" s="98"/>
      <c r="CC557" s="98"/>
      <c r="CD557" s="98"/>
      <c r="CE557" s="98"/>
      <c r="CF557" s="98"/>
      <c r="CG557" s="98"/>
      <c r="CH557" s="98"/>
      <c r="CI557" s="98"/>
      <c r="CJ557" s="98"/>
      <c r="CK557" s="98"/>
      <c r="CL557" s="98"/>
      <c r="CM557" s="98"/>
      <c r="CN557" s="98"/>
      <c r="CO557" s="98"/>
      <c r="CP557" s="98"/>
      <c r="CQ557" s="98"/>
      <c r="CR557" s="98"/>
      <c r="CS557" s="98"/>
    </row>
    <row r="558" spans="1:97" s="4" customFormat="1" ht="18.75" customHeight="1" x14ac:dyDescent="0.2">
      <c r="A558" s="3">
        <f t="shared" si="186"/>
        <v>546</v>
      </c>
      <c r="B558" s="263"/>
      <c r="C558" s="263"/>
      <c r="D558" s="263"/>
      <c r="E558" s="259"/>
      <c r="F558" s="259"/>
      <c r="G558" s="43"/>
      <c r="H558" s="264"/>
      <c r="I558" s="261"/>
      <c r="J558" s="106"/>
      <c r="K558" s="247"/>
      <c r="L558" s="247"/>
      <c r="M558" s="247"/>
      <c r="N558" s="248" t="str">
        <f>IF(AND(K558&lt;&gt;"",L558&lt;&gt;"",J558&lt;&gt;""),ROUND(MIN(IF(OR(J558="OZZ",J558="ZZ"),5000,17300),TRUNC(0.75*(SUMIF($D$12:$D558,$D558,K$12:K558)+SUMIF($D$12:$D558,$D558,L$12:L558)),2)) - SUMIF($D$12:$D557,$D558,N$12:N557),2),"")</f>
        <v/>
      </c>
      <c r="O558" s="249" t="str">
        <f>IF(AND(K558&lt;&gt;"",L558&lt;&gt;"",M558&lt;&gt;"",J558&lt;&gt;"",AH558&lt;&gt;""),IF(OR(J558="OZZ",J558="ZZ"),ROUND(0-SUMIF($D$12:$D557,$D558,O$12:O557),2),IF(M558=0,0,ROUND(MIN(MIN(17300,TRUNC(0.75*(SUMIF($D$12:$D$2012,$D558,K$12:K$2012)+SUMIF($D$12:$D$2012,$D558,L$12:L$2012)),2)+SUMIF($D$12:$D558,$D558,AH$12:AH558))-SUMIF($D$12:$D557,$D558,O$12:O557)-SUMIF($D$12:$D$2012,$D558,N$12:N$2012),AH558),2))),"")</f>
        <v/>
      </c>
      <c r="P558" s="250" t="str">
        <f>IF(J558&lt;&gt;"",1000 - SUMIF($D$12:$D557,$D558,P$12:P557),"")</f>
        <v/>
      </c>
      <c r="Q558" s="106"/>
      <c r="R558" s="247"/>
      <c r="S558" s="247"/>
      <c r="T558" s="247"/>
      <c r="U558" s="248" t="str">
        <f>IF(AND(R558&lt;&gt;"",S558&lt;&gt;"",Q558&lt;&gt;""),ROUND(MIN(IF(OR(Q558="OZZ",Q558="ZZ"),5000,17300),TRUNC(0.75*(SUMIF($D$12:$D558,$D558,R$12:R558)+SUMIF($D$12:$D558,$D558,S$12:S558)),2)) - SUMIF($D$12:$D557,$D558,U$12:U557),2),"")</f>
        <v/>
      </c>
      <c r="V558" s="248" t="str">
        <f>IF(AND(R558&lt;&gt;"",S558&lt;&gt;"",T558&lt;&gt;"",Q558&lt;&gt;"",AL558&lt;&gt;""),IF(OR(Q558="OZZ",Q558="ZZ"),ROUND(0-SUMIF($D$12:$D557,$D558,V$12:V557),2),IF(T558=0,0,ROUND(MIN(MIN(17300,TRUNC(0.75*(SUMIF($D$12:$D$2012,$D558,R$12:R$2012)+SUMIF($D$12:$D$2012,$D558,S$12:S$2012)),2)+SUMIF($D$12:$D558,$D558,AL$12:AL558))-SUMIF($D$12:$D557,$D558,V$12:V557)-SUMIF($D$12:$D$2012,$D558,U$12:U$2012),AL558),2))),"")</f>
        <v/>
      </c>
      <c r="W558" s="250" t="str">
        <f>IF(Q558&lt;&gt;"",1000 - SUMIF($D$12:$D557,$D558,W$12:W557),"")</f>
        <v/>
      </c>
      <c r="X558" s="106"/>
      <c r="Y558" s="247"/>
      <c r="Z558" s="247"/>
      <c r="AA558" s="247"/>
      <c r="AB558" s="248" t="str">
        <f>IF(AND(Y558&lt;&gt;"",Z558&lt;&gt;"",X558&lt;&gt;""),ROUND(MIN(IF(OR(X558="OZZ",X558="ZZ"),5000,17300),TRUNC(0.75*(SUMIF($D$12:$D558,$D558,Y$12:Y558)+SUMIF($D$12:$D558,$D558,Z$12:Z558)),2)) - SUMIF($D$12:$D557,$D558,AB$12:AB557),2),"")</f>
        <v/>
      </c>
      <c r="AC558" s="251" t="str">
        <f>IF(AND(Y558&lt;&gt;"",Z558&lt;&gt;"",AA558&lt;&gt;"",X558&lt;&gt;"",AP558&lt;&gt;""),IF(OR(X558="OZZ",X558="ZZ"),ROUND(0-SUMIF($D$12:$D557,$D558,AC$12:AC557),2),IF(AA558=0,0,ROUND(MIN(MIN(17300,TRUNC(0.75*(SUMIF($D$12:$D$2012,$D558,Y$12:Y$2012)+SUMIF($D$12:$D$2012,$D558,Z$12:Z$2012)),2)+SUMIF($D$12:$D558,$D558,AP$12:AP558))-SUMIF($D$12:$D557,$D558,AC$12:AC557)-SUMIF($D$12:$D$2012,$D558,AB$12:AB$2012),AP558),2))),"")</f>
        <v/>
      </c>
      <c r="AD558" s="250" t="str">
        <f>IF(X558&lt;&gt;"",1000 - SUMIF($D$12:$D557,$D558,AD$12:AD557),"")</f>
        <v/>
      </c>
      <c r="AE558" s="252"/>
      <c r="AF558" s="253"/>
      <c r="AG558" s="254"/>
      <c r="AH558" s="255" t="str">
        <f t="shared" si="187"/>
        <v/>
      </c>
      <c r="AI558" s="256"/>
      <c r="AJ558" s="253"/>
      <c r="AK558" s="254"/>
      <c r="AL558" s="255" t="str">
        <f t="shared" si="188"/>
        <v/>
      </c>
      <c r="AM558" s="256"/>
      <c r="AN558" s="253"/>
      <c r="AO558" s="254"/>
      <c r="AP558" s="255" t="str">
        <f t="shared" si="168"/>
        <v/>
      </c>
      <c r="AQ558" s="116"/>
      <c r="AR558" s="116"/>
      <c r="AS558" s="117"/>
      <c r="AT558" s="118"/>
      <c r="AU558" s="119" t="str">
        <f>IF(D558&lt;&gt; "", IF(COUNTIF($D$12:$D558,$D558)&gt;1,0,IF(SUM(N558,U558,AB558)&gt;0,IF(AND(X558="",OR(Q558&lt;&gt;"",J558&lt;&gt;"")),IF(Q558&lt;&gt;"",Q558,IF(J558&lt;&gt;"",J558,0)),IF(AND(Q558&lt;&gt;"",J558&lt;&gt;"",Q558=J558),Q558,X558)),0)),"")</f>
        <v/>
      </c>
      <c r="AV558" s="119" t="str">
        <f>IF(D558&lt;&gt;"",IF(COUNTIF($D$12:$D558,$D558)&gt;1,0,IF(SUM(O558,V558,AC558)&gt;0,IF(AND(X558="",OR(Q558&lt;&gt;"",J558&lt;&gt;"")),IF(Q558&lt;&gt;"",Q558,IF(J558&lt;&gt;"",J558,0)),IF(AND(Q558&lt;&gt;"",J558&lt;&gt;"",Q558=J558),Q558,X558)),0)),"")</f>
        <v/>
      </c>
      <c r="AW558" s="119" t="str">
        <f>IF(D558&lt;&gt;"",IF(COUNTIF($D$12:$D558,$D558)&gt;1,0,IF(SUM(P558,W558,AD558)&gt;0,IF(AND(X558="",OR(Q558&lt;&gt;"",J558&lt;&gt;"")),IF(Q558&lt;&gt;"",Q558,IF(J558&lt;&gt;"",J558,0)),IF(AND(Q558&lt;&gt;"",J558&lt;&gt;"",Q558=J558),Q558,X558)),0)),"")</f>
        <v/>
      </c>
      <c r="AX558" s="118" t="str">
        <f t="shared" si="169"/>
        <v/>
      </c>
      <c r="AY558" s="118" t="str">
        <f t="shared" si="170"/>
        <v/>
      </c>
      <c r="AZ558" s="118" t="str">
        <f t="shared" si="171"/>
        <v/>
      </c>
      <c r="BA558" s="118" t="str">
        <f t="shared" si="172"/>
        <v/>
      </c>
      <c r="BB558" s="118" t="str">
        <f t="shared" si="173"/>
        <v/>
      </c>
      <c r="BC558" s="118" t="str">
        <f t="shared" si="174"/>
        <v/>
      </c>
      <c r="BD558" s="118" t="str">
        <f t="shared" si="175"/>
        <v/>
      </c>
      <c r="BE558" s="118" t="str">
        <f t="shared" si="176"/>
        <v/>
      </c>
      <c r="BF558" s="118" t="str">
        <f t="shared" si="177"/>
        <v/>
      </c>
      <c r="BG558" s="120"/>
      <c r="BH558" s="120" t="str">
        <f t="shared" si="178"/>
        <v/>
      </c>
      <c r="BI558" s="120" t="str">
        <f t="shared" si="179"/>
        <v/>
      </c>
      <c r="BJ558" s="121"/>
      <c r="BK558" s="120" t="str">
        <f t="shared" si="180"/>
        <v/>
      </c>
      <c r="BL558" s="120" t="str">
        <f t="shared" si="181"/>
        <v/>
      </c>
      <c r="BM558" s="120" t="str">
        <f t="shared" si="182"/>
        <v/>
      </c>
      <c r="BN558" s="120" t="str">
        <f t="shared" si="183"/>
        <v/>
      </c>
      <c r="BO558" s="120" t="str">
        <f t="shared" si="184"/>
        <v/>
      </c>
      <c r="BP558" s="120" t="str">
        <f t="shared" si="185"/>
        <v/>
      </c>
      <c r="BQ558" s="98"/>
      <c r="BR558" s="98"/>
      <c r="BS558" s="98"/>
      <c r="BT558" s="98"/>
      <c r="BU558" s="98"/>
      <c r="BV558" s="98"/>
      <c r="BW558" s="98"/>
      <c r="BX558" s="98"/>
      <c r="BY558" s="98"/>
      <c r="BZ558" s="98"/>
      <c r="CA558" s="98"/>
      <c r="CB558" s="98"/>
      <c r="CC558" s="98"/>
      <c r="CD558" s="98"/>
      <c r="CE558" s="98"/>
      <c r="CF558" s="98"/>
      <c r="CG558" s="98"/>
      <c r="CH558" s="98"/>
      <c r="CI558" s="98"/>
      <c r="CJ558" s="98"/>
      <c r="CK558" s="98"/>
      <c r="CL558" s="98"/>
      <c r="CM558" s="98"/>
      <c r="CN558" s="98"/>
      <c r="CO558" s="98"/>
      <c r="CP558" s="98"/>
      <c r="CQ558" s="98"/>
      <c r="CR558" s="98"/>
      <c r="CS558" s="98"/>
    </row>
    <row r="559" spans="1:97" s="4" customFormat="1" ht="18.75" customHeight="1" x14ac:dyDescent="0.2">
      <c r="A559" s="3">
        <f t="shared" si="186"/>
        <v>547</v>
      </c>
      <c r="B559" s="263"/>
      <c r="C559" s="263"/>
      <c r="D559" s="263"/>
      <c r="E559" s="259"/>
      <c r="F559" s="259"/>
      <c r="G559" s="43"/>
      <c r="H559" s="264"/>
      <c r="I559" s="261"/>
      <c r="J559" s="106"/>
      <c r="K559" s="247"/>
      <c r="L559" s="247"/>
      <c r="M559" s="247"/>
      <c r="N559" s="248" t="str">
        <f>IF(AND(K559&lt;&gt;"",L559&lt;&gt;"",J559&lt;&gt;""),ROUND(MIN(IF(OR(J559="OZZ",J559="ZZ"),5000,17300),TRUNC(0.75*(SUMIF($D$12:$D559,$D559,K$12:K559)+SUMIF($D$12:$D559,$D559,L$12:L559)),2)) - SUMIF($D$12:$D558,$D559,N$12:N558),2),"")</f>
        <v/>
      </c>
      <c r="O559" s="249" t="str">
        <f>IF(AND(K559&lt;&gt;"",L559&lt;&gt;"",M559&lt;&gt;"",J559&lt;&gt;"",AH559&lt;&gt;""),IF(OR(J559="OZZ",J559="ZZ"),ROUND(0-SUMIF($D$12:$D558,$D559,O$12:O558),2),IF(M559=0,0,ROUND(MIN(MIN(17300,TRUNC(0.75*(SUMIF($D$12:$D$2012,$D559,K$12:K$2012)+SUMIF($D$12:$D$2012,$D559,L$12:L$2012)),2)+SUMIF($D$12:$D559,$D559,AH$12:AH559))-SUMIF($D$12:$D558,$D559,O$12:O558)-SUMIF($D$12:$D$2012,$D559,N$12:N$2012),AH559),2))),"")</f>
        <v/>
      </c>
      <c r="P559" s="250" t="str">
        <f>IF(J559&lt;&gt;"",1000 - SUMIF($D$12:$D558,$D559,P$12:P558),"")</f>
        <v/>
      </c>
      <c r="Q559" s="106"/>
      <c r="R559" s="247"/>
      <c r="S559" s="247"/>
      <c r="T559" s="247"/>
      <c r="U559" s="248" t="str">
        <f>IF(AND(R559&lt;&gt;"",S559&lt;&gt;"",Q559&lt;&gt;""),ROUND(MIN(IF(OR(Q559="OZZ",Q559="ZZ"),5000,17300),TRUNC(0.75*(SUMIF($D$12:$D559,$D559,R$12:R559)+SUMIF($D$12:$D559,$D559,S$12:S559)),2)) - SUMIF($D$12:$D558,$D559,U$12:U558),2),"")</f>
        <v/>
      </c>
      <c r="V559" s="248" t="str">
        <f>IF(AND(R559&lt;&gt;"",S559&lt;&gt;"",T559&lt;&gt;"",Q559&lt;&gt;"",AL559&lt;&gt;""),IF(OR(Q559="OZZ",Q559="ZZ"),ROUND(0-SUMIF($D$12:$D558,$D559,V$12:V558),2),IF(T559=0,0,ROUND(MIN(MIN(17300,TRUNC(0.75*(SUMIF($D$12:$D$2012,$D559,R$12:R$2012)+SUMIF($D$12:$D$2012,$D559,S$12:S$2012)),2)+SUMIF($D$12:$D559,$D559,AL$12:AL559))-SUMIF($D$12:$D558,$D559,V$12:V558)-SUMIF($D$12:$D$2012,$D559,U$12:U$2012),AL559),2))),"")</f>
        <v/>
      </c>
      <c r="W559" s="250" t="str">
        <f>IF(Q559&lt;&gt;"",1000 - SUMIF($D$12:$D558,$D559,W$12:W558),"")</f>
        <v/>
      </c>
      <c r="X559" s="106"/>
      <c r="Y559" s="247"/>
      <c r="Z559" s="247"/>
      <c r="AA559" s="247"/>
      <c r="AB559" s="248" t="str">
        <f>IF(AND(Y559&lt;&gt;"",Z559&lt;&gt;"",X559&lt;&gt;""),ROUND(MIN(IF(OR(X559="OZZ",X559="ZZ"),5000,17300),TRUNC(0.75*(SUMIF($D$12:$D559,$D559,Y$12:Y559)+SUMIF($D$12:$D559,$D559,Z$12:Z559)),2)) - SUMIF($D$12:$D558,$D559,AB$12:AB558),2),"")</f>
        <v/>
      </c>
      <c r="AC559" s="251" t="str">
        <f>IF(AND(Y559&lt;&gt;"",Z559&lt;&gt;"",AA559&lt;&gt;"",X559&lt;&gt;"",AP559&lt;&gt;""),IF(OR(X559="OZZ",X559="ZZ"),ROUND(0-SUMIF($D$12:$D558,$D559,AC$12:AC558),2),IF(AA559=0,0,ROUND(MIN(MIN(17300,TRUNC(0.75*(SUMIF($D$12:$D$2012,$D559,Y$12:Y$2012)+SUMIF($D$12:$D$2012,$D559,Z$12:Z$2012)),2)+SUMIF($D$12:$D559,$D559,AP$12:AP559))-SUMIF($D$12:$D558,$D559,AC$12:AC558)-SUMIF($D$12:$D$2012,$D559,AB$12:AB$2012),AP559),2))),"")</f>
        <v/>
      </c>
      <c r="AD559" s="250" t="str">
        <f>IF(X559&lt;&gt;"",1000 - SUMIF($D$12:$D558,$D559,AD$12:AD558),"")</f>
        <v/>
      </c>
      <c r="AE559" s="252"/>
      <c r="AF559" s="253"/>
      <c r="AG559" s="254"/>
      <c r="AH559" s="255" t="str">
        <f t="shared" si="187"/>
        <v/>
      </c>
      <c r="AI559" s="256"/>
      <c r="AJ559" s="253"/>
      <c r="AK559" s="254"/>
      <c r="AL559" s="255" t="str">
        <f t="shared" si="188"/>
        <v/>
      </c>
      <c r="AM559" s="256"/>
      <c r="AN559" s="253"/>
      <c r="AO559" s="254"/>
      <c r="AP559" s="255" t="str">
        <f t="shared" si="168"/>
        <v/>
      </c>
      <c r="AQ559" s="116"/>
      <c r="AR559" s="116"/>
      <c r="AS559" s="117"/>
      <c r="AT559" s="118"/>
      <c r="AU559" s="119" t="str">
        <f>IF(D559&lt;&gt; "", IF(COUNTIF($D$12:$D559,$D559)&gt;1,0,IF(SUM(N559,U559,AB559)&gt;0,IF(AND(X559="",OR(Q559&lt;&gt;"",J559&lt;&gt;"")),IF(Q559&lt;&gt;"",Q559,IF(J559&lt;&gt;"",J559,0)),IF(AND(Q559&lt;&gt;"",J559&lt;&gt;"",Q559=J559),Q559,X559)),0)),"")</f>
        <v/>
      </c>
      <c r="AV559" s="119" t="str">
        <f>IF(D559&lt;&gt;"",IF(COUNTIF($D$12:$D559,$D559)&gt;1,0,IF(SUM(O559,V559,AC559)&gt;0,IF(AND(X559="",OR(Q559&lt;&gt;"",J559&lt;&gt;"")),IF(Q559&lt;&gt;"",Q559,IF(J559&lt;&gt;"",J559,0)),IF(AND(Q559&lt;&gt;"",J559&lt;&gt;"",Q559=J559),Q559,X559)),0)),"")</f>
        <v/>
      </c>
      <c r="AW559" s="119" t="str">
        <f>IF(D559&lt;&gt;"",IF(COUNTIF($D$12:$D559,$D559)&gt;1,0,IF(SUM(P559,W559,AD559)&gt;0,IF(AND(X559="",OR(Q559&lt;&gt;"",J559&lt;&gt;"")),IF(Q559&lt;&gt;"",Q559,IF(J559&lt;&gt;"",J559,0)),IF(AND(Q559&lt;&gt;"",J559&lt;&gt;"",Q559=J559),Q559,X559)),0)),"")</f>
        <v/>
      </c>
      <c r="AX559" s="118" t="str">
        <f t="shared" si="169"/>
        <v/>
      </c>
      <c r="AY559" s="118" t="str">
        <f t="shared" si="170"/>
        <v/>
      </c>
      <c r="AZ559" s="118" t="str">
        <f t="shared" si="171"/>
        <v/>
      </c>
      <c r="BA559" s="118" t="str">
        <f t="shared" si="172"/>
        <v/>
      </c>
      <c r="BB559" s="118" t="str">
        <f t="shared" si="173"/>
        <v/>
      </c>
      <c r="BC559" s="118" t="str">
        <f t="shared" si="174"/>
        <v/>
      </c>
      <c r="BD559" s="118" t="str">
        <f t="shared" si="175"/>
        <v/>
      </c>
      <c r="BE559" s="118" t="str">
        <f t="shared" si="176"/>
        <v/>
      </c>
      <c r="BF559" s="118" t="str">
        <f t="shared" si="177"/>
        <v/>
      </c>
      <c r="BG559" s="120"/>
      <c r="BH559" s="120" t="str">
        <f t="shared" si="178"/>
        <v/>
      </c>
      <c r="BI559" s="120" t="str">
        <f t="shared" si="179"/>
        <v/>
      </c>
      <c r="BJ559" s="121"/>
      <c r="BK559" s="120" t="str">
        <f t="shared" si="180"/>
        <v/>
      </c>
      <c r="BL559" s="120" t="str">
        <f t="shared" si="181"/>
        <v/>
      </c>
      <c r="BM559" s="120" t="str">
        <f t="shared" si="182"/>
        <v/>
      </c>
      <c r="BN559" s="120" t="str">
        <f t="shared" si="183"/>
        <v/>
      </c>
      <c r="BO559" s="120" t="str">
        <f t="shared" si="184"/>
        <v/>
      </c>
      <c r="BP559" s="120" t="str">
        <f t="shared" si="185"/>
        <v/>
      </c>
      <c r="BQ559" s="98"/>
      <c r="BR559" s="98"/>
      <c r="BS559" s="98"/>
      <c r="BT559" s="98"/>
      <c r="BU559" s="98"/>
      <c r="BV559" s="98"/>
      <c r="BW559" s="98"/>
      <c r="BX559" s="98"/>
      <c r="BY559" s="98"/>
      <c r="BZ559" s="98"/>
      <c r="CA559" s="98"/>
      <c r="CB559" s="98"/>
      <c r="CC559" s="98"/>
      <c r="CD559" s="98"/>
      <c r="CE559" s="98"/>
      <c r="CF559" s="98"/>
      <c r="CG559" s="98"/>
      <c r="CH559" s="98"/>
      <c r="CI559" s="98"/>
      <c r="CJ559" s="98"/>
      <c r="CK559" s="98"/>
      <c r="CL559" s="98"/>
      <c r="CM559" s="98"/>
      <c r="CN559" s="98"/>
      <c r="CO559" s="98"/>
      <c r="CP559" s="98"/>
      <c r="CQ559" s="98"/>
      <c r="CR559" s="98"/>
      <c r="CS559" s="98"/>
    </row>
    <row r="560" spans="1:97" s="4" customFormat="1" ht="18.75" customHeight="1" x14ac:dyDescent="0.2">
      <c r="A560" s="3">
        <f t="shared" si="186"/>
        <v>548</v>
      </c>
      <c r="B560" s="263"/>
      <c r="C560" s="263"/>
      <c r="D560" s="263"/>
      <c r="E560" s="259"/>
      <c r="F560" s="259"/>
      <c r="G560" s="43"/>
      <c r="H560" s="264"/>
      <c r="I560" s="261"/>
      <c r="J560" s="106"/>
      <c r="K560" s="247"/>
      <c r="L560" s="247"/>
      <c r="M560" s="247"/>
      <c r="N560" s="248" t="str">
        <f>IF(AND(K560&lt;&gt;"",L560&lt;&gt;"",J560&lt;&gt;""),ROUND(MIN(IF(OR(J560="OZZ",J560="ZZ"),5000,17300),TRUNC(0.75*(SUMIF($D$12:$D560,$D560,K$12:K560)+SUMIF($D$12:$D560,$D560,L$12:L560)),2)) - SUMIF($D$12:$D559,$D560,N$12:N559),2),"")</f>
        <v/>
      </c>
      <c r="O560" s="249" t="str">
        <f>IF(AND(K560&lt;&gt;"",L560&lt;&gt;"",M560&lt;&gt;"",J560&lt;&gt;"",AH560&lt;&gt;""),IF(OR(J560="OZZ",J560="ZZ"),ROUND(0-SUMIF($D$12:$D559,$D560,O$12:O559),2),IF(M560=0,0,ROUND(MIN(MIN(17300,TRUNC(0.75*(SUMIF($D$12:$D$2012,$D560,K$12:K$2012)+SUMIF($D$12:$D$2012,$D560,L$12:L$2012)),2)+SUMIF($D$12:$D560,$D560,AH$12:AH560))-SUMIF($D$12:$D559,$D560,O$12:O559)-SUMIF($D$12:$D$2012,$D560,N$12:N$2012),AH560),2))),"")</f>
        <v/>
      </c>
      <c r="P560" s="250" t="str">
        <f>IF(J560&lt;&gt;"",1000 - SUMIF($D$12:$D559,$D560,P$12:P559),"")</f>
        <v/>
      </c>
      <c r="Q560" s="106"/>
      <c r="R560" s="247"/>
      <c r="S560" s="247"/>
      <c r="T560" s="247"/>
      <c r="U560" s="248" t="str">
        <f>IF(AND(R560&lt;&gt;"",S560&lt;&gt;"",Q560&lt;&gt;""),ROUND(MIN(IF(OR(Q560="OZZ",Q560="ZZ"),5000,17300),TRUNC(0.75*(SUMIF($D$12:$D560,$D560,R$12:R560)+SUMIF($D$12:$D560,$D560,S$12:S560)),2)) - SUMIF($D$12:$D559,$D560,U$12:U559),2),"")</f>
        <v/>
      </c>
      <c r="V560" s="248" t="str">
        <f>IF(AND(R560&lt;&gt;"",S560&lt;&gt;"",T560&lt;&gt;"",Q560&lt;&gt;"",AL560&lt;&gt;""),IF(OR(Q560="OZZ",Q560="ZZ"),ROUND(0-SUMIF($D$12:$D559,$D560,V$12:V559),2),IF(T560=0,0,ROUND(MIN(MIN(17300,TRUNC(0.75*(SUMIF($D$12:$D$2012,$D560,R$12:R$2012)+SUMIF($D$12:$D$2012,$D560,S$12:S$2012)),2)+SUMIF($D$12:$D560,$D560,AL$12:AL560))-SUMIF($D$12:$D559,$D560,V$12:V559)-SUMIF($D$12:$D$2012,$D560,U$12:U$2012),AL560),2))),"")</f>
        <v/>
      </c>
      <c r="W560" s="250" t="str">
        <f>IF(Q560&lt;&gt;"",1000 - SUMIF($D$12:$D559,$D560,W$12:W559),"")</f>
        <v/>
      </c>
      <c r="X560" s="106"/>
      <c r="Y560" s="247"/>
      <c r="Z560" s="247"/>
      <c r="AA560" s="247"/>
      <c r="AB560" s="248" t="str">
        <f>IF(AND(Y560&lt;&gt;"",Z560&lt;&gt;"",X560&lt;&gt;""),ROUND(MIN(IF(OR(X560="OZZ",X560="ZZ"),5000,17300),TRUNC(0.75*(SUMIF($D$12:$D560,$D560,Y$12:Y560)+SUMIF($D$12:$D560,$D560,Z$12:Z560)),2)) - SUMIF($D$12:$D559,$D560,AB$12:AB559),2),"")</f>
        <v/>
      </c>
      <c r="AC560" s="251" t="str">
        <f>IF(AND(Y560&lt;&gt;"",Z560&lt;&gt;"",AA560&lt;&gt;"",X560&lt;&gt;"",AP560&lt;&gt;""),IF(OR(X560="OZZ",X560="ZZ"),ROUND(0-SUMIF($D$12:$D559,$D560,AC$12:AC559),2),IF(AA560=0,0,ROUND(MIN(MIN(17300,TRUNC(0.75*(SUMIF($D$12:$D$2012,$D560,Y$12:Y$2012)+SUMIF($D$12:$D$2012,$D560,Z$12:Z$2012)),2)+SUMIF($D$12:$D560,$D560,AP$12:AP560))-SUMIF($D$12:$D559,$D560,AC$12:AC559)-SUMIF($D$12:$D$2012,$D560,AB$12:AB$2012),AP560),2))),"")</f>
        <v/>
      </c>
      <c r="AD560" s="250" t="str">
        <f>IF(X560&lt;&gt;"",1000 - SUMIF($D$12:$D559,$D560,AD$12:AD559),"")</f>
        <v/>
      </c>
      <c r="AE560" s="252"/>
      <c r="AF560" s="253"/>
      <c r="AG560" s="254"/>
      <c r="AH560" s="255" t="str">
        <f t="shared" si="187"/>
        <v/>
      </c>
      <c r="AI560" s="256"/>
      <c r="AJ560" s="253"/>
      <c r="AK560" s="254"/>
      <c r="AL560" s="255" t="str">
        <f t="shared" si="188"/>
        <v/>
      </c>
      <c r="AM560" s="256"/>
      <c r="AN560" s="253"/>
      <c r="AO560" s="254"/>
      <c r="AP560" s="255" t="str">
        <f t="shared" si="168"/>
        <v/>
      </c>
      <c r="AQ560" s="116"/>
      <c r="AR560" s="116"/>
      <c r="AS560" s="117"/>
      <c r="AT560" s="118"/>
      <c r="AU560" s="119" t="str">
        <f>IF(D560&lt;&gt; "", IF(COUNTIF($D$12:$D560,$D560)&gt;1,0,IF(SUM(N560,U560,AB560)&gt;0,IF(AND(X560="",OR(Q560&lt;&gt;"",J560&lt;&gt;"")),IF(Q560&lt;&gt;"",Q560,IF(J560&lt;&gt;"",J560,0)),IF(AND(Q560&lt;&gt;"",J560&lt;&gt;"",Q560=J560),Q560,X560)),0)),"")</f>
        <v/>
      </c>
      <c r="AV560" s="119" t="str">
        <f>IF(D560&lt;&gt;"",IF(COUNTIF($D$12:$D560,$D560)&gt;1,0,IF(SUM(O560,V560,AC560)&gt;0,IF(AND(X560="",OR(Q560&lt;&gt;"",J560&lt;&gt;"")),IF(Q560&lt;&gt;"",Q560,IF(J560&lt;&gt;"",J560,0)),IF(AND(Q560&lt;&gt;"",J560&lt;&gt;"",Q560=J560),Q560,X560)),0)),"")</f>
        <v/>
      </c>
      <c r="AW560" s="119" t="str">
        <f>IF(D560&lt;&gt;"",IF(COUNTIF($D$12:$D560,$D560)&gt;1,0,IF(SUM(P560,W560,AD560)&gt;0,IF(AND(X560="",OR(Q560&lt;&gt;"",J560&lt;&gt;"")),IF(Q560&lt;&gt;"",Q560,IF(J560&lt;&gt;"",J560,0)),IF(AND(Q560&lt;&gt;"",J560&lt;&gt;"",Q560=J560),Q560,X560)),0)),"")</f>
        <v/>
      </c>
      <c r="AX560" s="118" t="str">
        <f t="shared" si="169"/>
        <v/>
      </c>
      <c r="AY560" s="118" t="str">
        <f t="shared" si="170"/>
        <v/>
      </c>
      <c r="AZ560" s="118" t="str">
        <f t="shared" si="171"/>
        <v/>
      </c>
      <c r="BA560" s="118" t="str">
        <f t="shared" si="172"/>
        <v/>
      </c>
      <c r="BB560" s="118" t="str">
        <f t="shared" si="173"/>
        <v/>
      </c>
      <c r="BC560" s="118" t="str">
        <f t="shared" si="174"/>
        <v/>
      </c>
      <c r="BD560" s="118" t="str">
        <f t="shared" si="175"/>
        <v/>
      </c>
      <c r="BE560" s="118" t="str">
        <f t="shared" si="176"/>
        <v/>
      </c>
      <c r="BF560" s="118" t="str">
        <f t="shared" si="177"/>
        <v/>
      </c>
      <c r="BG560" s="120"/>
      <c r="BH560" s="120" t="str">
        <f t="shared" si="178"/>
        <v/>
      </c>
      <c r="BI560" s="120" t="str">
        <f t="shared" si="179"/>
        <v/>
      </c>
      <c r="BJ560" s="121"/>
      <c r="BK560" s="120" t="str">
        <f t="shared" si="180"/>
        <v/>
      </c>
      <c r="BL560" s="120" t="str">
        <f t="shared" si="181"/>
        <v/>
      </c>
      <c r="BM560" s="120" t="str">
        <f t="shared" si="182"/>
        <v/>
      </c>
      <c r="BN560" s="120" t="str">
        <f t="shared" si="183"/>
        <v/>
      </c>
      <c r="BO560" s="120" t="str">
        <f t="shared" si="184"/>
        <v/>
      </c>
      <c r="BP560" s="120" t="str">
        <f t="shared" si="185"/>
        <v/>
      </c>
      <c r="BQ560" s="98"/>
      <c r="BR560" s="98"/>
      <c r="BS560" s="98"/>
      <c r="BT560" s="98"/>
      <c r="BU560" s="98"/>
      <c r="BV560" s="98"/>
      <c r="BW560" s="98"/>
      <c r="BX560" s="98"/>
      <c r="BY560" s="98"/>
      <c r="BZ560" s="98"/>
      <c r="CA560" s="98"/>
      <c r="CB560" s="98"/>
      <c r="CC560" s="98"/>
      <c r="CD560" s="98"/>
      <c r="CE560" s="98"/>
      <c r="CF560" s="98"/>
      <c r="CG560" s="98"/>
      <c r="CH560" s="98"/>
      <c r="CI560" s="98"/>
      <c r="CJ560" s="98"/>
      <c r="CK560" s="98"/>
      <c r="CL560" s="98"/>
      <c r="CM560" s="98"/>
      <c r="CN560" s="98"/>
      <c r="CO560" s="98"/>
      <c r="CP560" s="98"/>
      <c r="CQ560" s="98"/>
      <c r="CR560" s="98"/>
      <c r="CS560" s="98"/>
    </row>
    <row r="561" spans="1:97" s="4" customFormat="1" ht="18.75" customHeight="1" x14ac:dyDescent="0.2">
      <c r="A561" s="3">
        <f t="shared" si="186"/>
        <v>549</v>
      </c>
      <c r="B561" s="263"/>
      <c r="C561" s="263"/>
      <c r="D561" s="263"/>
      <c r="E561" s="259"/>
      <c r="F561" s="259"/>
      <c r="G561" s="43"/>
      <c r="H561" s="264"/>
      <c r="I561" s="261"/>
      <c r="J561" s="106"/>
      <c r="K561" s="247"/>
      <c r="L561" s="247"/>
      <c r="M561" s="247"/>
      <c r="N561" s="248" t="str">
        <f>IF(AND(K561&lt;&gt;"",L561&lt;&gt;"",J561&lt;&gt;""),ROUND(MIN(IF(OR(J561="OZZ",J561="ZZ"),5000,17300),TRUNC(0.75*(SUMIF($D$12:$D561,$D561,K$12:K561)+SUMIF($D$12:$D561,$D561,L$12:L561)),2)) - SUMIF($D$12:$D560,$D561,N$12:N560),2),"")</f>
        <v/>
      </c>
      <c r="O561" s="249" t="str">
        <f>IF(AND(K561&lt;&gt;"",L561&lt;&gt;"",M561&lt;&gt;"",J561&lt;&gt;"",AH561&lt;&gt;""),IF(OR(J561="OZZ",J561="ZZ"),ROUND(0-SUMIF($D$12:$D560,$D561,O$12:O560),2),IF(M561=0,0,ROUND(MIN(MIN(17300,TRUNC(0.75*(SUMIF($D$12:$D$2012,$D561,K$12:K$2012)+SUMIF($D$12:$D$2012,$D561,L$12:L$2012)),2)+SUMIF($D$12:$D561,$D561,AH$12:AH561))-SUMIF($D$12:$D560,$D561,O$12:O560)-SUMIF($D$12:$D$2012,$D561,N$12:N$2012),AH561),2))),"")</f>
        <v/>
      </c>
      <c r="P561" s="250" t="str">
        <f>IF(J561&lt;&gt;"",1000 - SUMIF($D$12:$D560,$D561,P$12:P560),"")</f>
        <v/>
      </c>
      <c r="Q561" s="106"/>
      <c r="R561" s="247"/>
      <c r="S561" s="247"/>
      <c r="T561" s="247"/>
      <c r="U561" s="248" t="str">
        <f>IF(AND(R561&lt;&gt;"",S561&lt;&gt;"",Q561&lt;&gt;""),ROUND(MIN(IF(OR(Q561="OZZ",Q561="ZZ"),5000,17300),TRUNC(0.75*(SUMIF($D$12:$D561,$D561,R$12:R561)+SUMIF($D$12:$D561,$D561,S$12:S561)),2)) - SUMIF($D$12:$D560,$D561,U$12:U560),2),"")</f>
        <v/>
      </c>
      <c r="V561" s="248" t="str">
        <f>IF(AND(R561&lt;&gt;"",S561&lt;&gt;"",T561&lt;&gt;"",Q561&lt;&gt;"",AL561&lt;&gt;""),IF(OR(Q561="OZZ",Q561="ZZ"),ROUND(0-SUMIF($D$12:$D560,$D561,V$12:V560),2),IF(T561=0,0,ROUND(MIN(MIN(17300,TRUNC(0.75*(SUMIF($D$12:$D$2012,$D561,R$12:R$2012)+SUMIF($D$12:$D$2012,$D561,S$12:S$2012)),2)+SUMIF($D$12:$D561,$D561,AL$12:AL561))-SUMIF($D$12:$D560,$D561,V$12:V560)-SUMIF($D$12:$D$2012,$D561,U$12:U$2012),AL561),2))),"")</f>
        <v/>
      </c>
      <c r="W561" s="250" t="str">
        <f>IF(Q561&lt;&gt;"",1000 - SUMIF($D$12:$D560,$D561,W$12:W560),"")</f>
        <v/>
      </c>
      <c r="X561" s="106"/>
      <c r="Y561" s="247"/>
      <c r="Z561" s="247"/>
      <c r="AA561" s="247"/>
      <c r="AB561" s="248" t="str">
        <f>IF(AND(Y561&lt;&gt;"",Z561&lt;&gt;"",X561&lt;&gt;""),ROUND(MIN(IF(OR(X561="OZZ",X561="ZZ"),5000,17300),TRUNC(0.75*(SUMIF($D$12:$D561,$D561,Y$12:Y561)+SUMIF($D$12:$D561,$D561,Z$12:Z561)),2)) - SUMIF($D$12:$D560,$D561,AB$12:AB560),2),"")</f>
        <v/>
      </c>
      <c r="AC561" s="251" t="str">
        <f>IF(AND(Y561&lt;&gt;"",Z561&lt;&gt;"",AA561&lt;&gt;"",X561&lt;&gt;"",AP561&lt;&gt;""),IF(OR(X561="OZZ",X561="ZZ"),ROUND(0-SUMIF($D$12:$D560,$D561,AC$12:AC560),2),IF(AA561=0,0,ROUND(MIN(MIN(17300,TRUNC(0.75*(SUMIF($D$12:$D$2012,$D561,Y$12:Y$2012)+SUMIF($D$12:$D$2012,$D561,Z$12:Z$2012)),2)+SUMIF($D$12:$D561,$D561,AP$12:AP561))-SUMIF($D$12:$D560,$D561,AC$12:AC560)-SUMIF($D$12:$D$2012,$D561,AB$12:AB$2012),AP561),2))),"")</f>
        <v/>
      </c>
      <c r="AD561" s="250" t="str">
        <f>IF(X561&lt;&gt;"",1000 - SUMIF($D$12:$D560,$D561,AD$12:AD560),"")</f>
        <v/>
      </c>
      <c r="AE561" s="252"/>
      <c r="AF561" s="253"/>
      <c r="AG561" s="254"/>
      <c r="AH561" s="255" t="str">
        <f t="shared" si="187"/>
        <v/>
      </c>
      <c r="AI561" s="256"/>
      <c r="AJ561" s="253"/>
      <c r="AK561" s="254"/>
      <c r="AL561" s="255" t="str">
        <f t="shared" si="188"/>
        <v/>
      </c>
      <c r="AM561" s="256"/>
      <c r="AN561" s="253"/>
      <c r="AO561" s="254"/>
      <c r="AP561" s="255" t="str">
        <f t="shared" si="168"/>
        <v/>
      </c>
      <c r="AQ561" s="116"/>
      <c r="AR561" s="116"/>
      <c r="AS561" s="117"/>
      <c r="AT561" s="118"/>
      <c r="AU561" s="119" t="str">
        <f>IF(D561&lt;&gt; "", IF(COUNTIF($D$12:$D561,$D561)&gt;1,0,IF(SUM(N561,U561,AB561)&gt;0,IF(AND(X561="",OR(Q561&lt;&gt;"",J561&lt;&gt;"")),IF(Q561&lt;&gt;"",Q561,IF(J561&lt;&gt;"",J561,0)),IF(AND(Q561&lt;&gt;"",J561&lt;&gt;"",Q561=J561),Q561,X561)),0)),"")</f>
        <v/>
      </c>
      <c r="AV561" s="119" t="str">
        <f>IF(D561&lt;&gt;"",IF(COUNTIF($D$12:$D561,$D561)&gt;1,0,IF(SUM(O561,V561,AC561)&gt;0,IF(AND(X561="",OR(Q561&lt;&gt;"",J561&lt;&gt;"")),IF(Q561&lt;&gt;"",Q561,IF(J561&lt;&gt;"",J561,0)),IF(AND(Q561&lt;&gt;"",J561&lt;&gt;"",Q561=J561),Q561,X561)),0)),"")</f>
        <v/>
      </c>
      <c r="AW561" s="119" t="str">
        <f>IF(D561&lt;&gt;"",IF(COUNTIF($D$12:$D561,$D561)&gt;1,0,IF(SUM(P561,W561,AD561)&gt;0,IF(AND(X561="",OR(Q561&lt;&gt;"",J561&lt;&gt;"")),IF(Q561&lt;&gt;"",Q561,IF(J561&lt;&gt;"",J561,0)),IF(AND(Q561&lt;&gt;"",J561&lt;&gt;"",Q561=J561),Q561,X561)),0)),"")</f>
        <v/>
      </c>
      <c r="AX561" s="118" t="str">
        <f t="shared" si="169"/>
        <v/>
      </c>
      <c r="AY561" s="118" t="str">
        <f t="shared" si="170"/>
        <v/>
      </c>
      <c r="AZ561" s="118" t="str">
        <f t="shared" si="171"/>
        <v/>
      </c>
      <c r="BA561" s="118" t="str">
        <f t="shared" si="172"/>
        <v/>
      </c>
      <c r="BB561" s="118" t="str">
        <f t="shared" si="173"/>
        <v/>
      </c>
      <c r="BC561" s="118" t="str">
        <f t="shared" si="174"/>
        <v/>
      </c>
      <c r="BD561" s="118" t="str">
        <f t="shared" si="175"/>
        <v/>
      </c>
      <c r="BE561" s="118" t="str">
        <f t="shared" si="176"/>
        <v/>
      </c>
      <c r="BF561" s="118" t="str">
        <f t="shared" si="177"/>
        <v/>
      </c>
      <c r="BG561" s="120"/>
      <c r="BH561" s="120" t="str">
        <f t="shared" si="178"/>
        <v/>
      </c>
      <c r="BI561" s="120" t="str">
        <f t="shared" si="179"/>
        <v/>
      </c>
      <c r="BJ561" s="121"/>
      <c r="BK561" s="120" t="str">
        <f t="shared" si="180"/>
        <v/>
      </c>
      <c r="BL561" s="120" t="str">
        <f t="shared" si="181"/>
        <v/>
      </c>
      <c r="BM561" s="120" t="str">
        <f t="shared" si="182"/>
        <v/>
      </c>
      <c r="BN561" s="120" t="str">
        <f t="shared" si="183"/>
        <v/>
      </c>
      <c r="BO561" s="120" t="str">
        <f t="shared" si="184"/>
        <v/>
      </c>
      <c r="BP561" s="120" t="str">
        <f t="shared" si="185"/>
        <v/>
      </c>
      <c r="BQ561" s="98"/>
      <c r="BR561" s="98"/>
      <c r="BS561" s="98"/>
      <c r="BT561" s="98"/>
      <c r="BU561" s="98"/>
      <c r="BV561" s="98"/>
      <c r="BW561" s="98"/>
      <c r="BX561" s="98"/>
      <c r="BY561" s="98"/>
      <c r="BZ561" s="98"/>
      <c r="CA561" s="98"/>
      <c r="CB561" s="98"/>
      <c r="CC561" s="98"/>
      <c r="CD561" s="98"/>
      <c r="CE561" s="98"/>
      <c r="CF561" s="98"/>
      <c r="CG561" s="98"/>
      <c r="CH561" s="98"/>
      <c r="CI561" s="98"/>
      <c r="CJ561" s="98"/>
      <c r="CK561" s="98"/>
      <c r="CL561" s="98"/>
      <c r="CM561" s="98"/>
      <c r="CN561" s="98"/>
      <c r="CO561" s="98"/>
      <c r="CP561" s="98"/>
      <c r="CQ561" s="98"/>
      <c r="CR561" s="98"/>
      <c r="CS561" s="98"/>
    </row>
    <row r="562" spans="1:97" s="4" customFormat="1" ht="18.75" customHeight="1" x14ac:dyDescent="0.2">
      <c r="A562" s="3">
        <f t="shared" si="186"/>
        <v>550</v>
      </c>
      <c r="B562" s="263"/>
      <c r="C562" s="263"/>
      <c r="D562" s="263"/>
      <c r="E562" s="259"/>
      <c r="F562" s="259"/>
      <c r="G562" s="43"/>
      <c r="H562" s="264"/>
      <c r="I562" s="261"/>
      <c r="J562" s="106"/>
      <c r="K562" s="247"/>
      <c r="L562" s="247"/>
      <c r="M562" s="247"/>
      <c r="N562" s="248" t="str">
        <f>IF(AND(K562&lt;&gt;"",L562&lt;&gt;"",J562&lt;&gt;""),ROUND(MIN(IF(OR(J562="OZZ",J562="ZZ"),5000,17300),TRUNC(0.75*(SUMIF($D$12:$D562,$D562,K$12:K562)+SUMIF($D$12:$D562,$D562,L$12:L562)),2)) - SUMIF($D$12:$D561,$D562,N$12:N561),2),"")</f>
        <v/>
      </c>
      <c r="O562" s="249" t="str">
        <f>IF(AND(K562&lt;&gt;"",L562&lt;&gt;"",M562&lt;&gt;"",J562&lt;&gt;"",AH562&lt;&gt;""),IF(OR(J562="OZZ",J562="ZZ"),ROUND(0-SUMIF($D$12:$D561,$D562,O$12:O561),2),IF(M562=0,0,ROUND(MIN(MIN(17300,TRUNC(0.75*(SUMIF($D$12:$D$2012,$D562,K$12:K$2012)+SUMIF($D$12:$D$2012,$D562,L$12:L$2012)),2)+SUMIF($D$12:$D562,$D562,AH$12:AH562))-SUMIF($D$12:$D561,$D562,O$12:O561)-SUMIF($D$12:$D$2012,$D562,N$12:N$2012),AH562),2))),"")</f>
        <v/>
      </c>
      <c r="P562" s="250" t="str">
        <f>IF(J562&lt;&gt;"",1000 - SUMIF($D$12:$D561,$D562,P$12:P561),"")</f>
        <v/>
      </c>
      <c r="Q562" s="106"/>
      <c r="R562" s="247"/>
      <c r="S562" s="247"/>
      <c r="T562" s="247"/>
      <c r="U562" s="248" t="str">
        <f>IF(AND(R562&lt;&gt;"",S562&lt;&gt;"",Q562&lt;&gt;""),ROUND(MIN(IF(OR(Q562="OZZ",Q562="ZZ"),5000,17300),TRUNC(0.75*(SUMIF($D$12:$D562,$D562,R$12:R562)+SUMIF($D$12:$D562,$D562,S$12:S562)),2)) - SUMIF($D$12:$D561,$D562,U$12:U561),2),"")</f>
        <v/>
      </c>
      <c r="V562" s="248" t="str">
        <f>IF(AND(R562&lt;&gt;"",S562&lt;&gt;"",T562&lt;&gt;"",Q562&lt;&gt;"",AL562&lt;&gt;""),IF(OR(Q562="OZZ",Q562="ZZ"),ROUND(0-SUMIF($D$12:$D561,$D562,V$12:V561),2),IF(T562=0,0,ROUND(MIN(MIN(17300,TRUNC(0.75*(SUMIF($D$12:$D$2012,$D562,R$12:R$2012)+SUMIF($D$12:$D$2012,$D562,S$12:S$2012)),2)+SUMIF($D$12:$D562,$D562,AL$12:AL562))-SUMIF($D$12:$D561,$D562,V$12:V561)-SUMIF($D$12:$D$2012,$D562,U$12:U$2012),AL562),2))),"")</f>
        <v/>
      </c>
      <c r="W562" s="250" t="str">
        <f>IF(Q562&lt;&gt;"",1000 - SUMIF($D$12:$D561,$D562,W$12:W561),"")</f>
        <v/>
      </c>
      <c r="X562" s="106"/>
      <c r="Y562" s="247"/>
      <c r="Z562" s="247"/>
      <c r="AA562" s="247"/>
      <c r="AB562" s="248" t="str">
        <f>IF(AND(Y562&lt;&gt;"",Z562&lt;&gt;"",X562&lt;&gt;""),ROUND(MIN(IF(OR(X562="OZZ",X562="ZZ"),5000,17300),TRUNC(0.75*(SUMIF($D$12:$D562,$D562,Y$12:Y562)+SUMIF($D$12:$D562,$D562,Z$12:Z562)),2)) - SUMIF($D$12:$D561,$D562,AB$12:AB561),2),"")</f>
        <v/>
      </c>
      <c r="AC562" s="251" t="str">
        <f>IF(AND(Y562&lt;&gt;"",Z562&lt;&gt;"",AA562&lt;&gt;"",X562&lt;&gt;"",AP562&lt;&gt;""),IF(OR(X562="OZZ",X562="ZZ"),ROUND(0-SUMIF($D$12:$D561,$D562,AC$12:AC561),2),IF(AA562=0,0,ROUND(MIN(MIN(17300,TRUNC(0.75*(SUMIF($D$12:$D$2012,$D562,Y$12:Y$2012)+SUMIF($D$12:$D$2012,$D562,Z$12:Z$2012)),2)+SUMIF($D$12:$D562,$D562,AP$12:AP562))-SUMIF($D$12:$D561,$D562,AC$12:AC561)-SUMIF($D$12:$D$2012,$D562,AB$12:AB$2012),AP562),2))),"")</f>
        <v/>
      </c>
      <c r="AD562" s="250" t="str">
        <f>IF(X562&lt;&gt;"",1000 - SUMIF($D$12:$D561,$D562,AD$12:AD561),"")</f>
        <v/>
      </c>
      <c r="AE562" s="252"/>
      <c r="AF562" s="253"/>
      <c r="AG562" s="254"/>
      <c r="AH562" s="255" t="str">
        <f t="shared" si="187"/>
        <v/>
      </c>
      <c r="AI562" s="256"/>
      <c r="AJ562" s="253"/>
      <c r="AK562" s="254"/>
      <c r="AL562" s="255" t="str">
        <f t="shared" si="188"/>
        <v/>
      </c>
      <c r="AM562" s="256"/>
      <c r="AN562" s="253"/>
      <c r="AO562" s="254"/>
      <c r="AP562" s="255" t="str">
        <f t="shared" si="168"/>
        <v/>
      </c>
      <c r="AQ562" s="116"/>
      <c r="AR562" s="116"/>
      <c r="AS562" s="117"/>
      <c r="AT562" s="118"/>
      <c r="AU562" s="119" t="str">
        <f>IF(D562&lt;&gt; "", IF(COUNTIF($D$12:$D562,$D562)&gt;1,0,IF(SUM(N562,U562,AB562)&gt;0,IF(AND(X562="",OR(Q562&lt;&gt;"",J562&lt;&gt;"")),IF(Q562&lt;&gt;"",Q562,IF(J562&lt;&gt;"",J562,0)),IF(AND(Q562&lt;&gt;"",J562&lt;&gt;"",Q562=J562),Q562,X562)),0)),"")</f>
        <v/>
      </c>
      <c r="AV562" s="119" t="str">
        <f>IF(D562&lt;&gt;"",IF(COUNTIF($D$12:$D562,$D562)&gt;1,0,IF(SUM(O562,V562,AC562)&gt;0,IF(AND(X562="",OR(Q562&lt;&gt;"",J562&lt;&gt;"")),IF(Q562&lt;&gt;"",Q562,IF(J562&lt;&gt;"",J562,0)),IF(AND(Q562&lt;&gt;"",J562&lt;&gt;"",Q562=J562),Q562,X562)),0)),"")</f>
        <v/>
      </c>
      <c r="AW562" s="119" t="str">
        <f>IF(D562&lt;&gt;"",IF(COUNTIF($D$12:$D562,$D562)&gt;1,0,IF(SUM(P562,W562,AD562)&gt;0,IF(AND(X562="",OR(Q562&lt;&gt;"",J562&lt;&gt;"")),IF(Q562&lt;&gt;"",Q562,IF(J562&lt;&gt;"",J562,0)),IF(AND(Q562&lt;&gt;"",J562&lt;&gt;"",Q562=J562),Q562,X562)),0)),"")</f>
        <v/>
      </c>
      <c r="AX562" s="118" t="str">
        <f t="shared" si="169"/>
        <v/>
      </c>
      <c r="AY562" s="118" t="str">
        <f t="shared" si="170"/>
        <v/>
      </c>
      <c r="AZ562" s="118" t="str">
        <f t="shared" si="171"/>
        <v/>
      </c>
      <c r="BA562" s="118" t="str">
        <f t="shared" si="172"/>
        <v/>
      </c>
      <c r="BB562" s="118" t="str">
        <f t="shared" si="173"/>
        <v/>
      </c>
      <c r="BC562" s="118" t="str">
        <f t="shared" si="174"/>
        <v/>
      </c>
      <c r="BD562" s="118" t="str">
        <f t="shared" si="175"/>
        <v/>
      </c>
      <c r="BE562" s="118" t="str">
        <f t="shared" si="176"/>
        <v/>
      </c>
      <c r="BF562" s="118" t="str">
        <f t="shared" si="177"/>
        <v/>
      </c>
      <c r="BG562" s="120"/>
      <c r="BH562" s="120" t="str">
        <f t="shared" si="178"/>
        <v/>
      </c>
      <c r="BI562" s="120" t="str">
        <f t="shared" si="179"/>
        <v/>
      </c>
      <c r="BJ562" s="121"/>
      <c r="BK562" s="120" t="str">
        <f t="shared" si="180"/>
        <v/>
      </c>
      <c r="BL562" s="120" t="str">
        <f t="shared" si="181"/>
        <v/>
      </c>
      <c r="BM562" s="120" t="str">
        <f t="shared" si="182"/>
        <v/>
      </c>
      <c r="BN562" s="120" t="str">
        <f t="shared" si="183"/>
        <v/>
      </c>
      <c r="BO562" s="120" t="str">
        <f t="shared" si="184"/>
        <v/>
      </c>
      <c r="BP562" s="120" t="str">
        <f t="shared" si="185"/>
        <v/>
      </c>
      <c r="BQ562" s="98"/>
      <c r="BR562" s="98"/>
      <c r="BS562" s="98"/>
      <c r="BT562" s="98"/>
      <c r="BU562" s="98"/>
      <c r="BV562" s="98"/>
      <c r="BW562" s="98"/>
      <c r="BX562" s="98"/>
      <c r="BY562" s="98"/>
      <c r="BZ562" s="98"/>
      <c r="CA562" s="98"/>
      <c r="CB562" s="98"/>
      <c r="CC562" s="98"/>
      <c r="CD562" s="98"/>
      <c r="CE562" s="98"/>
      <c r="CF562" s="98"/>
      <c r="CG562" s="98"/>
      <c r="CH562" s="98"/>
      <c r="CI562" s="98"/>
      <c r="CJ562" s="98"/>
      <c r="CK562" s="98"/>
      <c r="CL562" s="98"/>
      <c r="CM562" s="98"/>
      <c r="CN562" s="98"/>
      <c r="CO562" s="98"/>
      <c r="CP562" s="98"/>
      <c r="CQ562" s="98"/>
      <c r="CR562" s="98"/>
      <c r="CS562" s="98"/>
    </row>
    <row r="563" spans="1:97" s="4" customFormat="1" ht="18.75" customHeight="1" x14ac:dyDescent="0.2">
      <c r="A563" s="3">
        <f t="shared" si="186"/>
        <v>551</v>
      </c>
      <c r="B563" s="263"/>
      <c r="C563" s="263"/>
      <c r="D563" s="263"/>
      <c r="E563" s="259"/>
      <c r="F563" s="259"/>
      <c r="G563" s="43"/>
      <c r="H563" s="264"/>
      <c r="I563" s="261"/>
      <c r="J563" s="106"/>
      <c r="K563" s="247"/>
      <c r="L563" s="247"/>
      <c r="M563" s="247"/>
      <c r="N563" s="248" t="str">
        <f>IF(AND(K563&lt;&gt;"",L563&lt;&gt;"",J563&lt;&gt;""),ROUND(MIN(IF(OR(J563="OZZ",J563="ZZ"),5000,17300),TRUNC(0.75*(SUMIF($D$12:$D563,$D563,K$12:K563)+SUMIF($D$12:$D563,$D563,L$12:L563)),2)) - SUMIF($D$12:$D562,$D563,N$12:N562),2),"")</f>
        <v/>
      </c>
      <c r="O563" s="249" t="str">
        <f>IF(AND(K563&lt;&gt;"",L563&lt;&gt;"",M563&lt;&gt;"",J563&lt;&gt;"",AH563&lt;&gt;""),IF(OR(J563="OZZ",J563="ZZ"),ROUND(0-SUMIF($D$12:$D562,$D563,O$12:O562),2),IF(M563=0,0,ROUND(MIN(MIN(17300,TRUNC(0.75*(SUMIF($D$12:$D$2012,$D563,K$12:K$2012)+SUMIF($D$12:$D$2012,$D563,L$12:L$2012)),2)+SUMIF($D$12:$D563,$D563,AH$12:AH563))-SUMIF($D$12:$D562,$D563,O$12:O562)-SUMIF($D$12:$D$2012,$D563,N$12:N$2012),AH563),2))),"")</f>
        <v/>
      </c>
      <c r="P563" s="250" t="str">
        <f>IF(J563&lt;&gt;"",1000 - SUMIF($D$12:$D562,$D563,P$12:P562),"")</f>
        <v/>
      </c>
      <c r="Q563" s="106"/>
      <c r="R563" s="247"/>
      <c r="S563" s="247"/>
      <c r="T563" s="247"/>
      <c r="U563" s="248" t="str">
        <f>IF(AND(R563&lt;&gt;"",S563&lt;&gt;"",Q563&lt;&gt;""),ROUND(MIN(IF(OR(Q563="OZZ",Q563="ZZ"),5000,17300),TRUNC(0.75*(SUMIF($D$12:$D563,$D563,R$12:R563)+SUMIF($D$12:$D563,$D563,S$12:S563)),2)) - SUMIF($D$12:$D562,$D563,U$12:U562),2),"")</f>
        <v/>
      </c>
      <c r="V563" s="248" t="str">
        <f>IF(AND(R563&lt;&gt;"",S563&lt;&gt;"",T563&lt;&gt;"",Q563&lt;&gt;"",AL563&lt;&gt;""),IF(OR(Q563="OZZ",Q563="ZZ"),ROUND(0-SUMIF($D$12:$D562,$D563,V$12:V562),2),IF(T563=0,0,ROUND(MIN(MIN(17300,TRUNC(0.75*(SUMIF($D$12:$D$2012,$D563,R$12:R$2012)+SUMIF($D$12:$D$2012,$D563,S$12:S$2012)),2)+SUMIF($D$12:$D563,$D563,AL$12:AL563))-SUMIF($D$12:$D562,$D563,V$12:V562)-SUMIF($D$12:$D$2012,$D563,U$12:U$2012),AL563),2))),"")</f>
        <v/>
      </c>
      <c r="W563" s="250" t="str">
        <f>IF(Q563&lt;&gt;"",1000 - SUMIF($D$12:$D562,$D563,W$12:W562),"")</f>
        <v/>
      </c>
      <c r="X563" s="106"/>
      <c r="Y563" s="247"/>
      <c r="Z563" s="247"/>
      <c r="AA563" s="247"/>
      <c r="AB563" s="248" t="str">
        <f>IF(AND(Y563&lt;&gt;"",Z563&lt;&gt;"",X563&lt;&gt;""),ROUND(MIN(IF(OR(X563="OZZ",X563="ZZ"),5000,17300),TRUNC(0.75*(SUMIF($D$12:$D563,$D563,Y$12:Y563)+SUMIF($D$12:$D563,$D563,Z$12:Z563)),2)) - SUMIF($D$12:$D562,$D563,AB$12:AB562),2),"")</f>
        <v/>
      </c>
      <c r="AC563" s="251" t="str">
        <f>IF(AND(Y563&lt;&gt;"",Z563&lt;&gt;"",AA563&lt;&gt;"",X563&lt;&gt;"",AP563&lt;&gt;""),IF(OR(X563="OZZ",X563="ZZ"),ROUND(0-SUMIF($D$12:$D562,$D563,AC$12:AC562),2),IF(AA563=0,0,ROUND(MIN(MIN(17300,TRUNC(0.75*(SUMIF($D$12:$D$2012,$D563,Y$12:Y$2012)+SUMIF($D$12:$D$2012,$D563,Z$12:Z$2012)),2)+SUMIF($D$12:$D563,$D563,AP$12:AP563))-SUMIF($D$12:$D562,$D563,AC$12:AC562)-SUMIF($D$12:$D$2012,$D563,AB$12:AB$2012),AP563),2))),"")</f>
        <v/>
      </c>
      <c r="AD563" s="250" t="str">
        <f>IF(X563&lt;&gt;"",1000 - SUMIF($D$12:$D562,$D563,AD$12:AD562),"")</f>
        <v/>
      </c>
      <c r="AE563" s="252"/>
      <c r="AF563" s="253"/>
      <c r="AG563" s="254"/>
      <c r="AH563" s="255" t="str">
        <f t="shared" si="187"/>
        <v/>
      </c>
      <c r="AI563" s="256"/>
      <c r="AJ563" s="253"/>
      <c r="AK563" s="254"/>
      <c r="AL563" s="255" t="str">
        <f t="shared" si="188"/>
        <v/>
      </c>
      <c r="AM563" s="256"/>
      <c r="AN563" s="253"/>
      <c r="AO563" s="254"/>
      <c r="AP563" s="255" t="str">
        <f t="shared" si="168"/>
        <v/>
      </c>
      <c r="AQ563" s="116"/>
      <c r="AR563" s="116"/>
      <c r="AS563" s="117"/>
      <c r="AT563" s="118"/>
      <c r="AU563" s="119" t="str">
        <f>IF(D563&lt;&gt; "", IF(COUNTIF($D$12:$D563,$D563)&gt;1,0,IF(SUM(N563,U563,AB563)&gt;0,IF(AND(X563="",OR(Q563&lt;&gt;"",J563&lt;&gt;"")),IF(Q563&lt;&gt;"",Q563,IF(J563&lt;&gt;"",J563,0)),IF(AND(Q563&lt;&gt;"",J563&lt;&gt;"",Q563=J563),Q563,X563)),0)),"")</f>
        <v/>
      </c>
      <c r="AV563" s="119" t="str">
        <f>IF(D563&lt;&gt;"",IF(COUNTIF($D$12:$D563,$D563)&gt;1,0,IF(SUM(O563,V563,AC563)&gt;0,IF(AND(X563="",OR(Q563&lt;&gt;"",J563&lt;&gt;"")),IF(Q563&lt;&gt;"",Q563,IF(J563&lt;&gt;"",J563,0)),IF(AND(Q563&lt;&gt;"",J563&lt;&gt;"",Q563=J563),Q563,X563)),0)),"")</f>
        <v/>
      </c>
      <c r="AW563" s="119" t="str">
        <f>IF(D563&lt;&gt;"",IF(COUNTIF($D$12:$D563,$D563)&gt;1,0,IF(SUM(P563,W563,AD563)&gt;0,IF(AND(X563="",OR(Q563&lt;&gt;"",J563&lt;&gt;"")),IF(Q563&lt;&gt;"",Q563,IF(J563&lt;&gt;"",J563,0)),IF(AND(Q563&lt;&gt;"",J563&lt;&gt;"",Q563=J563),Q563,X563)),0)),"")</f>
        <v/>
      </c>
      <c r="AX563" s="118" t="str">
        <f t="shared" si="169"/>
        <v/>
      </c>
      <c r="AY563" s="118" t="str">
        <f t="shared" si="170"/>
        <v/>
      </c>
      <c r="AZ563" s="118" t="str">
        <f t="shared" si="171"/>
        <v/>
      </c>
      <c r="BA563" s="118" t="str">
        <f t="shared" si="172"/>
        <v/>
      </c>
      <c r="BB563" s="118" t="str">
        <f t="shared" si="173"/>
        <v/>
      </c>
      <c r="BC563" s="118" t="str">
        <f t="shared" si="174"/>
        <v/>
      </c>
      <c r="BD563" s="118" t="str">
        <f t="shared" si="175"/>
        <v/>
      </c>
      <c r="BE563" s="118" t="str">
        <f t="shared" si="176"/>
        <v/>
      </c>
      <c r="BF563" s="118" t="str">
        <f t="shared" si="177"/>
        <v/>
      </c>
      <c r="BG563" s="120"/>
      <c r="BH563" s="120" t="str">
        <f t="shared" si="178"/>
        <v/>
      </c>
      <c r="BI563" s="120" t="str">
        <f t="shared" si="179"/>
        <v/>
      </c>
      <c r="BJ563" s="121"/>
      <c r="BK563" s="120" t="str">
        <f t="shared" si="180"/>
        <v/>
      </c>
      <c r="BL563" s="120" t="str">
        <f t="shared" si="181"/>
        <v/>
      </c>
      <c r="BM563" s="120" t="str">
        <f t="shared" si="182"/>
        <v/>
      </c>
      <c r="BN563" s="120" t="str">
        <f t="shared" si="183"/>
        <v/>
      </c>
      <c r="BO563" s="120" t="str">
        <f t="shared" si="184"/>
        <v/>
      </c>
      <c r="BP563" s="120" t="str">
        <f t="shared" si="185"/>
        <v/>
      </c>
      <c r="BQ563" s="98"/>
      <c r="BR563" s="98"/>
      <c r="BS563" s="98"/>
      <c r="BT563" s="98"/>
      <c r="BU563" s="98"/>
      <c r="BV563" s="98"/>
      <c r="BW563" s="98"/>
      <c r="BX563" s="98"/>
      <c r="BY563" s="98"/>
      <c r="BZ563" s="98"/>
      <c r="CA563" s="98"/>
      <c r="CB563" s="98"/>
      <c r="CC563" s="98"/>
      <c r="CD563" s="98"/>
      <c r="CE563" s="98"/>
      <c r="CF563" s="98"/>
      <c r="CG563" s="98"/>
      <c r="CH563" s="98"/>
      <c r="CI563" s="98"/>
      <c r="CJ563" s="98"/>
      <c r="CK563" s="98"/>
      <c r="CL563" s="98"/>
      <c r="CM563" s="98"/>
      <c r="CN563" s="98"/>
      <c r="CO563" s="98"/>
      <c r="CP563" s="98"/>
      <c r="CQ563" s="98"/>
      <c r="CR563" s="98"/>
      <c r="CS563" s="98"/>
    </row>
    <row r="564" spans="1:97" s="4" customFormat="1" ht="18.75" customHeight="1" x14ac:dyDescent="0.2">
      <c r="A564" s="3">
        <f t="shared" si="186"/>
        <v>552</v>
      </c>
      <c r="B564" s="263"/>
      <c r="C564" s="263"/>
      <c r="D564" s="263"/>
      <c r="E564" s="259"/>
      <c r="F564" s="259"/>
      <c r="G564" s="43"/>
      <c r="H564" s="264"/>
      <c r="I564" s="261"/>
      <c r="J564" s="106"/>
      <c r="K564" s="247"/>
      <c r="L564" s="247"/>
      <c r="M564" s="247"/>
      <c r="N564" s="248" t="str">
        <f>IF(AND(K564&lt;&gt;"",L564&lt;&gt;"",J564&lt;&gt;""),ROUND(MIN(IF(OR(J564="OZZ",J564="ZZ"),5000,17300),TRUNC(0.75*(SUMIF($D$12:$D564,$D564,K$12:K564)+SUMIF($D$12:$D564,$D564,L$12:L564)),2)) - SUMIF($D$12:$D563,$D564,N$12:N563),2),"")</f>
        <v/>
      </c>
      <c r="O564" s="249" t="str">
        <f>IF(AND(K564&lt;&gt;"",L564&lt;&gt;"",M564&lt;&gt;"",J564&lt;&gt;"",AH564&lt;&gt;""),IF(OR(J564="OZZ",J564="ZZ"),ROUND(0-SUMIF($D$12:$D563,$D564,O$12:O563),2),IF(M564=0,0,ROUND(MIN(MIN(17300,TRUNC(0.75*(SUMIF($D$12:$D$2012,$D564,K$12:K$2012)+SUMIF($D$12:$D$2012,$D564,L$12:L$2012)),2)+SUMIF($D$12:$D564,$D564,AH$12:AH564))-SUMIF($D$12:$D563,$D564,O$12:O563)-SUMIF($D$12:$D$2012,$D564,N$12:N$2012),AH564),2))),"")</f>
        <v/>
      </c>
      <c r="P564" s="250" t="str">
        <f>IF(J564&lt;&gt;"",1000 - SUMIF($D$12:$D563,$D564,P$12:P563),"")</f>
        <v/>
      </c>
      <c r="Q564" s="106"/>
      <c r="R564" s="247"/>
      <c r="S564" s="247"/>
      <c r="T564" s="247"/>
      <c r="U564" s="248" t="str">
        <f>IF(AND(R564&lt;&gt;"",S564&lt;&gt;"",Q564&lt;&gt;""),ROUND(MIN(IF(OR(Q564="OZZ",Q564="ZZ"),5000,17300),TRUNC(0.75*(SUMIF($D$12:$D564,$D564,R$12:R564)+SUMIF($D$12:$D564,$D564,S$12:S564)),2)) - SUMIF($D$12:$D563,$D564,U$12:U563),2),"")</f>
        <v/>
      </c>
      <c r="V564" s="248" t="str">
        <f>IF(AND(R564&lt;&gt;"",S564&lt;&gt;"",T564&lt;&gt;"",Q564&lt;&gt;"",AL564&lt;&gt;""),IF(OR(Q564="OZZ",Q564="ZZ"),ROUND(0-SUMIF($D$12:$D563,$D564,V$12:V563),2),IF(T564=0,0,ROUND(MIN(MIN(17300,TRUNC(0.75*(SUMIF($D$12:$D$2012,$D564,R$12:R$2012)+SUMIF($D$12:$D$2012,$D564,S$12:S$2012)),2)+SUMIF($D$12:$D564,$D564,AL$12:AL564))-SUMIF($D$12:$D563,$D564,V$12:V563)-SUMIF($D$12:$D$2012,$D564,U$12:U$2012),AL564),2))),"")</f>
        <v/>
      </c>
      <c r="W564" s="250" t="str">
        <f>IF(Q564&lt;&gt;"",1000 - SUMIF($D$12:$D563,$D564,W$12:W563),"")</f>
        <v/>
      </c>
      <c r="X564" s="106"/>
      <c r="Y564" s="247"/>
      <c r="Z564" s="247"/>
      <c r="AA564" s="247"/>
      <c r="AB564" s="248" t="str">
        <f>IF(AND(Y564&lt;&gt;"",Z564&lt;&gt;"",X564&lt;&gt;""),ROUND(MIN(IF(OR(X564="OZZ",X564="ZZ"),5000,17300),TRUNC(0.75*(SUMIF($D$12:$D564,$D564,Y$12:Y564)+SUMIF($D$12:$D564,$D564,Z$12:Z564)),2)) - SUMIF($D$12:$D563,$D564,AB$12:AB563),2),"")</f>
        <v/>
      </c>
      <c r="AC564" s="251" t="str">
        <f>IF(AND(Y564&lt;&gt;"",Z564&lt;&gt;"",AA564&lt;&gt;"",X564&lt;&gt;"",AP564&lt;&gt;""),IF(OR(X564="OZZ",X564="ZZ"),ROUND(0-SUMIF($D$12:$D563,$D564,AC$12:AC563),2),IF(AA564=0,0,ROUND(MIN(MIN(17300,TRUNC(0.75*(SUMIF($D$12:$D$2012,$D564,Y$12:Y$2012)+SUMIF($D$12:$D$2012,$D564,Z$12:Z$2012)),2)+SUMIF($D$12:$D564,$D564,AP$12:AP564))-SUMIF($D$12:$D563,$D564,AC$12:AC563)-SUMIF($D$12:$D$2012,$D564,AB$12:AB$2012),AP564),2))),"")</f>
        <v/>
      </c>
      <c r="AD564" s="250" t="str">
        <f>IF(X564&lt;&gt;"",1000 - SUMIF($D$12:$D563,$D564,AD$12:AD563),"")</f>
        <v/>
      </c>
      <c r="AE564" s="252"/>
      <c r="AF564" s="253"/>
      <c r="AG564" s="254"/>
      <c r="AH564" s="255" t="str">
        <f t="shared" si="187"/>
        <v/>
      </c>
      <c r="AI564" s="256"/>
      <c r="AJ564" s="253"/>
      <c r="AK564" s="254"/>
      <c r="AL564" s="255" t="str">
        <f t="shared" si="188"/>
        <v/>
      </c>
      <c r="AM564" s="256"/>
      <c r="AN564" s="253"/>
      <c r="AO564" s="254"/>
      <c r="AP564" s="255" t="str">
        <f t="shared" si="168"/>
        <v/>
      </c>
      <c r="AQ564" s="116"/>
      <c r="AR564" s="116"/>
      <c r="AS564" s="117"/>
      <c r="AT564" s="118"/>
      <c r="AU564" s="119" t="str">
        <f>IF(D564&lt;&gt; "", IF(COUNTIF($D$12:$D564,$D564)&gt;1,0,IF(SUM(N564,U564,AB564)&gt;0,IF(AND(X564="",OR(Q564&lt;&gt;"",J564&lt;&gt;"")),IF(Q564&lt;&gt;"",Q564,IF(J564&lt;&gt;"",J564,0)),IF(AND(Q564&lt;&gt;"",J564&lt;&gt;"",Q564=J564),Q564,X564)),0)),"")</f>
        <v/>
      </c>
      <c r="AV564" s="119" t="str">
        <f>IF(D564&lt;&gt;"",IF(COUNTIF($D$12:$D564,$D564)&gt;1,0,IF(SUM(O564,V564,AC564)&gt;0,IF(AND(X564="",OR(Q564&lt;&gt;"",J564&lt;&gt;"")),IF(Q564&lt;&gt;"",Q564,IF(J564&lt;&gt;"",J564,0)),IF(AND(Q564&lt;&gt;"",J564&lt;&gt;"",Q564=J564),Q564,X564)),0)),"")</f>
        <v/>
      </c>
      <c r="AW564" s="119" t="str">
        <f>IF(D564&lt;&gt;"",IF(COUNTIF($D$12:$D564,$D564)&gt;1,0,IF(SUM(P564,W564,AD564)&gt;0,IF(AND(X564="",OR(Q564&lt;&gt;"",J564&lt;&gt;"")),IF(Q564&lt;&gt;"",Q564,IF(J564&lt;&gt;"",J564,0)),IF(AND(Q564&lt;&gt;"",J564&lt;&gt;"",Q564=J564),Q564,X564)),0)),"")</f>
        <v/>
      </c>
      <c r="AX564" s="118" t="str">
        <f t="shared" si="169"/>
        <v/>
      </c>
      <c r="AY564" s="118" t="str">
        <f t="shared" si="170"/>
        <v/>
      </c>
      <c r="AZ564" s="118" t="str">
        <f t="shared" si="171"/>
        <v/>
      </c>
      <c r="BA564" s="118" t="str">
        <f t="shared" si="172"/>
        <v/>
      </c>
      <c r="BB564" s="118" t="str">
        <f t="shared" si="173"/>
        <v/>
      </c>
      <c r="BC564" s="118" t="str">
        <f t="shared" si="174"/>
        <v/>
      </c>
      <c r="BD564" s="118" t="str">
        <f t="shared" si="175"/>
        <v/>
      </c>
      <c r="BE564" s="118" t="str">
        <f t="shared" si="176"/>
        <v/>
      </c>
      <c r="BF564" s="118" t="str">
        <f t="shared" si="177"/>
        <v/>
      </c>
      <c r="BG564" s="120"/>
      <c r="BH564" s="120" t="str">
        <f t="shared" si="178"/>
        <v/>
      </c>
      <c r="BI564" s="120" t="str">
        <f t="shared" si="179"/>
        <v/>
      </c>
      <c r="BJ564" s="121"/>
      <c r="BK564" s="120" t="str">
        <f t="shared" si="180"/>
        <v/>
      </c>
      <c r="BL564" s="120" t="str">
        <f t="shared" si="181"/>
        <v/>
      </c>
      <c r="BM564" s="120" t="str">
        <f t="shared" si="182"/>
        <v/>
      </c>
      <c r="BN564" s="120" t="str">
        <f t="shared" si="183"/>
        <v/>
      </c>
      <c r="BO564" s="120" t="str">
        <f t="shared" si="184"/>
        <v/>
      </c>
      <c r="BP564" s="120" t="str">
        <f t="shared" si="185"/>
        <v/>
      </c>
      <c r="BQ564" s="98"/>
      <c r="BR564" s="98"/>
      <c r="BS564" s="98"/>
      <c r="BT564" s="98"/>
      <c r="BU564" s="98"/>
      <c r="BV564" s="98"/>
      <c r="BW564" s="98"/>
      <c r="BX564" s="98"/>
      <c r="BY564" s="98"/>
      <c r="BZ564" s="98"/>
      <c r="CA564" s="98"/>
      <c r="CB564" s="98"/>
      <c r="CC564" s="98"/>
      <c r="CD564" s="98"/>
      <c r="CE564" s="98"/>
      <c r="CF564" s="98"/>
      <c r="CG564" s="98"/>
      <c r="CH564" s="98"/>
      <c r="CI564" s="98"/>
      <c r="CJ564" s="98"/>
      <c r="CK564" s="98"/>
      <c r="CL564" s="98"/>
      <c r="CM564" s="98"/>
      <c r="CN564" s="98"/>
      <c r="CO564" s="98"/>
      <c r="CP564" s="98"/>
      <c r="CQ564" s="98"/>
      <c r="CR564" s="98"/>
      <c r="CS564" s="98"/>
    </row>
    <row r="565" spans="1:97" s="4" customFormat="1" ht="18.75" customHeight="1" x14ac:dyDescent="0.2">
      <c r="A565" s="3">
        <f t="shared" si="186"/>
        <v>553</v>
      </c>
      <c r="B565" s="263"/>
      <c r="C565" s="263"/>
      <c r="D565" s="263"/>
      <c r="E565" s="259"/>
      <c r="F565" s="259"/>
      <c r="G565" s="43"/>
      <c r="H565" s="264"/>
      <c r="I565" s="261"/>
      <c r="J565" s="106"/>
      <c r="K565" s="247"/>
      <c r="L565" s="247"/>
      <c r="M565" s="247"/>
      <c r="N565" s="248" t="str">
        <f>IF(AND(K565&lt;&gt;"",L565&lt;&gt;"",J565&lt;&gt;""),ROUND(MIN(IF(OR(J565="OZZ",J565="ZZ"),5000,17300),TRUNC(0.75*(SUMIF($D$12:$D565,$D565,K$12:K565)+SUMIF($D$12:$D565,$D565,L$12:L565)),2)) - SUMIF($D$12:$D564,$D565,N$12:N564),2),"")</f>
        <v/>
      </c>
      <c r="O565" s="249" t="str">
        <f>IF(AND(K565&lt;&gt;"",L565&lt;&gt;"",M565&lt;&gt;"",J565&lt;&gt;"",AH565&lt;&gt;""),IF(OR(J565="OZZ",J565="ZZ"),ROUND(0-SUMIF($D$12:$D564,$D565,O$12:O564),2),IF(M565=0,0,ROUND(MIN(MIN(17300,TRUNC(0.75*(SUMIF($D$12:$D$2012,$D565,K$12:K$2012)+SUMIF($D$12:$D$2012,$D565,L$12:L$2012)),2)+SUMIF($D$12:$D565,$D565,AH$12:AH565))-SUMIF($D$12:$D564,$D565,O$12:O564)-SUMIF($D$12:$D$2012,$D565,N$12:N$2012),AH565),2))),"")</f>
        <v/>
      </c>
      <c r="P565" s="250" t="str">
        <f>IF(J565&lt;&gt;"",1000 - SUMIF($D$12:$D564,$D565,P$12:P564),"")</f>
        <v/>
      </c>
      <c r="Q565" s="106"/>
      <c r="R565" s="247"/>
      <c r="S565" s="247"/>
      <c r="T565" s="247"/>
      <c r="U565" s="248" t="str">
        <f>IF(AND(R565&lt;&gt;"",S565&lt;&gt;"",Q565&lt;&gt;""),ROUND(MIN(IF(OR(Q565="OZZ",Q565="ZZ"),5000,17300),TRUNC(0.75*(SUMIF($D$12:$D565,$D565,R$12:R565)+SUMIF($D$12:$D565,$D565,S$12:S565)),2)) - SUMIF($D$12:$D564,$D565,U$12:U564),2),"")</f>
        <v/>
      </c>
      <c r="V565" s="248" t="str">
        <f>IF(AND(R565&lt;&gt;"",S565&lt;&gt;"",T565&lt;&gt;"",Q565&lt;&gt;"",AL565&lt;&gt;""),IF(OR(Q565="OZZ",Q565="ZZ"),ROUND(0-SUMIF($D$12:$D564,$D565,V$12:V564),2),IF(T565=0,0,ROUND(MIN(MIN(17300,TRUNC(0.75*(SUMIF($D$12:$D$2012,$D565,R$12:R$2012)+SUMIF($D$12:$D$2012,$D565,S$12:S$2012)),2)+SUMIF($D$12:$D565,$D565,AL$12:AL565))-SUMIF($D$12:$D564,$D565,V$12:V564)-SUMIF($D$12:$D$2012,$D565,U$12:U$2012),AL565),2))),"")</f>
        <v/>
      </c>
      <c r="W565" s="250" t="str">
        <f>IF(Q565&lt;&gt;"",1000 - SUMIF($D$12:$D564,$D565,W$12:W564),"")</f>
        <v/>
      </c>
      <c r="X565" s="106"/>
      <c r="Y565" s="247"/>
      <c r="Z565" s="247"/>
      <c r="AA565" s="247"/>
      <c r="AB565" s="248" t="str">
        <f>IF(AND(Y565&lt;&gt;"",Z565&lt;&gt;"",X565&lt;&gt;""),ROUND(MIN(IF(OR(X565="OZZ",X565="ZZ"),5000,17300),TRUNC(0.75*(SUMIF($D$12:$D565,$D565,Y$12:Y565)+SUMIF($D$12:$D565,$D565,Z$12:Z565)),2)) - SUMIF($D$12:$D564,$D565,AB$12:AB564),2),"")</f>
        <v/>
      </c>
      <c r="AC565" s="251" t="str">
        <f>IF(AND(Y565&lt;&gt;"",Z565&lt;&gt;"",AA565&lt;&gt;"",X565&lt;&gt;"",AP565&lt;&gt;""),IF(OR(X565="OZZ",X565="ZZ"),ROUND(0-SUMIF($D$12:$D564,$D565,AC$12:AC564),2),IF(AA565=0,0,ROUND(MIN(MIN(17300,TRUNC(0.75*(SUMIF($D$12:$D$2012,$D565,Y$12:Y$2012)+SUMIF($D$12:$D$2012,$D565,Z$12:Z$2012)),2)+SUMIF($D$12:$D565,$D565,AP$12:AP565))-SUMIF($D$12:$D564,$D565,AC$12:AC564)-SUMIF($D$12:$D$2012,$D565,AB$12:AB$2012),AP565),2))),"")</f>
        <v/>
      </c>
      <c r="AD565" s="250" t="str">
        <f>IF(X565&lt;&gt;"",1000 - SUMIF($D$12:$D564,$D565,AD$12:AD564),"")</f>
        <v/>
      </c>
      <c r="AE565" s="252"/>
      <c r="AF565" s="253"/>
      <c r="AG565" s="254"/>
      <c r="AH565" s="255" t="str">
        <f t="shared" si="187"/>
        <v/>
      </c>
      <c r="AI565" s="256"/>
      <c r="AJ565" s="253"/>
      <c r="AK565" s="254"/>
      <c r="AL565" s="255" t="str">
        <f t="shared" si="188"/>
        <v/>
      </c>
      <c r="AM565" s="256"/>
      <c r="AN565" s="253"/>
      <c r="AO565" s="254"/>
      <c r="AP565" s="255" t="str">
        <f t="shared" si="168"/>
        <v/>
      </c>
      <c r="AQ565" s="116"/>
      <c r="AR565" s="116"/>
      <c r="AS565" s="117"/>
      <c r="AT565" s="118"/>
      <c r="AU565" s="119" t="str">
        <f>IF(D565&lt;&gt; "", IF(COUNTIF($D$12:$D565,$D565)&gt;1,0,IF(SUM(N565,U565,AB565)&gt;0,IF(AND(X565="",OR(Q565&lt;&gt;"",J565&lt;&gt;"")),IF(Q565&lt;&gt;"",Q565,IF(J565&lt;&gt;"",J565,0)),IF(AND(Q565&lt;&gt;"",J565&lt;&gt;"",Q565=J565),Q565,X565)),0)),"")</f>
        <v/>
      </c>
      <c r="AV565" s="119" t="str">
        <f>IF(D565&lt;&gt;"",IF(COUNTIF($D$12:$D565,$D565)&gt;1,0,IF(SUM(O565,V565,AC565)&gt;0,IF(AND(X565="",OR(Q565&lt;&gt;"",J565&lt;&gt;"")),IF(Q565&lt;&gt;"",Q565,IF(J565&lt;&gt;"",J565,0)),IF(AND(Q565&lt;&gt;"",J565&lt;&gt;"",Q565=J565),Q565,X565)),0)),"")</f>
        <v/>
      </c>
      <c r="AW565" s="119" t="str">
        <f>IF(D565&lt;&gt;"",IF(COUNTIF($D$12:$D565,$D565)&gt;1,0,IF(SUM(P565,W565,AD565)&gt;0,IF(AND(X565="",OR(Q565&lt;&gt;"",J565&lt;&gt;"")),IF(Q565&lt;&gt;"",Q565,IF(J565&lt;&gt;"",J565,0)),IF(AND(Q565&lt;&gt;"",J565&lt;&gt;"",Q565=J565),Q565,X565)),0)),"")</f>
        <v/>
      </c>
      <c r="AX565" s="118" t="str">
        <f t="shared" si="169"/>
        <v/>
      </c>
      <c r="AY565" s="118" t="str">
        <f t="shared" si="170"/>
        <v/>
      </c>
      <c r="AZ565" s="118" t="str">
        <f t="shared" si="171"/>
        <v/>
      </c>
      <c r="BA565" s="118" t="str">
        <f t="shared" si="172"/>
        <v/>
      </c>
      <c r="BB565" s="118" t="str">
        <f t="shared" si="173"/>
        <v/>
      </c>
      <c r="BC565" s="118" t="str">
        <f t="shared" si="174"/>
        <v/>
      </c>
      <c r="BD565" s="118" t="str">
        <f t="shared" si="175"/>
        <v/>
      </c>
      <c r="BE565" s="118" t="str">
        <f t="shared" si="176"/>
        <v/>
      </c>
      <c r="BF565" s="118" t="str">
        <f t="shared" si="177"/>
        <v/>
      </c>
      <c r="BG565" s="120"/>
      <c r="BH565" s="120" t="str">
        <f t="shared" si="178"/>
        <v/>
      </c>
      <c r="BI565" s="120" t="str">
        <f t="shared" si="179"/>
        <v/>
      </c>
      <c r="BJ565" s="121"/>
      <c r="BK565" s="120" t="str">
        <f t="shared" si="180"/>
        <v/>
      </c>
      <c r="BL565" s="120" t="str">
        <f t="shared" si="181"/>
        <v/>
      </c>
      <c r="BM565" s="120" t="str">
        <f t="shared" si="182"/>
        <v/>
      </c>
      <c r="BN565" s="120" t="str">
        <f t="shared" si="183"/>
        <v/>
      </c>
      <c r="BO565" s="120" t="str">
        <f t="shared" si="184"/>
        <v/>
      </c>
      <c r="BP565" s="120" t="str">
        <f t="shared" si="185"/>
        <v/>
      </c>
      <c r="BQ565" s="98"/>
      <c r="BR565" s="98"/>
      <c r="BS565" s="98"/>
      <c r="BT565" s="98"/>
      <c r="BU565" s="98"/>
      <c r="BV565" s="98"/>
      <c r="BW565" s="98"/>
      <c r="BX565" s="98"/>
      <c r="BY565" s="98"/>
      <c r="BZ565" s="98"/>
      <c r="CA565" s="98"/>
      <c r="CB565" s="98"/>
      <c r="CC565" s="98"/>
      <c r="CD565" s="98"/>
      <c r="CE565" s="98"/>
      <c r="CF565" s="98"/>
      <c r="CG565" s="98"/>
      <c r="CH565" s="98"/>
      <c r="CI565" s="98"/>
      <c r="CJ565" s="98"/>
      <c r="CK565" s="98"/>
      <c r="CL565" s="98"/>
      <c r="CM565" s="98"/>
      <c r="CN565" s="98"/>
      <c r="CO565" s="98"/>
      <c r="CP565" s="98"/>
      <c r="CQ565" s="98"/>
      <c r="CR565" s="98"/>
      <c r="CS565" s="98"/>
    </row>
    <row r="566" spans="1:97" s="4" customFormat="1" ht="18.75" customHeight="1" x14ac:dyDescent="0.2">
      <c r="A566" s="3">
        <f t="shared" si="186"/>
        <v>554</v>
      </c>
      <c r="B566" s="263"/>
      <c r="C566" s="263"/>
      <c r="D566" s="263"/>
      <c r="E566" s="259"/>
      <c r="F566" s="259"/>
      <c r="G566" s="43"/>
      <c r="H566" s="264"/>
      <c r="I566" s="261"/>
      <c r="J566" s="106"/>
      <c r="K566" s="247"/>
      <c r="L566" s="247"/>
      <c r="M566" s="247"/>
      <c r="N566" s="248" t="str">
        <f>IF(AND(K566&lt;&gt;"",L566&lt;&gt;"",J566&lt;&gt;""),ROUND(MIN(IF(OR(J566="OZZ",J566="ZZ"),5000,17300),TRUNC(0.75*(SUMIF($D$12:$D566,$D566,K$12:K566)+SUMIF($D$12:$D566,$D566,L$12:L566)),2)) - SUMIF($D$12:$D565,$D566,N$12:N565),2),"")</f>
        <v/>
      </c>
      <c r="O566" s="249" t="str">
        <f>IF(AND(K566&lt;&gt;"",L566&lt;&gt;"",M566&lt;&gt;"",J566&lt;&gt;"",AH566&lt;&gt;""),IF(OR(J566="OZZ",J566="ZZ"),ROUND(0-SUMIF($D$12:$D565,$D566,O$12:O565),2),IF(M566=0,0,ROUND(MIN(MIN(17300,TRUNC(0.75*(SUMIF($D$12:$D$2012,$D566,K$12:K$2012)+SUMIF($D$12:$D$2012,$D566,L$12:L$2012)),2)+SUMIF($D$12:$D566,$D566,AH$12:AH566))-SUMIF($D$12:$D565,$D566,O$12:O565)-SUMIF($D$12:$D$2012,$D566,N$12:N$2012),AH566),2))),"")</f>
        <v/>
      </c>
      <c r="P566" s="250" t="str">
        <f>IF(J566&lt;&gt;"",1000 - SUMIF($D$12:$D565,$D566,P$12:P565),"")</f>
        <v/>
      </c>
      <c r="Q566" s="106"/>
      <c r="R566" s="247"/>
      <c r="S566" s="247"/>
      <c r="T566" s="247"/>
      <c r="U566" s="248" t="str">
        <f>IF(AND(R566&lt;&gt;"",S566&lt;&gt;"",Q566&lt;&gt;""),ROUND(MIN(IF(OR(Q566="OZZ",Q566="ZZ"),5000,17300),TRUNC(0.75*(SUMIF($D$12:$D566,$D566,R$12:R566)+SUMIF($D$12:$D566,$D566,S$12:S566)),2)) - SUMIF($D$12:$D565,$D566,U$12:U565),2),"")</f>
        <v/>
      </c>
      <c r="V566" s="248" t="str">
        <f>IF(AND(R566&lt;&gt;"",S566&lt;&gt;"",T566&lt;&gt;"",Q566&lt;&gt;"",AL566&lt;&gt;""),IF(OR(Q566="OZZ",Q566="ZZ"),ROUND(0-SUMIF($D$12:$D565,$D566,V$12:V565),2),IF(T566=0,0,ROUND(MIN(MIN(17300,TRUNC(0.75*(SUMIF($D$12:$D$2012,$D566,R$12:R$2012)+SUMIF($D$12:$D$2012,$D566,S$12:S$2012)),2)+SUMIF($D$12:$D566,$D566,AL$12:AL566))-SUMIF($D$12:$D565,$D566,V$12:V565)-SUMIF($D$12:$D$2012,$D566,U$12:U$2012),AL566),2))),"")</f>
        <v/>
      </c>
      <c r="W566" s="250" t="str">
        <f>IF(Q566&lt;&gt;"",1000 - SUMIF($D$12:$D565,$D566,W$12:W565),"")</f>
        <v/>
      </c>
      <c r="X566" s="106"/>
      <c r="Y566" s="247"/>
      <c r="Z566" s="247"/>
      <c r="AA566" s="247"/>
      <c r="AB566" s="248" t="str">
        <f>IF(AND(Y566&lt;&gt;"",Z566&lt;&gt;"",X566&lt;&gt;""),ROUND(MIN(IF(OR(X566="OZZ",X566="ZZ"),5000,17300),TRUNC(0.75*(SUMIF($D$12:$D566,$D566,Y$12:Y566)+SUMIF($D$12:$D566,$D566,Z$12:Z566)),2)) - SUMIF($D$12:$D565,$D566,AB$12:AB565),2),"")</f>
        <v/>
      </c>
      <c r="AC566" s="251" t="str">
        <f>IF(AND(Y566&lt;&gt;"",Z566&lt;&gt;"",AA566&lt;&gt;"",X566&lt;&gt;"",AP566&lt;&gt;""),IF(OR(X566="OZZ",X566="ZZ"),ROUND(0-SUMIF($D$12:$D565,$D566,AC$12:AC565),2),IF(AA566=0,0,ROUND(MIN(MIN(17300,TRUNC(0.75*(SUMIF($D$12:$D$2012,$D566,Y$12:Y$2012)+SUMIF($D$12:$D$2012,$D566,Z$12:Z$2012)),2)+SUMIF($D$12:$D566,$D566,AP$12:AP566))-SUMIF($D$12:$D565,$D566,AC$12:AC565)-SUMIF($D$12:$D$2012,$D566,AB$12:AB$2012),AP566),2))),"")</f>
        <v/>
      </c>
      <c r="AD566" s="250" t="str">
        <f>IF(X566&lt;&gt;"",1000 - SUMIF($D$12:$D565,$D566,AD$12:AD565),"")</f>
        <v/>
      </c>
      <c r="AE566" s="252"/>
      <c r="AF566" s="253"/>
      <c r="AG566" s="254"/>
      <c r="AH566" s="255" t="str">
        <f t="shared" si="187"/>
        <v/>
      </c>
      <c r="AI566" s="256"/>
      <c r="AJ566" s="253"/>
      <c r="AK566" s="254"/>
      <c r="AL566" s="255" t="str">
        <f t="shared" si="188"/>
        <v/>
      </c>
      <c r="AM566" s="256"/>
      <c r="AN566" s="253"/>
      <c r="AO566" s="254"/>
      <c r="AP566" s="255" t="str">
        <f t="shared" si="168"/>
        <v/>
      </c>
      <c r="AQ566" s="116"/>
      <c r="AR566" s="116"/>
      <c r="AS566" s="117"/>
      <c r="AT566" s="118"/>
      <c r="AU566" s="119" t="str">
        <f>IF(D566&lt;&gt; "", IF(COUNTIF($D$12:$D566,$D566)&gt;1,0,IF(SUM(N566,U566,AB566)&gt;0,IF(AND(X566="",OR(Q566&lt;&gt;"",J566&lt;&gt;"")),IF(Q566&lt;&gt;"",Q566,IF(J566&lt;&gt;"",J566,0)),IF(AND(Q566&lt;&gt;"",J566&lt;&gt;"",Q566=J566),Q566,X566)),0)),"")</f>
        <v/>
      </c>
      <c r="AV566" s="119" t="str">
        <f>IF(D566&lt;&gt;"",IF(COUNTIF($D$12:$D566,$D566)&gt;1,0,IF(SUM(O566,V566,AC566)&gt;0,IF(AND(X566="",OR(Q566&lt;&gt;"",J566&lt;&gt;"")),IF(Q566&lt;&gt;"",Q566,IF(J566&lt;&gt;"",J566,0)),IF(AND(Q566&lt;&gt;"",J566&lt;&gt;"",Q566=J566),Q566,X566)),0)),"")</f>
        <v/>
      </c>
      <c r="AW566" s="119" t="str">
        <f>IF(D566&lt;&gt;"",IF(COUNTIF($D$12:$D566,$D566)&gt;1,0,IF(SUM(P566,W566,AD566)&gt;0,IF(AND(X566="",OR(Q566&lt;&gt;"",J566&lt;&gt;"")),IF(Q566&lt;&gt;"",Q566,IF(J566&lt;&gt;"",J566,0)),IF(AND(Q566&lt;&gt;"",J566&lt;&gt;"",Q566=J566),Q566,X566)),0)),"")</f>
        <v/>
      </c>
      <c r="AX566" s="118" t="str">
        <f t="shared" si="169"/>
        <v/>
      </c>
      <c r="AY566" s="118" t="str">
        <f t="shared" si="170"/>
        <v/>
      </c>
      <c r="AZ566" s="118" t="str">
        <f t="shared" si="171"/>
        <v/>
      </c>
      <c r="BA566" s="118" t="str">
        <f t="shared" si="172"/>
        <v/>
      </c>
      <c r="BB566" s="118" t="str">
        <f t="shared" si="173"/>
        <v/>
      </c>
      <c r="BC566" s="118" t="str">
        <f t="shared" si="174"/>
        <v/>
      </c>
      <c r="BD566" s="118" t="str">
        <f t="shared" si="175"/>
        <v/>
      </c>
      <c r="BE566" s="118" t="str">
        <f t="shared" si="176"/>
        <v/>
      </c>
      <c r="BF566" s="118" t="str">
        <f t="shared" si="177"/>
        <v/>
      </c>
      <c r="BG566" s="120"/>
      <c r="BH566" s="120" t="str">
        <f t="shared" si="178"/>
        <v/>
      </c>
      <c r="BI566" s="120" t="str">
        <f t="shared" si="179"/>
        <v/>
      </c>
      <c r="BJ566" s="121"/>
      <c r="BK566" s="120" t="str">
        <f t="shared" si="180"/>
        <v/>
      </c>
      <c r="BL566" s="120" t="str">
        <f t="shared" si="181"/>
        <v/>
      </c>
      <c r="BM566" s="120" t="str">
        <f t="shared" si="182"/>
        <v/>
      </c>
      <c r="BN566" s="120" t="str">
        <f t="shared" si="183"/>
        <v/>
      </c>
      <c r="BO566" s="120" t="str">
        <f t="shared" si="184"/>
        <v/>
      </c>
      <c r="BP566" s="120" t="str">
        <f t="shared" si="185"/>
        <v/>
      </c>
      <c r="BQ566" s="98"/>
      <c r="BR566" s="98"/>
      <c r="BS566" s="98"/>
      <c r="BT566" s="98"/>
      <c r="BU566" s="98"/>
      <c r="BV566" s="98"/>
      <c r="BW566" s="98"/>
      <c r="BX566" s="98"/>
      <c r="BY566" s="98"/>
      <c r="BZ566" s="98"/>
      <c r="CA566" s="98"/>
      <c r="CB566" s="98"/>
      <c r="CC566" s="98"/>
      <c r="CD566" s="98"/>
      <c r="CE566" s="98"/>
      <c r="CF566" s="98"/>
      <c r="CG566" s="98"/>
      <c r="CH566" s="98"/>
      <c r="CI566" s="98"/>
      <c r="CJ566" s="98"/>
      <c r="CK566" s="98"/>
      <c r="CL566" s="98"/>
      <c r="CM566" s="98"/>
      <c r="CN566" s="98"/>
      <c r="CO566" s="98"/>
      <c r="CP566" s="98"/>
      <c r="CQ566" s="98"/>
      <c r="CR566" s="98"/>
      <c r="CS566" s="98"/>
    </row>
    <row r="567" spans="1:97" s="4" customFormat="1" ht="18.75" customHeight="1" x14ac:dyDescent="0.2">
      <c r="A567" s="3">
        <f t="shared" si="186"/>
        <v>555</v>
      </c>
      <c r="B567" s="263"/>
      <c r="C567" s="263"/>
      <c r="D567" s="263"/>
      <c r="E567" s="259"/>
      <c r="F567" s="259"/>
      <c r="G567" s="43"/>
      <c r="H567" s="264"/>
      <c r="I567" s="261"/>
      <c r="J567" s="106"/>
      <c r="K567" s="247"/>
      <c r="L567" s="247"/>
      <c r="M567" s="247"/>
      <c r="N567" s="248" t="str">
        <f>IF(AND(K567&lt;&gt;"",L567&lt;&gt;"",J567&lt;&gt;""),ROUND(MIN(IF(OR(J567="OZZ",J567="ZZ"),5000,17300),TRUNC(0.75*(SUMIF($D$12:$D567,$D567,K$12:K567)+SUMIF($D$12:$D567,$D567,L$12:L567)),2)) - SUMIF($D$12:$D566,$D567,N$12:N566),2),"")</f>
        <v/>
      </c>
      <c r="O567" s="249" t="str">
        <f>IF(AND(K567&lt;&gt;"",L567&lt;&gt;"",M567&lt;&gt;"",J567&lt;&gt;"",AH567&lt;&gt;""),IF(OR(J567="OZZ",J567="ZZ"),ROUND(0-SUMIF($D$12:$D566,$D567,O$12:O566),2),IF(M567=0,0,ROUND(MIN(MIN(17300,TRUNC(0.75*(SUMIF($D$12:$D$2012,$D567,K$12:K$2012)+SUMIF($D$12:$D$2012,$D567,L$12:L$2012)),2)+SUMIF($D$12:$D567,$D567,AH$12:AH567))-SUMIF($D$12:$D566,$D567,O$12:O566)-SUMIF($D$12:$D$2012,$D567,N$12:N$2012),AH567),2))),"")</f>
        <v/>
      </c>
      <c r="P567" s="250" t="str">
        <f>IF(J567&lt;&gt;"",1000 - SUMIF($D$12:$D566,$D567,P$12:P566),"")</f>
        <v/>
      </c>
      <c r="Q567" s="106"/>
      <c r="R567" s="247"/>
      <c r="S567" s="247"/>
      <c r="T567" s="247"/>
      <c r="U567" s="248" t="str">
        <f>IF(AND(R567&lt;&gt;"",S567&lt;&gt;"",Q567&lt;&gt;""),ROUND(MIN(IF(OR(Q567="OZZ",Q567="ZZ"),5000,17300),TRUNC(0.75*(SUMIF($D$12:$D567,$D567,R$12:R567)+SUMIF($D$12:$D567,$D567,S$12:S567)),2)) - SUMIF($D$12:$D566,$D567,U$12:U566),2),"")</f>
        <v/>
      </c>
      <c r="V567" s="248" t="str">
        <f>IF(AND(R567&lt;&gt;"",S567&lt;&gt;"",T567&lt;&gt;"",Q567&lt;&gt;"",AL567&lt;&gt;""),IF(OR(Q567="OZZ",Q567="ZZ"),ROUND(0-SUMIF($D$12:$D566,$D567,V$12:V566),2),IF(T567=0,0,ROUND(MIN(MIN(17300,TRUNC(0.75*(SUMIF($D$12:$D$2012,$D567,R$12:R$2012)+SUMIF($D$12:$D$2012,$D567,S$12:S$2012)),2)+SUMIF($D$12:$D567,$D567,AL$12:AL567))-SUMIF($D$12:$D566,$D567,V$12:V566)-SUMIF($D$12:$D$2012,$D567,U$12:U$2012),AL567),2))),"")</f>
        <v/>
      </c>
      <c r="W567" s="250" t="str">
        <f>IF(Q567&lt;&gt;"",1000 - SUMIF($D$12:$D566,$D567,W$12:W566),"")</f>
        <v/>
      </c>
      <c r="X567" s="106"/>
      <c r="Y567" s="247"/>
      <c r="Z567" s="247"/>
      <c r="AA567" s="247"/>
      <c r="AB567" s="248" t="str">
        <f>IF(AND(Y567&lt;&gt;"",Z567&lt;&gt;"",X567&lt;&gt;""),ROUND(MIN(IF(OR(X567="OZZ",X567="ZZ"),5000,17300),TRUNC(0.75*(SUMIF($D$12:$D567,$D567,Y$12:Y567)+SUMIF($D$12:$D567,$D567,Z$12:Z567)),2)) - SUMIF($D$12:$D566,$D567,AB$12:AB566),2),"")</f>
        <v/>
      </c>
      <c r="AC567" s="251" t="str">
        <f>IF(AND(Y567&lt;&gt;"",Z567&lt;&gt;"",AA567&lt;&gt;"",X567&lt;&gt;"",AP567&lt;&gt;""),IF(OR(X567="OZZ",X567="ZZ"),ROUND(0-SUMIF($D$12:$D566,$D567,AC$12:AC566),2),IF(AA567=0,0,ROUND(MIN(MIN(17300,TRUNC(0.75*(SUMIF($D$12:$D$2012,$D567,Y$12:Y$2012)+SUMIF($D$12:$D$2012,$D567,Z$12:Z$2012)),2)+SUMIF($D$12:$D567,$D567,AP$12:AP567))-SUMIF($D$12:$D566,$D567,AC$12:AC566)-SUMIF($D$12:$D$2012,$D567,AB$12:AB$2012),AP567),2))),"")</f>
        <v/>
      </c>
      <c r="AD567" s="250" t="str">
        <f>IF(X567&lt;&gt;"",1000 - SUMIF($D$12:$D566,$D567,AD$12:AD566),"")</f>
        <v/>
      </c>
      <c r="AE567" s="252"/>
      <c r="AF567" s="253"/>
      <c r="AG567" s="254"/>
      <c r="AH567" s="255" t="str">
        <f t="shared" si="187"/>
        <v/>
      </c>
      <c r="AI567" s="256"/>
      <c r="AJ567" s="253"/>
      <c r="AK567" s="254"/>
      <c r="AL567" s="255" t="str">
        <f t="shared" si="188"/>
        <v/>
      </c>
      <c r="AM567" s="256"/>
      <c r="AN567" s="253"/>
      <c r="AO567" s="254"/>
      <c r="AP567" s="255" t="str">
        <f t="shared" si="168"/>
        <v/>
      </c>
      <c r="AQ567" s="116"/>
      <c r="AR567" s="116"/>
      <c r="AS567" s="117"/>
      <c r="AT567" s="118"/>
      <c r="AU567" s="119" t="str">
        <f>IF(D567&lt;&gt; "", IF(COUNTIF($D$12:$D567,$D567)&gt;1,0,IF(SUM(N567,U567,AB567)&gt;0,IF(AND(X567="",OR(Q567&lt;&gt;"",J567&lt;&gt;"")),IF(Q567&lt;&gt;"",Q567,IF(J567&lt;&gt;"",J567,0)),IF(AND(Q567&lt;&gt;"",J567&lt;&gt;"",Q567=J567),Q567,X567)),0)),"")</f>
        <v/>
      </c>
      <c r="AV567" s="119" t="str">
        <f>IF(D567&lt;&gt;"",IF(COUNTIF($D$12:$D567,$D567)&gt;1,0,IF(SUM(O567,V567,AC567)&gt;0,IF(AND(X567="",OR(Q567&lt;&gt;"",J567&lt;&gt;"")),IF(Q567&lt;&gt;"",Q567,IF(J567&lt;&gt;"",J567,0)),IF(AND(Q567&lt;&gt;"",J567&lt;&gt;"",Q567=J567),Q567,X567)),0)),"")</f>
        <v/>
      </c>
      <c r="AW567" s="119" t="str">
        <f>IF(D567&lt;&gt;"",IF(COUNTIF($D$12:$D567,$D567)&gt;1,0,IF(SUM(P567,W567,AD567)&gt;0,IF(AND(X567="",OR(Q567&lt;&gt;"",J567&lt;&gt;"")),IF(Q567&lt;&gt;"",Q567,IF(J567&lt;&gt;"",J567,0)),IF(AND(Q567&lt;&gt;"",J567&lt;&gt;"",Q567=J567),Q567,X567)),0)),"")</f>
        <v/>
      </c>
      <c r="AX567" s="118" t="str">
        <f t="shared" si="169"/>
        <v/>
      </c>
      <c r="AY567" s="118" t="str">
        <f t="shared" si="170"/>
        <v/>
      </c>
      <c r="AZ567" s="118" t="str">
        <f t="shared" si="171"/>
        <v/>
      </c>
      <c r="BA567" s="118" t="str">
        <f t="shared" si="172"/>
        <v/>
      </c>
      <c r="BB567" s="118" t="str">
        <f t="shared" si="173"/>
        <v/>
      </c>
      <c r="BC567" s="118" t="str">
        <f t="shared" si="174"/>
        <v/>
      </c>
      <c r="BD567" s="118" t="str">
        <f t="shared" si="175"/>
        <v/>
      </c>
      <c r="BE567" s="118" t="str">
        <f t="shared" si="176"/>
        <v/>
      </c>
      <c r="BF567" s="118" t="str">
        <f t="shared" si="177"/>
        <v/>
      </c>
      <c r="BG567" s="120"/>
      <c r="BH567" s="120" t="str">
        <f t="shared" si="178"/>
        <v/>
      </c>
      <c r="BI567" s="120" t="str">
        <f t="shared" si="179"/>
        <v/>
      </c>
      <c r="BJ567" s="121"/>
      <c r="BK567" s="120" t="str">
        <f t="shared" si="180"/>
        <v/>
      </c>
      <c r="BL567" s="120" t="str">
        <f t="shared" si="181"/>
        <v/>
      </c>
      <c r="BM567" s="120" t="str">
        <f t="shared" si="182"/>
        <v/>
      </c>
      <c r="BN567" s="120" t="str">
        <f t="shared" si="183"/>
        <v/>
      </c>
      <c r="BO567" s="120" t="str">
        <f t="shared" si="184"/>
        <v/>
      </c>
      <c r="BP567" s="120" t="str">
        <f t="shared" si="185"/>
        <v/>
      </c>
      <c r="BQ567" s="98"/>
      <c r="BR567" s="98"/>
      <c r="BS567" s="98"/>
      <c r="BT567" s="98"/>
      <c r="BU567" s="98"/>
      <c r="BV567" s="98"/>
      <c r="BW567" s="98"/>
      <c r="BX567" s="98"/>
      <c r="BY567" s="98"/>
      <c r="BZ567" s="98"/>
      <c r="CA567" s="98"/>
      <c r="CB567" s="98"/>
      <c r="CC567" s="98"/>
      <c r="CD567" s="98"/>
      <c r="CE567" s="98"/>
      <c r="CF567" s="98"/>
      <c r="CG567" s="98"/>
      <c r="CH567" s="98"/>
      <c r="CI567" s="98"/>
      <c r="CJ567" s="98"/>
      <c r="CK567" s="98"/>
      <c r="CL567" s="98"/>
      <c r="CM567" s="98"/>
      <c r="CN567" s="98"/>
      <c r="CO567" s="98"/>
      <c r="CP567" s="98"/>
      <c r="CQ567" s="98"/>
      <c r="CR567" s="98"/>
      <c r="CS567" s="98"/>
    </row>
    <row r="568" spans="1:97" s="4" customFormat="1" ht="18.75" customHeight="1" x14ac:dyDescent="0.2">
      <c r="A568" s="3">
        <f t="shared" si="186"/>
        <v>556</v>
      </c>
      <c r="B568" s="263"/>
      <c r="C568" s="263"/>
      <c r="D568" s="263"/>
      <c r="E568" s="259"/>
      <c r="F568" s="259"/>
      <c r="G568" s="43"/>
      <c r="H568" s="264"/>
      <c r="I568" s="261"/>
      <c r="J568" s="106"/>
      <c r="K568" s="247"/>
      <c r="L568" s="247"/>
      <c r="M568" s="247"/>
      <c r="N568" s="248" t="str">
        <f>IF(AND(K568&lt;&gt;"",L568&lt;&gt;"",J568&lt;&gt;""),ROUND(MIN(IF(OR(J568="OZZ",J568="ZZ"),5000,17300),TRUNC(0.75*(SUMIF($D$12:$D568,$D568,K$12:K568)+SUMIF($D$12:$D568,$D568,L$12:L568)),2)) - SUMIF($D$12:$D567,$D568,N$12:N567),2),"")</f>
        <v/>
      </c>
      <c r="O568" s="249" t="str">
        <f>IF(AND(K568&lt;&gt;"",L568&lt;&gt;"",M568&lt;&gt;"",J568&lt;&gt;"",AH568&lt;&gt;""),IF(OR(J568="OZZ",J568="ZZ"),ROUND(0-SUMIF($D$12:$D567,$D568,O$12:O567),2),IF(M568=0,0,ROUND(MIN(MIN(17300,TRUNC(0.75*(SUMIF($D$12:$D$2012,$D568,K$12:K$2012)+SUMIF($D$12:$D$2012,$D568,L$12:L$2012)),2)+SUMIF($D$12:$D568,$D568,AH$12:AH568))-SUMIF($D$12:$D567,$D568,O$12:O567)-SUMIF($D$12:$D$2012,$D568,N$12:N$2012),AH568),2))),"")</f>
        <v/>
      </c>
      <c r="P568" s="250" t="str">
        <f>IF(J568&lt;&gt;"",1000 - SUMIF($D$12:$D567,$D568,P$12:P567),"")</f>
        <v/>
      </c>
      <c r="Q568" s="106"/>
      <c r="R568" s="247"/>
      <c r="S568" s="247"/>
      <c r="T568" s="247"/>
      <c r="U568" s="248" t="str">
        <f>IF(AND(R568&lt;&gt;"",S568&lt;&gt;"",Q568&lt;&gt;""),ROUND(MIN(IF(OR(Q568="OZZ",Q568="ZZ"),5000,17300),TRUNC(0.75*(SUMIF($D$12:$D568,$D568,R$12:R568)+SUMIF($D$12:$D568,$D568,S$12:S568)),2)) - SUMIF($D$12:$D567,$D568,U$12:U567),2),"")</f>
        <v/>
      </c>
      <c r="V568" s="248" t="str">
        <f>IF(AND(R568&lt;&gt;"",S568&lt;&gt;"",T568&lt;&gt;"",Q568&lt;&gt;"",AL568&lt;&gt;""),IF(OR(Q568="OZZ",Q568="ZZ"),ROUND(0-SUMIF($D$12:$D567,$D568,V$12:V567),2),IF(T568=0,0,ROUND(MIN(MIN(17300,TRUNC(0.75*(SUMIF($D$12:$D$2012,$D568,R$12:R$2012)+SUMIF($D$12:$D$2012,$D568,S$12:S$2012)),2)+SUMIF($D$12:$D568,$D568,AL$12:AL568))-SUMIF($D$12:$D567,$D568,V$12:V567)-SUMIF($D$12:$D$2012,$D568,U$12:U$2012),AL568),2))),"")</f>
        <v/>
      </c>
      <c r="W568" s="250" t="str">
        <f>IF(Q568&lt;&gt;"",1000 - SUMIF($D$12:$D567,$D568,W$12:W567),"")</f>
        <v/>
      </c>
      <c r="X568" s="106"/>
      <c r="Y568" s="247"/>
      <c r="Z568" s="247"/>
      <c r="AA568" s="247"/>
      <c r="AB568" s="248" t="str">
        <f>IF(AND(Y568&lt;&gt;"",Z568&lt;&gt;"",X568&lt;&gt;""),ROUND(MIN(IF(OR(X568="OZZ",X568="ZZ"),5000,17300),TRUNC(0.75*(SUMIF($D$12:$D568,$D568,Y$12:Y568)+SUMIF($D$12:$D568,$D568,Z$12:Z568)),2)) - SUMIF($D$12:$D567,$D568,AB$12:AB567),2),"")</f>
        <v/>
      </c>
      <c r="AC568" s="251" t="str">
        <f>IF(AND(Y568&lt;&gt;"",Z568&lt;&gt;"",AA568&lt;&gt;"",X568&lt;&gt;"",AP568&lt;&gt;""),IF(OR(X568="OZZ",X568="ZZ"),ROUND(0-SUMIF($D$12:$D567,$D568,AC$12:AC567),2),IF(AA568=0,0,ROUND(MIN(MIN(17300,TRUNC(0.75*(SUMIF($D$12:$D$2012,$D568,Y$12:Y$2012)+SUMIF($D$12:$D$2012,$D568,Z$12:Z$2012)),2)+SUMIF($D$12:$D568,$D568,AP$12:AP568))-SUMIF($D$12:$D567,$D568,AC$12:AC567)-SUMIF($D$12:$D$2012,$D568,AB$12:AB$2012),AP568),2))),"")</f>
        <v/>
      </c>
      <c r="AD568" s="250" t="str">
        <f>IF(X568&lt;&gt;"",1000 - SUMIF($D$12:$D567,$D568,AD$12:AD567),"")</f>
        <v/>
      </c>
      <c r="AE568" s="252"/>
      <c r="AF568" s="253"/>
      <c r="AG568" s="254"/>
      <c r="AH568" s="255" t="str">
        <f t="shared" si="187"/>
        <v/>
      </c>
      <c r="AI568" s="256"/>
      <c r="AJ568" s="253"/>
      <c r="AK568" s="254"/>
      <c r="AL568" s="255" t="str">
        <f t="shared" si="188"/>
        <v/>
      </c>
      <c r="AM568" s="256"/>
      <c r="AN568" s="253"/>
      <c r="AO568" s="254"/>
      <c r="AP568" s="255" t="str">
        <f t="shared" si="168"/>
        <v/>
      </c>
      <c r="AQ568" s="116"/>
      <c r="AR568" s="116"/>
      <c r="AS568" s="117"/>
      <c r="AT568" s="118"/>
      <c r="AU568" s="119" t="str">
        <f>IF(D568&lt;&gt; "", IF(COUNTIF($D$12:$D568,$D568)&gt;1,0,IF(SUM(N568,U568,AB568)&gt;0,IF(AND(X568="",OR(Q568&lt;&gt;"",J568&lt;&gt;"")),IF(Q568&lt;&gt;"",Q568,IF(J568&lt;&gt;"",J568,0)),IF(AND(Q568&lt;&gt;"",J568&lt;&gt;"",Q568=J568),Q568,X568)),0)),"")</f>
        <v/>
      </c>
      <c r="AV568" s="119" t="str">
        <f>IF(D568&lt;&gt;"",IF(COUNTIF($D$12:$D568,$D568)&gt;1,0,IF(SUM(O568,V568,AC568)&gt;0,IF(AND(X568="",OR(Q568&lt;&gt;"",J568&lt;&gt;"")),IF(Q568&lt;&gt;"",Q568,IF(J568&lt;&gt;"",J568,0)),IF(AND(Q568&lt;&gt;"",J568&lt;&gt;"",Q568=J568),Q568,X568)),0)),"")</f>
        <v/>
      </c>
      <c r="AW568" s="119" t="str">
        <f>IF(D568&lt;&gt;"",IF(COUNTIF($D$12:$D568,$D568)&gt;1,0,IF(SUM(P568,W568,AD568)&gt;0,IF(AND(X568="",OR(Q568&lt;&gt;"",J568&lt;&gt;"")),IF(Q568&lt;&gt;"",Q568,IF(J568&lt;&gt;"",J568,0)),IF(AND(Q568&lt;&gt;"",J568&lt;&gt;"",Q568=J568),Q568,X568)),0)),"")</f>
        <v/>
      </c>
      <c r="AX568" s="118" t="str">
        <f t="shared" si="169"/>
        <v/>
      </c>
      <c r="AY568" s="118" t="str">
        <f t="shared" si="170"/>
        <v/>
      </c>
      <c r="AZ568" s="118" t="str">
        <f t="shared" si="171"/>
        <v/>
      </c>
      <c r="BA568" s="118" t="str">
        <f t="shared" si="172"/>
        <v/>
      </c>
      <c r="BB568" s="118" t="str">
        <f t="shared" si="173"/>
        <v/>
      </c>
      <c r="BC568" s="118" t="str">
        <f t="shared" si="174"/>
        <v/>
      </c>
      <c r="BD568" s="118" t="str">
        <f t="shared" si="175"/>
        <v/>
      </c>
      <c r="BE568" s="118" t="str">
        <f t="shared" si="176"/>
        <v/>
      </c>
      <c r="BF568" s="118" t="str">
        <f t="shared" si="177"/>
        <v/>
      </c>
      <c r="BG568" s="120"/>
      <c r="BH568" s="120" t="str">
        <f t="shared" si="178"/>
        <v/>
      </c>
      <c r="BI568" s="120" t="str">
        <f t="shared" si="179"/>
        <v/>
      </c>
      <c r="BJ568" s="121"/>
      <c r="BK568" s="120" t="str">
        <f t="shared" si="180"/>
        <v/>
      </c>
      <c r="BL568" s="120" t="str">
        <f t="shared" si="181"/>
        <v/>
      </c>
      <c r="BM568" s="120" t="str">
        <f t="shared" si="182"/>
        <v/>
      </c>
      <c r="BN568" s="120" t="str">
        <f t="shared" si="183"/>
        <v/>
      </c>
      <c r="BO568" s="120" t="str">
        <f t="shared" si="184"/>
        <v/>
      </c>
      <c r="BP568" s="120" t="str">
        <f t="shared" si="185"/>
        <v/>
      </c>
      <c r="BQ568" s="98"/>
      <c r="BR568" s="98"/>
      <c r="BS568" s="98"/>
      <c r="BT568" s="98"/>
      <c r="BU568" s="98"/>
      <c r="BV568" s="98"/>
      <c r="BW568" s="98"/>
      <c r="BX568" s="98"/>
      <c r="BY568" s="98"/>
      <c r="BZ568" s="98"/>
      <c r="CA568" s="98"/>
      <c r="CB568" s="98"/>
      <c r="CC568" s="98"/>
      <c r="CD568" s="98"/>
      <c r="CE568" s="98"/>
      <c r="CF568" s="98"/>
      <c r="CG568" s="98"/>
      <c r="CH568" s="98"/>
      <c r="CI568" s="98"/>
      <c r="CJ568" s="98"/>
      <c r="CK568" s="98"/>
      <c r="CL568" s="98"/>
      <c r="CM568" s="98"/>
      <c r="CN568" s="98"/>
      <c r="CO568" s="98"/>
      <c r="CP568" s="98"/>
      <c r="CQ568" s="98"/>
      <c r="CR568" s="98"/>
      <c r="CS568" s="98"/>
    </row>
    <row r="569" spans="1:97" s="4" customFormat="1" ht="18.75" customHeight="1" x14ac:dyDescent="0.2">
      <c r="A569" s="3">
        <f t="shared" si="186"/>
        <v>557</v>
      </c>
      <c r="B569" s="263"/>
      <c r="C569" s="263"/>
      <c r="D569" s="263"/>
      <c r="E569" s="259"/>
      <c r="F569" s="259"/>
      <c r="G569" s="43"/>
      <c r="H569" s="264"/>
      <c r="I569" s="261"/>
      <c r="J569" s="106"/>
      <c r="K569" s="247"/>
      <c r="L569" s="247"/>
      <c r="M569" s="247"/>
      <c r="N569" s="248" t="str">
        <f>IF(AND(K569&lt;&gt;"",L569&lt;&gt;"",J569&lt;&gt;""),ROUND(MIN(IF(OR(J569="OZZ",J569="ZZ"),5000,17300),TRUNC(0.75*(SUMIF($D$12:$D569,$D569,K$12:K569)+SUMIF($D$12:$D569,$D569,L$12:L569)),2)) - SUMIF($D$12:$D568,$D569,N$12:N568),2),"")</f>
        <v/>
      </c>
      <c r="O569" s="249" t="str">
        <f>IF(AND(K569&lt;&gt;"",L569&lt;&gt;"",M569&lt;&gt;"",J569&lt;&gt;"",AH569&lt;&gt;""),IF(OR(J569="OZZ",J569="ZZ"),ROUND(0-SUMIF($D$12:$D568,$D569,O$12:O568),2),IF(M569=0,0,ROUND(MIN(MIN(17300,TRUNC(0.75*(SUMIF($D$12:$D$2012,$D569,K$12:K$2012)+SUMIF($D$12:$D$2012,$D569,L$12:L$2012)),2)+SUMIF($D$12:$D569,$D569,AH$12:AH569))-SUMIF($D$12:$D568,$D569,O$12:O568)-SUMIF($D$12:$D$2012,$D569,N$12:N$2012),AH569),2))),"")</f>
        <v/>
      </c>
      <c r="P569" s="250" t="str">
        <f>IF(J569&lt;&gt;"",1000 - SUMIF($D$12:$D568,$D569,P$12:P568),"")</f>
        <v/>
      </c>
      <c r="Q569" s="106"/>
      <c r="R569" s="247"/>
      <c r="S569" s="247"/>
      <c r="T569" s="247"/>
      <c r="U569" s="248" t="str">
        <f>IF(AND(R569&lt;&gt;"",S569&lt;&gt;"",Q569&lt;&gt;""),ROUND(MIN(IF(OR(Q569="OZZ",Q569="ZZ"),5000,17300),TRUNC(0.75*(SUMIF($D$12:$D569,$D569,R$12:R569)+SUMIF($D$12:$D569,$D569,S$12:S569)),2)) - SUMIF($D$12:$D568,$D569,U$12:U568),2),"")</f>
        <v/>
      </c>
      <c r="V569" s="248" t="str">
        <f>IF(AND(R569&lt;&gt;"",S569&lt;&gt;"",T569&lt;&gt;"",Q569&lt;&gt;"",AL569&lt;&gt;""),IF(OR(Q569="OZZ",Q569="ZZ"),ROUND(0-SUMIF($D$12:$D568,$D569,V$12:V568),2),IF(T569=0,0,ROUND(MIN(MIN(17300,TRUNC(0.75*(SUMIF($D$12:$D$2012,$D569,R$12:R$2012)+SUMIF($D$12:$D$2012,$D569,S$12:S$2012)),2)+SUMIF($D$12:$D569,$D569,AL$12:AL569))-SUMIF($D$12:$D568,$D569,V$12:V568)-SUMIF($D$12:$D$2012,$D569,U$12:U$2012),AL569),2))),"")</f>
        <v/>
      </c>
      <c r="W569" s="250" t="str">
        <f>IF(Q569&lt;&gt;"",1000 - SUMIF($D$12:$D568,$D569,W$12:W568),"")</f>
        <v/>
      </c>
      <c r="X569" s="106"/>
      <c r="Y569" s="247"/>
      <c r="Z569" s="247"/>
      <c r="AA569" s="247"/>
      <c r="AB569" s="248" t="str">
        <f>IF(AND(Y569&lt;&gt;"",Z569&lt;&gt;"",X569&lt;&gt;""),ROUND(MIN(IF(OR(X569="OZZ",X569="ZZ"),5000,17300),TRUNC(0.75*(SUMIF($D$12:$D569,$D569,Y$12:Y569)+SUMIF($D$12:$D569,$D569,Z$12:Z569)),2)) - SUMIF($D$12:$D568,$D569,AB$12:AB568),2),"")</f>
        <v/>
      </c>
      <c r="AC569" s="251" t="str">
        <f>IF(AND(Y569&lt;&gt;"",Z569&lt;&gt;"",AA569&lt;&gt;"",X569&lt;&gt;"",AP569&lt;&gt;""),IF(OR(X569="OZZ",X569="ZZ"),ROUND(0-SUMIF($D$12:$D568,$D569,AC$12:AC568),2),IF(AA569=0,0,ROUND(MIN(MIN(17300,TRUNC(0.75*(SUMIF($D$12:$D$2012,$D569,Y$12:Y$2012)+SUMIF($D$12:$D$2012,$D569,Z$12:Z$2012)),2)+SUMIF($D$12:$D569,$D569,AP$12:AP569))-SUMIF($D$12:$D568,$D569,AC$12:AC568)-SUMIF($D$12:$D$2012,$D569,AB$12:AB$2012),AP569),2))),"")</f>
        <v/>
      </c>
      <c r="AD569" s="250" t="str">
        <f>IF(X569&lt;&gt;"",1000 - SUMIF($D$12:$D568,$D569,AD$12:AD568),"")</f>
        <v/>
      </c>
      <c r="AE569" s="252"/>
      <c r="AF569" s="253"/>
      <c r="AG569" s="254"/>
      <c r="AH569" s="255" t="str">
        <f t="shared" si="187"/>
        <v/>
      </c>
      <c r="AI569" s="256"/>
      <c r="AJ569" s="253"/>
      <c r="AK569" s="254"/>
      <c r="AL569" s="255" t="str">
        <f t="shared" si="188"/>
        <v/>
      </c>
      <c r="AM569" s="256"/>
      <c r="AN569" s="253"/>
      <c r="AO569" s="254"/>
      <c r="AP569" s="255" t="str">
        <f t="shared" si="168"/>
        <v/>
      </c>
      <c r="AQ569" s="116"/>
      <c r="AR569" s="116"/>
      <c r="AS569" s="117"/>
      <c r="AT569" s="118"/>
      <c r="AU569" s="119" t="str">
        <f>IF(D569&lt;&gt; "", IF(COUNTIF($D$12:$D569,$D569)&gt;1,0,IF(SUM(N569,U569,AB569)&gt;0,IF(AND(X569="",OR(Q569&lt;&gt;"",J569&lt;&gt;"")),IF(Q569&lt;&gt;"",Q569,IF(J569&lt;&gt;"",J569,0)),IF(AND(Q569&lt;&gt;"",J569&lt;&gt;"",Q569=J569),Q569,X569)),0)),"")</f>
        <v/>
      </c>
      <c r="AV569" s="119" t="str">
        <f>IF(D569&lt;&gt;"",IF(COUNTIF($D$12:$D569,$D569)&gt;1,0,IF(SUM(O569,V569,AC569)&gt;0,IF(AND(X569="",OR(Q569&lt;&gt;"",J569&lt;&gt;"")),IF(Q569&lt;&gt;"",Q569,IF(J569&lt;&gt;"",J569,0)),IF(AND(Q569&lt;&gt;"",J569&lt;&gt;"",Q569=J569),Q569,X569)),0)),"")</f>
        <v/>
      </c>
      <c r="AW569" s="119" t="str">
        <f>IF(D569&lt;&gt;"",IF(COUNTIF($D$12:$D569,$D569)&gt;1,0,IF(SUM(P569,W569,AD569)&gt;0,IF(AND(X569="",OR(Q569&lt;&gt;"",J569&lt;&gt;"")),IF(Q569&lt;&gt;"",Q569,IF(J569&lt;&gt;"",J569,0)),IF(AND(Q569&lt;&gt;"",J569&lt;&gt;"",Q569=J569),Q569,X569)),0)),"")</f>
        <v/>
      </c>
      <c r="AX569" s="118" t="str">
        <f t="shared" si="169"/>
        <v/>
      </c>
      <c r="AY569" s="118" t="str">
        <f t="shared" si="170"/>
        <v/>
      </c>
      <c r="AZ569" s="118" t="str">
        <f t="shared" si="171"/>
        <v/>
      </c>
      <c r="BA569" s="118" t="str">
        <f t="shared" si="172"/>
        <v/>
      </c>
      <c r="BB569" s="118" t="str">
        <f t="shared" si="173"/>
        <v/>
      </c>
      <c r="BC569" s="118" t="str">
        <f t="shared" si="174"/>
        <v/>
      </c>
      <c r="BD569" s="118" t="str">
        <f t="shared" si="175"/>
        <v/>
      </c>
      <c r="BE569" s="118" t="str">
        <f t="shared" si="176"/>
        <v/>
      </c>
      <c r="BF569" s="118" t="str">
        <f t="shared" si="177"/>
        <v/>
      </c>
      <c r="BG569" s="120"/>
      <c r="BH569" s="120" t="str">
        <f t="shared" si="178"/>
        <v/>
      </c>
      <c r="BI569" s="120" t="str">
        <f t="shared" si="179"/>
        <v/>
      </c>
      <c r="BJ569" s="121"/>
      <c r="BK569" s="120" t="str">
        <f t="shared" si="180"/>
        <v/>
      </c>
      <c r="BL569" s="120" t="str">
        <f t="shared" si="181"/>
        <v/>
      </c>
      <c r="BM569" s="120" t="str">
        <f t="shared" si="182"/>
        <v/>
      </c>
      <c r="BN569" s="120" t="str">
        <f t="shared" si="183"/>
        <v/>
      </c>
      <c r="BO569" s="120" t="str">
        <f t="shared" si="184"/>
        <v/>
      </c>
      <c r="BP569" s="120" t="str">
        <f t="shared" si="185"/>
        <v/>
      </c>
      <c r="BQ569" s="98"/>
      <c r="BR569" s="98"/>
      <c r="BS569" s="98"/>
      <c r="BT569" s="98"/>
      <c r="BU569" s="98"/>
      <c r="BV569" s="98"/>
      <c r="BW569" s="98"/>
      <c r="BX569" s="98"/>
      <c r="BY569" s="98"/>
      <c r="BZ569" s="98"/>
      <c r="CA569" s="98"/>
      <c r="CB569" s="98"/>
      <c r="CC569" s="98"/>
      <c r="CD569" s="98"/>
      <c r="CE569" s="98"/>
      <c r="CF569" s="98"/>
      <c r="CG569" s="98"/>
      <c r="CH569" s="98"/>
      <c r="CI569" s="98"/>
      <c r="CJ569" s="98"/>
      <c r="CK569" s="98"/>
      <c r="CL569" s="98"/>
      <c r="CM569" s="98"/>
      <c r="CN569" s="98"/>
      <c r="CO569" s="98"/>
      <c r="CP569" s="98"/>
      <c r="CQ569" s="98"/>
      <c r="CR569" s="98"/>
      <c r="CS569" s="98"/>
    </row>
    <row r="570" spans="1:97" s="4" customFormat="1" ht="18.75" customHeight="1" x14ac:dyDescent="0.2">
      <c r="A570" s="3">
        <f t="shared" si="186"/>
        <v>558</v>
      </c>
      <c r="B570" s="263"/>
      <c r="C570" s="263"/>
      <c r="D570" s="263"/>
      <c r="E570" s="259"/>
      <c r="F570" s="259"/>
      <c r="G570" s="43"/>
      <c r="H570" s="264"/>
      <c r="I570" s="261"/>
      <c r="J570" s="106"/>
      <c r="K570" s="247"/>
      <c r="L570" s="247"/>
      <c r="M570" s="247"/>
      <c r="N570" s="248" t="str">
        <f>IF(AND(K570&lt;&gt;"",L570&lt;&gt;"",J570&lt;&gt;""),ROUND(MIN(IF(OR(J570="OZZ",J570="ZZ"),5000,17300),TRUNC(0.75*(SUMIF($D$12:$D570,$D570,K$12:K570)+SUMIF($D$12:$D570,$D570,L$12:L570)),2)) - SUMIF($D$12:$D569,$D570,N$12:N569),2),"")</f>
        <v/>
      </c>
      <c r="O570" s="249" t="str">
        <f>IF(AND(K570&lt;&gt;"",L570&lt;&gt;"",M570&lt;&gt;"",J570&lt;&gt;"",AH570&lt;&gt;""),IF(OR(J570="OZZ",J570="ZZ"),ROUND(0-SUMIF($D$12:$D569,$D570,O$12:O569),2),IF(M570=0,0,ROUND(MIN(MIN(17300,TRUNC(0.75*(SUMIF($D$12:$D$2012,$D570,K$12:K$2012)+SUMIF($D$12:$D$2012,$D570,L$12:L$2012)),2)+SUMIF($D$12:$D570,$D570,AH$12:AH570))-SUMIF($D$12:$D569,$D570,O$12:O569)-SUMIF($D$12:$D$2012,$D570,N$12:N$2012),AH570),2))),"")</f>
        <v/>
      </c>
      <c r="P570" s="250" t="str">
        <f>IF(J570&lt;&gt;"",1000 - SUMIF($D$12:$D569,$D570,P$12:P569),"")</f>
        <v/>
      </c>
      <c r="Q570" s="106"/>
      <c r="R570" s="247"/>
      <c r="S570" s="247"/>
      <c r="T570" s="247"/>
      <c r="U570" s="248" t="str">
        <f>IF(AND(R570&lt;&gt;"",S570&lt;&gt;"",Q570&lt;&gt;""),ROUND(MIN(IF(OR(Q570="OZZ",Q570="ZZ"),5000,17300),TRUNC(0.75*(SUMIF($D$12:$D570,$D570,R$12:R570)+SUMIF($D$12:$D570,$D570,S$12:S570)),2)) - SUMIF($D$12:$D569,$D570,U$12:U569),2),"")</f>
        <v/>
      </c>
      <c r="V570" s="248" t="str">
        <f>IF(AND(R570&lt;&gt;"",S570&lt;&gt;"",T570&lt;&gt;"",Q570&lt;&gt;"",AL570&lt;&gt;""),IF(OR(Q570="OZZ",Q570="ZZ"),ROUND(0-SUMIF($D$12:$D569,$D570,V$12:V569),2),IF(T570=0,0,ROUND(MIN(MIN(17300,TRUNC(0.75*(SUMIF($D$12:$D$2012,$D570,R$12:R$2012)+SUMIF($D$12:$D$2012,$D570,S$12:S$2012)),2)+SUMIF($D$12:$D570,$D570,AL$12:AL570))-SUMIF($D$12:$D569,$D570,V$12:V569)-SUMIF($D$12:$D$2012,$D570,U$12:U$2012),AL570),2))),"")</f>
        <v/>
      </c>
      <c r="W570" s="250" t="str">
        <f>IF(Q570&lt;&gt;"",1000 - SUMIF($D$12:$D569,$D570,W$12:W569),"")</f>
        <v/>
      </c>
      <c r="X570" s="106"/>
      <c r="Y570" s="247"/>
      <c r="Z570" s="247"/>
      <c r="AA570" s="247"/>
      <c r="AB570" s="248" t="str">
        <f>IF(AND(Y570&lt;&gt;"",Z570&lt;&gt;"",X570&lt;&gt;""),ROUND(MIN(IF(OR(X570="OZZ",X570="ZZ"),5000,17300),TRUNC(0.75*(SUMIF($D$12:$D570,$D570,Y$12:Y570)+SUMIF($D$12:$D570,$D570,Z$12:Z570)),2)) - SUMIF($D$12:$D569,$D570,AB$12:AB569),2),"")</f>
        <v/>
      </c>
      <c r="AC570" s="251" t="str">
        <f>IF(AND(Y570&lt;&gt;"",Z570&lt;&gt;"",AA570&lt;&gt;"",X570&lt;&gt;"",AP570&lt;&gt;""),IF(OR(X570="OZZ",X570="ZZ"),ROUND(0-SUMIF($D$12:$D569,$D570,AC$12:AC569),2),IF(AA570=0,0,ROUND(MIN(MIN(17300,TRUNC(0.75*(SUMIF($D$12:$D$2012,$D570,Y$12:Y$2012)+SUMIF($D$12:$D$2012,$D570,Z$12:Z$2012)),2)+SUMIF($D$12:$D570,$D570,AP$12:AP570))-SUMIF($D$12:$D569,$D570,AC$12:AC569)-SUMIF($D$12:$D$2012,$D570,AB$12:AB$2012),AP570),2))),"")</f>
        <v/>
      </c>
      <c r="AD570" s="250" t="str">
        <f>IF(X570&lt;&gt;"",1000 - SUMIF($D$12:$D569,$D570,AD$12:AD569),"")</f>
        <v/>
      </c>
      <c r="AE570" s="252"/>
      <c r="AF570" s="253"/>
      <c r="AG570" s="254"/>
      <c r="AH570" s="255" t="str">
        <f t="shared" si="187"/>
        <v/>
      </c>
      <c r="AI570" s="256"/>
      <c r="AJ570" s="253"/>
      <c r="AK570" s="254"/>
      <c r="AL570" s="255" t="str">
        <f t="shared" si="188"/>
        <v/>
      </c>
      <c r="AM570" s="256"/>
      <c r="AN570" s="253"/>
      <c r="AO570" s="254"/>
      <c r="AP570" s="255" t="str">
        <f t="shared" si="168"/>
        <v/>
      </c>
      <c r="AQ570" s="116"/>
      <c r="AR570" s="116"/>
      <c r="AS570" s="117"/>
      <c r="AT570" s="118"/>
      <c r="AU570" s="119" t="str">
        <f>IF(D570&lt;&gt; "", IF(COUNTIF($D$12:$D570,$D570)&gt;1,0,IF(SUM(N570,U570,AB570)&gt;0,IF(AND(X570="",OR(Q570&lt;&gt;"",J570&lt;&gt;"")),IF(Q570&lt;&gt;"",Q570,IF(J570&lt;&gt;"",J570,0)),IF(AND(Q570&lt;&gt;"",J570&lt;&gt;"",Q570=J570),Q570,X570)),0)),"")</f>
        <v/>
      </c>
      <c r="AV570" s="119" t="str">
        <f>IF(D570&lt;&gt;"",IF(COUNTIF($D$12:$D570,$D570)&gt;1,0,IF(SUM(O570,V570,AC570)&gt;0,IF(AND(X570="",OR(Q570&lt;&gt;"",J570&lt;&gt;"")),IF(Q570&lt;&gt;"",Q570,IF(J570&lt;&gt;"",J570,0)),IF(AND(Q570&lt;&gt;"",J570&lt;&gt;"",Q570=J570),Q570,X570)),0)),"")</f>
        <v/>
      </c>
      <c r="AW570" s="119" t="str">
        <f>IF(D570&lt;&gt;"",IF(COUNTIF($D$12:$D570,$D570)&gt;1,0,IF(SUM(P570,W570,AD570)&gt;0,IF(AND(X570="",OR(Q570&lt;&gt;"",J570&lt;&gt;"")),IF(Q570&lt;&gt;"",Q570,IF(J570&lt;&gt;"",J570,0)),IF(AND(Q570&lt;&gt;"",J570&lt;&gt;"",Q570=J570),Q570,X570)),0)),"")</f>
        <v/>
      </c>
      <c r="AX570" s="118" t="str">
        <f t="shared" si="169"/>
        <v/>
      </c>
      <c r="AY570" s="118" t="str">
        <f t="shared" si="170"/>
        <v/>
      </c>
      <c r="AZ570" s="118" t="str">
        <f t="shared" si="171"/>
        <v/>
      </c>
      <c r="BA570" s="118" t="str">
        <f t="shared" si="172"/>
        <v/>
      </c>
      <c r="BB570" s="118" t="str">
        <f t="shared" si="173"/>
        <v/>
      </c>
      <c r="BC570" s="118" t="str">
        <f t="shared" si="174"/>
        <v/>
      </c>
      <c r="BD570" s="118" t="str">
        <f t="shared" si="175"/>
        <v/>
      </c>
      <c r="BE570" s="118" t="str">
        <f t="shared" si="176"/>
        <v/>
      </c>
      <c r="BF570" s="118" t="str">
        <f t="shared" si="177"/>
        <v/>
      </c>
      <c r="BG570" s="120"/>
      <c r="BH570" s="120" t="str">
        <f t="shared" si="178"/>
        <v/>
      </c>
      <c r="BI570" s="120" t="str">
        <f t="shared" si="179"/>
        <v/>
      </c>
      <c r="BJ570" s="121"/>
      <c r="BK570" s="120" t="str">
        <f t="shared" si="180"/>
        <v/>
      </c>
      <c r="BL570" s="120" t="str">
        <f t="shared" si="181"/>
        <v/>
      </c>
      <c r="BM570" s="120" t="str">
        <f t="shared" si="182"/>
        <v/>
      </c>
      <c r="BN570" s="120" t="str">
        <f t="shared" si="183"/>
        <v/>
      </c>
      <c r="BO570" s="120" t="str">
        <f t="shared" si="184"/>
        <v/>
      </c>
      <c r="BP570" s="120" t="str">
        <f t="shared" si="185"/>
        <v/>
      </c>
      <c r="BQ570" s="98"/>
      <c r="BR570" s="98"/>
      <c r="BS570" s="98"/>
      <c r="BT570" s="98"/>
      <c r="BU570" s="98"/>
      <c r="BV570" s="98"/>
      <c r="BW570" s="98"/>
      <c r="BX570" s="98"/>
      <c r="BY570" s="98"/>
      <c r="BZ570" s="98"/>
      <c r="CA570" s="98"/>
      <c r="CB570" s="98"/>
      <c r="CC570" s="98"/>
      <c r="CD570" s="98"/>
      <c r="CE570" s="98"/>
      <c r="CF570" s="98"/>
      <c r="CG570" s="98"/>
      <c r="CH570" s="98"/>
      <c r="CI570" s="98"/>
      <c r="CJ570" s="98"/>
      <c r="CK570" s="98"/>
      <c r="CL570" s="98"/>
      <c r="CM570" s="98"/>
      <c r="CN570" s="98"/>
      <c r="CO570" s="98"/>
      <c r="CP570" s="98"/>
      <c r="CQ570" s="98"/>
      <c r="CR570" s="98"/>
      <c r="CS570" s="98"/>
    </row>
    <row r="571" spans="1:97" s="4" customFormat="1" ht="18.75" customHeight="1" x14ac:dyDescent="0.2">
      <c r="A571" s="3">
        <f t="shared" si="186"/>
        <v>559</v>
      </c>
      <c r="B571" s="263"/>
      <c r="C571" s="263"/>
      <c r="D571" s="263"/>
      <c r="E571" s="259"/>
      <c r="F571" s="259"/>
      <c r="G571" s="43"/>
      <c r="H571" s="264"/>
      <c r="I571" s="261"/>
      <c r="J571" s="106"/>
      <c r="K571" s="247"/>
      <c r="L571" s="247"/>
      <c r="M571" s="247"/>
      <c r="N571" s="248" t="str">
        <f>IF(AND(K571&lt;&gt;"",L571&lt;&gt;"",J571&lt;&gt;""),ROUND(MIN(IF(OR(J571="OZZ",J571="ZZ"),5000,17300),TRUNC(0.75*(SUMIF($D$12:$D571,$D571,K$12:K571)+SUMIF($D$12:$D571,$D571,L$12:L571)),2)) - SUMIF($D$12:$D570,$D571,N$12:N570),2),"")</f>
        <v/>
      </c>
      <c r="O571" s="249" t="str">
        <f>IF(AND(K571&lt;&gt;"",L571&lt;&gt;"",M571&lt;&gt;"",J571&lt;&gt;"",AH571&lt;&gt;""),IF(OR(J571="OZZ",J571="ZZ"),ROUND(0-SUMIF($D$12:$D570,$D571,O$12:O570),2),IF(M571=0,0,ROUND(MIN(MIN(17300,TRUNC(0.75*(SUMIF($D$12:$D$2012,$D571,K$12:K$2012)+SUMIF($D$12:$D$2012,$D571,L$12:L$2012)),2)+SUMIF($D$12:$D571,$D571,AH$12:AH571))-SUMIF($D$12:$D570,$D571,O$12:O570)-SUMIF($D$12:$D$2012,$D571,N$12:N$2012),AH571),2))),"")</f>
        <v/>
      </c>
      <c r="P571" s="250" t="str">
        <f>IF(J571&lt;&gt;"",1000 - SUMIF($D$12:$D570,$D571,P$12:P570),"")</f>
        <v/>
      </c>
      <c r="Q571" s="106"/>
      <c r="R571" s="247"/>
      <c r="S571" s="247"/>
      <c r="T571" s="247"/>
      <c r="U571" s="248" t="str">
        <f>IF(AND(R571&lt;&gt;"",S571&lt;&gt;"",Q571&lt;&gt;""),ROUND(MIN(IF(OR(Q571="OZZ",Q571="ZZ"),5000,17300),TRUNC(0.75*(SUMIF($D$12:$D571,$D571,R$12:R571)+SUMIF($D$12:$D571,$D571,S$12:S571)),2)) - SUMIF($D$12:$D570,$D571,U$12:U570),2),"")</f>
        <v/>
      </c>
      <c r="V571" s="248" t="str">
        <f>IF(AND(R571&lt;&gt;"",S571&lt;&gt;"",T571&lt;&gt;"",Q571&lt;&gt;"",AL571&lt;&gt;""),IF(OR(Q571="OZZ",Q571="ZZ"),ROUND(0-SUMIF($D$12:$D570,$D571,V$12:V570),2),IF(T571=0,0,ROUND(MIN(MIN(17300,TRUNC(0.75*(SUMIF($D$12:$D$2012,$D571,R$12:R$2012)+SUMIF($D$12:$D$2012,$D571,S$12:S$2012)),2)+SUMIF($D$12:$D571,$D571,AL$12:AL571))-SUMIF($D$12:$D570,$D571,V$12:V570)-SUMIF($D$12:$D$2012,$D571,U$12:U$2012),AL571),2))),"")</f>
        <v/>
      </c>
      <c r="W571" s="250" t="str">
        <f>IF(Q571&lt;&gt;"",1000 - SUMIF($D$12:$D570,$D571,W$12:W570),"")</f>
        <v/>
      </c>
      <c r="X571" s="106"/>
      <c r="Y571" s="247"/>
      <c r="Z571" s="247"/>
      <c r="AA571" s="247"/>
      <c r="AB571" s="248" t="str">
        <f>IF(AND(Y571&lt;&gt;"",Z571&lt;&gt;"",X571&lt;&gt;""),ROUND(MIN(IF(OR(X571="OZZ",X571="ZZ"),5000,17300),TRUNC(0.75*(SUMIF($D$12:$D571,$D571,Y$12:Y571)+SUMIF($D$12:$D571,$D571,Z$12:Z571)),2)) - SUMIF($D$12:$D570,$D571,AB$12:AB570),2),"")</f>
        <v/>
      </c>
      <c r="AC571" s="251" t="str">
        <f>IF(AND(Y571&lt;&gt;"",Z571&lt;&gt;"",AA571&lt;&gt;"",X571&lt;&gt;"",AP571&lt;&gt;""),IF(OR(X571="OZZ",X571="ZZ"),ROUND(0-SUMIF($D$12:$D570,$D571,AC$12:AC570),2),IF(AA571=0,0,ROUND(MIN(MIN(17300,TRUNC(0.75*(SUMIF($D$12:$D$2012,$D571,Y$12:Y$2012)+SUMIF($D$12:$D$2012,$D571,Z$12:Z$2012)),2)+SUMIF($D$12:$D571,$D571,AP$12:AP571))-SUMIF($D$12:$D570,$D571,AC$12:AC570)-SUMIF($D$12:$D$2012,$D571,AB$12:AB$2012),AP571),2))),"")</f>
        <v/>
      </c>
      <c r="AD571" s="250" t="str">
        <f>IF(X571&lt;&gt;"",1000 - SUMIF($D$12:$D570,$D571,AD$12:AD570),"")</f>
        <v/>
      </c>
      <c r="AE571" s="252"/>
      <c r="AF571" s="253"/>
      <c r="AG571" s="254"/>
      <c r="AH571" s="255" t="str">
        <f t="shared" si="187"/>
        <v/>
      </c>
      <c r="AI571" s="256"/>
      <c r="AJ571" s="253"/>
      <c r="AK571" s="254"/>
      <c r="AL571" s="255" t="str">
        <f t="shared" si="188"/>
        <v/>
      </c>
      <c r="AM571" s="256"/>
      <c r="AN571" s="253"/>
      <c r="AO571" s="254"/>
      <c r="AP571" s="255" t="str">
        <f t="shared" si="168"/>
        <v/>
      </c>
      <c r="AQ571" s="116"/>
      <c r="AR571" s="116"/>
      <c r="AS571" s="117"/>
      <c r="AT571" s="118"/>
      <c r="AU571" s="119" t="str">
        <f>IF(D571&lt;&gt; "", IF(COUNTIF($D$12:$D571,$D571)&gt;1,0,IF(SUM(N571,U571,AB571)&gt;0,IF(AND(X571="",OR(Q571&lt;&gt;"",J571&lt;&gt;"")),IF(Q571&lt;&gt;"",Q571,IF(J571&lt;&gt;"",J571,0)),IF(AND(Q571&lt;&gt;"",J571&lt;&gt;"",Q571=J571),Q571,X571)),0)),"")</f>
        <v/>
      </c>
      <c r="AV571" s="119" t="str">
        <f>IF(D571&lt;&gt;"",IF(COUNTIF($D$12:$D571,$D571)&gt;1,0,IF(SUM(O571,V571,AC571)&gt;0,IF(AND(X571="",OR(Q571&lt;&gt;"",J571&lt;&gt;"")),IF(Q571&lt;&gt;"",Q571,IF(J571&lt;&gt;"",J571,0)),IF(AND(Q571&lt;&gt;"",J571&lt;&gt;"",Q571=J571),Q571,X571)),0)),"")</f>
        <v/>
      </c>
      <c r="AW571" s="119" t="str">
        <f>IF(D571&lt;&gt;"",IF(COUNTIF($D$12:$D571,$D571)&gt;1,0,IF(SUM(P571,W571,AD571)&gt;0,IF(AND(X571="",OR(Q571&lt;&gt;"",J571&lt;&gt;"")),IF(Q571&lt;&gt;"",Q571,IF(J571&lt;&gt;"",J571,0)),IF(AND(Q571&lt;&gt;"",J571&lt;&gt;"",Q571=J571),Q571,X571)),0)),"")</f>
        <v/>
      </c>
      <c r="AX571" s="118" t="str">
        <f t="shared" si="169"/>
        <v/>
      </c>
      <c r="AY571" s="118" t="str">
        <f t="shared" si="170"/>
        <v/>
      </c>
      <c r="AZ571" s="118" t="str">
        <f t="shared" si="171"/>
        <v/>
      </c>
      <c r="BA571" s="118" t="str">
        <f t="shared" si="172"/>
        <v/>
      </c>
      <c r="BB571" s="118" t="str">
        <f t="shared" si="173"/>
        <v/>
      </c>
      <c r="BC571" s="118" t="str">
        <f t="shared" si="174"/>
        <v/>
      </c>
      <c r="BD571" s="118" t="str">
        <f t="shared" si="175"/>
        <v/>
      </c>
      <c r="BE571" s="118" t="str">
        <f t="shared" si="176"/>
        <v/>
      </c>
      <c r="BF571" s="118" t="str">
        <f t="shared" si="177"/>
        <v/>
      </c>
      <c r="BG571" s="120"/>
      <c r="BH571" s="120" t="str">
        <f t="shared" si="178"/>
        <v/>
      </c>
      <c r="BI571" s="120" t="str">
        <f t="shared" si="179"/>
        <v/>
      </c>
      <c r="BJ571" s="121"/>
      <c r="BK571" s="120" t="str">
        <f t="shared" si="180"/>
        <v/>
      </c>
      <c r="BL571" s="120" t="str">
        <f t="shared" si="181"/>
        <v/>
      </c>
      <c r="BM571" s="120" t="str">
        <f t="shared" si="182"/>
        <v/>
      </c>
      <c r="BN571" s="120" t="str">
        <f t="shared" si="183"/>
        <v/>
      </c>
      <c r="BO571" s="120" t="str">
        <f t="shared" si="184"/>
        <v/>
      </c>
      <c r="BP571" s="120" t="str">
        <f t="shared" si="185"/>
        <v/>
      </c>
      <c r="BQ571" s="98"/>
      <c r="BR571" s="98"/>
      <c r="BS571" s="98"/>
      <c r="BT571" s="98"/>
      <c r="BU571" s="98"/>
      <c r="BV571" s="98"/>
      <c r="BW571" s="98"/>
      <c r="BX571" s="98"/>
      <c r="BY571" s="98"/>
      <c r="BZ571" s="98"/>
      <c r="CA571" s="98"/>
      <c r="CB571" s="98"/>
      <c r="CC571" s="98"/>
      <c r="CD571" s="98"/>
      <c r="CE571" s="98"/>
      <c r="CF571" s="98"/>
      <c r="CG571" s="98"/>
      <c r="CH571" s="98"/>
      <c r="CI571" s="98"/>
      <c r="CJ571" s="98"/>
      <c r="CK571" s="98"/>
      <c r="CL571" s="98"/>
      <c r="CM571" s="98"/>
      <c r="CN571" s="98"/>
      <c r="CO571" s="98"/>
      <c r="CP571" s="98"/>
      <c r="CQ571" s="98"/>
      <c r="CR571" s="98"/>
      <c r="CS571" s="98"/>
    </row>
    <row r="572" spans="1:97" s="4" customFormat="1" ht="18.75" customHeight="1" x14ac:dyDescent="0.2">
      <c r="A572" s="3">
        <f t="shared" si="186"/>
        <v>560</v>
      </c>
      <c r="B572" s="263"/>
      <c r="C572" s="263"/>
      <c r="D572" s="263"/>
      <c r="E572" s="259"/>
      <c r="F572" s="259"/>
      <c r="G572" s="43"/>
      <c r="H572" s="264"/>
      <c r="I572" s="261"/>
      <c r="J572" s="106"/>
      <c r="K572" s="247"/>
      <c r="L572" s="247"/>
      <c r="M572" s="247"/>
      <c r="N572" s="248" t="str">
        <f>IF(AND(K572&lt;&gt;"",L572&lt;&gt;"",J572&lt;&gt;""),ROUND(MIN(IF(OR(J572="OZZ",J572="ZZ"),5000,17300),TRUNC(0.75*(SUMIF($D$12:$D572,$D572,K$12:K572)+SUMIF($D$12:$D572,$D572,L$12:L572)),2)) - SUMIF($D$12:$D571,$D572,N$12:N571),2),"")</f>
        <v/>
      </c>
      <c r="O572" s="249" t="str">
        <f>IF(AND(K572&lt;&gt;"",L572&lt;&gt;"",M572&lt;&gt;"",J572&lt;&gt;"",AH572&lt;&gt;""),IF(OR(J572="OZZ",J572="ZZ"),ROUND(0-SUMIF($D$12:$D571,$D572,O$12:O571),2),IF(M572=0,0,ROUND(MIN(MIN(17300,TRUNC(0.75*(SUMIF($D$12:$D$2012,$D572,K$12:K$2012)+SUMIF($D$12:$D$2012,$D572,L$12:L$2012)),2)+SUMIF($D$12:$D572,$D572,AH$12:AH572))-SUMIF($D$12:$D571,$D572,O$12:O571)-SUMIF($D$12:$D$2012,$D572,N$12:N$2012),AH572),2))),"")</f>
        <v/>
      </c>
      <c r="P572" s="250" t="str">
        <f>IF(J572&lt;&gt;"",1000 - SUMIF($D$12:$D571,$D572,P$12:P571),"")</f>
        <v/>
      </c>
      <c r="Q572" s="106"/>
      <c r="R572" s="247"/>
      <c r="S572" s="247"/>
      <c r="T572" s="247"/>
      <c r="U572" s="248" t="str">
        <f>IF(AND(R572&lt;&gt;"",S572&lt;&gt;"",Q572&lt;&gt;""),ROUND(MIN(IF(OR(Q572="OZZ",Q572="ZZ"),5000,17300),TRUNC(0.75*(SUMIF($D$12:$D572,$D572,R$12:R572)+SUMIF($D$12:$D572,$D572,S$12:S572)),2)) - SUMIF($D$12:$D571,$D572,U$12:U571),2),"")</f>
        <v/>
      </c>
      <c r="V572" s="248" t="str">
        <f>IF(AND(R572&lt;&gt;"",S572&lt;&gt;"",T572&lt;&gt;"",Q572&lt;&gt;"",AL572&lt;&gt;""),IF(OR(Q572="OZZ",Q572="ZZ"),ROUND(0-SUMIF($D$12:$D571,$D572,V$12:V571),2),IF(T572=0,0,ROUND(MIN(MIN(17300,TRUNC(0.75*(SUMIF($D$12:$D$2012,$D572,R$12:R$2012)+SUMIF($D$12:$D$2012,$D572,S$12:S$2012)),2)+SUMIF($D$12:$D572,$D572,AL$12:AL572))-SUMIF($D$12:$D571,$D572,V$12:V571)-SUMIF($D$12:$D$2012,$D572,U$12:U$2012),AL572),2))),"")</f>
        <v/>
      </c>
      <c r="W572" s="250" t="str">
        <f>IF(Q572&lt;&gt;"",1000 - SUMIF($D$12:$D571,$D572,W$12:W571),"")</f>
        <v/>
      </c>
      <c r="X572" s="106"/>
      <c r="Y572" s="247"/>
      <c r="Z572" s="247"/>
      <c r="AA572" s="247"/>
      <c r="AB572" s="248" t="str">
        <f>IF(AND(Y572&lt;&gt;"",Z572&lt;&gt;"",X572&lt;&gt;""),ROUND(MIN(IF(OR(X572="OZZ",X572="ZZ"),5000,17300),TRUNC(0.75*(SUMIF($D$12:$D572,$D572,Y$12:Y572)+SUMIF($D$12:$D572,$D572,Z$12:Z572)),2)) - SUMIF($D$12:$D571,$D572,AB$12:AB571),2),"")</f>
        <v/>
      </c>
      <c r="AC572" s="251" t="str">
        <f>IF(AND(Y572&lt;&gt;"",Z572&lt;&gt;"",AA572&lt;&gt;"",X572&lt;&gt;"",AP572&lt;&gt;""),IF(OR(X572="OZZ",X572="ZZ"),ROUND(0-SUMIF($D$12:$D571,$D572,AC$12:AC571),2),IF(AA572=0,0,ROUND(MIN(MIN(17300,TRUNC(0.75*(SUMIF($D$12:$D$2012,$D572,Y$12:Y$2012)+SUMIF($D$12:$D$2012,$D572,Z$12:Z$2012)),2)+SUMIF($D$12:$D572,$D572,AP$12:AP572))-SUMIF($D$12:$D571,$D572,AC$12:AC571)-SUMIF($D$12:$D$2012,$D572,AB$12:AB$2012),AP572),2))),"")</f>
        <v/>
      </c>
      <c r="AD572" s="250" t="str">
        <f>IF(X572&lt;&gt;"",1000 - SUMIF($D$12:$D571,$D572,AD$12:AD571),"")</f>
        <v/>
      </c>
      <c r="AE572" s="252"/>
      <c r="AF572" s="253"/>
      <c r="AG572" s="254"/>
      <c r="AH572" s="255" t="str">
        <f t="shared" si="187"/>
        <v/>
      </c>
      <c r="AI572" s="256"/>
      <c r="AJ572" s="253"/>
      <c r="AK572" s="254"/>
      <c r="AL572" s="255" t="str">
        <f t="shared" si="188"/>
        <v/>
      </c>
      <c r="AM572" s="256"/>
      <c r="AN572" s="253"/>
      <c r="AO572" s="254"/>
      <c r="AP572" s="255" t="str">
        <f t="shared" si="168"/>
        <v/>
      </c>
      <c r="AQ572" s="116"/>
      <c r="AR572" s="116"/>
      <c r="AS572" s="117"/>
      <c r="AT572" s="118"/>
      <c r="AU572" s="119" t="str">
        <f>IF(D572&lt;&gt; "", IF(COUNTIF($D$12:$D572,$D572)&gt;1,0,IF(SUM(N572,U572,AB572)&gt;0,IF(AND(X572="",OR(Q572&lt;&gt;"",J572&lt;&gt;"")),IF(Q572&lt;&gt;"",Q572,IF(J572&lt;&gt;"",J572,0)),IF(AND(Q572&lt;&gt;"",J572&lt;&gt;"",Q572=J572),Q572,X572)),0)),"")</f>
        <v/>
      </c>
      <c r="AV572" s="119" t="str">
        <f>IF(D572&lt;&gt;"",IF(COUNTIF($D$12:$D572,$D572)&gt;1,0,IF(SUM(O572,V572,AC572)&gt;0,IF(AND(X572="",OR(Q572&lt;&gt;"",J572&lt;&gt;"")),IF(Q572&lt;&gt;"",Q572,IF(J572&lt;&gt;"",J572,0)),IF(AND(Q572&lt;&gt;"",J572&lt;&gt;"",Q572=J572),Q572,X572)),0)),"")</f>
        <v/>
      </c>
      <c r="AW572" s="119" t="str">
        <f>IF(D572&lt;&gt;"",IF(COUNTIF($D$12:$D572,$D572)&gt;1,0,IF(SUM(P572,W572,AD572)&gt;0,IF(AND(X572="",OR(Q572&lt;&gt;"",J572&lt;&gt;"")),IF(Q572&lt;&gt;"",Q572,IF(J572&lt;&gt;"",J572,0)),IF(AND(Q572&lt;&gt;"",J572&lt;&gt;"",Q572=J572),Q572,X572)),0)),"")</f>
        <v/>
      </c>
      <c r="AX572" s="118" t="str">
        <f t="shared" si="169"/>
        <v/>
      </c>
      <c r="AY572" s="118" t="str">
        <f t="shared" si="170"/>
        <v/>
      </c>
      <c r="AZ572" s="118" t="str">
        <f t="shared" si="171"/>
        <v/>
      </c>
      <c r="BA572" s="118" t="str">
        <f t="shared" si="172"/>
        <v/>
      </c>
      <c r="BB572" s="118" t="str">
        <f t="shared" si="173"/>
        <v/>
      </c>
      <c r="BC572" s="118" t="str">
        <f t="shared" si="174"/>
        <v/>
      </c>
      <c r="BD572" s="118" t="str">
        <f t="shared" si="175"/>
        <v/>
      </c>
      <c r="BE572" s="118" t="str">
        <f t="shared" si="176"/>
        <v/>
      </c>
      <c r="BF572" s="118" t="str">
        <f t="shared" si="177"/>
        <v/>
      </c>
      <c r="BG572" s="120"/>
      <c r="BH572" s="120" t="str">
        <f t="shared" si="178"/>
        <v/>
      </c>
      <c r="BI572" s="120" t="str">
        <f t="shared" si="179"/>
        <v/>
      </c>
      <c r="BJ572" s="121"/>
      <c r="BK572" s="120" t="str">
        <f t="shared" si="180"/>
        <v/>
      </c>
      <c r="BL572" s="120" t="str">
        <f t="shared" si="181"/>
        <v/>
      </c>
      <c r="BM572" s="120" t="str">
        <f t="shared" si="182"/>
        <v/>
      </c>
      <c r="BN572" s="120" t="str">
        <f t="shared" si="183"/>
        <v/>
      </c>
      <c r="BO572" s="120" t="str">
        <f t="shared" si="184"/>
        <v/>
      </c>
      <c r="BP572" s="120" t="str">
        <f t="shared" si="185"/>
        <v/>
      </c>
      <c r="BQ572" s="98"/>
      <c r="BR572" s="98"/>
      <c r="BS572" s="98"/>
      <c r="BT572" s="98"/>
      <c r="BU572" s="98"/>
      <c r="BV572" s="98"/>
      <c r="BW572" s="98"/>
      <c r="BX572" s="98"/>
      <c r="BY572" s="98"/>
      <c r="BZ572" s="98"/>
      <c r="CA572" s="98"/>
      <c r="CB572" s="98"/>
      <c r="CC572" s="98"/>
      <c r="CD572" s="98"/>
      <c r="CE572" s="98"/>
      <c r="CF572" s="98"/>
      <c r="CG572" s="98"/>
      <c r="CH572" s="98"/>
      <c r="CI572" s="98"/>
      <c r="CJ572" s="98"/>
      <c r="CK572" s="98"/>
      <c r="CL572" s="98"/>
      <c r="CM572" s="98"/>
      <c r="CN572" s="98"/>
      <c r="CO572" s="98"/>
      <c r="CP572" s="98"/>
      <c r="CQ572" s="98"/>
      <c r="CR572" s="98"/>
      <c r="CS572" s="98"/>
    </row>
    <row r="573" spans="1:97" s="4" customFormat="1" ht="18.75" customHeight="1" x14ac:dyDescent="0.2">
      <c r="A573" s="3">
        <f t="shared" si="186"/>
        <v>561</v>
      </c>
      <c r="B573" s="263"/>
      <c r="C573" s="263"/>
      <c r="D573" s="263"/>
      <c r="E573" s="259"/>
      <c r="F573" s="259"/>
      <c r="G573" s="43"/>
      <c r="H573" s="264"/>
      <c r="I573" s="261"/>
      <c r="J573" s="106"/>
      <c r="K573" s="247"/>
      <c r="L573" s="247"/>
      <c r="M573" s="247"/>
      <c r="N573" s="248" t="str">
        <f>IF(AND(K573&lt;&gt;"",L573&lt;&gt;"",J573&lt;&gt;""),ROUND(MIN(IF(OR(J573="OZZ",J573="ZZ"),5000,17300),TRUNC(0.75*(SUMIF($D$12:$D573,$D573,K$12:K573)+SUMIF($D$12:$D573,$D573,L$12:L573)),2)) - SUMIF($D$12:$D572,$D573,N$12:N572),2),"")</f>
        <v/>
      </c>
      <c r="O573" s="249" t="str">
        <f>IF(AND(K573&lt;&gt;"",L573&lt;&gt;"",M573&lt;&gt;"",J573&lt;&gt;"",AH573&lt;&gt;""),IF(OR(J573="OZZ",J573="ZZ"),ROUND(0-SUMIF($D$12:$D572,$D573,O$12:O572),2),IF(M573=0,0,ROUND(MIN(MIN(17300,TRUNC(0.75*(SUMIF($D$12:$D$2012,$D573,K$12:K$2012)+SUMIF($D$12:$D$2012,$D573,L$12:L$2012)),2)+SUMIF($D$12:$D573,$D573,AH$12:AH573))-SUMIF($D$12:$D572,$D573,O$12:O572)-SUMIF($D$12:$D$2012,$D573,N$12:N$2012),AH573),2))),"")</f>
        <v/>
      </c>
      <c r="P573" s="250" t="str">
        <f>IF(J573&lt;&gt;"",1000 - SUMIF($D$12:$D572,$D573,P$12:P572),"")</f>
        <v/>
      </c>
      <c r="Q573" s="106"/>
      <c r="R573" s="247"/>
      <c r="S573" s="247"/>
      <c r="T573" s="247"/>
      <c r="U573" s="248" t="str">
        <f>IF(AND(R573&lt;&gt;"",S573&lt;&gt;"",Q573&lt;&gt;""),ROUND(MIN(IF(OR(Q573="OZZ",Q573="ZZ"),5000,17300),TRUNC(0.75*(SUMIF($D$12:$D573,$D573,R$12:R573)+SUMIF($D$12:$D573,$D573,S$12:S573)),2)) - SUMIF($D$12:$D572,$D573,U$12:U572),2),"")</f>
        <v/>
      </c>
      <c r="V573" s="248" t="str">
        <f>IF(AND(R573&lt;&gt;"",S573&lt;&gt;"",T573&lt;&gt;"",Q573&lt;&gt;"",AL573&lt;&gt;""),IF(OR(Q573="OZZ",Q573="ZZ"),ROUND(0-SUMIF($D$12:$D572,$D573,V$12:V572),2),IF(T573=0,0,ROUND(MIN(MIN(17300,TRUNC(0.75*(SUMIF($D$12:$D$2012,$D573,R$12:R$2012)+SUMIF($D$12:$D$2012,$D573,S$12:S$2012)),2)+SUMIF($D$12:$D573,$D573,AL$12:AL573))-SUMIF($D$12:$D572,$D573,V$12:V572)-SUMIF($D$12:$D$2012,$D573,U$12:U$2012),AL573),2))),"")</f>
        <v/>
      </c>
      <c r="W573" s="250" t="str">
        <f>IF(Q573&lt;&gt;"",1000 - SUMIF($D$12:$D572,$D573,W$12:W572),"")</f>
        <v/>
      </c>
      <c r="X573" s="106"/>
      <c r="Y573" s="247"/>
      <c r="Z573" s="247"/>
      <c r="AA573" s="247"/>
      <c r="AB573" s="248" t="str">
        <f>IF(AND(Y573&lt;&gt;"",Z573&lt;&gt;"",X573&lt;&gt;""),ROUND(MIN(IF(OR(X573="OZZ",X573="ZZ"),5000,17300),TRUNC(0.75*(SUMIF($D$12:$D573,$D573,Y$12:Y573)+SUMIF($D$12:$D573,$D573,Z$12:Z573)),2)) - SUMIF($D$12:$D572,$D573,AB$12:AB572),2),"")</f>
        <v/>
      </c>
      <c r="AC573" s="251" t="str">
        <f>IF(AND(Y573&lt;&gt;"",Z573&lt;&gt;"",AA573&lt;&gt;"",X573&lt;&gt;"",AP573&lt;&gt;""),IF(OR(X573="OZZ",X573="ZZ"),ROUND(0-SUMIF($D$12:$D572,$D573,AC$12:AC572),2),IF(AA573=0,0,ROUND(MIN(MIN(17300,TRUNC(0.75*(SUMIF($D$12:$D$2012,$D573,Y$12:Y$2012)+SUMIF($D$12:$D$2012,$D573,Z$12:Z$2012)),2)+SUMIF($D$12:$D573,$D573,AP$12:AP573))-SUMIF($D$12:$D572,$D573,AC$12:AC572)-SUMIF($D$12:$D$2012,$D573,AB$12:AB$2012),AP573),2))),"")</f>
        <v/>
      </c>
      <c r="AD573" s="250" t="str">
        <f>IF(X573&lt;&gt;"",1000 - SUMIF($D$12:$D572,$D573,AD$12:AD572),"")</f>
        <v/>
      </c>
      <c r="AE573" s="252"/>
      <c r="AF573" s="253"/>
      <c r="AG573" s="254"/>
      <c r="AH573" s="255" t="str">
        <f t="shared" si="187"/>
        <v/>
      </c>
      <c r="AI573" s="256"/>
      <c r="AJ573" s="253"/>
      <c r="AK573" s="254"/>
      <c r="AL573" s="255" t="str">
        <f t="shared" si="188"/>
        <v/>
      </c>
      <c r="AM573" s="256"/>
      <c r="AN573" s="253"/>
      <c r="AO573" s="254"/>
      <c r="AP573" s="255" t="str">
        <f t="shared" si="168"/>
        <v/>
      </c>
      <c r="AQ573" s="116"/>
      <c r="AR573" s="116"/>
      <c r="AS573" s="117"/>
      <c r="AT573" s="118"/>
      <c r="AU573" s="119" t="str">
        <f>IF(D573&lt;&gt; "", IF(COUNTIF($D$12:$D573,$D573)&gt;1,0,IF(SUM(N573,U573,AB573)&gt;0,IF(AND(X573="",OR(Q573&lt;&gt;"",J573&lt;&gt;"")),IF(Q573&lt;&gt;"",Q573,IF(J573&lt;&gt;"",J573,0)),IF(AND(Q573&lt;&gt;"",J573&lt;&gt;"",Q573=J573),Q573,X573)),0)),"")</f>
        <v/>
      </c>
      <c r="AV573" s="119" t="str">
        <f>IF(D573&lt;&gt;"",IF(COUNTIF($D$12:$D573,$D573)&gt;1,0,IF(SUM(O573,V573,AC573)&gt;0,IF(AND(X573="",OR(Q573&lt;&gt;"",J573&lt;&gt;"")),IF(Q573&lt;&gt;"",Q573,IF(J573&lt;&gt;"",J573,0)),IF(AND(Q573&lt;&gt;"",J573&lt;&gt;"",Q573=J573),Q573,X573)),0)),"")</f>
        <v/>
      </c>
      <c r="AW573" s="119" t="str">
        <f>IF(D573&lt;&gt;"",IF(COUNTIF($D$12:$D573,$D573)&gt;1,0,IF(SUM(P573,W573,AD573)&gt;0,IF(AND(X573="",OR(Q573&lt;&gt;"",J573&lt;&gt;"")),IF(Q573&lt;&gt;"",Q573,IF(J573&lt;&gt;"",J573,0)),IF(AND(Q573&lt;&gt;"",J573&lt;&gt;"",Q573=J573),Q573,X573)),0)),"")</f>
        <v/>
      </c>
      <c r="AX573" s="118" t="str">
        <f t="shared" si="169"/>
        <v/>
      </c>
      <c r="AY573" s="118" t="str">
        <f t="shared" si="170"/>
        <v/>
      </c>
      <c r="AZ573" s="118" t="str">
        <f t="shared" si="171"/>
        <v/>
      </c>
      <c r="BA573" s="118" t="str">
        <f t="shared" si="172"/>
        <v/>
      </c>
      <c r="BB573" s="118" t="str">
        <f t="shared" si="173"/>
        <v/>
      </c>
      <c r="BC573" s="118" t="str">
        <f t="shared" si="174"/>
        <v/>
      </c>
      <c r="BD573" s="118" t="str">
        <f t="shared" si="175"/>
        <v/>
      </c>
      <c r="BE573" s="118" t="str">
        <f t="shared" si="176"/>
        <v/>
      </c>
      <c r="BF573" s="118" t="str">
        <f t="shared" si="177"/>
        <v/>
      </c>
      <c r="BG573" s="120"/>
      <c r="BH573" s="120" t="str">
        <f t="shared" si="178"/>
        <v/>
      </c>
      <c r="BI573" s="120" t="str">
        <f t="shared" si="179"/>
        <v/>
      </c>
      <c r="BJ573" s="121"/>
      <c r="BK573" s="120" t="str">
        <f t="shared" si="180"/>
        <v/>
      </c>
      <c r="BL573" s="120" t="str">
        <f t="shared" si="181"/>
        <v/>
      </c>
      <c r="BM573" s="120" t="str">
        <f t="shared" si="182"/>
        <v/>
      </c>
      <c r="BN573" s="120" t="str">
        <f t="shared" si="183"/>
        <v/>
      </c>
      <c r="BO573" s="120" t="str">
        <f t="shared" si="184"/>
        <v/>
      </c>
      <c r="BP573" s="120" t="str">
        <f t="shared" si="185"/>
        <v/>
      </c>
      <c r="BQ573" s="98"/>
      <c r="BR573" s="98"/>
      <c r="BS573" s="98"/>
      <c r="BT573" s="98"/>
      <c r="BU573" s="98"/>
      <c r="BV573" s="98"/>
      <c r="BW573" s="98"/>
      <c r="BX573" s="98"/>
      <c r="BY573" s="98"/>
      <c r="BZ573" s="98"/>
      <c r="CA573" s="98"/>
      <c r="CB573" s="98"/>
      <c r="CC573" s="98"/>
      <c r="CD573" s="98"/>
      <c r="CE573" s="98"/>
      <c r="CF573" s="98"/>
      <c r="CG573" s="98"/>
      <c r="CH573" s="98"/>
      <c r="CI573" s="98"/>
      <c r="CJ573" s="98"/>
      <c r="CK573" s="98"/>
      <c r="CL573" s="98"/>
      <c r="CM573" s="98"/>
      <c r="CN573" s="98"/>
      <c r="CO573" s="98"/>
      <c r="CP573" s="98"/>
      <c r="CQ573" s="98"/>
      <c r="CR573" s="98"/>
      <c r="CS573" s="98"/>
    </row>
    <row r="574" spans="1:97" s="4" customFormat="1" ht="18.75" customHeight="1" x14ac:dyDescent="0.2">
      <c r="A574" s="3">
        <f t="shared" si="186"/>
        <v>562</v>
      </c>
      <c r="B574" s="263"/>
      <c r="C574" s="263"/>
      <c r="D574" s="263"/>
      <c r="E574" s="259"/>
      <c r="F574" s="259"/>
      <c r="G574" s="43"/>
      <c r="H574" s="264"/>
      <c r="I574" s="261"/>
      <c r="J574" s="106"/>
      <c r="K574" s="247"/>
      <c r="L574" s="247"/>
      <c r="M574" s="247"/>
      <c r="N574" s="248" t="str">
        <f>IF(AND(K574&lt;&gt;"",L574&lt;&gt;"",J574&lt;&gt;""),ROUND(MIN(IF(OR(J574="OZZ",J574="ZZ"),5000,17300),TRUNC(0.75*(SUMIF($D$12:$D574,$D574,K$12:K574)+SUMIF($D$12:$D574,$D574,L$12:L574)),2)) - SUMIF($D$12:$D573,$D574,N$12:N573),2),"")</f>
        <v/>
      </c>
      <c r="O574" s="249" t="str">
        <f>IF(AND(K574&lt;&gt;"",L574&lt;&gt;"",M574&lt;&gt;"",J574&lt;&gt;"",AH574&lt;&gt;""),IF(OR(J574="OZZ",J574="ZZ"),ROUND(0-SUMIF($D$12:$D573,$D574,O$12:O573),2),IF(M574=0,0,ROUND(MIN(MIN(17300,TRUNC(0.75*(SUMIF($D$12:$D$2012,$D574,K$12:K$2012)+SUMIF($D$12:$D$2012,$D574,L$12:L$2012)),2)+SUMIF($D$12:$D574,$D574,AH$12:AH574))-SUMIF($D$12:$D573,$D574,O$12:O573)-SUMIF($D$12:$D$2012,$D574,N$12:N$2012),AH574),2))),"")</f>
        <v/>
      </c>
      <c r="P574" s="250" t="str">
        <f>IF(J574&lt;&gt;"",1000 - SUMIF($D$12:$D573,$D574,P$12:P573),"")</f>
        <v/>
      </c>
      <c r="Q574" s="106"/>
      <c r="R574" s="247"/>
      <c r="S574" s="247"/>
      <c r="T574" s="247"/>
      <c r="U574" s="248" t="str">
        <f>IF(AND(R574&lt;&gt;"",S574&lt;&gt;"",Q574&lt;&gt;""),ROUND(MIN(IF(OR(Q574="OZZ",Q574="ZZ"),5000,17300),TRUNC(0.75*(SUMIF($D$12:$D574,$D574,R$12:R574)+SUMIF($D$12:$D574,$D574,S$12:S574)),2)) - SUMIF($D$12:$D573,$D574,U$12:U573),2),"")</f>
        <v/>
      </c>
      <c r="V574" s="248" t="str">
        <f>IF(AND(R574&lt;&gt;"",S574&lt;&gt;"",T574&lt;&gt;"",Q574&lt;&gt;"",AL574&lt;&gt;""),IF(OR(Q574="OZZ",Q574="ZZ"),ROUND(0-SUMIF($D$12:$D573,$D574,V$12:V573),2),IF(T574=0,0,ROUND(MIN(MIN(17300,TRUNC(0.75*(SUMIF($D$12:$D$2012,$D574,R$12:R$2012)+SUMIF($D$12:$D$2012,$D574,S$12:S$2012)),2)+SUMIF($D$12:$D574,$D574,AL$12:AL574))-SUMIF($D$12:$D573,$D574,V$12:V573)-SUMIF($D$12:$D$2012,$D574,U$12:U$2012),AL574),2))),"")</f>
        <v/>
      </c>
      <c r="W574" s="250" t="str">
        <f>IF(Q574&lt;&gt;"",1000 - SUMIF($D$12:$D573,$D574,W$12:W573),"")</f>
        <v/>
      </c>
      <c r="X574" s="106"/>
      <c r="Y574" s="247"/>
      <c r="Z574" s="247"/>
      <c r="AA574" s="247"/>
      <c r="AB574" s="248" t="str">
        <f>IF(AND(Y574&lt;&gt;"",Z574&lt;&gt;"",X574&lt;&gt;""),ROUND(MIN(IF(OR(X574="OZZ",X574="ZZ"),5000,17300),TRUNC(0.75*(SUMIF($D$12:$D574,$D574,Y$12:Y574)+SUMIF($D$12:$D574,$D574,Z$12:Z574)),2)) - SUMIF($D$12:$D573,$D574,AB$12:AB573),2),"")</f>
        <v/>
      </c>
      <c r="AC574" s="251" t="str">
        <f>IF(AND(Y574&lt;&gt;"",Z574&lt;&gt;"",AA574&lt;&gt;"",X574&lt;&gt;"",AP574&lt;&gt;""),IF(OR(X574="OZZ",X574="ZZ"),ROUND(0-SUMIF($D$12:$D573,$D574,AC$12:AC573),2),IF(AA574=0,0,ROUND(MIN(MIN(17300,TRUNC(0.75*(SUMIF($D$12:$D$2012,$D574,Y$12:Y$2012)+SUMIF($D$12:$D$2012,$D574,Z$12:Z$2012)),2)+SUMIF($D$12:$D574,$D574,AP$12:AP574))-SUMIF($D$12:$D573,$D574,AC$12:AC573)-SUMIF($D$12:$D$2012,$D574,AB$12:AB$2012),AP574),2))),"")</f>
        <v/>
      </c>
      <c r="AD574" s="250" t="str">
        <f>IF(X574&lt;&gt;"",1000 - SUMIF($D$12:$D573,$D574,AD$12:AD573),"")</f>
        <v/>
      </c>
      <c r="AE574" s="252"/>
      <c r="AF574" s="253"/>
      <c r="AG574" s="254"/>
      <c r="AH574" s="255" t="str">
        <f t="shared" si="187"/>
        <v/>
      </c>
      <c r="AI574" s="256"/>
      <c r="AJ574" s="253"/>
      <c r="AK574" s="254"/>
      <c r="AL574" s="255" t="str">
        <f t="shared" si="188"/>
        <v/>
      </c>
      <c r="AM574" s="256"/>
      <c r="AN574" s="253"/>
      <c r="AO574" s="254"/>
      <c r="AP574" s="255" t="str">
        <f t="shared" si="168"/>
        <v/>
      </c>
      <c r="AQ574" s="116"/>
      <c r="AR574" s="116"/>
      <c r="AS574" s="117"/>
      <c r="AT574" s="118"/>
      <c r="AU574" s="119" t="str">
        <f>IF(D574&lt;&gt; "", IF(COUNTIF($D$12:$D574,$D574)&gt;1,0,IF(SUM(N574,U574,AB574)&gt;0,IF(AND(X574="",OR(Q574&lt;&gt;"",J574&lt;&gt;"")),IF(Q574&lt;&gt;"",Q574,IF(J574&lt;&gt;"",J574,0)),IF(AND(Q574&lt;&gt;"",J574&lt;&gt;"",Q574=J574),Q574,X574)),0)),"")</f>
        <v/>
      </c>
      <c r="AV574" s="119" t="str">
        <f>IF(D574&lt;&gt;"",IF(COUNTIF($D$12:$D574,$D574)&gt;1,0,IF(SUM(O574,V574,AC574)&gt;0,IF(AND(X574="",OR(Q574&lt;&gt;"",J574&lt;&gt;"")),IF(Q574&lt;&gt;"",Q574,IF(J574&lt;&gt;"",J574,0)),IF(AND(Q574&lt;&gt;"",J574&lt;&gt;"",Q574=J574),Q574,X574)),0)),"")</f>
        <v/>
      </c>
      <c r="AW574" s="119" t="str">
        <f>IF(D574&lt;&gt;"",IF(COUNTIF($D$12:$D574,$D574)&gt;1,0,IF(SUM(P574,W574,AD574)&gt;0,IF(AND(X574="",OR(Q574&lt;&gt;"",J574&lt;&gt;"")),IF(Q574&lt;&gt;"",Q574,IF(J574&lt;&gt;"",J574,0)),IF(AND(Q574&lt;&gt;"",J574&lt;&gt;"",Q574=J574),Q574,X574)),0)),"")</f>
        <v/>
      </c>
      <c r="AX574" s="118" t="str">
        <f t="shared" si="169"/>
        <v/>
      </c>
      <c r="AY574" s="118" t="str">
        <f t="shared" si="170"/>
        <v/>
      </c>
      <c r="AZ574" s="118" t="str">
        <f t="shared" si="171"/>
        <v/>
      </c>
      <c r="BA574" s="118" t="str">
        <f t="shared" si="172"/>
        <v/>
      </c>
      <c r="BB574" s="118" t="str">
        <f t="shared" si="173"/>
        <v/>
      </c>
      <c r="BC574" s="118" t="str">
        <f t="shared" si="174"/>
        <v/>
      </c>
      <c r="BD574" s="118" t="str">
        <f t="shared" si="175"/>
        <v/>
      </c>
      <c r="BE574" s="118" t="str">
        <f t="shared" si="176"/>
        <v/>
      </c>
      <c r="BF574" s="118" t="str">
        <f t="shared" si="177"/>
        <v/>
      </c>
      <c r="BG574" s="120"/>
      <c r="BH574" s="120" t="str">
        <f t="shared" si="178"/>
        <v/>
      </c>
      <c r="BI574" s="120" t="str">
        <f t="shared" si="179"/>
        <v/>
      </c>
      <c r="BJ574" s="121"/>
      <c r="BK574" s="120" t="str">
        <f t="shared" si="180"/>
        <v/>
      </c>
      <c r="BL574" s="120" t="str">
        <f t="shared" si="181"/>
        <v/>
      </c>
      <c r="BM574" s="120" t="str">
        <f t="shared" si="182"/>
        <v/>
      </c>
      <c r="BN574" s="120" t="str">
        <f t="shared" si="183"/>
        <v/>
      </c>
      <c r="BO574" s="120" t="str">
        <f t="shared" si="184"/>
        <v/>
      </c>
      <c r="BP574" s="120" t="str">
        <f t="shared" si="185"/>
        <v/>
      </c>
      <c r="BQ574" s="98"/>
      <c r="BR574" s="98"/>
      <c r="BS574" s="98"/>
      <c r="BT574" s="98"/>
      <c r="BU574" s="98"/>
      <c r="BV574" s="98"/>
      <c r="BW574" s="98"/>
      <c r="BX574" s="98"/>
      <c r="BY574" s="98"/>
      <c r="BZ574" s="98"/>
      <c r="CA574" s="98"/>
      <c r="CB574" s="98"/>
      <c r="CC574" s="98"/>
      <c r="CD574" s="98"/>
      <c r="CE574" s="98"/>
      <c r="CF574" s="98"/>
      <c r="CG574" s="98"/>
      <c r="CH574" s="98"/>
      <c r="CI574" s="98"/>
      <c r="CJ574" s="98"/>
      <c r="CK574" s="98"/>
      <c r="CL574" s="98"/>
      <c r="CM574" s="98"/>
      <c r="CN574" s="98"/>
      <c r="CO574" s="98"/>
      <c r="CP574" s="98"/>
      <c r="CQ574" s="98"/>
      <c r="CR574" s="98"/>
      <c r="CS574" s="98"/>
    </row>
    <row r="575" spans="1:97" s="4" customFormat="1" ht="18.75" customHeight="1" x14ac:dyDescent="0.2">
      <c r="A575" s="3">
        <f t="shared" si="186"/>
        <v>563</v>
      </c>
      <c r="B575" s="263"/>
      <c r="C575" s="263"/>
      <c r="D575" s="263"/>
      <c r="E575" s="259"/>
      <c r="F575" s="259"/>
      <c r="G575" s="43"/>
      <c r="H575" s="264"/>
      <c r="I575" s="261"/>
      <c r="J575" s="106"/>
      <c r="K575" s="247"/>
      <c r="L575" s="247"/>
      <c r="M575" s="247"/>
      <c r="N575" s="248" t="str">
        <f>IF(AND(K575&lt;&gt;"",L575&lt;&gt;"",J575&lt;&gt;""),ROUND(MIN(IF(OR(J575="OZZ",J575="ZZ"),5000,17300),TRUNC(0.75*(SUMIF($D$12:$D575,$D575,K$12:K575)+SUMIF($D$12:$D575,$D575,L$12:L575)),2)) - SUMIF($D$12:$D574,$D575,N$12:N574),2),"")</f>
        <v/>
      </c>
      <c r="O575" s="249" t="str">
        <f>IF(AND(K575&lt;&gt;"",L575&lt;&gt;"",M575&lt;&gt;"",J575&lt;&gt;"",AH575&lt;&gt;""),IF(OR(J575="OZZ",J575="ZZ"),ROUND(0-SUMIF($D$12:$D574,$D575,O$12:O574),2),IF(M575=0,0,ROUND(MIN(MIN(17300,TRUNC(0.75*(SUMIF($D$12:$D$2012,$D575,K$12:K$2012)+SUMIF($D$12:$D$2012,$D575,L$12:L$2012)),2)+SUMIF($D$12:$D575,$D575,AH$12:AH575))-SUMIF($D$12:$D574,$D575,O$12:O574)-SUMIF($D$12:$D$2012,$D575,N$12:N$2012),AH575),2))),"")</f>
        <v/>
      </c>
      <c r="P575" s="250" t="str">
        <f>IF(J575&lt;&gt;"",1000 - SUMIF($D$12:$D574,$D575,P$12:P574),"")</f>
        <v/>
      </c>
      <c r="Q575" s="106"/>
      <c r="R575" s="247"/>
      <c r="S575" s="247"/>
      <c r="T575" s="247"/>
      <c r="U575" s="248" t="str">
        <f>IF(AND(R575&lt;&gt;"",S575&lt;&gt;"",Q575&lt;&gt;""),ROUND(MIN(IF(OR(Q575="OZZ",Q575="ZZ"),5000,17300),TRUNC(0.75*(SUMIF($D$12:$D575,$D575,R$12:R575)+SUMIF($D$12:$D575,$D575,S$12:S575)),2)) - SUMIF($D$12:$D574,$D575,U$12:U574),2),"")</f>
        <v/>
      </c>
      <c r="V575" s="248" t="str">
        <f>IF(AND(R575&lt;&gt;"",S575&lt;&gt;"",T575&lt;&gt;"",Q575&lt;&gt;"",AL575&lt;&gt;""),IF(OR(Q575="OZZ",Q575="ZZ"),ROUND(0-SUMIF($D$12:$D574,$D575,V$12:V574),2),IF(T575=0,0,ROUND(MIN(MIN(17300,TRUNC(0.75*(SUMIF($D$12:$D$2012,$D575,R$12:R$2012)+SUMIF($D$12:$D$2012,$D575,S$12:S$2012)),2)+SUMIF($D$12:$D575,$D575,AL$12:AL575))-SUMIF($D$12:$D574,$D575,V$12:V574)-SUMIF($D$12:$D$2012,$D575,U$12:U$2012),AL575),2))),"")</f>
        <v/>
      </c>
      <c r="W575" s="250" t="str">
        <f>IF(Q575&lt;&gt;"",1000 - SUMIF($D$12:$D574,$D575,W$12:W574),"")</f>
        <v/>
      </c>
      <c r="X575" s="106"/>
      <c r="Y575" s="247"/>
      <c r="Z575" s="247"/>
      <c r="AA575" s="247"/>
      <c r="AB575" s="248" t="str">
        <f>IF(AND(Y575&lt;&gt;"",Z575&lt;&gt;"",X575&lt;&gt;""),ROUND(MIN(IF(OR(X575="OZZ",X575="ZZ"),5000,17300),TRUNC(0.75*(SUMIF($D$12:$D575,$D575,Y$12:Y575)+SUMIF($D$12:$D575,$D575,Z$12:Z575)),2)) - SUMIF($D$12:$D574,$D575,AB$12:AB574),2),"")</f>
        <v/>
      </c>
      <c r="AC575" s="251" t="str">
        <f>IF(AND(Y575&lt;&gt;"",Z575&lt;&gt;"",AA575&lt;&gt;"",X575&lt;&gt;"",AP575&lt;&gt;""),IF(OR(X575="OZZ",X575="ZZ"),ROUND(0-SUMIF($D$12:$D574,$D575,AC$12:AC574),2),IF(AA575=0,0,ROUND(MIN(MIN(17300,TRUNC(0.75*(SUMIF($D$12:$D$2012,$D575,Y$12:Y$2012)+SUMIF($D$12:$D$2012,$D575,Z$12:Z$2012)),2)+SUMIF($D$12:$D575,$D575,AP$12:AP575))-SUMIF($D$12:$D574,$D575,AC$12:AC574)-SUMIF($D$12:$D$2012,$D575,AB$12:AB$2012),AP575),2))),"")</f>
        <v/>
      </c>
      <c r="AD575" s="250" t="str">
        <f>IF(X575&lt;&gt;"",1000 - SUMIF($D$12:$D574,$D575,AD$12:AD574),"")</f>
        <v/>
      </c>
      <c r="AE575" s="252"/>
      <c r="AF575" s="253"/>
      <c r="AG575" s="254"/>
      <c r="AH575" s="255" t="str">
        <f t="shared" si="187"/>
        <v/>
      </c>
      <c r="AI575" s="256"/>
      <c r="AJ575" s="253"/>
      <c r="AK575" s="254"/>
      <c r="AL575" s="255" t="str">
        <f t="shared" si="188"/>
        <v/>
      </c>
      <c r="AM575" s="256"/>
      <c r="AN575" s="253"/>
      <c r="AO575" s="254"/>
      <c r="AP575" s="255" t="str">
        <f t="shared" si="168"/>
        <v/>
      </c>
      <c r="AQ575" s="116"/>
      <c r="AR575" s="116"/>
      <c r="AS575" s="117"/>
      <c r="AT575" s="118"/>
      <c r="AU575" s="119" t="str">
        <f>IF(D575&lt;&gt; "", IF(COUNTIF($D$12:$D575,$D575)&gt;1,0,IF(SUM(N575,U575,AB575)&gt;0,IF(AND(X575="",OR(Q575&lt;&gt;"",J575&lt;&gt;"")),IF(Q575&lt;&gt;"",Q575,IF(J575&lt;&gt;"",J575,0)),IF(AND(Q575&lt;&gt;"",J575&lt;&gt;"",Q575=J575),Q575,X575)),0)),"")</f>
        <v/>
      </c>
      <c r="AV575" s="119" t="str">
        <f>IF(D575&lt;&gt;"",IF(COUNTIF($D$12:$D575,$D575)&gt;1,0,IF(SUM(O575,V575,AC575)&gt;0,IF(AND(X575="",OR(Q575&lt;&gt;"",J575&lt;&gt;"")),IF(Q575&lt;&gt;"",Q575,IF(J575&lt;&gt;"",J575,0)),IF(AND(Q575&lt;&gt;"",J575&lt;&gt;"",Q575=J575),Q575,X575)),0)),"")</f>
        <v/>
      </c>
      <c r="AW575" s="119" t="str">
        <f>IF(D575&lt;&gt;"",IF(COUNTIF($D$12:$D575,$D575)&gt;1,0,IF(SUM(P575,W575,AD575)&gt;0,IF(AND(X575="",OR(Q575&lt;&gt;"",J575&lt;&gt;"")),IF(Q575&lt;&gt;"",Q575,IF(J575&lt;&gt;"",J575,0)),IF(AND(Q575&lt;&gt;"",J575&lt;&gt;"",Q575=J575),Q575,X575)),0)),"")</f>
        <v/>
      </c>
      <c r="AX575" s="118" t="str">
        <f t="shared" si="169"/>
        <v/>
      </c>
      <c r="AY575" s="118" t="str">
        <f t="shared" si="170"/>
        <v/>
      </c>
      <c r="AZ575" s="118" t="str">
        <f t="shared" si="171"/>
        <v/>
      </c>
      <c r="BA575" s="118" t="str">
        <f t="shared" si="172"/>
        <v/>
      </c>
      <c r="BB575" s="118" t="str">
        <f t="shared" si="173"/>
        <v/>
      </c>
      <c r="BC575" s="118" t="str">
        <f t="shared" si="174"/>
        <v/>
      </c>
      <c r="BD575" s="118" t="str">
        <f t="shared" si="175"/>
        <v/>
      </c>
      <c r="BE575" s="118" t="str">
        <f t="shared" si="176"/>
        <v/>
      </c>
      <c r="BF575" s="118" t="str">
        <f t="shared" si="177"/>
        <v/>
      </c>
      <c r="BG575" s="120"/>
      <c r="BH575" s="120" t="str">
        <f t="shared" si="178"/>
        <v/>
      </c>
      <c r="BI575" s="120" t="str">
        <f t="shared" si="179"/>
        <v/>
      </c>
      <c r="BJ575" s="121"/>
      <c r="BK575" s="120" t="str">
        <f t="shared" si="180"/>
        <v/>
      </c>
      <c r="BL575" s="120" t="str">
        <f t="shared" si="181"/>
        <v/>
      </c>
      <c r="BM575" s="120" t="str">
        <f t="shared" si="182"/>
        <v/>
      </c>
      <c r="BN575" s="120" t="str">
        <f t="shared" si="183"/>
        <v/>
      </c>
      <c r="BO575" s="120" t="str">
        <f t="shared" si="184"/>
        <v/>
      </c>
      <c r="BP575" s="120" t="str">
        <f t="shared" si="185"/>
        <v/>
      </c>
      <c r="BQ575" s="98"/>
      <c r="BR575" s="98"/>
      <c r="BS575" s="98"/>
      <c r="BT575" s="98"/>
      <c r="BU575" s="98"/>
      <c r="BV575" s="98"/>
      <c r="BW575" s="98"/>
      <c r="BX575" s="98"/>
      <c r="BY575" s="98"/>
      <c r="BZ575" s="98"/>
      <c r="CA575" s="98"/>
      <c r="CB575" s="98"/>
      <c r="CC575" s="98"/>
      <c r="CD575" s="98"/>
      <c r="CE575" s="98"/>
      <c r="CF575" s="98"/>
      <c r="CG575" s="98"/>
      <c r="CH575" s="98"/>
      <c r="CI575" s="98"/>
      <c r="CJ575" s="98"/>
      <c r="CK575" s="98"/>
      <c r="CL575" s="98"/>
      <c r="CM575" s="98"/>
      <c r="CN575" s="98"/>
      <c r="CO575" s="98"/>
      <c r="CP575" s="98"/>
      <c r="CQ575" s="98"/>
      <c r="CR575" s="98"/>
      <c r="CS575" s="98"/>
    </row>
    <row r="576" spans="1:97" s="4" customFormat="1" ht="18.75" customHeight="1" x14ac:dyDescent="0.2">
      <c r="A576" s="3">
        <f t="shared" si="186"/>
        <v>564</v>
      </c>
      <c r="B576" s="263"/>
      <c r="C576" s="263"/>
      <c r="D576" s="263"/>
      <c r="E576" s="259"/>
      <c r="F576" s="259"/>
      <c r="G576" s="43"/>
      <c r="H576" s="264"/>
      <c r="I576" s="261"/>
      <c r="J576" s="106"/>
      <c r="K576" s="247"/>
      <c r="L576" s="247"/>
      <c r="M576" s="247"/>
      <c r="N576" s="248" t="str">
        <f>IF(AND(K576&lt;&gt;"",L576&lt;&gt;"",J576&lt;&gt;""),ROUND(MIN(IF(OR(J576="OZZ",J576="ZZ"),5000,17300),TRUNC(0.75*(SUMIF($D$12:$D576,$D576,K$12:K576)+SUMIF($D$12:$D576,$D576,L$12:L576)),2)) - SUMIF($D$12:$D575,$D576,N$12:N575),2),"")</f>
        <v/>
      </c>
      <c r="O576" s="249" t="str">
        <f>IF(AND(K576&lt;&gt;"",L576&lt;&gt;"",M576&lt;&gt;"",J576&lt;&gt;"",AH576&lt;&gt;""),IF(OR(J576="OZZ",J576="ZZ"),ROUND(0-SUMIF($D$12:$D575,$D576,O$12:O575),2),IF(M576=0,0,ROUND(MIN(MIN(17300,TRUNC(0.75*(SUMIF($D$12:$D$2012,$D576,K$12:K$2012)+SUMIF($D$12:$D$2012,$D576,L$12:L$2012)),2)+SUMIF($D$12:$D576,$D576,AH$12:AH576))-SUMIF($D$12:$D575,$D576,O$12:O575)-SUMIF($D$12:$D$2012,$D576,N$12:N$2012),AH576),2))),"")</f>
        <v/>
      </c>
      <c r="P576" s="250" t="str">
        <f>IF(J576&lt;&gt;"",1000 - SUMIF($D$12:$D575,$D576,P$12:P575),"")</f>
        <v/>
      </c>
      <c r="Q576" s="106"/>
      <c r="R576" s="247"/>
      <c r="S576" s="247"/>
      <c r="T576" s="247"/>
      <c r="U576" s="248" t="str">
        <f>IF(AND(R576&lt;&gt;"",S576&lt;&gt;"",Q576&lt;&gt;""),ROUND(MIN(IF(OR(Q576="OZZ",Q576="ZZ"),5000,17300),TRUNC(0.75*(SUMIF($D$12:$D576,$D576,R$12:R576)+SUMIF($D$12:$D576,$D576,S$12:S576)),2)) - SUMIF($D$12:$D575,$D576,U$12:U575),2),"")</f>
        <v/>
      </c>
      <c r="V576" s="248" t="str">
        <f>IF(AND(R576&lt;&gt;"",S576&lt;&gt;"",T576&lt;&gt;"",Q576&lt;&gt;"",AL576&lt;&gt;""),IF(OR(Q576="OZZ",Q576="ZZ"),ROUND(0-SUMIF($D$12:$D575,$D576,V$12:V575),2),IF(T576=0,0,ROUND(MIN(MIN(17300,TRUNC(0.75*(SUMIF($D$12:$D$2012,$D576,R$12:R$2012)+SUMIF($D$12:$D$2012,$D576,S$12:S$2012)),2)+SUMIF($D$12:$D576,$D576,AL$12:AL576))-SUMIF($D$12:$D575,$D576,V$12:V575)-SUMIF($D$12:$D$2012,$D576,U$12:U$2012),AL576),2))),"")</f>
        <v/>
      </c>
      <c r="W576" s="250" t="str">
        <f>IF(Q576&lt;&gt;"",1000 - SUMIF($D$12:$D575,$D576,W$12:W575),"")</f>
        <v/>
      </c>
      <c r="X576" s="106"/>
      <c r="Y576" s="247"/>
      <c r="Z576" s="247"/>
      <c r="AA576" s="247"/>
      <c r="AB576" s="248" t="str">
        <f>IF(AND(Y576&lt;&gt;"",Z576&lt;&gt;"",X576&lt;&gt;""),ROUND(MIN(IF(OR(X576="OZZ",X576="ZZ"),5000,17300),TRUNC(0.75*(SUMIF($D$12:$D576,$D576,Y$12:Y576)+SUMIF($D$12:$D576,$D576,Z$12:Z576)),2)) - SUMIF($D$12:$D575,$D576,AB$12:AB575),2),"")</f>
        <v/>
      </c>
      <c r="AC576" s="251" t="str">
        <f>IF(AND(Y576&lt;&gt;"",Z576&lt;&gt;"",AA576&lt;&gt;"",X576&lt;&gt;"",AP576&lt;&gt;""),IF(OR(X576="OZZ",X576="ZZ"),ROUND(0-SUMIF($D$12:$D575,$D576,AC$12:AC575),2),IF(AA576=0,0,ROUND(MIN(MIN(17300,TRUNC(0.75*(SUMIF($D$12:$D$2012,$D576,Y$12:Y$2012)+SUMIF($D$12:$D$2012,$D576,Z$12:Z$2012)),2)+SUMIF($D$12:$D576,$D576,AP$12:AP576))-SUMIF($D$12:$D575,$D576,AC$12:AC575)-SUMIF($D$12:$D$2012,$D576,AB$12:AB$2012),AP576),2))),"")</f>
        <v/>
      </c>
      <c r="AD576" s="250" t="str">
        <f>IF(X576&lt;&gt;"",1000 - SUMIF($D$12:$D575,$D576,AD$12:AD575),"")</f>
        <v/>
      </c>
      <c r="AE576" s="252"/>
      <c r="AF576" s="253"/>
      <c r="AG576" s="254"/>
      <c r="AH576" s="255" t="str">
        <f t="shared" si="187"/>
        <v/>
      </c>
      <c r="AI576" s="256"/>
      <c r="AJ576" s="253"/>
      <c r="AK576" s="254"/>
      <c r="AL576" s="255" t="str">
        <f t="shared" si="188"/>
        <v/>
      </c>
      <c r="AM576" s="256"/>
      <c r="AN576" s="253"/>
      <c r="AO576" s="254"/>
      <c r="AP576" s="255" t="str">
        <f t="shared" si="168"/>
        <v/>
      </c>
      <c r="AQ576" s="116"/>
      <c r="AR576" s="116"/>
      <c r="AS576" s="117"/>
      <c r="AT576" s="118"/>
      <c r="AU576" s="119" t="str">
        <f>IF(D576&lt;&gt; "", IF(COUNTIF($D$12:$D576,$D576)&gt;1,0,IF(SUM(N576,U576,AB576)&gt;0,IF(AND(X576="",OR(Q576&lt;&gt;"",J576&lt;&gt;"")),IF(Q576&lt;&gt;"",Q576,IF(J576&lt;&gt;"",J576,0)),IF(AND(Q576&lt;&gt;"",J576&lt;&gt;"",Q576=J576),Q576,X576)),0)),"")</f>
        <v/>
      </c>
      <c r="AV576" s="119" t="str">
        <f>IF(D576&lt;&gt;"",IF(COUNTIF($D$12:$D576,$D576)&gt;1,0,IF(SUM(O576,V576,AC576)&gt;0,IF(AND(X576="",OR(Q576&lt;&gt;"",J576&lt;&gt;"")),IF(Q576&lt;&gt;"",Q576,IF(J576&lt;&gt;"",J576,0)),IF(AND(Q576&lt;&gt;"",J576&lt;&gt;"",Q576=J576),Q576,X576)),0)),"")</f>
        <v/>
      </c>
      <c r="AW576" s="119" t="str">
        <f>IF(D576&lt;&gt;"",IF(COUNTIF($D$12:$D576,$D576)&gt;1,0,IF(SUM(P576,W576,AD576)&gt;0,IF(AND(X576="",OR(Q576&lt;&gt;"",J576&lt;&gt;"")),IF(Q576&lt;&gt;"",Q576,IF(J576&lt;&gt;"",J576,0)),IF(AND(Q576&lt;&gt;"",J576&lt;&gt;"",Q576=J576),Q576,X576)),0)),"")</f>
        <v/>
      </c>
      <c r="AX576" s="118" t="str">
        <f t="shared" si="169"/>
        <v/>
      </c>
      <c r="AY576" s="118" t="str">
        <f t="shared" si="170"/>
        <v/>
      </c>
      <c r="AZ576" s="118" t="str">
        <f t="shared" si="171"/>
        <v/>
      </c>
      <c r="BA576" s="118" t="str">
        <f t="shared" si="172"/>
        <v/>
      </c>
      <c r="BB576" s="118" t="str">
        <f t="shared" si="173"/>
        <v/>
      </c>
      <c r="BC576" s="118" t="str">
        <f t="shared" si="174"/>
        <v/>
      </c>
      <c r="BD576" s="118" t="str">
        <f t="shared" si="175"/>
        <v/>
      </c>
      <c r="BE576" s="118" t="str">
        <f t="shared" si="176"/>
        <v/>
      </c>
      <c r="BF576" s="118" t="str">
        <f t="shared" si="177"/>
        <v/>
      </c>
      <c r="BG576" s="120"/>
      <c r="BH576" s="120" t="str">
        <f t="shared" si="178"/>
        <v/>
      </c>
      <c r="BI576" s="120" t="str">
        <f t="shared" si="179"/>
        <v/>
      </c>
      <c r="BJ576" s="121"/>
      <c r="BK576" s="120" t="str">
        <f t="shared" si="180"/>
        <v/>
      </c>
      <c r="BL576" s="120" t="str">
        <f t="shared" si="181"/>
        <v/>
      </c>
      <c r="BM576" s="120" t="str">
        <f t="shared" si="182"/>
        <v/>
      </c>
      <c r="BN576" s="120" t="str">
        <f t="shared" si="183"/>
        <v/>
      </c>
      <c r="BO576" s="120" t="str">
        <f t="shared" si="184"/>
        <v/>
      </c>
      <c r="BP576" s="120" t="str">
        <f t="shared" si="185"/>
        <v/>
      </c>
      <c r="BQ576" s="98"/>
      <c r="BR576" s="98"/>
      <c r="BS576" s="98"/>
      <c r="BT576" s="98"/>
      <c r="BU576" s="98"/>
      <c r="BV576" s="98"/>
      <c r="BW576" s="98"/>
      <c r="BX576" s="98"/>
      <c r="BY576" s="98"/>
      <c r="BZ576" s="98"/>
      <c r="CA576" s="98"/>
      <c r="CB576" s="98"/>
      <c r="CC576" s="98"/>
      <c r="CD576" s="98"/>
      <c r="CE576" s="98"/>
      <c r="CF576" s="98"/>
      <c r="CG576" s="98"/>
      <c r="CH576" s="98"/>
      <c r="CI576" s="98"/>
      <c r="CJ576" s="98"/>
      <c r="CK576" s="98"/>
      <c r="CL576" s="98"/>
      <c r="CM576" s="98"/>
      <c r="CN576" s="98"/>
      <c r="CO576" s="98"/>
      <c r="CP576" s="98"/>
      <c r="CQ576" s="98"/>
      <c r="CR576" s="98"/>
      <c r="CS576" s="98"/>
    </row>
    <row r="577" spans="1:97" s="4" customFormat="1" ht="18.75" customHeight="1" x14ac:dyDescent="0.2">
      <c r="A577" s="3">
        <f t="shared" si="186"/>
        <v>565</v>
      </c>
      <c r="B577" s="263"/>
      <c r="C577" s="263"/>
      <c r="D577" s="263"/>
      <c r="E577" s="259"/>
      <c r="F577" s="259"/>
      <c r="G577" s="43"/>
      <c r="H577" s="264"/>
      <c r="I577" s="261"/>
      <c r="J577" s="106"/>
      <c r="K577" s="247"/>
      <c r="L577" s="247"/>
      <c r="M577" s="247"/>
      <c r="N577" s="248" t="str">
        <f>IF(AND(K577&lt;&gt;"",L577&lt;&gt;"",J577&lt;&gt;""),ROUND(MIN(IF(OR(J577="OZZ",J577="ZZ"),5000,17300),TRUNC(0.75*(SUMIF($D$12:$D577,$D577,K$12:K577)+SUMIF($D$12:$D577,$D577,L$12:L577)),2)) - SUMIF($D$12:$D576,$D577,N$12:N576),2),"")</f>
        <v/>
      </c>
      <c r="O577" s="249" t="str">
        <f>IF(AND(K577&lt;&gt;"",L577&lt;&gt;"",M577&lt;&gt;"",J577&lt;&gt;"",AH577&lt;&gt;""),IF(OR(J577="OZZ",J577="ZZ"),ROUND(0-SUMIF($D$12:$D576,$D577,O$12:O576),2),IF(M577=0,0,ROUND(MIN(MIN(17300,TRUNC(0.75*(SUMIF($D$12:$D$2012,$D577,K$12:K$2012)+SUMIF($D$12:$D$2012,$D577,L$12:L$2012)),2)+SUMIF($D$12:$D577,$D577,AH$12:AH577))-SUMIF($D$12:$D576,$D577,O$12:O576)-SUMIF($D$12:$D$2012,$D577,N$12:N$2012),AH577),2))),"")</f>
        <v/>
      </c>
      <c r="P577" s="250" t="str">
        <f>IF(J577&lt;&gt;"",1000 - SUMIF($D$12:$D576,$D577,P$12:P576),"")</f>
        <v/>
      </c>
      <c r="Q577" s="106"/>
      <c r="R577" s="247"/>
      <c r="S577" s="247"/>
      <c r="T577" s="247"/>
      <c r="U577" s="248" t="str">
        <f>IF(AND(R577&lt;&gt;"",S577&lt;&gt;"",Q577&lt;&gt;""),ROUND(MIN(IF(OR(Q577="OZZ",Q577="ZZ"),5000,17300),TRUNC(0.75*(SUMIF($D$12:$D577,$D577,R$12:R577)+SUMIF($D$12:$D577,$D577,S$12:S577)),2)) - SUMIF($D$12:$D576,$D577,U$12:U576),2),"")</f>
        <v/>
      </c>
      <c r="V577" s="248" t="str">
        <f>IF(AND(R577&lt;&gt;"",S577&lt;&gt;"",T577&lt;&gt;"",Q577&lt;&gt;"",AL577&lt;&gt;""),IF(OR(Q577="OZZ",Q577="ZZ"),ROUND(0-SUMIF($D$12:$D576,$D577,V$12:V576),2),IF(T577=0,0,ROUND(MIN(MIN(17300,TRUNC(0.75*(SUMIF($D$12:$D$2012,$D577,R$12:R$2012)+SUMIF($D$12:$D$2012,$D577,S$12:S$2012)),2)+SUMIF($D$12:$D577,$D577,AL$12:AL577))-SUMIF($D$12:$D576,$D577,V$12:V576)-SUMIF($D$12:$D$2012,$D577,U$12:U$2012),AL577),2))),"")</f>
        <v/>
      </c>
      <c r="W577" s="250" t="str">
        <f>IF(Q577&lt;&gt;"",1000 - SUMIF($D$12:$D576,$D577,W$12:W576),"")</f>
        <v/>
      </c>
      <c r="X577" s="106"/>
      <c r="Y577" s="247"/>
      <c r="Z577" s="247"/>
      <c r="AA577" s="247"/>
      <c r="AB577" s="248" t="str">
        <f>IF(AND(Y577&lt;&gt;"",Z577&lt;&gt;"",X577&lt;&gt;""),ROUND(MIN(IF(OR(X577="OZZ",X577="ZZ"),5000,17300),TRUNC(0.75*(SUMIF($D$12:$D577,$D577,Y$12:Y577)+SUMIF($D$12:$D577,$D577,Z$12:Z577)),2)) - SUMIF($D$12:$D576,$D577,AB$12:AB576),2),"")</f>
        <v/>
      </c>
      <c r="AC577" s="251" t="str">
        <f>IF(AND(Y577&lt;&gt;"",Z577&lt;&gt;"",AA577&lt;&gt;"",X577&lt;&gt;"",AP577&lt;&gt;""),IF(OR(X577="OZZ",X577="ZZ"),ROUND(0-SUMIF($D$12:$D576,$D577,AC$12:AC576),2),IF(AA577=0,0,ROUND(MIN(MIN(17300,TRUNC(0.75*(SUMIF($D$12:$D$2012,$D577,Y$12:Y$2012)+SUMIF($D$12:$D$2012,$D577,Z$12:Z$2012)),2)+SUMIF($D$12:$D577,$D577,AP$12:AP577))-SUMIF($D$12:$D576,$D577,AC$12:AC576)-SUMIF($D$12:$D$2012,$D577,AB$12:AB$2012),AP577),2))),"")</f>
        <v/>
      </c>
      <c r="AD577" s="250" t="str">
        <f>IF(X577&lt;&gt;"",1000 - SUMIF($D$12:$D576,$D577,AD$12:AD576),"")</f>
        <v/>
      </c>
      <c r="AE577" s="252"/>
      <c r="AF577" s="253"/>
      <c r="AG577" s="254"/>
      <c r="AH577" s="255" t="str">
        <f t="shared" si="187"/>
        <v/>
      </c>
      <c r="AI577" s="256"/>
      <c r="AJ577" s="253"/>
      <c r="AK577" s="254"/>
      <c r="AL577" s="255" t="str">
        <f t="shared" si="188"/>
        <v/>
      </c>
      <c r="AM577" s="256"/>
      <c r="AN577" s="253"/>
      <c r="AO577" s="254"/>
      <c r="AP577" s="255" t="str">
        <f t="shared" si="168"/>
        <v/>
      </c>
      <c r="AQ577" s="116"/>
      <c r="AR577" s="116"/>
      <c r="AS577" s="117"/>
      <c r="AT577" s="118"/>
      <c r="AU577" s="119" t="str">
        <f>IF(D577&lt;&gt; "", IF(COUNTIF($D$12:$D577,$D577)&gt;1,0,IF(SUM(N577,U577,AB577)&gt;0,IF(AND(X577="",OR(Q577&lt;&gt;"",J577&lt;&gt;"")),IF(Q577&lt;&gt;"",Q577,IF(J577&lt;&gt;"",J577,0)),IF(AND(Q577&lt;&gt;"",J577&lt;&gt;"",Q577=J577),Q577,X577)),0)),"")</f>
        <v/>
      </c>
      <c r="AV577" s="119" t="str">
        <f>IF(D577&lt;&gt;"",IF(COUNTIF($D$12:$D577,$D577)&gt;1,0,IF(SUM(O577,V577,AC577)&gt;0,IF(AND(X577="",OR(Q577&lt;&gt;"",J577&lt;&gt;"")),IF(Q577&lt;&gt;"",Q577,IF(J577&lt;&gt;"",J577,0)),IF(AND(Q577&lt;&gt;"",J577&lt;&gt;"",Q577=J577),Q577,X577)),0)),"")</f>
        <v/>
      </c>
      <c r="AW577" s="119" t="str">
        <f>IF(D577&lt;&gt;"",IF(COUNTIF($D$12:$D577,$D577)&gt;1,0,IF(SUM(P577,W577,AD577)&gt;0,IF(AND(X577="",OR(Q577&lt;&gt;"",J577&lt;&gt;"")),IF(Q577&lt;&gt;"",Q577,IF(J577&lt;&gt;"",J577,0)),IF(AND(Q577&lt;&gt;"",J577&lt;&gt;"",Q577=J577),Q577,X577)),0)),"")</f>
        <v/>
      </c>
      <c r="AX577" s="118" t="str">
        <f t="shared" si="169"/>
        <v/>
      </c>
      <c r="AY577" s="118" t="str">
        <f t="shared" si="170"/>
        <v/>
      </c>
      <c r="AZ577" s="118" t="str">
        <f t="shared" si="171"/>
        <v/>
      </c>
      <c r="BA577" s="118" t="str">
        <f t="shared" si="172"/>
        <v/>
      </c>
      <c r="BB577" s="118" t="str">
        <f t="shared" si="173"/>
        <v/>
      </c>
      <c r="BC577" s="118" t="str">
        <f t="shared" si="174"/>
        <v/>
      </c>
      <c r="BD577" s="118" t="str">
        <f t="shared" si="175"/>
        <v/>
      </c>
      <c r="BE577" s="118" t="str">
        <f t="shared" si="176"/>
        <v/>
      </c>
      <c r="BF577" s="118" t="str">
        <f t="shared" si="177"/>
        <v/>
      </c>
      <c r="BG577" s="120"/>
      <c r="BH577" s="120" t="str">
        <f t="shared" si="178"/>
        <v/>
      </c>
      <c r="BI577" s="120" t="str">
        <f t="shared" si="179"/>
        <v/>
      </c>
      <c r="BJ577" s="121"/>
      <c r="BK577" s="120" t="str">
        <f t="shared" si="180"/>
        <v/>
      </c>
      <c r="BL577" s="120" t="str">
        <f t="shared" si="181"/>
        <v/>
      </c>
      <c r="BM577" s="120" t="str">
        <f t="shared" si="182"/>
        <v/>
      </c>
      <c r="BN577" s="120" t="str">
        <f t="shared" si="183"/>
        <v/>
      </c>
      <c r="BO577" s="120" t="str">
        <f t="shared" si="184"/>
        <v/>
      </c>
      <c r="BP577" s="120" t="str">
        <f t="shared" si="185"/>
        <v/>
      </c>
      <c r="BQ577" s="98"/>
      <c r="BR577" s="98"/>
      <c r="BS577" s="98"/>
      <c r="BT577" s="98"/>
      <c r="BU577" s="98"/>
      <c r="BV577" s="98"/>
      <c r="BW577" s="98"/>
      <c r="BX577" s="98"/>
      <c r="BY577" s="98"/>
      <c r="BZ577" s="98"/>
      <c r="CA577" s="98"/>
      <c r="CB577" s="98"/>
      <c r="CC577" s="98"/>
      <c r="CD577" s="98"/>
      <c r="CE577" s="98"/>
      <c r="CF577" s="98"/>
      <c r="CG577" s="98"/>
      <c r="CH577" s="98"/>
      <c r="CI577" s="98"/>
      <c r="CJ577" s="98"/>
      <c r="CK577" s="98"/>
      <c r="CL577" s="98"/>
      <c r="CM577" s="98"/>
      <c r="CN577" s="98"/>
      <c r="CO577" s="98"/>
      <c r="CP577" s="98"/>
      <c r="CQ577" s="98"/>
      <c r="CR577" s="98"/>
      <c r="CS577" s="98"/>
    </row>
    <row r="578" spans="1:97" s="4" customFormat="1" ht="18.75" customHeight="1" x14ac:dyDescent="0.2">
      <c r="A578" s="3">
        <f t="shared" si="186"/>
        <v>566</v>
      </c>
      <c r="B578" s="263"/>
      <c r="C578" s="263"/>
      <c r="D578" s="263"/>
      <c r="E578" s="259"/>
      <c r="F578" s="259"/>
      <c r="G578" s="43"/>
      <c r="H578" s="264"/>
      <c r="I578" s="261"/>
      <c r="J578" s="106"/>
      <c r="K578" s="247"/>
      <c r="L578" s="247"/>
      <c r="M578" s="247"/>
      <c r="N578" s="248" t="str">
        <f>IF(AND(K578&lt;&gt;"",L578&lt;&gt;"",J578&lt;&gt;""),ROUND(MIN(IF(OR(J578="OZZ",J578="ZZ"),5000,17300),TRUNC(0.75*(SUMIF($D$12:$D578,$D578,K$12:K578)+SUMIF($D$12:$D578,$D578,L$12:L578)),2)) - SUMIF($D$12:$D577,$D578,N$12:N577),2),"")</f>
        <v/>
      </c>
      <c r="O578" s="249" t="str">
        <f>IF(AND(K578&lt;&gt;"",L578&lt;&gt;"",M578&lt;&gt;"",J578&lt;&gt;"",AH578&lt;&gt;""),IF(OR(J578="OZZ",J578="ZZ"),ROUND(0-SUMIF($D$12:$D577,$D578,O$12:O577),2),IF(M578=0,0,ROUND(MIN(MIN(17300,TRUNC(0.75*(SUMIF($D$12:$D$2012,$D578,K$12:K$2012)+SUMIF($D$12:$D$2012,$D578,L$12:L$2012)),2)+SUMIF($D$12:$D578,$D578,AH$12:AH578))-SUMIF($D$12:$D577,$D578,O$12:O577)-SUMIF($D$12:$D$2012,$D578,N$12:N$2012),AH578),2))),"")</f>
        <v/>
      </c>
      <c r="P578" s="250" t="str">
        <f>IF(J578&lt;&gt;"",1000 - SUMIF($D$12:$D577,$D578,P$12:P577),"")</f>
        <v/>
      </c>
      <c r="Q578" s="106"/>
      <c r="R578" s="247"/>
      <c r="S578" s="247"/>
      <c r="T578" s="247"/>
      <c r="U578" s="248" t="str">
        <f>IF(AND(R578&lt;&gt;"",S578&lt;&gt;"",Q578&lt;&gt;""),ROUND(MIN(IF(OR(Q578="OZZ",Q578="ZZ"),5000,17300),TRUNC(0.75*(SUMIF($D$12:$D578,$D578,R$12:R578)+SUMIF($D$12:$D578,$D578,S$12:S578)),2)) - SUMIF($D$12:$D577,$D578,U$12:U577),2),"")</f>
        <v/>
      </c>
      <c r="V578" s="248" t="str">
        <f>IF(AND(R578&lt;&gt;"",S578&lt;&gt;"",T578&lt;&gt;"",Q578&lt;&gt;"",AL578&lt;&gt;""),IF(OR(Q578="OZZ",Q578="ZZ"),ROUND(0-SUMIF($D$12:$D577,$D578,V$12:V577),2),IF(T578=0,0,ROUND(MIN(MIN(17300,TRUNC(0.75*(SUMIF($D$12:$D$2012,$D578,R$12:R$2012)+SUMIF($D$12:$D$2012,$D578,S$12:S$2012)),2)+SUMIF($D$12:$D578,$D578,AL$12:AL578))-SUMIF($D$12:$D577,$D578,V$12:V577)-SUMIF($D$12:$D$2012,$D578,U$12:U$2012),AL578),2))),"")</f>
        <v/>
      </c>
      <c r="W578" s="250" t="str">
        <f>IF(Q578&lt;&gt;"",1000 - SUMIF($D$12:$D577,$D578,W$12:W577),"")</f>
        <v/>
      </c>
      <c r="X578" s="106"/>
      <c r="Y578" s="247"/>
      <c r="Z578" s="247"/>
      <c r="AA578" s="247"/>
      <c r="AB578" s="248" t="str">
        <f>IF(AND(Y578&lt;&gt;"",Z578&lt;&gt;"",X578&lt;&gt;""),ROUND(MIN(IF(OR(X578="OZZ",X578="ZZ"),5000,17300),TRUNC(0.75*(SUMIF($D$12:$D578,$D578,Y$12:Y578)+SUMIF($D$12:$D578,$D578,Z$12:Z578)),2)) - SUMIF($D$12:$D577,$D578,AB$12:AB577),2),"")</f>
        <v/>
      </c>
      <c r="AC578" s="251" t="str">
        <f>IF(AND(Y578&lt;&gt;"",Z578&lt;&gt;"",AA578&lt;&gt;"",X578&lt;&gt;"",AP578&lt;&gt;""),IF(OR(X578="OZZ",X578="ZZ"),ROUND(0-SUMIF($D$12:$D577,$D578,AC$12:AC577),2),IF(AA578=0,0,ROUND(MIN(MIN(17300,TRUNC(0.75*(SUMIF($D$12:$D$2012,$D578,Y$12:Y$2012)+SUMIF($D$12:$D$2012,$D578,Z$12:Z$2012)),2)+SUMIF($D$12:$D578,$D578,AP$12:AP578))-SUMIF($D$12:$D577,$D578,AC$12:AC577)-SUMIF($D$12:$D$2012,$D578,AB$12:AB$2012),AP578),2))),"")</f>
        <v/>
      </c>
      <c r="AD578" s="250" t="str">
        <f>IF(X578&lt;&gt;"",1000 - SUMIF($D$12:$D577,$D578,AD$12:AD577),"")</f>
        <v/>
      </c>
      <c r="AE578" s="252"/>
      <c r="AF578" s="253"/>
      <c r="AG578" s="254"/>
      <c r="AH578" s="255" t="str">
        <f t="shared" si="187"/>
        <v/>
      </c>
      <c r="AI578" s="256"/>
      <c r="AJ578" s="253"/>
      <c r="AK578" s="254"/>
      <c r="AL578" s="255" t="str">
        <f t="shared" si="188"/>
        <v/>
      </c>
      <c r="AM578" s="256"/>
      <c r="AN578" s="253"/>
      <c r="AO578" s="254"/>
      <c r="AP578" s="255" t="str">
        <f t="shared" si="168"/>
        <v/>
      </c>
      <c r="AQ578" s="116"/>
      <c r="AR578" s="116"/>
      <c r="AS578" s="117"/>
      <c r="AT578" s="118"/>
      <c r="AU578" s="119" t="str">
        <f>IF(D578&lt;&gt; "", IF(COUNTIF($D$12:$D578,$D578)&gt;1,0,IF(SUM(N578,U578,AB578)&gt;0,IF(AND(X578="",OR(Q578&lt;&gt;"",J578&lt;&gt;"")),IF(Q578&lt;&gt;"",Q578,IF(J578&lt;&gt;"",J578,0)),IF(AND(Q578&lt;&gt;"",J578&lt;&gt;"",Q578=J578),Q578,X578)),0)),"")</f>
        <v/>
      </c>
      <c r="AV578" s="119" t="str">
        <f>IF(D578&lt;&gt;"",IF(COUNTIF($D$12:$D578,$D578)&gt;1,0,IF(SUM(O578,V578,AC578)&gt;0,IF(AND(X578="",OR(Q578&lt;&gt;"",J578&lt;&gt;"")),IF(Q578&lt;&gt;"",Q578,IF(J578&lt;&gt;"",J578,0)),IF(AND(Q578&lt;&gt;"",J578&lt;&gt;"",Q578=J578),Q578,X578)),0)),"")</f>
        <v/>
      </c>
      <c r="AW578" s="119" t="str">
        <f>IF(D578&lt;&gt;"",IF(COUNTIF($D$12:$D578,$D578)&gt;1,0,IF(SUM(P578,W578,AD578)&gt;0,IF(AND(X578="",OR(Q578&lt;&gt;"",J578&lt;&gt;"")),IF(Q578&lt;&gt;"",Q578,IF(J578&lt;&gt;"",J578,0)),IF(AND(Q578&lt;&gt;"",J578&lt;&gt;"",Q578=J578),Q578,X578)),0)),"")</f>
        <v/>
      </c>
      <c r="AX578" s="118" t="str">
        <f t="shared" si="169"/>
        <v/>
      </c>
      <c r="AY578" s="118" t="str">
        <f t="shared" si="170"/>
        <v/>
      </c>
      <c r="AZ578" s="118" t="str">
        <f t="shared" si="171"/>
        <v/>
      </c>
      <c r="BA578" s="118" t="str">
        <f t="shared" si="172"/>
        <v/>
      </c>
      <c r="BB578" s="118" t="str">
        <f t="shared" si="173"/>
        <v/>
      </c>
      <c r="BC578" s="118" t="str">
        <f t="shared" si="174"/>
        <v/>
      </c>
      <c r="BD578" s="118" t="str">
        <f t="shared" si="175"/>
        <v/>
      </c>
      <c r="BE578" s="118" t="str">
        <f t="shared" si="176"/>
        <v/>
      </c>
      <c r="BF578" s="118" t="str">
        <f t="shared" si="177"/>
        <v/>
      </c>
      <c r="BG578" s="120"/>
      <c r="BH578" s="120" t="str">
        <f t="shared" si="178"/>
        <v/>
      </c>
      <c r="BI578" s="120" t="str">
        <f t="shared" si="179"/>
        <v/>
      </c>
      <c r="BJ578" s="121"/>
      <c r="BK578" s="120" t="str">
        <f t="shared" si="180"/>
        <v/>
      </c>
      <c r="BL578" s="120" t="str">
        <f t="shared" si="181"/>
        <v/>
      </c>
      <c r="BM578" s="120" t="str">
        <f t="shared" si="182"/>
        <v/>
      </c>
      <c r="BN578" s="120" t="str">
        <f t="shared" si="183"/>
        <v/>
      </c>
      <c r="BO578" s="120" t="str">
        <f t="shared" si="184"/>
        <v/>
      </c>
      <c r="BP578" s="120" t="str">
        <f t="shared" si="185"/>
        <v/>
      </c>
      <c r="BQ578" s="98"/>
      <c r="BR578" s="98"/>
      <c r="BS578" s="98"/>
      <c r="BT578" s="98"/>
      <c r="BU578" s="98"/>
      <c r="BV578" s="98"/>
      <c r="BW578" s="98"/>
      <c r="BX578" s="98"/>
      <c r="BY578" s="98"/>
      <c r="BZ578" s="98"/>
      <c r="CA578" s="98"/>
      <c r="CB578" s="98"/>
      <c r="CC578" s="98"/>
      <c r="CD578" s="98"/>
      <c r="CE578" s="98"/>
      <c r="CF578" s="98"/>
      <c r="CG578" s="98"/>
      <c r="CH578" s="98"/>
      <c r="CI578" s="98"/>
      <c r="CJ578" s="98"/>
      <c r="CK578" s="98"/>
      <c r="CL578" s="98"/>
      <c r="CM578" s="98"/>
      <c r="CN578" s="98"/>
      <c r="CO578" s="98"/>
      <c r="CP578" s="98"/>
      <c r="CQ578" s="98"/>
      <c r="CR578" s="98"/>
      <c r="CS578" s="98"/>
    </row>
    <row r="579" spans="1:97" s="4" customFormat="1" ht="18.75" customHeight="1" x14ac:dyDescent="0.2">
      <c r="A579" s="3">
        <f t="shared" si="186"/>
        <v>567</v>
      </c>
      <c r="B579" s="263"/>
      <c r="C579" s="263"/>
      <c r="D579" s="263"/>
      <c r="E579" s="259"/>
      <c r="F579" s="259"/>
      <c r="G579" s="43"/>
      <c r="H579" s="264"/>
      <c r="I579" s="261"/>
      <c r="J579" s="106"/>
      <c r="K579" s="247"/>
      <c r="L579" s="247"/>
      <c r="M579" s="247"/>
      <c r="N579" s="248" t="str">
        <f>IF(AND(K579&lt;&gt;"",L579&lt;&gt;"",J579&lt;&gt;""),ROUND(MIN(IF(OR(J579="OZZ",J579="ZZ"),5000,17300),TRUNC(0.75*(SUMIF($D$12:$D579,$D579,K$12:K579)+SUMIF($D$12:$D579,$D579,L$12:L579)),2)) - SUMIF($D$12:$D578,$D579,N$12:N578),2),"")</f>
        <v/>
      </c>
      <c r="O579" s="249" t="str">
        <f>IF(AND(K579&lt;&gt;"",L579&lt;&gt;"",M579&lt;&gt;"",J579&lt;&gt;"",AH579&lt;&gt;""),IF(OR(J579="OZZ",J579="ZZ"),ROUND(0-SUMIF($D$12:$D578,$D579,O$12:O578),2),IF(M579=0,0,ROUND(MIN(MIN(17300,TRUNC(0.75*(SUMIF($D$12:$D$2012,$D579,K$12:K$2012)+SUMIF($D$12:$D$2012,$D579,L$12:L$2012)),2)+SUMIF($D$12:$D579,$D579,AH$12:AH579))-SUMIF($D$12:$D578,$D579,O$12:O578)-SUMIF($D$12:$D$2012,$D579,N$12:N$2012),AH579),2))),"")</f>
        <v/>
      </c>
      <c r="P579" s="250" t="str">
        <f>IF(J579&lt;&gt;"",1000 - SUMIF($D$12:$D578,$D579,P$12:P578),"")</f>
        <v/>
      </c>
      <c r="Q579" s="106"/>
      <c r="R579" s="247"/>
      <c r="S579" s="247"/>
      <c r="T579" s="247"/>
      <c r="U579" s="248" t="str">
        <f>IF(AND(R579&lt;&gt;"",S579&lt;&gt;"",Q579&lt;&gt;""),ROUND(MIN(IF(OR(Q579="OZZ",Q579="ZZ"),5000,17300),TRUNC(0.75*(SUMIF($D$12:$D579,$D579,R$12:R579)+SUMIF($D$12:$D579,$D579,S$12:S579)),2)) - SUMIF($D$12:$D578,$D579,U$12:U578),2),"")</f>
        <v/>
      </c>
      <c r="V579" s="248" t="str">
        <f>IF(AND(R579&lt;&gt;"",S579&lt;&gt;"",T579&lt;&gt;"",Q579&lt;&gt;"",AL579&lt;&gt;""),IF(OR(Q579="OZZ",Q579="ZZ"),ROUND(0-SUMIF($D$12:$D578,$D579,V$12:V578),2),IF(T579=0,0,ROUND(MIN(MIN(17300,TRUNC(0.75*(SUMIF($D$12:$D$2012,$D579,R$12:R$2012)+SUMIF($D$12:$D$2012,$D579,S$12:S$2012)),2)+SUMIF($D$12:$D579,$D579,AL$12:AL579))-SUMIF($D$12:$D578,$D579,V$12:V578)-SUMIF($D$12:$D$2012,$D579,U$12:U$2012),AL579),2))),"")</f>
        <v/>
      </c>
      <c r="W579" s="250" t="str">
        <f>IF(Q579&lt;&gt;"",1000 - SUMIF($D$12:$D578,$D579,W$12:W578),"")</f>
        <v/>
      </c>
      <c r="X579" s="106"/>
      <c r="Y579" s="247"/>
      <c r="Z579" s="247"/>
      <c r="AA579" s="247"/>
      <c r="AB579" s="248" t="str">
        <f>IF(AND(Y579&lt;&gt;"",Z579&lt;&gt;"",X579&lt;&gt;""),ROUND(MIN(IF(OR(X579="OZZ",X579="ZZ"),5000,17300),TRUNC(0.75*(SUMIF($D$12:$D579,$D579,Y$12:Y579)+SUMIF($D$12:$D579,$D579,Z$12:Z579)),2)) - SUMIF($D$12:$D578,$D579,AB$12:AB578),2),"")</f>
        <v/>
      </c>
      <c r="AC579" s="251" t="str">
        <f>IF(AND(Y579&lt;&gt;"",Z579&lt;&gt;"",AA579&lt;&gt;"",X579&lt;&gt;"",AP579&lt;&gt;""),IF(OR(X579="OZZ",X579="ZZ"),ROUND(0-SUMIF($D$12:$D578,$D579,AC$12:AC578),2),IF(AA579=0,0,ROUND(MIN(MIN(17300,TRUNC(0.75*(SUMIF($D$12:$D$2012,$D579,Y$12:Y$2012)+SUMIF($D$12:$D$2012,$D579,Z$12:Z$2012)),2)+SUMIF($D$12:$D579,$D579,AP$12:AP579))-SUMIF($D$12:$D578,$D579,AC$12:AC578)-SUMIF($D$12:$D$2012,$D579,AB$12:AB$2012),AP579),2))),"")</f>
        <v/>
      </c>
      <c r="AD579" s="250" t="str">
        <f>IF(X579&lt;&gt;"",1000 - SUMIF($D$12:$D578,$D579,AD$12:AD578),"")</f>
        <v/>
      </c>
      <c r="AE579" s="252"/>
      <c r="AF579" s="253"/>
      <c r="AG579" s="254"/>
      <c r="AH579" s="255" t="str">
        <f t="shared" si="187"/>
        <v/>
      </c>
      <c r="AI579" s="256"/>
      <c r="AJ579" s="253"/>
      <c r="AK579" s="254"/>
      <c r="AL579" s="255" t="str">
        <f t="shared" si="188"/>
        <v/>
      </c>
      <c r="AM579" s="256"/>
      <c r="AN579" s="253"/>
      <c r="AO579" s="254"/>
      <c r="AP579" s="255" t="str">
        <f t="shared" si="168"/>
        <v/>
      </c>
      <c r="AQ579" s="116"/>
      <c r="AR579" s="116"/>
      <c r="AS579" s="117"/>
      <c r="AT579" s="118"/>
      <c r="AU579" s="119" t="str">
        <f>IF(D579&lt;&gt; "", IF(COUNTIF($D$12:$D579,$D579)&gt;1,0,IF(SUM(N579,U579,AB579)&gt;0,IF(AND(X579="",OR(Q579&lt;&gt;"",J579&lt;&gt;"")),IF(Q579&lt;&gt;"",Q579,IF(J579&lt;&gt;"",J579,0)),IF(AND(Q579&lt;&gt;"",J579&lt;&gt;"",Q579=J579),Q579,X579)),0)),"")</f>
        <v/>
      </c>
      <c r="AV579" s="119" t="str">
        <f>IF(D579&lt;&gt;"",IF(COUNTIF($D$12:$D579,$D579)&gt;1,0,IF(SUM(O579,V579,AC579)&gt;0,IF(AND(X579="",OR(Q579&lt;&gt;"",J579&lt;&gt;"")),IF(Q579&lt;&gt;"",Q579,IF(J579&lt;&gt;"",J579,0)),IF(AND(Q579&lt;&gt;"",J579&lt;&gt;"",Q579=J579),Q579,X579)),0)),"")</f>
        <v/>
      </c>
      <c r="AW579" s="119" t="str">
        <f>IF(D579&lt;&gt;"",IF(COUNTIF($D$12:$D579,$D579)&gt;1,0,IF(SUM(P579,W579,AD579)&gt;0,IF(AND(X579="",OR(Q579&lt;&gt;"",J579&lt;&gt;"")),IF(Q579&lt;&gt;"",Q579,IF(J579&lt;&gt;"",J579,0)),IF(AND(Q579&lt;&gt;"",J579&lt;&gt;"",Q579=J579),Q579,X579)),0)),"")</f>
        <v/>
      </c>
      <c r="AX579" s="118" t="str">
        <f t="shared" si="169"/>
        <v/>
      </c>
      <c r="AY579" s="118" t="str">
        <f t="shared" si="170"/>
        <v/>
      </c>
      <c r="AZ579" s="118" t="str">
        <f t="shared" si="171"/>
        <v/>
      </c>
      <c r="BA579" s="118" t="str">
        <f t="shared" si="172"/>
        <v/>
      </c>
      <c r="BB579" s="118" t="str">
        <f t="shared" si="173"/>
        <v/>
      </c>
      <c r="BC579" s="118" t="str">
        <f t="shared" si="174"/>
        <v/>
      </c>
      <c r="BD579" s="118" t="str">
        <f t="shared" si="175"/>
        <v/>
      </c>
      <c r="BE579" s="118" t="str">
        <f t="shared" si="176"/>
        <v/>
      </c>
      <c r="BF579" s="118" t="str">
        <f t="shared" si="177"/>
        <v/>
      </c>
      <c r="BG579" s="120"/>
      <c r="BH579" s="120" t="str">
        <f t="shared" si="178"/>
        <v/>
      </c>
      <c r="BI579" s="120" t="str">
        <f t="shared" si="179"/>
        <v/>
      </c>
      <c r="BJ579" s="121"/>
      <c r="BK579" s="120" t="str">
        <f t="shared" si="180"/>
        <v/>
      </c>
      <c r="BL579" s="120" t="str">
        <f t="shared" si="181"/>
        <v/>
      </c>
      <c r="BM579" s="120" t="str">
        <f t="shared" si="182"/>
        <v/>
      </c>
      <c r="BN579" s="120" t="str">
        <f t="shared" si="183"/>
        <v/>
      </c>
      <c r="BO579" s="120" t="str">
        <f t="shared" si="184"/>
        <v/>
      </c>
      <c r="BP579" s="120" t="str">
        <f t="shared" si="185"/>
        <v/>
      </c>
      <c r="BQ579" s="98"/>
      <c r="BR579" s="98"/>
      <c r="BS579" s="98"/>
      <c r="BT579" s="98"/>
      <c r="BU579" s="98"/>
      <c r="BV579" s="98"/>
      <c r="BW579" s="98"/>
      <c r="BX579" s="98"/>
      <c r="BY579" s="98"/>
      <c r="BZ579" s="98"/>
      <c r="CA579" s="98"/>
      <c r="CB579" s="98"/>
      <c r="CC579" s="98"/>
      <c r="CD579" s="98"/>
      <c r="CE579" s="98"/>
      <c r="CF579" s="98"/>
      <c r="CG579" s="98"/>
      <c r="CH579" s="98"/>
      <c r="CI579" s="98"/>
      <c r="CJ579" s="98"/>
      <c r="CK579" s="98"/>
      <c r="CL579" s="98"/>
      <c r="CM579" s="98"/>
      <c r="CN579" s="98"/>
      <c r="CO579" s="98"/>
      <c r="CP579" s="98"/>
      <c r="CQ579" s="98"/>
      <c r="CR579" s="98"/>
      <c r="CS579" s="98"/>
    </row>
    <row r="580" spans="1:97" s="4" customFormat="1" ht="18.75" customHeight="1" x14ac:dyDescent="0.2">
      <c r="A580" s="3">
        <f t="shared" si="186"/>
        <v>568</v>
      </c>
      <c r="B580" s="263"/>
      <c r="C580" s="263"/>
      <c r="D580" s="263"/>
      <c r="E580" s="259"/>
      <c r="F580" s="259"/>
      <c r="G580" s="43"/>
      <c r="H580" s="264"/>
      <c r="I580" s="261"/>
      <c r="J580" s="106"/>
      <c r="K580" s="247"/>
      <c r="L580" s="247"/>
      <c r="M580" s="247"/>
      <c r="N580" s="248" t="str">
        <f>IF(AND(K580&lt;&gt;"",L580&lt;&gt;"",J580&lt;&gt;""),ROUND(MIN(IF(OR(J580="OZZ",J580="ZZ"),5000,17300),TRUNC(0.75*(SUMIF($D$12:$D580,$D580,K$12:K580)+SUMIF($D$12:$D580,$D580,L$12:L580)),2)) - SUMIF($D$12:$D579,$D580,N$12:N579),2),"")</f>
        <v/>
      </c>
      <c r="O580" s="249" t="str">
        <f>IF(AND(K580&lt;&gt;"",L580&lt;&gt;"",M580&lt;&gt;"",J580&lt;&gt;"",AH580&lt;&gt;""),IF(OR(J580="OZZ",J580="ZZ"),ROUND(0-SUMIF($D$12:$D579,$D580,O$12:O579),2),IF(M580=0,0,ROUND(MIN(MIN(17300,TRUNC(0.75*(SUMIF($D$12:$D$2012,$D580,K$12:K$2012)+SUMIF($D$12:$D$2012,$D580,L$12:L$2012)),2)+SUMIF($D$12:$D580,$D580,AH$12:AH580))-SUMIF($D$12:$D579,$D580,O$12:O579)-SUMIF($D$12:$D$2012,$D580,N$12:N$2012),AH580),2))),"")</f>
        <v/>
      </c>
      <c r="P580" s="250" t="str">
        <f>IF(J580&lt;&gt;"",1000 - SUMIF($D$12:$D579,$D580,P$12:P579),"")</f>
        <v/>
      </c>
      <c r="Q580" s="106"/>
      <c r="R580" s="247"/>
      <c r="S580" s="247"/>
      <c r="T580" s="247"/>
      <c r="U580" s="248" t="str">
        <f>IF(AND(R580&lt;&gt;"",S580&lt;&gt;"",Q580&lt;&gt;""),ROUND(MIN(IF(OR(Q580="OZZ",Q580="ZZ"),5000,17300),TRUNC(0.75*(SUMIF($D$12:$D580,$D580,R$12:R580)+SUMIF($D$12:$D580,$D580,S$12:S580)),2)) - SUMIF($D$12:$D579,$D580,U$12:U579),2),"")</f>
        <v/>
      </c>
      <c r="V580" s="248" t="str">
        <f>IF(AND(R580&lt;&gt;"",S580&lt;&gt;"",T580&lt;&gt;"",Q580&lt;&gt;"",AL580&lt;&gt;""),IF(OR(Q580="OZZ",Q580="ZZ"),ROUND(0-SUMIF($D$12:$D579,$D580,V$12:V579),2),IF(T580=0,0,ROUND(MIN(MIN(17300,TRUNC(0.75*(SUMIF($D$12:$D$2012,$D580,R$12:R$2012)+SUMIF($D$12:$D$2012,$D580,S$12:S$2012)),2)+SUMIF($D$12:$D580,$D580,AL$12:AL580))-SUMIF($D$12:$D579,$D580,V$12:V579)-SUMIF($D$12:$D$2012,$D580,U$12:U$2012),AL580),2))),"")</f>
        <v/>
      </c>
      <c r="W580" s="250" t="str">
        <f>IF(Q580&lt;&gt;"",1000 - SUMIF($D$12:$D579,$D580,W$12:W579),"")</f>
        <v/>
      </c>
      <c r="X580" s="106"/>
      <c r="Y580" s="247"/>
      <c r="Z580" s="247"/>
      <c r="AA580" s="247"/>
      <c r="AB580" s="248" t="str">
        <f>IF(AND(Y580&lt;&gt;"",Z580&lt;&gt;"",X580&lt;&gt;""),ROUND(MIN(IF(OR(X580="OZZ",X580="ZZ"),5000,17300),TRUNC(0.75*(SUMIF($D$12:$D580,$D580,Y$12:Y580)+SUMIF($D$12:$D580,$D580,Z$12:Z580)),2)) - SUMIF($D$12:$D579,$D580,AB$12:AB579),2),"")</f>
        <v/>
      </c>
      <c r="AC580" s="251" t="str">
        <f>IF(AND(Y580&lt;&gt;"",Z580&lt;&gt;"",AA580&lt;&gt;"",X580&lt;&gt;"",AP580&lt;&gt;""),IF(OR(X580="OZZ",X580="ZZ"),ROUND(0-SUMIF($D$12:$D579,$D580,AC$12:AC579),2),IF(AA580=0,0,ROUND(MIN(MIN(17300,TRUNC(0.75*(SUMIF($D$12:$D$2012,$D580,Y$12:Y$2012)+SUMIF($D$12:$D$2012,$D580,Z$12:Z$2012)),2)+SUMIF($D$12:$D580,$D580,AP$12:AP580))-SUMIF($D$12:$D579,$D580,AC$12:AC579)-SUMIF($D$12:$D$2012,$D580,AB$12:AB$2012),AP580),2))),"")</f>
        <v/>
      </c>
      <c r="AD580" s="250" t="str">
        <f>IF(X580&lt;&gt;"",1000 - SUMIF($D$12:$D579,$D580,AD$12:AD579),"")</f>
        <v/>
      </c>
      <c r="AE580" s="252"/>
      <c r="AF580" s="253"/>
      <c r="AG580" s="254"/>
      <c r="AH580" s="255" t="str">
        <f t="shared" si="187"/>
        <v/>
      </c>
      <c r="AI580" s="256"/>
      <c r="AJ580" s="253"/>
      <c r="AK580" s="254"/>
      <c r="AL580" s="255" t="str">
        <f t="shared" si="188"/>
        <v/>
      </c>
      <c r="AM580" s="256"/>
      <c r="AN580" s="253"/>
      <c r="AO580" s="254"/>
      <c r="AP580" s="255" t="str">
        <f t="shared" si="168"/>
        <v/>
      </c>
      <c r="AQ580" s="116"/>
      <c r="AR580" s="116"/>
      <c r="AS580" s="117"/>
      <c r="AT580" s="118"/>
      <c r="AU580" s="119" t="str">
        <f>IF(D580&lt;&gt; "", IF(COUNTIF($D$12:$D580,$D580)&gt;1,0,IF(SUM(N580,U580,AB580)&gt;0,IF(AND(X580="",OR(Q580&lt;&gt;"",J580&lt;&gt;"")),IF(Q580&lt;&gt;"",Q580,IF(J580&lt;&gt;"",J580,0)),IF(AND(Q580&lt;&gt;"",J580&lt;&gt;"",Q580=J580),Q580,X580)),0)),"")</f>
        <v/>
      </c>
      <c r="AV580" s="119" t="str">
        <f>IF(D580&lt;&gt;"",IF(COUNTIF($D$12:$D580,$D580)&gt;1,0,IF(SUM(O580,V580,AC580)&gt;0,IF(AND(X580="",OR(Q580&lt;&gt;"",J580&lt;&gt;"")),IF(Q580&lt;&gt;"",Q580,IF(J580&lt;&gt;"",J580,0)),IF(AND(Q580&lt;&gt;"",J580&lt;&gt;"",Q580=J580),Q580,X580)),0)),"")</f>
        <v/>
      </c>
      <c r="AW580" s="119" t="str">
        <f>IF(D580&lt;&gt;"",IF(COUNTIF($D$12:$D580,$D580)&gt;1,0,IF(SUM(P580,W580,AD580)&gt;0,IF(AND(X580="",OR(Q580&lt;&gt;"",J580&lt;&gt;"")),IF(Q580&lt;&gt;"",Q580,IF(J580&lt;&gt;"",J580,0)),IF(AND(Q580&lt;&gt;"",J580&lt;&gt;"",Q580=J580),Q580,X580)),0)),"")</f>
        <v/>
      </c>
      <c r="AX580" s="118" t="str">
        <f t="shared" si="169"/>
        <v/>
      </c>
      <c r="AY580" s="118" t="str">
        <f t="shared" si="170"/>
        <v/>
      </c>
      <c r="AZ580" s="118" t="str">
        <f t="shared" si="171"/>
        <v/>
      </c>
      <c r="BA580" s="118" t="str">
        <f t="shared" si="172"/>
        <v/>
      </c>
      <c r="BB580" s="118" t="str">
        <f t="shared" si="173"/>
        <v/>
      </c>
      <c r="BC580" s="118" t="str">
        <f t="shared" si="174"/>
        <v/>
      </c>
      <c r="BD580" s="118" t="str">
        <f t="shared" si="175"/>
        <v/>
      </c>
      <c r="BE580" s="118" t="str">
        <f t="shared" si="176"/>
        <v/>
      </c>
      <c r="BF580" s="118" t="str">
        <f t="shared" si="177"/>
        <v/>
      </c>
      <c r="BG580" s="120"/>
      <c r="BH580" s="120" t="str">
        <f t="shared" si="178"/>
        <v/>
      </c>
      <c r="BI580" s="120" t="str">
        <f t="shared" si="179"/>
        <v/>
      </c>
      <c r="BJ580" s="121"/>
      <c r="BK580" s="120" t="str">
        <f t="shared" si="180"/>
        <v/>
      </c>
      <c r="BL580" s="120" t="str">
        <f t="shared" si="181"/>
        <v/>
      </c>
      <c r="BM580" s="120" t="str">
        <f t="shared" si="182"/>
        <v/>
      </c>
      <c r="BN580" s="120" t="str">
        <f t="shared" si="183"/>
        <v/>
      </c>
      <c r="BO580" s="120" t="str">
        <f t="shared" si="184"/>
        <v/>
      </c>
      <c r="BP580" s="120" t="str">
        <f t="shared" si="185"/>
        <v/>
      </c>
      <c r="BQ580" s="98"/>
      <c r="BR580" s="98"/>
      <c r="BS580" s="98"/>
      <c r="BT580" s="98"/>
      <c r="BU580" s="98"/>
      <c r="BV580" s="98"/>
      <c r="BW580" s="98"/>
      <c r="BX580" s="98"/>
      <c r="BY580" s="98"/>
      <c r="BZ580" s="98"/>
      <c r="CA580" s="98"/>
      <c r="CB580" s="98"/>
      <c r="CC580" s="98"/>
      <c r="CD580" s="98"/>
      <c r="CE580" s="98"/>
      <c r="CF580" s="98"/>
      <c r="CG580" s="98"/>
      <c r="CH580" s="98"/>
      <c r="CI580" s="98"/>
      <c r="CJ580" s="98"/>
      <c r="CK580" s="98"/>
      <c r="CL580" s="98"/>
      <c r="CM580" s="98"/>
      <c r="CN580" s="98"/>
      <c r="CO580" s="98"/>
      <c r="CP580" s="98"/>
      <c r="CQ580" s="98"/>
      <c r="CR580" s="98"/>
      <c r="CS580" s="98"/>
    </row>
    <row r="581" spans="1:97" s="4" customFormat="1" ht="18.75" customHeight="1" x14ac:dyDescent="0.2">
      <c r="A581" s="3">
        <f t="shared" si="186"/>
        <v>569</v>
      </c>
      <c r="B581" s="263"/>
      <c r="C581" s="263"/>
      <c r="D581" s="263"/>
      <c r="E581" s="259"/>
      <c r="F581" s="259"/>
      <c r="G581" s="43"/>
      <c r="H581" s="264"/>
      <c r="I581" s="261"/>
      <c r="J581" s="106"/>
      <c r="K581" s="247"/>
      <c r="L581" s="247"/>
      <c r="M581" s="247"/>
      <c r="N581" s="248" t="str">
        <f>IF(AND(K581&lt;&gt;"",L581&lt;&gt;"",J581&lt;&gt;""),ROUND(MIN(IF(OR(J581="OZZ",J581="ZZ"),5000,17300),TRUNC(0.75*(SUMIF($D$12:$D581,$D581,K$12:K581)+SUMIF($D$12:$D581,$D581,L$12:L581)),2)) - SUMIF($D$12:$D580,$D581,N$12:N580),2),"")</f>
        <v/>
      </c>
      <c r="O581" s="249" t="str">
        <f>IF(AND(K581&lt;&gt;"",L581&lt;&gt;"",M581&lt;&gt;"",J581&lt;&gt;"",AH581&lt;&gt;""),IF(OR(J581="OZZ",J581="ZZ"),ROUND(0-SUMIF($D$12:$D580,$D581,O$12:O580),2),IF(M581=0,0,ROUND(MIN(MIN(17300,TRUNC(0.75*(SUMIF($D$12:$D$2012,$D581,K$12:K$2012)+SUMIF($D$12:$D$2012,$D581,L$12:L$2012)),2)+SUMIF($D$12:$D581,$D581,AH$12:AH581))-SUMIF($D$12:$D580,$D581,O$12:O580)-SUMIF($D$12:$D$2012,$D581,N$12:N$2012),AH581),2))),"")</f>
        <v/>
      </c>
      <c r="P581" s="250" t="str">
        <f>IF(J581&lt;&gt;"",1000 - SUMIF($D$12:$D580,$D581,P$12:P580),"")</f>
        <v/>
      </c>
      <c r="Q581" s="106"/>
      <c r="R581" s="247"/>
      <c r="S581" s="247"/>
      <c r="T581" s="247"/>
      <c r="U581" s="248" t="str">
        <f>IF(AND(R581&lt;&gt;"",S581&lt;&gt;"",Q581&lt;&gt;""),ROUND(MIN(IF(OR(Q581="OZZ",Q581="ZZ"),5000,17300),TRUNC(0.75*(SUMIF($D$12:$D581,$D581,R$12:R581)+SUMIF($D$12:$D581,$D581,S$12:S581)),2)) - SUMIF($D$12:$D580,$D581,U$12:U580),2),"")</f>
        <v/>
      </c>
      <c r="V581" s="248" t="str">
        <f>IF(AND(R581&lt;&gt;"",S581&lt;&gt;"",T581&lt;&gt;"",Q581&lt;&gt;"",AL581&lt;&gt;""),IF(OR(Q581="OZZ",Q581="ZZ"),ROUND(0-SUMIF($D$12:$D580,$D581,V$12:V580),2),IF(T581=0,0,ROUND(MIN(MIN(17300,TRUNC(0.75*(SUMIF($D$12:$D$2012,$D581,R$12:R$2012)+SUMIF($D$12:$D$2012,$D581,S$12:S$2012)),2)+SUMIF($D$12:$D581,$D581,AL$12:AL581))-SUMIF($D$12:$D580,$D581,V$12:V580)-SUMIF($D$12:$D$2012,$D581,U$12:U$2012),AL581),2))),"")</f>
        <v/>
      </c>
      <c r="W581" s="250" t="str">
        <f>IF(Q581&lt;&gt;"",1000 - SUMIF($D$12:$D580,$D581,W$12:W580),"")</f>
        <v/>
      </c>
      <c r="X581" s="106"/>
      <c r="Y581" s="247"/>
      <c r="Z581" s="247"/>
      <c r="AA581" s="247"/>
      <c r="AB581" s="248" t="str">
        <f>IF(AND(Y581&lt;&gt;"",Z581&lt;&gt;"",X581&lt;&gt;""),ROUND(MIN(IF(OR(X581="OZZ",X581="ZZ"),5000,17300),TRUNC(0.75*(SUMIF($D$12:$D581,$D581,Y$12:Y581)+SUMIF($D$12:$D581,$D581,Z$12:Z581)),2)) - SUMIF($D$12:$D580,$D581,AB$12:AB580),2),"")</f>
        <v/>
      </c>
      <c r="AC581" s="251" t="str">
        <f>IF(AND(Y581&lt;&gt;"",Z581&lt;&gt;"",AA581&lt;&gt;"",X581&lt;&gt;"",AP581&lt;&gt;""),IF(OR(X581="OZZ",X581="ZZ"),ROUND(0-SUMIF($D$12:$D580,$D581,AC$12:AC580),2),IF(AA581=0,0,ROUND(MIN(MIN(17300,TRUNC(0.75*(SUMIF($D$12:$D$2012,$D581,Y$12:Y$2012)+SUMIF($D$12:$D$2012,$D581,Z$12:Z$2012)),2)+SUMIF($D$12:$D581,$D581,AP$12:AP581))-SUMIF($D$12:$D580,$D581,AC$12:AC580)-SUMIF($D$12:$D$2012,$D581,AB$12:AB$2012),AP581),2))),"")</f>
        <v/>
      </c>
      <c r="AD581" s="250" t="str">
        <f>IF(X581&lt;&gt;"",1000 - SUMIF($D$12:$D580,$D581,AD$12:AD580),"")</f>
        <v/>
      </c>
      <c r="AE581" s="252"/>
      <c r="AF581" s="253"/>
      <c r="AG581" s="254"/>
      <c r="AH581" s="255" t="str">
        <f t="shared" si="187"/>
        <v/>
      </c>
      <c r="AI581" s="256"/>
      <c r="AJ581" s="253"/>
      <c r="AK581" s="254"/>
      <c r="AL581" s="255" t="str">
        <f t="shared" si="188"/>
        <v/>
      </c>
      <c r="AM581" s="256"/>
      <c r="AN581" s="253"/>
      <c r="AO581" s="254"/>
      <c r="AP581" s="255" t="str">
        <f t="shared" si="168"/>
        <v/>
      </c>
      <c r="AQ581" s="116"/>
      <c r="AR581" s="116"/>
      <c r="AS581" s="117"/>
      <c r="AT581" s="118"/>
      <c r="AU581" s="119" t="str">
        <f>IF(D581&lt;&gt; "", IF(COUNTIF($D$12:$D581,$D581)&gt;1,0,IF(SUM(N581,U581,AB581)&gt;0,IF(AND(X581="",OR(Q581&lt;&gt;"",J581&lt;&gt;"")),IF(Q581&lt;&gt;"",Q581,IF(J581&lt;&gt;"",J581,0)),IF(AND(Q581&lt;&gt;"",J581&lt;&gt;"",Q581=J581),Q581,X581)),0)),"")</f>
        <v/>
      </c>
      <c r="AV581" s="119" t="str">
        <f>IF(D581&lt;&gt;"",IF(COUNTIF($D$12:$D581,$D581)&gt;1,0,IF(SUM(O581,V581,AC581)&gt;0,IF(AND(X581="",OR(Q581&lt;&gt;"",J581&lt;&gt;"")),IF(Q581&lt;&gt;"",Q581,IF(J581&lt;&gt;"",J581,0)),IF(AND(Q581&lt;&gt;"",J581&lt;&gt;"",Q581=J581),Q581,X581)),0)),"")</f>
        <v/>
      </c>
      <c r="AW581" s="119" t="str">
        <f>IF(D581&lt;&gt;"",IF(COUNTIF($D$12:$D581,$D581)&gt;1,0,IF(SUM(P581,W581,AD581)&gt;0,IF(AND(X581="",OR(Q581&lt;&gt;"",J581&lt;&gt;"")),IF(Q581&lt;&gt;"",Q581,IF(J581&lt;&gt;"",J581,0)),IF(AND(Q581&lt;&gt;"",J581&lt;&gt;"",Q581=J581),Q581,X581)),0)),"")</f>
        <v/>
      </c>
      <c r="AX581" s="118" t="str">
        <f t="shared" si="169"/>
        <v/>
      </c>
      <c r="AY581" s="118" t="str">
        <f t="shared" si="170"/>
        <v/>
      </c>
      <c r="AZ581" s="118" t="str">
        <f t="shared" si="171"/>
        <v/>
      </c>
      <c r="BA581" s="118" t="str">
        <f t="shared" si="172"/>
        <v/>
      </c>
      <c r="BB581" s="118" t="str">
        <f t="shared" si="173"/>
        <v/>
      </c>
      <c r="BC581" s="118" t="str">
        <f t="shared" si="174"/>
        <v/>
      </c>
      <c r="BD581" s="118" t="str">
        <f t="shared" si="175"/>
        <v/>
      </c>
      <c r="BE581" s="118" t="str">
        <f t="shared" si="176"/>
        <v/>
      </c>
      <c r="BF581" s="118" t="str">
        <f t="shared" si="177"/>
        <v/>
      </c>
      <c r="BG581" s="120"/>
      <c r="BH581" s="120" t="str">
        <f t="shared" si="178"/>
        <v/>
      </c>
      <c r="BI581" s="120" t="str">
        <f t="shared" si="179"/>
        <v/>
      </c>
      <c r="BJ581" s="121"/>
      <c r="BK581" s="120" t="str">
        <f t="shared" si="180"/>
        <v/>
      </c>
      <c r="BL581" s="120" t="str">
        <f t="shared" si="181"/>
        <v/>
      </c>
      <c r="BM581" s="120" t="str">
        <f t="shared" si="182"/>
        <v/>
      </c>
      <c r="BN581" s="120" t="str">
        <f t="shared" si="183"/>
        <v/>
      </c>
      <c r="BO581" s="120" t="str">
        <f t="shared" si="184"/>
        <v/>
      </c>
      <c r="BP581" s="120" t="str">
        <f t="shared" si="185"/>
        <v/>
      </c>
      <c r="BQ581" s="98"/>
      <c r="BR581" s="98"/>
      <c r="BS581" s="98"/>
      <c r="BT581" s="98"/>
      <c r="BU581" s="98"/>
      <c r="BV581" s="98"/>
      <c r="BW581" s="98"/>
      <c r="BX581" s="98"/>
      <c r="BY581" s="98"/>
      <c r="BZ581" s="98"/>
      <c r="CA581" s="98"/>
      <c r="CB581" s="98"/>
      <c r="CC581" s="98"/>
      <c r="CD581" s="98"/>
      <c r="CE581" s="98"/>
      <c r="CF581" s="98"/>
      <c r="CG581" s="98"/>
      <c r="CH581" s="98"/>
      <c r="CI581" s="98"/>
      <c r="CJ581" s="98"/>
      <c r="CK581" s="98"/>
      <c r="CL581" s="98"/>
      <c r="CM581" s="98"/>
      <c r="CN581" s="98"/>
      <c r="CO581" s="98"/>
      <c r="CP581" s="98"/>
      <c r="CQ581" s="98"/>
      <c r="CR581" s="98"/>
      <c r="CS581" s="98"/>
    </row>
    <row r="582" spans="1:97" s="4" customFormat="1" ht="18.75" customHeight="1" x14ac:dyDescent="0.2">
      <c r="A582" s="3">
        <f t="shared" si="186"/>
        <v>570</v>
      </c>
      <c r="B582" s="263"/>
      <c r="C582" s="263"/>
      <c r="D582" s="263"/>
      <c r="E582" s="259"/>
      <c r="F582" s="259"/>
      <c r="G582" s="43"/>
      <c r="H582" s="264"/>
      <c r="I582" s="261"/>
      <c r="J582" s="106"/>
      <c r="K582" s="247"/>
      <c r="L582" s="247"/>
      <c r="M582" s="247"/>
      <c r="N582" s="248" t="str">
        <f>IF(AND(K582&lt;&gt;"",L582&lt;&gt;"",J582&lt;&gt;""),ROUND(MIN(IF(OR(J582="OZZ",J582="ZZ"),5000,17300),TRUNC(0.75*(SUMIF($D$12:$D582,$D582,K$12:K582)+SUMIF($D$12:$D582,$D582,L$12:L582)),2)) - SUMIF($D$12:$D581,$D582,N$12:N581),2),"")</f>
        <v/>
      </c>
      <c r="O582" s="249" t="str">
        <f>IF(AND(K582&lt;&gt;"",L582&lt;&gt;"",M582&lt;&gt;"",J582&lt;&gt;"",AH582&lt;&gt;""),IF(OR(J582="OZZ",J582="ZZ"),ROUND(0-SUMIF($D$12:$D581,$D582,O$12:O581),2),IF(M582=0,0,ROUND(MIN(MIN(17300,TRUNC(0.75*(SUMIF($D$12:$D$2012,$D582,K$12:K$2012)+SUMIF($D$12:$D$2012,$D582,L$12:L$2012)),2)+SUMIF($D$12:$D582,$D582,AH$12:AH582))-SUMIF($D$12:$D581,$D582,O$12:O581)-SUMIF($D$12:$D$2012,$D582,N$12:N$2012),AH582),2))),"")</f>
        <v/>
      </c>
      <c r="P582" s="250" t="str">
        <f>IF(J582&lt;&gt;"",1000 - SUMIF($D$12:$D581,$D582,P$12:P581),"")</f>
        <v/>
      </c>
      <c r="Q582" s="106"/>
      <c r="R582" s="247"/>
      <c r="S582" s="247"/>
      <c r="T582" s="247"/>
      <c r="U582" s="248" t="str">
        <f>IF(AND(R582&lt;&gt;"",S582&lt;&gt;"",Q582&lt;&gt;""),ROUND(MIN(IF(OR(Q582="OZZ",Q582="ZZ"),5000,17300),TRUNC(0.75*(SUMIF($D$12:$D582,$D582,R$12:R582)+SUMIF($D$12:$D582,$D582,S$12:S582)),2)) - SUMIF($D$12:$D581,$D582,U$12:U581),2),"")</f>
        <v/>
      </c>
      <c r="V582" s="248" t="str">
        <f>IF(AND(R582&lt;&gt;"",S582&lt;&gt;"",T582&lt;&gt;"",Q582&lt;&gt;"",AL582&lt;&gt;""),IF(OR(Q582="OZZ",Q582="ZZ"),ROUND(0-SUMIF($D$12:$D581,$D582,V$12:V581),2),IF(T582=0,0,ROUND(MIN(MIN(17300,TRUNC(0.75*(SUMIF($D$12:$D$2012,$D582,R$12:R$2012)+SUMIF($D$12:$D$2012,$D582,S$12:S$2012)),2)+SUMIF($D$12:$D582,$D582,AL$12:AL582))-SUMIF($D$12:$D581,$D582,V$12:V581)-SUMIF($D$12:$D$2012,$D582,U$12:U$2012),AL582),2))),"")</f>
        <v/>
      </c>
      <c r="W582" s="250" t="str">
        <f>IF(Q582&lt;&gt;"",1000 - SUMIF($D$12:$D581,$D582,W$12:W581),"")</f>
        <v/>
      </c>
      <c r="X582" s="106"/>
      <c r="Y582" s="247"/>
      <c r="Z582" s="247"/>
      <c r="AA582" s="247"/>
      <c r="AB582" s="248" t="str">
        <f>IF(AND(Y582&lt;&gt;"",Z582&lt;&gt;"",X582&lt;&gt;""),ROUND(MIN(IF(OR(X582="OZZ",X582="ZZ"),5000,17300),TRUNC(0.75*(SUMIF($D$12:$D582,$D582,Y$12:Y582)+SUMIF($D$12:$D582,$D582,Z$12:Z582)),2)) - SUMIF($D$12:$D581,$D582,AB$12:AB581),2),"")</f>
        <v/>
      </c>
      <c r="AC582" s="251" t="str">
        <f>IF(AND(Y582&lt;&gt;"",Z582&lt;&gt;"",AA582&lt;&gt;"",X582&lt;&gt;"",AP582&lt;&gt;""),IF(OR(X582="OZZ",X582="ZZ"),ROUND(0-SUMIF($D$12:$D581,$D582,AC$12:AC581),2),IF(AA582=0,0,ROUND(MIN(MIN(17300,TRUNC(0.75*(SUMIF($D$12:$D$2012,$D582,Y$12:Y$2012)+SUMIF($D$12:$D$2012,$D582,Z$12:Z$2012)),2)+SUMIF($D$12:$D582,$D582,AP$12:AP582))-SUMIF($D$12:$D581,$D582,AC$12:AC581)-SUMIF($D$12:$D$2012,$D582,AB$12:AB$2012),AP582),2))),"")</f>
        <v/>
      </c>
      <c r="AD582" s="250" t="str">
        <f>IF(X582&lt;&gt;"",1000 - SUMIF($D$12:$D581,$D582,AD$12:AD581),"")</f>
        <v/>
      </c>
      <c r="AE582" s="252"/>
      <c r="AF582" s="253"/>
      <c r="AG582" s="254"/>
      <c r="AH582" s="255" t="str">
        <f t="shared" si="187"/>
        <v/>
      </c>
      <c r="AI582" s="256"/>
      <c r="AJ582" s="253"/>
      <c r="AK582" s="254"/>
      <c r="AL582" s="255" t="str">
        <f t="shared" si="188"/>
        <v/>
      </c>
      <c r="AM582" s="256"/>
      <c r="AN582" s="253"/>
      <c r="AO582" s="254"/>
      <c r="AP582" s="255" t="str">
        <f t="shared" si="168"/>
        <v/>
      </c>
      <c r="AQ582" s="116"/>
      <c r="AR582" s="116"/>
      <c r="AS582" s="117"/>
      <c r="AT582" s="118"/>
      <c r="AU582" s="119" t="str">
        <f>IF(D582&lt;&gt; "", IF(COUNTIF($D$12:$D582,$D582)&gt;1,0,IF(SUM(N582,U582,AB582)&gt;0,IF(AND(X582="",OR(Q582&lt;&gt;"",J582&lt;&gt;"")),IF(Q582&lt;&gt;"",Q582,IF(J582&lt;&gt;"",J582,0)),IF(AND(Q582&lt;&gt;"",J582&lt;&gt;"",Q582=J582),Q582,X582)),0)),"")</f>
        <v/>
      </c>
      <c r="AV582" s="119" t="str">
        <f>IF(D582&lt;&gt;"",IF(COUNTIF($D$12:$D582,$D582)&gt;1,0,IF(SUM(O582,V582,AC582)&gt;0,IF(AND(X582="",OR(Q582&lt;&gt;"",J582&lt;&gt;"")),IF(Q582&lt;&gt;"",Q582,IF(J582&lt;&gt;"",J582,0)),IF(AND(Q582&lt;&gt;"",J582&lt;&gt;"",Q582=J582),Q582,X582)),0)),"")</f>
        <v/>
      </c>
      <c r="AW582" s="119" t="str">
        <f>IF(D582&lt;&gt;"",IF(COUNTIF($D$12:$D582,$D582)&gt;1,0,IF(SUM(P582,W582,AD582)&gt;0,IF(AND(X582="",OR(Q582&lt;&gt;"",J582&lt;&gt;"")),IF(Q582&lt;&gt;"",Q582,IF(J582&lt;&gt;"",J582,0)),IF(AND(Q582&lt;&gt;"",J582&lt;&gt;"",Q582=J582),Q582,X582)),0)),"")</f>
        <v/>
      </c>
      <c r="AX582" s="118" t="str">
        <f t="shared" si="169"/>
        <v/>
      </c>
      <c r="AY582" s="118" t="str">
        <f t="shared" si="170"/>
        <v/>
      </c>
      <c r="AZ582" s="118" t="str">
        <f t="shared" si="171"/>
        <v/>
      </c>
      <c r="BA582" s="118" t="str">
        <f t="shared" si="172"/>
        <v/>
      </c>
      <c r="BB582" s="118" t="str">
        <f t="shared" si="173"/>
        <v/>
      </c>
      <c r="BC582" s="118" t="str">
        <f t="shared" si="174"/>
        <v/>
      </c>
      <c r="BD582" s="118" t="str">
        <f t="shared" si="175"/>
        <v/>
      </c>
      <c r="BE582" s="118" t="str">
        <f t="shared" si="176"/>
        <v/>
      </c>
      <c r="BF582" s="118" t="str">
        <f t="shared" si="177"/>
        <v/>
      </c>
      <c r="BG582" s="120"/>
      <c r="BH582" s="120" t="str">
        <f t="shared" si="178"/>
        <v/>
      </c>
      <c r="BI582" s="120" t="str">
        <f t="shared" si="179"/>
        <v/>
      </c>
      <c r="BJ582" s="121"/>
      <c r="BK582" s="120" t="str">
        <f t="shared" si="180"/>
        <v/>
      </c>
      <c r="BL582" s="120" t="str">
        <f t="shared" si="181"/>
        <v/>
      </c>
      <c r="BM582" s="120" t="str">
        <f t="shared" si="182"/>
        <v/>
      </c>
      <c r="BN582" s="120" t="str">
        <f t="shared" si="183"/>
        <v/>
      </c>
      <c r="BO582" s="120" t="str">
        <f t="shared" si="184"/>
        <v/>
      </c>
      <c r="BP582" s="120" t="str">
        <f t="shared" si="185"/>
        <v/>
      </c>
      <c r="BQ582" s="98"/>
      <c r="BR582" s="98"/>
      <c r="BS582" s="98"/>
      <c r="BT582" s="98"/>
      <c r="BU582" s="98"/>
      <c r="BV582" s="98"/>
      <c r="BW582" s="98"/>
      <c r="BX582" s="98"/>
      <c r="BY582" s="98"/>
      <c r="BZ582" s="98"/>
      <c r="CA582" s="98"/>
      <c r="CB582" s="98"/>
      <c r="CC582" s="98"/>
      <c r="CD582" s="98"/>
      <c r="CE582" s="98"/>
      <c r="CF582" s="98"/>
      <c r="CG582" s="98"/>
      <c r="CH582" s="98"/>
      <c r="CI582" s="98"/>
      <c r="CJ582" s="98"/>
      <c r="CK582" s="98"/>
      <c r="CL582" s="98"/>
      <c r="CM582" s="98"/>
      <c r="CN582" s="98"/>
      <c r="CO582" s="98"/>
      <c r="CP582" s="98"/>
      <c r="CQ582" s="98"/>
      <c r="CR582" s="98"/>
      <c r="CS582" s="98"/>
    </row>
    <row r="583" spans="1:97" s="4" customFormat="1" ht="18.75" customHeight="1" x14ac:dyDescent="0.2">
      <c r="A583" s="3">
        <f t="shared" si="186"/>
        <v>571</v>
      </c>
      <c r="B583" s="263"/>
      <c r="C583" s="263"/>
      <c r="D583" s="263"/>
      <c r="E583" s="259"/>
      <c r="F583" s="259"/>
      <c r="G583" s="43"/>
      <c r="H583" s="264"/>
      <c r="I583" s="261"/>
      <c r="J583" s="106"/>
      <c r="K583" s="247"/>
      <c r="L583" s="247"/>
      <c r="M583" s="247"/>
      <c r="N583" s="248" t="str">
        <f>IF(AND(K583&lt;&gt;"",L583&lt;&gt;"",J583&lt;&gt;""),ROUND(MIN(IF(OR(J583="OZZ",J583="ZZ"),5000,17300),TRUNC(0.75*(SUMIF($D$12:$D583,$D583,K$12:K583)+SUMIF($D$12:$D583,$D583,L$12:L583)),2)) - SUMIF($D$12:$D582,$D583,N$12:N582),2),"")</f>
        <v/>
      </c>
      <c r="O583" s="249" t="str">
        <f>IF(AND(K583&lt;&gt;"",L583&lt;&gt;"",M583&lt;&gt;"",J583&lt;&gt;"",AH583&lt;&gt;""),IF(OR(J583="OZZ",J583="ZZ"),ROUND(0-SUMIF($D$12:$D582,$D583,O$12:O582),2),IF(M583=0,0,ROUND(MIN(MIN(17300,TRUNC(0.75*(SUMIF($D$12:$D$2012,$D583,K$12:K$2012)+SUMIF($D$12:$D$2012,$D583,L$12:L$2012)),2)+SUMIF($D$12:$D583,$D583,AH$12:AH583))-SUMIF($D$12:$D582,$D583,O$12:O582)-SUMIF($D$12:$D$2012,$D583,N$12:N$2012),AH583),2))),"")</f>
        <v/>
      </c>
      <c r="P583" s="250" t="str">
        <f>IF(J583&lt;&gt;"",1000 - SUMIF($D$12:$D582,$D583,P$12:P582),"")</f>
        <v/>
      </c>
      <c r="Q583" s="106"/>
      <c r="R583" s="247"/>
      <c r="S583" s="247"/>
      <c r="T583" s="247"/>
      <c r="U583" s="248" t="str">
        <f>IF(AND(R583&lt;&gt;"",S583&lt;&gt;"",Q583&lt;&gt;""),ROUND(MIN(IF(OR(Q583="OZZ",Q583="ZZ"),5000,17300),TRUNC(0.75*(SUMIF($D$12:$D583,$D583,R$12:R583)+SUMIF($D$12:$D583,$D583,S$12:S583)),2)) - SUMIF($D$12:$D582,$D583,U$12:U582),2),"")</f>
        <v/>
      </c>
      <c r="V583" s="248" t="str">
        <f>IF(AND(R583&lt;&gt;"",S583&lt;&gt;"",T583&lt;&gt;"",Q583&lt;&gt;"",AL583&lt;&gt;""),IF(OR(Q583="OZZ",Q583="ZZ"),ROUND(0-SUMIF($D$12:$D582,$D583,V$12:V582),2),IF(T583=0,0,ROUND(MIN(MIN(17300,TRUNC(0.75*(SUMIF($D$12:$D$2012,$D583,R$12:R$2012)+SUMIF($D$12:$D$2012,$D583,S$12:S$2012)),2)+SUMIF($D$12:$D583,$D583,AL$12:AL583))-SUMIF($D$12:$D582,$D583,V$12:V582)-SUMIF($D$12:$D$2012,$D583,U$12:U$2012),AL583),2))),"")</f>
        <v/>
      </c>
      <c r="W583" s="250" t="str">
        <f>IF(Q583&lt;&gt;"",1000 - SUMIF($D$12:$D582,$D583,W$12:W582),"")</f>
        <v/>
      </c>
      <c r="X583" s="106"/>
      <c r="Y583" s="247"/>
      <c r="Z583" s="247"/>
      <c r="AA583" s="247"/>
      <c r="AB583" s="248" t="str">
        <f>IF(AND(Y583&lt;&gt;"",Z583&lt;&gt;"",X583&lt;&gt;""),ROUND(MIN(IF(OR(X583="OZZ",X583="ZZ"),5000,17300),TRUNC(0.75*(SUMIF($D$12:$D583,$D583,Y$12:Y583)+SUMIF($D$12:$D583,$D583,Z$12:Z583)),2)) - SUMIF($D$12:$D582,$D583,AB$12:AB582),2),"")</f>
        <v/>
      </c>
      <c r="AC583" s="251" t="str">
        <f>IF(AND(Y583&lt;&gt;"",Z583&lt;&gt;"",AA583&lt;&gt;"",X583&lt;&gt;"",AP583&lt;&gt;""),IF(OR(X583="OZZ",X583="ZZ"),ROUND(0-SUMIF($D$12:$D582,$D583,AC$12:AC582),2),IF(AA583=0,0,ROUND(MIN(MIN(17300,TRUNC(0.75*(SUMIF($D$12:$D$2012,$D583,Y$12:Y$2012)+SUMIF($D$12:$D$2012,$D583,Z$12:Z$2012)),2)+SUMIF($D$12:$D583,$D583,AP$12:AP583))-SUMIF($D$12:$D582,$D583,AC$12:AC582)-SUMIF($D$12:$D$2012,$D583,AB$12:AB$2012),AP583),2))),"")</f>
        <v/>
      </c>
      <c r="AD583" s="250" t="str">
        <f>IF(X583&lt;&gt;"",1000 - SUMIF($D$12:$D582,$D583,AD$12:AD582),"")</f>
        <v/>
      </c>
      <c r="AE583" s="252"/>
      <c r="AF583" s="253"/>
      <c r="AG583" s="254"/>
      <c r="AH583" s="255" t="str">
        <f t="shared" si="187"/>
        <v/>
      </c>
      <c r="AI583" s="256"/>
      <c r="AJ583" s="253"/>
      <c r="AK583" s="254"/>
      <c r="AL583" s="255" t="str">
        <f t="shared" si="188"/>
        <v/>
      </c>
      <c r="AM583" s="256"/>
      <c r="AN583" s="253"/>
      <c r="AO583" s="254"/>
      <c r="AP583" s="255" t="str">
        <f t="shared" si="168"/>
        <v/>
      </c>
      <c r="AQ583" s="116"/>
      <c r="AR583" s="116"/>
      <c r="AS583" s="117"/>
      <c r="AT583" s="118"/>
      <c r="AU583" s="119" t="str">
        <f>IF(D583&lt;&gt; "", IF(COUNTIF($D$12:$D583,$D583)&gt;1,0,IF(SUM(N583,U583,AB583)&gt;0,IF(AND(X583="",OR(Q583&lt;&gt;"",J583&lt;&gt;"")),IF(Q583&lt;&gt;"",Q583,IF(J583&lt;&gt;"",J583,0)),IF(AND(Q583&lt;&gt;"",J583&lt;&gt;"",Q583=J583),Q583,X583)),0)),"")</f>
        <v/>
      </c>
      <c r="AV583" s="119" t="str">
        <f>IF(D583&lt;&gt;"",IF(COUNTIF($D$12:$D583,$D583)&gt;1,0,IF(SUM(O583,V583,AC583)&gt;0,IF(AND(X583="",OR(Q583&lt;&gt;"",J583&lt;&gt;"")),IF(Q583&lt;&gt;"",Q583,IF(J583&lt;&gt;"",J583,0)),IF(AND(Q583&lt;&gt;"",J583&lt;&gt;"",Q583=J583),Q583,X583)),0)),"")</f>
        <v/>
      </c>
      <c r="AW583" s="119" t="str">
        <f>IF(D583&lt;&gt;"",IF(COUNTIF($D$12:$D583,$D583)&gt;1,0,IF(SUM(P583,W583,AD583)&gt;0,IF(AND(X583="",OR(Q583&lt;&gt;"",J583&lt;&gt;"")),IF(Q583&lt;&gt;"",Q583,IF(J583&lt;&gt;"",J583,0)),IF(AND(Q583&lt;&gt;"",J583&lt;&gt;"",Q583=J583),Q583,X583)),0)),"")</f>
        <v/>
      </c>
      <c r="AX583" s="118" t="str">
        <f t="shared" si="169"/>
        <v/>
      </c>
      <c r="AY583" s="118" t="str">
        <f t="shared" si="170"/>
        <v/>
      </c>
      <c r="AZ583" s="118" t="str">
        <f t="shared" si="171"/>
        <v/>
      </c>
      <c r="BA583" s="118" t="str">
        <f t="shared" si="172"/>
        <v/>
      </c>
      <c r="BB583" s="118" t="str">
        <f t="shared" si="173"/>
        <v/>
      </c>
      <c r="BC583" s="118" t="str">
        <f t="shared" si="174"/>
        <v/>
      </c>
      <c r="BD583" s="118" t="str">
        <f t="shared" si="175"/>
        <v/>
      </c>
      <c r="BE583" s="118" t="str">
        <f t="shared" si="176"/>
        <v/>
      </c>
      <c r="BF583" s="118" t="str">
        <f t="shared" si="177"/>
        <v/>
      </c>
      <c r="BG583" s="120"/>
      <c r="BH583" s="120" t="str">
        <f t="shared" si="178"/>
        <v/>
      </c>
      <c r="BI583" s="120" t="str">
        <f t="shared" si="179"/>
        <v/>
      </c>
      <c r="BJ583" s="121"/>
      <c r="BK583" s="120" t="str">
        <f t="shared" si="180"/>
        <v/>
      </c>
      <c r="BL583" s="120" t="str">
        <f t="shared" si="181"/>
        <v/>
      </c>
      <c r="BM583" s="120" t="str">
        <f t="shared" si="182"/>
        <v/>
      </c>
      <c r="BN583" s="120" t="str">
        <f t="shared" si="183"/>
        <v/>
      </c>
      <c r="BO583" s="120" t="str">
        <f t="shared" si="184"/>
        <v/>
      </c>
      <c r="BP583" s="120" t="str">
        <f t="shared" si="185"/>
        <v/>
      </c>
      <c r="BQ583" s="98"/>
      <c r="BR583" s="98"/>
      <c r="BS583" s="98"/>
      <c r="BT583" s="98"/>
      <c r="BU583" s="98"/>
      <c r="BV583" s="98"/>
      <c r="BW583" s="98"/>
      <c r="BX583" s="98"/>
      <c r="BY583" s="98"/>
      <c r="BZ583" s="98"/>
      <c r="CA583" s="98"/>
      <c r="CB583" s="98"/>
      <c r="CC583" s="98"/>
      <c r="CD583" s="98"/>
      <c r="CE583" s="98"/>
      <c r="CF583" s="98"/>
      <c r="CG583" s="98"/>
      <c r="CH583" s="98"/>
      <c r="CI583" s="98"/>
      <c r="CJ583" s="98"/>
      <c r="CK583" s="98"/>
      <c r="CL583" s="98"/>
      <c r="CM583" s="98"/>
      <c r="CN583" s="98"/>
      <c r="CO583" s="98"/>
      <c r="CP583" s="98"/>
      <c r="CQ583" s="98"/>
      <c r="CR583" s="98"/>
      <c r="CS583" s="98"/>
    </row>
    <row r="584" spans="1:97" s="4" customFormat="1" ht="18.75" customHeight="1" x14ac:dyDescent="0.2">
      <c r="A584" s="3">
        <f t="shared" si="186"/>
        <v>572</v>
      </c>
      <c r="B584" s="263"/>
      <c r="C584" s="263"/>
      <c r="D584" s="263"/>
      <c r="E584" s="259"/>
      <c r="F584" s="259"/>
      <c r="G584" s="43"/>
      <c r="H584" s="264"/>
      <c r="I584" s="261"/>
      <c r="J584" s="106"/>
      <c r="K584" s="247"/>
      <c r="L584" s="247"/>
      <c r="M584" s="247"/>
      <c r="N584" s="248" t="str">
        <f>IF(AND(K584&lt;&gt;"",L584&lt;&gt;"",J584&lt;&gt;""),ROUND(MIN(IF(OR(J584="OZZ",J584="ZZ"),5000,17300),TRUNC(0.75*(SUMIF($D$12:$D584,$D584,K$12:K584)+SUMIF($D$12:$D584,$D584,L$12:L584)),2)) - SUMIF($D$12:$D583,$D584,N$12:N583),2),"")</f>
        <v/>
      </c>
      <c r="O584" s="249" t="str">
        <f>IF(AND(K584&lt;&gt;"",L584&lt;&gt;"",M584&lt;&gt;"",J584&lt;&gt;"",AH584&lt;&gt;""),IF(OR(J584="OZZ",J584="ZZ"),ROUND(0-SUMIF($D$12:$D583,$D584,O$12:O583),2),IF(M584=0,0,ROUND(MIN(MIN(17300,TRUNC(0.75*(SUMIF($D$12:$D$2012,$D584,K$12:K$2012)+SUMIF($D$12:$D$2012,$D584,L$12:L$2012)),2)+SUMIF($D$12:$D584,$D584,AH$12:AH584))-SUMIF($D$12:$D583,$D584,O$12:O583)-SUMIF($D$12:$D$2012,$D584,N$12:N$2012),AH584),2))),"")</f>
        <v/>
      </c>
      <c r="P584" s="250" t="str">
        <f>IF(J584&lt;&gt;"",1000 - SUMIF($D$12:$D583,$D584,P$12:P583),"")</f>
        <v/>
      </c>
      <c r="Q584" s="106"/>
      <c r="R584" s="247"/>
      <c r="S584" s="247"/>
      <c r="T584" s="247"/>
      <c r="U584" s="248" t="str">
        <f>IF(AND(R584&lt;&gt;"",S584&lt;&gt;"",Q584&lt;&gt;""),ROUND(MIN(IF(OR(Q584="OZZ",Q584="ZZ"),5000,17300),TRUNC(0.75*(SUMIF($D$12:$D584,$D584,R$12:R584)+SUMIF($D$12:$D584,$D584,S$12:S584)),2)) - SUMIF($D$12:$D583,$D584,U$12:U583),2),"")</f>
        <v/>
      </c>
      <c r="V584" s="248" t="str">
        <f>IF(AND(R584&lt;&gt;"",S584&lt;&gt;"",T584&lt;&gt;"",Q584&lt;&gt;"",AL584&lt;&gt;""),IF(OR(Q584="OZZ",Q584="ZZ"),ROUND(0-SUMIF($D$12:$D583,$D584,V$12:V583),2),IF(T584=0,0,ROUND(MIN(MIN(17300,TRUNC(0.75*(SUMIF($D$12:$D$2012,$D584,R$12:R$2012)+SUMIF($D$12:$D$2012,$D584,S$12:S$2012)),2)+SUMIF($D$12:$D584,$D584,AL$12:AL584))-SUMIF($D$12:$D583,$D584,V$12:V583)-SUMIF($D$12:$D$2012,$D584,U$12:U$2012),AL584),2))),"")</f>
        <v/>
      </c>
      <c r="W584" s="250" t="str">
        <f>IF(Q584&lt;&gt;"",1000 - SUMIF($D$12:$D583,$D584,W$12:W583),"")</f>
        <v/>
      </c>
      <c r="X584" s="106"/>
      <c r="Y584" s="247"/>
      <c r="Z584" s="247"/>
      <c r="AA584" s="247"/>
      <c r="AB584" s="248" t="str">
        <f>IF(AND(Y584&lt;&gt;"",Z584&lt;&gt;"",X584&lt;&gt;""),ROUND(MIN(IF(OR(X584="OZZ",X584="ZZ"),5000,17300),TRUNC(0.75*(SUMIF($D$12:$D584,$D584,Y$12:Y584)+SUMIF($D$12:$D584,$D584,Z$12:Z584)),2)) - SUMIF($D$12:$D583,$D584,AB$12:AB583),2),"")</f>
        <v/>
      </c>
      <c r="AC584" s="251" t="str">
        <f>IF(AND(Y584&lt;&gt;"",Z584&lt;&gt;"",AA584&lt;&gt;"",X584&lt;&gt;"",AP584&lt;&gt;""),IF(OR(X584="OZZ",X584="ZZ"),ROUND(0-SUMIF($D$12:$D583,$D584,AC$12:AC583),2),IF(AA584=0,0,ROUND(MIN(MIN(17300,TRUNC(0.75*(SUMIF($D$12:$D$2012,$D584,Y$12:Y$2012)+SUMIF($D$12:$D$2012,$D584,Z$12:Z$2012)),2)+SUMIF($D$12:$D584,$D584,AP$12:AP584))-SUMIF($D$12:$D583,$D584,AC$12:AC583)-SUMIF($D$12:$D$2012,$D584,AB$12:AB$2012),AP584),2))),"")</f>
        <v/>
      </c>
      <c r="AD584" s="250" t="str">
        <f>IF(X584&lt;&gt;"",1000 - SUMIF($D$12:$D583,$D584,AD$12:AD583),"")</f>
        <v/>
      </c>
      <c r="AE584" s="252"/>
      <c r="AF584" s="253"/>
      <c r="AG584" s="254"/>
      <c r="AH584" s="255" t="str">
        <f t="shared" si="187"/>
        <v/>
      </c>
      <c r="AI584" s="256"/>
      <c r="AJ584" s="253"/>
      <c r="AK584" s="254"/>
      <c r="AL584" s="255" t="str">
        <f t="shared" si="188"/>
        <v/>
      </c>
      <c r="AM584" s="256"/>
      <c r="AN584" s="253"/>
      <c r="AO584" s="254"/>
      <c r="AP584" s="255" t="str">
        <f t="shared" si="168"/>
        <v/>
      </c>
      <c r="AQ584" s="116"/>
      <c r="AR584" s="116"/>
      <c r="AS584" s="117"/>
      <c r="AT584" s="118"/>
      <c r="AU584" s="119" t="str">
        <f>IF(D584&lt;&gt; "", IF(COUNTIF($D$12:$D584,$D584)&gt;1,0,IF(SUM(N584,U584,AB584)&gt;0,IF(AND(X584="",OR(Q584&lt;&gt;"",J584&lt;&gt;"")),IF(Q584&lt;&gt;"",Q584,IF(J584&lt;&gt;"",J584,0)),IF(AND(Q584&lt;&gt;"",J584&lt;&gt;"",Q584=J584),Q584,X584)),0)),"")</f>
        <v/>
      </c>
      <c r="AV584" s="119" t="str">
        <f>IF(D584&lt;&gt;"",IF(COUNTIF($D$12:$D584,$D584)&gt;1,0,IF(SUM(O584,V584,AC584)&gt;0,IF(AND(X584="",OR(Q584&lt;&gt;"",J584&lt;&gt;"")),IF(Q584&lt;&gt;"",Q584,IF(J584&lt;&gt;"",J584,0)),IF(AND(Q584&lt;&gt;"",J584&lt;&gt;"",Q584=J584),Q584,X584)),0)),"")</f>
        <v/>
      </c>
      <c r="AW584" s="119" t="str">
        <f>IF(D584&lt;&gt;"",IF(COUNTIF($D$12:$D584,$D584)&gt;1,0,IF(SUM(P584,W584,AD584)&gt;0,IF(AND(X584="",OR(Q584&lt;&gt;"",J584&lt;&gt;"")),IF(Q584&lt;&gt;"",Q584,IF(J584&lt;&gt;"",J584,0)),IF(AND(Q584&lt;&gt;"",J584&lt;&gt;"",Q584=J584),Q584,X584)),0)),"")</f>
        <v/>
      </c>
      <c r="AX584" s="118" t="str">
        <f t="shared" si="169"/>
        <v/>
      </c>
      <c r="AY584" s="118" t="str">
        <f t="shared" si="170"/>
        <v/>
      </c>
      <c r="AZ584" s="118" t="str">
        <f t="shared" si="171"/>
        <v/>
      </c>
      <c r="BA584" s="118" t="str">
        <f t="shared" si="172"/>
        <v/>
      </c>
      <c r="BB584" s="118" t="str">
        <f t="shared" si="173"/>
        <v/>
      </c>
      <c r="BC584" s="118" t="str">
        <f t="shared" si="174"/>
        <v/>
      </c>
      <c r="BD584" s="118" t="str">
        <f t="shared" si="175"/>
        <v/>
      </c>
      <c r="BE584" s="118" t="str">
        <f t="shared" si="176"/>
        <v/>
      </c>
      <c r="BF584" s="118" t="str">
        <f t="shared" si="177"/>
        <v/>
      </c>
      <c r="BG584" s="120"/>
      <c r="BH584" s="120" t="str">
        <f t="shared" si="178"/>
        <v/>
      </c>
      <c r="BI584" s="120" t="str">
        <f t="shared" si="179"/>
        <v/>
      </c>
      <c r="BJ584" s="121"/>
      <c r="BK584" s="120" t="str">
        <f t="shared" si="180"/>
        <v/>
      </c>
      <c r="BL584" s="120" t="str">
        <f t="shared" si="181"/>
        <v/>
      </c>
      <c r="BM584" s="120" t="str">
        <f t="shared" si="182"/>
        <v/>
      </c>
      <c r="BN584" s="120" t="str">
        <f t="shared" si="183"/>
        <v/>
      </c>
      <c r="BO584" s="120" t="str">
        <f t="shared" si="184"/>
        <v/>
      </c>
      <c r="BP584" s="120" t="str">
        <f t="shared" si="185"/>
        <v/>
      </c>
      <c r="BQ584" s="98"/>
      <c r="BR584" s="98"/>
      <c r="BS584" s="98"/>
      <c r="BT584" s="98"/>
      <c r="BU584" s="98"/>
      <c r="BV584" s="98"/>
      <c r="BW584" s="98"/>
      <c r="BX584" s="98"/>
      <c r="BY584" s="98"/>
      <c r="BZ584" s="98"/>
      <c r="CA584" s="98"/>
      <c r="CB584" s="98"/>
      <c r="CC584" s="98"/>
      <c r="CD584" s="98"/>
      <c r="CE584" s="98"/>
      <c r="CF584" s="98"/>
      <c r="CG584" s="98"/>
      <c r="CH584" s="98"/>
      <c r="CI584" s="98"/>
      <c r="CJ584" s="98"/>
      <c r="CK584" s="98"/>
      <c r="CL584" s="98"/>
      <c r="CM584" s="98"/>
      <c r="CN584" s="98"/>
      <c r="CO584" s="98"/>
      <c r="CP584" s="98"/>
      <c r="CQ584" s="98"/>
      <c r="CR584" s="98"/>
      <c r="CS584" s="98"/>
    </row>
    <row r="585" spans="1:97" s="4" customFormat="1" ht="18.75" customHeight="1" x14ac:dyDescent="0.2">
      <c r="A585" s="3">
        <f t="shared" si="186"/>
        <v>573</v>
      </c>
      <c r="B585" s="263"/>
      <c r="C585" s="263"/>
      <c r="D585" s="263"/>
      <c r="E585" s="259"/>
      <c r="F585" s="259"/>
      <c r="G585" s="43"/>
      <c r="H585" s="264"/>
      <c r="I585" s="261"/>
      <c r="J585" s="106"/>
      <c r="K585" s="247"/>
      <c r="L585" s="247"/>
      <c r="M585" s="247"/>
      <c r="N585" s="248" t="str">
        <f>IF(AND(K585&lt;&gt;"",L585&lt;&gt;"",J585&lt;&gt;""),ROUND(MIN(IF(OR(J585="OZZ",J585="ZZ"),5000,17300),TRUNC(0.75*(SUMIF($D$12:$D585,$D585,K$12:K585)+SUMIF($D$12:$D585,$D585,L$12:L585)),2)) - SUMIF($D$12:$D584,$D585,N$12:N584),2),"")</f>
        <v/>
      </c>
      <c r="O585" s="249" t="str">
        <f>IF(AND(K585&lt;&gt;"",L585&lt;&gt;"",M585&lt;&gt;"",J585&lt;&gt;"",AH585&lt;&gt;""),IF(OR(J585="OZZ",J585="ZZ"),ROUND(0-SUMIF($D$12:$D584,$D585,O$12:O584),2),IF(M585=0,0,ROUND(MIN(MIN(17300,TRUNC(0.75*(SUMIF($D$12:$D$2012,$D585,K$12:K$2012)+SUMIF($D$12:$D$2012,$D585,L$12:L$2012)),2)+SUMIF($D$12:$D585,$D585,AH$12:AH585))-SUMIF($D$12:$D584,$D585,O$12:O584)-SUMIF($D$12:$D$2012,$D585,N$12:N$2012),AH585),2))),"")</f>
        <v/>
      </c>
      <c r="P585" s="250" t="str">
        <f>IF(J585&lt;&gt;"",1000 - SUMIF($D$12:$D584,$D585,P$12:P584),"")</f>
        <v/>
      </c>
      <c r="Q585" s="106"/>
      <c r="R585" s="247"/>
      <c r="S585" s="247"/>
      <c r="T585" s="247"/>
      <c r="U585" s="248" t="str">
        <f>IF(AND(R585&lt;&gt;"",S585&lt;&gt;"",Q585&lt;&gt;""),ROUND(MIN(IF(OR(Q585="OZZ",Q585="ZZ"),5000,17300),TRUNC(0.75*(SUMIF($D$12:$D585,$D585,R$12:R585)+SUMIF($D$12:$D585,$D585,S$12:S585)),2)) - SUMIF($D$12:$D584,$D585,U$12:U584),2),"")</f>
        <v/>
      </c>
      <c r="V585" s="248" t="str">
        <f>IF(AND(R585&lt;&gt;"",S585&lt;&gt;"",T585&lt;&gt;"",Q585&lt;&gt;"",AL585&lt;&gt;""),IF(OR(Q585="OZZ",Q585="ZZ"),ROUND(0-SUMIF($D$12:$D584,$D585,V$12:V584),2),IF(T585=0,0,ROUND(MIN(MIN(17300,TRUNC(0.75*(SUMIF($D$12:$D$2012,$D585,R$12:R$2012)+SUMIF($D$12:$D$2012,$D585,S$12:S$2012)),2)+SUMIF($D$12:$D585,$D585,AL$12:AL585))-SUMIF($D$12:$D584,$D585,V$12:V584)-SUMIF($D$12:$D$2012,$D585,U$12:U$2012),AL585),2))),"")</f>
        <v/>
      </c>
      <c r="W585" s="250" t="str">
        <f>IF(Q585&lt;&gt;"",1000 - SUMIF($D$12:$D584,$D585,W$12:W584),"")</f>
        <v/>
      </c>
      <c r="X585" s="106"/>
      <c r="Y585" s="247"/>
      <c r="Z585" s="247"/>
      <c r="AA585" s="247"/>
      <c r="AB585" s="248" t="str">
        <f>IF(AND(Y585&lt;&gt;"",Z585&lt;&gt;"",X585&lt;&gt;""),ROUND(MIN(IF(OR(X585="OZZ",X585="ZZ"),5000,17300),TRUNC(0.75*(SUMIF($D$12:$D585,$D585,Y$12:Y585)+SUMIF($D$12:$D585,$D585,Z$12:Z585)),2)) - SUMIF($D$12:$D584,$D585,AB$12:AB584),2),"")</f>
        <v/>
      </c>
      <c r="AC585" s="251" t="str">
        <f>IF(AND(Y585&lt;&gt;"",Z585&lt;&gt;"",AA585&lt;&gt;"",X585&lt;&gt;"",AP585&lt;&gt;""),IF(OR(X585="OZZ",X585="ZZ"),ROUND(0-SUMIF($D$12:$D584,$D585,AC$12:AC584),2),IF(AA585=0,0,ROUND(MIN(MIN(17300,TRUNC(0.75*(SUMIF($D$12:$D$2012,$D585,Y$12:Y$2012)+SUMIF($D$12:$D$2012,$D585,Z$12:Z$2012)),2)+SUMIF($D$12:$D585,$D585,AP$12:AP585))-SUMIF($D$12:$D584,$D585,AC$12:AC584)-SUMIF($D$12:$D$2012,$D585,AB$12:AB$2012),AP585),2))),"")</f>
        <v/>
      </c>
      <c r="AD585" s="250" t="str">
        <f>IF(X585&lt;&gt;"",1000 - SUMIF($D$12:$D584,$D585,AD$12:AD584),"")</f>
        <v/>
      </c>
      <c r="AE585" s="252"/>
      <c r="AF585" s="253"/>
      <c r="AG585" s="254"/>
      <c r="AH585" s="255" t="str">
        <f t="shared" si="187"/>
        <v/>
      </c>
      <c r="AI585" s="256"/>
      <c r="AJ585" s="253"/>
      <c r="AK585" s="254"/>
      <c r="AL585" s="255" t="str">
        <f t="shared" si="188"/>
        <v/>
      </c>
      <c r="AM585" s="256"/>
      <c r="AN585" s="253"/>
      <c r="AO585" s="254"/>
      <c r="AP585" s="255" t="str">
        <f t="shared" si="168"/>
        <v/>
      </c>
      <c r="AQ585" s="116"/>
      <c r="AR585" s="116"/>
      <c r="AS585" s="117"/>
      <c r="AT585" s="118"/>
      <c r="AU585" s="119" t="str">
        <f>IF(D585&lt;&gt; "", IF(COUNTIF($D$12:$D585,$D585)&gt;1,0,IF(SUM(N585,U585,AB585)&gt;0,IF(AND(X585="",OR(Q585&lt;&gt;"",J585&lt;&gt;"")),IF(Q585&lt;&gt;"",Q585,IF(J585&lt;&gt;"",J585,0)),IF(AND(Q585&lt;&gt;"",J585&lt;&gt;"",Q585=J585),Q585,X585)),0)),"")</f>
        <v/>
      </c>
      <c r="AV585" s="119" t="str">
        <f>IF(D585&lt;&gt;"",IF(COUNTIF($D$12:$D585,$D585)&gt;1,0,IF(SUM(O585,V585,AC585)&gt;0,IF(AND(X585="",OR(Q585&lt;&gt;"",J585&lt;&gt;"")),IF(Q585&lt;&gt;"",Q585,IF(J585&lt;&gt;"",J585,0)),IF(AND(Q585&lt;&gt;"",J585&lt;&gt;"",Q585=J585),Q585,X585)),0)),"")</f>
        <v/>
      </c>
      <c r="AW585" s="119" t="str">
        <f>IF(D585&lt;&gt;"",IF(COUNTIF($D$12:$D585,$D585)&gt;1,0,IF(SUM(P585,W585,AD585)&gt;0,IF(AND(X585="",OR(Q585&lt;&gt;"",J585&lt;&gt;"")),IF(Q585&lt;&gt;"",Q585,IF(J585&lt;&gt;"",J585,0)),IF(AND(Q585&lt;&gt;"",J585&lt;&gt;"",Q585=J585),Q585,X585)),0)),"")</f>
        <v/>
      </c>
      <c r="AX585" s="118" t="str">
        <f t="shared" si="169"/>
        <v/>
      </c>
      <c r="AY585" s="118" t="str">
        <f t="shared" si="170"/>
        <v/>
      </c>
      <c r="AZ585" s="118" t="str">
        <f t="shared" si="171"/>
        <v/>
      </c>
      <c r="BA585" s="118" t="str">
        <f t="shared" si="172"/>
        <v/>
      </c>
      <c r="BB585" s="118" t="str">
        <f t="shared" si="173"/>
        <v/>
      </c>
      <c r="BC585" s="118" t="str">
        <f t="shared" si="174"/>
        <v/>
      </c>
      <c r="BD585" s="118" t="str">
        <f t="shared" si="175"/>
        <v/>
      </c>
      <c r="BE585" s="118" t="str">
        <f t="shared" si="176"/>
        <v/>
      </c>
      <c r="BF585" s="118" t="str">
        <f t="shared" si="177"/>
        <v/>
      </c>
      <c r="BG585" s="120"/>
      <c r="BH585" s="120" t="str">
        <f t="shared" si="178"/>
        <v/>
      </c>
      <c r="BI585" s="120" t="str">
        <f t="shared" si="179"/>
        <v/>
      </c>
      <c r="BJ585" s="121"/>
      <c r="BK585" s="120" t="str">
        <f t="shared" si="180"/>
        <v/>
      </c>
      <c r="BL585" s="120" t="str">
        <f t="shared" si="181"/>
        <v/>
      </c>
      <c r="BM585" s="120" t="str">
        <f t="shared" si="182"/>
        <v/>
      </c>
      <c r="BN585" s="120" t="str">
        <f t="shared" si="183"/>
        <v/>
      </c>
      <c r="BO585" s="120" t="str">
        <f t="shared" si="184"/>
        <v/>
      </c>
      <c r="BP585" s="120" t="str">
        <f t="shared" si="185"/>
        <v/>
      </c>
      <c r="BQ585" s="98"/>
      <c r="BR585" s="98"/>
      <c r="BS585" s="98"/>
      <c r="BT585" s="98"/>
      <c r="BU585" s="98"/>
      <c r="BV585" s="98"/>
      <c r="BW585" s="98"/>
      <c r="BX585" s="98"/>
      <c r="BY585" s="98"/>
      <c r="BZ585" s="98"/>
      <c r="CA585" s="98"/>
      <c r="CB585" s="98"/>
      <c r="CC585" s="98"/>
      <c r="CD585" s="98"/>
      <c r="CE585" s="98"/>
      <c r="CF585" s="98"/>
      <c r="CG585" s="98"/>
      <c r="CH585" s="98"/>
      <c r="CI585" s="98"/>
      <c r="CJ585" s="98"/>
      <c r="CK585" s="98"/>
      <c r="CL585" s="98"/>
      <c r="CM585" s="98"/>
      <c r="CN585" s="98"/>
      <c r="CO585" s="98"/>
      <c r="CP585" s="98"/>
      <c r="CQ585" s="98"/>
      <c r="CR585" s="98"/>
      <c r="CS585" s="98"/>
    </row>
    <row r="586" spans="1:97" s="4" customFormat="1" ht="18.75" customHeight="1" x14ac:dyDescent="0.2">
      <c r="A586" s="3">
        <f t="shared" si="186"/>
        <v>574</v>
      </c>
      <c r="B586" s="263"/>
      <c r="C586" s="263"/>
      <c r="D586" s="263"/>
      <c r="E586" s="259"/>
      <c r="F586" s="259"/>
      <c r="G586" s="43"/>
      <c r="H586" s="264"/>
      <c r="I586" s="261"/>
      <c r="J586" s="106"/>
      <c r="K586" s="247"/>
      <c r="L586" s="247"/>
      <c r="M586" s="247"/>
      <c r="N586" s="248" t="str">
        <f>IF(AND(K586&lt;&gt;"",L586&lt;&gt;"",J586&lt;&gt;""),ROUND(MIN(IF(OR(J586="OZZ",J586="ZZ"),5000,17300),TRUNC(0.75*(SUMIF($D$12:$D586,$D586,K$12:K586)+SUMIF($D$12:$D586,$D586,L$12:L586)),2)) - SUMIF($D$12:$D585,$D586,N$12:N585),2),"")</f>
        <v/>
      </c>
      <c r="O586" s="249" t="str">
        <f>IF(AND(K586&lt;&gt;"",L586&lt;&gt;"",M586&lt;&gt;"",J586&lt;&gt;"",AH586&lt;&gt;""),IF(OR(J586="OZZ",J586="ZZ"),ROUND(0-SUMIF($D$12:$D585,$D586,O$12:O585),2),IF(M586=0,0,ROUND(MIN(MIN(17300,TRUNC(0.75*(SUMIF($D$12:$D$2012,$D586,K$12:K$2012)+SUMIF($D$12:$D$2012,$D586,L$12:L$2012)),2)+SUMIF($D$12:$D586,$D586,AH$12:AH586))-SUMIF($D$12:$D585,$D586,O$12:O585)-SUMIF($D$12:$D$2012,$D586,N$12:N$2012),AH586),2))),"")</f>
        <v/>
      </c>
      <c r="P586" s="250" t="str">
        <f>IF(J586&lt;&gt;"",1000 - SUMIF($D$12:$D585,$D586,P$12:P585),"")</f>
        <v/>
      </c>
      <c r="Q586" s="106"/>
      <c r="R586" s="247"/>
      <c r="S586" s="247"/>
      <c r="T586" s="247"/>
      <c r="U586" s="248" t="str">
        <f>IF(AND(R586&lt;&gt;"",S586&lt;&gt;"",Q586&lt;&gt;""),ROUND(MIN(IF(OR(Q586="OZZ",Q586="ZZ"),5000,17300),TRUNC(0.75*(SUMIF($D$12:$D586,$D586,R$12:R586)+SUMIF($D$12:$D586,$D586,S$12:S586)),2)) - SUMIF($D$12:$D585,$D586,U$12:U585),2),"")</f>
        <v/>
      </c>
      <c r="V586" s="248" t="str">
        <f>IF(AND(R586&lt;&gt;"",S586&lt;&gt;"",T586&lt;&gt;"",Q586&lt;&gt;"",AL586&lt;&gt;""),IF(OR(Q586="OZZ",Q586="ZZ"),ROUND(0-SUMIF($D$12:$D585,$D586,V$12:V585),2),IF(T586=0,0,ROUND(MIN(MIN(17300,TRUNC(0.75*(SUMIF($D$12:$D$2012,$D586,R$12:R$2012)+SUMIF($D$12:$D$2012,$D586,S$12:S$2012)),2)+SUMIF($D$12:$D586,$D586,AL$12:AL586))-SUMIF($D$12:$D585,$D586,V$12:V585)-SUMIF($D$12:$D$2012,$D586,U$12:U$2012),AL586),2))),"")</f>
        <v/>
      </c>
      <c r="W586" s="250" t="str">
        <f>IF(Q586&lt;&gt;"",1000 - SUMIF($D$12:$D585,$D586,W$12:W585),"")</f>
        <v/>
      </c>
      <c r="X586" s="106"/>
      <c r="Y586" s="247"/>
      <c r="Z586" s="247"/>
      <c r="AA586" s="247"/>
      <c r="AB586" s="248" t="str">
        <f>IF(AND(Y586&lt;&gt;"",Z586&lt;&gt;"",X586&lt;&gt;""),ROUND(MIN(IF(OR(X586="OZZ",X586="ZZ"),5000,17300),TRUNC(0.75*(SUMIF($D$12:$D586,$D586,Y$12:Y586)+SUMIF($D$12:$D586,$D586,Z$12:Z586)),2)) - SUMIF($D$12:$D585,$D586,AB$12:AB585),2),"")</f>
        <v/>
      </c>
      <c r="AC586" s="251" t="str">
        <f>IF(AND(Y586&lt;&gt;"",Z586&lt;&gt;"",AA586&lt;&gt;"",X586&lt;&gt;"",AP586&lt;&gt;""),IF(OR(X586="OZZ",X586="ZZ"),ROUND(0-SUMIF($D$12:$D585,$D586,AC$12:AC585),2),IF(AA586=0,0,ROUND(MIN(MIN(17300,TRUNC(0.75*(SUMIF($D$12:$D$2012,$D586,Y$12:Y$2012)+SUMIF($D$12:$D$2012,$D586,Z$12:Z$2012)),2)+SUMIF($D$12:$D586,$D586,AP$12:AP586))-SUMIF($D$12:$D585,$D586,AC$12:AC585)-SUMIF($D$12:$D$2012,$D586,AB$12:AB$2012),AP586),2))),"")</f>
        <v/>
      </c>
      <c r="AD586" s="250" t="str">
        <f>IF(X586&lt;&gt;"",1000 - SUMIF($D$12:$D585,$D586,AD$12:AD585),"")</f>
        <v/>
      </c>
      <c r="AE586" s="252"/>
      <c r="AF586" s="253"/>
      <c r="AG586" s="254"/>
      <c r="AH586" s="255" t="str">
        <f t="shared" si="187"/>
        <v/>
      </c>
      <c r="AI586" s="256"/>
      <c r="AJ586" s="253"/>
      <c r="AK586" s="254"/>
      <c r="AL586" s="255" t="str">
        <f t="shared" si="188"/>
        <v/>
      </c>
      <c r="AM586" s="256"/>
      <c r="AN586" s="253"/>
      <c r="AO586" s="254"/>
      <c r="AP586" s="255" t="str">
        <f t="shared" si="168"/>
        <v/>
      </c>
      <c r="AQ586" s="116"/>
      <c r="AR586" s="116"/>
      <c r="AS586" s="117"/>
      <c r="AT586" s="118"/>
      <c r="AU586" s="119" t="str">
        <f>IF(D586&lt;&gt; "", IF(COUNTIF($D$12:$D586,$D586)&gt;1,0,IF(SUM(N586,U586,AB586)&gt;0,IF(AND(X586="",OR(Q586&lt;&gt;"",J586&lt;&gt;"")),IF(Q586&lt;&gt;"",Q586,IF(J586&lt;&gt;"",J586,0)),IF(AND(Q586&lt;&gt;"",J586&lt;&gt;"",Q586=J586),Q586,X586)),0)),"")</f>
        <v/>
      </c>
      <c r="AV586" s="119" t="str">
        <f>IF(D586&lt;&gt;"",IF(COUNTIF($D$12:$D586,$D586)&gt;1,0,IF(SUM(O586,V586,AC586)&gt;0,IF(AND(X586="",OR(Q586&lt;&gt;"",J586&lt;&gt;"")),IF(Q586&lt;&gt;"",Q586,IF(J586&lt;&gt;"",J586,0)),IF(AND(Q586&lt;&gt;"",J586&lt;&gt;"",Q586=J586),Q586,X586)),0)),"")</f>
        <v/>
      </c>
      <c r="AW586" s="119" t="str">
        <f>IF(D586&lt;&gt;"",IF(COUNTIF($D$12:$D586,$D586)&gt;1,0,IF(SUM(P586,W586,AD586)&gt;0,IF(AND(X586="",OR(Q586&lt;&gt;"",J586&lt;&gt;"")),IF(Q586&lt;&gt;"",Q586,IF(J586&lt;&gt;"",J586,0)),IF(AND(Q586&lt;&gt;"",J586&lt;&gt;"",Q586=J586),Q586,X586)),0)),"")</f>
        <v/>
      </c>
      <c r="AX586" s="118" t="str">
        <f t="shared" si="169"/>
        <v/>
      </c>
      <c r="AY586" s="118" t="str">
        <f t="shared" si="170"/>
        <v/>
      </c>
      <c r="AZ586" s="118" t="str">
        <f t="shared" si="171"/>
        <v/>
      </c>
      <c r="BA586" s="118" t="str">
        <f t="shared" si="172"/>
        <v/>
      </c>
      <c r="BB586" s="118" t="str">
        <f t="shared" si="173"/>
        <v/>
      </c>
      <c r="BC586" s="118" t="str">
        <f t="shared" si="174"/>
        <v/>
      </c>
      <c r="BD586" s="118" t="str">
        <f t="shared" si="175"/>
        <v/>
      </c>
      <c r="BE586" s="118" t="str">
        <f t="shared" si="176"/>
        <v/>
      </c>
      <c r="BF586" s="118" t="str">
        <f t="shared" si="177"/>
        <v/>
      </c>
      <c r="BG586" s="120"/>
      <c r="BH586" s="120" t="str">
        <f t="shared" si="178"/>
        <v/>
      </c>
      <c r="BI586" s="120" t="str">
        <f t="shared" si="179"/>
        <v/>
      </c>
      <c r="BJ586" s="121"/>
      <c r="BK586" s="120" t="str">
        <f t="shared" si="180"/>
        <v/>
      </c>
      <c r="BL586" s="120" t="str">
        <f t="shared" si="181"/>
        <v/>
      </c>
      <c r="BM586" s="120" t="str">
        <f t="shared" si="182"/>
        <v/>
      </c>
      <c r="BN586" s="120" t="str">
        <f t="shared" si="183"/>
        <v/>
      </c>
      <c r="BO586" s="120" t="str">
        <f t="shared" si="184"/>
        <v/>
      </c>
      <c r="BP586" s="120" t="str">
        <f t="shared" si="185"/>
        <v/>
      </c>
      <c r="BQ586" s="98"/>
      <c r="BR586" s="98"/>
      <c r="BS586" s="98"/>
      <c r="BT586" s="98"/>
      <c r="BU586" s="98"/>
      <c r="BV586" s="98"/>
      <c r="BW586" s="98"/>
      <c r="BX586" s="98"/>
      <c r="BY586" s="98"/>
      <c r="BZ586" s="98"/>
      <c r="CA586" s="98"/>
      <c r="CB586" s="98"/>
      <c r="CC586" s="98"/>
      <c r="CD586" s="98"/>
      <c r="CE586" s="98"/>
      <c r="CF586" s="98"/>
      <c r="CG586" s="98"/>
      <c r="CH586" s="98"/>
      <c r="CI586" s="98"/>
      <c r="CJ586" s="98"/>
      <c r="CK586" s="98"/>
      <c r="CL586" s="98"/>
      <c r="CM586" s="98"/>
      <c r="CN586" s="98"/>
      <c r="CO586" s="98"/>
      <c r="CP586" s="98"/>
      <c r="CQ586" s="98"/>
      <c r="CR586" s="98"/>
      <c r="CS586" s="98"/>
    </row>
    <row r="587" spans="1:97" s="4" customFormat="1" ht="18.75" customHeight="1" x14ac:dyDescent="0.2">
      <c r="A587" s="3">
        <f t="shared" si="186"/>
        <v>575</v>
      </c>
      <c r="B587" s="263"/>
      <c r="C587" s="263"/>
      <c r="D587" s="263"/>
      <c r="E587" s="259"/>
      <c r="F587" s="259"/>
      <c r="G587" s="43"/>
      <c r="H587" s="264"/>
      <c r="I587" s="261"/>
      <c r="J587" s="106"/>
      <c r="K587" s="247"/>
      <c r="L587" s="247"/>
      <c r="M587" s="247"/>
      <c r="N587" s="248" t="str">
        <f>IF(AND(K587&lt;&gt;"",L587&lt;&gt;"",J587&lt;&gt;""),ROUND(MIN(IF(OR(J587="OZZ",J587="ZZ"),5000,17300),TRUNC(0.75*(SUMIF($D$12:$D587,$D587,K$12:K587)+SUMIF($D$12:$D587,$D587,L$12:L587)),2)) - SUMIF($D$12:$D586,$D587,N$12:N586),2),"")</f>
        <v/>
      </c>
      <c r="O587" s="249" t="str">
        <f>IF(AND(K587&lt;&gt;"",L587&lt;&gt;"",M587&lt;&gt;"",J587&lt;&gt;"",AH587&lt;&gt;""),IF(OR(J587="OZZ",J587="ZZ"),ROUND(0-SUMIF($D$12:$D586,$D587,O$12:O586),2),IF(M587=0,0,ROUND(MIN(MIN(17300,TRUNC(0.75*(SUMIF($D$12:$D$2012,$D587,K$12:K$2012)+SUMIF($D$12:$D$2012,$D587,L$12:L$2012)),2)+SUMIF($D$12:$D587,$D587,AH$12:AH587))-SUMIF($D$12:$D586,$D587,O$12:O586)-SUMIF($D$12:$D$2012,$D587,N$12:N$2012),AH587),2))),"")</f>
        <v/>
      </c>
      <c r="P587" s="250" t="str">
        <f>IF(J587&lt;&gt;"",1000 - SUMIF($D$12:$D586,$D587,P$12:P586),"")</f>
        <v/>
      </c>
      <c r="Q587" s="106"/>
      <c r="R587" s="247"/>
      <c r="S587" s="247"/>
      <c r="T587" s="247"/>
      <c r="U587" s="248" t="str">
        <f>IF(AND(R587&lt;&gt;"",S587&lt;&gt;"",Q587&lt;&gt;""),ROUND(MIN(IF(OR(Q587="OZZ",Q587="ZZ"),5000,17300),TRUNC(0.75*(SUMIF($D$12:$D587,$D587,R$12:R587)+SUMIF($D$12:$D587,$D587,S$12:S587)),2)) - SUMIF($D$12:$D586,$D587,U$12:U586),2),"")</f>
        <v/>
      </c>
      <c r="V587" s="248" t="str">
        <f>IF(AND(R587&lt;&gt;"",S587&lt;&gt;"",T587&lt;&gt;"",Q587&lt;&gt;"",AL587&lt;&gt;""),IF(OR(Q587="OZZ",Q587="ZZ"),ROUND(0-SUMIF($D$12:$D586,$D587,V$12:V586),2),IF(T587=0,0,ROUND(MIN(MIN(17300,TRUNC(0.75*(SUMIF($D$12:$D$2012,$D587,R$12:R$2012)+SUMIF($D$12:$D$2012,$D587,S$12:S$2012)),2)+SUMIF($D$12:$D587,$D587,AL$12:AL587))-SUMIF($D$12:$D586,$D587,V$12:V586)-SUMIF($D$12:$D$2012,$D587,U$12:U$2012),AL587),2))),"")</f>
        <v/>
      </c>
      <c r="W587" s="250" t="str">
        <f>IF(Q587&lt;&gt;"",1000 - SUMIF($D$12:$D586,$D587,W$12:W586),"")</f>
        <v/>
      </c>
      <c r="X587" s="106"/>
      <c r="Y587" s="247"/>
      <c r="Z587" s="247"/>
      <c r="AA587" s="247"/>
      <c r="AB587" s="248" t="str">
        <f>IF(AND(Y587&lt;&gt;"",Z587&lt;&gt;"",X587&lt;&gt;""),ROUND(MIN(IF(OR(X587="OZZ",X587="ZZ"),5000,17300),TRUNC(0.75*(SUMIF($D$12:$D587,$D587,Y$12:Y587)+SUMIF($D$12:$D587,$D587,Z$12:Z587)),2)) - SUMIF($D$12:$D586,$D587,AB$12:AB586),2),"")</f>
        <v/>
      </c>
      <c r="AC587" s="251" t="str">
        <f>IF(AND(Y587&lt;&gt;"",Z587&lt;&gt;"",AA587&lt;&gt;"",X587&lt;&gt;"",AP587&lt;&gt;""),IF(OR(X587="OZZ",X587="ZZ"),ROUND(0-SUMIF($D$12:$D586,$D587,AC$12:AC586),2),IF(AA587=0,0,ROUND(MIN(MIN(17300,TRUNC(0.75*(SUMIF($D$12:$D$2012,$D587,Y$12:Y$2012)+SUMIF($D$12:$D$2012,$D587,Z$12:Z$2012)),2)+SUMIF($D$12:$D587,$D587,AP$12:AP587))-SUMIF($D$12:$D586,$D587,AC$12:AC586)-SUMIF($D$12:$D$2012,$D587,AB$12:AB$2012),AP587),2))),"")</f>
        <v/>
      </c>
      <c r="AD587" s="250" t="str">
        <f>IF(X587&lt;&gt;"",1000 - SUMIF($D$12:$D586,$D587,AD$12:AD586),"")</f>
        <v/>
      </c>
      <c r="AE587" s="252"/>
      <c r="AF587" s="253"/>
      <c r="AG587" s="254"/>
      <c r="AH587" s="255" t="str">
        <f t="shared" si="187"/>
        <v/>
      </c>
      <c r="AI587" s="256"/>
      <c r="AJ587" s="253"/>
      <c r="AK587" s="254"/>
      <c r="AL587" s="255" t="str">
        <f t="shared" si="188"/>
        <v/>
      </c>
      <c r="AM587" s="256"/>
      <c r="AN587" s="253"/>
      <c r="AO587" s="254"/>
      <c r="AP587" s="255" t="str">
        <f t="shared" si="168"/>
        <v/>
      </c>
      <c r="AQ587" s="116"/>
      <c r="AR587" s="116"/>
      <c r="AS587" s="117"/>
      <c r="AT587" s="118"/>
      <c r="AU587" s="119" t="str">
        <f>IF(D587&lt;&gt; "", IF(COUNTIF($D$12:$D587,$D587)&gt;1,0,IF(SUM(N587,U587,AB587)&gt;0,IF(AND(X587="",OR(Q587&lt;&gt;"",J587&lt;&gt;"")),IF(Q587&lt;&gt;"",Q587,IF(J587&lt;&gt;"",J587,0)),IF(AND(Q587&lt;&gt;"",J587&lt;&gt;"",Q587=J587),Q587,X587)),0)),"")</f>
        <v/>
      </c>
      <c r="AV587" s="119" t="str">
        <f>IF(D587&lt;&gt;"",IF(COUNTIF($D$12:$D587,$D587)&gt;1,0,IF(SUM(O587,V587,AC587)&gt;0,IF(AND(X587="",OR(Q587&lt;&gt;"",J587&lt;&gt;"")),IF(Q587&lt;&gt;"",Q587,IF(J587&lt;&gt;"",J587,0)),IF(AND(Q587&lt;&gt;"",J587&lt;&gt;"",Q587=J587),Q587,X587)),0)),"")</f>
        <v/>
      </c>
      <c r="AW587" s="119" t="str">
        <f>IF(D587&lt;&gt;"",IF(COUNTIF($D$12:$D587,$D587)&gt;1,0,IF(SUM(P587,W587,AD587)&gt;0,IF(AND(X587="",OR(Q587&lt;&gt;"",J587&lt;&gt;"")),IF(Q587&lt;&gt;"",Q587,IF(J587&lt;&gt;"",J587,0)),IF(AND(Q587&lt;&gt;"",J587&lt;&gt;"",Q587=J587),Q587,X587)),0)),"")</f>
        <v/>
      </c>
      <c r="AX587" s="118" t="str">
        <f t="shared" si="169"/>
        <v/>
      </c>
      <c r="AY587" s="118" t="str">
        <f t="shared" si="170"/>
        <v/>
      </c>
      <c r="AZ587" s="118" t="str">
        <f t="shared" si="171"/>
        <v/>
      </c>
      <c r="BA587" s="118" t="str">
        <f t="shared" si="172"/>
        <v/>
      </c>
      <c r="BB587" s="118" t="str">
        <f t="shared" si="173"/>
        <v/>
      </c>
      <c r="BC587" s="118" t="str">
        <f t="shared" si="174"/>
        <v/>
      </c>
      <c r="BD587" s="118" t="str">
        <f t="shared" si="175"/>
        <v/>
      </c>
      <c r="BE587" s="118" t="str">
        <f t="shared" si="176"/>
        <v/>
      </c>
      <c r="BF587" s="118" t="str">
        <f t="shared" si="177"/>
        <v/>
      </c>
      <c r="BG587" s="120"/>
      <c r="BH587" s="120" t="str">
        <f t="shared" si="178"/>
        <v/>
      </c>
      <c r="BI587" s="120" t="str">
        <f t="shared" si="179"/>
        <v/>
      </c>
      <c r="BJ587" s="121"/>
      <c r="BK587" s="120" t="str">
        <f t="shared" si="180"/>
        <v/>
      </c>
      <c r="BL587" s="120" t="str">
        <f t="shared" si="181"/>
        <v/>
      </c>
      <c r="BM587" s="120" t="str">
        <f t="shared" si="182"/>
        <v/>
      </c>
      <c r="BN587" s="120" t="str">
        <f t="shared" si="183"/>
        <v/>
      </c>
      <c r="BO587" s="120" t="str">
        <f t="shared" si="184"/>
        <v/>
      </c>
      <c r="BP587" s="120" t="str">
        <f t="shared" si="185"/>
        <v/>
      </c>
      <c r="BQ587" s="98"/>
      <c r="BR587" s="98"/>
      <c r="BS587" s="98"/>
      <c r="BT587" s="98"/>
      <c r="BU587" s="98"/>
      <c r="BV587" s="98"/>
      <c r="BW587" s="98"/>
      <c r="BX587" s="98"/>
      <c r="BY587" s="98"/>
      <c r="BZ587" s="98"/>
      <c r="CA587" s="98"/>
      <c r="CB587" s="98"/>
      <c r="CC587" s="98"/>
      <c r="CD587" s="98"/>
      <c r="CE587" s="98"/>
      <c r="CF587" s="98"/>
      <c r="CG587" s="98"/>
      <c r="CH587" s="98"/>
      <c r="CI587" s="98"/>
      <c r="CJ587" s="98"/>
      <c r="CK587" s="98"/>
      <c r="CL587" s="98"/>
      <c r="CM587" s="98"/>
      <c r="CN587" s="98"/>
      <c r="CO587" s="98"/>
      <c r="CP587" s="98"/>
      <c r="CQ587" s="98"/>
      <c r="CR587" s="98"/>
      <c r="CS587" s="98"/>
    </row>
    <row r="588" spans="1:97" s="4" customFormat="1" ht="18.75" customHeight="1" x14ac:dyDescent="0.2">
      <c r="A588" s="3">
        <f t="shared" si="186"/>
        <v>576</v>
      </c>
      <c r="B588" s="263"/>
      <c r="C588" s="263"/>
      <c r="D588" s="263"/>
      <c r="E588" s="259"/>
      <c r="F588" s="259"/>
      <c r="G588" s="43"/>
      <c r="H588" s="264"/>
      <c r="I588" s="261"/>
      <c r="J588" s="106"/>
      <c r="K588" s="247"/>
      <c r="L588" s="247"/>
      <c r="M588" s="247"/>
      <c r="N588" s="248" t="str">
        <f>IF(AND(K588&lt;&gt;"",L588&lt;&gt;"",J588&lt;&gt;""),ROUND(MIN(IF(OR(J588="OZZ",J588="ZZ"),5000,17300),TRUNC(0.75*(SUMIF($D$12:$D588,$D588,K$12:K588)+SUMIF($D$12:$D588,$D588,L$12:L588)),2)) - SUMIF($D$12:$D587,$D588,N$12:N587),2),"")</f>
        <v/>
      </c>
      <c r="O588" s="249" t="str">
        <f>IF(AND(K588&lt;&gt;"",L588&lt;&gt;"",M588&lt;&gt;"",J588&lt;&gt;"",AH588&lt;&gt;""),IF(OR(J588="OZZ",J588="ZZ"),ROUND(0-SUMIF($D$12:$D587,$D588,O$12:O587),2),IF(M588=0,0,ROUND(MIN(MIN(17300,TRUNC(0.75*(SUMIF($D$12:$D$2012,$D588,K$12:K$2012)+SUMIF($D$12:$D$2012,$D588,L$12:L$2012)),2)+SUMIF($D$12:$D588,$D588,AH$12:AH588))-SUMIF($D$12:$D587,$D588,O$12:O587)-SUMIF($D$12:$D$2012,$D588,N$12:N$2012),AH588),2))),"")</f>
        <v/>
      </c>
      <c r="P588" s="250" t="str">
        <f>IF(J588&lt;&gt;"",1000 - SUMIF($D$12:$D587,$D588,P$12:P587),"")</f>
        <v/>
      </c>
      <c r="Q588" s="106"/>
      <c r="R588" s="247"/>
      <c r="S588" s="247"/>
      <c r="T588" s="247"/>
      <c r="U588" s="248" t="str">
        <f>IF(AND(R588&lt;&gt;"",S588&lt;&gt;"",Q588&lt;&gt;""),ROUND(MIN(IF(OR(Q588="OZZ",Q588="ZZ"),5000,17300),TRUNC(0.75*(SUMIF($D$12:$D588,$D588,R$12:R588)+SUMIF($D$12:$D588,$D588,S$12:S588)),2)) - SUMIF($D$12:$D587,$D588,U$12:U587),2),"")</f>
        <v/>
      </c>
      <c r="V588" s="248" t="str">
        <f>IF(AND(R588&lt;&gt;"",S588&lt;&gt;"",T588&lt;&gt;"",Q588&lt;&gt;"",AL588&lt;&gt;""),IF(OR(Q588="OZZ",Q588="ZZ"),ROUND(0-SUMIF($D$12:$D587,$D588,V$12:V587),2),IF(T588=0,0,ROUND(MIN(MIN(17300,TRUNC(0.75*(SUMIF($D$12:$D$2012,$D588,R$12:R$2012)+SUMIF($D$12:$D$2012,$D588,S$12:S$2012)),2)+SUMIF($D$12:$D588,$D588,AL$12:AL588))-SUMIF($D$12:$D587,$D588,V$12:V587)-SUMIF($D$12:$D$2012,$D588,U$12:U$2012),AL588),2))),"")</f>
        <v/>
      </c>
      <c r="W588" s="250" t="str">
        <f>IF(Q588&lt;&gt;"",1000 - SUMIF($D$12:$D587,$D588,W$12:W587),"")</f>
        <v/>
      </c>
      <c r="X588" s="106"/>
      <c r="Y588" s="247"/>
      <c r="Z588" s="247"/>
      <c r="AA588" s="247"/>
      <c r="AB588" s="248" t="str">
        <f>IF(AND(Y588&lt;&gt;"",Z588&lt;&gt;"",X588&lt;&gt;""),ROUND(MIN(IF(OR(X588="OZZ",X588="ZZ"),5000,17300),TRUNC(0.75*(SUMIF($D$12:$D588,$D588,Y$12:Y588)+SUMIF($D$12:$D588,$D588,Z$12:Z588)),2)) - SUMIF($D$12:$D587,$D588,AB$12:AB587),2),"")</f>
        <v/>
      </c>
      <c r="AC588" s="251" t="str">
        <f>IF(AND(Y588&lt;&gt;"",Z588&lt;&gt;"",AA588&lt;&gt;"",X588&lt;&gt;"",AP588&lt;&gt;""),IF(OR(X588="OZZ",X588="ZZ"),ROUND(0-SUMIF($D$12:$D587,$D588,AC$12:AC587),2),IF(AA588=0,0,ROUND(MIN(MIN(17300,TRUNC(0.75*(SUMIF($D$12:$D$2012,$D588,Y$12:Y$2012)+SUMIF($D$12:$D$2012,$D588,Z$12:Z$2012)),2)+SUMIF($D$12:$D588,$D588,AP$12:AP588))-SUMIF($D$12:$D587,$D588,AC$12:AC587)-SUMIF($D$12:$D$2012,$D588,AB$12:AB$2012),AP588),2))),"")</f>
        <v/>
      </c>
      <c r="AD588" s="250" t="str">
        <f>IF(X588&lt;&gt;"",1000 - SUMIF($D$12:$D587,$D588,AD$12:AD587),"")</f>
        <v/>
      </c>
      <c r="AE588" s="252"/>
      <c r="AF588" s="253"/>
      <c r="AG588" s="254"/>
      <c r="AH588" s="255" t="str">
        <f t="shared" si="187"/>
        <v/>
      </c>
      <c r="AI588" s="256"/>
      <c r="AJ588" s="253"/>
      <c r="AK588" s="254"/>
      <c r="AL588" s="255" t="str">
        <f t="shared" si="188"/>
        <v/>
      </c>
      <c r="AM588" s="256"/>
      <c r="AN588" s="253"/>
      <c r="AO588" s="254"/>
      <c r="AP588" s="255" t="str">
        <f t="shared" si="168"/>
        <v/>
      </c>
      <c r="AQ588" s="116"/>
      <c r="AR588" s="116"/>
      <c r="AS588" s="117"/>
      <c r="AT588" s="118"/>
      <c r="AU588" s="119" t="str">
        <f>IF(D588&lt;&gt; "", IF(COUNTIF($D$12:$D588,$D588)&gt;1,0,IF(SUM(N588,U588,AB588)&gt;0,IF(AND(X588="",OR(Q588&lt;&gt;"",J588&lt;&gt;"")),IF(Q588&lt;&gt;"",Q588,IF(J588&lt;&gt;"",J588,0)),IF(AND(Q588&lt;&gt;"",J588&lt;&gt;"",Q588=J588),Q588,X588)),0)),"")</f>
        <v/>
      </c>
      <c r="AV588" s="119" t="str">
        <f>IF(D588&lt;&gt;"",IF(COUNTIF($D$12:$D588,$D588)&gt;1,0,IF(SUM(O588,V588,AC588)&gt;0,IF(AND(X588="",OR(Q588&lt;&gt;"",J588&lt;&gt;"")),IF(Q588&lt;&gt;"",Q588,IF(J588&lt;&gt;"",J588,0)),IF(AND(Q588&lt;&gt;"",J588&lt;&gt;"",Q588=J588),Q588,X588)),0)),"")</f>
        <v/>
      </c>
      <c r="AW588" s="119" t="str">
        <f>IF(D588&lt;&gt;"",IF(COUNTIF($D$12:$D588,$D588)&gt;1,0,IF(SUM(P588,W588,AD588)&gt;0,IF(AND(X588="",OR(Q588&lt;&gt;"",J588&lt;&gt;"")),IF(Q588&lt;&gt;"",Q588,IF(J588&lt;&gt;"",J588,0)),IF(AND(Q588&lt;&gt;"",J588&lt;&gt;"",Q588=J588),Q588,X588)),0)),"")</f>
        <v/>
      </c>
      <c r="AX588" s="118" t="str">
        <f t="shared" si="169"/>
        <v/>
      </c>
      <c r="AY588" s="118" t="str">
        <f t="shared" si="170"/>
        <v/>
      </c>
      <c r="AZ588" s="118" t="str">
        <f t="shared" si="171"/>
        <v/>
      </c>
      <c r="BA588" s="118" t="str">
        <f t="shared" si="172"/>
        <v/>
      </c>
      <c r="BB588" s="118" t="str">
        <f t="shared" si="173"/>
        <v/>
      </c>
      <c r="BC588" s="118" t="str">
        <f t="shared" si="174"/>
        <v/>
      </c>
      <c r="BD588" s="118" t="str">
        <f t="shared" si="175"/>
        <v/>
      </c>
      <c r="BE588" s="118" t="str">
        <f t="shared" si="176"/>
        <v/>
      </c>
      <c r="BF588" s="118" t="str">
        <f t="shared" si="177"/>
        <v/>
      </c>
      <c r="BG588" s="120"/>
      <c r="BH588" s="120" t="str">
        <f t="shared" si="178"/>
        <v/>
      </c>
      <c r="BI588" s="120" t="str">
        <f t="shared" si="179"/>
        <v/>
      </c>
      <c r="BJ588" s="121"/>
      <c r="BK588" s="120" t="str">
        <f t="shared" si="180"/>
        <v/>
      </c>
      <c r="BL588" s="120" t="str">
        <f t="shared" si="181"/>
        <v/>
      </c>
      <c r="BM588" s="120" t="str">
        <f t="shared" si="182"/>
        <v/>
      </c>
      <c r="BN588" s="120" t="str">
        <f t="shared" si="183"/>
        <v/>
      </c>
      <c r="BO588" s="120" t="str">
        <f t="shared" si="184"/>
        <v/>
      </c>
      <c r="BP588" s="120" t="str">
        <f t="shared" si="185"/>
        <v/>
      </c>
      <c r="BQ588" s="98"/>
      <c r="BR588" s="98"/>
      <c r="BS588" s="98"/>
      <c r="BT588" s="98"/>
      <c r="BU588" s="98"/>
      <c r="BV588" s="98"/>
      <c r="BW588" s="98"/>
      <c r="BX588" s="98"/>
      <c r="BY588" s="98"/>
      <c r="BZ588" s="98"/>
      <c r="CA588" s="98"/>
      <c r="CB588" s="98"/>
      <c r="CC588" s="98"/>
      <c r="CD588" s="98"/>
      <c r="CE588" s="98"/>
      <c r="CF588" s="98"/>
      <c r="CG588" s="98"/>
      <c r="CH588" s="98"/>
      <c r="CI588" s="98"/>
      <c r="CJ588" s="98"/>
      <c r="CK588" s="98"/>
      <c r="CL588" s="98"/>
      <c r="CM588" s="98"/>
      <c r="CN588" s="98"/>
      <c r="CO588" s="98"/>
      <c r="CP588" s="98"/>
      <c r="CQ588" s="98"/>
      <c r="CR588" s="98"/>
      <c r="CS588" s="98"/>
    </row>
    <row r="589" spans="1:97" s="4" customFormat="1" ht="18.75" customHeight="1" x14ac:dyDescent="0.2">
      <c r="A589" s="3">
        <f t="shared" si="186"/>
        <v>577</v>
      </c>
      <c r="B589" s="263"/>
      <c r="C589" s="263"/>
      <c r="D589" s="263"/>
      <c r="E589" s="259"/>
      <c r="F589" s="259"/>
      <c r="G589" s="43"/>
      <c r="H589" s="264"/>
      <c r="I589" s="261"/>
      <c r="J589" s="106"/>
      <c r="K589" s="247"/>
      <c r="L589" s="247"/>
      <c r="M589" s="247"/>
      <c r="N589" s="248" t="str">
        <f>IF(AND(K589&lt;&gt;"",L589&lt;&gt;"",J589&lt;&gt;""),ROUND(MIN(IF(OR(J589="OZZ",J589="ZZ"),5000,17300),TRUNC(0.75*(SUMIF($D$12:$D589,$D589,K$12:K589)+SUMIF($D$12:$D589,$D589,L$12:L589)),2)) - SUMIF($D$12:$D588,$D589,N$12:N588),2),"")</f>
        <v/>
      </c>
      <c r="O589" s="249" t="str">
        <f>IF(AND(K589&lt;&gt;"",L589&lt;&gt;"",M589&lt;&gt;"",J589&lt;&gt;"",AH589&lt;&gt;""),IF(OR(J589="OZZ",J589="ZZ"),ROUND(0-SUMIF($D$12:$D588,$D589,O$12:O588),2),IF(M589=0,0,ROUND(MIN(MIN(17300,TRUNC(0.75*(SUMIF($D$12:$D$2012,$D589,K$12:K$2012)+SUMIF($D$12:$D$2012,$D589,L$12:L$2012)),2)+SUMIF($D$12:$D589,$D589,AH$12:AH589))-SUMIF($D$12:$D588,$D589,O$12:O588)-SUMIF($D$12:$D$2012,$D589,N$12:N$2012),AH589),2))),"")</f>
        <v/>
      </c>
      <c r="P589" s="250" t="str">
        <f>IF(J589&lt;&gt;"",1000 - SUMIF($D$12:$D588,$D589,P$12:P588),"")</f>
        <v/>
      </c>
      <c r="Q589" s="106"/>
      <c r="R589" s="247"/>
      <c r="S589" s="247"/>
      <c r="T589" s="247"/>
      <c r="U589" s="248" t="str">
        <f>IF(AND(R589&lt;&gt;"",S589&lt;&gt;"",Q589&lt;&gt;""),ROUND(MIN(IF(OR(Q589="OZZ",Q589="ZZ"),5000,17300),TRUNC(0.75*(SUMIF($D$12:$D589,$D589,R$12:R589)+SUMIF($D$12:$D589,$D589,S$12:S589)),2)) - SUMIF($D$12:$D588,$D589,U$12:U588),2),"")</f>
        <v/>
      </c>
      <c r="V589" s="248" t="str">
        <f>IF(AND(R589&lt;&gt;"",S589&lt;&gt;"",T589&lt;&gt;"",Q589&lt;&gt;"",AL589&lt;&gt;""),IF(OR(Q589="OZZ",Q589="ZZ"),ROUND(0-SUMIF($D$12:$D588,$D589,V$12:V588),2),IF(T589=0,0,ROUND(MIN(MIN(17300,TRUNC(0.75*(SUMIF($D$12:$D$2012,$D589,R$12:R$2012)+SUMIF($D$12:$D$2012,$D589,S$12:S$2012)),2)+SUMIF($D$12:$D589,$D589,AL$12:AL589))-SUMIF($D$12:$D588,$D589,V$12:V588)-SUMIF($D$12:$D$2012,$D589,U$12:U$2012),AL589),2))),"")</f>
        <v/>
      </c>
      <c r="W589" s="250" t="str">
        <f>IF(Q589&lt;&gt;"",1000 - SUMIF($D$12:$D588,$D589,W$12:W588),"")</f>
        <v/>
      </c>
      <c r="X589" s="106"/>
      <c r="Y589" s="247"/>
      <c r="Z589" s="247"/>
      <c r="AA589" s="247"/>
      <c r="AB589" s="248" t="str">
        <f>IF(AND(Y589&lt;&gt;"",Z589&lt;&gt;"",X589&lt;&gt;""),ROUND(MIN(IF(OR(X589="OZZ",X589="ZZ"),5000,17300),TRUNC(0.75*(SUMIF($D$12:$D589,$D589,Y$12:Y589)+SUMIF($D$12:$D589,$D589,Z$12:Z589)),2)) - SUMIF($D$12:$D588,$D589,AB$12:AB588),2),"")</f>
        <v/>
      </c>
      <c r="AC589" s="251" t="str">
        <f>IF(AND(Y589&lt;&gt;"",Z589&lt;&gt;"",AA589&lt;&gt;"",X589&lt;&gt;"",AP589&lt;&gt;""),IF(OR(X589="OZZ",X589="ZZ"),ROUND(0-SUMIF($D$12:$D588,$D589,AC$12:AC588),2),IF(AA589=0,0,ROUND(MIN(MIN(17300,TRUNC(0.75*(SUMIF($D$12:$D$2012,$D589,Y$12:Y$2012)+SUMIF($D$12:$D$2012,$D589,Z$12:Z$2012)),2)+SUMIF($D$12:$D589,$D589,AP$12:AP589))-SUMIF($D$12:$D588,$D589,AC$12:AC588)-SUMIF($D$12:$D$2012,$D589,AB$12:AB$2012),AP589),2))),"")</f>
        <v/>
      </c>
      <c r="AD589" s="250" t="str">
        <f>IF(X589&lt;&gt;"",1000 - SUMIF($D$12:$D588,$D589,AD$12:AD588),"")</f>
        <v/>
      </c>
      <c r="AE589" s="252"/>
      <c r="AF589" s="253"/>
      <c r="AG589" s="254"/>
      <c r="AH589" s="255" t="str">
        <f t="shared" si="187"/>
        <v/>
      </c>
      <c r="AI589" s="256"/>
      <c r="AJ589" s="253"/>
      <c r="AK589" s="254"/>
      <c r="AL589" s="255" t="str">
        <f t="shared" si="188"/>
        <v/>
      </c>
      <c r="AM589" s="256"/>
      <c r="AN589" s="253"/>
      <c r="AO589" s="254"/>
      <c r="AP589" s="255" t="str">
        <f t="shared" ref="AP589:AP652" si="189">IF(Y589&lt;&gt;"",ROUND(AM589,2)+ROUND(AN589,2)+ROUND(AO589,2),"")</f>
        <v/>
      </c>
      <c r="AQ589" s="116"/>
      <c r="AR589" s="116"/>
      <c r="AS589" s="117"/>
      <c r="AT589" s="118"/>
      <c r="AU589" s="119" t="str">
        <f>IF(D589&lt;&gt; "", IF(COUNTIF($D$12:$D589,$D589)&gt;1,0,IF(SUM(N589,U589,AB589)&gt;0,IF(AND(X589="",OR(Q589&lt;&gt;"",J589&lt;&gt;"")),IF(Q589&lt;&gt;"",Q589,IF(J589&lt;&gt;"",J589,0)),IF(AND(Q589&lt;&gt;"",J589&lt;&gt;"",Q589=J589),Q589,X589)),0)),"")</f>
        <v/>
      </c>
      <c r="AV589" s="119" t="str">
        <f>IF(D589&lt;&gt;"",IF(COUNTIF($D$12:$D589,$D589)&gt;1,0,IF(SUM(O589,V589,AC589)&gt;0,IF(AND(X589="",OR(Q589&lt;&gt;"",J589&lt;&gt;"")),IF(Q589&lt;&gt;"",Q589,IF(J589&lt;&gt;"",J589,0)),IF(AND(Q589&lt;&gt;"",J589&lt;&gt;"",Q589=J589),Q589,X589)),0)),"")</f>
        <v/>
      </c>
      <c r="AW589" s="119" t="str">
        <f>IF(D589&lt;&gt;"",IF(COUNTIF($D$12:$D589,$D589)&gt;1,0,IF(SUM(P589,W589,AD589)&gt;0,IF(AND(X589="",OR(Q589&lt;&gt;"",J589&lt;&gt;"")),IF(Q589&lt;&gt;"",Q589,IF(J589&lt;&gt;"",J589,0)),IF(AND(Q589&lt;&gt;"",J589&lt;&gt;"",Q589=J589),Q589,X589)),0)),"")</f>
        <v/>
      </c>
      <c r="AX589" s="118" t="str">
        <f t="shared" ref="AX589:AX652" si="190">IF(D589&lt;&gt;"",IF(J589="OZP12",N589,0),"")</f>
        <v/>
      </c>
      <c r="AY589" s="118" t="str">
        <f t="shared" ref="AY589:AY652" si="191">IF(D589&lt;&gt;"",IF(Q589="OZP12",U589,0),"")</f>
        <v/>
      </c>
      <c r="AZ589" s="118" t="str">
        <f t="shared" ref="AZ589:AZ652" si="192">IF(D589&lt;&gt;"",IF(X589="OZP12",AB589,0),"")</f>
        <v/>
      </c>
      <c r="BA589" s="118" t="str">
        <f t="shared" ref="BA589:BA652" si="193">IF(D589&lt;&gt;"",IF(J589="TZP",N589,0),"")</f>
        <v/>
      </c>
      <c r="BB589" s="118" t="str">
        <f t="shared" ref="BB589:BB652" si="194">IF(D589&lt;&gt;"",IF(Q589="TZP",U589,0),"")</f>
        <v/>
      </c>
      <c r="BC589" s="118" t="str">
        <f t="shared" ref="BC589:BC652" si="195">IF(D589&lt;&gt;"",IF(X589="TZP",AB589,0),"")</f>
        <v/>
      </c>
      <c r="BD589" s="118" t="str">
        <f t="shared" ref="BD589:BD652" si="196">IF(D589&lt;&gt;"",IF(J589="OZZ",N589,0),"")</f>
        <v/>
      </c>
      <c r="BE589" s="118" t="str">
        <f t="shared" ref="BE589:BE652" si="197">IF(D589&lt;&gt;"",IF(Q589="OZZ",U589,0),"")</f>
        <v/>
      </c>
      <c r="BF589" s="118" t="str">
        <f t="shared" ref="BF589:BF652" si="198">IF(D589&lt;&gt;"",IF(X589="OZZ",AB589,0),"")</f>
        <v/>
      </c>
      <c r="BG589" s="120"/>
      <c r="BH589" s="120" t="str">
        <f t="shared" ref="BH589:BH652" si="199">IF(D589&lt;&gt;"",IF(ISERROR(FIND("/",D589)), 0, 1),"")</f>
        <v/>
      </c>
      <c r="BI589" s="120" t="str">
        <f t="shared" ref="BI589:BI652" si="200">IF(D589&lt;&gt;"",IF(BH589*1=0,D589,CONCATENATE(MID(D589,1,FIND("/",D589,1)-1),MID(D589,FIND("/",D589,1)+1,LEN(D589)))),"")</f>
        <v/>
      </c>
      <c r="BJ589" s="121"/>
      <c r="BK589" s="120" t="str">
        <f t="shared" ref="BK589:BK652" si="201">IF(D589&lt;&gt;"",IF(J589="OZP12",O589,0),"")</f>
        <v/>
      </c>
      <c r="BL589" s="120" t="str">
        <f t="shared" ref="BL589:BL652" si="202">IF(D589&lt;&gt;"",IF(Q589="OZP12",V589,0),"")</f>
        <v/>
      </c>
      <c r="BM589" s="120" t="str">
        <f t="shared" ref="BM589:BM652" si="203">IF(D589&lt;&gt;"",IF(X589="OZP12",AC589,0),"")</f>
        <v/>
      </c>
      <c r="BN589" s="120" t="str">
        <f t="shared" ref="BN589:BN652" si="204">IF(D589&lt;&gt;"",IF(J589="TZP",O589,0),"")</f>
        <v/>
      </c>
      <c r="BO589" s="120" t="str">
        <f t="shared" ref="BO589:BO652" si="205">IF(D589&lt;&gt;"",IF(Q589="TZP",V589,0),"")</f>
        <v/>
      </c>
      <c r="BP589" s="120" t="str">
        <f t="shared" ref="BP589:BP652" si="206">IF(D589&lt;&gt;"",IF(X589="TZP",AC589,0),"")</f>
        <v/>
      </c>
      <c r="BQ589" s="98"/>
      <c r="BR589" s="98"/>
      <c r="BS589" s="98"/>
      <c r="BT589" s="98"/>
      <c r="BU589" s="98"/>
      <c r="BV589" s="98"/>
      <c r="BW589" s="98"/>
      <c r="BX589" s="98"/>
      <c r="BY589" s="98"/>
      <c r="BZ589" s="98"/>
      <c r="CA589" s="98"/>
      <c r="CB589" s="98"/>
      <c r="CC589" s="98"/>
      <c r="CD589" s="98"/>
      <c r="CE589" s="98"/>
      <c r="CF589" s="98"/>
      <c r="CG589" s="98"/>
      <c r="CH589" s="98"/>
      <c r="CI589" s="98"/>
      <c r="CJ589" s="98"/>
      <c r="CK589" s="98"/>
      <c r="CL589" s="98"/>
      <c r="CM589" s="98"/>
      <c r="CN589" s="98"/>
      <c r="CO589" s="98"/>
      <c r="CP589" s="98"/>
      <c r="CQ589" s="98"/>
      <c r="CR589" s="98"/>
      <c r="CS589" s="98"/>
    </row>
    <row r="590" spans="1:97" s="4" customFormat="1" ht="18.75" customHeight="1" x14ac:dyDescent="0.2">
      <c r="A590" s="3">
        <f t="shared" ref="A590:A653" si="207">A589+1</f>
        <v>578</v>
      </c>
      <c r="B590" s="263"/>
      <c r="C590" s="263"/>
      <c r="D590" s="263"/>
      <c r="E590" s="259"/>
      <c r="F590" s="259"/>
      <c r="G590" s="43"/>
      <c r="H590" s="264"/>
      <c r="I590" s="261"/>
      <c r="J590" s="106"/>
      <c r="K590" s="247"/>
      <c r="L590" s="247"/>
      <c r="M590" s="247"/>
      <c r="N590" s="248" t="str">
        <f>IF(AND(K590&lt;&gt;"",L590&lt;&gt;"",J590&lt;&gt;""),ROUND(MIN(IF(OR(J590="OZZ",J590="ZZ"),5000,17300),TRUNC(0.75*(SUMIF($D$12:$D590,$D590,K$12:K590)+SUMIF($D$12:$D590,$D590,L$12:L590)),2)) - SUMIF($D$12:$D589,$D590,N$12:N589),2),"")</f>
        <v/>
      </c>
      <c r="O590" s="249" t="str">
        <f>IF(AND(K590&lt;&gt;"",L590&lt;&gt;"",M590&lt;&gt;"",J590&lt;&gt;"",AH590&lt;&gt;""),IF(OR(J590="OZZ",J590="ZZ"),ROUND(0-SUMIF($D$12:$D589,$D590,O$12:O589),2),IF(M590=0,0,ROUND(MIN(MIN(17300,TRUNC(0.75*(SUMIF($D$12:$D$2012,$D590,K$12:K$2012)+SUMIF($D$12:$D$2012,$D590,L$12:L$2012)),2)+SUMIF($D$12:$D590,$D590,AH$12:AH590))-SUMIF($D$12:$D589,$D590,O$12:O589)-SUMIF($D$12:$D$2012,$D590,N$12:N$2012),AH590),2))),"")</f>
        <v/>
      </c>
      <c r="P590" s="250" t="str">
        <f>IF(J590&lt;&gt;"",1000 - SUMIF($D$12:$D589,$D590,P$12:P589),"")</f>
        <v/>
      </c>
      <c r="Q590" s="106"/>
      <c r="R590" s="247"/>
      <c r="S590" s="247"/>
      <c r="T590" s="247"/>
      <c r="U590" s="248" t="str">
        <f>IF(AND(R590&lt;&gt;"",S590&lt;&gt;"",Q590&lt;&gt;""),ROUND(MIN(IF(OR(Q590="OZZ",Q590="ZZ"),5000,17300),TRUNC(0.75*(SUMIF($D$12:$D590,$D590,R$12:R590)+SUMIF($D$12:$D590,$D590,S$12:S590)),2)) - SUMIF($D$12:$D589,$D590,U$12:U589),2),"")</f>
        <v/>
      </c>
      <c r="V590" s="248" t="str">
        <f>IF(AND(R590&lt;&gt;"",S590&lt;&gt;"",T590&lt;&gt;"",Q590&lt;&gt;"",AL590&lt;&gt;""),IF(OR(Q590="OZZ",Q590="ZZ"),ROUND(0-SUMIF($D$12:$D589,$D590,V$12:V589),2),IF(T590=0,0,ROUND(MIN(MIN(17300,TRUNC(0.75*(SUMIF($D$12:$D$2012,$D590,R$12:R$2012)+SUMIF($D$12:$D$2012,$D590,S$12:S$2012)),2)+SUMIF($D$12:$D590,$D590,AL$12:AL590))-SUMIF($D$12:$D589,$D590,V$12:V589)-SUMIF($D$12:$D$2012,$D590,U$12:U$2012),AL590),2))),"")</f>
        <v/>
      </c>
      <c r="W590" s="250" t="str">
        <f>IF(Q590&lt;&gt;"",1000 - SUMIF($D$12:$D589,$D590,W$12:W589),"")</f>
        <v/>
      </c>
      <c r="X590" s="106"/>
      <c r="Y590" s="247"/>
      <c r="Z590" s="247"/>
      <c r="AA590" s="247"/>
      <c r="AB590" s="248" t="str">
        <f>IF(AND(Y590&lt;&gt;"",Z590&lt;&gt;"",X590&lt;&gt;""),ROUND(MIN(IF(OR(X590="OZZ",X590="ZZ"),5000,17300),TRUNC(0.75*(SUMIF($D$12:$D590,$D590,Y$12:Y590)+SUMIF($D$12:$D590,$D590,Z$12:Z590)),2)) - SUMIF($D$12:$D589,$D590,AB$12:AB589),2),"")</f>
        <v/>
      </c>
      <c r="AC590" s="251" t="str">
        <f>IF(AND(Y590&lt;&gt;"",Z590&lt;&gt;"",AA590&lt;&gt;"",X590&lt;&gt;"",AP590&lt;&gt;""),IF(OR(X590="OZZ",X590="ZZ"),ROUND(0-SUMIF($D$12:$D589,$D590,AC$12:AC589),2),IF(AA590=0,0,ROUND(MIN(MIN(17300,TRUNC(0.75*(SUMIF($D$12:$D$2012,$D590,Y$12:Y$2012)+SUMIF($D$12:$D$2012,$D590,Z$12:Z$2012)),2)+SUMIF($D$12:$D590,$D590,AP$12:AP590))-SUMIF($D$12:$D589,$D590,AC$12:AC589)-SUMIF($D$12:$D$2012,$D590,AB$12:AB$2012),AP590),2))),"")</f>
        <v/>
      </c>
      <c r="AD590" s="250" t="str">
        <f>IF(X590&lt;&gt;"",1000 - SUMIF($D$12:$D589,$D590,AD$12:AD589),"")</f>
        <v/>
      </c>
      <c r="AE590" s="252"/>
      <c r="AF590" s="253"/>
      <c r="AG590" s="254"/>
      <c r="AH590" s="255" t="str">
        <f t="shared" ref="AH590:AH653" si="208">IF(K590&lt;&gt;"",ROUND(AE590,2)+ROUND(AF590,2)+ROUND(AG590,2),"")</f>
        <v/>
      </c>
      <c r="AI590" s="256"/>
      <c r="AJ590" s="253"/>
      <c r="AK590" s="254"/>
      <c r="AL590" s="255" t="str">
        <f t="shared" ref="AL590:AL653" si="209">IF(R590&lt;&gt;"",ROUND(AI590,2)+ROUND(AJ590,2)+ROUND(AK590,2),"")</f>
        <v/>
      </c>
      <c r="AM590" s="256"/>
      <c r="AN590" s="253"/>
      <c r="AO590" s="254"/>
      <c r="AP590" s="255" t="str">
        <f t="shared" si="189"/>
        <v/>
      </c>
      <c r="AQ590" s="116"/>
      <c r="AR590" s="116"/>
      <c r="AS590" s="117"/>
      <c r="AT590" s="118"/>
      <c r="AU590" s="119" t="str">
        <f>IF(D590&lt;&gt; "", IF(COUNTIF($D$12:$D590,$D590)&gt;1,0,IF(SUM(N590,U590,AB590)&gt;0,IF(AND(X590="",OR(Q590&lt;&gt;"",J590&lt;&gt;"")),IF(Q590&lt;&gt;"",Q590,IF(J590&lt;&gt;"",J590,0)),IF(AND(Q590&lt;&gt;"",J590&lt;&gt;"",Q590=J590),Q590,X590)),0)),"")</f>
        <v/>
      </c>
      <c r="AV590" s="119" t="str">
        <f>IF(D590&lt;&gt;"",IF(COUNTIF($D$12:$D590,$D590)&gt;1,0,IF(SUM(O590,V590,AC590)&gt;0,IF(AND(X590="",OR(Q590&lt;&gt;"",J590&lt;&gt;"")),IF(Q590&lt;&gt;"",Q590,IF(J590&lt;&gt;"",J590,0)),IF(AND(Q590&lt;&gt;"",J590&lt;&gt;"",Q590=J590),Q590,X590)),0)),"")</f>
        <v/>
      </c>
      <c r="AW590" s="119" t="str">
        <f>IF(D590&lt;&gt;"",IF(COUNTIF($D$12:$D590,$D590)&gt;1,0,IF(SUM(P590,W590,AD590)&gt;0,IF(AND(X590="",OR(Q590&lt;&gt;"",J590&lt;&gt;"")),IF(Q590&lt;&gt;"",Q590,IF(J590&lt;&gt;"",J590,0)),IF(AND(Q590&lt;&gt;"",J590&lt;&gt;"",Q590=J590),Q590,X590)),0)),"")</f>
        <v/>
      </c>
      <c r="AX590" s="118" t="str">
        <f t="shared" si="190"/>
        <v/>
      </c>
      <c r="AY590" s="118" t="str">
        <f t="shared" si="191"/>
        <v/>
      </c>
      <c r="AZ590" s="118" t="str">
        <f t="shared" si="192"/>
        <v/>
      </c>
      <c r="BA590" s="118" t="str">
        <f t="shared" si="193"/>
        <v/>
      </c>
      <c r="BB590" s="118" t="str">
        <f t="shared" si="194"/>
        <v/>
      </c>
      <c r="BC590" s="118" t="str">
        <f t="shared" si="195"/>
        <v/>
      </c>
      <c r="BD590" s="118" t="str">
        <f t="shared" si="196"/>
        <v/>
      </c>
      <c r="BE590" s="118" t="str">
        <f t="shared" si="197"/>
        <v/>
      </c>
      <c r="BF590" s="118" t="str">
        <f t="shared" si="198"/>
        <v/>
      </c>
      <c r="BG590" s="120"/>
      <c r="BH590" s="120" t="str">
        <f t="shared" si="199"/>
        <v/>
      </c>
      <c r="BI590" s="120" t="str">
        <f t="shared" si="200"/>
        <v/>
      </c>
      <c r="BJ590" s="121"/>
      <c r="BK590" s="120" t="str">
        <f t="shared" si="201"/>
        <v/>
      </c>
      <c r="BL590" s="120" t="str">
        <f t="shared" si="202"/>
        <v/>
      </c>
      <c r="BM590" s="120" t="str">
        <f t="shared" si="203"/>
        <v/>
      </c>
      <c r="BN590" s="120" t="str">
        <f t="shared" si="204"/>
        <v/>
      </c>
      <c r="BO590" s="120" t="str">
        <f t="shared" si="205"/>
        <v/>
      </c>
      <c r="BP590" s="120" t="str">
        <f t="shared" si="206"/>
        <v/>
      </c>
      <c r="BQ590" s="98"/>
      <c r="BR590" s="98"/>
      <c r="BS590" s="98"/>
      <c r="BT590" s="98"/>
      <c r="BU590" s="98"/>
      <c r="BV590" s="98"/>
      <c r="BW590" s="98"/>
      <c r="BX590" s="98"/>
      <c r="BY590" s="98"/>
      <c r="BZ590" s="98"/>
      <c r="CA590" s="98"/>
      <c r="CB590" s="98"/>
      <c r="CC590" s="98"/>
      <c r="CD590" s="98"/>
      <c r="CE590" s="98"/>
      <c r="CF590" s="98"/>
      <c r="CG590" s="98"/>
      <c r="CH590" s="98"/>
      <c r="CI590" s="98"/>
      <c r="CJ590" s="98"/>
      <c r="CK590" s="98"/>
      <c r="CL590" s="98"/>
      <c r="CM590" s="98"/>
      <c r="CN590" s="98"/>
      <c r="CO590" s="98"/>
      <c r="CP590" s="98"/>
      <c r="CQ590" s="98"/>
      <c r="CR590" s="98"/>
      <c r="CS590" s="98"/>
    </row>
    <row r="591" spans="1:97" s="4" customFormat="1" ht="18.75" customHeight="1" x14ac:dyDescent="0.2">
      <c r="A591" s="3">
        <f t="shared" si="207"/>
        <v>579</v>
      </c>
      <c r="B591" s="263"/>
      <c r="C591" s="263"/>
      <c r="D591" s="263"/>
      <c r="E591" s="259"/>
      <c r="F591" s="259"/>
      <c r="G591" s="43"/>
      <c r="H591" s="264"/>
      <c r="I591" s="261"/>
      <c r="J591" s="106"/>
      <c r="K591" s="247"/>
      <c r="L591" s="247"/>
      <c r="M591" s="247"/>
      <c r="N591" s="248" t="str">
        <f>IF(AND(K591&lt;&gt;"",L591&lt;&gt;"",J591&lt;&gt;""),ROUND(MIN(IF(OR(J591="OZZ",J591="ZZ"),5000,17300),TRUNC(0.75*(SUMIF($D$12:$D591,$D591,K$12:K591)+SUMIF($D$12:$D591,$D591,L$12:L591)),2)) - SUMIF($D$12:$D590,$D591,N$12:N590),2),"")</f>
        <v/>
      </c>
      <c r="O591" s="249" t="str">
        <f>IF(AND(K591&lt;&gt;"",L591&lt;&gt;"",M591&lt;&gt;"",J591&lt;&gt;"",AH591&lt;&gt;""),IF(OR(J591="OZZ",J591="ZZ"),ROUND(0-SUMIF($D$12:$D590,$D591,O$12:O590),2),IF(M591=0,0,ROUND(MIN(MIN(17300,TRUNC(0.75*(SUMIF($D$12:$D$2012,$D591,K$12:K$2012)+SUMIF($D$12:$D$2012,$D591,L$12:L$2012)),2)+SUMIF($D$12:$D591,$D591,AH$12:AH591))-SUMIF($D$12:$D590,$D591,O$12:O590)-SUMIF($D$12:$D$2012,$D591,N$12:N$2012),AH591),2))),"")</f>
        <v/>
      </c>
      <c r="P591" s="250" t="str">
        <f>IF(J591&lt;&gt;"",1000 - SUMIF($D$12:$D590,$D591,P$12:P590),"")</f>
        <v/>
      </c>
      <c r="Q591" s="106"/>
      <c r="R591" s="247"/>
      <c r="S591" s="247"/>
      <c r="T591" s="247"/>
      <c r="U591" s="248" t="str">
        <f>IF(AND(R591&lt;&gt;"",S591&lt;&gt;"",Q591&lt;&gt;""),ROUND(MIN(IF(OR(Q591="OZZ",Q591="ZZ"),5000,17300),TRUNC(0.75*(SUMIF($D$12:$D591,$D591,R$12:R591)+SUMIF($D$12:$D591,$D591,S$12:S591)),2)) - SUMIF($D$12:$D590,$D591,U$12:U590),2),"")</f>
        <v/>
      </c>
      <c r="V591" s="248" t="str">
        <f>IF(AND(R591&lt;&gt;"",S591&lt;&gt;"",T591&lt;&gt;"",Q591&lt;&gt;"",AL591&lt;&gt;""),IF(OR(Q591="OZZ",Q591="ZZ"),ROUND(0-SUMIF($D$12:$D590,$D591,V$12:V590),2),IF(T591=0,0,ROUND(MIN(MIN(17300,TRUNC(0.75*(SUMIF($D$12:$D$2012,$D591,R$12:R$2012)+SUMIF($D$12:$D$2012,$D591,S$12:S$2012)),2)+SUMIF($D$12:$D591,$D591,AL$12:AL591))-SUMIF($D$12:$D590,$D591,V$12:V590)-SUMIF($D$12:$D$2012,$D591,U$12:U$2012),AL591),2))),"")</f>
        <v/>
      </c>
      <c r="W591" s="250" t="str">
        <f>IF(Q591&lt;&gt;"",1000 - SUMIF($D$12:$D590,$D591,W$12:W590),"")</f>
        <v/>
      </c>
      <c r="X591" s="106"/>
      <c r="Y591" s="247"/>
      <c r="Z591" s="247"/>
      <c r="AA591" s="247"/>
      <c r="AB591" s="248" t="str">
        <f>IF(AND(Y591&lt;&gt;"",Z591&lt;&gt;"",X591&lt;&gt;""),ROUND(MIN(IF(OR(X591="OZZ",X591="ZZ"),5000,17300),TRUNC(0.75*(SUMIF($D$12:$D591,$D591,Y$12:Y591)+SUMIF($D$12:$D591,$D591,Z$12:Z591)),2)) - SUMIF($D$12:$D590,$D591,AB$12:AB590),2),"")</f>
        <v/>
      </c>
      <c r="AC591" s="251" t="str">
        <f>IF(AND(Y591&lt;&gt;"",Z591&lt;&gt;"",AA591&lt;&gt;"",X591&lt;&gt;"",AP591&lt;&gt;""),IF(OR(X591="OZZ",X591="ZZ"),ROUND(0-SUMIF($D$12:$D590,$D591,AC$12:AC590),2),IF(AA591=0,0,ROUND(MIN(MIN(17300,TRUNC(0.75*(SUMIF($D$12:$D$2012,$D591,Y$12:Y$2012)+SUMIF($D$12:$D$2012,$D591,Z$12:Z$2012)),2)+SUMIF($D$12:$D591,$D591,AP$12:AP591))-SUMIF($D$12:$D590,$D591,AC$12:AC590)-SUMIF($D$12:$D$2012,$D591,AB$12:AB$2012),AP591),2))),"")</f>
        <v/>
      </c>
      <c r="AD591" s="250" t="str">
        <f>IF(X591&lt;&gt;"",1000 - SUMIF($D$12:$D590,$D591,AD$12:AD590),"")</f>
        <v/>
      </c>
      <c r="AE591" s="252"/>
      <c r="AF591" s="253"/>
      <c r="AG591" s="254"/>
      <c r="AH591" s="255" t="str">
        <f t="shared" si="208"/>
        <v/>
      </c>
      <c r="AI591" s="256"/>
      <c r="AJ591" s="253"/>
      <c r="AK591" s="254"/>
      <c r="AL591" s="255" t="str">
        <f t="shared" si="209"/>
        <v/>
      </c>
      <c r="AM591" s="256"/>
      <c r="AN591" s="253"/>
      <c r="AO591" s="254"/>
      <c r="AP591" s="255" t="str">
        <f t="shared" si="189"/>
        <v/>
      </c>
      <c r="AQ591" s="116"/>
      <c r="AR591" s="116"/>
      <c r="AS591" s="117"/>
      <c r="AT591" s="118"/>
      <c r="AU591" s="119" t="str">
        <f>IF(D591&lt;&gt; "", IF(COUNTIF($D$12:$D591,$D591)&gt;1,0,IF(SUM(N591,U591,AB591)&gt;0,IF(AND(X591="",OR(Q591&lt;&gt;"",J591&lt;&gt;"")),IF(Q591&lt;&gt;"",Q591,IF(J591&lt;&gt;"",J591,0)),IF(AND(Q591&lt;&gt;"",J591&lt;&gt;"",Q591=J591),Q591,X591)),0)),"")</f>
        <v/>
      </c>
      <c r="AV591" s="119" t="str">
        <f>IF(D591&lt;&gt;"",IF(COUNTIF($D$12:$D591,$D591)&gt;1,0,IF(SUM(O591,V591,AC591)&gt;0,IF(AND(X591="",OR(Q591&lt;&gt;"",J591&lt;&gt;"")),IF(Q591&lt;&gt;"",Q591,IF(J591&lt;&gt;"",J591,0)),IF(AND(Q591&lt;&gt;"",J591&lt;&gt;"",Q591=J591),Q591,X591)),0)),"")</f>
        <v/>
      </c>
      <c r="AW591" s="119" t="str">
        <f>IF(D591&lt;&gt;"",IF(COUNTIF($D$12:$D591,$D591)&gt;1,0,IF(SUM(P591,W591,AD591)&gt;0,IF(AND(X591="",OR(Q591&lt;&gt;"",J591&lt;&gt;"")),IF(Q591&lt;&gt;"",Q591,IF(J591&lt;&gt;"",J591,0)),IF(AND(Q591&lt;&gt;"",J591&lt;&gt;"",Q591=J591),Q591,X591)),0)),"")</f>
        <v/>
      </c>
      <c r="AX591" s="118" t="str">
        <f t="shared" si="190"/>
        <v/>
      </c>
      <c r="AY591" s="118" t="str">
        <f t="shared" si="191"/>
        <v/>
      </c>
      <c r="AZ591" s="118" t="str">
        <f t="shared" si="192"/>
        <v/>
      </c>
      <c r="BA591" s="118" t="str">
        <f t="shared" si="193"/>
        <v/>
      </c>
      <c r="BB591" s="118" t="str">
        <f t="shared" si="194"/>
        <v/>
      </c>
      <c r="BC591" s="118" t="str">
        <f t="shared" si="195"/>
        <v/>
      </c>
      <c r="BD591" s="118" t="str">
        <f t="shared" si="196"/>
        <v/>
      </c>
      <c r="BE591" s="118" t="str">
        <f t="shared" si="197"/>
        <v/>
      </c>
      <c r="BF591" s="118" t="str">
        <f t="shared" si="198"/>
        <v/>
      </c>
      <c r="BG591" s="120"/>
      <c r="BH591" s="120" t="str">
        <f t="shared" si="199"/>
        <v/>
      </c>
      <c r="BI591" s="120" t="str">
        <f t="shared" si="200"/>
        <v/>
      </c>
      <c r="BJ591" s="121"/>
      <c r="BK591" s="120" t="str">
        <f t="shared" si="201"/>
        <v/>
      </c>
      <c r="BL591" s="120" t="str">
        <f t="shared" si="202"/>
        <v/>
      </c>
      <c r="BM591" s="120" t="str">
        <f t="shared" si="203"/>
        <v/>
      </c>
      <c r="BN591" s="120" t="str">
        <f t="shared" si="204"/>
        <v/>
      </c>
      <c r="BO591" s="120" t="str">
        <f t="shared" si="205"/>
        <v/>
      </c>
      <c r="BP591" s="120" t="str">
        <f t="shared" si="206"/>
        <v/>
      </c>
      <c r="BQ591" s="98"/>
      <c r="BR591" s="98"/>
      <c r="BS591" s="98"/>
      <c r="BT591" s="98"/>
      <c r="BU591" s="98"/>
      <c r="BV591" s="98"/>
      <c r="BW591" s="98"/>
      <c r="BX591" s="98"/>
      <c r="BY591" s="98"/>
      <c r="BZ591" s="98"/>
      <c r="CA591" s="98"/>
      <c r="CB591" s="98"/>
      <c r="CC591" s="98"/>
      <c r="CD591" s="98"/>
      <c r="CE591" s="98"/>
      <c r="CF591" s="98"/>
      <c r="CG591" s="98"/>
      <c r="CH591" s="98"/>
      <c r="CI591" s="98"/>
      <c r="CJ591" s="98"/>
      <c r="CK591" s="98"/>
      <c r="CL591" s="98"/>
      <c r="CM591" s="98"/>
      <c r="CN591" s="98"/>
      <c r="CO591" s="98"/>
      <c r="CP591" s="98"/>
      <c r="CQ591" s="98"/>
      <c r="CR591" s="98"/>
      <c r="CS591" s="98"/>
    </row>
    <row r="592" spans="1:97" s="4" customFormat="1" ht="18.75" customHeight="1" x14ac:dyDescent="0.2">
      <c r="A592" s="3">
        <f t="shared" si="207"/>
        <v>580</v>
      </c>
      <c r="B592" s="263"/>
      <c r="C592" s="263"/>
      <c r="D592" s="263"/>
      <c r="E592" s="259"/>
      <c r="F592" s="259"/>
      <c r="G592" s="43"/>
      <c r="H592" s="264"/>
      <c r="I592" s="261"/>
      <c r="J592" s="106"/>
      <c r="K592" s="247"/>
      <c r="L592" s="247"/>
      <c r="M592" s="247"/>
      <c r="N592" s="248" t="str">
        <f>IF(AND(K592&lt;&gt;"",L592&lt;&gt;"",J592&lt;&gt;""),ROUND(MIN(IF(OR(J592="OZZ",J592="ZZ"),5000,17300),TRUNC(0.75*(SUMIF($D$12:$D592,$D592,K$12:K592)+SUMIF($D$12:$D592,$D592,L$12:L592)),2)) - SUMIF($D$12:$D591,$D592,N$12:N591),2),"")</f>
        <v/>
      </c>
      <c r="O592" s="249" t="str">
        <f>IF(AND(K592&lt;&gt;"",L592&lt;&gt;"",M592&lt;&gt;"",J592&lt;&gt;"",AH592&lt;&gt;""),IF(OR(J592="OZZ",J592="ZZ"),ROUND(0-SUMIF($D$12:$D591,$D592,O$12:O591),2),IF(M592=0,0,ROUND(MIN(MIN(17300,TRUNC(0.75*(SUMIF($D$12:$D$2012,$D592,K$12:K$2012)+SUMIF($D$12:$D$2012,$D592,L$12:L$2012)),2)+SUMIF($D$12:$D592,$D592,AH$12:AH592))-SUMIF($D$12:$D591,$D592,O$12:O591)-SUMIF($D$12:$D$2012,$D592,N$12:N$2012),AH592),2))),"")</f>
        <v/>
      </c>
      <c r="P592" s="250" t="str">
        <f>IF(J592&lt;&gt;"",1000 - SUMIF($D$12:$D591,$D592,P$12:P591),"")</f>
        <v/>
      </c>
      <c r="Q592" s="106"/>
      <c r="R592" s="247"/>
      <c r="S592" s="247"/>
      <c r="T592" s="247"/>
      <c r="U592" s="248" t="str">
        <f>IF(AND(R592&lt;&gt;"",S592&lt;&gt;"",Q592&lt;&gt;""),ROUND(MIN(IF(OR(Q592="OZZ",Q592="ZZ"),5000,17300),TRUNC(0.75*(SUMIF($D$12:$D592,$D592,R$12:R592)+SUMIF($D$12:$D592,$D592,S$12:S592)),2)) - SUMIF($D$12:$D591,$D592,U$12:U591),2),"")</f>
        <v/>
      </c>
      <c r="V592" s="248" t="str">
        <f>IF(AND(R592&lt;&gt;"",S592&lt;&gt;"",T592&lt;&gt;"",Q592&lt;&gt;"",AL592&lt;&gt;""),IF(OR(Q592="OZZ",Q592="ZZ"),ROUND(0-SUMIF($D$12:$D591,$D592,V$12:V591),2),IF(T592=0,0,ROUND(MIN(MIN(17300,TRUNC(0.75*(SUMIF($D$12:$D$2012,$D592,R$12:R$2012)+SUMIF($D$12:$D$2012,$D592,S$12:S$2012)),2)+SUMIF($D$12:$D592,$D592,AL$12:AL592))-SUMIF($D$12:$D591,$D592,V$12:V591)-SUMIF($D$12:$D$2012,$D592,U$12:U$2012),AL592),2))),"")</f>
        <v/>
      </c>
      <c r="W592" s="250" t="str">
        <f>IF(Q592&lt;&gt;"",1000 - SUMIF($D$12:$D591,$D592,W$12:W591),"")</f>
        <v/>
      </c>
      <c r="X592" s="106"/>
      <c r="Y592" s="247"/>
      <c r="Z592" s="247"/>
      <c r="AA592" s="247"/>
      <c r="AB592" s="248" t="str">
        <f>IF(AND(Y592&lt;&gt;"",Z592&lt;&gt;"",X592&lt;&gt;""),ROUND(MIN(IF(OR(X592="OZZ",X592="ZZ"),5000,17300),TRUNC(0.75*(SUMIF($D$12:$D592,$D592,Y$12:Y592)+SUMIF($D$12:$D592,$D592,Z$12:Z592)),2)) - SUMIF($D$12:$D591,$D592,AB$12:AB591),2),"")</f>
        <v/>
      </c>
      <c r="AC592" s="251" t="str">
        <f>IF(AND(Y592&lt;&gt;"",Z592&lt;&gt;"",AA592&lt;&gt;"",X592&lt;&gt;"",AP592&lt;&gt;""),IF(OR(X592="OZZ",X592="ZZ"),ROUND(0-SUMIF($D$12:$D591,$D592,AC$12:AC591),2),IF(AA592=0,0,ROUND(MIN(MIN(17300,TRUNC(0.75*(SUMIF($D$12:$D$2012,$D592,Y$12:Y$2012)+SUMIF($D$12:$D$2012,$D592,Z$12:Z$2012)),2)+SUMIF($D$12:$D592,$D592,AP$12:AP592))-SUMIF($D$12:$D591,$D592,AC$12:AC591)-SUMIF($D$12:$D$2012,$D592,AB$12:AB$2012),AP592),2))),"")</f>
        <v/>
      </c>
      <c r="AD592" s="250" t="str">
        <f>IF(X592&lt;&gt;"",1000 - SUMIF($D$12:$D591,$D592,AD$12:AD591),"")</f>
        <v/>
      </c>
      <c r="AE592" s="252"/>
      <c r="AF592" s="253"/>
      <c r="AG592" s="254"/>
      <c r="AH592" s="255" t="str">
        <f t="shared" si="208"/>
        <v/>
      </c>
      <c r="AI592" s="256"/>
      <c r="AJ592" s="253"/>
      <c r="AK592" s="254"/>
      <c r="AL592" s="255" t="str">
        <f t="shared" si="209"/>
        <v/>
      </c>
      <c r="AM592" s="256"/>
      <c r="AN592" s="253"/>
      <c r="AO592" s="254"/>
      <c r="AP592" s="255" t="str">
        <f t="shared" si="189"/>
        <v/>
      </c>
      <c r="AQ592" s="116"/>
      <c r="AR592" s="116"/>
      <c r="AS592" s="117"/>
      <c r="AT592" s="118"/>
      <c r="AU592" s="119" t="str">
        <f>IF(D592&lt;&gt; "", IF(COUNTIF($D$12:$D592,$D592)&gt;1,0,IF(SUM(N592,U592,AB592)&gt;0,IF(AND(X592="",OR(Q592&lt;&gt;"",J592&lt;&gt;"")),IF(Q592&lt;&gt;"",Q592,IF(J592&lt;&gt;"",J592,0)),IF(AND(Q592&lt;&gt;"",J592&lt;&gt;"",Q592=J592),Q592,X592)),0)),"")</f>
        <v/>
      </c>
      <c r="AV592" s="119" t="str">
        <f>IF(D592&lt;&gt;"",IF(COUNTIF($D$12:$D592,$D592)&gt;1,0,IF(SUM(O592,V592,AC592)&gt;0,IF(AND(X592="",OR(Q592&lt;&gt;"",J592&lt;&gt;"")),IF(Q592&lt;&gt;"",Q592,IF(J592&lt;&gt;"",J592,0)),IF(AND(Q592&lt;&gt;"",J592&lt;&gt;"",Q592=J592),Q592,X592)),0)),"")</f>
        <v/>
      </c>
      <c r="AW592" s="119" t="str">
        <f>IF(D592&lt;&gt;"",IF(COUNTIF($D$12:$D592,$D592)&gt;1,0,IF(SUM(P592,W592,AD592)&gt;0,IF(AND(X592="",OR(Q592&lt;&gt;"",J592&lt;&gt;"")),IF(Q592&lt;&gt;"",Q592,IF(J592&lt;&gt;"",J592,0)),IF(AND(Q592&lt;&gt;"",J592&lt;&gt;"",Q592=J592),Q592,X592)),0)),"")</f>
        <v/>
      </c>
      <c r="AX592" s="118" t="str">
        <f t="shared" si="190"/>
        <v/>
      </c>
      <c r="AY592" s="118" t="str">
        <f t="shared" si="191"/>
        <v/>
      </c>
      <c r="AZ592" s="118" t="str">
        <f t="shared" si="192"/>
        <v/>
      </c>
      <c r="BA592" s="118" t="str">
        <f t="shared" si="193"/>
        <v/>
      </c>
      <c r="BB592" s="118" t="str">
        <f t="shared" si="194"/>
        <v/>
      </c>
      <c r="BC592" s="118" t="str">
        <f t="shared" si="195"/>
        <v/>
      </c>
      <c r="BD592" s="118" t="str">
        <f t="shared" si="196"/>
        <v/>
      </c>
      <c r="BE592" s="118" t="str">
        <f t="shared" si="197"/>
        <v/>
      </c>
      <c r="BF592" s="118" t="str">
        <f t="shared" si="198"/>
        <v/>
      </c>
      <c r="BG592" s="120"/>
      <c r="BH592" s="120" t="str">
        <f t="shared" si="199"/>
        <v/>
      </c>
      <c r="BI592" s="120" t="str">
        <f t="shared" si="200"/>
        <v/>
      </c>
      <c r="BJ592" s="121"/>
      <c r="BK592" s="120" t="str">
        <f t="shared" si="201"/>
        <v/>
      </c>
      <c r="BL592" s="120" t="str">
        <f t="shared" si="202"/>
        <v/>
      </c>
      <c r="BM592" s="120" t="str">
        <f t="shared" si="203"/>
        <v/>
      </c>
      <c r="BN592" s="120" t="str">
        <f t="shared" si="204"/>
        <v/>
      </c>
      <c r="BO592" s="120" t="str">
        <f t="shared" si="205"/>
        <v/>
      </c>
      <c r="BP592" s="120" t="str">
        <f t="shared" si="206"/>
        <v/>
      </c>
      <c r="BQ592" s="98"/>
      <c r="BR592" s="98"/>
      <c r="BS592" s="98"/>
      <c r="BT592" s="98"/>
      <c r="BU592" s="98"/>
      <c r="BV592" s="98"/>
      <c r="BW592" s="98"/>
      <c r="BX592" s="98"/>
      <c r="BY592" s="98"/>
      <c r="BZ592" s="98"/>
      <c r="CA592" s="98"/>
      <c r="CB592" s="98"/>
      <c r="CC592" s="98"/>
      <c r="CD592" s="98"/>
      <c r="CE592" s="98"/>
      <c r="CF592" s="98"/>
      <c r="CG592" s="98"/>
      <c r="CH592" s="98"/>
      <c r="CI592" s="98"/>
      <c r="CJ592" s="98"/>
      <c r="CK592" s="98"/>
      <c r="CL592" s="98"/>
      <c r="CM592" s="98"/>
      <c r="CN592" s="98"/>
      <c r="CO592" s="98"/>
      <c r="CP592" s="98"/>
      <c r="CQ592" s="98"/>
      <c r="CR592" s="98"/>
      <c r="CS592" s="98"/>
    </row>
    <row r="593" spans="1:97" s="4" customFormat="1" ht="18.75" customHeight="1" x14ac:dyDescent="0.2">
      <c r="A593" s="3">
        <f t="shared" si="207"/>
        <v>581</v>
      </c>
      <c r="B593" s="263"/>
      <c r="C593" s="263"/>
      <c r="D593" s="263"/>
      <c r="E593" s="259"/>
      <c r="F593" s="259"/>
      <c r="G593" s="43"/>
      <c r="H593" s="264"/>
      <c r="I593" s="261"/>
      <c r="J593" s="106"/>
      <c r="K593" s="247"/>
      <c r="L593" s="247"/>
      <c r="M593" s="247"/>
      <c r="N593" s="248" t="str">
        <f>IF(AND(K593&lt;&gt;"",L593&lt;&gt;"",J593&lt;&gt;""),ROUND(MIN(IF(OR(J593="OZZ",J593="ZZ"),5000,17300),TRUNC(0.75*(SUMIF($D$12:$D593,$D593,K$12:K593)+SUMIF($D$12:$D593,$D593,L$12:L593)),2)) - SUMIF($D$12:$D592,$D593,N$12:N592),2),"")</f>
        <v/>
      </c>
      <c r="O593" s="249" t="str">
        <f>IF(AND(K593&lt;&gt;"",L593&lt;&gt;"",M593&lt;&gt;"",J593&lt;&gt;"",AH593&lt;&gt;""),IF(OR(J593="OZZ",J593="ZZ"),ROUND(0-SUMIF($D$12:$D592,$D593,O$12:O592),2),IF(M593=0,0,ROUND(MIN(MIN(17300,TRUNC(0.75*(SUMIF($D$12:$D$2012,$D593,K$12:K$2012)+SUMIF($D$12:$D$2012,$D593,L$12:L$2012)),2)+SUMIF($D$12:$D593,$D593,AH$12:AH593))-SUMIF($D$12:$D592,$D593,O$12:O592)-SUMIF($D$12:$D$2012,$D593,N$12:N$2012),AH593),2))),"")</f>
        <v/>
      </c>
      <c r="P593" s="250" t="str">
        <f>IF(J593&lt;&gt;"",1000 - SUMIF($D$12:$D592,$D593,P$12:P592),"")</f>
        <v/>
      </c>
      <c r="Q593" s="106"/>
      <c r="R593" s="247"/>
      <c r="S593" s="247"/>
      <c r="T593" s="247"/>
      <c r="U593" s="248" t="str">
        <f>IF(AND(R593&lt;&gt;"",S593&lt;&gt;"",Q593&lt;&gt;""),ROUND(MIN(IF(OR(Q593="OZZ",Q593="ZZ"),5000,17300),TRUNC(0.75*(SUMIF($D$12:$D593,$D593,R$12:R593)+SUMIF($D$12:$D593,$D593,S$12:S593)),2)) - SUMIF($D$12:$D592,$D593,U$12:U592),2),"")</f>
        <v/>
      </c>
      <c r="V593" s="248" t="str">
        <f>IF(AND(R593&lt;&gt;"",S593&lt;&gt;"",T593&lt;&gt;"",Q593&lt;&gt;"",AL593&lt;&gt;""),IF(OR(Q593="OZZ",Q593="ZZ"),ROUND(0-SUMIF($D$12:$D592,$D593,V$12:V592),2),IF(T593=0,0,ROUND(MIN(MIN(17300,TRUNC(0.75*(SUMIF($D$12:$D$2012,$D593,R$12:R$2012)+SUMIF($D$12:$D$2012,$D593,S$12:S$2012)),2)+SUMIF($D$12:$D593,$D593,AL$12:AL593))-SUMIF($D$12:$D592,$D593,V$12:V592)-SUMIF($D$12:$D$2012,$D593,U$12:U$2012),AL593),2))),"")</f>
        <v/>
      </c>
      <c r="W593" s="250" t="str">
        <f>IF(Q593&lt;&gt;"",1000 - SUMIF($D$12:$D592,$D593,W$12:W592),"")</f>
        <v/>
      </c>
      <c r="X593" s="106"/>
      <c r="Y593" s="247"/>
      <c r="Z593" s="247"/>
      <c r="AA593" s="247"/>
      <c r="AB593" s="248" t="str">
        <f>IF(AND(Y593&lt;&gt;"",Z593&lt;&gt;"",X593&lt;&gt;""),ROUND(MIN(IF(OR(X593="OZZ",X593="ZZ"),5000,17300),TRUNC(0.75*(SUMIF($D$12:$D593,$D593,Y$12:Y593)+SUMIF($D$12:$D593,$D593,Z$12:Z593)),2)) - SUMIF($D$12:$D592,$D593,AB$12:AB592),2),"")</f>
        <v/>
      </c>
      <c r="AC593" s="251" t="str">
        <f>IF(AND(Y593&lt;&gt;"",Z593&lt;&gt;"",AA593&lt;&gt;"",X593&lt;&gt;"",AP593&lt;&gt;""),IF(OR(X593="OZZ",X593="ZZ"),ROUND(0-SUMIF($D$12:$D592,$D593,AC$12:AC592),2),IF(AA593=0,0,ROUND(MIN(MIN(17300,TRUNC(0.75*(SUMIF($D$12:$D$2012,$D593,Y$12:Y$2012)+SUMIF($D$12:$D$2012,$D593,Z$12:Z$2012)),2)+SUMIF($D$12:$D593,$D593,AP$12:AP593))-SUMIF($D$12:$D592,$D593,AC$12:AC592)-SUMIF($D$12:$D$2012,$D593,AB$12:AB$2012),AP593),2))),"")</f>
        <v/>
      </c>
      <c r="AD593" s="250" t="str">
        <f>IF(X593&lt;&gt;"",1000 - SUMIF($D$12:$D592,$D593,AD$12:AD592),"")</f>
        <v/>
      </c>
      <c r="AE593" s="252"/>
      <c r="AF593" s="253"/>
      <c r="AG593" s="254"/>
      <c r="AH593" s="255" t="str">
        <f t="shared" si="208"/>
        <v/>
      </c>
      <c r="AI593" s="256"/>
      <c r="AJ593" s="253"/>
      <c r="AK593" s="254"/>
      <c r="AL593" s="255" t="str">
        <f t="shared" si="209"/>
        <v/>
      </c>
      <c r="AM593" s="256"/>
      <c r="AN593" s="253"/>
      <c r="AO593" s="254"/>
      <c r="AP593" s="255" t="str">
        <f t="shared" si="189"/>
        <v/>
      </c>
      <c r="AQ593" s="116"/>
      <c r="AR593" s="116"/>
      <c r="AS593" s="117"/>
      <c r="AT593" s="118"/>
      <c r="AU593" s="119" t="str">
        <f>IF(D593&lt;&gt; "", IF(COUNTIF($D$12:$D593,$D593)&gt;1,0,IF(SUM(N593,U593,AB593)&gt;0,IF(AND(X593="",OR(Q593&lt;&gt;"",J593&lt;&gt;"")),IF(Q593&lt;&gt;"",Q593,IF(J593&lt;&gt;"",J593,0)),IF(AND(Q593&lt;&gt;"",J593&lt;&gt;"",Q593=J593),Q593,X593)),0)),"")</f>
        <v/>
      </c>
      <c r="AV593" s="119" t="str">
        <f>IF(D593&lt;&gt;"",IF(COUNTIF($D$12:$D593,$D593)&gt;1,0,IF(SUM(O593,V593,AC593)&gt;0,IF(AND(X593="",OR(Q593&lt;&gt;"",J593&lt;&gt;"")),IF(Q593&lt;&gt;"",Q593,IF(J593&lt;&gt;"",J593,0)),IF(AND(Q593&lt;&gt;"",J593&lt;&gt;"",Q593=J593),Q593,X593)),0)),"")</f>
        <v/>
      </c>
      <c r="AW593" s="119" t="str">
        <f>IF(D593&lt;&gt;"",IF(COUNTIF($D$12:$D593,$D593)&gt;1,0,IF(SUM(P593,W593,AD593)&gt;0,IF(AND(X593="",OR(Q593&lt;&gt;"",J593&lt;&gt;"")),IF(Q593&lt;&gt;"",Q593,IF(J593&lt;&gt;"",J593,0)),IF(AND(Q593&lt;&gt;"",J593&lt;&gt;"",Q593=J593),Q593,X593)),0)),"")</f>
        <v/>
      </c>
      <c r="AX593" s="118" t="str">
        <f t="shared" si="190"/>
        <v/>
      </c>
      <c r="AY593" s="118" t="str">
        <f t="shared" si="191"/>
        <v/>
      </c>
      <c r="AZ593" s="118" t="str">
        <f t="shared" si="192"/>
        <v/>
      </c>
      <c r="BA593" s="118" t="str">
        <f t="shared" si="193"/>
        <v/>
      </c>
      <c r="BB593" s="118" t="str">
        <f t="shared" si="194"/>
        <v/>
      </c>
      <c r="BC593" s="118" t="str">
        <f t="shared" si="195"/>
        <v/>
      </c>
      <c r="BD593" s="118" t="str">
        <f t="shared" si="196"/>
        <v/>
      </c>
      <c r="BE593" s="118" t="str">
        <f t="shared" si="197"/>
        <v/>
      </c>
      <c r="BF593" s="118" t="str">
        <f t="shared" si="198"/>
        <v/>
      </c>
      <c r="BG593" s="120"/>
      <c r="BH593" s="120" t="str">
        <f t="shared" si="199"/>
        <v/>
      </c>
      <c r="BI593" s="120" t="str">
        <f t="shared" si="200"/>
        <v/>
      </c>
      <c r="BJ593" s="121"/>
      <c r="BK593" s="120" t="str">
        <f t="shared" si="201"/>
        <v/>
      </c>
      <c r="BL593" s="120" t="str">
        <f t="shared" si="202"/>
        <v/>
      </c>
      <c r="BM593" s="120" t="str">
        <f t="shared" si="203"/>
        <v/>
      </c>
      <c r="BN593" s="120" t="str">
        <f t="shared" si="204"/>
        <v/>
      </c>
      <c r="BO593" s="120" t="str">
        <f t="shared" si="205"/>
        <v/>
      </c>
      <c r="BP593" s="120" t="str">
        <f t="shared" si="206"/>
        <v/>
      </c>
      <c r="BQ593" s="98"/>
      <c r="BR593" s="98"/>
      <c r="BS593" s="98"/>
      <c r="BT593" s="98"/>
      <c r="BU593" s="98"/>
      <c r="BV593" s="98"/>
      <c r="BW593" s="98"/>
      <c r="BX593" s="98"/>
      <c r="BY593" s="98"/>
      <c r="BZ593" s="98"/>
      <c r="CA593" s="98"/>
      <c r="CB593" s="98"/>
      <c r="CC593" s="98"/>
      <c r="CD593" s="98"/>
      <c r="CE593" s="98"/>
      <c r="CF593" s="98"/>
      <c r="CG593" s="98"/>
      <c r="CH593" s="98"/>
      <c r="CI593" s="98"/>
      <c r="CJ593" s="98"/>
      <c r="CK593" s="98"/>
      <c r="CL593" s="98"/>
      <c r="CM593" s="98"/>
      <c r="CN593" s="98"/>
      <c r="CO593" s="98"/>
      <c r="CP593" s="98"/>
      <c r="CQ593" s="98"/>
      <c r="CR593" s="98"/>
      <c r="CS593" s="98"/>
    </row>
    <row r="594" spans="1:97" s="4" customFormat="1" ht="18.75" customHeight="1" x14ac:dyDescent="0.2">
      <c r="A594" s="3">
        <f t="shared" si="207"/>
        <v>582</v>
      </c>
      <c r="B594" s="263"/>
      <c r="C594" s="263"/>
      <c r="D594" s="263"/>
      <c r="E594" s="259"/>
      <c r="F594" s="259"/>
      <c r="G594" s="43"/>
      <c r="H594" s="264"/>
      <c r="I594" s="261"/>
      <c r="J594" s="106"/>
      <c r="K594" s="247"/>
      <c r="L594" s="247"/>
      <c r="M594" s="247"/>
      <c r="N594" s="248" t="str">
        <f>IF(AND(K594&lt;&gt;"",L594&lt;&gt;"",J594&lt;&gt;""),ROUND(MIN(IF(OR(J594="OZZ",J594="ZZ"),5000,17300),TRUNC(0.75*(SUMIF($D$12:$D594,$D594,K$12:K594)+SUMIF($D$12:$D594,$D594,L$12:L594)),2)) - SUMIF($D$12:$D593,$D594,N$12:N593),2),"")</f>
        <v/>
      </c>
      <c r="O594" s="249" t="str">
        <f>IF(AND(K594&lt;&gt;"",L594&lt;&gt;"",M594&lt;&gt;"",J594&lt;&gt;"",AH594&lt;&gt;""),IF(OR(J594="OZZ",J594="ZZ"),ROUND(0-SUMIF($D$12:$D593,$D594,O$12:O593),2),IF(M594=0,0,ROUND(MIN(MIN(17300,TRUNC(0.75*(SUMIF($D$12:$D$2012,$D594,K$12:K$2012)+SUMIF($D$12:$D$2012,$D594,L$12:L$2012)),2)+SUMIF($D$12:$D594,$D594,AH$12:AH594))-SUMIF($D$12:$D593,$D594,O$12:O593)-SUMIF($D$12:$D$2012,$D594,N$12:N$2012),AH594),2))),"")</f>
        <v/>
      </c>
      <c r="P594" s="250" t="str">
        <f>IF(J594&lt;&gt;"",1000 - SUMIF($D$12:$D593,$D594,P$12:P593),"")</f>
        <v/>
      </c>
      <c r="Q594" s="106"/>
      <c r="R594" s="247"/>
      <c r="S594" s="247"/>
      <c r="T594" s="247"/>
      <c r="U594" s="248" t="str">
        <f>IF(AND(R594&lt;&gt;"",S594&lt;&gt;"",Q594&lt;&gt;""),ROUND(MIN(IF(OR(Q594="OZZ",Q594="ZZ"),5000,17300),TRUNC(0.75*(SUMIF($D$12:$D594,$D594,R$12:R594)+SUMIF($D$12:$D594,$D594,S$12:S594)),2)) - SUMIF($D$12:$D593,$D594,U$12:U593),2),"")</f>
        <v/>
      </c>
      <c r="V594" s="248" t="str">
        <f>IF(AND(R594&lt;&gt;"",S594&lt;&gt;"",T594&lt;&gt;"",Q594&lt;&gt;"",AL594&lt;&gt;""),IF(OR(Q594="OZZ",Q594="ZZ"),ROUND(0-SUMIF($D$12:$D593,$D594,V$12:V593),2),IF(T594=0,0,ROUND(MIN(MIN(17300,TRUNC(0.75*(SUMIF($D$12:$D$2012,$D594,R$12:R$2012)+SUMIF($D$12:$D$2012,$D594,S$12:S$2012)),2)+SUMIF($D$12:$D594,$D594,AL$12:AL594))-SUMIF($D$12:$D593,$D594,V$12:V593)-SUMIF($D$12:$D$2012,$D594,U$12:U$2012),AL594),2))),"")</f>
        <v/>
      </c>
      <c r="W594" s="250" t="str">
        <f>IF(Q594&lt;&gt;"",1000 - SUMIF($D$12:$D593,$D594,W$12:W593),"")</f>
        <v/>
      </c>
      <c r="X594" s="106"/>
      <c r="Y594" s="247"/>
      <c r="Z594" s="247"/>
      <c r="AA594" s="247"/>
      <c r="AB594" s="248" t="str">
        <f>IF(AND(Y594&lt;&gt;"",Z594&lt;&gt;"",X594&lt;&gt;""),ROUND(MIN(IF(OR(X594="OZZ",X594="ZZ"),5000,17300),TRUNC(0.75*(SUMIF($D$12:$D594,$D594,Y$12:Y594)+SUMIF($D$12:$D594,$D594,Z$12:Z594)),2)) - SUMIF($D$12:$D593,$D594,AB$12:AB593),2),"")</f>
        <v/>
      </c>
      <c r="AC594" s="251" t="str">
        <f>IF(AND(Y594&lt;&gt;"",Z594&lt;&gt;"",AA594&lt;&gt;"",X594&lt;&gt;"",AP594&lt;&gt;""),IF(OR(X594="OZZ",X594="ZZ"),ROUND(0-SUMIF($D$12:$D593,$D594,AC$12:AC593),2),IF(AA594=0,0,ROUND(MIN(MIN(17300,TRUNC(0.75*(SUMIF($D$12:$D$2012,$D594,Y$12:Y$2012)+SUMIF($D$12:$D$2012,$D594,Z$12:Z$2012)),2)+SUMIF($D$12:$D594,$D594,AP$12:AP594))-SUMIF($D$12:$D593,$D594,AC$12:AC593)-SUMIF($D$12:$D$2012,$D594,AB$12:AB$2012),AP594),2))),"")</f>
        <v/>
      </c>
      <c r="AD594" s="250" t="str">
        <f>IF(X594&lt;&gt;"",1000 - SUMIF($D$12:$D593,$D594,AD$12:AD593),"")</f>
        <v/>
      </c>
      <c r="AE594" s="252"/>
      <c r="AF594" s="253"/>
      <c r="AG594" s="254"/>
      <c r="AH594" s="255" t="str">
        <f t="shared" si="208"/>
        <v/>
      </c>
      <c r="AI594" s="256"/>
      <c r="AJ594" s="253"/>
      <c r="AK594" s="254"/>
      <c r="AL594" s="255" t="str">
        <f t="shared" si="209"/>
        <v/>
      </c>
      <c r="AM594" s="256"/>
      <c r="AN594" s="253"/>
      <c r="AO594" s="254"/>
      <c r="AP594" s="255" t="str">
        <f t="shared" si="189"/>
        <v/>
      </c>
      <c r="AQ594" s="116"/>
      <c r="AR594" s="116"/>
      <c r="AS594" s="117"/>
      <c r="AT594" s="118"/>
      <c r="AU594" s="119" t="str">
        <f>IF(D594&lt;&gt; "", IF(COUNTIF($D$12:$D594,$D594)&gt;1,0,IF(SUM(N594,U594,AB594)&gt;0,IF(AND(X594="",OR(Q594&lt;&gt;"",J594&lt;&gt;"")),IF(Q594&lt;&gt;"",Q594,IF(J594&lt;&gt;"",J594,0)),IF(AND(Q594&lt;&gt;"",J594&lt;&gt;"",Q594=J594),Q594,X594)),0)),"")</f>
        <v/>
      </c>
      <c r="AV594" s="119" t="str">
        <f>IF(D594&lt;&gt;"",IF(COUNTIF($D$12:$D594,$D594)&gt;1,0,IF(SUM(O594,V594,AC594)&gt;0,IF(AND(X594="",OR(Q594&lt;&gt;"",J594&lt;&gt;"")),IF(Q594&lt;&gt;"",Q594,IF(J594&lt;&gt;"",J594,0)),IF(AND(Q594&lt;&gt;"",J594&lt;&gt;"",Q594=J594),Q594,X594)),0)),"")</f>
        <v/>
      </c>
      <c r="AW594" s="119" t="str">
        <f>IF(D594&lt;&gt;"",IF(COUNTIF($D$12:$D594,$D594)&gt;1,0,IF(SUM(P594,W594,AD594)&gt;0,IF(AND(X594="",OR(Q594&lt;&gt;"",J594&lt;&gt;"")),IF(Q594&lt;&gt;"",Q594,IF(J594&lt;&gt;"",J594,0)),IF(AND(Q594&lt;&gt;"",J594&lt;&gt;"",Q594=J594),Q594,X594)),0)),"")</f>
        <v/>
      </c>
      <c r="AX594" s="118" t="str">
        <f t="shared" si="190"/>
        <v/>
      </c>
      <c r="AY594" s="118" t="str">
        <f t="shared" si="191"/>
        <v/>
      </c>
      <c r="AZ594" s="118" t="str">
        <f t="shared" si="192"/>
        <v/>
      </c>
      <c r="BA594" s="118" t="str">
        <f t="shared" si="193"/>
        <v/>
      </c>
      <c r="BB594" s="118" t="str">
        <f t="shared" si="194"/>
        <v/>
      </c>
      <c r="BC594" s="118" t="str">
        <f t="shared" si="195"/>
        <v/>
      </c>
      <c r="BD594" s="118" t="str">
        <f t="shared" si="196"/>
        <v/>
      </c>
      <c r="BE594" s="118" t="str">
        <f t="shared" si="197"/>
        <v/>
      </c>
      <c r="BF594" s="118" t="str">
        <f t="shared" si="198"/>
        <v/>
      </c>
      <c r="BG594" s="120"/>
      <c r="BH594" s="120" t="str">
        <f t="shared" si="199"/>
        <v/>
      </c>
      <c r="BI594" s="120" t="str">
        <f t="shared" si="200"/>
        <v/>
      </c>
      <c r="BJ594" s="121"/>
      <c r="BK594" s="120" t="str">
        <f t="shared" si="201"/>
        <v/>
      </c>
      <c r="BL594" s="120" t="str">
        <f t="shared" si="202"/>
        <v/>
      </c>
      <c r="BM594" s="120" t="str">
        <f t="shared" si="203"/>
        <v/>
      </c>
      <c r="BN594" s="120" t="str">
        <f t="shared" si="204"/>
        <v/>
      </c>
      <c r="BO594" s="120" t="str">
        <f t="shared" si="205"/>
        <v/>
      </c>
      <c r="BP594" s="120" t="str">
        <f t="shared" si="206"/>
        <v/>
      </c>
      <c r="BQ594" s="98"/>
      <c r="BR594" s="98"/>
      <c r="BS594" s="98"/>
      <c r="BT594" s="98"/>
      <c r="BU594" s="98"/>
      <c r="BV594" s="98"/>
      <c r="BW594" s="98"/>
      <c r="BX594" s="98"/>
      <c r="BY594" s="98"/>
      <c r="BZ594" s="98"/>
      <c r="CA594" s="98"/>
      <c r="CB594" s="98"/>
      <c r="CC594" s="98"/>
      <c r="CD594" s="98"/>
      <c r="CE594" s="98"/>
      <c r="CF594" s="98"/>
      <c r="CG594" s="98"/>
      <c r="CH594" s="98"/>
      <c r="CI594" s="98"/>
      <c r="CJ594" s="98"/>
      <c r="CK594" s="98"/>
      <c r="CL594" s="98"/>
      <c r="CM594" s="98"/>
      <c r="CN594" s="98"/>
      <c r="CO594" s="98"/>
      <c r="CP594" s="98"/>
      <c r="CQ594" s="98"/>
      <c r="CR594" s="98"/>
      <c r="CS594" s="98"/>
    </row>
    <row r="595" spans="1:97" s="4" customFormat="1" ht="18.75" customHeight="1" x14ac:dyDescent="0.2">
      <c r="A595" s="3">
        <f t="shared" si="207"/>
        <v>583</v>
      </c>
      <c r="B595" s="263"/>
      <c r="C595" s="263"/>
      <c r="D595" s="263"/>
      <c r="E595" s="259"/>
      <c r="F595" s="259"/>
      <c r="G595" s="43"/>
      <c r="H595" s="264"/>
      <c r="I595" s="261"/>
      <c r="J595" s="106"/>
      <c r="K595" s="247"/>
      <c r="L595" s="247"/>
      <c r="M595" s="247"/>
      <c r="N595" s="248" t="str">
        <f>IF(AND(K595&lt;&gt;"",L595&lt;&gt;"",J595&lt;&gt;""),ROUND(MIN(IF(OR(J595="OZZ",J595="ZZ"),5000,17300),TRUNC(0.75*(SUMIF($D$12:$D595,$D595,K$12:K595)+SUMIF($D$12:$D595,$D595,L$12:L595)),2)) - SUMIF($D$12:$D594,$D595,N$12:N594),2),"")</f>
        <v/>
      </c>
      <c r="O595" s="249" t="str">
        <f>IF(AND(K595&lt;&gt;"",L595&lt;&gt;"",M595&lt;&gt;"",J595&lt;&gt;"",AH595&lt;&gt;""),IF(OR(J595="OZZ",J595="ZZ"),ROUND(0-SUMIF($D$12:$D594,$D595,O$12:O594),2),IF(M595=0,0,ROUND(MIN(MIN(17300,TRUNC(0.75*(SUMIF($D$12:$D$2012,$D595,K$12:K$2012)+SUMIF($D$12:$D$2012,$D595,L$12:L$2012)),2)+SUMIF($D$12:$D595,$D595,AH$12:AH595))-SUMIF($D$12:$D594,$D595,O$12:O594)-SUMIF($D$12:$D$2012,$D595,N$12:N$2012),AH595),2))),"")</f>
        <v/>
      </c>
      <c r="P595" s="250" t="str">
        <f>IF(J595&lt;&gt;"",1000 - SUMIF($D$12:$D594,$D595,P$12:P594),"")</f>
        <v/>
      </c>
      <c r="Q595" s="106"/>
      <c r="R595" s="247"/>
      <c r="S595" s="247"/>
      <c r="T595" s="247"/>
      <c r="U595" s="248" t="str">
        <f>IF(AND(R595&lt;&gt;"",S595&lt;&gt;"",Q595&lt;&gt;""),ROUND(MIN(IF(OR(Q595="OZZ",Q595="ZZ"),5000,17300),TRUNC(0.75*(SUMIF($D$12:$D595,$D595,R$12:R595)+SUMIF($D$12:$D595,$D595,S$12:S595)),2)) - SUMIF($D$12:$D594,$D595,U$12:U594),2),"")</f>
        <v/>
      </c>
      <c r="V595" s="248" t="str">
        <f>IF(AND(R595&lt;&gt;"",S595&lt;&gt;"",T595&lt;&gt;"",Q595&lt;&gt;"",AL595&lt;&gt;""),IF(OR(Q595="OZZ",Q595="ZZ"),ROUND(0-SUMIF($D$12:$D594,$D595,V$12:V594),2),IF(T595=0,0,ROUND(MIN(MIN(17300,TRUNC(0.75*(SUMIF($D$12:$D$2012,$D595,R$12:R$2012)+SUMIF($D$12:$D$2012,$D595,S$12:S$2012)),2)+SUMIF($D$12:$D595,$D595,AL$12:AL595))-SUMIF($D$12:$D594,$D595,V$12:V594)-SUMIF($D$12:$D$2012,$D595,U$12:U$2012),AL595),2))),"")</f>
        <v/>
      </c>
      <c r="W595" s="250" t="str">
        <f>IF(Q595&lt;&gt;"",1000 - SUMIF($D$12:$D594,$D595,W$12:W594),"")</f>
        <v/>
      </c>
      <c r="X595" s="106"/>
      <c r="Y595" s="247"/>
      <c r="Z595" s="247"/>
      <c r="AA595" s="247"/>
      <c r="AB595" s="248" t="str">
        <f>IF(AND(Y595&lt;&gt;"",Z595&lt;&gt;"",X595&lt;&gt;""),ROUND(MIN(IF(OR(X595="OZZ",X595="ZZ"),5000,17300),TRUNC(0.75*(SUMIF($D$12:$D595,$D595,Y$12:Y595)+SUMIF($D$12:$D595,$D595,Z$12:Z595)),2)) - SUMIF($D$12:$D594,$D595,AB$12:AB594),2),"")</f>
        <v/>
      </c>
      <c r="AC595" s="251" t="str">
        <f>IF(AND(Y595&lt;&gt;"",Z595&lt;&gt;"",AA595&lt;&gt;"",X595&lt;&gt;"",AP595&lt;&gt;""),IF(OR(X595="OZZ",X595="ZZ"),ROUND(0-SUMIF($D$12:$D594,$D595,AC$12:AC594),2),IF(AA595=0,0,ROUND(MIN(MIN(17300,TRUNC(0.75*(SUMIF($D$12:$D$2012,$D595,Y$12:Y$2012)+SUMIF($D$12:$D$2012,$D595,Z$12:Z$2012)),2)+SUMIF($D$12:$D595,$D595,AP$12:AP595))-SUMIF($D$12:$D594,$D595,AC$12:AC594)-SUMIF($D$12:$D$2012,$D595,AB$12:AB$2012),AP595),2))),"")</f>
        <v/>
      </c>
      <c r="AD595" s="250" t="str">
        <f>IF(X595&lt;&gt;"",1000 - SUMIF($D$12:$D594,$D595,AD$12:AD594),"")</f>
        <v/>
      </c>
      <c r="AE595" s="252"/>
      <c r="AF595" s="253"/>
      <c r="AG595" s="254"/>
      <c r="AH595" s="255" t="str">
        <f t="shared" si="208"/>
        <v/>
      </c>
      <c r="AI595" s="256"/>
      <c r="AJ595" s="253"/>
      <c r="AK595" s="254"/>
      <c r="AL595" s="255" t="str">
        <f t="shared" si="209"/>
        <v/>
      </c>
      <c r="AM595" s="256"/>
      <c r="AN595" s="253"/>
      <c r="AO595" s="254"/>
      <c r="AP595" s="255" t="str">
        <f t="shared" si="189"/>
        <v/>
      </c>
      <c r="AQ595" s="116"/>
      <c r="AR595" s="116"/>
      <c r="AS595" s="117"/>
      <c r="AT595" s="118"/>
      <c r="AU595" s="119" t="str">
        <f>IF(D595&lt;&gt; "", IF(COUNTIF($D$12:$D595,$D595)&gt;1,0,IF(SUM(N595,U595,AB595)&gt;0,IF(AND(X595="",OR(Q595&lt;&gt;"",J595&lt;&gt;"")),IF(Q595&lt;&gt;"",Q595,IF(J595&lt;&gt;"",J595,0)),IF(AND(Q595&lt;&gt;"",J595&lt;&gt;"",Q595=J595),Q595,X595)),0)),"")</f>
        <v/>
      </c>
      <c r="AV595" s="119" t="str">
        <f>IF(D595&lt;&gt;"",IF(COUNTIF($D$12:$D595,$D595)&gt;1,0,IF(SUM(O595,V595,AC595)&gt;0,IF(AND(X595="",OR(Q595&lt;&gt;"",J595&lt;&gt;"")),IF(Q595&lt;&gt;"",Q595,IF(J595&lt;&gt;"",J595,0)),IF(AND(Q595&lt;&gt;"",J595&lt;&gt;"",Q595=J595),Q595,X595)),0)),"")</f>
        <v/>
      </c>
      <c r="AW595" s="119" t="str">
        <f>IF(D595&lt;&gt;"",IF(COUNTIF($D$12:$D595,$D595)&gt;1,0,IF(SUM(P595,W595,AD595)&gt;0,IF(AND(X595="",OR(Q595&lt;&gt;"",J595&lt;&gt;"")),IF(Q595&lt;&gt;"",Q595,IF(J595&lt;&gt;"",J595,0)),IF(AND(Q595&lt;&gt;"",J595&lt;&gt;"",Q595=J595),Q595,X595)),0)),"")</f>
        <v/>
      </c>
      <c r="AX595" s="118" t="str">
        <f t="shared" si="190"/>
        <v/>
      </c>
      <c r="AY595" s="118" t="str">
        <f t="shared" si="191"/>
        <v/>
      </c>
      <c r="AZ595" s="118" t="str">
        <f t="shared" si="192"/>
        <v/>
      </c>
      <c r="BA595" s="118" t="str">
        <f t="shared" si="193"/>
        <v/>
      </c>
      <c r="BB595" s="118" t="str">
        <f t="shared" si="194"/>
        <v/>
      </c>
      <c r="BC595" s="118" t="str">
        <f t="shared" si="195"/>
        <v/>
      </c>
      <c r="BD595" s="118" t="str">
        <f t="shared" si="196"/>
        <v/>
      </c>
      <c r="BE595" s="118" t="str">
        <f t="shared" si="197"/>
        <v/>
      </c>
      <c r="BF595" s="118" t="str">
        <f t="shared" si="198"/>
        <v/>
      </c>
      <c r="BG595" s="120"/>
      <c r="BH595" s="120" t="str">
        <f t="shared" si="199"/>
        <v/>
      </c>
      <c r="BI595" s="120" t="str">
        <f t="shared" si="200"/>
        <v/>
      </c>
      <c r="BJ595" s="121"/>
      <c r="BK595" s="120" t="str">
        <f t="shared" si="201"/>
        <v/>
      </c>
      <c r="BL595" s="120" t="str">
        <f t="shared" si="202"/>
        <v/>
      </c>
      <c r="BM595" s="120" t="str">
        <f t="shared" si="203"/>
        <v/>
      </c>
      <c r="BN595" s="120" t="str">
        <f t="shared" si="204"/>
        <v/>
      </c>
      <c r="BO595" s="120" t="str">
        <f t="shared" si="205"/>
        <v/>
      </c>
      <c r="BP595" s="120" t="str">
        <f t="shared" si="206"/>
        <v/>
      </c>
      <c r="BQ595" s="98"/>
      <c r="BR595" s="98"/>
      <c r="BS595" s="98"/>
      <c r="BT595" s="98"/>
      <c r="BU595" s="98"/>
      <c r="BV595" s="98"/>
      <c r="BW595" s="98"/>
      <c r="BX595" s="98"/>
      <c r="BY595" s="98"/>
      <c r="BZ595" s="98"/>
      <c r="CA595" s="98"/>
      <c r="CB595" s="98"/>
      <c r="CC595" s="98"/>
      <c r="CD595" s="98"/>
      <c r="CE595" s="98"/>
      <c r="CF595" s="98"/>
      <c r="CG595" s="98"/>
      <c r="CH595" s="98"/>
      <c r="CI595" s="98"/>
      <c r="CJ595" s="98"/>
      <c r="CK595" s="98"/>
      <c r="CL595" s="98"/>
      <c r="CM595" s="98"/>
      <c r="CN595" s="98"/>
      <c r="CO595" s="98"/>
      <c r="CP595" s="98"/>
      <c r="CQ595" s="98"/>
      <c r="CR595" s="98"/>
      <c r="CS595" s="98"/>
    </row>
    <row r="596" spans="1:97" s="4" customFormat="1" ht="18.75" customHeight="1" x14ac:dyDescent="0.2">
      <c r="A596" s="3">
        <f t="shared" si="207"/>
        <v>584</v>
      </c>
      <c r="B596" s="263"/>
      <c r="C596" s="263"/>
      <c r="D596" s="263"/>
      <c r="E596" s="259"/>
      <c r="F596" s="259"/>
      <c r="G596" s="43"/>
      <c r="H596" s="264"/>
      <c r="I596" s="261"/>
      <c r="J596" s="106"/>
      <c r="K596" s="247"/>
      <c r="L596" s="247"/>
      <c r="M596" s="247"/>
      <c r="N596" s="248" t="str">
        <f>IF(AND(K596&lt;&gt;"",L596&lt;&gt;"",J596&lt;&gt;""),ROUND(MIN(IF(OR(J596="OZZ",J596="ZZ"),5000,17300),TRUNC(0.75*(SUMIF($D$12:$D596,$D596,K$12:K596)+SUMIF($D$12:$D596,$D596,L$12:L596)),2)) - SUMIF($D$12:$D595,$D596,N$12:N595),2),"")</f>
        <v/>
      </c>
      <c r="O596" s="249" t="str">
        <f>IF(AND(K596&lt;&gt;"",L596&lt;&gt;"",M596&lt;&gt;"",J596&lt;&gt;"",AH596&lt;&gt;""),IF(OR(J596="OZZ",J596="ZZ"),ROUND(0-SUMIF($D$12:$D595,$D596,O$12:O595),2),IF(M596=0,0,ROUND(MIN(MIN(17300,TRUNC(0.75*(SUMIF($D$12:$D$2012,$D596,K$12:K$2012)+SUMIF($D$12:$D$2012,$D596,L$12:L$2012)),2)+SUMIF($D$12:$D596,$D596,AH$12:AH596))-SUMIF($D$12:$D595,$D596,O$12:O595)-SUMIF($D$12:$D$2012,$D596,N$12:N$2012),AH596),2))),"")</f>
        <v/>
      </c>
      <c r="P596" s="250" t="str">
        <f>IF(J596&lt;&gt;"",1000 - SUMIF($D$12:$D595,$D596,P$12:P595),"")</f>
        <v/>
      </c>
      <c r="Q596" s="106"/>
      <c r="R596" s="247"/>
      <c r="S596" s="247"/>
      <c r="T596" s="247"/>
      <c r="U596" s="248" t="str">
        <f>IF(AND(R596&lt;&gt;"",S596&lt;&gt;"",Q596&lt;&gt;""),ROUND(MIN(IF(OR(Q596="OZZ",Q596="ZZ"),5000,17300),TRUNC(0.75*(SUMIF($D$12:$D596,$D596,R$12:R596)+SUMIF($D$12:$D596,$D596,S$12:S596)),2)) - SUMIF($D$12:$D595,$D596,U$12:U595),2),"")</f>
        <v/>
      </c>
      <c r="V596" s="248" t="str">
        <f>IF(AND(R596&lt;&gt;"",S596&lt;&gt;"",T596&lt;&gt;"",Q596&lt;&gt;"",AL596&lt;&gt;""),IF(OR(Q596="OZZ",Q596="ZZ"),ROUND(0-SUMIF($D$12:$D595,$D596,V$12:V595),2),IF(T596=0,0,ROUND(MIN(MIN(17300,TRUNC(0.75*(SUMIF($D$12:$D$2012,$D596,R$12:R$2012)+SUMIF($D$12:$D$2012,$D596,S$12:S$2012)),2)+SUMIF($D$12:$D596,$D596,AL$12:AL596))-SUMIF($D$12:$D595,$D596,V$12:V595)-SUMIF($D$12:$D$2012,$D596,U$12:U$2012),AL596),2))),"")</f>
        <v/>
      </c>
      <c r="W596" s="250" t="str">
        <f>IF(Q596&lt;&gt;"",1000 - SUMIF($D$12:$D595,$D596,W$12:W595),"")</f>
        <v/>
      </c>
      <c r="X596" s="106"/>
      <c r="Y596" s="247"/>
      <c r="Z596" s="247"/>
      <c r="AA596" s="247"/>
      <c r="AB596" s="248" t="str">
        <f>IF(AND(Y596&lt;&gt;"",Z596&lt;&gt;"",X596&lt;&gt;""),ROUND(MIN(IF(OR(X596="OZZ",X596="ZZ"),5000,17300),TRUNC(0.75*(SUMIF($D$12:$D596,$D596,Y$12:Y596)+SUMIF($D$12:$D596,$D596,Z$12:Z596)),2)) - SUMIF($D$12:$D595,$D596,AB$12:AB595),2),"")</f>
        <v/>
      </c>
      <c r="AC596" s="251" t="str">
        <f>IF(AND(Y596&lt;&gt;"",Z596&lt;&gt;"",AA596&lt;&gt;"",X596&lt;&gt;"",AP596&lt;&gt;""),IF(OR(X596="OZZ",X596="ZZ"),ROUND(0-SUMIF($D$12:$D595,$D596,AC$12:AC595),2),IF(AA596=0,0,ROUND(MIN(MIN(17300,TRUNC(0.75*(SUMIF($D$12:$D$2012,$D596,Y$12:Y$2012)+SUMIF($D$12:$D$2012,$D596,Z$12:Z$2012)),2)+SUMIF($D$12:$D596,$D596,AP$12:AP596))-SUMIF($D$12:$D595,$D596,AC$12:AC595)-SUMIF($D$12:$D$2012,$D596,AB$12:AB$2012),AP596),2))),"")</f>
        <v/>
      </c>
      <c r="AD596" s="250" t="str">
        <f>IF(X596&lt;&gt;"",1000 - SUMIF($D$12:$D595,$D596,AD$12:AD595),"")</f>
        <v/>
      </c>
      <c r="AE596" s="252"/>
      <c r="AF596" s="253"/>
      <c r="AG596" s="254"/>
      <c r="AH596" s="255" t="str">
        <f t="shared" si="208"/>
        <v/>
      </c>
      <c r="AI596" s="256"/>
      <c r="AJ596" s="253"/>
      <c r="AK596" s="254"/>
      <c r="AL596" s="255" t="str">
        <f t="shared" si="209"/>
        <v/>
      </c>
      <c r="AM596" s="256"/>
      <c r="AN596" s="253"/>
      <c r="AO596" s="254"/>
      <c r="AP596" s="255" t="str">
        <f t="shared" si="189"/>
        <v/>
      </c>
      <c r="AQ596" s="116"/>
      <c r="AR596" s="116"/>
      <c r="AS596" s="117"/>
      <c r="AT596" s="118"/>
      <c r="AU596" s="119" t="str">
        <f>IF(D596&lt;&gt; "", IF(COUNTIF($D$12:$D596,$D596)&gt;1,0,IF(SUM(N596,U596,AB596)&gt;0,IF(AND(X596="",OR(Q596&lt;&gt;"",J596&lt;&gt;"")),IF(Q596&lt;&gt;"",Q596,IF(J596&lt;&gt;"",J596,0)),IF(AND(Q596&lt;&gt;"",J596&lt;&gt;"",Q596=J596),Q596,X596)),0)),"")</f>
        <v/>
      </c>
      <c r="AV596" s="119" t="str">
        <f>IF(D596&lt;&gt;"",IF(COUNTIF($D$12:$D596,$D596)&gt;1,0,IF(SUM(O596,V596,AC596)&gt;0,IF(AND(X596="",OR(Q596&lt;&gt;"",J596&lt;&gt;"")),IF(Q596&lt;&gt;"",Q596,IF(J596&lt;&gt;"",J596,0)),IF(AND(Q596&lt;&gt;"",J596&lt;&gt;"",Q596=J596),Q596,X596)),0)),"")</f>
        <v/>
      </c>
      <c r="AW596" s="119" t="str">
        <f>IF(D596&lt;&gt;"",IF(COUNTIF($D$12:$D596,$D596)&gt;1,0,IF(SUM(P596,W596,AD596)&gt;0,IF(AND(X596="",OR(Q596&lt;&gt;"",J596&lt;&gt;"")),IF(Q596&lt;&gt;"",Q596,IF(J596&lt;&gt;"",J596,0)),IF(AND(Q596&lt;&gt;"",J596&lt;&gt;"",Q596=J596),Q596,X596)),0)),"")</f>
        <v/>
      </c>
      <c r="AX596" s="118" t="str">
        <f t="shared" si="190"/>
        <v/>
      </c>
      <c r="AY596" s="118" t="str">
        <f t="shared" si="191"/>
        <v/>
      </c>
      <c r="AZ596" s="118" t="str">
        <f t="shared" si="192"/>
        <v/>
      </c>
      <c r="BA596" s="118" t="str">
        <f t="shared" si="193"/>
        <v/>
      </c>
      <c r="BB596" s="118" t="str">
        <f t="shared" si="194"/>
        <v/>
      </c>
      <c r="BC596" s="118" t="str">
        <f t="shared" si="195"/>
        <v/>
      </c>
      <c r="BD596" s="118" t="str">
        <f t="shared" si="196"/>
        <v/>
      </c>
      <c r="BE596" s="118" t="str">
        <f t="shared" si="197"/>
        <v/>
      </c>
      <c r="BF596" s="118" t="str">
        <f t="shared" si="198"/>
        <v/>
      </c>
      <c r="BG596" s="120"/>
      <c r="BH596" s="120" t="str">
        <f t="shared" si="199"/>
        <v/>
      </c>
      <c r="BI596" s="120" t="str">
        <f t="shared" si="200"/>
        <v/>
      </c>
      <c r="BJ596" s="121"/>
      <c r="BK596" s="120" t="str">
        <f t="shared" si="201"/>
        <v/>
      </c>
      <c r="BL596" s="120" t="str">
        <f t="shared" si="202"/>
        <v/>
      </c>
      <c r="BM596" s="120" t="str">
        <f t="shared" si="203"/>
        <v/>
      </c>
      <c r="BN596" s="120" t="str">
        <f t="shared" si="204"/>
        <v/>
      </c>
      <c r="BO596" s="120" t="str">
        <f t="shared" si="205"/>
        <v/>
      </c>
      <c r="BP596" s="120" t="str">
        <f t="shared" si="206"/>
        <v/>
      </c>
      <c r="BQ596" s="98"/>
      <c r="BR596" s="98"/>
      <c r="BS596" s="98"/>
      <c r="BT596" s="98"/>
      <c r="BU596" s="98"/>
      <c r="BV596" s="98"/>
      <c r="BW596" s="98"/>
      <c r="BX596" s="98"/>
      <c r="BY596" s="98"/>
      <c r="BZ596" s="98"/>
      <c r="CA596" s="98"/>
      <c r="CB596" s="98"/>
      <c r="CC596" s="98"/>
      <c r="CD596" s="98"/>
      <c r="CE596" s="98"/>
      <c r="CF596" s="98"/>
      <c r="CG596" s="98"/>
      <c r="CH596" s="98"/>
      <c r="CI596" s="98"/>
      <c r="CJ596" s="98"/>
      <c r="CK596" s="98"/>
      <c r="CL596" s="98"/>
      <c r="CM596" s="98"/>
      <c r="CN596" s="98"/>
      <c r="CO596" s="98"/>
      <c r="CP596" s="98"/>
      <c r="CQ596" s="98"/>
      <c r="CR596" s="98"/>
      <c r="CS596" s="98"/>
    </row>
    <row r="597" spans="1:97" s="4" customFormat="1" ht="18.75" customHeight="1" x14ac:dyDescent="0.2">
      <c r="A597" s="3">
        <f t="shared" si="207"/>
        <v>585</v>
      </c>
      <c r="B597" s="263"/>
      <c r="C597" s="263"/>
      <c r="D597" s="263"/>
      <c r="E597" s="259"/>
      <c r="F597" s="259"/>
      <c r="G597" s="43"/>
      <c r="H597" s="264"/>
      <c r="I597" s="261"/>
      <c r="J597" s="106"/>
      <c r="K597" s="247"/>
      <c r="L597" s="247"/>
      <c r="M597" s="247"/>
      <c r="N597" s="248" t="str">
        <f>IF(AND(K597&lt;&gt;"",L597&lt;&gt;"",J597&lt;&gt;""),ROUND(MIN(IF(OR(J597="OZZ",J597="ZZ"),5000,17300),TRUNC(0.75*(SUMIF($D$12:$D597,$D597,K$12:K597)+SUMIF($D$12:$D597,$D597,L$12:L597)),2)) - SUMIF($D$12:$D596,$D597,N$12:N596),2),"")</f>
        <v/>
      </c>
      <c r="O597" s="249" t="str">
        <f>IF(AND(K597&lt;&gt;"",L597&lt;&gt;"",M597&lt;&gt;"",J597&lt;&gt;"",AH597&lt;&gt;""),IF(OR(J597="OZZ",J597="ZZ"),ROUND(0-SUMIF($D$12:$D596,$D597,O$12:O596),2),IF(M597=0,0,ROUND(MIN(MIN(17300,TRUNC(0.75*(SUMIF($D$12:$D$2012,$D597,K$12:K$2012)+SUMIF($D$12:$D$2012,$D597,L$12:L$2012)),2)+SUMIF($D$12:$D597,$D597,AH$12:AH597))-SUMIF($D$12:$D596,$D597,O$12:O596)-SUMIF($D$12:$D$2012,$D597,N$12:N$2012),AH597),2))),"")</f>
        <v/>
      </c>
      <c r="P597" s="250" t="str">
        <f>IF(J597&lt;&gt;"",1000 - SUMIF($D$12:$D596,$D597,P$12:P596),"")</f>
        <v/>
      </c>
      <c r="Q597" s="106"/>
      <c r="R597" s="247"/>
      <c r="S597" s="247"/>
      <c r="T597" s="247"/>
      <c r="U597" s="248" t="str">
        <f>IF(AND(R597&lt;&gt;"",S597&lt;&gt;"",Q597&lt;&gt;""),ROUND(MIN(IF(OR(Q597="OZZ",Q597="ZZ"),5000,17300),TRUNC(0.75*(SUMIF($D$12:$D597,$D597,R$12:R597)+SUMIF($D$12:$D597,$D597,S$12:S597)),2)) - SUMIF($D$12:$D596,$D597,U$12:U596),2),"")</f>
        <v/>
      </c>
      <c r="V597" s="248" t="str">
        <f>IF(AND(R597&lt;&gt;"",S597&lt;&gt;"",T597&lt;&gt;"",Q597&lt;&gt;"",AL597&lt;&gt;""),IF(OR(Q597="OZZ",Q597="ZZ"),ROUND(0-SUMIF($D$12:$D596,$D597,V$12:V596),2),IF(T597=0,0,ROUND(MIN(MIN(17300,TRUNC(0.75*(SUMIF($D$12:$D$2012,$D597,R$12:R$2012)+SUMIF($D$12:$D$2012,$D597,S$12:S$2012)),2)+SUMIF($D$12:$D597,$D597,AL$12:AL597))-SUMIF($D$12:$D596,$D597,V$12:V596)-SUMIF($D$12:$D$2012,$D597,U$12:U$2012),AL597),2))),"")</f>
        <v/>
      </c>
      <c r="W597" s="250" t="str">
        <f>IF(Q597&lt;&gt;"",1000 - SUMIF($D$12:$D596,$D597,W$12:W596),"")</f>
        <v/>
      </c>
      <c r="X597" s="106"/>
      <c r="Y597" s="247"/>
      <c r="Z597" s="247"/>
      <c r="AA597" s="247"/>
      <c r="AB597" s="248" t="str">
        <f>IF(AND(Y597&lt;&gt;"",Z597&lt;&gt;"",X597&lt;&gt;""),ROUND(MIN(IF(OR(X597="OZZ",X597="ZZ"),5000,17300),TRUNC(0.75*(SUMIF($D$12:$D597,$D597,Y$12:Y597)+SUMIF($D$12:$D597,$D597,Z$12:Z597)),2)) - SUMIF($D$12:$D596,$D597,AB$12:AB596),2),"")</f>
        <v/>
      </c>
      <c r="AC597" s="251" t="str">
        <f>IF(AND(Y597&lt;&gt;"",Z597&lt;&gt;"",AA597&lt;&gt;"",X597&lt;&gt;"",AP597&lt;&gt;""),IF(OR(X597="OZZ",X597="ZZ"),ROUND(0-SUMIF($D$12:$D596,$D597,AC$12:AC596),2),IF(AA597=0,0,ROUND(MIN(MIN(17300,TRUNC(0.75*(SUMIF($D$12:$D$2012,$D597,Y$12:Y$2012)+SUMIF($D$12:$D$2012,$D597,Z$12:Z$2012)),2)+SUMIF($D$12:$D597,$D597,AP$12:AP597))-SUMIF($D$12:$D596,$D597,AC$12:AC596)-SUMIF($D$12:$D$2012,$D597,AB$12:AB$2012),AP597),2))),"")</f>
        <v/>
      </c>
      <c r="AD597" s="250" t="str">
        <f>IF(X597&lt;&gt;"",1000 - SUMIF($D$12:$D596,$D597,AD$12:AD596),"")</f>
        <v/>
      </c>
      <c r="AE597" s="252"/>
      <c r="AF597" s="253"/>
      <c r="AG597" s="254"/>
      <c r="AH597" s="255" t="str">
        <f t="shared" si="208"/>
        <v/>
      </c>
      <c r="AI597" s="256"/>
      <c r="AJ597" s="253"/>
      <c r="AK597" s="254"/>
      <c r="AL597" s="255" t="str">
        <f t="shared" si="209"/>
        <v/>
      </c>
      <c r="AM597" s="256"/>
      <c r="AN597" s="253"/>
      <c r="AO597" s="254"/>
      <c r="AP597" s="255" t="str">
        <f t="shared" si="189"/>
        <v/>
      </c>
      <c r="AQ597" s="116"/>
      <c r="AR597" s="116"/>
      <c r="AS597" s="117"/>
      <c r="AT597" s="118"/>
      <c r="AU597" s="119" t="str">
        <f>IF(D597&lt;&gt; "", IF(COUNTIF($D$12:$D597,$D597)&gt;1,0,IF(SUM(N597,U597,AB597)&gt;0,IF(AND(X597="",OR(Q597&lt;&gt;"",J597&lt;&gt;"")),IF(Q597&lt;&gt;"",Q597,IF(J597&lt;&gt;"",J597,0)),IF(AND(Q597&lt;&gt;"",J597&lt;&gt;"",Q597=J597),Q597,X597)),0)),"")</f>
        <v/>
      </c>
      <c r="AV597" s="119" t="str">
        <f>IF(D597&lt;&gt;"",IF(COUNTIF($D$12:$D597,$D597)&gt;1,0,IF(SUM(O597,V597,AC597)&gt;0,IF(AND(X597="",OR(Q597&lt;&gt;"",J597&lt;&gt;"")),IF(Q597&lt;&gt;"",Q597,IF(J597&lt;&gt;"",J597,0)),IF(AND(Q597&lt;&gt;"",J597&lt;&gt;"",Q597=J597),Q597,X597)),0)),"")</f>
        <v/>
      </c>
      <c r="AW597" s="119" t="str">
        <f>IF(D597&lt;&gt;"",IF(COUNTIF($D$12:$D597,$D597)&gt;1,0,IF(SUM(P597,W597,AD597)&gt;0,IF(AND(X597="",OR(Q597&lt;&gt;"",J597&lt;&gt;"")),IF(Q597&lt;&gt;"",Q597,IF(J597&lt;&gt;"",J597,0)),IF(AND(Q597&lt;&gt;"",J597&lt;&gt;"",Q597=J597),Q597,X597)),0)),"")</f>
        <v/>
      </c>
      <c r="AX597" s="118" t="str">
        <f t="shared" si="190"/>
        <v/>
      </c>
      <c r="AY597" s="118" t="str">
        <f t="shared" si="191"/>
        <v/>
      </c>
      <c r="AZ597" s="118" t="str">
        <f t="shared" si="192"/>
        <v/>
      </c>
      <c r="BA597" s="118" t="str">
        <f t="shared" si="193"/>
        <v/>
      </c>
      <c r="BB597" s="118" t="str">
        <f t="shared" si="194"/>
        <v/>
      </c>
      <c r="BC597" s="118" t="str">
        <f t="shared" si="195"/>
        <v/>
      </c>
      <c r="BD597" s="118" t="str">
        <f t="shared" si="196"/>
        <v/>
      </c>
      <c r="BE597" s="118" t="str">
        <f t="shared" si="197"/>
        <v/>
      </c>
      <c r="BF597" s="118" t="str">
        <f t="shared" si="198"/>
        <v/>
      </c>
      <c r="BG597" s="120"/>
      <c r="BH597" s="120" t="str">
        <f t="shared" si="199"/>
        <v/>
      </c>
      <c r="BI597" s="120" t="str">
        <f t="shared" si="200"/>
        <v/>
      </c>
      <c r="BJ597" s="121"/>
      <c r="BK597" s="120" t="str">
        <f t="shared" si="201"/>
        <v/>
      </c>
      <c r="BL597" s="120" t="str">
        <f t="shared" si="202"/>
        <v/>
      </c>
      <c r="BM597" s="120" t="str">
        <f t="shared" si="203"/>
        <v/>
      </c>
      <c r="BN597" s="120" t="str">
        <f t="shared" si="204"/>
        <v/>
      </c>
      <c r="BO597" s="120" t="str">
        <f t="shared" si="205"/>
        <v/>
      </c>
      <c r="BP597" s="120" t="str">
        <f t="shared" si="206"/>
        <v/>
      </c>
      <c r="BQ597" s="98"/>
      <c r="BR597" s="98"/>
      <c r="BS597" s="98"/>
      <c r="BT597" s="98"/>
      <c r="BU597" s="98"/>
      <c r="BV597" s="98"/>
      <c r="BW597" s="98"/>
      <c r="BX597" s="98"/>
      <c r="BY597" s="98"/>
      <c r="BZ597" s="98"/>
      <c r="CA597" s="98"/>
      <c r="CB597" s="98"/>
      <c r="CC597" s="98"/>
      <c r="CD597" s="98"/>
      <c r="CE597" s="98"/>
      <c r="CF597" s="98"/>
      <c r="CG597" s="98"/>
      <c r="CH597" s="98"/>
      <c r="CI597" s="98"/>
      <c r="CJ597" s="98"/>
      <c r="CK597" s="98"/>
      <c r="CL597" s="98"/>
      <c r="CM597" s="98"/>
      <c r="CN597" s="98"/>
      <c r="CO597" s="98"/>
      <c r="CP597" s="98"/>
      <c r="CQ597" s="98"/>
      <c r="CR597" s="98"/>
      <c r="CS597" s="98"/>
    </row>
    <row r="598" spans="1:97" s="4" customFormat="1" ht="18.75" customHeight="1" x14ac:dyDescent="0.2">
      <c r="A598" s="3">
        <f t="shared" si="207"/>
        <v>586</v>
      </c>
      <c r="B598" s="263"/>
      <c r="C598" s="263"/>
      <c r="D598" s="263"/>
      <c r="E598" s="259"/>
      <c r="F598" s="259"/>
      <c r="G598" s="43"/>
      <c r="H598" s="264"/>
      <c r="I598" s="261"/>
      <c r="J598" s="106"/>
      <c r="K598" s="247"/>
      <c r="L598" s="247"/>
      <c r="M598" s="247"/>
      <c r="N598" s="248" t="str">
        <f>IF(AND(K598&lt;&gt;"",L598&lt;&gt;"",J598&lt;&gt;""),ROUND(MIN(IF(OR(J598="OZZ",J598="ZZ"),5000,17300),TRUNC(0.75*(SUMIF($D$12:$D598,$D598,K$12:K598)+SUMIF($D$12:$D598,$D598,L$12:L598)),2)) - SUMIF($D$12:$D597,$D598,N$12:N597),2),"")</f>
        <v/>
      </c>
      <c r="O598" s="249" t="str">
        <f>IF(AND(K598&lt;&gt;"",L598&lt;&gt;"",M598&lt;&gt;"",J598&lt;&gt;"",AH598&lt;&gt;""),IF(OR(J598="OZZ",J598="ZZ"),ROUND(0-SUMIF($D$12:$D597,$D598,O$12:O597),2),IF(M598=0,0,ROUND(MIN(MIN(17300,TRUNC(0.75*(SUMIF($D$12:$D$2012,$D598,K$12:K$2012)+SUMIF($D$12:$D$2012,$D598,L$12:L$2012)),2)+SUMIF($D$12:$D598,$D598,AH$12:AH598))-SUMIF($D$12:$D597,$D598,O$12:O597)-SUMIF($D$12:$D$2012,$D598,N$12:N$2012),AH598),2))),"")</f>
        <v/>
      </c>
      <c r="P598" s="250" t="str">
        <f>IF(J598&lt;&gt;"",1000 - SUMIF($D$12:$D597,$D598,P$12:P597),"")</f>
        <v/>
      </c>
      <c r="Q598" s="106"/>
      <c r="R598" s="247"/>
      <c r="S598" s="247"/>
      <c r="T598" s="247"/>
      <c r="U598" s="248" t="str">
        <f>IF(AND(R598&lt;&gt;"",S598&lt;&gt;"",Q598&lt;&gt;""),ROUND(MIN(IF(OR(Q598="OZZ",Q598="ZZ"),5000,17300),TRUNC(0.75*(SUMIF($D$12:$D598,$D598,R$12:R598)+SUMIF($D$12:$D598,$D598,S$12:S598)),2)) - SUMIF($D$12:$D597,$D598,U$12:U597),2),"")</f>
        <v/>
      </c>
      <c r="V598" s="248" t="str">
        <f>IF(AND(R598&lt;&gt;"",S598&lt;&gt;"",T598&lt;&gt;"",Q598&lt;&gt;"",AL598&lt;&gt;""),IF(OR(Q598="OZZ",Q598="ZZ"),ROUND(0-SUMIF($D$12:$D597,$D598,V$12:V597),2),IF(T598=0,0,ROUND(MIN(MIN(17300,TRUNC(0.75*(SUMIF($D$12:$D$2012,$D598,R$12:R$2012)+SUMIF($D$12:$D$2012,$D598,S$12:S$2012)),2)+SUMIF($D$12:$D598,$D598,AL$12:AL598))-SUMIF($D$12:$D597,$D598,V$12:V597)-SUMIF($D$12:$D$2012,$D598,U$12:U$2012),AL598),2))),"")</f>
        <v/>
      </c>
      <c r="W598" s="250" t="str">
        <f>IF(Q598&lt;&gt;"",1000 - SUMIF($D$12:$D597,$D598,W$12:W597),"")</f>
        <v/>
      </c>
      <c r="X598" s="106"/>
      <c r="Y598" s="247"/>
      <c r="Z598" s="247"/>
      <c r="AA598" s="247"/>
      <c r="AB598" s="248" t="str">
        <f>IF(AND(Y598&lt;&gt;"",Z598&lt;&gt;"",X598&lt;&gt;""),ROUND(MIN(IF(OR(X598="OZZ",X598="ZZ"),5000,17300),TRUNC(0.75*(SUMIF($D$12:$D598,$D598,Y$12:Y598)+SUMIF($D$12:$D598,$D598,Z$12:Z598)),2)) - SUMIF($D$12:$D597,$D598,AB$12:AB597),2),"")</f>
        <v/>
      </c>
      <c r="AC598" s="251" t="str">
        <f>IF(AND(Y598&lt;&gt;"",Z598&lt;&gt;"",AA598&lt;&gt;"",X598&lt;&gt;"",AP598&lt;&gt;""),IF(OR(X598="OZZ",X598="ZZ"),ROUND(0-SUMIF($D$12:$D597,$D598,AC$12:AC597),2),IF(AA598=0,0,ROUND(MIN(MIN(17300,TRUNC(0.75*(SUMIF($D$12:$D$2012,$D598,Y$12:Y$2012)+SUMIF($D$12:$D$2012,$D598,Z$12:Z$2012)),2)+SUMIF($D$12:$D598,$D598,AP$12:AP598))-SUMIF($D$12:$D597,$D598,AC$12:AC597)-SUMIF($D$12:$D$2012,$D598,AB$12:AB$2012),AP598),2))),"")</f>
        <v/>
      </c>
      <c r="AD598" s="250" t="str">
        <f>IF(X598&lt;&gt;"",1000 - SUMIF($D$12:$D597,$D598,AD$12:AD597),"")</f>
        <v/>
      </c>
      <c r="AE598" s="252"/>
      <c r="AF598" s="253"/>
      <c r="AG598" s="254"/>
      <c r="AH598" s="255" t="str">
        <f t="shared" si="208"/>
        <v/>
      </c>
      <c r="AI598" s="256"/>
      <c r="AJ598" s="253"/>
      <c r="AK598" s="254"/>
      <c r="AL598" s="255" t="str">
        <f t="shared" si="209"/>
        <v/>
      </c>
      <c r="AM598" s="256"/>
      <c r="AN598" s="253"/>
      <c r="AO598" s="254"/>
      <c r="AP598" s="255" t="str">
        <f t="shared" si="189"/>
        <v/>
      </c>
      <c r="AQ598" s="116"/>
      <c r="AR598" s="116"/>
      <c r="AS598" s="117"/>
      <c r="AT598" s="118"/>
      <c r="AU598" s="119" t="str">
        <f>IF(D598&lt;&gt; "", IF(COUNTIF($D$12:$D598,$D598)&gt;1,0,IF(SUM(N598,U598,AB598)&gt;0,IF(AND(X598="",OR(Q598&lt;&gt;"",J598&lt;&gt;"")),IF(Q598&lt;&gt;"",Q598,IF(J598&lt;&gt;"",J598,0)),IF(AND(Q598&lt;&gt;"",J598&lt;&gt;"",Q598=J598),Q598,X598)),0)),"")</f>
        <v/>
      </c>
      <c r="AV598" s="119" t="str">
        <f>IF(D598&lt;&gt;"",IF(COUNTIF($D$12:$D598,$D598)&gt;1,0,IF(SUM(O598,V598,AC598)&gt;0,IF(AND(X598="",OR(Q598&lt;&gt;"",J598&lt;&gt;"")),IF(Q598&lt;&gt;"",Q598,IF(J598&lt;&gt;"",J598,0)),IF(AND(Q598&lt;&gt;"",J598&lt;&gt;"",Q598=J598),Q598,X598)),0)),"")</f>
        <v/>
      </c>
      <c r="AW598" s="119" t="str">
        <f>IF(D598&lt;&gt;"",IF(COUNTIF($D$12:$D598,$D598)&gt;1,0,IF(SUM(P598,W598,AD598)&gt;0,IF(AND(X598="",OR(Q598&lt;&gt;"",J598&lt;&gt;"")),IF(Q598&lt;&gt;"",Q598,IF(J598&lt;&gt;"",J598,0)),IF(AND(Q598&lt;&gt;"",J598&lt;&gt;"",Q598=J598),Q598,X598)),0)),"")</f>
        <v/>
      </c>
      <c r="AX598" s="118" t="str">
        <f t="shared" si="190"/>
        <v/>
      </c>
      <c r="AY598" s="118" t="str">
        <f t="shared" si="191"/>
        <v/>
      </c>
      <c r="AZ598" s="118" t="str">
        <f t="shared" si="192"/>
        <v/>
      </c>
      <c r="BA598" s="118" t="str">
        <f t="shared" si="193"/>
        <v/>
      </c>
      <c r="BB598" s="118" t="str">
        <f t="shared" si="194"/>
        <v/>
      </c>
      <c r="BC598" s="118" t="str">
        <f t="shared" si="195"/>
        <v/>
      </c>
      <c r="BD598" s="118" t="str">
        <f t="shared" si="196"/>
        <v/>
      </c>
      <c r="BE598" s="118" t="str">
        <f t="shared" si="197"/>
        <v/>
      </c>
      <c r="BF598" s="118" t="str">
        <f t="shared" si="198"/>
        <v/>
      </c>
      <c r="BG598" s="120"/>
      <c r="BH598" s="120" t="str">
        <f t="shared" si="199"/>
        <v/>
      </c>
      <c r="BI598" s="120" t="str">
        <f t="shared" si="200"/>
        <v/>
      </c>
      <c r="BJ598" s="121"/>
      <c r="BK598" s="120" t="str">
        <f t="shared" si="201"/>
        <v/>
      </c>
      <c r="BL598" s="120" t="str">
        <f t="shared" si="202"/>
        <v/>
      </c>
      <c r="BM598" s="120" t="str">
        <f t="shared" si="203"/>
        <v/>
      </c>
      <c r="BN598" s="120" t="str">
        <f t="shared" si="204"/>
        <v/>
      </c>
      <c r="BO598" s="120" t="str">
        <f t="shared" si="205"/>
        <v/>
      </c>
      <c r="BP598" s="120" t="str">
        <f t="shared" si="206"/>
        <v/>
      </c>
      <c r="BQ598" s="98"/>
      <c r="BR598" s="98"/>
      <c r="BS598" s="98"/>
      <c r="BT598" s="98"/>
      <c r="BU598" s="98"/>
      <c r="BV598" s="98"/>
      <c r="BW598" s="98"/>
      <c r="BX598" s="98"/>
      <c r="BY598" s="98"/>
      <c r="BZ598" s="98"/>
      <c r="CA598" s="98"/>
      <c r="CB598" s="98"/>
      <c r="CC598" s="98"/>
      <c r="CD598" s="98"/>
      <c r="CE598" s="98"/>
      <c r="CF598" s="98"/>
      <c r="CG598" s="98"/>
      <c r="CH598" s="98"/>
      <c r="CI598" s="98"/>
      <c r="CJ598" s="98"/>
      <c r="CK598" s="98"/>
      <c r="CL598" s="98"/>
      <c r="CM598" s="98"/>
      <c r="CN598" s="98"/>
      <c r="CO598" s="98"/>
      <c r="CP598" s="98"/>
      <c r="CQ598" s="98"/>
      <c r="CR598" s="98"/>
      <c r="CS598" s="98"/>
    </row>
    <row r="599" spans="1:97" s="4" customFormat="1" ht="18.75" customHeight="1" x14ac:dyDescent="0.2">
      <c r="A599" s="3">
        <f t="shared" si="207"/>
        <v>587</v>
      </c>
      <c r="B599" s="263"/>
      <c r="C599" s="263"/>
      <c r="D599" s="263"/>
      <c r="E599" s="259"/>
      <c r="F599" s="259"/>
      <c r="G599" s="43"/>
      <c r="H599" s="264"/>
      <c r="I599" s="261"/>
      <c r="J599" s="106"/>
      <c r="K599" s="247"/>
      <c r="L599" s="247"/>
      <c r="M599" s="247"/>
      <c r="N599" s="248" t="str">
        <f>IF(AND(K599&lt;&gt;"",L599&lt;&gt;"",J599&lt;&gt;""),ROUND(MIN(IF(OR(J599="OZZ",J599="ZZ"),5000,17300),TRUNC(0.75*(SUMIF($D$12:$D599,$D599,K$12:K599)+SUMIF($D$12:$D599,$D599,L$12:L599)),2)) - SUMIF($D$12:$D598,$D599,N$12:N598),2),"")</f>
        <v/>
      </c>
      <c r="O599" s="249" t="str">
        <f>IF(AND(K599&lt;&gt;"",L599&lt;&gt;"",M599&lt;&gt;"",J599&lt;&gt;"",AH599&lt;&gt;""),IF(OR(J599="OZZ",J599="ZZ"),ROUND(0-SUMIF($D$12:$D598,$D599,O$12:O598),2),IF(M599=0,0,ROUND(MIN(MIN(17300,TRUNC(0.75*(SUMIF($D$12:$D$2012,$D599,K$12:K$2012)+SUMIF($D$12:$D$2012,$D599,L$12:L$2012)),2)+SUMIF($D$12:$D599,$D599,AH$12:AH599))-SUMIF($D$12:$D598,$D599,O$12:O598)-SUMIF($D$12:$D$2012,$D599,N$12:N$2012),AH599),2))),"")</f>
        <v/>
      </c>
      <c r="P599" s="250" t="str">
        <f>IF(J599&lt;&gt;"",1000 - SUMIF($D$12:$D598,$D599,P$12:P598),"")</f>
        <v/>
      </c>
      <c r="Q599" s="106"/>
      <c r="R599" s="247"/>
      <c r="S599" s="247"/>
      <c r="T599" s="247"/>
      <c r="U599" s="248" t="str">
        <f>IF(AND(R599&lt;&gt;"",S599&lt;&gt;"",Q599&lt;&gt;""),ROUND(MIN(IF(OR(Q599="OZZ",Q599="ZZ"),5000,17300),TRUNC(0.75*(SUMIF($D$12:$D599,$D599,R$12:R599)+SUMIF($D$12:$D599,$D599,S$12:S599)),2)) - SUMIF($D$12:$D598,$D599,U$12:U598),2),"")</f>
        <v/>
      </c>
      <c r="V599" s="248" t="str">
        <f>IF(AND(R599&lt;&gt;"",S599&lt;&gt;"",T599&lt;&gt;"",Q599&lt;&gt;"",AL599&lt;&gt;""),IF(OR(Q599="OZZ",Q599="ZZ"),ROUND(0-SUMIF($D$12:$D598,$D599,V$12:V598),2),IF(T599=0,0,ROUND(MIN(MIN(17300,TRUNC(0.75*(SUMIF($D$12:$D$2012,$D599,R$12:R$2012)+SUMIF($D$12:$D$2012,$D599,S$12:S$2012)),2)+SUMIF($D$12:$D599,$D599,AL$12:AL599))-SUMIF($D$12:$D598,$D599,V$12:V598)-SUMIF($D$12:$D$2012,$D599,U$12:U$2012),AL599),2))),"")</f>
        <v/>
      </c>
      <c r="W599" s="250" t="str">
        <f>IF(Q599&lt;&gt;"",1000 - SUMIF($D$12:$D598,$D599,W$12:W598),"")</f>
        <v/>
      </c>
      <c r="X599" s="106"/>
      <c r="Y599" s="247"/>
      <c r="Z599" s="247"/>
      <c r="AA599" s="247"/>
      <c r="AB599" s="248" t="str">
        <f>IF(AND(Y599&lt;&gt;"",Z599&lt;&gt;"",X599&lt;&gt;""),ROUND(MIN(IF(OR(X599="OZZ",X599="ZZ"),5000,17300),TRUNC(0.75*(SUMIF($D$12:$D599,$D599,Y$12:Y599)+SUMIF($D$12:$D599,$D599,Z$12:Z599)),2)) - SUMIF($D$12:$D598,$D599,AB$12:AB598),2),"")</f>
        <v/>
      </c>
      <c r="AC599" s="251" t="str">
        <f>IF(AND(Y599&lt;&gt;"",Z599&lt;&gt;"",AA599&lt;&gt;"",X599&lt;&gt;"",AP599&lt;&gt;""),IF(OR(X599="OZZ",X599="ZZ"),ROUND(0-SUMIF($D$12:$D598,$D599,AC$12:AC598),2),IF(AA599=0,0,ROUND(MIN(MIN(17300,TRUNC(0.75*(SUMIF($D$12:$D$2012,$D599,Y$12:Y$2012)+SUMIF($D$12:$D$2012,$D599,Z$12:Z$2012)),2)+SUMIF($D$12:$D599,$D599,AP$12:AP599))-SUMIF($D$12:$D598,$D599,AC$12:AC598)-SUMIF($D$12:$D$2012,$D599,AB$12:AB$2012),AP599),2))),"")</f>
        <v/>
      </c>
      <c r="AD599" s="250" t="str">
        <f>IF(X599&lt;&gt;"",1000 - SUMIF($D$12:$D598,$D599,AD$12:AD598),"")</f>
        <v/>
      </c>
      <c r="AE599" s="252"/>
      <c r="AF599" s="253"/>
      <c r="AG599" s="254"/>
      <c r="AH599" s="255" t="str">
        <f t="shared" si="208"/>
        <v/>
      </c>
      <c r="AI599" s="256"/>
      <c r="AJ599" s="253"/>
      <c r="AK599" s="254"/>
      <c r="AL599" s="255" t="str">
        <f t="shared" si="209"/>
        <v/>
      </c>
      <c r="AM599" s="256"/>
      <c r="AN599" s="253"/>
      <c r="AO599" s="254"/>
      <c r="AP599" s="255" t="str">
        <f t="shared" si="189"/>
        <v/>
      </c>
      <c r="AQ599" s="116"/>
      <c r="AR599" s="116"/>
      <c r="AS599" s="117"/>
      <c r="AT599" s="118"/>
      <c r="AU599" s="119" t="str">
        <f>IF(D599&lt;&gt; "", IF(COUNTIF($D$12:$D599,$D599)&gt;1,0,IF(SUM(N599,U599,AB599)&gt;0,IF(AND(X599="",OR(Q599&lt;&gt;"",J599&lt;&gt;"")),IF(Q599&lt;&gt;"",Q599,IF(J599&lt;&gt;"",J599,0)),IF(AND(Q599&lt;&gt;"",J599&lt;&gt;"",Q599=J599),Q599,X599)),0)),"")</f>
        <v/>
      </c>
      <c r="AV599" s="119" t="str">
        <f>IF(D599&lt;&gt;"",IF(COUNTIF($D$12:$D599,$D599)&gt;1,0,IF(SUM(O599,V599,AC599)&gt;0,IF(AND(X599="",OR(Q599&lt;&gt;"",J599&lt;&gt;"")),IF(Q599&lt;&gt;"",Q599,IF(J599&lt;&gt;"",J599,0)),IF(AND(Q599&lt;&gt;"",J599&lt;&gt;"",Q599=J599),Q599,X599)),0)),"")</f>
        <v/>
      </c>
      <c r="AW599" s="119" t="str">
        <f>IF(D599&lt;&gt;"",IF(COUNTIF($D$12:$D599,$D599)&gt;1,0,IF(SUM(P599,W599,AD599)&gt;0,IF(AND(X599="",OR(Q599&lt;&gt;"",J599&lt;&gt;"")),IF(Q599&lt;&gt;"",Q599,IF(J599&lt;&gt;"",J599,0)),IF(AND(Q599&lt;&gt;"",J599&lt;&gt;"",Q599=J599),Q599,X599)),0)),"")</f>
        <v/>
      </c>
      <c r="AX599" s="118" t="str">
        <f t="shared" si="190"/>
        <v/>
      </c>
      <c r="AY599" s="118" t="str">
        <f t="shared" si="191"/>
        <v/>
      </c>
      <c r="AZ599" s="118" t="str">
        <f t="shared" si="192"/>
        <v/>
      </c>
      <c r="BA599" s="118" t="str">
        <f t="shared" si="193"/>
        <v/>
      </c>
      <c r="BB599" s="118" t="str">
        <f t="shared" si="194"/>
        <v/>
      </c>
      <c r="BC599" s="118" t="str">
        <f t="shared" si="195"/>
        <v/>
      </c>
      <c r="BD599" s="118" t="str">
        <f t="shared" si="196"/>
        <v/>
      </c>
      <c r="BE599" s="118" t="str">
        <f t="shared" si="197"/>
        <v/>
      </c>
      <c r="BF599" s="118" t="str">
        <f t="shared" si="198"/>
        <v/>
      </c>
      <c r="BG599" s="120"/>
      <c r="BH599" s="120" t="str">
        <f t="shared" si="199"/>
        <v/>
      </c>
      <c r="BI599" s="120" t="str">
        <f t="shared" si="200"/>
        <v/>
      </c>
      <c r="BJ599" s="121"/>
      <c r="BK599" s="120" t="str">
        <f t="shared" si="201"/>
        <v/>
      </c>
      <c r="BL599" s="120" t="str">
        <f t="shared" si="202"/>
        <v/>
      </c>
      <c r="BM599" s="120" t="str">
        <f t="shared" si="203"/>
        <v/>
      </c>
      <c r="BN599" s="120" t="str">
        <f t="shared" si="204"/>
        <v/>
      </c>
      <c r="BO599" s="120" t="str">
        <f t="shared" si="205"/>
        <v/>
      </c>
      <c r="BP599" s="120" t="str">
        <f t="shared" si="206"/>
        <v/>
      </c>
      <c r="BQ599" s="98"/>
      <c r="BR599" s="98"/>
      <c r="BS599" s="98"/>
      <c r="BT599" s="98"/>
      <c r="BU599" s="98"/>
      <c r="BV599" s="98"/>
      <c r="BW599" s="98"/>
      <c r="BX599" s="98"/>
      <c r="BY599" s="98"/>
      <c r="BZ599" s="98"/>
      <c r="CA599" s="98"/>
      <c r="CB599" s="98"/>
      <c r="CC599" s="98"/>
      <c r="CD599" s="98"/>
      <c r="CE599" s="98"/>
      <c r="CF599" s="98"/>
      <c r="CG599" s="98"/>
      <c r="CH599" s="98"/>
      <c r="CI599" s="98"/>
      <c r="CJ599" s="98"/>
      <c r="CK599" s="98"/>
      <c r="CL599" s="98"/>
      <c r="CM599" s="98"/>
      <c r="CN599" s="98"/>
      <c r="CO599" s="98"/>
      <c r="CP599" s="98"/>
      <c r="CQ599" s="98"/>
      <c r="CR599" s="98"/>
      <c r="CS599" s="98"/>
    </row>
    <row r="600" spans="1:97" s="4" customFormat="1" ht="18.75" customHeight="1" x14ac:dyDescent="0.2">
      <c r="A600" s="3">
        <f t="shared" si="207"/>
        <v>588</v>
      </c>
      <c r="B600" s="263"/>
      <c r="C600" s="263"/>
      <c r="D600" s="263"/>
      <c r="E600" s="259"/>
      <c r="F600" s="259"/>
      <c r="G600" s="43"/>
      <c r="H600" s="264"/>
      <c r="I600" s="261"/>
      <c r="J600" s="106"/>
      <c r="K600" s="247"/>
      <c r="L600" s="247"/>
      <c r="M600" s="247"/>
      <c r="N600" s="248" t="str">
        <f>IF(AND(K600&lt;&gt;"",L600&lt;&gt;"",J600&lt;&gt;""),ROUND(MIN(IF(OR(J600="OZZ",J600="ZZ"),5000,17300),TRUNC(0.75*(SUMIF($D$12:$D600,$D600,K$12:K600)+SUMIF($D$12:$D600,$D600,L$12:L600)),2)) - SUMIF($D$12:$D599,$D600,N$12:N599),2),"")</f>
        <v/>
      </c>
      <c r="O600" s="249" t="str">
        <f>IF(AND(K600&lt;&gt;"",L600&lt;&gt;"",M600&lt;&gt;"",J600&lt;&gt;"",AH600&lt;&gt;""),IF(OR(J600="OZZ",J600="ZZ"),ROUND(0-SUMIF($D$12:$D599,$D600,O$12:O599),2),IF(M600=0,0,ROUND(MIN(MIN(17300,TRUNC(0.75*(SUMIF($D$12:$D$2012,$D600,K$12:K$2012)+SUMIF($D$12:$D$2012,$D600,L$12:L$2012)),2)+SUMIF($D$12:$D600,$D600,AH$12:AH600))-SUMIF($D$12:$D599,$D600,O$12:O599)-SUMIF($D$12:$D$2012,$D600,N$12:N$2012),AH600),2))),"")</f>
        <v/>
      </c>
      <c r="P600" s="250" t="str">
        <f>IF(J600&lt;&gt;"",1000 - SUMIF($D$12:$D599,$D600,P$12:P599),"")</f>
        <v/>
      </c>
      <c r="Q600" s="106"/>
      <c r="R600" s="247"/>
      <c r="S600" s="247"/>
      <c r="T600" s="247"/>
      <c r="U600" s="248" t="str">
        <f>IF(AND(R600&lt;&gt;"",S600&lt;&gt;"",Q600&lt;&gt;""),ROUND(MIN(IF(OR(Q600="OZZ",Q600="ZZ"),5000,17300),TRUNC(0.75*(SUMIF($D$12:$D600,$D600,R$12:R600)+SUMIF($D$12:$D600,$D600,S$12:S600)),2)) - SUMIF($D$12:$D599,$D600,U$12:U599),2),"")</f>
        <v/>
      </c>
      <c r="V600" s="248" t="str">
        <f>IF(AND(R600&lt;&gt;"",S600&lt;&gt;"",T600&lt;&gt;"",Q600&lt;&gt;"",AL600&lt;&gt;""),IF(OR(Q600="OZZ",Q600="ZZ"),ROUND(0-SUMIF($D$12:$D599,$D600,V$12:V599),2),IF(T600=0,0,ROUND(MIN(MIN(17300,TRUNC(0.75*(SUMIF($D$12:$D$2012,$D600,R$12:R$2012)+SUMIF($D$12:$D$2012,$D600,S$12:S$2012)),2)+SUMIF($D$12:$D600,$D600,AL$12:AL600))-SUMIF($D$12:$D599,$D600,V$12:V599)-SUMIF($D$12:$D$2012,$D600,U$12:U$2012),AL600),2))),"")</f>
        <v/>
      </c>
      <c r="W600" s="250" t="str">
        <f>IF(Q600&lt;&gt;"",1000 - SUMIF($D$12:$D599,$D600,W$12:W599),"")</f>
        <v/>
      </c>
      <c r="X600" s="106"/>
      <c r="Y600" s="247"/>
      <c r="Z600" s="247"/>
      <c r="AA600" s="247"/>
      <c r="AB600" s="248" t="str">
        <f>IF(AND(Y600&lt;&gt;"",Z600&lt;&gt;"",X600&lt;&gt;""),ROUND(MIN(IF(OR(X600="OZZ",X600="ZZ"),5000,17300),TRUNC(0.75*(SUMIF($D$12:$D600,$D600,Y$12:Y600)+SUMIF($D$12:$D600,$D600,Z$12:Z600)),2)) - SUMIF($D$12:$D599,$D600,AB$12:AB599),2),"")</f>
        <v/>
      </c>
      <c r="AC600" s="251" t="str">
        <f>IF(AND(Y600&lt;&gt;"",Z600&lt;&gt;"",AA600&lt;&gt;"",X600&lt;&gt;"",AP600&lt;&gt;""),IF(OR(X600="OZZ",X600="ZZ"),ROUND(0-SUMIF($D$12:$D599,$D600,AC$12:AC599),2),IF(AA600=0,0,ROUND(MIN(MIN(17300,TRUNC(0.75*(SUMIF($D$12:$D$2012,$D600,Y$12:Y$2012)+SUMIF($D$12:$D$2012,$D600,Z$12:Z$2012)),2)+SUMIF($D$12:$D600,$D600,AP$12:AP600))-SUMIF($D$12:$D599,$D600,AC$12:AC599)-SUMIF($D$12:$D$2012,$D600,AB$12:AB$2012),AP600),2))),"")</f>
        <v/>
      </c>
      <c r="AD600" s="250" t="str">
        <f>IF(X600&lt;&gt;"",1000 - SUMIF($D$12:$D599,$D600,AD$12:AD599),"")</f>
        <v/>
      </c>
      <c r="AE600" s="252"/>
      <c r="AF600" s="253"/>
      <c r="AG600" s="254"/>
      <c r="AH600" s="255" t="str">
        <f t="shared" si="208"/>
        <v/>
      </c>
      <c r="AI600" s="256"/>
      <c r="AJ600" s="253"/>
      <c r="AK600" s="254"/>
      <c r="AL600" s="255" t="str">
        <f t="shared" si="209"/>
        <v/>
      </c>
      <c r="AM600" s="256"/>
      <c r="AN600" s="253"/>
      <c r="AO600" s="254"/>
      <c r="AP600" s="255" t="str">
        <f t="shared" si="189"/>
        <v/>
      </c>
      <c r="AQ600" s="116"/>
      <c r="AR600" s="116"/>
      <c r="AS600" s="117"/>
      <c r="AT600" s="118"/>
      <c r="AU600" s="119" t="str">
        <f>IF(D600&lt;&gt; "", IF(COUNTIF($D$12:$D600,$D600)&gt;1,0,IF(SUM(N600,U600,AB600)&gt;0,IF(AND(X600="",OR(Q600&lt;&gt;"",J600&lt;&gt;"")),IF(Q600&lt;&gt;"",Q600,IF(J600&lt;&gt;"",J600,0)),IF(AND(Q600&lt;&gt;"",J600&lt;&gt;"",Q600=J600),Q600,X600)),0)),"")</f>
        <v/>
      </c>
      <c r="AV600" s="119" t="str">
        <f>IF(D600&lt;&gt;"",IF(COUNTIF($D$12:$D600,$D600)&gt;1,0,IF(SUM(O600,V600,AC600)&gt;0,IF(AND(X600="",OR(Q600&lt;&gt;"",J600&lt;&gt;"")),IF(Q600&lt;&gt;"",Q600,IF(J600&lt;&gt;"",J600,0)),IF(AND(Q600&lt;&gt;"",J600&lt;&gt;"",Q600=J600),Q600,X600)),0)),"")</f>
        <v/>
      </c>
      <c r="AW600" s="119" t="str">
        <f>IF(D600&lt;&gt;"",IF(COUNTIF($D$12:$D600,$D600)&gt;1,0,IF(SUM(P600,W600,AD600)&gt;0,IF(AND(X600="",OR(Q600&lt;&gt;"",J600&lt;&gt;"")),IF(Q600&lt;&gt;"",Q600,IF(J600&lt;&gt;"",J600,0)),IF(AND(Q600&lt;&gt;"",J600&lt;&gt;"",Q600=J600),Q600,X600)),0)),"")</f>
        <v/>
      </c>
      <c r="AX600" s="118" t="str">
        <f t="shared" si="190"/>
        <v/>
      </c>
      <c r="AY600" s="118" t="str">
        <f t="shared" si="191"/>
        <v/>
      </c>
      <c r="AZ600" s="118" t="str">
        <f t="shared" si="192"/>
        <v/>
      </c>
      <c r="BA600" s="118" t="str">
        <f t="shared" si="193"/>
        <v/>
      </c>
      <c r="BB600" s="118" t="str">
        <f t="shared" si="194"/>
        <v/>
      </c>
      <c r="BC600" s="118" t="str">
        <f t="shared" si="195"/>
        <v/>
      </c>
      <c r="BD600" s="118" t="str">
        <f t="shared" si="196"/>
        <v/>
      </c>
      <c r="BE600" s="118" t="str">
        <f t="shared" si="197"/>
        <v/>
      </c>
      <c r="BF600" s="118" t="str">
        <f t="shared" si="198"/>
        <v/>
      </c>
      <c r="BG600" s="120"/>
      <c r="BH600" s="120" t="str">
        <f t="shared" si="199"/>
        <v/>
      </c>
      <c r="BI600" s="120" t="str">
        <f t="shared" si="200"/>
        <v/>
      </c>
      <c r="BJ600" s="121"/>
      <c r="BK600" s="120" t="str">
        <f t="shared" si="201"/>
        <v/>
      </c>
      <c r="BL600" s="120" t="str">
        <f t="shared" si="202"/>
        <v/>
      </c>
      <c r="BM600" s="120" t="str">
        <f t="shared" si="203"/>
        <v/>
      </c>
      <c r="BN600" s="120" t="str">
        <f t="shared" si="204"/>
        <v/>
      </c>
      <c r="BO600" s="120" t="str">
        <f t="shared" si="205"/>
        <v/>
      </c>
      <c r="BP600" s="120" t="str">
        <f t="shared" si="206"/>
        <v/>
      </c>
      <c r="BQ600" s="98"/>
      <c r="BR600" s="98"/>
      <c r="BS600" s="98"/>
      <c r="BT600" s="98"/>
      <c r="BU600" s="98"/>
      <c r="BV600" s="98"/>
      <c r="BW600" s="98"/>
      <c r="BX600" s="98"/>
      <c r="BY600" s="98"/>
      <c r="BZ600" s="98"/>
      <c r="CA600" s="98"/>
      <c r="CB600" s="98"/>
      <c r="CC600" s="98"/>
      <c r="CD600" s="98"/>
      <c r="CE600" s="98"/>
      <c r="CF600" s="98"/>
      <c r="CG600" s="98"/>
      <c r="CH600" s="98"/>
      <c r="CI600" s="98"/>
      <c r="CJ600" s="98"/>
      <c r="CK600" s="98"/>
      <c r="CL600" s="98"/>
      <c r="CM600" s="98"/>
      <c r="CN600" s="98"/>
      <c r="CO600" s="98"/>
      <c r="CP600" s="98"/>
      <c r="CQ600" s="98"/>
      <c r="CR600" s="98"/>
      <c r="CS600" s="98"/>
    </row>
    <row r="601" spans="1:97" s="4" customFormat="1" ht="18.75" customHeight="1" x14ac:dyDescent="0.2">
      <c r="A601" s="3">
        <f t="shared" si="207"/>
        <v>589</v>
      </c>
      <c r="B601" s="263"/>
      <c r="C601" s="263"/>
      <c r="D601" s="263"/>
      <c r="E601" s="259"/>
      <c r="F601" s="259"/>
      <c r="G601" s="43"/>
      <c r="H601" s="264"/>
      <c r="I601" s="261"/>
      <c r="J601" s="106"/>
      <c r="K601" s="247"/>
      <c r="L601" s="247"/>
      <c r="M601" s="247"/>
      <c r="N601" s="248" t="str">
        <f>IF(AND(K601&lt;&gt;"",L601&lt;&gt;"",J601&lt;&gt;""),ROUND(MIN(IF(OR(J601="OZZ",J601="ZZ"),5000,17300),TRUNC(0.75*(SUMIF($D$12:$D601,$D601,K$12:K601)+SUMIF($D$12:$D601,$D601,L$12:L601)),2)) - SUMIF($D$12:$D600,$D601,N$12:N600),2),"")</f>
        <v/>
      </c>
      <c r="O601" s="249" t="str">
        <f>IF(AND(K601&lt;&gt;"",L601&lt;&gt;"",M601&lt;&gt;"",J601&lt;&gt;"",AH601&lt;&gt;""),IF(OR(J601="OZZ",J601="ZZ"),ROUND(0-SUMIF($D$12:$D600,$D601,O$12:O600),2),IF(M601=0,0,ROUND(MIN(MIN(17300,TRUNC(0.75*(SUMIF($D$12:$D$2012,$D601,K$12:K$2012)+SUMIF($D$12:$D$2012,$D601,L$12:L$2012)),2)+SUMIF($D$12:$D601,$D601,AH$12:AH601))-SUMIF($D$12:$D600,$D601,O$12:O600)-SUMIF($D$12:$D$2012,$D601,N$12:N$2012),AH601),2))),"")</f>
        <v/>
      </c>
      <c r="P601" s="250" t="str">
        <f>IF(J601&lt;&gt;"",1000 - SUMIF($D$12:$D600,$D601,P$12:P600),"")</f>
        <v/>
      </c>
      <c r="Q601" s="106"/>
      <c r="R601" s="247"/>
      <c r="S601" s="247"/>
      <c r="T601" s="247"/>
      <c r="U601" s="248" t="str">
        <f>IF(AND(R601&lt;&gt;"",S601&lt;&gt;"",Q601&lt;&gt;""),ROUND(MIN(IF(OR(Q601="OZZ",Q601="ZZ"),5000,17300),TRUNC(0.75*(SUMIF($D$12:$D601,$D601,R$12:R601)+SUMIF($D$12:$D601,$D601,S$12:S601)),2)) - SUMIF($D$12:$D600,$D601,U$12:U600),2),"")</f>
        <v/>
      </c>
      <c r="V601" s="248" t="str">
        <f>IF(AND(R601&lt;&gt;"",S601&lt;&gt;"",T601&lt;&gt;"",Q601&lt;&gt;"",AL601&lt;&gt;""),IF(OR(Q601="OZZ",Q601="ZZ"),ROUND(0-SUMIF($D$12:$D600,$D601,V$12:V600),2),IF(T601=0,0,ROUND(MIN(MIN(17300,TRUNC(0.75*(SUMIF($D$12:$D$2012,$D601,R$12:R$2012)+SUMIF($D$12:$D$2012,$D601,S$12:S$2012)),2)+SUMIF($D$12:$D601,$D601,AL$12:AL601))-SUMIF($D$12:$D600,$D601,V$12:V600)-SUMIF($D$12:$D$2012,$D601,U$12:U$2012),AL601),2))),"")</f>
        <v/>
      </c>
      <c r="W601" s="250" t="str">
        <f>IF(Q601&lt;&gt;"",1000 - SUMIF($D$12:$D600,$D601,W$12:W600),"")</f>
        <v/>
      </c>
      <c r="X601" s="106"/>
      <c r="Y601" s="247"/>
      <c r="Z601" s="247"/>
      <c r="AA601" s="247"/>
      <c r="AB601" s="248" t="str">
        <f>IF(AND(Y601&lt;&gt;"",Z601&lt;&gt;"",X601&lt;&gt;""),ROUND(MIN(IF(OR(X601="OZZ",X601="ZZ"),5000,17300),TRUNC(0.75*(SUMIF($D$12:$D601,$D601,Y$12:Y601)+SUMIF($D$12:$D601,$D601,Z$12:Z601)),2)) - SUMIF($D$12:$D600,$D601,AB$12:AB600),2),"")</f>
        <v/>
      </c>
      <c r="AC601" s="251" t="str">
        <f>IF(AND(Y601&lt;&gt;"",Z601&lt;&gt;"",AA601&lt;&gt;"",X601&lt;&gt;"",AP601&lt;&gt;""),IF(OR(X601="OZZ",X601="ZZ"),ROUND(0-SUMIF($D$12:$D600,$D601,AC$12:AC600),2),IF(AA601=0,0,ROUND(MIN(MIN(17300,TRUNC(0.75*(SUMIF($D$12:$D$2012,$D601,Y$12:Y$2012)+SUMIF($D$12:$D$2012,$D601,Z$12:Z$2012)),2)+SUMIF($D$12:$D601,$D601,AP$12:AP601))-SUMIF($D$12:$D600,$D601,AC$12:AC600)-SUMIF($D$12:$D$2012,$D601,AB$12:AB$2012),AP601),2))),"")</f>
        <v/>
      </c>
      <c r="AD601" s="250" t="str">
        <f>IF(X601&lt;&gt;"",1000 - SUMIF($D$12:$D600,$D601,AD$12:AD600),"")</f>
        <v/>
      </c>
      <c r="AE601" s="252"/>
      <c r="AF601" s="253"/>
      <c r="AG601" s="254"/>
      <c r="AH601" s="255" t="str">
        <f t="shared" si="208"/>
        <v/>
      </c>
      <c r="AI601" s="256"/>
      <c r="AJ601" s="253"/>
      <c r="AK601" s="254"/>
      <c r="AL601" s="255" t="str">
        <f t="shared" si="209"/>
        <v/>
      </c>
      <c r="AM601" s="256"/>
      <c r="AN601" s="253"/>
      <c r="AO601" s="254"/>
      <c r="AP601" s="255" t="str">
        <f t="shared" si="189"/>
        <v/>
      </c>
      <c r="AQ601" s="116"/>
      <c r="AR601" s="116"/>
      <c r="AS601" s="117"/>
      <c r="AT601" s="118"/>
      <c r="AU601" s="119" t="str">
        <f>IF(D601&lt;&gt; "", IF(COUNTIF($D$12:$D601,$D601)&gt;1,0,IF(SUM(N601,U601,AB601)&gt;0,IF(AND(X601="",OR(Q601&lt;&gt;"",J601&lt;&gt;"")),IF(Q601&lt;&gt;"",Q601,IF(J601&lt;&gt;"",J601,0)),IF(AND(Q601&lt;&gt;"",J601&lt;&gt;"",Q601=J601),Q601,X601)),0)),"")</f>
        <v/>
      </c>
      <c r="AV601" s="119" t="str">
        <f>IF(D601&lt;&gt;"",IF(COUNTIF($D$12:$D601,$D601)&gt;1,0,IF(SUM(O601,V601,AC601)&gt;0,IF(AND(X601="",OR(Q601&lt;&gt;"",J601&lt;&gt;"")),IF(Q601&lt;&gt;"",Q601,IF(J601&lt;&gt;"",J601,0)),IF(AND(Q601&lt;&gt;"",J601&lt;&gt;"",Q601=J601),Q601,X601)),0)),"")</f>
        <v/>
      </c>
      <c r="AW601" s="119" t="str">
        <f>IF(D601&lt;&gt;"",IF(COUNTIF($D$12:$D601,$D601)&gt;1,0,IF(SUM(P601,W601,AD601)&gt;0,IF(AND(X601="",OR(Q601&lt;&gt;"",J601&lt;&gt;"")),IF(Q601&lt;&gt;"",Q601,IF(J601&lt;&gt;"",J601,0)),IF(AND(Q601&lt;&gt;"",J601&lt;&gt;"",Q601=J601),Q601,X601)),0)),"")</f>
        <v/>
      </c>
      <c r="AX601" s="118" t="str">
        <f t="shared" si="190"/>
        <v/>
      </c>
      <c r="AY601" s="118" t="str">
        <f t="shared" si="191"/>
        <v/>
      </c>
      <c r="AZ601" s="118" t="str">
        <f t="shared" si="192"/>
        <v/>
      </c>
      <c r="BA601" s="118" t="str">
        <f t="shared" si="193"/>
        <v/>
      </c>
      <c r="BB601" s="118" t="str">
        <f t="shared" si="194"/>
        <v/>
      </c>
      <c r="BC601" s="118" t="str">
        <f t="shared" si="195"/>
        <v/>
      </c>
      <c r="BD601" s="118" t="str">
        <f t="shared" si="196"/>
        <v/>
      </c>
      <c r="BE601" s="118" t="str">
        <f t="shared" si="197"/>
        <v/>
      </c>
      <c r="BF601" s="118" t="str">
        <f t="shared" si="198"/>
        <v/>
      </c>
      <c r="BG601" s="120"/>
      <c r="BH601" s="120" t="str">
        <f t="shared" si="199"/>
        <v/>
      </c>
      <c r="BI601" s="120" t="str">
        <f t="shared" si="200"/>
        <v/>
      </c>
      <c r="BJ601" s="121"/>
      <c r="BK601" s="120" t="str">
        <f t="shared" si="201"/>
        <v/>
      </c>
      <c r="BL601" s="120" t="str">
        <f t="shared" si="202"/>
        <v/>
      </c>
      <c r="BM601" s="120" t="str">
        <f t="shared" si="203"/>
        <v/>
      </c>
      <c r="BN601" s="120" t="str">
        <f t="shared" si="204"/>
        <v/>
      </c>
      <c r="BO601" s="120" t="str">
        <f t="shared" si="205"/>
        <v/>
      </c>
      <c r="BP601" s="120" t="str">
        <f t="shared" si="206"/>
        <v/>
      </c>
      <c r="BQ601" s="98"/>
      <c r="BR601" s="98"/>
      <c r="BS601" s="98"/>
      <c r="BT601" s="98"/>
      <c r="BU601" s="98"/>
      <c r="BV601" s="98"/>
      <c r="BW601" s="98"/>
      <c r="BX601" s="98"/>
      <c r="BY601" s="98"/>
      <c r="BZ601" s="98"/>
      <c r="CA601" s="98"/>
      <c r="CB601" s="98"/>
      <c r="CC601" s="98"/>
      <c r="CD601" s="98"/>
      <c r="CE601" s="98"/>
      <c r="CF601" s="98"/>
      <c r="CG601" s="98"/>
      <c r="CH601" s="98"/>
      <c r="CI601" s="98"/>
      <c r="CJ601" s="98"/>
      <c r="CK601" s="98"/>
      <c r="CL601" s="98"/>
      <c r="CM601" s="98"/>
      <c r="CN601" s="98"/>
      <c r="CO601" s="98"/>
      <c r="CP601" s="98"/>
      <c r="CQ601" s="98"/>
      <c r="CR601" s="98"/>
      <c r="CS601" s="98"/>
    </row>
    <row r="602" spans="1:97" s="4" customFormat="1" ht="18.75" customHeight="1" x14ac:dyDescent="0.2">
      <c r="A602" s="3">
        <f t="shared" si="207"/>
        <v>590</v>
      </c>
      <c r="B602" s="263"/>
      <c r="C602" s="263"/>
      <c r="D602" s="263"/>
      <c r="E602" s="259"/>
      <c r="F602" s="259"/>
      <c r="G602" s="43"/>
      <c r="H602" s="264"/>
      <c r="I602" s="261"/>
      <c r="J602" s="106"/>
      <c r="K602" s="247"/>
      <c r="L602" s="247"/>
      <c r="M602" s="247"/>
      <c r="N602" s="248" t="str">
        <f>IF(AND(K602&lt;&gt;"",L602&lt;&gt;"",J602&lt;&gt;""),ROUND(MIN(IF(OR(J602="OZZ",J602="ZZ"),5000,17300),TRUNC(0.75*(SUMIF($D$12:$D602,$D602,K$12:K602)+SUMIF($D$12:$D602,$D602,L$12:L602)),2)) - SUMIF($D$12:$D601,$D602,N$12:N601),2),"")</f>
        <v/>
      </c>
      <c r="O602" s="249" t="str">
        <f>IF(AND(K602&lt;&gt;"",L602&lt;&gt;"",M602&lt;&gt;"",J602&lt;&gt;"",AH602&lt;&gt;""),IF(OR(J602="OZZ",J602="ZZ"),ROUND(0-SUMIF($D$12:$D601,$D602,O$12:O601),2),IF(M602=0,0,ROUND(MIN(MIN(17300,TRUNC(0.75*(SUMIF($D$12:$D$2012,$D602,K$12:K$2012)+SUMIF($D$12:$D$2012,$D602,L$12:L$2012)),2)+SUMIF($D$12:$D602,$D602,AH$12:AH602))-SUMIF($D$12:$D601,$D602,O$12:O601)-SUMIF($D$12:$D$2012,$D602,N$12:N$2012),AH602),2))),"")</f>
        <v/>
      </c>
      <c r="P602" s="250" t="str">
        <f>IF(J602&lt;&gt;"",1000 - SUMIF($D$12:$D601,$D602,P$12:P601),"")</f>
        <v/>
      </c>
      <c r="Q602" s="106"/>
      <c r="R602" s="247"/>
      <c r="S602" s="247"/>
      <c r="T602" s="247"/>
      <c r="U602" s="248" t="str">
        <f>IF(AND(R602&lt;&gt;"",S602&lt;&gt;"",Q602&lt;&gt;""),ROUND(MIN(IF(OR(Q602="OZZ",Q602="ZZ"),5000,17300),TRUNC(0.75*(SUMIF($D$12:$D602,$D602,R$12:R602)+SUMIF($D$12:$D602,$D602,S$12:S602)),2)) - SUMIF($D$12:$D601,$D602,U$12:U601),2),"")</f>
        <v/>
      </c>
      <c r="V602" s="248" t="str">
        <f>IF(AND(R602&lt;&gt;"",S602&lt;&gt;"",T602&lt;&gt;"",Q602&lt;&gt;"",AL602&lt;&gt;""),IF(OR(Q602="OZZ",Q602="ZZ"),ROUND(0-SUMIF($D$12:$D601,$D602,V$12:V601),2),IF(T602=0,0,ROUND(MIN(MIN(17300,TRUNC(0.75*(SUMIF($D$12:$D$2012,$D602,R$12:R$2012)+SUMIF($D$12:$D$2012,$D602,S$12:S$2012)),2)+SUMIF($D$12:$D602,$D602,AL$12:AL602))-SUMIF($D$12:$D601,$D602,V$12:V601)-SUMIF($D$12:$D$2012,$D602,U$12:U$2012),AL602),2))),"")</f>
        <v/>
      </c>
      <c r="W602" s="250" t="str">
        <f>IF(Q602&lt;&gt;"",1000 - SUMIF($D$12:$D601,$D602,W$12:W601),"")</f>
        <v/>
      </c>
      <c r="X602" s="106"/>
      <c r="Y602" s="247"/>
      <c r="Z602" s="247"/>
      <c r="AA602" s="247"/>
      <c r="AB602" s="248" t="str">
        <f>IF(AND(Y602&lt;&gt;"",Z602&lt;&gt;"",X602&lt;&gt;""),ROUND(MIN(IF(OR(X602="OZZ",X602="ZZ"),5000,17300),TRUNC(0.75*(SUMIF($D$12:$D602,$D602,Y$12:Y602)+SUMIF($D$12:$D602,$D602,Z$12:Z602)),2)) - SUMIF($D$12:$D601,$D602,AB$12:AB601),2),"")</f>
        <v/>
      </c>
      <c r="AC602" s="251" t="str">
        <f>IF(AND(Y602&lt;&gt;"",Z602&lt;&gt;"",AA602&lt;&gt;"",X602&lt;&gt;"",AP602&lt;&gt;""),IF(OR(X602="OZZ",X602="ZZ"),ROUND(0-SUMIF($D$12:$D601,$D602,AC$12:AC601),2),IF(AA602=0,0,ROUND(MIN(MIN(17300,TRUNC(0.75*(SUMIF($D$12:$D$2012,$D602,Y$12:Y$2012)+SUMIF($D$12:$D$2012,$D602,Z$12:Z$2012)),2)+SUMIF($D$12:$D602,$D602,AP$12:AP602))-SUMIF($D$12:$D601,$D602,AC$12:AC601)-SUMIF($D$12:$D$2012,$D602,AB$12:AB$2012),AP602),2))),"")</f>
        <v/>
      </c>
      <c r="AD602" s="250" t="str">
        <f>IF(X602&lt;&gt;"",1000 - SUMIF($D$12:$D601,$D602,AD$12:AD601),"")</f>
        <v/>
      </c>
      <c r="AE602" s="252"/>
      <c r="AF602" s="253"/>
      <c r="AG602" s="254"/>
      <c r="AH602" s="255" t="str">
        <f t="shared" si="208"/>
        <v/>
      </c>
      <c r="AI602" s="256"/>
      <c r="AJ602" s="253"/>
      <c r="AK602" s="254"/>
      <c r="AL602" s="255" t="str">
        <f t="shared" si="209"/>
        <v/>
      </c>
      <c r="AM602" s="256"/>
      <c r="AN602" s="253"/>
      <c r="AO602" s="254"/>
      <c r="AP602" s="255" t="str">
        <f t="shared" si="189"/>
        <v/>
      </c>
      <c r="AQ602" s="116"/>
      <c r="AR602" s="116"/>
      <c r="AS602" s="117"/>
      <c r="AT602" s="118"/>
      <c r="AU602" s="119" t="str">
        <f>IF(D602&lt;&gt; "", IF(COUNTIF($D$12:$D602,$D602)&gt;1,0,IF(SUM(N602,U602,AB602)&gt;0,IF(AND(X602="",OR(Q602&lt;&gt;"",J602&lt;&gt;"")),IF(Q602&lt;&gt;"",Q602,IF(J602&lt;&gt;"",J602,0)),IF(AND(Q602&lt;&gt;"",J602&lt;&gt;"",Q602=J602),Q602,X602)),0)),"")</f>
        <v/>
      </c>
      <c r="AV602" s="119" t="str">
        <f>IF(D602&lt;&gt;"",IF(COUNTIF($D$12:$D602,$D602)&gt;1,0,IF(SUM(O602,V602,AC602)&gt;0,IF(AND(X602="",OR(Q602&lt;&gt;"",J602&lt;&gt;"")),IF(Q602&lt;&gt;"",Q602,IF(J602&lt;&gt;"",J602,0)),IF(AND(Q602&lt;&gt;"",J602&lt;&gt;"",Q602=J602),Q602,X602)),0)),"")</f>
        <v/>
      </c>
      <c r="AW602" s="119" t="str">
        <f>IF(D602&lt;&gt;"",IF(COUNTIF($D$12:$D602,$D602)&gt;1,0,IF(SUM(P602,W602,AD602)&gt;0,IF(AND(X602="",OR(Q602&lt;&gt;"",J602&lt;&gt;"")),IF(Q602&lt;&gt;"",Q602,IF(J602&lt;&gt;"",J602,0)),IF(AND(Q602&lt;&gt;"",J602&lt;&gt;"",Q602=J602),Q602,X602)),0)),"")</f>
        <v/>
      </c>
      <c r="AX602" s="118" t="str">
        <f t="shared" si="190"/>
        <v/>
      </c>
      <c r="AY602" s="118" t="str">
        <f t="shared" si="191"/>
        <v/>
      </c>
      <c r="AZ602" s="118" t="str">
        <f t="shared" si="192"/>
        <v/>
      </c>
      <c r="BA602" s="118" t="str">
        <f t="shared" si="193"/>
        <v/>
      </c>
      <c r="BB602" s="118" t="str">
        <f t="shared" si="194"/>
        <v/>
      </c>
      <c r="BC602" s="118" t="str">
        <f t="shared" si="195"/>
        <v/>
      </c>
      <c r="BD602" s="118" t="str">
        <f t="shared" si="196"/>
        <v/>
      </c>
      <c r="BE602" s="118" t="str">
        <f t="shared" si="197"/>
        <v/>
      </c>
      <c r="BF602" s="118" t="str">
        <f t="shared" si="198"/>
        <v/>
      </c>
      <c r="BG602" s="120"/>
      <c r="BH602" s="120" t="str">
        <f t="shared" si="199"/>
        <v/>
      </c>
      <c r="BI602" s="120" t="str">
        <f t="shared" si="200"/>
        <v/>
      </c>
      <c r="BJ602" s="121"/>
      <c r="BK602" s="120" t="str">
        <f t="shared" si="201"/>
        <v/>
      </c>
      <c r="BL602" s="120" t="str">
        <f t="shared" si="202"/>
        <v/>
      </c>
      <c r="BM602" s="120" t="str">
        <f t="shared" si="203"/>
        <v/>
      </c>
      <c r="BN602" s="120" t="str">
        <f t="shared" si="204"/>
        <v/>
      </c>
      <c r="BO602" s="120" t="str">
        <f t="shared" si="205"/>
        <v/>
      </c>
      <c r="BP602" s="120" t="str">
        <f t="shared" si="206"/>
        <v/>
      </c>
      <c r="BQ602" s="98"/>
      <c r="BR602" s="98"/>
      <c r="BS602" s="98"/>
      <c r="BT602" s="98"/>
      <c r="BU602" s="98"/>
      <c r="BV602" s="98"/>
      <c r="BW602" s="98"/>
      <c r="BX602" s="98"/>
      <c r="BY602" s="98"/>
      <c r="BZ602" s="98"/>
      <c r="CA602" s="98"/>
      <c r="CB602" s="98"/>
      <c r="CC602" s="98"/>
      <c r="CD602" s="98"/>
      <c r="CE602" s="98"/>
      <c r="CF602" s="98"/>
      <c r="CG602" s="98"/>
      <c r="CH602" s="98"/>
      <c r="CI602" s="98"/>
      <c r="CJ602" s="98"/>
      <c r="CK602" s="98"/>
      <c r="CL602" s="98"/>
      <c r="CM602" s="98"/>
      <c r="CN602" s="98"/>
      <c r="CO602" s="98"/>
      <c r="CP602" s="98"/>
      <c r="CQ602" s="98"/>
      <c r="CR602" s="98"/>
      <c r="CS602" s="98"/>
    </row>
    <row r="603" spans="1:97" s="4" customFormat="1" ht="18.75" customHeight="1" x14ac:dyDescent="0.2">
      <c r="A603" s="3">
        <f t="shared" si="207"/>
        <v>591</v>
      </c>
      <c r="B603" s="263"/>
      <c r="C603" s="263"/>
      <c r="D603" s="263"/>
      <c r="E603" s="259"/>
      <c r="F603" s="259"/>
      <c r="G603" s="43"/>
      <c r="H603" s="264"/>
      <c r="I603" s="261"/>
      <c r="J603" s="106"/>
      <c r="K603" s="247"/>
      <c r="L603" s="247"/>
      <c r="M603" s="247"/>
      <c r="N603" s="248" t="str">
        <f>IF(AND(K603&lt;&gt;"",L603&lt;&gt;"",J603&lt;&gt;""),ROUND(MIN(IF(OR(J603="OZZ",J603="ZZ"),5000,17300),TRUNC(0.75*(SUMIF($D$12:$D603,$D603,K$12:K603)+SUMIF($D$12:$D603,$D603,L$12:L603)),2)) - SUMIF($D$12:$D602,$D603,N$12:N602),2),"")</f>
        <v/>
      </c>
      <c r="O603" s="249" t="str">
        <f>IF(AND(K603&lt;&gt;"",L603&lt;&gt;"",M603&lt;&gt;"",J603&lt;&gt;"",AH603&lt;&gt;""),IF(OR(J603="OZZ",J603="ZZ"),ROUND(0-SUMIF($D$12:$D602,$D603,O$12:O602),2),IF(M603=0,0,ROUND(MIN(MIN(17300,TRUNC(0.75*(SUMIF($D$12:$D$2012,$D603,K$12:K$2012)+SUMIF($D$12:$D$2012,$D603,L$12:L$2012)),2)+SUMIF($D$12:$D603,$D603,AH$12:AH603))-SUMIF($D$12:$D602,$D603,O$12:O602)-SUMIF($D$12:$D$2012,$D603,N$12:N$2012),AH603),2))),"")</f>
        <v/>
      </c>
      <c r="P603" s="250" t="str">
        <f>IF(J603&lt;&gt;"",1000 - SUMIF($D$12:$D602,$D603,P$12:P602),"")</f>
        <v/>
      </c>
      <c r="Q603" s="106"/>
      <c r="R603" s="247"/>
      <c r="S603" s="247"/>
      <c r="T603" s="247"/>
      <c r="U603" s="248" t="str">
        <f>IF(AND(R603&lt;&gt;"",S603&lt;&gt;"",Q603&lt;&gt;""),ROUND(MIN(IF(OR(Q603="OZZ",Q603="ZZ"),5000,17300),TRUNC(0.75*(SUMIF($D$12:$D603,$D603,R$12:R603)+SUMIF($D$12:$D603,$D603,S$12:S603)),2)) - SUMIF($D$12:$D602,$D603,U$12:U602),2),"")</f>
        <v/>
      </c>
      <c r="V603" s="248" t="str">
        <f>IF(AND(R603&lt;&gt;"",S603&lt;&gt;"",T603&lt;&gt;"",Q603&lt;&gt;"",AL603&lt;&gt;""),IF(OR(Q603="OZZ",Q603="ZZ"),ROUND(0-SUMIF($D$12:$D602,$D603,V$12:V602),2),IF(T603=0,0,ROUND(MIN(MIN(17300,TRUNC(0.75*(SUMIF($D$12:$D$2012,$D603,R$12:R$2012)+SUMIF($D$12:$D$2012,$D603,S$12:S$2012)),2)+SUMIF($D$12:$D603,$D603,AL$12:AL603))-SUMIF($D$12:$D602,$D603,V$12:V602)-SUMIF($D$12:$D$2012,$D603,U$12:U$2012),AL603),2))),"")</f>
        <v/>
      </c>
      <c r="W603" s="250" t="str">
        <f>IF(Q603&lt;&gt;"",1000 - SUMIF($D$12:$D602,$D603,W$12:W602),"")</f>
        <v/>
      </c>
      <c r="X603" s="106"/>
      <c r="Y603" s="247"/>
      <c r="Z603" s="247"/>
      <c r="AA603" s="247"/>
      <c r="AB603" s="248" t="str">
        <f>IF(AND(Y603&lt;&gt;"",Z603&lt;&gt;"",X603&lt;&gt;""),ROUND(MIN(IF(OR(X603="OZZ",X603="ZZ"),5000,17300),TRUNC(0.75*(SUMIF($D$12:$D603,$D603,Y$12:Y603)+SUMIF($D$12:$D603,$D603,Z$12:Z603)),2)) - SUMIF($D$12:$D602,$D603,AB$12:AB602),2),"")</f>
        <v/>
      </c>
      <c r="AC603" s="251" t="str">
        <f>IF(AND(Y603&lt;&gt;"",Z603&lt;&gt;"",AA603&lt;&gt;"",X603&lt;&gt;"",AP603&lt;&gt;""),IF(OR(X603="OZZ",X603="ZZ"),ROUND(0-SUMIF($D$12:$D602,$D603,AC$12:AC602),2),IF(AA603=0,0,ROUND(MIN(MIN(17300,TRUNC(0.75*(SUMIF($D$12:$D$2012,$D603,Y$12:Y$2012)+SUMIF($D$12:$D$2012,$D603,Z$12:Z$2012)),2)+SUMIF($D$12:$D603,$D603,AP$12:AP603))-SUMIF($D$12:$D602,$D603,AC$12:AC602)-SUMIF($D$12:$D$2012,$D603,AB$12:AB$2012),AP603),2))),"")</f>
        <v/>
      </c>
      <c r="AD603" s="250" t="str">
        <f>IF(X603&lt;&gt;"",1000 - SUMIF($D$12:$D602,$D603,AD$12:AD602),"")</f>
        <v/>
      </c>
      <c r="AE603" s="252"/>
      <c r="AF603" s="253"/>
      <c r="AG603" s="254"/>
      <c r="AH603" s="255" t="str">
        <f t="shared" si="208"/>
        <v/>
      </c>
      <c r="AI603" s="256"/>
      <c r="AJ603" s="253"/>
      <c r="AK603" s="254"/>
      <c r="AL603" s="255" t="str">
        <f t="shared" si="209"/>
        <v/>
      </c>
      <c r="AM603" s="256"/>
      <c r="AN603" s="253"/>
      <c r="AO603" s="254"/>
      <c r="AP603" s="255" t="str">
        <f t="shared" si="189"/>
        <v/>
      </c>
      <c r="AQ603" s="116"/>
      <c r="AR603" s="116"/>
      <c r="AS603" s="117"/>
      <c r="AT603" s="118"/>
      <c r="AU603" s="119" t="str">
        <f>IF(D603&lt;&gt; "", IF(COUNTIF($D$12:$D603,$D603)&gt;1,0,IF(SUM(N603,U603,AB603)&gt;0,IF(AND(X603="",OR(Q603&lt;&gt;"",J603&lt;&gt;"")),IF(Q603&lt;&gt;"",Q603,IF(J603&lt;&gt;"",J603,0)),IF(AND(Q603&lt;&gt;"",J603&lt;&gt;"",Q603=J603),Q603,X603)),0)),"")</f>
        <v/>
      </c>
      <c r="AV603" s="119" t="str">
        <f>IF(D603&lt;&gt;"",IF(COUNTIF($D$12:$D603,$D603)&gt;1,0,IF(SUM(O603,V603,AC603)&gt;0,IF(AND(X603="",OR(Q603&lt;&gt;"",J603&lt;&gt;"")),IF(Q603&lt;&gt;"",Q603,IF(J603&lt;&gt;"",J603,0)),IF(AND(Q603&lt;&gt;"",J603&lt;&gt;"",Q603=J603),Q603,X603)),0)),"")</f>
        <v/>
      </c>
      <c r="AW603" s="119" t="str">
        <f>IF(D603&lt;&gt;"",IF(COUNTIF($D$12:$D603,$D603)&gt;1,0,IF(SUM(P603,W603,AD603)&gt;0,IF(AND(X603="",OR(Q603&lt;&gt;"",J603&lt;&gt;"")),IF(Q603&lt;&gt;"",Q603,IF(J603&lt;&gt;"",J603,0)),IF(AND(Q603&lt;&gt;"",J603&lt;&gt;"",Q603=J603),Q603,X603)),0)),"")</f>
        <v/>
      </c>
      <c r="AX603" s="118" t="str">
        <f t="shared" si="190"/>
        <v/>
      </c>
      <c r="AY603" s="118" t="str">
        <f t="shared" si="191"/>
        <v/>
      </c>
      <c r="AZ603" s="118" t="str">
        <f t="shared" si="192"/>
        <v/>
      </c>
      <c r="BA603" s="118" t="str">
        <f t="shared" si="193"/>
        <v/>
      </c>
      <c r="BB603" s="118" t="str">
        <f t="shared" si="194"/>
        <v/>
      </c>
      <c r="BC603" s="118" t="str">
        <f t="shared" si="195"/>
        <v/>
      </c>
      <c r="BD603" s="118" t="str">
        <f t="shared" si="196"/>
        <v/>
      </c>
      <c r="BE603" s="118" t="str">
        <f t="shared" si="197"/>
        <v/>
      </c>
      <c r="BF603" s="118" t="str">
        <f t="shared" si="198"/>
        <v/>
      </c>
      <c r="BG603" s="120"/>
      <c r="BH603" s="120" t="str">
        <f t="shared" si="199"/>
        <v/>
      </c>
      <c r="BI603" s="120" t="str">
        <f t="shared" si="200"/>
        <v/>
      </c>
      <c r="BJ603" s="121"/>
      <c r="BK603" s="120" t="str">
        <f t="shared" si="201"/>
        <v/>
      </c>
      <c r="BL603" s="120" t="str">
        <f t="shared" si="202"/>
        <v/>
      </c>
      <c r="BM603" s="120" t="str">
        <f t="shared" si="203"/>
        <v/>
      </c>
      <c r="BN603" s="120" t="str">
        <f t="shared" si="204"/>
        <v/>
      </c>
      <c r="BO603" s="120" t="str">
        <f t="shared" si="205"/>
        <v/>
      </c>
      <c r="BP603" s="120" t="str">
        <f t="shared" si="206"/>
        <v/>
      </c>
      <c r="BQ603" s="98"/>
      <c r="BR603" s="98"/>
      <c r="BS603" s="98"/>
      <c r="BT603" s="98"/>
      <c r="BU603" s="98"/>
      <c r="BV603" s="98"/>
      <c r="BW603" s="98"/>
      <c r="BX603" s="98"/>
      <c r="BY603" s="98"/>
      <c r="BZ603" s="98"/>
      <c r="CA603" s="98"/>
      <c r="CB603" s="98"/>
      <c r="CC603" s="98"/>
      <c r="CD603" s="98"/>
      <c r="CE603" s="98"/>
      <c r="CF603" s="98"/>
      <c r="CG603" s="98"/>
      <c r="CH603" s="98"/>
      <c r="CI603" s="98"/>
      <c r="CJ603" s="98"/>
      <c r="CK603" s="98"/>
      <c r="CL603" s="98"/>
      <c r="CM603" s="98"/>
      <c r="CN603" s="98"/>
      <c r="CO603" s="98"/>
      <c r="CP603" s="98"/>
      <c r="CQ603" s="98"/>
      <c r="CR603" s="98"/>
      <c r="CS603" s="98"/>
    </row>
    <row r="604" spans="1:97" s="4" customFormat="1" ht="18.75" customHeight="1" x14ac:dyDescent="0.2">
      <c r="A604" s="3">
        <f t="shared" si="207"/>
        <v>592</v>
      </c>
      <c r="B604" s="263"/>
      <c r="C604" s="263"/>
      <c r="D604" s="263"/>
      <c r="E604" s="259"/>
      <c r="F604" s="259"/>
      <c r="G604" s="43"/>
      <c r="H604" s="264"/>
      <c r="I604" s="261"/>
      <c r="J604" s="106"/>
      <c r="K604" s="247"/>
      <c r="L604" s="247"/>
      <c r="M604" s="247"/>
      <c r="N604" s="248" t="str">
        <f>IF(AND(K604&lt;&gt;"",L604&lt;&gt;"",J604&lt;&gt;""),ROUND(MIN(IF(OR(J604="OZZ",J604="ZZ"),5000,17300),TRUNC(0.75*(SUMIF($D$12:$D604,$D604,K$12:K604)+SUMIF($D$12:$D604,$D604,L$12:L604)),2)) - SUMIF($D$12:$D603,$D604,N$12:N603),2),"")</f>
        <v/>
      </c>
      <c r="O604" s="249" t="str">
        <f>IF(AND(K604&lt;&gt;"",L604&lt;&gt;"",M604&lt;&gt;"",J604&lt;&gt;"",AH604&lt;&gt;""),IF(OR(J604="OZZ",J604="ZZ"),ROUND(0-SUMIF($D$12:$D603,$D604,O$12:O603),2),IF(M604=0,0,ROUND(MIN(MIN(17300,TRUNC(0.75*(SUMIF($D$12:$D$2012,$D604,K$12:K$2012)+SUMIF($D$12:$D$2012,$D604,L$12:L$2012)),2)+SUMIF($D$12:$D604,$D604,AH$12:AH604))-SUMIF($D$12:$D603,$D604,O$12:O603)-SUMIF($D$12:$D$2012,$D604,N$12:N$2012),AH604),2))),"")</f>
        <v/>
      </c>
      <c r="P604" s="250" t="str">
        <f>IF(J604&lt;&gt;"",1000 - SUMIF($D$12:$D603,$D604,P$12:P603),"")</f>
        <v/>
      </c>
      <c r="Q604" s="106"/>
      <c r="R604" s="247"/>
      <c r="S604" s="247"/>
      <c r="T604" s="247"/>
      <c r="U604" s="248" t="str">
        <f>IF(AND(R604&lt;&gt;"",S604&lt;&gt;"",Q604&lt;&gt;""),ROUND(MIN(IF(OR(Q604="OZZ",Q604="ZZ"),5000,17300),TRUNC(0.75*(SUMIF($D$12:$D604,$D604,R$12:R604)+SUMIF($D$12:$D604,$D604,S$12:S604)),2)) - SUMIF($D$12:$D603,$D604,U$12:U603),2),"")</f>
        <v/>
      </c>
      <c r="V604" s="248" t="str">
        <f>IF(AND(R604&lt;&gt;"",S604&lt;&gt;"",T604&lt;&gt;"",Q604&lt;&gt;"",AL604&lt;&gt;""),IF(OR(Q604="OZZ",Q604="ZZ"),ROUND(0-SUMIF($D$12:$D603,$D604,V$12:V603),2),IF(T604=0,0,ROUND(MIN(MIN(17300,TRUNC(0.75*(SUMIF($D$12:$D$2012,$D604,R$12:R$2012)+SUMIF($D$12:$D$2012,$D604,S$12:S$2012)),2)+SUMIF($D$12:$D604,$D604,AL$12:AL604))-SUMIF($D$12:$D603,$D604,V$12:V603)-SUMIF($D$12:$D$2012,$D604,U$12:U$2012),AL604),2))),"")</f>
        <v/>
      </c>
      <c r="W604" s="250" t="str">
        <f>IF(Q604&lt;&gt;"",1000 - SUMIF($D$12:$D603,$D604,W$12:W603),"")</f>
        <v/>
      </c>
      <c r="X604" s="106"/>
      <c r="Y604" s="247"/>
      <c r="Z604" s="247"/>
      <c r="AA604" s="247"/>
      <c r="AB604" s="248" t="str">
        <f>IF(AND(Y604&lt;&gt;"",Z604&lt;&gt;"",X604&lt;&gt;""),ROUND(MIN(IF(OR(X604="OZZ",X604="ZZ"),5000,17300),TRUNC(0.75*(SUMIF($D$12:$D604,$D604,Y$12:Y604)+SUMIF($D$12:$D604,$D604,Z$12:Z604)),2)) - SUMIF($D$12:$D603,$D604,AB$12:AB603),2),"")</f>
        <v/>
      </c>
      <c r="AC604" s="251" t="str">
        <f>IF(AND(Y604&lt;&gt;"",Z604&lt;&gt;"",AA604&lt;&gt;"",X604&lt;&gt;"",AP604&lt;&gt;""),IF(OR(X604="OZZ",X604="ZZ"),ROUND(0-SUMIF($D$12:$D603,$D604,AC$12:AC603),2),IF(AA604=0,0,ROUND(MIN(MIN(17300,TRUNC(0.75*(SUMIF($D$12:$D$2012,$D604,Y$12:Y$2012)+SUMIF($D$12:$D$2012,$D604,Z$12:Z$2012)),2)+SUMIF($D$12:$D604,$D604,AP$12:AP604))-SUMIF($D$12:$D603,$D604,AC$12:AC603)-SUMIF($D$12:$D$2012,$D604,AB$12:AB$2012),AP604),2))),"")</f>
        <v/>
      </c>
      <c r="AD604" s="250" t="str">
        <f>IF(X604&lt;&gt;"",1000 - SUMIF($D$12:$D603,$D604,AD$12:AD603),"")</f>
        <v/>
      </c>
      <c r="AE604" s="252"/>
      <c r="AF604" s="253"/>
      <c r="AG604" s="254"/>
      <c r="AH604" s="255" t="str">
        <f t="shared" si="208"/>
        <v/>
      </c>
      <c r="AI604" s="256"/>
      <c r="AJ604" s="253"/>
      <c r="AK604" s="254"/>
      <c r="AL604" s="255" t="str">
        <f t="shared" si="209"/>
        <v/>
      </c>
      <c r="AM604" s="256"/>
      <c r="AN604" s="253"/>
      <c r="AO604" s="254"/>
      <c r="AP604" s="255" t="str">
        <f t="shared" si="189"/>
        <v/>
      </c>
      <c r="AQ604" s="116"/>
      <c r="AR604" s="116"/>
      <c r="AS604" s="117"/>
      <c r="AT604" s="118"/>
      <c r="AU604" s="119" t="str">
        <f>IF(D604&lt;&gt; "", IF(COUNTIF($D$12:$D604,$D604)&gt;1,0,IF(SUM(N604,U604,AB604)&gt;0,IF(AND(X604="",OR(Q604&lt;&gt;"",J604&lt;&gt;"")),IF(Q604&lt;&gt;"",Q604,IF(J604&lt;&gt;"",J604,0)),IF(AND(Q604&lt;&gt;"",J604&lt;&gt;"",Q604=J604),Q604,X604)),0)),"")</f>
        <v/>
      </c>
      <c r="AV604" s="119" t="str">
        <f>IF(D604&lt;&gt;"",IF(COUNTIF($D$12:$D604,$D604)&gt;1,0,IF(SUM(O604,V604,AC604)&gt;0,IF(AND(X604="",OR(Q604&lt;&gt;"",J604&lt;&gt;"")),IF(Q604&lt;&gt;"",Q604,IF(J604&lt;&gt;"",J604,0)),IF(AND(Q604&lt;&gt;"",J604&lt;&gt;"",Q604=J604),Q604,X604)),0)),"")</f>
        <v/>
      </c>
      <c r="AW604" s="119" t="str">
        <f>IF(D604&lt;&gt;"",IF(COUNTIF($D$12:$D604,$D604)&gt;1,0,IF(SUM(P604,W604,AD604)&gt;0,IF(AND(X604="",OR(Q604&lt;&gt;"",J604&lt;&gt;"")),IF(Q604&lt;&gt;"",Q604,IF(J604&lt;&gt;"",J604,0)),IF(AND(Q604&lt;&gt;"",J604&lt;&gt;"",Q604=J604),Q604,X604)),0)),"")</f>
        <v/>
      </c>
      <c r="AX604" s="118" t="str">
        <f t="shared" si="190"/>
        <v/>
      </c>
      <c r="AY604" s="118" t="str">
        <f t="shared" si="191"/>
        <v/>
      </c>
      <c r="AZ604" s="118" t="str">
        <f t="shared" si="192"/>
        <v/>
      </c>
      <c r="BA604" s="118" t="str">
        <f t="shared" si="193"/>
        <v/>
      </c>
      <c r="BB604" s="118" t="str">
        <f t="shared" si="194"/>
        <v/>
      </c>
      <c r="BC604" s="118" t="str">
        <f t="shared" si="195"/>
        <v/>
      </c>
      <c r="BD604" s="118" t="str">
        <f t="shared" si="196"/>
        <v/>
      </c>
      <c r="BE604" s="118" t="str">
        <f t="shared" si="197"/>
        <v/>
      </c>
      <c r="BF604" s="118" t="str">
        <f t="shared" si="198"/>
        <v/>
      </c>
      <c r="BG604" s="120"/>
      <c r="BH604" s="120" t="str">
        <f t="shared" si="199"/>
        <v/>
      </c>
      <c r="BI604" s="120" t="str">
        <f t="shared" si="200"/>
        <v/>
      </c>
      <c r="BJ604" s="121"/>
      <c r="BK604" s="120" t="str">
        <f t="shared" si="201"/>
        <v/>
      </c>
      <c r="BL604" s="120" t="str">
        <f t="shared" si="202"/>
        <v/>
      </c>
      <c r="BM604" s="120" t="str">
        <f t="shared" si="203"/>
        <v/>
      </c>
      <c r="BN604" s="120" t="str">
        <f t="shared" si="204"/>
        <v/>
      </c>
      <c r="BO604" s="120" t="str">
        <f t="shared" si="205"/>
        <v/>
      </c>
      <c r="BP604" s="120" t="str">
        <f t="shared" si="206"/>
        <v/>
      </c>
      <c r="BQ604" s="98"/>
      <c r="BR604" s="98"/>
      <c r="BS604" s="98"/>
      <c r="BT604" s="98"/>
      <c r="BU604" s="98"/>
      <c r="BV604" s="98"/>
      <c r="BW604" s="98"/>
      <c r="BX604" s="98"/>
      <c r="BY604" s="98"/>
      <c r="BZ604" s="98"/>
      <c r="CA604" s="98"/>
      <c r="CB604" s="98"/>
      <c r="CC604" s="98"/>
      <c r="CD604" s="98"/>
      <c r="CE604" s="98"/>
      <c r="CF604" s="98"/>
      <c r="CG604" s="98"/>
      <c r="CH604" s="98"/>
      <c r="CI604" s="98"/>
      <c r="CJ604" s="98"/>
      <c r="CK604" s="98"/>
      <c r="CL604" s="98"/>
      <c r="CM604" s="98"/>
      <c r="CN604" s="98"/>
      <c r="CO604" s="98"/>
      <c r="CP604" s="98"/>
      <c r="CQ604" s="98"/>
      <c r="CR604" s="98"/>
      <c r="CS604" s="98"/>
    </row>
    <row r="605" spans="1:97" s="4" customFormat="1" ht="18.75" customHeight="1" x14ac:dyDescent="0.2">
      <c r="A605" s="3">
        <f t="shared" si="207"/>
        <v>593</v>
      </c>
      <c r="B605" s="263"/>
      <c r="C605" s="263"/>
      <c r="D605" s="263"/>
      <c r="E605" s="259"/>
      <c r="F605" s="259"/>
      <c r="G605" s="43"/>
      <c r="H605" s="264"/>
      <c r="I605" s="261"/>
      <c r="J605" s="106"/>
      <c r="K605" s="247"/>
      <c r="L605" s="247"/>
      <c r="M605" s="247"/>
      <c r="N605" s="248" t="str">
        <f>IF(AND(K605&lt;&gt;"",L605&lt;&gt;"",J605&lt;&gt;""),ROUND(MIN(IF(OR(J605="OZZ",J605="ZZ"),5000,17300),TRUNC(0.75*(SUMIF($D$12:$D605,$D605,K$12:K605)+SUMIF($D$12:$D605,$D605,L$12:L605)),2)) - SUMIF($D$12:$D604,$D605,N$12:N604),2),"")</f>
        <v/>
      </c>
      <c r="O605" s="249" t="str">
        <f>IF(AND(K605&lt;&gt;"",L605&lt;&gt;"",M605&lt;&gt;"",J605&lt;&gt;"",AH605&lt;&gt;""),IF(OR(J605="OZZ",J605="ZZ"),ROUND(0-SUMIF($D$12:$D604,$D605,O$12:O604),2),IF(M605=0,0,ROUND(MIN(MIN(17300,TRUNC(0.75*(SUMIF($D$12:$D$2012,$D605,K$12:K$2012)+SUMIF($D$12:$D$2012,$D605,L$12:L$2012)),2)+SUMIF($D$12:$D605,$D605,AH$12:AH605))-SUMIF($D$12:$D604,$D605,O$12:O604)-SUMIF($D$12:$D$2012,$D605,N$12:N$2012),AH605),2))),"")</f>
        <v/>
      </c>
      <c r="P605" s="250" t="str">
        <f>IF(J605&lt;&gt;"",1000 - SUMIF($D$12:$D604,$D605,P$12:P604),"")</f>
        <v/>
      </c>
      <c r="Q605" s="106"/>
      <c r="R605" s="247"/>
      <c r="S605" s="247"/>
      <c r="T605" s="247"/>
      <c r="U605" s="248" t="str">
        <f>IF(AND(R605&lt;&gt;"",S605&lt;&gt;"",Q605&lt;&gt;""),ROUND(MIN(IF(OR(Q605="OZZ",Q605="ZZ"),5000,17300),TRUNC(0.75*(SUMIF($D$12:$D605,$D605,R$12:R605)+SUMIF($D$12:$D605,$D605,S$12:S605)),2)) - SUMIF($D$12:$D604,$D605,U$12:U604),2),"")</f>
        <v/>
      </c>
      <c r="V605" s="248" t="str">
        <f>IF(AND(R605&lt;&gt;"",S605&lt;&gt;"",T605&lt;&gt;"",Q605&lt;&gt;"",AL605&lt;&gt;""),IF(OR(Q605="OZZ",Q605="ZZ"),ROUND(0-SUMIF($D$12:$D604,$D605,V$12:V604),2),IF(T605=0,0,ROUND(MIN(MIN(17300,TRUNC(0.75*(SUMIF($D$12:$D$2012,$D605,R$12:R$2012)+SUMIF($D$12:$D$2012,$D605,S$12:S$2012)),2)+SUMIF($D$12:$D605,$D605,AL$12:AL605))-SUMIF($D$12:$D604,$D605,V$12:V604)-SUMIF($D$12:$D$2012,$D605,U$12:U$2012),AL605),2))),"")</f>
        <v/>
      </c>
      <c r="W605" s="250" t="str">
        <f>IF(Q605&lt;&gt;"",1000 - SUMIF($D$12:$D604,$D605,W$12:W604),"")</f>
        <v/>
      </c>
      <c r="X605" s="106"/>
      <c r="Y605" s="247"/>
      <c r="Z605" s="247"/>
      <c r="AA605" s="247"/>
      <c r="AB605" s="248" t="str">
        <f>IF(AND(Y605&lt;&gt;"",Z605&lt;&gt;"",X605&lt;&gt;""),ROUND(MIN(IF(OR(X605="OZZ",X605="ZZ"),5000,17300),TRUNC(0.75*(SUMIF($D$12:$D605,$D605,Y$12:Y605)+SUMIF($D$12:$D605,$D605,Z$12:Z605)),2)) - SUMIF($D$12:$D604,$D605,AB$12:AB604),2),"")</f>
        <v/>
      </c>
      <c r="AC605" s="251" t="str">
        <f>IF(AND(Y605&lt;&gt;"",Z605&lt;&gt;"",AA605&lt;&gt;"",X605&lt;&gt;"",AP605&lt;&gt;""),IF(OR(X605="OZZ",X605="ZZ"),ROUND(0-SUMIF($D$12:$D604,$D605,AC$12:AC604),2),IF(AA605=0,0,ROUND(MIN(MIN(17300,TRUNC(0.75*(SUMIF($D$12:$D$2012,$D605,Y$12:Y$2012)+SUMIF($D$12:$D$2012,$D605,Z$12:Z$2012)),2)+SUMIF($D$12:$D605,$D605,AP$12:AP605))-SUMIF($D$12:$D604,$D605,AC$12:AC604)-SUMIF($D$12:$D$2012,$D605,AB$12:AB$2012),AP605),2))),"")</f>
        <v/>
      </c>
      <c r="AD605" s="250" t="str">
        <f>IF(X605&lt;&gt;"",1000 - SUMIF($D$12:$D604,$D605,AD$12:AD604),"")</f>
        <v/>
      </c>
      <c r="AE605" s="252"/>
      <c r="AF605" s="253"/>
      <c r="AG605" s="254"/>
      <c r="AH605" s="255" t="str">
        <f t="shared" si="208"/>
        <v/>
      </c>
      <c r="AI605" s="256"/>
      <c r="AJ605" s="253"/>
      <c r="AK605" s="254"/>
      <c r="AL605" s="255" t="str">
        <f t="shared" si="209"/>
        <v/>
      </c>
      <c r="AM605" s="256"/>
      <c r="AN605" s="253"/>
      <c r="AO605" s="254"/>
      <c r="AP605" s="255" t="str">
        <f t="shared" si="189"/>
        <v/>
      </c>
      <c r="AQ605" s="116"/>
      <c r="AR605" s="116"/>
      <c r="AS605" s="117"/>
      <c r="AT605" s="118"/>
      <c r="AU605" s="119" t="str">
        <f>IF(D605&lt;&gt; "", IF(COUNTIF($D$12:$D605,$D605)&gt;1,0,IF(SUM(N605,U605,AB605)&gt;0,IF(AND(X605="",OR(Q605&lt;&gt;"",J605&lt;&gt;"")),IF(Q605&lt;&gt;"",Q605,IF(J605&lt;&gt;"",J605,0)),IF(AND(Q605&lt;&gt;"",J605&lt;&gt;"",Q605=J605),Q605,X605)),0)),"")</f>
        <v/>
      </c>
      <c r="AV605" s="119" t="str">
        <f>IF(D605&lt;&gt;"",IF(COUNTIF($D$12:$D605,$D605)&gt;1,0,IF(SUM(O605,V605,AC605)&gt;0,IF(AND(X605="",OR(Q605&lt;&gt;"",J605&lt;&gt;"")),IF(Q605&lt;&gt;"",Q605,IF(J605&lt;&gt;"",J605,0)),IF(AND(Q605&lt;&gt;"",J605&lt;&gt;"",Q605=J605),Q605,X605)),0)),"")</f>
        <v/>
      </c>
      <c r="AW605" s="119" t="str">
        <f>IF(D605&lt;&gt;"",IF(COUNTIF($D$12:$D605,$D605)&gt;1,0,IF(SUM(P605,W605,AD605)&gt;0,IF(AND(X605="",OR(Q605&lt;&gt;"",J605&lt;&gt;"")),IF(Q605&lt;&gt;"",Q605,IF(J605&lt;&gt;"",J605,0)),IF(AND(Q605&lt;&gt;"",J605&lt;&gt;"",Q605=J605),Q605,X605)),0)),"")</f>
        <v/>
      </c>
      <c r="AX605" s="118" t="str">
        <f t="shared" si="190"/>
        <v/>
      </c>
      <c r="AY605" s="118" t="str">
        <f t="shared" si="191"/>
        <v/>
      </c>
      <c r="AZ605" s="118" t="str">
        <f t="shared" si="192"/>
        <v/>
      </c>
      <c r="BA605" s="118" t="str">
        <f t="shared" si="193"/>
        <v/>
      </c>
      <c r="BB605" s="118" t="str">
        <f t="shared" si="194"/>
        <v/>
      </c>
      <c r="BC605" s="118" t="str">
        <f t="shared" si="195"/>
        <v/>
      </c>
      <c r="BD605" s="118" t="str">
        <f t="shared" si="196"/>
        <v/>
      </c>
      <c r="BE605" s="118" t="str">
        <f t="shared" si="197"/>
        <v/>
      </c>
      <c r="BF605" s="118" t="str">
        <f t="shared" si="198"/>
        <v/>
      </c>
      <c r="BG605" s="120"/>
      <c r="BH605" s="120" t="str">
        <f t="shared" si="199"/>
        <v/>
      </c>
      <c r="BI605" s="120" t="str">
        <f t="shared" si="200"/>
        <v/>
      </c>
      <c r="BJ605" s="121"/>
      <c r="BK605" s="120" t="str">
        <f t="shared" si="201"/>
        <v/>
      </c>
      <c r="BL605" s="120" t="str">
        <f t="shared" si="202"/>
        <v/>
      </c>
      <c r="BM605" s="120" t="str">
        <f t="shared" si="203"/>
        <v/>
      </c>
      <c r="BN605" s="120" t="str">
        <f t="shared" si="204"/>
        <v/>
      </c>
      <c r="BO605" s="120" t="str">
        <f t="shared" si="205"/>
        <v/>
      </c>
      <c r="BP605" s="120" t="str">
        <f t="shared" si="206"/>
        <v/>
      </c>
      <c r="BQ605" s="98"/>
      <c r="BR605" s="98"/>
      <c r="BS605" s="98"/>
      <c r="BT605" s="98"/>
      <c r="BU605" s="98"/>
      <c r="BV605" s="98"/>
      <c r="BW605" s="98"/>
      <c r="BX605" s="98"/>
      <c r="BY605" s="98"/>
      <c r="BZ605" s="98"/>
      <c r="CA605" s="98"/>
      <c r="CB605" s="98"/>
      <c r="CC605" s="98"/>
      <c r="CD605" s="98"/>
      <c r="CE605" s="98"/>
      <c r="CF605" s="98"/>
      <c r="CG605" s="98"/>
      <c r="CH605" s="98"/>
      <c r="CI605" s="98"/>
      <c r="CJ605" s="98"/>
      <c r="CK605" s="98"/>
      <c r="CL605" s="98"/>
      <c r="CM605" s="98"/>
      <c r="CN605" s="98"/>
      <c r="CO605" s="98"/>
      <c r="CP605" s="98"/>
      <c r="CQ605" s="98"/>
      <c r="CR605" s="98"/>
      <c r="CS605" s="98"/>
    </row>
    <row r="606" spans="1:97" s="4" customFormat="1" ht="18.75" customHeight="1" x14ac:dyDescent="0.2">
      <c r="A606" s="3">
        <f t="shared" si="207"/>
        <v>594</v>
      </c>
      <c r="B606" s="263"/>
      <c r="C606" s="263"/>
      <c r="D606" s="263"/>
      <c r="E606" s="259"/>
      <c r="F606" s="259"/>
      <c r="G606" s="43"/>
      <c r="H606" s="264"/>
      <c r="I606" s="261"/>
      <c r="J606" s="106"/>
      <c r="K606" s="247"/>
      <c r="L606" s="247"/>
      <c r="M606" s="247"/>
      <c r="N606" s="248" t="str">
        <f>IF(AND(K606&lt;&gt;"",L606&lt;&gt;"",J606&lt;&gt;""),ROUND(MIN(IF(OR(J606="OZZ",J606="ZZ"),5000,17300),TRUNC(0.75*(SUMIF($D$12:$D606,$D606,K$12:K606)+SUMIF($D$12:$D606,$D606,L$12:L606)),2)) - SUMIF($D$12:$D605,$D606,N$12:N605),2),"")</f>
        <v/>
      </c>
      <c r="O606" s="249" t="str">
        <f>IF(AND(K606&lt;&gt;"",L606&lt;&gt;"",M606&lt;&gt;"",J606&lt;&gt;"",AH606&lt;&gt;""),IF(OR(J606="OZZ",J606="ZZ"),ROUND(0-SUMIF($D$12:$D605,$D606,O$12:O605),2),IF(M606=0,0,ROUND(MIN(MIN(17300,TRUNC(0.75*(SUMIF($D$12:$D$2012,$D606,K$12:K$2012)+SUMIF($D$12:$D$2012,$D606,L$12:L$2012)),2)+SUMIF($D$12:$D606,$D606,AH$12:AH606))-SUMIF($D$12:$D605,$D606,O$12:O605)-SUMIF($D$12:$D$2012,$D606,N$12:N$2012),AH606),2))),"")</f>
        <v/>
      </c>
      <c r="P606" s="250" t="str">
        <f>IF(J606&lt;&gt;"",1000 - SUMIF($D$12:$D605,$D606,P$12:P605),"")</f>
        <v/>
      </c>
      <c r="Q606" s="106"/>
      <c r="R606" s="247"/>
      <c r="S606" s="247"/>
      <c r="T606" s="247"/>
      <c r="U606" s="248" t="str">
        <f>IF(AND(R606&lt;&gt;"",S606&lt;&gt;"",Q606&lt;&gt;""),ROUND(MIN(IF(OR(Q606="OZZ",Q606="ZZ"),5000,17300),TRUNC(0.75*(SUMIF($D$12:$D606,$D606,R$12:R606)+SUMIF($D$12:$D606,$D606,S$12:S606)),2)) - SUMIF($D$12:$D605,$D606,U$12:U605),2),"")</f>
        <v/>
      </c>
      <c r="V606" s="248" t="str">
        <f>IF(AND(R606&lt;&gt;"",S606&lt;&gt;"",T606&lt;&gt;"",Q606&lt;&gt;"",AL606&lt;&gt;""),IF(OR(Q606="OZZ",Q606="ZZ"),ROUND(0-SUMIF($D$12:$D605,$D606,V$12:V605),2),IF(T606=0,0,ROUND(MIN(MIN(17300,TRUNC(0.75*(SUMIF($D$12:$D$2012,$D606,R$12:R$2012)+SUMIF($D$12:$D$2012,$D606,S$12:S$2012)),2)+SUMIF($D$12:$D606,$D606,AL$12:AL606))-SUMIF($D$12:$D605,$D606,V$12:V605)-SUMIF($D$12:$D$2012,$D606,U$12:U$2012),AL606),2))),"")</f>
        <v/>
      </c>
      <c r="W606" s="250" t="str">
        <f>IF(Q606&lt;&gt;"",1000 - SUMIF($D$12:$D605,$D606,W$12:W605),"")</f>
        <v/>
      </c>
      <c r="X606" s="106"/>
      <c r="Y606" s="247"/>
      <c r="Z606" s="247"/>
      <c r="AA606" s="247"/>
      <c r="AB606" s="248" t="str">
        <f>IF(AND(Y606&lt;&gt;"",Z606&lt;&gt;"",X606&lt;&gt;""),ROUND(MIN(IF(OR(X606="OZZ",X606="ZZ"),5000,17300),TRUNC(0.75*(SUMIF($D$12:$D606,$D606,Y$12:Y606)+SUMIF($D$12:$D606,$D606,Z$12:Z606)),2)) - SUMIF($D$12:$D605,$D606,AB$12:AB605),2),"")</f>
        <v/>
      </c>
      <c r="AC606" s="251" t="str">
        <f>IF(AND(Y606&lt;&gt;"",Z606&lt;&gt;"",AA606&lt;&gt;"",X606&lt;&gt;"",AP606&lt;&gt;""),IF(OR(X606="OZZ",X606="ZZ"),ROUND(0-SUMIF($D$12:$D605,$D606,AC$12:AC605),2),IF(AA606=0,0,ROUND(MIN(MIN(17300,TRUNC(0.75*(SUMIF($D$12:$D$2012,$D606,Y$12:Y$2012)+SUMIF($D$12:$D$2012,$D606,Z$12:Z$2012)),2)+SUMIF($D$12:$D606,$D606,AP$12:AP606))-SUMIF($D$12:$D605,$D606,AC$12:AC605)-SUMIF($D$12:$D$2012,$D606,AB$12:AB$2012),AP606),2))),"")</f>
        <v/>
      </c>
      <c r="AD606" s="250" t="str">
        <f>IF(X606&lt;&gt;"",1000 - SUMIF($D$12:$D605,$D606,AD$12:AD605),"")</f>
        <v/>
      </c>
      <c r="AE606" s="252"/>
      <c r="AF606" s="253"/>
      <c r="AG606" s="254"/>
      <c r="AH606" s="255" t="str">
        <f t="shared" si="208"/>
        <v/>
      </c>
      <c r="AI606" s="256"/>
      <c r="AJ606" s="253"/>
      <c r="AK606" s="254"/>
      <c r="AL606" s="255" t="str">
        <f t="shared" si="209"/>
        <v/>
      </c>
      <c r="AM606" s="256"/>
      <c r="AN606" s="253"/>
      <c r="AO606" s="254"/>
      <c r="AP606" s="255" t="str">
        <f t="shared" si="189"/>
        <v/>
      </c>
      <c r="AQ606" s="116"/>
      <c r="AR606" s="116"/>
      <c r="AS606" s="117"/>
      <c r="AT606" s="118"/>
      <c r="AU606" s="119" t="str">
        <f>IF(D606&lt;&gt; "", IF(COUNTIF($D$12:$D606,$D606)&gt;1,0,IF(SUM(N606,U606,AB606)&gt;0,IF(AND(X606="",OR(Q606&lt;&gt;"",J606&lt;&gt;"")),IF(Q606&lt;&gt;"",Q606,IF(J606&lt;&gt;"",J606,0)),IF(AND(Q606&lt;&gt;"",J606&lt;&gt;"",Q606=J606),Q606,X606)),0)),"")</f>
        <v/>
      </c>
      <c r="AV606" s="119" t="str">
        <f>IF(D606&lt;&gt;"",IF(COUNTIF($D$12:$D606,$D606)&gt;1,0,IF(SUM(O606,V606,AC606)&gt;0,IF(AND(X606="",OR(Q606&lt;&gt;"",J606&lt;&gt;"")),IF(Q606&lt;&gt;"",Q606,IF(J606&lt;&gt;"",J606,0)),IF(AND(Q606&lt;&gt;"",J606&lt;&gt;"",Q606=J606),Q606,X606)),0)),"")</f>
        <v/>
      </c>
      <c r="AW606" s="119" t="str">
        <f>IF(D606&lt;&gt;"",IF(COUNTIF($D$12:$D606,$D606)&gt;1,0,IF(SUM(P606,W606,AD606)&gt;0,IF(AND(X606="",OR(Q606&lt;&gt;"",J606&lt;&gt;"")),IF(Q606&lt;&gt;"",Q606,IF(J606&lt;&gt;"",J606,0)),IF(AND(Q606&lt;&gt;"",J606&lt;&gt;"",Q606=J606),Q606,X606)),0)),"")</f>
        <v/>
      </c>
      <c r="AX606" s="118" t="str">
        <f t="shared" si="190"/>
        <v/>
      </c>
      <c r="AY606" s="118" t="str">
        <f t="shared" si="191"/>
        <v/>
      </c>
      <c r="AZ606" s="118" t="str">
        <f t="shared" si="192"/>
        <v/>
      </c>
      <c r="BA606" s="118" t="str">
        <f t="shared" si="193"/>
        <v/>
      </c>
      <c r="BB606" s="118" t="str">
        <f t="shared" si="194"/>
        <v/>
      </c>
      <c r="BC606" s="118" t="str">
        <f t="shared" si="195"/>
        <v/>
      </c>
      <c r="BD606" s="118" t="str">
        <f t="shared" si="196"/>
        <v/>
      </c>
      <c r="BE606" s="118" t="str">
        <f t="shared" si="197"/>
        <v/>
      </c>
      <c r="BF606" s="118" t="str">
        <f t="shared" si="198"/>
        <v/>
      </c>
      <c r="BG606" s="120"/>
      <c r="BH606" s="120" t="str">
        <f t="shared" si="199"/>
        <v/>
      </c>
      <c r="BI606" s="120" t="str">
        <f t="shared" si="200"/>
        <v/>
      </c>
      <c r="BJ606" s="121"/>
      <c r="BK606" s="120" t="str">
        <f t="shared" si="201"/>
        <v/>
      </c>
      <c r="BL606" s="120" t="str">
        <f t="shared" si="202"/>
        <v/>
      </c>
      <c r="BM606" s="120" t="str">
        <f t="shared" si="203"/>
        <v/>
      </c>
      <c r="BN606" s="120" t="str">
        <f t="shared" si="204"/>
        <v/>
      </c>
      <c r="BO606" s="120" t="str">
        <f t="shared" si="205"/>
        <v/>
      </c>
      <c r="BP606" s="120" t="str">
        <f t="shared" si="206"/>
        <v/>
      </c>
      <c r="BQ606" s="98"/>
      <c r="BR606" s="98"/>
      <c r="BS606" s="98"/>
      <c r="BT606" s="98"/>
      <c r="BU606" s="98"/>
      <c r="BV606" s="98"/>
      <c r="BW606" s="98"/>
      <c r="BX606" s="98"/>
      <c r="BY606" s="98"/>
      <c r="BZ606" s="98"/>
      <c r="CA606" s="98"/>
      <c r="CB606" s="98"/>
      <c r="CC606" s="98"/>
      <c r="CD606" s="98"/>
      <c r="CE606" s="98"/>
      <c r="CF606" s="98"/>
      <c r="CG606" s="98"/>
      <c r="CH606" s="98"/>
      <c r="CI606" s="98"/>
      <c r="CJ606" s="98"/>
      <c r="CK606" s="98"/>
      <c r="CL606" s="98"/>
      <c r="CM606" s="98"/>
      <c r="CN606" s="98"/>
      <c r="CO606" s="98"/>
      <c r="CP606" s="98"/>
      <c r="CQ606" s="98"/>
      <c r="CR606" s="98"/>
      <c r="CS606" s="98"/>
    </row>
    <row r="607" spans="1:97" s="4" customFormat="1" ht="18.75" customHeight="1" x14ac:dyDescent="0.2">
      <c r="A607" s="3">
        <f t="shared" si="207"/>
        <v>595</v>
      </c>
      <c r="B607" s="263"/>
      <c r="C607" s="263"/>
      <c r="D607" s="263"/>
      <c r="E607" s="259"/>
      <c r="F607" s="259"/>
      <c r="G607" s="43"/>
      <c r="H607" s="264"/>
      <c r="I607" s="261"/>
      <c r="J607" s="106"/>
      <c r="K607" s="247"/>
      <c r="L607" s="247"/>
      <c r="M607" s="247"/>
      <c r="N607" s="248" t="str">
        <f>IF(AND(K607&lt;&gt;"",L607&lt;&gt;"",J607&lt;&gt;""),ROUND(MIN(IF(OR(J607="OZZ",J607="ZZ"),5000,17300),TRUNC(0.75*(SUMIF($D$12:$D607,$D607,K$12:K607)+SUMIF($D$12:$D607,$D607,L$12:L607)),2)) - SUMIF($D$12:$D606,$D607,N$12:N606),2),"")</f>
        <v/>
      </c>
      <c r="O607" s="249" t="str">
        <f>IF(AND(K607&lt;&gt;"",L607&lt;&gt;"",M607&lt;&gt;"",J607&lt;&gt;"",AH607&lt;&gt;""),IF(OR(J607="OZZ",J607="ZZ"),ROUND(0-SUMIF($D$12:$D606,$D607,O$12:O606),2),IF(M607=0,0,ROUND(MIN(MIN(17300,TRUNC(0.75*(SUMIF($D$12:$D$2012,$D607,K$12:K$2012)+SUMIF($D$12:$D$2012,$D607,L$12:L$2012)),2)+SUMIF($D$12:$D607,$D607,AH$12:AH607))-SUMIF($D$12:$D606,$D607,O$12:O606)-SUMIF($D$12:$D$2012,$D607,N$12:N$2012),AH607),2))),"")</f>
        <v/>
      </c>
      <c r="P607" s="250" t="str">
        <f>IF(J607&lt;&gt;"",1000 - SUMIF($D$12:$D606,$D607,P$12:P606),"")</f>
        <v/>
      </c>
      <c r="Q607" s="106"/>
      <c r="R607" s="247"/>
      <c r="S607" s="247"/>
      <c r="T607" s="247"/>
      <c r="U607" s="248" t="str">
        <f>IF(AND(R607&lt;&gt;"",S607&lt;&gt;"",Q607&lt;&gt;""),ROUND(MIN(IF(OR(Q607="OZZ",Q607="ZZ"),5000,17300),TRUNC(0.75*(SUMIF($D$12:$D607,$D607,R$12:R607)+SUMIF($D$12:$D607,$D607,S$12:S607)),2)) - SUMIF($D$12:$D606,$D607,U$12:U606),2),"")</f>
        <v/>
      </c>
      <c r="V607" s="248" t="str">
        <f>IF(AND(R607&lt;&gt;"",S607&lt;&gt;"",T607&lt;&gt;"",Q607&lt;&gt;"",AL607&lt;&gt;""),IF(OR(Q607="OZZ",Q607="ZZ"),ROUND(0-SUMIF($D$12:$D606,$D607,V$12:V606),2),IF(T607=0,0,ROUND(MIN(MIN(17300,TRUNC(0.75*(SUMIF($D$12:$D$2012,$D607,R$12:R$2012)+SUMIF($D$12:$D$2012,$D607,S$12:S$2012)),2)+SUMIF($D$12:$D607,$D607,AL$12:AL607))-SUMIF($D$12:$D606,$D607,V$12:V606)-SUMIF($D$12:$D$2012,$D607,U$12:U$2012),AL607),2))),"")</f>
        <v/>
      </c>
      <c r="W607" s="250" t="str">
        <f>IF(Q607&lt;&gt;"",1000 - SUMIF($D$12:$D606,$D607,W$12:W606),"")</f>
        <v/>
      </c>
      <c r="X607" s="106"/>
      <c r="Y607" s="247"/>
      <c r="Z607" s="247"/>
      <c r="AA607" s="247"/>
      <c r="AB607" s="248" t="str">
        <f>IF(AND(Y607&lt;&gt;"",Z607&lt;&gt;"",X607&lt;&gt;""),ROUND(MIN(IF(OR(X607="OZZ",X607="ZZ"),5000,17300),TRUNC(0.75*(SUMIF($D$12:$D607,$D607,Y$12:Y607)+SUMIF($D$12:$D607,$D607,Z$12:Z607)),2)) - SUMIF($D$12:$D606,$D607,AB$12:AB606),2),"")</f>
        <v/>
      </c>
      <c r="AC607" s="251" t="str">
        <f>IF(AND(Y607&lt;&gt;"",Z607&lt;&gt;"",AA607&lt;&gt;"",X607&lt;&gt;"",AP607&lt;&gt;""),IF(OR(X607="OZZ",X607="ZZ"),ROUND(0-SUMIF($D$12:$D606,$D607,AC$12:AC606),2),IF(AA607=0,0,ROUND(MIN(MIN(17300,TRUNC(0.75*(SUMIF($D$12:$D$2012,$D607,Y$12:Y$2012)+SUMIF($D$12:$D$2012,$D607,Z$12:Z$2012)),2)+SUMIF($D$12:$D607,$D607,AP$12:AP607))-SUMIF($D$12:$D606,$D607,AC$12:AC606)-SUMIF($D$12:$D$2012,$D607,AB$12:AB$2012),AP607),2))),"")</f>
        <v/>
      </c>
      <c r="AD607" s="250" t="str">
        <f>IF(X607&lt;&gt;"",1000 - SUMIF($D$12:$D606,$D607,AD$12:AD606),"")</f>
        <v/>
      </c>
      <c r="AE607" s="252"/>
      <c r="AF607" s="253"/>
      <c r="AG607" s="254"/>
      <c r="AH607" s="255" t="str">
        <f t="shared" si="208"/>
        <v/>
      </c>
      <c r="AI607" s="256"/>
      <c r="AJ607" s="253"/>
      <c r="AK607" s="254"/>
      <c r="AL607" s="255" t="str">
        <f t="shared" si="209"/>
        <v/>
      </c>
      <c r="AM607" s="256"/>
      <c r="AN607" s="253"/>
      <c r="AO607" s="254"/>
      <c r="AP607" s="255" t="str">
        <f t="shared" si="189"/>
        <v/>
      </c>
      <c r="AQ607" s="116"/>
      <c r="AR607" s="116"/>
      <c r="AS607" s="117"/>
      <c r="AT607" s="118"/>
      <c r="AU607" s="119" t="str">
        <f>IF(D607&lt;&gt; "", IF(COUNTIF($D$12:$D607,$D607)&gt;1,0,IF(SUM(N607,U607,AB607)&gt;0,IF(AND(X607="",OR(Q607&lt;&gt;"",J607&lt;&gt;"")),IF(Q607&lt;&gt;"",Q607,IF(J607&lt;&gt;"",J607,0)),IF(AND(Q607&lt;&gt;"",J607&lt;&gt;"",Q607=J607),Q607,X607)),0)),"")</f>
        <v/>
      </c>
      <c r="AV607" s="119" t="str">
        <f>IF(D607&lt;&gt;"",IF(COUNTIF($D$12:$D607,$D607)&gt;1,0,IF(SUM(O607,V607,AC607)&gt;0,IF(AND(X607="",OR(Q607&lt;&gt;"",J607&lt;&gt;"")),IF(Q607&lt;&gt;"",Q607,IF(J607&lt;&gt;"",J607,0)),IF(AND(Q607&lt;&gt;"",J607&lt;&gt;"",Q607=J607),Q607,X607)),0)),"")</f>
        <v/>
      </c>
      <c r="AW607" s="119" t="str">
        <f>IF(D607&lt;&gt;"",IF(COUNTIF($D$12:$D607,$D607)&gt;1,0,IF(SUM(P607,W607,AD607)&gt;0,IF(AND(X607="",OR(Q607&lt;&gt;"",J607&lt;&gt;"")),IF(Q607&lt;&gt;"",Q607,IF(J607&lt;&gt;"",J607,0)),IF(AND(Q607&lt;&gt;"",J607&lt;&gt;"",Q607=J607),Q607,X607)),0)),"")</f>
        <v/>
      </c>
      <c r="AX607" s="118" t="str">
        <f t="shared" si="190"/>
        <v/>
      </c>
      <c r="AY607" s="118" t="str">
        <f t="shared" si="191"/>
        <v/>
      </c>
      <c r="AZ607" s="118" t="str">
        <f t="shared" si="192"/>
        <v/>
      </c>
      <c r="BA607" s="118" t="str">
        <f t="shared" si="193"/>
        <v/>
      </c>
      <c r="BB607" s="118" t="str">
        <f t="shared" si="194"/>
        <v/>
      </c>
      <c r="BC607" s="118" t="str">
        <f t="shared" si="195"/>
        <v/>
      </c>
      <c r="BD607" s="118" t="str">
        <f t="shared" si="196"/>
        <v/>
      </c>
      <c r="BE607" s="118" t="str">
        <f t="shared" si="197"/>
        <v/>
      </c>
      <c r="BF607" s="118" t="str">
        <f t="shared" si="198"/>
        <v/>
      </c>
      <c r="BG607" s="120"/>
      <c r="BH607" s="120" t="str">
        <f t="shared" si="199"/>
        <v/>
      </c>
      <c r="BI607" s="120" t="str">
        <f t="shared" si="200"/>
        <v/>
      </c>
      <c r="BJ607" s="121"/>
      <c r="BK607" s="120" t="str">
        <f t="shared" si="201"/>
        <v/>
      </c>
      <c r="BL607" s="120" t="str">
        <f t="shared" si="202"/>
        <v/>
      </c>
      <c r="BM607" s="120" t="str">
        <f t="shared" si="203"/>
        <v/>
      </c>
      <c r="BN607" s="120" t="str">
        <f t="shared" si="204"/>
        <v/>
      </c>
      <c r="BO607" s="120" t="str">
        <f t="shared" si="205"/>
        <v/>
      </c>
      <c r="BP607" s="120" t="str">
        <f t="shared" si="206"/>
        <v/>
      </c>
      <c r="BQ607" s="98"/>
      <c r="BR607" s="98"/>
      <c r="BS607" s="98"/>
      <c r="BT607" s="98"/>
      <c r="BU607" s="98"/>
      <c r="BV607" s="98"/>
      <c r="BW607" s="98"/>
      <c r="BX607" s="98"/>
      <c r="BY607" s="98"/>
      <c r="BZ607" s="98"/>
      <c r="CA607" s="98"/>
      <c r="CB607" s="98"/>
      <c r="CC607" s="98"/>
      <c r="CD607" s="98"/>
      <c r="CE607" s="98"/>
      <c r="CF607" s="98"/>
      <c r="CG607" s="98"/>
      <c r="CH607" s="98"/>
      <c r="CI607" s="98"/>
      <c r="CJ607" s="98"/>
      <c r="CK607" s="98"/>
      <c r="CL607" s="98"/>
      <c r="CM607" s="98"/>
      <c r="CN607" s="98"/>
      <c r="CO607" s="98"/>
      <c r="CP607" s="98"/>
      <c r="CQ607" s="98"/>
      <c r="CR607" s="98"/>
      <c r="CS607" s="98"/>
    </row>
    <row r="608" spans="1:97" s="4" customFormat="1" ht="18.75" customHeight="1" x14ac:dyDescent="0.2">
      <c r="A608" s="3">
        <f t="shared" si="207"/>
        <v>596</v>
      </c>
      <c r="B608" s="263"/>
      <c r="C608" s="263"/>
      <c r="D608" s="263"/>
      <c r="E608" s="259"/>
      <c r="F608" s="259"/>
      <c r="G608" s="43"/>
      <c r="H608" s="264"/>
      <c r="I608" s="261"/>
      <c r="J608" s="106"/>
      <c r="K608" s="247"/>
      <c r="L608" s="247"/>
      <c r="M608" s="247"/>
      <c r="N608" s="248" t="str">
        <f>IF(AND(K608&lt;&gt;"",L608&lt;&gt;"",J608&lt;&gt;""),ROUND(MIN(IF(OR(J608="OZZ",J608="ZZ"),5000,17300),TRUNC(0.75*(SUMIF($D$12:$D608,$D608,K$12:K608)+SUMIF($D$12:$D608,$D608,L$12:L608)),2)) - SUMIF($D$12:$D607,$D608,N$12:N607),2),"")</f>
        <v/>
      </c>
      <c r="O608" s="249" t="str">
        <f>IF(AND(K608&lt;&gt;"",L608&lt;&gt;"",M608&lt;&gt;"",J608&lt;&gt;"",AH608&lt;&gt;""),IF(OR(J608="OZZ",J608="ZZ"),ROUND(0-SUMIF($D$12:$D607,$D608,O$12:O607),2),IF(M608=0,0,ROUND(MIN(MIN(17300,TRUNC(0.75*(SUMIF($D$12:$D$2012,$D608,K$12:K$2012)+SUMIF($D$12:$D$2012,$D608,L$12:L$2012)),2)+SUMIF($D$12:$D608,$D608,AH$12:AH608))-SUMIF($D$12:$D607,$D608,O$12:O607)-SUMIF($D$12:$D$2012,$D608,N$12:N$2012),AH608),2))),"")</f>
        <v/>
      </c>
      <c r="P608" s="250" t="str">
        <f>IF(J608&lt;&gt;"",1000 - SUMIF($D$12:$D607,$D608,P$12:P607),"")</f>
        <v/>
      </c>
      <c r="Q608" s="106"/>
      <c r="R608" s="247"/>
      <c r="S608" s="247"/>
      <c r="T608" s="247"/>
      <c r="U608" s="248" t="str">
        <f>IF(AND(R608&lt;&gt;"",S608&lt;&gt;"",Q608&lt;&gt;""),ROUND(MIN(IF(OR(Q608="OZZ",Q608="ZZ"),5000,17300),TRUNC(0.75*(SUMIF($D$12:$D608,$D608,R$12:R608)+SUMIF($D$12:$D608,$D608,S$12:S608)),2)) - SUMIF($D$12:$D607,$D608,U$12:U607),2),"")</f>
        <v/>
      </c>
      <c r="V608" s="248" t="str">
        <f>IF(AND(R608&lt;&gt;"",S608&lt;&gt;"",T608&lt;&gt;"",Q608&lt;&gt;"",AL608&lt;&gt;""),IF(OR(Q608="OZZ",Q608="ZZ"),ROUND(0-SUMIF($D$12:$D607,$D608,V$12:V607),2),IF(T608=0,0,ROUND(MIN(MIN(17300,TRUNC(0.75*(SUMIF($D$12:$D$2012,$D608,R$12:R$2012)+SUMIF($D$12:$D$2012,$D608,S$12:S$2012)),2)+SUMIF($D$12:$D608,$D608,AL$12:AL608))-SUMIF($D$12:$D607,$D608,V$12:V607)-SUMIF($D$12:$D$2012,$D608,U$12:U$2012),AL608),2))),"")</f>
        <v/>
      </c>
      <c r="W608" s="250" t="str">
        <f>IF(Q608&lt;&gt;"",1000 - SUMIF($D$12:$D607,$D608,W$12:W607),"")</f>
        <v/>
      </c>
      <c r="X608" s="106"/>
      <c r="Y608" s="247"/>
      <c r="Z608" s="247"/>
      <c r="AA608" s="247"/>
      <c r="AB608" s="248" t="str">
        <f>IF(AND(Y608&lt;&gt;"",Z608&lt;&gt;"",X608&lt;&gt;""),ROUND(MIN(IF(OR(X608="OZZ",X608="ZZ"),5000,17300),TRUNC(0.75*(SUMIF($D$12:$D608,$D608,Y$12:Y608)+SUMIF($D$12:$D608,$D608,Z$12:Z608)),2)) - SUMIF($D$12:$D607,$D608,AB$12:AB607),2),"")</f>
        <v/>
      </c>
      <c r="AC608" s="251" t="str">
        <f>IF(AND(Y608&lt;&gt;"",Z608&lt;&gt;"",AA608&lt;&gt;"",X608&lt;&gt;"",AP608&lt;&gt;""),IF(OR(X608="OZZ",X608="ZZ"),ROUND(0-SUMIF($D$12:$D607,$D608,AC$12:AC607),2),IF(AA608=0,0,ROUND(MIN(MIN(17300,TRUNC(0.75*(SUMIF($D$12:$D$2012,$D608,Y$12:Y$2012)+SUMIF($D$12:$D$2012,$D608,Z$12:Z$2012)),2)+SUMIF($D$12:$D608,$D608,AP$12:AP608))-SUMIF($D$12:$D607,$D608,AC$12:AC607)-SUMIF($D$12:$D$2012,$D608,AB$12:AB$2012),AP608),2))),"")</f>
        <v/>
      </c>
      <c r="AD608" s="250" t="str">
        <f>IF(X608&lt;&gt;"",1000 - SUMIF($D$12:$D607,$D608,AD$12:AD607),"")</f>
        <v/>
      </c>
      <c r="AE608" s="252"/>
      <c r="AF608" s="253"/>
      <c r="AG608" s="254"/>
      <c r="AH608" s="255" t="str">
        <f t="shared" si="208"/>
        <v/>
      </c>
      <c r="AI608" s="256"/>
      <c r="AJ608" s="253"/>
      <c r="AK608" s="254"/>
      <c r="AL608" s="255" t="str">
        <f t="shared" si="209"/>
        <v/>
      </c>
      <c r="AM608" s="256"/>
      <c r="AN608" s="253"/>
      <c r="AO608" s="254"/>
      <c r="AP608" s="255" t="str">
        <f t="shared" si="189"/>
        <v/>
      </c>
      <c r="AQ608" s="116"/>
      <c r="AR608" s="116"/>
      <c r="AS608" s="117"/>
      <c r="AT608" s="118"/>
      <c r="AU608" s="119" t="str">
        <f>IF(D608&lt;&gt; "", IF(COUNTIF($D$12:$D608,$D608)&gt;1,0,IF(SUM(N608,U608,AB608)&gt;0,IF(AND(X608="",OR(Q608&lt;&gt;"",J608&lt;&gt;"")),IF(Q608&lt;&gt;"",Q608,IF(J608&lt;&gt;"",J608,0)),IF(AND(Q608&lt;&gt;"",J608&lt;&gt;"",Q608=J608),Q608,X608)),0)),"")</f>
        <v/>
      </c>
      <c r="AV608" s="119" t="str">
        <f>IF(D608&lt;&gt;"",IF(COUNTIF($D$12:$D608,$D608)&gt;1,0,IF(SUM(O608,V608,AC608)&gt;0,IF(AND(X608="",OR(Q608&lt;&gt;"",J608&lt;&gt;"")),IF(Q608&lt;&gt;"",Q608,IF(J608&lt;&gt;"",J608,0)),IF(AND(Q608&lt;&gt;"",J608&lt;&gt;"",Q608=J608),Q608,X608)),0)),"")</f>
        <v/>
      </c>
      <c r="AW608" s="119" t="str">
        <f>IF(D608&lt;&gt;"",IF(COUNTIF($D$12:$D608,$D608)&gt;1,0,IF(SUM(P608,W608,AD608)&gt;0,IF(AND(X608="",OR(Q608&lt;&gt;"",J608&lt;&gt;"")),IF(Q608&lt;&gt;"",Q608,IF(J608&lt;&gt;"",J608,0)),IF(AND(Q608&lt;&gt;"",J608&lt;&gt;"",Q608=J608),Q608,X608)),0)),"")</f>
        <v/>
      </c>
      <c r="AX608" s="118" t="str">
        <f t="shared" si="190"/>
        <v/>
      </c>
      <c r="AY608" s="118" t="str">
        <f t="shared" si="191"/>
        <v/>
      </c>
      <c r="AZ608" s="118" t="str">
        <f t="shared" si="192"/>
        <v/>
      </c>
      <c r="BA608" s="118" t="str">
        <f t="shared" si="193"/>
        <v/>
      </c>
      <c r="BB608" s="118" t="str">
        <f t="shared" si="194"/>
        <v/>
      </c>
      <c r="BC608" s="118" t="str">
        <f t="shared" si="195"/>
        <v/>
      </c>
      <c r="BD608" s="118" t="str">
        <f t="shared" si="196"/>
        <v/>
      </c>
      <c r="BE608" s="118" t="str">
        <f t="shared" si="197"/>
        <v/>
      </c>
      <c r="BF608" s="118" t="str">
        <f t="shared" si="198"/>
        <v/>
      </c>
      <c r="BG608" s="120"/>
      <c r="BH608" s="120" t="str">
        <f t="shared" si="199"/>
        <v/>
      </c>
      <c r="BI608" s="120" t="str">
        <f t="shared" si="200"/>
        <v/>
      </c>
      <c r="BJ608" s="121"/>
      <c r="BK608" s="120" t="str">
        <f t="shared" si="201"/>
        <v/>
      </c>
      <c r="BL608" s="120" t="str">
        <f t="shared" si="202"/>
        <v/>
      </c>
      <c r="BM608" s="120" t="str">
        <f t="shared" si="203"/>
        <v/>
      </c>
      <c r="BN608" s="120" t="str">
        <f t="shared" si="204"/>
        <v/>
      </c>
      <c r="BO608" s="120" t="str">
        <f t="shared" si="205"/>
        <v/>
      </c>
      <c r="BP608" s="120" t="str">
        <f t="shared" si="206"/>
        <v/>
      </c>
      <c r="BQ608" s="98"/>
      <c r="BR608" s="98"/>
      <c r="BS608" s="98"/>
      <c r="BT608" s="98"/>
      <c r="BU608" s="98"/>
      <c r="BV608" s="98"/>
      <c r="BW608" s="98"/>
      <c r="BX608" s="98"/>
      <c r="BY608" s="98"/>
      <c r="BZ608" s="98"/>
      <c r="CA608" s="98"/>
      <c r="CB608" s="98"/>
      <c r="CC608" s="98"/>
      <c r="CD608" s="98"/>
      <c r="CE608" s="98"/>
      <c r="CF608" s="98"/>
      <c r="CG608" s="98"/>
      <c r="CH608" s="98"/>
      <c r="CI608" s="98"/>
      <c r="CJ608" s="98"/>
      <c r="CK608" s="98"/>
      <c r="CL608" s="98"/>
      <c r="CM608" s="98"/>
      <c r="CN608" s="98"/>
      <c r="CO608" s="98"/>
      <c r="CP608" s="98"/>
      <c r="CQ608" s="98"/>
      <c r="CR608" s="98"/>
      <c r="CS608" s="98"/>
    </row>
    <row r="609" spans="1:97" s="4" customFormat="1" ht="18.75" customHeight="1" x14ac:dyDescent="0.2">
      <c r="A609" s="3">
        <f t="shared" si="207"/>
        <v>597</v>
      </c>
      <c r="B609" s="263"/>
      <c r="C609" s="263"/>
      <c r="D609" s="263"/>
      <c r="E609" s="259"/>
      <c r="F609" s="259"/>
      <c r="G609" s="43"/>
      <c r="H609" s="264"/>
      <c r="I609" s="261"/>
      <c r="J609" s="106"/>
      <c r="K609" s="247"/>
      <c r="L609" s="247"/>
      <c r="M609" s="247"/>
      <c r="N609" s="248" t="str">
        <f>IF(AND(K609&lt;&gt;"",L609&lt;&gt;"",J609&lt;&gt;""),ROUND(MIN(IF(OR(J609="OZZ",J609="ZZ"),5000,17300),TRUNC(0.75*(SUMIF($D$12:$D609,$D609,K$12:K609)+SUMIF($D$12:$D609,$D609,L$12:L609)),2)) - SUMIF($D$12:$D608,$D609,N$12:N608),2),"")</f>
        <v/>
      </c>
      <c r="O609" s="249" t="str">
        <f>IF(AND(K609&lt;&gt;"",L609&lt;&gt;"",M609&lt;&gt;"",J609&lt;&gt;"",AH609&lt;&gt;""),IF(OR(J609="OZZ",J609="ZZ"),ROUND(0-SUMIF($D$12:$D608,$D609,O$12:O608),2),IF(M609=0,0,ROUND(MIN(MIN(17300,TRUNC(0.75*(SUMIF($D$12:$D$2012,$D609,K$12:K$2012)+SUMIF($D$12:$D$2012,$D609,L$12:L$2012)),2)+SUMIF($D$12:$D609,$D609,AH$12:AH609))-SUMIF($D$12:$D608,$D609,O$12:O608)-SUMIF($D$12:$D$2012,$D609,N$12:N$2012),AH609),2))),"")</f>
        <v/>
      </c>
      <c r="P609" s="250" t="str">
        <f>IF(J609&lt;&gt;"",1000 - SUMIF($D$12:$D608,$D609,P$12:P608),"")</f>
        <v/>
      </c>
      <c r="Q609" s="106"/>
      <c r="R609" s="247"/>
      <c r="S609" s="247"/>
      <c r="T609" s="247"/>
      <c r="U609" s="248" t="str">
        <f>IF(AND(R609&lt;&gt;"",S609&lt;&gt;"",Q609&lt;&gt;""),ROUND(MIN(IF(OR(Q609="OZZ",Q609="ZZ"),5000,17300),TRUNC(0.75*(SUMIF($D$12:$D609,$D609,R$12:R609)+SUMIF($D$12:$D609,$D609,S$12:S609)),2)) - SUMIF($D$12:$D608,$D609,U$12:U608),2),"")</f>
        <v/>
      </c>
      <c r="V609" s="248" t="str">
        <f>IF(AND(R609&lt;&gt;"",S609&lt;&gt;"",T609&lt;&gt;"",Q609&lt;&gt;"",AL609&lt;&gt;""),IF(OR(Q609="OZZ",Q609="ZZ"),ROUND(0-SUMIF($D$12:$D608,$D609,V$12:V608),2),IF(T609=0,0,ROUND(MIN(MIN(17300,TRUNC(0.75*(SUMIF($D$12:$D$2012,$D609,R$12:R$2012)+SUMIF($D$12:$D$2012,$D609,S$12:S$2012)),2)+SUMIF($D$12:$D609,$D609,AL$12:AL609))-SUMIF($D$12:$D608,$D609,V$12:V608)-SUMIF($D$12:$D$2012,$D609,U$12:U$2012),AL609),2))),"")</f>
        <v/>
      </c>
      <c r="W609" s="250" t="str">
        <f>IF(Q609&lt;&gt;"",1000 - SUMIF($D$12:$D608,$D609,W$12:W608),"")</f>
        <v/>
      </c>
      <c r="X609" s="106"/>
      <c r="Y609" s="247"/>
      <c r="Z609" s="247"/>
      <c r="AA609" s="247"/>
      <c r="AB609" s="248" t="str">
        <f>IF(AND(Y609&lt;&gt;"",Z609&lt;&gt;"",X609&lt;&gt;""),ROUND(MIN(IF(OR(X609="OZZ",X609="ZZ"),5000,17300),TRUNC(0.75*(SUMIF($D$12:$D609,$D609,Y$12:Y609)+SUMIF($D$12:$D609,$D609,Z$12:Z609)),2)) - SUMIF($D$12:$D608,$D609,AB$12:AB608),2),"")</f>
        <v/>
      </c>
      <c r="AC609" s="251" t="str">
        <f>IF(AND(Y609&lt;&gt;"",Z609&lt;&gt;"",AA609&lt;&gt;"",X609&lt;&gt;"",AP609&lt;&gt;""),IF(OR(X609="OZZ",X609="ZZ"),ROUND(0-SUMIF($D$12:$D608,$D609,AC$12:AC608),2),IF(AA609=0,0,ROUND(MIN(MIN(17300,TRUNC(0.75*(SUMIF($D$12:$D$2012,$D609,Y$12:Y$2012)+SUMIF($D$12:$D$2012,$D609,Z$12:Z$2012)),2)+SUMIF($D$12:$D609,$D609,AP$12:AP609))-SUMIF($D$12:$D608,$D609,AC$12:AC608)-SUMIF($D$12:$D$2012,$D609,AB$12:AB$2012),AP609),2))),"")</f>
        <v/>
      </c>
      <c r="AD609" s="250" t="str">
        <f>IF(X609&lt;&gt;"",1000 - SUMIF($D$12:$D608,$D609,AD$12:AD608),"")</f>
        <v/>
      </c>
      <c r="AE609" s="252"/>
      <c r="AF609" s="253"/>
      <c r="AG609" s="254"/>
      <c r="AH609" s="255" t="str">
        <f t="shared" si="208"/>
        <v/>
      </c>
      <c r="AI609" s="256"/>
      <c r="AJ609" s="253"/>
      <c r="AK609" s="254"/>
      <c r="AL609" s="255" t="str">
        <f t="shared" si="209"/>
        <v/>
      </c>
      <c r="AM609" s="256"/>
      <c r="AN609" s="253"/>
      <c r="AO609" s="254"/>
      <c r="AP609" s="255" t="str">
        <f t="shared" si="189"/>
        <v/>
      </c>
      <c r="AQ609" s="116"/>
      <c r="AR609" s="116"/>
      <c r="AS609" s="117"/>
      <c r="AT609" s="118"/>
      <c r="AU609" s="119" t="str">
        <f>IF(D609&lt;&gt; "", IF(COUNTIF($D$12:$D609,$D609)&gt;1,0,IF(SUM(N609,U609,AB609)&gt;0,IF(AND(X609="",OR(Q609&lt;&gt;"",J609&lt;&gt;"")),IF(Q609&lt;&gt;"",Q609,IF(J609&lt;&gt;"",J609,0)),IF(AND(Q609&lt;&gt;"",J609&lt;&gt;"",Q609=J609),Q609,X609)),0)),"")</f>
        <v/>
      </c>
      <c r="AV609" s="119" t="str">
        <f>IF(D609&lt;&gt;"",IF(COUNTIF($D$12:$D609,$D609)&gt;1,0,IF(SUM(O609,V609,AC609)&gt;0,IF(AND(X609="",OR(Q609&lt;&gt;"",J609&lt;&gt;"")),IF(Q609&lt;&gt;"",Q609,IF(J609&lt;&gt;"",J609,0)),IF(AND(Q609&lt;&gt;"",J609&lt;&gt;"",Q609=J609),Q609,X609)),0)),"")</f>
        <v/>
      </c>
      <c r="AW609" s="119" t="str">
        <f>IF(D609&lt;&gt;"",IF(COUNTIF($D$12:$D609,$D609)&gt;1,0,IF(SUM(P609,W609,AD609)&gt;0,IF(AND(X609="",OR(Q609&lt;&gt;"",J609&lt;&gt;"")),IF(Q609&lt;&gt;"",Q609,IF(J609&lt;&gt;"",J609,0)),IF(AND(Q609&lt;&gt;"",J609&lt;&gt;"",Q609=J609),Q609,X609)),0)),"")</f>
        <v/>
      </c>
      <c r="AX609" s="118" t="str">
        <f t="shared" si="190"/>
        <v/>
      </c>
      <c r="AY609" s="118" t="str">
        <f t="shared" si="191"/>
        <v/>
      </c>
      <c r="AZ609" s="118" t="str">
        <f t="shared" si="192"/>
        <v/>
      </c>
      <c r="BA609" s="118" t="str">
        <f t="shared" si="193"/>
        <v/>
      </c>
      <c r="BB609" s="118" t="str">
        <f t="shared" si="194"/>
        <v/>
      </c>
      <c r="BC609" s="118" t="str">
        <f t="shared" si="195"/>
        <v/>
      </c>
      <c r="BD609" s="118" t="str">
        <f t="shared" si="196"/>
        <v/>
      </c>
      <c r="BE609" s="118" t="str">
        <f t="shared" si="197"/>
        <v/>
      </c>
      <c r="BF609" s="118" t="str">
        <f t="shared" si="198"/>
        <v/>
      </c>
      <c r="BG609" s="120"/>
      <c r="BH609" s="120" t="str">
        <f t="shared" si="199"/>
        <v/>
      </c>
      <c r="BI609" s="120" t="str">
        <f t="shared" si="200"/>
        <v/>
      </c>
      <c r="BJ609" s="121"/>
      <c r="BK609" s="120" t="str">
        <f t="shared" si="201"/>
        <v/>
      </c>
      <c r="BL609" s="120" t="str">
        <f t="shared" si="202"/>
        <v/>
      </c>
      <c r="BM609" s="120" t="str">
        <f t="shared" si="203"/>
        <v/>
      </c>
      <c r="BN609" s="120" t="str">
        <f t="shared" si="204"/>
        <v/>
      </c>
      <c r="BO609" s="120" t="str">
        <f t="shared" si="205"/>
        <v/>
      </c>
      <c r="BP609" s="120" t="str">
        <f t="shared" si="206"/>
        <v/>
      </c>
      <c r="BQ609" s="98"/>
      <c r="BR609" s="98"/>
      <c r="BS609" s="98"/>
      <c r="BT609" s="98"/>
      <c r="BU609" s="98"/>
      <c r="BV609" s="98"/>
      <c r="BW609" s="98"/>
      <c r="BX609" s="98"/>
      <c r="BY609" s="98"/>
      <c r="BZ609" s="98"/>
      <c r="CA609" s="98"/>
      <c r="CB609" s="98"/>
      <c r="CC609" s="98"/>
      <c r="CD609" s="98"/>
      <c r="CE609" s="98"/>
      <c r="CF609" s="98"/>
      <c r="CG609" s="98"/>
      <c r="CH609" s="98"/>
      <c r="CI609" s="98"/>
      <c r="CJ609" s="98"/>
      <c r="CK609" s="98"/>
      <c r="CL609" s="98"/>
      <c r="CM609" s="98"/>
      <c r="CN609" s="98"/>
      <c r="CO609" s="98"/>
      <c r="CP609" s="98"/>
      <c r="CQ609" s="98"/>
      <c r="CR609" s="98"/>
      <c r="CS609" s="98"/>
    </row>
    <row r="610" spans="1:97" s="4" customFormat="1" ht="18.75" customHeight="1" x14ac:dyDescent="0.2">
      <c r="A610" s="3">
        <f t="shared" si="207"/>
        <v>598</v>
      </c>
      <c r="B610" s="263"/>
      <c r="C610" s="263"/>
      <c r="D610" s="263"/>
      <c r="E610" s="259"/>
      <c r="F610" s="259"/>
      <c r="G610" s="43"/>
      <c r="H610" s="264"/>
      <c r="I610" s="261"/>
      <c r="J610" s="106"/>
      <c r="K610" s="247"/>
      <c r="L610" s="247"/>
      <c r="M610" s="247"/>
      <c r="N610" s="248" t="str">
        <f>IF(AND(K610&lt;&gt;"",L610&lt;&gt;"",J610&lt;&gt;""),ROUND(MIN(IF(OR(J610="OZZ",J610="ZZ"),5000,17300),TRUNC(0.75*(SUMIF($D$12:$D610,$D610,K$12:K610)+SUMIF($D$12:$D610,$D610,L$12:L610)),2)) - SUMIF($D$12:$D609,$D610,N$12:N609),2),"")</f>
        <v/>
      </c>
      <c r="O610" s="249" t="str">
        <f>IF(AND(K610&lt;&gt;"",L610&lt;&gt;"",M610&lt;&gt;"",J610&lt;&gt;"",AH610&lt;&gt;""),IF(OR(J610="OZZ",J610="ZZ"),ROUND(0-SUMIF($D$12:$D609,$D610,O$12:O609),2),IF(M610=0,0,ROUND(MIN(MIN(17300,TRUNC(0.75*(SUMIF($D$12:$D$2012,$D610,K$12:K$2012)+SUMIF($D$12:$D$2012,$D610,L$12:L$2012)),2)+SUMIF($D$12:$D610,$D610,AH$12:AH610))-SUMIF($D$12:$D609,$D610,O$12:O609)-SUMIF($D$12:$D$2012,$D610,N$12:N$2012),AH610),2))),"")</f>
        <v/>
      </c>
      <c r="P610" s="250" t="str">
        <f>IF(J610&lt;&gt;"",1000 - SUMIF($D$12:$D609,$D610,P$12:P609),"")</f>
        <v/>
      </c>
      <c r="Q610" s="106"/>
      <c r="R610" s="247"/>
      <c r="S610" s="247"/>
      <c r="T610" s="247"/>
      <c r="U610" s="248" t="str">
        <f>IF(AND(R610&lt;&gt;"",S610&lt;&gt;"",Q610&lt;&gt;""),ROUND(MIN(IF(OR(Q610="OZZ",Q610="ZZ"),5000,17300),TRUNC(0.75*(SUMIF($D$12:$D610,$D610,R$12:R610)+SUMIF($D$12:$D610,$D610,S$12:S610)),2)) - SUMIF($D$12:$D609,$D610,U$12:U609),2),"")</f>
        <v/>
      </c>
      <c r="V610" s="248" t="str">
        <f>IF(AND(R610&lt;&gt;"",S610&lt;&gt;"",T610&lt;&gt;"",Q610&lt;&gt;"",AL610&lt;&gt;""),IF(OR(Q610="OZZ",Q610="ZZ"),ROUND(0-SUMIF($D$12:$D609,$D610,V$12:V609),2),IF(T610=0,0,ROUND(MIN(MIN(17300,TRUNC(0.75*(SUMIF($D$12:$D$2012,$D610,R$12:R$2012)+SUMIF($D$12:$D$2012,$D610,S$12:S$2012)),2)+SUMIF($D$12:$D610,$D610,AL$12:AL610))-SUMIF($D$12:$D609,$D610,V$12:V609)-SUMIF($D$12:$D$2012,$D610,U$12:U$2012),AL610),2))),"")</f>
        <v/>
      </c>
      <c r="W610" s="250" t="str">
        <f>IF(Q610&lt;&gt;"",1000 - SUMIF($D$12:$D609,$D610,W$12:W609),"")</f>
        <v/>
      </c>
      <c r="X610" s="106"/>
      <c r="Y610" s="247"/>
      <c r="Z610" s="247"/>
      <c r="AA610" s="247"/>
      <c r="AB610" s="248" t="str">
        <f>IF(AND(Y610&lt;&gt;"",Z610&lt;&gt;"",X610&lt;&gt;""),ROUND(MIN(IF(OR(X610="OZZ",X610="ZZ"),5000,17300),TRUNC(0.75*(SUMIF($D$12:$D610,$D610,Y$12:Y610)+SUMIF($D$12:$D610,$D610,Z$12:Z610)),2)) - SUMIF($D$12:$D609,$D610,AB$12:AB609),2),"")</f>
        <v/>
      </c>
      <c r="AC610" s="251" t="str">
        <f>IF(AND(Y610&lt;&gt;"",Z610&lt;&gt;"",AA610&lt;&gt;"",X610&lt;&gt;"",AP610&lt;&gt;""),IF(OR(X610="OZZ",X610="ZZ"),ROUND(0-SUMIF($D$12:$D609,$D610,AC$12:AC609),2),IF(AA610=0,0,ROUND(MIN(MIN(17300,TRUNC(0.75*(SUMIF($D$12:$D$2012,$D610,Y$12:Y$2012)+SUMIF($D$12:$D$2012,$D610,Z$12:Z$2012)),2)+SUMIF($D$12:$D610,$D610,AP$12:AP610))-SUMIF($D$12:$D609,$D610,AC$12:AC609)-SUMIF($D$12:$D$2012,$D610,AB$12:AB$2012),AP610),2))),"")</f>
        <v/>
      </c>
      <c r="AD610" s="250" t="str">
        <f>IF(X610&lt;&gt;"",1000 - SUMIF($D$12:$D609,$D610,AD$12:AD609),"")</f>
        <v/>
      </c>
      <c r="AE610" s="252"/>
      <c r="AF610" s="253"/>
      <c r="AG610" s="254"/>
      <c r="AH610" s="255" t="str">
        <f t="shared" si="208"/>
        <v/>
      </c>
      <c r="AI610" s="256"/>
      <c r="AJ610" s="253"/>
      <c r="AK610" s="254"/>
      <c r="AL610" s="255" t="str">
        <f t="shared" si="209"/>
        <v/>
      </c>
      <c r="AM610" s="256"/>
      <c r="AN610" s="253"/>
      <c r="AO610" s="254"/>
      <c r="AP610" s="255" t="str">
        <f t="shared" si="189"/>
        <v/>
      </c>
      <c r="AQ610" s="116"/>
      <c r="AR610" s="116"/>
      <c r="AS610" s="117"/>
      <c r="AT610" s="118"/>
      <c r="AU610" s="119" t="str">
        <f>IF(D610&lt;&gt; "", IF(COUNTIF($D$12:$D610,$D610)&gt;1,0,IF(SUM(N610,U610,AB610)&gt;0,IF(AND(X610="",OR(Q610&lt;&gt;"",J610&lt;&gt;"")),IF(Q610&lt;&gt;"",Q610,IF(J610&lt;&gt;"",J610,0)),IF(AND(Q610&lt;&gt;"",J610&lt;&gt;"",Q610=J610),Q610,X610)),0)),"")</f>
        <v/>
      </c>
      <c r="AV610" s="119" t="str">
        <f>IF(D610&lt;&gt;"",IF(COUNTIF($D$12:$D610,$D610)&gt;1,0,IF(SUM(O610,V610,AC610)&gt;0,IF(AND(X610="",OR(Q610&lt;&gt;"",J610&lt;&gt;"")),IF(Q610&lt;&gt;"",Q610,IF(J610&lt;&gt;"",J610,0)),IF(AND(Q610&lt;&gt;"",J610&lt;&gt;"",Q610=J610),Q610,X610)),0)),"")</f>
        <v/>
      </c>
      <c r="AW610" s="119" t="str">
        <f>IF(D610&lt;&gt;"",IF(COUNTIF($D$12:$D610,$D610)&gt;1,0,IF(SUM(P610,W610,AD610)&gt;0,IF(AND(X610="",OR(Q610&lt;&gt;"",J610&lt;&gt;"")),IF(Q610&lt;&gt;"",Q610,IF(J610&lt;&gt;"",J610,0)),IF(AND(Q610&lt;&gt;"",J610&lt;&gt;"",Q610=J610),Q610,X610)),0)),"")</f>
        <v/>
      </c>
      <c r="AX610" s="118" t="str">
        <f t="shared" si="190"/>
        <v/>
      </c>
      <c r="AY610" s="118" t="str">
        <f t="shared" si="191"/>
        <v/>
      </c>
      <c r="AZ610" s="118" t="str">
        <f t="shared" si="192"/>
        <v/>
      </c>
      <c r="BA610" s="118" t="str">
        <f t="shared" si="193"/>
        <v/>
      </c>
      <c r="BB610" s="118" t="str">
        <f t="shared" si="194"/>
        <v/>
      </c>
      <c r="BC610" s="118" t="str">
        <f t="shared" si="195"/>
        <v/>
      </c>
      <c r="BD610" s="118" t="str">
        <f t="shared" si="196"/>
        <v/>
      </c>
      <c r="BE610" s="118" t="str">
        <f t="shared" si="197"/>
        <v/>
      </c>
      <c r="BF610" s="118" t="str">
        <f t="shared" si="198"/>
        <v/>
      </c>
      <c r="BG610" s="120"/>
      <c r="BH610" s="120" t="str">
        <f t="shared" si="199"/>
        <v/>
      </c>
      <c r="BI610" s="120" t="str">
        <f t="shared" si="200"/>
        <v/>
      </c>
      <c r="BJ610" s="121"/>
      <c r="BK610" s="120" t="str">
        <f t="shared" si="201"/>
        <v/>
      </c>
      <c r="BL610" s="120" t="str">
        <f t="shared" si="202"/>
        <v/>
      </c>
      <c r="BM610" s="120" t="str">
        <f t="shared" si="203"/>
        <v/>
      </c>
      <c r="BN610" s="120" t="str">
        <f t="shared" si="204"/>
        <v/>
      </c>
      <c r="BO610" s="120" t="str">
        <f t="shared" si="205"/>
        <v/>
      </c>
      <c r="BP610" s="120" t="str">
        <f t="shared" si="206"/>
        <v/>
      </c>
      <c r="BQ610" s="98"/>
      <c r="BR610" s="98"/>
      <c r="BS610" s="98"/>
      <c r="BT610" s="98"/>
      <c r="BU610" s="98"/>
      <c r="BV610" s="98"/>
      <c r="BW610" s="98"/>
      <c r="BX610" s="98"/>
      <c r="BY610" s="98"/>
      <c r="BZ610" s="98"/>
      <c r="CA610" s="98"/>
      <c r="CB610" s="98"/>
      <c r="CC610" s="98"/>
      <c r="CD610" s="98"/>
      <c r="CE610" s="98"/>
      <c r="CF610" s="98"/>
      <c r="CG610" s="98"/>
      <c r="CH610" s="98"/>
      <c r="CI610" s="98"/>
      <c r="CJ610" s="98"/>
      <c r="CK610" s="98"/>
      <c r="CL610" s="98"/>
      <c r="CM610" s="98"/>
      <c r="CN610" s="98"/>
      <c r="CO610" s="98"/>
      <c r="CP610" s="98"/>
      <c r="CQ610" s="98"/>
      <c r="CR610" s="98"/>
      <c r="CS610" s="98"/>
    </row>
    <row r="611" spans="1:97" s="4" customFormat="1" ht="18.75" customHeight="1" x14ac:dyDescent="0.2">
      <c r="A611" s="3">
        <f t="shared" si="207"/>
        <v>599</v>
      </c>
      <c r="B611" s="263"/>
      <c r="C611" s="263"/>
      <c r="D611" s="263"/>
      <c r="E611" s="259"/>
      <c r="F611" s="259"/>
      <c r="G611" s="43"/>
      <c r="H611" s="264"/>
      <c r="I611" s="261"/>
      <c r="J611" s="106"/>
      <c r="K611" s="247"/>
      <c r="L611" s="247"/>
      <c r="M611" s="247"/>
      <c r="N611" s="248" t="str">
        <f>IF(AND(K611&lt;&gt;"",L611&lt;&gt;"",J611&lt;&gt;""),ROUND(MIN(IF(OR(J611="OZZ",J611="ZZ"),5000,17300),TRUNC(0.75*(SUMIF($D$12:$D611,$D611,K$12:K611)+SUMIF($D$12:$D611,$D611,L$12:L611)),2)) - SUMIF($D$12:$D610,$D611,N$12:N610),2),"")</f>
        <v/>
      </c>
      <c r="O611" s="249" t="str">
        <f>IF(AND(K611&lt;&gt;"",L611&lt;&gt;"",M611&lt;&gt;"",J611&lt;&gt;"",AH611&lt;&gt;""),IF(OR(J611="OZZ",J611="ZZ"),ROUND(0-SUMIF($D$12:$D610,$D611,O$12:O610),2),IF(M611=0,0,ROUND(MIN(MIN(17300,TRUNC(0.75*(SUMIF($D$12:$D$2012,$D611,K$12:K$2012)+SUMIF($D$12:$D$2012,$D611,L$12:L$2012)),2)+SUMIF($D$12:$D611,$D611,AH$12:AH611))-SUMIF($D$12:$D610,$D611,O$12:O610)-SUMIF($D$12:$D$2012,$D611,N$12:N$2012),AH611),2))),"")</f>
        <v/>
      </c>
      <c r="P611" s="250" t="str">
        <f>IF(J611&lt;&gt;"",1000 - SUMIF($D$12:$D610,$D611,P$12:P610),"")</f>
        <v/>
      </c>
      <c r="Q611" s="106"/>
      <c r="R611" s="247"/>
      <c r="S611" s="247"/>
      <c r="T611" s="247"/>
      <c r="U611" s="248" t="str">
        <f>IF(AND(R611&lt;&gt;"",S611&lt;&gt;"",Q611&lt;&gt;""),ROUND(MIN(IF(OR(Q611="OZZ",Q611="ZZ"),5000,17300),TRUNC(0.75*(SUMIF($D$12:$D611,$D611,R$12:R611)+SUMIF($D$12:$D611,$D611,S$12:S611)),2)) - SUMIF($D$12:$D610,$D611,U$12:U610),2),"")</f>
        <v/>
      </c>
      <c r="V611" s="248" t="str">
        <f>IF(AND(R611&lt;&gt;"",S611&lt;&gt;"",T611&lt;&gt;"",Q611&lt;&gt;"",AL611&lt;&gt;""),IF(OR(Q611="OZZ",Q611="ZZ"),ROUND(0-SUMIF($D$12:$D610,$D611,V$12:V610),2),IF(T611=0,0,ROUND(MIN(MIN(17300,TRUNC(0.75*(SUMIF($D$12:$D$2012,$D611,R$12:R$2012)+SUMIF($D$12:$D$2012,$D611,S$12:S$2012)),2)+SUMIF($D$12:$D611,$D611,AL$12:AL611))-SUMIF($D$12:$D610,$D611,V$12:V610)-SUMIF($D$12:$D$2012,$D611,U$12:U$2012),AL611),2))),"")</f>
        <v/>
      </c>
      <c r="W611" s="250" t="str">
        <f>IF(Q611&lt;&gt;"",1000 - SUMIF($D$12:$D610,$D611,W$12:W610),"")</f>
        <v/>
      </c>
      <c r="X611" s="106"/>
      <c r="Y611" s="247"/>
      <c r="Z611" s="247"/>
      <c r="AA611" s="247"/>
      <c r="AB611" s="248" t="str">
        <f>IF(AND(Y611&lt;&gt;"",Z611&lt;&gt;"",X611&lt;&gt;""),ROUND(MIN(IF(OR(X611="OZZ",X611="ZZ"),5000,17300),TRUNC(0.75*(SUMIF($D$12:$D611,$D611,Y$12:Y611)+SUMIF($D$12:$D611,$D611,Z$12:Z611)),2)) - SUMIF($D$12:$D610,$D611,AB$12:AB610),2),"")</f>
        <v/>
      </c>
      <c r="AC611" s="251" t="str">
        <f>IF(AND(Y611&lt;&gt;"",Z611&lt;&gt;"",AA611&lt;&gt;"",X611&lt;&gt;"",AP611&lt;&gt;""),IF(OR(X611="OZZ",X611="ZZ"),ROUND(0-SUMIF($D$12:$D610,$D611,AC$12:AC610),2),IF(AA611=0,0,ROUND(MIN(MIN(17300,TRUNC(0.75*(SUMIF($D$12:$D$2012,$D611,Y$12:Y$2012)+SUMIF($D$12:$D$2012,$D611,Z$12:Z$2012)),2)+SUMIF($D$12:$D611,$D611,AP$12:AP611))-SUMIF($D$12:$D610,$D611,AC$12:AC610)-SUMIF($D$12:$D$2012,$D611,AB$12:AB$2012),AP611),2))),"")</f>
        <v/>
      </c>
      <c r="AD611" s="250" t="str">
        <f>IF(X611&lt;&gt;"",1000 - SUMIF($D$12:$D610,$D611,AD$12:AD610),"")</f>
        <v/>
      </c>
      <c r="AE611" s="252"/>
      <c r="AF611" s="253"/>
      <c r="AG611" s="254"/>
      <c r="AH611" s="255" t="str">
        <f t="shared" si="208"/>
        <v/>
      </c>
      <c r="AI611" s="256"/>
      <c r="AJ611" s="253"/>
      <c r="AK611" s="254"/>
      <c r="AL611" s="255" t="str">
        <f t="shared" si="209"/>
        <v/>
      </c>
      <c r="AM611" s="256"/>
      <c r="AN611" s="253"/>
      <c r="AO611" s="254"/>
      <c r="AP611" s="255" t="str">
        <f t="shared" si="189"/>
        <v/>
      </c>
      <c r="AQ611" s="116"/>
      <c r="AR611" s="116"/>
      <c r="AS611" s="117"/>
      <c r="AT611" s="118"/>
      <c r="AU611" s="119" t="str">
        <f>IF(D611&lt;&gt; "", IF(COUNTIF($D$12:$D611,$D611)&gt;1,0,IF(SUM(N611,U611,AB611)&gt;0,IF(AND(X611="",OR(Q611&lt;&gt;"",J611&lt;&gt;"")),IF(Q611&lt;&gt;"",Q611,IF(J611&lt;&gt;"",J611,0)),IF(AND(Q611&lt;&gt;"",J611&lt;&gt;"",Q611=J611),Q611,X611)),0)),"")</f>
        <v/>
      </c>
      <c r="AV611" s="119" t="str">
        <f>IF(D611&lt;&gt;"",IF(COUNTIF($D$12:$D611,$D611)&gt;1,0,IF(SUM(O611,V611,AC611)&gt;0,IF(AND(X611="",OR(Q611&lt;&gt;"",J611&lt;&gt;"")),IF(Q611&lt;&gt;"",Q611,IF(J611&lt;&gt;"",J611,0)),IF(AND(Q611&lt;&gt;"",J611&lt;&gt;"",Q611=J611),Q611,X611)),0)),"")</f>
        <v/>
      </c>
      <c r="AW611" s="119" t="str">
        <f>IF(D611&lt;&gt;"",IF(COUNTIF($D$12:$D611,$D611)&gt;1,0,IF(SUM(P611,W611,AD611)&gt;0,IF(AND(X611="",OR(Q611&lt;&gt;"",J611&lt;&gt;"")),IF(Q611&lt;&gt;"",Q611,IF(J611&lt;&gt;"",J611,0)),IF(AND(Q611&lt;&gt;"",J611&lt;&gt;"",Q611=J611),Q611,X611)),0)),"")</f>
        <v/>
      </c>
      <c r="AX611" s="118" t="str">
        <f t="shared" si="190"/>
        <v/>
      </c>
      <c r="AY611" s="118" t="str">
        <f t="shared" si="191"/>
        <v/>
      </c>
      <c r="AZ611" s="118" t="str">
        <f t="shared" si="192"/>
        <v/>
      </c>
      <c r="BA611" s="118" t="str">
        <f t="shared" si="193"/>
        <v/>
      </c>
      <c r="BB611" s="118" t="str">
        <f t="shared" si="194"/>
        <v/>
      </c>
      <c r="BC611" s="118" t="str">
        <f t="shared" si="195"/>
        <v/>
      </c>
      <c r="BD611" s="118" t="str">
        <f t="shared" si="196"/>
        <v/>
      </c>
      <c r="BE611" s="118" t="str">
        <f t="shared" si="197"/>
        <v/>
      </c>
      <c r="BF611" s="118" t="str">
        <f t="shared" si="198"/>
        <v/>
      </c>
      <c r="BG611" s="120"/>
      <c r="BH611" s="120" t="str">
        <f t="shared" si="199"/>
        <v/>
      </c>
      <c r="BI611" s="120" t="str">
        <f t="shared" si="200"/>
        <v/>
      </c>
      <c r="BJ611" s="121"/>
      <c r="BK611" s="120" t="str">
        <f t="shared" si="201"/>
        <v/>
      </c>
      <c r="BL611" s="120" t="str">
        <f t="shared" si="202"/>
        <v/>
      </c>
      <c r="BM611" s="120" t="str">
        <f t="shared" si="203"/>
        <v/>
      </c>
      <c r="BN611" s="120" t="str">
        <f t="shared" si="204"/>
        <v/>
      </c>
      <c r="BO611" s="120" t="str">
        <f t="shared" si="205"/>
        <v/>
      </c>
      <c r="BP611" s="120" t="str">
        <f t="shared" si="206"/>
        <v/>
      </c>
      <c r="BQ611" s="98"/>
      <c r="BR611" s="98"/>
      <c r="BS611" s="98"/>
      <c r="BT611" s="98"/>
      <c r="BU611" s="98"/>
      <c r="BV611" s="98"/>
      <c r="BW611" s="98"/>
      <c r="BX611" s="98"/>
      <c r="BY611" s="98"/>
      <c r="BZ611" s="98"/>
      <c r="CA611" s="98"/>
      <c r="CB611" s="98"/>
      <c r="CC611" s="98"/>
      <c r="CD611" s="98"/>
      <c r="CE611" s="98"/>
      <c r="CF611" s="98"/>
      <c r="CG611" s="98"/>
      <c r="CH611" s="98"/>
      <c r="CI611" s="98"/>
      <c r="CJ611" s="98"/>
      <c r="CK611" s="98"/>
      <c r="CL611" s="98"/>
      <c r="CM611" s="98"/>
      <c r="CN611" s="98"/>
      <c r="CO611" s="98"/>
      <c r="CP611" s="98"/>
      <c r="CQ611" s="98"/>
      <c r="CR611" s="98"/>
      <c r="CS611" s="98"/>
    </row>
    <row r="612" spans="1:97" s="4" customFormat="1" ht="18.75" customHeight="1" x14ac:dyDescent="0.2">
      <c r="A612" s="3">
        <f t="shared" si="207"/>
        <v>600</v>
      </c>
      <c r="B612" s="263"/>
      <c r="C612" s="263"/>
      <c r="D612" s="263"/>
      <c r="E612" s="259"/>
      <c r="F612" s="259"/>
      <c r="G612" s="43"/>
      <c r="H612" s="264"/>
      <c r="I612" s="261"/>
      <c r="J612" s="106"/>
      <c r="K612" s="247"/>
      <c r="L612" s="247"/>
      <c r="M612" s="247"/>
      <c r="N612" s="248" t="str">
        <f>IF(AND(K612&lt;&gt;"",L612&lt;&gt;"",J612&lt;&gt;""),ROUND(MIN(IF(OR(J612="OZZ",J612="ZZ"),5000,17300),TRUNC(0.75*(SUMIF($D$12:$D612,$D612,K$12:K612)+SUMIF($D$12:$D612,$D612,L$12:L612)),2)) - SUMIF($D$12:$D611,$D612,N$12:N611),2),"")</f>
        <v/>
      </c>
      <c r="O612" s="249" t="str">
        <f>IF(AND(K612&lt;&gt;"",L612&lt;&gt;"",M612&lt;&gt;"",J612&lt;&gt;"",AH612&lt;&gt;""),IF(OR(J612="OZZ",J612="ZZ"),ROUND(0-SUMIF($D$12:$D611,$D612,O$12:O611),2),IF(M612=0,0,ROUND(MIN(MIN(17300,TRUNC(0.75*(SUMIF($D$12:$D$2012,$D612,K$12:K$2012)+SUMIF($D$12:$D$2012,$D612,L$12:L$2012)),2)+SUMIF($D$12:$D612,$D612,AH$12:AH612))-SUMIF($D$12:$D611,$D612,O$12:O611)-SUMIF($D$12:$D$2012,$D612,N$12:N$2012),AH612),2))),"")</f>
        <v/>
      </c>
      <c r="P612" s="250" t="str">
        <f>IF(J612&lt;&gt;"",1000 - SUMIF($D$12:$D611,$D612,P$12:P611),"")</f>
        <v/>
      </c>
      <c r="Q612" s="106"/>
      <c r="R612" s="247"/>
      <c r="S612" s="247"/>
      <c r="T612" s="247"/>
      <c r="U612" s="248" t="str">
        <f>IF(AND(R612&lt;&gt;"",S612&lt;&gt;"",Q612&lt;&gt;""),ROUND(MIN(IF(OR(Q612="OZZ",Q612="ZZ"),5000,17300),TRUNC(0.75*(SUMIF($D$12:$D612,$D612,R$12:R612)+SUMIF($D$12:$D612,$D612,S$12:S612)),2)) - SUMIF($D$12:$D611,$D612,U$12:U611),2),"")</f>
        <v/>
      </c>
      <c r="V612" s="248" t="str">
        <f>IF(AND(R612&lt;&gt;"",S612&lt;&gt;"",T612&lt;&gt;"",Q612&lt;&gt;"",AL612&lt;&gt;""),IF(OR(Q612="OZZ",Q612="ZZ"),ROUND(0-SUMIF($D$12:$D611,$D612,V$12:V611),2),IF(T612=0,0,ROUND(MIN(MIN(17300,TRUNC(0.75*(SUMIF($D$12:$D$2012,$D612,R$12:R$2012)+SUMIF($D$12:$D$2012,$D612,S$12:S$2012)),2)+SUMIF($D$12:$D612,$D612,AL$12:AL612))-SUMIF($D$12:$D611,$D612,V$12:V611)-SUMIF($D$12:$D$2012,$D612,U$12:U$2012),AL612),2))),"")</f>
        <v/>
      </c>
      <c r="W612" s="250" t="str">
        <f>IF(Q612&lt;&gt;"",1000 - SUMIF($D$12:$D611,$D612,W$12:W611),"")</f>
        <v/>
      </c>
      <c r="X612" s="106"/>
      <c r="Y612" s="247"/>
      <c r="Z612" s="247"/>
      <c r="AA612" s="247"/>
      <c r="AB612" s="248" t="str">
        <f>IF(AND(Y612&lt;&gt;"",Z612&lt;&gt;"",X612&lt;&gt;""),ROUND(MIN(IF(OR(X612="OZZ",X612="ZZ"),5000,17300),TRUNC(0.75*(SUMIF($D$12:$D612,$D612,Y$12:Y612)+SUMIF($D$12:$D612,$D612,Z$12:Z612)),2)) - SUMIF($D$12:$D611,$D612,AB$12:AB611),2),"")</f>
        <v/>
      </c>
      <c r="AC612" s="251" t="str">
        <f>IF(AND(Y612&lt;&gt;"",Z612&lt;&gt;"",AA612&lt;&gt;"",X612&lt;&gt;"",AP612&lt;&gt;""),IF(OR(X612="OZZ",X612="ZZ"),ROUND(0-SUMIF($D$12:$D611,$D612,AC$12:AC611),2),IF(AA612=0,0,ROUND(MIN(MIN(17300,TRUNC(0.75*(SUMIF($D$12:$D$2012,$D612,Y$12:Y$2012)+SUMIF($D$12:$D$2012,$D612,Z$12:Z$2012)),2)+SUMIF($D$12:$D612,$D612,AP$12:AP612))-SUMIF($D$12:$D611,$D612,AC$12:AC611)-SUMIF($D$12:$D$2012,$D612,AB$12:AB$2012),AP612),2))),"")</f>
        <v/>
      </c>
      <c r="AD612" s="250" t="str">
        <f>IF(X612&lt;&gt;"",1000 - SUMIF($D$12:$D611,$D612,AD$12:AD611),"")</f>
        <v/>
      </c>
      <c r="AE612" s="252"/>
      <c r="AF612" s="253"/>
      <c r="AG612" s="254"/>
      <c r="AH612" s="255" t="str">
        <f t="shared" si="208"/>
        <v/>
      </c>
      <c r="AI612" s="256"/>
      <c r="AJ612" s="253"/>
      <c r="AK612" s="254"/>
      <c r="AL612" s="255" t="str">
        <f t="shared" si="209"/>
        <v/>
      </c>
      <c r="AM612" s="256"/>
      <c r="AN612" s="253"/>
      <c r="AO612" s="254"/>
      <c r="AP612" s="255" t="str">
        <f t="shared" si="189"/>
        <v/>
      </c>
      <c r="AQ612" s="116"/>
      <c r="AR612" s="116"/>
      <c r="AS612" s="117"/>
      <c r="AT612" s="118"/>
      <c r="AU612" s="119" t="str">
        <f>IF(D612&lt;&gt; "", IF(COUNTIF($D$12:$D612,$D612)&gt;1,0,IF(SUM(N612,U612,AB612)&gt;0,IF(AND(X612="",OR(Q612&lt;&gt;"",J612&lt;&gt;"")),IF(Q612&lt;&gt;"",Q612,IF(J612&lt;&gt;"",J612,0)),IF(AND(Q612&lt;&gt;"",J612&lt;&gt;"",Q612=J612),Q612,X612)),0)),"")</f>
        <v/>
      </c>
      <c r="AV612" s="119" t="str">
        <f>IF(D612&lt;&gt;"",IF(COUNTIF($D$12:$D612,$D612)&gt;1,0,IF(SUM(O612,V612,AC612)&gt;0,IF(AND(X612="",OR(Q612&lt;&gt;"",J612&lt;&gt;"")),IF(Q612&lt;&gt;"",Q612,IF(J612&lt;&gt;"",J612,0)),IF(AND(Q612&lt;&gt;"",J612&lt;&gt;"",Q612=J612),Q612,X612)),0)),"")</f>
        <v/>
      </c>
      <c r="AW612" s="119" t="str">
        <f>IF(D612&lt;&gt;"",IF(COUNTIF($D$12:$D612,$D612)&gt;1,0,IF(SUM(P612,W612,AD612)&gt;0,IF(AND(X612="",OR(Q612&lt;&gt;"",J612&lt;&gt;"")),IF(Q612&lt;&gt;"",Q612,IF(J612&lt;&gt;"",J612,0)),IF(AND(Q612&lt;&gt;"",J612&lt;&gt;"",Q612=J612),Q612,X612)),0)),"")</f>
        <v/>
      </c>
      <c r="AX612" s="118" t="str">
        <f t="shared" si="190"/>
        <v/>
      </c>
      <c r="AY612" s="118" t="str">
        <f t="shared" si="191"/>
        <v/>
      </c>
      <c r="AZ612" s="118" t="str">
        <f t="shared" si="192"/>
        <v/>
      </c>
      <c r="BA612" s="118" t="str">
        <f t="shared" si="193"/>
        <v/>
      </c>
      <c r="BB612" s="118" t="str">
        <f t="shared" si="194"/>
        <v/>
      </c>
      <c r="BC612" s="118" t="str">
        <f t="shared" si="195"/>
        <v/>
      </c>
      <c r="BD612" s="118" t="str">
        <f t="shared" si="196"/>
        <v/>
      </c>
      <c r="BE612" s="118" t="str">
        <f t="shared" si="197"/>
        <v/>
      </c>
      <c r="BF612" s="118" t="str">
        <f t="shared" si="198"/>
        <v/>
      </c>
      <c r="BG612" s="120"/>
      <c r="BH612" s="120" t="str">
        <f t="shared" si="199"/>
        <v/>
      </c>
      <c r="BI612" s="120" t="str">
        <f t="shared" si="200"/>
        <v/>
      </c>
      <c r="BJ612" s="121"/>
      <c r="BK612" s="120" t="str">
        <f t="shared" si="201"/>
        <v/>
      </c>
      <c r="BL612" s="120" t="str">
        <f t="shared" si="202"/>
        <v/>
      </c>
      <c r="BM612" s="120" t="str">
        <f t="shared" si="203"/>
        <v/>
      </c>
      <c r="BN612" s="120" t="str">
        <f t="shared" si="204"/>
        <v/>
      </c>
      <c r="BO612" s="120" t="str">
        <f t="shared" si="205"/>
        <v/>
      </c>
      <c r="BP612" s="120" t="str">
        <f t="shared" si="206"/>
        <v/>
      </c>
      <c r="BQ612" s="98"/>
      <c r="BR612" s="98"/>
      <c r="BS612" s="98"/>
      <c r="BT612" s="98"/>
      <c r="BU612" s="98"/>
      <c r="BV612" s="98"/>
      <c r="BW612" s="98"/>
      <c r="BX612" s="98"/>
      <c r="BY612" s="98"/>
      <c r="BZ612" s="98"/>
      <c r="CA612" s="98"/>
      <c r="CB612" s="98"/>
      <c r="CC612" s="98"/>
      <c r="CD612" s="98"/>
      <c r="CE612" s="98"/>
      <c r="CF612" s="98"/>
      <c r="CG612" s="98"/>
      <c r="CH612" s="98"/>
      <c r="CI612" s="98"/>
      <c r="CJ612" s="98"/>
      <c r="CK612" s="98"/>
      <c r="CL612" s="98"/>
      <c r="CM612" s="98"/>
      <c r="CN612" s="98"/>
      <c r="CO612" s="98"/>
      <c r="CP612" s="98"/>
      <c r="CQ612" s="98"/>
      <c r="CR612" s="98"/>
      <c r="CS612" s="98"/>
    </row>
    <row r="613" spans="1:97" s="4" customFormat="1" ht="18.75" customHeight="1" x14ac:dyDescent="0.2">
      <c r="A613" s="3">
        <f t="shared" si="207"/>
        <v>601</v>
      </c>
      <c r="B613" s="263"/>
      <c r="C613" s="263"/>
      <c r="D613" s="263"/>
      <c r="E613" s="259"/>
      <c r="F613" s="259"/>
      <c r="G613" s="43"/>
      <c r="H613" s="264"/>
      <c r="I613" s="261"/>
      <c r="J613" s="106"/>
      <c r="K613" s="247"/>
      <c r="L613" s="247"/>
      <c r="M613" s="247"/>
      <c r="N613" s="248" t="str">
        <f>IF(AND(K613&lt;&gt;"",L613&lt;&gt;"",J613&lt;&gt;""),ROUND(MIN(IF(OR(J613="OZZ",J613="ZZ"),5000,17300),TRUNC(0.75*(SUMIF($D$12:$D613,$D613,K$12:K613)+SUMIF($D$12:$D613,$D613,L$12:L613)),2)) - SUMIF($D$12:$D612,$D613,N$12:N612),2),"")</f>
        <v/>
      </c>
      <c r="O613" s="249" t="str">
        <f>IF(AND(K613&lt;&gt;"",L613&lt;&gt;"",M613&lt;&gt;"",J613&lt;&gt;"",AH613&lt;&gt;""),IF(OR(J613="OZZ",J613="ZZ"),ROUND(0-SUMIF($D$12:$D612,$D613,O$12:O612),2),IF(M613=0,0,ROUND(MIN(MIN(17300,TRUNC(0.75*(SUMIF($D$12:$D$2012,$D613,K$12:K$2012)+SUMIF($D$12:$D$2012,$D613,L$12:L$2012)),2)+SUMIF($D$12:$D613,$D613,AH$12:AH613))-SUMIF($D$12:$D612,$D613,O$12:O612)-SUMIF($D$12:$D$2012,$D613,N$12:N$2012),AH613),2))),"")</f>
        <v/>
      </c>
      <c r="P613" s="250" t="str">
        <f>IF(J613&lt;&gt;"",1000 - SUMIF($D$12:$D612,$D613,P$12:P612),"")</f>
        <v/>
      </c>
      <c r="Q613" s="106"/>
      <c r="R613" s="247"/>
      <c r="S613" s="247"/>
      <c r="T613" s="247"/>
      <c r="U613" s="248" t="str">
        <f>IF(AND(R613&lt;&gt;"",S613&lt;&gt;"",Q613&lt;&gt;""),ROUND(MIN(IF(OR(Q613="OZZ",Q613="ZZ"),5000,17300),TRUNC(0.75*(SUMIF($D$12:$D613,$D613,R$12:R613)+SUMIF($D$12:$D613,$D613,S$12:S613)),2)) - SUMIF($D$12:$D612,$D613,U$12:U612),2),"")</f>
        <v/>
      </c>
      <c r="V613" s="248" t="str">
        <f>IF(AND(R613&lt;&gt;"",S613&lt;&gt;"",T613&lt;&gt;"",Q613&lt;&gt;"",AL613&lt;&gt;""),IF(OR(Q613="OZZ",Q613="ZZ"),ROUND(0-SUMIF($D$12:$D612,$D613,V$12:V612),2),IF(T613=0,0,ROUND(MIN(MIN(17300,TRUNC(0.75*(SUMIF($D$12:$D$2012,$D613,R$12:R$2012)+SUMIF($D$12:$D$2012,$D613,S$12:S$2012)),2)+SUMIF($D$12:$D613,$D613,AL$12:AL613))-SUMIF($D$12:$D612,$D613,V$12:V612)-SUMIF($D$12:$D$2012,$D613,U$12:U$2012),AL613),2))),"")</f>
        <v/>
      </c>
      <c r="W613" s="250" t="str">
        <f>IF(Q613&lt;&gt;"",1000 - SUMIF($D$12:$D612,$D613,W$12:W612),"")</f>
        <v/>
      </c>
      <c r="X613" s="106"/>
      <c r="Y613" s="247"/>
      <c r="Z613" s="247"/>
      <c r="AA613" s="247"/>
      <c r="AB613" s="248" t="str">
        <f>IF(AND(Y613&lt;&gt;"",Z613&lt;&gt;"",X613&lt;&gt;""),ROUND(MIN(IF(OR(X613="OZZ",X613="ZZ"),5000,17300),TRUNC(0.75*(SUMIF($D$12:$D613,$D613,Y$12:Y613)+SUMIF($D$12:$D613,$D613,Z$12:Z613)),2)) - SUMIF($D$12:$D612,$D613,AB$12:AB612),2),"")</f>
        <v/>
      </c>
      <c r="AC613" s="251" t="str">
        <f>IF(AND(Y613&lt;&gt;"",Z613&lt;&gt;"",AA613&lt;&gt;"",X613&lt;&gt;"",AP613&lt;&gt;""),IF(OR(X613="OZZ",X613="ZZ"),ROUND(0-SUMIF($D$12:$D612,$D613,AC$12:AC612),2),IF(AA613=0,0,ROUND(MIN(MIN(17300,TRUNC(0.75*(SUMIF($D$12:$D$2012,$D613,Y$12:Y$2012)+SUMIF($D$12:$D$2012,$D613,Z$12:Z$2012)),2)+SUMIF($D$12:$D613,$D613,AP$12:AP613))-SUMIF($D$12:$D612,$D613,AC$12:AC612)-SUMIF($D$12:$D$2012,$D613,AB$12:AB$2012),AP613),2))),"")</f>
        <v/>
      </c>
      <c r="AD613" s="250" t="str">
        <f>IF(X613&lt;&gt;"",1000 - SUMIF($D$12:$D612,$D613,AD$12:AD612),"")</f>
        <v/>
      </c>
      <c r="AE613" s="252"/>
      <c r="AF613" s="253"/>
      <c r="AG613" s="254"/>
      <c r="AH613" s="255" t="str">
        <f t="shared" si="208"/>
        <v/>
      </c>
      <c r="AI613" s="256"/>
      <c r="AJ613" s="253"/>
      <c r="AK613" s="254"/>
      <c r="AL613" s="255" t="str">
        <f t="shared" si="209"/>
        <v/>
      </c>
      <c r="AM613" s="256"/>
      <c r="AN613" s="253"/>
      <c r="AO613" s="254"/>
      <c r="AP613" s="255" t="str">
        <f t="shared" si="189"/>
        <v/>
      </c>
      <c r="AQ613" s="116"/>
      <c r="AR613" s="116"/>
      <c r="AS613" s="117"/>
      <c r="AT613" s="118"/>
      <c r="AU613" s="119" t="str">
        <f>IF(D613&lt;&gt; "", IF(COUNTIF($D$12:$D613,$D613)&gt;1,0,IF(SUM(N613,U613,AB613)&gt;0,IF(AND(X613="",OR(Q613&lt;&gt;"",J613&lt;&gt;"")),IF(Q613&lt;&gt;"",Q613,IF(J613&lt;&gt;"",J613,0)),IF(AND(Q613&lt;&gt;"",J613&lt;&gt;"",Q613=J613),Q613,X613)),0)),"")</f>
        <v/>
      </c>
      <c r="AV613" s="119" t="str">
        <f>IF(D613&lt;&gt;"",IF(COUNTIF($D$12:$D613,$D613)&gt;1,0,IF(SUM(O613,V613,AC613)&gt;0,IF(AND(X613="",OR(Q613&lt;&gt;"",J613&lt;&gt;"")),IF(Q613&lt;&gt;"",Q613,IF(J613&lt;&gt;"",J613,0)),IF(AND(Q613&lt;&gt;"",J613&lt;&gt;"",Q613=J613),Q613,X613)),0)),"")</f>
        <v/>
      </c>
      <c r="AW613" s="119" t="str">
        <f>IF(D613&lt;&gt;"",IF(COUNTIF($D$12:$D613,$D613)&gt;1,0,IF(SUM(P613,W613,AD613)&gt;0,IF(AND(X613="",OR(Q613&lt;&gt;"",J613&lt;&gt;"")),IF(Q613&lt;&gt;"",Q613,IF(J613&lt;&gt;"",J613,0)),IF(AND(Q613&lt;&gt;"",J613&lt;&gt;"",Q613=J613),Q613,X613)),0)),"")</f>
        <v/>
      </c>
      <c r="AX613" s="118" t="str">
        <f t="shared" si="190"/>
        <v/>
      </c>
      <c r="AY613" s="118" t="str">
        <f t="shared" si="191"/>
        <v/>
      </c>
      <c r="AZ613" s="118" t="str">
        <f t="shared" si="192"/>
        <v/>
      </c>
      <c r="BA613" s="118" t="str">
        <f t="shared" si="193"/>
        <v/>
      </c>
      <c r="BB613" s="118" t="str">
        <f t="shared" si="194"/>
        <v/>
      </c>
      <c r="BC613" s="118" t="str">
        <f t="shared" si="195"/>
        <v/>
      </c>
      <c r="BD613" s="118" t="str">
        <f t="shared" si="196"/>
        <v/>
      </c>
      <c r="BE613" s="118" t="str">
        <f t="shared" si="197"/>
        <v/>
      </c>
      <c r="BF613" s="118" t="str">
        <f t="shared" si="198"/>
        <v/>
      </c>
      <c r="BG613" s="120"/>
      <c r="BH613" s="120" t="str">
        <f t="shared" si="199"/>
        <v/>
      </c>
      <c r="BI613" s="120" t="str">
        <f t="shared" si="200"/>
        <v/>
      </c>
      <c r="BJ613" s="121"/>
      <c r="BK613" s="120" t="str">
        <f t="shared" si="201"/>
        <v/>
      </c>
      <c r="BL613" s="120" t="str">
        <f t="shared" si="202"/>
        <v/>
      </c>
      <c r="BM613" s="120" t="str">
        <f t="shared" si="203"/>
        <v/>
      </c>
      <c r="BN613" s="120" t="str">
        <f t="shared" si="204"/>
        <v/>
      </c>
      <c r="BO613" s="120" t="str">
        <f t="shared" si="205"/>
        <v/>
      </c>
      <c r="BP613" s="120" t="str">
        <f t="shared" si="206"/>
        <v/>
      </c>
      <c r="BQ613" s="98"/>
      <c r="BR613" s="98"/>
      <c r="BS613" s="98"/>
      <c r="BT613" s="98"/>
      <c r="BU613" s="98"/>
      <c r="BV613" s="98"/>
      <c r="BW613" s="98"/>
      <c r="BX613" s="98"/>
      <c r="BY613" s="98"/>
      <c r="BZ613" s="98"/>
      <c r="CA613" s="98"/>
      <c r="CB613" s="98"/>
      <c r="CC613" s="98"/>
      <c r="CD613" s="98"/>
      <c r="CE613" s="98"/>
      <c r="CF613" s="98"/>
      <c r="CG613" s="98"/>
      <c r="CH613" s="98"/>
      <c r="CI613" s="98"/>
      <c r="CJ613" s="98"/>
      <c r="CK613" s="98"/>
      <c r="CL613" s="98"/>
      <c r="CM613" s="98"/>
      <c r="CN613" s="98"/>
      <c r="CO613" s="98"/>
      <c r="CP613" s="98"/>
      <c r="CQ613" s="98"/>
      <c r="CR613" s="98"/>
      <c r="CS613" s="98"/>
    </row>
    <row r="614" spans="1:97" s="4" customFormat="1" ht="18.75" customHeight="1" x14ac:dyDescent="0.2">
      <c r="A614" s="3">
        <f t="shared" si="207"/>
        <v>602</v>
      </c>
      <c r="B614" s="263"/>
      <c r="C614" s="263"/>
      <c r="D614" s="263"/>
      <c r="E614" s="259"/>
      <c r="F614" s="259"/>
      <c r="G614" s="43"/>
      <c r="H614" s="264"/>
      <c r="I614" s="261"/>
      <c r="J614" s="106"/>
      <c r="K614" s="247"/>
      <c r="L614" s="247"/>
      <c r="M614" s="247"/>
      <c r="N614" s="248" t="str">
        <f>IF(AND(K614&lt;&gt;"",L614&lt;&gt;"",J614&lt;&gt;""),ROUND(MIN(IF(OR(J614="OZZ",J614="ZZ"),5000,17300),TRUNC(0.75*(SUMIF($D$12:$D614,$D614,K$12:K614)+SUMIF($D$12:$D614,$D614,L$12:L614)),2)) - SUMIF($D$12:$D613,$D614,N$12:N613),2),"")</f>
        <v/>
      </c>
      <c r="O614" s="249" t="str">
        <f>IF(AND(K614&lt;&gt;"",L614&lt;&gt;"",M614&lt;&gt;"",J614&lt;&gt;"",AH614&lt;&gt;""),IF(OR(J614="OZZ",J614="ZZ"),ROUND(0-SUMIF($D$12:$D613,$D614,O$12:O613),2),IF(M614=0,0,ROUND(MIN(MIN(17300,TRUNC(0.75*(SUMIF($D$12:$D$2012,$D614,K$12:K$2012)+SUMIF($D$12:$D$2012,$D614,L$12:L$2012)),2)+SUMIF($D$12:$D614,$D614,AH$12:AH614))-SUMIF($D$12:$D613,$D614,O$12:O613)-SUMIF($D$12:$D$2012,$D614,N$12:N$2012),AH614),2))),"")</f>
        <v/>
      </c>
      <c r="P614" s="250" t="str">
        <f>IF(J614&lt;&gt;"",1000 - SUMIF($D$12:$D613,$D614,P$12:P613),"")</f>
        <v/>
      </c>
      <c r="Q614" s="106"/>
      <c r="R614" s="247"/>
      <c r="S614" s="247"/>
      <c r="T614" s="247"/>
      <c r="U614" s="248" t="str">
        <f>IF(AND(R614&lt;&gt;"",S614&lt;&gt;"",Q614&lt;&gt;""),ROUND(MIN(IF(OR(Q614="OZZ",Q614="ZZ"),5000,17300),TRUNC(0.75*(SUMIF($D$12:$D614,$D614,R$12:R614)+SUMIF($D$12:$D614,$D614,S$12:S614)),2)) - SUMIF($D$12:$D613,$D614,U$12:U613),2),"")</f>
        <v/>
      </c>
      <c r="V614" s="248" t="str">
        <f>IF(AND(R614&lt;&gt;"",S614&lt;&gt;"",T614&lt;&gt;"",Q614&lt;&gt;"",AL614&lt;&gt;""),IF(OR(Q614="OZZ",Q614="ZZ"),ROUND(0-SUMIF($D$12:$D613,$D614,V$12:V613),2),IF(T614=0,0,ROUND(MIN(MIN(17300,TRUNC(0.75*(SUMIF($D$12:$D$2012,$D614,R$12:R$2012)+SUMIF($D$12:$D$2012,$D614,S$12:S$2012)),2)+SUMIF($D$12:$D614,$D614,AL$12:AL614))-SUMIF($D$12:$D613,$D614,V$12:V613)-SUMIF($D$12:$D$2012,$D614,U$12:U$2012),AL614),2))),"")</f>
        <v/>
      </c>
      <c r="W614" s="250" t="str">
        <f>IF(Q614&lt;&gt;"",1000 - SUMIF($D$12:$D613,$D614,W$12:W613),"")</f>
        <v/>
      </c>
      <c r="X614" s="106"/>
      <c r="Y614" s="247"/>
      <c r="Z614" s="247"/>
      <c r="AA614" s="247"/>
      <c r="AB614" s="248" t="str">
        <f>IF(AND(Y614&lt;&gt;"",Z614&lt;&gt;"",X614&lt;&gt;""),ROUND(MIN(IF(OR(X614="OZZ",X614="ZZ"),5000,17300),TRUNC(0.75*(SUMIF($D$12:$D614,$D614,Y$12:Y614)+SUMIF($D$12:$D614,$D614,Z$12:Z614)),2)) - SUMIF($D$12:$D613,$D614,AB$12:AB613),2),"")</f>
        <v/>
      </c>
      <c r="AC614" s="251" t="str">
        <f>IF(AND(Y614&lt;&gt;"",Z614&lt;&gt;"",AA614&lt;&gt;"",X614&lt;&gt;"",AP614&lt;&gt;""),IF(OR(X614="OZZ",X614="ZZ"),ROUND(0-SUMIF($D$12:$D613,$D614,AC$12:AC613),2),IF(AA614=0,0,ROUND(MIN(MIN(17300,TRUNC(0.75*(SUMIF($D$12:$D$2012,$D614,Y$12:Y$2012)+SUMIF($D$12:$D$2012,$D614,Z$12:Z$2012)),2)+SUMIF($D$12:$D614,$D614,AP$12:AP614))-SUMIF($D$12:$D613,$D614,AC$12:AC613)-SUMIF($D$12:$D$2012,$D614,AB$12:AB$2012),AP614),2))),"")</f>
        <v/>
      </c>
      <c r="AD614" s="250" t="str">
        <f>IF(X614&lt;&gt;"",1000 - SUMIF($D$12:$D613,$D614,AD$12:AD613),"")</f>
        <v/>
      </c>
      <c r="AE614" s="252"/>
      <c r="AF614" s="253"/>
      <c r="AG614" s="254"/>
      <c r="AH614" s="255" t="str">
        <f t="shared" si="208"/>
        <v/>
      </c>
      <c r="AI614" s="256"/>
      <c r="AJ614" s="253"/>
      <c r="AK614" s="254"/>
      <c r="AL614" s="255" t="str">
        <f t="shared" si="209"/>
        <v/>
      </c>
      <c r="AM614" s="256"/>
      <c r="AN614" s="253"/>
      <c r="AO614" s="254"/>
      <c r="AP614" s="255" t="str">
        <f t="shared" si="189"/>
        <v/>
      </c>
      <c r="AQ614" s="116"/>
      <c r="AR614" s="116"/>
      <c r="AS614" s="117"/>
      <c r="AT614" s="118"/>
      <c r="AU614" s="119" t="str">
        <f>IF(D614&lt;&gt; "", IF(COUNTIF($D$12:$D614,$D614)&gt;1,0,IF(SUM(N614,U614,AB614)&gt;0,IF(AND(X614="",OR(Q614&lt;&gt;"",J614&lt;&gt;"")),IF(Q614&lt;&gt;"",Q614,IF(J614&lt;&gt;"",J614,0)),IF(AND(Q614&lt;&gt;"",J614&lt;&gt;"",Q614=J614),Q614,X614)),0)),"")</f>
        <v/>
      </c>
      <c r="AV614" s="119" t="str">
        <f>IF(D614&lt;&gt;"",IF(COUNTIF($D$12:$D614,$D614)&gt;1,0,IF(SUM(O614,V614,AC614)&gt;0,IF(AND(X614="",OR(Q614&lt;&gt;"",J614&lt;&gt;"")),IF(Q614&lt;&gt;"",Q614,IF(J614&lt;&gt;"",J614,0)),IF(AND(Q614&lt;&gt;"",J614&lt;&gt;"",Q614=J614),Q614,X614)),0)),"")</f>
        <v/>
      </c>
      <c r="AW614" s="119" t="str">
        <f>IF(D614&lt;&gt;"",IF(COUNTIF($D$12:$D614,$D614)&gt;1,0,IF(SUM(P614,W614,AD614)&gt;0,IF(AND(X614="",OR(Q614&lt;&gt;"",J614&lt;&gt;"")),IF(Q614&lt;&gt;"",Q614,IF(J614&lt;&gt;"",J614,0)),IF(AND(Q614&lt;&gt;"",J614&lt;&gt;"",Q614=J614),Q614,X614)),0)),"")</f>
        <v/>
      </c>
      <c r="AX614" s="118" t="str">
        <f t="shared" si="190"/>
        <v/>
      </c>
      <c r="AY614" s="118" t="str">
        <f t="shared" si="191"/>
        <v/>
      </c>
      <c r="AZ614" s="118" t="str">
        <f t="shared" si="192"/>
        <v/>
      </c>
      <c r="BA614" s="118" t="str">
        <f t="shared" si="193"/>
        <v/>
      </c>
      <c r="BB614" s="118" t="str">
        <f t="shared" si="194"/>
        <v/>
      </c>
      <c r="BC614" s="118" t="str">
        <f t="shared" si="195"/>
        <v/>
      </c>
      <c r="BD614" s="118" t="str">
        <f t="shared" si="196"/>
        <v/>
      </c>
      <c r="BE614" s="118" t="str">
        <f t="shared" si="197"/>
        <v/>
      </c>
      <c r="BF614" s="118" t="str">
        <f t="shared" si="198"/>
        <v/>
      </c>
      <c r="BG614" s="120"/>
      <c r="BH614" s="120" t="str">
        <f t="shared" si="199"/>
        <v/>
      </c>
      <c r="BI614" s="120" t="str">
        <f t="shared" si="200"/>
        <v/>
      </c>
      <c r="BJ614" s="121"/>
      <c r="BK614" s="120" t="str">
        <f t="shared" si="201"/>
        <v/>
      </c>
      <c r="BL614" s="120" t="str">
        <f t="shared" si="202"/>
        <v/>
      </c>
      <c r="BM614" s="120" t="str">
        <f t="shared" si="203"/>
        <v/>
      </c>
      <c r="BN614" s="120" t="str">
        <f t="shared" si="204"/>
        <v/>
      </c>
      <c r="BO614" s="120" t="str">
        <f t="shared" si="205"/>
        <v/>
      </c>
      <c r="BP614" s="120" t="str">
        <f t="shared" si="206"/>
        <v/>
      </c>
      <c r="BQ614" s="98"/>
      <c r="BR614" s="98"/>
      <c r="BS614" s="98"/>
      <c r="BT614" s="98"/>
      <c r="BU614" s="98"/>
      <c r="BV614" s="98"/>
      <c r="BW614" s="98"/>
      <c r="BX614" s="98"/>
      <c r="BY614" s="98"/>
      <c r="BZ614" s="98"/>
      <c r="CA614" s="98"/>
      <c r="CB614" s="98"/>
      <c r="CC614" s="98"/>
      <c r="CD614" s="98"/>
      <c r="CE614" s="98"/>
      <c r="CF614" s="98"/>
      <c r="CG614" s="98"/>
      <c r="CH614" s="98"/>
      <c r="CI614" s="98"/>
      <c r="CJ614" s="98"/>
      <c r="CK614" s="98"/>
      <c r="CL614" s="98"/>
      <c r="CM614" s="98"/>
      <c r="CN614" s="98"/>
      <c r="CO614" s="98"/>
      <c r="CP614" s="98"/>
      <c r="CQ614" s="98"/>
      <c r="CR614" s="98"/>
      <c r="CS614" s="98"/>
    </row>
    <row r="615" spans="1:97" s="4" customFormat="1" ht="18.75" customHeight="1" x14ac:dyDescent="0.2">
      <c r="A615" s="3">
        <f t="shared" si="207"/>
        <v>603</v>
      </c>
      <c r="B615" s="263"/>
      <c r="C615" s="263"/>
      <c r="D615" s="263"/>
      <c r="E615" s="259"/>
      <c r="F615" s="259"/>
      <c r="G615" s="43"/>
      <c r="H615" s="264"/>
      <c r="I615" s="261"/>
      <c r="J615" s="106"/>
      <c r="K615" s="247"/>
      <c r="L615" s="247"/>
      <c r="M615" s="247"/>
      <c r="N615" s="248" t="str">
        <f>IF(AND(K615&lt;&gt;"",L615&lt;&gt;"",J615&lt;&gt;""),ROUND(MIN(IF(OR(J615="OZZ",J615="ZZ"),5000,17300),TRUNC(0.75*(SUMIF($D$12:$D615,$D615,K$12:K615)+SUMIF($D$12:$D615,$D615,L$12:L615)),2)) - SUMIF($D$12:$D614,$D615,N$12:N614),2),"")</f>
        <v/>
      </c>
      <c r="O615" s="249" t="str">
        <f>IF(AND(K615&lt;&gt;"",L615&lt;&gt;"",M615&lt;&gt;"",J615&lt;&gt;"",AH615&lt;&gt;""),IF(OR(J615="OZZ",J615="ZZ"),ROUND(0-SUMIF($D$12:$D614,$D615,O$12:O614),2),IF(M615=0,0,ROUND(MIN(MIN(17300,TRUNC(0.75*(SUMIF($D$12:$D$2012,$D615,K$12:K$2012)+SUMIF($D$12:$D$2012,$D615,L$12:L$2012)),2)+SUMIF($D$12:$D615,$D615,AH$12:AH615))-SUMIF($D$12:$D614,$D615,O$12:O614)-SUMIF($D$12:$D$2012,$D615,N$12:N$2012),AH615),2))),"")</f>
        <v/>
      </c>
      <c r="P615" s="250" t="str">
        <f>IF(J615&lt;&gt;"",1000 - SUMIF($D$12:$D614,$D615,P$12:P614),"")</f>
        <v/>
      </c>
      <c r="Q615" s="106"/>
      <c r="R615" s="247"/>
      <c r="S615" s="247"/>
      <c r="T615" s="247"/>
      <c r="U615" s="248" t="str">
        <f>IF(AND(R615&lt;&gt;"",S615&lt;&gt;"",Q615&lt;&gt;""),ROUND(MIN(IF(OR(Q615="OZZ",Q615="ZZ"),5000,17300),TRUNC(0.75*(SUMIF($D$12:$D615,$D615,R$12:R615)+SUMIF($D$12:$D615,$D615,S$12:S615)),2)) - SUMIF($D$12:$D614,$D615,U$12:U614),2),"")</f>
        <v/>
      </c>
      <c r="V615" s="248" t="str">
        <f>IF(AND(R615&lt;&gt;"",S615&lt;&gt;"",T615&lt;&gt;"",Q615&lt;&gt;"",AL615&lt;&gt;""),IF(OR(Q615="OZZ",Q615="ZZ"),ROUND(0-SUMIF($D$12:$D614,$D615,V$12:V614),2),IF(T615=0,0,ROUND(MIN(MIN(17300,TRUNC(0.75*(SUMIF($D$12:$D$2012,$D615,R$12:R$2012)+SUMIF($D$12:$D$2012,$D615,S$12:S$2012)),2)+SUMIF($D$12:$D615,$D615,AL$12:AL615))-SUMIF($D$12:$D614,$D615,V$12:V614)-SUMIF($D$12:$D$2012,$D615,U$12:U$2012),AL615),2))),"")</f>
        <v/>
      </c>
      <c r="W615" s="250" t="str">
        <f>IF(Q615&lt;&gt;"",1000 - SUMIF($D$12:$D614,$D615,W$12:W614),"")</f>
        <v/>
      </c>
      <c r="X615" s="106"/>
      <c r="Y615" s="247"/>
      <c r="Z615" s="247"/>
      <c r="AA615" s="247"/>
      <c r="AB615" s="248" t="str">
        <f>IF(AND(Y615&lt;&gt;"",Z615&lt;&gt;"",X615&lt;&gt;""),ROUND(MIN(IF(OR(X615="OZZ",X615="ZZ"),5000,17300),TRUNC(0.75*(SUMIF($D$12:$D615,$D615,Y$12:Y615)+SUMIF($D$12:$D615,$D615,Z$12:Z615)),2)) - SUMIF($D$12:$D614,$D615,AB$12:AB614),2),"")</f>
        <v/>
      </c>
      <c r="AC615" s="251" t="str">
        <f>IF(AND(Y615&lt;&gt;"",Z615&lt;&gt;"",AA615&lt;&gt;"",X615&lt;&gt;"",AP615&lt;&gt;""),IF(OR(X615="OZZ",X615="ZZ"),ROUND(0-SUMIF($D$12:$D614,$D615,AC$12:AC614),2),IF(AA615=0,0,ROUND(MIN(MIN(17300,TRUNC(0.75*(SUMIF($D$12:$D$2012,$D615,Y$12:Y$2012)+SUMIF($D$12:$D$2012,$D615,Z$12:Z$2012)),2)+SUMIF($D$12:$D615,$D615,AP$12:AP615))-SUMIF($D$12:$D614,$D615,AC$12:AC614)-SUMIF($D$12:$D$2012,$D615,AB$12:AB$2012),AP615),2))),"")</f>
        <v/>
      </c>
      <c r="AD615" s="250" t="str">
        <f>IF(X615&lt;&gt;"",1000 - SUMIF($D$12:$D614,$D615,AD$12:AD614),"")</f>
        <v/>
      </c>
      <c r="AE615" s="252"/>
      <c r="AF615" s="253"/>
      <c r="AG615" s="254"/>
      <c r="AH615" s="255" t="str">
        <f t="shared" si="208"/>
        <v/>
      </c>
      <c r="AI615" s="256"/>
      <c r="AJ615" s="253"/>
      <c r="AK615" s="254"/>
      <c r="AL615" s="255" t="str">
        <f t="shared" si="209"/>
        <v/>
      </c>
      <c r="AM615" s="256"/>
      <c r="AN615" s="253"/>
      <c r="AO615" s="254"/>
      <c r="AP615" s="255" t="str">
        <f t="shared" si="189"/>
        <v/>
      </c>
      <c r="AQ615" s="116"/>
      <c r="AR615" s="116"/>
      <c r="AS615" s="117"/>
      <c r="AT615" s="118"/>
      <c r="AU615" s="119" t="str">
        <f>IF(D615&lt;&gt; "", IF(COUNTIF($D$12:$D615,$D615)&gt;1,0,IF(SUM(N615,U615,AB615)&gt;0,IF(AND(X615="",OR(Q615&lt;&gt;"",J615&lt;&gt;"")),IF(Q615&lt;&gt;"",Q615,IF(J615&lt;&gt;"",J615,0)),IF(AND(Q615&lt;&gt;"",J615&lt;&gt;"",Q615=J615),Q615,X615)),0)),"")</f>
        <v/>
      </c>
      <c r="AV615" s="119" t="str">
        <f>IF(D615&lt;&gt;"",IF(COUNTIF($D$12:$D615,$D615)&gt;1,0,IF(SUM(O615,V615,AC615)&gt;0,IF(AND(X615="",OR(Q615&lt;&gt;"",J615&lt;&gt;"")),IF(Q615&lt;&gt;"",Q615,IF(J615&lt;&gt;"",J615,0)),IF(AND(Q615&lt;&gt;"",J615&lt;&gt;"",Q615=J615),Q615,X615)),0)),"")</f>
        <v/>
      </c>
      <c r="AW615" s="119" t="str">
        <f>IF(D615&lt;&gt;"",IF(COUNTIF($D$12:$D615,$D615)&gt;1,0,IF(SUM(P615,W615,AD615)&gt;0,IF(AND(X615="",OR(Q615&lt;&gt;"",J615&lt;&gt;"")),IF(Q615&lt;&gt;"",Q615,IF(J615&lt;&gt;"",J615,0)),IF(AND(Q615&lt;&gt;"",J615&lt;&gt;"",Q615=J615),Q615,X615)),0)),"")</f>
        <v/>
      </c>
      <c r="AX615" s="118" t="str">
        <f t="shared" si="190"/>
        <v/>
      </c>
      <c r="AY615" s="118" t="str">
        <f t="shared" si="191"/>
        <v/>
      </c>
      <c r="AZ615" s="118" t="str">
        <f t="shared" si="192"/>
        <v/>
      </c>
      <c r="BA615" s="118" t="str">
        <f t="shared" si="193"/>
        <v/>
      </c>
      <c r="BB615" s="118" t="str">
        <f t="shared" si="194"/>
        <v/>
      </c>
      <c r="BC615" s="118" t="str">
        <f t="shared" si="195"/>
        <v/>
      </c>
      <c r="BD615" s="118" t="str">
        <f t="shared" si="196"/>
        <v/>
      </c>
      <c r="BE615" s="118" t="str">
        <f t="shared" si="197"/>
        <v/>
      </c>
      <c r="BF615" s="118" t="str">
        <f t="shared" si="198"/>
        <v/>
      </c>
      <c r="BG615" s="120"/>
      <c r="BH615" s="120" t="str">
        <f t="shared" si="199"/>
        <v/>
      </c>
      <c r="BI615" s="120" t="str">
        <f t="shared" si="200"/>
        <v/>
      </c>
      <c r="BJ615" s="121"/>
      <c r="BK615" s="120" t="str">
        <f t="shared" si="201"/>
        <v/>
      </c>
      <c r="BL615" s="120" t="str">
        <f t="shared" si="202"/>
        <v/>
      </c>
      <c r="BM615" s="120" t="str">
        <f t="shared" si="203"/>
        <v/>
      </c>
      <c r="BN615" s="120" t="str">
        <f t="shared" si="204"/>
        <v/>
      </c>
      <c r="BO615" s="120" t="str">
        <f t="shared" si="205"/>
        <v/>
      </c>
      <c r="BP615" s="120" t="str">
        <f t="shared" si="206"/>
        <v/>
      </c>
      <c r="BQ615" s="98"/>
      <c r="BR615" s="98"/>
      <c r="BS615" s="98"/>
      <c r="BT615" s="98"/>
      <c r="BU615" s="98"/>
      <c r="BV615" s="98"/>
      <c r="BW615" s="98"/>
      <c r="BX615" s="98"/>
      <c r="BY615" s="98"/>
      <c r="BZ615" s="98"/>
      <c r="CA615" s="98"/>
      <c r="CB615" s="98"/>
      <c r="CC615" s="98"/>
      <c r="CD615" s="98"/>
      <c r="CE615" s="98"/>
      <c r="CF615" s="98"/>
      <c r="CG615" s="98"/>
      <c r="CH615" s="98"/>
      <c r="CI615" s="98"/>
      <c r="CJ615" s="98"/>
      <c r="CK615" s="98"/>
      <c r="CL615" s="98"/>
      <c r="CM615" s="98"/>
      <c r="CN615" s="98"/>
      <c r="CO615" s="98"/>
      <c r="CP615" s="98"/>
      <c r="CQ615" s="98"/>
      <c r="CR615" s="98"/>
      <c r="CS615" s="98"/>
    </row>
    <row r="616" spans="1:97" s="4" customFormat="1" ht="18.75" customHeight="1" x14ac:dyDescent="0.2">
      <c r="A616" s="3">
        <f t="shared" si="207"/>
        <v>604</v>
      </c>
      <c r="B616" s="263"/>
      <c r="C616" s="263"/>
      <c r="D616" s="263"/>
      <c r="E616" s="259"/>
      <c r="F616" s="259"/>
      <c r="G616" s="43"/>
      <c r="H616" s="264"/>
      <c r="I616" s="261"/>
      <c r="J616" s="106"/>
      <c r="K616" s="247"/>
      <c r="L616" s="247"/>
      <c r="M616" s="247"/>
      <c r="N616" s="248" t="str">
        <f>IF(AND(K616&lt;&gt;"",L616&lt;&gt;"",J616&lt;&gt;""),ROUND(MIN(IF(OR(J616="OZZ",J616="ZZ"),5000,17300),TRUNC(0.75*(SUMIF($D$12:$D616,$D616,K$12:K616)+SUMIF($D$12:$D616,$D616,L$12:L616)),2)) - SUMIF($D$12:$D615,$D616,N$12:N615),2),"")</f>
        <v/>
      </c>
      <c r="O616" s="249" t="str">
        <f>IF(AND(K616&lt;&gt;"",L616&lt;&gt;"",M616&lt;&gt;"",J616&lt;&gt;"",AH616&lt;&gt;""),IF(OR(J616="OZZ",J616="ZZ"),ROUND(0-SUMIF($D$12:$D615,$D616,O$12:O615),2),IF(M616=0,0,ROUND(MIN(MIN(17300,TRUNC(0.75*(SUMIF($D$12:$D$2012,$D616,K$12:K$2012)+SUMIF($D$12:$D$2012,$D616,L$12:L$2012)),2)+SUMIF($D$12:$D616,$D616,AH$12:AH616))-SUMIF($D$12:$D615,$D616,O$12:O615)-SUMIF($D$12:$D$2012,$D616,N$12:N$2012),AH616),2))),"")</f>
        <v/>
      </c>
      <c r="P616" s="250" t="str">
        <f>IF(J616&lt;&gt;"",1000 - SUMIF($D$12:$D615,$D616,P$12:P615),"")</f>
        <v/>
      </c>
      <c r="Q616" s="106"/>
      <c r="R616" s="247"/>
      <c r="S616" s="247"/>
      <c r="T616" s="247"/>
      <c r="U616" s="248" t="str">
        <f>IF(AND(R616&lt;&gt;"",S616&lt;&gt;"",Q616&lt;&gt;""),ROUND(MIN(IF(OR(Q616="OZZ",Q616="ZZ"),5000,17300),TRUNC(0.75*(SUMIF($D$12:$D616,$D616,R$12:R616)+SUMIF($D$12:$D616,$D616,S$12:S616)),2)) - SUMIF($D$12:$D615,$D616,U$12:U615),2),"")</f>
        <v/>
      </c>
      <c r="V616" s="248" t="str">
        <f>IF(AND(R616&lt;&gt;"",S616&lt;&gt;"",T616&lt;&gt;"",Q616&lt;&gt;"",AL616&lt;&gt;""),IF(OR(Q616="OZZ",Q616="ZZ"),ROUND(0-SUMIF($D$12:$D615,$D616,V$12:V615),2),IF(T616=0,0,ROUND(MIN(MIN(17300,TRUNC(0.75*(SUMIF($D$12:$D$2012,$D616,R$12:R$2012)+SUMIF($D$12:$D$2012,$D616,S$12:S$2012)),2)+SUMIF($D$12:$D616,$D616,AL$12:AL616))-SUMIF($D$12:$D615,$D616,V$12:V615)-SUMIF($D$12:$D$2012,$D616,U$12:U$2012),AL616),2))),"")</f>
        <v/>
      </c>
      <c r="W616" s="250" t="str">
        <f>IF(Q616&lt;&gt;"",1000 - SUMIF($D$12:$D615,$D616,W$12:W615),"")</f>
        <v/>
      </c>
      <c r="X616" s="106"/>
      <c r="Y616" s="247"/>
      <c r="Z616" s="247"/>
      <c r="AA616" s="247"/>
      <c r="AB616" s="248" t="str">
        <f>IF(AND(Y616&lt;&gt;"",Z616&lt;&gt;"",X616&lt;&gt;""),ROUND(MIN(IF(OR(X616="OZZ",X616="ZZ"),5000,17300),TRUNC(0.75*(SUMIF($D$12:$D616,$D616,Y$12:Y616)+SUMIF($D$12:$D616,$D616,Z$12:Z616)),2)) - SUMIF($D$12:$D615,$D616,AB$12:AB615),2),"")</f>
        <v/>
      </c>
      <c r="AC616" s="251" t="str">
        <f>IF(AND(Y616&lt;&gt;"",Z616&lt;&gt;"",AA616&lt;&gt;"",X616&lt;&gt;"",AP616&lt;&gt;""),IF(OR(X616="OZZ",X616="ZZ"),ROUND(0-SUMIF($D$12:$D615,$D616,AC$12:AC615),2),IF(AA616=0,0,ROUND(MIN(MIN(17300,TRUNC(0.75*(SUMIF($D$12:$D$2012,$D616,Y$12:Y$2012)+SUMIF($D$12:$D$2012,$D616,Z$12:Z$2012)),2)+SUMIF($D$12:$D616,$D616,AP$12:AP616))-SUMIF($D$12:$D615,$D616,AC$12:AC615)-SUMIF($D$12:$D$2012,$D616,AB$12:AB$2012),AP616),2))),"")</f>
        <v/>
      </c>
      <c r="AD616" s="250" t="str">
        <f>IF(X616&lt;&gt;"",1000 - SUMIF($D$12:$D615,$D616,AD$12:AD615),"")</f>
        <v/>
      </c>
      <c r="AE616" s="252"/>
      <c r="AF616" s="253"/>
      <c r="AG616" s="254"/>
      <c r="AH616" s="255" t="str">
        <f t="shared" si="208"/>
        <v/>
      </c>
      <c r="AI616" s="256"/>
      <c r="AJ616" s="253"/>
      <c r="AK616" s="254"/>
      <c r="AL616" s="255" t="str">
        <f t="shared" si="209"/>
        <v/>
      </c>
      <c r="AM616" s="256"/>
      <c r="AN616" s="253"/>
      <c r="AO616" s="254"/>
      <c r="AP616" s="255" t="str">
        <f t="shared" si="189"/>
        <v/>
      </c>
      <c r="AQ616" s="116"/>
      <c r="AR616" s="116"/>
      <c r="AS616" s="117"/>
      <c r="AT616" s="118"/>
      <c r="AU616" s="119" t="str">
        <f>IF(D616&lt;&gt; "", IF(COUNTIF($D$12:$D616,$D616)&gt;1,0,IF(SUM(N616,U616,AB616)&gt;0,IF(AND(X616="",OR(Q616&lt;&gt;"",J616&lt;&gt;"")),IF(Q616&lt;&gt;"",Q616,IF(J616&lt;&gt;"",J616,0)),IF(AND(Q616&lt;&gt;"",J616&lt;&gt;"",Q616=J616),Q616,X616)),0)),"")</f>
        <v/>
      </c>
      <c r="AV616" s="119" t="str">
        <f>IF(D616&lt;&gt;"",IF(COUNTIF($D$12:$D616,$D616)&gt;1,0,IF(SUM(O616,V616,AC616)&gt;0,IF(AND(X616="",OR(Q616&lt;&gt;"",J616&lt;&gt;"")),IF(Q616&lt;&gt;"",Q616,IF(J616&lt;&gt;"",J616,0)),IF(AND(Q616&lt;&gt;"",J616&lt;&gt;"",Q616=J616),Q616,X616)),0)),"")</f>
        <v/>
      </c>
      <c r="AW616" s="119" t="str">
        <f>IF(D616&lt;&gt;"",IF(COUNTIF($D$12:$D616,$D616)&gt;1,0,IF(SUM(P616,W616,AD616)&gt;0,IF(AND(X616="",OR(Q616&lt;&gt;"",J616&lt;&gt;"")),IF(Q616&lt;&gt;"",Q616,IF(J616&lt;&gt;"",J616,0)),IF(AND(Q616&lt;&gt;"",J616&lt;&gt;"",Q616=J616),Q616,X616)),0)),"")</f>
        <v/>
      </c>
      <c r="AX616" s="118" t="str">
        <f t="shared" si="190"/>
        <v/>
      </c>
      <c r="AY616" s="118" t="str">
        <f t="shared" si="191"/>
        <v/>
      </c>
      <c r="AZ616" s="118" t="str">
        <f t="shared" si="192"/>
        <v/>
      </c>
      <c r="BA616" s="118" t="str">
        <f t="shared" si="193"/>
        <v/>
      </c>
      <c r="BB616" s="118" t="str">
        <f t="shared" si="194"/>
        <v/>
      </c>
      <c r="BC616" s="118" t="str">
        <f t="shared" si="195"/>
        <v/>
      </c>
      <c r="BD616" s="118" t="str">
        <f t="shared" si="196"/>
        <v/>
      </c>
      <c r="BE616" s="118" t="str">
        <f t="shared" si="197"/>
        <v/>
      </c>
      <c r="BF616" s="118" t="str">
        <f t="shared" si="198"/>
        <v/>
      </c>
      <c r="BG616" s="120"/>
      <c r="BH616" s="120" t="str">
        <f t="shared" si="199"/>
        <v/>
      </c>
      <c r="BI616" s="120" t="str">
        <f t="shared" si="200"/>
        <v/>
      </c>
      <c r="BJ616" s="121"/>
      <c r="BK616" s="120" t="str">
        <f t="shared" si="201"/>
        <v/>
      </c>
      <c r="BL616" s="120" t="str">
        <f t="shared" si="202"/>
        <v/>
      </c>
      <c r="BM616" s="120" t="str">
        <f t="shared" si="203"/>
        <v/>
      </c>
      <c r="BN616" s="120" t="str">
        <f t="shared" si="204"/>
        <v/>
      </c>
      <c r="BO616" s="120" t="str">
        <f t="shared" si="205"/>
        <v/>
      </c>
      <c r="BP616" s="120" t="str">
        <f t="shared" si="206"/>
        <v/>
      </c>
      <c r="BQ616" s="98"/>
      <c r="BR616" s="98"/>
      <c r="BS616" s="98"/>
      <c r="BT616" s="98"/>
      <c r="BU616" s="98"/>
      <c r="BV616" s="98"/>
      <c r="BW616" s="98"/>
      <c r="BX616" s="98"/>
      <c r="BY616" s="98"/>
      <c r="BZ616" s="98"/>
      <c r="CA616" s="98"/>
      <c r="CB616" s="98"/>
      <c r="CC616" s="98"/>
      <c r="CD616" s="98"/>
      <c r="CE616" s="98"/>
      <c r="CF616" s="98"/>
      <c r="CG616" s="98"/>
      <c r="CH616" s="98"/>
      <c r="CI616" s="98"/>
      <c r="CJ616" s="98"/>
      <c r="CK616" s="98"/>
      <c r="CL616" s="98"/>
      <c r="CM616" s="98"/>
      <c r="CN616" s="98"/>
      <c r="CO616" s="98"/>
      <c r="CP616" s="98"/>
      <c r="CQ616" s="98"/>
      <c r="CR616" s="98"/>
      <c r="CS616" s="98"/>
    </row>
    <row r="617" spans="1:97" s="4" customFormat="1" ht="18.75" customHeight="1" x14ac:dyDescent="0.2">
      <c r="A617" s="3">
        <f t="shared" si="207"/>
        <v>605</v>
      </c>
      <c r="B617" s="263"/>
      <c r="C617" s="263"/>
      <c r="D617" s="263"/>
      <c r="E617" s="259"/>
      <c r="F617" s="259"/>
      <c r="G617" s="43"/>
      <c r="H617" s="264"/>
      <c r="I617" s="261"/>
      <c r="J617" s="106"/>
      <c r="K617" s="247"/>
      <c r="L617" s="247"/>
      <c r="M617" s="247"/>
      <c r="N617" s="248" t="str">
        <f>IF(AND(K617&lt;&gt;"",L617&lt;&gt;"",J617&lt;&gt;""),ROUND(MIN(IF(OR(J617="OZZ",J617="ZZ"),5000,17300),TRUNC(0.75*(SUMIF($D$12:$D617,$D617,K$12:K617)+SUMIF($D$12:$D617,$D617,L$12:L617)),2)) - SUMIF($D$12:$D616,$D617,N$12:N616),2),"")</f>
        <v/>
      </c>
      <c r="O617" s="249" t="str">
        <f>IF(AND(K617&lt;&gt;"",L617&lt;&gt;"",M617&lt;&gt;"",J617&lt;&gt;"",AH617&lt;&gt;""),IF(OR(J617="OZZ",J617="ZZ"),ROUND(0-SUMIF($D$12:$D616,$D617,O$12:O616),2),IF(M617=0,0,ROUND(MIN(MIN(17300,TRUNC(0.75*(SUMIF($D$12:$D$2012,$D617,K$12:K$2012)+SUMIF($D$12:$D$2012,$D617,L$12:L$2012)),2)+SUMIF($D$12:$D617,$D617,AH$12:AH617))-SUMIF($D$12:$D616,$D617,O$12:O616)-SUMIF($D$12:$D$2012,$D617,N$12:N$2012),AH617),2))),"")</f>
        <v/>
      </c>
      <c r="P617" s="250" t="str">
        <f>IF(J617&lt;&gt;"",1000 - SUMIF($D$12:$D616,$D617,P$12:P616),"")</f>
        <v/>
      </c>
      <c r="Q617" s="106"/>
      <c r="R617" s="247"/>
      <c r="S617" s="247"/>
      <c r="T617" s="247"/>
      <c r="U617" s="248" t="str">
        <f>IF(AND(R617&lt;&gt;"",S617&lt;&gt;"",Q617&lt;&gt;""),ROUND(MIN(IF(OR(Q617="OZZ",Q617="ZZ"),5000,17300),TRUNC(0.75*(SUMIF($D$12:$D617,$D617,R$12:R617)+SUMIF($D$12:$D617,$D617,S$12:S617)),2)) - SUMIF($D$12:$D616,$D617,U$12:U616),2),"")</f>
        <v/>
      </c>
      <c r="V617" s="248" t="str">
        <f>IF(AND(R617&lt;&gt;"",S617&lt;&gt;"",T617&lt;&gt;"",Q617&lt;&gt;"",AL617&lt;&gt;""),IF(OR(Q617="OZZ",Q617="ZZ"),ROUND(0-SUMIF($D$12:$D616,$D617,V$12:V616),2),IF(T617=0,0,ROUND(MIN(MIN(17300,TRUNC(0.75*(SUMIF($D$12:$D$2012,$D617,R$12:R$2012)+SUMIF($D$12:$D$2012,$D617,S$12:S$2012)),2)+SUMIF($D$12:$D617,$D617,AL$12:AL617))-SUMIF($D$12:$D616,$D617,V$12:V616)-SUMIF($D$12:$D$2012,$D617,U$12:U$2012),AL617),2))),"")</f>
        <v/>
      </c>
      <c r="W617" s="250" t="str">
        <f>IF(Q617&lt;&gt;"",1000 - SUMIF($D$12:$D616,$D617,W$12:W616),"")</f>
        <v/>
      </c>
      <c r="X617" s="106"/>
      <c r="Y617" s="247"/>
      <c r="Z617" s="247"/>
      <c r="AA617" s="247"/>
      <c r="AB617" s="248" t="str">
        <f>IF(AND(Y617&lt;&gt;"",Z617&lt;&gt;"",X617&lt;&gt;""),ROUND(MIN(IF(OR(X617="OZZ",X617="ZZ"),5000,17300),TRUNC(0.75*(SUMIF($D$12:$D617,$D617,Y$12:Y617)+SUMIF($D$12:$D617,$D617,Z$12:Z617)),2)) - SUMIF($D$12:$D616,$D617,AB$12:AB616),2),"")</f>
        <v/>
      </c>
      <c r="AC617" s="251" t="str">
        <f>IF(AND(Y617&lt;&gt;"",Z617&lt;&gt;"",AA617&lt;&gt;"",X617&lt;&gt;"",AP617&lt;&gt;""),IF(OR(X617="OZZ",X617="ZZ"),ROUND(0-SUMIF($D$12:$D616,$D617,AC$12:AC616),2),IF(AA617=0,0,ROUND(MIN(MIN(17300,TRUNC(0.75*(SUMIF($D$12:$D$2012,$D617,Y$12:Y$2012)+SUMIF($D$12:$D$2012,$D617,Z$12:Z$2012)),2)+SUMIF($D$12:$D617,$D617,AP$12:AP617))-SUMIF($D$12:$D616,$D617,AC$12:AC616)-SUMIF($D$12:$D$2012,$D617,AB$12:AB$2012),AP617),2))),"")</f>
        <v/>
      </c>
      <c r="AD617" s="250" t="str">
        <f>IF(X617&lt;&gt;"",1000 - SUMIF($D$12:$D616,$D617,AD$12:AD616),"")</f>
        <v/>
      </c>
      <c r="AE617" s="252"/>
      <c r="AF617" s="253"/>
      <c r="AG617" s="254"/>
      <c r="AH617" s="255" t="str">
        <f t="shared" si="208"/>
        <v/>
      </c>
      <c r="AI617" s="256"/>
      <c r="AJ617" s="253"/>
      <c r="AK617" s="254"/>
      <c r="AL617" s="255" t="str">
        <f t="shared" si="209"/>
        <v/>
      </c>
      <c r="AM617" s="256"/>
      <c r="AN617" s="253"/>
      <c r="AO617" s="254"/>
      <c r="AP617" s="255" t="str">
        <f t="shared" si="189"/>
        <v/>
      </c>
      <c r="AQ617" s="116"/>
      <c r="AR617" s="116"/>
      <c r="AS617" s="117"/>
      <c r="AT617" s="118"/>
      <c r="AU617" s="119" t="str">
        <f>IF(D617&lt;&gt; "", IF(COUNTIF($D$12:$D617,$D617)&gt;1,0,IF(SUM(N617,U617,AB617)&gt;0,IF(AND(X617="",OR(Q617&lt;&gt;"",J617&lt;&gt;"")),IF(Q617&lt;&gt;"",Q617,IF(J617&lt;&gt;"",J617,0)),IF(AND(Q617&lt;&gt;"",J617&lt;&gt;"",Q617=J617),Q617,X617)),0)),"")</f>
        <v/>
      </c>
      <c r="AV617" s="119" t="str">
        <f>IF(D617&lt;&gt;"",IF(COUNTIF($D$12:$D617,$D617)&gt;1,0,IF(SUM(O617,V617,AC617)&gt;0,IF(AND(X617="",OR(Q617&lt;&gt;"",J617&lt;&gt;"")),IF(Q617&lt;&gt;"",Q617,IF(J617&lt;&gt;"",J617,0)),IF(AND(Q617&lt;&gt;"",J617&lt;&gt;"",Q617=J617),Q617,X617)),0)),"")</f>
        <v/>
      </c>
      <c r="AW617" s="119" t="str">
        <f>IF(D617&lt;&gt;"",IF(COUNTIF($D$12:$D617,$D617)&gt;1,0,IF(SUM(P617,W617,AD617)&gt;0,IF(AND(X617="",OR(Q617&lt;&gt;"",J617&lt;&gt;"")),IF(Q617&lt;&gt;"",Q617,IF(J617&lt;&gt;"",J617,0)),IF(AND(Q617&lt;&gt;"",J617&lt;&gt;"",Q617=J617),Q617,X617)),0)),"")</f>
        <v/>
      </c>
      <c r="AX617" s="118" t="str">
        <f t="shared" si="190"/>
        <v/>
      </c>
      <c r="AY617" s="118" t="str">
        <f t="shared" si="191"/>
        <v/>
      </c>
      <c r="AZ617" s="118" t="str">
        <f t="shared" si="192"/>
        <v/>
      </c>
      <c r="BA617" s="118" t="str">
        <f t="shared" si="193"/>
        <v/>
      </c>
      <c r="BB617" s="118" t="str">
        <f t="shared" si="194"/>
        <v/>
      </c>
      <c r="BC617" s="118" t="str">
        <f t="shared" si="195"/>
        <v/>
      </c>
      <c r="BD617" s="118" t="str">
        <f t="shared" si="196"/>
        <v/>
      </c>
      <c r="BE617" s="118" t="str">
        <f t="shared" si="197"/>
        <v/>
      </c>
      <c r="BF617" s="118" t="str">
        <f t="shared" si="198"/>
        <v/>
      </c>
      <c r="BG617" s="120"/>
      <c r="BH617" s="120" t="str">
        <f t="shared" si="199"/>
        <v/>
      </c>
      <c r="BI617" s="120" t="str">
        <f t="shared" si="200"/>
        <v/>
      </c>
      <c r="BJ617" s="121"/>
      <c r="BK617" s="120" t="str">
        <f t="shared" si="201"/>
        <v/>
      </c>
      <c r="BL617" s="120" t="str">
        <f t="shared" si="202"/>
        <v/>
      </c>
      <c r="BM617" s="120" t="str">
        <f t="shared" si="203"/>
        <v/>
      </c>
      <c r="BN617" s="120" t="str">
        <f t="shared" si="204"/>
        <v/>
      </c>
      <c r="BO617" s="120" t="str">
        <f t="shared" si="205"/>
        <v/>
      </c>
      <c r="BP617" s="120" t="str">
        <f t="shared" si="206"/>
        <v/>
      </c>
      <c r="BQ617" s="98"/>
      <c r="BR617" s="98"/>
      <c r="BS617" s="98"/>
      <c r="BT617" s="98"/>
      <c r="BU617" s="98"/>
      <c r="BV617" s="98"/>
      <c r="BW617" s="98"/>
      <c r="BX617" s="98"/>
      <c r="BY617" s="98"/>
      <c r="BZ617" s="98"/>
      <c r="CA617" s="98"/>
      <c r="CB617" s="98"/>
      <c r="CC617" s="98"/>
      <c r="CD617" s="98"/>
      <c r="CE617" s="98"/>
      <c r="CF617" s="98"/>
      <c r="CG617" s="98"/>
      <c r="CH617" s="98"/>
      <c r="CI617" s="98"/>
      <c r="CJ617" s="98"/>
      <c r="CK617" s="98"/>
      <c r="CL617" s="98"/>
      <c r="CM617" s="98"/>
      <c r="CN617" s="98"/>
      <c r="CO617" s="98"/>
      <c r="CP617" s="98"/>
      <c r="CQ617" s="98"/>
      <c r="CR617" s="98"/>
      <c r="CS617" s="98"/>
    </row>
    <row r="618" spans="1:97" s="4" customFormat="1" ht="18.75" customHeight="1" x14ac:dyDescent="0.2">
      <c r="A618" s="3">
        <f t="shared" si="207"/>
        <v>606</v>
      </c>
      <c r="B618" s="263"/>
      <c r="C618" s="263"/>
      <c r="D618" s="263"/>
      <c r="E618" s="259"/>
      <c r="F618" s="259"/>
      <c r="G618" s="43"/>
      <c r="H618" s="264"/>
      <c r="I618" s="261"/>
      <c r="J618" s="106"/>
      <c r="K618" s="247"/>
      <c r="L618" s="247"/>
      <c r="M618" s="247"/>
      <c r="N618" s="248" t="str">
        <f>IF(AND(K618&lt;&gt;"",L618&lt;&gt;"",J618&lt;&gt;""),ROUND(MIN(IF(OR(J618="OZZ",J618="ZZ"),5000,17300),TRUNC(0.75*(SUMIF($D$12:$D618,$D618,K$12:K618)+SUMIF($D$12:$D618,$D618,L$12:L618)),2)) - SUMIF($D$12:$D617,$D618,N$12:N617),2),"")</f>
        <v/>
      </c>
      <c r="O618" s="249" t="str">
        <f>IF(AND(K618&lt;&gt;"",L618&lt;&gt;"",M618&lt;&gt;"",J618&lt;&gt;"",AH618&lt;&gt;""),IF(OR(J618="OZZ",J618="ZZ"),ROUND(0-SUMIF($D$12:$D617,$D618,O$12:O617),2),IF(M618=0,0,ROUND(MIN(MIN(17300,TRUNC(0.75*(SUMIF($D$12:$D$2012,$D618,K$12:K$2012)+SUMIF($D$12:$D$2012,$D618,L$12:L$2012)),2)+SUMIF($D$12:$D618,$D618,AH$12:AH618))-SUMIF($D$12:$D617,$D618,O$12:O617)-SUMIF($D$12:$D$2012,$D618,N$12:N$2012),AH618),2))),"")</f>
        <v/>
      </c>
      <c r="P618" s="250" t="str">
        <f>IF(J618&lt;&gt;"",1000 - SUMIF($D$12:$D617,$D618,P$12:P617),"")</f>
        <v/>
      </c>
      <c r="Q618" s="106"/>
      <c r="R618" s="247"/>
      <c r="S618" s="247"/>
      <c r="T618" s="247"/>
      <c r="U618" s="248" t="str">
        <f>IF(AND(R618&lt;&gt;"",S618&lt;&gt;"",Q618&lt;&gt;""),ROUND(MIN(IF(OR(Q618="OZZ",Q618="ZZ"),5000,17300),TRUNC(0.75*(SUMIF($D$12:$D618,$D618,R$12:R618)+SUMIF($D$12:$D618,$D618,S$12:S618)),2)) - SUMIF($D$12:$D617,$D618,U$12:U617),2),"")</f>
        <v/>
      </c>
      <c r="V618" s="248" t="str">
        <f>IF(AND(R618&lt;&gt;"",S618&lt;&gt;"",T618&lt;&gt;"",Q618&lt;&gt;"",AL618&lt;&gt;""),IF(OR(Q618="OZZ",Q618="ZZ"),ROUND(0-SUMIF($D$12:$D617,$D618,V$12:V617),2),IF(T618=0,0,ROUND(MIN(MIN(17300,TRUNC(0.75*(SUMIF($D$12:$D$2012,$D618,R$12:R$2012)+SUMIF($D$12:$D$2012,$D618,S$12:S$2012)),2)+SUMIF($D$12:$D618,$D618,AL$12:AL618))-SUMIF($D$12:$D617,$D618,V$12:V617)-SUMIF($D$12:$D$2012,$D618,U$12:U$2012),AL618),2))),"")</f>
        <v/>
      </c>
      <c r="W618" s="250" t="str">
        <f>IF(Q618&lt;&gt;"",1000 - SUMIF($D$12:$D617,$D618,W$12:W617),"")</f>
        <v/>
      </c>
      <c r="X618" s="106"/>
      <c r="Y618" s="247"/>
      <c r="Z618" s="247"/>
      <c r="AA618" s="247"/>
      <c r="AB618" s="248" t="str">
        <f>IF(AND(Y618&lt;&gt;"",Z618&lt;&gt;"",X618&lt;&gt;""),ROUND(MIN(IF(OR(X618="OZZ",X618="ZZ"),5000,17300),TRUNC(0.75*(SUMIF($D$12:$D618,$D618,Y$12:Y618)+SUMIF($D$12:$D618,$D618,Z$12:Z618)),2)) - SUMIF($D$12:$D617,$D618,AB$12:AB617),2),"")</f>
        <v/>
      </c>
      <c r="AC618" s="251" t="str">
        <f>IF(AND(Y618&lt;&gt;"",Z618&lt;&gt;"",AA618&lt;&gt;"",X618&lt;&gt;"",AP618&lt;&gt;""),IF(OR(X618="OZZ",X618="ZZ"),ROUND(0-SUMIF($D$12:$D617,$D618,AC$12:AC617),2),IF(AA618=0,0,ROUND(MIN(MIN(17300,TRUNC(0.75*(SUMIF($D$12:$D$2012,$D618,Y$12:Y$2012)+SUMIF($D$12:$D$2012,$D618,Z$12:Z$2012)),2)+SUMIF($D$12:$D618,$D618,AP$12:AP618))-SUMIF($D$12:$D617,$D618,AC$12:AC617)-SUMIF($D$12:$D$2012,$D618,AB$12:AB$2012),AP618),2))),"")</f>
        <v/>
      </c>
      <c r="AD618" s="250" t="str">
        <f>IF(X618&lt;&gt;"",1000 - SUMIF($D$12:$D617,$D618,AD$12:AD617),"")</f>
        <v/>
      </c>
      <c r="AE618" s="252"/>
      <c r="AF618" s="253"/>
      <c r="AG618" s="254"/>
      <c r="AH618" s="255" t="str">
        <f t="shared" si="208"/>
        <v/>
      </c>
      <c r="AI618" s="256"/>
      <c r="AJ618" s="253"/>
      <c r="AK618" s="254"/>
      <c r="AL618" s="255" t="str">
        <f t="shared" si="209"/>
        <v/>
      </c>
      <c r="AM618" s="256"/>
      <c r="AN618" s="253"/>
      <c r="AO618" s="254"/>
      <c r="AP618" s="255" t="str">
        <f t="shared" si="189"/>
        <v/>
      </c>
      <c r="AQ618" s="116"/>
      <c r="AR618" s="116"/>
      <c r="AS618" s="117"/>
      <c r="AT618" s="118"/>
      <c r="AU618" s="119" t="str">
        <f>IF(D618&lt;&gt; "", IF(COUNTIF($D$12:$D618,$D618)&gt;1,0,IF(SUM(N618,U618,AB618)&gt;0,IF(AND(X618="",OR(Q618&lt;&gt;"",J618&lt;&gt;"")),IF(Q618&lt;&gt;"",Q618,IF(J618&lt;&gt;"",J618,0)),IF(AND(Q618&lt;&gt;"",J618&lt;&gt;"",Q618=J618),Q618,X618)),0)),"")</f>
        <v/>
      </c>
      <c r="AV618" s="119" t="str">
        <f>IF(D618&lt;&gt;"",IF(COUNTIF($D$12:$D618,$D618)&gt;1,0,IF(SUM(O618,V618,AC618)&gt;0,IF(AND(X618="",OR(Q618&lt;&gt;"",J618&lt;&gt;"")),IF(Q618&lt;&gt;"",Q618,IF(J618&lt;&gt;"",J618,0)),IF(AND(Q618&lt;&gt;"",J618&lt;&gt;"",Q618=J618),Q618,X618)),0)),"")</f>
        <v/>
      </c>
      <c r="AW618" s="119" t="str">
        <f>IF(D618&lt;&gt;"",IF(COUNTIF($D$12:$D618,$D618)&gt;1,0,IF(SUM(P618,W618,AD618)&gt;0,IF(AND(X618="",OR(Q618&lt;&gt;"",J618&lt;&gt;"")),IF(Q618&lt;&gt;"",Q618,IF(J618&lt;&gt;"",J618,0)),IF(AND(Q618&lt;&gt;"",J618&lt;&gt;"",Q618=J618),Q618,X618)),0)),"")</f>
        <v/>
      </c>
      <c r="AX618" s="118" t="str">
        <f t="shared" si="190"/>
        <v/>
      </c>
      <c r="AY618" s="118" t="str">
        <f t="shared" si="191"/>
        <v/>
      </c>
      <c r="AZ618" s="118" t="str">
        <f t="shared" si="192"/>
        <v/>
      </c>
      <c r="BA618" s="118" t="str">
        <f t="shared" si="193"/>
        <v/>
      </c>
      <c r="BB618" s="118" t="str">
        <f t="shared" si="194"/>
        <v/>
      </c>
      <c r="BC618" s="118" t="str">
        <f t="shared" si="195"/>
        <v/>
      </c>
      <c r="BD618" s="118" t="str">
        <f t="shared" si="196"/>
        <v/>
      </c>
      <c r="BE618" s="118" t="str">
        <f t="shared" si="197"/>
        <v/>
      </c>
      <c r="BF618" s="118" t="str">
        <f t="shared" si="198"/>
        <v/>
      </c>
      <c r="BG618" s="120"/>
      <c r="BH618" s="120" t="str">
        <f t="shared" si="199"/>
        <v/>
      </c>
      <c r="BI618" s="120" t="str">
        <f t="shared" si="200"/>
        <v/>
      </c>
      <c r="BJ618" s="121"/>
      <c r="BK618" s="120" t="str">
        <f t="shared" si="201"/>
        <v/>
      </c>
      <c r="BL618" s="120" t="str">
        <f t="shared" si="202"/>
        <v/>
      </c>
      <c r="BM618" s="120" t="str">
        <f t="shared" si="203"/>
        <v/>
      </c>
      <c r="BN618" s="120" t="str">
        <f t="shared" si="204"/>
        <v/>
      </c>
      <c r="BO618" s="120" t="str">
        <f t="shared" si="205"/>
        <v/>
      </c>
      <c r="BP618" s="120" t="str">
        <f t="shared" si="206"/>
        <v/>
      </c>
      <c r="BQ618" s="98"/>
      <c r="BR618" s="98"/>
      <c r="BS618" s="98"/>
      <c r="BT618" s="98"/>
      <c r="BU618" s="98"/>
      <c r="BV618" s="98"/>
      <c r="BW618" s="98"/>
      <c r="BX618" s="98"/>
      <c r="BY618" s="98"/>
      <c r="BZ618" s="98"/>
      <c r="CA618" s="98"/>
      <c r="CB618" s="98"/>
      <c r="CC618" s="98"/>
      <c r="CD618" s="98"/>
      <c r="CE618" s="98"/>
      <c r="CF618" s="98"/>
      <c r="CG618" s="98"/>
      <c r="CH618" s="98"/>
      <c r="CI618" s="98"/>
      <c r="CJ618" s="98"/>
      <c r="CK618" s="98"/>
      <c r="CL618" s="98"/>
      <c r="CM618" s="98"/>
      <c r="CN618" s="98"/>
      <c r="CO618" s="98"/>
      <c r="CP618" s="98"/>
      <c r="CQ618" s="98"/>
      <c r="CR618" s="98"/>
      <c r="CS618" s="98"/>
    </row>
    <row r="619" spans="1:97" s="4" customFormat="1" ht="18.75" customHeight="1" x14ac:dyDescent="0.2">
      <c r="A619" s="3">
        <f t="shared" si="207"/>
        <v>607</v>
      </c>
      <c r="B619" s="263"/>
      <c r="C619" s="263"/>
      <c r="D619" s="263"/>
      <c r="E619" s="259"/>
      <c r="F619" s="259"/>
      <c r="G619" s="43"/>
      <c r="H619" s="264"/>
      <c r="I619" s="261"/>
      <c r="J619" s="106"/>
      <c r="K619" s="247"/>
      <c r="L619" s="247"/>
      <c r="M619" s="247"/>
      <c r="N619" s="248" t="str">
        <f>IF(AND(K619&lt;&gt;"",L619&lt;&gt;"",J619&lt;&gt;""),ROUND(MIN(IF(OR(J619="OZZ",J619="ZZ"),5000,17300),TRUNC(0.75*(SUMIF($D$12:$D619,$D619,K$12:K619)+SUMIF($D$12:$D619,$D619,L$12:L619)),2)) - SUMIF($D$12:$D618,$D619,N$12:N618),2),"")</f>
        <v/>
      </c>
      <c r="O619" s="249" t="str">
        <f>IF(AND(K619&lt;&gt;"",L619&lt;&gt;"",M619&lt;&gt;"",J619&lt;&gt;"",AH619&lt;&gt;""),IF(OR(J619="OZZ",J619="ZZ"),ROUND(0-SUMIF($D$12:$D618,$D619,O$12:O618),2),IF(M619=0,0,ROUND(MIN(MIN(17300,TRUNC(0.75*(SUMIF($D$12:$D$2012,$D619,K$12:K$2012)+SUMIF($D$12:$D$2012,$D619,L$12:L$2012)),2)+SUMIF($D$12:$D619,$D619,AH$12:AH619))-SUMIF($D$12:$D618,$D619,O$12:O618)-SUMIF($D$12:$D$2012,$D619,N$12:N$2012),AH619),2))),"")</f>
        <v/>
      </c>
      <c r="P619" s="250" t="str">
        <f>IF(J619&lt;&gt;"",1000 - SUMIF($D$12:$D618,$D619,P$12:P618),"")</f>
        <v/>
      </c>
      <c r="Q619" s="106"/>
      <c r="R619" s="247"/>
      <c r="S619" s="247"/>
      <c r="T619" s="247"/>
      <c r="U619" s="248" t="str">
        <f>IF(AND(R619&lt;&gt;"",S619&lt;&gt;"",Q619&lt;&gt;""),ROUND(MIN(IF(OR(Q619="OZZ",Q619="ZZ"),5000,17300),TRUNC(0.75*(SUMIF($D$12:$D619,$D619,R$12:R619)+SUMIF($D$12:$D619,$D619,S$12:S619)),2)) - SUMIF($D$12:$D618,$D619,U$12:U618),2),"")</f>
        <v/>
      </c>
      <c r="V619" s="248" t="str">
        <f>IF(AND(R619&lt;&gt;"",S619&lt;&gt;"",T619&lt;&gt;"",Q619&lt;&gt;"",AL619&lt;&gt;""),IF(OR(Q619="OZZ",Q619="ZZ"),ROUND(0-SUMIF($D$12:$D618,$D619,V$12:V618),2),IF(T619=0,0,ROUND(MIN(MIN(17300,TRUNC(0.75*(SUMIF($D$12:$D$2012,$D619,R$12:R$2012)+SUMIF($D$12:$D$2012,$D619,S$12:S$2012)),2)+SUMIF($D$12:$D619,$D619,AL$12:AL619))-SUMIF($D$12:$D618,$D619,V$12:V618)-SUMIF($D$12:$D$2012,$D619,U$12:U$2012),AL619),2))),"")</f>
        <v/>
      </c>
      <c r="W619" s="250" t="str">
        <f>IF(Q619&lt;&gt;"",1000 - SUMIF($D$12:$D618,$D619,W$12:W618),"")</f>
        <v/>
      </c>
      <c r="X619" s="106"/>
      <c r="Y619" s="247"/>
      <c r="Z619" s="247"/>
      <c r="AA619" s="247"/>
      <c r="AB619" s="248" t="str">
        <f>IF(AND(Y619&lt;&gt;"",Z619&lt;&gt;"",X619&lt;&gt;""),ROUND(MIN(IF(OR(X619="OZZ",X619="ZZ"),5000,17300),TRUNC(0.75*(SUMIF($D$12:$D619,$D619,Y$12:Y619)+SUMIF($D$12:$D619,$D619,Z$12:Z619)),2)) - SUMIF($D$12:$D618,$D619,AB$12:AB618),2),"")</f>
        <v/>
      </c>
      <c r="AC619" s="251" t="str">
        <f>IF(AND(Y619&lt;&gt;"",Z619&lt;&gt;"",AA619&lt;&gt;"",X619&lt;&gt;"",AP619&lt;&gt;""),IF(OR(X619="OZZ",X619="ZZ"),ROUND(0-SUMIF($D$12:$D618,$D619,AC$12:AC618),2),IF(AA619=0,0,ROUND(MIN(MIN(17300,TRUNC(0.75*(SUMIF($D$12:$D$2012,$D619,Y$12:Y$2012)+SUMIF($D$12:$D$2012,$D619,Z$12:Z$2012)),2)+SUMIF($D$12:$D619,$D619,AP$12:AP619))-SUMIF($D$12:$D618,$D619,AC$12:AC618)-SUMIF($D$12:$D$2012,$D619,AB$12:AB$2012),AP619),2))),"")</f>
        <v/>
      </c>
      <c r="AD619" s="250" t="str">
        <f>IF(X619&lt;&gt;"",1000 - SUMIF($D$12:$D618,$D619,AD$12:AD618),"")</f>
        <v/>
      </c>
      <c r="AE619" s="252"/>
      <c r="AF619" s="253"/>
      <c r="AG619" s="254"/>
      <c r="AH619" s="255" t="str">
        <f t="shared" si="208"/>
        <v/>
      </c>
      <c r="AI619" s="256"/>
      <c r="AJ619" s="253"/>
      <c r="AK619" s="254"/>
      <c r="AL619" s="255" t="str">
        <f t="shared" si="209"/>
        <v/>
      </c>
      <c r="AM619" s="256"/>
      <c r="AN619" s="253"/>
      <c r="AO619" s="254"/>
      <c r="AP619" s="255" t="str">
        <f t="shared" si="189"/>
        <v/>
      </c>
      <c r="AQ619" s="116"/>
      <c r="AR619" s="116"/>
      <c r="AS619" s="117"/>
      <c r="AT619" s="118"/>
      <c r="AU619" s="119" t="str">
        <f>IF(D619&lt;&gt; "", IF(COUNTIF($D$12:$D619,$D619)&gt;1,0,IF(SUM(N619,U619,AB619)&gt;0,IF(AND(X619="",OR(Q619&lt;&gt;"",J619&lt;&gt;"")),IF(Q619&lt;&gt;"",Q619,IF(J619&lt;&gt;"",J619,0)),IF(AND(Q619&lt;&gt;"",J619&lt;&gt;"",Q619=J619),Q619,X619)),0)),"")</f>
        <v/>
      </c>
      <c r="AV619" s="119" t="str">
        <f>IF(D619&lt;&gt;"",IF(COUNTIF($D$12:$D619,$D619)&gt;1,0,IF(SUM(O619,V619,AC619)&gt;0,IF(AND(X619="",OR(Q619&lt;&gt;"",J619&lt;&gt;"")),IF(Q619&lt;&gt;"",Q619,IF(J619&lt;&gt;"",J619,0)),IF(AND(Q619&lt;&gt;"",J619&lt;&gt;"",Q619=J619),Q619,X619)),0)),"")</f>
        <v/>
      </c>
      <c r="AW619" s="119" t="str">
        <f>IF(D619&lt;&gt;"",IF(COUNTIF($D$12:$D619,$D619)&gt;1,0,IF(SUM(P619,W619,AD619)&gt;0,IF(AND(X619="",OR(Q619&lt;&gt;"",J619&lt;&gt;"")),IF(Q619&lt;&gt;"",Q619,IF(J619&lt;&gt;"",J619,0)),IF(AND(Q619&lt;&gt;"",J619&lt;&gt;"",Q619=J619),Q619,X619)),0)),"")</f>
        <v/>
      </c>
      <c r="AX619" s="118" t="str">
        <f t="shared" si="190"/>
        <v/>
      </c>
      <c r="AY619" s="118" t="str">
        <f t="shared" si="191"/>
        <v/>
      </c>
      <c r="AZ619" s="118" t="str">
        <f t="shared" si="192"/>
        <v/>
      </c>
      <c r="BA619" s="118" t="str">
        <f t="shared" si="193"/>
        <v/>
      </c>
      <c r="BB619" s="118" t="str">
        <f t="shared" si="194"/>
        <v/>
      </c>
      <c r="BC619" s="118" t="str">
        <f t="shared" si="195"/>
        <v/>
      </c>
      <c r="BD619" s="118" t="str">
        <f t="shared" si="196"/>
        <v/>
      </c>
      <c r="BE619" s="118" t="str">
        <f t="shared" si="197"/>
        <v/>
      </c>
      <c r="BF619" s="118" t="str">
        <f t="shared" si="198"/>
        <v/>
      </c>
      <c r="BG619" s="120"/>
      <c r="BH619" s="120" t="str">
        <f t="shared" si="199"/>
        <v/>
      </c>
      <c r="BI619" s="120" t="str">
        <f t="shared" si="200"/>
        <v/>
      </c>
      <c r="BJ619" s="121"/>
      <c r="BK619" s="120" t="str">
        <f t="shared" si="201"/>
        <v/>
      </c>
      <c r="BL619" s="120" t="str">
        <f t="shared" si="202"/>
        <v/>
      </c>
      <c r="BM619" s="120" t="str">
        <f t="shared" si="203"/>
        <v/>
      </c>
      <c r="BN619" s="120" t="str">
        <f t="shared" si="204"/>
        <v/>
      </c>
      <c r="BO619" s="120" t="str">
        <f t="shared" si="205"/>
        <v/>
      </c>
      <c r="BP619" s="120" t="str">
        <f t="shared" si="206"/>
        <v/>
      </c>
      <c r="BQ619" s="98"/>
      <c r="BR619" s="98"/>
      <c r="BS619" s="98"/>
      <c r="BT619" s="98"/>
      <c r="BU619" s="98"/>
      <c r="BV619" s="98"/>
      <c r="BW619" s="98"/>
      <c r="BX619" s="98"/>
      <c r="BY619" s="98"/>
      <c r="BZ619" s="98"/>
      <c r="CA619" s="98"/>
      <c r="CB619" s="98"/>
      <c r="CC619" s="98"/>
      <c r="CD619" s="98"/>
      <c r="CE619" s="98"/>
      <c r="CF619" s="98"/>
      <c r="CG619" s="98"/>
      <c r="CH619" s="98"/>
      <c r="CI619" s="98"/>
      <c r="CJ619" s="98"/>
      <c r="CK619" s="98"/>
      <c r="CL619" s="98"/>
      <c r="CM619" s="98"/>
      <c r="CN619" s="98"/>
      <c r="CO619" s="98"/>
      <c r="CP619" s="98"/>
      <c r="CQ619" s="98"/>
      <c r="CR619" s="98"/>
      <c r="CS619" s="98"/>
    </row>
    <row r="620" spans="1:97" s="4" customFormat="1" ht="18.75" customHeight="1" x14ac:dyDescent="0.2">
      <c r="A620" s="3">
        <f t="shared" si="207"/>
        <v>608</v>
      </c>
      <c r="B620" s="263"/>
      <c r="C620" s="263"/>
      <c r="D620" s="263"/>
      <c r="E620" s="259"/>
      <c r="F620" s="259"/>
      <c r="G620" s="43"/>
      <c r="H620" s="264"/>
      <c r="I620" s="261"/>
      <c r="J620" s="106"/>
      <c r="K620" s="247"/>
      <c r="L620" s="247"/>
      <c r="M620" s="247"/>
      <c r="N620" s="248" t="str">
        <f>IF(AND(K620&lt;&gt;"",L620&lt;&gt;"",J620&lt;&gt;""),ROUND(MIN(IF(OR(J620="OZZ",J620="ZZ"),5000,17300),TRUNC(0.75*(SUMIF($D$12:$D620,$D620,K$12:K620)+SUMIF($D$12:$D620,$D620,L$12:L620)),2)) - SUMIF($D$12:$D619,$D620,N$12:N619),2),"")</f>
        <v/>
      </c>
      <c r="O620" s="249" t="str">
        <f>IF(AND(K620&lt;&gt;"",L620&lt;&gt;"",M620&lt;&gt;"",J620&lt;&gt;"",AH620&lt;&gt;""),IF(OR(J620="OZZ",J620="ZZ"),ROUND(0-SUMIF($D$12:$D619,$D620,O$12:O619),2),IF(M620=0,0,ROUND(MIN(MIN(17300,TRUNC(0.75*(SUMIF($D$12:$D$2012,$D620,K$12:K$2012)+SUMIF($D$12:$D$2012,$D620,L$12:L$2012)),2)+SUMIF($D$12:$D620,$D620,AH$12:AH620))-SUMIF($D$12:$D619,$D620,O$12:O619)-SUMIF($D$12:$D$2012,$D620,N$12:N$2012),AH620),2))),"")</f>
        <v/>
      </c>
      <c r="P620" s="250" t="str">
        <f>IF(J620&lt;&gt;"",1000 - SUMIF($D$12:$D619,$D620,P$12:P619),"")</f>
        <v/>
      </c>
      <c r="Q620" s="106"/>
      <c r="R620" s="247"/>
      <c r="S620" s="247"/>
      <c r="T620" s="247"/>
      <c r="U620" s="248" t="str">
        <f>IF(AND(R620&lt;&gt;"",S620&lt;&gt;"",Q620&lt;&gt;""),ROUND(MIN(IF(OR(Q620="OZZ",Q620="ZZ"),5000,17300),TRUNC(0.75*(SUMIF($D$12:$D620,$D620,R$12:R620)+SUMIF($D$12:$D620,$D620,S$12:S620)),2)) - SUMIF($D$12:$D619,$D620,U$12:U619),2),"")</f>
        <v/>
      </c>
      <c r="V620" s="248" t="str">
        <f>IF(AND(R620&lt;&gt;"",S620&lt;&gt;"",T620&lt;&gt;"",Q620&lt;&gt;"",AL620&lt;&gt;""),IF(OR(Q620="OZZ",Q620="ZZ"),ROUND(0-SUMIF($D$12:$D619,$D620,V$12:V619),2),IF(T620=0,0,ROUND(MIN(MIN(17300,TRUNC(0.75*(SUMIF($D$12:$D$2012,$D620,R$12:R$2012)+SUMIF($D$12:$D$2012,$D620,S$12:S$2012)),2)+SUMIF($D$12:$D620,$D620,AL$12:AL620))-SUMIF($D$12:$D619,$D620,V$12:V619)-SUMIF($D$12:$D$2012,$D620,U$12:U$2012),AL620),2))),"")</f>
        <v/>
      </c>
      <c r="W620" s="250" t="str">
        <f>IF(Q620&lt;&gt;"",1000 - SUMIF($D$12:$D619,$D620,W$12:W619),"")</f>
        <v/>
      </c>
      <c r="X620" s="106"/>
      <c r="Y620" s="247"/>
      <c r="Z620" s="247"/>
      <c r="AA620" s="247"/>
      <c r="AB620" s="248" t="str">
        <f>IF(AND(Y620&lt;&gt;"",Z620&lt;&gt;"",X620&lt;&gt;""),ROUND(MIN(IF(OR(X620="OZZ",X620="ZZ"),5000,17300),TRUNC(0.75*(SUMIF($D$12:$D620,$D620,Y$12:Y620)+SUMIF($D$12:$D620,$D620,Z$12:Z620)),2)) - SUMIF($D$12:$D619,$D620,AB$12:AB619),2),"")</f>
        <v/>
      </c>
      <c r="AC620" s="251" t="str">
        <f>IF(AND(Y620&lt;&gt;"",Z620&lt;&gt;"",AA620&lt;&gt;"",X620&lt;&gt;"",AP620&lt;&gt;""),IF(OR(X620="OZZ",X620="ZZ"),ROUND(0-SUMIF($D$12:$D619,$D620,AC$12:AC619),2),IF(AA620=0,0,ROUND(MIN(MIN(17300,TRUNC(0.75*(SUMIF($D$12:$D$2012,$D620,Y$12:Y$2012)+SUMIF($D$12:$D$2012,$D620,Z$12:Z$2012)),2)+SUMIF($D$12:$D620,$D620,AP$12:AP620))-SUMIF($D$12:$D619,$D620,AC$12:AC619)-SUMIF($D$12:$D$2012,$D620,AB$12:AB$2012),AP620),2))),"")</f>
        <v/>
      </c>
      <c r="AD620" s="250" t="str">
        <f>IF(X620&lt;&gt;"",1000 - SUMIF($D$12:$D619,$D620,AD$12:AD619),"")</f>
        <v/>
      </c>
      <c r="AE620" s="252"/>
      <c r="AF620" s="253"/>
      <c r="AG620" s="254"/>
      <c r="AH620" s="255" t="str">
        <f t="shared" si="208"/>
        <v/>
      </c>
      <c r="AI620" s="256"/>
      <c r="AJ620" s="253"/>
      <c r="AK620" s="254"/>
      <c r="AL620" s="255" t="str">
        <f t="shared" si="209"/>
        <v/>
      </c>
      <c r="AM620" s="256"/>
      <c r="AN620" s="253"/>
      <c r="AO620" s="254"/>
      <c r="AP620" s="255" t="str">
        <f t="shared" si="189"/>
        <v/>
      </c>
      <c r="AQ620" s="116"/>
      <c r="AR620" s="116"/>
      <c r="AS620" s="117"/>
      <c r="AT620" s="118"/>
      <c r="AU620" s="119" t="str">
        <f>IF(D620&lt;&gt; "", IF(COUNTIF($D$12:$D620,$D620)&gt;1,0,IF(SUM(N620,U620,AB620)&gt;0,IF(AND(X620="",OR(Q620&lt;&gt;"",J620&lt;&gt;"")),IF(Q620&lt;&gt;"",Q620,IF(J620&lt;&gt;"",J620,0)),IF(AND(Q620&lt;&gt;"",J620&lt;&gt;"",Q620=J620),Q620,X620)),0)),"")</f>
        <v/>
      </c>
      <c r="AV620" s="119" t="str">
        <f>IF(D620&lt;&gt;"",IF(COUNTIF($D$12:$D620,$D620)&gt;1,0,IF(SUM(O620,V620,AC620)&gt;0,IF(AND(X620="",OR(Q620&lt;&gt;"",J620&lt;&gt;"")),IF(Q620&lt;&gt;"",Q620,IF(J620&lt;&gt;"",J620,0)),IF(AND(Q620&lt;&gt;"",J620&lt;&gt;"",Q620=J620),Q620,X620)),0)),"")</f>
        <v/>
      </c>
      <c r="AW620" s="119" t="str">
        <f>IF(D620&lt;&gt;"",IF(COUNTIF($D$12:$D620,$D620)&gt;1,0,IF(SUM(P620,W620,AD620)&gt;0,IF(AND(X620="",OR(Q620&lt;&gt;"",J620&lt;&gt;"")),IF(Q620&lt;&gt;"",Q620,IF(J620&lt;&gt;"",J620,0)),IF(AND(Q620&lt;&gt;"",J620&lt;&gt;"",Q620=J620),Q620,X620)),0)),"")</f>
        <v/>
      </c>
      <c r="AX620" s="118" t="str">
        <f t="shared" si="190"/>
        <v/>
      </c>
      <c r="AY620" s="118" t="str">
        <f t="shared" si="191"/>
        <v/>
      </c>
      <c r="AZ620" s="118" t="str">
        <f t="shared" si="192"/>
        <v/>
      </c>
      <c r="BA620" s="118" t="str">
        <f t="shared" si="193"/>
        <v/>
      </c>
      <c r="BB620" s="118" t="str">
        <f t="shared" si="194"/>
        <v/>
      </c>
      <c r="BC620" s="118" t="str">
        <f t="shared" si="195"/>
        <v/>
      </c>
      <c r="BD620" s="118" t="str">
        <f t="shared" si="196"/>
        <v/>
      </c>
      <c r="BE620" s="118" t="str">
        <f t="shared" si="197"/>
        <v/>
      </c>
      <c r="BF620" s="118" t="str">
        <f t="shared" si="198"/>
        <v/>
      </c>
      <c r="BG620" s="120"/>
      <c r="BH620" s="120" t="str">
        <f t="shared" si="199"/>
        <v/>
      </c>
      <c r="BI620" s="120" t="str">
        <f t="shared" si="200"/>
        <v/>
      </c>
      <c r="BJ620" s="121"/>
      <c r="BK620" s="120" t="str">
        <f t="shared" si="201"/>
        <v/>
      </c>
      <c r="BL620" s="120" t="str">
        <f t="shared" si="202"/>
        <v/>
      </c>
      <c r="BM620" s="120" t="str">
        <f t="shared" si="203"/>
        <v/>
      </c>
      <c r="BN620" s="120" t="str">
        <f t="shared" si="204"/>
        <v/>
      </c>
      <c r="BO620" s="120" t="str">
        <f t="shared" si="205"/>
        <v/>
      </c>
      <c r="BP620" s="120" t="str">
        <f t="shared" si="206"/>
        <v/>
      </c>
      <c r="BQ620" s="98"/>
      <c r="BR620" s="98"/>
      <c r="BS620" s="98"/>
      <c r="BT620" s="98"/>
      <c r="BU620" s="98"/>
      <c r="BV620" s="98"/>
      <c r="BW620" s="98"/>
      <c r="BX620" s="98"/>
      <c r="BY620" s="98"/>
      <c r="BZ620" s="98"/>
      <c r="CA620" s="98"/>
      <c r="CB620" s="98"/>
      <c r="CC620" s="98"/>
      <c r="CD620" s="98"/>
      <c r="CE620" s="98"/>
      <c r="CF620" s="98"/>
      <c r="CG620" s="98"/>
      <c r="CH620" s="98"/>
      <c r="CI620" s="98"/>
      <c r="CJ620" s="98"/>
      <c r="CK620" s="98"/>
      <c r="CL620" s="98"/>
      <c r="CM620" s="98"/>
      <c r="CN620" s="98"/>
      <c r="CO620" s="98"/>
      <c r="CP620" s="98"/>
      <c r="CQ620" s="98"/>
      <c r="CR620" s="98"/>
      <c r="CS620" s="98"/>
    </row>
    <row r="621" spans="1:97" s="4" customFormat="1" ht="18.75" customHeight="1" x14ac:dyDescent="0.2">
      <c r="A621" s="3">
        <f t="shared" si="207"/>
        <v>609</v>
      </c>
      <c r="B621" s="263"/>
      <c r="C621" s="263"/>
      <c r="D621" s="263"/>
      <c r="E621" s="259"/>
      <c r="F621" s="259"/>
      <c r="G621" s="43"/>
      <c r="H621" s="264"/>
      <c r="I621" s="261"/>
      <c r="J621" s="106"/>
      <c r="K621" s="247"/>
      <c r="L621" s="247"/>
      <c r="M621" s="247"/>
      <c r="N621" s="248" t="str">
        <f>IF(AND(K621&lt;&gt;"",L621&lt;&gt;"",J621&lt;&gt;""),ROUND(MIN(IF(OR(J621="OZZ",J621="ZZ"),5000,17300),TRUNC(0.75*(SUMIF($D$12:$D621,$D621,K$12:K621)+SUMIF($D$12:$D621,$D621,L$12:L621)),2)) - SUMIF($D$12:$D620,$D621,N$12:N620),2),"")</f>
        <v/>
      </c>
      <c r="O621" s="249" t="str">
        <f>IF(AND(K621&lt;&gt;"",L621&lt;&gt;"",M621&lt;&gt;"",J621&lt;&gt;"",AH621&lt;&gt;""),IF(OR(J621="OZZ",J621="ZZ"),ROUND(0-SUMIF($D$12:$D620,$D621,O$12:O620),2),IF(M621=0,0,ROUND(MIN(MIN(17300,TRUNC(0.75*(SUMIF($D$12:$D$2012,$D621,K$12:K$2012)+SUMIF($D$12:$D$2012,$D621,L$12:L$2012)),2)+SUMIF($D$12:$D621,$D621,AH$12:AH621))-SUMIF($D$12:$D620,$D621,O$12:O620)-SUMIF($D$12:$D$2012,$D621,N$12:N$2012),AH621),2))),"")</f>
        <v/>
      </c>
      <c r="P621" s="250" t="str">
        <f>IF(J621&lt;&gt;"",1000 - SUMIF($D$12:$D620,$D621,P$12:P620),"")</f>
        <v/>
      </c>
      <c r="Q621" s="106"/>
      <c r="R621" s="247"/>
      <c r="S621" s="247"/>
      <c r="T621" s="247"/>
      <c r="U621" s="248" t="str">
        <f>IF(AND(R621&lt;&gt;"",S621&lt;&gt;"",Q621&lt;&gt;""),ROUND(MIN(IF(OR(Q621="OZZ",Q621="ZZ"),5000,17300),TRUNC(0.75*(SUMIF($D$12:$D621,$D621,R$12:R621)+SUMIF($D$12:$D621,$D621,S$12:S621)),2)) - SUMIF($D$12:$D620,$D621,U$12:U620),2),"")</f>
        <v/>
      </c>
      <c r="V621" s="248" t="str">
        <f>IF(AND(R621&lt;&gt;"",S621&lt;&gt;"",T621&lt;&gt;"",Q621&lt;&gt;"",AL621&lt;&gt;""),IF(OR(Q621="OZZ",Q621="ZZ"),ROUND(0-SUMIF($D$12:$D620,$D621,V$12:V620),2),IF(T621=0,0,ROUND(MIN(MIN(17300,TRUNC(0.75*(SUMIF($D$12:$D$2012,$D621,R$12:R$2012)+SUMIF($D$12:$D$2012,$D621,S$12:S$2012)),2)+SUMIF($D$12:$D621,$D621,AL$12:AL621))-SUMIF($D$12:$D620,$D621,V$12:V620)-SUMIF($D$12:$D$2012,$D621,U$12:U$2012),AL621),2))),"")</f>
        <v/>
      </c>
      <c r="W621" s="250" t="str">
        <f>IF(Q621&lt;&gt;"",1000 - SUMIF($D$12:$D620,$D621,W$12:W620),"")</f>
        <v/>
      </c>
      <c r="X621" s="106"/>
      <c r="Y621" s="247"/>
      <c r="Z621" s="247"/>
      <c r="AA621" s="247"/>
      <c r="AB621" s="248" t="str">
        <f>IF(AND(Y621&lt;&gt;"",Z621&lt;&gt;"",X621&lt;&gt;""),ROUND(MIN(IF(OR(X621="OZZ",X621="ZZ"),5000,17300),TRUNC(0.75*(SUMIF($D$12:$D621,$D621,Y$12:Y621)+SUMIF($D$12:$D621,$D621,Z$12:Z621)),2)) - SUMIF($D$12:$D620,$D621,AB$12:AB620),2),"")</f>
        <v/>
      </c>
      <c r="AC621" s="251" t="str">
        <f>IF(AND(Y621&lt;&gt;"",Z621&lt;&gt;"",AA621&lt;&gt;"",X621&lt;&gt;"",AP621&lt;&gt;""),IF(OR(X621="OZZ",X621="ZZ"),ROUND(0-SUMIF($D$12:$D620,$D621,AC$12:AC620),2),IF(AA621=0,0,ROUND(MIN(MIN(17300,TRUNC(0.75*(SUMIF($D$12:$D$2012,$D621,Y$12:Y$2012)+SUMIF($D$12:$D$2012,$D621,Z$12:Z$2012)),2)+SUMIF($D$12:$D621,$D621,AP$12:AP621))-SUMIF($D$12:$D620,$D621,AC$12:AC620)-SUMIF($D$12:$D$2012,$D621,AB$12:AB$2012),AP621),2))),"")</f>
        <v/>
      </c>
      <c r="AD621" s="250" t="str">
        <f>IF(X621&lt;&gt;"",1000 - SUMIF($D$12:$D620,$D621,AD$12:AD620),"")</f>
        <v/>
      </c>
      <c r="AE621" s="252"/>
      <c r="AF621" s="253"/>
      <c r="AG621" s="254"/>
      <c r="AH621" s="255" t="str">
        <f t="shared" si="208"/>
        <v/>
      </c>
      <c r="AI621" s="256"/>
      <c r="AJ621" s="253"/>
      <c r="AK621" s="254"/>
      <c r="AL621" s="255" t="str">
        <f t="shared" si="209"/>
        <v/>
      </c>
      <c r="AM621" s="256"/>
      <c r="AN621" s="253"/>
      <c r="AO621" s="254"/>
      <c r="AP621" s="255" t="str">
        <f t="shared" si="189"/>
        <v/>
      </c>
      <c r="AQ621" s="116"/>
      <c r="AR621" s="116"/>
      <c r="AS621" s="117"/>
      <c r="AT621" s="118"/>
      <c r="AU621" s="119" t="str">
        <f>IF(D621&lt;&gt; "", IF(COUNTIF($D$12:$D621,$D621)&gt;1,0,IF(SUM(N621,U621,AB621)&gt;0,IF(AND(X621="",OR(Q621&lt;&gt;"",J621&lt;&gt;"")),IF(Q621&lt;&gt;"",Q621,IF(J621&lt;&gt;"",J621,0)),IF(AND(Q621&lt;&gt;"",J621&lt;&gt;"",Q621=J621),Q621,X621)),0)),"")</f>
        <v/>
      </c>
      <c r="AV621" s="119" t="str">
        <f>IF(D621&lt;&gt;"",IF(COUNTIF($D$12:$D621,$D621)&gt;1,0,IF(SUM(O621,V621,AC621)&gt;0,IF(AND(X621="",OR(Q621&lt;&gt;"",J621&lt;&gt;"")),IF(Q621&lt;&gt;"",Q621,IF(J621&lt;&gt;"",J621,0)),IF(AND(Q621&lt;&gt;"",J621&lt;&gt;"",Q621=J621),Q621,X621)),0)),"")</f>
        <v/>
      </c>
      <c r="AW621" s="119" t="str">
        <f>IF(D621&lt;&gt;"",IF(COUNTIF($D$12:$D621,$D621)&gt;1,0,IF(SUM(P621,W621,AD621)&gt;0,IF(AND(X621="",OR(Q621&lt;&gt;"",J621&lt;&gt;"")),IF(Q621&lt;&gt;"",Q621,IF(J621&lt;&gt;"",J621,0)),IF(AND(Q621&lt;&gt;"",J621&lt;&gt;"",Q621=J621),Q621,X621)),0)),"")</f>
        <v/>
      </c>
      <c r="AX621" s="118" t="str">
        <f t="shared" si="190"/>
        <v/>
      </c>
      <c r="AY621" s="118" t="str">
        <f t="shared" si="191"/>
        <v/>
      </c>
      <c r="AZ621" s="118" t="str">
        <f t="shared" si="192"/>
        <v/>
      </c>
      <c r="BA621" s="118" t="str">
        <f t="shared" si="193"/>
        <v/>
      </c>
      <c r="BB621" s="118" t="str">
        <f t="shared" si="194"/>
        <v/>
      </c>
      <c r="BC621" s="118" t="str">
        <f t="shared" si="195"/>
        <v/>
      </c>
      <c r="BD621" s="118" t="str">
        <f t="shared" si="196"/>
        <v/>
      </c>
      <c r="BE621" s="118" t="str">
        <f t="shared" si="197"/>
        <v/>
      </c>
      <c r="BF621" s="118" t="str">
        <f t="shared" si="198"/>
        <v/>
      </c>
      <c r="BG621" s="120"/>
      <c r="BH621" s="120" t="str">
        <f t="shared" si="199"/>
        <v/>
      </c>
      <c r="BI621" s="120" t="str">
        <f t="shared" si="200"/>
        <v/>
      </c>
      <c r="BJ621" s="121"/>
      <c r="BK621" s="120" t="str">
        <f t="shared" si="201"/>
        <v/>
      </c>
      <c r="BL621" s="120" t="str">
        <f t="shared" si="202"/>
        <v/>
      </c>
      <c r="BM621" s="120" t="str">
        <f t="shared" si="203"/>
        <v/>
      </c>
      <c r="BN621" s="120" t="str">
        <f t="shared" si="204"/>
        <v/>
      </c>
      <c r="BO621" s="120" t="str">
        <f t="shared" si="205"/>
        <v/>
      </c>
      <c r="BP621" s="120" t="str">
        <f t="shared" si="206"/>
        <v/>
      </c>
      <c r="BQ621" s="98"/>
      <c r="BR621" s="98"/>
      <c r="BS621" s="98"/>
      <c r="BT621" s="98"/>
      <c r="BU621" s="98"/>
      <c r="BV621" s="98"/>
      <c r="BW621" s="98"/>
      <c r="BX621" s="98"/>
      <c r="BY621" s="98"/>
      <c r="BZ621" s="98"/>
      <c r="CA621" s="98"/>
      <c r="CB621" s="98"/>
      <c r="CC621" s="98"/>
      <c r="CD621" s="98"/>
      <c r="CE621" s="98"/>
      <c r="CF621" s="98"/>
      <c r="CG621" s="98"/>
      <c r="CH621" s="98"/>
      <c r="CI621" s="98"/>
      <c r="CJ621" s="98"/>
      <c r="CK621" s="98"/>
      <c r="CL621" s="98"/>
      <c r="CM621" s="98"/>
      <c r="CN621" s="98"/>
      <c r="CO621" s="98"/>
      <c r="CP621" s="98"/>
      <c r="CQ621" s="98"/>
      <c r="CR621" s="98"/>
      <c r="CS621" s="98"/>
    </row>
    <row r="622" spans="1:97" s="4" customFormat="1" ht="18.75" customHeight="1" x14ac:dyDescent="0.2">
      <c r="A622" s="3">
        <f t="shared" si="207"/>
        <v>610</v>
      </c>
      <c r="B622" s="263"/>
      <c r="C622" s="263"/>
      <c r="D622" s="263"/>
      <c r="E622" s="259"/>
      <c r="F622" s="259"/>
      <c r="G622" s="43"/>
      <c r="H622" s="264"/>
      <c r="I622" s="261"/>
      <c r="J622" s="106"/>
      <c r="K622" s="247"/>
      <c r="L622" s="247"/>
      <c r="M622" s="247"/>
      <c r="N622" s="248" t="str">
        <f>IF(AND(K622&lt;&gt;"",L622&lt;&gt;"",J622&lt;&gt;""),ROUND(MIN(IF(OR(J622="OZZ",J622="ZZ"),5000,17300),TRUNC(0.75*(SUMIF($D$12:$D622,$D622,K$12:K622)+SUMIF($D$12:$D622,$D622,L$12:L622)),2)) - SUMIF($D$12:$D621,$D622,N$12:N621),2),"")</f>
        <v/>
      </c>
      <c r="O622" s="249" t="str">
        <f>IF(AND(K622&lt;&gt;"",L622&lt;&gt;"",M622&lt;&gt;"",J622&lt;&gt;"",AH622&lt;&gt;""),IF(OR(J622="OZZ",J622="ZZ"),ROUND(0-SUMIF($D$12:$D621,$D622,O$12:O621),2),IF(M622=0,0,ROUND(MIN(MIN(17300,TRUNC(0.75*(SUMIF($D$12:$D$2012,$D622,K$12:K$2012)+SUMIF($D$12:$D$2012,$D622,L$12:L$2012)),2)+SUMIF($D$12:$D622,$D622,AH$12:AH622))-SUMIF($D$12:$D621,$D622,O$12:O621)-SUMIF($D$12:$D$2012,$D622,N$12:N$2012),AH622),2))),"")</f>
        <v/>
      </c>
      <c r="P622" s="250" t="str">
        <f>IF(J622&lt;&gt;"",1000 - SUMIF($D$12:$D621,$D622,P$12:P621),"")</f>
        <v/>
      </c>
      <c r="Q622" s="106"/>
      <c r="R622" s="247"/>
      <c r="S622" s="247"/>
      <c r="T622" s="247"/>
      <c r="U622" s="248" t="str">
        <f>IF(AND(R622&lt;&gt;"",S622&lt;&gt;"",Q622&lt;&gt;""),ROUND(MIN(IF(OR(Q622="OZZ",Q622="ZZ"),5000,17300),TRUNC(0.75*(SUMIF($D$12:$D622,$D622,R$12:R622)+SUMIF($D$12:$D622,$D622,S$12:S622)),2)) - SUMIF($D$12:$D621,$D622,U$12:U621),2),"")</f>
        <v/>
      </c>
      <c r="V622" s="248" t="str">
        <f>IF(AND(R622&lt;&gt;"",S622&lt;&gt;"",T622&lt;&gt;"",Q622&lt;&gt;"",AL622&lt;&gt;""),IF(OR(Q622="OZZ",Q622="ZZ"),ROUND(0-SUMIF($D$12:$D621,$D622,V$12:V621),2),IF(T622=0,0,ROUND(MIN(MIN(17300,TRUNC(0.75*(SUMIF($D$12:$D$2012,$D622,R$12:R$2012)+SUMIF($D$12:$D$2012,$D622,S$12:S$2012)),2)+SUMIF($D$12:$D622,$D622,AL$12:AL622))-SUMIF($D$12:$D621,$D622,V$12:V621)-SUMIF($D$12:$D$2012,$D622,U$12:U$2012),AL622),2))),"")</f>
        <v/>
      </c>
      <c r="W622" s="250" t="str">
        <f>IF(Q622&lt;&gt;"",1000 - SUMIF($D$12:$D621,$D622,W$12:W621),"")</f>
        <v/>
      </c>
      <c r="X622" s="106"/>
      <c r="Y622" s="247"/>
      <c r="Z622" s="247"/>
      <c r="AA622" s="247"/>
      <c r="AB622" s="248" t="str">
        <f>IF(AND(Y622&lt;&gt;"",Z622&lt;&gt;"",X622&lt;&gt;""),ROUND(MIN(IF(OR(X622="OZZ",X622="ZZ"),5000,17300),TRUNC(0.75*(SUMIF($D$12:$D622,$D622,Y$12:Y622)+SUMIF($D$12:$D622,$D622,Z$12:Z622)),2)) - SUMIF($D$12:$D621,$D622,AB$12:AB621),2),"")</f>
        <v/>
      </c>
      <c r="AC622" s="251" t="str">
        <f>IF(AND(Y622&lt;&gt;"",Z622&lt;&gt;"",AA622&lt;&gt;"",X622&lt;&gt;"",AP622&lt;&gt;""),IF(OR(X622="OZZ",X622="ZZ"),ROUND(0-SUMIF($D$12:$D621,$D622,AC$12:AC621),2),IF(AA622=0,0,ROUND(MIN(MIN(17300,TRUNC(0.75*(SUMIF($D$12:$D$2012,$D622,Y$12:Y$2012)+SUMIF($D$12:$D$2012,$D622,Z$12:Z$2012)),2)+SUMIF($D$12:$D622,$D622,AP$12:AP622))-SUMIF($D$12:$D621,$D622,AC$12:AC621)-SUMIF($D$12:$D$2012,$D622,AB$12:AB$2012),AP622),2))),"")</f>
        <v/>
      </c>
      <c r="AD622" s="250" t="str">
        <f>IF(X622&lt;&gt;"",1000 - SUMIF($D$12:$D621,$D622,AD$12:AD621),"")</f>
        <v/>
      </c>
      <c r="AE622" s="252"/>
      <c r="AF622" s="253"/>
      <c r="AG622" s="254"/>
      <c r="AH622" s="255" t="str">
        <f t="shared" si="208"/>
        <v/>
      </c>
      <c r="AI622" s="256"/>
      <c r="AJ622" s="253"/>
      <c r="AK622" s="254"/>
      <c r="AL622" s="255" t="str">
        <f t="shared" si="209"/>
        <v/>
      </c>
      <c r="AM622" s="256"/>
      <c r="AN622" s="253"/>
      <c r="AO622" s="254"/>
      <c r="AP622" s="255" t="str">
        <f t="shared" si="189"/>
        <v/>
      </c>
      <c r="AQ622" s="116"/>
      <c r="AR622" s="116"/>
      <c r="AS622" s="117"/>
      <c r="AT622" s="118"/>
      <c r="AU622" s="119" t="str">
        <f>IF(D622&lt;&gt; "", IF(COUNTIF($D$12:$D622,$D622)&gt;1,0,IF(SUM(N622,U622,AB622)&gt;0,IF(AND(X622="",OR(Q622&lt;&gt;"",J622&lt;&gt;"")),IF(Q622&lt;&gt;"",Q622,IF(J622&lt;&gt;"",J622,0)),IF(AND(Q622&lt;&gt;"",J622&lt;&gt;"",Q622=J622),Q622,X622)),0)),"")</f>
        <v/>
      </c>
      <c r="AV622" s="119" t="str">
        <f>IF(D622&lt;&gt;"",IF(COUNTIF($D$12:$D622,$D622)&gt;1,0,IF(SUM(O622,V622,AC622)&gt;0,IF(AND(X622="",OR(Q622&lt;&gt;"",J622&lt;&gt;"")),IF(Q622&lt;&gt;"",Q622,IF(J622&lt;&gt;"",J622,0)),IF(AND(Q622&lt;&gt;"",J622&lt;&gt;"",Q622=J622),Q622,X622)),0)),"")</f>
        <v/>
      </c>
      <c r="AW622" s="119" t="str">
        <f>IF(D622&lt;&gt;"",IF(COUNTIF($D$12:$D622,$D622)&gt;1,0,IF(SUM(P622,W622,AD622)&gt;0,IF(AND(X622="",OR(Q622&lt;&gt;"",J622&lt;&gt;"")),IF(Q622&lt;&gt;"",Q622,IF(J622&lt;&gt;"",J622,0)),IF(AND(Q622&lt;&gt;"",J622&lt;&gt;"",Q622=J622),Q622,X622)),0)),"")</f>
        <v/>
      </c>
      <c r="AX622" s="118" t="str">
        <f t="shared" si="190"/>
        <v/>
      </c>
      <c r="AY622" s="118" t="str">
        <f t="shared" si="191"/>
        <v/>
      </c>
      <c r="AZ622" s="118" t="str">
        <f t="shared" si="192"/>
        <v/>
      </c>
      <c r="BA622" s="118" t="str">
        <f t="shared" si="193"/>
        <v/>
      </c>
      <c r="BB622" s="118" t="str">
        <f t="shared" si="194"/>
        <v/>
      </c>
      <c r="BC622" s="118" t="str">
        <f t="shared" si="195"/>
        <v/>
      </c>
      <c r="BD622" s="118" t="str">
        <f t="shared" si="196"/>
        <v/>
      </c>
      <c r="BE622" s="118" t="str">
        <f t="shared" si="197"/>
        <v/>
      </c>
      <c r="BF622" s="118" t="str">
        <f t="shared" si="198"/>
        <v/>
      </c>
      <c r="BG622" s="120"/>
      <c r="BH622" s="120" t="str">
        <f t="shared" si="199"/>
        <v/>
      </c>
      <c r="BI622" s="120" t="str">
        <f t="shared" si="200"/>
        <v/>
      </c>
      <c r="BJ622" s="121"/>
      <c r="BK622" s="120" t="str">
        <f t="shared" si="201"/>
        <v/>
      </c>
      <c r="BL622" s="120" t="str">
        <f t="shared" si="202"/>
        <v/>
      </c>
      <c r="BM622" s="120" t="str">
        <f t="shared" si="203"/>
        <v/>
      </c>
      <c r="BN622" s="120" t="str">
        <f t="shared" si="204"/>
        <v/>
      </c>
      <c r="BO622" s="120" t="str">
        <f t="shared" si="205"/>
        <v/>
      </c>
      <c r="BP622" s="120" t="str">
        <f t="shared" si="206"/>
        <v/>
      </c>
      <c r="BQ622" s="98"/>
      <c r="BR622" s="98"/>
      <c r="BS622" s="98"/>
      <c r="BT622" s="98"/>
      <c r="BU622" s="98"/>
      <c r="BV622" s="98"/>
      <c r="BW622" s="98"/>
      <c r="BX622" s="98"/>
      <c r="BY622" s="98"/>
      <c r="BZ622" s="98"/>
      <c r="CA622" s="98"/>
      <c r="CB622" s="98"/>
      <c r="CC622" s="98"/>
      <c r="CD622" s="98"/>
      <c r="CE622" s="98"/>
      <c r="CF622" s="98"/>
      <c r="CG622" s="98"/>
      <c r="CH622" s="98"/>
      <c r="CI622" s="98"/>
      <c r="CJ622" s="98"/>
      <c r="CK622" s="98"/>
      <c r="CL622" s="98"/>
      <c r="CM622" s="98"/>
      <c r="CN622" s="98"/>
      <c r="CO622" s="98"/>
      <c r="CP622" s="98"/>
      <c r="CQ622" s="98"/>
      <c r="CR622" s="98"/>
      <c r="CS622" s="98"/>
    </row>
    <row r="623" spans="1:97" s="4" customFormat="1" ht="18.75" customHeight="1" x14ac:dyDescent="0.2">
      <c r="A623" s="3">
        <f t="shared" si="207"/>
        <v>611</v>
      </c>
      <c r="B623" s="263"/>
      <c r="C623" s="263"/>
      <c r="D623" s="263"/>
      <c r="E623" s="259"/>
      <c r="F623" s="259"/>
      <c r="G623" s="43"/>
      <c r="H623" s="264"/>
      <c r="I623" s="261"/>
      <c r="J623" s="106"/>
      <c r="K623" s="247"/>
      <c r="L623" s="247"/>
      <c r="M623" s="247"/>
      <c r="N623" s="248" t="str">
        <f>IF(AND(K623&lt;&gt;"",L623&lt;&gt;"",J623&lt;&gt;""),ROUND(MIN(IF(OR(J623="OZZ",J623="ZZ"),5000,17300),TRUNC(0.75*(SUMIF($D$12:$D623,$D623,K$12:K623)+SUMIF($D$12:$D623,$D623,L$12:L623)),2)) - SUMIF($D$12:$D622,$D623,N$12:N622),2),"")</f>
        <v/>
      </c>
      <c r="O623" s="249" t="str">
        <f>IF(AND(K623&lt;&gt;"",L623&lt;&gt;"",M623&lt;&gt;"",J623&lt;&gt;"",AH623&lt;&gt;""),IF(OR(J623="OZZ",J623="ZZ"),ROUND(0-SUMIF($D$12:$D622,$D623,O$12:O622),2),IF(M623=0,0,ROUND(MIN(MIN(17300,TRUNC(0.75*(SUMIF($D$12:$D$2012,$D623,K$12:K$2012)+SUMIF($D$12:$D$2012,$D623,L$12:L$2012)),2)+SUMIF($D$12:$D623,$D623,AH$12:AH623))-SUMIF($D$12:$D622,$D623,O$12:O622)-SUMIF($D$12:$D$2012,$D623,N$12:N$2012),AH623),2))),"")</f>
        <v/>
      </c>
      <c r="P623" s="250" t="str">
        <f>IF(J623&lt;&gt;"",1000 - SUMIF($D$12:$D622,$D623,P$12:P622),"")</f>
        <v/>
      </c>
      <c r="Q623" s="106"/>
      <c r="R623" s="247"/>
      <c r="S623" s="247"/>
      <c r="T623" s="247"/>
      <c r="U623" s="248" t="str">
        <f>IF(AND(R623&lt;&gt;"",S623&lt;&gt;"",Q623&lt;&gt;""),ROUND(MIN(IF(OR(Q623="OZZ",Q623="ZZ"),5000,17300),TRUNC(0.75*(SUMIF($D$12:$D623,$D623,R$12:R623)+SUMIF($D$12:$D623,$D623,S$12:S623)),2)) - SUMIF($D$12:$D622,$D623,U$12:U622),2),"")</f>
        <v/>
      </c>
      <c r="V623" s="248" t="str">
        <f>IF(AND(R623&lt;&gt;"",S623&lt;&gt;"",T623&lt;&gt;"",Q623&lt;&gt;"",AL623&lt;&gt;""),IF(OR(Q623="OZZ",Q623="ZZ"),ROUND(0-SUMIF($D$12:$D622,$D623,V$12:V622),2),IF(T623=0,0,ROUND(MIN(MIN(17300,TRUNC(0.75*(SUMIF($D$12:$D$2012,$D623,R$12:R$2012)+SUMIF($D$12:$D$2012,$D623,S$12:S$2012)),2)+SUMIF($D$12:$D623,$D623,AL$12:AL623))-SUMIF($D$12:$D622,$D623,V$12:V622)-SUMIF($D$12:$D$2012,$D623,U$12:U$2012),AL623),2))),"")</f>
        <v/>
      </c>
      <c r="W623" s="250" t="str">
        <f>IF(Q623&lt;&gt;"",1000 - SUMIF($D$12:$D622,$D623,W$12:W622),"")</f>
        <v/>
      </c>
      <c r="X623" s="106"/>
      <c r="Y623" s="247"/>
      <c r="Z623" s="247"/>
      <c r="AA623" s="247"/>
      <c r="AB623" s="248" t="str">
        <f>IF(AND(Y623&lt;&gt;"",Z623&lt;&gt;"",X623&lt;&gt;""),ROUND(MIN(IF(OR(X623="OZZ",X623="ZZ"),5000,17300),TRUNC(0.75*(SUMIF($D$12:$D623,$D623,Y$12:Y623)+SUMIF($D$12:$D623,$D623,Z$12:Z623)),2)) - SUMIF($D$12:$D622,$D623,AB$12:AB622),2),"")</f>
        <v/>
      </c>
      <c r="AC623" s="251" t="str">
        <f>IF(AND(Y623&lt;&gt;"",Z623&lt;&gt;"",AA623&lt;&gt;"",X623&lt;&gt;"",AP623&lt;&gt;""),IF(OR(X623="OZZ",X623="ZZ"),ROUND(0-SUMIF($D$12:$D622,$D623,AC$12:AC622),2),IF(AA623=0,0,ROUND(MIN(MIN(17300,TRUNC(0.75*(SUMIF($D$12:$D$2012,$D623,Y$12:Y$2012)+SUMIF($D$12:$D$2012,$D623,Z$12:Z$2012)),2)+SUMIF($D$12:$D623,$D623,AP$12:AP623))-SUMIF($D$12:$D622,$D623,AC$12:AC622)-SUMIF($D$12:$D$2012,$D623,AB$12:AB$2012),AP623),2))),"")</f>
        <v/>
      </c>
      <c r="AD623" s="250" t="str">
        <f>IF(X623&lt;&gt;"",1000 - SUMIF($D$12:$D622,$D623,AD$12:AD622),"")</f>
        <v/>
      </c>
      <c r="AE623" s="252"/>
      <c r="AF623" s="253"/>
      <c r="AG623" s="254"/>
      <c r="AH623" s="255" t="str">
        <f t="shared" si="208"/>
        <v/>
      </c>
      <c r="AI623" s="256"/>
      <c r="AJ623" s="253"/>
      <c r="AK623" s="254"/>
      <c r="AL623" s="255" t="str">
        <f t="shared" si="209"/>
        <v/>
      </c>
      <c r="AM623" s="256"/>
      <c r="AN623" s="253"/>
      <c r="AO623" s="254"/>
      <c r="AP623" s="255" t="str">
        <f t="shared" si="189"/>
        <v/>
      </c>
      <c r="AQ623" s="116"/>
      <c r="AR623" s="116"/>
      <c r="AS623" s="117"/>
      <c r="AT623" s="118"/>
      <c r="AU623" s="119" t="str">
        <f>IF(D623&lt;&gt; "", IF(COUNTIF($D$12:$D623,$D623)&gt;1,0,IF(SUM(N623,U623,AB623)&gt;0,IF(AND(X623="",OR(Q623&lt;&gt;"",J623&lt;&gt;"")),IF(Q623&lt;&gt;"",Q623,IF(J623&lt;&gt;"",J623,0)),IF(AND(Q623&lt;&gt;"",J623&lt;&gt;"",Q623=J623),Q623,X623)),0)),"")</f>
        <v/>
      </c>
      <c r="AV623" s="119" t="str">
        <f>IF(D623&lt;&gt;"",IF(COUNTIF($D$12:$D623,$D623)&gt;1,0,IF(SUM(O623,V623,AC623)&gt;0,IF(AND(X623="",OR(Q623&lt;&gt;"",J623&lt;&gt;"")),IF(Q623&lt;&gt;"",Q623,IF(J623&lt;&gt;"",J623,0)),IF(AND(Q623&lt;&gt;"",J623&lt;&gt;"",Q623=J623),Q623,X623)),0)),"")</f>
        <v/>
      </c>
      <c r="AW623" s="119" t="str">
        <f>IF(D623&lt;&gt;"",IF(COUNTIF($D$12:$D623,$D623)&gt;1,0,IF(SUM(P623,W623,AD623)&gt;0,IF(AND(X623="",OR(Q623&lt;&gt;"",J623&lt;&gt;"")),IF(Q623&lt;&gt;"",Q623,IF(J623&lt;&gt;"",J623,0)),IF(AND(Q623&lt;&gt;"",J623&lt;&gt;"",Q623=J623),Q623,X623)),0)),"")</f>
        <v/>
      </c>
      <c r="AX623" s="118" t="str">
        <f t="shared" si="190"/>
        <v/>
      </c>
      <c r="AY623" s="118" t="str">
        <f t="shared" si="191"/>
        <v/>
      </c>
      <c r="AZ623" s="118" t="str">
        <f t="shared" si="192"/>
        <v/>
      </c>
      <c r="BA623" s="118" t="str">
        <f t="shared" si="193"/>
        <v/>
      </c>
      <c r="BB623" s="118" t="str">
        <f t="shared" si="194"/>
        <v/>
      </c>
      <c r="BC623" s="118" t="str">
        <f t="shared" si="195"/>
        <v/>
      </c>
      <c r="BD623" s="118" t="str">
        <f t="shared" si="196"/>
        <v/>
      </c>
      <c r="BE623" s="118" t="str">
        <f t="shared" si="197"/>
        <v/>
      </c>
      <c r="BF623" s="118" t="str">
        <f t="shared" si="198"/>
        <v/>
      </c>
      <c r="BG623" s="120"/>
      <c r="BH623" s="120" t="str">
        <f t="shared" si="199"/>
        <v/>
      </c>
      <c r="BI623" s="120" t="str">
        <f t="shared" si="200"/>
        <v/>
      </c>
      <c r="BJ623" s="121"/>
      <c r="BK623" s="120" t="str">
        <f t="shared" si="201"/>
        <v/>
      </c>
      <c r="BL623" s="120" t="str">
        <f t="shared" si="202"/>
        <v/>
      </c>
      <c r="BM623" s="120" t="str">
        <f t="shared" si="203"/>
        <v/>
      </c>
      <c r="BN623" s="120" t="str">
        <f t="shared" si="204"/>
        <v/>
      </c>
      <c r="BO623" s="120" t="str">
        <f t="shared" si="205"/>
        <v/>
      </c>
      <c r="BP623" s="120" t="str">
        <f t="shared" si="206"/>
        <v/>
      </c>
      <c r="BQ623" s="98"/>
      <c r="BR623" s="98"/>
      <c r="BS623" s="98"/>
      <c r="BT623" s="98"/>
      <c r="BU623" s="98"/>
      <c r="BV623" s="98"/>
      <c r="BW623" s="98"/>
      <c r="BX623" s="98"/>
      <c r="BY623" s="98"/>
      <c r="BZ623" s="98"/>
      <c r="CA623" s="98"/>
      <c r="CB623" s="98"/>
      <c r="CC623" s="98"/>
      <c r="CD623" s="98"/>
      <c r="CE623" s="98"/>
      <c r="CF623" s="98"/>
      <c r="CG623" s="98"/>
      <c r="CH623" s="98"/>
      <c r="CI623" s="98"/>
      <c r="CJ623" s="98"/>
      <c r="CK623" s="98"/>
      <c r="CL623" s="98"/>
      <c r="CM623" s="98"/>
      <c r="CN623" s="98"/>
      <c r="CO623" s="98"/>
      <c r="CP623" s="98"/>
      <c r="CQ623" s="98"/>
      <c r="CR623" s="98"/>
      <c r="CS623" s="98"/>
    </row>
    <row r="624" spans="1:97" s="4" customFormat="1" ht="18.75" customHeight="1" x14ac:dyDescent="0.2">
      <c r="A624" s="3">
        <f t="shared" si="207"/>
        <v>612</v>
      </c>
      <c r="B624" s="263"/>
      <c r="C624" s="263"/>
      <c r="D624" s="263"/>
      <c r="E624" s="259"/>
      <c r="F624" s="259"/>
      <c r="G624" s="43"/>
      <c r="H624" s="264"/>
      <c r="I624" s="261"/>
      <c r="J624" s="106"/>
      <c r="K624" s="247"/>
      <c r="L624" s="247"/>
      <c r="M624" s="247"/>
      <c r="N624" s="248" t="str">
        <f>IF(AND(K624&lt;&gt;"",L624&lt;&gt;"",J624&lt;&gt;""),ROUND(MIN(IF(OR(J624="OZZ",J624="ZZ"),5000,17300),TRUNC(0.75*(SUMIF($D$12:$D624,$D624,K$12:K624)+SUMIF($D$12:$D624,$D624,L$12:L624)),2)) - SUMIF($D$12:$D623,$D624,N$12:N623),2),"")</f>
        <v/>
      </c>
      <c r="O624" s="249" t="str">
        <f>IF(AND(K624&lt;&gt;"",L624&lt;&gt;"",M624&lt;&gt;"",J624&lt;&gt;"",AH624&lt;&gt;""),IF(OR(J624="OZZ",J624="ZZ"),ROUND(0-SUMIF($D$12:$D623,$D624,O$12:O623),2),IF(M624=0,0,ROUND(MIN(MIN(17300,TRUNC(0.75*(SUMIF($D$12:$D$2012,$D624,K$12:K$2012)+SUMIF($D$12:$D$2012,$D624,L$12:L$2012)),2)+SUMIF($D$12:$D624,$D624,AH$12:AH624))-SUMIF($D$12:$D623,$D624,O$12:O623)-SUMIF($D$12:$D$2012,$D624,N$12:N$2012),AH624),2))),"")</f>
        <v/>
      </c>
      <c r="P624" s="250" t="str">
        <f>IF(J624&lt;&gt;"",1000 - SUMIF($D$12:$D623,$D624,P$12:P623),"")</f>
        <v/>
      </c>
      <c r="Q624" s="106"/>
      <c r="R624" s="247"/>
      <c r="S624" s="247"/>
      <c r="T624" s="247"/>
      <c r="U624" s="248" t="str">
        <f>IF(AND(R624&lt;&gt;"",S624&lt;&gt;"",Q624&lt;&gt;""),ROUND(MIN(IF(OR(Q624="OZZ",Q624="ZZ"),5000,17300),TRUNC(0.75*(SUMIF($D$12:$D624,$D624,R$12:R624)+SUMIF($D$12:$D624,$D624,S$12:S624)),2)) - SUMIF($D$12:$D623,$D624,U$12:U623),2),"")</f>
        <v/>
      </c>
      <c r="V624" s="248" t="str">
        <f>IF(AND(R624&lt;&gt;"",S624&lt;&gt;"",T624&lt;&gt;"",Q624&lt;&gt;"",AL624&lt;&gt;""),IF(OR(Q624="OZZ",Q624="ZZ"),ROUND(0-SUMIF($D$12:$D623,$D624,V$12:V623),2),IF(T624=0,0,ROUND(MIN(MIN(17300,TRUNC(0.75*(SUMIF($D$12:$D$2012,$D624,R$12:R$2012)+SUMIF($D$12:$D$2012,$D624,S$12:S$2012)),2)+SUMIF($D$12:$D624,$D624,AL$12:AL624))-SUMIF($D$12:$D623,$D624,V$12:V623)-SUMIF($D$12:$D$2012,$D624,U$12:U$2012),AL624),2))),"")</f>
        <v/>
      </c>
      <c r="W624" s="250" t="str">
        <f>IF(Q624&lt;&gt;"",1000 - SUMIF($D$12:$D623,$D624,W$12:W623),"")</f>
        <v/>
      </c>
      <c r="X624" s="106"/>
      <c r="Y624" s="247"/>
      <c r="Z624" s="247"/>
      <c r="AA624" s="247"/>
      <c r="AB624" s="248" t="str">
        <f>IF(AND(Y624&lt;&gt;"",Z624&lt;&gt;"",X624&lt;&gt;""),ROUND(MIN(IF(OR(X624="OZZ",X624="ZZ"),5000,17300),TRUNC(0.75*(SUMIF($D$12:$D624,$D624,Y$12:Y624)+SUMIF($D$12:$D624,$D624,Z$12:Z624)),2)) - SUMIF($D$12:$D623,$D624,AB$12:AB623),2),"")</f>
        <v/>
      </c>
      <c r="AC624" s="251" t="str">
        <f>IF(AND(Y624&lt;&gt;"",Z624&lt;&gt;"",AA624&lt;&gt;"",X624&lt;&gt;"",AP624&lt;&gt;""),IF(OR(X624="OZZ",X624="ZZ"),ROUND(0-SUMIF($D$12:$D623,$D624,AC$12:AC623),2),IF(AA624=0,0,ROUND(MIN(MIN(17300,TRUNC(0.75*(SUMIF($D$12:$D$2012,$D624,Y$12:Y$2012)+SUMIF($D$12:$D$2012,$D624,Z$12:Z$2012)),2)+SUMIF($D$12:$D624,$D624,AP$12:AP624))-SUMIF($D$12:$D623,$D624,AC$12:AC623)-SUMIF($D$12:$D$2012,$D624,AB$12:AB$2012),AP624),2))),"")</f>
        <v/>
      </c>
      <c r="AD624" s="250" t="str">
        <f>IF(X624&lt;&gt;"",1000 - SUMIF($D$12:$D623,$D624,AD$12:AD623),"")</f>
        <v/>
      </c>
      <c r="AE624" s="252"/>
      <c r="AF624" s="253"/>
      <c r="AG624" s="254"/>
      <c r="AH624" s="255" t="str">
        <f t="shared" si="208"/>
        <v/>
      </c>
      <c r="AI624" s="256"/>
      <c r="AJ624" s="253"/>
      <c r="AK624" s="254"/>
      <c r="AL624" s="255" t="str">
        <f t="shared" si="209"/>
        <v/>
      </c>
      <c r="AM624" s="256"/>
      <c r="AN624" s="253"/>
      <c r="AO624" s="254"/>
      <c r="AP624" s="255" t="str">
        <f t="shared" si="189"/>
        <v/>
      </c>
      <c r="AQ624" s="116"/>
      <c r="AR624" s="116"/>
      <c r="AS624" s="117"/>
      <c r="AT624" s="118"/>
      <c r="AU624" s="119" t="str">
        <f>IF(D624&lt;&gt; "", IF(COUNTIF($D$12:$D624,$D624)&gt;1,0,IF(SUM(N624,U624,AB624)&gt;0,IF(AND(X624="",OR(Q624&lt;&gt;"",J624&lt;&gt;"")),IF(Q624&lt;&gt;"",Q624,IF(J624&lt;&gt;"",J624,0)),IF(AND(Q624&lt;&gt;"",J624&lt;&gt;"",Q624=J624),Q624,X624)),0)),"")</f>
        <v/>
      </c>
      <c r="AV624" s="119" t="str">
        <f>IF(D624&lt;&gt;"",IF(COUNTIF($D$12:$D624,$D624)&gt;1,0,IF(SUM(O624,V624,AC624)&gt;0,IF(AND(X624="",OR(Q624&lt;&gt;"",J624&lt;&gt;"")),IF(Q624&lt;&gt;"",Q624,IF(J624&lt;&gt;"",J624,0)),IF(AND(Q624&lt;&gt;"",J624&lt;&gt;"",Q624=J624),Q624,X624)),0)),"")</f>
        <v/>
      </c>
      <c r="AW624" s="119" t="str">
        <f>IF(D624&lt;&gt;"",IF(COUNTIF($D$12:$D624,$D624)&gt;1,0,IF(SUM(P624,W624,AD624)&gt;0,IF(AND(X624="",OR(Q624&lt;&gt;"",J624&lt;&gt;"")),IF(Q624&lt;&gt;"",Q624,IF(J624&lt;&gt;"",J624,0)),IF(AND(Q624&lt;&gt;"",J624&lt;&gt;"",Q624=J624),Q624,X624)),0)),"")</f>
        <v/>
      </c>
      <c r="AX624" s="118" t="str">
        <f t="shared" si="190"/>
        <v/>
      </c>
      <c r="AY624" s="118" t="str">
        <f t="shared" si="191"/>
        <v/>
      </c>
      <c r="AZ624" s="118" t="str">
        <f t="shared" si="192"/>
        <v/>
      </c>
      <c r="BA624" s="118" t="str">
        <f t="shared" si="193"/>
        <v/>
      </c>
      <c r="BB624" s="118" t="str">
        <f t="shared" si="194"/>
        <v/>
      </c>
      <c r="BC624" s="118" t="str">
        <f t="shared" si="195"/>
        <v/>
      </c>
      <c r="BD624" s="118" t="str">
        <f t="shared" si="196"/>
        <v/>
      </c>
      <c r="BE624" s="118" t="str">
        <f t="shared" si="197"/>
        <v/>
      </c>
      <c r="BF624" s="118" t="str">
        <f t="shared" si="198"/>
        <v/>
      </c>
      <c r="BG624" s="120"/>
      <c r="BH624" s="120" t="str">
        <f t="shared" si="199"/>
        <v/>
      </c>
      <c r="BI624" s="120" t="str">
        <f t="shared" si="200"/>
        <v/>
      </c>
      <c r="BJ624" s="121"/>
      <c r="BK624" s="120" t="str">
        <f t="shared" si="201"/>
        <v/>
      </c>
      <c r="BL624" s="120" t="str">
        <f t="shared" si="202"/>
        <v/>
      </c>
      <c r="BM624" s="120" t="str">
        <f t="shared" si="203"/>
        <v/>
      </c>
      <c r="BN624" s="120" t="str">
        <f t="shared" si="204"/>
        <v/>
      </c>
      <c r="BO624" s="120" t="str">
        <f t="shared" si="205"/>
        <v/>
      </c>
      <c r="BP624" s="120" t="str">
        <f t="shared" si="206"/>
        <v/>
      </c>
      <c r="BQ624" s="98"/>
      <c r="BR624" s="98"/>
      <c r="BS624" s="98"/>
      <c r="BT624" s="98"/>
      <c r="BU624" s="98"/>
      <c r="BV624" s="98"/>
      <c r="BW624" s="98"/>
      <c r="BX624" s="98"/>
      <c r="BY624" s="98"/>
      <c r="BZ624" s="98"/>
      <c r="CA624" s="98"/>
      <c r="CB624" s="98"/>
      <c r="CC624" s="98"/>
      <c r="CD624" s="98"/>
      <c r="CE624" s="98"/>
      <c r="CF624" s="98"/>
      <c r="CG624" s="98"/>
      <c r="CH624" s="98"/>
      <c r="CI624" s="98"/>
      <c r="CJ624" s="98"/>
      <c r="CK624" s="98"/>
      <c r="CL624" s="98"/>
      <c r="CM624" s="98"/>
      <c r="CN624" s="98"/>
      <c r="CO624" s="98"/>
      <c r="CP624" s="98"/>
      <c r="CQ624" s="98"/>
      <c r="CR624" s="98"/>
      <c r="CS624" s="98"/>
    </row>
    <row r="625" spans="1:97" s="4" customFormat="1" ht="18.75" customHeight="1" x14ac:dyDescent="0.2">
      <c r="A625" s="3">
        <f t="shared" si="207"/>
        <v>613</v>
      </c>
      <c r="B625" s="263"/>
      <c r="C625" s="263"/>
      <c r="D625" s="263"/>
      <c r="E625" s="259"/>
      <c r="F625" s="259"/>
      <c r="G625" s="43"/>
      <c r="H625" s="264"/>
      <c r="I625" s="261"/>
      <c r="J625" s="106"/>
      <c r="K625" s="247"/>
      <c r="L625" s="247"/>
      <c r="M625" s="247"/>
      <c r="N625" s="248" t="str">
        <f>IF(AND(K625&lt;&gt;"",L625&lt;&gt;"",J625&lt;&gt;""),ROUND(MIN(IF(OR(J625="OZZ",J625="ZZ"),5000,17300),TRUNC(0.75*(SUMIF($D$12:$D625,$D625,K$12:K625)+SUMIF($D$12:$D625,$D625,L$12:L625)),2)) - SUMIF($D$12:$D624,$D625,N$12:N624),2),"")</f>
        <v/>
      </c>
      <c r="O625" s="249" t="str">
        <f>IF(AND(K625&lt;&gt;"",L625&lt;&gt;"",M625&lt;&gt;"",J625&lt;&gt;"",AH625&lt;&gt;""),IF(OR(J625="OZZ",J625="ZZ"),ROUND(0-SUMIF($D$12:$D624,$D625,O$12:O624),2),IF(M625=0,0,ROUND(MIN(MIN(17300,TRUNC(0.75*(SUMIF($D$12:$D$2012,$D625,K$12:K$2012)+SUMIF($D$12:$D$2012,$D625,L$12:L$2012)),2)+SUMIF($D$12:$D625,$D625,AH$12:AH625))-SUMIF($D$12:$D624,$D625,O$12:O624)-SUMIF($D$12:$D$2012,$D625,N$12:N$2012),AH625),2))),"")</f>
        <v/>
      </c>
      <c r="P625" s="250" t="str">
        <f>IF(J625&lt;&gt;"",1000 - SUMIF($D$12:$D624,$D625,P$12:P624),"")</f>
        <v/>
      </c>
      <c r="Q625" s="106"/>
      <c r="R625" s="247"/>
      <c r="S625" s="247"/>
      <c r="T625" s="247"/>
      <c r="U625" s="248" t="str">
        <f>IF(AND(R625&lt;&gt;"",S625&lt;&gt;"",Q625&lt;&gt;""),ROUND(MIN(IF(OR(Q625="OZZ",Q625="ZZ"),5000,17300),TRUNC(0.75*(SUMIF($D$12:$D625,$D625,R$12:R625)+SUMIF($D$12:$D625,$D625,S$12:S625)),2)) - SUMIF($D$12:$D624,$D625,U$12:U624),2),"")</f>
        <v/>
      </c>
      <c r="V625" s="248" t="str">
        <f>IF(AND(R625&lt;&gt;"",S625&lt;&gt;"",T625&lt;&gt;"",Q625&lt;&gt;"",AL625&lt;&gt;""),IF(OR(Q625="OZZ",Q625="ZZ"),ROUND(0-SUMIF($D$12:$D624,$D625,V$12:V624),2),IF(T625=0,0,ROUND(MIN(MIN(17300,TRUNC(0.75*(SUMIF($D$12:$D$2012,$D625,R$12:R$2012)+SUMIF($D$12:$D$2012,$D625,S$12:S$2012)),2)+SUMIF($D$12:$D625,$D625,AL$12:AL625))-SUMIF($D$12:$D624,$D625,V$12:V624)-SUMIF($D$12:$D$2012,$D625,U$12:U$2012),AL625),2))),"")</f>
        <v/>
      </c>
      <c r="W625" s="250" t="str">
        <f>IF(Q625&lt;&gt;"",1000 - SUMIF($D$12:$D624,$D625,W$12:W624),"")</f>
        <v/>
      </c>
      <c r="X625" s="106"/>
      <c r="Y625" s="247"/>
      <c r="Z625" s="247"/>
      <c r="AA625" s="247"/>
      <c r="AB625" s="248" t="str">
        <f>IF(AND(Y625&lt;&gt;"",Z625&lt;&gt;"",X625&lt;&gt;""),ROUND(MIN(IF(OR(X625="OZZ",X625="ZZ"),5000,17300),TRUNC(0.75*(SUMIF($D$12:$D625,$D625,Y$12:Y625)+SUMIF($D$12:$D625,$D625,Z$12:Z625)),2)) - SUMIF($D$12:$D624,$D625,AB$12:AB624),2),"")</f>
        <v/>
      </c>
      <c r="AC625" s="251" t="str">
        <f>IF(AND(Y625&lt;&gt;"",Z625&lt;&gt;"",AA625&lt;&gt;"",X625&lt;&gt;"",AP625&lt;&gt;""),IF(OR(X625="OZZ",X625="ZZ"),ROUND(0-SUMIF($D$12:$D624,$D625,AC$12:AC624),2),IF(AA625=0,0,ROUND(MIN(MIN(17300,TRUNC(0.75*(SUMIF($D$12:$D$2012,$D625,Y$12:Y$2012)+SUMIF($D$12:$D$2012,$D625,Z$12:Z$2012)),2)+SUMIF($D$12:$D625,$D625,AP$12:AP625))-SUMIF($D$12:$D624,$D625,AC$12:AC624)-SUMIF($D$12:$D$2012,$D625,AB$12:AB$2012),AP625),2))),"")</f>
        <v/>
      </c>
      <c r="AD625" s="250" t="str">
        <f>IF(X625&lt;&gt;"",1000 - SUMIF($D$12:$D624,$D625,AD$12:AD624),"")</f>
        <v/>
      </c>
      <c r="AE625" s="252"/>
      <c r="AF625" s="253"/>
      <c r="AG625" s="254"/>
      <c r="AH625" s="255" t="str">
        <f t="shared" si="208"/>
        <v/>
      </c>
      <c r="AI625" s="256"/>
      <c r="AJ625" s="253"/>
      <c r="AK625" s="254"/>
      <c r="AL625" s="255" t="str">
        <f t="shared" si="209"/>
        <v/>
      </c>
      <c r="AM625" s="256"/>
      <c r="AN625" s="253"/>
      <c r="AO625" s="254"/>
      <c r="AP625" s="255" t="str">
        <f t="shared" si="189"/>
        <v/>
      </c>
      <c r="AQ625" s="116"/>
      <c r="AR625" s="116"/>
      <c r="AS625" s="117"/>
      <c r="AT625" s="118"/>
      <c r="AU625" s="119" t="str">
        <f>IF(D625&lt;&gt; "", IF(COUNTIF($D$12:$D625,$D625)&gt;1,0,IF(SUM(N625,U625,AB625)&gt;0,IF(AND(X625="",OR(Q625&lt;&gt;"",J625&lt;&gt;"")),IF(Q625&lt;&gt;"",Q625,IF(J625&lt;&gt;"",J625,0)),IF(AND(Q625&lt;&gt;"",J625&lt;&gt;"",Q625=J625),Q625,X625)),0)),"")</f>
        <v/>
      </c>
      <c r="AV625" s="119" t="str">
        <f>IF(D625&lt;&gt;"",IF(COUNTIF($D$12:$D625,$D625)&gt;1,0,IF(SUM(O625,V625,AC625)&gt;0,IF(AND(X625="",OR(Q625&lt;&gt;"",J625&lt;&gt;"")),IF(Q625&lt;&gt;"",Q625,IF(J625&lt;&gt;"",J625,0)),IF(AND(Q625&lt;&gt;"",J625&lt;&gt;"",Q625=J625),Q625,X625)),0)),"")</f>
        <v/>
      </c>
      <c r="AW625" s="119" t="str">
        <f>IF(D625&lt;&gt;"",IF(COUNTIF($D$12:$D625,$D625)&gt;1,0,IF(SUM(P625,W625,AD625)&gt;0,IF(AND(X625="",OR(Q625&lt;&gt;"",J625&lt;&gt;"")),IF(Q625&lt;&gt;"",Q625,IF(J625&lt;&gt;"",J625,0)),IF(AND(Q625&lt;&gt;"",J625&lt;&gt;"",Q625=J625),Q625,X625)),0)),"")</f>
        <v/>
      </c>
      <c r="AX625" s="118" t="str">
        <f t="shared" si="190"/>
        <v/>
      </c>
      <c r="AY625" s="118" t="str">
        <f t="shared" si="191"/>
        <v/>
      </c>
      <c r="AZ625" s="118" t="str">
        <f t="shared" si="192"/>
        <v/>
      </c>
      <c r="BA625" s="118" t="str">
        <f t="shared" si="193"/>
        <v/>
      </c>
      <c r="BB625" s="118" t="str">
        <f t="shared" si="194"/>
        <v/>
      </c>
      <c r="BC625" s="118" t="str">
        <f t="shared" si="195"/>
        <v/>
      </c>
      <c r="BD625" s="118" t="str">
        <f t="shared" si="196"/>
        <v/>
      </c>
      <c r="BE625" s="118" t="str">
        <f t="shared" si="197"/>
        <v/>
      </c>
      <c r="BF625" s="118" t="str">
        <f t="shared" si="198"/>
        <v/>
      </c>
      <c r="BG625" s="120"/>
      <c r="BH625" s="120" t="str">
        <f t="shared" si="199"/>
        <v/>
      </c>
      <c r="BI625" s="120" t="str">
        <f t="shared" si="200"/>
        <v/>
      </c>
      <c r="BJ625" s="121"/>
      <c r="BK625" s="120" t="str">
        <f t="shared" si="201"/>
        <v/>
      </c>
      <c r="BL625" s="120" t="str">
        <f t="shared" si="202"/>
        <v/>
      </c>
      <c r="BM625" s="120" t="str">
        <f t="shared" si="203"/>
        <v/>
      </c>
      <c r="BN625" s="120" t="str">
        <f t="shared" si="204"/>
        <v/>
      </c>
      <c r="BO625" s="120" t="str">
        <f t="shared" si="205"/>
        <v/>
      </c>
      <c r="BP625" s="120" t="str">
        <f t="shared" si="206"/>
        <v/>
      </c>
      <c r="BQ625" s="98"/>
      <c r="BR625" s="98"/>
      <c r="BS625" s="98"/>
      <c r="BT625" s="98"/>
      <c r="BU625" s="98"/>
      <c r="BV625" s="98"/>
      <c r="BW625" s="98"/>
      <c r="BX625" s="98"/>
      <c r="BY625" s="98"/>
      <c r="BZ625" s="98"/>
      <c r="CA625" s="98"/>
      <c r="CB625" s="98"/>
      <c r="CC625" s="98"/>
      <c r="CD625" s="98"/>
      <c r="CE625" s="98"/>
      <c r="CF625" s="98"/>
      <c r="CG625" s="98"/>
      <c r="CH625" s="98"/>
      <c r="CI625" s="98"/>
      <c r="CJ625" s="98"/>
      <c r="CK625" s="98"/>
      <c r="CL625" s="98"/>
      <c r="CM625" s="98"/>
      <c r="CN625" s="98"/>
      <c r="CO625" s="98"/>
      <c r="CP625" s="98"/>
      <c r="CQ625" s="98"/>
      <c r="CR625" s="98"/>
      <c r="CS625" s="98"/>
    </row>
    <row r="626" spans="1:97" s="4" customFormat="1" ht="18.75" customHeight="1" x14ac:dyDescent="0.2">
      <c r="A626" s="3">
        <f t="shared" si="207"/>
        <v>614</v>
      </c>
      <c r="B626" s="263"/>
      <c r="C626" s="263"/>
      <c r="D626" s="263"/>
      <c r="E626" s="259"/>
      <c r="F626" s="259"/>
      <c r="G626" s="43"/>
      <c r="H626" s="264"/>
      <c r="I626" s="261"/>
      <c r="J626" s="106"/>
      <c r="K626" s="247"/>
      <c r="L626" s="247"/>
      <c r="M626" s="247"/>
      <c r="N626" s="248" t="str">
        <f>IF(AND(K626&lt;&gt;"",L626&lt;&gt;"",J626&lt;&gt;""),ROUND(MIN(IF(OR(J626="OZZ",J626="ZZ"),5000,17300),TRUNC(0.75*(SUMIF($D$12:$D626,$D626,K$12:K626)+SUMIF($D$12:$D626,$D626,L$12:L626)),2)) - SUMIF($D$12:$D625,$D626,N$12:N625),2),"")</f>
        <v/>
      </c>
      <c r="O626" s="249" t="str">
        <f>IF(AND(K626&lt;&gt;"",L626&lt;&gt;"",M626&lt;&gt;"",J626&lt;&gt;"",AH626&lt;&gt;""),IF(OR(J626="OZZ",J626="ZZ"),ROUND(0-SUMIF($D$12:$D625,$D626,O$12:O625),2),IF(M626=0,0,ROUND(MIN(MIN(17300,TRUNC(0.75*(SUMIF($D$12:$D$2012,$D626,K$12:K$2012)+SUMIF($D$12:$D$2012,$D626,L$12:L$2012)),2)+SUMIF($D$12:$D626,$D626,AH$12:AH626))-SUMIF($D$12:$D625,$D626,O$12:O625)-SUMIF($D$12:$D$2012,$D626,N$12:N$2012),AH626),2))),"")</f>
        <v/>
      </c>
      <c r="P626" s="250" t="str">
        <f>IF(J626&lt;&gt;"",1000 - SUMIF($D$12:$D625,$D626,P$12:P625),"")</f>
        <v/>
      </c>
      <c r="Q626" s="106"/>
      <c r="R626" s="247"/>
      <c r="S626" s="247"/>
      <c r="T626" s="247"/>
      <c r="U626" s="248" t="str">
        <f>IF(AND(R626&lt;&gt;"",S626&lt;&gt;"",Q626&lt;&gt;""),ROUND(MIN(IF(OR(Q626="OZZ",Q626="ZZ"),5000,17300),TRUNC(0.75*(SUMIF($D$12:$D626,$D626,R$12:R626)+SUMIF($D$12:$D626,$D626,S$12:S626)),2)) - SUMIF($D$12:$D625,$D626,U$12:U625),2),"")</f>
        <v/>
      </c>
      <c r="V626" s="248" t="str">
        <f>IF(AND(R626&lt;&gt;"",S626&lt;&gt;"",T626&lt;&gt;"",Q626&lt;&gt;"",AL626&lt;&gt;""),IF(OR(Q626="OZZ",Q626="ZZ"),ROUND(0-SUMIF($D$12:$D625,$D626,V$12:V625),2),IF(T626=0,0,ROUND(MIN(MIN(17300,TRUNC(0.75*(SUMIF($D$12:$D$2012,$D626,R$12:R$2012)+SUMIF($D$12:$D$2012,$D626,S$12:S$2012)),2)+SUMIF($D$12:$D626,$D626,AL$12:AL626))-SUMIF($D$12:$D625,$D626,V$12:V625)-SUMIF($D$12:$D$2012,$D626,U$12:U$2012),AL626),2))),"")</f>
        <v/>
      </c>
      <c r="W626" s="250" t="str">
        <f>IF(Q626&lt;&gt;"",1000 - SUMIF($D$12:$D625,$D626,W$12:W625),"")</f>
        <v/>
      </c>
      <c r="X626" s="106"/>
      <c r="Y626" s="247"/>
      <c r="Z626" s="247"/>
      <c r="AA626" s="247"/>
      <c r="AB626" s="248" t="str">
        <f>IF(AND(Y626&lt;&gt;"",Z626&lt;&gt;"",X626&lt;&gt;""),ROUND(MIN(IF(OR(X626="OZZ",X626="ZZ"),5000,17300),TRUNC(0.75*(SUMIF($D$12:$D626,$D626,Y$12:Y626)+SUMIF($D$12:$D626,$D626,Z$12:Z626)),2)) - SUMIF($D$12:$D625,$D626,AB$12:AB625),2),"")</f>
        <v/>
      </c>
      <c r="AC626" s="251" t="str">
        <f>IF(AND(Y626&lt;&gt;"",Z626&lt;&gt;"",AA626&lt;&gt;"",X626&lt;&gt;"",AP626&lt;&gt;""),IF(OR(X626="OZZ",X626="ZZ"),ROUND(0-SUMIF($D$12:$D625,$D626,AC$12:AC625),2),IF(AA626=0,0,ROUND(MIN(MIN(17300,TRUNC(0.75*(SUMIF($D$12:$D$2012,$D626,Y$12:Y$2012)+SUMIF($D$12:$D$2012,$D626,Z$12:Z$2012)),2)+SUMIF($D$12:$D626,$D626,AP$12:AP626))-SUMIF($D$12:$D625,$D626,AC$12:AC625)-SUMIF($D$12:$D$2012,$D626,AB$12:AB$2012),AP626),2))),"")</f>
        <v/>
      </c>
      <c r="AD626" s="250" t="str">
        <f>IF(X626&lt;&gt;"",1000 - SUMIF($D$12:$D625,$D626,AD$12:AD625),"")</f>
        <v/>
      </c>
      <c r="AE626" s="252"/>
      <c r="AF626" s="253"/>
      <c r="AG626" s="254"/>
      <c r="AH626" s="255" t="str">
        <f t="shared" si="208"/>
        <v/>
      </c>
      <c r="AI626" s="256"/>
      <c r="AJ626" s="253"/>
      <c r="AK626" s="254"/>
      <c r="AL626" s="255" t="str">
        <f t="shared" si="209"/>
        <v/>
      </c>
      <c r="AM626" s="256"/>
      <c r="AN626" s="253"/>
      <c r="AO626" s="254"/>
      <c r="AP626" s="255" t="str">
        <f t="shared" si="189"/>
        <v/>
      </c>
      <c r="AQ626" s="116"/>
      <c r="AR626" s="116"/>
      <c r="AS626" s="117"/>
      <c r="AT626" s="118"/>
      <c r="AU626" s="119" t="str">
        <f>IF(D626&lt;&gt; "", IF(COUNTIF($D$12:$D626,$D626)&gt;1,0,IF(SUM(N626,U626,AB626)&gt;0,IF(AND(X626="",OR(Q626&lt;&gt;"",J626&lt;&gt;"")),IF(Q626&lt;&gt;"",Q626,IF(J626&lt;&gt;"",J626,0)),IF(AND(Q626&lt;&gt;"",J626&lt;&gt;"",Q626=J626),Q626,X626)),0)),"")</f>
        <v/>
      </c>
      <c r="AV626" s="119" t="str">
        <f>IF(D626&lt;&gt;"",IF(COUNTIF($D$12:$D626,$D626)&gt;1,0,IF(SUM(O626,V626,AC626)&gt;0,IF(AND(X626="",OR(Q626&lt;&gt;"",J626&lt;&gt;"")),IF(Q626&lt;&gt;"",Q626,IF(J626&lt;&gt;"",J626,0)),IF(AND(Q626&lt;&gt;"",J626&lt;&gt;"",Q626=J626),Q626,X626)),0)),"")</f>
        <v/>
      </c>
      <c r="AW626" s="119" t="str">
        <f>IF(D626&lt;&gt;"",IF(COUNTIF($D$12:$D626,$D626)&gt;1,0,IF(SUM(P626,W626,AD626)&gt;0,IF(AND(X626="",OR(Q626&lt;&gt;"",J626&lt;&gt;"")),IF(Q626&lt;&gt;"",Q626,IF(J626&lt;&gt;"",J626,0)),IF(AND(Q626&lt;&gt;"",J626&lt;&gt;"",Q626=J626),Q626,X626)),0)),"")</f>
        <v/>
      </c>
      <c r="AX626" s="118" t="str">
        <f t="shared" si="190"/>
        <v/>
      </c>
      <c r="AY626" s="118" t="str">
        <f t="shared" si="191"/>
        <v/>
      </c>
      <c r="AZ626" s="118" t="str">
        <f t="shared" si="192"/>
        <v/>
      </c>
      <c r="BA626" s="118" t="str">
        <f t="shared" si="193"/>
        <v/>
      </c>
      <c r="BB626" s="118" t="str">
        <f t="shared" si="194"/>
        <v/>
      </c>
      <c r="BC626" s="118" t="str">
        <f t="shared" si="195"/>
        <v/>
      </c>
      <c r="BD626" s="118" t="str">
        <f t="shared" si="196"/>
        <v/>
      </c>
      <c r="BE626" s="118" t="str">
        <f t="shared" si="197"/>
        <v/>
      </c>
      <c r="BF626" s="118" t="str">
        <f t="shared" si="198"/>
        <v/>
      </c>
      <c r="BG626" s="120"/>
      <c r="BH626" s="120" t="str">
        <f t="shared" si="199"/>
        <v/>
      </c>
      <c r="BI626" s="120" t="str">
        <f t="shared" si="200"/>
        <v/>
      </c>
      <c r="BJ626" s="121"/>
      <c r="BK626" s="120" t="str">
        <f t="shared" si="201"/>
        <v/>
      </c>
      <c r="BL626" s="120" t="str">
        <f t="shared" si="202"/>
        <v/>
      </c>
      <c r="BM626" s="120" t="str">
        <f t="shared" si="203"/>
        <v/>
      </c>
      <c r="BN626" s="120" t="str">
        <f t="shared" si="204"/>
        <v/>
      </c>
      <c r="BO626" s="120" t="str">
        <f t="shared" si="205"/>
        <v/>
      </c>
      <c r="BP626" s="120" t="str">
        <f t="shared" si="206"/>
        <v/>
      </c>
      <c r="BQ626" s="98"/>
      <c r="BR626" s="98"/>
      <c r="BS626" s="98"/>
      <c r="BT626" s="98"/>
      <c r="BU626" s="98"/>
      <c r="BV626" s="98"/>
      <c r="BW626" s="98"/>
      <c r="BX626" s="98"/>
      <c r="BY626" s="98"/>
      <c r="BZ626" s="98"/>
      <c r="CA626" s="98"/>
      <c r="CB626" s="98"/>
      <c r="CC626" s="98"/>
      <c r="CD626" s="98"/>
      <c r="CE626" s="98"/>
      <c r="CF626" s="98"/>
      <c r="CG626" s="98"/>
      <c r="CH626" s="98"/>
      <c r="CI626" s="98"/>
      <c r="CJ626" s="98"/>
      <c r="CK626" s="98"/>
      <c r="CL626" s="98"/>
      <c r="CM626" s="98"/>
      <c r="CN626" s="98"/>
      <c r="CO626" s="98"/>
      <c r="CP626" s="98"/>
      <c r="CQ626" s="98"/>
      <c r="CR626" s="98"/>
      <c r="CS626" s="98"/>
    </row>
    <row r="627" spans="1:97" s="4" customFormat="1" ht="18.75" customHeight="1" x14ac:dyDescent="0.2">
      <c r="A627" s="3">
        <f t="shared" si="207"/>
        <v>615</v>
      </c>
      <c r="B627" s="263"/>
      <c r="C627" s="263"/>
      <c r="D627" s="263"/>
      <c r="E627" s="259"/>
      <c r="F627" s="259"/>
      <c r="G627" s="43"/>
      <c r="H627" s="264"/>
      <c r="I627" s="261"/>
      <c r="J627" s="106"/>
      <c r="K627" s="247"/>
      <c r="L627" s="247"/>
      <c r="M627" s="247"/>
      <c r="N627" s="248" t="str">
        <f>IF(AND(K627&lt;&gt;"",L627&lt;&gt;"",J627&lt;&gt;""),ROUND(MIN(IF(OR(J627="OZZ",J627="ZZ"),5000,17300),TRUNC(0.75*(SUMIF($D$12:$D627,$D627,K$12:K627)+SUMIF($D$12:$D627,$D627,L$12:L627)),2)) - SUMIF($D$12:$D626,$D627,N$12:N626),2),"")</f>
        <v/>
      </c>
      <c r="O627" s="249" t="str">
        <f>IF(AND(K627&lt;&gt;"",L627&lt;&gt;"",M627&lt;&gt;"",J627&lt;&gt;"",AH627&lt;&gt;""),IF(OR(J627="OZZ",J627="ZZ"),ROUND(0-SUMIF($D$12:$D626,$D627,O$12:O626),2),IF(M627=0,0,ROUND(MIN(MIN(17300,TRUNC(0.75*(SUMIF($D$12:$D$2012,$D627,K$12:K$2012)+SUMIF($D$12:$D$2012,$D627,L$12:L$2012)),2)+SUMIF($D$12:$D627,$D627,AH$12:AH627))-SUMIF($D$12:$D626,$D627,O$12:O626)-SUMIF($D$12:$D$2012,$D627,N$12:N$2012),AH627),2))),"")</f>
        <v/>
      </c>
      <c r="P627" s="250" t="str">
        <f>IF(J627&lt;&gt;"",1000 - SUMIF($D$12:$D626,$D627,P$12:P626),"")</f>
        <v/>
      </c>
      <c r="Q627" s="106"/>
      <c r="R627" s="247"/>
      <c r="S627" s="247"/>
      <c r="T627" s="247"/>
      <c r="U627" s="248" t="str">
        <f>IF(AND(R627&lt;&gt;"",S627&lt;&gt;"",Q627&lt;&gt;""),ROUND(MIN(IF(OR(Q627="OZZ",Q627="ZZ"),5000,17300),TRUNC(0.75*(SUMIF($D$12:$D627,$D627,R$12:R627)+SUMIF($D$12:$D627,$D627,S$12:S627)),2)) - SUMIF($D$12:$D626,$D627,U$12:U626),2),"")</f>
        <v/>
      </c>
      <c r="V627" s="248" t="str">
        <f>IF(AND(R627&lt;&gt;"",S627&lt;&gt;"",T627&lt;&gt;"",Q627&lt;&gt;"",AL627&lt;&gt;""),IF(OR(Q627="OZZ",Q627="ZZ"),ROUND(0-SUMIF($D$12:$D626,$D627,V$12:V626),2),IF(T627=0,0,ROUND(MIN(MIN(17300,TRUNC(0.75*(SUMIF($D$12:$D$2012,$D627,R$12:R$2012)+SUMIF($D$12:$D$2012,$D627,S$12:S$2012)),2)+SUMIF($D$12:$D627,$D627,AL$12:AL627))-SUMIF($D$12:$D626,$D627,V$12:V626)-SUMIF($D$12:$D$2012,$D627,U$12:U$2012),AL627),2))),"")</f>
        <v/>
      </c>
      <c r="W627" s="250" t="str">
        <f>IF(Q627&lt;&gt;"",1000 - SUMIF($D$12:$D626,$D627,W$12:W626),"")</f>
        <v/>
      </c>
      <c r="X627" s="106"/>
      <c r="Y627" s="247"/>
      <c r="Z627" s="247"/>
      <c r="AA627" s="247"/>
      <c r="AB627" s="248" t="str">
        <f>IF(AND(Y627&lt;&gt;"",Z627&lt;&gt;"",X627&lt;&gt;""),ROUND(MIN(IF(OR(X627="OZZ",X627="ZZ"),5000,17300),TRUNC(0.75*(SUMIF($D$12:$D627,$D627,Y$12:Y627)+SUMIF($D$12:$D627,$D627,Z$12:Z627)),2)) - SUMIF($D$12:$D626,$D627,AB$12:AB626),2),"")</f>
        <v/>
      </c>
      <c r="AC627" s="251" t="str">
        <f>IF(AND(Y627&lt;&gt;"",Z627&lt;&gt;"",AA627&lt;&gt;"",X627&lt;&gt;"",AP627&lt;&gt;""),IF(OR(X627="OZZ",X627="ZZ"),ROUND(0-SUMIF($D$12:$D626,$D627,AC$12:AC626),2),IF(AA627=0,0,ROUND(MIN(MIN(17300,TRUNC(0.75*(SUMIF($D$12:$D$2012,$D627,Y$12:Y$2012)+SUMIF($D$12:$D$2012,$D627,Z$12:Z$2012)),2)+SUMIF($D$12:$D627,$D627,AP$12:AP627))-SUMIF($D$12:$D626,$D627,AC$12:AC626)-SUMIF($D$12:$D$2012,$D627,AB$12:AB$2012),AP627),2))),"")</f>
        <v/>
      </c>
      <c r="AD627" s="250" t="str">
        <f>IF(X627&lt;&gt;"",1000 - SUMIF($D$12:$D626,$D627,AD$12:AD626),"")</f>
        <v/>
      </c>
      <c r="AE627" s="252"/>
      <c r="AF627" s="253"/>
      <c r="AG627" s="254"/>
      <c r="AH627" s="255" t="str">
        <f t="shared" si="208"/>
        <v/>
      </c>
      <c r="AI627" s="256"/>
      <c r="AJ627" s="253"/>
      <c r="AK627" s="254"/>
      <c r="AL627" s="255" t="str">
        <f t="shared" si="209"/>
        <v/>
      </c>
      <c r="AM627" s="256"/>
      <c r="AN627" s="253"/>
      <c r="AO627" s="254"/>
      <c r="AP627" s="255" t="str">
        <f t="shared" si="189"/>
        <v/>
      </c>
      <c r="AQ627" s="116"/>
      <c r="AR627" s="116"/>
      <c r="AS627" s="117"/>
      <c r="AT627" s="118"/>
      <c r="AU627" s="119" t="str">
        <f>IF(D627&lt;&gt; "", IF(COUNTIF($D$12:$D627,$D627)&gt;1,0,IF(SUM(N627,U627,AB627)&gt;0,IF(AND(X627="",OR(Q627&lt;&gt;"",J627&lt;&gt;"")),IF(Q627&lt;&gt;"",Q627,IF(J627&lt;&gt;"",J627,0)),IF(AND(Q627&lt;&gt;"",J627&lt;&gt;"",Q627=J627),Q627,X627)),0)),"")</f>
        <v/>
      </c>
      <c r="AV627" s="119" t="str">
        <f>IF(D627&lt;&gt;"",IF(COUNTIF($D$12:$D627,$D627)&gt;1,0,IF(SUM(O627,V627,AC627)&gt;0,IF(AND(X627="",OR(Q627&lt;&gt;"",J627&lt;&gt;"")),IF(Q627&lt;&gt;"",Q627,IF(J627&lt;&gt;"",J627,0)),IF(AND(Q627&lt;&gt;"",J627&lt;&gt;"",Q627=J627),Q627,X627)),0)),"")</f>
        <v/>
      </c>
      <c r="AW627" s="119" t="str">
        <f>IF(D627&lt;&gt;"",IF(COUNTIF($D$12:$D627,$D627)&gt;1,0,IF(SUM(P627,W627,AD627)&gt;0,IF(AND(X627="",OR(Q627&lt;&gt;"",J627&lt;&gt;"")),IF(Q627&lt;&gt;"",Q627,IF(J627&lt;&gt;"",J627,0)),IF(AND(Q627&lt;&gt;"",J627&lt;&gt;"",Q627=J627),Q627,X627)),0)),"")</f>
        <v/>
      </c>
      <c r="AX627" s="118" t="str">
        <f t="shared" si="190"/>
        <v/>
      </c>
      <c r="AY627" s="118" t="str">
        <f t="shared" si="191"/>
        <v/>
      </c>
      <c r="AZ627" s="118" t="str">
        <f t="shared" si="192"/>
        <v/>
      </c>
      <c r="BA627" s="118" t="str">
        <f t="shared" si="193"/>
        <v/>
      </c>
      <c r="BB627" s="118" t="str">
        <f t="shared" si="194"/>
        <v/>
      </c>
      <c r="BC627" s="118" t="str">
        <f t="shared" si="195"/>
        <v/>
      </c>
      <c r="BD627" s="118" t="str">
        <f t="shared" si="196"/>
        <v/>
      </c>
      <c r="BE627" s="118" t="str">
        <f t="shared" si="197"/>
        <v/>
      </c>
      <c r="BF627" s="118" t="str">
        <f t="shared" si="198"/>
        <v/>
      </c>
      <c r="BG627" s="120"/>
      <c r="BH627" s="120" t="str">
        <f t="shared" si="199"/>
        <v/>
      </c>
      <c r="BI627" s="120" t="str">
        <f t="shared" si="200"/>
        <v/>
      </c>
      <c r="BJ627" s="121"/>
      <c r="BK627" s="120" t="str">
        <f t="shared" si="201"/>
        <v/>
      </c>
      <c r="BL627" s="120" t="str">
        <f t="shared" si="202"/>
        <v/>
      </c>
      <c r="BM627" s="120" t="str">
        <f t="shared" si="203"/>
        <v/>
      </c>
      <c r="BN627" s="120" t="str">
        <f t="shared" si="204"/>
        <v/>
      </c>
      <c r="BO627" s="120" t="str">
        <f t="shared" si="205"/>
        <v/>
      </c>
      <c r="BP627" s="120" t="str">
        <f t="shared" si="206"/>
        <v/>
      </c>
      <c r="BQ627" s="98"/>
      <c r="BR627" s="98"/>
      <c r="BS627" s="98"/>
      <c r="BT627" s="98"/>
      <c r="BU627" s="98"/>
      <c r="BV627" s="98"/>
      <c r="BW627" s="98"/>
      <c r="BX627" s="98"/>
      <c r="BY627" s="98"/>
      <c r="BZ627" s="98"/>
      <c r="CA627" s="98"/>
      <c r="CB627" s="98"/>
      <c r="CC627" s="98"/>
      <c r="CD627" s="98"/>
      <c r="CE627" s="98"/>
      <c r="CF627" s="98"/>
      <c r="CG627" s="98"/>
      <c r="CH627" s="98"/>
      <c r="CI627" s="98"/>
      <c r="CJ627" s="98"/>
      <c r="CK627" s="98"/>
      <c r="CL627" s="98"/>
      <c r="CM627" s="98"/>
      <c r="CN627" s="98"/>
      <c r="CO627" s="98"/>
      <c r="CP627" s="98"/>
      <c r="CQ627" s="98"/>
      <c r="CR627" s="98"/>
      <c r="CS627" s="98"/>
    </row>
    <row r="628" spans="1:97" s="4" customFormat="1" ht="18.75" customHeight="1" x14ac:dyDescent="0.2">
      <c r="A628" s="3">
        <f t="shared" si="207"/>
        <v>616</v>
      </c>
      <c r="B628" s="263"/>
      <c r="C628" s="263"/>
      <c r="D628" s="263"/>
      <c r="E628" s="259"/>
      <c r="F628" s="259"/>
      <c r="G628" s="43"/>
      <c r="H628" s="264"/>
      <c r="I628" s="261"/>
      <c r="J628" s="106"/>
      <c r="K628" s="247"/>
      <c r="L628" s="247"/>
      <c r="M628" s="247"/>
      <c r="N628" s="248" t="str">
        <f>IF(AND(K628&lt;&gt;"",L628&lt;&gt;"",J628&lt;&gt;""),ROUND(MIN(IF(OR(J628="OZZ",J628="ZZ"),5000,17300),TRUNC(0.75*(SUMIF($D$12:$D628,$D628,K$12:K628)+SUMIF($D$12:$D628,$D628,L$12:L628)),2)) - SUMIF($D$12:$D627,$D628,N$12:N627),2),"")</f>
        <v/>
      </c>
      <c r="O628" s="249" t="str">
        <f>IF(AND(K628&lt;&gt;"",L628&lt;&gt;"",M628&lt;&gt;"",J628&lt;&gt;"",AH628&lt;&gt;""),IF(OR(J628="OZZ",J628="ZZ"),ROUND(0-SUMIF($D$12:$D627,$D628,O$12:O627),2),IF(M628=0,0,ROUND(MIN(MIN(17300,TRUNC(0.75*(SUMIF($D$12:$D$2012,$D628,K$12:K$2012)+SUMIF($D$12:$D$2012,$D628,L$12:L$2012)),2)+SUMIF($D$12:$D628,$D628,AH$12:AH628))-SUMIF($D$12:$D627,$D628,O$12:O627)-SUMIF($D$12:$D$2012,$D628,N$12:N$2012),AH628),2))),"")</f>
        <v/>
      </c>
      <c r="P628" s="250" t="str">
        <f>IF(J628&lt;&gt;"",1000 - SUMIF($D$12:$D627,$D628,P$12:P627),"")</f>
        <v/>
      </c>
      <c r="Q628" s="106"/>
      <c r="R628" s="247"/>
      <c r="S628" s="247"/>
      <c r="T628" s="247"/>
      <c r="U628" s="248" t="str">
        <f>IF(AND(R628&lt;&gt;"",S628&lt;&gt;"",Q628&lt;&gt;""),ROUND(MIN(IF(OR(Q628="OZZ",Q628="ZZ"),5000,17300),TRUNC(0.75*(SUMIF($D$12:$D628,$D628,R$12:R628)+SUMIF($D$12:$D628,$D628,S$12:S628)),2)) - SUMIF($D$12:$D627,$D628,U$12:U627),2),"")</f>
        <v/>
      </c>
      <c r="V628" s="248" t="str">
        <f>IF(AND(R628&lt;&gt;"",S628&lt;&gt;"",T628&lt;&gt;"",Q628&lt;&gt;"",AL628&lt;&gt;""),IF(OR(Q628="OZZ",Q628="ZZ"),ROUND(0-SUMIF($D$12:$D627,$D628,V$12:V627),2),IF(T628=0,0,ROUND(MIN(MIN(17300,TRUNC(0.75*(SUMIF($D$12:$D$2012,$D628,R$12:R$2012)+SUMIF($D$12:$D$2012,$D628,S$12:S$2012)),2)+SUMIF($D$12:$D628,$D628,AL$12:AL628))-SUMIF($D$12:$D627,$D628,V$12:V627)-SUMIF($D$12:$D$2012,$D628,U$12:U$2012),AL628),2))),"")</f>
        <v/>
      </c>
      <c r="W628" s="250" t="str">
        <f>IF(Q628&lt;&gt;"",1000 - SUMIF($D$12:$D627,$D628,W$12:W627),"")</f>
        <v/>
      </c>
      <c r="X628" s="106"/>
      <c r="Y628" s="247"/>
      <c r="Z628" s="247"/>
      <c r="AA628" s="247"/>
      <c r="AB628" s="248" t="str">
        <f>IF(AND(Y628&lt;&gt;"",Z628&lt;&gt;"",X628&lt;&gt;""),ROUND(MIN(IF(OR(X628="OZZ",X628="ZZ"),5000,17300),TRUNC(0.75*(SUMIF($D$12:$D628,$D628,Y$12:Y628)+SUMIF($D$12:$D628,$D628,Z$12:Z628)),2)) - SUMIF($D$12:$D627,$D628,AB$12:AB627),2),"")</f>
        <v/>
      </c>
      <c r="AC628" s="251" t="str">
        <f>IF(AND(Y628&lt;&gt;"",Z628&lt;&gt;"",AA628&lt;&gt;"",X628&lt;&gt;"",AP628&lt;&gt;""),IF(OR(X628="OZZ",X628="ZZ"),ROUND(0-SUMIF($D$12:$D627,$D628,AC$12:AC627),2),IF(AA628=0,0,ROUND(MIN(MIN(17300,TRUNC(0.75*(SUMIF($D$12:$D$2012,$D628,Y$12:Y$2012)+SUMIF($D$12:$D$2012,$D628,Z$12:Z$2012)),2)+SUMIF($D$12:$D628,$D628,AP$12:AP628))-SUMIF($D$12:$D627,$D628,AC$12:AC627)-SUMIF($D$12:$D$2012,$D628,AB$12:AB$2012),AP628),2))),"")</f>
        <v/>
      </c>
      <c r="AD628" s="250" t="str">
        <f>IF(X628&lt;&gt;"",1000 - SUMIF($D$12:$D627,$D628,AD$12:AD627),"")</f>
        <v/>
      </c>
      <c r="AE628" s="252"/>
      <c r="AF628" s="253"/>
      <c r="AG628" s="254"/>
      <c r="AH628" s="255" t="str">
        <f t="shared" si="208"/>
        <v/>
      </c>
      <c r="AI628" s="256"/>
      <c r="AJ628" s="253"/>
      <c r="AK628" s="254"/>
      <c r="AL628" s="255" t="str">
        <f t="shared" si="209"/>
        <v/>
      </c>
      <c r="AM628" s="256"/>
      <c r="AN628" s="253"/>
      <c r="AO628" s="254"/>
      <c r="AP628" s="255" t="str">
        <f t="shared" si="189"/>
        <v/>
      </c>
      <c r="AQ628" s="116"/>
      <c r="AR628" s="116"/>
      <c r="AS628" s="117"/>
      <c r="AT628" s="118"/>
      <c r="AU628" s="119" t="str">
        <f>IF(D628&lt;&gt; "", IF(COUNTIF($D$12:$D628,$D628)&gt;1,0,IF(SUM(N628,U628,AB628)&gt;0,IF(AND(X628="",OR(Q628&lt;&gt;"",J628&lt;&gt;"")),IF(Q628&lt;&gt;"",Q628,IF(J628&lt;&gt;"",J628,0)),IF(AND(Q628&lt;&gt;"",J628&lt;&gt;"",Q628=J628),Q628,X628)),0)),"")</f>
        <v/>
      </c>
      <c r="AV628" s="119" t="str">
        <f>IF(D628&lt;&gt;"",IF(COUNTIF($D$12:$D628,$D628)&gt;1,0,IF(SUM(O628,V628,AC628)&gt;0,IF(AND(X628="",OR(Q628&lt;&gt;"",J628&lt;&gt;"")),IF(Q628&lt;&gt;"",Q628,IF(J628&lt;&gt;"",J628,0)),IF(AND(Q628&lt;&gt;"",J628&lt;&gt;"",Q628=J628),Q628,X628)),0)),"")</f>
        <v/>
      </c>
      <c r="AW628" s="119" t="str">
        <f>IF(D628&lt;&gt;"",IF(COUNTIF($D$12:$D628,$D628)&gt;1,0,IF(SUM(P628,W628,AD628)&gt;0,IF(AND(X628="",OR(Q628&lt;&gt;"",J628&lt;&gt;"")),IF(Q628&lt;&gt;"",Q628,IF(J628&lt;&gt;"",J628,0)),IF(AND(Q628&lt;&gt;"",J628&lt;&gt;"",Q628=J628),Q628,X628)),0)),"")</f>
        <v/>
      </c>
      <c r="AX628" s="118" t="str">
        <f t="shared" si="190"/>
        <v/>
      </c>
      <c r="AY628" s="118" t="str">
        <f t="shared" si="191"/>
        <v/>
      </c>
      <c r="AZ628" s="118" t="str">
        <f t="shared" si="192"/>
        <v/>
      </c>
      <c r="BA628" s="118" t="str">
        <f t="shared" si="193"/>
        <v/>
      </c>
      <c r="BB628" s="118" t="str">
        <f t="shared" si="194"/>
        <v/>
      </c>
      <c r="BC628" s="118" t="str">
        <f t="shared" si="195"/>
        <v/>
      </c>
      <c r="BD628" s="118" t="str">
        <f t="shared" si="196"/>
        <v/>
      </c>
      <c r="BE628" s="118" t="str">
        <f t="shared" si="197"/>
        <v/>
      </c>
      <c r="BF628" s="118" t="str">
        <f t="shared" si="198"/>
        <v/>
      </c>
      <c r="BG628" s="120"/>
      <c r="BH628" s="120" t="str">
        <f t="shared" si="199"/>
        <v/>
      </c>
      <c r="BI628" s="120" t="str">
        <f t="shared" si="200"/>
        <v/>
      </c>
      <c r="BJ628" s="121"/>
      <c r="BK628" s="120" t="str">
        <f t="shared" si="201"/>
        <v/>
      </c>
      <c r="BL628" s="120" t="str">
        <f t="shared" si="202"/>
        <v/>
      </c>
      <c r="BM628" s="120" t="str">
        <f t="shared" si="203"/>
        <v/>
      </c>
      <c r="BN628" s="120" t="str">
        <f t="shared" si="204"/>
        <v/>
      </c>
      <c r="BO628" s="120" t="str">
        <f t="shared" si="205"/>
        <v/>
      </c>
      <c r="BP628" s="120" t="str">
        <f t="shared" si="206"/>
        <v/>
      </c>
      <c r="BQ628" s="98"/>
      <c r="BR628" s="98"/>
      <c r="BS628" s="98"/>
      <c r="BT628" s="98"/>
      <c r="BU628" s="98"/>
      <c r="BV628" s="98"/>
      <c r="BW628" s="98"/>
      <c r="BX628" s="98"/>
      <c r="BY628" s="98"/>
      <c r="BZ628" s="98"/>
      <c r="CA628" s="98"/>
      <c r="CB628" s="98"/>
      <c r="CC628" s="98"/>
      <c r="CD628" s="98"/>
      <c r="CE628" s="98"/>
      <c r="CF628" s="98"/>
      <c r="CG628" s="98"/>
      <c r="CH628" s="98"/>
      <c r="CI628" s="98"/>
      <c r="CJ628" s="98"/>
      <c r="CK628" s="98"/>
      <c r="CL628" s="98"/>
      <c r="CM628" s="98"/>
      <c r="CN628" s="98"/>
      <c r="CO628" s="98"/>
      <c r="CP628" s="98"/>
      <c r="CQ628" s="98"/>
      <c r="CR628" s="98"/>
      <c r="CS628" s="98"/>
    </row>
    <row r="629" spans="1:97" s="4" customFormat="1" ht="18.75" customHeight="1" x14ac:dyDescent="0.2">
      <c r="A629" s="3">
        <f t="shared" si="207"/>
        <v>617</v>
      </c>
      <c r="B629" s="263"/>
      <c r="C629" s="263"/>
      <c r="D629" s="263"/>
      <c r="E629" s="259"/>
      <c r="F629" s="259"/>
      <c r="G629" s="43"/>
      <c r="H629" s="264"/>
      <c r="I629" s="261"/>
      <c r="J629" s="106"/>
      <c r="K629" s="247"/>
      <c r="L629" s="247"/>
      <c r="M629" s="247"/>
      <c r="N629" s="248" t="str">
        <f>IF(AND(K629&lt;&gt;"",L629&lt;&gt;"",J629&lt;&gt;""),ROUND(MIN(IF(OR(J629="OZZ",J629="ZZ"),5000,17300),TRUNC(0.75*(SUMIF($D$12:$D629,$D629,K$12:K629)+SUMIF($D$12:$D629,$D629,L$12:L629)),2)) - SUMIF($D$12:$D628,$D629,N$12:N628),2),"")</f>
        <v/>
      </c>
      <c r="O629" s="249" t="str">
        <f>IF(AND(K629&lt;&gt;"",L629&lt;&gt;"",M629&lt;&gt;"",J629&lt;&gt;"",AH629&lt;&gt;""),IF(OR(J629="OZZ",J629="ZZ"),ROUND(0-SUMIF($D$12:$D628,$D629,O$12:O628),2),IF(M629=0,0,ROUND(MIN(MIN(17300,TRUNC(0.75*(SUMIF($D$12:$D$2012,$D629,K$12:K$2012)+SUMIF($D$12:$D$2012,$D629,L$12:L$2012)),2)+SUMIF($D$12:$D629,$D629,AH$12:AH629))-SUMIF($D$12:$D628,$D629,O$12:O628)-SUMIF($D$12:$D$2012,$D629,N$12:N$2012),AH629),2))),"")</f>
        <v/>
      </c>
      <c r="P629" s="250" t="str">
        <f>IF(J629&lt;&gt;"",1000 - SUMIF($D$12:$D628,$D629,P$12:P628),"")</f>
        <v/>
      </c>
      <c r="Q629" s="106"/>
      <c r="R629" s="247"/>
      <c r="S629" s="247"/>
      <c r="T629" s="247"/>
      <c r="U629" s="248" t="str">
        <f>IF(AND(R629&lt;&gt;"",S629&lt;&gt;"",Q629&lt;&gt;""),ROUND(MIN(IF(OR(Q629="OZZ",Q629="ZZ"),5000,17300),TRUNC(0.75*(SUMIF($D$12:$D629,$D629,R$12:R629)+SUMIF($D$12:$D629,$D629,S$12:S629)),2)) - SUMIF($D$12:$D628,$D629,U$12:U628),2),"")</f>
        <v/>
      </c>
      <c r="V629" s="248" t="str">
        <f>IF(AND(R629&lt;&gt;"",S629&lt;&gt;"",T629&lt;&gt;"",Q629&lt;&gt;"",AL629&lt;&gt;""),IF(OR(Q629="OZZ",Q629="ZZ"),ROUND(0-SUMIF($D$12:$D628,$D629,V$12:V628),2),IF(T629=0,0,ROUND(MIN(MIN(17300,TRUNC(0.75*(SUMIF($D$12:$D$2012,$D629,R$12:R$2012)+SUMIF($D$12:$D$2012,$D629,S$12:S$2012)),2)+SUMIF($D$12:$D629,$D629,AL$12:AL629))-SUMIF($D$12:$D628,$D629,V$12:V628)-SUMIF($D$12:$D$2012,$D629,U$12:U$2012),AL629),2))),"")</f>
        <v/>
      </c>
      <c r="W629" s="250" t="str">
        <f>IF(Q629&lt;&gt;"",1000 - SUMIF($D$12:$D628,$D629,W$12:W628),"")</f>
        <v/>
      </c>
      <c r="X629" s="106"/>
      <c r="Y629" s="247"/>
      <c r="Z629" s="247"/>
      <c r="AA629" s="247"/>
      <c r="AB629" s="248" t="str">
        <f>IF(AND(Y629&lt;&gt;"",Z629&lt;&gt;"",X629&lt;&gt;""),ROUND(MIN(IF(OR(X629="OZZ",X629="ZZ"),5000,17300),TRUNC(0.75*(SUMIF($D$12:$D629,$D629,Y$12:Y629)+SUMIF($D$12:$D629,$D629,Z$12:Z629)),2)) - SUMIF($D$12:$D628,$D629,AB$12:AB628),2),"")</f>
        <v/>
      </c>
      <c r="AC629" s="251" t="str">
        <f>IF(AND(Y629&lt;&gt;"",Z629&lt;&gt;"",AA629&lt;&gt;"",X629&lt;&gt;"",AP629&lt;&gt;""),IF(OR(X629="OZZ",X629="ZZ"),ROUND(0-SUMIF($D$12:$D628,$D629,AC$12:AC628),2),IF(AA629=0,0,ROUND(MIN(MIN(17300,TRUNC(0.75*(SUMIF($D$12:$D$2012,$D629,Y$12:Y$2012)+SUMIF($D$12:$D$2012,$D629,Z$12:Z$2012)),2)+SUMIF($D$12:$D629,$D629,AP$12:AP629))-SUMIF($D$12:$D628,$D629,AC$12:AC628)-SUMIF($D$12:$D$2012,$D629,AB$12:AB$2012),AP629),2))),"")</f>
        <v/>
      </c>
      <c r="AD629" s="250" t="str">
        <f>IF(X629&lt;&gt;"",1000 - SUMIF($D$12:$D628,$D629,AD$12:AD628),"")</f>
        <v/>
      </c>
      <c r="AE629" s="252"/>
      <c r="AF629" s="253"/>
      <c r="AG629" s="254"/>
      <c r="AH629" s="255" t="str">
        <f t="shared" si="208"/>
        <v/>
      </c>
      <c r="AI629" s="256"/>
      <c r="AJ629" s="253"/>
      <c r="AK629" s="254"/>
      <c r="AL629" s="255" t="str">
        <f t="shared" si="209"/>
        <v/>
      </c>
      <c r="AM629" s="256"/>
      <c r="AN629" s="253"/>
      <c r="AO629" s="254"/>
      <c r="AP629" s="255" t="str">
        <f t="shared" si="189"/>
        <v/>
      </c>
      <c r="AQ629" s="116"/>
      <c r="AR629" s="116"/>
      <c r="AS629" s="117"/>
      <c r="AT629" s="118"/>
      <c r="AU629" s="119" t="str">
        <f>IF(D629&lt;&gt; "", IF(COUNTIF($D$12:$D629,$D629)&gt;1,0,IF(SUM(N629,U629,AB629)&gt;0,IF(AND(X629="",OR(Q629&lt;&gt;"",J629&lt;&gt;"")),IF(Q629&lt;&gt;"",Q629,IF(J629&lt;&gt;"",J629,0)),IF(AND(Q629&lt;&gt;"",J629&lt;&gt;"",Q629=J629),Q629,X629)),0)),"")</f>
        <v/>
      </c>
      <c r="AV629" s="119" t="str">
        <f>IF(D629&lt;&gt;"",IF(COUNTIF($D$12:$D629,$D629)&gt;1,0,IF(SUM(O629,V629,AC629)&gt;0,IF(AND(X629="",OR(Q629&lt;&gt;"",J629&lt;&gt;"")),IF(Q629&lt;&gt;"",Q629,IF(J629&lt;&gt;"",J629,0)),IF(AND(Q629&lt;&gt;"",J629&lt;&gt;"",Q629=J629),Q629,X629)),0)),"")</f>
        <v/>
      </c>
      <c r="AW629" s="119" t="str">
        <f>IF(D629&lt;&gt;"",IF(COUNTIF($D$12:$D629,$D629)&gt;1,0,IF(SUM(P629,W629,AD629)&gt;0,IF(AND(X629="",OR(Q629&lt;&gt;"",J629&lt;&gt;"")),IF(Q629&lt;&gt;"",Q629,IF(J629&lt;&gt;"",J629,0)),IF(AND(Q629&lt;&gt;"",J629&lt;&gt;"",Q629=J629),Q629,X629)),0)),"")</f>
        <v/>
      </c>
      <c r="AX629" s="118" t="str">
        <f t="shared" si="190"/>
        <v/>
      </c>
      <c r="AY629" s="118" t="str">
        <f t="shared" si="191"/>
        <v/>
      </c>
      <c r="AZ629" s="118" t="str">
        <f t="shared" si="192"/>
        <v/>
      </c>
      <c r="BA629" s="118" t="str">
        <f t="shared" si="193"/>
        <v/>
      </c>
      <c r="BB629" s="118" t="str">
        <f t="shared" si="194"/>
        <v/>
      </c>
      <c r="BC629" s="118" t="str">
        <f t="shared" si="195"/>
        <v/>
      </c>
      <c r="BD629" s="118" t="str">
        <f t="shared" si="196"/>
        <v/>
      </c>
      <c r="BE629" s="118" t="str">
        <f t="shared" si="197"/>
        <v/>
      </c>
      <c r="BF629" s="118" t="str">
        <f t="shared" si="198"/>
        <v/>
      </c>
      <c r="BG629" s="120"/>
      <c r="BH629" s="120" t="str">
        <f t="shared" si="199"/>
        <v/>
      </c>
      <c r="BI629" s="120" t="str">
        <f t="shared" si="200"/>
        <v/>
      </c>
      <c r="BJ629" s="121"/>
      <c r="BK629" s="120" t="str">
        <f t="shared" si="201"/>
        <v/>
      </c>
      <c r="BL629" s="120" t="str">
        <f t="shared" si="202"/>
        <v/>
      </c>
      <c r="BM629" s="120" t="str">
        <f t="shared" si="203"/>
        <v/>
      </c>
      <c r="BN629" s="120" t="str">
        <f t="shared" si="204"/>
        <v/>
      </c>
      <c r="BO629" s="120" t="str">
        <f t="shared" si="205"/>
        <v/>
      </c>
      <c r="BP629" s="120" t="str">
        <f t="shared" si="206"/>
        <v/>
      </c>
      <c r="BQ629" s="98"/>
      <c r="BR629" s="98"/>
      <c r="BS629" s="98"/>
      <c r="BT629" s="98"/>
      <c r="BU629" s="98"/>
      <c r="BV629" s="98"/>
      <c r="BW629" s="98"/>
      <c r="BX629" s="98"/>
      <c r="BY629" s="98"/>
      <c r="BZ629" s="98"/>
      <c r="CA629" s="98"/>
      <c r="CB629" s="98"/>
      <c r="CC629" s="98"/>
      <c r="CD629" s="98"/>
      <c r="CE629" s="98"/>
      <c r="CF629" s="98"/>
      <c r="CG629" s="98"/>
      <c r="CH629" s="98"/>
      <c r="CI629" s="98"/>
      <c r="CJ629" s="98"/>
      <c r="CK629" s="98"/>
      <c r="CL629" s="98"/>
      <c r="CM629" s="98"/>
      <c r="CN629" s="98"/>
      <c r="CO629" s="98"/>
      <c r="CP629" s="98"/>
      <c r="CQ629" s="98"/>
      <c r="CR629" s="98"/>
      <c r="CS629" s="98"/>
    </row>
    <row r="630" spans="1:97" s="4" customFormat="1" ht="18.75" customHeight="1" x14ac:dyDescent="0.2">
      <c r="A630" s="3">
        <f t="shared" si="207"/>
        <v>618</v>
      </c>
      <c r="B630" s="263"/>
      <c r="C630" s="263"/>
      <c r="D630" s="263"/>
      <c r="E630" s="259"/>
      <c r="F630" s="259"/>
      <c r="G630" s="43"/>
      <c r="H630" s="264"/>
      <c r="I630" s="261"/>
      <c r="J630" s="106"/>
      <c r="K630" s="247"/>
      <c r="L630" s="247"/>
      <c r="M630" s="247"/>
      <c r="N630" s="248" t="str">
        <f>IF(AND(K630&lt;&gt;"",L630&lt;&gt;"",J630&lt;&gt;""),ROUND(MIN(IF(OR(J630="OZZ",J630="ZZ"),5000,17300),TRUNC(0.75*(SUMIF($D$12:$D630,$D630,K$12:K630)+SUMIF($D$12:$D630,$D630,L$12:L630)),2)) - SUMIF($D$12:$D629,$D630,N$12:N629),2),"")</f>
        <v/>
      </c>
      <c r="O630" s="249" t="str">
        <f>IF(AND(K630&lt;&gt;"",L630&lt;&gt;"",M630&lt;&gt;"",J630&lt;&gt;"",AH630&lt;&gt;""),IF(OR(J630="OZZ",J630="ZZ"),ROUND(0-SUMIF($D$12:$D629,$D630,O$12:O629),2),IF(M630=0,0,ROUND(MIN(MIN(17300,TRUNC(0.75*(SUMIF($D$12:$D$2012,$D630,K$12:K$2012)+SUMIF($D$12:$D$2012,$D630,L$12:L$2012)),2)+SUMIF($D$12:$D630,$D630,AH$12:AH630))-SUMIF($D$12:$D629,$D630,O$12:O629)-SUMIF($D$12:$D$2012,$D630,N$12:N$2012),AH630),2))),"")</f>
        <v/>
      </c>
      <c r="P630" s="250" t="str">
        <f>IF(J630&lt;&gt;"",1000 - SUMIF($D$12:$D629,$D630,P$12:P629),"")</f>
        <v/>
      </c>
      <c r="Q630" s="106"/>
      <c r="R630" s="247"/>
      <c r="S630" s="247"/>
      <c r="T630" s="247"/>
      <c r="U630" s="248" t="str">
        <f>IF(AND(R630&lt;&gt;"",S630&lt;&gt;"",Q630&lt;&gt;""),ROUND(MIN(IF(OR(Q630="OZZ",Q630="ZZ"),5000,17300),TRUNC(0.75*(SUMIF($D$12:$D630,$D630,R$12:R630)+SUMIF($D$12:$D630,$D630,S$12:S630)),2)) - SUMIF($D$12:$D629,$D630,U$12:U629),2),"")</f>
        <v/>
      </c>
      <c r="V630" s="248" t="str">
        <f>IF(AND(R630&lt;&gt;"",S630&lt;&gt;"",T630&lt;&gt;"",Q630&lt;&gt;"",AL630&lt;&gt;""),IF(OR(Q630="OZZ",Q630="ZZ"),ROUND(0-SUMIF($D$12:$D629,$D630,V$12:V629),2),IF(T630=0,0,ROUND(MIN(MIN(17300,TRUNC(0.75*(SUMIF($D$12:$D$2012,$D630,R$12:R$2012)+SUMIF($D$12:$D$2012,$D630,S$12:S$2012)),2)+SUMIF($D$12:$D630,$D630,AL$12:AL630))-SUMIF($D$12:$D629,$D630,V$12:V629)-SUMIF($D$12:$D$2012,$D630,U$12:U$2012),AL630),2))),"")</f>
        <v/>
      </c>
      <c r="W630" s="250" t="str">
        <f>IF(Q630&lt;&gt;"",1000 - SUMIF($D$12:$D629,$D630,W$12:W629),"")</f>
        <v/>
      </c>
      <c r="X630" s="106"/>
      <c r="Y630" s="247"/>
      <c r="Z630" s="247"/>
      <c r="AA630" s="247"/>
      <c r="AB630" s="248" t="str">
        <f>IF(AND(Y630&lt;&gt;"",Z630&lt;&gt;"",X630&lt;&gt;""),ROUND(MIN(IF(OR(X630="OZZ",X630="ZZ"),5000,17300),TRUNC(0.75*(SUMIF($D$12:$D630,$D630,Y$12:Y630)+SUMIF($D$12:$D630,$D630,Z$12:Z630)),2)) - SUMIF($D$12:$D629,$D630,AB$12:AB629),2),"")</f>
        <v/>
      </c>
      <c r="AC630" s="251" t="str">
        <f>IF(AND(Y630&lt;&gt;"",Z630&lt;&gt;"",AA630&lt;&gt;"",X630&lt;&gt;"",AP630&lt;&gt;""),IF(OR(X630="OZZ",X630="ZZ"),ROUND(0-SUMIF($D$12:$D629,$D630,AC$12:AC629),2),IF(AA630=0,0,ROUND(MIN(MIN(17300,TRUNC(0.75*(SUMIF($D$12:$D$2012,$D630,Y$12:Y$2012)+SUMIF($D$12:$D$2012,$D630,Z$12:Z$2012)),2)+SUMIF($D$12:$D630,$D630,AP$12:AP630))-SUMIF($D$12:$D629,$D630,AC$12:AC629)-SUMIF($D$12:$D$2012,$D630,AB$12:AB$2012),AP630),2))),"")</f>
        <v/>
      </c>
      <c r="AD630" s="250" t="str">
        <f>IF(X630&lt;&gt;"",1000 - SUMIF($D$12:$D629,$D630,AD$12:AD629),"")</f>
        <v/>
      </c>
      <c r="AE630" s="252"/>
      <c r="AF630" s="253"/>
      <c r="AG630" s="254"/>
      <c r="AH630" s="255" t="str">
        <f t="shared" si="208"/>
        <v/>
      </c>
      <c r="AI630" s="256"/>
      <c r="AJ630" s="253"/>
      <c r="AK630" s="254"/>
      <c r="AL630" s="255" t="str">
        <f t="shared" si="209"/>
        <v/>
      </c>
      <c r="AM630" s="256"/>
      <c r="AN630" s="253"/>
      <c r="AO630" s="254"/>
      <c r="AP630" s="255" t="str">
        <f t="shared" si="189"/>
        <v/>
      </c>
      <c r="AQ630" s="116"/>
      <c r="AR630" s="116"/>
      <c r="AS630" s="117"/>
      <c r="AT630" s="118"/>
      <c r="AU630" s="119" t="str">
        <f>IF(D630&lt;&gt; "", IF(COUNTIF($D$12:$D630,$D630)&gt;1,0,IF(SUM(N630,U630,AB630)&gt;0,IF(AND(X630="",OR(Q630&lt;&gt;"",J630&lt;&gt;"")),IF(Q630&lt;&gt;"",Q630,IF(J630&lt;&gt;"",J630,0)),IF(AND(Q630&lt;&gt;"",J630&lt;&gt;"",Q630=J630),Q630,X630)),0)),"")</f>
        <v/>
      </c>
      <c r="AV630" s="119" t="str">
        <f>IF(D630&lt;&gt;"",IF(COUNTIF($D$12:$D630,$D630)&gt;1,0,IF(SUM(O630,V630,AC630)&gt;0,IF(AND(X630="",OR(Q630&lt;&gt;"",J630&lt;&gt;"")),IF(Q630&lt;&gt;"",Q630,IF(J630&lt;&gt;"",J630,0)),IF(AND(Q630&lt;&gt;"",J630&lt;&gt;"",Q630=J630),Q630,X630)),0)),"")</f>
        <v/>
      </c>
      <c r="AW630" s="119" t="str">
        <f>IF(D630&lt;&gt;"",IF(COUNTIF($D$12:$D630,$D630)&gt;1,0,IF(SUM(P630,W630,AD630)&gt;0,IF(AND(X630="",OR(Q630&lt;&gt;"",J630&lt;&gt;"")),IF(Q630&lt;&gt;"",Q630,IF(J630&lt;&gt;"",J630,0)),IF(AND(Q630&lt;&gt;"",J630&lt;&gt;"",Q630=J630),Q630,X630)),0)),"")</f>
        <v/>
      </c>
      <c r="AX630" s="118" t="str">
        <f t="shared" si="190"/>
        <v/>
      </c>
      <c r="AY630" s="118" t="str">
        <f t="shared" si="191"/>
        <v/>
      </c>
      <c r="AZ630" s="118" t="str">
        <f t="shared" si="192"/>
        <v/>
      </c>
      <c r="BA630" s="118" t="str">
        <f t="shared" si="193"/>
        <v/>
      </c>
      <c r="BB630" s="118" t="str">
        <f t="shared" si="194"/>
        <v/>
      </c>
      <c r="BC630" s="118" t="str">
        <f t="shared" si="195"/>
        <v/>
      </c>
      <c r="BD630" s="118" t="str">
        <f t="shared" si="196"/>
        <v/>
      </c>
      <c r="BE630" s="118" t="str">
        <f t="shared" si="197"/>
        <v/>
      </c>
      <c r="BF630" s="118" t="str">
        <f t="shared" si="198"/>
        <v/>
      </c>
      <c r="BG630" s="120"/>
      <c r="BH630" s="120" t="str">
        <f t="shared" si="199"/>
        <v/>
      </c>
      <c r="BI630" s="120" t="str">
        <f t="shared" si="200"/>
        <v/>
      </c>
      <c r="BJ630" s="121"/>
      <c r="BK630" s="120" t="str">
        <f t="shared" si="201"/>
        <v/>
      </c>
      <c r="BL630" s="120" t="str">
        <f t="shared" si="202"/>
        <v/>
      </c>
      <c r="BM630" s="120" t="str">
        <f t="shared" si="203"/>
        <v/>
      </c>
      <c r="BN630" s="120" t="str">
        <f t="shared" si="204"/>
        <v/>
      </c>
      <c r="BO630" s="120" t="str">
        <f t="shared" si="205"/>
        <v/>
      </c>
      <c r="BP630" s="120" t="str">
        <f t="shared" si="206"/>
        <v/>
      </c>
      <c r="BQ630" s="98"/>
      <c r="BR630" s="98"/>
      <c r="BS630" s="98"/>
      <c r="BT630" s="98"/>
      <c r="BU630" s="98"/>
      <c r="BV630" s="98"/>
      <c r="BW630" s="98"/>
      <c r="BX630" s="98"/>
      <c r="BY630" s="98"/>
      <c r="BZ630" s="98"/>
      <c r="CA630" s="98"/>
      <c r="CB630" s="98"/>
      <c r="CC630" s="98"/>
      <c r="CD630" s="98"/>
      <c r="CE630" s="98"/>
      <c r="CF630" s="98"/>
      <c r="CG630" s="98"/>
      <c r="CH630" s="98"/>
      <c r="CI630" s="98"/>
      <c r="CJ630" s="98"/>
      <c r="CK630" s="98"/>
      <c r="CL630" s="98"/>
      <c r="CM630" s="98"/>
      <c r="CN630" s="98"/>
      <c r="CO630" s="98"/>
      <c r="CP630" s="98"/>
      <c r="CQ630" s="98"/>
      <c r="CR630" s="98"/>
      <c r="CS630" s="98"/>
    </row>
    <row r="631" spans="1:97" s="4" customFormat="1" ht="18.75" customHeight="1" x14ac:dyDescent="0.2">
      <c r="A631" s="3">
        <f t="shared" si="207"/>
        <v>619</v>
      </c>
      <c r="B631" s="263"/>
      <c r="C631" s="263"/>
      <c r="D631" s="263"/>
      <c r="E631" s="259"/>
      <c r="F631" s="259"/>
      <c r="G631" s="43"/>
      <c r="H631" s="264"/>
      <c r="I631" s="261"/>
      <c r="J631" s="106"/>
      <c r="K631" s="247"/>
      <c r="L631" s="247"/>
      <c r="M631" s="247"/>
      <c r="N631" s="248" t="str">
        <f>IF(AND(K631&lt;&gt;"",L631&lt;&gt;"",J631&lt;&gt;""),ROUND(MIN(IF(OR(J631="OZZ",J631="ZZ"),5000,17300),TRUNC(0.75*(SUMIF($D$12:$D631,$D631,K$12:K631)+SUMIF($D$12:$D631,$D631,L$12:L631)),2)) - SUMIF($D$12:$D630,$D631,N$12:N630),2),"")</f>
        <v/>
      </c>
      <c r="O631" s="249" t="str">
        <f>IF(AND(K631&lt;&gt;"",L631&lt;&gt;"",M631&lt;&gt;"",J631&lt;&gt;"",AH631&lt;&gt;""),IF(OR(J631="OZZ",J631="ZZ"),ROUND(0-SUMIF($D$12:$D630,$D631,O$12:O630),2),IF(M631=0,0,ROUND(MIN(MIN(17300,TRUNC(0.75*(SUMIF($D$12:$D$2012,$D631,K$12:K$2012)+SUMIF($D$12:$D$2012,$D631,L$12:L$2012)),2)+SUMIF($D$12:$D631,$D631,AH$12:AH631))-SUMIF($D$12:$D630,$D631,O$12:O630)-SUMIF($D$12:$D$2012,$D631,N$12:N$2012),AH631),2))),"")</f>
        <v/>
      </c>
      <c r="P631" s="250" t="str">
        <f>IF(J631&lt;&gt;"",1000 - SUMIF($D$12:$D630,$D631,P$12:P630),"")</f>
        <v/>
      </c>
      <c r="Q631" s="106"/>
      <c r="R631" s="247"/>
      <c r="S631" s="247"/>
      <c r="T631" s="247"/>
      <c r="U631" s="248" t="str">
        <f>IF(AND(R631&lt;&gt;"",S631&lt;&gt;"",Q631&lt;&gt;""),ROUND(MIN(IF(OR(Q631="OZZ",Q631="ZZ"),5000,17300),TRUNC(0.75*(SUMIF($D$12:$D631,$D631,R$12:R631)+SUMIF($D$12:$D631,$D631,S$12:S631)),2)) - SUMIF($D$12:$D630,$D631,U$12:U630),2),"")</f>
        <v/>
      </c>
      <c r="V631" s="248" t="str">
        <f>IF(AND(R631&lt;&gt;"",S631&lt;&gt;"",T631&lt;&gt;"",Q631&lt;&gt;"",AL631&lt;&gt;""),IF(OR(Q631="OZZ",Q631="ZZ"),ROUND(0-SUMIF($D$12:$D630,$D631,V$12:V630),2),IF(T631=0,0,ROUND(MIN(MIN(17300,TRUNC(0.75*(SUMIF($D$12:$D$2012,$D631,R$12:R$2012)+SUMIF($D$12:$D$2012,$D631,S$12:S$2012)),2)+SUMIF($D$12:$D631,$D631,AL$12:AL631))-SUMIF($D$12:$D630,$D631,V$12:V630)-SUMIF($D$12:$D$2012,$D631,U$12:U$2012),AL631),2))),"")</f>
        <v/>
      </c>
      <c r="W631" s="250" t="str">
        <f>IF(Q631&lt;&gt;"",1000 - SUMIF($D$12:$D630,$D631,W$12:W630),"")</f>
        <v/>
      </c>
      <c r="X631" s="106"/>
      <c r="Y631" s="247"/>
      <c r="Z631" s="247"/>
      <c r="AA631" s="247"/>
      <c r="AB631" s="248" t="str">
        <f>IF(AND(Y631&lt;&gt;"",Z631&lt;&gt;"",X631&lt;&gt;""),ROUND(MIN(IF(OR(X631="OZZ",X631="ZZ"),5000,17300),TRUNC(0.75*(SUMIF($D$12:$D631,$D631,Y$12:Y631)+SUMIF($D$12:$D631,$D631,Z$12:Z631)),2)) - SUMIF($D$12:$D630,$D631,AB$12:AB630),2),"")</f>
        <v/>
      </c>
      <c r="AC631" s="251" t="str">
        <f>IF(AND(Y631&lt;&gt;"",Z631&lt;&gt;"",AA631&lt;&gt;"",X631&lt;&gt;"",AP631&lt;&gt;""),IF(OR(X631="OZZ",X631="ZZ"),ROUND(0-SUMIF($D$12:$D630,$D631,AC$12:AC630),2),IF(AA631=0,0,ROUND(MIN(MIN(17300,TRUNC(0.75*(SUMIF($D$12:$D$2012,$D631,Y$12:Y$2012)+SUMIF($D$12:$D$2012,$D631,Z$12:Z$2012)),2)+SUMIF($D$12:$D631,$D631,AP$12:AP631))-SUMIF($D$12:$D630,$D631,AC$12:AC630)-SUMIF($D$12:$D$2012,$D631,AB$12:AB$2012),AP631),2))),"")</f>
        <v/>
      </c>
      <c r="AD631" s="250" t="str">
        <f>IF(X631&lt;&gt;"",1000 - SUMIF($D$12:$D630,$D631,AD$12:AD630),"")</f>
        <v/>
      </c>
      <c r="AE631" s="252"/>
      <c r="AF631" s="253"/>
      <c r="AG631" s="254"/>
      <c r="AH631" s="255" t="str">
        <f t="shared" si="208"/>
        <v/>
      </c>
      <c r="AI631" s="256"/>
      <c r="AJ631" s="253"/>
      <c r="AK631" s="254"/>
      <c r="AL631" s="255" t="str">
        <f t="shared" si="209"/>
        <v/>
      </c>
      <c r="AM631" s="256"/>
      <c r="AN631" s="253"/>
      <c r="AO631" s="254"/>
      <c r="AP631" s="255" t="str">
        <f t="shared" si="189"/>
        <v/>
      </c>
      <c r="AQ631" s="116"/>
      <c r="AR631" s="116"/>
      <c r="AS631" s="117"/>
      <c r="AT631" s="118"/>
      <c r="AU631" s="119" t="str">
        <f>IF(D631&lt;&gt; "", IF(COUNTIF($D$12:$D631,$D631)&gt;1,0,IF(SUM(N631,U631,AB631)&gt;0,IF(AND(X631="",OR(Q631&lt;&gt;"",J631&lt;&gt;"")),IF(Q631&lt;&gt;"",Q631,IF(J631&lt;&gt;"",J631,0)),IF(AND(Q631&lt;&gt;"",J631&lt;&gt;"",Q631=J631),Q631,X631)),0)),"")</f>
        <v/>
      </c>
      <c r="AV631" s="119" t="str">
        <f>IF(D631&lt;&gt;"",IF(COUNTIF($D$12:$D631,$D631)&gt;1,0,IF(SUM(O631,V631,AC631)&gt;0,IF(AND(X631="",OR(Q631&lt;&gt;"",J631&lt;&gt;"")),IF(Q631&lt;&gt;"",Q631,IF(J631&lt;&gt;"",J631,0)),IF(AND(Q631&lt;&gt;"",J631&lt;&gt;"",Q631=J631),Q631,X631)),0)),"")</f>
        <v/>
      </c>
      <c r="AW631" s="119" t="str">
        <f>IF(D631&lt;&gt;"",IF(COUNTIF($D$12:$D631,$D631)&gt;1,0,IF(SUM(P631,W631,AD631)&gt;0,IF(AND(X631="",OR(Q631&lt;&gt;"",J631&lt;&gt;"")),IF(Q631&lt;&gt;"",Q631,IF(J631&lt;&gt;"",J631,0)),IF(AND(Q631&lt;&gt;"",J631&lt;&gt;"",Q631=J631),Q631,X631)),0)),"")</f>
        <v/>
      </c>
      <c r="AX631" s="118" t="str">
        <f t="shared" si="190"/>
        <v/>
      </c>
      <c r="AY631" s="118" t="str">
        <f t="shared" si="191"/>
        <v/>
      </c>
      <c r="AZ631" s="118" t="str">
        <f t="shared" si="192"/>
        <v/>
      </c>
      <c r="BA631" s="118" t="str">
        <f t="shared" si="193"/>
        <v/>
      </c>
      <c r="BB631" s="118" t="str">
        <f t="shared" si="194"/>
        <v/>
      </c>
      <c r="BC631" s="118" t="str">
        <f t="shared" si="195"/>
        <v/>
      </c>
      <c r="BD631" s="118" t="str">
        <f t="shared" si="196"/>
        <v/>
      </c>
      <c r="BE631" s="118" t="str">
        <f t="shared" si="197"/>
        <v/>
      </c>
      <c r="BF631" s="118" t="str">
        <f t="shared" si="198"/>
        <v/>
      </c>
      <c r="BG631" s="120"/>
      <c r="BH631" s="120" t="str">
        <f t="shared" si="199"/>
        <v/>
      </c>
      <c r="BI631" s="120" t="str">
        <f t="shared" si="200"/>
        <v/>
      </c>
      <c r="BJ631" s="121"/>
      <c r="BK631" s="120" t="str">
        <f t="shared" si="201"/>
        <v/>
      </c>
      <c r="BL631" s="120" t="str">
        <f t="shared" si="202"/>
        <v/>
      </c>
      <c r="BM631" s="120" t="str">
        <f t="shared" si="203"/>
        <v/>
      </c>
      <c r="BN631" s="120" t="str">
        <f t="shared" si="204"/>
        <v/>
      </c>
      <c r="BO631" s="120" t="str">
        <f t="shared" si="205"/>
        <v/>
      </c>
      <c r="BP631" s="120" t="str">
        <f t="shared" si="206"/>
        <v/>
      </c>
      <c r="BQ631" s="98"/>
      <c r="BR631" s="98"/>
      <c r="BS631" s="98"/>
      <c r="BT631" s="98"/>
      <c r="BU631" s="98"/>
      <c r="BV631" s="98"/>
      <c r="BW631" s="98"/>
      <c r="BX631" s="98"/>
      <c r="BY631" s="98"/>
      <c r="BZ631" s="98"/>
      <c r="CA631" s="98"/>
      <c r="CB631" s="98"/>
      <c r="CC631" s="98"/>
      <c r="CD631" s="98"/>
      <c r="CE631" s="98"/>
      <c r="CF631" s="98"/>
      <c r="CG631" s="98"/>
      <c r="CH631" s="98"/>
      <c r="CI631" s="98"/>
      <c r="CJ631" s="98"/>
      <c r="CK631" s="98"/>
      <c r="CL631" s="98"/>
      <c r="CM631" s="98"/>
      <c r="CN631" s="98"/>
      <c r="CO631" s="98"/>
      <c r="CP631" s="98"/>
      <c r="CQ631" s="98"/>
      <c r="CR631" s="98"/>
      <c r="CS631" s="98"/>
    </row>
    <row r="632" spans="1:97" s="4" customFormat="1" ht="18.75" customHeight="1" x14ac:dyDescent="0.2">
      <c r="A632" s="3">
        <f t="shared" si="207"/>
        <v>620</v>
      </c>
      <c r="B632" s="263"/>
      <c r="C632" s="263"/>
      <c r="D632" s="263"/>
      <c r="E632" s="259"/>
      <c r="F632" s="259"/>
      <c r="G632" s="43"/>
      <c r="H632" s="264"/>
      <c r="I632" s="261"/>
      <c r="J632" s="106"/>
      <c r="K632" s="247"/>
      <c r="L632" s="247"/>
      <c r="M632" s="247"/>
      <c r="N632" s="248" t="str">
        <f>IF(AND(K632&lt;&gt;"",L632&lt;&gt;"",J632&lt;&gt;""),ROUND(MIN(IF(OR(J632="OZZ",J632="ZZ"),5000,17300),TRUNC(0.75*(SUMIF($D$12:$D632,$D632,K$12:K632)+SUMIF($D$12:$D632,$D632,L$12:L632)),2)) - SUMIF($D$12:$D631,$D632,N$12:N631),2),"")</f>
        <v/>
      </c>
      <c r="O632" s="249" t="str">
        <f>IF(AND(K632&lt;&gt;"",L632&lt;&gt;"",M632&lt;&gt;"",J632&lt;&gt;"",AH632&lt;&gt;""),IF(OR(J632="OZZ",J632="ZZ"),ROUND(0-SUMIF($D$12:$D631,$D632,O$12:O631),2),IF(M632=0,0,ROUND(MIN(MIN(17300,TRUNC(0.75*(SUMIF($D$12:$D$2012,$D632,K$12:K$2012)+SUMIF($D$12:$D$2012,$D632,L$12:L$2012)),2)+SUMIF($D$12:$D632,$D632,AH$12:AH632))-SUMIF($D$12:$D631,$D632,O$12:O631)-SUMIF($D$12:$D$2012,$D632,N$12:N$2012),AH632),2))),"")</f>
        <v/>
      </c>
      <c r="P632" s="250" t="str">
        <f>IF(J632&lt;&gt;"",1000 - SUMIF($D$12:$D631,$D632,P$12:P631),"")</f>
        <v/>
      </c>
      <c r="Q632" s="106"/>
      <c r="R632" s="247"/>
      <c r="S632" s="247"/>
      <c r="T632" s="247"/>
      <c r="U632" s="248" t="str">
        <f>IF(AND(R632&lt;&gt;"",S632&lt;&gt;"",Q632&lt;&gt;""),ROUND(MIN(IF(OR(Q632="OZZ",Q632="ZZ"),5000,17300),TRUNC(0.75*(SUMIF($D$12:$D632,$D632,R$12:R632)+SUMIF($D$12:$D632,$D632,S$12:S632)),2)) - SUMIF($D$12:$D631,$D632,U$12:U631),2),"")</f>
        <v/>
      </c>
      <c r="V632" s="248" t="str">
        <f>IF(AND(R632&lt;&gt;"",S632&lt;&gt;"",T632&lt;&gt;"",Q632&lt;&gt;"",AL632&lt;&gt;""),IF(OR(Q632="OZZ",Q632="ZZ"),ROUND(0-SUMIF($D$12:$D631,$D632,V$12:V631),2),IF(T632=0,0,ROUND(MIN(MIN(17300,TRUNC(0.75*(SUMIF($D$12:$D$2012,$D632,R$12:R$2012)+SUMIF($D$12:$D$2012,$D632,S$12:S$2012)),2)+SUMIF($D$12:$D632,$D632,AL$12:AL632))-SUMIF($D$12:$D631,$D632,V$12:V631)-SUMIF($D$12:$D$2012,$D632,U$12:U$2012),AL632),2))),"")</f>
        <v/>
      </c>
      <c r="W632" s="250" t="str">
        <f>IF(Q632&lt;&gt;"",1000 - SUMIF($D$12:$D631,$D632,W$12:W631),"")</f>
        <v/>
      </c>
      <c r="X632" s="106"/>
      <c r="Y632" s="247"/>
      <c r="Z632" s="247"/>
      <c r="AA632" s="247"/>
      <c r="AB632" s="248" t="str">
        <f>IF(AND(Y632&lt;&gt;"",Z632&lt;&gt;"",X632&lt;&gt;""),ROUND(MIN(IF(OR(X632="OZZ",X632="ZZ"),5000,17300),TRUNC(0.75*(SUMIF($D$12:$D632,$D632,Y$12:Y632)+SUMIF($D$12:$D632,$D632,Z$12:Z632)),2)) - SUMIF($D$12:$D631,$D632,AB$12:AB631),2),"")</f>
        <v/>
      </c>
      <c r="AC632" s="251" t="str">
        <f>IF(AND(Y632&lt;&gt;"",Z632&lt;&gt;"",AA632&lt;&gt;"",X632&lt;&gt;"",AP632&lt;&gt;""),IF(OR(X632="OZZ",X632="ZZ"),ROUND(0-SUMIF($D$12:$D631,$D632,AC$12:AC631),2),IF(AA632=0,0,ROUND(MIN(MIN(17300,TRUNC(0.75*(SUMIF($D$12:$D$2012,$D632,Y$12:Y$2012)+SUMIF($D$12:$D$2012,$D632,Z$12:Z$2012)),2)+SUMIF($D$12:$D632,$D632,AP$12:AP632))-SUMIF($D$12:$D631,$D632,AC$12:AC631)-SUMIF($D$12:$D$2012,$D632,AB$12:AB$2012),AP632),2))),"")</f>
        <v/>
      </c>
      <c r="AD632" s="250" t="str">
        <f>IF(X632&lt;&gt;"",1000 - SUMIF($D$12:$D631,$D632,AD$12:AD631),"")</f>
        <v/>
      </c>
      <c r="AE632" s="252"/>
      <c r="AF632" s="253"/>
      <c r="AG632" s="254"/>
      <c r="AH632" s="255" t="str">
        <f t="shared" si="208"/>
        <v/>
      </c>
      <c r="AI632" s="256"/>
      <c r="AJ632" s="253"/>
      <c r="AK632" s="254"/>
      <c r="AL632" s="255" t="str">
        <f t="shared" si="209"/>
        <v/>
      </c>
      <c r="AM632" s="256"/>
      <c r="AN632" s="253"/>
      <c r="AO632" s="254"/>
      <c r="AP632" s="255" t="str">
        <f t="shared" si="189"/>
        <v/>
      </c>
      <c r="AQ632" s="116"/>
      <c r="AR632" s="116"/>
      <c r="AS632" s="117"/>
      <c r="AT632" s="118"/>
      <c r="AU632" s="119" t="str">
        <f>IF(D632&lt;&gt; "", IF(COUNTIF($D$12:$D632,$D632)&gt;1,0,IF(SUM(N632,U632,AB632)&gt;0,IF(AND(X632="",OR(Q632&lt;&gt;"",J632&lt;&gt;"")),IF(Q632&lt;&gt;"",Q632,IF(J632&lt;&gt;"",J632,0)),IF(AND(Q632&lt;&gt;"",J632&lt;&gt;"",Q632=J632),Q632,X632)),0)),"")</f>
        <v/>
      </c>
      <c r="AV632" s="119" t="str">
        <f>IF(D632&lt;&gt;"",IF(COUNTIF($D$12:$D632,$D632)&gt;1,0,IF(SUM(O632,V632,AC632)&gt;0,IF(AND(X632="",OR(Q632&lt;&gt;"",J632&lt;&gt;"")),IF(Q632&lt;&gt;"",Q632,IF(J632&lt;&gt;"",J632,0)),IF(AND(Q632&lt;&gt;"",J632&lt;&gt;"",Q632=J632),Q632,X632)),0)),"")</f>
        <v/>
      </c>
      <c r="AW632" s="119" t="str">
        <f>IF(D632&lt;&gt;"",IF(COUNTIF($D$12:$D632,$D632)&gt;1,0,IF(SUM(P632,W632,AD632)&gt;0,IF(AND(X632="",OR(Q632&lt;&gt;"",J632&lt;&gt;"")),IF(Q632&lt;&gt;"",Q632,IF(J632&lt;&gt;"",J632,0)),IF(AND(Q632&lt;&gt;"",J632&lt;&gt;"",Q632=J632),Q632,X632)),0)),"")</f>
        <v/>
      </c>
      <c r="AX632" s="118" t="str">
        <f t="shared" si="190"/>
        <v/>
      </c>
      <c r="AY632" s="118" t="str">
        <f t="shared" si="191"/>
        <v/>
      </c>
      <c r="AZ632" s="118" t="str">
        <f t="shared" si="192"/>
        <v/>
      </c>
      <c r="BA632" s="118" t="str">
        <f t="shared" si="193"/>
        <v/>
      </c>
      <c r="BB632" s="118" t="str">
        <f t="shared" si="194"/>
        <v/>
      </c>
      <c r="BC632" s="118" t="str">
        <f t="shared" si="195"/>
        <v/>
      </c>
      <c r="BD632" s="118" t="str">
        <f t="shared" si="196"/>
        <v/>
      </c>
      <c r="BE632" s="118" t="str">
        <f t="shared" si="197"/>
        <v/>
      </c>
      <c r="BF632" s="118" t="str">
        <f t="shared" si="198"/>
        <v/>
      </c>
      <c r="BG632" s="120"/>
      <c r="BH632" s="120" t="str">
        <f t="shared" si="199"/>
        <v/>
      </c>
      <c r="BI632" s="120" t="str">
        <f t="shared" si="200"/>
        <v/>
      </c>
      <c r="BJ632" s="121"/>
      <c r="BK632" s="120" t="str">
        <f t="shared" si="201"/>
        <v/>
      </c>
      <c r="BL632" s="120" t="str">
        <f t="shared" si="202"/>
        <v/>
      </c>
      <c r="BM632" s="120" t="str">
        <f t="shared" si="203"/>
        <v/>
      </c>
      <c r="BN632" s="120" t="str">
        <f t="shared" si="204"/>
        <v/>
      </c>
      <c r="BO632" s="120" t="str">
        <f t="shared" si="205"/>
        <v/>
      </c>
      <c r="BP632" s="120" t="str">
        <f t="shared" si="206"/>
        <v/>
      </c>
      <c r="BQ632" s="98"/>
      <c r="BR632" s="98"/>
      <c r="BS632" s="98"/>
      <c r="BT632" s="98"/>
      <c r="BU632" s="98"/>
      <c r="BV632" s="98"/>
      <c r="BW632" s="98"/>
      <c r="BX632" s="98"/>
      <c r="BY632" s="98"/>
      <c r="BZ632" s="98"/>
      <c r="CA632" s="98"/>
      <c r="CB632" s="98"/>
      <c r="CC632" s="98"/>
      <c r="CD632" s="98"/>
      <c r="CE632" s="98"/>
      <c r="CF632" s="98"/>
      <c r="CG632" s="98"/>
      <c r="CH632" s="98"/>
      <c r="CI632" s="98"/>
      <c r="CJ632" s="98"/>
      <c r="CK632" s="98"/>
      <c r="CL632" s="98"/>
      <c r="CM632" s="98"/>
      <c r="CN632" s="98"/>
      <c r="CO632" s="98"/>
      <c r="CP632" s="98"/>
      <c r="CQ632" s="98"/>
      <c r="CR632" s="98"/>
      <c r="CS632" s="98"/>
    </row>
    <row r="633" spans="1:97" s="4" customFormat="1" ht="18.75" customHeight="1" x14ac:dyDescent="0.2">
      <c r="A633" s="3">
        <f t="shared" si="207"/>
        <v>621</v>
      </c>
      <c r="B633" s="263"/>
      <c r="C633" s="263"/>
      <c r="D633" s="263"/>
      <c r="E633" s="259"/>
      <c r="F633" s="259"/>
      <c r="G633" s="43"/>
      <c r="H633" s="264"/>
      <c r="I633" s="261"/>
      <c r="J633" s="106"/>
      <c r="K633" s="247"/>
      <c r="L633" s="247"/>
      <c r="M633" s="247"/>
      <c r="N633" s="248" t="str">
        <f>IF(AND(K633&lt;&gt;"",L633&lt;&gt;"",J633&lt;&gt;""),ROUND(MIN(IF(OR(J633="OZZ",J633="ZZ"),5000,17300),TRUNC(0.75*(SUMIF($D$12:$D633,$D633,K$12:K633)+SUMIF($D$12:$D633,$D633,L$12:L633)),2)) - SUMIF($D$12:$D632,$D633,N$12:N632),2),"")</f>
        <v/>
      </c>
      <c r="O633" s="249" t="str">
        <f>IF(AND(K633&lt;&gt;"",L633&lt;&gt;"",M633&lt;&gt;"",J633&lt;&gt;"",AH633&lt;&gt;""),IF(OR(J633="OZZ",J633="ZZ"),ROUND(0-SUMIF($D$12:$D632,$D633,O$12:O632),2),IF(M633=0,0,ROUND(MIN(MIN(17300,TRUNC(0.75*(SUMIF($D$12:$D$2012,$D633,K$12:K$2012)+SUMIF($D$12:$D$2012,$D633,L$12:L$2012)),2)+SUMIF($D$12:$D633,$D633,AH$12:AH633))-SUMIF($D$12:$D632,$D633,O$12:O632)-SUMIF($D$12:$D$2012,$D633,N$12:N$2012),AH633),2))),"")</f>
        <v/>
      </c>
      <c r="P633" s="250" t="str">
        <f>IF(J633&lt;&gt;"",1000 - SUMIF($D$12:$D632,$D633,P$12:P632),"")</f>
        <v/>
      </c>
      <c r="Q633" s="106"/>
      <c r="R633" s="247"/>
      <c r="S633" s="247"/>
      <c r="T633" s="247"/>
      <c r="U633" s="248" t="str">
        <f>IF(AND(R633&lt;&gt;"",S633&lt;&gt;"",Q633&lt;&gt;""),ROUND(MIN(IF(OR(Q633="OZZ",Q633="ZZ"),5000,17300),TRUNC(0.75*(SUMIF($D$12:$D633,$D633,R$12:R633)+SUMIF($D$12:$D633,$D633,S$12:S633)),2)) - SUMIF($D$12:$D632,$D633,U$12:U632),2),"")</f>
        <v/>
      </c>
      <c r="V633" s="248" t="str">
        <f>IF(AND(R633&lt;&gt;"",S633&lt;&gt;"",T633&lt;&gt;"",Q633&lt;&gt;"",AL633&lt;&gt;""),IF(OR(Q633="OZZ",Q633="ZZ"),ROUND(0-SUMIF($D$12:$D632,$D633,V$12:V632),2),IF(T633=0,0,ROUND(MIN(MIN(17300,TRUNC(0.75*(SUMIF($D$12:$D$2012,$D633,R$12:R$2012)+SUMIF($D$12:$D$2012,$D633,S$12:S$2012)),2)+SUMIF($D$12:$D633,$D633,AL$12:AL633))-SUMIF($D$12:$D632,$D633,V$12:V632)-SUMIF($D$12:$D$2012,$D633,U$12:U$2012),AL633),2))),"")</f>
        <v/>
      </c>
      <c r="W633" s="250" t="str">
        <f>IF(Q633&lt;&gt;"",1000 - SUMIF($D$12:$D632,$D633,W$12:W632),"")</f>
        <v/>
      </c>
      <c r="X633" s="106"/>
      <c r="Y633" s="247"/>
      <c r="Z633" s="247"/>
      <c r="AA633" s="247"/>
      <c r="AB633" s="248" t="str">
        <f>IF(AND(Y633&lt;&gt;"",Z633&lt;&gt;"",X633&lt;&gt;""),ROUND(MIN(IF(OR(X633="OZZ",X633="ZZ"),5000,17300),TRUNC(0.75*(SUMIF($D$12:$D633,$D633,Y$12:Y633)+SUMIF($D$12:$D633,$D633,Z$12:Z633)),2)) - SUMIF($D$12:$D632,$D633,AB$12:AB632),2),"")</f>
        <v/>
      </c>
      <c r="AC633" s="251" t="str">
        <f>IF(AND(Y633&lt;&gt;"",Z633&lt;&gt;"",AA633&lt;&gt;"",X633&lt;&gt;"",AP633&lt;&gt;""),IF(OR(X633="OZZ",X633="ZZ"),ROUND(0-SUMIF($D$12:$D632,$D633,AC$12:AC632),2),IF(AA633=0,0,ROUND(MIN(MIN(17300,TRUNC(0.75*(SUMIF($D$12:$D$2012,$D633,Y$12:Y$2012)+SUMIF($D$12:$D$2012,$D633,Z$12:Z$2012)),2)+SUMIF($D$12:$D633,$D633,AP$12:AP633))-SUMIF($D$12:$D632,$D633,AC$12:AC632)-SUMIF($D$12:$D$2012,$D633,AB$12:AB$2012),AP633),2))),"")</f>
        <v/>
      </c>
      <c r="AD633" s="250" t="str">
        <f>IF(X633&lt;&gt;"",1000 - SUMIF($D$12:$D632,$D633,AD$12:AD632),"")</f>
        <v/>
      </c>
      <c r="AE633" s="252"/>
      <c r="AF633" s="253"/>
      <c r="AG633" s="254"/>
      <c r="AH633" s="255" t="str">
        <f t="shared" si="208"/>
        <v/>
      </c>
      <c r="AI633" s="256"/>
      <c r="AJ633" s="253"/>
      <c r="AK633" s="254"/>
      <c r="AL633" s="255" t="str">
        <f t="shared" si="209"/>
        <v/>
      </c>
      <c r="AM633" s="256"/>
      <c r="AN633" s="253"/>
      <c r="AO633" s="254"/>
      <c r="AP633" s="255" t="str">
        <f t="shared" si="189"/>
        <v/>
      </c>
      <c r="AQ633" s="116"/>
      <c r="AR633" s="116"/>
      <c r="AS633" s="117"/>
      <c r="AT633" s="118"/>
      <c r="AU633" s="119" t="str">
        <f>IF(D633&lt;&gt; "", IF(COUNTIF($D$12:$D633,$D633)&gt;1,0,IF(SUM(N633,U633,AB633)&gt;0,IF(AND(X633="",OR(Q633&lt;&gt;"",J633&lt;&gt;"")),IF(Q633&lt;&gt;"",Q633,IF(J633&lt;&gt;"",J633,0)),IF(AND(Q633&lt;&gt;"",J633&lt;&gt;"",Q633=J633),Q633,X633)),0)),"")</f>
        <v/>
      </c>
      <c r="AV633" s="119" t="str">
        <f>IF(D633&lt;&gt;"",IF(COUNTIF($D$12:$D633,$D633)&gt;1,0,IF(SUM(O633,V633,AC633)&gt;0,IF(AND(X633="",OR(Q633&lt;&gt;"",J633&lt;&gt;"")),IF(Q633&lt;&gt;"",Q633,IF(J633&lt;&gt;"",J633,0)),IF(AND(Q633&lt;&gt;"",J633&lt;&gt;"",Q633=J633),Q633,X633)),0)),"")</f>
        <v/>
      </c>
      <c r="AW633" s="119" t="str">
        <f>IF(D633&lt;&gt;"",IF(COUNTIF($D$12:$D633,$D633)&gt;1,0,IF(SUM(P633,W633,AD633)&gt;0,IF(AND(X633="",OR(Q633&lt;&gt;"",J633&lt;&gt;"")),IF(Q633&lt;&gt;"",Q633,IF(J633&lt;&gt;"",J633,0)),IF(AND(Q633&lt;&gt;"",J633&lt;&gt;"",Q633=J633),Q633,X633)),0)),"")</f>
        <v/>
      </c>
      <c r="AX633" s="118" t="str">
        <f t="shared" si="190"/>
        <v/>
      </c>
      <c r="AY633" s="118" t="str">
        <f t="shared" si="191"/>
        <v/>
      </c>
      <c r="AZ633" s="118" t="str">
        <f t="shared" si="192"/>
        <v/>
      </c>
      <c r="BA633" s="118" t="str">
        <f t="shared" si="193"/>
        <v/>
      </c>
      <c r="BB633" s="118" t="str">
        <f t="shared" si="194"/>
        <v/>
      </c>
      <c r="BC633" s="118" t="str">
        <f t="shared" si="195"/>
        <v/>
      </c>
      <c r="BD633" s="118" t="str">
        <f t="shared" si="196"/>
        <v/>
      </c>
      <c r="BE633" s="118" t="str">
        <f t="shared" si="197"/>
        <v/>
      </c>
      <c r="BF633" s="118" t="str">
        <f t="shared" si="198"/>
        <v/>
      </c>
      <c r="BG633" s="120"/>
      <c r="BH633" s="120" t="str">
        <f t="shared" si="199"/>
        <v/>
      </c>
      <c r="BI633" s="120" t="str">
        <f t="shared" si="200"/>
        <v/>
      </c>
      <c r="BJ633" s="121"/>
      <c r="BK633" s="120" t="str">
        <f t="shared" si="201"/>
        <v/>
      </c>
      <c r="BL633" s="120" t="str">
        <f t="shared" si="202"/>
        <v/>
      </c>
      <c r="BM633" s="120" t="str">
        <f t="shared" si="203"/>
        <v/>
      </c>
      <c r="BN633" s="120" t="str">
        <f t="shared" si="204"/>
        <v/>
      </c>
      <c r="BO633" s="120" t="str">
        <f t="shared" si="205"/>
        <v/>
      </c>
      <c r="BP633" s="120" t="str">
        <f t="shared" si="206"/>
        <v/>
      </c>
      <c r="BQ633" s="98"/>
      <c r="BR633" s="98"/>
      <c r="BS633" s="98"/>
      <c r="BT633" s="98"/>
      <c r="BU633" s="98"/>
      <c r="BV633" s="98"/>
      <c r="BW633" s="98"/>
      <c r="BX633" s="98"/>
      <c r="BY633" s="98"/>
      <c r="BZ633" s="98"/>
      <c r="CA633" s="98"/>
      <c r="CB633" s="98"/>
      <c r="CC633" s="98"/>
      <c r="CD633" s="98"/>
      <c r="CE633" s="98"/>
      <c r="CF633" s="98"/>
      <c r="CG633" s="98"/>
      <c r="CH633" s="98"/>
      <c r="CI633" s="98"/>
      <c r="CJ633" s="98"/>
      <c r="CK633" s="98"/>
      <c r="CL633" s="98"/>
      <c r="CM633" s="98"/>
      <c r="CN633" s="98"/>
      <c r="CO633" s="98"/>
      <c r="CP633" s="98"/>
      <c r="CQ633" s="98"/>
      <c r="CR633" s="98"/>
      <c r="CS633" s="98"/>
    </row>
    <row r="634" spans="1:97" s="4" customFormat="1" ht="18.75" customHeight="1" x14ac:dyDescent="0.2">
      <c r="A634" s="3">
        <f t="shared" si="207"/>
        <v>622</v>
      </c>
      <c r="B634" s="263"/>
      <c r="C634" s="263"/>
      <c r="D634" s="263"/>
      <c r="E634" s="259"/>
      <c r="F634" s="259"/>
      <c r="G634" s="43"/>
      <c r="H634" s="264"/>
      <c r="I634" s="261"/>
      <c r="J634" s="106"/>
      <c r="K634" s="247"/>
      <c r="L634" s="247"/>
      <c r="M634" s="247"/>
      <c r="N634" s="248" t="str">
        <f>IF(AND(K634&lt;&gt;"",L634&lt;&gt;"",J634&lt;&gt;""),ROUND(MIN(IF(OR(J634="OZZ",J634="ZZ"),5000,17300),TRUNC(0.75*(SUMIF($D$12:$D634,$D634,K$12:K634)+SUMIF($D$12:$D634,$D634,L$12:L634)),2)) - SUMIF($D$12:$D633,$D634,N$12:N633),2),"")</f>
        <v/>
      </c>
      <c r="O634" s="249" t="str">
        <f>IF(AND(K634&lt;&gt;"",L634&lt;&gt;"",M634&lt;&gt;"",J634&lt;&gt;"",AH634&lt;&gt;""),IF(OR(J634="OZZ",J634="ZZ"),ROUND(0-SUMIF($D$12:$D633,$D634,O$12:O633),2),IF(M634=0,0,ROUND(MIN(MIN(17300,TRUNC(0.75*(SUMIF($D$12:$D$2012,$D634,K$12:K$2012)+SUMIF($D$12:$D$2012,$D634,L$12:L$2012)),2)+SUMIF($D$12:$D634,$D634,AH$12:AH634))-SUMIF($D$12:$D633,$D634,O$12:O633)-SUMIF($D$12:$D$2012,$D634,N$12:N$2012),AH634),2))),"")</f>
        <v/>
      </c>
      <c r="P634" s="250" t="str">
        <f>IF(J634&lt;&gt;"",1000 - SUMIF($D$12:$D633,$D634,P$12:P633),"")</f>
        <v/>
      </c>
      <c r="Q634" s="106"/>
      <c r="R634" s="247"/>
      <c r="S634" s="247"/>
      <c r="T634" s="247"/>
      <c r="U634" s="248" t="str">
        <f>IF(AND(R634&lt;&gt;"",S634&lt;&gt;"",Q634&lt;&gt;""),ROUND(MIN(IF(OR(Q634="OZZ",Q634="ZZ"),5000,17300),TRUNC(0.75*(SUMIF($D$12:$D634,$D634,R$12:R634)+SUMIF($D$12:$D634,$D634,S$12:S634)),2)) - SUMIF($D$12:$D633,$D634,U$12:U633),2),"")</f>
        <v/>
      </c>
      <c r="V634" s="248" t="str">
        <f>IF(AND(R634&lt;&gt;"",S634&lt;&gt;"",T634&lt;&gt;"",Q634&lt;&gt;"",AL634&lt;&gt;""),IF(OR(Q634="OZZ",Q634="ZZ"),ROUND(0-SUMIF($D$12:$D633,$D634,V$12:V633),2),IF(T634=0,0,ROUND(MIN(MIN(17300,TRUNC(0.75*(SUMIF($D$12:$D$2012,$D634,R$12:R$2012)+SUMIF($D$12:$D$2012,$D634,S$12:S$2012)),2)+SUMIF($D$12:$D634,$D634,AL$12:AL634))-SUMIF($D$12:$D633,$D634,V$12:V633)-SUMIF($D$12:$D$2012,$D634,U$12:U$2012),AL634),2))),"")</f>
        <v/>
      </c>
      <c r="W634" s="250" t="str">
        <f>IF(Q634&lt;&gt;"",1000 - SUMIF($D$12:$D633,$D634,W$12:W633),"")</f>
        <v/>
      </c>
      <c r="X634" s="106"/>
      <c r="Y634" s="247"/>
      <c r="Z634" s="247"/>
      <c r="AA634" s="247"/>
      <c r="AB634" s="248" t="str">
        <f>IF(AND(Y634&lt;&gt;"",Z634&lt;&gt;"",X634&lt;&gt;""),ROUND(MIN(IF(OR(X634="OZZ",X634="ZZ"),5000,17300),TRUNC(0.75*(SUMIF($D$12:$D634,$D634,Y$12:Y634)+SUMIF($D$12:$D634,$D634,Z$12:Z634)),2)) - SUMIF($D$12:$D633,$D634,AB$12:AB633),2),"")</f>
        <v/>
      </c>
      <c r="AC634" s="251" t="str">
        <f>IF(AND(Y634&lt;&gt;"",Z634&lt;&gt;"",AA634&lt;&gt;"",X634&lt;&gt;"",AP634&lt;&gt;""),IF(OR(X634="OZZ",X634="ZZ"),ROUND(0-SUMIF($D$12:$D633,$D634,AC$12:AC633),2),IF(AA634=0,0,ROUND(MIN(MIN(17300,TRUNC(0.75*(SUMIF($D$12:$D$2012,$D634,Y$12:Y$2012)+SUMIF($D$12:$D$2012,$D634,Z$12:Z$2012)),2)+SUMIF($D$12:$D634,$D634,AP$12:AP634))-SUMIF($D$12:$D633,$D634,AC$12:AC633)-SUMIF($D$12:$D$2012,$D634,AB$12:AB$2012),AP634),2))),"")</f>
        <v/>
      </c>
      <c r="AD634" s="250" t="str">
        <f>IF(X634&lt;&gt;"",1000 - SUMIF($D$12:$D633,$D634,AD$12:AD633),"")</f>
        <v/>
      </c>
      <c r="AE634" s="252"/>
      <c r="AF634" s="253"/>
      <c r="AG634" s="254"/>
      <c r="AH634" s="255" t="str">
        <f t="shared" si="208"/>
        <v/>
      </c>
      <c r="AI634" s="256"/>
      <c r="AJ634" s="253"/>
      <c r="AK634" s="254"/>
      <c r="AL634" s="255" t="str">
        <f t="shared" si="209"/>
        <v/>
      </c>
      <c r="AM634" s="256"/>
      <c r="AN634" s="253"/>
      <c r="AO634" s="254"/>
      <c r="AP634" s="255" t="str">
        <f t="shared" si="189"/>
        <v/>
      </c>
      <c r="AQ634" s="116"/>
      <c r="AR634" s="116"/>
      <c r="AS634" s="117"/>
      <c r="AT634" s="118"/>
      <c r="AU634" s="119" t="str">
        <f>IF(D634&lt;&gt; "", IF(COUNTIF($D$12:$D634,$D634)&gt;1,0,IF(SUM(N634,U634,AB634)&gt;0,IF(AND(X634="",OR(Q634&lt;&gt;"",J634&lt;&gt;"")),IF(Q634&lt;&gt;"",Q634,IF(J634&lt;&gt;"",J634,0)),IF(AND(Q634&lt;&gt;"",J634&lt;&gt;"",Q634=J634),Q634,X634)),0)),"")</f>
        <v/>
      </c>
      <c r="AV634" s="119" t="str">
        <f>IF(D634&lt;&gt;"",IF(COUNTIF($D$12:$D634,$D634)&gt;1,0,IF(SUM(O634,V634,AC634)&gt;0,IF(AND(X634="",OR(Q634&lt;&gt;"",J634&lt;&gt;"")),IF(Q634&lt;&gt;"",Q634,IF(J634&lt;&gt;"",J634,0)),IF(AND(Q634&lt;&gt;"",J634&lt;&gt;"",Q634=J634),Q634,X634)),0)),"")</f>
        <v/>
      </c>
      <c r="AW634" s="119" t="str">
        <f>IF(D634&lt;&gt;"",IF(COUNTIF($D$12:$D634,$D634)&gt;1,0,IF(SUM(P634,W634,AD634)&gt;0,IF(AND(X634="",OR(Q634&lt;&gt;"",J634&lt;&gt;"")),IF(Q634&lt;&gt;"",Q634,IF(J634&lt;&gt;"",J634,0)),IF(AND(Q634&lt;&gt;"",J634&lt;&gt;"",Q634=J634),Q634,X634)),0)),"")</f>
        <v/>
      </c>
      <c r="AX634" s="118" t="str">
        <f t="shared" si="190"/>
        <v/>
      </c>
      <c r="AY634" s="118" t="str">
        <f t="shared" si="191"/>
        <v/>
      </c>
      <c r="AZ634" s="118" t="str">
        <f t="shared" si="192"/>
        <v/>
      </c>
      <c r="BA634" s="118" t="str">
        <f t="shared" si="193"/>
        <v/>
      </c>
      <c r="BB634" s="118" t="str">
        <f t="shared" si="194"/>
        <v/>
      </c>
      <c r="BC634" s="118" t="str">
        <f t="shared" si="195"/>
        <v/>
      </c>
      <c r="BD634" s="118" t="str">
        <f t="shared" si="196"/>
        <v/>
      </c>
      <c r="BE634" s="118" t="str">
        <f t="shared" si="197"/>
        <v/>
      </c>
      <c r="BF634" s="118" t="str">
        <f t="shared" si="198"/>
        <v/>
      </c>
      <c r="BG634" s="120"/>
      <c r="BH634" s="120" t="str">
        <f t="shared" si="199"/>
        <v/>
      </c>
      <c r="BI634" s="120" t="str">
        <f t="shared" si="200"/>
        <v/>
      </c>
      <c r="BJ634" s="121"/>
      <c r="BK634" s="120" t="str">
        <f t="shared" si="201"/>
        <v/>
      </c>
      <c r="BL634" s="120" t="str">
        <f t="shared" si="202"/>
        <v/>
      </c>
      <c r="BM634" s="120" t="str">
        <f t="shared" si="203"/>
        <v/>
      </c>
      <c r="BN634" s="120" t="str">
        <f t="shared" si="204"/>
        <v/>
      </c>
      <c r="BO634" s="120" t="str">
        <f t="shared" si="205"/>
        <v/>
      </c>
      <c r="BP634" s="120" t="str">
        <f t="shared" si="206"/>
        <v/>
      </c>
      <c r="BQ634" s="98"/>
      <c r="BR634" s="98"/>
      <c r="BS634" s="98"/>
      <c r="BT634" s="98"/>
      <c r="BU634" s="98"/>
      <c r="BV634" s="98"/>
      <c r="BW634" s="98"/>
      <c r="BX634" s="98"/>
      <c r="BY634" s="98"/>
      <c r="BZ634" s="98"/>
      <c r="CA634" s="98"/>
      <c r="CB634" s="98"/>
      <c r="CC634" s="98"/>
      <c r="CD634" s="98"/>
      <c r="CE634" s="98"/>
      <c r="CF634" s="98"/>
      <c r="CG634" s="98"/>
      <c r="CH634" s="98"/>
      <c r="CI634" s="98"/>
      <c r="CJ634" s="98"/>
      <c r="CK634" s="98"/>
      <c r="CL634" s="98"/>
      <c r="CM634" s="98"/>
      <c r="CN634" s="98"/>
      <c r="CO634" s="98"/>
      <c r="CP634" s="98"/>
      <c r="CQ634" s="98"/>
      <c r="CR634" s="98"/>
      <c r="CS634" s="98"/>
    </row>
    <row r="635" spans="1:97" s="4" customFormat="1" ht="18.75" customHeight="1" x14ac:dyDescent="0.2">
      <c r="A635" s="3">
        <f t="shared" si="207"/>
        <v>623</v>
      </c>
      <c r="B635" s="263"/>
      <c r="C635" s="263"/>
      <c r="D635" s="263"/>
      <c r="E635" s="259"/>
      <c r="F635" s="259"/>
      <c r="G635" s="43"/>
      <c r="H635" s="264"/>
      <c r="I635" s="261"/>
      <c r="J635" s="106"/>
      <c r="K635" s="247"/>
      <c r="L635" s="247"/>
      <c r="M635" s="247"/>
      <c r="N635" s="248" t="str">
        <f>IF(AND(K635&lt;&gt;"",L635&lt;&gt;"",J635&lt;&gt;""),ROUND(MIN(IF(OR(J635="OZZ",J635="ZZ"),5000,17300),TRUNC(0.75*(SUMIF($D$12:$D635,$D635,K$12:K635)+SUMIF($D$12:$D635,$D635,L$12:L635)),2)) - SUMIF($D$12:$D634,$D635,N$12:N634),2),"")</f>
        <v/>
      </c>
      <c r="O635" s="249" t="str">
        <f>IF(AND(K635&lt;&gt;"",L635&lt;&gt;"",M635&lt;&gt;"",J635&lt;&gt;"",AH635&lt;&gt;""),IF(OR(J635="OZZ",J635="ZZ"),ROUND(0-SUMIF($D$12:$D634,$D635,O$12:O634),2),IF(M635=0,0,ROUND(MIN(MIN(17300,TRUNC(0.75*(SUMIF($D$12:$D$2012,$D635,K$12:K$2012)+SUMIF($D$12:$D$2012,$D635,L$12:L$2012)),2)+SUMIF($D$12:$D635,$D635,AH$12:AH635))-SUMIF($D$12:$D634,$D635,O$12:O634)-SUMIF($D$12:$D$2012,$D635,N$12:N$2012),AH635),2))),"")</f>
        <v/>
      </c>
      <c r="P635" s="250" t="str">
        <f>IF(J635&lt;&gt;"",1000 - SUMIF($D$12:$D634,$D635,P$12:P634),"")</f>
        <v/>
      </c>
      <c r="Q635" s="106"/>
      <c r="R635" s="247"/>
      <c r="S635" s="247"/>
      <c r="T635" s="247"/>
      <c r="U635" s="248" t="str">
        <f>IF(AND(R635&lt;&gt;"",S635&lt;&gt;"",Q635&lt;&gt;""),ROUND(MIN(IF(OR(Q635="OZZ",Q635="ZZ"),5000,17300),TRUNC(0.75*(SUMIF($D$12:$D635,$D635,R$12:R635)+SUMIF($D$12:$D635,$D635,S$12:S635)),2)) - SUMIF($D$12:$D634,$D635,U$12:U634),2),"")</f>
        <v/>
      </c>
      <c r="V635" s="248" t="str">
        <f>IF(AND(R635&lt;&gt;"",S635&lt;&gt;"",T635&lt;&gt;"",Q635&lt;&gt;"",AL635&lt;&gt;""),IF(OR(Q635="OZZ",Q635="ZZ"),ROUND(0-SUMIF($D$12:$D634,$D635,V$12:V634),2),IF(T635=0,0,ROUND(MIN(MIN(17300,TRUNC(0.75*(SUMIF($D$12:$D$2012,$D635,R$12:R$2012)+SUMIF($D$12:$D$2012,$D635,S$12:S$2012)),2)+SUMIF($D$12:$D635,$D635,AL$12:AL635))-SUMIF($D$12:$D634,$D635,V$12:V634)-SUMIF($D$12:$D$2012,$D635,U$12:U$2012),AL635),2))),"")</f>
        <v/>
      </c>
      <c r="W635" s="250" t="str">
        <f>IF(Q635&lt;&gt;"",1000 - SUMIF($D$12:$D634,$D635,W$12:W634),"")</f>
        <v/>
      </c>
      <c r="X635" s="106"/>
      <c r="Y635" s="247"/>
      <c r="Z635" s="247"/>
      <c r="AA635" s="247"/>
      <c r="AB635" s="248" t="str">
        <f>IF(AND(Y635&lt;&gt;"",Z635&lt;&gt;"",X635&lt;&gt;""),ROUND(MIN(IF(OR(X635="OZZ",X635="ZZ"),5000,17300),TRUNC(0.75*(SUMIF($D$12:$D635,$D635,Y$12:Y635)+SUMIF($D$12:$D635,$D635,Z$12:Z635)),2)) - SUMIF($D$12:$D634,$D635,AB$12:AB634),2),"")</f>
        <v/>
      </c>
      <c r="AC635" s="251" t="str">
        <f>IF(AND(Y635&lt;&gt;"",Z635&lt;&gt;"",AA635&lt;&gt;"",X635&lt;&gt;"",AP635&lt;&gt;""),IF(OR(X635="OZZ",X635="ZZ"),ROUND(0-SUMIF($D$12:$D634,$D635,AC$12:AC634),2),IF(AA635=0,0,ROUND(MIN(MIN(17300,TRUNC(0.75*(SUMIF($D$12:$D$2012,$D635,Y$12:Y$2012)+SUMIF($D$12:$D$2012,$D635,Z$12:Z$2012)),2)+SUMIF($D$12:$D635,$D635,AP$12:AP635))-SUMIF($D$12:$D634,$D635,AC$12:AC634)-SUMIF($D$12:$D$2012,$D635,AB$12:AB$2012),AP635),2))),"")</f>
        <v/>
      </c>
      <c r="AD635" s="250" t="str">
        <f>IF(X635&lt;&gt;"",1000 - SUMIF($D$12:$D634,$D635,AD$12:AD634),"")</f>
        <v/>
      </c>
      <c r="AE635" s="252"/>
      <c r="AF635" s="253"/>
      <c r="AG635" s="254"/>
      <c r="AH635" s="255" t="str">
        <f t="shared" si="208"/>
        <v/>
      </c>
      <c r="AI635" s="256"/>
      <c r="AJ635" s="253"/>
      <c r="AK635" s="254"/>
      <c r="AL635" s="255" t="str">
        <f t="shared" si="209"/>
        <v/>
      </c>
      <c r="AM635" s="256"/>
      <c r="AN635" s="253"/>
      <c r="AO635" s="254"/>
      <c r="AP635" s="255" t="str">
        <f t="shared" si="189"/>
        <v/>
      </c>
      <c r="AQ635" s="116"/>
      <c r="AR635" s="116"/>
      <c r="AS635" s="117"/>
      <c r="AT635" s="118"/>
      <c r="AU635" s="119" t="str">
        <f>IF(D635&lt;&gt; "", IF(COUNTIF($D$12:$D635,$D635)&gt;1,0,IF(SUM(N635,U635,AB635)&gt;0,IF(AND(X635="",OR(Q635&lt;&gt;"",J635&lt;&gt;"")),IF(Q635&lt;&gt;"",Q635,IF(J635&lt;&gt;"",J635,0)),IF(AND(Q635&lt;&gt;"",J635&lt;&gt;"",Q635=J635),Q635,X635)),0)),"")</f>
        <v/>
      </c>
      <c r="AV635" s="119" t="str">
        <f>IF(D635&lt;&gt;"",IF(COUNTIF($D$12:$D635,$D635)&gt;1,0,IF(SUM(O635,V635,AC635)&gt;0,IF(AND(X635="",OR(Q635&lt;&gt;"",J635&lt;&gt;"")),IF(Q635&lt;&gt;"",Q635,IF(J635&lt;&gt;"",J635,0)),IF(AND(Q635&lt;&gt;"",J635&lt;&gt;"",Q635=J635),Q635,X635)),0)),"")</f>
        <v/>
      </c>
      <c r="AW635" s="119" t="str">
        <f>IF(D635&lt;&gt;"",IF(COUNTIF($D$12:$D635,$D635)&gt;1,0,IF(SUM(P635,W635,AD635)&gt;0,IF(AND(X635="",OR(Q635&lt;&gt;"",J635&lt;&gt;"")),IF(Q635&lt;&gt;"",Q635,IF(J635&lt;&gt;"",J635,0)),IF(AND(Q635&lt;&gt;"",J635&lt;&gt;"",Q635=J635),Q635,X635)),0)),"")</f>
        <v/>
      </c>
      <c r="AX635" s="118" t="str">
        <f t="shared" si="190"/>
        <v/>
      </c>
      <c r="AY635" s="118" t="str">
        <f t="shared" si="191"/>
        <v/>
      </c>
      <c r="AZ635" s="118" t="str">
        <f t="shared" si="192"/>
        <v/>
      </c>
      <c r="BA635" s="118" t="str">
        <f t="shared" si="193"/>
        <v/>
      </c>
      <c r="BB635" s="118" t="str">
        <f t="shared" si="194"/>
        <v/>
      </c>
      <c r="BC635" s="118" t="str">
        <f t="shared" si="195"/>
        <v/>
      </c>
      <c r="BD635" s="118" t="str">
        <f t="shared" si="196"/>
        <v/>
      </c>
      <c r="BE635" s="118" t="str">
        <f t="shared" si="197"/>
        <v/>
      </c>
      <c r="BF635" s="118" t="str">
        <f t="shared" si="198"/>
        <v/>
      </c>
      <c r="BG635" s="120"/>
      <c r="BH635" s="120" t="str">
        <f t="shared" si="199"/>
        <v/>
      </c>
      <c r="BI635" s="120" t="str">
        <f t="shared" si="200"/>
        <v/>
      </c>
      <c r="BJ635" s="121"/>
      <c r="BK635" s="120" t="str">
        <f t="shared" si="201"/>
        <v/>
      </c>
      <c r="BL635" s="120" t="str">
        <f t="shared" si="202"/>
        <v/>
      </c>
      <c r="BM635" s="120" t="str">
        <f t="shared" si="203"/>
        <v/>
      </c>
      <c r="BN635" s="120" t="str">
        <f t="shared" si="204"/>
        <v/>
      </c>
      <c r="BO635" s="120" t="str">
        <f t="shared" si="205"/>
        <v/>
      </c>
      <c r="BP635" s="120" t="str">
        <f t="shared" si="206"/>
        <v/>
      </c>
      <c r="BQ635" s="98"/>
      <c r="BR635" s="98"/>
      <c r="BS635" s="98"/>
      <c r="BT635" s="98"/>
      <c r="BU635" s="98"/>
      <c r="BV635" s="98"/>
      <c r="BW635" s="98"/>
      <c r="BX635" s="98"/>
      <c r="BY635" s="98"/>
      <c r="BZ635" s="98"/>
      <c r="CA635" s="98"/>
      <c r="CB635" s="98"/>
      <c r="CC635" s="98"/>
      <c r="CD635" s="98"/>
      <c r="CE635" s="98"/>
      <c r="CF635" s="98"/>
      <c r="CG635" s="98"/>
      <c r="CH635" s="98"/>
      <c r="CI635" s="98"/>
      <c r="CJ635" s="98"/>
      <c r="CK635" s="98"/>
      <c r="CL635" s="98"/>
      <c r="CM635" s="98"/>
      <c r="CN635" s="98"/>
      <c r="CO635" s="98"/>
      <c r="CP635" s="98"/>
      <c r="CQ635" s="98"/>
      <c r="CR635" s="98"/>
      <c r="CS635" s="98"/>
    </row>
    <row r="636" spans="1:97" s="4" customFormat="1" ht="18.75" customHeight="1" x14ac:dyDescent="0.2">
      <c r="A636" s="3">
        <f t="shared" si="207"/>
        <v>624</v>
      </c>
      <c r="B636" s="263"/>
      <c r="C636" s="263"/>
      <c r="D636" s="263"/>
      <c r="E636" s="259"/>
      <c r="F636" s="259"/>
      <c r="G636" s="43"/>
      <c r="H636" s="264"/>
      <c r="I636" s="261"/>
      <c r="J636" s="106"/>
      <c r="K636" s="247"/>
      <c r="L636" s="247"/>
      <c r="M636" s="247"/>
      <c r="N636" s="248" t="str">
        <f>IF(AND(K636&lt;&gt;"",L636&lt;&gt;"",J636&lt;&gt;""),ROUND(MIN(IF(OR(J636="OZZ",J636="ZZ"),5000,17300),TRUNC(0.75*(SUMIF($D$12:$D636,$D636,K$12:K636)+SUMIF($D$12:$D636,$D636,L$12:L636)),2)) - SUMIF($D$12:$D635,$D636,N$12:N635),2),"")</f>
        <v/>
      </c>
      <c r="O636" s="249" t="str">
        <f>IF(AND(K636&lt;&gt;"",L636&lt;&gt;"",M636&lt;&gt;"",J636&lt;&gt;"",AH636&lt;&gt;""),IF(OR(J636="OZZ",J636="ZZ"),ROUND(0-SUMIF($D$12:$D635,$D636,O$12:O635),2),IF(M636=0,0,ROUND(MIN(MIN(17300,TRUNC(0.75*(SUMIF($D$12:$D$2012,$D636,K$12:K$2012)+SUMIF($D$12:$D$2012,$D636,L$12:L$2012)),2)+SUMIF($D$12:$D636,$D636,AH$12:AH636))-SUMIF($D$12:$D635,$D636,O$12:O635)-SUMIF($D$12:$D$2012,$D636,N$12:N$2012),AH636),2))),"")</f>
        <v/>
      </c>
      <c r="P636" s="250" t="str">
        <f>IF(J636&lt;&gt;"",1000 - SUMIF($D$12:$D635,$D636,P$12:P635),"")</f>
        <v/>
      </c>
      <c r="Q636" s="106"/>
      <c r="R636" s="247"/>
      <c r="S636" s="247"/>
      <c r="T636" s="247"/>
      <c r="U636" s="248" t="str">
        <f>IF(AND(R636&lt;&gt;"",S636&lt;&gt;"",Q636&lt;&gt;""),ROUND(MIN(IF(OR(Q636="OZZ",Q636="ZZ"),5000,17300),TRUNC(0.75*(SUMIF($D$12:$D636,$D636,R$12:R636)+SUMIF($D$12:$D636,$D636,S$12:S636)),2)) - SUMIF($D$12:$D635,$D636,U$12:U635),2),"")</f>
        <v/>
      </c>
      <c r="V636" s="248" t="str">
        <f>IF(AND(R636&lt;&gt;"",S636&lt;&gt;"",T636&lt;&gt;"",Q636&lt;&gt;"",AL636&lt;&gt;""),IF(OR(Q636="OZZ",Q636="ZZ"),ROUND(0-SUMIF($D$12:$D635,$D636,V$12:V635),2),IF(T636=0,0,ROUND(MIN(MIN(17300,TRUNC(0.75*(SUMIF($D$12:$D$2012,$D636,R$12:R$2012)+SUMIF($D$12:$D$2012,$D636,S$12:S$2012)),2)+SUMIF($D$12:$D636,$D636,AL$12:AL636))-SUMIF($D$12:$D635,$D636,V$12:V635)-SUMIF($D$12:$D$2012,$D636,U$12:U$2012),AL636),2))),"")</f>
        <v/>
      </c>
      <c r="W636" s="250" t="str">
        <f>IF(Q636&lt;&gt;"",1000 - SUMIF($D$12:$D635,$D636,W$12:W635),"")</f>
        <v/>
      </c>
      <c r="X636" s="106"/>
      <c r="Y636" s="247"/>
      <c r="Z636" s="247"/>
      <c r="AA636" s="247"/>
      <c r="AB636" s="248" t="str">
        <f>IF(AND(Y636&lt;&gt;"",Z636&lt;&gt;"",X636&lt;&gt;""),ROUND(MIN(IF(OR(X636="OZZ",X636="ZZ"),5000,17300),TRUNC(0.75*(SUMIF($D$12:$D636,$D636,Y$12:Y636)+SUMIF($D$12:$D636,$D636,Z$12:Z636)),2)) - SUMIF($D$12:$D635,$D636,AB$12:AB635),2),"")</f>
        <v/>
      </c>
      <c r="AC636" s="251" t="str">
        <f>IF(AND(Y636&lt;&gt;"",Z636&lt;&gt;"",AA636&lt;&gt;"",X636&lt;&gt;"",AP636&lt;&gt;""),IF(OR(X636="OZZ",X636="ZZ"),ROUND(0-SUMIF($D$12:$D635,$D636,AC$12:AC635),2),IF(AA636=0,0,ROUND(MIN(MIN(17300,TRUNC(0.75*(SUMIF($D$12:$D$2012,$D636,Y$12:Y$2012)+SUMIF($D$12:$D$2012,$D636,Z$12:Z$2012)),2)+SUMIF($D$12:$D636,$D636,AP$12:AP636))-SUMIF($D$12:$D635,$D636,AC$12:AC635)-SUMIF($D$12:$D$2012,$D636,AB$12:AB$2012),AP636),2))),"")</f>
        <v/>
      </c>
      <c r="AD636" s="250" t="str">
        <f>IF(X636&lt;&gt;"",1000 - SUMIF($D$12:$D635,$D636,AD$12:AD635),"")</f>
        <v/>
      </c>
      <c r="AE636" s="252"/>
      <c r="AF636" s="253"/>
      <c r="AG636" s="254"/>
      <c r="AH636" s="255" t="str">
        <f t="shared" si="208"/>
        <v/>
      </c>
      <c r="AI636" s="256"/>
      <c r="AJ636" s="253"/>
      <c r="AK636" s="254"/>
      <c r="AL636" s="255" t="str">
        <f t="shared" si="209"/>
        <v/>
      </c>
      <c r="AM636" s="256"/>
      <c r="AN636" s="253"/>
      <c r="AO636" s="254"/>
      <c r="AP636" s="255" t="str">
        <f t="shared" si="189"/>
        <v/>
      </c>
      <c r="AQ636" s="116"/>
      <c r="AR636" s="116"/>
      <c r="AS636" s="117"/>
      <c r="AT636" s="118"/>
      <c r="AU636" s="119" t="str">
        <f>IF(D636&lt;&gt; "", IF(COUNTIF($D$12:$D636,$D636)&gt;1,0,IF(SUM(N636,U636,AB636)&gt;0,IF(AND(X636="",OR(Q636&lt;&gt;"",J636&lt;&gt;"")),IF(Q636&lt;&gt;"",Q636,IF(J636&lt;&gt;"",J636,0)),IF(AND(Q636&lt;&gt;"",J636&lt;&gt;"",Q636=J636),Q636,X636)),0)),"")</f>
        <v/>
      </c>
      <c r="AV636" s="119" t="str">
        <f>IF(D636&lt;&gt;"",IF(COUNTIF($D$12:$D636,$D636)&gt;1,0,IF(SUM(O636,V636,AC636)&gt;0,IF(AND(X636="",OR(Q636&lt;&gt;"",J636&lt;&gt;"")),IF(Q636&lt;&gt;"",Q636,IF(J636&lt;&gt;"",J636,0)),IF(AND(Q636&lt;&gt;"",J636&lt;&gt;"",Q636=J636),Q636,X636)),0)),"")</f>
        <v/>
      </c>
      <c r="AW636" s="119" t="str">
        <f>IF(D636&lt;&gt;"",IF(COUNTIF($D$12:$D636,$D636)&gt;1,0,IF(SUM(P636,W636,AD636)&gt;0,IF(AND(X636="",OR(Q636&lt;&gt;"",J636&lt;&gt;"")),IF(Q636&lt;&gt;"",Q636,IF(J636&lt;&gt;"",J636,0)),IF(AND(Q636&lt;&gt;"",J636&lt;&gt;"",Q636=J636),Q636,X636)),0)),"")</f>
        <v/>
      </c>
      <c r="AX636" s="118" t="str">
        <f t="shared" si="190"/>
        <v/>
      </c>
      <c r="AY636" s="118" t="str">
        <f t="shared" si="191"/>
        <v/>
      </c>
      <c r="AZ636" s="118" t="str">
        <f t="shared" si="192"/>
        <v/>
      </c>
      <c r="BA636" s="118" t="str">
        <f t="shared" si="193"/>
        <v/>
      </c>
      <c r="BB636" s="118" t="str">
        <f t="shared" si="194"/>
        <v/>
      </c>
      <c r="BC636" s="118" t="str">
        <f t="shared" si="195"/>
        <v/>
      </c>
      <c r="BD636" s="118" t="str">
        <f t="shared" si="196"/>
        <v/>
      </c>
      <c r="BE636" s="118" t="str">
        <f t="shared" si="197"/>
        <v/>
      </c>
      <c r="BF636" s="118" t="str">
        <f t="shared" si="198"/>
        <v/>
      </c>
      <c r="BG636" s="120"/>
      <c r="BH636" s="120" t="str">
        <f t="shared" si="199"/>
        <v/>
      </c>
      <c r="BI636" s="120" t="str">
        <f t="shared" si="200"/>
        <v/>
      </c>
      <c r="BJ636" s="121"/>
      <c r="BK636" s="120" t="str">
        <f t="shared" si="201"/>
        <v/>
      </c>
      <c r="BL636" s="120" t="str">
        <f t="shared" si="202"/>
        <v/>
      </c>
      <c r="BM636" s="120" t="str">
        <f t="shared" si="203"/>
        <v/>
      </c>
      <c r="BN636" s="120" t="str">
        <f t="shared" si="204"/>
        <v/>
      </c>
      <c r="BO636" s="120" t="str">
        <f t="shared" si="205"/>
        <v/>
      </c>
      <c r="BP636" s="120" t="str">
        <f t="shared" si="206"/>
        <v/>
      </c>
      <c r="BQ636" s="98"/>
      <c r="BR636" s="98"/>
      <c r="BS636" s="98"/>
      <c r="BT636" s="98"/>
      <c r="BU636" s="98"/>
      <c r="BV636" s="98"/>
      <c r="BW636" s="98"/>
      <c r="BX636" s="98"/>
      <c r="BY636" s="98"/>
      <c r="BZ636" s="98"/>
      <c r="CA636" s="98"/>
      <c r="CB636" s="98"/>
      <c r="CC636" s="98"/>
      <c r="CD636" s="98"/>
      <c r="CE636" s="98"/>
      <c r="CF636" s="98"/>
      <c r="CG636" s="98"/>
      <c r="CH636" s="98"/>
      <c r="CI636" s="98"/>
      <c r="CJ636" s="98"/>
      <c r="CK636" s="98"/>
      <c r="CL636" s="98"/>
      <c r="CM636" s="98"/>
      <c r="CN636" s="98"/>
      <c r="CO636" s="98"/>
      <c r="CP636" s="98"/>
      <c r="CQ636" s="98"/>
      <c r="CR636" s="98"/>
      <c r="CS636" s="98"/>
    </row>
    <row r="637" spans="1:97" s="4" customFormat="1" ht="18.75" customHeight="1" x14ac:dyDescent="0.2">
      <c r="A637" s="3">
        <f t="shared" si="207"/>
        <v>625</v>
      </c>
      <c r="B637" s="263"/>
      <c r="C637" s="263"/>
      <c r="D637" s="263"/>
      <c r="E637" s="259"/>
      <c r="F637" s="259"/>
      <c r="G637" s="43"/>
      <c r="H637" s="264"/>
      <c r="I637" s="261"/>
      <c r="J637" s="106"/>
      <c r="K637" s="247"/>
      <c r="L637" s="247"/>
      <c r="M637" s="247"/>
      <c r="N637" s="248" t="str">
        <f>IF(AND(K637&lt;&gt;"",L637&lt;&gt;"",J637&lt;&gt;""),ROUND(MIN(IF(OR(J637="OZZ",J637="ZZ"),5000,17300),TRUNC(0.75*(SUMIF($D$12:$D637,$D637,K$12:K637)+SUMIF($D$12:$D637,$D637,L$12:L637)),2)) - SUMIF($D$12:$D636,$D637,N$12:N636),2),"")</f>
        <v/>
      </c>
      <c r="O637" s="249" t="str">
        <f>IF(AND(K637&lt;&gt;"",L637&lt;&gt;"",M637&lt;&gt;"",J637&lt;&gt;"",AH637&lt;&gt;""),IF(OR(J637="OZZ",J637="ZZ"),ROUND(0-SUMIF($D$12:$D636,$D637,O$12:O636),2),IF(M637=0,0,ROUND(MIN(MIN(17300,TRUNC(0.75*(SUMIF($D$12:$D$2012,$D637,K$12:K$2012)+SUMIF($D$12:$D$2012,$D637,L$12:L$2012)),2)+SUMIF($D$12:$D637,$D637,AH$12:AH637))-SUMIF($D$12:$D636,$D637,O$12:O636)-SUMIF($D$12:$D$2012,$D637,N$12:N$2012),AH637),2))),"")</f>
        <v/>
      </c>
      <c r="P637" s="250" t="str">
        <f>IF(J637&lt;&gt;"",1000 - SUMIF($D$12:$D636,$D637,P$12:P636),"")</f>
        <v/>
      </c>
      <c r="Q637" s="106"/>
      <c r="R637" s="247"/>
      <c r="S637" s="247"/>
      <c r="T637" s="247"/>
      <c r="U637" s="248" t="str">
        <f>IF(AND(R637&lt;&gt;"",S637&lt;&gt;"",Q637&lt;&gt;""),ROUND(MIN(IF(OR(Q637="OZZ",Q637="ZZ"),5000,17300),TRUNC(0.75*(SUMIF($D$12:$D637,$D637,R$12:R637)+SUMIF($D$12:$D637,$D637,S$12:S637)),2)) - SUMIF($D$12:$D636,$D637,U$12:U636),2),"")</f>
        <v/>
      </c>
      <c r="V637" s="248" t="str">
        <f>IF(AND(R637&lt;&gt;"",S637&lt;&gt;"",T637&lt;&gt;"",Q637&lt;&gt;"",AL637&lt;&gt;""),IF(OR(Q637="OZZ",Q637="ZZ"),ROUND(0-SUMIF($D$12:$D636,$D637,V$12:V636),2),IF(T637=0,0,ROUND(MIN(MIN(17300,TRUNC(0.75*(SUMIF($D$12:$D$2012,$D637,R$12:R$2012)+SUMIF($D$12:$D$2012,$D637,S$12:S$2012)),2)+SUMIF($D$12:$D637,$D637,AL$12:AL637))-SUMIF($D$12:$D636,$D637,V$12:V636)-SUMIF($D$12:$D$2012,$D637,U$12:U$2012),AL637),2))),"")</f>
        <v/>
      </c>
      <c r="W637" s="250" t="str">
        <f>IF(Q637&lt;&gt;"",1000 - SUMIF($D$12:$D636,$D637,W$12:W636),"")</f>
        <v/>
      </c>
      <c r="X637" s="106"/>
      <c r="Y637" s="247"/>
      <c r="Z637" s="247"/>
      <c r="AA637" s="247"/>
      <c r="AB637" s="248" t="str">
        <f>IF(AND(Y637&lt;&gt;"",Z637&lt;&gt;"",X637&lt;&gt;""),ROUND(MIN(IF(OR(X637="OZZ",X637="ZZ"),5000,17300),TRUNC(0.75*(SUMIF($D$12:$D637,$D637,Y$12:Y637)+SUMIF($D$12:$D637,$D637,Z$12:Z637)),2)) - SUMIF($D$12:$D636,$D637,AB$12:AB636),2),"")</f>
        <v/>
      </c>
      <c r="AC637" s="251" t="str">
        <f>IF(AND(Y637&lt;&gt;"",Z637&lt;&gt;"",AA637&lt;&gt;"",X637&lt;&gt;"",AP637&lt;&gt;""),IF(OR(X637="OZZ",X637="ZZ"),ROUND(0-SUMIF($D$12:$D636,$D637,AC$12:AC636),2),IF(AA637=0,0,ROUND(MIN(MIN(17300,TRUNC(0.75*(SUMIF($D$12:$D$2012,$D637,Y$12:Y$2012)+SUMIF($D$12:$D$2012,$D637,Z$12:Z$2012)),2)+SUMIF($D$12:$D637,$D637,AP$12:AP637))-SUMIF($D$12:$D636,$D637,AC$12:AC636)-SUMIF($D$12:$D$2012,$D637,AB$12:AB$2012),AP637),2))),"")</f>
        <v/>
      </c>
      <c r="AD637" s="250" t="str">
        <f>IF(X637&lt;&gt;"",1000 - SUMIF($D$12:$D636,$D637,AD$12:AD636),"")</f>
        <v/>
      </c>
      <c r="AE637" s="252"/>
      <c r="AF637" s="253"/>
      <c r="AG637" s="254"/>
      <c r="AH637" s="255" t="str">
        <f t="shared" si="208"/>
        <v/>
      </c>
      <c r="AI637" s="256"/>
      <c r="AJ637" s="253"/>
      <c r="AK637" s="254"/>
      <c r="AL637" s="255" t="str">
        <f t="shared" si="209"/>
        <v/>
      </c>
      <c r="AM637" s="256"/>
      <c r="AN637" s="253"/>
      <c r="AO637" s="254"/>
      <c r="AP637" s="255" t="str">
        <f t="shared" si="189"/>
        <v/>
      </c>
      <c r="AQ637" s="116"/>
      <c r="AR637" s="116"/>
      <c r="AS637" s="117"/>
      <c r="AT637" s="118"/>
      <c r="AU637" s="119" t="str">
        <f>IF(D637&lt;&gt; "", IF(COUNTIF($D$12:$D637,$D637)&gt;1,0,IF(SUM(N637,U637,AB637)&gt;0,IF(AND(X637="",OR(Q637&lt;&gt;"",J637&lt;&gt;"")),IF(Q637&lt;&gt;"",Q637,IF(J637&lt;&gt;"",J637,0)),IF(AND(Q637&lt;&gt;"",J637&lt;&gt;"",Q637=J637),Q637,X637)),0)),"")</f>
        <v/>
      </c>
      <c r="AV637" s="119" t="str">
        <f>IF(D637&lt;&gt;"",IF(COUNTIF($D$12:$D637,$D637)&gt;1,0,IF(SUM(O637,V637,AC637)&gt;0,IF(AND(X637="",OR(Q637&lt;&gt;"",J637&lt;&gt;"")),IF(Q637&lt;&gt;"",Q637,IF(J637&lt;&gt;"",J637,0)),IF(AND(Q637&lt;&gt;"",J637&lt;&gt;"",Q637=J637),Q637,X637)),0)),"")</f>
        <v/>
      </c>
      <c r="AW637" s="119" t="str">
        <f>IF(D637&lt;&gt;"",IF(COUNTIF($D$12:$D637,$D637)&gt;1,0,IF(SUM(P637,W637,AD637)&gt;0,IF(AND(X637="",OR(Q637&lt;&gt;"",J637&lt;&gt;"")),IF(Q637&lt;&gt;"",Q637,IF(J637&lt;&gt;"",J637,0)),IF(AND(Q637&lt;&gt;"",J637&lt;&gt;"",Q637=J637),Q637,X637)),0)),"")</f>
        <v/>
      </c>
      <c r="AX637" s="118" t="str">
        <f t="shared" si="190"/>
        <v/>
      </c>
      <c r="AY637" s="118" t="str">
        <f t="shared" si="191"/>
        <v/>
      </c>
      <c r="AZ637" s="118" t="str">
        <f t="shared" si="192"/>
        <v/>
      </c>
      <c r="BA637" s="118" t="str">
        <f t="shared" si="193"/>
        <v/>
      </c>
      <c r="BB637" s="118" t="str">
        <f t="shared" si="194"/>
        <v/>
      </c>
      <c r="BC637" s="118" t="str">
        <f t="shared" si="195"/>
        <v/>
      </c>
      <c r="BD637" s="118" t="str">
        <f t="shared" si="196"/>
        <v/>
      </c>
      <c r="BE637" s="118" t="str">
        <f t="shared" si="197"/>
        <v/>
      </c>
      <c r="BF637" s="118" t="str">
        <f t="shared" si="198"/>
        <v/>
      </c>
      <c r="BG637" s="120"/>
      <c r="BH637" s="120" t="str">
        <f t="shared" si="199"/>
        <v/>
      </c>
      <c r="BI637" s="120" t="str">
        <f t="shared" si="200"/>
        <v/>
      </c>
      <c r="BJ637" s="121"/>
      <c r="BK637" s="120" t="str">
        <f t="shared" si="201"/>
        <v/>
      </c>
      <c r="BL637" s="120" t="str">
        <f t="shared" si="202"/>
        <v/>
      </c>
      <c r="BM637" s="120" t="str">
        <f t="shared" si="203"/>
        <v/>
      </c>
      <c r="BN637" s="120" t="str">
        <f t="shared" si="204"/>
        <v/>
      </c>
      <c r="BO637" s="120" t="str">
        <f t="shared" si="205"/>
        <v/>
      </c>
      <c r="BP637" s="120" t="str">
        <f t="shared" si="206"/>
        <v/>
      </c>
      <c r="BQ637" s="98"/>
      <c r="BR637" s="98"/>
      <c r="BS637" s="98"/>
      <c r="BT637" s="98"/>
      <c r="BU637" s="98"/>
      <c r="BV637" s="98"/>
      <c r="BW637" s="98"/>
      <c r="BX637" s="98"/>
      <c r="BY637" s="98"/>
      <c r="BZ637" s="98"/>
      <c r="CA637" s="98"/>
      <c r="CB637" s="98"/>
      <c r="CC637" s="98"/>
      <c r="CD637" s="98"/>
      <c r="CE637" s="98"/>
      <c r="CF637" s="98"/>
      <c r="CG637" s="98"/>
      <c r="CH637" s="98"/>
      <c r="CI637" s="98"/>
      <c r="CJ637" s="98"/>
      <c r="CK637" s="98"/>
      <c r="CL637" s="98"/>
      <c r="CM637" s="98"/>
      <c r="CN637" s="98"/>
      <c r="CO637" s="98"/>
      <c r="CP637" s="98"/>
      <c r="CQ637" s="98"/>
      <c r="CR637" s="98"/>
      <c r="CS637" s="98"/>
    </row>
    <row r="638" spans="1:97" s="4" customFormat="1" ht="18.75" customHeight="1" x14ac:dyDescent="0.2">
      <c r="A638" s="3">
        <f t="shared" si="207"/>
        <v>626</v>
      </c>
      <c r="B638" s="263"/>
      <c r="C638" s="263"/>
      <c r="D638" s="263"/>
      <c r="E638" s="259"/>
      <c r="F638" s="259"/>
      <c r="G638" s="43"/>
      <c r="H638" s="264"/>
      <c r="I638" s="261"/>
      <c r="J638" s="106"/>
      <c r="K638" s="247"/>
      <c r="L638" s="247"/>
      <c r="M638" s="247"/>
      <c r="N638" s="248" t="str">
        <f>IF(AND(K638&lt;&gt;"",L638&lt;&gt;"",J638&lt;&gt;""),ROUND(MIN(IF(OR(J638="OZZ",J638="ZZ"),5000,17300),TRUNC(0.75*(SUMIF($D$12:$D638,$D638,K$12:K638)+SUMIF($D$12:$D638,$D638,L$12:L638)),2)) - SUMIF($D$12:$D637,$D638,N$12:N637),2),"")</f>
        <v/>
      </c>
      <c r="O638" s="249" t="str">
        <f>IF(AND(K638&lt;&gt;"",L638&lt;&gt;"",M638&lt;&gt;"",J638&lt;&gt;"",AH638&lt;&gt;""),IF(OR(J638="OZZ",J638="ZZ"),ROUND(0-SUMIF($D$12:$D637,$D638,O$12:O637),2),IF(M638=0,0,ROUND(MIN(MIN(17300,TRUNC(0.75*(SUMIF($D$12:$D$2012,$D638,K$12:K$2012)+SUMIF($D$12:$D$2012,$D638,L$12:L$2012)),2)+SUMIF($D$12:$D638,$D638,AH$12:AH638))-SUMIF($D$12:$D637,$D638,O$12:O637)-SUMIF($D$12:$D$2012,$D638,N$12:N$2012),AH638),2))),"")</f>
        <v/>
      </c>
      <c r="P638" s="250" t="str">
        <f>IF(J638&lt;&gt;"",1000 - SUMIF($D$12:$D637,$D638,P$12:P637),"")</f>
        <v/>
      </c>
      <c r="Q638" s="106"/>
      <c r="R638" s="247"/>
      <c r="S638" s="247"/>
      <c r="T638" s="247"/>
      <c r="U638" s="248" t="str">
        <f>IF(AND(R638&lt;&gt;"",S638&lt;&gt;"",Q638&lt;&gt;""),ROUND(MIN(IF(OR(Q638="OZZ",Q638="ZZ"),5000,17300),TRUNC(0.75*(SUMIF($D$12:$D638,$D638,R$12:R638)+SUMIF($D$12:$D638,$D638,S$12:S638)),2)) - SUMIF($D$12:$D637,$D638,U$12:U637),2),"")</f>
        <v/>
      </c>
      <c r="V638" s="248" t="str">
        <f>IF(AND(R638&lt;&gt;"",S638&lt;&gt;"",T638&lt;&gt;"",Q638&lt;&gt;"",AL638&lt;&gt;""),IF(OR(Q638="OZZ",Q638="ZZ"),ROUND(0-SUMIF($D$12:$D637,$D638,V$12:V637),2),IF(T638=0,0,ROUND(MIN(MIN(17300,TRUNC(0.75*(SUMIF($D$12:$D$2012,$D638,R$12:R$2012)+SUMIF($D$12:$D$2012,$D638,S$12:S$2012)),2)+SUMIF($D$12:$D638,$D638,AL$12:AL638))-SUMIF($D$12:$D637,$D638,V$12:V637)-SUMIF($D$12:$D$2012,$D638,U$12:U$2012),AL638),2))),"")</f>
        <v/>
      </c>
      <c r="W638" s="250" t="str">
        <f>IF(Q638&lt;&gt;"",1000 - SUMIF($D$12:$D637,$D638,W$12:W637),"")</f>
        <v/>
      </c>
      <c r="X638" s="106"/>
      <c r="Y638" s="247"/>
      <c r="Z638" s="247"/>
      <c r="AA638" s="247"/>
      <c r="AB638" s="248" t="str">
        <f>IF(AND(Y638&lt;&gt;"",Z638&lt;&gt;"",X638&lt;&gt;""),ROUND(MIN(IF(OR(X638="OZZ",X638="ZZ"),5000,17300),TRUNC(0.75*(SUMIF($D$12:$D638,$D638,Y$12:Y638)+SUMIF($D$12:$D638,$D638,Z$12:Z638)),2)) - SUMIF($D$12:$D637,$D638,AB$12:AB637),2),"")</f>
        <v/>
      </c>
      <c r="AC638" s="251" t="str">
        <f>IF(AND(Y638&lt;&gt;"",Z638&lt;&gt;"",AA638&lt;&gt;"",X638&lt;&gt;"",AP638&lt;&gt;""),IF(OR(X638="OZZ",X638="ZZ"),ROUND(0-SUMIF($D$12:$D637,$D638,AC$12:AC637),2),IF(AA638=0,0,ROUND(MIN(MIN(17300,TRUNC(0.75*(SUMIF($D$12:$D$2012,$D638,Y$12:Y$2012)+SUMIF($D$12:$D$2012,$D638,Z$12:Z$2012)),2)+SUMIF($D$12:$D638,$D638,AP$12:AP638))-SUMIF($D$12:$D637,$D638,AC$12:AC637)-SUMIF($D$12:$D$2012,$D638,AB$12:AB$2012),AP638),2))),"")</f>
        <v/>
      </c>
      <c r="AD638" s="250" t="str">
        <f>IF(X638&lt;&gt;"",1000 - SUMIF($D$12:$D637,$D638,AD$12:AD637),"")</f>
        <v/>
      </c>
      <c r="AE638" s="252"/>
      <c r="AF638" s="253"/>
      <c r="AG638" s="254"/>
      <c r="AH638" s="255" t="str">
        <f t="shared" si="208"/>
        <v/>
      </c>
      <c r="AI638" s="256"/>
      <c r="AJ638" s="253"/>
      <c r="AK638" s="254"/>
      <c r="AL638" s="255" t="str">
        <f t="shared" si="209"/>
        <v/>
      </c>
      <c r="AM638" s="256"/>
      <c r="AN638" s="253"/>
      <c r="AO638" s="254"/>
      <c r="AP638" s="255" t="str">
        <f t="shared" si="189"/>
        <v/>
      </c>
      <c r="AQ638" s="116"/>
      <c r="AR638" s="116"/>
      <c r="AS638" s="117"/>
      <c r="AT638" s="118"/>
      <c r="AU638" s="119" t="str">
        <f>IF(D638&lt;&gt; "", IF(COUNTIF($D$12:$D638,$D638)&gt;1,0,IF(SUM(N638,U638,AB638)&gt;0,IF(AND(X638="",OR(Q638&lt;&gt;"",J638&lt;&gt;"")),IF(Q638&lt;&gt;"",Q638,IF(J638&lt;&gt;"",J638,0)),IF(AND(Q638&lt;&gt;"",J638&lt;&gt;"",Q638=J638),Q638,X638)),0)),"")</f>
        <v/>
      </c>
      <c r="AV638" s="119" t="str">
        <f>IF(D638&lt;&gt;"",IF(COUNTIF($D$12:$D638,$D638)&gt;1,0,IF(SUM(O638,V638,AC638)&gt;0,IF(AND(X638="",OR(Q638&lt;&gt;"",J638&lt;&gt;"")),IF(Q638&lt;&gt;"",Q638,IF(J638&lt;&gt;"",J638,0)),IF(AND(Q638&lt;&gt;"",J638&lt;&gt;"",Q638=J638),Q638,X638)),0)),"")</f>
        <v/>
      </c>
      <c r="AW638" s="119" t="str">
        <f>IF(D638&lt;&gt;"",IF(COUNTIF($D$12:$D638,$D638)&gt;1,0,IF(SUM(P638,W638,AD638)&gt;0,IF(AND(X638="",OR(Q638&lt;&gt;"",J638&lt;&gt;"")),IF(Q638&lt;&gt;"",Q638,IF(J638&lt;&gt;"",J638,0)),IF(AND(Q638&lt;&gt;"",J638&lt;&gt;"",Q638=J638),Q638,X638)),0)),"")</f>
        <v/>
      </c>
      <c r="AX638" s="118" t="str">
        <f t="shared" si="190"/>
        <v/>
      </c>
      <c r="AY638" s="118" t="str">
        <f t="shared" si="191"/>
        <v/>
      </c>
      <c r="AZ638" s="118" t="str">
        <f t="shared" si="192"/>
        <v/>
      </c>
      <c r="BA638" s="118" t="str">
        <f t="shared" si="193"/>
        <v/>
      </c>
      <c r="BB638" s="118" t="str">
        <f t="shared" si="194"/>
        <v/>
      </c>
      <c r="BC638" s="118" t="str">
        <f t="shared" si="195"/>
        <v/>
      </c>
      <c r="BD638" s="118" t="str">
        <f t="shared" si="196"/>
        <v/>
      </c>
      <c r="BE638" s="118" t="str">
        <f t="shared" si="197"/>
        <v/>
      </c>
      <c r="BF638" s="118" t="str">
        <f t="shared" si="198"/>
        <v/>
      </c>
      <c r="BG638" s="120"/>
      <c r="BH638" s="120" t="str">
        <f t="shared" si="199"/>
        <v/>
      </c>
      <c r="BI638" s="120" t="str">
        <f t="shared" si="200"/>
        <v/>
      </c>
      <c r="BJ638" s="121"/>
      <c r="BK638" s="120" t="str">
        <f t="shared" si="201"/>
        <v/>
      </c>
      <c r="BL638" s="120" t="str">
        <f t="shared" si="202"/>
        <v/>
      </c>
      <c r="BM638" s="120" t="str">
        <f t="shared" si="203"/>
        <v/>
      </c>
      <c r="BN638" s="120" t="str">
        <f t="shared" si="204"/>
        <v/>
      </c>
      <c r="BO638" s="120" t="str">
        <f t="shared" si="205"/>
        <v/>
      </c>
      <c r="BP638" s="120" t="str">
        <f t="shared" si="206"/>
        <v/>
      </c>
      <c r="BQ638" s="98"/>
      <c r="BR638" s="98"/>
      <c r="BS638" s="98"/>
      <c r="BT638" s="98"/>
      <c r="BU638" s="98"/>
      <c r="BV638" s="98"/>
      <c r="BW638" s="98"/>
      <c r="BX638" s="98"/>
      <c r="BY638" s="98"/>
      <c r="BZ638" s="98"/>
      <c r="CA638" s="98"/>
      <c r="CB638" s="98"/>
      <c r="CC638" s="98"/>
      <c r="CD638" s="98"/>
      <c r="CE638" s="98"/>
      <c r="CF638" s="98"/>
      <c r="CG638" s="98"/>
      <c r="CH638" s="98"/>
      <c r="CI638" s="98"/>
      <c r="CJ638" s="98"/>
      <c r="CK638" s="98"/>
      <c r="CL638" s="98"/>
      <c r="CM638" s="98"/>
      <c r="CN638" s="98"/>
      <c r="CO638" s="98"/>
      <c r="CP638" s="98"/>
      <c r="CQ638" s="98"/>
      <c r="CR638" s="98"/>
      <c r="CS638" s="98"/>
    </row>
    <row r="639" spans="1:97" s="4" customFormat="1" ht="18.75" customHeight="1" x14ac:dyDescent="0.2">
      <c r="A639" s="3">
        <f t="shared" si="207"/>
        <v>627</v>
      </c>
      <c r="B639" s="263"/>
      <c r="C639" s="263"/>
      <c r="D639" s="263"/>
      <c r="E639" s="259"/>
      <c r="F639" s="259"/>
      <c r="G639" s="43"/>
      <c r="H639" s="264"/>
      <c r="I639" s="261"/>
      <c r="J639" s="106"/>
      <c r="K639" s="247"/>
      <c r="L639" s="247"/>
      <c r="M639" s="247"/>
      <c r="N639" s="248" t="str">
        <f>IF(AND(K639&lt;&gt;"",L639&lt;&gt;"",J639&lt;&gt;""),ROUND(MIN(IF(OR(J639="OZZ",J639="ZZ"),5000,17300),TRUNC(0.75*(SUMIF($D$12:$D639,$D639,K$12:K639)+SUMIF($D$12:$D639,$D639,L$12:L639)),2)) - SUMIF($D$12:$D638,$D639,N$12:N638),2),"")</f>
        <v/>
      </c>
      <c r="O639" s="249" t="str">
        <f>IF(AND(K639&lt;&gt;"",L639&lt;&gt;"",M639&lt;&gt;"",J639&lt;&gt;"",AH639&lt;&gt;""),IF(OR(J639="OZZ",J639="ZZ"),ROUND(0-SUMIF($D$12:$D638,$D639,O$12:O638),2),IF(M639=0,0,ROUND(MIN(MIN(17300,TRUNC(0.75*(SUMIF($D$12:$D$2012,$D639,K$12:K$2012)+SUMIF($D$12:$D$2012,$D639,L$12:L$2012)),2)+SUMIF($D$12:$D639,$D639,AH$12:AH639))-SUMIF($D$12:$D638,$D639,O$12:O638)-SUMIF($D$12:$D$2012,$D639,N$12:N$2012),AH639),2))),"")</f>
        <v/>
      </c>
      <c r="P639" s="250" t="str">
        <f>IF(J639&lt;&gt;"",1000 - SUMIF($D$12:$D638,$D639,P$12:P638),"")</f>
        <v/>
      </c>
      <c r="Q639" s="106"/>
      <c r="R639" s="247"/>
      <c r="S639" s="247"/>
      <c r="T639" s="247"/>
      <c r="U639" s="248" t="str">
        <f>IF(AND(R639&lt;&gt;"",S639&lt;&gt;"",Q639&lt;&gt;""),ROUND(MIN(IF(OR(Q639="OZZ",Q639="ZZ"),5000,17300),TRUNC(0.75*(SUMIF($D$12:$D639,$D639,R$12:R639)+SUMIF($D$12:$D639,$D639,S$12:S639)),2)) - SUMIF($D$12:$D638,$D639,U$12:U638),2),"")</f>
        <v/>
      </c>
      <c r="V639" s="248" t="str">
        <f>IF(AND(R639&lt;&gt;"",S639&lt;&gt;"",T639&lt;&gt;"",Q639&lt;&gt;"",AL639&lt;&gt;""),IF(OR(Q639="OZZ",Q639="ZZ"),ROUND(0-SUMIF($D$12:$D638,$D639,V$12:V638),2),IF(T639=0,0,ROUND(MIN(MIN(17300,TRUNC(0.75*(SUMIF($D$12:$D$2012,$D639,R$12:R$2012)+SUMIF($D$12:$D$2012,$D639,S$12:S$2012)),2)+SUMIF($D$12:$D639,$D639,AL$12:AL639))-SUMIF($D$12:$D638,$D639,V$12:V638)-SUMIF($D$12:$D$2012,$D639,U$12:U$2012),AL639),2))),"")</f>
        <v/>
      </c>
      <c r="W639" s="250" t="str">
        <f>IF(Q639&lt;&gt;"",1000 - SUMIF($D$12:$D638,$D639,W$12:W638),"")</f>
        <v/>
      </c>
      <c r="X639" s="106"/>
      <c r="Y639" s="247"/>
      <c r="Z639" s="247"/>
      <c r="AA639" s="247"/>
      <c r="AB639" s="248" t="str">
        <f>IF(AND(Y639&lt;&gt;"",Z639&lt;&gt;"",X639&lt;&gt;""),ROUND(MIN(IF(OR(X639="OZZ",X639="ZZ"),5000,17300),TRUNC(0.75*(SUMIF($D$12:$D639,$D639,Y$12:Y639)+SUMIF($D$12:$D639,$D639,Z$12:Z639)),2)) - SUMIF($D$12:$D638,$D639,AB$12:AB638),2),"")</f>
        <v/>
      </c>
      <c r="AC639" s="251" t="str">
        <f>IF(AND(Y639&lt;&gt;"",Z639&lt;&gt;"",AA639&lt;&gt;"",X639&lt;&gt;"",AP639&lt;&gt;""),IF(OR(X639="OZZ",X639="ZZ"),ROUND(0-SUMIF($D$12:$D638,$D639,AC$12:AC638),2),IF(AA639=0,0,ROUND(MIN(MIN(17300,TRUNC(0.75*(SUMIF($D$12:$D$2012,$D639,Y$12:Y$2012)+SUMIF($D$12:$D$2012,$D639,Z$12:Z$2012)),2)+SUMIF($D$12:$D639,$D639,AP$12:AP639))-SUMIF($D$12:$D638,$D639,AC$12:AC638)-SUMIF($D$12:$D$2012,$D639,AB$12:AB$2012),AP639),2))),"")</f>
        <v/>
      </c>
      <c r="AD639" s="250" t="str">
        <f>IF(X639&lt;&gt;"",1000 - SUMIF($D$12:$D638,$D639,AD$12:AD638),"")</f>
        <v/>
      </c>
      <c r="AE639" s="252"/>
      <c r="AF639" s="253"/>
      <c r="AG639" s="254"/>
      <c r="AH639" s="255" t="str">
        <f t="shared" si="208"/>
        <v/>
      </c>
      <c r="AI639" s="256"/>
      <c r="AJ639" s="253"/>
      <c r="AK639" s="254"/>
      <c r="AL639" s="255" t="str">
        <f t="shared" si="209"/>
        <v/>
      </c>
      <c r="AM639" s="256"/>
      <c r="AN639" s="253"/>
      <c r="AO639" s="254"/>
      <c r="AP639" s="255" t="str">
        <f t="shared" si="189"/>
        <v/>
      </c>
      <c r="AQ639" s="116"/>
      <c r="AR639" s="116"/>
      <c r="AS639" s="117"/>
      <c r="AT639" s="118"/>
      <c r="AU639" s="119" t="str">
        <f>IF(D639&lt;&gt; "", IF(COUNTIF($D$12:$D639,$D639)&gt;1,0,IF(SUM(N639,U639,AB639)&gt;0,IF(AND(X639="",OR(Q639&lt;&gt;"",J639&lt;&gt;"")),IF(Q639&lt;&gt;"",Q639,IF(J639&lt;&gt;"",J639,0)),IF(AND(Q639&lt;&gt;"",J639&lt;&gt;"",Q639=J639),Q639,X639)),0)),"")</f>
        <v/>
      </c>
      <c r="AV639" s="119" t="str">
        <f>IF(D639&lt;&gt;"",IF(COUNTIF($D$12:$D639,$D639)&gt;1,0,IF(SUM(O639,V639,AC639)&gt;0,IF(AND(X639="",OR(Q639&lt;&gt;"",J639&lt;&gt;"")),IF(Q639&lt;&gt;"",Q639,IF(J639&lt;&gt;"",J639,0)),IF(AND(Q639&lt;&gt;"",J639&lt;&gt;"",Q639=J639),Q639,X639)),0)),"")</f>
        <v/>
      </c>
      <c r="AW639" s="119" t="str">
        <f>IF(D639&lt;&gt;"",IF(COUNTIF($D$12:$D639,$D639)&gt;1,0,IF(SUM(P639,W639,AD639)&gt;0,IF(AND(X639="",OR(Q639&lt;&gt;"",J639&lt;&gt;"")),IF(Q639&lt;&gt;"",Q639,IF(J639&lt;&gt;"",J639,0)),IF(AND(Q639&lt;&gt;"",J639&lt;&gt;"",Q639=J639),Q639,X639)),0)),"")</f>
        <v/>
      </c>
      <c r="AX639" s="118" t="str">
        <f t="shared" si="190"/>
        <v/>
      </c>
      <c r="AY639" s="118" t="str">
        <f t="shared" si="191"/>
        <v/>
      </c>
      <c r="AZ639" s="118" t="str">
        <f t="shared" si="192"/>
        <v/>
      </c>
      <c r="BA639" s="118" t="str">
        <f t="shared" si="193"/>
        <v/>
      </c>
      <c r="BB639" s="118" t="str">
        <f t="shared" si="194"/>
        <v/>
      </c>
      <c r="BC639" s="118" t="str">
        <f t="shared" si="195"/>
        <v/>
      </c>
      <c r="BD639" s="118" t="str">
        <f t="shared" si="196"/>
        <v/>
      </c>
      <c r="BE639" s="118" t="str">
        <f t="shared" si="197"/>
        <v/>
      </c>
      <c r="BF639" s="118" t="str">
        <f t="shared" si="198"/>
        <v/>
      </c>
      <c r="BG639" s="120"/>
      <c r="BH639" s="120" t="str">
        <f t="shared" si="199"/>
        <v/>
      </c>
      <c r="BI639" s="120" t="str">
        <f t="shared" si="200"/>
        <v/>
      </c>
      <c r="BJ639" s="121"/>
      <c r="BK639" s="120" t="str">
        <f t="shared" si="201"/>
        <v/>
      </c>
      <c r="BL639" s="120" t="str">
        <f t="shared" si="202"/>
        <v/>
      </c>
      <c r="BM639" s="120" t="str">
        <f t="shared" si="203"/>
        <v/>
      </c>
      <c r="BN639" s="120" t="str">
        <f t="shared" si="204"/>
        <v/>
      </c>
      <c r="BO639" s="120" t="str">
        <f t="shared" si="205"/>
        <v/>
      </c>
      <c r="BP639" s="120" t="str">
        <f t="shared" si="206"/>
        <v/>
      </c>
      <c r="BQ639" s="98"/>
      <c r="BR639" s="98"/>
      <c r="BS639" s="98"/>
      <c r="BT639" s="98"/>
      <c r="BU639" s="98"/>
      <c r="BV639" s="98"/>
      <c r="BW639" s="98"/>
      <c r="BX639" s="98"/>
      <c r="BY639" s="98"/>
      <c r="BZ639" s="98"/>
      <c r="CA639" s="98"/>
      <c r="CB639" s="98"/>
      <c r="CC639" s="98"/>
      <c r="CD639" s="98"/>
      <c r="CE639" s="98"/>
      <c r="CF639" s="98"/>
      <c r="CG639" s="98"/>
      <c r="CH639" s="98"/>
      <c r="CI639" s="98"/>
      <c r="CJ639" s="98"/>
      <c r="CK639" s="98"/>
      <c r="CL639" s="98"/>
      <c r="CM639" s="98"/>
      <c r="CN639" s="98"/>
      <c r="CO639" s="98"/>
      <c r="CP639" s="98"/>
      <c r="CQ639" s="98"/>
      <c r="CR639" s="98"/>
      <c r="CS639" s="98"/>
    </row>
    <row r="640" spans="1:97" s="4" customFormat="1" ht="18.75" customHeight="1" x14ac:dyDescent="0.2">
      <c r="A640" s="3">
        <f t="shared" si="207"/>
        <v>628</v>
      </c>
      <c r="B640" s="263"/>
      <c r="C640" s="263"/>
      <c r="D640" s="263"/>
      <c r="E640" s="259"/>
      <c r="F640" s="259"/>
      <c r="G640" s="43"/>
      <c r="H640" s="264"/>
      <c r="I640" s="261"/>
      <c r="J640" s="106"/>
      <c r="K640" s="247"/>
      <c r="L640" s="247"/>
      <c r="M640" s="247"/>
      <c r="N640" s="248" t="str">
        <f>IF(AND(K640&lt;&gt;"",L640&lt;&gt;"",J640&lt;&gt;""),ROUND(MIN(IF(OR(J640="OZZ",J640="ZZ"),5000,17300),TRUNC(0.75*(SUMIF($D$12:$D640,$D640,K$12:K640)+SUMIF($D$12:$D640,$D640,L$12:L640)),2)) - SUMIF($D$12:$D639,$D640,N$12:N639),2),"")</f>
        <v/>
      </c>
      <c r="O640" s="249" t="str">
        <f>IF(AND(K640&lt;&gt;"",L640&lt;&gt;"",M640&lt;&gt;"",J640&lt;&gt;"",AH640&lt;&gt;""),IF(OR(J640="OZZ",J640="ZZ"),ROUND(0-SUMIF($D$12:$D639,$D640,O$12:O639),2),IF(M640=0,0,ROUND(MIN(MIN(17300,TRUNC(0.75*(SUMIF($D$12:$D$2012,$D640,K$12:K$2012)+SUMIF($D$12:$D$2012,$D640,L$12:L$2012)),2)+SUMIF($D$12:$D640,$D640,AH$12:AH640))-SUMIF($D$12:$D639,$D640,O$12:O639)-SUMIF($D$12:$D$2012,$D640,N$12:N$2012),AH640),2))),"")</f>
        <v/>
      </c>
      <c r="P640" s="250" t="str">
        <f>IF(J640&lt;&gt;"",1000 - SUMIF($D$12:$D639,$D640,P$12:P639),"")</f>
        <v/>
      </c>
      <c r="Q640" s="106"/>
      <c r="R640" s="247"/>
      <c r="S640" s="247"/>
      <c r="T640" s="247"/>
      <c r="U640" s="248" t="str">
        <f>IF(AND(R640&lt;&gt;"",S640&lt;&gt;"",Q640&lt;&gt;""),ROUND(MIN(IF(OR(Q640="OZZ",Q640="ZZ"),5000,17300),TRUNC(0.75*(SUMIF($D$12:$D640,$D640,R$12:R640)+SUMIF($D$12:$D640,$D640,S$12:S640)),2)) - SUMIF($D$12:$D639,$D640,U$12:U639),2),"")</f>
        <v/>
      </c>
      <c r="V640" s="248" t="str">
        <f>IF(AND(R640&lt;&gt;"",S640&lt;&gt;"",T640&lt;&gt;"",Q640&lt;&gt;"",AL640&lt;&gt;""),IF(OR(Q640="OZZ",Q640="ZZ"),ROUND(0-SUMIF($D$12:$D639,$D640,V$12:V639),2),IF(T640=0,0,ROUND(MIN(MIN(17300,TRUNC(0.75*(SUMIF($D$12:$D$2012,$D640,R$12:R$2012)+SUMIF($D$12:$D$2012,$D640,S$12:S$2012)),2)+SUMIF($D$12:$D640,$D640,AL$12:AL640))-SUMIF($D$12:$D639,$D640,V$12:V639)-SUMIF($D$12:$D$2012,$D640,U$12:U$2012),AL640),2))),"")</f>
        <v/>
      </c>
      <c r="W640" s="250" t="str">
        <f>IF(Q640&lt;&gt;"",1000 - SUMIF($D$12:$D639,$D640,W$12:W639),"")</f>
        <v/>
      </c>
      <c r="X640" s="106"/>
      <c r="Y640" s="247"/>
      <c r="Z640" s="247"/>
      <c r="AA640" s="247"/>
      <c r="AB640" s="248" t="str">
        <f>IF(AND(Y640&lt;&gt;"",Z640&lt;&gt;"",X640&lt;&gt;""),ROUND(MIN(IF(OR(X640="OZZ",X640="ZZ"),5000,17300),TRUNC(0.75*(SUMIF($D$12:$D640,$D640,Y$12:Y640)+SUMIF($D$12:$D640,$D640,Z$12:Z640)),2)) - SUMIF($D$12:$D639,$D640,AB$12:AB639),2),"")</f>
        <v/>
      </c>
      <c r="AC640" s="251" t="str">
        <f>IF(AND(Y640&lt;&gt;"",Z640&lt;&gt;"",AA640&lt;&gt;"",X640&lt;&gt;"",AP640&lt;&gt;""),IF(OR(X640="OZZ",X640="ZZ"),ROUND(0-SUMIF($D$12:$D639,$D640,AC$12:AC639),2),IF(AA640=0,0,ROUND(MIN(MIN(17300,TRUNC(0.75*(SUMIF($D$12:$D$2012,$D640,Y$12:Y$2012)+SUMIF($D$12:$D$2012,$D640,Z$12:Z$2012)),2)+SUMIF($D$12:$D640,$D640,AP$12:AP640))-SUMIF($D$12:$D639,$D640,AC$12:AC639)-SUMIF($D$12:$D$2012,$D640,AB$12:AB$2012),AP640),2))),"")</f>
        <v/>
      </c>
      <c r="AD640" s="250" t="str">
        <f>IF(X640&lt;&gt;"",1000 - SUMIF($D$12:$D639,$D640,AD$12:AD639),"")</f>
        <v/>
      </c>
      <c r="AE640" s="252"/>
      <c r="AF640" s="253"/>
      <c r="AG640" s="254"/>
      <c r="AH640" s="255" t="str">
        <f t="shared" si="208"/>
        <v/>
      </c>
      <c r="AI640" s="256"/>
      <c r="AJ640" s="253"/>
      <c r="AK640" s="254"/>
      <c r="AL640" s="255" t="str">
        <f t="shared" si="209"/>
        <v/>
      </c>
      <c r="AM640" s="256"/>
      <c r="AN640" s="253"/>
      <c r="AO640" s="254"/>
      <c r="AP640" s="255" t="str">
        <f t="shared" si="189"/>
        <v/>
      </c>
      <c r="AQ640" s="116"/>
      <c r="AR640" s="116"/>
      <c r="AS640" s="117"/>
      <c r="AT640" s="118"/>
      <c r="AU640" s="119" t="str">
        <f>IF(D640&lt;&gt; "", IF(COUNTIF($D$12:$D640,$D640)&gt;1,0,IF(SUM(N640,U640,AB640)&gt;0,IF(AND(X640="",OR(Q640&lt;&gt;"",J640&lt;&gt;"")),IF(Q640&lt;&gt;"",Q640,IF(J640&lt;&gt;"",J640,0)),IF(AND(Q640&lt;&gt;"",J640&lt;&gt;"",Q640=J640),Q640,X640)),0)),"")</f>
        <v/>
      </c>
      <c r="AV640" s="119" t="str">
        <f>IF(D640&lt;&gt;"",IF(COUNTIF($D$12:$D640,$D640)&gt;1,0,IF(SUM(O640,V640,AC640)&gt;0,IF(AND(X640="",OR(Q640&lt;&gt;"",J640&lt;&gt;"")),IF(Q640&lt;&gt;"",Q640,IF(J640&lt;&gt;"",J640,0)),IF(AND(Q640&lt;&gt;"",J640&lt;&gt;"",Q640=J640),Q640,X640)),0)),"")</f>
        <v/>
      </c>
      <c r="AW640" s="119" t="str">
        <f>IF(D640&lt;&gt;"",IF(COUNTIF($D$12:$D640,$D640)&gt;1,0,IF(SUM(P640,W640,AD640)&gt;0,IF(AND(X640="",OR(Q640&lt;&gt;"",J640&lt;&gt;"")),IF(Q640&lt;&gt;"",Q640,IF(J640&lt;&gt;"",J640,0)),IF(AND(Q640&lt;&gt;"",J640&lt;&gt;"",Q640=J640),Q640,X640)),0)),"")</f>
        <v/>
      </c>
      <c r="AX640" s="118" t="str">
        <f t="shared" si="190"/>
        <v/>
      </c>
      <c r="AY640" s="118" t="str">
        <f t="shared" si="191"/>
        <v/>
      </c>
      <c r="AZ640" s="118" t="str">
        <f t="shared" si="192"/>
        <v/>
      </c>
      <c r="BA640" s="118" t="str">
        <f t="shared" si="193"/>
        <v/>
      </c>
      <c r="BB640" s="118" t="str">
        <f t="shared" si="194"/>
        <v/>
      </c>
      <c r="BC640" s="118" t="str">
        <f t="shared" si="195"/>
        <v/>
      </c>
      <c r="BD640" s="118" t="str">
        <f t="shared" si="196"/>
        <v/>
      </c>
      <c r="BE640" s="118" t="str">
        <f t="shared" si="197"/>
        <v/>
      </c>
      <c r="BF640" s="118" t="str">
        <f t="shared" si="198"/>
        <v/>
      </c>
      <c r="BG640" s="120"/>
      <c r="BH640" s="120" t="str">
        <f t="shared" si="199"/>
        <v/>
      </c>
      <c r="BI640" s="120" t="str">
        <f t="shared" si="200"/>
        <v/>
      </c>
      <c r="BJ640" s="121"/>
      <c r="BK640" s="120" t="str">
        <f t="shared" si="201"/>
        <v/>
      </c>
      <c r="BL640" s="120" t="str">
        <f t="shared" si="202"/>
        <v/>
      </c>
      <c r="BM640" s="120" t="str">
        <f t="shared" si="203"/>
        <v/>
      </c>
      <c r="BN640" s="120" t="str">
        <f t="shared" si="204"/>
        <v/>
      </c>
      <c r="BO640" s="120" t="str">
        <f t="shared" si="205"/>
        <v/>
      </c>
      <c r="BP640" s="120" t="str">
        <f t="shared" si="206"/>
        <v/>
      </c>
      <c r="BQ640" s="98"/>
      <c r="BR640" s="98"/>
      <c r="BS640" s="98"/>
      <c r="BT640" s="98"/>
      <c r="BU640" s="98"/>
      <c r="BV640" s="98"/>
      <c r="BW640" s="98"/>
      <c r="BX640" s="98"/>
      <c r="BY640" s="98"/>
      <c r="BZ640" s="98"/>
      <c r="CA640" s="98"/>
      <c r="CB640" s="98"/>
      <c r="CC640" s="98"/>
      <c r="CD640" s="98"/>
      <c r="CE640" s="98"/>
      <c r="CF640" s="98"/>
      <c r="CG640" s="98"/>
      <c r="CH640" s="98"/>
      <c r="CI640" s="98"/>
      <c r="CJ640" s="98"/>
      <c r="CK640" s="98"/>
      <c r="CL640" s="98"/>
      <c r="CM640" s="98"/>
      <c r="CN640" s="98"/>
      <c r="CO640" s="98"/>
      <c r="CP640" s="98"/>
      <c r="CQ640" s="98"/>
      <c r="CR640" s="98"/>
      <c r="CS640" s="98"/>
    </row>
    <row r="641" spans="1:97" s="4" customFormat="1" ht="18.75" customHeight="1" x14ac:dyDescent="0.2">
      <c r="A641" s="3">
        <f t="shared" si="207"/>
        <v>629</v>
      </c>
      <c r="B641" s="263"/>
      <c r="C641" s="263"/>
      <c r="D641" s="263"/>
      <c r="E641" s="259"/>
      <c r="F641" s="259"/>
      <c r="G641" s="43"/>
      <c r="H641" s="264"/>
      <c r="I641" s="261"/>
      <c r="J641" s="106"/>
      <c r="K641" s="247"/>
      <c r="L641" s="247"/>
      <c r="M641" s="247"/>
      <c r="N641" s="248" t="str">
        <f>IF(AND(K641&lt;&gt;"",L641&lt;&gt;"",J641&lt;&gt;""),ROUND(MIN(IF(OR(J641="OZZ",J641="ZZ"),5000,17300),TRUNC(0.75*(SUMIF($D$12:$D641,$D641,K$12:K641)+SUMIF($D$12:$D641,$D641,L$12:L641)),2)) - SUMIF($D$12:$D640,$D641,N$12:N640),2),"")</f>
        <v/>
      </c>
      <c r="O641" s="249" t="str">
        <f>IF(AND(K641&lt;&gt;"",L641&lt;&gt;"",M641&lt;&gt;"",J641&lt;&gt;"",AH641&lt;&gt;""),IF(OR(J641="OZZ",J641="ZZ"),ROUND(0-SUMIF($D$12:$D640,$D641,O$12:O640),2),IF(M641=0,0,ROUND(MIN(MIN(17300,TRUNC(0.75*(SUMIF($D$12:$D$2012,$D641,K$12:K$2012)+SUMIF($D$12:$D$2012,$D641,L$12:L$2012)),2)+SUMIF($D$12:$D641,$D641,AH$12:AH641))-SUMIF($D$12:$D640,$D641,O$12:O640)-SUMIF($D$12:$D$2012,$D641,N$12:N$2012),AH641),2))),"")</f>
        <v/>
      </c>
      <c r="P641" s="250" t="str">
        <f>IF(J641&lt;&gt;"",1000 - SUMIF($D$12:$D640,$D641,P$12:P640),"")</f>
        <v/>
      </c>
      <c r="Q641" s="106"/>
      <c r="R641" s="247"/>
      <c r="S641" s="247"/>
      <c r="T641" s="247"/>
      <c r="U641" s="248" t="str">
        <f>IF(AND(R641&lt;&gt;"",S641&lt;&gt;"",Q641&lt;&gt;""),ROUND(MIN(IF(OR(Q641="OZZ",Q641="ZZ"),5000,17300),TRUNC(0.75*(SUMIF($D$12:$D641,$D641,R$12:R641)+SUMIF($D$12:$D641,$D641,S$12:S641)),2)) - SUMIF($D$12:$D640,$D641,U$12:U640),2),"")</f>
        <v/>
      </c>
      <c r="V641" s="248" t="str">
        <f>IF(AND(R641&lt;&gt;"",S641&lt;&gt;"",T641&lt;&gt;"",Q641&lt;&gt;"",AL641&lt;&gt;""),IF(OR(Q641="OZZ",Q641="ZZ"),ROUND(0-SUMIF($D$12:$D640,$D641,V$12:V640),2),IF(T641=0,0,ROUND(MIN(MIN(17300,TRUNC(0.75*(SUMIF($D$12:$D$2012,$D641,R$12:R$2012)+SUMIF($D$12:$D$2012,$D641,S$12:S$2012)),2)+SUMIF($D$12:$D641,$D641,AL$12:AL641))-SUMIF($D$12:$D640,$D641,V$12:V640)-SUMIF($D$12:$D$2012,$D641,U$12:U$2012),AL641),2))),"")</f>
        <v/>
      </c>
      <c r="W641" s="250" t="str">
        <f>IF(Q641&lt;&gt;"",1000 - SUMIF($D$12:$D640,$D641,W$12:W640),"")</f>
        <v/>
      </c>
      <c r="X641" s="106"/>
      <c r="Y641" s="247"/>
      <c r="Z641" s="247"/>
      <c r="AA641" s="247"/>
      <c r="AB641" s="248" t="str">
        <f>IF(AND(Y641&lt;&gt;"",Z641&lt;&gt;"",X641&lt;&gt;""),ROUND(MIN(IF(OR(X641="OZZ",X641="ZZ"),5000,17300),TRUNC(0.75*(SUMIF($D$12:$D641,$D641,Y$12:Y641)+SUMIF($D$12:$D641,$D641,Z$12:Z641)),2)) - SUMIF($D$12:$D640,$D641,AB$12:AB640),2),"")</f>
        <v/>
      </c>
      <c r="AC641" s="251" t="str">
        <f>IF(AND(Y641&lt;&gt;"",Z641&lt;&gt;"",AA641&lt;&gt;"",X641&lt;&gt;"",AP641&lt;&gt;""),IF(OR(X641="OZZ",X641="ZZ"),ROUND(0-SUMIF($D$12:$D640,$D641,AC$12:AC640),2),IF(AA641=0,0,ROUND(MIN(MIN(17300,TRUNC(0.75*(SUMIF($D$12:$D$2012,$D641,Y$12:Y$2012)+SUMIF($D$12:$D$2012,$D641,Z$12:Z$2012)),2)+SUMIF($D$12:$D641,$D641,AP$12:AP641))-SUMIF($D$12:$D640,$D641,AC$12:AC640)-SUMIF($D$12:$D$2012,$D641,AB$12:AB$2012),AP641),2))),"")</f>
        <v/>
      </c>
      <c r="AD641" s="250" t="str">
        <f>IF(X641&lt;&gt;"",1000 - SUMIF($D$12:$D640,$D641,AD$12:AD640),"")</f>
        <v/>
      </c>
      <c r="AE641" s="252"/>
      <c r="AF641" s="253"/>
      <c r="AG641" s="254"/>
      <c r="AH641" s="255" t="str">
        <f t="shared" si="208"/>
        <v/>
      </c>
      <c r="AI641" s="256"/>
      <c r="AJ641" s="253"/>
      <c r="AK641" s="254"/>
      <c r="AL641" s="255" t="str">
        <f t="shared" si="209"/>
        <v/>
      </c>
      <c r="AM641" s="256"/>
      <c r="AN641" s="253"/>
      <c r="AO641" s="254"/>
      <c r="AP641" s="255" t="str">
        <f t="shared" si="189"/>
        <v/>
      </c>
      <c r="AQ641" s="116"/>
      <c r="AR641" s="116"/>
      <c r="AS641" s="117"/>
      <c r="AT641" s="118"/>
      <c r="AU641" s="119" t="str">
        <f>IF(D641&lt;&gt; "", IF(COUNTIF($D$12:$D641,$D641)&gt;1,0,IF(SUM(N641,U641,AB641)&gt;0,IF(AND(X641="",OR(Q641&lt;&gt;"",J641&lt;&gt;"")),IF(Q641&lt;&gt;"",Q641,IF(J641&lt;&gt;"",J641,0)),IF(AND(Q641&lt;&gt;"",J641&lt;&gt;"",Q641=J641),Q641,X641)),0)),"")</f>
        <v/>
      </c>
      <c r="AV641" s="119" t="str">
        <f>IF(D641&lt;&gt;"",IF(COUNTIF($D$12:$D641,$D641)&gt;1,0,IF(SUM(O641,V641,AC641)&gt;0,IF(AND(X641="",OR(Q641&lt;&gt;"",J641&lt;&gt;"")),IF(Q641&lt;&gt;"",Q641,IF(J641&lt;&gt;"",J641,0)),IF(AND(Q641&lt;&gt;"",J641&lt;&gt;"",Q641=J641),Q641,X641)),0)),"")</f>
        <v/>
      </c>
      <c r="AW641" s="119" t="str">
        <f>IF(D641&lt;&gt;"",IF(COUNTIF($D$12:$D641,$D641)&gt;1,0,IF(SUM(P641,W641,AD641)&gt;0,IF(AND(X641="",OR(Q641&lt;&gt;"",J641&lt;&gt;"")),IF(Q641&lt;&gt;"",Q641,IF(J641&lt;&gt;"",J641,0)),IF(AND(Q641&lt;&gt;"",J641&lt;&gt;"",Q641=J641),Q641,X641)),0)),"")</f>
        <v/>
      </c>
      <c r="AX641" s="118" t="str">
        <f t="shared" si="190"/>
        <v/>
      </c>
      <c r="AY641" s="118" t="str">
        <f t="shared" si="191"/>
        <v/>
      </c>
      <c r="AZ641" s="118" t="str">
        <f t="shared" si="192"/>
        <v/>
      </c>
      <c r="BA641" s="118" t="str">
        <f t="shared" si="193"/>
        <v/>
      </c>
      <c r="BB641" s="118" t="str">
        <f t="shared" si="194"/>
        <v/>
      </c>
      <c r="BC641" s="118" t="str">
        <f t="shared" si="195"/>
        <v/>
      </c>
      <c r="BD641" s="118" t="str">
        <f t="shared" si="196"/>
        <v/>
      </c>
      <c r="BE641" s="118" t="str">
        <f t="shared" si="197"/>
        <v/>
      </c>
      <c r="BF641" s="118" t="str">
        <f t="shared" si="198"/>
        <v/>
      </c>
      <c r="BG641" s="120"/>
      <c r="BH641" s="120" t="str">
        <f t="shared" si="199"/>
        <v/>
      </c>
      <c r="BI641" s="120" t="str">
        <f t="shared" si="200"/>
        <v/>
      </c>
      <c r="BJ641" s="121"/>
      <c r="BK641" s="120" t="str">
        <f t="shared" si="201"/>
        <v/>
      </c>
      <c r="BL641" s="120" t="str">
        <f t="shared" si="202"/>
        <v/>
      </c>
      <c r="BM641" s="120" t="str">
        <f t="shared" si="203"/>
        <v/>
      </c>
      <c r="BN641" s="120" t="str">
        <f t="shared" si="204"/>
        <v/>
      </c>
      <c r="BO641" s="120" t="str">
        <f t="shared" si="205"/>
        <v/>
      </c>
      <c r="BP641" s="120" t="str">
        <f t="shared" si="206"/>
        <v/>
      </c>
      <c r="BQ641" s="98"/>
      <c r="BR641" s="98"/>
      <c r="BS641" s="98"/>
      <c r="BT641" s="98"/>
      <c r="BU641" s="98"/>
      <c r="BV641" s="98"/>
      <c r="BW641" s="98"/>
      <c r="BX641" s="98"/>
      <c r="BY641" s="98"/>
      <c r="BZ641" s="98"/>
      <c r="CA641" s="98"/>
      <c r="CB641" s="98"/>
      <c r="CC641" s="98"/>
      <c r="CD641" s="98"/>
      <c r="CE641" s="98"/>
      <c r="CF641" s="98"/>
      <c r="CG641" s="98"/>
      <c r="CH641" s="98"/>
      <c r="CI641" s="98"/>
      <c r="CJ641" s="98"/>
      <c r="CK641" s="98"/>
      <c r="CL641" s="98"/>
      <c r="CM641" s="98"/>
      <c r="CN641" s="98"/>
      <c r="CO641" s="98"/>
      <c r="CP641" s="98"/>
      <c r="CQ641" s="98"/>
      <c r="CR641" s="98"/>
      <c r="CS641" s="98"/>
    </row>
    <row r="642" spans="1:97" s="4" customFormat="1" ht="18.75" customHeight="1" x14ac:dyDescent="0.2">
      <c r="A642" s="3">
        <f t="shared" si="207"/>
        <v>630</v>
      </c>
      <c r="B642" s="263"/>
      <c r="C642" s="263"/>
      <c r="D642" s="263"/>
      <c r="E642" s="259"/>
      <c r="F642" s="259"/>
      <c r="G642" s="43"/>
      <c r="H642" s="264"/>
      <c r="I642" s="261"/>
      <c r="J642" s="106"/>
      <c r="K642" s="247"/>
      <c r="L642" s="247"/>
      <c r="M642" s="247"/>
      <c r="N642" s="248" t="str">
        <f>IF(AND(K642&lt;&gt;"",L642&lt;&gt;"",J642&lt;&gt;""),ROUND(MIN(IF(OR(J642="OZZ",J642="ZZ"),5000,17300),TRUNC(0.75*(SUMIF($D$12:$D642,$D642,K$12:K642)+SUMIF($D$12:$D642,$D642,L$12:L642)),2)) - SUMIF($D$12:$D641,$D642,N$12:N641),2),"")</f>
        <v/>
      </c>
      <c r="O642" s="249" t="str">
        <f>IF(AND(K642&lt;&gt;"",L642&lt;&gt;"",M642&lt;&gt;"",J642&lt;&gt;"",AH642&lt;&gt;""),IF(OR(J642="OZZ",J642="ZZ"),ROUND(0-SUMIF($D$12:$D641,$D642,O$12:O641),2),IF(M642=0,0,ROUND(MIN(MIN(17300,TRUNC(0.75*(SUMIF($D$12:$D$2012,$D642,K$12:K$2012)+SUMIF($D$12:$D$2012,$D642,L$12:L$2012)),2)+SUMIF($D$12:$D642,$D642,AH$12:AH642))-SUMIF($D$12:$D641,$D642,O$12:O641)-SUMIF($D$12:$D$2012,$D642,N$12:N$2012),AH642),2))),"")</f>
        <v/>
      </c>
      <c r="P642" s="250" t="str">
        <f>IF(J642&lt;&gt;"",1000 - SUMIF($D$12:$D641,$D642,P$12:P641),"")</f>
        <v/>
      </c>
      <c r="Q642" s="106"/>
      <c r="R642" s="247"/>
      <c r="S642" s="247"/>
      <c r="T642" s="247"/>
      <c r="U642" s="248" t="str">
        <f>IF(AND(R642&lt;&gt;"",S642&lt;&gt;"",Q642&lt;&gt;""),ROUND(MIN(IF(OR(Q642="OZZ",Q642="ZZ"),5000,17300),TRUNC(0.75*(SUMIF($D$12:$D642,$D642,R$12:R642)+SUMIF($D$12:$D642,$D642,S$12:S642)),2)) - SUMIF($D$12:$D641,$D642,U$12:U641),2),"")</f>
        <v/>
      </c>
      <c r="V642" s="248" t="str">
        <f>IF(AND(R642&lt;&gt;"",S642&lt;&gt;"",T642&lt;&gt;"",Q642&lt;&gt;"",AL642&lt;&gt;""),IF(OR(Q642="OZZ",Q642="ZZ"),ROUND(0-SUMIF($D$12:$D641,$D642,V$12:V641),2),IF(T642=0,0,ROUND(MIN(MIN(17300,TRUNC(0.75*(SUMIF($D$12:$D$2012,$D642,R$12:R$2012)+SUMIF($D$12:$D$2012,$D642,S$12:S$2012)),2)+SUMIF($D$12:$D642,$D642,AL$12:AL642))-SUMIF($D$12:$D641,$D642,V$12:V641)-SUMIF($D$12:$D$2012,$D642,U$12:U$2012),AL642),2))),"")</f>
        <v/>
      </c>
      <c r="W642" s="250" t="str">
        <f>IF(Q642&lt;&gt;"",1000 - SUMIF($D$12:$D641,$D642,W$12:W641),"")</f>
        <v/>
      </c>
      <c r="X642" s="106"/>
      <c r="Y642" s="247"/>
      <c r="Z642" s="247"/>
      <c r="AA642" s="247"/>
      <c r="AB642" s="248" t="str">
        <f>IF(AND(Y642&lt;&gt;"",Z642&lt;&gt;"",X642&lt;&gt;""),ROUND(MIN(IF(OR(X642="OZZ",X642="ZZ"),5000,17300),TRUNC(0.75*(SUMIF($D$12:$D642,$D642,Y$12:Y642)+SUMIF($D$12:$D642,$D642,Z$12:Z642)),2)) - SUMIF($D$12:$D641,$D642,AB$12:AB641),2),"")</f>
        <v/>
      </c>
      <c r="AC642" s="251" t="str">
        <f>IF(AND(Y642&lt;&gt;"",Z642&lt;&gt;"",AA642&lt;&gt;"",X642&lt;&gt;"",AP642&lt;&gt;""),IF(OR(X642="OZZ",X642="ZZ"),ROUND(0-SUMIF($D$12:$D641,$D642,AC$12:AC641),2),IF(AA642=0,0,ROUND(MIN(MIN(17300,TRUNC(0.75*(SUMIF($D$12:$D$2012,$D642,Y$12:Y$2012)+SUMIF($D$12:$D$2012,$D642,Z$12:Z$2012)),2)+SUMIF($D$12:$D642,$D642,AP$12:AP642))-SUMIF($D$12:$D641,$D642,AC$12:AC641)-SUMIF($D$12:$D$2012,$D642,AB$12:AB$2012),AP642),2))),"")</f>
        <v/>
      </c>
      <c r="AD642" s="250" t="str">
        <f>IF(X642&lt;&gt;"",1000 - SUMIF($D$12:$D641,$D642,AD$12:AD641),"")</f>
        <v/>
      </c>
      <c r="AE642" s="252"/>
      <c r="AF642" s="253"/>
      <c r="AG642" s="254"/>
      <c r="AH642" s="255" t="str">
        <f t="shared" si="208"/>
        <v/>
      </c>
      <c r="AI642" s="256"/>
      <c r="AJ642" s="253"/>
      <c r="AK642" s="254"/>
      <c r="AL642" s="255" t="str">
        <f t="shared" si="209"/>
        <v/>
      </c>
      <c r="AM642" s="256"/>
      <c r="AN642" s="253"/>
      <c r="AO642" s="254"/>
      <c r="AP642" s="255" t="str">
        <f t="shared" si="189"/>
        <v/>
      </c>
      <c r="AQ642" s="116"/>
      <c r="AR642" s="116"/>
      <c r="AS642" s="117"/>
      <c r="AT642" s="118"/>
      <c r="AU642" s="119" t="str">
        <f>IF(D642&lt;&gt; "", IF(COUNTIF($D$12:$D642,$D642)&gt;1,0,IF(SUM(N642,U642,AB642)&gt;0,IF(AND(X642="",OR(Q642&lt;&gt;"",J642&lt;&gt;"")),IF(Q642&lt;&gt;"",Q642,IF(J642&lt;&gt;"",J642,0)),IF(AND(Q642&lt;&gt;"",J642&lt;&gt;"",Q642=J642),Q642,X642)),0)),"")</f>
        <v/>
      </c>
      <c r="AV642" s="119" t="str">
        <f>IF(D642&lt;&gt;"",IF(COUNTIF($D$12:$D642,$D642)&gt;1,0,IF(SUM(O642,V642,AC642)&gt;0,IF(AND(X642="",OR(Q642&lt;&gt;"",J642&lt;&gt;"")),IF(Q642&lt;&gt;"",Q642,IF(J642&lt;&gt;"",J642,0)),IF(AND(Q642&lt;&gt;"",J642&lt;&gt;"",Q642=J642),Q642,X642)),0)),"")</f>
        <v/>
      </c>
      <c r="AW642" s="119" t="str">
        <f>IF(D642&lt;&gt;"",IF(COUNTIF($D$12:$D642,$D642)&gt;1,0,IF(SUM(P642,W642,AD642)&gt;0,IF(AND(X642="",OR(Q642&lt;&gt;"",J642&lt;&gt;"")),IF(Q642&lt;&gt;"",Q642,IF(J642&lt;&gt;"",J642,0)),IF(AND(Q642&lt;&gt;"",J642&lt;&gt;"",Q642=J642),Q642,X642)),0)),"")</f>
        <v/>
      </c>
      <c r="AX642" s="118" t="str">
        <f t="shared" si="190"/>
        <v/>
      </c>
      <c r="AY642" s="118" t="str">
        <f t="shared" si="191"/>
        <v/>
      </c>
      <c r="AZ642" s="118" t="str">
        <f t="shared" si="192"/>
        <v/>
      </c>
      <c r="BA642" s="118" t="str">
        <f t="shared" si="193"/>
        <v/>
      </c>
      <c r="BB642" s="118" t="str">
        <f t="shared" si="194"/>
        <v/>
      </c>
      <c r="BC642" s="118" t="str">
        <f t="shared" si="195"/>
        <v/>
      </c>
      <c r="BD642" s="118" t="str">
        <f t="shared" si="196"/>
        <v/>
      </c>
      <c r="BE642" s="118" t="str">
        <f t="shared" si="197"/>
        <v/>
      </c>
      <c r="BF642" s="118" t="str">
        <f t="shared" si="198"/>
        <v/>
      </c>
      <c r="BG642" s="120"/>
      <c r="BH642" s="120" t="str">
        <f t="shared" si="199"/>
        <v/>
      </c>
      <c r="BI642" s="120" t="str">
        <f t="shared" si="200"/>
        <v/>
      </c>
      <c r="BJ642" s="121"/>
      <c r="BK642" s="120" t="str">
        <f t="shared" si="201"/>
        <v/>
      </c>
      <c r="BL642" s="120" t="str">
        <f t="shared" si="202"/>
        <v/>
      </c>
      <c r="BM642" s="120" t="str">
        <f t="shared" si="203"/>
        <v/>
      </c>
      <c r="BN642" s="120" t="str">
        <f t="shared" si="204"/>
        <v/>
      </c>
      <c r="BO642" s="120" t="str">
        <f t="shared" si="205"/>
        <v/>
      </c>
      <c r="BP642" s="120" t="str">
        <f t="shared" si="206"/>
        <v/>
      </c>
      <c r="BQ642" s="98"/>
      <c r="BR642" s="98"/>
      <c r="BS642" s="98"/>
      <c r="BT642" s="98"/>
      <c r="BU642" s="98"/>
      <c r="BV642" s="98"/>
      <c r="BW642" s="98"/>
      <c r="BX642" s="98"/>
      <c r="BY642" s="98"/>
      <c r="BZ642" s="98"/>
      <c r="CA642" s="98"/>
      <c r="CB642" s="98"/>
      <c r="CC642" s="98"/>
      <c r="CD642" s="98"/>
      <c r="CE642" s="98"/>
      <c r="CF642" s="98"/>
      <c r="CG642" s="98"/>
      <c r="CH642" s="98"/>
      <c r="CI642" s="98"/>
      <c r="CJ642" s="98"/>
      <c r="CK642" s="98"/>
      <c r="CL642" s="98"/>
      <c r="CM642" s="98"/>
      <c r="CN642" s="98"/>
      <c r="CO642" s="98"/>
      <c r="CP642" s="98"/>
      <c r="CQ642" s="98"/>
      <c r="CR642" s="98"/>
      <c r="CS642" s="98"/>
    </row>
    <row r="643" spans="1:97" s="4" customFormat="1" ht="18.75" customHeight="1" x14ac:dyDescent="0.2">
      <c r="A643" s="3">
        <f t="shared" si="207"/>
        <v>631</v>
      </c>
      <c r="B643" s="263"/>
      <c r="C643" s="263"/>
      <c r="D643" s="263"/>
      <c r="E643" s="259"/>
      <c r="F643" s="259"/>
      <c r="G643" s="43"/>
      <c r="H643" s="264"/>
      <c r="I643" s="261"/>
      <c r="J643" s="106"/>
      <c r="K643" s="247"/>
      <c r="L643" s="247"/>
      <c r="M643" s="247"/>
      <c r="N643" s="248" t="str">
        <f>IF(AND(K643&lt;&gt;"",L643&lt;&gt;"",J643&lt;&gt;""),ROUND(MIN(IF(OR(J643="OZZ",J643="ZZ"),5000,17300),TRUNC(0.75*(SUMIF($D$12:$D643,$D643,K$12:K643)+SUMIF($D$12:$D643,$D643,L$12:L643)),2)) - SUMIF($D$12:$D642,$D643,N$12:N642),2),"")</f>
        <v/>
      </c>
      <c r="O643" s="249" t="str">
        <f>IF(AND(K643&lt;&gt;"",L643&lt;&gt;"",M643&lt;&gt;"",J643&lt;&gt;"",AH643&lt;&gt;""),IF(OR(J643="OZZ",J643="ZZ"),ROUND(0-SUMIF($D$12:$D642,$D643,O$12:O642),2),IF(M643=0,0,ROUND(MIN(MIN(17300,TRUNC(0.75*(SUMIF($D$12:$D$2012,$D643,K$12:K$2012)+SUMIF($D$12:$D$2012,$D643,L$12:L$2012)),2)+SUMIF($D$12:$D643,$D643,AH$12:AH643))-SUMIF($D$12:$D642,$D643,O$12:O642)-SUMIF($D$12:$D$2012,$D643,N$12:N$2012),AH643),2))),"")</f>
        <v/>
      </c>
      <c r="P643" s="250" t="str">
        <f>IF(J643&lt;&gt;"",1000 - SUMIF($D$12:$D642,$D643,P$12:P642),"")</f>
        <v/>
      </c>
      <c r="Q643" s="106"/>
      <c r="R643" s="247"/>
      <c r="S643" s="247"/>
      <c r="T643" s="247"/>
      <c r="U643" s="248" t="str">
        <f>IF(AND(R643&lt;&gt;"",S643&lt;&gt;"",Q643&lt;&gt;""),ROUND(MIN(IF(OR(Q643="OZZ",Q643="ZZ"),5000,17300),TRUNC(0.75*(SUMIF($D$12:$D643,$D643,R$12:R643)+SUMIF($D$12:$D643,$D643,S$12:S643)),2)) - SUMIF($D$12:$D642,$D643,U$12:U642),2),"")</f>
        <v/>
      </c>
      <c r="V643" s="248" t="str">
        <f>IF(AND(R643&lt;&gt;"",S643&lt;&gt;"",T643&lt;&gt;"",Q643&lt;&gt;"",AL643&lt;&gt;""),IF(OR(Q643="OZZ",Q643="ZZ"),ROUND(0-SUMIF($D$12:$D642,$D643,V$12:V642),2),IF(T643=0,0,ROUND(MIN(MIN(17300,TRUNC(0.75*(SUMIF($D$12:$D$2012,$D643,R$12:R$2012)+SUMIF($D$12:$D$2012,$D643,S$12:S$2012)),2)+SUMIF($D$12:$D643,$D643,AL$12:AL643))-SUMIF($D$12:$D642,$D643,V$12:V642)-SUMIF($D$12:$D$2012,$D643,U$12:U$2012),AL643),2))),"")</f>
        <v/>
      </c>
      <c r="W643" s="250" t="str">
        <f>IF(Q643&lt;&gt;"",1000 - SUMIF($D$12:$D642,$D643,W$12:W642),"")</f>
        <v/>
      </c>
      <c r="X643" s="106"/>
      <c r="Y643" s="247"/>
      <c r="Z643" s="247"/>
      <c r="AA643" s="247"/>
      <c r="AB643" s="248" t="str">
        <f>IF(AND(Y643&lt;&gt;"",Z643&lt;&gt;"",X643&lt;&gt;""),ROUND(MIN(IF(OR(X643="OZZ",X643="ZZ"),5000,17300),TRUNC(0.75*(SUMIF($D$12:$D643,$D643,Y$12:Y643)+SUMIF($D$12:$D643,$D643,Z$12:Z643)),2)) - SUMIF($D$12:$D642,$D643,AB$12:AB642),2),"")</f>
        <v/>
      </c>
      <c r="AC643" s="251" t="str">
        <f>IF(AND(Y643&lt;&gt;"",Z643&lt;&gt;"",AA643&lt;&gt;"",X643&lt;&gt;"",AP643&lt;&gt;""),IF(OR(X643="OZZ",X643="ZZ"),ROUND(0-SUMIF($D$12:$D642,$D643,AC$12:AC642),2),IF(AA643=0,0,ROUND(MIN(MIN(17300,TRUNC(0.75*(SUMIF($D$12:$D$2012,$D643,Y$12:Y$2012)+SUMIF($D$12:$D$2012,$D643,Z$12:Z$2012)),2)+SUMIF($D$12:$D643,$D643,AP$12:AP643))-SUMIF($D$12:$D642,$D643,AC$12:AC642)-SUMIF($D$12:$D$2012,$D643,AB$12:AB$2012),AP643),2))),"")</f>
        <v/>
      </c>
      <c r="AD643" s="250" t="str">
        <f>IF(X643&lt;&gt;"",1000 - SUMIF($D$12:$D642,$D643,AD$12:AD642),"")</f>
        <v/>
      </c>
      <c r="AE643" s="252"/>
      <c r="AF643" s="253"/>
      <c r="AG643" s="254"/>
      <c r="AH643" s="255" t="str">
        <f t="shared" si="208"/>
        <v/>
      </c>
      <c r="AI643" s="256"/>
      <c r="AJ643" s="253"/>
      <c r="AK643" s="254"/>
      <c r="AL643" s="255" t="str">
        <f t="shared" si="209"/>
        <v/>
      </c>
      <c r="AM643" s="256"/>
      <c r="AN643" s="253"/>
      <c r="AO643" s="254"/>
      <c r="AP643" s="255" t="str">
        <f t="shared" si="189"/>
        <v/>
      </c>
      <c r="AQ643" s="116"/>
      <c r="AR643" s="116"/>
      <c r="AS643" s="117"/>
      <c r="AT643" s="118"/>
      <c r="AU643" s="119" t="str">
        <f>IF(D643&lt;&gt; "", IF(COUNTIF($D$12:$D643,$D643)&gt;1,0,IF(SUM(N643,U643,AB643)&gt;0,IF(AND(X643="",OR(Q643&lt;&gt;"",J643&lt;&gt;"")),IF(Q643&lt;&gt;"",Q643,IF(J643&lt;&gt;"",J643,0)),IF(AND(Q643&lt;&gt;"",J643&lt;&gt;"",Q643=J643),Q643,X643)),0)),"")</f>
        <v/>
      </c>
      <c r="AV643" s="119" t="str">
        <f>IF(D643&lt;&gt;"",IF(COUNTIF($D$12:$D643,$D643)&gt;1,0,IF(SUM(O643,V643,AC643)&gt;0,IF(AND(X643="",OR(Q643&lt;&gt;"",J643&lt;&gt;"")),IF(Q643&lt;&gt;"",Q643,IF(J643&lt;&gt;"",J643,0)),IF(AND(Q643&lt;&gt;"",J643&lt;&gt;"",Q643=J643),Q643,X643)),0)),"")</f>
        <v/>
      </c>
      <c r="AW643" s="119" t="str">
        <f>IF(D643&lt;&gt;"",IF(COUNTIF($D$12:$D643,$D643)&gt;1,0,IF(SUM(P643,W643,AD643)&gt;0,IF(AND(X643="",OR(Q643&lt;&gt;"",J643&lt;&gt;"")),IF(Q643&lt;&gt;"",Q643,IF(J643&lt;&gt;"",J643,0)),IF(AND(Q643&lt;&gt;"",J643&lt;&gt;"",Q643=J643),Q643,X643)),0)),"")</f>
        <v/>
      </c>
      <c r="AX643" s="118" t="str">
        <f t="shared" si="190"/>
        <v/>
      </c>
      <c r="AY643" s="118" t="str">
        <f t="shared" si="191"/>
        <v/>
      </c>
      <c r="AZ643" s="118" t="str">
        <f t="shared" si="192"/>
        <v/>
      </c>
      <c r="BA643" s="118" t="str">
        <f t="shared" si="193"/>
        <v/>
      </c>
      <c r="BB643" s="118" t="str">
        <f t="shared" si="194"/>
        <v/>
      </c>
      <c r="BC643" s="118" t="str">
        <f t="shared" si="195"/>
        <v/>
      </c>
      <c r="BD643" s="118" t="str">
        <f t="shared" si="196"/>
        <v/>
      </c>
      <c r="BE643" s="118" t="str">
        <f t="shared" si="197"/>
        <v/>
      </c>
      <c r="BF643" s="118" t="str">
        <f t="shared" si="198"/>
        <v/>
      </c>
      <c r="BG643" s="120"/>
      <c r="BH643" s="120" t="str">
        <f t="shared" si="199"/>
        <v/>
      </c>
      <c r="BI643" s="120" t="str">
        <f t="shared" si="200"/>
        <v/>
      </c>
      <c r="BJ643" s="121"/>
      <c r="BK643" s="120" t="str">
        <f t="shared" si="201"/>
        <v/>
      </c>
      <c r="BL643" s="120" t="str">
        <f t="shared" si="202"/>
        <v/>
      </c>
      <c r="BM643" s="120" t="str">
        <f t="shared" si="203"/>
        <v/>
      </c>
      <c r="BN643" s="120" t="str">
        <f t="shared" si="204"/>
        <v/>
      </c>
      <c r="BO643" s="120" t="str">
        <f t="shared" si="205"/>
        <v/>
      </c>
      <c r="BP643" s="120" t="str">
        <f t="shared" si="206"/>
        <v/>
      </c>
      <c r="BQ643" s="98"/>
      <c r="BR643" s="98"/>
      <c r="BS643" s="98"/>
      <c r="BT643" s="98"/>
      <c r="BU643" s="98"/>
      <c r="BV643" s="98"/>
      <c r="BW643" s="98"/>
      <c r="BX643" s="98"/>
      <c r="BY643" s="98"/>
      <c r="BZ643" s="98"/>
      <c r="CA643" s="98"/>
      <c r="CB643" s="98"/>
      <c r="CC643" s="98"/>
      <c r="CD643" s="98"/>
      <c r="CE643" s="98"/>
      <c r="CF643" s="98"/>
      <c r="CG643" s="98"/>
      <c r="CH643" s="98"/>
      <c r="CI643" s="98"/>
      <c r="CJ643" s="98"/>
      <c r="CK643" s="98"/>
      <c r="CL643" s="98"/>
      <c r="CM643" s="98"/>
      <c r="CN643" s="98"/>
      <c r="CO643" s="98"/>
      <c r="CP643" s="98"/>
      <c r="CQ643" s="98"/>
      <c r="CR643" s="98"/>
      <c r="CS643" s="98"/>
    </row>
    <row r="644" spans="1:97" s="4" customFormat="1" ht="18.75" customHeight="1" x14ac:dyDescent="0.2">
      <c r="A644" s="3">
        <f t="shared" si="207"/>
        <v>632</v>
      </c>
      <c r="B644" s="263"/>
      <c r="C644" s="263"/>
      <c r="D644" s="263"/>
      <c r="E644" s="259"/>
      <c r="F644" s="259"/>
      <c r="G644" s="43"/>
      <c r="H644" s="264"/>
      <c r="I644" s="261"/>
      <c r="J644" s="106"/>
      <c r="K644" s="247"/>
      <c r="L644" s="247"/>
      <c r="M644" s="247"/>
      <c r="N644" s="248" t="str">
        <f>IF(AND(K644&lt;&gt;"",L644&lt;&gt;"",J644&lt;&gt;""),ROUND(MIN(IF(OR(J644="OZZ",J644="ZZ"),5000,17300),TRUNC(0.75*(SUMIF($D$12:$D644,$D644,K$12:K644)+SUMIF($D$12:$D644,$D644,L$12:L644)),2)) - SUMIF($D$12:$D643,$D644,N$12:N643),2),"")</f>
        <v/>
      </c>
      <c r="O644" s="249" t="str">
        <f>IF(AND(K644&lt;&gt;"",L644&lt;&gt;"",M644&lt;&gt;"",J644&lt;&gt;"",AH644&lt;&gt;""),IF(OR(J644="OZZ",J644="ZZ"),ROUND(0-SUMIF($D$12:$D643,$D644,O$12:O643),2),IF(M644=0,0,ROUND(MIN(MIN(17300,TRUNC(0.75*(SUMIF($D$12:$D$2012,$D644,K$12:K$2012)+SUMIF($D$12:$D$2012,$D644,L$12:L$2012)),2)+SUMIF($D$12:$D644,$D644,AH$12:AH644))-SUMIF($D$12:$D643,$D644,O$12:O643)-SUMIF($D$12:$D$2012,$D644,N$12:N$2012),AH644),2))),"")</f>
        <v/>
      </c>
      <c r="P644" s="250" t="str">
        <f>IF(J644&lt;&gt;"",1000 - SUMIF($D$12:$D643,$D644,P$12:P643),"")</f>
        <v/>
      </c>
      <c r="Q644" s="106"/>
      <c r="R644" s="247"/>
      <c r="S644" s="247"/>
      <c r="T644" s="247"/>
      <c r="U644" s="248" t="str">
        <f>IF(AND(R644&lt;&gt;"",S644&lt;&gt;"",Q644&lt;&gt;""),ROUND(MIN(IF(OR(Q644="OZZ",Q644="ZZ"),5000,17300),TRUNC(0.75*(SUMIF($D$12:$D644,$D644,R$12:R644)+SUMIF($D$12:$D644,$D644,S$12:S644)),2)) - SUMIF($D$12:$D643,$D644,U$12:U643),2),"")</f>
        <v/>
      </c>
      <c r="V644" s="248" t="str">
        <f>IF(AND(R644&lt;&gt;"",S644&lt;&gt;"",T644&lt;&gt;"",Q644&lt;&gt;"",AL644&lt;&gt;""),IF(OR(Q644="OZZ",Q644="ZZ"),ROUND(0-SUMIF($D$12:$D643,$D644,V$12:V643),2),IF(T644=0,0,ROUND(MIN(MIN(17300,TRUNC(0.75*(SUMIF($D$12:$D$2012,$D644,R$12:R$2012)+SUMIF($D$12:$D$2012,$D644,S$12:S$2012)),2)+SUMIF($D$12:$D644,$D644,AL$12:AL644))-SUMIF($D$12:$D643,$D644,V$12:V643)-SUMIF($D$12:$D$2012,$D644,U$12:U$2012),AL644),2))),"")</f>
        <v/>
      </c>
      <c r="W644" s="250" t="str">
        <f>IF(Q644&lt;&gt;"",1000 - SUMIF($D$12:$D643,$D644,W$12:W643),"")</f>
        <v/>
      </c>
      <c r="X644" s="106"/>
      <c r="Y644" s="247"/>
      <c r="Z644" s="247"/>
      <c r="AA644" s="247"/>
      <c r="AB644" s="248" t="str">
        <f>IF(AND(Y644&lt;&gt;"",Z644&lt;&gt;"",X644&lt;&gt;""),ROUND(MIN(IF(OR(X644="OZZ",X644="ZZ"),5000,17300),TRUNC(0.75*(SUMIF($D$12:$D644,$D644,Y$12:Y644)+SUMIF($D$12:$D644,$D644,Z$12:Z644)),2)) - SUMIF($D$12:$D643,$D644,AB$12:AB643),2),"")</f>
        <v/>
      </c>
      <c r="AC644" s="251" t="str">
        <f>IF(AND(Y644&lt;&gt;"",Z644&lt;&gt;"",AA644&lt;&gt;"",X644&lt;&gt;"",AP644&lt;&gt;""),IF(OR(X644="OZZ",X644="ZZ"),ROUND(0-SUMIF($D$12:$D643,$D644,AC$12:AC643),2),IF(AA644=0,0,ROUND(MIN(MIN(17300,TRUNC(0.75*(SUMIF($D$12:$D$2012,$D644,Y$12:Y$2012)+SUMIF($D$12:$D$2012,$D644,Z$12:Z$2012)),2)+SUMIF($D$12:$D644,$D644,AP$12:AP644))-SUMIF($D$12:$D643,$D644,AC$12:AC643)-SUMIF($D$12:$D$2012,$D644,AB$12:AB$2012),AP644),2))),"")</f>
        <v/>
      </c>
      <c r="AD644" s="250" t="str">
        <f>IF(X644&lt;&gt;"",1000 - SUMIF($D$12:$D643,$D644,AD$12:AD643),"")</f>
        <v/>
      </c>
      <c r="AE644" s="252"/>
      <c r="AF644" s="253"/>
      <c r="AG644" s="254"/>
      <c r="AH644" s="255" t="str">
        <f t="shared" si="208"/>
        <v/>
      </c>
      <c r="AI644" s="256"/>
      <c r="AJ644" s="253"/>
      <c r="AK644" s="254"/>
      <c r="AL644" s="255" t="str">
        <f t="shared" si="209"/>
        <v/>
      </c>
      <c r="AM644" s="256"/>
      <c r="AN644" s="253"/>
      <c r="AO644" s="254"/>
      <c r="AP644" s="255" t="str">
        <f t="shared" si="189"/>
        <v/>
      </c>
      <c r="AQ644" s="116"/>
      <c r="AR644" s="116"/>
      <c r="AS644" s="117"/>
      <c r="AT644" s="118"/>
      <c r="AU644" s="119" t="str">
        <f>IF(D644&lt;&gt; "", IF(COUNTIF($D$12:$D644,$D644)&gt;1,0,IF(SUM(N644,U644,AB644)&gt;0,IF(AND(X644="",OR(Q644&lt;&gt;"",J644&lt;&gt;"")),IF(Q644&lt;&gt;"",Q644,IF(J644&lt;&gt;"",J644,0)),IF(AND(Q644&lt;&gt;"",J644&lt;&gt;"",Q644=J644),Q644,X644)),0)),"")</f>
        <v/>
      </c>
      <c r="AV644" s="119" t="str">
        <f>IF(D644&lt;&gt;"",IF(COUNTIF($D$12:$D644,$D644)&gt;1,0,IF(SUM(O644,V644,AC644)&gt;0,IF(AND(X644="",OR(Q644&lt;&gt;"",J644&lt;&gt;"")),IF(Q644&lt;&gt;"",Q644,IF(J644&lt;&gt;"",J644,0)),IF(AND(Q644&lt;&gt;"",J644&lt;&gt;"",Q644=J644),Q644,X644)),0)),"")</f>
        <v/>
      </c>
      <c r="AW644" s="119" t="str">
        <f>IF(D644&lt;&gt;"",IF(COUNTIF($D$12:$D644,$D644)&gt;1,0,IF(SUM(P644,W644,AD644)&gt;0,IF(AND(X644="",OR(Q644&lt;&gt;"",J644&lt;&gt;"")),IF(Q644&lt;&gt;"",Q644,IF(J644&lt;&gt;"",J644,0)),IF(AND(Q644&lt;&gt;"",J644&lt;&gt;"",Q644=J644),Q644,X644)),0)),"")</f>
        <v/>
      </c>
      <c r="AX644" s="118" t="str">
        <f t="shared" si="190"/>
        <v/>
      </c>
      <c r="AY644" s="118" t="str">
        <f t="shared" si="191"/>
        <v/>
      </c>
      <c r="AZ644" s="118" t="str">
        <f t="shared" si="192"/>
        <v/>
      </c>
      <c r="BA644" s="118" t="str">
        <f t="shared" si="193"/>
        <v/>
      </c>
      <c r="BB644" s="118" t="str">
        <f t="shared" si="194"/>
        <v/>
      </c>
      <c r="BC644" s="118" t="str">
        <f t="shared" si="195"/>
        <v/>
      </c>
      <c r="BD644" s="118" t="str">
        <f t="shared" si="196"/>
        <v/>
      </c>
      <c r="BE644" s="118" t="str">
        <f t="shared" si="197"/>
        <v/>
      </c>
      <c r="BF644" s="118" t="str">
        <f t="shared" si="198"/>
        <v/>
      </c>
      <c r="BG644" s="120"/>
      <c r="BH644" s="120" t="str">
        <f t="shared" si="199"/>
        <v/>
      </c>
      <c r="BI644" s="120" t="str">
        <f t="shared" si="200"/>
        <v/>
      </c>
      <c r="BJ644" s="121"/>
      <c r="BK644" s="120" t="str">
        <f t="shared" si="201"/>
        <v/>
      </c>
      <c r="BL644" s="120" t="str">
        <f t="shared" si="202"/>
        <v/>
      </c>
      <c r="BM644" s="120" t="str">
        <f t="shared" si="203"/>
        <v/>
      </c>
      <c r="BN644" s="120" t="str">
        <f t="shared" si="204"/>
        <v/>
      </c>
      <c r="BO644" s="120" t="str">
        <f t="shared" si="205"/>
        <v/>
      </c>
      <c r="BP644" s="120" t="str">
        <f t="shared" si="206"/>
        <v/>
      </c>
      <c r="BQ644" s="98"/>
      <c r="BR644" s="98"/>
      <c r="BS644" s="98"/>
      <c r="BT644" s="98"/>
      <c r="BU644" s="98"/>
      <c r="BV644" s="98"/>
      <c r="BW644" s="98"/>
      <c r="BX644" s="98"/>
      <c r="BY644" s="98"/>
      <c r="BZ644" s="98"/>
      <c r="CA644" s="98"/>
      <c r="CB644" s="98"/>
      <c r="CC644" s="98"/>
      <c r="CD644" s="98"/>
      <c r="CE644" s="98"/>
      <c r="CF644" s="98"/>
      <c r="CG644" s="98"/>
      <c r="CH644" s="98"/>
      <c r="CI644" s="98"/>
      <c r="CJ644" s="98"/>
      <c r="CK644" s="98"/>
      <c r="CL644" s="98"/>
      <c r="CM644" s="98"/>
      <c r="CN644" s="98"/>
      <c r="CO644" s="98"/>
      <c r="CP644" s="98"/>
      <c r="CQ644" s="98"/>
      <c r="CR644" s="98"/>
      <c r="CS644" s="98"/>
    </row>
    <row r="645" spans="1:97" s="4" customFormat="1" ht="18.75" customHeight="1" x14ac:dyDescent="0.2">
      <c r="A645" s="3">
        <f t="shared" si="207"/>
        <v>633</v>
      </c>
      <c r="B645" s="263"/>
      <c r="C645" s="263"/>
      <c r="D645" s="263"/>
      <c r="E645" s="259"/>
      <c r="F645" s="259"/>
      <c r="G645" s="43"/>
      <c r="H645" s="264"/>
      <c r="I645" s="261"/>
      <c r="J645" s="106"/>
      <c r="K645" s="247"/>
      <c r="L645" s="247"/>
      <c r="M645" s="247"/>
      <c r="N645" s="248" t="str">
        <f>IF(AND(K645&lt;&gt;"",L645&lt;&gt;"",J645&lt;&gt;""),ROUND(MIN(IF(OR(J645="OZZ",J645="ZZ"),5000,17300),TRUNC(0.75*(SUMIF($D$12:$D645,$D645,K$12:K645)+SUMIF($D$12:$D645,$D645,L$12:L645)),2)) - SUMIF($D$12:$D644,$D645,N$12:N644),2),"")</f>
        <v/>
      </c>
      <c r="O645" s="249" t="str">
        <f>IF(AND(K645&lt;&gt;"",L645&lt;&gt;"",M645&lt;&gt;"",J645&lt;&gt;"",AH645&lt;&gt;""),IF(OR(J645="OZZ",J645="ZZ"),ROUND(0-SUMIF($D$12:$D644,$D645,O$12:O644),2),IF(M645=0,0,ROUND(MIN(MIN(17300,TRUNC(0.75*(SUMIF($D$12:$D$2012,$D645,K$12:K$2012)+SUMIF($D$12:$D$2012,$D645,L$12:L$2012)),2)+SUMIF($D$12:$D645,$D645,AH$12:AH645))-SUMIF($D$12:$D644,$D645,O$12:O644)-SUMIF($D$12:$D$2012,$D645,N$12:N$2012),AH645),2))),"")</f>
        <v/>
      </c>
      <c r="P645" s="250" t="str">
        <f>IF(J645&lt;&gt;"",1000 - SUMIF($D$12:$D644,$D645,P$12:P644),"")</f>
        <v/>
      </c>
      <c r="Q645" s="106"/>
      <c r="R645" s="247"/>
      <c r="S645" s="247"/>
      <c r="T645" s="247"/>
      <c r="U645" s="248" t="str">
        <f>IF(AND(R645&lt;&gt;"",S645&lt;&gt;"",Q645&lt;&gt;""),ROUND(MIN(IF(OR(Q645="OZZ",Q645="ZZ"),5000,17300),TRUNC(0.75*(SUMIF($D$12:$D645,$D645,R$12:R645)+SUMIF($D$12:$D645,$D645,S$12:S645)),2)) - SUMIF($D$12:$D644,$D645,U$12:U644),2),"")</f>
        <v/>
      </c>
      <c r="V645" s="248" t="str">
        <f>IF(AND(R645&lt;&gt;"",S645&lt;&gt;"",T645&lt;&gt;"",Q645&lt;&gt;"",AL645&lt;&gt;""),IF(OR(Q645="OZZ",Q645="ZZ"),ROUND(0-SUMIF($D$12:$D644,$D645,V$12:V644),2),IF(T645=0,0,ROUND(MIN(MIN(17300,TRUNC(0.75*(SUMIF($D$12:$D$2012,$D645,R$12:R$2012)+SUMIF($D$12:$D$2012,$D645,S$12:S$2012)),2)+SUMIF($D$12:$D645,$D645,AL$12:AL645))-SUMIF($D$12:$D644,$D645,V$12:V644)-SUMIF($D$12:$D$2012,$D645,U$12:U$2012),AL645),2))),"")</f>
        <v/>
      </c>
      <c r="W645" s="250" t="str">
        <f>IF(Q645&lt;&gt;"",1000 - SUMIF($D$12:$D644,$D645,W$12:W644),"")</f>
        <v/>
      </c>
      <c r="X645" s="106"/>
      <c r="Y645" s="247"/>
      <c r="Z645" s="247"/>
      <c r="AA645" s="247"/>
      <c r="AB645" s="248" t="str">
        <f>IF(AND(Y645&lt;&gt;"",Z645&lt;&gt;"",X645&lt;&gt;""),ROUND(MIN(IF(OR(X645="OZZ",X645="ZZ"),5000,17300),TRUNC(0.75*(SUMIF($D$12:$D645,$D645,Y$12:Y645)+SUMIF($D$12:$D645,$D645,Z$12:Z645)),2)) - SUMIF($D$12:$D644,$D645,AB$12:AB644),2),"")</f>
        <v/>
      </c>
      <c r="AC645" s="251" t="str">
        <f>IF(AND(Y645&lt;&gt;"",Z645&lt;&gt;"",AA645&lt;&gt;"",X645&lt;&gt;"",AP645&lt;&gt;""),IF(OR(X645="OZZ",X645="ZZ"),ROUND(0-SUMIF($D$12:$D644,$D645,AC$12:AC644),2),IF(AA645=0,0,ROUND(MIN(MIN(17300,TRUNC(0.75*(SUMIF($D$12:$D$2012,$D645,Y$12:Y$2012)+SUMIF($D$12:$D$2012,$D645,Z$12:Z$2012)),2)+SUMIF($D$12:$D645,$D645,AP$12:AP645))-SUMIF($D$12:$D644,$D645,AC$12:AC644)-SUMIF($D$12:$D$2012,$D645,AB$12:AB$2012),AP645),2))),"")</f>
        <v/>
      </c>
      <c r="AD645" s="250" t="str">
        <f>IF(X645&lt;&gt;"",1000 - SUMIF($D$12:$D644,$D645,AD$12:AD644),"")</f>
        <v/>
      </c>
      <c r="AE645" s="252"/>
      <c r="AF645" s="253"/>
      <c r="AG645" s="254"/>
      <c r="AH645" s="255" t="str">
        <f t="shared" si="208"/>
        <v/>
      </c>
      <c r="AI645" s="256"/>
      <c r="AJ645" s="253"/>
      <c r="AK645" s="254"/>
      <c r="AL645" s="255" t="str">
        <f t="shared" si="209"/>
        <v/>
      </c>
      <c r="AM645" s="256"/>
      <c r="AN645" s="253"/>
      <c r="AO645" s="254"/>
      <c r="AP645" s="255" t="str">
        <f t="shared" si="189"/>
        <v/>
      </c>
      <c r="AQ645" s="116"/>
      <c r="AR645" s="116"/>
      <c r="AS645" s="117"/>
      <c r="AT645" s="118"/>
      <c r="AU645" s="119" t="str">
        <f>IF(D645&lt;&gt; "", IF(COUNTIF($D$12:$D645,$D645)&gt;1,0,IF(SUM(N645,U645,AB645)&gt;0,IF(AND(X645="",OR(Q645&lt;&gt;"",J645&lt;&gt;"")),IF(Q645&lt;&gt;"",Q645,IF(J645&lt;&gt;"",J645,0)),IF(AND(Q645&lt;&gt;"",J645&lt;&gt;"",Q645=J645),Q645,X645)),0)),"")</f>
        <v/>
      </c>
      <c r="AV645" s="119" t="str">
        <f>IF(D645&lt;&gt;"",IF(COUNTIF($D$12:$D645,$D645)&gt;1,0,IF(SUM(O645,V645,AC645)&gt;0,IF(AND(X645="",OR(Q645&lt;&gt;"",J645&lt;&gt;"")),IF(Q645&lt;&gt;"",Q645,IF(J645&lt;&gt;"",J645,0)),IF(AND(Q645&lt;&gt;"",J645&lt;&gt;"",Q645=J645),Q645,X645)),0)),"")</f>
        <v/>
      </c>
      <c r="AW645" s="119" t="str">
        <f>IF(D645&lt;&gt;"",IF(COUNTIF($D$12:$D645,$D645)&gt;1,0,IF(SUM(P645,W645,AD645)&gt;0,IF(AND(X645="",OR(Q645&lt;&gt;"",J645&lt;&gt;"")),IF(Q645&lt;&gt;"",Q645,IF(J645&lt;&gt;"",J645,0)),IF(AND(Q645&lt;&gt;"",J645&lt;&gt;"",Q645=J645),Q645,X645)),0)),"")</f>
        <v/>
      </c>
      <c r="AX645" s="118" t="str">
        <f t="shared" si="190"/>
        <v/>
      </c>
      <c r="AY645" s="118" t="str">
        <f t="shared" si="191"/>
        <v/>
      </c>
      <c r="AZ645" s="118" t="str">
        <f t="shared" si="192"/>
        <v/>
      </c>
      <c r="BA645" s="118" t="str">
        <f t="shared" si="193"/>
        <v/>
      </c>
      <c r="BB645" s="118" t="str">
        <f t="shared" si="194"/>
        <v/>
      </c>
      <c r="BC645" s="118" t="str">
        <f t="shared" si="195"/>
        <v/>
      </c>
      <c r="BD645" s="118" t="str">
        <f t="shared" si="196"/>
        <v/>
      </c>
      <c r="BE645" s="118" t="str">
        <f t="shared" si="197"/>
        <v/>
      </c>
      <c r="BF645" s="118" t="str">
        <f t="shared" si="198"/>
        <v/>
      </c>
      <c r="BG645" s="120"/>
      <c r="BH645" s="120" t="str">
        <f t="shared" si="199"/>
        <v/>
      </c>
      <c r="BI645" s="120" t="str">
        <f t="shared" si="200"/>
        <v/>
      </c>
      <c r="BJ645" s="121"/>
      <c r="BK645" s="120" t="str">
        <f t="shared" si="201"/>
        <v/>
      </c>
      <c r="BL645" s="120" t="str">
        <f t="shared" si="202"/>
        <v/>
      </c>
      <c r="BM645" s="120" t="str">
        <f t="shared" si="203"/>
        <v/>
      </c>
      <c r="BN645" s="120" t="str">
        <f t="shared" si="204"/>
        <v/>
      </c>
      <c r="BO645" s="120" t="str">
        <f t="shared" si="205"/>
        <v/>
      </c>
      <c r="BP645" s="120" t="str">
        <f t="shared" si="206"/>
        <v/>
      </c>
      <c r="BQ645" s="98"/>
      <c r="BR645" s="98"/>
      <c r="BS645" s="98"/>
      <c r="BT645" s="98"/>
      <c r="BU645" s="98"/>
      <c r="BV645" s="98"/>
      <c r="BW645" s="98"/>
      <c r="BX645" s="98"/>
      <c r="BY645" s="98"/>
      <c r="BZ645" s="98"/>
      <c r="CA645" s="98"/>
      <c r="CB645" s="98"/>
      <c r="CC645" s="98"/>
      <c r="CD645" s="98"/>
      <c r="CE645" s="98"/>
      <c r="CF645" s="98"/>
      <c r="CG645" s="98"/>
      <c r="CH645" s="98"/>
      <c r="CI645" s="98"/>
      <c r="CJ645" s="98"/>
      <c r="CK645" s="98"/>
      <c r="CL645" s="98"/>
      <c r="CM645" s="98"/>
      <c r="CN645" s="98"/>
      <c r="CO645" s="98"/>
      <c r="CP645" s="98"/>
      <c r="CQ645" s="98"/>
      <c r="CR645" s="98"/>
      <c r="CS645" s="98"/>
    </row>
    <row r="646" spans="1:97" s="4" customFormat="1" ht="18.75" customHeight="1" x14ac:dyDescent="0.2">
      <c r="A646" s="3">
        <f t="shared" si="207"/>
        <v>634</v>
      </c>
      <c r="B646" s="263"/>
      <c r="C646" s="263"/>
      <c r="D646" s="263"/>
      <c r="E646" s="259"/>
      <c r="F646" s="259"/>
      <c r="G646" s="43"/>
      <c r="H646" s="264"/>
      <c r="I646" s="261"/>
      <c r="J646" s="106"/>
      <c r="K646" s="247"/>
      <c r="L646" s="247"/>
      <c r="M646" s="247"/>
      <c r="N646" s="248" t="str">
        <f>IF(AND(K646&lt;&gt;"",L646&lt;&gt;"",J646&lt;&gt;""),ROUND(MIN(IF(OR(J646="OZZ",J646="ZZ"),5000,17300),TRUNC(0.75*(SUMIF($D$12:$D646,$D646,K$12:K646)+SUMIF($D$12:$D646,$D646,L$12:L646)),2)) - SUMIF($D$12:$D645,$D646,N$12:N645),2),"")</f>
        <v/>
      </c>
      <c r="O646" s="249" t="str">
        <f>IF(AND(K646&lt;&gt;"",L646&lt;&gt;"",M646&lt;&gt;"",J646&lt;&gt;"",AH646&lt;&gt;""),IF(OR(J646="OZZ",J646="ZZ"),ROUND(0-SUMIF($D$12:$D645,$D646,O$12:O645),2),IF(M646=0,0,ROUND(MIN(MIN(17300,TRUNC(0.75*(SUMIF($D$12:$D$2012,$D646,K$12:K$2012)+SUMIF($D$12:$D$2012,$D646,L$12:L$2012)),2)+SUMIF($D$12:$D646,$D646,AH$12:AH646))-SUMIF($D$12:$D645,$D646,O$12:O645)-SUMIF($D$12:$D$2012,$D646,N$12:N$2012),AH646),2))),"")</f>
        <v/>
      </c>
      <c r="P646" s="250" t="str">
        <f>IF(J646&lt;&gt;"",1000 - SUMIF($D$12:$D645,$D646,P$12:P645),"")</f>
        <v/>
      </c>
      <c r="Q646" s="106"/>
      <c r="R646" s="247"/>
      <c r="S646" s="247"/>
      <c r="T646" s="247"/>
      <c r="U646" s="248" t="str">
        <f>IF(AND(R646&lt;&gt;"",S646&lt;&gt;"",Q646&lt;&gt;""),ROUND(MIN(IF(OR(Q646="OZZ",Q646="ZZ"),5000,17300),TRUNC(0.75*(SUMIF($D$12:$D646,$D646,R$12:R646)+SUMIF($D$12:$D646,$D646,S$12:S646)),2)) - SUMIF($D$12:$D645,$D646,U$12:U645),2),"")</f>
        <v/>
      </c>
      <c r="V646" s="248" t="str">
        <f>IF(AND(R646&lt;&gt;"",S646&lt;&gt;"",T646&lt;&gt;"",Q646&lt;&gt;"",AL646&lt;&gt;""),IF(OR(Q646="OZZ",Q646="ZZ"),ROUND(0-SUMIF($D$12:$D645,$D646,V$12:V645),2),IF(T646=0,0,ROUND(MIN(MIN(17300,TRUNC(0.75*(SUMIF($D$12:$D$2012,$D646,R$12:R$2012)+SUMIF($D$12:$D$2012,$D646,S$12:S$2012)),2)+SUMIF($D$12:$D646,$D646,AL$12:AL646))-SUMIF($D$12:$D645,$D646,V$12:V645)-SUMIF($D$12:$D$2012,$D646,U$12:U$2012),AL646),2))),"")</f>
        <v/>
      </c>
      <c r="W646" s="250" t="str">
        <f>IF(Q646&lt;&gt;"",1000 - SUMIF($D$12:$D645,$D646,W$12:W645),"")</f>
        <v/>
      </c>
      <c r="X646" s="106"/>
      <c r="Y646" s="247"/>
      <c r="Z646" s="247"/>
      <c r="AA646" s="247"/>
      <c r="AB646" s="248" t="str">
        <f>IF(AND(Y646&lt;&gt;"",Z646&lt;&gt;"",X646&lt;&gt;""),ROUND(MIN(IF(OR(X646="OZZ",X646="ZZ"),5000,17300),TRUNC(0.75*(SUMIF($D$12:$D646,$D646,Y$12:Y646)+SUMIF($D$12:$D646,$D646,Z$12:Z646)),2)) - SUMIF($D$12:$D645,$D646,AB$12:AB645),2),"")</f>
        <v/>
      </c>
      <c r="AC646" s="251" t="str">
        <f>IF(AND(Y646&lt;&gt;"",Z646&lt;&gt;"",AA646&lt;&gt;"",X646&lt;&gt;"",AP646&lt;&gt;""),IF(OR(X646="OZZ",X646="ZZ"),ROUND(0-SUMIF($D$12:$D645,$D646,AC$12:AC645),2),IF(AA646=0,0,ROUND(MIN(MIN(17300,TRUNC(0.75*(SUMIF($D$12:$D$2012,$D646,Y$12:Y$2012)+SUMIF($D$12:$D$2012,$D646,Z$12:Z$2012)),2)+SUMIF($D$12:$D646,$D646,AP$12:AP646))-SUMIF($D$12:$D645,$D646,AC$12:AC645)-SUMIF($D$12:$D$2012,$D646,AB$12:AB$2012),AP646),2))),"")</f>
        <v/>
      </c>
      <c r="AD646" s="250" t="str">
        <f>IF(X646&lt;&gt;"",1000 - SUMIF($D$12:$D645,$D646,AD$12:AD645),"")</f>
        <v/>
      </c>
      <c r="AE646" s="252"/>
      <c r="AF646" s="253"/>
      <c r="AG646" s="254"/>
      <c r="AH646" s="255" t="str">
        <f t="shared" si="208"/>
        <v/>
      </c>
      <c r="AI646" s="256"/>
      <c r="AJ646" s="253"/>
      <c r="AK646" s="254"/>
      <c r="AL646" s="255" t="str">
        <f t="shared" si="209"/>
        <v/>
      </c>
      <c r="AM646" s="256"/>
      <c r="AN646" s="253"/>
      <c r="AO646" s="254"/>
      <c r="AP646" s="255" t="str">
        <f t="shared" si="189"/>
        <v/>
      </c>
      <c r="AQ646" s="116"/>
      <c r="AR646" s="116"/>
      <c r="AS646" s="117"/>
      <c r="AT646" s="118"/>
      <c r="AU646" s="119" t="str">
        <f>IF(D646&lt;&gt; "", IF(COUNTIF($D$12:$D646,$D646)&gt;1,0,IF(SUM(N646,U646,AB646)&gt;0,IF(AND(X646="",OR(Q646&lt;&gt;"",J646&lt;&gt;"")),IF(Q646&lt;&gt;"",Q646,IF(J646&lt;&gt;"",J646,0)),IF(AND(Q646&lt;&gt;"",J646&lt;&gt;"",Q646=J646),Q646,X646)),0)),"")</f>
        <v/>
      </c>
      <c r="AV646" s="119" t="str">
        <f>IF(D646&lt;&gt;"",IF(COUNTIF($D$12:$D646,$D646)&gt;1,0,IF(SUM(O646,V646,AC646)&gt;0,IF(AND(X646="",OR(Q646&lt;&gt;"",J646&lt;&gt;"")),IF(Q646&lt;&gt;"",Q646,IF(J646&lt;&gt;"",J646,0)),IF(AND(Q646&lt;&gt;"",J646&lt;&gt;"",Q646=J646),Q646,X646)),0)),"")</f>
        <v/>
      </c>
      <c r="AW646" s="119" t="str">
        <f>IF(D646&lt;&gt;"",IF(COUNTIF($D$12:$D646,$D646)&gt;1,0,IF(SUM(P646,W646,AD646)&gt;0,IF(AND(X646="",OR(Q646&lt;&gt;"",J646&lt;&gt;"")),IF(Q646&lt;&gt;"",Q646,IF(J646&lt;&gt;"",J646,0)),IF(AND(Q646&lt;&gt;"",J646&lt;&gt;"",Q646=J646),Q646,X646)),0)),"")</f>
        <v/>
      </c>
      <c r="AX646" s="118" t="str">
        <f t="shared" si="190"/>
        <v/>
      </c>
      <c r="AY646" s="118" t="str">
        <f t="shared" si="191"/>
        <v/>
      </c>
      <c r="AZ646" s="118" t="str">
        <f t="shared" si="192"/>
        <v/>
      </c>
      <c r="BA646" s="118" t="str">
        <f t="shared" si="193"/>
        <v/>
      </c>
      <c r="BB646" s="118" t="str">
        <f t="shared" si="194"/>
        <v/>
      </c>
      <c r="BC646" s="118" t="str">
        <f t="shared" si="195"/>
        <v/>
      </c>
      <c r="BD646" s="118" t="str">
        <f t="shared" si="196"/>
        <v/>
      </c>
      <c r="BE646" s="118" t="str">
        <f t="shared" si="197"/>
        <v/>
      </c>
      <c r="BF646" s="118" t="str">
        <f t="shared" si="198"/>
        <v/>
      </c>
      <c r="BG646" s="120"/>
      <c r="BH646" s="120" t="str">
        <f t="shared" si="199"/>
        <v/>
      </c>
      <c r="BI646" s="120" t="str">
        <f t="shared" si="200"/>
        <v/>
      </c>
      <c r="BJ646" s="121"/>
      <c r="BK646" s="120" t="str">
        <f t="shared" si="201"/>
        <v/>
      </c>
      <c r="BL646" s="120" t="str">
        <f t="shared" si="202"/>
        <v/>
      </c>
      <c r="BM646" s="120" t="str">
        <f t="shared" si="203"/>
        <v/>
      </c>
      <c r="BN646" s="120" t="str">
        <f t="shared" si="204"/>
        <v/>
      </c>
      <c r="BO646" s="120" t="str">
        <f t="shared" si="205"/>
        <v/>
      </c>
      <c r="BP646" s="120" t="str">
        <f t="shared" si="206"/>
        <v/>
      </c>
      <c r="BQ646" s="98"/>
      <c r="BR646" s="98"/>
      <c r="BS646" s="98"/>
      <c r="BT646" s="98"/>
      <c r="BU646" s="98"/>
      <c r="BV646" s="98"/>
      <c r="BW646" s="98"/>
      <c r="BX646" s="98"/>
      <c r="BY646" s="98"/>
      <c r="BZ646" s="98"/>
      <c r="CA646" s="98"/>
      <c r="CB646" s="98"/>
      <c r="CC646" s="98"/>
      <c r="CD646" s="98"/>
      <c r="CE646" s="98"/>
      <c r="CF646" s="98"/>
      <c r="CG646" s="98"/>
      <c r="CH646" s="98"/>
      <c r="CI646" s="98"/>
      <c r="CJ646" s="98"/>
      <c r="CK646" s="98"/>
      <c r="CL646" s="98"/>
      <c r="CM646" s="98"/>
      <c r="CN646" s="98"/>
      <c r="CO646" s="98"/>
      <c r="CP646" s="98"/>
      <c r="CQ646" s="98"/>
      <c r="CR646" s="98"/>
      <c r="CS646" s="98"/>
    </row>
    <row r="647" spans="1:97" s="4" customFormat="1" ht="18.75" customHeight="1" x14ac:dyDescent="0.2">
      <c r="A647" s="3">
        <f t="shared" si="207"/>
        <v>635</v>
      </c>
      <c r="B647" s="263"/>
      <c r="C647" s="263"/>
      <c r="D647" s="263"/>
      <c r="E647" s="259"/>
      <c r="F647" s="259"/>
      <c r="G647" s="43"/>
      <c r="H647" s="264"/>
      <c r="I647" s="261"/>
      <c r="J647" s="106"/>
      <c r="K647" s="247"/>
      <c r="L647" s="247"/>
      <c r="M647" s="247"/>
      <c r="N647" s="248" t="str">
        <f>IF(AND(K647&lt;&gt;"",L647&lt;&gt;"",J647&lt;&gt;""),ROUND(MIN(IF(OR(J647="OZZ",J647="ZZ"),5000,17300),TRUNC(0.75*(SUMIF($D$12:$D647,$D647,K$12:K647)+SUMIF($D$12:$D647,$D647,L$12:L647)),2)) - SUMIF($D$12:$D646,$D647,N$12:N646),2),"")</f>
        <v/>
      </c>
      <c r="O647" s="249" t="str">
        <f>IF(AND(K647&lt;&gt;"",L647&lt;&gt;"",M647&lt;&gt;"",J647&lt;&gt;"",AH647&lt;&gt;""),IF(OR(J647="OZZ",J647="ZZ"),ROUND(0-SUMIF($D$12:$D646,$D647,O$12:O646),2),IF(M647=0,0,ROUND(MIN(MIN(17300,TRUNC(0.75*(SUMIF($D$12:$D$2012,$D647,K$12:K$2012)+SUMIF($D$12:$D$2012,$D647,L$12:L$2012)),2)+SUMIF($D$12:$D647,$D647,AH$12:AH647))-SUMIF($D$12:$D646,$D647,O$12:O646)-SUMIF($D$12:$D$2012,$D647,N$12:N$2012),AH647),2))),"")</f>
        <v/>
      </c>
      <c r="P647" s="250" t="str">
        <f>IF(J647&lt;&gt;"",1000 - SUMIF($D$12:$D646,$D647,P$12:P646),"")</f>
        <v/>
      </c>
      <c r="Q647" s="106"/>
      <c r="R647" s="247"/>
      <c r="S647" s="247"/>
      <c r="T647" s="247"/>
      <c r="U647" s="248" t="str">
        <f>IF(AND(R647&lt;&gt;"",S647&lt;&gt;"",Q647&lt;&gt;""),ROUND(MIN(IF(OR(Q647="OZZ",Q647="ZZ"),5000,17300),TRUNC(0.75*(SUMIF($D$12:$D647,$D647,R$12:R647)+SUMIF($D$12:$D647,$D647,S$12:S647)),2)) - SUMIF($D$12:$D646,$D647,U$12:U646),2),"")</f>
        <v/>
      </c>
      <c r="V647" s="248" t="str">
        <f>IF(AND(R647&lt;&gt;"",S647&lt;&gt;"",T647&lt;&gt;"",Q647&lt;&gt;"",AL647&lt;&gt;""),IF(OR(Q647="OZZ",Q647="ZZ"),ROUND(0-SUMIF($D$12:$D646,$D647,V$12:V646),2),IF(T647=0,0,ROUND(MIN(MIN(17300,TRUNC(0.75*(SUMIF($D$12:$D$2012,$D647,R$12:R$2012)+SUMIF($D$12:$D$2012,$D647,S$12:S$2012)),2)+SUMIF($D$12:$D647,$D647,AL$12:AL647))-SUMIF($D$12:$D646,$D647,V$12:V646)-SUMIF($D$12:$D$2012,$D647,U$12:U$2012),AL647),2))),"")</f>
        <v/>
      </c>
      <c r="W647" s="250" t="str">
        <f>IF(Q647&lt;&gt;"",1000 - SUMIF($D$12:$D646,$D647,W$12:W646),"")</f>
        <v/>
      </c>
      <c r="X647" s="106"/>
      <c r="Y647" s="247"/>
      <c r="Z647" s="247"/>
      <c r="AA647" s="247"/>
      <c r="AB647" s="248" t="str">
        <f>IF(AND(Y647&lt;&gt;"",Z647&lt;&gt;"",X647&lt;&gt;""),ROUND(MIN(IF(OR(X647="OZZ",X647="ZZ"),5000,17300),TRUNC(0.75*(SUMIF($D$12:$D647,$D647,Y$12:Y647)+SUMIF($D$12:$D647,$D647,Z$12:Z647)),2)) - SUMIF($D$12:$D646,$D647,AB$12:AB646),2),"")</f>
        <v/>
      </c>
      <c r="AC647" s="251" t="str">
        <f>IF(AND(Y647&lt;&gt;"",Z647&lt;&gt;"",AA647&lt;&gt;"",X647&lt;&gt;"",AP647&lt;&gt;""),IF(OR(X647="OZZ",X647="ZZ"),ROUND(0-SUMIF($D$12:$D646,$D647,AC$12:AC646),2),IF(AA647=0,0,ROUND(MIN(MIN(17300,TRUNC(0.75*(SUMIF($D$12:$D$2012,$D647,Y$12:Y$2012)+SUMIF($D$12:$D$2012,$D647,Z$12:Z$2012)),2)+SUMIF($D$12:$D647,$D647,AP$12:AP647))-SUMIF($D$12:$D646,$D647,AC$12:AC646)-SUMIF($D$12:$D$2012,$D647,AB$12:AB$2012),AP647),2))),"")</f>
        <v/>
      </c>
      <c r="AD647" s="250" t="str">
        <f>IF(X647&lt;&gt;"",1000 - SUMIF($D$12:$D646,$D647,AD$12:AD646),"")</f>
        <v/>
      </c>
      <c r="AE647" s="252"/>
      <c r="AF647" s="253"/>
      <c r="AG647" s="254"/>
      <c r="AH647" s="255" t="str">
        <f t="shared" si="208"/>
        <v/>
      </c>
      <c r="AI647" s="256"/>
      <c r="AJ647" s="253"/>
      <c r="AK647" s="254"/>
      <c r="AL647" s="255" t="str">
        <f t="shared" si="209"/>
        <v/>
      </c>
      <c r="AM647" s="256"/>
      <c r="AN647" s="253"/>
      <c r="AO647" s="254"/>
      <c r="AP647" s="255" t="str">
        <f t="shared" si="189"/>
        <v/>
      </c>
      <c r="AQ647" s="116"/>
      <c r="AR647" s="116"/>
      <c r="AS647" s="117"/>
      <c r="AT647" s="118"/>
      <c r="AU647" s="119" t="str">
        <f>IF(D647&lt;&gt; "", IF(COUNTIF($D$12:$D647,$D647)&gt;1,0,IF(SUM(N647,U647,AB647)&gt;0,IF(AND(X647="",OR(Q647&lt;&gt;"",J647&lt;&gt;"")),IF(Q647&lt;&gt;"",Q647,IF(J647&lt;&gt;"",J647,0)),IF(AND(Q647&lt;&gt;"",J647&lt;&gt;"",Q647=J647),Q647,X647)),0)),"")</f>
        <v/>
      </c>
      <c r="AV647" s="119" t="str">
        <f>IF(D647&lt;&gt;"",IF(COUNTIF($D$12:$D647,$D647)&gt;1,0,IF(SUM(O647,V647,AC647)&gt;0,IF(AND(X647="",OR(Q647&lt;&gt;"",J647&lt;&gt;"")),IF(Q647&lt;&gt;"",Q647,IF(J647&lt;&gt;"",J647,0)),IF(AND(Q647&lt;&gt;"",J647&lt;&gt;"",Q647=J647),Q647,X647)),0)),"")</f>
        <v/>
      </c>
      <c r="AW647" s="119" t="str">
        <f>IF(D647&lt;&gt;"",IF(COUNTIF($D$12:$D647,$D647)&gt;1,0,IF(SUM(P647,W647,AD647)&gt;0,IF(AND(X647="",OR(Q647&lt;&gt;"",J647&lt;&gt;"")),IF(Q647&lt;&gt;"",Q647,IF(J647&lt;&gt;"",J647,0)),IF(AND(Q647&lt;&gt;"",J647&lt;&gt;"",Q647=J647),Q647,X647)),0)),"")</f>
        <v/>
      </c>
      <c r="AX647" s="118" t="str">
        <f t="shared" si="190"/>
        <v/>
      </c>
      <c r="AY647" s="118" t="str">
        <f t="shared" si="191"/>
        <v/>
      </c>
      <c r="AZ647" s="118" t="str">
        <f t="shared" si="192"/>
        <v/>
      </c>
      <c r="BA647" s="118" t="str">
        <f t="shared" si="193"/>
        <v/>
      </c>
      <c r="BB647" s="118" t="str">
        <f t="shared" si="194"/>
        <v/>
      </c>
      <c r="BC647" s="118" t="str">
        <f t="shared" si="195"/>
        <v/>
      </c>
      <c r="BD647" s="118" t="str">
        <f t="shared" si="196"/>
        <v/>
      </c>
      <c r="BE647" s="118" t="str">
        <f t="shared" si="197"/>
        <v/>
      </c>
      <c r="BF647" s="118" t="str">
        <f t="shared" si="198"/>
        <v/>
      </c>
      <c r="BG647" s="120"/>
      <c r="BH647" s="120" t="str">
        <f t="shared" si="199"/>
        <v/>
      </c>
      <c r="BI647" s="120" t="str">
        <f t="shared" si="200"/>
        <v/>
      </c>
      <c r="BJ647" s="121"/>
      <c r="BK647" s="120" t="str">
        <f t="shared" si="201"/>
        <v/>
      </c>
      <c r="BL647" s="120" t="str">
        <f t="shared" si="202"/>
        <v/>
      </c>
      <c r="BM647" s="120" t="str">
        <f t="shared" si="203"/>
        <v/>
      </c>
      <c r="BN647" s="120" t="str">
        <f t="shared" si="204"/>
        <v/>
      </c>
      <c r="BO647" s="120" t="str">
        <f t="shared" si="205"/>
        <v/>
      </c>
      <c r="BP647" s="120" t="str">
        <f t="shared" si="206"/>
        <v/>
      </c>
      <c r="BQ647" s="98"/>
      <c r="BR647" s="98"/>
      <c r="BS647" s="98"/>
      <c r="BT647" s="98"/>
      <c r="BU647" s="98"/>
      <c r="BV647" s="98"/>
      <c r="BW647" s="98"/>
      <c r="BX647" s="98"/>
      <c r="BY647" s="98"/>
      <c r="BZ647" s="98"/>
      <c r="CA647" s="98"/>
      <c r="CB647" s="98"/>
      <c r="CC647" s="98"/>
      <c r="CD647" s="98"/>
      <c r="CE647" s="98"/>
      <c r="CF647" s="98"/>
      <c r="CG647" s="98"/>
      <c r="CH647" s="98"/>
      <c r="CI647" s="98"/>
      <c r="CJ647" s="98"/>
      <c r="CK647" s="98"/>
      <c r="CL647" s="98"/>
      <c r="CM647" s="98"/>
      <c r="CN647" s="98"/>
      <c r="CO647" s="98"/>
      <c r="CP647" s="98"/>
      <c r="CQ647" s="98"/>
      <c r="CR647" s="98"/>
      <c r="CS647" s="98"/>
    </row>
    <row r="648" spans="1:97" s="4" customFormat="1" ht="18.75" customHeight="1" x14ac:dyDescent="0.2">
      <c r="A648" s="3">
        <f t="shared" si="207"/>
        <v>636</v>
      </c>
      <c r="B648" s="263"/>
      <c r="C648" s="263"/>
      <c r="D648" s="263"/>
      <c r="E648" s="259"/>
      <c r="F648" s="259"/>
      <c r="G648" s="43"/>
      <c r="H648" s="264"/>
      <c r="I648" s="261"/>
      <c r="J648" s="106"/>
      <c r="K648" s="247"/>
      <c r="L648" s="247"/>
      <c r="M648" s="247"/>
      <c r="N648" s="248" t="str">
        <f>IF(AND(K648&lt;&gt;"",L648&lt;&gt;"",J648&lt;&gt;""),ROUND(MIN(IF(OR(J648="OZZ",J648="ZZ"),5000,17300),TRUNC(0.75*(SUMIF($D$12:$D648,$D648,K$12:K648)+SUMIF($D$12:$D648,$D648,L$12:L648)),2)) - SUMIF($D$12:$D647,$D648,N$12:N647),2),"")</f>
        <v/>
      </c>
      <c r="O648" s="249" t="str">
        <f>IF(AND(K648&lt;&gt;"",L648&lt;&gt;"",M648&lt;&gt;"",J648&lt;&gt;"",AH648&lt;&gt;""),IF(OR(J648="OZZ",J648="ZZ"),ROUND(0-SUMIF($D$12:$D647,$D648,O$12:O647),2),IF(M648=0,0,ROUND(MIN(MIN(17300,TRUNC(0.75*(SUMIF($D$12:$D$2012,$D648,K$12:K$2012)+SUMIF($D$12:$D$2012,$D648,L$12:L$2012)),2)+SUMIF($D$12:$D648,$D648,AH$12:AH648))-SUMIF($D$12:$D647,$D648,O$12:O647)-SUMIF($D$12:$D$2012,$D648,N$12:N$2012),AH648),2))),"")</f>
        <v/>
      </c>
      <c r="P648" s="250" t="str">
        <f>IF(J648&lt;&gt;"",1000 - SUMIF($D$12:$D647,$D648,P$12:P647),"")</f>
        <v/>
      </c>
      <c r="Q648" s="106"/>
      <c r="R648" s="247"/>
      <c r="S648" s="247"/>
      <c r="T648" s="247"/>
      <c r="U648" s="248" t="str">
        <f>IF(AND(R648&lt;&gt;"",S648&lt;&gt;"",Q648&lt;&gt;""),ROUND(MIN(IF(OR(Q648="OZZ",Q648="ZZ"),5000,17300),TRUNC(0.75*(SUMIF($D$12:$D648,$D648,R$12:R648)+SUMIF($D$12:$D648,$D648,S$12:S648)),2)) - SUMIF($D$12:$D647,$D648,U$12:U647),2),"")</f>
        <v/>
      </c>
      <c r="V648" s="248" t="str">
        <f>IF(AND(R648&lt;&gt;"",S648&lt;&gt;"",T648&lt;&gt;"",Q648&lt;&gt;"",AL648&lt;&gt;""),IF(OR(Q648="OZZ",Q648="ZZ"),ROUND(0-SUMIF($D$12:$D647,$D648,V$12:V647),2),IF(T648=0,0,ROUND(MIN(MIN(17300,TRUNC(0.75*(SUMIF($D$12:$D$2012,$D648,R$12:R$2012)+SUMIF($D$12:$D$2012,$D648,S$12:S$2012)),2)+SUMIF($D$12:$D648,$D648,AL$12:AL648))-SUMIF($D$12:$D647,$D648,V$12:V647)-SUMIF($D$12:$D$2012,$D648,U$12:U$2012),AL648),2))),"")</f>
        <v/>
      </c>
      <c r="W648" s="250" t="str">
        <f>IF(Q648&lt;&gt;"",1000 - SUMIF($D$12:$D647,$D648,W$12:W647),"")</f>
        <v/>
      </c>
      <c r="X648" s="106"/>
      <c r="Y648" s="247"/>
      <c r="Z648" s="247"/>
      <c r="AA648" s="247"/>
      <c r="AB648" s="248" t="str">
        <f>IF(AND(Y648&lt;&gt;"",Z648&lt;&gt;"",X648&lt;&gt;""),ROUND(MIN(IF(OR(X648="OZZ",X648="ZZ"),5000,17300),TRUNC(0.75*(SUMIF($D$12:$D648,$D648,Y$12:Y648)+SUMIF($D$12:$D648,$D648,Z$12:Z648)),2)) - SUMIF($D$12:$D647,$D648,AB$12:AB647),2),"")</f>
        <v/>
      </c>
      <c r="AC648" s="251" t="str">
        <f>IF(AND(Y648&lt;&gt;"",Z648&lt;&gt;"",AA648&lt;&gt;"",X648&lt;&gt;"",AP648&lt;&gt;""),IF(OR(X648="OZZ",X648="ZZ"),ROUND(0-SUMIF($D$12:$D647,$D648,AC$12:AC647),2),IF(AA648=0,0,ROUND(MIN(MIN(17300,TRUNC(0.75*(SUMIF($D$12:$D$2012,$D648,Y$12:Y$2012)+SUMIF($D$12:$D$2012,$D648,Z$12:Z$2012)),2)+SUMIF($D$12:$D648,$D648,AP$12:AP648))-SUMIF($D$12:$D647,$D648,AC$12:AC647)-SUMIF($D$12:$D$2012,$D648,AB$12:AB$2012),AP648),2))),"")</f>
        <v/>
      </c>
      <c r="AD648" s="250" t="str">
        <f>IF(X648&lt;&gt;"",1000 - SUMIF($D$12:$D647,$D648,AD$12:AD647),"")</f>
        <v/>
      </c>
      <c r="AE648" s="252"/>
      <c r="AF648" s="253"/>
      <c r="AG648" s="254"/>
      <c r="AH648" s="255" t="str">
        <f t="shared" si="208"/>
        <v/>
      </c>
      <c r="AI648" s="256"/>
      <c r="AJ648" s="253"/>
      <c r="AK648" s="254"/>
      <c r="AL648" s="255" t="str">
        <f t="shared" si="209"/>
        <v/>
      </c>
      <c r="AM648" s="256"/>
      <c r="AN648" s="253"/>
      <c r="AO648" s="254"/>
      <c r="AP648" s="255" t="str">
        <f t="shared" si="189"/>
        <v/>
      </c>
      <c r="AQ648" s="116"/>
      <c r="AR648" s="116"/>
      <c r="AS648" s="117"/>
      <c r="AT648" s="118"/>
      <c r="AU648" s="119" t="str">
        <f>IF(D648&lt;&gt; "", IF(COUNTIF($D$12:$D648,$D648)&gt;1,0,IF(SUM(N648,U648,AB648)&gt;0,IF(AND(X648="",OR(Q648&lt;&gt;"",J648&lt;&gt;"")),IF(Q648&lt;&gt;"",Q648,IF(J648&lt;&gt;"",J648,0)),IF(AND(Q648&lt;&gt;"",J648&lt;&gt;"",Q648=J648),Q648,X648)),0)),"")</f>
        <v/>
      </c>
      <c r="AV648" s="119" t="str">
        <f>IF(D648&lt;&gt;"",IF(COUNTIF($D$12:$D648,$D648)&gt;1,0,IF(SUM(O648,V648,AC648)&gt;0,IF(AND(X648="",OR(Q648&lt;&gt;"",J648&lt;&gt;"")),IF(Q648&lt;&gt;"",Q648,IF(J648&lt;&gt;"",J648,0)),IF(AND(Q648&lt;&gt;"",J648&lt;&gt;"",Q648=J648),Q648,X648)),0)),"")</f>
        <v/>
      </c>
      <c r="AW648" s="119" t="str">
        <f>IF(D648&lt;&gt;"",IF(COUNTIF($D$12:$D648,$D648)&gt;1,0,IF(SUM(P648,W648,AD648)&gt;0,IF(AND(X648="",OR(Q648&lt;&gt;"",J648&lt;&gt;"")),IF(Q648&lt;&gt;"",Q648,IF(J648&lt;&gt;"",J648,0)),IF(AND(Q648&lt;&gt;"",J648&lt;&gt;"",Q648=J648),Q648,X648)),0)),"")</f>
        <v/>
      </c>
      <c r="AX648" s="118" t="str">
        <f t="shared" si="190"/>
        <v/>
      </c>
      <c r="AY648" s="118" t="str">
        <f t="shared" si="191"/>
        <v/>
      </c>
      <c r="AZ648" s="118" t="str">
        <f t="shared" si="192"/>
        <v/>
      </c>
      <c r="BA648" s="118" t="str">
        <f t="shared" si="193"/>
        <v/>
      </c>
      <c r="BB648" s="118" t="str">
        <f t="shared" si="194"/>
        <v/>
      </c>
      <c r="BC648" s="118" t="str">
        <f t="shared" si="195"/>
        <v/>
      </c>
      <c r="BD648" s="118" t="str">
        <f t="shared" si="196"/>
        <v/>
      </c>
      <c r="BE648" s="118" t="str">
        <f t="shared" si="197"/>
        <v/>
      </c>
      <c r="BF648" s="118" t="str">
        <f t="shared" si="198"/>
        <v/>
      </c>
      <c r="BG648" s="120"/>
      <c r="BH648" s="120" t="str">
        <f t="shared" si="199"/>
        <v/>
      </c>
      <c r="BI648" s="120" t="str">
        <f t="shared" si="200"/>
        <v/>
      </c>
      <c r="BJ648" s="121"/>
      <c r="BK648" s="120" t="str">
        <f t="shared" si="201"/>
        <v/>
      </c>
      <c r="BL648" s="120" t="str">
        <f t="shared" si="202"/>
        <v/>
      </c>
      <c r="BM648" s="120" t="str">
        <f t="shared" si="203"/>
        <v/>
      </c>
      <c r="BN648" s="120" t="str">
        <f t="shared" si="204"/>
        <v/>
      </c>
      <c r="BO648" s="120" t="str">
        <f t="shared" si="205"/>
        <v/>
      </c>
      <c r="BP648" s="120" t="str">
        <f t="shared" si="206"/>
        <v/>
      </c>
      <c r="BQ648" s="98"/>
      <c r="BR648" s="98"/>
      <c r="BS648" s="98"/>
      <c r="BT648" s="98"/>
      <c r="BU648" s="98"/>
      <c r="BV648" s="98"/>
      <c r="BW648" s="98"/>
      <c r="BX648" s="98"/>
      <c r="BY648" s="98"/>
      <c r="BZ648" s="98"/>
      <c r="CA648" s="98"/>
      <c r="CB648" s="98"/>
      <c r="CC648" s="98"/>
      <c r="CD648" s="98"/>
      <c r="CE648" s="98"/>
      <c r="CF648" s="98"/>
      <c r="CG648" s="98"/>
      <c r="CH648" s="98"/>
      <c r="CI648" s="98"/>
      <c r="CJ648" s="98"/>
      <c r="CK648" s="98"/>
      <c r="CL648" s="98"/>
      <c r="CM648" s="98"/>
      <c r="CN648" s="98"/>
      <c r="CO648" s="98"/>
      <c r="CP648" s="98"/>
      <c r="CQ648" s="98"/>
      <c r="CR648" s="98"/>
      <c r="CS648" s="98"/>
    </row>
    <row r="649" spans="1:97" s="4" customFormat="1" ht="18.75" customHeight="1" x14ac:dyDescent="0.2">
      <c r="A649" s="3">
        <f t="shared" si="207"/>
        <v>637</v>
      </c>
      <c r="B649" s="263"/>
      <c r="C649" s="263"/>
      <c r="D649" s="263"/>
      <c r="E649" s="259"/>
      <c r="F649" s="259"/>
      <c r="G649" s="43"/>
      <c r="H649" s="264"/>
      <c r="I649" s="261"/>
      <c r="J649" s="106"/>
      <c r="K649" s="247"/>
      <c r="L649" s="247"/>
      <c r="M649" s="247"/>
      <c r="N649" s="248" t="str">
        <f>IF(AND(K649&lt;&gt;"",L649&lt;&gt;"",J649&lt;&gt;""),ROUND(MIN(IF(OR(J649="OZZ",J649="ZZ"),5000,17300),TRUNC(0.75*(SUMIF($D$12:$D649,$D649,K$12:K649)+SUMIF($D$12:$D649,$D649,L$12:L649)),2)) - SUMIF($D$12:$D648,$D649,N$12:N648),2),"")</f>
        <v/>
      </c>
      <c r="O649" s="249" t="str">
        <f>IF(AND(K649&lt;&gt;"",L649&lt;&gt;"",M649&lt;&gt;"",J649&lt;&gt;"",AH649&lt;&gt;""),IF(OR(J649="OZZ",J649="ZZ"),ROUND(0-SUMIF($D$12:$D648,$D649,O$12:O648),2),IF(M649=0,0,ROUND(MIN(MIN(17300,TRUNC(0.75*(SUMIF($D$12:$D$2012,$D649,K$12:K$2012)+SUMIF($D$12:$D$2012,$D649,L$12:L$2012)),2)+SUMIF($D$12:$D649,$D649,AH$12:AH649))-SUMIF($D$12:$D648,$D649,O$12:O648)-SUMIF($D$12:$D$2012,$D649,N$12:N$2012),AH649),2))),"")</f>
        <v/>
      </c>
      <c r="P649" s="250" t="str">
        <f>IF(J649&lt;&gt;"",1000 - SUMIF($D$12:$D648,$D649,P$12:P648),"")</f>
        <v/>
      </c>
      <c r="Q649" s="106"/>
      <c r="R649" s="247"/>
      <c r="S649" s="247"/>
      <c r="T649" s="247"/>
      <c r="U649" s="248" t="str">
        <f>IF(AND(R649&lt;&gt;"",S649&lt;&gt;"",Q649&lt;&gt;""),ROUND(MIN(IF(OR(Q649="OZZ",Q649="ZZ"),5000,17300),TRUNC(0.75*(SUMIF($D$12:$D649,$D649,R$12:R649)+SUMIF($D$12:$D649,$D649,S$12:S649)),2)) - SUMIF($D$12:$D648,$D649,U$12:U648),2),"")</f>
        <v/>
      </c>
      <c r="V649" s="248" t="str">
        <f>IF(AND(R649&lt;&gt;"",S649&lt;&gt;"",T649&lt;&gt;"",Q649&lt;&gt;"",AL649&lt;&gt;""),IF(OR(Q649="OZZ",Q649="ZZ"),ROUND(0-SUMIF($D$12:$D648,$D649,V$12:V648),2),IF(T649=0,0,ROUND(MIN(MIN(17300,TRUNC(0.75*(SUMIF($D$12:$D$2012,$D649,R$12:R$2012)+SUMIF($D$12:$D$2012,$D649,S$12:S$2012)),2)+SUMIF($D$12:$D649,$D649,AL$12:AL649))-SUMIF($D$12:$D648,$D649,V$12:V648)-SUMIF($D$12:$D$2012,$D649,U$12:U$2012),AL649),2))),"")</f>
        <v/>
      </c>
      <c r="W649" s="250" t="str">
        <f>IF(Q649&lt;&gt;"",1000 - SUMIF($D$12:$D648,$D649,W$12:W648),"")</f>
        <v/>
      </c>
      <c r="X649" s="106"/>
      <c r="Y649" s="247"/>
      <c r="Z649" s="247"/>
      <c r="AA649" s="247"/>
      <c r="AB649" s="248" t="str">
        <f>IF(AND(Y649&lt;&gt;"",Z649&lt;&gt;"",X649&lt;&gt;""),ROUND(MIN(IF(OR(X649="OZZ",X649="ZZ"),5000,17300),TRUNC(0.75*(SUMIF($D$12:$D649,$D649,Y$12:Y649)+SUMIF($D$12:$D649,$D649,Z$12:Z649)),2)) - SUMIF($D$12:$D648,$D649,AB$12:AB648),2),"")</f>
        <v/>
      </c>
      <c r="AC649" s="251" t="str">
        <f>IF(AND(Y649&lt;&gt;"",Z649&lt;&gt;"",AA649&lt;&gt;"",X649&lt;&gt;"",AP649&lt;&gt;""),IF(OR(X649="OZZ",X649="ZZ"),ROUND(0-SUMIF($D$12:$D648,$D649,AC$12:AC648),2),IF(AA649=0,0,ROUND(MIN(MIN(17300,TRUNC(0.75*(SUMIF($D$12:$D$2012,$D649,Y$12:Y$2012)+SUMIF($D$12:$D$2012,$D649,Z$12:Z$2012)),2)+SUMIF($D$12:$D649,$D649,AP$12:AP649))-SUMIF($D$12:$D648,$D649,AC$12:AC648)-SUMIF($D$12:$D$2012,$D649,AB$12:AB$2012),AP649),2))),"")</f>
        <v/>
      </c>
      <c r="AD649" s="250" t="str">
        <f>IF(X649&lt;&gt;"",1000 - SUMIF($D$12:$D648,$D649,AD$12:AD648),"")</f>
        <v/>
      </c>
      <c r="AE649" s="252"/>
      <c r="AF649" s="253"/>
      <c r="AG649" s="254"/>
      <c r="AH649" s="255" t="str">
        <f t="shared" si="208"/>
        <v/>
      </c>
      <c r="AI649" s="256"/>
      <c r="AJ649" s="253"/>
      <c r="AK649" s="254"/>
      <c r="AL649" s="255" t="str">
        <f t="shared" si="209"/>
        <v/>
      </c>
      <c r="AM649" s="256"/>
      <c r="AN649" s="253"/>
      <c r="AO649" s="254"/>
      <c r="AP649" s="255" t="str">
        <f t="shared" si="189"/>
        <v/>
      </c>
      <c r="AQ649" s="116"/>
      <c r="AR649" s="116"/>
      <c r="AS649" s="117"/>
      <c r="AT649" s="118"/>
      <c r="AU649" s="119" t="str">
        <f>IF(D649&lt;&gt; "", IF(COUNTIF($D$12:$D649,$D649)&gt;1,0,IF(SUM(N649,U649,AB649)&gt;0,IF(AND(X649="",OR(Q649&lt;&gt;"",J649&lt;&gt;"")),IF(Q649&lt;&gt;"",Q649,IF(J649&lt;&gt;"",J649,0)),IF(AND(Q649&lt;&gt;"",J649&lt;&gt;"",Q649=J649),Q649,X649)),0)),"")</f>
        <v/>
      </c>
      <c r="AV649" s="119" t="str">
        <f>IF(D649&lt;&gt;"",IF(COUNTIF($D$12:$D649,$D649)&gt;1,0,IF(SUM(O649,V649,AC649)&gt;0,IF(AND(X649="",OR(Q649&lt;&gt;"",J649&lt;&gt;"")),IF(Q649&lt;&gt;"",Q649,IF(J649&lt;&gt;"",J649,0)),IF(AND(Q649&lt;&gt;"",J649&lt;&gt;"",Q649=J649),Q649,X649)),0)),"")</f>
        <v/>
      </c>
      <c r="AW649" s="119" t="str">
        <f>IF(D649&lt;&gt;"",IF(COUNTIF($D$12:$D649,$D649)&gt;1,0,IF(SUM(P649,W649,AD649)&gt;0,IF(AND(X649="",OR(Q649&lt;&gt;"",J649&lt;&gt;"")),IF(Q649&lt;&gt;"",Q649,IF(J649&lt;&gt;"",J649,0)),IF(AND(Q649&lt;&gt;"",J649&lt;&gt;"",Q649=J649),Q649,X649)),0)),"")</f>
        <v/>
      </c>
      <c r="AX649" s="118" t="str">
        <f t="shared" si="190"/>
        <v/>
      </c>
      <c r="AY649" s="118" t="str">
        <f t="shared" si="191"/>
        <v/>
      </c>
      <c r="AZ649" s="118" t="str">
        <f t="shared" si="192"/>
        <v/>
      </c>
      <c r="BA649" s="118" t="str">
        <f t="shared" si="193"/>
        <v/>
      </c>
      <c r="BB649" s="118" t="str">
        <f t="shared" si="194"/>
        <v/>
      </c>
      <c r="BC649" s="118" t="str">
        <f t="shared" si="195"/>
        <v/>
      </c>
      <c r="BD649" s="118" t="str">
        <f t="shared" si="196"/>
        <v/>
      </c>
      <c r="BE649" s="118" t="str">
        <f t="shared" si="197"/>
        <v/>
      </c>
      <c r="BF649" s="118" t="str">
        <f t="shared" si="198"/>
        <v/>
      </c>
      <c r="BG649" s="120"/>
      <c r="BH649" s="120" t="str">
        <f t="shared" si="199"/>
        <v/>
      </c>
      <c r="BI649" s="120" t="str">
        <f t="shared" si="200"/>
        <v/>
      </c>
      <c r="BJ649" s="121"/>
      <c r="BK649" s="120" t="str">
        <f t="shared" si="201"/>
        <v/>
      </c>
      <c r="BL649" s="120" t="str">
        <f t="shared" si="202"/>
        <v/>
      </c>
      <c r="BM649" s="120" t="str">
        <f t="shared" si="203"/>
        <v/>
      </c>
      <c r="BN649" s="120" t="str">
        <f t="shared" si="204"/>
        <v/>
      </c>
      <c r="BO649" s="120" t="str">
        <f t="shared" si="205"/>
        <v/>
      </c>
      <c r="BP649" s="120" t="str">
        <f t="shared" si="206"/>
        <v/>
      </c>
      <c r="BQ649" s="98"/>
      <c r="BR649" s="98"/>
      <c r="BS649" s="98"/>
      <c r="BT649" s="98"/>
      <c r="BU649" s="98"/>
      <c r="BV649" s="98"/>
      <c r="BW649" s="98"/>
      <c r="BX649" s="98"/>
      <c r="BY649" s="98"/>
      <c r="BZ649" s="98"/>
      <c r="CA649" s="98"/>
      <c r="CB649" s="98"/>
      <c r="CC649" s="98"/>
      <c r="CD649" s="98"/>
      <c r="CE649" s="98"/>
      <c r="CF649" s="98"/>
      <c r="CG649" s="98"/>
      <c r="CH649" s="98"/>
      <c r="CI649" s="98"/>
      <c r="CJ649" s="98"/>
      <c r="CK649" s="98"/>
      <c r="CL649" s="98"/>
      <c r="CM649" s="98"/>
      <c r="CN649" s="98"/>
      <c r="CO649" s="98"/>
      <c r="CP649" s="98"/>
      <c r="CQ649" s="98"/>
      <c r="CR649" s="98"/>
      <c r="CS649" s="98"/>
    </row>
    <row r="650" spans="1:97" s="4" customFormat="1" ht="18.75" customHeight="1" x14ac:dyDescent="0.2">
      <c r="A650" s="3">
        <f t="shared" si="207"/>
        <v>638</v>
      </c>
      <c r="B650" s="263"/>
      <c r="C650" s="263"/>
      <c r="D650" s="263"/>
      <c r="E650" s="259"/>
      <c r="F650" s="259"/>
      <c r="G650" s="43"/>
      <c r="H650" s="264"/>
      <c r="I650" s="261"/>
      <c r="J650" s="106"/>
      <c r="K650" s="247"/>
      <c r="L650" s="247"/>
      <c r="M650" s="247"/>
      <c r="N650" s="248" t="str">
        <f>IF(AND(K650&lt;&gt;"",L650&lt;&gt;"",J650&lt;&gt;""),ROUND(MIN(IF(OR(J650="OZZ",J650="ZZ"),5000,17300),TRUNC(0.75*(SUMIF($D$12:$D650,$D650,K$12:K650)+SUMIF($D$12:$D650,$D650,L$12:L650)),2)) - SUMIF($D$12:$D649,$D650,N$12:N649),2),"")</f>
        <v/>
      </c>
      <c r="O650" s="249" t="str">
        <f>IF(AND(K650&lt;&gt;"",L650&lt;&gt;"",M650&lt;&gt;"",J650&lt;&gt;"",AH650&lt;&gt;""),IF(OR(J650="OZZ",J650="ZZ"),ROUND(0-SUMIF($D$12:$D649,$D650,O$12:O649),2),IF(M650=0,0,ROUND(MIN(MIN(17300,TRUNC(0.75*(SUMIF($D$12:$D$2012,$D650,K$12:K$2012)+SUMIF($D$12:$D$2012,$D650,L$12:L$2012)),2)+SUMIF($D$12:$D650,$D650,AH$12:AH650))-SUMIF($D$12:$D649,$D650,O$12:O649)-SUMIF($D$12:$D$2012,$D650,N$12:N$2012),AH650),2))),"")</f>
        <v/>
      </c>
      <c r="P650" s="250" t="str">
        <f>IF(J650&lt;&gt;"",1000 - SUMIF($D$12:$D649,$D650,P$12:P649),"")</f>
        <v/>
      </c>
      <c r="Q650" s="106"/>
      <c r="R650" s="247"/>
      <c r="S650" s="247"/>
      <c r="T650" s="247"/>
      <c r="U650" s="248" t="str">
        <f>IF(AND(R650&lt;&gt;"",S650&lt;&gt;"",Q650&lt;&gt;""),ROUND(MIN(IF(OR(Q650="OZZ",Q650="ZZ"),5000,17300),TRUNC(0.75*(SUMIF($D$12:$D650,$D650,R$12:R650)+SUMIF($D$12:$D650,$D650,S$12:S650)),2)) - SUMIF($D$12:$D649,$D650,U$12:U649),2),"")</f>
        <v/>
      </c>
      <c r="V650" s="248" t="str">
        <f>IF(AND(R650&lt;&gt;"",S650&lt;&gt;"",T650&lt;&gt;"",Q650&lt;&gt;"",AL650&lt;&gt;""),IF(OR(Q650="OZZ",Q650="ZZ"),ROUND(0-SUMIF($D$12:$D649,$D650,V$12:V649),2),IF(T650=0,0,ROUND(MIN(MIN(17300,TRUNC(0.75*(SUMIF($D$12:$D$2012,$D650,R$12:R$2012)+SUMIF($D$12:$D$2012,$D650,S$12:S$2012)),2)+SUMIF($D$12:$D650,$D650,AL$12:AL650))-SUMIF($D$12:$D649,$D650,V$12:V649)-SUMIF($D$12:$D$2012,$D650,U$12:U$2012),AL650),2))),"")</f>
        <v/>
      </c>
      <c r="W650" s="250" t="str">
        <f>IF(Q650&lt;&gt;"",1000 - SUMIF($D$12:$D649,$D650,W$12:W649),"")</f>
        <v/>
      </c>
      <c r="X650" s="106"/>
      <c r="Y650" s="247"/>
      <c r="Z650" s="247"/>
      <c r="AA650" s="247"/>
      <c r="AB650" s="248" t="str">
        <f>IF(AND(Y650&lt;&gt;"",Z650&lt;&gt;"",X650&lt;&gt;""),ROUND(MIN(IF(OR(X650="OZZ",X650="ZZ"),5000,17300),TRUNC(0.75*(SUMIF($D$12:$D650,$D650,Y$12:Y650)+SUMIF($D$12:$D650,$D650,Z$12:Z650)),2)) - SUMIF($D$12:$D649,$D650,AB$12:AB649),2),"")</f>
        <v/>
      </c>
      <c r="AC650" s="251" t="str">
        <f>IF(AND(Y650&lt;&gt;"",Z650&lt;&gt;"",AA650&lt;&gt;"",X650&lt;&gt;"",AP650&lt;&gt;""),IF(OR(X650="OZZ",X650="ZZ"),ROUND(0-SUMIF($D$12:$D649,$D650,AC$12:AC649),2),IF(AA650=0,0,ROUND(MIN(MIN(17300,TRUNC(0.75*(SUMIF($D$12:$D$2012,$D650,Y$12:Y$2012)+SUMIF($D$12:$D$2012,$D650,Z$12:Z$2012)),2)+SUMIF($D$12:$D650,$D650,AP$12:AP650))-SUMIF($D$12:$D649,$D650,AC$12:AC649)-SUMIF($D$12:$D$2012,$D650,AB$12:AB$2012),AP650),2))),"")</f>
        <v/>
      </c>
      <c r="AD650" s="250" t="str">
        <f>IF(X650&lt;&gt;"",1000 - SUMIF($D$12:$D649,$D650,AD$12:AD649),"")</f>
        <v/>
      </c>
      <c r="AE650" s="252"/>
      <c r="AF650" s="253"/>
      <c r="AG650" s="254"/>
      <c r="AH650" s="255" t="str">
        <f t="shared" si="208"/>
        <v/>
      </c>
      <c r="AI650" s="256"/>
      <c r="AJ650" s="253"/>
      <c r="AK650" s="254"/>
      <c r="AL650" s="255" t="str">
        <f t="shared" si="209"/>
        <v/>
      </c>
      <c r="AM650" s="256"/>
      <c r="AN650" s="253"/>
      <c r="AO650" s="254"/>
      <c r="AP650" s="255" t="str">
        <f t="shared" si="189"/>
        <v/>
      </c>
      <c r="AQ650" s="116"/>
      <c r="AR650" s="116"/>
      <c r="AS650" s="117"/>
      <c r="AT650" s="118"/>
      <c r="AU650" s="119" t="str">
        <f>IF(D650&lt;&gt; "", IF(COUNTIF($D$12:$D650,$D650)&gt;1,0,IF(SUM(N650,U650,AB650)&gt;0,IF(AND(X650="",OR(Q650&lt;&gt;"",J650&lt;&gt;"")),IF(Q650&lt;&gt;"",Q650,IF(J650&lt;&gt;"",J650,0)),IF(AND(Q650&lt;&gt;"",J650&lt;&gt;"",Q650=J650),Q650,X650)),0)),"")</f>
        <v/>
      </c>
      <c r="AV650" s="119" t="str">
        <f>IF(D650&lt;&gt;"",IF(COUNTIF($D$12:$D650,$D650)&gt;1,0,IF(SUM(O650,V650,AC650)&gt;0,IF(AND(X650="",OR(Q650&lt;&gt;"",J650&lt;&gt;"")),IF(Q650&lt;&gt;"",Q650,IF(J650&lt;&gt;"",J650,0)),IF(AND(Q650&lt;&gt;"",J650&lt;&gt;"",Q650=J650),Q650,X650)),0)),"")</f>
        <v/>
      </c>
      <c r="AW650" s="119" t="str">
        <f>IF(D650&lt;&gt;"",IF(COUNTIF($D$12:$D650,$D650)&gt;1,0,IF(SUM(P650,W650,AD650)&gt;0,IF(AND(X650="",OR(Q650&lt;&gt;"",J650&lt;&gt;"")),IF(Q650&lt;&gt;"",Q650,IF(J650&lt;&gt;"",J650,0)),IF(AND(Q650&lt;&gt;"",J650&lt;&gt;"",Q650=J650),Q650,X650)),0)),"")</f>
        <v/>
      </c>
      <c r="AX650" s="118" t="str">
        <f t="shared" si="190"/>
        <v/>
      </c>
      <c r="AY650" s="118" t="str">
        <f t="shared" si="191"/>
        <v/>
      </c>
      <c r="AZ650" s="118" t="str">
        <f t="shared" si="192"/>
        <v/>
      </c>
      <c r="BA650" s="118" t="str">
        <f t="shared" si="193"/>
        <v/>
      </c>
      <c r="BB650" s="118" t="str">
        <f t="shared" si="194"/>
        <v/>
      </c>
      <c r="BC650" s="118" t="str">
        <f t="shared" si="195"/>
        <v/>
      </c>
      <c r="BD650" s="118" t="str">
        <f t="shared" si="196"/>
        <v/>
      </c>
      <c r="BE650" s="118" t="str">
        <f t="shared" si="197"/>
        <v/>
      </c>
      <c r="BF650" s="118" t="str">
        <f t="shared" si="198"/>
        <v/>
      </c>
      <c r="BG650" s="120"/>
      <c r="BH650" s="120" t="str">
        <f t="shared" si="199"/>
        <v/>
      </c>
      <c r="BI650" s="120" t="str">
        <f t="shared" si="200"/>
        <v/>
      </c>
      <c r="BJ650" s="121"/>
      <c r="BK650" s="120" t="str">
        <f t="shared" si="201"/>
        <v/>
      </c>
      <c r="BL650" s="120" t="str">
        <f t="shared" si="202"/>
        <v/>
      </c>
      <c r="BM650" s="120" t="str">
        <f t="shared" si="203"/>
        <v/>
      </c>
      <c r="BN650" s="120" t="str">
        <f t="shared" si="204"/>
        <v/>
      </c>
      <c r="BO650" s="120" t="str">
        <f t="shared" si="205"/>
        <v/>
      </c>
      <c r="BP650" s="120" t="str">
        <f t="shared" si="206"/>
        <v/>
      </c>
      <c r="BQ650" s="98"/>
      <c r="BR650" s="98"/>
      <c r="BS650" s="98"/>
      <c r="BT650" s="98"/>
      <c r="BU650" s="98"/>
      <c r="BV650" s="98"/>
      <c r="BW650" s="98"/>
      <c r="BX650" s="98"/>
      <c r="BY650" s="98"/>
      <c r="BZ650" s="98"/>
      <c r="CA650" s="98"/>
      <c r="CB650" s="98"/>
      <c r="CC650" s="98"/>
      <c r="CD650" s="98"/>
      <c r="CE650" s="98"/>
      <c r="CF650" s="98"/>
      <c r="CG650" s="98"/>
      <c r="CH650" s="98"/>
      <c r="CI650" s="98"/>
      <c r="CJ650" s="98"/>
      <c r="CK650" s="98"/>
      <c r="CL650" s="98"/>
      <c r="CM650" s="98"/>
      <c r="CN650" s="98"/>
      <c r="CO650" s="98"/>
      <c r="CP650" s="98"/>
      <c r="CQ650" s="98"/>
      <c r="CR650" s="98"/>
      <c r="CS650" s="98"/>
    </row>
    <row r="651" spans="1:97" s="4" customFormat="1" ht="18.75" customHeight="1" x14ac:dyDescent="0.2">
      <c r="A651" s="3">
        <f t="shared" si="207"/>
        <v>639</v>
      </c>
      <c r="B651" s="263"/>
      <c r="C651" s="263"/>
      <c r="D651" s="263"/>
      <c r="E651" s="259"/>
      <c r="F651" s="259"/>
      <c r="G651" s="43"/>
      <c r="H651" s="264"/>
      <c r="I651" s="261"/>
      <c r="J651" s="106"/>
      <c r="K651" s="247"/>
      <c r="L651" s="247"/>
      <c r="M651" s="247"/>
      <c r="N651" s="248" t="str">
        <f>IF(AND(K651&lt;&gt;"",L651&lt;&gt;"",J651&lt;&gt;""),ROUND(MIN(IF(OR(J651="OZZ",J651="ZZ"),5000,17300),TRUNC(0.75*(SUMIF($D$12:$D651,$D651,K$12:K651)+SUMIF($D$12:$D651,$D651,L$12:L651)),2)) - SUMIF($D$12:$D650,$D651,N$12:N650),2),"")</f>
        <v/>
      </c>
      <c r="O651" s="249" t="str">
        <f>IF(AND(K651&lt;&gt;"",L651&lt;&gt;"",M651&lt;&gt;"",J651&lt;&gt;"",AH651&lt;&gt;""),IF(OR(J651="OZZ",J651="ZZ"),ROUND(0-SUMIF($D$12:$D650,$D651,O$12:O650),2),IF(M651=0,0,ROUND(MIN(MIN(17300,TRUNC(0.75*(SUMIF($D$12:$D$2012,$D651,K$12:K$2012)+SUMIF($D$12:$D$2012,$D651,L$12:L$2012)),2)+SUMIF($D$12:$D651,$D651,AH$12:AH651))-SUMIF($D$12:$D650,$D651,O$12:O650)-SUMIF($D$12:$D$2012,$D651,N$12:N$2012),AH651),2))),"")</f>
        <v/>
      </c>
      <c r="P651" s="250" t="str">
        <f>IF(J651&lt;&gt;"",1000 - SUMIF($D$12:$D650,$D651,P$12:P650),"")</f>
        <v/>
      </c>
      <c r="Q651" s="106"/>
      <c r="R651" s="247"/>
      <c r="S651" s="247"/>
      <c r="T651" s="247"/>
      <c r="U651" s="248" t="str">
        <f>IF(AND(R651&lt;&gt;"",S651&lt;&gt;"",Q651&lt;&gt;""),ROUND(MIN(IF(OR(Q651="OZZ",Q651="ZZ"),5000,17300),TRUNC(0.75*(SUMIF($D$12:$D651,$D651,R$12:R651)+SUMIF($D$12:$D651,$D651,S$12:S651)),2)) - SUMIF($D$12:$D650,$D651,U$12:U650),2),"")</f>
        <v/>
      </c>
      <c r="V651" s="248" t="str">
        <f>IF(AND(R651&lt;&gt;"",S651&lt;&gt;"",T651&lt;&gt;"",Q651&lt;&gt;"",AL651&lt;&gt;""),IF(OR(Q651="OZZ",Q651="ZZ"),ROUND(0-SUMIF($D$12:$D650,$D651,V$12:V650),2),IF(T651=0,0,ROUND(MIN(MIN(17300,TRUNC(0.75*(SUMIF($D$12:$D$2012,$D651,R$12:R$2012)+SUMIF($D$12:$D$2012,$D651,S$12:S$2012)),2)+SUMIF($D$12:$D651,$D651,AL$12:AL651))-SUMIF($D$12:$D650,$D651,V$12:V650)-SUMIF($D$12:$D$2012,$D651,U$12:U$2012),AL651),2))),"")</f>
        <v/>
      </c>
      <c r="W651" s="250" t="str">
        <f>IF(Q651&lt;&gt;"",1000 - SUMIF($D$12:$D650,$D651,W$12:W650),"")</f>
        <v/>
      </c>
      <c r="X651" s="106"/>
      <c r="Y651" s="247"/>
      <c r="Z651" s="247"/>
      <c r="AA651" s="247"/>
      <c r="AB651" s="248" t="str">
        <f>IF(AND(Y651&lt;&gt;"",Z651&lt;&gt;"",X651&lt;&gt;""),ROUND(MIN(IF(OR(X651="OZZ",X651="ZZ"),5000,17300),TRUNC(0.75*(SUMIF($D$12:$D651,$D651,Y$12:Y651)+SUMIF($D$12:$D651,$D651,Z$12:Z651)),2)) - SUMIF($D$12:$D650,$D651,AB$12:AB650),2),"")</f>
        <v/>
      </c>
      <c r="AC651" s="251" t="str">
        <f>IF(AND(Y651&lt;&gt;"",Z651&lt;&gt;"",AA651&lt;&gt;"",X651&lt;&gt;"",AP651&lt;&gt;""),IF(OR(X651="OZZ",X651="ZZ"),ROUND(0-SUMIF($D$12:$D650,$D651,AC$12:AC650),2),IF(AA651=0,0,ROUND(MIN(MIN(17300,TRUNC(0.75*(SUMIF($D$12:$D$2012,$D651,Y$12:Y$2012)+SUMIF($D$12:$D$2012,$D651,Z$12:Z$2012)),2)+SUMIF($D$12:$D651,$D651,AP$12:AP651))-SUMIF($D$12:$D650,$D651,AC$12:AC650)-SUMIF($D$12:$D$2012,$D651,AB$12:AB$2012),AP651),2))),"")</f>
        <v/>
      </c>
      <c r="AD651" s="250" t="str">
        <f>IF(X651&lt;&gt;"",1000 - SUMIF($D$12:$D650,$D651,AD$12:AD650),"")</f>
        <v/>
      </c>
      <c r="AE651" s="252"/>
      <c r="AF651" s="253"/>
      <c r="AG651" s="254"/>
      <c r="AH651" s="255" t="str">
        <f t="shared" si="208"/>
        <v/>
      </c>
      <c r="AI651" s="256"/>
      <c r="AJ651" s="253"/>
      <c r="AK651" s="254"/>
      <c r="AL651" s="255" t="str">
        <f t="shared" si="209"/>
        <v/>
      </c>
      <c r="AM651" s="256"/>
      <c r="AN651" s="253"/>
      <c r="AO651" s="254"/>
      <c r="AP651" s="255" t="str">
        <f t="shared" si="189"/>
        <v/>
      </c>
      <c r="AQ651" s="116"/>
      <c r="AR651" s="116"/>
      <c r="AS651" s="117"/>
      <c r="AT651" s="118"/>
      <c r="AU651" s="119" t="str">
        <f>IF(D651&lt;&gt; "", IF(COUNTIF($D$12:$D651,$D651)&gt;1,0,IF(SUM(N651,U651,AB651)&gt;0,IF(AND(X651="",OR(Q651&lt;&gt;"",J651&lt;&gt;"")),IF(Q651&lt;&gt;"",Q651,IF(J651&lt;&gt;"",J651,0)),IF(AND(Q651&lt;&gt;"",J651&lt;&gt;"",Q651=J651),Q651,X651)),0)),"")</f>
        <v/>
      </c>
      <c r="AV651" s="119" t="str">
        <f>IF(D651&lt;&gt;"",IF(COUNTIF($D$12:$D651,$D651)&gt;1,0,IF(SUM(O651,V651,AC651)&gt;0,IF(AND(X651="",OR(Q651&lt;&gt;"",J651&lt;&gt;"")),IF(Q651&lt;&gt;"",Q651,IF(J651&lt;&gt;"",J651,0)),IF(AND(Q651&lt;&gt;"",J651&lt;&gt;"",Q651=J651),Q651,X651)),0)),"")</f>
        <v/>
      </c>
      <c r="AW651" s="119" t="str">
        <f>IF(D651&lt;&gt;"",IF(COUNTIF($D$12:$D651,$D651)&gt;1,0,IF(SUM(P651,W651,AD651)&gt;0,IF(AND(X651="",OR(Q651&lt;&gt;"",J651&lt;&gt;"")),IF(Q651&lt;&gt;"",Q651,IF(J651&lt;&gt;"",J651,0)),IF(AND(Q651&lt;&gt;"",J651&lt;&gt;"",Q651=J651),Q651,X651)),0)),"")</f>
        <v/>
      </c>
      <c r="AX651" s="118" t="str">
        <f t="shared" si="190"/>
        <v/>
      </c>
      <c r="AY651" s="118" t="str">
        <f t="shared" si="191"/>
        <v/>
      </c>
      <c r="AZ651" s="118" t="str">
        <f t="shared" si="192"/>
        <v/>
      </c>
      <c r="BA651" s="118" t="str">
        <f t="shared" si="193"/>
        <v/>
      </c>
      <c r="BB651" s="118" t="str">
        <f t="shared" si="194"/>
        <v/>
      </c>
      <c r="BC651" s="118" t="str">
        <f t="shared" si="195"/>
        <v/>
      </c>
      <c r="BD651" s="118" t="str">
        <f t="shared" si="196"/>
        <v/>
      </c>
      <c r="BE651" s="118" t="str">
        <f t="shared" si="197"/>
        <v/>
      </c>
      <c r="BF651" s="118" t="str">
        <f t="shared" si="198"/>
        <v/>
      </c>
      <c r="BG651" s="120"/>
      <c r="BH651" s="120" t="str">
        <f t="shared" si="199"/>
        <v/>
      </c>
      <c r="BI651" s="120" t="str">
        <f t="shared" si="200"/>
        <v/>
      </c>
      <c r="BJ651" s="121"/>
      <c r="BK651" s="120" t="str">
        <f t="shared" si="201"/>
        <v/>
      </c>
      <c r="BL651" s="120" t="str">
        <f t="shared" si="202"/>
        <v/>
      </c>
      <c r="BM651" s="120" t="str">
        <f t="shared" si="203"/>
        <v/>
      </c>
      <c r="BN651" s="120" t="str">
        <f t="shared" si="204"/>
        <v/>
      </c>
      <c r="BO651" s="120" t="str">
        <f t="shared" si="205"/>
        <v/>
      </c>
      <c r="BP651" s="120" t="str">
        <f t="shared" si="206"/>
        <v/>
      </c>
      <c r="BQ651" s="98"/>
      <c r="BR651" s="98"/>
      <c r="BS651" s="98"/>
      <c r="BT651" s="98"/>
      <c r="BU651" s="98"/>
      <c r="BV651" s="98"/>
      <c r="BW651" s="98"/>
      <c r="BX651" s="98"/>
      <c r="BY651" s="98"/>
      <c r="BZ651" s="98"/>
      <c r="CA651" s="98"/>
      <c r="CB651" s="98"/>
      <c r="CC651" s="98"/>
      <c r="CD651" s="98"/>
      <c r="CE651" s="98"/>
      <c r="CF651" s="98"/>
      <c r="CG651" s="98"/>
      <c r="CH651" s="98"/>
      <c r="CI651" s="98"/>
      <c r="CJ651" s="98"/>
      <c r="CK651" s="98"/>
      <c r="CL651" s="98"/>
      <c r="CM651" s="98"/>
      <c r="CN651" s="98"/>
      <c r="CO651" s="98"/>
      <c r="CP651" s="98"/>
      <c r="CQ651" s="98"/>
      <c r="CR651" s="98"/>
      <c r="CS651" s="98"/>
    </row>
    <row r="652" spans="1:97" s="4" customFormat="1" ht="18.75" customHeight="1" x14ac:dyDescent="0.2">
      <c r="A652" s="3">
        <f t="shared" si="207"/>
        <v>640</v>
      </c>
      <c r="B652" s="263"/>
      <c r="C652" s="263"/>
      <c r="D652" s="263"/>
      <c r="E652" s="259"/>
      <c r="F652" s="259"/>
      <c r="G652" s="43"/>
      <c r="H652" s="264"/>
      <c r="I652" s="261"/>
      <c r="J652" s="106"/>
      <c r="K652" s="247"/>
      <c r="L652" s="247"/>
      <c r="M652" s="247"/>
      <c r="N652" s="248" t="str">
        <f>IF(AND(K652&lt;&gt;"",L652&lt;&gt;"",J652&lt;&gt;""),ROUND(MIN(IF(OR(J652="OZZ",J652="ZZ"),5000,17300),TRUNC(0.75*(SUMIF($D$12:$D652,$D652,K$12:K652)+SUMIF($D$12:$D652,$D652,L$12:L652)),2)) - SUMIF($D$12:$D651,$D652,N$12:N651),2),"")</f>
        <v/>
      </c>
      <c r="O652" s="249" t="str">
        <f>IF(AND(K652&lt;&gt;"",L652&lt;&gt;"",M652&lt;&gt;"",J652&lt;&gt;"",AH652&lt;&gt;""),IF(OR(J652="OZZ",J652="ZZ"),ROUND(0-SUMIF($D$12:$D651,$D652,O$12:O651),2),IF(M652=0,0,ROUND(MIN(MIN(17300,TRUNC(0.75*(SUMIF($D$12:$D$2012,$D652,K$12:K$2012)+SUMIF($D$12:$D$2012,$D652,L$12:L$2012)),2)+SUMIF($D$12:$D652,$D652,AH$12:AH652))-SUMIF($D$12:$D651,$D652,O$12:O651)-SUMIF($D$12:$D$2012,$D652,N$12:N$2012),AH652),2))),"")</f>
        <v/>
      </c>
      <c r="P652" s="250" t="str">
        <f>IF(J652&lt;&gt;"",1000 - SUMIF($D$12:$D651,$D652,P$12:P651),"")</f>
        <v/>
      </c>
      <c r="Q652" s="106"/>
      <c r="R652" s="247"/>
      <c r="S652" s="247"/>
      <c r="T652" s="247"/>
      <c r="U652" s="248" t="str">
        <f>IF(AND(R652&lt;&gt;"",S652&lt;&gt;"",Q652&lt;&gt;""),ROUND(MIN(IF(OR(Q652="OZZ",Q652="ZZ"),5000,17300),TRUNC(0.75*(SUMIF($D$12:$D652,$D652,R$12:R652)+SUMIF($D$12:$D652,$D652,S$12:S652)),2)) - SUMIF($D$12:$D651,$D652,U$12:U651),2),"")</f>
        <v/>
      </c>
      <c r="V652" s="248" t="str">
        <f>IF(AND(R652&lt;&gt;"",S652&lt;&gt;"",T652&lt;&gt;"",Q652&lt;&gt;"",AL652&lt;&gt;""),IF(OR(Q652="OZZ",Q652="ZZ"),ROUND(0-SUMIF($D$12:$D651,$D652,V$12:V651),2),IF(T652=0,0,ROUND(MIN(MIN(17300,TRUNC(0.75*(SUMIF($D$12:$D$2012,$D652,R$12:R$2012)+SUMIF($D$12:$D$2012,$D652,S$12:S$2012)),2)+SUMIF($D$12:$D652,$D652,AL$12:AL652))-SUMIF($D$12:$D651,$D652,V$12:V651)-SUMIF($D$12:$D$2012,$D652,U$12:U$2012),AL652),2))),"")</f>
        <v/>
      </c>
      <c r="W652" s="250" t="str">
        <f>IF(Q652&lt;&gt;"",1000 - SUMIF($D$12:$D651,$D652,W$12:W651),"")</f>
        <v/>
      </c>
      <c r="X652" s="106"/>
      <c r="Y652" s="247"/>
      <c r="Z652" s="247"/>
      <c r="AA652" s="247"/>
      <c r="AB652" s="248" t="str">
        <f>IF(AND(Y652&lt;&gt;"",Z652&lt;&gt;"",X652&lt;&gt;""),ROUND(MIN(IF(OR(X652="OZZ",X652="ZZ"),5000,17300),TRUNC(0.75*(SUMIF($D$12:$D652,$D652,Y$12:Y652)+SUMIF($D$12:$D652,$D652,Z$12:Z652)),2)) - SUMIF($D$12:$D651,$D652,AB$12:AB651),2),"")</f>
        <v/>
      </c>
      <c r="AC652" s="251" t="str">
        <f>IF(AND(Y652&lt;&gt;"",Z652&lt;&gt;"",AA652&lt;&gt;"",X652&lt;&gt;"",AP652&lt;&gt;""),IF(OR(X652="OZZ",X652="ZZ"),ROUND(0-SUMIF($D$12:$D651,$D652,AC$12:AC651),2),IF(AA652=0,0,ROUND(MIN(MIN(17300,TRUNC(0.75*(SUMIF($D$12:$D$2012,$D652,Y$12:Y$2012)+SUMIF($D$12:$D$2012,$D652,Z$12:Z$2012)),2)+SUMIF($D$12:$D652,$D652,AP$12:AP652))-SUMIF($D$12:$D651,$D652,AC$12:AC651)-SUMIF($D$12:$D$2012,$D652,AB$12:AB$2012),AP652),2))),"")</f>
        <v/>
      </c>
      <c r="AD652" s="250" t="str">
        <f>IF(X652&lt;&gt;"",1000 - SUMIF($D$12:$D651,$D652,AD$12:AD651),"")</f>
        <v/>
      </c>
      <c r="AE652" s="252"/>
      <c r="AF652" s="253"/>
      <c r="AG652" s="254"/>
      <c r="AH652" s="255" t="str">
        <f t="shared" si="208"/>
        <v/>
      </c>
      <c r="AI652" s="256"/>
      <c r="AJ652" s="253"/>
      <c r="AK652" s="254"/>
      <c r="AL652" s="255" t="str">
        <f t="shared" si="209"/>
        <v/>
      </c>
      <c r="AM652" s="256"/>
      <c r="AN652" s="253"/>
      <c r="AO652" s="254"/>
      <c r="AP652" s="255" t="str">
        <f t="shared" si="189"/>
        <v/>
      </c>
      <c r="AQ652" s="116"/>
      <c r="AR652" s="116"/>
      <c r="AS652" s="117"/>
      <c r="AT652" s="118"/>
      <c r="AU652" s="119" t="str">
        <f>IF(D652&lt;&gt; "", IF(COUNTIF($D$12:$D652,$D652)&gt;1,0,IF(SUM(N652,U652,AB652)&gt;0,IF(AND(X652="",OR(Q652&lt;&gt;"",J652&lt;&gt;"")),IF(Q652&lt;&gt;"",Q652,IF(J652&lt;&gt;"",J652,0)),IF(AND(Q652&lt;&gt;"",J652&lt;&gt;"",Q652=J652),Q652,X652)),0)),"")</f>
        <v/>
      </c>
      <c r="AV652" s="119" t="str">
        <f>IF(D652&lt;&gt;"",IF(COUNTIF($D$12:$D652,$D652)&gt;1,0,IF(SUM(O652,V652,AC652)&gt;0,IF(AND(X652="",OR(Q652&lt;&gt;"",J652&lt;&gt;"")),IF(Q652&lt;&gt;"",Q652,IF(J652&lt;&gt;"",J652,0)),IF(AND(Q652&lt;&gt;"",J652&lt;&gt;"",Q652=J652),Q652,X652)),0)),"")</f>
        <v/>
      </c>
      <c r="AW652" s="119" t="str">
        <f>IF(D652&lt;&gt;"",IF(COUNTIF($D$12:$D652,$D652)&gt;1,0,IF(SUM(P652,W652,AD652)&gt;0,IF(AND(X652="",OR(Q652&lt;&gt;"",J652&lt;&gt;"")),IF(Q652&lt;&gt;"",Q652,IF(J652&lt;&gt;"",J652,0)),IF(AND(Q652&lt;&gt;"",J652&lt;&gt;"",Q652=J652),Q652,X652)),0)),"")</f>
        <v/>
      </c>
      <c r="AX652" s="118" t="str">
        <f t="shared" si="190"/>
        <v/>
      </c>
      <c r="AY652" s="118" t="str">
        <f t="shared" si="191"/>
        <v/>
      </c>
      <c r="AZ652" s="118" t="str">
        <f t="shared" si="192"/>
        <v/>
      </c>
      <c r="BA652" s="118" t="str">
        <f t="shared" si="193"/>
        <v/>
      </c>
      <c r="BB652" s="118" t="str">
        <f t="shared" si="194"/>
        <v/>
      </c>
      <c r="BC652" s="118" t="str">
        <f t="shared" si="195"/>
        <v/>
      </c>
      <c r="BD652" s="118" t="str">
        <f t="shared" si="196"/>
        <v/>
      </c>
      <c r="BE652" s="118" t="str">
        <f t="shared" si="197"/>
        <v/>
      </c>
      <c r="BF652" s="118" t="str">
        <f t="shared" si="198"/>
        <v/>
      </c>
      <c r="BG652" s="120"/>
      <c r="BH652" s="120" t="str">
        <f t="shared" si="199"/>
        <v/>
      </c>
      <c r="BI652" s="120" t="str">
        <f t="shared" si="200"/>
        <v/>
      </c>
      <c r="BJ652" s="121"/>
      <c r="BK652" s="120" t="str">
        <f t="shared" si="201"/>
        <v/>
      </c>
      <c r="BL652" s="120" t="str">
        <f t="shared" si="202"/>
        <v/>
      </c>
      <c r="BM652" s="120" t="str">
        <f t="shared" si="203"/>
        <v/>
      </c>
      <c r="BN652" s="120" t="str">
        <f t="shared" si="204"/>
        <v/>
      </c>
      <c r="BO652" s="120" t="str">
        <f t="shared" si="205"/>
        <v/>
      </c>
      <c r="BP652" s="120" t="str">
        <f t="shared" si="206"/>
        <v/>
      </c>
      <c r="BQ652" s="98"/>
      <c r="BR652" s="98"/>
      <c r="BS652" s="98"/>
      <c r="BT652" s="98"/>
      <c r="BU652" s="98"/>
      <c r="BV652" s="98"/>
      <c r="BW652" s="98"/>
      <c r="BX652" s="98"/>
      <c r="BY652" s="98"/>
      <c r="BZ652" s="98"/>
      <c r="CA652" s="98"/>
      <c r="CB652" s="98"/>
      <c r="CC652" s="98"/>
      <c r="CD652" s="98"/>
      <c r="CE652" s="98"/>
      <c r="CF652" s="98"/>
      <c r="CG652" s="98"/>
      <c r="CH652" s="98"/>
      <c r="CI652" s="98"/>
      <c r="CJ652" s="98"/>
      <c r="CK652" s="98"/>
      <c r="CL652" s="98"/>
      <c r="CM652" s="98"/>
      <c r="CN652" s="98"/>
      <c r="CO652" s="98"/>
      <c r="CP652" s="98"/>
      <c r="CQ652" s="98"/>
      <c r="CR652" s="98"/>
      <c r="CS652" s="98"/>
    </row>
    <row r="653" spans="1:97" s="4" customFormat="1" ht="18.75" customHeight="1" x14ac:dyDescent="0.2">
      <c r="A653" s="3">
        <f t="shared" si="207"/>
        <v>641</v>
      </c>
      <c r="B653" s="263"/>
      <c r="C653" s="263"/>
      <c r="D653" s="263"/>
      <c r="E653" s="259"/>
      <c r="F653" s="259"/>
      <c r="G653" s="43"/>
      <c r="H653" s="264"/>
      <c r="I653" s="261"/>
      <c r="J653" s="106"/>
      <c r="K653" s="247"/>
      <c r="L653" s="247"/>
      <c r="M653" s="247"/>
      <c r="N653" s="248" t="str">
        <f>IF(AND(K653&lt;&gt;"",L653&lt;&gt;"",J653&lt;&gt;""),ROUND(MIN(IF(OR(J653="OZZ",J653="ZZ"),5000,17300),TRUNC(0.75*(SUMIF($D$12:$D653,$D653,K$12:K653)+SUMIF($D$12:$D653,$D653,L$12:L653)),2)) - SUMIF($D$12:$D652,$D653,N$12:N652),2),"")</f>
        <v/>
      </c>
      <c r="O653" s="249" t="str">
        <f>IF(AND(K653&lt;&gt;"",L653&lt;&gt;"",M653&lt;&gt;"",J653&lt;&gt;"",AH653&lt;&gt;""),IF(OR(J653="OZZ",J653="ZZ"),ROUND(0-SUMIF($D$12:$D652,$D653,O$12:O652),2),IF(M653=0,0,ROUND(MIN(MIN(17300,TRUNC(0.75*(SUMIF($D$12:$D$2012,$D653,K$12:K$2012)+SUMIF($D$12:$D$2012,$D653,L$12:L$2012)),2)+SUMIF($D$12:$D653,$D653,AH$12:AH653))-SUMIF($D$12:$D652,$D653,O$12:O652)-SUMIF($D$12:$D$2012,$D653,N$12:N$2012),AH653),2))),"")</f>
        <v/>
      </c>
      <c r="P653" s="250" t="str">
        <f>IF(J653&lt;&gt;"",1000 - SUMIF($D$12:$D652,$D653,P$12:P652),"")</f>
        <v/>
      </c>
      <c r="Q653" s="106"/>
      <c r="R653" s="247"/>
      <c r="S653" s="247"/>
      <c r="T653" s="247"/>
      <c r="U653" s="248" t="str">
        <f>IF(AND(R653&lt;&gt;"",S653&lt;&gt;"",Q653&lt;&gt;""),ROUND(MIN(IF(OR(Q653="OZZ",Q653="ZZ"),5000,17300),TRUNC(0.75*(SUMIF($D$12:$D653,$D653,R$12:R653)+SUMIF($D$12:$D653,$D653,S$12:S653)),2)) - SUMIF($D$12:$D652,$D653,U$12:U652),2),"")</f>
        <v/>
      </c>
      <c r="V653" s="248" t="str">
        <f>IF(AND(R653&lt;&gt;"",S653&lt;&gt;"",T653&lt;&gt;"",Q653&lt;&gt;"",AL653&lt;&gt;""),IF(OR(Q653="OZZ",Q653="ZZ"),ROUND(0-SUMIF($D$12:$D652,$D653,V$12:V652),2),IF(T653=0,0,ROUND(MIN(MIN(17300,TRUNC(0.75*(SUMIF($D$12:$D$2012,$D653,R$12:R$2012)+SUMIF($D$12:$D$2012,$D653,S$12:S$2012)),2)+SUMIF($D$12:$D653,$D653,AL$12:AL653))-SUMIF($D$12:$D652,$D653,V$12:V652)-SUMIF($D$12:$D$2012,$D653,U$12:U$2012),AL653),2))),"")</f>
        <v/>
      </c>
      <c r="W653" s="250" t="str">
        <f>IF(Q653&lt;&gt;"",1000 - SUMIF($D$12:$D652,$D653,W$12:W652),"")</f>
        <v/>
      </c>
      <c r="X653" s="106"/>
      <c r="Y653" s="247"/>
      <c r="Z653" s="247"/>
      <c r="AA653" s="247"/>
      <c r="AB653" s="248" t="str">
        <f>IF(AND(Y653&lt;&gt;"",Z653&lt;&gt;"",X653&lt;&gt;""),ROUND(MIN(IF(OR(X653="OZZ",X653="ZZ"),5000,17300),TRUNC(0.75*(SUMIF($D$12:$D653,$D653,Y$12:Y653)+SUMIF($D$12:$D653,$D653,Z$12:Z653)),2)) - SUMIF($D$12:$D652,$D653,AB$12:AB652),2),"")</f>
        <v/>
      </c>
      <c r="AC653" s="251" t="str">
        <f>IF(AND(Y653&lt;&gt;"",Z653&lt;&gt;"",AA653&lt;&gt;"",X653&lt;&gt;"",AP653&lt;&gt;""),IF(OR(X653="OZZ",X653="ZZ"),ROUND(0-SUMIF($D$12:$D652,$D653,AC$12:AC652),2),IF(AA653=0,0,ROUND(MIN(MIN(17300,TRUNC(0.75*(SUMIF($D$12:$D$2012,$D653,Y$12:Y$2012)+SUMIF($D$12:$D$2012,$D653,Z$12:Z$2012)),2)+SUMIF($D$12:$D653,$D653,AP$12:AP653))-SUMIF($D$12:$D652,$D653,AC$12:AC652)-SUMIF($D$12:$D$2012,$D653,AB$12:AB$2012),AP653),2))),"")</f>
        <v/>
      </c>
      <c r="AD653" s="250" t="str">
        <f>IF(X653&lt;&gt;"",1000 - SUMIF($D$12:$D652,$D653,AD$12:AD652),"")</f>
        <v/>
      </c>
      <c r="AE653" s="252"/>
      <c r="AF653" s="253"/>
      <c r="AG653" s="254"/>
      <c r="AH653" s="255" t="str">
        <f t="shared" si="208"/>
        <v/>
      </c>
      <c r="AI653" s="256"/>
      <c r="AJ653" s="253"/>
      <c r="AK653" s="254"/>
      <c r="AL653" s="255" t="str">
        <f t="shared" si="209"/>
        <v/>
      </c>
      <c r="AM653" s="256"/>
      <c r="AN653" s="253"/>
      <c r="AO653" s="254"/>
      <c r="AP653" s="255" t="str">
        <f t="shared" ref="AP653:AP716" si="210">IF(Y653&lt;&gt;"",ROUND(AM653,2)+ROUND(AN653,2)+ROUND(AO653,2),"")</f>
        <v/>
      </c>
      <c r="AQ653" s="116"/>
      <c r="AR653" s="116"/>
      <c r="AS653" s="117"/>
      <c r="AT653" s="118"/>
      <c r="AU653" s="119" t="str">
        <f>IF(D653&lt;&gt; "", IF(COUNTIF($D$12:$D653,$D653)&gt;1,0,IF(SUM(N653,U653,AB653)&gt;0,IF(AND(X653="",OR(Q653&lt;&gt;"",J653&lt;&gt;"")),IF(Q653&lt;&gt;"",Q653,IF(J653&lt;&gt;"",J653,0)),IF(AND(Q653&lt;&gt;"",J653&lt;&gt;"",Q653=J653),Q653,X653)),0)),"")</f>
        <v/>
      </c>
      <c r="AV653" s="119" t="str">
        <f>IF(D653&lt;&gt;"",IF(COUNTIF($D$12:$D653,$D653)&gt;1,0,IF(SUM(O653,V653,AC653)&gt;0,IF(AND(X653="",OR(Q653&lt;&gt;"",J653&lt;&gt;"")),IF(Q653&lt;&gt;"",Q653,IF(J653&lt;&gt;"",J653,0)),IF(AND(Q653&lt;&gt;"",J653&lt;&gt;"",Q653=J653),Q653,X653)),0)),"")</f>
        <v/>
      </c>
      <c r="AW653" s="119" t="str">
        <f>IF(D653&lt;&gt;"",IF(COUNTIF($D$12:$D653,$D653)&gt;1,0,IF(SUM(P653,W653,AD653)&gt;0,IF(AND(X653="",OR(Q653&lt;&gt;"",J653&lt;&gt;"")),IF(Q653&lt;&gt;"",Q653,IF(J653&lt;&gt;"",J653,0)),IF(AND(Q653&lt;&gt;"",J653&lt;&gt;"",Q653=J653),Q653,X653)),0)),"")</f>
        <v/>
      </c>
      <c r="AX653" s="118" t="str">
        <f t="shared" ref="AX653:AX716" si="211">IF(D653&lt;&gt;"",IF(J653="OZP12",N653,0),"")</f>
        <v/>
      </c>
      <c r="AY653" s="118" t="str">
        <f t="shared" ref="AY653:AY716" si="212">IF(D653&lt;&gt;"",IF(Q653="OZP12",U653,0),"")</f>
        <v/>
      </c>
      <c r="AZ653" s="118" t="str">
        <f t="shared" ref="AZ653:AZ716" si="213">IF(D653&lt;&gt;"",IF(X653="OZP12",AB653,0),"")</f>
        <v/>
      </c>
      <c r="BA653" s="118" t="str">
        <f t="shared" ref="BA653:BA716" si="214">IF(D653&lt;&gt;"",IF(J653="TZP",N653,0),"")</f>
        <v/>
      </c>
      <c r="BB653" s="118" t="str">
        <f t="shared" ref="BB653:BB716" si="215">IF(D653&lt;&gt;"",IF(Q653="TZP",U653,0),"")</f>
        <v/>
      </c>
      <c r="BC653" s="118" t="str">
        <f t="shared" ref="BC653:BC716" si="216">IF(D653&lt;&gt;"",IF(X653="TZP",AB653,0),"")</f>
        <v/>
      </c>
      <c r="BD653" s="118" t="str">
        <f t="shared" ref="BD653:BD716" si="217">IF(D653&lt;&gt;"",IF(J653="OZZ",N653,0),"")</f>
        <v/>
      </c>
      <c r="BE653" s="118" t="str">
        <f t="shared" ref="BE653:BE716" si="218">IF(D653&lt;&gt;"",IF(Q653="OZZ",U653,0),"")</f>
        <v/>
      </c>
      <c r="BF653" s="118" t="str">
        <f t="shared" ref="BF653:BF716" si="219">IF(D653&lt;&gt;"",IF(X653="OZZ",AB653,0),"")</f>
        <v/>
      </c>
      <c r="BG653" s="120"/>
      <c r="BH653" s="120" t="str">
        <f t="shared" ref="BH653:BH716" si="220">IF(D653&lt;&gt;"",IF(ISERROR(FIND("/",D653)), 0, 1),"")</f>
        <v/>
      </c>
      <c r="BI653" s="120" t="str">
        <f t="shared" ref="BI653:BI716" si="221">IF(D653&lt;&gt;"",IF(BH653*1=0,D653,CONCATENATE(MID(D653,1,FIND("/",D653,1)-1),MID(D653,FIND("/",D653,1)+1,LEN(D653)))),"")</f>
        <v/>
      </c>
      <c r="BJ653" s="121"/>
      <c r="BK653" s="120" t="str">
        <f t="shared" ref="BK653:BK716" si="222">IF(D653&lt;&gt;"",IF(J653="OZP12",O653,0),"")</f>
        <v/>
      </c>
      <c r="BL653" s="120" t="str">
        <f t="shared" ref="BL653:BL716" si="223">IF(D653&lt;&gt;"",IF(Q653="OZP12",V653,0),"")</f>
        <v/>
      </c>
      <c r="BM653" s="120" t="str">
        <f t="shared" ref="BM653:BM716" si="224">IF(D653&lt;&gt;"",IF(X653="OZP12",AC653,0),"")</f>
        <v/>
      </c>
      <c r="BN653" s="120" t="str">
        <f t="shared" ref="BN653:BN716" si="225">IF(D653&lt;&gt;"",IF(J653="TZP",O653,0),"")</f>
        <v/>
      </c>
      <c r="BO653" s="120" t="str">
        <f t="shared" ref="BO653:BO716" si="226">IF(D653&lt;&gt;"",IF(Q653="TZP",V653,0),"")</f>
        <v/>
      </c>
      <c r="BP653" s="120" t="str">
        <f t="shared" ref="BP653:BP716" si="227">IF(D653&lt;&gt;"",IF(X653="TZP",AC653,0),"")</f>
        <v/>
      </c>
      <c r="BQ653" s="98"/>
      <c r="BR653" s="98"/>
      <c r="BS653" s="98"/>
      <c r="BT653" s="98"/>
      <c r="BU653" s="98"/>
      <c r="BV653" s="98"/>
      <c r="BW653" s="98"/>
      <c r="BX653" s="98"/>
      <c r="BY653" s="98"/>
      <c r="BZ653" s="98"/>
      <c r="CA653" s="98"/>
      <c r="CB653" s="98"/>
      <c r="CC653" s="98"/>
      <c r="CD653" s="98"/>
      <c r="CE653" s="98"/>
      <c r="CF653" s="98"/>
      <c r="CG653" s="98"/>
      <c r="CH653" s="98"/>
      <c r="CI653" s="98"/>
      <c r="CJ653" s="98"/>
      <c r="CK653" s="98"/>
      <c r="CL653" s="98"/>
      <c r="CM653" s="98"/>
      <c r="CN653" s="98"/>
      <c r="CO653" s="98"/>
      <c r="CP653" s="98"/>
      <c r="CQ653" s="98"/>
      <c r="CR653" s="98"/>
      <c r="CS653" s="98"/>
    </row>
    <row r="654" spans="1:97" s="4" customFormat="1" ht="18.75" customHeight="1" x14ac:dyDescent="0.2">
      <c r="A654" s="3">
        <f t="shared" ref="A654:A717" si="228">A653+1</f>
        <v>642</v>
      </c>
      <c r="B654" s="263"/>
      <c r="C654" s="263"/>
      <c r="D654" s="263"/>
      <c r="E654" s="259"/>
      <c r="F654" s="259"/>
      <c r="G654" s="43"/>
      <c r="H654" s="264"/>
      <c r="I654" s="261"/>
      <c r="J654" s="106"/>
      <c r="K654" s="247"/>
      <c r="L654" s="247"/>
      <c r="M654" s="247"/>
      <c r="N654" s="248" t="str">
        <f>IF(AND(K654&lt;&gt;"",L654&lt;&gt;"",J654&lt;&gt;""),ROUND(MIN(IF(OR(J654="OZZ",J654="ZZ"),5000,17300),TRUNC(0.75*(SUMIF($D$12:$D654,$D654,K$12:K654)+SUMIF($D$12:$D654,$D654,L$12:L654)),2)) - SUMIF($D$12:$D653,$D654,N$12:N653),2),"")</f>
        <v/>
      </c>
      <c r="O654" s="249" t="str">
        <f>IF(AND(K654&lt;&gt;"",L654&lt;&gt;"",M654&lt;&gt;"",J654&lt;&gt;"",AH654&lt;&gt;""),IF(OR(J654="OZZ",J654="ZZ"),ROUND(0-SUMIF($D$12:$D653,$D654,O$12:O653),2),IF(M654=0,0,ROUND(MIN(MIN(17300,TRUNC(0.75*(SUMIF($D$12:$D$2012,$D654,K$12:K$2012)+SUMIF($D$12:$D$2012,$D654,L$12:L$2012)),2)+SUMIF($D$12:$D654,$D654,AH$12:AH654))-SUMIF($D$12:$D653,$D654,O$12:O653)-SUMIF($D$12:$D$2012,$D654,N$12:N$2012),AH654),2))),"")</f>
        <v/>
      </c>
      <c r="P654" s="250" t="str">
        <f>IF(J654&lt;&gt;"",1000 - SUMIF($D$12:$D653,$D654,P$12:P653),"")</f>
        <v/>
      </c>
      <c r="Q654" s="106"/>
      <c r="R654" s="247"/>
      <c r="S654" s="247"/>
      <c r="T654" s="247"/>
      <c r="U654" s="248" t="str">
        <f>IF(AND(R654&lt;&gt;"",S654&lt;&gt;"",Q654&lt;&gt;""),ROUND(MIN(IF(OR(Q654="OZZ",Q654="ZZ"),5000,17300),TRUNC(0.75*(SUMIF($D$12:$D654,$D654,R$12:R654)+SUMIF($D$12:$D654,$D654,S$12:S654)),2)) - SUMIF($D$12:$D653,$D654,U$12:U653),2),"")</f>
        <v/>
      </c>
      <c r="V654" s="248" t="str">
        <f>IF(AND(R654&lt;&gt;"",S654&lt;&gt;"",T654&lt;&gt;"",Q654&lt;&gt;"",AL654&lt;&gt;""),IF(OR(Q654="OZZ",Q654="ZZ"),ROUND(0-SUMIF($D$12:$D653,$D654,V$12:V653),2),IF(T654=0,0,ROUND(MIN(MIN(17300,TRUNC(0.75*(SUMIF($D$12:$D$2012,$D654,R$12:R$2012)+SUMIF($D$12:$D$2012,$D654,S$12:S$2012)),2)+SUMIF($D$12:$D654,$D654,AL$12:AL654))-SUMIF($D$12:$D653,$D654,V$12:V653)-SUMIF($D$12:$D$2012,$D654,U$12:U$2012),AL654),2))),"")</f>
        <v/>
      </c>
      <c r="W654" s="250" t="str">
        <f>IF(Q654&lt;&gt;"",1000 - SUMIF($D$12:$D653,$D654,W$12:W653),"")</f>
        <v/>
      </c>
      <c r="X654" s="106"/>
      <c r="Y654" s="247"/>
      <c r="Z654" s="247"/>
      <c r="AA654" s="247"/>
      <c r="AB654" s="248" t="str">
        <f>IF(AND(Y654&lt;&gt;"",Z654&lt;&gt;"",X654&lt;&gt;""),ROUND(MIN(IF(OR(X654="OZZ",X654="ZZ"),5000,17300),TRUNC(0.75*(SUMIF($D$12:$D654,$D654,Y$12:Y654)+SUMIF($D$12:$D654,$D654,Z$12:Z654)),2)) - SUMIF($D$12:$D653,$D654,AB$12:AB653),2),"")</f>
        <v/>
      </c>
      <c r="AC654" s="251" t="str">
        <f>IF(AND(Y654&lt;&gt;"",Z654&lt;&gt;"",AA654&lt;&gt;"",X654&lt;&gt;"",AP654&lt;&gt;""),IF(OR(X654="OZZ",X654="ZZ"),ROUND(0-SUMIF($D$12:$D653,$D654,AC$12:AC653),2),IF(AA654=0,0,ROUND(MIN(MIN(17300,TRUNC(0.75*(SUMIF($D$12:$D$2012,$D654,Y$12:Y$2012)+SUMIF($D$12:$D$2012,$D654,Z$12:Z$2012)),2)+SUMIF($D$12:$D654,$D654,AP$12:AP654))-SUMIF($D$12:$D653,$D654,AC$12:AC653)-SUMIF($D$12:$D$2012,$D654,AB$12:AB$2012),AP654),2))),"")</f>
        <v/>
      </c>
      <c r="AD654" s="250" t="str">
        <f>IF(X654&lt;&gt;"",1000 - SUMIF($D$12:$D653,$D654,AD$12:AD653),"")</f>
        <v/>
      </c>
      <c r="AE654" s="252"/>
      <c r="AF654" s="253"/>
      <c r="AG654" s="254"/>
      <c r="AH654" s="255" t="str">
        <f t="shared" ref="AH654:AH717" si="229">IF(K654&lt;&gt;"",ROUND(AE654,2)+ROUND(AF654,2)+ROUND(AG654,2),"")</f>
        <v/>
      </c>
      <c r="AI654" s="256"/>
      <c r="AJ654" s="253"/>
      <c r="AK654" s="254"/>
      <c r="AL654" s="255" t="str">
        <f t="shared" ref="AL654:AL717" si="230">IF(R654&lt;&gt;"",ROUND(AI654,2)+ROUND(AJ654,2)+ROUND(AK654,2),"")</f>
        <v/>
      </c>
      <c r="AM654" s="256"/>
      <c r="AN654" s="253"/>
      <c r="AO654" s="254"/>
      <c r="AP654" s="255" t="str">
        <f t="shared" si="210"/>
        <v/>
      </c>
      <c r="AQ654" s="116"/>
      <c r="AR654" s="116"/>
      <c r="AS654" s="117"/>
      <c r="AT654" s="118"/>
      <c r="AU654" s="119" t="str">
        <f>IF(D654&lt;&gt; "", IF(COUNTIF($D$12:$D654,$D654)&gt;1,0,IF(SUM(N654,U654,AB654)&gt;0,IF(AND(X654="",OR(Q654&lt;&gt;"",J654&lt;&gt;"")),IF(Q654&lt;&gt;"",Q654,IF(J654&lt;&gt;"",J654,0)),IF(AND(Q654&lt;&gt;"",J654&lt;&gt;"",Q654=J654),Q654,X654)),0)),"")</f>
        <v/>
      </c>
      <c r="AV654" s="119" t="str">
        <f>IF(D654&lt;&gt;"",IF(COUNTIF($D$12:$D654,$D654)&gt;1,0,IF(SUM(O654,V654,AC654)&gt;0,IF(AND(X654="",OR(Q654&lt;&gt;"",J654&lt;&gt;"")),IF(Q654&lt;&gt;"",Q654,IF(J654&lt;&gt;"",J654,0)),IF(AND(Q654&lt;&gt;"",J654&lt;&gt;"",Q654=J654),Q654,X654)),0)),"")</f>
        <v/>
      </c>
      <c r="AW654" s="119" t="str">
        <f>IF(D654&lt;&gt;"",IF(COUNTIF($D$12:$D654,$D654)&gt;1,0,IF(SUM(P654,W654,AD654)&gt;0,IF(AND(X654="",OR(Q654&lt;&gt;"",J654&lt;&gt;"")),IF(Q654&lt;&gt;"",Q654,IF(J654&lt;&gt;"",J654,0)),IF(AND(Q654&lt;&gt;"",J654&lt;&gt;"",Q654=J654),Q654,X654)),0)),"")</f>
        <v/>
      </c>
      <c r="AX654" s="118" t="str">
        <f t="shared" si="211"/>
        <v/>
      </c>
      <c r="AY654" s="118" t="str">
        <f t="shared" si="212"/>
        <v/>
      </c>
      <c r="AZ654" s="118" t="str">
        <f t="shared" si="213"/>
        <v/>
      </c>
      <c r="BA654" s="118" t="str">
        <f t="shared" si="214"/>
        <v/>
      </c>
      <c r="BB654" s="118" t="str">
        <f t="shared" si="215"/>
        <v/>
      </c>
      <c r="BC654" s="118" t="str">
        <f t="shared" si="216"/>
        <v/>
      </c>
      <c r="BD654" s="118" t="str">
        <f t="shared" si="217"/>
        <v/>
      </c>
      <c r="BE654" s="118" t="str">
        <f t="shared" si="218"/>
        <v/>
      </c>
      <c r="BF654" s="118" t="str">
        <f t="shared" si="219"/>
        <v/>
      </c>
      <c r="BG654" s="120"/>
      <c r="BH654" s="120" t="str">
        <f t="shared" si="220"/>
        <v/>
      </c>
      <c r="BI654" s="120" t="str">
        <f t="shared" si="221"/>
        <v/>
      </c>
      <c r="BJ654" s="121"/>
      <c r="BK654" s="120" t="str">
        <f t="shared" si="222"/>
        <v/>
      </c>
      <c r="BL654" s="120" t="str">
        <f t="shared" si="223"/>
        <v/>
      </c>
      <c r="BM654" s="120" t="str">
        <f t="shared" si="224"/>
        <v/>
      </c>
      <c r="BN654" s="120" t="str">
        <f t="shared" si="225"/>
        <v/>
      </c>
      <c r="BO654" s="120" t="str">
        <f t="shared" si="226"/>
        <v/>
      </c>
      <c r="BP654" s="120" t="str">
        <f t="shared" si="227"/>
        <v/>
      </c>
      <c r="BQ654" s="98"/>
      <c r="BR654" s="98"/>
      <c r="BS654" s="98"/>
      <c r="BT654" s="98"/>
      <c r="BU654" s="98"/>
      <c r="BV654" s="98"/>
      <c r="BW654" s="98"/>
      <c r="BX654" s="98"/>
      <c r="BY654" s="98"/>
      <c r="BZ654" s="98"/>
      <c r="CA654" s="98"/>
      <c r="CB654" s="98"/>
      <c r="CC654" s="98"/>
      <c r="CD654" s="98"/>
      <c r="CE654" s="98"/>
      <c r="CF654" s="98"/>
      <c r="CG654" s="98"/>
      <c r="CH654" s="98"/>
      <c r="CI654" s="98"/>
      <c r="CJ654" s="98"/>
      <c r="CK654" s="98"/>
      <c r="CL654" s="98"/>
      <c r="CM654" s="98"/>
      <c r="CN654" s="98"/>
      <c r="CO654" s="98"/>
      <c r="CP654" s="98"/>
      <c r="CQ654" s="98"/>
      <c r="CR654" s="98"/>
      <c r="CS654" s="98"/>
    </row>
    <row r="655" spans="1:97" s="4" customFormat="1" ht="18.75" customHeight="1" x14ac:dyDescent="0.2">
      <c r="A655" s="3">
        <f t="shared" si="228"/>
        <v>643</v>
      </c>
      <c r="B655" s="263"/>
      <c r="C655" s="263"/>
      <c r="D655" s="263"/>
      <c r="E655" s="259"/>
      <c r="F655" s="259"/>
      <c r="G655" s="43"/>
      <c r="H655" s="264"/>
      <c r="I655" s="261"/>
      <c r="J655" s="106"/>
      <c r="K655" s="247"/>
      <c r="L655" s="247"/>
      <c r="M655" s="247"/>
      <c r="N655" s="248" t="str">
        <f>IF(AND(K655&lt;&gt;"",L655&lt;&gt;"",J655&lt;&gt;""),ROUND(MIN(IF(OR(J655="OZZ",J655="ZZ"),5000,17300),TRUNC(0.75*(SUMIF($D$12:$D655,$D655,K$12:K655)+SUMIF($D$12:$D655,$D655,L$12:L655)),2)) - SUMIF($D$12:$D654,$D655,N$12:N654),2),"")</f>
        <v/>
      </c>
      <c r="O655" s="249" t="str">
        <f>IF(AND(K655&lt;&gt;"",L655&lt;&gt;"",M655&lt;&gt;"",J655&lt;&gt;"",AH655&lt;&gt;""),IF(OR(J655="OZZ",J655="ZZ"),ROUND(0-SUMIF($D$12:$D654,$D655,O$12:O654),2),IF(M655=0,0,ROUND(MIN(MIN(17300,TRUNC(0.75*(SUMIF($D$12:$D$2012,$D655,K$12:K$2012)+SUMIF($D$12:$D$2012,$D655,L$12:L$2012)),2)+SUMIF($D$12:$D655,$D655,AH$12:AH655))-SUMIF($D$12:$D654,$D655,O$12:O654)-SUMIF($D$12:$D$2012,$D655,N$12:N$2012),AH655),2))),"")</f>
        <v/>
      </c>
      <c r="P655" s="250" t="str">
        <f>IF(J655&lt;&gt;"",1000 - SUMIF($D$12:$D654,$D655,P$12:P654),"")</f>
        <v/>
      </c>
      <c r="Q655" s="106"/>
      <c r="R655" s="247"/>
      <c r="S655" s="247"/>
      <c r="T655" s="247"/>
      <c r="U655" s="248" t="str">
        <f>IF(AND(R655&lt;&gt;"",S655&lt;&gt;"",Q655&lt;&gt;""),ROUND(MIN(IF(OR(Q655="OZZ",Q655="ZZ"),5000,17300),TRUNC(0.75*(SUMIF($D$12:$D655,$D655,R$12:R655)+SUMIF($D$12:$D655,$D655,S$12:S655)),2)) - SUMIF($D$12:$D654,$D655,U$12:U654),2),"")</f>
        <v/>
      </c>
      <c r="V655" s="248" t="str">
        <f>IF(AND(R655&lt;&gt;"",S655&lt;&gt;"",T655&lt;&gt;"",Q655&lt;&gt;"",AL655&lt;&gt;""),IF(OR(Q655="OZZ",Q655="ZZ"),ROUND(0-SUMIF($D$12:$D654,$D655,V$12:V654),2),IF(T655=0,0,ROUND(MIN(MIN(17300,TRUNC(0.75*(SUMIF($D$12:$D$2012,$D655,R$12:R$2012)+SUMIF($D$12:$D$2012,$D655,S$12:S$2012)),2)+SUMIF($D$12:$D655,$D655,AL$12:AL655))-SUMIF($D$12:$D654,$D655,V$12:V654)-SUMIF($D$12:$D$2012,$D655,U$12:U$2012),AL655),2))),"")</f>
        <v/>
      </c>
      <c r="W655" s="250" t="str">
        <f>IF(Q655&lt;&gt;"",1000 - SUMIF($D$12:$D654,$D655,W$12:W654),"")</f>
        <v/>
      </c>
      <c r="X655" s="106"/>
      <c r="Y655" s="247"/>
      <c r="Z655" s="247"/>
      <c r="AA655" s="247"/>
      <c r="AB655" s="248" t="str">
        <f>IF(AND(Y655&lt;&gt;"",Z655&lt;&gt;"",X655&lt;&gt;""),ROUND(MIN(IF(OR(X655="OZZ",X655="ZZ"),5000,17300),TRUNC(0.75*(SUMIF($D$12:$D655,$D655,Y$12:Y655)+SUMIF($D$12:$D655,$D655,Z$12:Z655)),2)) - SUMIF($D$12:$D654,$D655,AB$12:AB654),2),"")</f>
        <v/>
      </c>
      <c r="AC655" s="251" t="str">
        <f>IF(AND(Y655&lt;&gt;"",Z655&lt;&gt;"",AA655&lt;&gt;"",X655&lt;&gt;"",AP655&lt;&gt;""),IF(OR(X655="OZZ",X655="ZZ"),ROUND(0-SUMIF($D$12:$D654,$D655,AC$12:AC654),2),IF(AA655=0,0,ROUND(MIN(MIN(17300,TRUNC(0.75*(SUMIF($D$12:$D$2012,$D655,Y$12:Y$2012)+SUMIF($D$12:$D$2012,$D655,Z$12:Z$2012)),2)+SUMIF($D$12:$D655,$D655,AP$12:AP655))-SUMIF($D$12:$D654,$D655,AC$12:AC654)-SUMIF($D$12:$D$2012,$D655,AB$12:AB$2012),AP655),2))),"")</f>
        <v/>
      </c>
      <c r="AD655" s="250" t="str">
        <f>IF(X655&lt;&gt;"",1000 - SUMIF($D$12:$D654,$D655,AD$12:AD654),"")</f>
        <v/>
      </c>
      <c r="AE655" s="252"/>
      <c r="AF655" s="253"/>
      <c r="AG655" s="254"/>
      <c r="AH655" s="255" t="str">
        <f t="shared" si="229"/>
        <v/>
      </c>
      <c r="AI655" s="256"/>
      <c r="AJ655" s="253"/>
      <c r="AK655" s="254"/>
      <c r="AL655" s="255" t="str">
        <f t="shared" si="230"/>
        <v/>
      </c>
      <c r="AM655" s="256"/>
      <c r="AN655" s="253"/>
      <c r="AO655" s="254"/>
      <c r="AP655" s="255" t="str">
        <f t="shared" si="210"/>
        <v/>
      </c>
      <c r="AQ655" s="116"/>
      <c r="AR655" s="116"/>
      <c r="AS655" s="117"/>
      <c r="AT655" s="118"/>
      <c r="AU655" s="119" t="str">
        <f>IF(D655&lt;&gt; "", IF(COUNTIF($D$12:$D655,$D655)&gt;1,0,IF(SUM(N655,U655,AB655)&gt;0,IF(AND(X655="",OR(Q655&lt;&gt;"",J655&lt;&gt;"")),IF(Q655&lt;&gt;"",Q655,IF(J655&lt;&gt;"",J655,0)),IF(AND(Q655&lt;&gt;"",J655&lt;&gt;"",Q655=J655),Q655,X655)),0)),"")</f>
        <v/>
      </c>
      <c r="AV655" s="119" t="str">
        <f>IF(D655&lt;&gt;"",IF(COUNTIF($D$12:$D655,$D655)&gt;1,0,IF(SUM(O655,V655,AC655)&gt;0,IF(AND(X655="",OR(Q655&lt;&gt;"",J655&lt;&gt;"")),IF(Q655&lt;&gt;"",Q655,IF(J655&lt;&gt;"",J655,0)),IF(AND(Q655&lt;&gt;"",J655&lt;&gt;"",Q655=J655),Q655,X655)),0)),"")</f>
        <v/>
      </c>
      <c r="AW655" s="119" t="str">
        <f>IF(D655&lt;&gt;"",IF(COUNTIF($D$12:$D655,$D655)&gt;1,0,IF(SUM(P655,W655,AD655)&gt;0,IF(AND(X655="",OR(Q655&lt;&gt;"",J655&lt;&gt;"")),IF(Q655&lt;&gt;"",Q655,IF(J655&lt;&gt;"",J655,0)),IF(AND(Q655&lt;&gt;"",J655&lt;&gt;"",Q655=J655),Q655,X655)),0)),"")</f>
        <v/>
      </c>
      <c r="AX655" s="118" t="str">
        <f t="shared" si="211"/>
        <v/>
      </c>
      <c r="AY655" s="118" t="str">
        <f t="shared" si="212"/>
        <v/>
      </c>
      <c r="AZ655" s="118" t="str">
        <f t="shared" si="213"/>
        <v/>
      </c>
      <c r="BA655" s="118" t="str">
        <f t="shared" si="214"/>
        <v/>
      </c>
      <c r="BB655" s="118" t="str">
        <f t="shared" si="215"/>
        <v/>
      </c>
      <c r="BC655" s="118" t="str">
        <f t="shared" si="216"/>
        <v/>
      </c>
      <c r="BD655" s="118" t="str">
        <f t="shared" si="217"/>
        <v/>
      </c>
      <c r="BE655" s="118" t="str">
        <f t="shared" si="218"/>
        <v/>
      </c>
      <c r="BF655" s="118" t="str">
        <f t="shared" si="219"/>
        <v/>
      </c>
      <c r="BG655" s="120"/>
      <c r="BH655" s="120" t="str">
        <f t="shared" si="220"/>
        <v/>
      </c>
      <c r="BI655" s="120" t="str">
        <f t="shared" si="221"/>
        <v/>
      </c>
      <c r="BJ655" s="121"/>
      <c r="BK655" s="120" t="str">
        <f t="shared" si="222"/>
        <v/>
      </c>
      <c r="BL655" s="120" t="str">
        <f t="shared" si="223"/>
        <v/>
      </c>
      <c r="BM655" s="120" t="str">
        <f t="shared" si="224"/>
        <v/>
      </c>
      <c r="BN655" s="120" t="str">
        <f t="shared" si="225"/>
        <v/>
      </c>
      <c r="BO655" s="120" t="str">
        <f t="shared" si="226"/>
        <v/>
      </c>
      <c r="BP655" s="120" t="str">
        <f t="shared" si="227"/>
        <v/>
      </c>
      <c r="BQ655" s="98"/>
      <c r="BR655" s="98"/>
      <c r="BS655" s="98"/>
      <c r="BT655" s="98"/>
      <c r="BU655" s="98"/>
      <c r="BV655" s="98"/>
      <c r="BW655" s="98"/>
      <c r="BX655" s="98"/>
      <c r="BY655" s="98"/>
      <c r="BZ655" s="98"/>
      <c r="CA655" s="98"/>
      <c r="CB655" s="98"/>
      <c r="CC655" s="98"/>
      <c r="CD655" s="98"/>
      <c r="CE655" s="98"/>
      <c r="CF655" s="98"/>
      <c r="CG655" s="98"/>
      <c r="CH655" s="98"/>
      <c r="CI655" s="98"/>
      <c r="CJ655" s="98"/>
      <c r="CK655" s="98"/>
      <c r="CL655" s="98"/>
      <c r="CM655" s="98"/>
      <c r="CN655" s="98"/>
      <c r="CO655" s="98"/>
      <c r="CP655" s="98"/>
      <c r="CQ655" s="98"/>
      <c r="CR655" s="98"/>
      <c r="CS655" s="98"/>
    </row>
    <row r="656" spans="1:97" s="4" customFormat="1" ht="18.75" customHeight="1" x14ac:dyDescent="0.2">
      <c r="A656" s="3">
        <f t="shared" si="228"/>
        <v>644</v>
      </c>
      <c r="B656" s="263"/>
      <c r="C656" s="263"/>
      <c r="D656" s="263"/>
      <c r="E656" s="259"/>
      <c r="F656" s="259"/>
      <c r="G656" s="43"/>
      <c r="H656" s="264"/>
      <c r="I656" s="261"/>
      <c r="J656" s="106"/>
      <c r="K656" s="247"/>
      <c r="L656" s="247"/>
      <c r="M656" s="247"/>
      <c r="N656" s="248" t="str">
        <f>IF(AND(K656&lt;&gt;"",L656&lt;&gt;"",J656&lt;&gt;""),ROUND(MIN(IF(OR(J656="OZZ",J656="ZZ"),5000,17300),TRUNC(0.75*(SUMIF($D$12:$D656,$D656,K$12:K656)+SUMIF($D$12:$D656,$D656,L$12:L656)),2)) - SUMIF($D$12:$D655,$D656,N$12:N655),2),"")</f>
        <v/>
      </c>
      <c r="O656" s="249" t="str">
        <f>IF(AND(K656&lt;&gt;"",L656&lt;&gt;"",M656&lt;&gt;"",J656&lt;&gt;"",AH656&lt;&gt;""),IF(OR(J656="OZZ",J656="ZZ"),ROUND(0-SUMIF($D$12:$D655,$D656,O$12:O655),2),IF(M656=0,0,ROUND(MIN(MIN(17300,TRUNC(0.75*(SUMIF($D$12:$D$2012,$D656,K$12:K$2012)+SUMIF($D$12:$D$2012,$D656,L$12:L$2012)),2)+SUMIF($D$12:$D656,$D656,AH$12:AH656))-SUMIF($D$12:$D655,$D656,O$12:O655)-SUMIF($D$12:$D$2012,$D656,N$12:N$2012),AH656),2))),"")</f>
        <v/>
      </c>
      <c r="P656" s="250" t="str">
        <f>IF(J656&lt;&gt;"",1000 - SUMIF($D$12:$D655,$D656,P$12:P655),"")</f>
        <v/>
      </c>
      <c r="Q656" s="106"/>
      <c r="R656" s="247"/>
      <c r="S656" s="247"/>
      <c r="T656" s="247"/>
      <c r="U656" s="248" t="str">
        <f>IF(AND(R656&lt;&gt;"",S656&lt;&gt;"",Q656&lt;&gt;""),ROUND(MIN(IF(OR(Q656="OZZ",Q656="ZZ"),5000,17300),TRUNC(0.75*(SUMIF($D$12:$D656,$D656,R$12:R656)+SUMIF($D$12:$D656,$D656,S$12:S656)),2)) - SUMIF($D$12:$D655,$D656,U$12:U655),2),"")</f>
        <v/>
      </c>
      <c r="V656" s="248" t="str">
        <f>IF(AND(R656&lt;&gt;"",S656&lt;&gt;"",T656&lt;&gt;"",Q656&lt;&gt;"",AL656&lt;&gt;""),IF(OR(Q656="OZZ",Q656="ZZ"),ROUND(0-SUMIF($D$12:$D655,$D656,V$12:V655),2),IF(T656=0,0,ROUND(MIN(MIN(17300,TRUNC(0.75*(SUMIF($D$12:$D$2012,$D656,R$12:R$2012)+SUMIF($D$12:$D$2012,$D656,S$12:S$2012)),2)+SUMIF($D$12:$D656,$D656,AL$12:AL656))-SUMIF($D$12:$D655,$D656,V$12:V655)-SUMIF($D$12:$D$2012,$D656,U$12:U$2012),AL656),2))),"")</f>
        <v/>
      </c>
      <c r="W656" s="250" t="str">
        <f>IF(Q656&lt;&gt;"",1000 - SUMIF($D$12:$D655,$D656,W$12:W655),"")</f>
        <v/>
      </c>
      <c r="X656" s="106"/>
      <c r="Y656" s="247"/>
      <c r="Z656" s="247"/>
      <c r="AA656" s="247"/>
      <c r="AB656" s="248" t="str">
        <f>IF(AND(Y656&lt;&gt;"",Z656&lt;&gt;"",X656&lt;&gt;""),ROUND(MIN(IF(OR(X656="OZZ",X656="ZZ"),5000,17300),TRUNC(0.75*(SUMIF($D$12:$D656,$D656,Y$12:Y656)+SUMIF($D$12:$D656,$D656,Z$12:Z656)),2)) - SUMIF($D$12:$D655,$D656,AB$12:AB655),2),"")</f>
        <v/>
      </c>
      <c r="AC656" s="251" t="str">
        <f>IF(AND(Y656&lt;&gt;"",Z656&lt;&gt;"",AA656&lt;&gt;"",X656&lt;&gt;"",AP656&lt;&gt;""),IF(OR(X656="OZZ",X656="ZZ"),ROUND(0-SUMIF($D$12:$D655,$D656,AC$12:AC655),2),IF(AA656=0,0,ROUND(MIN(MIN(17300,TRUNC(0.75*(SUMIF($D$12:$D$2012,$D656,Y$12:Y$2012)+SUMIF($D$12:$D$2012,$D656,Z$12:Z$2012)),2)+SUMIF($D$12:$D656,$D656,AP$12:AP656))-SUMIF($D$12:$D655,$D656,AC$12:AC655)-SUMIF($D$12:$D$2012,$D656,AB$12:AB$2012),AP656),2))),"")</f>
        <v/>
      </c>
      <c r="AD656" s="250" t="str">
        <f>IF(X656&lt;&gt;"",1000 - SUMIF($D$12:$D655,$D656,AD$12:AD655),"")</f>
        <v/>
      </c>
      <c r="AE656" s="252"/>
      <c r="AF656" s="253"/>
      <c r="AG656" s="254"/>
      <c r="AH656" s="255" t="str">
        <f t="shared" si="229"/>
        <v/>
      </c>
      <c r="AI656" s="256"/>
      <c r="AJ656" s="253"/>
      <c r="AK656" s="254"/>
      <c r="AL656" s="255" t="str">
        <f t="shared" si="230"/>
        <v/>
      </c>
      <c r="AM656" s="256"/>
      <c r="AN656" s="253"/>
      <c r="AO656" s="254"/>
      <c r="AP656" s="255" t="str">
        <f t="shared" si="210"/>
        <v/>
      </c>
      <c r="AQ656" s="116"/>
      <c r="AR656" s="116"/>
      <c r="AS656" s="117"/>
      <c r="AT656" s="118"/>
      <c r="AU656" s="119" t="str">
        <f>IF(D656&lt;&gt; "", IF(COUNTIF($D$12:$D656,$D656)&gt;1,0,IF(SUM(N656,U656,AB656)&gt;0,IF(AND(X656="",OR(Q656&lt;&gt;"",J656&lt;&gt;"")),IF(Q656&lt;&gt;"",Q656,IF(J656&lt;&gt;"",J656,0)),IF(AND(Q656&lt;&gt;"",J656&lt;&gt;"",Q656=J656),Q656,X656)),0)),"")</f>
        <v/>
      </c>
      <c r="AV656" s="119" t="str">
        <f>IF(D656&lt;&gt;"",IF(COUNTIF($D$12:$D656,$D656)&gt;1,0,IF(SUM(O656,V656,AC656)&gt;0,IF(AND(X656="",OR(Q656&lt;&gt;"",J656&lt;&gt;"")),IF(Q656&lt;&gt;"",Q656,IF(J656&lt;&gt;"",J656,0)),IF(AND(Q656&lt;&gt;"",J656&lt;&gt;"",Q656=J656),Q656,X656)),0)),"")</f>
        <v/>
      </c>
      <c r="AW656" s="119" t="str">
        <f>IF(D656&lt;&gt;"",IF(COUNTIF($D$12:$D656,$D656)&gt;1,0,IF(SUM(P656,W656,AD656)&gt;0,IF(AND(X656="",OR(Q656&lt;&gt;"",J656&lt;&gt;"")),IF(Q656&lt;&gt;"",Q656,IF(J656&lt;&gt;"",J656,0)),IF(AND(Q656&lt;&gt;"",J656&lt;&gt;"",Q656=J656),Q656,X656)),0)),"")</f>
        <v/>
      </c>
      <c r="AX656" s="118" t="str">
        <f t="shared" si="211"/>
        <v/>
      </c>
      <c r="AY656" s="118" t="str">
        <f t="shared" si="212"/>
        <v/>
      </c>
      <c r="AZ656" s="118" t="str">
        <f t="shared" si="213"/>
        <v/>
      </c>
      <c r="BA656" s="118" t="str">
        <f t="shared" si="214"/>
        <v/>
      </c>
      <c r="BB656" s="118" t="str">
        <f t="shared" si="215"/>
        <v/>
      </c>
      <c r="BC656" s="118" t="str">
        <f t="shared" si="216"/>
        <v/>
      </c>
      <c r="BD656" s="118" t="str">
        <f t="shared" si="217"/>
        <v/>
      </c>
      <c r="BE656" s="118" t="str">
        <f t="shared" si="218"/>
        <v/>
      </c>
      <c r="BF656" s="118" t="str">
        <f t="shared" si="219"/>
        <v/>
      </c>
      <c r="BG656" s="120"/>
      <c r="BH656" s="120" t="str">
        <f t="shared" si="220"/>
        <v/>
      </c>
      <c r="BI656" s="120" t="str">
        <f t="shared" si="221"/>
        <v/>
      </c>
      <c r="BJ656" s="121"/>
      <c r="BK656" s="120" t="str">
        <f t="shared" si="222"/>
        <v/>
      </c>
      <c r="BL656" s="120" t="str">
        <f t="shared" si="223"/>
        <v/>
      </c>
      <c r="BM656" s="120" t="str">
        <f t="shared" si="224"/>
        <v/>
      </c>
      <c r="BN656" s="120" t="str">
        <f t="shared" si="225"/>
        <v/>
      </c>
      <c r="BO656" s="120" t="str">
        <f t="shared" si="226"/>
        <v/>
      </c>
      <c r="BP656" s="120" t="str">
        <f t="shared" si="227"/>
        <v/>
      </c>
      <c r="BQ656" s="98"/>
      <c r="BR656" s="98"/>
      <c r="BS656" s="98"/>
      <c r="BT656" s="98"/>
      <c r="BU656" s="98"/>
      <c r="BV656" s="98"/>
      <c r="BW656" s="98"/>
      <c r="BX656" s="98"/>
      <c r="BY656" s="98"/>
      <c r="BZ656" s="98"/>
      <c r="CA656" s="98"/>
      <c r="CB656" s="98"/>
      <c r="CC656" s="98"/>
      <c r="CD656" s="98"/>
      <c r="CE656" s="98"/>
      <c r="CF656" s="98"/>
      <c r="CG656" s="98"/>
      <c r="CH656" s="98"/>
      <c r="CI656" s="98"/>
      <c r="CJ656" s="98"/>
      <c r="CK656" s="98"/>
      <c r="CL656" s="98"/>
      <c r="CM656" s="98"/>
      <c r="CN656" s="98"/>
      <c r="CO656" s="98"/>
      <c r="CP656" s="98"/>
      <c r="CQ656" s="98"/>
      <c r="CR656" s="98"/>
      <c r="CS656" s="98"/>
    </row>
    <row r="657" spans="1:97" s="4" customFormat="1" ht="18.75" customHeight="1" x14ac:dyDescent="0.2">
      <c r="A657" s="3">
        <f t="shared" si="228"/>
        <v>645</v>
      </c>
      <c r="B657" s="263"/>
      <c r="C657" s="263"/>
      <c r="D657" s="263"/>
      <c r="E657" s="259"/>
      <c r="F657" s="259"/>
      <c r="G657" s="43"/>
      <c r="H657" s="264"/>
      <c r="I657" s="261"/>
      <c r="J657" s="106"/>
      <c r="K657" s="247"/>
      <c r="L657" s="247"/>
      <c r="M657" s="247"/>
      <c r="N657" s="248" t="str">
        <f>IF(AND(K657&lt;&gt;"",L657&lt;&gt;"",J657&lt;&gt;""),ROUND(MIN(IF(OR(J657="OZZ",J657="ZZ"),5000,17300),TRUNC(0.75*(SUMIF($D$12:$D657,$D657,K$12:K657)+SUMIF($D$12:$D657,$D657,L$12:L657)),2)) - SUMIF($D$12:$D656,$D657,N$12:N656),2),"")</f>
        <v/>
      </c>
      <c r="O657" s="249" t="str">
        <f>IF(AND(K657&lt;&gt;"",L657&lt;&gt;"",M657&lt;&gt;"",J657&lt;&gt;"",AH657&lt;&gt;""),IF(OR(J657="OZZ",J657="ZZ"),ROUND(0-SUMIF($D$12:$D656,$D657,O$12:O656),2),IF(M657=0,0,ROUND(MIN(MIN(17300,TRUNC(0.75*(SUMIF($D$12:$D$2012,$D657,K$12:K$2012)+SUMIF($D$12:$D$2012,$D657,L$12:L$2012)),2)+SUMIF($D$12:$D657,$D657,AH$12:AH657))-SUMIF($D$12:$D656,$D657,O$12:O656)-SUMIF($D$12:$D$2012,$D657,N$12:N$2012),AH657),2))),"")</f>
        <v/>
      </c>
      <c r="P657" s="250" t="str">
        <f>IF(J657&lt;&gt;"",1000 - SUMIF($D$12:$D656,$D657,P$12:P656),"")</f>
        <v/>
      </c>
      <c r="Q657" s="106"/>
      <c r="R657" s="247"/>
      <c r="S657" s="247"/>
      <c r="T657" s="247"/>
      <c r="U657" s="248" t="str">
        <f>IF(AND(R657&lt;&gt;"",S657&lt;&gt;"",Q657&lt;&gt;""),ROUND(MIN(IF(OR(Q657="OZZ",Q657="ZZ"),5000,17300),TRUNC(0.75*(SUMIF($D$12:$D657,$D657,R$12:R657)+SUMIF($D$12:$D657,$D657,S$12:S657)),2)) - SUMIF($D$12:$D656,$D657,U$12:U656),2),"")</f>
        <v/>
      </c>
      <c r="V657" s="248" t="str">
        <f>IF(AND(R657&lt;&gt;"",S657&lt;&gt;"",T657&lt;&gt;"",Q657&lt;&gt;"",AL657&lt;&gt;""),IF(OR(Q657="OZZ",Q657="ZZ"),ROUND(0-SUMIF($D$12:$D656,$D657,V$12:V656),2),IF(T657=0,0,ROUND(MIN(MIN(17300,TRUNC(0.75*(SUMIF($D$12:$D$2012,$D657,R$12:R$2012)+SUMIF($D$12:$D$2012,$D657,S$12:S$2012)),2)+SUMIF($D$12:$D657,$D657,AL$12:AL657))-SUMIF($D$12:$D656,$D657,V$12:V656)-SUMIF($D$12:$D$2012,$D657,U$12:U$2012),AL657),2))),"")</f>
        <v/>
      </c>
      <c r="W657" s="250" t="str">
        <f>IF(Q657&lt;&gt;"",1000 - SUMIF($D$12:$D656,$D657,W$12:W656),"")</f>
        <v/>
      </c>
      <c r="X657" s="106"/>
      <c r="Y657" s="247"/>
      <c r="Z657" s="247"/>
      <c r="AA657" s="247"/>
      <c r="AB657" s="248" t="str">
        <f>IF(AND(Y657&lt;&gt;"",Z657&lt;&gt;"",X657&lt;&gt;""),ROUND(MIN(IF(OR(X657="OZZ",X657="ZZ"),5000,17300),TRUNC(0.75*(SUMIF($D$12:$D657,$D657,Y$12:Y657)+SUMIF($D$12:$D657,$D657,Z$12:Z657)),2)) - SUMIF($D$12:$D656,$D657,AB$12:AB656),2),"")</f>
        <v/>
      </c>
      <c r="AC657" s="251" t="str">
        <f>IF(AND(Y657&lt;&gt;"",Z657&lt;&gt;"",AA657&lt;&gt;"",X657&lt;&gt;"",AP657&lt;&gt;""),IF(OR(X657="OZZ",X657="ZZ"),ROUND(0-SUMIF($D$12:$D656,$D657,AC$12:AC656),2),IF(AA657=0,0,ROUND(MIN(MIN(17300,TRUNC(0.75*(SUMIF($D$12:$D$2012,$D657,Y$12:Y$2012)+SUMIF($D$12:$D$2012,$D657,Z$12:Z$2012)),2)+SUMIF($D$12:$D657,$D657,AP$12:AP657))-SUMIF($D$12:$D656,$D657,AC$12:AC656)-SUMIF($D$12:$D$2012,$D657,AB$12:AB$2012),AP657),2))),"")</f>
        <v/>
      </c>
      <c r="AD657" s="250" t="str">
        <f>IF(X657&lt;&gt;"",1000 - SUMIF($D$12:$D656,$D657,AD$12:AD656),"")</f>
        <v/>
      </c>
      <c r="AE657" s="252"/>
      <c r="AF657" s="253"/>
      <c r="AG657" s="254"/>
      <c r="AH657" s="255" t="str">
        <f t="shared" si="229"/>
        <v/>
      </c>
      <c r="AI657" s="256"/>
      <c r="AJ657" s="253"/>
      <c r="AK657" s="254"/>
      <c r="AL657" s="255" t="str">
        <f t="shared" si="230"/>
        <v/>
      </c>
      <c r="AM657" s="256"/>
      <c r="AN657" s="253"/>
      <c r="AO657" s="254"/>
      <c r="AP657" s="255" t="str">
        <f t="shared" si="210"/>
        <v/>
      </c>
      <c r="AQ657" s="116"/>
      <c r="AR657" s="116"/>
      <c r="AS657" s="117"/>
      <c r="AT657" s="118"/>
      <c r="AU657" s="119" t="str">
        <f>IF(D657&lt;&gt; "", IF(COUNTIF($D$12:$D657,$D657)&gt;1,0,IF(SUM(N657,U657,AB657)&gt;0,IF(AND(X657="",OR(Q657&lt;&gt;"",J657&lt;&gt;"")),IF(Q657&lt;&gt;"",Q657,IF(J657&lt;&gt;"",J657,0)),IF(AND(Q657&lt;&gt;"",J657&lt;&gt;"",Q657=J657),Q657,X657)),0)),"")</f>
        <v/>
      </c>
      <c r="AV657" s="119" t="str">
        <f>IF(D657&lt;&gt;"",IF(COUNTIF($D$12:$D657,$D657)&gt;1,0,IF(SUM(O657,V657,AC657)&gt;0,IF(AND(X657="",OR(Q657&lt;&gt;"",J657&lt;&gt;"")),IF(Q657&lt;&gt;"",Q657,IF(J657&lt;&gt;"",J657,0)),IF(AND(Q657&lt;&gt;"",J657&lt;&gt;"",Q657=J657),Q657,X657)),0)),"")</f>
        <v/>
      </c>
      <c r="AW657" s="119" t="str">
        <f>IF(D657&lt;&gt;"",IF(COUNTIF($D$12:$D657,$D657)&gt;1,0,IF(SUM(P657,W657,AD657)&gt;0,IF(AND(X657="",OR(Q657&lt;&gt;"",J657&lt;&gt;"")),IF(Q657&lt;&gt;"",Q657,IF(J657&lt;&gt;"",J657,0)),IF(AND(Q657&lt;&gt;"",J657&lt;&gt;"",Q657=J657),Q657,X657)),0)),"")</f>
        <v/>
      </c>
      <c r="AX657" s="118" t="str">
        <f t="shared" si="211"/>
        <v/>
      </c>
      <c r="AY657" s="118" t="str">
        <f t="shared" si="212"/>
        <v/>
      </c>
      <c r="AZ657" s="118" t="str">
        <f t="shared" si="213"/>
        <v/>
      </c>
      <c r="BA657" s="118" t="str">
        <f t="shared" si="214"/>
        <v/>
      </c>
      <c r="BB657" s="118" t="str">
        <f t="shared" si="215"/>
        <v/>
      </c>
      <c r="BC657" s="118" t="str">
        <f t="shared" si="216"/>
        <v/>
      </c>
      <c r="BD657" s="118" t="str">
        <f t="shared" si="217"/>
        <v/>
      </c>
      <c r="BE657" s="118" t="str">
        <f t="shared" si="218"/>
        <v/>
      </c>
      <c r="BF657" s="118" t="str">
        <f t="shared" si="219"/>
        <v/>
      </c>
      <c r="BG657" s="120"/>
      <c r="BH657" s="120" t="str">
        <f t="shared" si="220"/>
        <v/>
      </c>
      <c r="BI657" s="120" t="str">
        <f t="shared" si="221"/>
        <v/>
      </c>
      <c r="BJ657" s="121"/>
      <c r="BK657" s="120" t="str">
        <f t="shared" si="222"/>
        <v/>
      </c>
      <c r="BL657" s="120" t="str">
        <f t="shared" si="223"/>
        <v/>
      </c>
      <c r="BM657" s="120" t="str">
        <f t="shared" si="224"/>
        <v/>
      </c>
      <c r="BN657" s="120" t="str">
        <f t="shared" si="225"/>
        <v/>
      </c>
      <c r="BO657" s="120" t="str">
        <f t="shared" si="226"/>
        <v/>
      </c>
      <c r="BP657" s="120" t="str">
        <f t="shared" si="227"/>
        <v/>
      </c>
      <c r="BQ657" s="98"/>
      <c r="BR657" s="98"/>
      <c r="BS657" s="98"/>
      <c r="BT657" s="98"/>
      <c r="BU657" s="98"/>
      <c r="BV657" s="98"/>
      <c r="BW657" s="98"/>
      <c r="BX657" s="98"/>
      <c r="BY657" s="98"/>
      <c r="BZ657" s="98"/>
      <c r="CA657" s="98"/>
      <c r="CB657" s="98"/>
      <c r="CC657" s="98"/>
      <c r="CD657" s="98"/>
      <c r="CE657" s="98"/>
      <c r="CF657" s="98"/>
      <c r="CG657" s="98"/>
      <c r="CH657" s="98"/>
      <c r="CI657" s="98"/>
      <c r="CJ657" s="98"/>
      <c r="CK657" s="98"/>
      <c r="CL657" s="98"/>
      <c r="CM657" s="98"/>
      <c r="CN657" s="98"/>
      <c r="CO657" s="98"/>
      <c r="CP657" s="98"/>
      <c r="CQ657" s="98"/>
      <c r="CR657" s="98"/>
      <c r="CS657" s="98"/>
    </row>
    <row r="658" spans="1:97" s="4" customFormat="1" ht="18.75" customHeight="1" x14ac:dyDescent="0.2">
      <c r="A658" s="3">
        <f t="shared" si="228"/>
        <v>646</v>
      </c>
      <c r="B658" s="263"/>
      <c r="C658" s="263"/>
      <c r="D658" s="263"/>
      <c r="E658" s="259"/>
      <c r="F658" s="259"/>
      <c r="G658" s="43"/>
      <c r="H658" s="264"/>
      <c r="I658" s="261"/>
      <c r="J658" s="106"/>
      <c r="K658" s="247"/>
      <c r="L658" s="247"/>
      <c r="M658" s="247"/>
      <c r="N658" s="248" t="str">
        <f>IF(AND(K658&lt;&gt;"",L658&lt;&gt;"",J658&lt;&gt;""),ROUND(MIN(IF(OR(J658="OZZ",J658="ZZ"),5000,17300),TRUNC(0.75*(SUMIF($D$12:$D658,$D658,K$12:K658)+SUMIF($D$12:$D658,$D658,L$12:L658)),2)) - SUMIF($D$12:$D657,$D658,N$12:N657),2),"")</f>
        <v/>
      </c>
      <c r="O658" s="249" t="str">
        <f>IF(AND(K658&lt;&gt;"",L658&lt;&gt;"",M658&lt;&gt;"",J658&lt;&gt;"",AH658&lt;&gt;""),IF(OR(J658="OZZ",J658="ZZ"),ROUND(0-SUMIF($D$12:$D657,$D658,O$12:O657),2),IF(M658=0,0,ROUND(MIN(MIN(17300,TRUNC(0.75*(SUMIF($D$12:$D$2012,$D658,K$12:K$2012)+SUMIF($D$12:$D$2012,$D658,L$12:L$2012)),2)+SUMIF($D$12:$D658,$D658,AH$12:AH658))-SUMIF($D$12:$D657,$D658,O$12:O657)-SUMIF($D$12:$D$2012,$D658,N$12:N$2012),AH658),2))),"")</f>
        <v/>
      </c>
      <c r="P658" s="250" t="str">
        <f>IF(J658&lt;&gt;"",1000 - SUMIF($D$12:$D657,$D658,P$12:P657),"")</f>
        <v/>
      </c>
      <c r="Q658" s="106"/>
      <c r="R658" s="247"/>
      <c r="S658" s="247"/>
      <c r="T658" s="247"/>
      <c r="U658" s="248" t="str">
        <f>IF(AND(R658&lt;&gt;"",S658&lt;&gt;"",Q658&lt;&gt;""),ROUND(MIN(IF(OR(Q658="OZZ",Q658="ZZ"),5000,17300),TRUNC(0.75*(SUMIF($D$12:$D658,$D658,R$12:R658)+SUMIF($D$12:$D658,$D658,S$12:S658)),2)) - SUMIF($D$12:$D657,$D658,U$12:U657),2),"")</f>
        <v/>
      </c>
      <c r="V658" s="248" t="str">
        <f>IF(AND(R658&lt;&gt;"",S658&lt;&gt;"",T658&lt;&gt;"",Q658&lt;&gt;"",AL658&lt;&gt;""),IF(OR(Q658="OZZ",Q658="ZZ"),ROUND(0-SUMIF($D$12:$D657,$D658,V$12:V657),2),IF(T658=0,0,ROUND(MIN(MIN(17300,TRUNC(0.75*(SUMIF($D$12:$D$2012,$D658,R$12:R$2012)+SUMIF($D$12:$D$2012,$D658,S$12:S$2012)),2)+SUMIF($D$12:$D658,$D658,AL$12:AL658))-SUMIF($D$12:$D657,$D658,V$12:V657)-SUMIF($D$12:$D$2012,$D658,U$12:U$2012),AL658),2))),"")</f>
        <v/>
      </c>
      <c r="W658" s="250" t="str">
        <f>IF(Q658&lt;&gt;"",1000 - SUMIF($D$12:$D657,$D658,W$12:W657),"")</f>
        <v/>
      </c>
      <c r="X658" s="106"/>
      <c r="Y658" s="247"/>
      <c r="Z658" s="247"/>
      <c r="AA658" s="247"/>
      <c r="AB658" s="248" t="str">
        <f>IF(AND(Y658&lt;&gt;"",Z658&lt;&gt;"",X658&lt;&gt;""),ROUND(MIN(IF(OR(X658="OZZ",X658="ZZ"),5000,17300),TRUNC(0.75*(SUMIF($D$12:$D658,$D658,Y$12:Y658)+SUMIF($D$12:$D658,$D658,Z$12:Z658)),2)) - SUMIF($D$12:$D657,$D658,AB$12:AB657),2),"")</f>
        <v/>
      </c>
      <c r="AC658" s="251" t="str">
        <f>IF(AND(Y658&lt;&gt;"",Z658&lt;&gt;"",AA658&lt;&gt;"",X658&lt;&gt;"",AP658&lt;&gt;""),IF(OR(X658="OZZ",X658="ZZ"),ROUND(0-SUMIF($D$12:$D657,$D658,AC$12:AC657),2),IF(AA658=0,0,ROUND(MIN(MIN(17300,TRUNC(0.75*(SUMIF($D$12:$D$2012,$D658,Y$12:Y$2012)+SUMIF($D$12:$D$2012,$D658,Z$12:Z$2012)),2)+SUMIF($D$12:$D658,$D658,AP$12:AP658))-SUMIF($D$12:$D657,$D658,AC$12:AC657)-SUMIF($D$12:$D$2012,$D658,AB$12:AB$2012),AP658),2))),"")</f>
        <v/>
      </c>
      <c r="AD658" s="250" t="str">
        <f>IF(X658&lt;&gt;"",1000 - SUMIF($D$12:$D657,$D658,AD$12:AD657),"")</f>
        <v/>
      </c>
      <c r="AE658" s="252"/>
      <c r="AF658" s="253"/>
      <c r="AG658" s="254"/>
      <c r="AH658" s="255" t="str">
        <f t="shared" si="229"/>
        <v/>
      </c>
      <c r="AI658" s="256"/>
      <c r="AJ658" s="253"/>
      <c r="AK658" s="254"/>
      <c r="AL658" s="255" t="str">
        <f t="shared" si="230"/>
        <v/>
      </c>
      <c r="AM658" s="256"/>
      <c r="AN658" s="253"/>
      <c r="AO658" s="254"/>
      <c r="AP658" s="255" t="str">
        <f t="shared" si="210"/>
        <v/>
      </c>
      <c r="AQ658" s="116"/>
      <c r="AR658" s="116"/>
      <c r="AS658" s="117"/>
      <c r="AT658" s="118"/>
      <c r="AU658" s="119" t="str">
        <f>IF(D658&lt;&gt; "", IF(COUNTIF($D$12:$D658,$D658)&gt;1,0,IF(SUM(N658,U658,AB658)&gt;0,IF(AND(X658="",OR(Q658&lt;&gt;"",J658&lt;&gt;"")),IF(Q658&lt;&gt;"",Q658,IF(J658&lt;&gt;"",J658,0)),IF(AND(Q658&lt;&gt;"",J658&lt;&gt;"",Q658=J658),Q658,X658)),0)),"")</f>
        <v/>
      </c>
      <c r="AV658" s="119" t="str">
        <f>IF(D658&lt;&gt;"",IF(COUNTIF($D$12:$D658,$D658)&gt;1,0,IF(SUM(O658,V658,AC658)&gt;0,IF(AND(X658="",OR(Q658&lt;&gt;"",J658&lt;&gt;"")),IF(Q658&lt;&gt;"",Q658,IF(J658&lt;&gt;"",J658,0)),IF(AND(Q658&lt;&gt;"",J658&lt;&gt;"",Q658=J658),Q658,X658)),0)),"")</f>
        <v/>
      </c>
      <c r="AW658" s="119" t="str">
        <f>IF(D658&lt;&gt;"",IF(COUNTIF($D$12:$D658,$D658)&gt;1,0,IF(SUM(P658,W658,AD658)&gt;0,IF(AND(X658="",OR(Q658&lt;&gt;"",J658&lt;&gt;"")),IF(Q658&lt;&gt;"",Q658,IF(J658&lt;&gt;"",J658,0)),IF(AND(Q658&lt;&gt;"",J658&lt;&gt;"",Q658=J658),Q658,X658)),0)),"")</f>
        <v/>
      </c>
      <c r="AX658" s="118" t="str">
        <f t="shared" si="211"/>
        <v/>
      </c>
      <c r="AY658" s="118" t="str">
        <f t="shared" si="212"/>
        <v/>
      </c>
      <c r="AZ658" s="118" t="str">
        <f t="shared" si="213"/>
        <v/>
      </c>
      <c r="BA658" s="118" t="str">
        <f t="shared" si="214"/>
        <v/>
      </c>
      <c r="BB658" s="118" t="str">
        <f t="shared" si="215"/>
        <v/>
      </c>
      <c r="BC658" s="118" t="str">
        <f t="shared" si="216"/>
        <v/>
      </c>
      <c r="BD658" s="118" t="str">
        <f t="shared" si="217"/>
        <v/>
      </c>
      <c r="BE658" s="118" t="str">
        <f t="shared" si="218"/>
        <v/>
      </c>
      <c r="BF658" s="118" t="str">
        <f t="shared" si="219"/>
        <v/>
      </c>
      <c r="BG658" s="120"/>
      <c r="BH658" s="120" t="str">
        <f t="shared" si="220"/>
        <v/>
      </c>
      <c r="BI658" s="120" t="str">
        <f t="shared" si="221"/>
        <v/>
      </c>
      <c r="BJ658" s="121"/>
      <c r="BK658" s="120" t="str">
        <f t="shared" si="222"/>
        <v/>
      </c>
      <c r="BL658" s="120" t="str">
        <f t="shared" si="223"/>
        <v/>
      </c>
      <c r="BM658" s="120" t="str">
        <f t="shared" si="224"/>
        <v/>
      </c>
      <c r="BN658" s="120" t="str">
        <f t="shared" si="225"/>
        <v/>
      </c>
      <c r="BO658" s="120" t="str">
        <f t="shared" si="226"/>
        <v/>
      </c>
      <c r="BP658" s="120" t="str">
        <f t="shared" si="227"/>
        <v/>
      </c>
      <c r="BQ658" s="98"/>
      <c r="BR658" s="98"/>
      <c r="BS658" s="98"/>
      <c r="BT658" s="98"/>
      <c r="BU658" s="98"/>
      <c r="BV658" s="98"/>
      <c r="BW658" s="98"/>
      <c r="BX658" s="98"/>
      <c r="BY658" s="98"/>
      <c r="BZ658" s="98"/>
      <c r="CA658" s="98"/>
      <c r="CB658" s="98"/>
      <c r="CC658" s="98"/>
      <c r="CD658" s="98"/>
      <c r="CE658" s="98"/>
      <c r="CF658" s="98"/>
      <c r="CG658" s="98"/>
      <c r="CH658" s="98"/>
      <c r="CI658" s="98"/>
      <c r="CJ658" s="98"/>
      <c r="CK658" s="98"/>
      <c r="CL658" s="98"/>
      <c r="CM658" s="98"/>
      <c r="CN658" s="98"/>
      <c r="CO658" s="98"/>
      <c r="CP658" s="98"/>
      <c r="CQ658" s="98"/>
      <c r="CR658" s="98"/>
      <c r="CS658" s="98"/>
    </row>
    <row r="659" spans="1:97" s="4" customFormat="1" ht="18.75" customHeight="1" x14ac:dyDescent="0.2">
      <c r="A659" s="3">
        <f t="shared" si="228"/>
        <v>647</v>
      </c>
      <c r="B659" s="263"/>
      <c r="C659" s="263"/>
      <c r="D659" s="263"/>
      <c r="E659" s="259"/>
      <c r="F659" s="259"/>
      <c r="G659" s="43"/>
      <c r="H659" s="264"/>
      <c r="I659" s="261"/>
      <c r="J659" s="106"/>
      <c r="K659" s="247"/>
      <c r="L659" s="247"/>
      <c r="M659" s="247"/>
      <c r="N659" s="248" t="str">
        <f>IF(AND(K659&lt;&gt;"",L659&lt;&gt;"",J659&lt;&gt;""),ROUND(MIN(IF(OR(J659="OZZ",J659="ZZ"),5000,17300),TRUNC(0.75*(SUMIF($D$12:$D659,$D659,K$12:K659)+SUMIF($D$12:$D659,$D659,L$12:L659)),2)) - SUMIF($D$12:$D658,$D659,N$12:N658),2),"")</f>
        <v/>
      </c>
      <c r="O659" s="249" t="str">
        <f>IF(AND(K659&lt;&gt;"",L659&lt;&gt;"",M659&lt;&gt;"",J659&lt;&gt;"",AH659&lt;&gt;""),IF(OR(J659="OZZ",J659="ZZ"),ROUND(0-SUMIF($D$12:$D658,$D659,O$12:O658),2),IF(M659=0,0,ROUND(MIN(MIN(17300,TRUNC(0.75*(SUMIF($D$12:$D$2012,$D659,K$12:K$2012)+SUMIF($D$12:$D$2012,$D659,L$12:L$2012)),2)+SUMIF($D$12:$D659,$D659,AH$12:AH659))-SUMIF($D$12:$D658,$D659,O$12:O658)-SUMIF($D$12:$D$2012,$D659,N$12:N$2012),AH659),2))),"")</f>
        <v/>
      </c>
      <c r="P659" s="250" t="str">
        <f>IF(J659&lt;&gt;"",1000 - SUMIF($D$12:$D658,$D659,P$12:P658),"")</f>
        <v/>
      </c>
      <c r="Q659" s="106"/>
      <c r="R659" s="247"/>
      <c r="S659" s="247"/>
      <c r="T659" s="247"/>
      <c r="U659" s="248" t="str">
        <f>IF(AND(R659&lt;&gt;"",S659&lt;&gt;"",Q659&lt;&gt;""),ROUND(MIN(IF(OR(Q659="OZZ",Q659="ZZ"),5000,17300),TRUNC(0.75*(SUMIF($D$12:$D659,$D659,R$12:R659)+SUMIF($D$12:$D659,$D659,S$12:S659)),2)) - SUMIF($D$12:$D658,$D659,U$12:U658),2),"")</f>
        <v/>
      </c>
      <c r="V659" s="248" t="str">
        <f>IF(AND(R659&lt;&gt;"",S659&lt;&gt;"",T659&lt;&gt;"",Q659&lt;&gt;"",AL659&lt;&gt;""),IF(OR(Q659="OZZ",Q659="ZZ"),ROUND(0-SUMIF($D$12:$D658,$D659,V$12:V658),2),IF(T659=0,0,ROUND(MIN(MIN(17300,TRUNC(0.75*(SUMIF($D$12:$D$2012,$D659,R$12:R$2012)+SUMIF($D$12:$D$2012,$D659,S$12:S$2012)),2)+SUMIF($D$12:$D659,$D659,AL$12:AL659))-SUMIF($D$12:$D658,$D659,V$12:V658)-SUMIF($D$12:$D$2012,$D659,U$12:U$2012),AL659),2))),"")</f>
        <v/>
      </c>
      <c r="W659" s="250" t="str">
        <f>IF(Q659&lt;&gt;"",1000 - SUMIF($D$12:$D658,$D659,W$12:W658),"")</f>
        <v/>
      </c>
      <c r="X659" s="106"/>
      <c r="Y659" s="247"/>
      <c r="Z659" s="247"/>
      <c r="AA659" s="247"/>
      <c r="AB659" s="248" t="str">
        <f>IF(AND(Y659&lt;&gt;"",Z659&lt;&gt;"",X659&lt;&gt;""),ROUND(MIN(IF(OR(X659="OZZ",X659="ZZ"),5000,17300),TRUNC(0.75*(SUMIF($D$12:$D659,$D659,Y$12:Y659)+SUMIF($D$12:$D659,$D659,Z$12:Z659)),2)) - SUMIF($D$12:$D658,$D659,AB$12:AB658),2),"")</f>
        <v/>
      </c>
      <c r="AC659" s="251" t="str">
        <f>IF(AND(Y659&lt;&gt;"",Z659&lt;&gt;"",AA659&lt;&gt;"",X659&lt;&gt;"",AP659&lt;&gt;""),IF(OR(X659="OZZ",X659="ZZ"),ROUND(0-SUMIF($D$12:$D658,$D659,AC$12:AC658),2),IF(AA659=0,0,ROUND(MIN(MIN(17300,TRUNC(0.75*(SUMIF($D$12:$D$2012,$D659,Y$12:Y$2012)+SUMIF($D$12:$D$2012,$D659,Z$12:Z$2012)),2)+SUMIF($D$12:$D659,$D659,AP$12:AP659))-SUMIF($D$12:$D658,$D659,AC$12:AC658)-SUMIF($D$12:$D$2012,$D659,AB$12:AB$2012),AP659),2))),"")</f>
        <v/>
      </c>
      <c r="AD659" s="250" t="str">
        <f>IF(X659&lt;&gt;"",1000 - SUMIF($D$12:$D658,$D659,AD$12:AD658),"")</f>
        <v/>
      </c>
      <c r="AE659" s="252"/>
      <c r="AF659" s="253"/>
      <c r="AG659" s="254"/>
      <c r="AH659" s="255" t="str">
        <f t="shared" si="229"/>
        <v/>
      </c>
      <c r="AI659" s="256"/>
      <c r="AJ659" s="253"/>
      <c r="AK659" s="254"/>
      <c r="AL659" s="255" t="str">
        <f t="shared" si="230"/>
        <v/>
      </c>
      <c r="AM659" s="256"/>
      <c r="AN659" s="253"/>
      <c r="AO659" s="254"/>
      <c r="AP659" s="255" t="str">
        <f t="shared" si="210"/>
        <v/>
      </c>
      <c r="AQ659" s="116"/>
      <c r="AR659" s="116"/>
      <c r="AS659" s="117"/>
      <c r="AT659" s="118"/>
      <c r="AU659" s="119" t="str">
        <f>IF(D659&lt;&gt; "", IF(COUNTIF($D$12:$D659,$D659)&gt;1,0,IF(SUM(N659,U659,AB659)&gt;0,IF(AND(X659="",OR(Q659&lt;&gt;"",J659&lt;&gt;"")),IF(Q659&lt;&gt;"",Q659,IF(J659&lt;&gt;"",J659,0)),IF(AND(Q659&lt;&gt;"",J659&lt;&gt;"",Q659=J659),Q659,X659)),0)),"")</f>
        <v/>
      </c>
      <c r="AV659" s="119" t="str">
        <f>IF(D659&lt;&gt;"",IF(COUNTIF($D$12:$D659,$D659)&gt;1,0,IF(SUM(O659,V659,AC659)&gt;0,IF(AND(X659="",OR(Q659&lt;&gt;"",J659&lt;&gt;"")),IF(Q659&lt;&gt;"",Q659,IF(J659&lt;&gt;"",J659,0)),IF(AND(Q659&lt;&gt;"",J659&lt;&gt;"",Q659=J659),Q659,X659)),0)),"")</f>
        <v/>
      </c>
      <c r="AW659" s="119" t="str">
        <f>IF(D659&lt;&gt;"",IF(COUNTIF($D$12:$D659,$D659)&gt;1,0,IF(SUM(P659,W659,AD659)&gt;0,IF(AND(X659="",OR(Q659&lt;&gt;"",J659&lt;&gt;"")),IF(Q659&lt;&gt;"",Q659,IF(J659&lt;&gt;"",J659,0)),IF(AND(Q659&lt;&gt;"",J659&lt;&gt;"",Q659=J659),Q659,X659)),0)),"")</f>
        <v/>
      </c>
      <c r="AX659" s="118" t="str">
        <f t="shared" si="211"/>
        <v/>
      </c>
      <c r="AY659" s="118" t="str">
        <f t="shared" si="212"/>
        <v/>
      </c>
      <c r="AZ659" s="118" t="str">
        <f t="shared" si="213"/>
        <v/>
      </c>
      <c r="BA659" s="118" t="str">
        <f t="shared" si="214"/>
        <v/>
      </c>
      <c r="BB659" s="118" t="str">
        <f t="shared" si="215"/>
        <v/>
      </c>
      <c r="BC659" s="118" t="str">
        <f t="shared" si="216"/>
        <v/>
      </c>
      <c r="BD659" s="118" t="str">
        <f t="shared" si="217"/>
        <v/>
      </c>
      <c r="BE659" s="118" t="str">
        <f t="shared" si="218"/>
        <v/>
      </c>
      <c r="BF659" s="118" t="str">
        <f t="shared" si="219"/>
        <v/>
      </c>
      <c r="BG659" s="120"/>
      <c r="BH659" s="120" t="str">
        <f t="shared" si="220"/>
        <v/>
      </c>
      <c r="BI659" s="120" t="str">
        <f t="shared" si="221"/>
        <v/>
      </c>
      <c r="BJ659" s="121"/>
      <c r="BK659" s="120" t="str">
        <f t="shared" si="222"/>
        <v/>
      </c>
      <c r="BL659" s="120" t="str">
        <f t="shared" si="223"/>
        <v/>
      </c>
      <c r="BM659" s="120" t="str">
        <f t="shared" si="224"/>
        <v/>
      </c>
      <c r="BN659" s="120" t="str">
        <f t="shared" si="225"/>
        <v/>
      </c>
      <c r="BO659" s="120" t="str">
        <f t="shared" si="226"/>
        <v/>
      </c>
      <c r="BP659" s="120" t="str">
        <f t="shared" si="227"/>
        <v/>
      </c>
      <c r="BQ659" s="98"/>
      <c r="BR659" s="98"/>
      <c r="BS659" s="98"/>
      <c r="BT659" s="98"/>
      <c r="BU659" s="98"/>
      <c r="BV659" s="98"/>
      <c r="BW659" s="98"/>
      <c r="BX659" s="98"/>
      <c r="BY659" s="98"/>
      <c r="BZ659" s="98"/>
      <c r="CA659" s="98"/>
      <c r="CB659" s="98"/>
      <c r="CC659" s="98"/>
      <c r="CD659" s="98"/>
      <c r="CE659" s="98"/>
      <c r="CF659" s="98"/>
      <c r="CG659" s="98"/>
      <c r="CH659" s="98"/>
      <c r="CI659" s="98"/>
      <c r="CJ659" s="98"/>
      <c r="CK659" s="98"/>
      <c r="CL659" s="98"/>
      <c r="CM659" s="98"/>
      <c r="CN659" s="98"/>
      <c r="CO659" s="98"/>
      <c r="CP659" s="98"/>
      <c r="CQ659" s="98"/>
      <c r="CR659" s="98"/>
      <c r="CS659" s="98"/>
    </row>
    <row r="660" spans="1:97" s="4" customFormat="1" ht="18.75" customHeight="1" x14ac:dyDescent="0.2">
      <c r="A660" s="3">
        <f t="shared" si="228"/>
        <v>648</v>
      </c>
      <c r="B660" s="263"/>
      <c r="C660" s="263"/>
      <c r="D660" s="263"/>
      <c r="E660" s="259"/>
      <c r="F660" s="259"/>
      <c r="G660" s="43"/>
      <c r="H660" s="264"/>
      <c r="I660" s="261"/>
      <c r="J660" s="106"/>
      <c r="K660" s="247"/>
      <c r="L660" s="247"/>
      <c r="M660" s="247"/>
      <c r="N660" s="248" t="str">
        <f>IF(AND(K660&lt;&gt;"",L660&lt;&gt;"",J660&lt;&gt;""),ROUND(MIN(IF(OR(J660="OZZ",J660="ZZ"),5000,17300),TRUNC(0.75*(SUMIF($D$12:$D660,$D660,K$12:K660)+SUMIF($D$12:$D660,$D660,L$12:L660)),2)) - SUMIF($D$12:$D659,$D660,N$12:N659),2),"")</f>
        <v/>
      </c>
      <c r="O660" s="249" t="str">
        <f>IF(AND(K660&lt;&gt;"",L660&lt;&gt;"",M660&lt;&gt;"",J660&lt;&gt;"",AH660&lt;&gt;""),IF(OR(J660="OZZ",J660="ZZ"),ROUND(0-SUMIF($D$12:$D659,$D660,O$12:O659),2),IF(M660=0,0,ROUND(MIN(MIN(17300,TRUNC(0.75*(SUMIF($D$12:$D$2012,$D660,K$12:K$2012)+SUMIF($D$12:$D$2012,$D660,L$12:L$2012)),2)+SUMIF($D$12:$D660,$D660,AH$12:AH660))-SUMIF($D$12:$D659,$D660,O$12:O659)-SUMIF($D$12:$D$2012,$D660,N$12:N$2012),AH660),2))),"")</f>
        <v/>
      </c>
      <c r="P660" s="250" t="str">
        <f>IF(J660&lt;&gt;"",1000 - SUMIF($D$12:$D659,$D660,P$12:P659),"")</f>
        <v/>
      </c>
      <c r="Q660" s="106"/>
      <c r="R660" s="247"/>
      <c r="S660" s="247"/>
      <c r="T660" s="247"/>
      <c r="U660" s="248" t="str">
        <f>IF(AND(R660&lt;&gt;"",S660&lt;&gt;"",Q660&lt;&gt;""),ROUND(MIN(IF(OR(Q660="OZZ",Q660="ZZ"),5000,17300),TRUNC(0.75*(SUMIF($D$12:$D660,$D660,R$12:R660)+SUMIF($D$12:$D660,$D660,S$12:S660)),2)) - SUMIF($D$12:$D659,$D660,U$12:U659),2),"")</f>
        <v/>
      </c>
      <c r="V660" s="248" t="str">
        <f>IF(AND(R660&lt;&gt;"",S660&lt;&gt;"",T660&lt;&gt;"",Q660&lt;&gt;"",AL660&lt;&gt;""),IF(OR(Q660="OZZ",Q660="ZZ"),ROUND(0-SUMIF($D$12:$D659,$D660,V$12:V659),2),IF(T660=0,0,ROUND(MIN(MIN(17300,TRUNC(0.75*(SUMIF($D$12:$D$2012,$D660,R$12:R$2012)+SUMIF($D$12:$D$2012,$D660,S$12:S$2012)),2)+SUMIF($D$12:$D660,$D660,AL$12:AL660))-SUMIF($D$12:$D659,$D660,V$12:V659)-SUMIF($D$12:$D$2012,$D660,U$12:U$2012),AL660),2))),"")</f>
        <v/>
      </c>
      <c r="W660" s="250" t="str">
        <f>IF(Q660&lt;&gt;"",1000 - SUMIF($D$12:$D659,$D660,W$12:W659),"")</f>
        <v/>
      </c>
      <c r="X660" s="106"/>
      <c r="Y660" s="247"/>
      <c r="Z660" s="247"/>
      <c r="AA660" s="247"/>
      <c r="AB660" s="248" t="str">
        <f>IF(AND(Y660&lt;&gt;"",Z660&lt;&gt;"",X660&lt;&gt;""),ROUND(MIN(IF(OR(X660="OZZ",X660="ZZ"),5000,17300),TRUNC(0.75*(SUMIF($D$12:$D660,$D660,Y$12:Y660)+SUMIF($D$12:$D660,$D660,Z$12:Z660)),2)) - SUMIF($D$12:$D659,$D660,AB$12:AB659),2),"")</f>
        <v/>
      </c>
      <c r="AC660" s="251" t="str">
        <f>IF(AND(Y660&lt;&gt;"",Z660&lt;&gt;"",AA660&lt;&gt;"",X660&lt;&gt;"",AP660&lt;&gt;""),IF(OR(X660="OZZ",X660="ZZ"),ROUND(0-SUMIF($D$12:$D659,$D660,AC$12:AC659),2),IF(AA660=0,0,ROUND(MIN(MIN(17300,TRUNC(0.75*(SUMIF($D$12:$D$2012,$D660,Y$12:Y$2012)+SUMIF($D$12:$D$2012,$D660,Z$12:Z$2012)),2)+SUMIF($D$12:$D660,$D660,AP$12:AP660))-SUMIF($D$12:$D659,$D660,AC$12:AC659)-SUMIF($D$12:$D$2012,$D660,AB$12:AB$2012),AP660),2))),"")</f>
        <v/>
      </c>
      <c r="AD660" s="250" t="str">
        <f>IF(X660&lt;&gt;"",1000 - SUMIF($D$12:$D659,$D660,AD$12:AD659),"")</f>
        <v/>
      </c>
      <c r="AE660" s="252"/>
      <c r="AF660" s="253"/>
      <c r="AG660" s="254"/>
      <c r="AH660" s="255" t="str">
        <f t="shared" si="229"/>
        <v/>
      </c>
      <c r="AI660" s="256"/>
      <c r="AJ660" s="253"/>
      <c r="AK660" s="254"/>
      <c r="AL660" s="255" t="str">
        <f t="shared" si="230"/>
        <v/>
      </c>
      <c r="AM660" s="256"/>
      <c r="AN660" s="253"/>
      <c r="AO660" s="254"/>
      <c r="AP660" s="255" t="str">
        <f t="shared" si="210"/>
        <v/>
      </c>
      <c r="AQ660" s="116"/>
      <c r="AR660" s="116"/>
      <c r="AS660" s="117"/>
      <c r="AT660" s="118"/>
      <c r="AU660" s="119" t="str">
        <f>IF(D660&lt;&gt; "", IF(COUNTIF($D$12:$D660,$D660)&gt;1,0,IF(SUM(N660,U660,AB660)&gt;0,IF(AND(X660="",OR(Q660&lt;&gt;"",J660&lt;&gt;"")),IF(Q660&lt;&gt;"",Q660,IF(J660&lt;&gt;"",J660,0)),IF(AND(Q660&lt;&gt;"",J660&lt;&gt;"",Q660=J660),Q660,X660)),0)),"")</f>
        <v/>
      </c>
      <c r="AV660" s="119" t="str">
        <f>IF(D660&lt;&gt;"",IF(COUNTIF($D$12:$D660,$D660)&gt;1,0,IF(SUM(O660,V660,AC660)&gt;0,IF(AND(X660="",OR(Q660&lt;&gt;"",J660&lt;&gt;"")),IF(Q660&lt;&gt;"",Q660,IF(J660&lt;&gt;"",J660,0)),IF(AND(Q660&lt;&gt;"",J660&lt;&gt;"",Q660=J660),Q660,X660)),0)),"")</f>
        <v/>
      </c>
      <c r="AW660" s="119" t="str">
        <f>IF(D660&lt;&gt;"",IF(COUNTIF($D$12:$D660,$D660)&gt;1,0,IF(SUM(P660,W660,AD660)&gt;0,IF(AND(X660="",OR(Q660&lt;&gt;"",J660&lt;&gt;"")),IF(Q660&lt;&gt;"",Q660,IF(J660&lt;&gt;"",J660,0)),IF(AND(Q660&lt;&gt;"",J660&lt;&gt;"",Q660=J660),Q660,X660)),0)),"")</f>
        <v/>
      </c>
      <c r="AX660" s="118" t="str">
        <f t="shared" si="211"/>
        <v/>
      </c>
      <c r="AY660" s="118" t="str">
        <f t="shared" si="212"/>
        <v/>
      </c>
      <c r="AZ660" s="118" t="str">
        <f t="shared" si="213"/>
        <v/>
      </c>
      <c r="BA660" s="118" t="str">
        <f t="shared" si="214"/>
        <v/>
      </c>
      <c r="BB660" s="118" t="str">
        <f t="shared" si="215"/>
        <v/>
      </c>
      <c r="BC660" s="118" t="str">
        <f t="shared" si="216"/>
        <v/>
      </c>
      <c r="BD660" s="118" t="str">
        <f t="shared" si="217"/>
        <v/>
      </c>
      <c r="BE660" s="118" t="str">
        <f t="shared" si="218"/>
        <v/>
      </c>
      <c r="BF660" s="118" t="str">
        <f t="shared" si="219"/>
        <v/>
      </c>
      <c r="BG660" s="120"/>
      <c r="BH660" s="120" t="str">
        <f t="shared" si="220"/>
        <v/>
      </c>
      <c r="BI660" s="120" t="str">
        <f t="shared" si="221"/>
        <v/>
      </c>
      <c r="BJ660" s="121"/>
      <c r="BK660" s="120" t="str">
        <f t="shared" si="222"/>
        <v/>
      </c>
      <c r="BL660" s="120" t="str">
        <f t="shared" si="223"/>
        <v/>
      </c>
      <c r="BM660" s="120" t="str">
        <f t="shared" si="224"/>
        <v/>
      </c>
      <c r="BN660" s="120" t="str">
        <f t="shared" si="225"/>
        <v/>
      </c>
      <c r="BO660" s="120" t="str">
        <f t="shared" si="226"/>
        <v/>
      </c>
      <c r="BP660" s="120" t="str">
        <f t="shared" si="227"/>
        <v/>
      </c>
      <c r="BQ660" s="98"/>
      <c r="BR660" s="98"/>
      <c r="BS660" s="98"/>
      <c r="BT660" s="98"/>
      <c r="BU660" s="98"/>
      <c r="BV660" s="98"/>
      <c r="BW660" s="98"/>
      <c r="BX660" s="98"/>
      <c r="BY660" s="98"/>
      <c r="BZ660" s="98"/>
      <c r="CA660" s="98"/>
      <c r="CB660" s="98"/>
      <c r="CC660" s="98"/>
      <c r="CD660" s="98"/>
      <c r="CE660" s="98"/>
      <c r="CF660" s="98"/>
      <c r="CG660" s="98"/>
      <c r="CH660" s="98"/>
      <c r="CI660" s="98"/>
      <c r="CJ660" s="98"/>
      <c r="CK660" s="98"/>
      <c r="CL660" s="98"/>
      <c r="CM660" s="98"/>
      <c r="CN660" s="98"/>
      <c r="CO660" s="98"/>
      <c r="CP660" s="98"/>
      <c r="CQ660" s="98"/>
      <c r="CR660" s="98"/>
      <c r="CS660" s="98"/>
    </row>
    <row r="661" spans="1:97" s="4" customFormat="1" ht="18.75" customHeight="1" x14ac:dyDescent="0.2">
      <c r="A661" s="3">
        <f t="shared" si="228"/>
        <v>649</v>
      </c>
      <c r="B661" s="263"/>
      <c r="C661" s="263"/>
      <c r="D661" s="263"/>
      <c r="E661" s="259"/>
      <c r="F661" s="259"/>
      <c r="G661" s="43"/>
      <c r="H661" s="264"/>
      <c r="I661" s="261"/>
      <c r="J661" s="106"/>
      <c r="K661" s="247"/>
      <c r="L661" s="247"/>
      <c r="M661" s="247"/>
      <c r="N661" s="248" t="str">
        <f>IF(AND(K661&lt;&gt;"",L661&lt;&gt;"",J661&lt;&gt;""),ROUND(MIN(IF(OR(J661="OZZ",J661="ZZ"),5000,17300),TRUNC(0.75*(SUMIF($D$12:$D661,$D661,K$12:K661)+SUMIF($D$12:$D661,$D661,L$12:L661)),2)) - SUMIF($D$12:$D660,$D661,N$12:N660),2),"")</f>
        <v/>
      </c>
      <c r="O661" s="249" t="str">
        <f>IF(AND(K661&lt;&gt;"",L661&lt;&gt;"",M661&lt;&gt;"",J661&lt;&gt;"",AH661&lt;&gt;""),IF(OR(J661="OZZ",J661="ZZ"),ROUND(0-SUMIF($D$12:$D660,$D661,O$12:O660),2),IF(M661=0,0,ROUND(MIN(MIN(17300,TRUNC(0.75*(SUMIF($D$12:$D$2012,$D661,K$12:K$2012)+SUMIF($D$12:$D$2012,$D661,L$12:L$2012)),2)+SUMIF($D$12:$D661,$D661,AH$12:AH661))-SUMIF($D$12:$D660,$D661,O$12:O660)-SUMIF($D$12:$D$2012,$D661,N$12:N$2012),AH661),2))),"")</f>
        <v/>
      </c>
      <c r="P661" s="250" t="str">
        <f>IF(J661&lt;&gt;"",1000 - SUMIF($D$12:$D660,$D661,P$12:P660),"")</f>
        <v/>
      </c>
      <c r="Q661" s="106"/>
      <c r="R661" s="247"/>
      <c r="S661" s="247"/>
      <c r="T661" s="247"/>
      <c r="U661" s="248" t="str">
        <f>IF(AND(R661&lt;&gt;"",S661&lt;&gt;"",Q661&lt;&gt;""),ROUND(MIN(IF(OR(Q661="OZZ",Q661="ZZ"),5000,17300),TRUNC(0.75*(SUMIF($D$12:$D661,$D661,R$12:R661)+SUMIF($D$12:$D661,$D661,S$12:S661)),2)) - SUMIF($D$12:$D660,$D661,U$12:U660),2),"")</f>
        <v/>
      </c>
      <c r="V661" s="248" t="str">
        <f>IF(AND(R661&lt;&gt;"",S661&lt;&gt;"",T661&lt;&gt;"",Q661&lt;&gt;"",AL661&lt;&gt;""),IF(OR(Q661="OZZ",Q661="ZZ"),ROUND(0-SUMIF($D$12:$D660,$D661,V$12:V660),2),IF(T661=0,0,ROUND(MIN(MIN(17300,TRUNC(0.75*(SUMIF($D$12:$D$2012,$D661,R$12:R$2012)+SUMIF($D$12:$D$2012,$D661,S$12:S$2012)),2)+SUMIF($D$12:$D661,$D661,AL$12:AL661))-SUMIF($D$12:$D660,$D661,V$12:V660)-SUMIF($D$12:$D$2012,$D661,U$12:U$2012),AL661),2))),"")</f>
        <v/>
      </c>
      <c r="W661" s="250" t="str">
        <f>IF(Q661&lt;&gt;"",1000 - SUMIF($D$12:$D660,$D661,W$12:W660),"")</f>
        <v/>
      </c>
      <c r="X661" s="106"/>
      <c r="Y661" s="247"/>
      <c r="Z661" s="247"/>
      <c r="AA661" s="247"/>
      <c r="AB661" s="248" t="str">
        <f>IF(AND(Y661&lt;&gt;"",Z661&lt;&gt;"",X661&lt;&gt;""),ROUND(MIN(IF(OR(X661="OZZ",X661="ZZ"),5000,17300),TRUNC(0.75*(SUMIF($D$12:$D661,$D661,Y$12:Y661)+SUMIF($D$12:$D661,$D661,Z$12:Z661)),2)) - SUMIF($D$12:$D660,$D661,AB$12:AB660),2),"")</f>
        <v/>
      </c>
      <c r="AC661" s="251" t="str">
        <f>IF(AND(Y661&lt;&gt;"",Z661&lt;&gt;"",AA661&lt;&gt;"",X661&lt;&gt;"",AP661&lt;&gt;""),IF(OR(X661="OZZ",X661="ZZ"),ROUND(0-SUMIF($D$12:$D660,$D661,AC$12:AC660),2),IF(AA661=0,0,ROUND(MIN(MIN(17300,TRUNC(0.75*(SUMIF($D$12:$D$2012,$D661,Y$12:Y$2012)+SUMIF($D$12:$D$2012,$D661,Z$12:Z$2012)),2)+SUMIF($D$12:$D661,$D661,AP$12:AP661))-SUMIF($D$12:$D660,$D661,AC$12:AC660)-SUMIF($D$12:$D$2012,$D661,AB$12:AB$2012),AP661),2))),"")</f>
        <v/>
      </c>
      <c r="AD661" s="250" t="str">
        <f>IF(X661&lt;&gt;"",1000 - SUMIF($D$12:$D660,$D661,AD$12:AD660),"")</f>
        <v/>
      </c>
      <c r="AE661" s="252"/>
      <c r="AF661" s="253"/>
      <c r="AG661" s="254"/>
      <c r="AH661" s="255" t="str">
        <f t="shared" si="229"/>
        <v/>
      </c>
      <c r="AI661" s="256"/>
      <c r="AJ661" s="253"/>
      <c r="AK661" s="254"/>
      <c r="AL661" s="255" t="str">
        <f t="shared" si="230"/>
        <v/>
      </c>
      <c r="AM661" s="256"/>
      <c r="AN661" s="253"/>
      <c r="AO661" s="254"/>
      <c r="AP661" s="255" t="str">
        <f t="shared" si="210"/>
        <v/>
      </c>
      <c r="AQ661" s="116"/>
      <c r="AR661" s="116"/>
      <c r="AS661" s="117"/>
      <c r="AT661" s="118"/>
      <c r="AU661" s="119" t="str">
        <f>IF(D661&lt;&gt; "", IF(COUNTIF($D$12:$D661,$D661)&gt;1,0,IF(SUM(N661,U661,AB661)&gt;0,IF(AND(X661="",OR(Q661&lt;&gt;"",J661&lt;&gt;"")),IF(Q661&lt;&gt;"",Q661,IF(J661&lt;&gt;"",J661,0)),IF(AND(Q661&lt;&gt;"",J661&lt;&gt;"",Q661=J661),Q661,X661)),0)),"")</f>
        <v/>
      </c>
      <c r="AV661" s="119" t="str">
        <f>IF(D661&lt;&gt;"",IF(COUNTIF($D$12:$D661,$D661)&gt;1,0,IF(SUM(O661,V661,AC661)&gt;0,IF(AND(X661="",OR(Q661&lt;&gt;"",J661&lt;&gt;"")),IF(Q661&lt;&gt;"",Q661,IF(J661&lt;&gt;"",J661,0)),IF(AND(Q661&lt;&gt;"",J661&lt;&gt;"",Q661=J661),Q661,X661)),0)),"")</f>
        <v/>
      </c>
      <c r="AW661" s="119" t="str">
        <f>IF(D661&lt;&gt;"",IF(COUNTIF($D$12:$D661,$D661)&gt;1,0,IF(SUM(P661,W661,AD661)&gt;0,IF(AND(X661="",OR(Q661&lt;&gt;"",J661&lt;&gt;"")),IF(Q661&lt;&gt;"",Q661,IF(J661&lt;&gt;"",J661,0)),IF(AND(Q661&lt;&gt;"",J661&lt;&gt;"",Q661=J661),Q661,X661)),0)),"")</f>
        <v/>
      </c>
      <c r="AX661" s="118" t="str">
        <f t="shared" si="211"/>
        <v/>
      </c>
      <c r="AY661" s="118" t="str">
        <f t="shared" si="212"/>
        <v/>
      </c>
      <c r="AZ661" s="118" t="str">
        <f t="shared" si="213"/>
        <v/>
      </c>
      <c r="BA661" s="118" t="str">
        <f t="shared" si="214"/>
        <v/>
      </c>
      <c r="BB661" s="118" t="str">
        <f t="shared" si="215"/>
        <v/>
      </c>
      <c r="BC661" s="118" t="str">
        <f t="shared" si="216"/>
        <v/>
      </c>
      <c r="BD661" s="118" t="str">
        <f t="shared" si="217"/>
        <v/>
      </c>
      <c r="BE661" s="118" t="str">
        <f t="shared" si="218"/>
        <v/>
      </c>
      <c r="BF661" s="118" t="str">
        <f t="shared" si="219"/>
        <v/>
      </c>
      <c r="BG661" s="120"/>
      <c r="BH661" s="120" t="str">
        <f t="shared" si="220"/>
        <v/>
      </c>
      <c r="BI661" s="120" t="str">
        <f t="shared" si="221"/>
        <v/>
      </c>
      <c r="BJ661" s="121"/>
      <c r="BK661" s="120" t="str">
        <f t="shared" si="222"/>
        <v/>
      </c>
      <c r="BL661" s="120" t="str">
        <f t="shared" si="223"/>
        <v/>
      </c>
      <c r="BM661" s="120" t="str">
        <f t="shared" si="224"/>
        <v/>
      </c>
      <c r="BN661" s="120" t="str">
        <f t="shared" si="225"/>
        <v/>
      </c>
      <c r="BO661" s="120" t="str">
        <f t="shared" si="226"/>
        <v/>
      </c>
      <c r="BP661" s="120" t="str">
        <f t="shared" si="227"/>
        <v/>
      </c>
      <c r="BQ661" s="98"/>
      <c r="BR661" s="98"/>
      <c r="BS661" s="98"/>
      <c r="BT661" s="98"/>
      <c r="BU661" s="98"/>
      <c r="BV661" s="98"/>
      <c r="BW661" s="98"/>
      <c r="BX661" s="98"/>
      <c r="BY661" s="98"/>
      <c r="BZ661" s="98"/>
      <c r="CA661" s="98"/>
      <c r="CB661" s="98"/>
      <c r="CC661" s="98"/>
      <c r="CD661" s="98"/>
      <c r="CE661" s="98"/>
      <c r="CF661" s="98"/>
      <c r="CG661" s="98"/>
      <c r="CH661" s="98"/>
      <c r="CI661" s="98"/>
      <c r="CJ661" s="98"/>
      <c r="CK661" s="98"/>
      <c r="CL661" s="98"/>
      <c r="CM661" s="98"/>
      <c r="CN661" s="98"/>
      <c r="CO661" s="98"/>
      <c r="CP661" s="98"/>
      <c r="CQ661" s="98"/>
      <c r="CR661" s="98"/>
      <c r="CS661" s="98"/>
    </row>
    <row r="662" spans="1:97" s="4" customFormat="1" ht="18.75" customHeight="1" x14ac:dyDescent="0.2">
      <c r="A662" s="3">
        <f t="shared" si="228"/>
        <v>650</v>
      </c>
      <c r="B662" s="263"/>
      <c r="C662" s="263"/>
      <c r="D662" s="263"/>
      <c r="E662" s="259"/>
      <c r="F662" s="259"/>
      <c r="G662" s="43"/>
      <c r="H662" s="264"/>
      <c r="I662" s="261"/>
      <c r="J662" s="106"/>
      <c r="K662" s="247"/>
      <c r="L662" s="247"/>
      <c r="M662" s="247"/>
      <c r="N662" s="248" t="str">
        <f>IF(AND(K662&lt;&gt;"",L662&lt;&gt;"",J662&lt;&gt;""),ROUND(MIN(IF(OR(J662="OZZ",J662="ZZ"),5000,17300),TRUNC(0.75*(SUMIF($D$12:$D662,$D662,K$12:K662)+SUMIF($D$12:$D662,$D662,L$12:L662)),2)) - SUMIF($D$12:$D661,$D662,N$12:N661),2),"")</f>
        <v/>
      </c>
      <c r="O662" s="249" t="str">
        <f>IF(AND(K662&lt;&gt;"",L662&lt;&gt;"",M662&lt;&gt;"",J662&lt;&gt;"",AH662&lt;&gt;""),IF(OR(J662="OZZ",J662="ZZ"),ROUND(0-SUMIF($D$12:$D661,$D662,O$12:O661),2),IF(M662=0,0,ROUND(MIN(MIN(17300,TRUNC(0.75*(SUMIF($D$12:$D$2012,$D662,K$12:K$2012)+SUMIF($D$12:$D$2012,$D662,L$12:L$2012)),2)+SUMIF($D$12:$D662,$D662,AH$12:AH662))-SUMIF($D$12:$D661,$D662,O$12:O661)-SUMIF($D$12:$D$2012,$D662,N$12:N$2012),AH662),2))),"")</f>
        <v/>
      </c>
      <c r="P662" s="250" t="str">
        <f>IF(J662&lt;&gt;"",1000 - SUMIF($D$12:$D661,$D662,P$12:P661),"")</f>
        <v/>
      </c>
      <c r="Q662" s="106"/>
      <c r="R662" s="247"/>
      <c r="S662" s="247"/>
      <c r="T662" s="247"/>
      <c r="U662" s="248" t="str">
        <f>IF(AND(R662&lt;&gt;"",S662&lt;&gt;"",Q662&lt;&gt;""),ROUND(MIN(IF(OR(Q662="OZZ",Q662="ZZ"),5000,17300),TRUNC(0.75*(SUMIF($D$12:$D662,$D662,R$12:R662)+SUMIF($D$12:$D662,$D662,S$12:S662)),2)) - SUMIF($D$12:$D661,$D662,U$12:U661),2),"")</f>
        <v/>
      </c>
      <c r="V662" s="248" t="str">
        <f>IF(AND(R662&lt;&gt;"",S662&lt;&gt;"",T662&lt;&gt;"",Q662&lt;&gt;"",AL662&lt;&gt;""),IF(OR(Q662="OZZ",Q662="ZZ"),ROUND(0-SUMIF($D$12:$D661,$D662,V$12:V661),2),IF(T662=0,0,ROUND(MIN(MIN(17300,TRUNC(0.75*(SUMIF($D$12:$D$2012,$D662,R$12:R$2012)+SUMIF($D$12:$D$2012,$D662,S$12:S$2012)),2)+SUMIF($D$12:$D662,$D662,AL$12:AL662))-SUMIF($D$12:$D661,$D662,V$12:V661)-SUMIF($D$12:$D$2012,$D662,U$12:U$2012),AL662),2))),"")</f>
        <v/>
      </c>
      <c r="W662" s="250" t="str">
        <f>IF(Q662&lt;&gt;"",1000 - SUMIF($D$12:$D661,$D662,W$12:W661),"")</f>
        <v/>
      </c>
      <c r="X662" s="106"/>
      <c r="Y662" s="247"/>
      <c r="Z662" s="247"/>
      <c r="AA662" s="247"/>
      <c r="AB662" s="248" t="str">
        <f>IF(AND(Y662&lt;&gt;"",Z662&lt;&gt;"",X662&lt;&gt;""),ROUND(MIN(IF(OR(X662="OZZ",X662="ZZ"),5000,17300),TRUNC(0.75*(SUMIF($D$12:$D662,$D662,Y$12:Y662)+SUMIF($D$12:$D662,$D662,Z$12:Z662)),2)) - SUMIF($D$12:$D661,$D662,AB$12:AB661),2),"")</f>
        <v/>
      </c>
      <c r="AC662" s="251" t="str">
        <f>IF(AND(Y662&lt;&gt;"",Z662&lt;&gt;"",AA662&lt;&gt;"",X662&lt;&gt;"",AP662&lt;&gt;""),IF(OR(X662="OZZ",X662="ZZ"),ROUND(0-SUMIF($D$12:$D661,$D662,AC$12:AC661),2),IF(AA662=0,0,ROUND(MIN(MIN(17300,TRUNC(0.75*(SUMIF($D$12:$D$2012,$D662,Y$12:Y$2012)+SUMIF($D$12:$D$2012,$D662,Z$12:Z$2012)),2)+SUMIF($D$12:$D662,$D662,AP$12:AP662))-SUMIF($D$12:$D661,$D662,AC$12:AC661)-SUMIF($D$12:$D$2012,$D662,AB$12:AB$2012),AP662),2))),"")</f>
        <v/>
      </c>
      <c r="AD662" s="250" t="str">
        <f>IF(X662&lt;&gt;"",1000 - SUMIF($D$12:$D661,$D662,AD$12:AD661),"")</f>
        <v/>
      </c>
      <c r="AE662" s="252"/>
      <c r="AF662" s="253"/>
      <c r="AG662" s="254"/>
      <c r="AH662" s="255" t="str">
        <f t="shared" si="229"/>
        <v/>
      </c>
      <c r="AI662" s="256"/>
      <c r="AJ662" s="253"/>
      <c r="AK662" s="254"/>
      <c r="AL662" s="255" t="str">
        <f t="shared" si="230"/>
        <v/>
      </c>
      <c r="AM662" s="256"/>
      <c r="AN662" s="253"/>
      <c r="AO662" s="254"/>
      <c r="AP662" s="255" t="str">
        <f t="shared" si="210"/>
        <v/>
      </c>
      <c r="AQ662" s="116"/>
      <c r="AR662" s="116"/>
      <c r="AS662" s="117"/>
      <c r="AT662" s="118"/>
      <c r="AU662" s="119" t="str">
        <f>IF(D662&lt;&gt; "", IF(COUNTIF($D$12:$D662,$D662)&gt;1,0,IF(SUM(N662,U662,AB662)&gt;0,IF(AND(X662="",OR(Q662&lt;&gt;"",J662&lt;&gt;"")),IF(Q662&lt;&gt;"",Q662,IF(J662&lt;&gt;"",J662,0)),IF(AND(Q662&lt;&gt;"",J662&lt;&gt;"",Q662=J662),Q662,X662)),0)),"")</f>
        <v/>
      </c>
      <c r="AV662" s="119" t="str">
        <f>IF(D662&lt;&gt;"",IF(COUNTIF($D$12:$D662,$D662)&gt;1,0,IF(SUM(O662,V662,AC662)&gt;0,IF(AND(X662="",OR(Q662&lt;&gt;"",J662&lt;&gt;"")),IF(Q662&lt;&gt;"",Q662,IF(J662&lt;&gt;"",J662,0)),IF(AND(Q662&lt;&gt;"",J662&lt;&gt;"",Q662=J662),Q662,X662)),0)),"")</f>
        <v/>
      </c>
      <c r="AW662" s="119" t="str">
        <f>IF(D662&lt;&gt;"",IF(COUNTIF($D$12:$D662,$D662)&gt;1,0,IF(SUM(P662,W662,AD662)&gt;0,IF(AND(X662="",OR(Q662&lt;&gt;"",J662&lt;&gt;"")),IF(Q662&lt;&gt;"",Q662,IF(J662&lt;&gt;"",J662,0)),IF(AND(Q662&lt;&gt;"",J662&lt;&gt;"",Q662=J662),Q662,X662)),0)),"")</f>
        <v/>
      </c>
      <c r="AX662" s="118" t="str">
        <f t="shared" si="211"/>
        <v/>
      </c>
      <c r="AY662" s="118" t="str">
        <f t="shared" si="212"/>
        <v/>
      </c>
      <c r="AZ662" s="118" t="str">
        <f t="shared" si="213"/>
        <v/>
      </c>
      <c r="BA662" s="118" t="str">
        <f t="shared" si="214"/>
        <v/>
      </c>
      <c r="BB662" s="118" t="str">
        <f t="shared" si="215"/>
        <v/>
      </c>
      <c r="BC662" s="118" t="str">
        <f t="shared" si="216"/>
        <v/>
      </c>
      <c r="BD662" s="118" t="str">
        <f t="shared" si="217"/>
        <v/>
      </c>
      <c r="BE662" s="118" t="str">
        <f t="shared" si="218"/>
        <v/>
      </c>
      <c r="BF662" s="118" t="str">
        <f t="shared" si="219"/>
        <v/>
      </c>
      <c r="BG662" s="120"/>
      <c r="BH662" s="120" t="str">
        <f t="shared" si="220"/>
        <v/>
      </c>
      <c r="BI662" s="120" t="str">
        <f t="shared" si="221"/>
        <v/>
      </c>
      <c r="BJ662" s="121"/>
      <c r="BK662" s="120" t="str">
        <f t="shared" si="222"/>
        <v/>
      </c>
      <c r="BL662" s="120" t="str">
        <f t="shared" si="223"/>
        <v/>
      </c>
      <c r="BM662" s="120" t="str">
        <f t="shared" si="224"/>
        <v/>
      </c>
      <c r="BN662" s="120" t="str">
        <f t="shared" si="225"/>
        <v/>
      </c>
      <c r="BO662" s="120" t="str">
        <f t="shared" si="226"/>
        <v/>
      </c>
      <c r="BP662" s="120" t="str">
        <f t="shared" si="227"/>
        <v/>
      </c>
      <c r="BQ662" s="98"/>
      <c r="BR662" s="98"/>
      <c r="BS662" s="98"/>
      <c r="BT662" s="98"/>
      <c r="BU662" s="98"/>
      <c r="BV662" s="98"/>
      <c r="BW662" s="98"/>
      <c r="BX662" s="98"/>
      <c r="BY662" s="98"/>
      <c r="BZ662" s="98"/>
      <c r="CA662" s="98"/>
      <c r="CB662" s="98"/>
      <c r="CC662" s="98"/>
      <c r="CD662" s="98"/>
      <c r="CE662" s="98"/>
      <c r="CF662" s="98"/>
      <c r="CG662" s="98"/>
      <c r="CH662" s="98"/>
      <c r="CI662" s="98"/>
      <c r="CJ662" s="98"/>
      <c r="CK662" s="98"/>
      <c r="CL662" s="98"/>
      <c r="CM662" s="98"/>
      <c r="CN662" s="98"/>
      <c r="CO662" s="98"/>
      <c r="CP662" s="98"/>
      <c r="CQ662" s="98"/>
      <c r="CR662" s="98"/>
      <c r="CS662" s="98"/>
    </row>
    <row r="663" spans="1:97" s="4" customFormat="1" ht="18.75" customHeight="1" x14ac:dyDescent="0.2">
      <c r="A663" s="3">
        <f t="shared" si="228"/>
        <v>651</v>
      </c>
      <c r="B663" s="263"/>
      <c r="C663" s="263"/>
      <c r="D663" s="263"/>
      <c r="E663" s="259"/>
      <c r="F663" s="259"/>
      <c r="G663" s="43"/>
      <c r="H663" s="264"/>
      <c r="I663" s="261"/>
      <c r="J663" s="106"/>
      <c r="K663" s="247"/>
      <c r="L663" s="247"/>
      <c r="M663" s="247"/>
      <c r="N663" s="248" t="str">
        <f>IF(AND(K663&lt;&gt;"",L663&lt;&gt;"",J663&lt;&gt;""),ROUND(MIN(IF(OR(J663="OZZ",J663="ZZ"),5000,17300),TRUNC(0.75*(SUMIF($D$12:$D663,$D663,K$12:K663)+SUMIF($D$12:$D663,$D663,L$12:L663)),2)) - SUMIF($D$12:$D662,$D663,N$12:N662),2),"")</f>
        <v/>
      </c>
      <c r="O663" s="249" t="str">
        <f>IF(AND(K663&lt;&gt;"",L663&lt;&gt;"",M663&lt;&gt;"",J663&lt;&gt;"",AH663&lt;&gt;""),IF(OR(J663="OZZ",J663="ZZ"),ROUND(0-SUMIF($D$12:$D662,$D663,O$12:O662),2),IF(M663=0,0,ROUND(MIN(MIN(17300,TRUNC(0.75*(SUMIF($D$12:$D$2012,$D663,K$12:K$2012)+SUMIF($D$12:$D$2012,$D663,L$12:L$2012)),2)+SUMIF($D$12:$D663,$D663,AH$12:AH663))-SUMIF($D$12:$D662,$D663,O$12:O662)-SUMIF($D$12:$D$2012,$D663,N$12:N$2012),AH663),2))),"")</f>
        <v/>
      </c>
      <c r="P663" s="250" t="str">
        <f>IF(J663&lt;&gt;"",1000 - SUMIF($D$12:$D662,$D663,P$12:P662),"")</f>
        <v/>
      </c>
      <c r="Q663" s="106"/>
      <c r="R663" s="247"/>
      <c r="S663" s="247"/>
      <c r="T663" s="247"/>
      <c r="U663" s="248" t="str">
        <f>IF(AND(R663&lt;&gt;"",S663&lt;&gt;"",Q663&lt;&gt;""),ROUND(MIN(IF(OR(Q663="OZZ",Q663="ZZ"),5000,17300),TRUNC(0.75*(SUMIF($D$12:$D663,$D663,R$12:R663)+SUMIF($D$12:$D663,$D663,S$12:S663)),2)) - SUMIF($D$12:$D662,$D663,U$12:U662),2),"")</f>
        <v/>
      </c>
      <c r="V663" s="248" t="str">
        <f>IF(AND(R663&lt;&gt;"",S663&lt;&gt;"",T663&lt;&gt;"",Q663&lt;&gt;"",AL663&lt;&gt;""),IF(OR(Q663="OZZ",Q663="ZZ"),ROUND(0-SUMIF($D$12:$D662,$D663,V$12:V662),2),IF(T663=0,0,ROUND(MIN(MIN(17300,TRUNC(0.75*(SUMIF($D$12:$D$2012,$D663,R$12:R$2012)+SUMIF($D$12:$D$2012,$D663,S$12:S$2012)),2)+SUMIF($D$12:$D663,$D663,AL$12:AL663))-SUMIF($D$12:$D662,$D663,V$12:V662)-SUMIF($D$12:$D$2012,$D663,U$12:U$2012),AL663),2))),"")</f>
        <v/>
      </c>
      <c r="W663" s="250" t="str">
        <f>IF(Q663&lt;&gt;"",1000 - SUMIF($D$12:$D662,$D663,W$12:W662),"")</f>
        <v/>
      </c>
      <c r="X663" s="106"/>
      <c r="Y663" s="247"/>
      <c r="Z663" s="247"/>
      <c r="AA663" s="247"/>
      <c r="AB663" s="248" t="str">
        <f>IF(AND(Y663&lt;&gt;"",Z663&lt;&gt;"",X663&lt;&gt;""),ROUND(MIN(IF(OR(X663="OZZ",X663="ZZ"),5000,17300),TRUNC(0.75*(SUMIF($D$12:$D663,$D663,Y$12:Y663)+SUMIF($D$12:$D663,$D663,Z$12:Z663)),2)) - SUMIF($D$12:$D662,$D663,AB$12:AB662),2),"")</f>
        <v/>
      </c>
      <c r="AC663" s="251" t="str">
        <f>IF(AND(Y663&lt;&gt;"",Z663&lt;&gt;"",AA663&lt;&gt;"",X663&lt;&gt;"",AP663&lt;&gt;""),IF(OR(X663="OZZ",X663="ZZ"),ROUND(0-SUMIF($D$12:$D662,$D663,AC$12:AC662),2),IF(AA663=0,0,ROUND(MIN(MIN(17300,TRUNC(0.75*(SUMIF($D$12:$D$2012,$D663,Y$12:Y$2012)+SUMIF($D$12:$D$2012,$D663,Z$12:Z$2012)),2)+SUMIF($D$12:$D663,$D663,AP$12:AP663))-SUMIF($D$12:$D662,$D663,AC$12:AC662)-SUMIF($D$12:$D$2012,$D663,AB$12:AB$2012),AP663),2))),"")</f>
        <v/>
      </c>
      <c r="AD663" s="250" t="str">
        <f>IF(X663&lt;&gt;"",1000 - SUMIF($D$12:$D662,$D663,AD$12:AD662),"")</f>
        <v/>
      </c>
      <c r="AE663" s="252"/>
      <c r="AF663" s="253"/>
      <c r="AG663" s="254"/>
      <c r="AH663" s="255" t="str">
        <f t="shared" si="229"/>
        <v/>
      </c>
      <c r="AI663" s="256"/>
      <c r="AJ663" s="253"/>
      <c r="AK663" s="254"/>
      <c r="AL663" s="255" t="str">
        <f t="shared" si="230"/>
        <v/>
      </c>
      <c r="AM663" s="256"/>
      <c r="AN663" s="253"/>
      <c r="AO663" s="254"/>
      <c r="AP663" s="255" t="str">
        <f t="shared" si="210"/>
        <v/>
      </c>
      <c r="AQ663" s="116"/>
      <c r="AR663" s="116"/>
      <c r="AS663" s="117"/>
      <c r="AT663" s="118"/>
      <c r="AU663" s="119" t="str">
        <f>IF(D663&lt;&gt; "", IF(COUNTIF($D$12:$D663,$D663)&gt;1,0,IF(SUM(N663,U663,AB663)&gt;0,IF(AND(X663="",OR(Q663&lt;&gt;"",J663&lt;&gt;"")),IF(Q663&lt;&gt;"",Q663,IF(J663&lt;&gt;"",J663,0)),IF(AND(Q663&lt;&gt;"",J663&lt;&gt;"",Q663=J663),Q663,X663)),0)),"")</f>
        <v/>
      </c>
      <c r="AV663" s="119" t="str">
        <f>IF(D663&lt;&gt;"",IF(COUNTIF($D$12:$D663,$D663)&gt;1,0,IF(SUM(O663,V663,AC663)&gt;0,IF(AND(X663="",OR(Q663&lt;&gt;"",J663&lt;&gt;"")),IF(Q663&lt;&gt;"",Q663,IF(J663&lt;&gt;"",J663,0)),IF(AND(Q663&lt;&gt;"",J663&lt;&gt;"",Q663=J663),Q663,X663)),0)),"")</f>
        <v/>
      </c>
      <c r="AW663" s="119" t="str">
        <f>IF(D663&lt;&gt;"",IF(COUNTIF($D$12:$D663,$D663)&gt;1,0,IF(SUM(P663,W663,AD663)&gt;0,IF(AND(X663="",OR(Q663&lt;&gt;"",J663&lt;&gt;"")),IF(Q663&lt;&gt;"",Q663,IF(J663&lt;&gt;"",J663,0)),IF(AND(Q663&lt;&gt;"",J663&lt;&gt;"",Q663=J663),Q663,X663)),0)),"")</f>
        <v/>
      </c>
      <c r="AX663" s="118" t="str">
        <f t="shared" si="211"/>
        <v/>
      </c>
      <c r="AY663" s="118" t="str">
        <f t="shared" si="212"/>
        <v/>
      </c>
      <c r="AZ663" s="118" t="str">
        <f t="shared" si="213"/>
        <v/>
      </c>
      <c r="BA663" s="118" t="str">
        <f t="shared" si="214"/>
        <v/>
      </c>
      <c r="BB663" s="118" t="str">
        <f t="shared" si="215"/>
        <v/>
      </c>
      <c r="BC663" s="118" t="str">
        <f t="shared" si="216"/>
        <v/>
      </c>
      <c r="BD663" s="118" t="str">
        <f t="shared" si="217"/>
        <v/>
      </c>
      <c r="BE663" s="118" t="str">
        <f t="shared" si="218"/>
        <v/>
      </c>
      <c r="BF663" s="118" t="str">
        <f t="shared" si="219"/>
        <v/>
      </c>
      <c r="BG663" s="120"/>
      <c r="BH663" s="120" t="str">
        <f t="shared" si="220"/>
        <v/>
      </c>
      <c r="BI663" s="120" t="str">
        <f t="shared" si="221"/>
        <v/>
      </c>
      <c r="BJ663" s="121"/>
      <c r="BK663" s="120" t="str">
        <f t="shared" si="222"/>
        <v/>
      </c>
      <c r="BL663" s="120" t="str">
        <f t="shared" si="223"/>
        <v/>
      </c>
      <c r="BM663" s="120" t="str">
        <f t="shared" si="224"/>
        <v/>
      </c>
      <c r="BN663" s="120" t="str">
        <f t="shared" si="225"/>
        <v/>
      </c>
      <c r="BO663" s="120" t="str">
        <f t="shared" si="226"/>
        <v/>
      </c>
      <c r="BP663" s="120" t="str">
        <f t="shared" si="227"/>
        <v/>
      </c>
      <c r="BQ663" s="98"/>
      <c r="BR663" s="98"/>
      <c r="BS663" s="98"/>
      <c r="BT663" s="98"/>
      <c r="BU663" s="98"/>
      <c r="BV663" s="98"/>
      <c r="BW663" s="98"/>
      <c r="BX663" s="98"/>
      <c r="BY663" s="98"/>
      <c r="BZ663" s="98"/>
      <c r="CA663" s="98"/>
      <c r="CB663" s="98"/>
      <c r="CC663" s="98"/>
      <c r="CD663" s="98"/>
      <c r="CE663" s="98"/>
      <c r="CF663" s="98"/>
      <c r="CG663" s="98"/>
      <c r="CH663" s="98"/>
      <c r="CI663" s="98"/>
      <c r="CJ663" s="98"/>
      <c r="CK663" s="98"/>
      <c r="CL663" s="98"/>
      <c r="CM663" s="98"/>
      <c r="CN663" s="98"/>
      <c r="CO663" s="98"/>
      <c r="CP663" s="98"/>
      <c r="CQ663" s="98"/>
      <c r="CR663" s="98"/>
      <c r="CS663" s="98"/>
    </row>
    <row r="664" spans="1:97" s="4" customFormat="1" ht="18.75" customHeight="1" x14ac:dyDescent="0.2">
      <c r="A664" s="3">
        <f t="shared" si="228"/>
        <v>652</v>
      </c>
      <c r="B664" s="263"/>
      <c r="C664" s="263"/>
      <c r="D664" s="263"/>
      <c r="E664" s="259"/>
      <c r="F664" s="259"/>
      <c r="G664" s="43"/>
      <c r="H664" s="264"/>
      <c r="I664" s="261"/>
      <c r="J664" s="106"/>
      <c r="K664" s="247"/>
      <c r="L664" s="247"/>
      <c r="M664" s="247"/>
      <c r="N664" s="248" t="str">
        <f>IF(AND(K664&lt;&gt;"",L664&lt;&gt;"",J664&lt;&gt;""),ROUND(MIN(IF(OR(J664="OZZ",J664="ZZ"),5000,17300),TRUNC(0.75*(SUMIF($D$12:$D664,$D664,K$12:K664)+SUMIF($D$12:$D664,$D664,L$12:L664)),2)) - SUMIF($D$12:$D663,$D664,N$12:N663),2),"")</f>
        <v/>
      </c>
      <c r="O664" s="249" t="str">
        <f>IF(AND(K664&lt;&gt;"",L664&lt;&gt;"",M664&lt;&gt;"",J664&lt;&gt;"",AH664&lt;&gt;""),IF(OR(J664="OZZ",J664="ZZ"),ROUND(0-SUMIF($D$12:$D663,$D664,O$12:O663),2),IF(M664=0,0,ROUND(MIN(MIN(17300,TRUNC(0.75*(SUMIF($D$12:$D$2012,$D664,K$12:K$2012)+SUMIF($D$12:$D$2012,$D664,L$12:L$2012)),2)+SUMIF($D$12:$D664,$D664,AH$12:AH664))-SUMIF($D$12:$D663,$D664,O$12:O663)-SUMIF($D$12:$D$2012,$D664,N$12:N$2012),AH664),2))),"")</f>
        <v/>
      </c>
      <c r="P664" s="250" t="str">
        <f>IF(J664&lt;&gt;"",1000 - SUMIF($D$12:$D663,$D664,P$12:P663),"")</f>
        <v/>
      </c>
      <c r="Q664" s="106"/>
      <c r="R664" s="247"/>
      <c r="S664" s="247"/>
      <c r="T664" s="247"/>
      <c r="U664" s="248" t="str">
        <f>IF(AND(R664&lt;&gt;"",S664&lt;&gt;"",Q664&lt;&gt;""),ROUND(MIN(IF(OR(Q664="OZZ",Q664="ZZ"),5000,17300),TRUNC(0.75*(SUMIF($D$12:$D664,$D664,R$12:R664)+SUMIF($D$12:$D664,$D664,S$12:S664)),2)) - SUMIF($D$12:$D663,$D664,U$12:U663),2),"")</f>
        <v/>
      </c>
      <c r="V664" s="248" t="str">
        <f>IF(AND(R664&lt;&gt;"",S664&lt;&gt;"",T664&lt;&gt;"",Q664&lt;&gt;"",AL664&lt;&gt;""),IF(OR(Q664="OZZ",Q664="ZZ"),ROUND(0-SUMIF($D$12:$D663,$D664,V$12:V663),2),IF(T664=0,0,ROUND(MIN(MIN(17300,TRUNC(0.75*(SUMIF($D$12:$D$2012,$D664,R$12:R$2012)+SUMIF($D$12:$D$2012,$D664,S$12:S$2012)),2)+SUMIF($D$12:$D664,$D664,AL$12:AL664))-SUMIF($D$12:$D663,$D664,V$12:V663)-SUMIF($D$12:$D$2012,$D664,U$12:U$2012),AL664),2))),"")</f>
        <v/>
      </c>
      <c r="W664" s="250" t="str">
        <f>IF(Q664&lt;&gt;"",1000 - SUMIF($D$12:$D663,$D664,W$12:W663),"")</f>
        <v/>
      </c>
      <c r="X664" s="106"/>
      <c r="Y664" s="247"/>
      <c r="Z664" s="247"/>
      <c r="AA664" s="247"/>
      <c r="AB664" s="248" t="str">
        <f>IF(AND(Y664&lt;&gt;"",Z664&lt;&gt;"",X664&lt;&gt;""),ROUND(MIN(IF(OR(X664="OZZ",X664="ZZ"),5000,17300),TRUNC(0.75*(SUMIF($D$12:$D664,$D664,Y$12:Y664)+SUMIF($D$12:$D664,$D664,Z$12:Z664)),2)) - SUMIF($D$12:$D663,$D664,AB$12:AB663),2),"")</f>
        <v/>
      </c>
      <c r="AC664" s="251" t="str">
        <f>IF(AND(Y664&lt;&gt;"",Z664&lt;&gt;"",AA664&lt;&gt;"",X664&lt;&gt;"",AP664&lt;&gt;""),IF(OR(X664="OZZ",X664="ZZ"),ROUND(0-SUMIF($D$12:$D663,$D664,AC$12:AC663),2),IF(AA664=0,0,ROUND(MIN(MIN(17300,TRUNC(0.75*(SUMIF($D$12:$D$2012,$D664,Y$12:Y$2012)+SUMIF($D$12:$D$2012,$D664,Z$12:Z$2012)),2)+SUMIF($D$12:$D664,$D664,AP$12:AP664))-SUMIF($D$12:$D663,$D664,AC$12:AC663)-SUMIF($D$12:$D$2012,$D664,AB$12:AB$2012),AP664),2))),"")</f>
        <v/>
      </c>
      <c r="AD664" s="250" t="str">
        <f>IF(X664&lt;&gt;"",1000 - SUMIF($D$12:$D663,$D664,AD$12:AD663),"")</f>
        <v/>
      </c>
      <c r="AE664" s="252"/>
      <c r="AF664" s="253"/>
      <c r="AG664" s="254"/>
      <c r="AH664" s="255" t="str">
        <f t="shared" si="229"/>
        <v/>
      </c>
      <c r="AI664" s="256"/>
      <c r="AJ664" s="253"/>
      <c r="AK664" s="254"/>
      <c r="AL664" s="255" t="str">
        <f t="shared" si="230"/>
        <v/>
      </c>
      <c r="AM664" s="256"/>
      <c r="AN664" s="253"/>
      <c r="AO664" s="254"/>
      <c r="AP664" s="255" t="str">
        <f t="shared" si="210"/>
        <v/>
      </c>
      <c r="AQ664" s="116"/>
      <c r="AR664" s="116"/>
      <c r="AS664" s="117"/>
      <c r="AT664" s="118"/>
      <c r="AU664" s="119" t="str">
        <f>IF(D664&lt;&gt; "", IF(COUNTIF($D$12:$D664,$D664)&gt;1,0,IF(SUM(N664,U664,AB664)&gt;0,IF(AND(X664="",OR(Q664&lt;&gt;"",J664&lt;&gt;"")),IF(Q664&lt;&gt;"",Q664,IF(J664&lt;&gt;"",J664,0)),IF(AND(Q664&lt;&gt;"",J664&lt;&gt;"",Q664=J664),Q664,X664)),0)),"")</f>
        <v/>
      </c>
      <c r="AV664" s="119" t="str">
        <f>IF(D664&lt;&gt;"",IF(COUNTIF($D$12:$D664,$D664)&gt;1,0,IF(SUM(O664,V664,AC664)&gt;0,IF(AND(X664="",OR(Q664&lt;&gt;"",J664&lt;&gt;"")),IF(Q664&lt;&gt;"",Q664,IF(J664&lt;&gt;"",J664,0)),IF(AND(Q664&lt;&gt;"",J664&lt;&gt;"",Q664=J664),Q664,X664)),0)),"")</f>
        <v/>
      </c>
      <c r="AW664" s="119" t="str">
        <f>IF(D664&lt;&gt;"",IF(COUNTIF($D$12:$D664,$D664)&gt;1,0,IF(SUM(P664,W664,AD664)&gt;0,IF(AND(X664="",OR(Q664&lt;&gt;"",J664&lt;&gt;"")),IF(Q664&lt;&gt;"",Q664,IF(J664&lt;&gt;"",J664,0)),IF(AND(Q664&lt;&gt;"",J664&lt;&gt;"",Q664=J664),Q664,X664)),0)),"")</f>
        <v/>
      </c>
      <c r="AX664" s="118" t="str">
        <f t="shared" si="211"/>
        <v/>
      </c>
      <c r="AY664" s="118" t="str">
        <f t="shared" si="212"/>
        <v/>
      </c>
      <c r="AZ664" s="118" t="str">
        <f t="shared" si="213"/>
        <v/>
      </c>
      <c r="BA664" s="118" t="str">
        <f t="shared" si="214"/>
        <v/>
      </c>
      <c r="BB664" s="118" t="str">
        <f t="shared" si="215"/>
        <v/>
      </c>
      <c r="BC664" s="118" t="str">
        <f t="shared" si="216"/>
        <v/>
      </c>
      <c r="BD664" s="118" t="str">
        <f t="shared" si="217"/>
        <v/>
      </c>
      <c r="BE664" s="118" t="str">
        <f t="shared" si="218"/>
        <v/>
      </c>
      <c r="BF664" s="118" t="str">
        <f t="shared" si="219"/>
        <v/>
      </c>
      <c r="BG664" s="120"/>
      <c r="BH664" s="120" t="str">
        <f t="shared" si="220"/>
        <v/>
      </c>
      <c r="BI664" s="120" t="str">
        <f t="shared" si="221"/>
        <v/>
      </c>
      <c r="BJ664" s="121"/>
      <c r="BK664" s="120" t="str">
        <f t="shared" si="222"/>
        <v/>
      </c>
      <c r="BL664" s="120" t="str">
        <f t="shared" si="223"/>
        <v/>
      </c>
      <c r="BM664" s="120" t="str">
        <f t="shared" si="224"/>
        <v/>
      </c>
      <c r="BN664" s="120" t="str">
        <f t="shared" si="225"/>
        <v/>
      </c>
      <c r="BO664" s="120" t="str">
        <f t="shared" si="226"/>
        <v/>
      </c>
      <c r="BP664" s="120" t="str">
        <f t="shared" si="227"/>
        <v/>
      </c>
      <c r="BQ664" s="98"/>
      <c r="BR664" s="98"/>
      <c r="BS664" s="98"/>
      <c r="BT664" s="98"/>
      <c r="BU664" s="98"/>
      <c r="BV664" s="98"/>
      <c r="BW664" s="98"/>
      <c r="BX664" s="98"/>
      <c r="BY664" s="98"/>
      <c r="BZ664" s="98"/>
      <c r="CA664" s="98"/>
      <c r="CB664" s="98"/>
      <c r="CC664" s="98"/>
      <c r="CD664" s="98"/>
      <c r="CE664" s="98"/>
      <c r="CF664" s="98"/>
      <c r="CG664" s="98"/>
      <c r="CH664" s="98"/>
      <c r="CI664" s="98"/>
      <c r="CJ664" s="98"/>
      <c r="CK664" s="98"/>
      <c r="CL664" s="98"/>
      <c r="CM664" s="98"/>
      <c r="CN664" s="98"/>
      <c r="CO664" s="98"/>
      <c r="CP664" s="98"/>
      <c r="CQ664" s="98"/>
      <c r="CR664" s="98"/>
      <c r="CS664" s="98"/>
    </row>
    <row r="665" spans="1:97" s="4" customFormat="1" ht="18.75" customHeight="1" x14ac:dyDescent="0.2">
      <c r="A665" s="3">
        <f t="shared" si="228"/>
        <v>653</v>
      </c>
      <c r="B665" s="263"/>
      <c r="C665" s="263"/>
      <c r="D665" s="263"/>
      <c r="E665" s="259"/>
      <c r="F665" s="259"/>
      <c r="G665" s="43"/>
      <c r="H665" s="264"/>
      <c r="I665" s="261"/>
      <c r="J665" s="106"/>
      <c r="K665" s="247"/>
      <c r="L665" s="247"/>
      <c r="M665" s="247"/>
      <c r="N665" s="248" t="str">
        <f>IF(AND(K665&lt;&gt;"",L665&lt;&gt;"",J665&lt;&gt;""),ROUND(MIN(IF(OR(J665="OZZ",J665="ZZ"),5000,17300),TRUNC(0.75*(SUMIF($D$12:$D665,$D665,K$12:K665)+SUMIF($D$12:$D665,$D665,L$12:L665)),2)) - SUMIF($D$12:$D664,$D665,N$12:N664),2),"")</f>
        <v/>
      </c>
      <c r="O665" s="249" t="str">
        <f>IF(AND(K665&lt;&gt;"",L665&lt;&gt;"",M665&lt;&gt;"",J665&lt;&gt;"",AH665&lt;&gt;""),IF(OR(J665="OZZ",J665="ZZ"),ROUND(0-SUMIF($D$12:$D664,$D665,O$12:O664),2),IF(M665=0,0,ROUND(MIN(MIN(17300,TRUNC(0.75*(SUMIF($D$12:$D$2012,$D665,K$12:K$2012)+SUMIF($D$12:$D$2012,$D665,L$12:L$2012)),2)+SUMIF($D$12:$D665,$D665,AH$12:AH665))-SUMIF($D$12:$D664,$D665,O$12:O664)-SUMIF($D$12:$D$2012,$D665,N$12:N$2012),AH665),2))),"")</f>
        <v/>
      </c>
      <c r="P665" s="250" t="str">
        <f>IF(J665&lt;&gt;"",1000 - SUMIF($D$12:$D664,$D665,P$12:P664),"")</f>
        <v/>
      </c>
      <c r="Q665" s="106"/>
      <c r="R665" s="247"/>
      <c r="S665" s="247"/>
      <c r="T665" s="247"/>
      <c r="U665" s="248" t="str">
        <f>IF(AND(R665&lt;&gt;"",S665&lt;&gt;"",Q665&lt;&gt;""),ROUND(MIN(IF(OR(Q665="OZZ",Q665="ZZ"),5000,17300),TRUNC(0.75*(SUMIF($D$12:$D665,$D665,R$12:R665)+SUMIF($D$12:$D665,$D665,S$12:S665)),2)) - SUMIF($D$12:$D664,$D665,U$12:U664),2),"")</f>
        <v/>
      </c>
      <c r="V665" s="248" t="str">
        <f>IF(AND(R665&lt;&gt;"",S665&lt;&gt;"",T665&lt;&gt;"",Q665&lt;&gt;"",AL665&lt;&gt;""),IF(OR(Q665="OZZ",Q665="ZZ"),ROUND(0-SUMIF($D$12:$D664,$D665,V$12:V664),2),IF(T665=0,0,ROUND(MIN(MIN(17300,TRUNC(0.75*(SUMIF($D$12:$D$2012,$D665,R$12:R$2012)+SUMIF($D$12:$D$2012,$D665,S$12:S$2012)),2)+SUMIF($D$12:$D665,$D665,AL$12:AL665))-SUMIF($D$12:$D664,$D665,V$12:V664)-SUMIF($D$12:$D$2012,$D665,U$12:U$2012),AL665),2))),"")</f>
        <v/>
      </c>
      <c r="W665" s="250" t="str">
        <f>IF(Q665&lt;&gt;"",1000 - SUMIF($D$12:$D664,$D665,W$12:W664),"")</f>
        <v/>
      </c>
      <c r="X665" s="106"/>
      <c r="Y665" s="247"/>
      <c r="Z665" s="247"/>
      <c r="AA665" s="247"/>
      <c r="AB665" s="248" t="str">
        <f>IF(AND(Y665&lt;&gt;"",Z665&lt;&gt;"",X665&lt;&gt;""),ROUND(MIN(IF(OR(X665="OZZ",X665="ZZ"),5000,17300),TRUNC(0.75*(SUMIF($D$12:$D665,$D665,Y$12:Y665)+SUMIF($D$12:$D665,$D665,Z$12:Z665)),2)) - SUMIF($D$12:$D664,$D665,AB$12:AB664),2),"")</f>
        <v/>
      </c>
      <c r="AC665" s="251" t="str">
        <f>IF(AND(Y665&lt;&gt;"",Z665&lt;&gt;"",AA665&lt;&gt;"",X665&lt;&gt;"",AP665&lt;&gt;""),IF(OR(X665="OZZ",X665="ZZ"),ROUND(0-SUMIF($D$12:$D664,$D665,AC$12:AC664),2),IF(AA665=0,0,ROUND(MIN(MIN(17300,TRUNC(0.75*(SUMIF($D$12:$D$2012,$D665,Y$12:Y$2012)+SUMIF($D$12:$D$2012,$D665,Z$12:Z$2012)),2)+SUMIF($D$12:$D665,$D665,AP$12:AP665))-SUMIF($D$12:$D664,$D665,AC$12:AC664)-SUMIF($D$12:$D$2012,$D665,AB$12:AB$2012),AP665),2))),"")</f>
        <v/>
      </c>
      <c r="AD665" s="250" t="str">
        <f>IF(X665&lt;&gt;"",1000 - SUMIF($D$12:$D664,$D665,AD$12:AD664),"")</f>
        <v/>
      </c>
      <c r="AE665" s="252"/>
      <c r="AF665" s="253"/>
      <c r="AG665" s="254"/>
      <c r="AH665" s="255" t="str">
        <f t="shared" si="229"/>
        <v/>
      </c>
      <c r="AI665" s="256"/>
      <c r="AJ665" s="253"/>
      <c r="AK665" s="254"/>
      <c r="AL665" s="255" t="str">
        <f t="shared" si="230"/>
        <v/>
      </c>
      <c r="AM665" s="256"/>
      <c r="AN665" s="253"/>
      <c r="AO665" s="254"/>
      <c r="AP665" s="255" t="str">
        <f t="shared" si="210"/>
        <v/>
      </c>
      <c r="AQ665" s="116"/>
      <c r="AR665" s="116"/>
      <c r="AS665" s="117"/>
      <c r="AT665" s="118"/>
      <c r="AU665" s="119" t="str">
        <f>IF(D665&lt;&gt; "", IF(COUNTIF($D$12:$D665,$D665)&gt;1,0,IF(SUM(N665,U665,AB665)&gt;0,IF(AND(X665="",OR(Q665&lt;&gt;"",J665&lt;&gt;"")),IF(Q665&lt;&gt;"",Q665,IF(J665&lt;&gt;"",J665,0)),IF(AND(Q665&lt;&gt;"",J665&lt;&gt;"",Q665=J665),Q665,X665)),0)),"")</f>
        <v/>
      </c>
      <c r="AV665" s="119" t="str">
        <f>IF(D665&lt;&gt;"",IF(COUNTIF($D$12:$D665,$D665)&gt;1,0,IF(SUM(O665,V665,AC665)&gt;0,IF(AND(X665="",OR(Q665&lt;&gt;"",J665&lt;&gt;"")),IF(Q665&lt;&gt;"",Q665,IF(J665&lt;&gt;"",J665,0)),IF(AND(Q665&lt;&gt;"",J665&lt;&gt;"",Q665=J665),Q665,X665)),0)),"")</f>
        <v/>
      </c>
      <c r="AW665" s="119" t="str">
        <f>IF(D665&lt;&gt;"",IF(COUNTIF($D$12:$D665,$D665)&gt;1,0,IF(SUM(P665,W665,AD665)&gt;0,IF(AND(X665="",OR(Q665&lt;&gt;"",J665&lt;&gt;"")),IF(Q665&lt;&gt;"",Q665,IF(J665&lt;&gt;"",J665,0)),IF(AND(Q665&lt;&gt;"",J665&lt;&gt;"",Q665=J665),Q665,X665)),0)),"")</f>
        <v/>
      </c>
      <c r="AX665" s="118" t="str">
        <f t="shared" si="211"/>
        <v/>
      </c>
      <c r="AY665" s="118" t="str">
        <f t="shared" si="212"/>
        <v/>
      </c>
      <c r="AZ665" s="118" t="str">
        <f t="shared" si="213"/>
        <v/>
      </c>
      <c r="BA665" s="118" t="str">
        <f t="shared" si="214"/>
        <v/>
      </c>
      <c r="BB665" s="118" t="str">
        <f t="shared" si="215"/>
        <v/>
      </c>
      <c r="BC665" s="118" t="str">
        <f t="shared" si="216"/>
        <v/>
      </c>
      <c r="BD665" s="118" t="str">
        <f t="shared" si="217"/>
        <v/>
      </c>
      <c r="BE665" s="118" t="str">
        <f t="shared" si="218"/>
        <v/>
      </c>
      <c r="BF665" s="118" t="str">
        <f t="shared" si="219"/>
        <v/>
      </c>
      <c r="BG665" s="120"/>
      <c r="BH665" s="120" t="str">
        <f t="shared" si="220"/>
        <v/>
      </c>
      <c r="BI665" s="120" t="str">
        <f t="shared" si="221"/>
        <v/>
      </c>
      <c r="BJ665" s="121"/>
      <c r="BK665" s="120" t="str">
        <f t="shared" si="222"/>
        <v/>
      </c>
      <c r="BL665" s="120" t="str">
        <f t="shared" si="223"/>
        <v/>
      </c>
      <c r="BM665" s="120" t="str">
        <f t="shared" si="224"/>
        <v/>
      </c>
      <c r="BN665" s="120" t="str">
        <f t="shared" si="225"/>
        <v/>
      </c>
      <c r="BO665" s="120" t="str">
        <f t="shared" si="226"/>
        <v/>
      </c>
      <c r="BP665" s="120" t="str">
        <f t="shared" si="227"/>
        <v/>
      </c>
      <c r="BQ665" s="98"/>
      <c r="BR665" s="98"/>
      <c r="BS665" s="98"/>
      <c r="BT665" s="98"/>
      <c r="BU665" s="98"/>
      <c r="BV665" s="98"/>
      <c r="BW665" s="98"/>
      <c r="BX665" s="98"/>
      <c r="BY665" s="98"/>
      <c r="BZ665" s="98"/>
      <c r="CA665" s="98"/>
      <c r="CB665" s="98"/>
      <c r="CC665" s="98"/>
      <c r="CD665" s="98"/>
      <c r="CE665" s="98"/>
      <c r="CF665" s="98"/>
      <c r="CG665" s="98"/>
      <c r="CH665" s="98"/>
      <c r="CI665" s="98"/>
      <c r="CJ665" s="98"/>
      <c r="CK665" s="98"/>
      <c r="CL665" s="98"/>
      <c r="CM665" s="98"/>
      <c r="CN665" s="98"/>
      <c r="CO665" s="98"/>
      <c r="CP665" s="98"/>
      <c r="CQ665" s="98"/>
      <c r="CR665" s="98"/>
      <c r="CS665" s="98"/>
    </row>
    <row r="666" spans="1:97" s="4" customFormat="1" ht="18.75" customHeight="1" x14ac:dyDescent="0.2">
      <c r="A666" s="3">
        <f t="shared" si="228"/>
        <v>654</v>
      </c>
      <c r="B666" s="263"/>
      <c r="C666" s="263"/>
      <c r="D666" s="263"/>
      <c r="E666" s="259"/>
      <c r="F666" s="259"/>
      <c r="G666" s="43"/>
      <c r="H666" s="264"/>
      <c r="I666" s="261"/>
      <c r="J666" s="106"/>
      <c r="K666" s="247"/>
      <c r="L666" s="247"/>
      <c r="M666" s="247"/>
      <c r="N666" s="248" t="str">
        <f>IF(AND(K666&lt;&gt;"",L666&lt;&gt;"",J666&lt;&gt;""),ROUND(MIN(IF(OR(J666="OZZ",J666="ZZ"),5000,17300),TRUNC(0.75*(SUMIF($D$12:$D666,$D666,K$12:K666)+SUMIF($D$12:$D666,$D666,L$12:L666)),2)) - SUMIF($D$12:$D665,$D666,N$12:N665),2),"")</f>
        <v/>
      </c>
      <c r="O666" s="249" t="str">
        <f>IF(AND(K666&lt;&gt;"",L666&lt;&gt;"",M666&lt;&gt;"",J666&lt;&gt;"",AH666&lt;&gt;""),IF(OR(J666="OZZ",J666="ZZ"),ROUND(0-SUMIF($D$12:$D665,$D666,O$12:O665),2),IF(M666=0,0,ROUND(MIN(MIN(17300,TRUNC(0.75*(SUMIF($D$12:$D$2012,$D666,K$12:K$2012)+SUMIF($D$12:$D$2012,$D666,L$12:L$2012)),2)+SUMIF($D$12:$D666,$D666,AH$12:AH666))-SUMIF($D$12:$D665,$D666,O$12:O665)-SUMIF($D$12:$D$2012,$D666,N$12:N$2012),AH666),2))),"")</f>
        <v/>
      </c>
      <c r="P666" s="250" t="str">
        <f>IF(J666&lt;&gt;"",1000 - SUMIF($D$12:$D665,$D666,P$12:P665),"")</f>
        <v/>
      </c>
      <c r="Q666" s="106"/>
      <c r="R666" s="247"/>
      <c r="S666" s="247"/>
      <c r="T666" s="247"/>
      <c r="U666" s="248" t="str">
        <f>IF(AND(R666&lt;&gt;"",S666&lt;&gt;"",Q666&lt;&gt;""),ROUND(MIN(IF(OR(Q666="OZZ",Q666="ZZ"),5000,17300),TRUNC(0.75*(SUMIF($D$12:$D666,$D666,R$12:R666)+SUMIF($D$12:$D666,$D666,S$12:S666)),2)) - SUMIF($D$12:$D665,$D666,U$12:U665),2),"")</f>
        <v/>
      </c>
      <c r="V666" s="248" t="str">
        <f>IF(AND(R666&lt;&gt;"",S666&lt;&gt;"",T666&lt;&gt;"",Q666&lt;&gt;"",AL666&lt;&gt;""),IF(OR(Q666="OZZ",Q666="ZZ"),ROUND(0-SUMIF($D$12:$D665,$D666,V$12:V665),2),IF(T666=0,0,ROUND(MIN(MIN(17300,TRUNC(0.75*(SUMIF($D$12:$D$2012,$D666,R$12:R$2012)+SUMIF($D$12:$D$2012,$D666,S$12:S$2012)),2)+SUMIF($D$12:$D666,$D666,AL$12:AL666))-SUMIF($D$12:$D665,$D666,V$12:V665)-SUMIF($D$12:$D$2012,$D666,U$12:U$2012),AL666),2))),"")</f>
        <v/>
      </c>
      <c r="W666" s="250" t="str">
        <f>IF(Q666&lt;&gt;"",1000 - SUMIF($D$12:$D665,$D666,W$12:W665),"")</f>
        <v/>
      </c>
      <c r="X666" s="106"/>
      <c r="Y666" s="247"/>
      <c r="Z666" s="247"/>
      <c r="AA666" s="247"/>
      <c r="AB666" s="248" t="str">
        <f>IF(AND(Y666&lt;&gt;"",Z666&lt;&gt;"",X666&lt;&gt;""),ROUND(MIN(IF(OR(X666="OZZ",X666="ZZ"),5000,17300),TRUNC(0.75*(SUMIF($D$12:$D666,$D666,Y$12:Y666)+SUMIF($D$12:$D666,$D666,Z$12:Z666)),2)) - SUMIF($D$12:$D665,$D666,AB$12:AB665),2),"")</f>
        <v/>
      </c>
      <c r="AC666" s="251" t="str">
        <f>IF(AND(Y666&lt;&gt;"",Z666&lt;&gt;"",AA666&lt;&gt;"",X666&lt;&gt;"",AP666&lt;&gt;""),IF(OR(X666="OZZ",X666="ZZ"),ROUND(0-SUMIF($D$12:$D665,$D666,AC$12:AC665),2),IF(AA666=0,0,ROUND(MIN(MIN(17300,TRUNC(0.75*(SUMIF($D$12:$D$2012,$D666,Y$12:Y$2012)+SUMIF($D$12:$D$2012,$D666,Z$12:Z$2012)),2)+SUMIF($D$12:$D666,$D666,AP$12:AP666))-SUMIF($D$12:$D665,$D666,AC$12:AC665)-SUMIF($D$12:$D$2012,$D666,AB$12:AB$2012),AP666),2))),"")</f>
        <v/>
      </c>
      <c r="AD666" s="250" t="str">
        <f>IF(X666&lt;&gt;"",1000 - SUMIF($D$12:$D665,$D666,AD$12:AD665),"")</f>
        <v/>
      </c>
      <c r="AE666" s="252"/>
      <c r="AF666" s="253"/>
      <c r="AG666" s="254"/>
      <c r="AH666" s="255" t="str">
        <f t="shared" si="229"/>
        <v/>
      </c>
      <c r="AI666" s="256"/>
      <c r="AJ666" s="253"/>
      <c r="AK666" s="254"/>
      <c r="AL666" s="255" t="str">
        <f t="shared" si="230"/>
        <v/>
      </c>
      <c r="AM666" s="256"/>
      <c r="AN666" s="253"/>
      <c r="AO666" s="254"/>
      <c r="AP666" s="255" t="str">
        <f t="shared" si="210"/>
        <v/>
      </c>
      <c r="AQ666" s="116"/>
      <c r="AR666" s="116"/>
      <c r="AS666" s="117"/>
      <c r="AT666" s="118"/>
      <c r="AU666" s="119" t="str">
        <f>IF(D666&lt;&gt; "", IF(COUNTIF($D$12:$D666,$D666)&gt;1,0,IF(SUM(N666,U666,AB666)&gt;0,IF(AND(X666="",OR(Q666&lt;&gt;"",J666&lt;&gt;"")),IF(Q666&lt;&gt;"",Q666,IF(J666&lt;&gt;"",J666,0)),IF(AND(Q666&lt;&gt;"",J666&lt;&gt;"",Q666=J666),Q666,X666)),0)),"")</f>
        <v/>
      </c>
      <c r="AV666" s="119" t="str">
        <f>IF(D666&lt;&gt;"",IF(COUNTIF($D$12:$D666,$D666)&gt;1,0,IF(SUM(O666,V666,AC666)&gt;0,IF(AND(X666="",OR(Q666&lt;&gt;"",J666&lt;&gt;"")),IF(Q666&lt;&gt;"",Q666,IF(J666&lt;&gt;"",J666,0)),IF(AND(Q666&lt;&gt;"",J666&lt;&gt;"",Q666=J666),Q666,X666)),0)),"")</f>
        <v/>
      </c>
      <c r="AW666" s="119" t="str">
        <f>IF(D666&lt;&gt;"",IF(COUNTIF($D$12:$D666,$D666)&gt;1,0,IF(SUM(P666,W666,AD666)&gt;0,IF(AND(X666="",OR(Q666&lt;&gt;"",J666&lt;&gt;"")),IF(Q666&lt;&gt;"",Q666,IF(J666&lt;&gt;"",J666,0)),IF(AND(Q666&lt;&gt;"",J666&lt;&gt;"",Q666=J666),Q666,X666)),0)),"")</f>
        <v/>
      </c>
      <c r="AX666" s="118" t="str">
        <f t="shared" si="211"/>
        <v/>
      </c>
      <c r="AY666" s="118" t="str">
        <f t="shared" si="212"/>
        <v/>
      </c>
      <c r="AZ666" s="118" t="str">
        <f t="shared" si="213"/>
        <v/>
      </c>
      <c r="BA666" s="118" t="str">
        <f t="shared" si="214"/>
        <v/>
      </c>
      <c r="BB666" s="118" t="str">
        <f t="shared" si="215"/>
        <v/>
      </c>
      <c r="BC666" s="118" t="str">
        <f t="shared" si="216"/>
        <v/>
      </c>
      <c r="BD666" s="118" t="str">
        <f t="shared" si="217"/>
        <v/>
      </c>
      <c r="BE666" s="118" t="str">
        <f t="shared" si="218"/>
        <v/>
      </c>
      <c r="BF666" s="118" t="str">
        <f t="shared" si="219"/>
        <v/>
      </c>
      <c r="BG666" s="120"/>
      <c r="BH666" s="120" t="str">
        <f t="shared" si="220"/>
        <v/>
      </c>
      <c r="BI666" s="120" t="str">
        <f t="shared" si="221"/>
        <v/>
      </c>
      <c r="BJ666" s="121"/>
      <c r="BK666" s="120" t="str">
        <f t="shared" si="222"/>
        <v/>
      </c>
      <c r="BL666" s="120" t="str">
        <f t="shared" si="223"/>
        <v/>
      </c>
      <c r="BM666" s="120" t="str">
        <f t="shared" si="224"/>
        <v/>
      </c>
      <c r="BN666" s="120" t="str">
        <f t="shared" si="225"/>
        <v/>
      </c>
      <c r="BO666" s="120" t="str">
        <f t="shared" si="226"/>
        <v/>
      </c>
      <c r="BP666" s="120" t="str">
        <f t="shared" si="227"/>
        <v/>
      </c>
      <c r="BQ666" s="98"/>
      <c r="BR666" s="98"/>
      <c r="BS666" s="98"/>
      <c r="BT666" s="98"/>
      <c r="BU666" s="98"/>
      <c r="BV666" s="98"/>
      <c r="BW666" s="98"/>
      <c r="BX666" s="98"/>
      <c r="BY666" s="98"/>
      <c r="BZ666" s="98"/>
      <c r="CA666" s="98"/>
      <c r="CB666" s="98"/>
      <c r="CC666" s="98"/>
      <c r="CD666" s="98"/>
      <c r="CE666" s="98"/>
      <c r="CF666" s="98"/>
      <c r="CG666" s="98"/>
      <c r="CH666" s="98"/>
      <c r="CI666" s="98"/>
      <c r="CJ666" s="98"/>
      <c r="CK666" s="98"/>
      <c r="CL666" s="98"/>
      <c r="CM666" s="98"/>
      <c r="CN666" s="98"/>
      <c r="CO666" s="98"/>
      <c r="CP666" s="98"/>
      <c r="CQ666" s="98"/>
      <c r="CR666" s="98"/>
      <c r="CS666" s="98"/>
    </row>
    <row r="667" spans="1:97" s="4" customFormat="1" ht="18.75" customHeight="1" x14ac:dyDescent="0.2">
      <c r="A667" s="3">
        <f t="shared" si="228"/>
        <v>655</v>
      </c>
      <c r="B667" s="263"/>
      <c r="C667" s="263"/>
      <c r="D667" s="263"/>
      <c r="E667" s="259"/>
      <c r="F667" s="259"/>
      <c r="G667" s="43"/>
      <c r="H667" s="264"/>
      <c r="I667" s="261"/>
      <c r="J667" s="106"/>
      <c r="K667" s="247"/>
      <c r="L667" s="247"/>
      <c r="M667" s="247"/>
      <c r="N667" s="248" t="str">
        <f>IF(AND(K667&lt;&gt;"",L667&lt;&gt;"",J667&lt;&gt;""),ROUND(MIN(IF(OR(J667="OZZ",J667="ZZ"),5000,17300),TRUNC(0.75*(SUMIF($D$12:$D667,$D667,K$12:K667)+SUMIF($D$12:$D667,$D667,L$12:L667)),2)) - SUMIF($D$12:$D666,$D667,N$12:N666),2),"")</f>
        <v/>
      </c>
      <c r="O667" s="249" t="str">
        <f>IF(AND(K667&lt;&gt;"",L667&lt;&gt;"",M667&lt;&gt;"",J667&lt;&gt;"",AH667&lt;&gt;""),IF(OR(J667="OZZ",J667="ZZ"),ROUND(0-SUMIF($D$12:$D666,$D667,O$12:O666),2),IF(M667=0,0,ROUND(MIN(MIN(17300,TRUNC(0.75*(SUMIF($D$12:$D$2012,$D667,K$12:K$2012)+SUMIF($D$12:$D$2012,$D667,L$12:L$2012)),2)+SUMIF($D$12:$D667,$D667,AH$12:AH667))-SUMIF($D$12:$D666,$D667,O$12:O666)-SUMIF($D$12:$D$2012,$D667,N$12:N$2012),AH667),2))),"")</f>
        <v/>
      </c>
      <c r="P667" s="250" t="str">
        <f>IF(J667&lt;&gt;"",1000 - SUMIF($D$12:$D666,$D667,P$12:P666),"")</f>
        <v/>
      </c>
      <c r="Q667" s="106"/>
      <c r="R667" s="247"/>
      <c r="S667" s="247"/>
      <c r="T667" s="247"/>
      <c r="U667" s="248" t="str">
        <f>IF(AND(R667&lt;&gt;"",S667&lt;&gt;"",Q667&lt;&gt;""),ROUND(MIN(IF(OR(Q667="OZZ",Q667="ZZ"),5000,17300),TRUNC(0.75*(SUMIF($D$12:$D667,$D667,R$12:R667)+SUMIF($D$12:$D667,$D667,S$12:S667)),2)) - SUMIF($D$12:$D666,$D667,U$12:U666),2),"")</f>
        <v/>
      </c>
      <c r="V667" s="248" t="str">
        <f>IF(AND(R667&lt;&gt;"",S667&lt;&gt;"",T667&lt;&gt;"",Q667&lt;&gt;"",AL667&lt;&gt;""),IF(OR(Q667="OZZ",Q667="ZZ"),ROUND(0-SUMIF($D$12:$D666,$D667,V$12:V666),2),IF(T667=0,0,ROUND(MIN(MIN(17300,TRUNC(0.75*(SUMIF($D$12:$D$2012,$D667,R$12:R$2012)+SUMIF($D$12:$D$2012,$D667,S$12:S$2012)),2)+SUMIF($D$12:$D667,$D667,AL$12:AL667))-SUMIF($D$12:$D666,$D667,V$12:V666)-SUMIF($D$12:$D$2012,$D667,U$12:U$2012),AL667),2))),"")</f>
        <v/>
      </c>
      <c r="W667" s="250" t="str">
        <f>IF(Q667&lt;&gt;"",1000 - SUMIF($D$12:$D666,$D667,W$12:W666),"")</f>
        <v/>
      </c>
      <c r="X667" s="106"/>
      <c r="Y667" s="247"/>
      <c r="Z667" s="247"/>
      <c r="AA667" s="247"/>
      <c r="AB667" s="248" t="str">
        <f>IF(AND(Y667&lt;&gt;"",Z667&lt;&gt;"",X667&lt;&gt;""),ROUND(MIN(IF(OR(X667="OZZ",X667="ZZ"),5000,17300),TRUNC(0.75*(SUMIF($D$12:$D667,$D667,Y$12:Y667)+SUMIF($D$12:$D667,$D667,Z$12:Z667)),2)) - SUMIF($D$12:$D666,$D667,AB$12:AB666),2),"")</f>
        <v/>
      </c>
      <c r="AC667" s="251" t="str">
        <f>IF(AND(Y667&lt;&gt;"",Z667&lt;&gt;"",AA667&lt;&gt;"",X667&lt;&gt;"",AP667&lt;&gt;""),IF(OR(X667="OZZ",X667="ZZ"),ROUND(0-SUMIF($D$12:$D666,$D667,AC$12:AC666),2),IF(AA667=0,0,ROUND(MIN(MIN(17300,TRUNC(0.75*(SUMIF($D$12:$D$2012,$D667,Y$12:Y$2012)+SUMIF($D$12:$D$2012,$D667,Z$12:Z$2012)),2)+SUMIF($D$12:$D667,$D667,AP$12:AP667))-SUMIF($D$12:$D666,$D667,AC$12:AC666)-SUMIF($D$12:$D$2012,$D667,AB$12:AB$2012),AP667),2))),"")</f>
        <v/>
      </c>
      <c r="AD667" s="250" t="str">
        <f>IF(X667&lt;&gt;"",1000 - SUMIF($D$12:$D666,$D667,AD$12:AD666),"")</f>
        <v/>
      </c>
      <c r="AE667" s="252"/>
      <c r="AF667" s="253"/>
      <c r="AG667" s="254"/>
      <c r="AH667" s="255" t="str">
        <f t="shared" si="229"/>
        <v/>
      </c>
      <c r="AI667" s="256"/>
      <c r="AJ667" s="253"/>
      <c r="AK667" s="254"/>
      <c r="AL667" s="255" t="str">
        <f t="shared" si="230"/>
        <v/>
      </c>
      <c r="AM667" s="256"/>
      <c r="AN667" s="253"/>
      <c r="AO667" s="254"/>
      <c r="AP667" s="255" t="str">
        <f t="shared" si="210"/>
        <v/>
      </c>
      <c r="AQ667" s="116"/>
      <c r="AR667" s="116"/>
      <c r="AS667" s="117"/>
      <c r="AT667" s="118"/>
      <c r="AU667" s="119" t="str">
        <f>IF(D667&lt;&gt; "", IF(COUNTIF($D$12:$D667,$D667)&gt;1,0,IF(SUM(N667,U667,AB667)&gt;0,IF(AND(X667="",OR(Q667&lt;&gt;"",J667&lt;&gt;"")),IF(Q667&lt;&gt;"",Q667,IF(J667&lt;&gt;"",J667,0)),IF(AND(Q667&lt;&gt;"",J667&lt;&gt;"",Q667=J667),Q667,X667)),0)),"")</f>
        <v/>
      </c>
      <c r="AV667" s="119" t="str">
        <f>IF(D667&lt;&gt;"",IF(COUNTIF($D$12:$D667,$D667)&gt;1,0,IF(SUM(O667,V667,AC667)&gt;0,IF(AND(X667="",OR(Q667&lt;&gt;"",J667&lt;&gt;"")),IF(Q667&lt;&gt;"",Q667,IF(J667&lt;&gt;"",J667,0)),IF(AND(Q667&lt;&gt;"",J667&lt;&gt;"",Q667=J667),Q667,X667)),0)),"")</f>
        <v/>
      </c>
      <c r="AW667" s="119" t="str">
        <f>IF(D667&lt;&gt;"",IF(COUNTIF($D$12:$D667,$D667)&gt;1,0,IF(SUM(P667,W667,AD667)&gt;0,IF(AND(X667="",OR(Q667&lt;&gt;"",J667&lt;&gt;"")),IF(Q667&lt;&gt;"",Q667,IF(J667&lt;&gt;"",J667,0)),IF(AND(Q667&lt;&gt;"",J667&lt;&gt;"",Q667=J667),Q667,X667)),0)),"")</f>
        <v/>
      </c>
      <c r="AX667" s="118" t="str">
        <f t="shared" si="211"/>
        <v/>
      </c>
      <c r="AY667" s="118" t="str">
        <f t="shared" si="212"/>
        <v/>
      </c>
      <c r="AZ667" s="118" t="str">
        <f t="shared" si="213"/>
        <v/>
      </c>
      <c r="BA667" s="118" t="str">
        <f t="shared" si="214"/>
        <v/>
      </c>
      <c r="BB667" s="118" t="str">
        <f t="shared" si="215"/>
        <v/>
      </c>
      <c r="BC667" s="118" t="str">
        <f t="shared" si="216"/>
        <v/>
      </c>
      <c r="BD667" s="118" t="str">
        <f t="shared" si="217"/>
        <v/>
      </c>
      <c r="BE667" s="118" t="str">
        <f t="shared" si="218"/>
        <v/>
      </c>
      <c r="BF667" s="118" t="str">
        <f t="shared" si="219"/>
        <v/>
      </c>
      <c r="BG667" s="120"/>
      <c r="BH667" s="120" t="str">
        <f t="shared" si="220"/>
        <v/>
      </c>
      <c r="BI667" s="120" t="str">
        <f t="shared" si="221"/>
        <v/>
      </c>
      <c r="BJ667" s="121"/>
      <c r="BK667" s="120" t="str">
        <f t="shared" si="222"/>
        <v/>
      </c>
      <c r="BL667" s="120" t="str">
        <f t="shared" si="223"/>
        <v/>
      </c>
      <c r="BM667" s="120" t="str">
        <f t="shared" si="224"/>
        <v/>
      </c>
      <c r="BN667" s="120" t="str">
        <f t="shared" si="225"/>
        <v/>
      </c>
      <c r="BO667" s="120" t="str">
        <f t="shared" si="226"/>
        <v/>
      </c>
      <c r="BP667" s="120" t="str">
        <f t="shared" si="227"/>
        <v/>
      </c>
      <c r="BQ667" s="98"/>
      <c r="BR667" s="98"/>
      <c r="BS667" s="98"/>
      <c r="BT667" s="98"/>
      <c r="BU667" s="98"/>
      <c r="BV667" s="98"/>
      <c r="BW667" s="98"/>
      <c r="BX667" s="98"/>
      <c r="BY667" s="98"/>
      <c r="BZ667" s="98"/>
      <c r="CA667" s="98"/>
      <c r="CB667" s="98"/>
      <c r="CC667" s="98"/>
      <c r="CD667" s="98"/>
      <c r="CE667" s="98"/>
      <c r="CF667" s="98"/>
      <c r="CG667" s="98"/>
      <c r="CH667" s="98"/>
      <c r="CI667" s="98"/>
      <c r="CJ667" s="98"/>
      <c r="CK667" s="98"/>
      <c r="CL667" s="98"/>
      <c r="CM667" s="98"/>
      <c r="CN667" s="98"/>
      <c r="CO667" s="98"/>
      <c r="CP667" s="98"/>
      <c r="CQ667" s="98"/>
      <c r="CR667" s="98"/>
      <c r="CS667" s="98"/>
    </row>
    <row r="668" spans="1:97" s="4" customFormat="1" ht="18.75" customHeight="1" x14ac:dyDescent="0.2">
      <c r="A668" s="3">
        <f t="shared" si="228"/>
        <v>656</v>
      </c>
      <c r="B668" s="263"/>
      <c r="C668" s="263"/>
      <c r="D668" s="263"/>
      <c r="E668" s="259"/>
      <c r="F668" s="259"/>
      <c r="G668" s="43"/>
      <c r="H668" s="264"/>
      <c r="I668" s="261"/>
      <c r="J668" s="106"/>
      <c r="K668" s="247"/>
      <c r="L668" s="247"/>
      <c r="M668" s="247"/>
      <c r="N668" s="248" t="str">
        <f>IF(AND(K668&lt;&gt;"",L668&lt;&gt;"",J668&lt;&gt;""),ROUND(MIN(IF(OR(J668="OZZ",J668="ZZ"),5000,17300),TRUNC(0.75*(SUMIF($D$12:$D668,$D668,K$12:K668)+SUMIF($D$12:$D668,$D668,L$12:L668)),2)) - SUMIF($D$12:$D667,$D668,N$12:N667),2),"")</f>
        <v/>
      </c>
      <c r="O668" s="249" t="str">
        <f>IF(AND(K668&lt;&gt;"",L668&lt;&gt;"",M668&lt;&gt;"",J668&lt;&gt;"",AH668&lt;&gt;""),IF(OR(J668="OZZ",J668="ZZ"),ROUND(0-SUMIF($D$12:$D667,$D668,O$12:O667),2),IF(M668=0,0,ROUND(MIN(MIN(17300,TRUNC(0.75*(SUMIF($D$12:$D$2012,$D668,K$12:K$2012)+SUMIF($D$12:$D$2012,$D668,L$12:L$2012)),2)+SUMIF($D$12:$D668,$D668,AH$12:AH668))-SUMIF($D$12:$D667,$D668,O$12:O667)-SUMIF($D$12:$D$2012,$D668,N$12:N$2012),AH668),2))),"")</f>
        <v/>
      </c>
      <c r="P668" s="250" t="str">
        <f>IF(J668&lt;&gt;"",1000 - SUMIF($D$12:$D667,$D668,P$12:P667),"")</f>
        <v/>
      </c>
      <c r="Q668" s="106"/>
      <c r="R668" s="247"/>
      <c r="S668" s="247"/>
      <c r="T668" s="247"/>
      <c r="U668" s="248" t="str">
        <f>IF(AND(R668&lt;&gt;"",S668&lt;&gt;"",Q668&lt;&gt;""),ROUND(MIN(IF(OR(Q668="OZZ",Q668="ZZ"),5000,17300),TRUNC(0.75*(SUMIF($D$12:$D668,$D668,R$12:R668)+SUMIF($D$12:$D668,$D668,S$12:S668)),2)) - SUMIF($D$12:$D667,$D668,U$12:U667),2),"")</f>
        <v/>
      </c>
      <c r="V668" s="248" t="str">
        <f>IF(AND(R668&lt;&gt;"",S668&lt;&gt;"",T668&lt;&gt;"",Q668&lt;&gt;"",AL668&lt;&gt;""),IF(OR(Q668="OZZ",Q668="ZZ"),ROUND(0-SUMIF($D$12:$D667,$D668,V$12:V667),2),IF(T668=0,0,ROUND(MIN(MIN(17300,TRUNC(0.75*(SUMIF($D$12:$D$2012,$D668,R$12:R$2012)+SUMIF($D$12:$D$2012,$D668,S$12:S$2012)),2)+SUMIF($D$12:$D668,$D668,AL$12:AL668))-SUMIF($D$12:$D667,$D668,V$12:V667)-SUMIF($D$12:$D$2012,$D668,U$12:U$2012),AL668),2))),"")</f>
        <v/>
      </c>
      <c r="W668" s="250" t="str">
        <f>IF(Q668&lt;&gt;"",1000 - SUMIF($D$12:$D667,$D668,W$12:W667),"")</f>
        <v/>
      </c>
      <c r="X668" s="106"/>
      <c r="Y668" s="247"/>
      <c r="Z668" s="247"/>
      <c r="AA668" s="247"/>
      <c r="AB668" s="248" t="str">
        <f>IF(AND(Y668&lt;&gt;"",Z668&lt;&gt;"",X668&lt;&gt;""),ROUND(MIN(IF(OR(X668="OZZ",X668="ZZ"),5000,17300),TRUNC(0.75*(SUMIF($D$12:$D668,$D668,Y$12:Y668)+SUMIF($D$12:$D668,$D668,Z$12:Z668)),2)) - SUMIF($D$12:$D667,$D668,AB$12:AB667),2),"")</f>
        <v/>
      </c>
      <c r="AC668" s="251" t="str">
        <f>IF(AND(Y668&lt;&gt;"",Z668&lt;&gt;"",AA668&lt;&gt;"",X668&lt;&gt;"",AP668&lt;&gt;""),IF(OR(X668="OZZ",X668="ZZ"),ROUND(0-SUMIF($D$12:$D667,$D668,AC$12:AC667),2),IF(AA668=0,0,ROUND(MIN(MIN(17300,TRUNC(0.75*(SUMIF($D$12:$D$2012,$D668,Y$12:Y$2012)+SUMIF($D$12:$D$2012,$D668,Z$12:Z$2012)),2)+SUMIF($D$12:$D668,$D668,AP$12:AP668))-SUMIF($D$12:$D667,$D668,AC$12:AC667)-SUMIF($D$12:$D$2012,$D668,AB$12:AB$2012),AP668),2))),"")</f>
        <v/>
      </c>
      <c r="AD668" s="250" t="str">
        <f>IF(X668&lt;&gt;"",1000 - SUMIF($D$12:$D667,$D668,AD$12:AD667),"")</f>
        <v/>
      </c>
      <c r="AE668" s="252"/>
      <c r="AF668" s="253"/>
      <c r="AG668" s="254"/>
      <c r="AH668" s="255" t="str">
        <f t="shared" si="229"/>
        <v/>
      </c>
      <c r="AI668" s="256"/>
      <c r="AJ668" s="253"/>
      <c r="AK668" s="254"/>
      <c r="AL668" s="255" t="str">
        <f t="shared" si="230"/>
        <v/>
      </c>
      <c r="AM668" s="256"/>
      <c r="AN668" s="253"/>
      <c r="AO668" s="254"/>
      <c r="AP668" s="255" t="str">
        <f t="shared" si="210"/>
        <v/>
      </c>
      <c r="AQ668" s="116"/>
      <c r="AR668" s="116"/>
      <c r="AS668" s="117"/>
      <c r="AT668" s="118"/>
      <c r="AU668" s="119" t="str">
        <f>IF(D668&lt;&gt; "", IF(COUNTIF($D$12:$D668,$D668)&gt;1,0,IF(SUM(N668,U668,AB668)&gt;0,IF(AND(X668="",OR(Q668&lt;&gt;"",J668&lt;&gt;"")),IF(Q668&lt;&gt;"",Q668,IF(J668&lt;&gt;"",J668,0)),IF(AND(Q668&lt;&gt;"",J668&lt;&gt;"",Q668=J668),Q668,X668)),0)),"")</f>
        <v/>
      </c>
      <c r="AV668" s="119" t="str">
        <f>IF(D668&lt;&gt;"",IF(COUNTIF($D$12:$D668,$D668)&gt;1,0,IF(SUM(O668,V668,AC668)&gt;0,IF(AND(X668="",OR(Q668&lt;&gt;"",J668&lt;&gt;"")),IF(Q668&lt;&gt;"",Q668,IF(J668&lt;&gt;"",J668,0)),IF(AND(Q668&lt;&gt;"",J668&lt;&gt;"",Q668=J668),Q668,X668)),0)),"")</f>
        <v/>
      </c>
      <c r="AW668" s="119" t="str">
        <f>IF(D668&lt;&gt;"",IF(COUNTIF($D$12:$D668,$D668)&gt;1,0,IF(SUM(P668,W668,AD668)&gt;0,IF(AND(X668="",OR(Q668&lt;&gt;"",J668&lt;&gt;"")),IF(Q668&lt;&gt;"",Q668,IF(J668&lt;&gt;"",J668,0)),IF(AND(Q668&lt;&gt;"",J668&lt;&gt;"",Q668=J668),Q668,X668)),0)),"")</f>
        <v/>
      </c>
      <c r="AX668" s="118" t="str">
        <f t="shared" si="211"/>
        <v/>
      </c>
      <c r="AY668" s="118" t="str">
        <f t="shared" si="212"/>
        <v/>
      </c>
      <c r="AZ668" s="118" t="str">
        <f t="shared" si="213"/>
        <v/>
      </c>
      <c r="BA668" s="118" t="str">
        <f t="shared" si="214"/>
        <v/>
      </c>
      <c r="BB668" s="118" t="str">
        <f t="shared" si="215"/>
        <v/>
      </c>
      <c r="BC668" s="118" t="str">
        <f t="shared" si="216"/>
        <v/>
      </c>
      <c r="BD668" s="118" t="str">
        <f t="shared" si="217"/>
        <v/>
      </c>
      <c r="BE668" s="118" t="str">
        <f t="shared" si="218"/>
        <v/>
      </c>
      <c r="BF668" s="118" t="str">
        <f t="shared" si="219"/>
        <v/>
      </c>
      <c r="BG668" s="120"/>
      <c r="BH668" s="120" t="str">
        <f t="shared" si="220"/>
        <v/>
      </c>
      <c r="BI668" s="120" t="str">
        <f t="shared" si="221"/>
        <v/>
      </c>
      <c r="BJ668" s="121"/>
      <c r="BK668" s="120" t="str">
        <f t="shared" si="222"/>
        <v/>
      </c>
      <c r="BL668" s="120" t="str">
        <f t="shared" si="223"/>
        <v/>
      </c>
      <c r="BM668" s="120" t="str">
        <f t="shared" si="224"/>
        <v/>
      </c>
      <c r="BN668" s="120" t="str">
        <f t="shared" si="225"/>
        <v/>
      </c>
      <c r="BO668" s="120" t="str">
        <f t="shared" si="226"/>
        <v/>
      </c>
      <c r="BP668" s="120" t="str">
        <f t="shared" si="227"/>
        <v/>
      </c>
      <c r="BQ668" s="98"/>
      <c r="BR668" s="98"/>
      <c r="BS668" s="98"/>
      <c r="BT668" s="98"/>
      <c r="BU668" s="98"/>
      <c r="BV668" s="98"/>
      <c r="BW668" s="98"/>
      <c r="BX668" s="98"/>
      <c r="BY668" s="98"/>
      <c r="BZ668" s="98"/>
      <c r="CA668" s="98"/>
      <c r="CB668" s="98"/>
      <c r="CC668" s="98"/>
      <c r="CD668" s="98"/>
      <c r="CE668" s="98"/>
      <c r="CF668" s="98"/>
      <c r="CG668" s="98"/>
      <c r="CH668" s="98"/>
      <c r="CI668" s="98"/>
      <c r="CJ668" s="98"/>
      <c r="CK668" s="98"/>
      <c r="CL668" s="98"/>
      <c r="CM668" s="98"/>
      <c r="CN668" s="98"/>
      <c r="CO668" s="98"/>
      <c r="CP668" s="98"/>
      <c r="CQ668" s="98"/>
      <c r="CR668" s="98"/>
      <c r="CS668" s="98"/>
    </row>
    <row r="669" spans="1:97" s="4" customFormat="1" ht="18.75" customHeight="1" x14ac:dyDescent="0.2">
      <c r="A669" s="3">
        <f t="shared" si="228"/>
        <v>657</v>
      </c>
      <c r="B669" s="263"/>
      <c r="C669" s="263"/>
      <c r="D669" s="263"/>
      <c r="E669" s="259"/>
      <c r="F669" s="259"/>
      <c r="G669" s="43"/>
      <c r="H669" s="264"/>
      <c r="I669" s="261"/>
      <c r="J669" s="106"/>
      <c r="K669" s="247"/>
      <c r="L669" s="247"/>
      <c r="M669" s="247"/>
      <c r="N669" s="248" t="str">
        <f>IF(AND(K669&lt;&gt;"",L669&lt;&gt;"",J669&lt;&gt;""),ROUND(MIN(IF(OR(J669="OZZ",J669="ZZ"),5000,17300),TRUNC(0.75*(SUMIF($D$12:$D669,$D669,K$12:K669)+SUMIF($D$12:$D669,$D669,L$12:L669)),2)) - SUMIF($D$12:$D668,$D669,N$12:N668),2),"")</f>
        <v/>
      </c>
      <c r="O669" s="249" t="str">
        <f>IF(AND(K669&lt;&gt;"",L669&lt;&gt;"",M669&lt;&gt;"",J669&lt;&gt;"",AH669&lt;&gt;""),IF(OR(J669="OZZ",J669="ZZ"),ROUND(0-SUMIF($D$12:$D668,$D669,O$12:O668),2),IF(M669=0,0,ROUND(MIN(MIN(17300,TRUNC(0.75*(SUMIF($D$12:$D$2012,$D669,K$12:K$2012)+SUMIF($D$12:$D$2012,$D669,L$12:L$2012)),2)+SUMIF($D$12:$D669,$D669,AH$12:AH669))-SUMIF($D$12:$D668,$D669,O$12:O668)-SUMIF($D$12:$D$2012,$D669,N$12:N$2012),AH669),2))),"")</f>
        <v/>
      </c>
      <c r="P669" s="250" t="str">
        <f>IF(J669&lt;&gt;"",1000 - SUMIF($D$12:$D668,$D669,P$12:P668),"")</f>
        <v/>
      </c>
      <c r="Q669" s="106"/>
      <c r="R669" s="247"/>
      <c r="S669" s="247"/>
      <c r="T669" s="247"/>
      <c r="U669" s="248" t="str">
        <f>IF(AND(R669&lt;&gt;"",S669&lt;&gt;"",Q669&lt;&gt;""),ROUND(MIN(IF(OR(Q669="OZZ",Q669="ZZ"),5000,17300),TRUNC(0.75*(SUMIF($D$12:$D669,$D669,R$12:R669)+SUMIF($D$12:$D669,$D669,S$12:S669)),2)) - SUMIF($D$12:$D668,$D669,U$12:U668),2),"")</f>
        <v/>
      </c>
      <c r="V669" s="248" t="str">
        <f>IF(AND(R669&lt;&gt;"",S669&lt;&gt;"",T669&lt;&gt;"",Q669&lt;&gt;"",AL669&lt;&gt;""),IF(OR(Q669="OZZ",Q669="ZZ"),ROUND(0-SUMIF($D$12:$D668,$D669,V$12:V668),2),IF(T669=0,0,ROUND(MIN(MIN(17300,TRUNC(0.75*(SUMIF($D$12:$D$2012,$D669,R$12:R$2012)+SUMIF($D$12:$D$2012,$D669,S$12:S$2012)),2)+SUMIF($D$12:$D669,$D669,AL$12:AL669))-SUMIF($D$12:$D668,$D669,V$12:V668)-SUMIF($D$12:$D$2012,$D669,U$12:U$2012),AL669),2))),"")</f>
        <v/>
      </c>
      <c r="W669" s="250" t="str">
        <f>IF(Q669&lt;&gt;"",1000 - SUMIF($D$12:$D668,$D669,W$12:W668),"")</f>
        <v/>
      </c>
      <c r="X669" s="106"/>
      <c r="Y669" s="247"/>
      <c r="Z669" s="247"/>
      <c r="AA669" s="247"/>
      <c r="AB669" s="248" t="str">
        <f>IF(AND(Y669&lt;&gt;"",Z669&lt;&gt;"",X669&lt;&gt;""),ROUND(MIN(IF(OR(X669="OZZ",X669="ZZ"),5000,17300),TRUNC(0.75*(SUMIF($D$12:$D669,$D669,Y$12:Y669)+SUMIF($D$12:$D669,$D669,Z$12:Z669)),2)) - SUMIF($D$12:$D668,$D669,AB$12:AB668),2),"")</f>
        <v/>
      </c>
      <c r="AC669" s="251" t="str">
        <f>IF(AND(Y669&lt;&gt;"",Z669&lt;&gt;"",AA669&lt;&gt;"",X669&lt;&gt;"",AP669&lt;&gt;""),IF(OR(X669="OZZ",X669="ZZ"),ROUND(0-SUMIF($D$12:$D668,$D669,AC$12:AC668),2),IF(AA669=0,0,ROUND(MIN(MIN(17300,TRUNC(0.75*(SUMIF($D$12:$D$2012,$D669,Y$12:Y$2012)+SUMIF($D$12:$D$2012,$D669,Z$12:Z$2012)),2)+SUMIF($D$12:$D669,$D669,AP$12:AP669))-SUMIF($D$12:$D668,$D669,AC$12:AC668)-SUMIF($D$12:$D$2012,$D669,AB$12:AB$2012),AP669),2))),"")</f>
        <v/>
      </c>
      <c r="AD669" s="250" t="str">
        <f>IF(X669&lt;&gt;"",1000 - SUMIF($D$12:$D668,$D669,AD$12:AD668),"")</f>
        <v/>
      </c>
      <c r="AE669" s="252"/>
      <c r="AF669" s="253"/>
      <c r="AG669" s="254"/>
      <c r="AH669" s="255" t="str">
        <f t="shared" si="229"/>
        <v/>
      </c>
      <c r="AI669" s="256"/>
      <c r="AJ669" s="253"/>
      <c r="AK669" s="254"/>
      <c r="AL669" s="255" t="str">
        <f t="shared" si="230"/>
        <v/>
      </c>
      <c r="AM669" s="256"/>
      <c r="AN669" s="253"/>
      <c r="AO669" s="254"/>
      <c r="AP669" s="255" t="str">
        <f t="shared" si="210"/>
        <v/>
      </c>
      <c r="AQ669" s="116"/>
      <c r="AR669" s="116"/>
      <c r="AS669" s="117"/>
      <c r="AT669" s="118"/>
      <c r="AU669" s="119" t="str">
        <f>IF(D669&lt;&gt; "", IF(COUNTIF($D$12:$D669,$D669)&gt;1,0,IF(SUM(N669,U669,AB669)&gt;0,IF(AND(X669="",OR(Q669&lt;&gt;"",J669&lt;&gt;"")),IF(Q669&lt;&gt;"",Q669,IF(J669&lt;&gt;"",J669,0)),IF(AND(Q669&lt;&gt;"",J669&lt;&gt;"",Q669=J669),Q669,X669)),0)),"")</f>
        <v/>
      </c>
      <c r="AV669" s="119" t="str">
        <f>IF(D669&lt;&gt;"",IF(COUNTIF($D$12:$D669,$D669)&gt;1,0,IF(SUM(O669,V669,AC669)&gt;0,IF(AND(X669="",OR(Q669&lt;&gt;"",J669&lt;&gt;"")),IF(Q669&lt;&gt;"",Q669,IF(J669&lt;&gt;"",J669,0)),IF(AND(Q669&lt;&gt;"",J669&lt;&gt;"",Q669=J669),Q669,X669)),0)),"")</f>
        <v/>
      </c>
      <c r="AW669" s="119" t="str">
        <f>IF(D669&lt;&gt;"",IF(COUNTIF($D$12:$D669,$D669)&gt;1,0,IF(SUM(P669,W669,AD669)&gt;0,IF(AND(X669="",OR(Q669&lt;&gt;"",J669&lt;&gt;"")),IF(Q669&lt;&gt;"",Q669,IF(J669&lt;&gt;"",J669,0)),IF(AND(Q669&lt;&gt;"",J669&lt;&gt;"",Q669=J669),Q669,X669)),0)),"")</f>
        <v/>
      </c>
      <c r="AX669" s="118" t="str">
        <f t="shared" si="211"/>
        <v/>
      </c>
      <c r="AY669" s="118" t="str">
        <f t="shared" si="212"/>
        <v/>
      </c>
      <c r="AZ669" s="118" t="str">
        <f t="shared" si="213"/>
        <v/>
      </c>
      <c r="BA669" s="118" t="str">
        <f t="shared" si="214"/>
        <v/>
      </c>
      <c r="BB669" s="118" t="str">
        <f t="shared" si="215"/>
        <v/>
      </c>
      <c r="BC669" s="118" t="str">
        <f t="shared" si="216"/>
        <v/>
      </c>
      <c r="BD669" s="118" t="str">
        <f t="shared" si="217"/>
        <v/>
      </c>
      <c r="BE669" s="118" t="str">
        <f t="shared" si="218"/>
        <v/>
      </c>
      <c r="BF669" s="118" t="str">
        <f t="shared" si="219"/>
        <v/>
      </c>
      <c r="BG669" s="120"/>
      <c r="BH669" s="120" t="str">
        <f t="shared" si="220"/>
        <v/>
      </c>
      <c r="BI669" s="120" t="str">
        <f t="shared" si="221"/>
        <v/>
      </c>
      <c r="BJ669" s="121"/>
      <c r="BK669" s="120" t="str">
        <f t="shared" si="222"/>
        <v/>
      </c>
      <c r="BL669" s="120" t="str">
        <f t="shared" si="223"/>
        <v/>
      </c>
      <c r="BM669" s="120" t="str">
        <f t="shared" si="224"/>
        <v/>
      </c>
      <c r="BN669" s="120" t="str">
        <f t="shared" si="225"/>
        <v/>
      </c>
      <c r="BO669" s="120" t="str">
        <f t="shared" si="226"/>
        <v/>
      </c>
      <c r="BP669" s="120" t="str">
        <f t="shared" si="227"/>
        <v/>
      </c>
      <c r="BQ669" s="98"/>
      <c r="BR669" s="98"/>
      <c r="BS669" s="98"/>
      <c r="BT669" s="98"/>
      <c r="BU669" s="98"/>
      <c r="BV669" s="98"/>
      <c r="BW669" s="98"/>
      <c r="BX669" s="98"/>
      <c r="BY669" s="98"/>
      <c r="BZ669" s="98"/>
      <c r="CA669" s="98"/>
      <c r="CB669" s="98"/>
      <c r="CC669" s="98"/>
      <c r="CD669" s="98"/>
      <c r="CE669" s="98"/>
      <c r="CF669" s="98"/>
      <c r="CG669" s="98"/>
      <c r="CH669" s="98"/>
      <c r="CI669" s="98"/>
      <c r="CJ669" s="98"/>
      <c r="CK669" s="98"/>
      <c r="CL669" s="98"/>
      <c r="CM669" s="98"/>
      <c r="CN669" s="98"/>
      <c r="CO669" s="98"/>
      <c r="CP669" s="98"/>
      <c r="CQ669" s="98"/>
      <c r="CR669" s="98"/>
      <c r="CS669" s="98"/>
    </row>
    <row r="670" spans="1:97" s="4" customFormat="1" ht="18.75" customHeight="1" x14ac:dyDescent="0.2">
      <c r="A670" s="3">
        <f t="shared" si="228"/>
        <v>658</v>
      </c>
      <c r="B670" s="263"/>
      <c r="C670" s="263"/>
      <c r="D670" s="263"/>
      <c r="E670" s="259"/>
      <c r="F670" s="259"/>
      <c r="G670" s="43"/>
      <c r="H670" s="264"/>
      <c r="I670" s="261"/>
      <c r="J670" s="106"/>
      <c r="K670" s="247"/>
      <c r="L670" s="247"/>
      <c r="M670" s="247"/>
      <c r="N670" s="248" t="str">
        <f>IF(AND(K670&lt;&gt;"",L670&lt;&gt;"",J670&lt;&gt;""),ROUND(MIN(IF(OR(J670="OZZ",J670="ZZ"),5000,17300),TRUNC(0.75*(SUMIF($D$12:$D670,$D670,K$12:K670)+SUMIF($D$12:$D670,$D670,L$12:L670)),2)) - SUMIF($D$12:$D669,$D670,N$12:N669),2),"")</f>
        <v/>
      </c>
      <c r="O670" s="249" t="str">
        <f>IF(AND(K670&lt;&gt;"",L670&lt;&gt;"",M670&lt;&gt;"",J670&lt;&gt;"",AH670&lt;&gt;""),IF(OR(J670="OZZ",J670="ZZ"),ROUND(0-SUMIF($D$12:$D669,$D670,O$12:O669),2),IF(M670=0,0,ROUND(MIN(MIN(17300,TRUNC(0.75*(SUMIF($D$12:$D$2012,$D670,K$12:K$2012)+SUMIF($D$12:$D$2012,$D670,L$12:L$2012)),2)+SUMIF($D$12:$D670,$D670,AH$12:AH670))-SUMIF($D$12:$D669,$D670,O$12:O669)-SUMIF($D$12:$D$2012,$D670,N$12:N$2012),AH670),2))),"")</f>
        <v/>
      </c>
      <c r="P670" s="250" t="str">
        <f>IF(J670&lt;&gt;"",1000 - SUMIF($D$12:$D669,$D670,P$12:P669),"")</f>
        <v/>
      </c>
      <c r="Q670" s="106"/>
      <c r="R670" s="247"/>
      <c r="S670" s="247"/>
      <c r="T670" s="247"/>
      <c r="U670" s="248" t="str">
        <f>IF(AND(R670&lt;&gt;"",S670&lt;&gt;"",Q670&lt;&gt;""),ROUND(MIN(IF(OR(Q670="OZZ",Q670="ZZ"),5000,17300),TRUNC(0.75*(SUMIF($D$12:$D670,$D670,R$12:R670)+SUMIF($D$12:$D670,$D670,S$12:S670)),2)) - SUMIF($D$12:$D669,$D670,U$12:U669),2),"")</f>
        <v/>
      </c>
      <c r="V670" s="248" t="str">
        <f>IF(AND(R670&lt;&gt;"",S670&lt;&gt;"",T670&lt;&gt;"",Q670&lt;&gt;"",AL670&lt;&gt;""),IF(OR(Q670="OZZ",Q670="ZZ"),ROUND(0-SUMIF($D$12:$D669,$D670,V$12:V669),2),IF(T670=0,0,ROUND(MIN(MIN(17300,TRUNC(0.75*(SUMIF($D$12:$D$2012,$D670,R$12:R$2012)+SUMIF($D$12:$D$2012,$D670,S$12:S$2012)),2)+SUMIF($D$12:$D670,$D670,AL$12:AL670))-SUMIF($D$12:$D669,$D670,V$12:V669)-SUMIF($D$12:$D$2012,$D670,U$12:U$2012),AL670),2))),"")</f>
        <v/>
      </c>
      <c r="W670" s="250" t="str">
        <f>IF(Q670&lt;&gt;"",1000 - SUMIF($D$12:$D669,$D670,W$12:W669),"")</f>
        <v/>
      </c>
      <c r="X670" s="106"/>
      <c r="Y670" s="247"/>
      <c r="Z670" s="247"/>
      <c r="AA670" s="247"/>
      <c r="AB670" s="248" t="str">
        <f>IF(AND(Y670&lt;&gt;"",Z670&lt;&gt;"",X670&lt;&gt;""),ROUND(MIN(IF(OR(X670="OZZ",X670="ZZ"),5000,17300),TRUNC(0.75*(SUMIF($D$12:$D670,$D670,Y$12:Y670)+SUMIF($D$12:$D670,$D670,Z$12:Z670)),2)) - SUMIF($D$12:$D669,$D670,AB$12:AB669),2),"")</f>
        <v/>
      </c>
      <c r="AC670" s="251" t="str">
        <f>IF(AND(Y670&lt;&gt;"",Z670&lt;&gt;"",AA670&lt;&gt;"",X670&lt;&gt;"",AP670&lt;&gt;""),IF(OR(X670="OZZ",X670="ZZ"),ROUND(0-SUMIF($D$12:$D669,$D670,AC$12:AC669),2),IF(AA670=0,0,ROUND(MIN(MIN(17300,TRUNC(0.75*(SUMIF($D$12:$D$2012,$D670,Y$12:Y$2012)+SUMIF($D$12:$D$2012,$D670,Z$12:Z$2012)),2)+SUMIF($D$12:$D670,$D670,AP$12:AP670))-SUMIF($D$12:$D669,$D670,AC$12:AC669)-SUMIF($D$12:$D$2012,$D670,AB$12:AB$2012),AP670),2))),"")</f>
        <v/>
      </c>
      <c r="AD670" s="250" t="str">
        <f>IF(X670&lt;&gt;"",1000 - SUMIF($D$12:$D669,$D670,AD$12:AD669),"")</f>
        <v/>
      </c>
      <c r="AE670" s="252"/>
      <c r="AF670" s="253"/>
      <c r="AG670" s="254"/>
      <c r="AH670" s="255" t="str">
        <f t="shared" si="229"/>
        <v/>
      </c>
      <c r="AI670" s="256"/>
      <c r="AJ670" s="253"/>
      <c r="AK670" s="254"/>
      <c r="AL670" s="255" t="str">
        <f t="shared" si="230"/>
        <v/>
      </c>
      <c r="AM670" s="256"/>
      <c r="AN670" s="253"/>
      <c r="AO670" s="254"/>
      <c r="AP670" s="255" t="str">
        <f t="shared" si="210"/>
        <v/>
      </c>
      <c r="AQ670" s="116"/>
      <c r="AR670" s="116"/>
      <c r="AS670" s="117"/>
      <c r="AT670" s="118"/>
      <c r="AU670" s="119" t="str">
        <f>IF(D670&lt;&gt; "", IF(COUNTIF($D$12:$D670,$D670)&gt;1,0,IF(SUM(N670,U670,AB670)&gt;0,IF(AND(X670="",OR(Q670&lt;&gt;"",J670&lt;&gt;"")),IF(Q670&lt;&gt;"",Q670,IF(J670&lt;&gt;"",J670,0)),IF(AND(Q670&lt;&gt;"",J670&lt;&gt;"",Q670=J670),Q670,X670)),0)),"")</f>
        <v/>
      </c>
      <c r="AV670" s="119" t="str">
        <f>IF(D670&lt;&gt;"",IF(COUNTIF($D$12:$D670,$D670)&gt;1,0,IF(SUM(O670,V670,AC670)&gt;0,IF(AND(X670="",OR(Q670&lt;&gt;"",J670&lt;&gt;"")),IF(Q670&lt;&gt;"",Q670,IF(J670&lt;&gt;"",J670,0)),IF(AND(Q670&lt;&gt;"",J670&lt;&gt;"",Q670=J670),Q670,X670)),0)),"")</f>
        <v/>
      </c>
      <c r="AW670" s="119" t="str">
        <f>IF(D670&lt;&gt;"",IF(COUNTIF($D$12:$D670,$D670)&gt;1,0,IF(SUM(P670,W670,AD670)&gt;0,IF(AND(X670="",OR(Q670&lt;&gt;"",J670&lt;&gt;"")),IF(Q670&lt;&gt;"",Q670,IF(J670&lt;&gt;"",J670,0)),IF(AND(Q670&lt;&gt;"",J670&lt;&gt;"",Q670=J670),Q670,X670)),0)),"")</f>
        <v/>
      </c>
      <c r="AX670" s="118" t="str">
        <f t="shared" si="211"/>
        <v/>
      </c>
      <c r="AY670" s="118" t="str">
        <f t="shared" si="212"/>
        <v/>
      </c>
      <c r="AZ670" s="118" t="str">
        <f t="shared" si="213"/>
        <v/>
      </c>
      <c r="BA670" s="118" t="str">
        <f t="shared" si="214"/>
        <v/>
      </c>
      <c r="BB670" s="118" t="str">
        <f t="shared" si="215"/>
        <v/>
      </c>
      <c r="BC670" s="118" t="str">
        <f t="shared" si="216"/>
        <v/>
      </c>
      <c r="BD670" s="118" t="str">
        <f t="shared" si="217"/>
        <v/>
      </c>
      <c r="BE670" s="118" t="str">
        <f t="shared" si="218"/>
        <v/>
      </c>
      <c r="BF670" s="118" t="str">
        <f t="shared" si="219"/>
        <v/>
      </c>
      <c r="BG670" s="120"/>
      <c r="BH670" s="120" t="str">
        <f t="shared" si="220"/>
        <v/>
      </c>
      <c r="BI670" s="120" t="str">
        <f t="shared" si="221"/>
        <v/>
      </c>
      <c r="BJ670" s="121"/>
      <c r="BK670" s="120" t="str">
        <f t="shared" si="222"/>
        <v/>
      </c>
      <c r="BL670" s="120" t="str">
        <f t="shared" si="223"/>
        <v/>
      </c>
      <c r="BM670" s="120" t="str">
        <f t="shared" si="224"/>
        <v/>
      </c>
      <c r="BN670" s="120" t="str">
        <f t="shared" si="225"/>
        <v/>
      </c>
      <c r="BO670" s="120" t="str">
        <f t="shared" si="226"/>
        <v/>
      </c>
      <c r="BP670" s="120" t="str">
        <f t="shared" si="227"/>
        <v/>
      </c>
      <c r="BQ670" s="98"/>
      <c r="BR670" s="98"/>
      <c r="BS670" s="98"/>
      <c r="BT670" s="98"/>
      <c r="BU670" s="98"/>
      <c r="BV670" s="98"/>
      <c r="BW670" s="98"/>
      <c r="BX670" s="98"/>
      <c r="BY670" s="98"/>
      <c r="BZ670" s="98"/>
      <c r="CA670" s="98"/>
      <c r="CB670" s="98"/>
      <c r="CC670" s="98"/>
      <c r="CD670" s="98"/>
      <c r="CE670" s="98"/>
      <c r="CF670" s="98"/>
      <c r="CG670" s="98"/>
      <c r="CH670" s="98"/>
      <c r="CI670" s="98"/>
      <c r="CJ670" s="98"/>
      <c r="CK670" s="98"/>
      <c r="CL670" s="98"/>
      <c r="CM670" s="98"/>
      <c r="CN670" s="98"/>
      <c r="CO670" s="98"/>
      <c r="CP670" s="98"/>
      <c r="CQ670" s="98"/>
      <c r="CR670" s="98"/>
      <c r="CS670" s="98"/>
    </row>
    <row r="671" spans="1:97" s="4" customFormat="1" ht="18.75" customHeight="1" x14ac:dyDescent="0.2">
      <c r="A671" s="3">
        <f t="shared" si="228"/>
        <v>659</v>
      </c>
      <c r="B671" s="263"/>
      <c r="C671" s="263"/>
      <c r="D671" s="263"/>
      <c r="E671" s="259"/>
      <c r="F671" s="259"/>
      <c r="G671" s="43"/>
      <c r="H671" s="264"/>
      <c r="I671" s="261"/>
      <c r="J671" s="106"/>
      <c r="K671" s="247"/>
      <c r="L671" s="247"/>
      <c r="M671" s="247"/>
      <c r="N671" s="248" t="str">
        <f>IF(AND(K671&lt;&gt;"",L671&lt;&gt;"",J671&lt;&gt;""),ROUND(MIN(IF(OR(J671="OZZ",J671="ZZ"),5000,17300),TRUNC(0.75*(SUMIF($D$12:$D671,$D671,K$12:K671)+SUMIF($D$12:$D671,$D671,L$12:L671)),2)) - SUMIF($D$12:$D670,$D671,N$12:N670),2),"")</f>
        <v/>
      </c>
      <c r="O671" s="249" t="str">
        <f>IF(AND(K671&lt;&gt;"",L671&lt;&gt;"",M671&lt;&gt;"",J671&lt;&gt;"",AH671&lt;&gt;""),IF(OR(J671="OZZ",J671="ZZ"),ROUND(0-SUMIF($D$12:$D670,$D671,O$12:O670),2),IF(M671=0,0,ROUND(MIN(MIN(17300,TRUNC(0.75*(SUMIF($D$12:$D$2012,$D671,K$12:K$2012)+SUMIF($D$12:$D$2012,$D671,L$12:L$2012)),2)+SUMIF($D$12:$D671,$D671,AH$12:AH671))-SUMIF($D$12:$D670,$D671,O$12:O670)-SUMIF($D$12:$D$2012,$D671,N$12:N$2012),AH671),2))),"")</f>
        <v/>
      </c>
      <c r="P671" s="250" t="str">
        <f>IF(J671&lt;&gt;"",1000 - SUMIF($D$12:$D670,$D671,P$12:P670),"")</f>
        <v/>
      </c>
      <c r="Q671" s="106"/>
      <c r="R671" s="247"/>
      <c r="S671" s="247"/>
      <c r="T671" s="247"/>
      <c r="U671" s="248" t="str">
        <f>IF(AND(R671&lt;&gt;"",S671&lt;&gt;"",Q671&lt;&gt;""),ROUND(MIN(IF(OR(Q671="OZZ",Q671="ZZ"),5000,17300),TRUNC(0.75*(SUMIF($D$12:$D671,$D671,R$12:R671)+SUMIF($D$12:$D671,$D671,S$12:S671)),2)) - SUMIF($D$12:$D670,$D671,U$12:U670),2),"")</f>
        <v/>
      </c>
      <c r="V671" s="248" t="str">
        <f>IF(AND(R671&lt;&gt;"",S671&lt;&gt;"",T671&lt;&gt;"",Q671&lt;&gt;"",AL671&lt;&gt;""),IF(OR(Q671="OZZ",Q671="ZZ"),ROUND(0-SUMIF($D$12:$D670,$D671,V$12:V670),2),IF(T671=0,0,ROUND(MIN(MIN(17300,TRUNC(0.75*(SUMIF($D$12:$D$2012,$D671,R$12:R$2012)+SUMIF($D$12:$D$2012,$D671,S$12:S$2012)),2)+SUMIF($D$12:$D671,$D671,AL$12:AL671))-SUMIF($D$12:$D670,$D671,V$12:V670)-SUMIF($D$12:$D$2012,$D671,U$12:U$2012),AL671),2))),"")</f>
        <v/>
      </c>
      <c r="W671" s="250" t="str">
        <f>IF(Q671&lt;&gt;"",1000 - SUMIF($D$12:$D670,$D671,W$12:W670),"")</f>
        <v/>
      </c>
      <c r="X671" s="106"/>
      <c r="Y671" s="247"/>
      <c r="Z671" s="247"/>
      <c r="AA671" s="247"/>
      <c r="AB671" s="248" t="str">
        <f>IF(AND(Y671&lt;&gt;"",Z671&lt;&gt;"",X671&lt;&gt;""),ROUND(MIN(IF(OR(X671="OZZ",X671="ZZ"),5000,17300),TRUNC(0.75*(SUMIF($D$12:$D671,$D671,Y$12:Y671)+SUMIF($D$12:$D671,$D671,Z$12:Z671)),2)) - SUMIF($D$12:$D670,$D671,AB$12:AB670),2),"")</f>
        <v/>
      </c>
      <c r="AC671" s="251" t="str">
        <f>IF(AND(Y671&lt;&gt;"",Z671&lt;&gt;"",AA671&lt;&gt;"",X671&lt;&gt;"",AP671&lt;&gt;""),IF(OR(X671="OZZ",X671="ZZ"),ROUND(0-SUMIF($D$12:$D670,$D671,AC$12:AC670),2),IF(AA671=0,0,ROUND(MIN(MIN(17300,TRUNC(0.75*(SUMIF($D$12:$D$2012,$D671,Y$12:Y$2012)+SUMIF($D$12:$D$2012,$D671,Z$12:Z$2012)),2)+SUMIF($D$12:$D671,$D671,AP$12:AP671))-SUMIF($D$12:$D670,$D671,AC$12:AC670)-SUMIF($D$12:$D$2012,$D671,AB$12:AB$2012),AP671),2))),"")</f>
        <v/>
      </c>
      <c r="AD671" s="250" t="str">
        <f>IF(X671&lt;&gt;"",1000 - SUMIF($D$12:$D670,$D671,AD$12:AD670),"")</f>
        <v/>
      </c>
      <c r="AE671" s="252"/>
      <c r="AF671" s="253"/>
      <c r="AG671" s="254"/>
      <c r="AH671" s="255" t="str">
        <f t="shared" si="229"/>
        <v/>
      </c>
      <c r="AI671" s="256"/>
      <c r="AJ671" s="253"/>
      <c r="AK671" s="254"/>
      <c r="AL671" s="255" t="str">
        <f t="shared" si="230"/>
        <v/>
      </c>
      <c r="AM671" s="256"/>
      <c r="AN671" s="253"/>
      <c r="AO671" s="254"/>
      <c r="AP671" s="255" t="str">
        <f t="shared" si="210"/>
        <v/>
      </c>
      <c r="AQ671" s="116"/>
      <c r="AR671" s="116"/>
      <c r="AS671" s="117"/>
      <c r="AT671" s="118"/>
      <c r="AU671" s="119" t="str">
        <f>IF(D671&lt;&gt; "", IF(COUNTIF($D$12:$D671,$D671)&gt;1,0,IF(SUM(N671,U671,AB671)&gt;0,IF(AND(X671="",OR(Q671&lt;&gt;"",J671&lt;&gt;"")),IF(Q671&lt;&gt;"",Q671,IF(J671&lt;&gt;"",J671,0)),IF(AND(Q671&lt;&gt;"",J671&lt;&gt;"",Q671=J671),Q671,X671)),0)),"")</f>
        <v/>
      </c>
      <c r="AV671" s="119" t="str">
        <f>IF(D671&lt;&gt;"",IF(COUNTIF($D$12:$D671,$D671)&gt;1,0,IF(SUM(O671,V671,AC671)&gt;0,IF(AND(X671="",OR(Q671&lt;&gt;"",J671&lt;&gt;"")),IF(Q671&lt;&gt;"",Q671,IF(J671&lt;&gt;"",J671,0)),IF(AND(Q671&lt;&gt;"",J671&lt;&gt;"",Q671=J671),Q671,X671)),0)),"")</f>
        <v/>
      </c>
      <c r="AW671" s="119" t="str">
        <f>IF(D671&lt;&gt;"",IF(COUNTIF($D$12:$D671,$D671)&gt;1,0,IF(SUM(P671,W671,AD671)&gt;0,IF(AND(X671="",OR(Q671&lt;&gt;"",J671&lt;&gt;"")),IF(Q671&lt;&gt;"",Q671,IF(J671&lt;&gt;"",J671,0)),IF(AND(Q671&lt;&gt;"",J671&lt;&gt;"",Q671=J671),Q671,X671)),0)),"")</f>
        <v/>
      </c>
      <c r="AX671" s="118" t="str">
        <f t="shared" si="211"/>
        <v/>
      </c>
      <c r="AY671" s="118" t="str">
        <f t="shared" si="212"/>
        <v/>
      </c>
      <c r="AZ671" s="118" t="str">
        <f t="shared" si="213"/>
        <v/>
      </c>
      <c r="BA671" s="118" t="str">
        <f t="shared" si="214"/>
        <v/>
      </c>
      <c r="BB671" s="118" t="str">
        <f t="shared" si="215"/>
        <v/>
      </c>
      <c r="BC671" s="118" t="str">
        <f t="shared" si="216"/>
        <v/>
      </c>
      <c r="BD671" s="118" t="str">
        <f t="shared" si="217"/>
        <v/>
      </c>
      <c r="BE671" s="118" t="str">
        <f t="shared" si="218"/>
        <v/>
      </c>
      <c r="BF671" s="118" t="str">
        <f t="shared" si="219"/>
        <v/>
      </c>
      <c r="BG671" s="120"/>
      <c r="BH671" s="120" t="str">
        <f t="shared" si="220"/>
        <v/>
      </c>
      <c r="BI671" s="120" t="str">
        <f t="shared" si="221"/>
        <v/>
      </c>
      <c r="BJ671" s="121"/>
      <c r="BK671" s="120" t="str">
        <f t="shared" si="222"/>
        <v/>
      </c>
      <c r="BL671" s="120" t="str">
        <f t="shared" si="223"/>
        <v/>
      </c>
      <c r="BM671" s="120" t="str">
        <f t="shared" si="224"/>
        <v/>
      </c>
      <c r="BN671" s="120" t="str">
        <f t="shared" si="225"/>
        <v/>
      </c>
      <c r="BO671" s="120" t="str">
        <f t="shared" si="226"/>
        <v/>
      </c>
      <c r="BP671" s="120" t="str">
        <f t="shared" si="227"/>
        <v/>
      </c>
      <c r="BQ671" s="98"/>
      <c r="BR671" s="98"/>
      <c r="BS671" s="98"/>
      <c r="BT671" s="98"/>
      <c r="BU671" s="98"/>
      <c r="BV671" s="98"/>
      <c r="BW671" s="98"/>
      <c r="BX671" s="98"/>
      <c r="BY671" s="98"/>
      <c r="BZ671" s="98"/>
      <c r="CA671" s="98"/>
      <c r="CB671" s="98"/>
      <c r="CC671" s="98"/>
      <c r="CD671" s="98"/>
      <c r="CE671" s="98"/>
      <c r="CF671" s="98"/>
      <c r="CG671" s="98"/>
      <c r="CH671" s="98"/>
      <c r="CI671" s="98"/>
      <c r="CJ671" s="98"/>
      <c r="CK671" s="98"/>
      <c r="CL671" s="98"/>
      <c r="CM671" s="98"/>
      <c r="CN671" s="98"/>
      <c r="CO671" s="98"/>
      <c r="CP671" s="98"/>
      <c r="CQ671" s="98"/>
      <c r="CR671" s="98"/>
      <c r="CS671" s="98"/>
    </row>
    <row r="672" spans="1:97" s="4" customFormat="1" ht="18.75" customHeight="1" x14ac:dyDescent="0.2">
      <c r="A672" s="3">
        <f t="shared" si="228"/>
        <v>660</v>
      </c>
      <c r="B672" s="263"/>
      <c r="C672" s="263"/>
      <c r="D672" s="263"/>
      <c r="E672" s="259"/>
      <c r="F672" s="259"/>
      <c r="G672" s="43"/>
      <c r="H672" s="264"/>
      <c r="I672" s="261"/>
      <c r="J672" s="106"/>
      <c r="K672" s="247"/>
      <c r="L672" s="247"/>
      <c r="M672" s="247"/>
      <c r="N672" s="248" t="str">
        <f>IF(AND(K672&lt;&gt;"",L672&lt;&gt;"",J672&lt;&gt;""),ROUND(MIN(IF(OR(J672="OZZ",J672="ZZ"),5000,17300),TRUNC(0.75*(SUMIF($D$12:$D672,$D672,K$12:K672)+SUMIF($D$12:$D672,$D672,L$12:L672)),2)) - SUMIF($D$12:$D671,$D672,N$12:N671),2),"")</f>
        <v/>
      </c>
      <c r="O672" s="249" t="str">
        <f>IF(AND(K672&lt;&gt;"",L672&lt;&gt;"",M672&lt;&gt;"",J672&lt;&gt;"",AH672&lt;&gt;""),IF(OR(J672="OZZ",J672="ZZ"),ROUND(0-SUMIF($D$12:$D671,$D672,O$12:O671),2),IF(M672=0,0,ROUND(MIN(MIN(17300,TRUNC(0.75*(SUMIF($D$12:$D$2012,$D672,K$12:K$2012)+SUMIF($D$12:$D$2012,$D672,L$12:L$2012)),2)+SUMIF($D$12:$D672,$D672,AH$12:AH672))-SUMIF($D$12:$D671,$D672,O$12:O671)-SUMIF($D$12:$D$2012,$D672,N$12:N$2012),AH672),2))),"")</f>
        <v/>
      </c>
      <c r="P672" s="250" t="str">
        <f>IF(J672&lt;&gt;"",1000 - SUMIF($D$12:$D671,$D672,P$12:P671),"")</f>
        <v/>
      </c>
      <c r="Q672" s="106"/>
      <c r="R672" s="247"/>
      <c r="S672" s="247"/>
      <c r="T672" s="247"/>
      <c r="U672" s="248" t="str">
        <f>IF(AND(R672&lt;&gt;"",S672&lt;&gt;"",Q672&lt;&gt;""),ROUND(MIN(IF(OR(Q672="OZZ",Q672="ZZ"),5000,17300),TRUNC(0.75*(SUMIF($D$12:$D672,$D672,R$12:R672)+SUMIF($D$12:$D672,$D672,S$12:S672)),2)) - SUMIF($D$12:$D671,$D672,U$12:U671),2),"")</f>
        <v/>
      </c>
      <c r="V672" s="248" t="str">
        <f>IF(AND(R672&lt;&gt;"",S672&lt;&gt;"",T672&lt;&gt;"",Q672&lt;&gt;"",AL672&lt;&gt;""),IF(OR(Q672="OZZ",Q672="ZZ"),ROUND(0-SUMIF($D$12:$D671,$D672,V$12:V671),2),IF(T672=0,0,ROUND(MIN(MIN(17300,TRUNC(0.75*(SUMIF($D$12:$D$2012,$D672,R$12:R$2012)+SUMIF($D$12:$D$2012,$D672,S$12:S$2012)),2)+SUMIF($D$12:$D672,$D672,AL$12:AL672))-SUMIF($D$12:$D671,$D672,V$12:V671)-SUMIF($D$12:$D$2012,$D672,U$12:U$2012),AL672),2))),"")</f>
        <v/>
      </c>
      <c r="W672" s="250" t="str">
        <f>IF(Q672&lt;&gt;"",1000 - SUMIF($D$12:$D671,$D672,W$12:W671),"")</f>
        <v/>
      </c>
      <c r="X672" s="106"/>
      <c r="Y672" s="247"/>
      <c r="Z672" s="247"/>
      <c r="AA672" s="247"/>
      <c r="AB672" s="248" t="str">
        <f>IF(AND(Y672&lt;&gt;"",Z672&lt;&gt;"",X672&lt;&gt;""),ROUND(MIN(IF(OR(X672="OZZ",X672="ZZ"),5000,17300),TRUNC(0.75*(SUMIF($D$12:$D672,$D672,Y$12:Y672)+SUMIF($D$12:$D672,$D672,Z$12:Z672)),2)) - SUMIF($D$12:$D671,$D672,AB$12:AB671),2),"")</f>
        <v/>
      </c>
      <c r="AC672" s="251" t="str">
        <f>IF(AND(Y672&lt;&gt;"",Z672&lt;&gt;"",AA672&lt;&gt;"",X672&lt;&gt;"",AP672&lt;&gt;""),IF(OR(X672="OZZ",X672="ZZ"),ROUND(0-SUMIF($D$12:$D671,$D672,AC$12:AC671),2),IF(AA672=0,0,ROUND(MIN(MIN(17300,TRUNC(0.75*(SUMIF($D$12:$D$2012,$D672,Y$12:Y$2012)+SUMIF($D$12:$D$2012,$D672,Z$12:Z$2012)),2)+SUMIF($D$12:$D672,$D672,AP$12:AP672))-SUMIF($D$12:$D671,$D672,AC$12:AC671)-SUMIF($D$12:$D$2012,$D672,AB$12:AB$2012),AP672),2))),"")</f>
        <v/>
      </c>
      <c r="AD672" s="250" t="str">
        <f>IF(X672&lt;&gt;"",1000 - SUMIF($D$12:$D671,$D672,AD$12:AD671),"")</f>
        <v/>
      </c>
      <c r="AE672" s="252"/>
      <c r="AF672" s="253"/>
      <c r="AG672" s="254"/>
      <c r="AH672" s="255" t="str">
        <f t="shared" si="229"/>
        <v/>
      </c>
      <c r="AI672" s="256"/>
      <c r="AJ672" s="253"/>
      <c r="AK672" s="254"/>
      <c r="AL672" s="255" t="str">
        <f t="shared" si="230"/>
        <v/>
      </c>
      <c r="AM672" s="256"/>
      <c r="AN672" s="253"/>
      <c r="AO672" s="254"/>
      <c r="AP672" s="255" t="str">
        <f t="shared" si="210"/>
        <v/>
      </c>
      <c r="AQ672" s="116"/>
      <c r="AR672" s="116"/>
      <c r="AS672" s="117"/>
      <c r="AT672" s="118"/>
      <c r="AU672" s="119" t="str">
        <f>IF(D672&lt;&gt; "", IF(COUNTIF($D$12:$D672,$D672)&gt;1,0,IF(SUM(N672,U672,AB672)&gt;0,IF(AND(X672="",OR(Q672&lt;&gt;"",J672&lt;&gt;"")),IF(Q672&lt;&gt;"",Q672,IF(J672&lt;&gt;"",J672,0)),IF(AND(Q672&lt;&gt;"",J672&lt;&gt;"",Q672=J672),Q672,X672)),0)),"")</f>
        <v/>
      </c>
      <c r="AV672" s="119" t="str">
        <f>IF(D672&lt;&gt;"",IF(COUNTIF($D$12:$D672,$D672)&gt;1,0,IF(SUM(O672,V672,AC672)&gt;0,IF(AND(X672="",OR(Q672&lt;&gt;"",J672&lt;&gt;"")),IF(Q672&lt;&gt;"",Q672,IF(J672&lt;&gt;"",J672,0)),IF(AND(Q672&lt;&gt;"",J672&lt;&gt;"",Q672=J672),Q672,X672)),0)),"")</f>
        <v/>
      </c>
      <c r="AW672" s="119" t="str">
        <f>IF(D672&lt;&gt;"",IF(COUNTIF($D$12:$D672,$D672)&gt;1,0,IF(SUM(P672,W672,AD672)&gt;0,IF(AND(X672="",OR(Q672&lt;&gt;"",J672&lt;&gt;"")),IF(Q672&lt;&gt;"",Q672,IF(J672&lt;&gt;"",J672,0)),IF(AND(Q672&lt;&gt;"",J672&lt;&gt;"",Q672=J672),Q672,X672)),0)),"")</f>
        <v/>
      </c>
      <c r="AX672" s="118" t="str">
        <f t="shared" si="211"/>
        <v/>
      </c>
      <c r="AY672" s="118" t="str">
        <f t="shared" si="212"/>
        <v/>
      </c>
      <c r="AZ672" s="118" t="str">
        <f t="shared" si="213"/>
        <v/>
      </c>
      <c r="BA672" s="118" t="str">
        <f t="shared" si="214"/>
        <v/>
      </c>
      <c r="BB672" s="118" t="str">
        <f t="shared" si="215"/>
        <v/>
      </c>
      <c r="BC672" s="118" t="str">
        <f t="shared" si="216"/>
        <v/>
      </c>
      <c r="BD672" s="118" t="str">
        <f t="shared" si="217"/>
        <v/>
      </c>
      <c r="BE672" s="118" t="str">
        <f t="shared" si="218"/>
        <v/>
      </c>
      <c r="BF672" s="118" t="str">
        <f t="shared" si="219"/>
        <v/>
      </c>
      <c r="BG672" s="120"/>
      <c r="BH672" s="120" t="str">
        <f t="shared" si="220"/>
        <v/>
      </c>
      <c r="BI672" s="120" t="str">
        <f t="shared" si="221"/>
        <v/>
      </c>
      <c r="BJ672" s="121"/>
      <c r="BK672" s="120" t="str">
        <f t="shared" si="222"/>
        <v/>
      </c>
      <c r="BL672" s="120" t="str">
        <f t="shared" si="223"/>
        <v/>
      </c>
      <c r="BM672" s="120" t="str">
        <f t="shared" si="224"/>
        <v/>
      </c>
      <c r="BN672" s="120" t="str">
        <f t="shared" si="225"/>
        <v/>
      </c>
      <c r="BO672" s="120" t="str">
        <f t="shared" si="226"/>
        <v/>
      </c>
      <c r="BP672" s="120" t="str">
        <f t="shared" si="227"/>
        <v/>
      </c>
      <c r="BQ672" s="98"/>
      <c r="BR672" s="98"/>
      <c r="BS672" s="98"/>
      <c r="BT672" s="98"/>
      <c r="BU672" s="98"/>
      <c r="BV672" s="98"/>
      <c r="BW672" s="98"/>
      <c r="BX672" s="98"/>
      <c r="BY672" s="98"/>
      <c r="BZ672" s="98"/>
      <c r="CA672" s="98"/>
      <c r="CB672" s="98"/>
      <c r="CC672" s="98"/>
      <c r="CD672" s="98"/>
      <c r="CE672" s="98"/>
      <c r="CF672" s="98"/>
      <c r="CG672" s="98"/>
      <c r="CH672" s="98"/>
      <c r="CI672" s="98"/>
      <c r="CJ672" s="98"/>
      <c r="CK672" s="98"/>
      <c r="CL672" s="98"/>
      <c r="CM672" s="98"/>
      <c r="CN672" s="98"/>
      <c r="CO672" s="98"/>
      <c r="CP672" s="98"/>
      <c r="CQ672" s="98"/>
      <c r="CR672" s="98"/>
      <c r="CS672" s="98"/>
    </row>
    <row r="673" spans="1:97" s="4" customFormat="1" ht="18.75" customHeight="1" x14ac:dyDescent="0.2">
      <c r="A673" s="3">
        <f t="shared" si="228"/>
        <v>661</v>
      </c>
      <c r="B673" s="263"/>
      <c r="C673" s="263"/>
      <c r="D673" s="263"/>
      <c r="E673" s="259"/>
      <c r="F673" s="259"/>
      <c r="G673" s="43"/>
      <c r="H673" s="264"/>
      <c r="I673" s="261"/>
      <c r="J673" s="106"/>
      <c r="K673" s="247"/>
      <c r="L673" s="247"/>
      <c r="M673" s="247"/>
      <c r="N673" s="248" t="str">
        <f>IF(AND(K673&lt;&gt;"",L673&lt;&gt;"",J673&lt;&gt;""),ROUND(MIN(IF(OR(J673="OZZ",J673="ZZ"),5000,17300),TRUNC(0.75*(SUMIF($D$12:$D673,$D673,K$12:K673)+SUMIF($D$12:$D673,$D673,L$12:L673)),2)) - SUMIF($D$12:$D672,$D673,N$12:N672),2),"")</f>
        <v/>
      </c>
      <c r="O673" s="249" t="str">
        <f>IF(AND(K673&lt;&gt;"",L673&lt;&gt;"",M673&lt;&gt;"",J673&lt;&gt;"",AH673&lt;&gt;""),IF(OR(J673="OZZ",J673="ZZ"),ROUND(0-SUMIF($D$12:$D672,$D673,O$12:O672),2),IF(M673=0,0,ROUND(MIN(MIN(17300,TRUNC(0.75*(SUMIF($D$12:$D$2012,$D673,K$12:K$2012)+SUMIF($D$12:$D$2012,$D673,L$12:L$2012)),2)+SUMIF($D$12:$D673,$D673,AH$12:AH673))-SUMIF($D$12:$D672,$D673,O$12:O672)-SUMIF($D$12:$D$2012,$D673,N$12:N$2012),AH673),2))),"")</f>
        <v/>
      </c>
      <c r="P673" s="250" t="str">
        <f>IF(J673&lt;&gt;"",1000 - SUMIF($D$12:$D672,$D673,P$12:P672),"")</f>
        <v/>
      </c>
      <c r="Q673" s="106"/>
      <c r="R673" s="247"/>
      <c r="S673" s="247"/>
      <c r="T673" s="247"/>
      <c r="U673" s="248" t="str">
        <f>IF(AND(R673&lt;&gt;"",S673&lt;&gt;"",Q673&lt;&gt;""),ROUND(MIN(IF(OR(Q673="OZZ",Q673="ZZ"),5000,17300),TRUNC(0.75*(SUMIF($D$12:$D673,$D673,R$12:R673)+SUMIF($D$12:$D673,$D673,S$12:S673)),2)) - SUMIF($D$12:$D672,$D673,U$12:U672),2),"")</f>
        <v/>
      </c>
      <c r="V673" s="248" t="str">
        <f>IF(AND(R673&lt;&gt;"",S673&lt;&gt;"",T673&lt;&gt;"",Q673&lt;&gt;"",AL673&lt;&gt;""),IF(OR(Q673="OZZ",Q673="ZZ"),ROUND(0-SUMIF($D$12:$D672,$D673,V$12:V672),2),IF(T673=0,0,ROUND(MIN(MIN(17300,TRUNC(0.75*(SUMIF($D$12:$D$2012,$D673,R$12:R$2012)+SUMIF($D$12:$D$2012,$D673,S$12:S$2012)),2)+SUMIF($D$12:$D673,$D673,AL$12:AL673))-SUMIF($D$12:$D672,$D673,V$12:V672)-SUMIF($D$12:$D$2012,$D673,U$12:U$2012),AL673),2))),"")</f>
        <v/>
      </c>
      <c r="W673" s="250" t="str">
        <f>IF(Q673&lt;&gt;"",1000 - SUMIF($D$12:$D672,$D673,W$12:W672),"")</f>
        <v/>
      </c>
      <c r="X673" s="106"/>
      <c r="Y673" s="247"/>
      <c r="Z673" s="247"/>
      <c r="AA673" s="247"/>
      <c r="AB673" s="248" t="str">
        <f>IF(AND(Y673&lt;&gt;"",Z673&lt;&gt;"",X673&lt;&gt;""),ROUND(MIN(IF(OR(X673="OZZ",X673="ZZ"),5000,17300),TRUNC(0.75*(SUMIF($D$12:$D673,$D673,Y$12:Y673)+SUMIF($D$12:$D673,$D673,Z$12:Z673)),2)) - SUMIF($D$12:$D672,$D673,AB$12:AB672),2),"")</f>
        <v/>
      </c>
      <c r="AC673" s="251" t="str">
        <f>IF(AND(Y673&lt;&gt;"",Z673&lt;&gt;"",AA673&lt;&gt;"",X673&lt;&gt;"",AP673&lt;&gt;""),IF(OR(X673="OZZ",X673="ZZ"),ROUND(0-SUMIF($D$12:$D672,$D673,AC$12:AC672),2),IF(AA673=0,0,ROUND(MIN(MIN(17300,TRUNC(0.75*(SUMIF($D$12:$D$2012,$D673,Y$12:Y$2012)+SUMIF($D$12:$D$2012,$D673,Z$12:Z$2012)),2)+SUMIF($D$12:$D673,$D673,AP$12:AP673))-SUMIF($D$12:$D672,$D673,AC$12:AC672)-SUMIF($D$12:$D$2012,$D673,AB$12:AB$2012),AP673),2))),"")</f>
        <v/>
      </c>
      <c r="AD673" s="250" t="str">
        <f>IF(X673&lt;&gt;"",1000 - SUMIF($D$12:$D672,$D673,AD$12:AD672),"")</f>
        <v/>
      </c>
      <c r="AE673" s="252"/>
      <c r="AF673" s="253"/>
      <c r="AG673" s="254"/>
      <c r="AH673" s="255" t="str">
        <f t="shared" si="229"/>
        <v/>
      </c>
      <c r="AI673" s="256"/>
      <c r="AJ673" s="253"/>
      <c r="AK673" s="254"/>
      <c r="AL673" s="255" t="str">
        <f t="shared" si="230"/>
        <v/>
      </c>
      <c r="AM673" s="256"/>
      <c r="AN673" s="253"/>
      <c r="AO673" s="254"/>
      <c r="AP673" s="255" t="str">
        <f t="shared" si="210"/>
        <v/>
      </c>
      <c r="AQ673" s="116"/>
      <c r="AR673" s="116"/>
      <c r="AS673" s="117"/>
      <c r="AT673" s="118"/>
      <c r="AU673" s="119" t="str">
        <f>IF(D673&lt;&gt; "", IF(COUNTIF($D$12:$D673,$D673)&gt;1,0,IF(SUM(N673,U673,AB673)&gt;0,IF(AND(X673="",OR(Q673&lt;&gt;"",J673&lt;&gt;"")),IF(Q673&lt;&gt;"",Q673,IF(J673&lt;&gt;"",J673,0)),IF(AND(Q673&lt;&gt;"",J673&lt;&gt;"",Q673=J673),Q673,X673)),0)),"")</f>
        <v/>
      </c>
      <c r="AV673" s="119" t="str">
        <f>IF(D673&lt;&gt;"",IF(COUNTIF($D$12:$D673,$D673)&gt;1,0,IF(SUM(O673,V673,AC673)&gt;0,IF(AND(X673="",OR(Q673&lt;&gt;"",J673&lt;&gt;"")),IF(Q673&lt;&gt;"",Q673,IF(J673&lt;&gt;"",J673,0)),IF(AND(Q673&lt;&gt;"",J673&lt;&gt;"",Q673=J673),Q673,X673)),0)),"")</f>
        <v/>
      </c>
      <c r="AW673" s="119" t="str">
        <f>IF(D673&lt;&gt;"",IF(COUNTIF($D$12:$D673,$D673)&gt;1,0,IF(SUM(P673,W673,AD673)&gt;0,IF(AND(X673="",OR(Q673&lt;&gt;"",J673&lt;&gt;"")),IF(Q673&lt;&gt;"",Q673,IF(J673&lt;&gt;"",J673,0)),IF(AND(Q673&lt;&gt;"",J673&lt;&gt;"",Q673=J673),Q673,X673)),0)),"")</f>
        <v/>
      </c>
      <c r="AX673" s="118" t="str">
        <f t="shared" si="211"/>
        <v/>
      </c>
      <c r="AY673" s="118" t="str">
        <f t="shared" si="212"/>
        <v/>
      </c>
      <c r="AZ673" s="118" t="str">
        <f t="shared" si="213"/>
        <v/>
      </c>
      <c r="BA673" s="118" t="str">
        <f t="shared" si="214"/>
        <v/>
      </c>
      <c r="BB673" s="118" t="str">
        <f t="shared" si="215"/>
        <v/>
      </c>
      <c r="BC673" s="118" t="str">
        <f t="shared" si="216"/>
        <v/>
      </c>
      <c r="BD673" s="118" t="str">
        <f t="shared" si="217"/>
        <v/>
      </c>
      <c r="BE673" s="118" t="str">
        <f t="shared" si="218"/>
        <v/>
      </c>
      <c r="BF673" s="118" t="str">
        <f t="shared" si="219"/>
        <v/>
      </c>
      <c r="BG673" s="120"/>
      <c r="BH673" s="120" t="str">
        <f t="shared" si="220"/>
        <v/>
      </c>
      <c r="BI673" s="120" t="str">
        <f t="shared" si="221"/>
        <v/>
      </c>
      <c r="BJ673" s="121"/>
      <c r="BK673" s="120" t="str">
        <f t="shared" si="222"/>
        <v/>
      </c>
      <c r="BL673" s="120" t="str">
        <f t="shared" si="223"/>
        <v/>
      </c>
      <c r="BM673" s="120" t="str">
        <f t="shared" si="224"/>
        <v/>
      </c>
      <c r="BN673" s="120" t="str">
        <f t="shared" si="225"/>
        <v/>
      </c>
      <c r="BO673" s="120" t="str">
        <f t="shared" si="226"/>
        <v/>
      </c>
      <c r="BP673" s="120" t="str">
        <f t="shared" si="227"/>
        <v/>
      </c>
      <c r="BQ673" s="98"/>
      <c r="BR673" s="98"/>
      <c r="BS673" s="98"/>
      <c r="BT673" s="98"/>
      <c r="BU673" s="98"/>
      <c r="BV673" s="98"/>
      <c r="BW673" s="98"/>
      <c r="BX673" s="98"/>
      <c r="BY673" s="98"/>
      <c r="BZ673" s="98"/>
      <c r="CA673" s="98"/>
      <c r="CB673" s="98"/>
      <c r="CC673" s="98"/>
      <c r="CD673" s="98"/>
      <c r="CE673" s="98"/>
      <c r="CF673" s="98"/>
      <c r="CG673" s="98"/>
      <c r="CH673" s="98"/>
      <c r="CI673" s="98"/>
      <c r="CJ673" s="98"/>
      <c r="CK673" s="98"/>
      <c r="CL673" s="98"/>
      <c r="CM673" s="98"/>
      <c r="CN673" s="98"/>
      <c r="CO673" s="98"/>
      <c r="CP673" s="98"/>
      <c r="CQ673" s="98"/>
      <c r="CR673" s="98"/>
      <c r="CS673" s="98"/>
    </row>
    <row r="674" spans="1:97" s="4" customFormat="1" ht="18.75" customHeight="1" x14ac:dyDescent="0.2">
      <c r="A674" s="3">
        <f t="shared" si="228"/>
        <v>662</v>
      </c>
      <c r="B674" s="263"/>
      <c r="C674" s="263"/>
      <c r="D674" s="263"/>
      <c r="E674" s="259"/>
      <c r="F674" s="259"/>
      <c r="G674" s="43"/>
      <c r="H674" s="264"/>
      <c r="I674" s="261"/>
      <c r="J674" s="106"/>
      <c r="K674" s="247"/>
      <c r="L674" s="247"/>
      <c r="M674" s="247"/>
      <c r="N674" s="248" t="str">
        <f>IF(AND(K674&lt;&gt;"",L674&lt;&gt;"",J674&lt;&gt;""),ROUND(MIN(IF(OR(J674="OZZ",J674="ZZ"),5000,17300),TRUNC(0.75*(SUMIF($D$12:$D674,$D674,K$12:K674)+SUMIF($D$12:$D674,$D674,L$12:L674)),2)) - SUMIF($D$12:$D673,$D674,N$12:N673),2),"")</f>
        <v/>
      </c>
      <c r="O674" s="249" t="str">
        <f>IF(AND(K674&lt;&gt;"",L674&lt;&gt;"",M674&lt;&gt;"",J674&lt;&gt;"",AH674&lt;&gt;""),IF(OR(J674="OZZ",J674="ZZ"),ROUND(0-SUMIF($D$12:$D673,$D674,O$12:O673),2),IF(M674=0,0,ROUND(MIN(MIN(17300,TRUNC(0.75*(SUMIF($D$12:$D$2012,$D674,K$12:K$2012)+SUMIF($D$12:$D$2012,$D674,L$12:L$2012)),2)+SUMIF($D$12:$D674,$D674,AH$12:AH674))-SUMIF($D$12:$D673,$D674,O$12:O673)-SUMIF($D$12:$D$2012,$D674,N$12:N$2012),AH674),2))),"")</f>
        <v/>
      </c>
      <c r="P674" s="250" t="str">
        <f>IF(J674&lt;&gt;"",1000 - SUMIF($D$12:$D673,$D674,P$12:P673),"")</f>
        <v/>
      </c>
      <c r="Q674" s="106"/>
      <c r="R674" s="247"/>
      <c r="S674" s="247"/>
      <c r="T674" s="247"/>
      <c r="U674" s="248" t="str">
        <f>IF(AND(R674&lt;&gt;"",S674&lt;&gt;"",Q674&lt;&gt;""),ROUND(MIN(IF(OR(Q674="OZZ",Q674="ZZ"),5000,17300),TRUNC(0.75*(SUMIF($D$12:$D674,$D674,R$12:R674)+SUMIF($D$12:$D674,$D674,S$12:S674)),2)) - SUMIF($D$12:$D673,$D674,U$12:U673),2),"")</f>
        <v/>
      </c>
      <c r="V674" s="248" t="str">
        <f>IF(AND(R674&lt;&gt;"",S674&lt;&gt;"",T674&lt;&gt;"",Q674&lt;&gt;"",AL674&lt;&gt;""),IF(OR(Q674="OZZ",Q674="ZZ"),ROUND(0-SUMIF($D$12:$D673,$D674,V$12:V673),2),IF(T674=0,0,ROUND(MIN(MIN(17300,TRUNC(0.75*(SUMIF($D$12:$D$2012,$D674,R$12:R$2012)+SUMIF($D$12:$D$2012,$D674,S$12:S$2012)),2)+SUMIF($D$12:$D674,$D674,AL$12:AL674))-SUMIF($D$12:$D673,$D674,V$12:V673)-SUMIF($D$12:$D$2012,$D674,U$12:U$2012),AL674),2))),"")</f>
        <v/>
      </c>
      <c r="W674" s="250" t="str">
        <f>IF(Q674&lt;&gt;"",1000 - SUMIF($D$12:$D673,$D674,W$12:W673),"")</f>
        <v/>
      </c>
      <c r="X674" s="106"/>
      <c r="Y674" s="247"/>
      <c r="Z674" s="247"/>
      <c r="AA674" s="247"/>
      <c r="AB674" s="248" t="str">
        <f>IF(AND(Y674&lt;&gt;"",Z674&lt;&gt;"",X674&lt;&gt;""),ROUND(MIN(IF(OR(X674="OZZ",X674="ZZ"),5000,17300),TRUNC(0.75*(SUMIF($D$12:$D674,$D674,Y$12:Y674)+SUMIF($D$12:$D674,$D674,Z$12:Z674)),2)) - SUMIF($D$12:$D673,$D674,AB$12:AB673),2),"")</f>
        <v/>
      </c>
      <c r="AC674" s="251" t="str">
        <f>IF(AND(Y674&lt;&gt;"",Z674&lt;&gt;"",AA674&lt;&gt;"",X674&lt;&gt;"",AP674&lt;&gt;""),IF(OR(X674="OZZ",X674="ZZ"),ROUND(0-SUMIF($D$12:$D673,$D674,AC$12:AC673),2),IF(AA674=0,0,ROUND(MIN(MIN(17300,TRUNC(0.75*(SUMIF($D$12:$D$2012,$D674,Y$12:Y$2012)+SUMIF($D$12:$D$2012,$D674,Z$12:Z$2012)),2)+SUMIF($D$12:$D674,$D674,AP$12:AP674))-SUMIF($D$12:$D673,$D674,AC$12:AC673)-SUMIF($D$12:$D$2012,$D674,AB$12:AB$2012),AP674),2))),"")</f>
        <v/>
      </c>
      <c r="AD674" s="250" t="str">
        <f>IF(X674&lt;&gt;"",1000 - SUMIF($D$12:$D673,$D674,AD$12:AD673),"")</f>
        <v/>
      </c>
      <c r="AE674" s="252"/>
      <c r="AF674" s="253"/>
      <c r="AG674" s="254"/>
      <c r="AH674" s="255" t="str">
        <f t="shared" si="229"/>
        <v/>
      </c>
      <c r="AI674" s="256"/>
      <c r="AJ674" s="253"/>
      <c r="AK674" s="254"/>
      <c r="AL674" s="255" t="str">
        <f t="shared" si="230"/>
        <v/>
      </c>
      <c r="AM674" s="256"/>
      <c r="AN674" s="253"/>
      <c r="AO674" s="254"/>
      <c r="AP674" s="255" t="str">
        <f t="shared" si="210"/>
        <v/>
      </c>
      <c r="AQ674" s="116"/>
      <c r="AR674" s="116"/>
      <c r="AS674" s="117"/>
      <c r="AT674" s="118"/>
      <c r="AU674" s="119" t="str">
        <f>IF(D674&lt;&gt; "", IF(COUNTIF($D$12:$D674,$D674)&gt;1,0,IF(SUM(N674,U674,AB674)&gt;0,IF(AND(X674="",OR(Q674&lt;&gt;"",J674&lt;&gt;"")),IF(Q674&lt;&gt;"",Q674,IF(J674&lt;&gt;"",J674,0)),IF(AND(Q674&lt;&gt;"",J674&lt;&gt;"",Q674=J674),Q674,X674)),0)),"")</f>
        <v/>
      </c>
      <c r="AV674" s="119" t="str">
        <f>IF(D674&lt;&gt;"",IF(COUNTIF($D$12:$D674,$D674)&gt;1,0,IF(SUM(O674,V674,AC674)&gt;0,IF(AND(X674="",OR(Q674&lt;&gt;"",J674&lt;&gt;"")),IF(Q674&lt;&gt;"",Q674,IF(J674&lt;&gt;"",J674,0)),IF(AND(Q674&lt;&gt;"",J674&lt;&gt;"",Q674=J674),Q674,X674)),0)),"")</f>
        <v/>
      </c>
      <c r="AW674" s="119" t="str">
        <f>IF(D674&lt;&gt;"",IF(COUNTIF($D$12:$D674,$D674)&gt;1,0,IF(SUM(P674,W674,AD674)&gt;0,IF(AND(X674="",OR(Q674&lt;&gt;"",J674&lt;&gt;"")),IF(Q674&lt;&gt;"",Q674,IF(J674&lt;&gt;"",J674,0)),IF(AND(Q674&lt;&gt;"",J674&lt;&gt;"",Q674=J674),Q674,X674)),0)),"")</f>
        <v/>
      </c>
      <c r="AX674" s="118" t="str">
        <f t="shared" si="211"/>
        <v/>
      </c>
      <c r="AY674" s="118" t="str">
        <f t="shared" si="212"/>
        <v/>
      </c>
      <c r="AZ674" s="118" t="str">
        <f t="shared" si="213"/>
        <v/>
      </c>
      <c r="BA674" s="118" t="str">
        <f t="shared" si="214"/>
        <v/>
      </c>
      <c r="BB674" s="118" t="str">
        <f t="shared" si="215"/>
        <v/>
      </c>
      <c r="BC674" s="118" t="str">
        <f t="shared" si="216"/>
        <v/>
      </c>
      <c r="BD674" s="118" t="str">
        <f t="shared" si="217"/>
        <v/>
      </c>
      <c r="BE674" s="118" t="str">
        <f t="shared" si="218"/>
        <v/>
      </c>
      <c r="BF674" s="118" t="str">
        <f t="shared" si="219"/>
        <v/>
      </c>
      <c r="BG674" s="120"/>
      <c r="BH674" s="120" t="str">
        <f t="shared" si="220"/>
        <v/>
      </c>
      <c r="BI674" s="120" t="str">
        <f t="shared" si="221"/>
        <v/>
      </c>
      <c r="BJ674" s="121"/>
      <c r="BK674" s="120" t="str">
        <f t="shared" si="222"/>
        <v/>
      </c>
      <c r="BL674" s="120" t="str">
        <f t="shared" si="223"/>
        <v/>
      </c>
      <c r="BM674" s="120" t="str">
        <f t="shared" si="224"/>
        <v/>
      </c>
      <c r="BN674" s="120" t="str">
        <f t="shared" si="225"/>
        <v/>
      </c>
      <c r="BO674" s="120" t="str">
        <f t="shared" si="226"/>
        <v/>
      </c>
      <c r="BP674" s="120" t="str">
        <f t="shared" si="227"/>
        <v/>
      </c>
      <c r="BQ674" s="98"/>
      <c r="BR674" s="98"/>
      <c r="BS674" s="98"/>
      <c r="BT674" s="98"/>
      <c r="BU674" s="98"/>
      <c r="BV674" s="98"/>
      <c r="BW674" s="98"/>
      <c r="BX674" s="98"/>
      <c r="BY674" s="98"/>
      <c r="BZ674" s="98"/>
      <c r="CA674" s="98"/>
      <c r="CB674" s="98"/>
      <c r="CC674" s="98"/>
      <c r="CD674" s="98"/>
      <c r="CE674" s="98"/>
      <c r="CF674" s="98"/>
      <c r="CG674" s="98"/>
      <c r="CH674" s="98"/>
      <c r="CI674" s="98"/>
      <c r="CJ674" s="98"/>
      <c r="CK674" s="98"/>
      <c r="CL674" s="98"/>
      <c r="CM674" s="98"/>
      <c r="CN674" s="98"/>
      <c r="CO674" s="98"/>
      <c r="CP674" s="98"/>
      <c r="CQ674" s="98"/>
      <c r="CR674" s="98"/>
      <c r="CS674" s="98"/>
    </row>
    <row r="675" spans="1:97" s="4" customFormat="1" ht="18.75" customHeight="1" x14ac:dyDescent="0.2">
      <c r="A675" s="3">
        <f t="shared" si="228"/>
        <v>663</v>
      </c>
      <c r="B675" s="263"/>
      <c r="C675" s="263"/>
      <c r="D675" s="263"/>
      <c r="E675" s="259"/>
      <c r="F675" s="259"/>
      <c r="G675" s="43"/>
      <c r="H675" s="264"/>
      <c r="I675" s="261"/>
      <c r="J675" s="106"/>
      <c r="K675" s="247"/>
      <c r="L675" s="247"/>
      <c r="M675" s="247"/>
      <c r="N675" s="248" t="str">
        <f>IF(AND(K675&lt;&gt;"",L675&lt;&gt;"",J675&lt;&gt;""),ROUND(MIN(IF(OR(J675="OZZ",J675="ZZ"),5000,17300),TRUNC(0.75*(SUMIF($D$12:$D675,$D675,K$12:K675)+SUMIF($D$12:$D675,$D675,L$12:L675)),2)) - SUMIF($D$12:$D674,$D675,N$12:N674),2),"")</f>
        <v/>
      </c>
      <c r="O675" s="249" t="str">
        <f>IF(AND(K675&lt;&gt;"",L675&lt;&gt;"",M675&lt;&gt;"",J675&lt;&gt;"",AH675&lt;&gt;""),IF(OR(J675="OZZ",J675="ZZ"),ROUND(0-SUMIF($D$12:$D674,$D675,O$12:O674),2),IF(M675=0,0,ROUND(MIN(MIN(17300,TRUNC(0.75*(SUMIF($D$12:$D$2012,$D675,K$12:K$2012)+SUMIF($D$12:$D$2012,$D675,L$12:L$2012)),2)+SUMIF($D$12:$D675,$D675,AH$12:AH675))-SUMIF($D$12:$D674,$D675,O$12:O674)-SUMIF($D$12:$D$2012,$D675,N$12:N$2012),AH675),2))),"")</f>
        <v/>
      </c>
      <c r="P675" s="250" t="str">
        <f>IF(J675&lt;&gt;"",1000 - SUMIF($D$12:$D674,$D675,P$12:P674),"")</f>
        <v/>
      </c>
      <c r="Q675" s="106"/>
      <c r="R675" s="247"/>
      <c r="S675" s="247"/>
      <c r="T675" s="247"/>
      <c r="U675" s="248" t="str">
        <f>IF(AND(R675&lt;&gt;"",S675&lt;&gt;"",Q675&lt;&gt;""),ROUND(MIN(IF(OR(Q675="OZZ",Q675="ZZ"),5000,17300),TRUNC(0.75*(SUMIF($D$12:$D675,$D675,R$12:R675)+SUMIF($D$12:$D675,$D675,S$12:S675)),2)) - SUMIF($D$12:$D674,$D675,U$12:U674),2),"")</f>
        <v/>
      </c>
      <c r="V675" s="248" t="str">
        <f>IF(AND(R675&lt;&gt;"",S675&lt;&gt;"",T675&lt;&gt;"",Q675&lt;&gt;"",AL675&lt;&gt;""),IF(OR(Q675="OZZ",Q675="ZZ"),ROUND(0-SUMIF($D$12:$D674,$D675,V$12:V674),2),IF(T675=0,0,ROUND(MIN(MIN(17300,TRUNC(0.75*(SUMIF($D$12:$D$2012,$D675,R$12:R$2012)+SUMIF($D$12:$D$2012,$D675,S$12:S$2012)),2)+SUMIF($D$12:$D675,$D675,AL$12:AL675))-SUMIF($D$12:$D674,$D675,V$12:V674)-SUMIF($D$12:$D$2012,$D675,U$12:U$2012),AL675),2))),"")</f>
        <v/>
      </c>
      <c r="W675" s="250" t="str">
        <f>IF(Q675&lt;&gt;"",1000 - SUMIF($D$12:$D674,$D675,W$12:W674),"")</f>
        <v/>
      </c>
      <c r="X675" s="106"/>
      <c r="Y675" s="247"/>
      <c r="Z675" s="247"/>
      <c r="AA675" s="247"/>
      <c r="AB675" s="248" t="str">
        <f>IF(AND(Y675&lt;&gt;"",Z675&lt;&gt;"",X675&lt;&gt;""),ROUND(MIN(IF(OR(X675="OZZ",X675="ZZ"),5000,17300),TRUNC(0.75*(SUMIF($D$12:$D675,$D675,Y$12:Y675)+SUMIF($D$12:$D675,$D675,Z$12:Z675)),2)) - SUMIF($D$12:$D674,$D675,AB$12:AB674),2),"")</f>
        <v/>
      </c>
      <c r="AC675" s="251" t="str">
        <f>IF(AND(Y675&lt;&gt;"",Z675&lt;&gt;"",AA675&lt;&gt;"",X675&lt;&gt;"",AP675&lt;&gt;""),IF(OR(X675="OZZ",X675="ZZ"),ROUND(0-SUMIF($D$12:$D674,$D675,AC$12:AC674),2),IF(AA675=0,0,ROUND(MIN(MIN(17300,TRUNC(0.75*(SUMIF($D$12:$D$2012,$D675,Y$12:Y$2012)+SUMIF($D$12:$D$2012,$D675,Z$12:Z$2012)),2)+SUMIF($D$12:$D675,$D675,AP$12:AP675))-SUMIF($D$12:$D674,$D675,AC$12:AC674)-SUMIF($D$12:$D$2012,$D675,AB$12:AB$2012),AP675),2))),"")</f>
        <v/>
      </c>
      <c r="AD675" s="250" t="str">
        <f>IF(X675&lt;&gt;"",1000 - SUMIF($D$12:$D674,$D675,AD$12:AD674),"")</f>
        <v/>
      </c>
      <c r="AE675" s="252"/>
      <c r="AF675" s="253"/>
      <c r="AG675" s="254"/>
      <c r="AH675" s="255" t="str">
        <f t="shared" si="229"/>
        <v/>
      </c>
      <c r="AI675" s="256"/>
      <c r="AJ675" s="253"/>
      <c r="AK675" s="254"/>
      <c r="AL675" s="255" t="str">
        <f t="shared" si="230"/>
        <v/>
      </c>
      <c r="AM675" s="256"/>
      <c r="AN675" s="253"/>
      <c r="AO675" s="254"/>
      <c r="AP675" s="255" t="str">
        <f t="shared" si="210"/>
        <v/>
      </c>
      <c r="AQ675" s="116"/>
      <c r="AR675" s="116"/>
      <c r="AS675" s="117"/>
      <c r="AT675" s="118"/>
      <c r="AU675" s="119" t="str">
        <f>IF(D675&lt;&gt; "", IF(COUNTIF($D$12:$D675,$D675)&gt;1,0,IF(SUM(N675,U675,AB675)&gt;0,IF(AND(X675="",OR(Q675&lt;&gt;"",J675&lt;&gt;"")),IF(Q675&lt;&gt;"",Q675,IF(J675&lt;&gt;"",J675,0)),IF(AND(Q675&lt;&gt;"",J675&lt;&gt;"",Q675=J675),Q675,X675)),0)),"")</f>
        <v/>
      </c>
      <c r="AV675" s="119" t="str">
        <f>IF(D675&lt;&gt;"",IF(COUNTIF($D$12:$D675,$D675)&gt;1,0,IF(SUM(O675,V675,AC675)&gt;0,IF(AND(X675="",OR(Q675&lt;&gt;"",J675&lt;&gt;"")),IF(Q675&lt;&gt;"",Q675,IF(J675&lt;&gt;"",J675,0)),IF(AND(Q675&lt;&gt;"",J675&lt;&gt;"",Q675=J675),Q675,X675)),0)),"")</f>
        <v/>
      </c>
      <c r="AW675" s="119" t="str">
        <f>IF(D675&lt;&gt;"",IF(COUNTIF($D$12:$D675,$D675)&gt;1,0,IF(SUM(P675,W675,AD675)&gt;0,IF(AND(X675="",OR(Q675&lt;&gt;"",J675&lt;&gt;"")),IF(Q675&lt;&gt;"",Q675,IF(J675&lt;&gt;"",J675,0)),IF(AND(Q675&lt;&gt;"",J675&lt;&gt;"",Q675=J675),Q675,X675)),0)),"")</f>
        <v/>
      </c>
      <c r="AX675" s="118" t="str">
        <f t="shared" si="211"/>
        <v/>
      </c>
      <c r="AY675" s="118" t="str">
        <f t="shared" si="212"/>
        <v/>
      </c>
      <c r="AZ675" s="118" t="str">
        <f t="shared" si="213"/>
        <v/>
      </c>
      <c r="BA675" s="118" t="str">
        <f t="shared" si="214"/>
        <v/>
      </c>
      <c r="BB675" s="118" t="str">
        <f t="shared" si="215"/>
        <v/>
      </c>
      <c r="BC675" s="118" t="str">
        <f t="shared" si="216"/>
        <v/>
      </c>
      <c r="BD675" s="118" t="str">
        <f t="shared" si="217"/>
        <v/>
      </c>
      <c r="BE675" s="118" t="str">
        <f t="shared" si="218"/>
        <v/>
      </c>
      <c r="BF675" s="118" t="str">
        <f t="shared" si="219"/>
        <v/>
      </c>
      <c r="BG675" s="120"/>
      <c r="BH675" s="120" t="str">
        <f t="shared" si="220"/>
        <v/>
      </c>
      <c r="BI675" s="120" t="str">
        <f t="shared" si="221"/>
        <v/>
      </c>
      <c r="BJ675" s="121"/>
      <c r="BK675" s="120" t="str">
        <f t="shared" si="222"/>
        <v/>
      </c>
      <c r="BL675" s="120" t="str">
        <f t="shared" si="223"/>
        <v/>
      </c>
      <c r="BM675" s="120" t="str">
        <f t="shared" si="224"/>
        <v/>
      </c>
      <c r="BN675" s="120" t="str">
        <f t="shared" si="225"/>
        <v/>
      </c>
      <c r="BO675" s="120" t="str">
        <f t="shared" si="226"/>
        <v/>
      </c>
      <c r="BP675" s="120" t="str">
        <f t="shared" si="227"/>
        <v/>
      </c>
      <c r="BQ675" s="98"/>
      <c r="BR675" s="98"/>
      <c r="BS675" s="98"/>
      <c r="BT675" s="98"/>
      <c r="BU675" s="98"/>
      <c r="BV675" s="98"/>
      <c r="BW675" s="98"/>
      <c r="BX675" s="98"/>
      <c r="BY675" s="98"/>
      <c r="BZ675" s="98"/>
      <c r="CA675" s="98"/>
      <c r="CB675" s="98"/>
      <c r="CC675" s="98"/>
      <c r="CD675" s="98"/>
      <c r="CE675" s="98"/>
      <c r="CF675" s="98"/>
      <c r="CG675" s="98"/>
      <c r="CH675" s="98"/>
      <c r="CI675" s="98"/>
      <c r="CJ675" s="98"/>
      <c r="CK675" s="98"/>
      <c r="CL675" s="98"/>
      <c r="CM675" s="98"/>
      <c r="CN675" s="98"/>
      <c r="CO675" s="98"/>
      <c r="CP675" s="98"/>
      <c r="CQ675" s="98"/>
      <c r="CR675" s="98"/>
      <c r="CS675" s="98"/>
    </row>
    <row r="676" spans="1:97" s="4" customFormat="1" ht="18.75" customHeight="1" x14ac:dyDescent="0.2">
      <c r="A676" s="3">
        <f t="shared" si="228"/>
        <v>664</v>
      </c>
      <c r="B676" s="263"/>
      <c r="C676" s="263"/>
      <c r="D676" s="263"/>
      <c r="E676" s="259"/>
      <c r="F676" s="259"/>
      <c r="G676" s="43"/>
      <c r="H676" s="264"/>
      <c r="I676" s="261"/>
      <c r="J676" s="106"/>
      <c r="K676" s="247"/>
      <c r="L676" s="247"/>
      <c r="M676" s="247"/>
      <c r="N676" s="248" t="str">
        <f>IF(AND(K676&lt;&gt;"",L676&lt;&gt;"",J676&lt;&gt;""),ROUND(MIN(IF(OR(J676="OZZ",J676="ZZ"),5000,17300),TRUNC(0.75*(SUMIF($D$12:$D676,$D676,K$12:K676)+SUMIF($D$12:$D676,$D676,L$12:L676)),2)) - SUMIF($D$12:$D675,$D676,N$12:N675),2),"")</f>
        <v/>
      </c>
      <c r="O676" s="249" t="str">
        <f>IF(AND(K676&lt;&gt;"",L676&lt;&gt;"",M676&lt;&gt;"",J676&lt;&gt;"",AH676&lt;&gt;""),IF(OR(J676="OZZ",J676="ZZ"),ROUND(0-SUMIF($D$12:$D675,$D676,O$12:O675),2),IF(M676=0,0,ROUND(MIN(MIN(17300,TRUNC(0.75*(SUMIF($D$12:$D$2012,$D676,K$12:K$2012)+SUMIF($D$12:$D$2012,$D676,L$12:L$2012)),2)+SUMIF($D$12:$D676,$D676,AH$12:AH676))-SUMIF($D$12:$D675,$D676,O$12:O675)-SUMIF($D$12:$D$2012,$D676,N$12:N$2012),AH676),2))),"")</f>
        <v/>
      </c>
      <c r="P676" s="250" t="str">
        <f>IF(J676&lt;&gt;"",1000 - SUMIF($D$12:$D675,$D676,P$12:P675),"")</f>
        <v/>
      </c>
      <c r="Q676" s="106"/>
      <c r="R676" s="247"/>
      <c r="S676" s="247"/>
      <c r="T676" s="247"/>
      <c r="U676" s="248" t="str">
        <f>IF(AND(R676&lt;&gt;"",S676&lt;&gt;"",Q676&lt;&gt;""),ROUND(MIN(IF(OR(Q676="OZZ",Q676="ZZ"),5000,17300),TRUNC(0.75*(SUMIF($D$12:$D676,$D676,R$12:R676)+SUMIF($D$12:$D676,$D676,S$12:S676)),2)) - SUMIF($D$12:$D675,$D676,U$12:U675),2),"")</f>
        <v/>
      </c>
      <c r="V676" s="248" t="str">
        <f>IF(AND(R676&lt;&gt;"",S676&lt;&gt;"",T676&lt;&gt;"",Q676&lt;&gt;"",AL676&lt;&gt;""),IF(OR(Q676="OZZ",Q676="ZZ"),ROUND(0-SUMIF($D$12:$D675,$D676,V$12:V675),2),IF(T676=0,0,ROUND(MIN(MIN(17300,TRUNC(0.75*(SUMIF($D$12:$D$2012,$D676,R$12:R$2012)+SUMIF($D$12:$D$2012,$D676,S$12:S$2012)),2)+SUMIF($D$12:$D676,$D676,AL$12:AL676))-SUMIF($D$12:$D675,$D676,V$12:V675)-SUMIF($D$12:$D$2012,$D676,U$12:U$2012),AL676),2))),"")</f>
        <v/>
      </c>
      <c r="W676" s="250" t="str">
        <f>IF(Q676&lt;&gt;"",1000 - SUMIF($D$12:$D675,$D676,W$12:W675),"")</f>
        <v/>
      </c>
      <c r="X676" s="106"/>
      <c r="Y676" s="247"/>
      <c r="Z676" s="247"/>
      <c r="AA676" s="247"/>
      <c r="AB676" s="248" t="str">
        <f>IF(AND(Y676&lt;&gt;"",Z676&lt;&gt;"",X676&lt;&gt;""),ROUND(MIN(IF(OR(X676="OZZ",X676="ZZ"),5000,17300),TRUNC(0.75*(SUMIF($D$12:$D676,$D676,Y$12:Y676)+SUMIF($D$12:$D676,$D676,Z$12:Z676)),2)) - SUMIF($D$12:$D675,$D676,AB$12:AB675),2),"")</f>
        <v/>
      </c>
      <c r="AC676" s="251" t="str">
        <f>IF(AND(Y676&lt;&gt;"",Z676&lt;&gt;"",AA676&lt;&gt;"",X676&lt;&gt;"",AP676&lt;&gt;""),IF(OR(X676="OZZ",X676="ZZ"),ROUND(0-SUMIF($D$12:$D675,$D676,AC$12:AC675),2),IF(AA676=0,0,ROUND(MIN(MIN(17300,TRUNC(0.75*(SUMIF($D$12:$D$2012,$D676,Y$12:Y$2012)+SUMIF($D$12:$D$2012,$D676,Z$12:Z$2012)),2)+SUMIF($D$12:$D676,$D676,AP$12:AP676))-SUMIF($D$12:$D675,$D676,AC$12:AC675)-SUMIF($D$12:$D$2012,$D676,AB$12:AB$2012),AP676),2))),"")</f>
        <v/>
      </c>
      <c r="AD676" s="250" t="str">
        <f>IF(X676&lt;&gt;"",1000 - SUMIF($D$12:$D675,$D676,AD$12:AD675),"")</f>
        <v/>
      </c>
      <c r="AE676" s="252"/>
      <c r="AF676" s="253"/>
      <c r="AG676" s="254"/>
      <c r="AH676" s="255" t="str">
        <f t="shared" si="229"/>
        <v/>
      </c>
      <c r="AI676" s="256"/>
      <c r="AJ676" s="253"/>
      <c r="AK676" s="254"/>
      <c r="AL676" s="255" t="str">
        <f t="shared" si="230"/>
        <v/>
      </c>
      <c r="AM676" s="256"/>
      <c r="AN676" s="253"/>
      <c r="AO676" s="254"/>
      <c r="AP676" s="255" t="str">
        <f t="shared" si="210"/>
        <v/>
      </c>
      <c r="AQ676" s="116"/>
      <c r="AR676" s="116"/>
      <c r="AS676" s="117"/>
      <c r="AT676" s="118"/>
      <c r="AU676" s="119" t="str">
        <f>IF(D676&lt;&gt; "", IF(COUNTIF($D$12:$D676,$D676)&gt;1,0,IF(SUM(N676,U676,AB676)&gt;0,IF(AND(X676="",OR(Q676&lt;&gt;"",J676&lt;&gt;"")),IF(Q676&lt;&gt;"",Q676,IF(J676&lt;&gt;"",J676,0)),IF(AND(Q676&lt;&gt;"",J676&lt;&gt;"",Q676=J676),Q676,X676)),0)),"")</f>
        <v/>
      </c>
      <c r="AV676" s="119" t="str">
        <f>IF(D676&lt;&gt;"",IF(COUNTIF($D$12:$D676,$D676)&gt;1,0,IF(SUM(O676,V676,AC676)&gt;0,IF(AND(X676="",OR(Q676&lt;&gt;"",J676&lt;&gt;"")),IF(Q676&lt;&gt;"",Q676,IF(J676&lt;&gt;"",J676,0)),IF(AND(Q676&lt;&gt;"",J676&lt;&gt;"",Q676=J676),Q676,X676)),0)),"")</f>
        <v/>
      </c>
      <c r="AW676" s="119" t="str">
        <f>IF(D676&lt;&gt;"",IF(COUNTIF($D$12:$D676,$D676)&gt;1,0,IF(SUM(P676,W676,AD676)&gt;0,IF(AND(X676="",OR(Q676&lt;&gt;"",J676&lt;&gt;"")),IF(Q676&lt;&gt;"",Q676,IF(J676&lt;&gt;"",J676,0)),IF(AND(Q676&lt;&gt;"",J676&lt;&gt;"",Q676=J676),Q676,X676)),0)),"")</f>
        <v/>
      </c>
      <c r="AX676" s="118" t="str">
        <f t="shared" si="211"/>
        <v/>
      </c>
      <c r="AY676" s="118" t="str">
        <f t="shared" si="212"/>
        <v/>
      </c>
      <c r="AZ676" s="118" t="str">
        <f t="shared" si="213"/>
        <v/>
      </c>
      <c r="BA676" s="118" t="str">
        <f t="shared" si="214"/>
        <v/>
      </c>
      <c r="BB676" s="118" t="str">
        <f t="shared" si="215"/>
        <v/>
      </c>
      <c r="BC676" s="118" t="str">
        <f t="shared" si="216"/>
        <v/>
      </c>
      <c r="BD676" s="118" t="str">
        <f t="shared" si="217"/>
        <v/>
      </c>
      <c r="BE676" s="118" t="str">
        <f t="shared" si="218"/>
        <v/>
      </c>
      <c r="BF676" s="118" t="str">
        <f t="shared" si="219"/>
        <v/>
      </c>
      <c r="BG676" s="120"/>
      <c r="BH676" s="120" t="str">
        <f t="shared" si="220"/>
        <v/>
      </c>
      <c r="BI676" s="120" t="str">
        <f t="shared" si="221"/>
        <v/>
      </c>
      <c r="BJ676" s="121"/>
      <c r="BK676" s="120" t="str">
        <f t="shared" si="222"/>
        <v/>
      </c>
      <c r="BL676" s="120" t="str">
        <f t="shared" si="223"/>
        <v/>
      </c>
      <c r="BM676" s="120" t="str">
        <f t="shared" si="224"/>
        <v/>
      </c>
      <c r="BN676" s="120" t="str">
        <f t="shared" si="225"/>
        <v/>
      </c>
      <c r="BO676" s="120" t="str">
        <f t="shared" si="226"/>
        <v/>
      </c>
      <c r="BP676" s="120" t="str">
        <f t="shared" si="227"/>
        <v/>
      </c>
      <c r="BQ676" s="98"/>
      <c r="BR676" s="98"/>
      <c r="BS676" s="98"/>
      <c r="BT676" s="98"/>
      <c r="BU676" s="98"/>
      <c r="BV676" s="98"/>
      <c r="BW676" s="98"/>
      <c r="BX676" s="98"/>
      <c r="BY676" s="98"/>
      <c r="BZ676" s="98"/>
      <c r="CA676" s="98"/>
      <c r="CB676" s="98"/>
      <c r="CC676" s="98"/>
      <c r="CD676" s="98"/>
      <c r="CE676" s="98"/>
      <c r="CF676" s="98"/>
      <c r="CG676" s="98"/>
      <c r="CH676" s="98"/>
      <c r="CI676" s="98"/>
      <c r="CJ676" s="98"/>
      <c r="CK676" s="98"/>
      <c r="CL676" s="98"/>
      <c r="CM676" s="98"/>
      <c r="CN676" s="98"/>
      <c r="CO676" s="98"/>
      <c r="CP676" s="98"/>
      <c r="CQ676" s="98"/>
      <c r="CR676" s="98"/>
      <c r="CS676" s="98"/>
    </row>
    <row r="677" spans="1:97" s="4" customFormat="1" ht="18.75" customHeight="1" x14ac:dyDescent="0.2">
      <c r="A677" s="3">
        <f t="shared" si="228"/>
        <v>665</v>
      </c>
      <c r="B677" s="263"/>
      <c r="C677" s="263"/>
      <c r="D677" s="263"/>
      <c r="E677" s="259"/>
      <c r="F677" s="259"/>
      <c r="G677" s="43"/>
      <c r="H677" s="264"/>
      <c r="I677" s="261"/>
      <c r="J677" s="106"/>
      <c r="K677" s="247"/>
      <c r="L677" s="247"/>
      <c r="M677" s="247"/>
      <c r="N677" s="248" t="str">
        <f>IF(AND(K677&lt;&gt;"",L677&lt;&gt;"",J677&lt;&gt;""),ROUND(MIN(IF(OR(J677="OZZ",J677="ZZ"),5000,17300),TRUNC(0.75*(SUMIF($D$12:$D677,$D677,K$12:K677)+SUMIF($D$12:$D677,$D677,L$12:L677)),2)) - SUMIF($D$12:$D676,$D677,N$12:N676),2),"")</f>
        <v/>
      </c>
      <c r="O677" s="249" t="str">
        <f>IF(AND(K677&lt;&gt;"",L677&lt;&gt;"",M677&lt;&gt;"",J677&lt;&gt;"",AH677&lt;&gt;""),IF(OR(J677="OZZ",J677="ZZ"),ROUND(0-SUMIF($D$12:$D676,$D677,O$12:O676),2),IF(M677=0,0,ROUND(MIN(MIN(17300,TRUNC(0.75*(SUMIF($D$12:$D$2012,$D677,K$12:K$2012)+SUMIF($D$12:$D$2012,$D677,L$12:L$2012)),2)+SUMIF($D$12:$D677,$D677,AH$12:AH677))-SUMIF($D$12:$D676,$D677,O$12:O676)-SUMIF($D$12:$D$2012,$D677,N$12:N$2012),AH677),2))),"")</f>
        <v/>
      </c>
      <c r="P677" s="250" t="str">
        <f>IF(J677&lt;&gt;"",1000 - SUMIF($D$12:$D676,$D677,P$12:P676),"")</f>
        <v/>
      </c>
      <c r="Q677" s="106"/>
      <c r="R677" s="247"/>
      <c r="S677" s="247"/>
      <c r="T677" s="247"/>
      <c r="U677" s="248" t="str">
        <f>IF(AND(R677&lt;&gt;"",S677&lt;&gt;"",Q677&lt;&gt;""),ROUND(MIN(IF(OR(Q677="OZZ",Q677="ZZ"),5000,17300),TRUNC(0.75*(SUMIF($D$12:$D677,$D677,R$12:R677)+SUMIF($D$12:$D677,$D677,S$12:S677)),2)) - SUMIF($D$12:$D676,$D677,U$12:U676),2),"")</f>
        <v/>
      </c>
      <c r="V677" s="248" t="str">
        <f>IF(AND(R677&lt;&gt;"",S677&lt;&gt;"",T677&lt;&gt;"",Q677&lt;&gt;"",AL677&lt;&gt;""),IF(OR(Q677="OZZ",Q677="ZZ"),ROUND(0-SUMIF($D$12:$D676,$D677,V$12:V676),2),IF(T677=0,0,ROUND(MIN(MIN(17300,TRUNC(0.75*(SUMIF($D$12:$D$2012,$D677,R$12:R$2012)+SUMIF($D$12:$D$2012,$D677,S$12:S$2012)),2)+SUMIF($D$12:$D677,$D677,AL$12:AL677))-SUMIF($D$12:$D676,$D677,V$12:V676)-SUMIF($D$12:$D$2012,$D677,U$12:U$2012),AL677),2))),"")</f>
        <v/>
      </c>
      <c r="W677" s="250" t="str">
        <f>IF(Q677&lt;&gt;"",1000 - SUMIF($D$12:$D676,$D677,W$12:W676),"")</f>
        <v/>
      </c>
      <c r="X677" s="106"/>
      <c r="Y677" s="247"/>
      <c r="Z677" s="247"/>
      <c r="AA677" s="247"/>
      <c r="AB677" s="248" t="str">
        <f>IF(AND(Y677&lt;&gt;"",Z677&lt;&gt;"",X677&lt;&gt;""),ROUND(MIN(IF(OR(X677="OZZ",X677="ZZ"),5000,17300),TRUNC(0.75*(SUMIF($D$12:$D677,$D677,Y$12:Y677)+SUMIF($D$12:$D677,$D677,Z$12:Z677)),2)) - SUMIF($D$12:$D676,$D677,AB$12:AB676),2),"")</f>
        <v/>
      </c>
      <c r="AC677" s="251" t="str">
        <f>IF(AND(Y677&lt;&gt;"",Z677&lt;&gt;"",AA677&lt;&gt;"",X677&lt;&gt;"",AP677&lt;&gt;""),IF(OR(X677="OZZ",X677="ZZ"),ROUND(0-SUMIF($D$12:$D676,$D677,AC$12:AC676),2),IF(AA677=0,0,ROUND(MIN(MIN(17300,TRUNC(0.75*(SUMIF($D$12:$D$2012,$D677,Y$12:Y$2012)+SUMIF($D$12:$D$2012,$D677,Z$12:Z$2012)),2)+SUMIF($D$12:$D677,$D677,AP$12:AP677))-SUMIF($D$12:$D676,$D677,AC$12:AC676)-SUMIF($D$12:$D$2012,$D677,AB$12:AB$2012),AP677),2))),"")</f>
        <v/>
      </c>
      <c r="AD677" s="250" t="str">
        <f>IF(X677&lt;&gt;"",1000 - SUMIF($D$12:$D676,$D677,AD$12:AD676),"")</f>
        <v/>
      </c>
      <c r="AE677" s="252"/>
      <c r="AF677" s="253"/>
      <c r="AG677" s="254"/>
      <c r="AH677" s="255" t="str">
        <f t="shared" si="229"/>
        <v/>
      </c>
      <c r="AI677" s="256"/>
      <c r="AJ677" s="253"/>
      <c r="AK677" s="254"/>
      <c r="AL677" s="255" t="str">
        <f t="shared" si="230"/>
        <v/>
      </c>
      <c r="AM677" s="256"/>
      <c r="AN677" s="253"/>
      <c r="AO677" s="254"/>
      <c r="AP677" s="255" t="str">
        <f t="shared" si="210"/>
        <v/>
      </c>
      <c r="AQ677" s="116"/>
      <c r="AR677" s="116"/>
      <c r="AS677" s="117"/>
      <c r="AT677" s="118"/>
      <c r="AU677" s="119" t="str">
        <f>IF(D677&lt;&gt; "", IF(COUNTIF($D$12:$D677,$D677)&gt;1,0,IF(SUM(N677,U677,AB677)&gt;0,IF(AND(X677="",OR(Q677&lt;&gt;"",J677&lt;&gt;"")),IF(Q677&lt;&gt;"",Q677,IF(J677&lt;&gt;"",J677,0)),IF(AND(Q677&lt;&gt;"",J677&lt;&gt;"",Q677=J677),Q677,X677)),0)),"")</f>
        <v/>
      </c>
      <c r="AV677" s="119" t="str">
        <f>IF(D677&lt;&gt;"",IF(COUNTIF($D$12:$D677,$D677)&gt;1,0,IF(SUM(O677,V677,AC677)&gt;0,IF(AND(X677="",OR(Q677&lt;&gt;"",J677&lt;&gt;"")),IF(Q677&lt;&gt;"",Q677,IF(J677&lt;&gt;"",J677,0)),IF(AND(Q677&lt;&gt;"",J677&lt;&gt;"",Q677=J677),Q677,X677)),0)),"")</f>
        <v/>
      </c>
      <c r="AW677" s="119" t="str">
        <f>IF(D677&lt;&gt;"",IF(COUNTIF($D$12:$D677,$D677)&gt;1,0,IF(SUM(P677,W677,AD677)&gt;0,IF(AND(X677="",OR(Q677&lt;&gt;"",J677&lt;&gt;"")),IF(Q677&lt;&gt;"",Q677,IF(J677&lt;&gt;"",J677,0)),IF(AND(Q677&lt;&gt;"",J677&lt;&gt;"",Q677=J677),Q677,X677)),0)),"")</f>
        <v/>
      </c>
      <c r="AX677" s="118" t="str">
        <f t="shared" si="211"/>
        <v/>
      </c>
      <c r="AY677" s="118" t="str">
        <f t="shared" si="212"/>
        <v/>
      </c>
      <c r="AZ677" s="118" t="str">
        <f t="shared" si="213"/>
        <v/>
      </c>
      <c r="BA677" s="118" t="str">
        <f t="shared" si="214"/>
        <v/>
      </c>
      <c r="BB677" s="118" t="str">
        <f t="shared" si="215"/>
        <v/>
      </c>
      <c r="BC677" s="118" t="str">
        <f t="shared" si="216"/>
        <v/>
      </c>
      <c r="BD677" s="118" t="str">
        <f t="shared" si="217"/>
        <v/>
      </c>
      <c r="BE677" s="118" t="str">
        <f t="shared" si="218"/>
        <v/>
      </c>
      <c r="BF677" s="118" t="str">
        <f t="shared" si="219"/>
        <v/>
      </c>
      <c r="BG677" s="120"/>
      <c r="BH677" s="120" t="str">
        <f t="shared" si="220"/>
        <v/>
      </c>
      <c r="BI677" s="120" t="str">
        <f t="shared" si="221"/>
        <v/>
      </c>
      <c r="BJ677" s="121"/>
      <c r="BK677" s="120" t="str">
        <f t="shared" si="222"/>
        <v/>
      </c>
      <c r="BL677" s="120" t="str">
        <f t="shared" si="223"/>
        <v/>
      </c>
      <c r="BM677" s="120" t="str">
        <f t="shared" si="224"/>
        <v/>
      </c>
      <c r="BN677" s="120" t="str">
        <f t="shared" si="225"/>
        <v/>
      </c>
      <c r="BO677" s="120" t="str">
        <f t="shared" si="226"/>
        <v/>
      </c>
      <c r="BP677" s="120" t="str">
        <f t="shared" si="227"/>
        <v/>
      </c>
      <c r="BQ677" s="98"/>
      <c r="BR677" s="98"/>
      <c r="BS677" s="98"/>
      <c r="BT677" s="98"/>
      <c r="BU677" s="98"/>
      <c r="BV677" s="98"/>
      <c r="BW677" s="98"/>
      <c r="BX677" s="98"/>
      <c r="BY677" s="98"/>
      <c r="BZ677" s="98"/>
      <c r="CA677" s="98"/>
      <c r="CB677" s="98"/>
      <c r="CC677" s="98"/>
      <c r="CD677" s="98"/>
      <c r="CE677" s="98"/>
      <c r="CF677" s="98"/>
      <c r="CG677" s="98"/>
      <c r="CH677" s="98"/>
      <c r="CI677" s="98"/>
      <c r="CJ677" s="98"/>
      <c r="CK677" s="98"/>
      <c r="CL677" s="98"/>
      <c r="CM677" s="98"/>
      <c r="CN677" s="98"/>
      <c r="CO677" s="98"/>
      <c r="CP677" s="98"/>
      <c r="CQ677" s="98"/>
      <c r="CR677" s="98"/>
      <c r="CS677" s="98"/>
    </row>
    <row r="678" spans="1:97" s="4" customFormat="1" ht="18.75" customHeight="1" x14ac:dyDescent="0.2">
      <c r="A678" s="3">
        <f t="shared" si="228"/>
        <v>666</v>
      </c>
      <c r="B678" s="263"/>
      <c r="C678" s="263"/>
      <c r="D678" s="263"/>
      <c r="E678" s="259"/>
      <c r="F678" s="259"/>
      <c r="G678" s="43"/>
      <c r="H678" s="264"/>
      <c r="I678" s="261"/>
      <c r="J678" s="106"/>
      <c r="K678" s="247"/>
      <c r="L678" s="247"/>
      <c r="M678" s="247"/>
      <c r="N678" s="248" t="str">
        <f>IF(AND(K678&lt;&gt;"",L678&lt;&gt;"",J678&lt;&gt;""),ROUND(MIN(IF(OR(J678="OZZ",J678="ZZ"),5000,17300),TRUNC(0.75*(SUMIF($D$12:$D678,$D678,K$12:K678)+SUMIF($D$12:$D678,$D678,L$12:L678)),2)) - SUMIF($D$12:$D677,$D678,N$12:N677),2),"")</f>
        <v/>
      </c>
      <c r="O678" s="249" t="str">
        <f>IF(AND(K678&lt;&gt;"",L678&lt;&gt;"",M678&lt;&gt;"",J678&lt;&gt;"",AH678&lt;&gt;""),IF(OR(J678="OZZ",J678="ZZ"),ROUND(0-SUMIF($D$12:$D677,$D678,O$12:O677),2),IF(M678=0,0,ROUND(MIN(MIN(17300,TRUNC(0.75*(SUMIF($D$12:$D$2012,$D678,K$12:K$2012)+SUMIF($D$12:$D$2012,$D678,L$12:L$2012)),2)+SUMIF($D$12:$D678,$D678,AH$12:AH678))-SUMIF($D$12:$D677,$D678,O$12:O677)-SUMIF($D$12:$D$2012,$D678,N$12:N$2012),AH678),2))),"")</f>
        <v/>
      </c>
      <c r="P678" s="250" t="str">
        <f>IF(J678&lt;&gt;"",1000 - SUMIF($D$12:$D677,$D678,P$12:P677),"")</f>
        <v/>
      </c>
      <c r="Q678" s="106"/>
      <c r="R678" s="247"/>
      <c r="S678" s="247"/>
      <c r="T678" s="247"/>
      <c r="U678" s="248" t="str">
        <f>IF(AND(R678&lt;&gt;"",S678&lt;&gt;"",Q678&lt;&gt;""),ROUND(MIN(IF(OR(Q678="OZZ",Q678="ZZ"),5000,17300),TRUNC(0.75*(SUMIF($D$12:$D678,$D678,R$12:R678)+SUMIF($D$12:$D678,$D678,S$12:S678)),2)) - SUMIF($D$12:$D677,$D678,U$12:U677),2),"")</f>
        <v/>
      </c>
      <c r="V678" s="248" t="str">
        <f>IF(AND(R678&lt;&gt;"",S678&lt;&gt;"",T678&lt;&gt;"",Q678&lt;&gt;"",AL678&lt;&gt;""),IF(OR(Q678="OZZ",Q678="ZZ"),ROUND(0-SUMIF($D$12:$D677,$D678,V$12:V677),2),IF(T678=0,0,ROUND(MIN(MIN(17300,TRUNC(0.75*(SUMIF($D$12:$D$2012,$D678,R$12:R$2012)+SUMIF($D$12:$D$2012,$D678,S$12:S$2012)),2)+SUMIF($D$12:$D678,$D678,AL$12:AL678))-SUMIF($D$12:$D677,$D678,V$12:V677)-SUMIF($D$12:$D$2012,$D678,U$12:U$2012),AL678),2))),"")</f>
        <v/>
      </c>
      <c r="W678" s="250" t="str">
        <f>IF(Q678&lt;&gt;"",1000 - SUMIF($D$12:$D677,$D678,W$12:W677),"")</f>
        <v/>
      </c>
      <c r="X678" s="106"/>
      <c r="Y678" s="247"/>
      <c r="Z678" s="247"/>
      <c r="AA678" s="247"/>
      <c r="AB678" s="248" t="str">
        <f>IF(AND(Y678&lt;&gt;"",Z678&lt;&gt;"",X678&lt;&gt;""),ROUND(MIN(IF(OR(X678="OZZ",X678="ZZ"),5000,17300),TRUNC(0.75*(SUMIF($D$12:$D678,$D678,Y$12:Y678)+SUMIF($D$12:$D678,$D678,Z$12:Z678)),2)) - SUMIF($D$12:$D677,$D678,AB$12:AB677),2),"")</f>
        <v/>
      </c>
      <c r="AC678" s="251" t="str">
        <f>IF(AND(Y678&lt;&gt;"",Z678&lt;&gt;"",AA678&lt;&gt;"",X678&lt;&gt;"",AP678&lt;&gt;""),IF(OR(X678="OZZ",X678="ZZ"),ROUND(0-SUMIF($D$12:$D677,$D678,AC$12:AC677),2),IF(AA678=0,0,ROUND(MIN(MIN(17300,TRUNC(0.75*(SUMIF($D$12:$D$2012,$D678,Y$12:Y$2012)+SUMIF($D$12:$D$2012,$D678,Z$12:Z$2012)),2)+SUMIF($D$12:$D678,$D678,AP$12:AP678))-SUMIF($D$12:$D677,$D678,AC$12:AC677)-SUMIF($D$12:$D$2012,$D678,AB$12:AB$2012),AP678),2))),"")</f>
        <v/>
      </c>
      <c r="AD678" s="250" t="str">
        <f>IF(X678&lt;&gt;"",1000 - SUMIF($D$12:$D677,$D678,AD$12:AD677),"")</f>
        <v/>
      </c>
      <c r="AE678" s="252"/>
      <c r="AF678" s="253"/>
      <c r="AG678" s="254"/>
      <c r="AH678" s="255" t="str">
        <f t="shared" si="229"/>
        <v/>
      </c>
      <c r="AI678" s="256"/>
      <c r="AJ678" s="253"/>
      <c r="AK678" s="254"/>
      <c r="AL678" s="255" t="str">
        <f t="shared" si="230"/>
        <v/>
      </c>
      <c r="AM678" s="256"/>
      <c r="AN678" s="253"/>
      <c r="AO678" s="254"/>
      <c r="AP678" s="255" t="str">
        <f t="shared" si="210"/>
        <v/>
      </c>
      <c r="AQ678" s="116"/>
      <c r="AR678" s="116"/>
      <c r="AS678" s="117"/>
      <c r="AT678" s="118"/>
      <c r="AU678" s="119" t="str">
        <f>IF(D678&lt;&gt; "", IF(COUNTIF($D$12:$D678,$D678)&gt;1,0,IF(SUM(N678,U678,AB678)&gt;0,IF(AND(X678="",OR(Q678&lt;&gt;"",J678&lt;&gt;"")),IF(Q678&lt;&gt;"",Q678,IF(J678&lt;&gt;"",J678,0)),IF(AND(Q678&lt;&gt;"",J678&lt;&gt;"",Q678=J678),Q678,X678)),0)),"")</f>
        <v/>
      </c>
      <c r="AV678" s="119" t="str">
        <f>IF(D678&lt;&gt;"",IF(COUNTIF($D$12:$D678,$D678)&gt;1,0,IF(SUM(O678,V678,AC678)&gt;0,IF(AND(X678="",OR(Q678&lt;&gt;"",J678&lt;&gt;"")),IF(Q678&lt;&gt;"",Q678,IF(J678&lt;&gt;"",J678,0)),IF(AND(Q678&lt;&gt;"",J678&lt;&gt;"",Q678=J678),Q678,X678)),0)),"")</f>
        <v/>
      </c>
      <c r="AW678" s="119" t="str">
        <f>IF(D678&lt;&gt;"",IF(COUNTIF($D$12:$D678,$D678)&gt;1,0,IF(SUM(P678,W678,AD678)&gt;0,IF(AND(X678="",OR(Q678&lt;&gt;"",J678&lt;&gt;"")),IF(Q678&lt;&gt;"",Q678,IF(J678&lt;&gt;"",J678,0)),IF(AND(Q678&lt;&gt;"",J678&lt;&gt;"",Q678=J678),Q678,X678)),0)),"")</f>
        <v/>
      </c>
      <c r="AX678" s="118" t="str">
        <f t="shared" si="211"/>
        <v/>
      </c>
      <c r="AY678" s="118" t="str">
        <f t="shared" si="212"/>
        <v/>
      </c>
      <c r="AZ678" s="118" t="str">
        <f t="shared" si="213"/>
        <v/>
      </c>
      <c r="BA678" s="118" t="str">
        <f t="shared" si="214"/>
        <v/>
      </c>
      <c r="BB678" s="118" t="str">
        <f t="shared" si="215"/>
        <v/>
      </c>
      <c r="BC678" s="118" t="str">
        <f t="shared" si="216"/>
        <v/>
      </c>
      <c r="BD678" s="118" t="str">
        <f t="shared" si="217"/>
        <v/>
      </c>
      <c r="BE678" s="118" t="str">
        <f t="shared" si="218"/>
        <v/>
      </c>
      <c r="BF678" s="118" t="str">
        <f t="shared" si="219"/>
        <v/>
      </c>
      <c r="BG678" s="120"/>
      <c r="BH678" s="120" t="str">
        <f t="shared" si="220"/>
        <v/>
      </c>
      <c r="BI678" s="120" t="str">
        <f t="shared" si="221"/>
        <v/>
      </c>
      <c r="BJ678" s="121"/>
      <c r="BK678" s="120" t="str">
        <f t="shared" si="222"/>
        <v/>
      </c>
      <c r="BL678" s="120" t="str">
        <f t="shared" si="223"/>
        <v/>
      </c>
      <c r="BM678" s="120" t="str">
        <f t="shared" si="224"/>
        <v/>
      </c>
      <c r="BN678" s="120" t="str">
        <f t="shared" si="225"/>
        <v/>
      </c>
      <c r="BO678" s="120" t="str">
        <f t="shared" si="226"/>
        <v/>
      </c>
      <c r="BP678" s="120" t="str">
        <f t="shared" si="227"/>
        <v/>
      </c>
      <c r="BQ678" s="98"/>
      <c r="BR678" s="98"/>
      <c r="BS678" s="98"/>
      <c r="BT678" s="98"/>
      <c r="BU678" s="98"/>
      <c r="BV678" s="98"/>
      <c r="BW678" s="98"/>
      <c r="BX678" s="98"/>
      <c r="BY678" s="98"/>
      <c r="BZ678" s="98"/>
      <c r="CA678" s="98"/>
      <c r="CB678" s="98"/>
      <c r="CC678" s="98"/>
      <c r="CD678" s="98"/>
      <c r="CE678" s="98"/>
      <c r="CF678" s="98"/>
      <c r="CG678" s="98"/>
      <c r="CH678" s="98"/>
      <c r="CI678" s="98"/>
      <c r="CJ678" s="98"/>
      <c r="CK678" s="98"/>
      <c r="CL678" s="98"/>
      <c r="CM678" s="98"/>
      <c r="CN678" s="98"/>
      <c r="CO678" s="98"/>
      <c r="CP678" s="98"/>
      <c r="CQ678" s="98"/>
      <c r="CR678" s="98"/>
      <c r="CS678" s="98"/>
    </row>
    <row r="679" spans="1:97" s="4" customFormat="1" ht="18.75" customHeight="1" x14ac:dyDescent="0.2">
      <c r="A679" s="3">
        <f t="shared" si="228"/>
        <v>667</v>
      </c>
      <c r="B679" s="263"/>
      <c r="C679" s="263"/>
      <c r="D679" s="263"/>
      <c r="E679" s="259"/>
      <c r="F679" s="259"/>
      <c r="G679" s="43"/>
      <c r="H679" s="264"/>
      <c r="I679" s="261"/>
      <c r="J679" s="106"/>
      <c r="K679" s="247"/>
      <c r="L679" s="247"/>
      <c r="M679" s="247"/>
      <c r="N679" s="248" t="str">
        <f>IF(AND(K679&lt;&gt;"",L679&lt;&gt;"",J679&lt;&gt;""),ROUND(MIN(IF(OR(J679="OZZ",J679="ZZ"),5000,17300),TRUNC(0.75*(SUMIF($D$12:$D679,$D679,K$12:K679)+SUMIF($D$12:$D679,$D679,L$12:L679)),2)) - SUMIF($D$12:$D678,$D679,N$12:N678),2),"")</f>
        <v/>
      </c>
      <c r="O679" s="249" t="str">
        <f>IF(AND(K679&lt;&gt;"",L679&lt;&gt;"",M679&lt;&gt;"",J679&lt;&gt;"",AH679&lt;&gt;""),IF(OR(J679="OZZ",J679="ZZ"),ROUND(0-SUMIF($D$12:$D678,$D679,O$12:O678),2),IF(M679=0,0,ROUND(MIN(MIN(17300,TRUNC(0.75*(SUMIF($D$12:$D$2012,$D679,K$12:K$2012)+SUMIF($D$12:$D$2012,$D679,L$12:L$2012)),2)+SUMIF($D$12:$D679,$D679,AH$12:AH679))-SUMIF($D$12:$D678,$D679,O$12:O678)-SUMIF($D$12:$D$2012,$D679,N$12:N$2012),AH679),2))),"")</f>
        <v/>
      </c>
      <c r="P679" s="250" t="str">
        <f>IF(J679&lt;&gt;"",1000 - SUMIF($D$12:$D678,$D679,P$12:P678),"")</f>
        <v/>
      </c>
      <c r="Q679" s="106"/>
      <c r="R679" s="247"/>
      <c r="S679" s="247"/>
      <c r="T679" s="247"/>
      <c r="U679" s="248" t="str">
        <f>IF(AND(R679&lt;&gt;"",S679&lt;&gt;"",Q679&lt;&gt;""),ROUND(MIN(IF(OR(Q679="OZZ",Q679="ZZ"),5000,17300),TRUNC(0.75*(SUMIF($D$12:$D679,$D679,R$12:R679)+SUMIF($D$12:$D679,$D679,S$12:S679)),2)) - SUMIF($D$12:$D678,$D679,U$12:U678),2),"")</f>
        <v/>
      </c>
      <c r="V679" s="248" t="str">
        <f>IF(AND(R679&lt;&gt;"",S679&lt;&gt;"",T679&lt;&gt;"",Q679&lt;&gt;"",AL679&lt;&gt;""),IF(OR(Q679="OZZ",Q679="ZZ"),ROUND(0-SUMIF($D$12:$D678,$D679,V$12:V678),2),IF(T679=0,0,ROUND(MIN(MIN(17300,TRUNC(0.75*(SUMIF($D$12:$D$2012,$D679,R$12:R$2012)+SUMIF($D$12:$D$2012,$D679,S$12:S$2012)),2)+SUMIF($D$12:$D679,$D679,AL$12:AL679))-SUMIF($D$12:$D678,$D679,V$12:V678)-SUMIF($D$12:$D$2012,$D679,U$12:U$2012),AL679),2))),"")</f>
        <v/>
      </c>
      <c r="W679" s="250" t="str">
        <f>IF(Q679&lt;&gt;"",1000 - SUMIF($D$12:$D678,$D679,W$12:W678),"")</f>
        <v/>
      </c>
      <c r="X679" s="106"/>
      <c r="Y679" s="247"/>
      <c r="Z679" s="247"/>
      <c r="AA679" s="247"/>
      <c r="AB679" s="248" t="str">
        <f>IF(AND(Y679&lt;&gt;"",Z679&lt;&gt;"",X679&lt;&gt;""),ROUND(MIN(IF(OR(X679="OZZ",X679="ZZ"),5000,17300),TRUNC(0.75*(SUMIF($D$12:$D679,$D679,Y$12:Y679)+SUMIF($D$12:$D679,$D679,Z$12:Z679)),2)) - SUMIF($D$12:$D678,$D679,AB$12:AB678),2),"")</f>
        <v/>
      </c>
      <c r="AC679" s="251" t="str">
        <f>IF(AND(Y679&lt;&gt;"",Z679&lt;&gt;"",AA679&lt;&gt;"",X679&lt;&gt;"",AP679&lt;&gt;""),IF(OR(X679="OZZ",X679="ZZ"),ROUND(0-SUMIF($D$12:$D678,$D679,AC$12:AC678),2),IF(AA679=0,0,ROUND(MIN(MIN(17300,TRUNC(0.75*(SUMIF($D$12:$D$2012,$D679,Y$12:Y$2012)+SUMIF($D$12:$D$2012,$D679,Z$12:Z$2012)),2)+SUMIF($D$12:$D679,$D679,AP$12:AP679))-SUMIF($D$12:$D678,$D679,AC$12:AC678)-SUMIF($D$12:$D$2012,$D679,AB$12:AB$2012),AP679),2))),"")</f>
        <v/>
      </c>
      <c r="AD679" s="250" t="str">
        <f>IF(X679&lt;&gt;"",1000 - SUMIF($D$12:$D678,$D679,AD$12:AD678),"")</f>
        <v/>
      </c>
      <c r="AE679" s="252"/>
      <c r="AF679" s="253"/>
      <c r="AG679" s="254"/>
      <c r="AH679" s="255" t="str">
        <f t="shared" si="229"/>
        <v/>
      </c>
      <c r="AI679" s="256"/>
      <c r="AJ679" s="253"/>
      <c r="AK679" s="254"/>
      <c r="AL679" s="255" t="str">
        <f t="shared" si="230"/>
        <v/>
      </c>
      <c r="AM679" s="256"/>
      <c r="AN679" s="253"/>
      <c r="AO679" s="254"/>
      <c r="AP679" s="255" t="str">
        <f t="shared" si="210"/>
        <v/>
      </c>
      <c r="AQ679" s="116"/>
      <c r="AR679" s="116"/>
      <c r="AS679" s="117"/>
      <c r="AT679" s="118"/>
      <c r="AU679" s="119" t="str">
        <f>IF(D679&lt;&gt; "", IF(COUNTIF($D$12:$D679,$D679)&gt;1,0,IF(SUM(N679,U679,AB679)&gt;0,IF(AND(X679="",OR(Q679&lt;&gt;"",J679&lt;&gt;"")),IF(Q679&lt;&gt;"",Q679,IF(J679&lt;&gt;"",J679,0)),IF(AND(Q679&lt;&gt;"",J679&lt;&gt;"",Q679=J679),Q679,X679)),0)),"")</f>
        <v/>
      </c>
      <c r="AV679" s="119" t="str">
        <f>IF(D679&lt;&gt;"",IF(COUNTIF($D$12:$D679,$D679)&gt;1,0,IF(SUM(O679,V679,AC679)&gt;0,IF(AND(X679="",OR(Q679&lt;&gt;"",J679&lt;&gt;"")),IF(Q679&lt;&gt;"",Q679,IF(J679&lt;&gt;"",J679,0)),IF(AND(Q679&lt;&gt;"",J679&lt;&gt;"",Q679=J679),Q679,X679)),0)),"")</f>
        <v/>
      </c>
      <c r="AW679" s="119" t="str">
        <f>IF(D679&lt;&gt;"",IF(COUNTIF($D$12:$D679,$D679)&gt;1,0,IF(SUM(P679,W679,AD679)&gt;0,IF(AND(X679="",OR(Q679&lt;&gt;"",J679&lt;&gt;"")),IF(Q679&lt;&gt;"",Q679,IF(J679&lt;&gt;"",J679,0)),IF(AND(Q679&lt;&gt;"",J679&lt;&gt;"",Q679=J679),Q679,X679)),0)),"")</f>
        <v/>
      </c>
      <c r="AX679" s="118" t="str">
        <f t="shared" si="211"/>
        <v/>
      </c>
      <c r="AY679" s="118" t="str">
        <f t="shared" si="212"/>
        <v/>
      </c>
      <c r="AZ679" s="118" t="str">
        <f t="shared" si="213"/>
        <v/>
      </c>
      <c r="BA679" s="118" t="str">
        <f t="shared" si="214"/>
        <v/>
      </c>
      <c r="BB679" s="118" t="str">
        <f t="shared" si="215"/>
        <v/>
      </c>
      <c r="BC679" s="118" t="str">
        <f t="shared" si="216"/>
        <v/>
      </c>
      <c r="BD679" s="118" t="str">
        <f t="shared" si="217"/>
        <v/>
      </c>
      <c r="BE679" s="118" t="str">
        <f t="shared" si="218"/>
        <v/>
      </c>
      <c r="BF679" s="118" t="str">
        <f t="shared" si="219"/>
        <v/>
      </c>
      <c r="BG679" s="120"/>
      <c r="BH679" s="120" t="str">
        <f t="shared" si="220"/>
        <v/>
      </c>
      <c r="BI679" s="120" t="str">
        <f t="shared" si="221"/>
        <v/>
      </c>
      <c r="BJ679" s="121"/>
      <c r="BK679" s="120" t="str">
        <f t="shared" si="222"/>
        <v/>
      </c>
      <c r="BL679" s="120" t="str">
        <f t="shared" si="223"/>
        <v/>
      </c>
      <c r="BM679" s="120" t="str">
        <f t="shared" si="224"/>
        <v/>
      </c>
      <c r="BN679" s="120" t="str">
        <f t="shared" si="225"/>
        <v/>
      </c>
      <c r="BO679" s="120" t="str">
        <f t="shared" si="226"/>
        <v/>
      </c>
      <c r="BP679" s="120" t="str">
        <f t="shared" si="227"/>
        <v/>
      </c>
      <c r="BQ679" s="98"/>
      <c r="BR679" s="98"/>
      <c r="BS679" s="98"/>
      <c r="BT679" s="98"/>
      <c r="BU679" s="98"/>
      <c r="BV679" s="98"/>
      <c r="BW679" s="98"/>
      <c r="BX679" s="98"/>
      <c r="BY679" s="98"/>
      <c r="BZ679" s="98"/>
      <c r="CA679" s="98"/>
      <c r="CB679" s="98"/>
      <c r="CC679" s="98"/>
      <c r="CD679" s="98"/>
      <c r="CE679" s="98"/>
      <c r="CF679" s="98"/>
      <c r="CG679" s="98"/>
      <c r="CH679" s="98"/>
      <c r="CI679" s="98"/>
      <c r="CJ679" s="98"/>
      <c r="CK679" s="98"/>
      <c r="CL679" s="98"/>
      <c r="CM679" s="98"/>
      <c r="CN679" s="98"/>
      <c r="CO679" s="98"/>
      <c r="CP679" s="98"/>
      <c r="CQ679" s="98"/>
      <c r="CR679" s="98"/>
      <c r="CS679" s="98"/>
    </row>
    <row r="680" spans="1:97" s="4" customFormat="1" ht="18.75" customHeight="1" x14ac:dyDescent="0.2">
      <c r="A680" s="3">
        <f t="shared" si="228"/>
        <v>668</v>
      </c>
      <c r="B680" s="263"/>
      <c r="C680" s="263"/>
      <c r="D680" s="263"/>
      <c r="E680" s="259"/>
      <c r="F680" s="259"/>
      <c r="G680" s="43"/>
      <c r="H680" s="264"/>
      <c r="I680" s="261"/>
      <c r="J680" s="106"/>
      <c r="K680" s="247"/>
      <c r="L680" s="247"/>
      <c r="M680" s="247"/>
      <c r="N680" s="248" t="str">
        <f>IF(AND(K680&lt;&gt;"",L680&lt;&gt;"",J680&lt;&gt;""),ROUND(MIN(IF(OR(J680="OZZ",J680="ZZ"),5000,17300),TRUNC(0.75*(SUMIF($D$12:$D680,$D680,K$12:K680)+SUMIF($D$12:$D680,$D680,L$12:L680)),2)) - SUMIF($D$12:$D679,$D680,N$12:N679),2),"")</f>
        <v/>
      </c>
      <c r="O680" s="249" t="str">
        <f>IF(AND(K680&lt;&gt;"",L680&lt;&gt;"",M680&lt;&gt;"",J680&lt;&gt;"",AH680&lt;&gt;""),IF(OR(J680="OZZ",J680="ZZ"),ROUND(0-SUMIF($D$12:$D679,$D680,O$12:O679),2),IF(M680=0,0,ROUND(MIN(MIN(17300,TRUNC(0.75*(SUMIF($D$12:$D$2012,$D680,K$12:K$2012)+SUMIF($D$12:$D$2012,$D680,L$12:L$2012)),2)+SUMIF($D$12:$D680,$D680,AH$12:AH680))-SUMIF($D$12:$D679,$D680,O$12:O679)-SUMIF($D$12:$D$2012,$D680,N$12:N$2012),AH680),2))),"")</f>
        <v/>
      </c>
      <c r="P680" s="250" t="str">
        <f>IF(J680&lt;&gt;"",1000 - SUMIF($D$12:$D679,$D680,P$12:P679),"")</f>
        <v/>
      </c>
      <c r="Q680" s="106"/>
      <c r="R680" s="247"/>
      <c r="S680" s="247"/>
      <c r="T680" s="247"/>
      <c r="U680" s="248" t="str">
        <f>IF(AND(R680&lt;&gt;"",S680&lt;&gt;"",Q680&lt;&gt;""),ROUND(MIN(IF(OR(Q680="OZZ",Q680="ZZ"),5000,17300),TRUNC(0.75*(SUMIF($D$12:$D680,$D680,R$12:R680)+SUMIF($D$12:$D680,$D680,S$12:S680)),2)) - SUMIF($D$12:$D679,$D680,U$12:U679),2),"")</f>
        <v/>
      </c>
      <c r="V680" s="248" t="str">
        <f>IF(AND(R680&lt;&gt;"",S680&lt;&gt;"",T680&lt;&gt;"",Q680&lt;&gt;"",AL680&lt;&gt;""),IF(OR(Q680="OZZ",Q680="ZZ"),ROUND(0-SUMIF($D$12:$D679,$D680,V$12:V679),2),IF(T680=0,0,ROUND(MIN(MIN(17300,TRUNC(0.75*(SUMIF($D$12:$D$2012,$D680,R$12:R$2012)+SUMIF($D$12:$D$2012,$D680,S$12:S$2012)),2)+SUMIF($D$12:$D680,$D680,AL$12:AL680))-SUMIF($D$12:$D679,$D680,V$12:V679)-SUMIF($D$12:$D$2012,$D680,U$12:U$2012),AL680),2))),"")</f>
        <v/>
      </c>
      <c r="W680" s="250" t="str">
        <f>IF(Q680&lt;&gt;"",1000 - SUMIF($D$12:$D679,$D680,W$12:W679),"")</f>
        <v/>
      </c>
      <c r="X680" s="106"/>
      <c r="Y680" s="247"/>
      <c r="Z680" s="247"/>
      <c r="AA680" s="247"/>
      <c r="AB680" s="248" t="str">
        <f>IF(AND(Y680&lt;&gt;"",Z680&lt;&gt;"",X680&lt;&gt;""),ROUND(MIN(IF(OR(X680="OZZ",X680="ZZ"),5000,17300),TRUNC(0.75*(SUMIF($D$12:$D680,$D680,Y$12:Y680)+SUMIF($D$12:$D680,$D680,Z$12:Z680)),2)) - SUMIF($D$12:$D679,$D680,AB$12:AB679),2),"")</f>
        <v/>
      </c>
      <c r="AC680" s="251" t="str">
        <f>IF(AND(Y680&lt;&gt;"",Z680&lt;&gt;"",AA680&lt;&gt;"",X680&lt;&gt;"",AP680&lt;&gt;""),IF(OR(X680="OZZ",X680="ZZ"),ROUND(0-SUMIF($D$12:$D679,$D680,AC$12:AC679),2),IF(AA680=0,0,ROUND(MIN(MIN(17300,TRUNC(0.75*(SUMIF($D$12:$D$2012,$D680,Y$12:Y$2012)+SUMIF($D$12:$D$2012,$D680,Z$12:Z$2012)),2)+SUMIF($D$12:$D680,$D680,AP$12:AP680))-SUMIF($D$12:$D679,$D680,AC$12:AC679)-SUMIF($D$12:$D$2012,$D680,AB$12:AB$2012),AP680),2))),"")</f>
        <v/>
      </c>
      <c r="AD680" s="250" t="str">
        <f>IF(X680&lt;&gt;"",1000 - SUMIF($D$12:$D679,$D680,AD$12:AD679),"")</f>
        <v/>
      </c>
      <c r="AE680" s="252"/>
      <c r="AF680" s="253"/>
      <c r="AG680" s="254"/>
      <c r="AH680" s="255" t="str">
        <f t="shared" si="229"/>
        <v/>
      </c>
      <c r="AI680" s="256"/>
      <c r="AJ680" s="253"/>
      <c r="AK680" s="254"/>
      <c r="AL680" s="255" t="str">
        <f t="shared" si="230"/>
        <v/>
      </c>
      <c r="AM680" s="256"/>
      <c r="AN680" s="253"/>
      <c r="AO680" s="254"/>
      <c r="AP680" s="255" t="str">
        <f t="shared" si="210"/>
        <v/>
      </c>
      <c r="AQ680" s="116"/>
      <c r="AR680" s="116"/>
      <c r="AS680" s="117"/>
      <c r="AT680" s="118"/>
      <c r="AU680" s="119" t="str">
        <f>IF(D680&lt;&gt; "", IF(COUNTIF($D$12:$D680,$D680)&gt;1,0,IF(SUM(N680,U680,AB680)&gt;0,IF(AND(X680="",OR(Q680&lt;&gt;"",J680&lt;&gt;"")),IF(Q680&lt;&gt;"",Q680,IF(J680&lt;&gt;"",J680,0)),IF(AND(Q680&lt;&gt;"",J680&lt;&gt;"",Q680=J680),Q680,X680)),0)),"")</f>
        <v/>
      </c>
      <c r="AV680" s="119" t="str">
        <f>IF(D680&lt;&gt;"",IF(COUNTIF($D$12:$D680,$D680)&gt;1,0,IF(SUM(O680,V680,AC680)&gt;0,IF(AND(X680="",OR(Q680&lt;&gt;"",J680&lt;&gt;"")),IF(Q680&lt;&gt;"",Q680,IF(J680&lt;&gt;"",J680,0)),IF(AND(Q680&lt;&gt;"",J680&lt;&gt;"",Q680=J680),Q680,X680)),0)),"")</f>
        <v/>
      </c>
      <c r="AW680" s="119" t="str">
        <f>IF(D680&lt;&gt;"",IF(COUNTIF($D$12:$D680,$D680)&gt;1,0,IF(SUM(P680,W680,AD680)&gt;0,IF(AND(X680="",OR(Q680&lt;&gt;"",J680&lt;&gt;"")),IF(Q680&lt;&gt;"",Q680,IF(J680&lt;&gt;"",J680,0)),IF(AND(Q680&lt;&gt;"",J680&lt;&gt;"",Q680=J680),Q680,X680)),0)),"")</f>
        <v/>
      </c>
      <c r="AX680" s="118" t="str">
        <f t="shared" si="211"/>
        <v/>
      </c>
      <c r="AY680" s="118" t="str">
        <f t="shared" si="212"/>
        <v/>
      </c>
      <c r="AZ680" s="118" t="str">
        <f t="shared" si="213"/>
        <v/>
      </c>
      <c r="BA680" s="118" t="str">
        <f t="shared" si="214"/>
        <v/>
      </c>
      <c r="BB680" s="118" t="str">
        <f t="shared" si="215"/>
        <v/>
      </c>
      <c r="BC680" s="118" t="str">
        <f t="shared" si="216"/>
        <v/>
      </c>
      <c r="BD680" s="118" t="str">
        <f t="shared" si="217"/>
        <v/>
      </c>
      <c r="BE680" s="118" t="str">
        <f t="shared" si="218"/>
        <v/>
      </c>
      <c r="BF680" s="118" t="str">
        <f t="shared" si="219"/>
        <v/>
      </c>
      <c r="BG680" s="120"/>
      <c r="BH680" s="120" t="str">
        <f t="shared" si="220"/>
        <v/>
      </c>
      <c r="BI680" s="120" t="str">
        <f t="shared" si="221"/>
        <v/>
      </c>
      <c r="BJ680" s="121"/>
      <c r="BK680" s="120" t="str">
        <f t="shared" si="222"/>
        <v/>
      </c>
      <c r="BL680" s="120" t="str">
        <f t="shared" si="223"/>
        <v/>
      </c>
      <c r="BM680" s="120" t="str">
        <f t="shared" si="224"/>
        <v/>
      </c>
      <c r="BN680" s="120" t="str">
        <f t="shared" si="225"/>
        <v/>
      </c>
      <c r="BO680" s="120" t="str">
        <f t="shared" si="226"/>
        <v/>
      </c>
      <c r="BP680" s="120" t="str">
        <f t="shared" si="227"/>
        <v/>
      </c>
      <c r="BQ680" s="98"/>
      <c r="BR680" s="98"/>
      <c r="BS680" s="98"/>
      <c r="BT680" s="98"/>
      <c r="BU680" s="98"/>
      <c r="BV680" s="98"/>
      <c r="BW680" s="98"/>
      <c r="BX680" s="98"/>
      <c r="BY680" s="98"/>
      <c r="BZ680" s="98"/>
      <c r="CA680" s="98"/>
      <c r="CB680" s="98"/>
      <c r="CC680" s="98"/>
      <c r="CD680" s="98"/>
      <c r="CE680" s="98"/>
      <c r="CF680" s="98"/>
      <c r="CG680" s="98"/>
      <c r="CH680" s="98"/>
      <c r="CI680" s="98"/>
      <c r="CJ680" s="98"/>
      <c r="CK680" s="98"/>
      <c r="CL680" s="98"/>
      <c r="CM680" s="98"/>
      <c r="CN680" s="98"/>
      <c r="CO680" s="98"/>
      <c r="CP680" s="98"/>
      <c r="CQ680" s="98"/>
      <c r="CR680" s="98"/>
      <c r="CS680" s="98"/>
    </row>
    <row r="681" spans="1:97" s="4" customFormat="1" ht="18.75" customHeight="1" x14ac:dyDescent="0.2">
      <c r="A681" s="3">
        <f t="shared" si="228"/>
        <v>669</v>
      </c>
      <c r="B681" s="263"/>
      <c r="C681" s="263"/>
      <c r="D681" s="263"/>
      <c r="E681" s="259"/>
      <c r="F681" s="259"/>
      <c r="G681" s="43"/>
      <c r="H681" s="264"/>
      <c r="I681" s="261"/>
      <c r="J681" s="106"/>
      <c r="K681" s="247"/>
      <c r="L681" s="247"/>
      <c r="M681" s="247"/>
      <c r="N681" s="248" t="str">
        <f>IF(AND(K681&lt;&gt;"",L681&lt;&gt;"",J681&lt;&gt;""),ROUND(MIN(IF(OR(J681="OZZ",J681="ZZ"),5000,17300),TRUNC(0.75*(SUMIF($D$12:$D681,$D681,K$12:K681)+SUMIF($D$12:$D681,$D681,L$12:L681)),2)) - SUMIF($D$12:$D680,$D681,N$12:N680),2),"")</f>
        <v/>
      </c>
      <c r="O681" s="249" t="str">
        <f>IF(AND(K681&lt;&gt;"",L681&lt;&gt;"",M681&lt;&gt;"",J681&lt;&gt;"",AH681&lt;&gt;""),IF(OR(J681="OZZ",J681="ZZ"),ROUND(0-SUMIF($D$12:$D680,$D681,O$12:O680),2),IF(M681=0,0,ROUND(MIN(MIN(17300,TRUNC(0.75*(SUMIF($D$12:$D$2012,$D681,K$12:K$2012)+SUMIF($D$12:$D$2012,$D681,L$12:L$2012)),2)+SUMIF($D$12:$D681,$D681,AH$12:AH681))-SUMIF($D$12:$D680,$D681,O$12:O680)-SUMIF($D$12:$D$2012,$D681,N$12:N$2012),AH681),2))),"")</f>
        <v/>
      </c>
      <c r="P681" s="250" t="str">
        <f>IF(J681&lt;&gt;"",1000 - SUMIF($D$12:$D680,$D681,P$12:P680),"")</f>
        <v/>
      </c>
      <c r="Q681" s="106"/>
      <c r="R681" s="247"/>
      <c r="S681" s="247"/>
      <c r="T681" s="247"/>
      <c r="U681" s="248" t="str">
        <f>IF(AND(R681&lt;&gt;"",S681&lt;&gt;"",Q681&lt;&gt;""),ROUND(MIN(IF(OR(Q681="OZZ",Q681="ZZ"),5000,17300),TRUNC(0.75*(SUMIF($D$12:$D681,$D681,R$12:R681)+SUMIF($D$12:$D681,$D681,S$12:S681)),2)) - SUMIF($D$12:$D680,$D681,U$12:U680),2),"")</f>
        <v/>
      </c>
      <c r="V681" s="248" t="str">
        <f>IF(AND(R681&lt;&gt;"",S681&lt;&gt;"",T681&lt;&gt;"",Q681&lt;&gt;"",AL681&lt;&gt;""),IF(OR(Q681="OZZ",Q681="ZZ"),ROUND(0-SUMIF($D$12:$D680,$D681,V$12:V680),2),IF(T681=0,0,ROUND(MIN(MIN(17300,TRUNC(0.75*(SUMIF($D$12:$D$2012,$D681,R$12:R$2012)+SUMIF($D$12:$D$2012,$D681,S$12:S$2012)),2)+SUMIF($D$12:$D681,$D681,AL$12:AL681))-SUMIF($D$12:$D680,$D681,V$12:V680)-SUMIF($D$12:$D$2012,$D681,U$12:U$2012),AL681),2))),"")</f>
        <v/>
      </c>
      <c r="W681" s="250" t="str">
        <f>IF(Q681&lt;&gt;"",1000 - SUMIF($D$12:$D680,$D681,W$12:W680),"")</f>
        <v/>
      </c>
      <c r="X681" s="106"/>
      <c r="Y681" s="247"/>
      <c r="Z681" s="247"/>
      <c r="AA681" s="247"/>
      <c r="AB681" s="248" t="str">
        <f>IF(AND(Y681&lt;&gt;"",Z681&lt;&gt;"",X681&lt;&gt;""),ROUND(MIN(IF(OR(X681="OZZ",X681="ZZ"),5000,17300),TRUNC(0.75*(SUMIF($D$12:$D681,$D681,Y$12:Y681)+SUMIF($D$12:$D681,$D681,Z$12:Z681)),2)) - SUMIF($D$12:$D680,$D681,AB$12:AB680),2),"")</f>
        <v/>
      </c>
      <c r="AC681" s="251" t="str">
        <f>IF(AND(Y681&lt;&gt;"",Z681&lt;&gt;"",AA681&lt;&gt;"",X681&lt;&gt;"",AP681&lt;&gt;""),IF(OR(X681="OZZ",X681="ZZ"),ROUND(0-SUMIF($D$12:$D680,$D681,AC$12:AC680),2),IF(AA681=0,0,ROUND(MIN(MIN(17300,TRUNC(0.75*(SUMIF($D$12:$D$2012,$D681,Y$12:Y$2012)+SUMIF($D$12:$D$2012,$D681,Z$12:Z$2012)),2)+SUMIF($D$12:$D681,$D681,AP$12:AP681))-SUMIF($D$12:$D680,$D681,AC$12:AC680)-SUMIF($D$12:$D$2012,$D681,AB$12:AB$2012),AP681),2))),"")</f>
        <v/>
      </c>
      <c r="AD681" s="250" t="str">
        <f>IF(X681&lt;&gt;"",1000 - SUMIF($D$12:$D680,$D681,AD$12:AD680),"")</f>
        <v/>
      </c>
      <c r="AE681" s="252"/>
      <c r="AF681" s="253"/>
      <c r="AG681" s="254"/>
      <c r="AH681" s="255" t="str">
        <f t="shared" si="229"/>
        <v/>
      </c>
      <c r="AI681" s="256"/>
      <c r="AJ681" s="253"/>
      <c r="AK681" s="254"/>
      <c r="AL681" s="255" t="str">
        <f t="shared" si="230"/>
        <v/>
      </c>
      <c r="AM681" s="256"/>
      <c r="AN681" s="253"/>
      <c r="AO681" s="254"/>
      <c r="AP681" s="255" t="str">
        <f t="shared" si="210"/>
        <v/>
      </c>
      <c r="AQ681" s="116"/>
      <c r="AR681" s="116"/>
      <c r="AS681" s="117"/>
      <c r="AT681" s="118"/>
      <c r="AU681" s="119" t="str">
        <f>IF(D681&lt;&gt; "", IF(COUNTIF($D$12:$D681,$D681)&gt;1,0,IF(SUM(N681,U681,AB681)&gt;0,IF(AND(X681="",OR(Q681&lt;&gt;"",J681&lt;&gt;"")),IF(Q681&lt;&gt;"",Q681,IF(J681&lt;&gt;"",J681,0)),IF(AND(Q681&lt;&gt;"",J681&lt;&gt;"",Q681=J681),Q681,X681)),0)),"")</f>
        <v/>
      </c>
      <c r="AV681" s="119" t="str">
        <f>IF(D681&lt;&gt;"",IF(COUNTIF($D$12:$D681,$D681)&gt;1,0,IF(SUM(O681,V681,AC681)&gt;0,IF(AND(X681="",OR(Q681&lt;&gt;"",J681&lt;&gt;"")),IF(Q681&lt;&gt;"",Q681,IF(J681&lt;&gt;"",J681,0)),IF(AND(Q681&lt;&gt;"",J681&lt;&gt;"",Q681=J681),Q681,X681)),0)),"")</f>
        <v/>
      </c>
      <c r="AW681" s="119" t="str">
        <f>IF(D681&lt;&gt;"",IF(COUNTIF($D$12:$D681,$D681)&gt;1,0,IF(SUM(P681,W681,AD681)&gt;0,IF(AND(X681="",OR(Q681&lt;&gt;"",J681&lt;&gt;"")),IF(Q681&lt;&gt;"",Q681,IF(J681&lt;&gt;"",J681,0)),IF(AND(Q681&lt;&gt;"",J681&lt;&gt;"",Q681=J681),Q681,X681)),0)),"")</f>
        <v/>
      </c>
      <c r="AX681" s="118" t="str">
        <f t="shared" si="211"/>
        <v/>
      </c>
      <c r="AY681" s="118" t="str">
        <f t="shared" si="212"/>
        <v/>
      </c>
      <c r="AZ681" s="118" t="str">
        <f t="shared" si="213"/>
        <v/>
      </c>
      <c r="BA681" s="118" t="str">
        <f t="shared" si="214"/>
        <v/>
      </c>
      <c r="BB681" s="118" t="str">
        <f t="shared" si="215"/>
        <v/>
      </c>
      <c r="BC681" s="118" t="str">
        <f t="shared" si="216"/>
        <v/>
      </c>
      <c r="BD681" s="118" t="str">
        <f t="shared" si="217"/>
        <v/>
      </c>
      <c r="BE681" s="118" t="str">
        <f t="shared" si="218"/>
        <v/>
      </c>
      <c r="BF681" s="118" t="str">
        <f t="shared" si="219"/>
        <v/>
      </c>
      <c r="BG681" s="120"/>
      <c r="BH681" s="120" t="str">
        <f t="shared" si="220"/>
        <v/>
      </c>
      <c r="BI681" s="120" t="str">
        <f t="shared" si="221"/>
        <v/>
      </c>
      <c r="BJ681" s="121"/>
      <c r="BK681" s="120" t="str">
        <f t="shared" si="222"/>
        <v/>
      </c>
      <c r="BL681" s="120" t="str">
        <f t="shared" si="223"/>
        <v/>
      </c>
      <c r="BM681" s="120" t="str">
        <f t="shared" si="224"/>
        <v/>
      </c>
      <c r="BN681" s="120" t="str">
        <f t="shared" si="225"/>
        <v/>
      </c>
      <c r="BO681" s="120" t="str">
        <f t="shared" si="226"/>
        <v/>
      </c>
      <c r="BP681" s="120" t="str">
        <f t="shared" si="227"/>
        <v/>
      </c>
      <c r="BQ681" s="98"/>
      <c r="BR681" s="98"/>
      <c r="BS681" s="98"/>
      <c r="BT681" s="98"/>
      <c r="BU681" s="98"/>
      <c r="BV681" s="98"/>
      <c r="BW681" s="98"/>
      <c r="BX681" s="98"/>
      <c r="BY681" s="98"/>
      <c r="BZ681" s="98"/>
      <c r="CA681" s="98"/>
      <c r="CB681" s="98"/>
      <c r="CC681" s="98"/>
      <c r="CD681" s="98"/>
      <c r="CE681" s="98"/>
      <c r="CF681" s="98"/>
      <c r="CG681" s="98"/>
      <c r="CH681" s="98"/>
      <c r="CI681" s="98"/>
      <c r="CJ681" s="98"/>
      <c r="CK681" s="98"/>
      <c r="CL681" s="98"/>
      <c r="CM681" s="98"/>
      <c r="CN681" s="98"/>
      <c r="CO681" s="98"/>
      <c r="CP681" s="98"/>
      <c r="CQ681" s="98"/>
      <c r="CR681" s="98"/>
      <c r="CS681" s="98"/>
    </row>
    <row r="682" spans="1:97" s="4" customFormat="1" ht="18.75" customHeight="1" x14ac:dyDescent="0.2">
      <c r="A682" s="3">
        <f t="shared" si="228"/>
        <v>670</v>
      </c>
      <c r="B682" s="263"/>
      <c r="C682" s="263"/>
      <c r="D682" s="263"/>
      <c r="E682" s="259"/>
      <c r="F682" s="259"/>
      <c r="G682" s="43"/>
      <c r="H682" s="264"/>
      <c r="I682" s="261"/>
      <c r="J682" s="106"/>
      <c r="K682" s="247"/>
      <c r="L682" s="247"/>
      <c r="M682" s="247"/>
      <c r="N682" s="248" t="str">
        <f>IF(AND(K682&lt;&gt;"",L682&lt;&gt;"",J682&lt;&gt;""),ROUND(MIN(IF(OR(J682="OZZ",J682="ZZ"),5000,17300),TRUNC(0.75*(SUMIF($D$12:$D682,$D682,K$12:K682)+SUMIF($D$12:$D682,$D682,L$12:L682)),2)) - SUMIF($D$12:$D681,$D682,N$12:N681),2),"")</f>
        <v/>
      </c>
      <c r="O682" s="249" t="str">
        <f>IF(AND(K682&lt;&gt;"",L682&lt;&gt;"",M682&lt;&gt;"",J682&lt;&gt;"",AH682&lt;&gt;""),IF(OR(J682="OZZ",J682="ZZ"),ROUND(0-SUMIF($D$12:$D681,$D682,O$12:O681),2),IF(M682=0,0,ROUND(MIN(MIN(17300,TRUNC(0.75*(SUMIF($D$12:$D$2012,$D682,K$12:K$2012)+SUMIF($D$12:$D$2012,$D682,L$12:L$2012)),2)+SUMIF($D$12:$D682,$D682,AH$12:AH682))-SUMIF($D$12:$D681,$D682,O$12:O681)-SUMIF($D$12:$D$2012,$D682,N$12:N$2012),AH682),2))),"")</f>
        <v/>
      </c>
      <c r="P682" s="250" t="str">
        <f>IF(J682&lt;&gt;"",1000 - SUMIF($D$12:$D681,$D682,P$12:P681),"")</f>
        <v/>
      </c>
      <c r="Q682" s="106"/>
      <c r="R682" s="247"/>
      <c r="S682" s="247"/>
      <c r="T682" s="247"/>
      <c r="U682" s="248" t="str">
        <f>IF(AND(R682&lt;&gt;"",S682&lt;&gt;"",Q682&lt;&gt;""),ROUND(MIN(IF(OR(Q682="OZZ",Q682="ZZ"),5000,17300),TRUNC(0.75*(SUMIF($D$12:$D682,$D682,R$12:R682)+SUMIF($D$12:$D682,$D682,S$12:S682)),2)) - SUMIF($D$12:$D681,$D682,U$12:U681),2),"")</f>
        <v/>
      </c>
      <c r="V682" s="248" t="str">
        <f>IF(AND(R682&lt;&gt;"",S682&lt;&gt;"",T682&lt;&gt;"",Q682&lt;&gt;"",AL682&lt;&gt;""),IF(OR(Q682="OZZ",Q682="ZZ"),ROUND(0-SUMIF($D$12:$D681,$D682,V$12:V681),2),IF(T682=0,0,ROUND(MIN(MIN(17300,TRUNC(0.75*(SUMIF($D$12:$D$2012,$D682,R$12:R$2012)+SUMIF($D$12:$D$2012,$D682,S$12:S$2012)),2)+SUMIF($D$12:$D682,$D682,AL$12:AL682))-SUMIF($D$12:$D681,$D682,V$12:V681)-SUMIF($D$12:$D$2012,$D682,U$12:U$2012),AL682),2))),"")</f>
        <v/>
      </c>
      <c r="W682" s="250" t="str">
        <f>IF(Q682&lt;&gt;"",1000 - SUMIF($D$12:$D681,$D682,W$12:W681),"")</f>
        <v/>
      </c>
      <c r="X682" s="106"/>
      <c r="Y682" s="247"/>
      <c r="Z682" s="247"/>
      <c r="AA682" s="247"/>
      <c r="AB682" s="248" t="str">
        <f>IF(AND(Y682&lt;&gt;"",Z682&lt;&gt;"",X682&lt;&gt;""),ROUND(MIN(IF(OR(X682="OZZ",X682="ZZ"),5000,17300),TRUNC(0.75*(SUMIF($D$12:$D682,$D682,Y$12:Y682)+SUMIF($D$12:$D682,$D682,Z$12:Z682)),2)) - SUMIF($D$12:$D681,$D682,AB$12:AB681),2),"")</f>
        <v/>
      </c>
      <c r="AC682" s="251" t="str">
        <f>IF(AND(Y682&lt;&gt;"",Z682&lt;&gt;"",AA682&lt;&gt;"",X682&lt;&gt;"",AP682&lt;&gt;""),IF(OR(X682="OZZ",X682="ZZ"),ROUND(0-SUMIF($D$12:$D681,$D682,AC$12:AC681),2),IF(AA682=0,0,ROUND(MIN(MIN(17300,TRUNC(0.75*(SUMIF($D$12:$D$2012,$D682,Y$12:Y$2012)+SUMIF($D$12:$D$2012,$D682,Z$12:Z$2012)),2)+SUMIF($D$12:$D682,$D682,AP$12:AP682))-SUMIF($D$12:$D681,$D682,AC$12:AC681)-SUMIF($D$12:$D$2012,$D682,AB$12:AB$2012),AP682),2))),"")</f>
        <v/>
      </c>
      <c r="AD682" s="250" t="str">
        <f>IF(X682&lt;&gt;"",1000 - SUMIF($D$12:$D681,$D682,AD$12:AD681),"")</f>
        <v/>
      </c>
      <c r="AE682" s="252"/>
      <c r="AF682" s="253"/>
      <c r="AG682" s="254"/>
      <c r="AH682" s="255" t="str">
        <f t="shared" si="229"/>
        <v/>
      </c>
      <c r="AI682" s="256"/>
      <c r="AJ682" s="253"/>
      <c r="AK682" s="254"/>
      <c r="AL682" s="255" t="str">
        <f t="shared" si="230"/>
        <v/>
      </c>
      <c r="AM682" s="256"/>
      <c r="AN682" s="253"/>
      <c r="AO682" s="254"/>
      <c r="AP682" s="255" t="str">
        <f t="shared" si="210"/>
        <v/>
      </c>
      <c r="AQ682" s="116"/>
      <c r="AR682" s="116"/>
      <c r="AS682" s="117"/>
      <c r="AT682" s="118"/>
      <c r="AU682" s="119" t="str">
        <f>IF(D682&lt;&gt; "", IF(COUNTIF($D$12:$D682,$D682)&gt;1,0,IF(SUM(N682,U682,AB682)&gt;0,IF(AND(X682="",OR(Q682&lt;&gt;"",J682&lt;&gt;"")),IF(Q682&lt;&gt;"",Q682,IF(J682&lt;&gt;"",J682,0)),IF(AND(Q682&lt;&gt;"",J682&lt;&gt;"",Q682=J682),Q682,X682)),0)),"")</f>
        <v/>
      </c>
      <c r="AV682" s="119" t="str">
        <f>IF(D682&lt;&gt;"",IF(COUNTIF($D$12:$D682,$D682)&gt;1,0,IF(SUM(O682,V682,AC682)&gt;0,IF(AND(X682="",OR(Q682&lt;&gt;"",J682&lt;&gt;"")),IF(Q682&lt;&gt;"",Q682,IF(J682&lt;&gt;"",J682,0)),IF(AND(Q682&lt;&gt;"",J682&lt;&gt;"",Q682=J682),Q682,X682)),0)),"")</f>
        <v/>
      </c>
      <c r="AW682" s="119" t="str">
        <f>IF(D682&lt;&gt;"",IF(COUNTIF($D$12:$D682,$D682)&gt;1,0,IF(SUM(P682,W682,AD682)&gt;0,IF(AND(X682="",OR(Q682&lt;&gt;"",J682&lt;&gt;"")),IF(Q682&lt;&gt;"",Q682,IF(J682&lt;&gt;"",J682,0)),IF(AND(Q682&lt;&gt;"",J682&lt;&gt;"",Q682=J682),Q682,X682)),0)),"")</f>
        <v/>
      </c>
      <c r="AX682" s="118" t="str">
        <f t="shared" si="211"/>
        <v/>
      </c>
      <c r="AY682" s="118" t="str">
        <f t="shared" si="212"/>
        <v/>
      </c>
      <c r="AZ682" s="118" t="str">
        <f t="shared" si="213"/>
        <v/>
      </c>
      <c r="BA682" s="118" t="str">
        <f t="shared" si="214"/>
        <v/>
      </c>
      <c r="BB682" s="118" t="str">
        <f t="shared" si="215"/>
        <v/>
      </c>
      <c r="BC682" s="118" t="str">
        <f t="shared" si="216"/>
        <v/>
      </c>
      <c r="BD682" s="118" t="str">
        <f t="shared" si="217"/>
        <v/>
      </c>
      <c r="BE682" s="118" t="str">
        <f t="shared" si="218"/>
        <v/>
      </c>
      <c r="BF682" s="118" t="str">
        <f t="shared" si="219"/>
        <v/>
      </c>
      <c r="BG682" s="120"/>
      <c r="BH682" s="120" t="str">
        <f t="shared" si="220"/>
        <v/>
      </c>
      <c r="BI682" s="120" t="str">
        <f t="shared" si="221"/>
        <v/>
      </c>
      <c r="BJ682" s="121"/>
      <c r="BK682" s="120" t="str">
        <f t="shared" si="222"/>
        <v/>
      </c>
      <c r="BL682" s="120" t="str">
        <f t="shared" si="223"/>
        <v/>
      </c>
      <c r="BM682" s="120" t="str">
        <f t="shared" si="224"/>
        <v/>
      </c>
      <c r="BN682" s="120" t="str">
        <f t="shared" si="225"/>
        <v/>
      </c>
      <c r="BO682" s="120" t="str">
        <f t="shared" si="226"/>
        <v/>
      </c>
      <c r="BP682" s="120" t="str">
        <f t="shared" si="227"/>
        <v/>
      </c>
      <c r="BQ682" s="98"/>
      <c r="BR682" s="98"/>
      <c r="BS682" s="98"/>
      <c r="BT682" s="98"/>
      <c r="BU682" s="98"/>
      <c r="BV682" s="98"/>
      <c r="BW682" s="98"/>
      <c r="BX682" s="98"/>
      <c r="BY682" s="98"/>
      <c r="BZ682" s="98"/>
      <c r="CA682" s="98"/>
      <c r="CB682" s="98"/>
      <c r="CC682" s="98"/>
      <c r="CD682" s="98"/>
      <c r="CE682" s="98"/>
      <c r="CF682" s="98"/>
      <c r="CG682" s="98"/>
      <c r="CH682" s="98"/>
      <c r="CI682" s="98"/>
      <c r="CJ682" s="98"/>
      <c r="CK682" s="98"/>
      <c r="CL682" s="98"/>
      <c r="CM682" s="98"/>
      <c r="CN682" s="98"/>
      <c r="CO682" s="98"/>
      <c r="CP682" s="98"/>
      <c r="CQ682" s="98"/>
      <c r="CR682" s="98"/>
      <c r="CS682" s="98"/>
    </row>
    <row r="683" spans="1:97" s="4" customFormat="1" ht="18.75" customHeight="1" x14ac:dyDescent="0.2">
      <c r="A683" s="3">
        <f t="shared" si="228"/>
        <v>671</v>
      </c>
      <c r="B683" s="263"/>
      <c r="C683" s="263"/>
      <c r="D683" s="263"/>
      <c r="E683" s="259"/>
      <c r="F683" s="259"/>
      <c r="G683" s="43"/>
      <c r="H683" s="264"/>
      <c r="I683" s="261"/>
      <c r="J683" s="106"/>
      <c r="K683" s="247"/>
      <c r="L683" s="247"/>
      <c r="M683" s="247"/>
      <c r="N683" s="248" t="str">
        <f>IF(AND(K683&lt;&gt;"",L683&lt;&gt;"",J683&lt;&gt;""),ROUND(MIN(IF(OR(J683="OZZ",J683="ZZ"),5000,17300),TRUNC(0.75*(SUMIF($D$12:$D683,$D683,K$12:K683)+SUMIF($D$12:$D683,$D683,L$12:L683)),2)) - SUMIF($D$12:$D682,$D683,N$12:N682),2),"")</f>
        <v/>
      </c>
      <c r="O683" s="249" t="str">
        <f>IF(AND(K683&lt;&gt;"",L683&lt;&gt;"",M683&lt;&gt;"",J683&lt;&gt;"",AH683&lt;&gt;""),IF(OR(J683="OZZ",J683="ZZ"),ROUND(0-SUMIF($D$12:$D682,$D683,O$12:O682),2),IF(M683=0,0,ROUND(MIN(MIN(17300,TRUNC(0.75*(SUMIF($D$12:$D$2012,$D683,K$12:K$2012)+SUMIF($D$12:$D$2012,$D683,L$12:L$2012)),2)+SUMIF($D$12:$D683,$D683,AH$12:AH683))-SUMIF($D$12:$D682,$D683,O$12:O682)-SUMIF($D$12:$D$2012,$D683,N$12:N$2012),AH683),2))),"")</f>
        <v/>
      </c>
      <c r="P683" s="250" t="str">
        <f>IF(J683&lt;&gt;"",1000 - SUMIF($D$12:$D682,$D683,P$12:P682),"")</f>
        <v/>
      </c>
      <c r="Q683" s="106"/>
      <c r="R683" s="247"/>
      <c r="S683" s="247"/>
      <c r="T683" s="247"/>
      <c r="U683" s="248" t="str">
        <f>IF(AND(R683&lt;&gt;"",S683&lt;&gt;"",Q683&lt;&gt;""),ROUND(MIN(IF(OR(Q683="OZZ",Q683="ZZ"),5000,17300),TRUNC(0.75*(SUMIF($D$12:$D683,$D683,R$12:R683)+SUMIF($D$12:$D683,$D683,S$12:S683)),2)) - SUMIF($D$12:$D682,$D683,U$12:U682),2),"")</f>
        <v/>
      </c>
      <c r="V683" s="248" t="str">
        <f>IF(AND(R683&lt;&gt;"",S683&lt;&gt;"",T683&lt;&gt;"",Q683&lt;&gt;"",AL683&lt;&gt;""),IF(OR(Q683="OZZ",Q683="ZZ"),ROUND(0-SUMIF($D$12:$D682,$D683,V$12:V682),2),IF(T683=0,0,ROUND(MIN(MIN(17300,TRUNC(0.75*(SUMIF($D$12:$D$2012,$D683,R$12:R$2012)+SUMIF($D$12:$D$2012,$D683,S$12:S$2012)),2)+SUMIF($D$12:$D683,$D683,AL$12:AL683))-SUMIF($D$12:$D682,$D683,V$12:V682)-SUMIF($D$12:$D$2012,$D683,U$12:U$2012),AL683),2))),"")</f>
        <v/>
      </c>
      <c r="W683" s="250" t="str">
        <f>IF(Q683&lt;&gt;"",1000 - SUMIF($D$12:$D682,$D683,W$12:W682),"")</f>
        <v/>
      </c>
      <c r="X683" s="106"/>
      <c r="Y683" s="247"/>
      <c r="Z683" s="247"/>
      <c r="AA683" s="247"/>
      <c r="AB683" s="248" t="str">
        <f>IF(AND(Y683&lt;&gt;"",Z683&lt;&gt;"",X683&lt;&gt;""),ROUND(MIN(IF(OR(X683="OZZ",X683="ZZ"),5000,17300),TRUNC(0.75*(SUMIF($D$12:$D683,$D683,Y$12:Y683)+SUMIF($D$12:$D683,$D683,Z$12:Z683)),2)) - SUMIF($D$12:$D682,$D683,AB$12:AB682),2),"")</f>
        <v/>
      </c>
      <c r="AC683" s="251" t="str">
        <f>IF(AND(Y683&lt;&gt;"",Z683&lt;&gt;"",AA683&lt;&gt;"",X683&lt;&gt;"",AP683&lt;&gt;""),IF(OR(X683="OZZ",X683="ZZ"),ROUND(0-SUMIF($D$12:$D682,$D683,AC$12:AC682),2),IF(AA683=0,0,ROUND(MIN(MIN(17300,TRUNC(0.75*(SUMIF($D$12:$D$2012,$D683,Y$12:Y$2012)+SUMIF($D$12:$D$2012,$D683,Z$12:Z$2012)),2)+SUMIF($D$12:$D683,$D683,AP$12:AP683))-SUMIF($D$12:$D682,$D683,AC$12:AC682)-SUMIF($D$12:$D$2012,$D683,AB$12:AB$2012),AP683),2))),"")</f>
        <v/>
      </c>
      <c r="AD683" s="250" t="str">
        <f>IF(X683&lt;&gt;"",1000 - SUMIF($D$12:$D682,$D683,AD$12:AD682),"")</f>
        <v/>
      </c>
      <c r="AE683" s="252"/>
      <c r="AF683" s="253"/>
      <c r="AG683" s="254"/>
      <c r="AH683" s="255" t="str">
        <f t="shared" si="229"/>
        <v/>
      </c>
      <c r="AI683" s="256"/>
      <c r="AJ683" s="253"/>
      <c r="AK683" s="254"/>
      <c r="AL683" s="255" t="str">
        <f t="shared" si="230"/>
        <v/>
      </c>
      <c r="AM683" s="256"/>
      <c r="AN683" s="253"/>
      <c r="AO683" s="254"/>
      <c r="AP683" s="255" t="str">
        <f t="shared" si="210"/>
        <v/>
      </c>
      <c r="AQ683" s="116"/>
      <c r="AR683" s="116"/>
      <c r="AS683" s="117"/>
      <c r="AT683" s="118"/>
      <c r="AU683" s="119" t="str">
        <f>IF(D683&lt;&gt; "", IF(COUNTIF($D$12:$D683,$D683)&gt;1,0,IF(SUM(N683,U683,AB683)&gt;0,IF(AND(X683="",OR(Q683&lt;&gt;"",J683&lt;&gt;"")),IF(Q683&lt;&gt;"",Q683,IF(J683&lt;&gt;"",J683,0)),IF(AND(Q683&lt;&gt;"",J683&lt;&gt;"",Q683=J683),Q683,X683)),0)),"")</f>
        <v/>
      </c>
      <c r="AV683" s="119" t="str">
        <f>IF(D683&lt;&gt;"",IF(COUNTIF($D$12:$D683,$D683)&gt;1,0,IF(SUM(O683,V683,AC683)&gt;0,IF(AND(X683="",OR(Q683&lt;&gt;"",J683&lt;&gt;"")),IF(Q683&lt;&gt;"",Q683,IF(J683&lt;&gt;"",J683,0)),IF(AND(Q683&lt;&gt;"",J683&lt;&gt;"",Q683=J683),Q683,X683)),0)),"")</f>
        <v/>
      </c>
      <c r="AW683" s="119" t="str">
        <f>IF(D683&lt;&gt;"",IF(COUNTIF($D$12:$D683,$D683)&gt;1,0,IF(SUM(P683,W683,AD683)&gt;0,IF(AND(X683="",OR(Q683&lt;&gt;"",J683&lt;&gt;"")),IF(Q683&lt;&gt;"",Q683,IF(J683&lt;&gt;"",J683,0)),IF(AND(Q683&lt;&gt;"",J683&lt;&gt;"",Q683=J683),Q683,X683)),0)),"")</f>
        <v/>
      </c>
      <c r="AX683" s="118" t="str">
        <f t="shared" si="211"/>
        <v/>
      </c>
      <c r="AY683" s="118" t="str">
        <f t="shared" si="212"/>
        <v/>
      </c>
      <c r="AZ683" s="118" t="str">
        <f t="shared" si="213"/>
        <v/>
      </c>
      <c r="BA683" s="118" t="str">
        <f t="shared" si="214"/>
        <v/>
      </c>
      <c r="BB683" s="118" t="str">
        <f t="shared" si="215"/>
        <v/>
      </c>
      <c r="BC683" s="118" t="str">
        <f t="shared" si="216"/>
        <v/>
      </c>
      <c r="BD683" s="118" t="str">
        <f t="shared" si="217"/>
        <v/>
      </c>
      <c r="BE683" s="118" t="str">
        <f t="shared" si="218"/>
        <v/>
      </c>
      <c r="BF683" s="118" t="str">
        <f t="shared" si="219"/>
        <v/>
      </c>
      <c r="BG683" s="120"/>
      <c r="BH683" s="120" t="str">
        <f t="shared" si="220"/>
        <v/>
      </c>
      <c r="BI683" s="120" t="str">
        <f t="shared" si="221"/>
        <v/>
      </c>
      <c r="BJ683" s="121"/>
      <c r="BK683" s="120" t="str">
        <f t="shared" si="222"/>
        <v/>
      </c>
      <c r="BL683" s="120" t="str">
        <f t="shared" si="223"/>
        <v/>
      </c>
      <c r="BM683" s="120" t="str">
        <f t="shared" si="224"/>
        <v/>
      </c>
      <c r="BN683" s="120" t="str">
        <f t="shared" si="225"/>
        <v/>
      </c>
      <c r="BO683" s="120" t="str">
        <f t="shared" si="226"/>
        <v/>
      </c>
      <c r="BP683" s="120" t="str">
        <f t="shared" si="227"/>
        <v/>
      </c>
      <c r="BQ683" s="98"/>
      <c r="BR683" s="98"/>
      <c r="BS683" s="98"/>
      <c r="BT683" s="98"/>
      <c r="BU683" s="98"/>
      <c r="BV683" s="98"/>
      <c r="BW683" s="98"/>
      <c r="BX683" s="98"/>
      <c r="BY683" s="98"/>
      <c r="BZ683" s="98"/>
      <c r="CA683" s="98"/>
      <c r="CB683" s="98"/>
      <c r="CC683" s="98"/>
      <c r="CD683" s="98"/>
      <c r="CE683" s="98"/>
      <c r="CF683" s="98"/>
      <c r="CG683" s="98"/>
      <c r="CH683" s="98"/>
      <c r="CI683" s="98"/>
      <c r="CJ683" s="98"/>
      <c r="CK683" s="98"/>
      <c r="CL683" s="98"/>
      <c r="CM683" s="98"/>
      <c r="CN683" s="98"/>
      <c r="CO683" s="98"/>
      <c r="CP683" s="98"/>
      <c r="CQ683" s="98"/>
      <c r="CR683" s="98"/>
      <c r="CS683" s="98"/>
    </row>
    <row r="684" spans="1:97" s="4" customFormat="1" ht="18.75" customHeight="1" x14ac:dyDescent="0.2">
      <c r="A684" s="3">
        <f t="shared" si="228"/>
        <v>672</v>
      </c>
      <c r="B684" s="263"/>
      <c r="C684" s="263"/>
      <c r="D684" s="263"/>
      <c r="E684" s="259"/>
      <c r="F684" s="259"/>
      <c r="G684" s="43"/>
      <c r="H684" s="264"/>
      <c r="I684" s="261"/>
      <c r="J684" s="106"/>
      <c r="K684" s="247"/>
      <c r="L684" s="247"/>
      <c r="M684" s="247"/>
      <c r="N684" s="248" t="str">
        <f>IF(AND(K684&lt;&gt;"",L684&lt;&gt;"",J684&lt;&gt;""),ROUND(MIN(IF(OR(J684="OZZ",J684="ZZ"),5000,17300),TRUNC(0.75*(SUMIF($D$12:$D684,$D684,K$12:K684)+SUMIF($D$12:$D684,$D684,L$12:L684)),2)) - SUMIF($D$12:$D683,$D684,N$12:N683),2),"")</f>
        <v/>
      </c>
      <c r="O684" s="249" t="str">
        <f>IF(AND(K684&lt;&gt;"",L684&lt;&gt;"",M684&lt;&gt;"",J684&lt;&gt;"",AH684&lt;&gt;""),IF(OR(J684="OZZ",J684="ZZ"),ROUND(0-SUMIF($D$12:$D683,$D684,O$12:O683),2),IF(M684=0,0,ROUND(MIN(MIN(17300,TRUNC(0.75*(SUMIF($D$12:$D$2012,$D684,K$12:K$2012)+SUMIF($D$12:$D$2012,$D684,L$12:L$2012)),2)+SUMIF($D$12:$D684,$D684,AH$12:AH684))-SUMIF($D$12:$D683,$D684,O$12:O683)-SUMIF($D$12:$D$2012,$D684,N$12:N$2012),AH684),2))),"")</f>
        <v/>
      </c>
      <c r="P684" s="250" t="str">
        <f>IF(J684&lt;&gt;"",1000 - SUMIF($D$12:$D683,$D684,P$12:P683),"")</f>
        <v/>
      </c>
      <c r="Q684" s="106"/>
      <c r="R684" s="247"/>
      <c r="S684" s="247"/>
      <c r="T684" s="247"/>
      <c r="U684" s="248" t="str">
        <f>IF(AND(R684&lt;&gt;"",S684&lt;&gt;"",Q684&lt;&gt;""),ROUND(MIN(IF(OR(Q684="OZZ",Q684="ZZ"),5000,17300),TRUNC(0.75*(SUMIF($D$12:$D684,$D684,R$12:R684)+SUMIF($D$12:$D684,$D684,S$12:S684)),2)) - SUMIF($D$12:$D683,$D684,U$12:U683),2),"")</f>
        <v/>
      </c>
      <c r="V684" s="248" t="str">
        <f>IF(AND(R684&lt;&gt;"",S684&lt;&gt;"",T684&lt;&gt;"",Q684&lt;&gt;"",AL684&lt;&gt;""),IF(OR(Q684="OZZ",Q684="ZZ"),ROUND(0-SUMIF($D$12:$D683,$D684,V$12:V683),2),IF(T684=0,0,ROUND(MIN(MIN(17300,TRUNC(0.75*(SUMIF($D$12:$D$2012,$D684,R$12:R$2012)+SUMIF($D$12:$D$2012,$D684,S$12:S$2012)),2)+SUMIF($D$12:$D684,$D684,AL$12:AL684))-SUMIF($D$12:$D683,$D684,V$12:V683)-SUMIF($D$12:$D$2012,$D684,U$12:U$2012),AL684),2))),"")</f>
        <v/>
      </c>
      <c r="W684" s="250" t="str">
        <f>IF(Q684&lt;&gt;"",1000 - SUMIF($D$12:$D683,$D684,W$12:W683),"")</f>
        <v/>
      </c>
      <c r="X684" s="106"/>
      <c r="Y684" s="247"/>
      <c r="Z684" s="247"/>
      <c r="AA684" s="247"/>
      <c r="AB684" s="248" t="str">
        <f>IF(AND(Y684&lt;&gt;"",Z684&lt;&gt;"",X684&lt;&gt;""),ROUND(MIN(IF(OR(X684="OZZ",X684="ZZ"),5000,17300),TRUNC(0.75*(SUMIF($D$12:$D684,$D684,Y$12:Y684)+SUMIF($D$12:$D684,$D684,Z$12:Z684)),2)) - SUMIF($D$12:$D683,$D684,AB$12:AB683),2),"")</f>
        <v/>
      </c>
      <c r="AC684" s="251" t="str">
        <f>IF(AND(Y684&lt;&gt;"",Z684&lt;&gt;"",AA684&lt;&gt;"",X684&lt;&gt;"",AP684&lt;&gt;""),IF(OR(X684="OZZ",X684="ZZ"),ROUND(0-SUMIF($D$12:$D683,$D684,AC$12:AC683),2),IF(AA684=0,0,ROUND(MIN(MIN(17300,TRUNC(0.75*(SUMIF($D$12:$D$2012,$D684,Y$12:Y$2012)+SUMIF($D$12:$D$2012,$D684,Z$12:Z$2012)),2)+SUMIF($D$12:$D684,$D684,AP$12:AP684))-SUMIF($D$12:$D683,$D684,AC$12:AC683)-SUMIF($D$12:$D$2012,$D684,AB$12:AB$2012),AP684),2))),"")</f>
        <v/>
      </c>
      <c r="AD684" s="250" t="str">
        <f>IF(X684&lt;&gt;"",1000 - SUMIF($D$12:$D683,$D684,AD$12:AD683),"")</f>
        <v/>
      </c>
      <c r="AE684" s="252"/>
      <c r="AF684" s="253"/>
      <c r="AG684" s="254"/>
      <c r="AH684" s="255" t="str">
        <f t="shared" si="229"/>
        <v/>
      </c>
      <c r="AI684" s="256"/>
      <c r="AJ684" s="253"/>
      <c r="AK684" s="254"/>
      <c r="AL684" s="255" t="str">
        <f t="shared" si="230"/>
        <v/>
      </c>
      <c r="AM684" s="256"/>
      <c r="AN684" s="253"/>
      <c r="AO684" s="254"/>
      <c r="AP684" s="255" t="str">
        <f t="shared" si="210"/>
        <v/>
      </c>
      <c r="AQ684" s="116"/>
      <c r="AR684" s="116"/>
      <c r="AS684" s="117"/>
      <c r="AT684" s="118"/>
      <c r="AU684" s="119" t="str">
        <f>IF(D684&lt;&gt; "", IF(COUNTIF($D$12:$D684,$D684)&gt;1,0,IF(SUM(N684,U684,AB684)&gt;0,IF(AND(X684="",OR(Q684&lt;&gt;"",J684&lt;&gt;"")),IF(Q684&lt;&gt;"",Q684,IF(J684&lt;&gt;"",J684,0)),IF(AND(Q684&lt;&gt;"",J684&lt;&gt;"",Q684=J684),Q684,X684)),0)),"")</f>
        <v/>
      </c>
      <c r="AV684" s="119" t="str">
        <f>IF(D684&lt;&gt;"",IF(COUNTIF($D$12:$D684,$D684)&gt;1,0,IF(SUM(O684,V684,AC684)&gt;0,IF(AND(X684="",OR(Q684&lt;&gt;"",J684&lt;&gt;"")),IF(Q684&lt;&gt;"",Q684,IF(J684&lt;&gt;"",J684,0)),IF(AND(Q684&lt;&gt;"",J684&lt;&gt;"",Q684=J684),Q684,X684)),0)),"")</f>
        <v/>
      </c>
      <c r="AW684" s="119" t="str">
        <f>IF(D684&lt;&gt;"",IF(COUNTIF($D$12:$D684,$D684)&gt;1,0,IF(SUM(P684,W684,AD684)&gt;0,IF(AND(X684="",OR(Q684&lt;&gt;"",J684&lt;&gt;"")),IF(Q684&lt;&gt;"",Q684,IF(J684&lt;&gt;"",J684,0)),IF(AND(Q684&lt;&gt;"",J684&lt;&gt;"",Q684=J684),Q684,X684)),0)),"")</f>
        <v/>
      </c>
      <c r="AX684" s="118" t="str">
        <f t="shared" si="211"/>
        <v/>
      </c>
      <c r="AY684" s="118" t="str">
        <f t="shared" si="212"/>
        <v/>
      </c>
      <c r="AZ684" s="118" t="str">
        <f t="shared" si="213"/>
        <v/>
      </c>
      <c r="BA684" s="118" t="str">
        <f t="shared" si="214"/>
        <v/>
      </c>
      <c r="BB684" s="118" t="str">
        <f t="shared" si="215"/>
        <v/>
      </c>
      <c r="BC684" s="118" t="str">
        <f t="shared" si="216"/>
        <v/>
      </c>
      <c r="BD684" s="118" t="str">
        <f t="shared" si="217"/>
        <v/>
      </c>
      <c r="BE684" s="118" t="str">
        <f t="shared" si="218"/>
        <v/>
      </c>
      <c r="BF684" s="118" t="str">
        <f t="shared" si="219"/>
        <v/>
      </c>
      <c r="BG684" s="120"/>
      <c r="BH684" s="120" t="str">
        <f t="shared" si="220"/>
        <v/>
      </c>
      <c r="BI684" s="120" t="str">
        <f t="shared" si="221"/>
        <v/>
      </c>
      <c r="BJ684" s="121"/>
      <c r="BK684" s="120" t="str">
        <f t="shared" si="222"/>
        <v/>
      </c>
      <c r="BL684" s="120" t="str">
        <f t="shared" si="223"/>
        <v/>
      </c>
      <c r="BM684" s="120" t="str">
        <f t="shared" si="224"/>
        <v/>
      </c>
      <c r="BN684" s="120" t="str">
        <f t="shared" si="225"/>
        <v/>
      </c>
      <c r="BO684" s="120" t="str">
        <f t="shared" si="226"/>
        <v/>
      </c>
      <c r="BP684" s="120" t="str">
        <f t="shared" si="227"/>
        <v/>
      </c>
      <c r="BQ684" s="98"/>
      <c r="BR684" s="98"/>
      <c r="BS684" s="98"/>
      <c r="BT684" s="98"/>
      <c r="BU684" s="98"/>
      <c r="BV684" s="98"/>
      <c r="BW684" s="98"/>
      <c r="BX684" s="98"/>
      <c r="BY684" s="98"/>
      <c r="BZ684" s="98"/>
      <c r="CA684" s="98"/>
      <c r="CB684" s="98"/>
      <c r="CC684" s="98"/>
      <c r="CD684" s="98"/>
      <c r="CE684" s="98"/>
      <c r="CF684" s="98"/>
      <c r="CG684" s="98"/>
      <c r="CH684" s="98"/>
      <c r="CI684" s="98"/>
      <c r="CJ684" s="98"/>
      <c r="CK684" s="98"/>
      <c r="CL684" s="98"/>
      <c r="CM684" s="98"/>
      <c r="CN684" s="98"/>
      <c r="CO684" s="98"/>
      <c r="CP684" s="98"/>
      <c r="CQ684" s="98"/>
      <c r="CR684" s="98"/>
      <c r="CS684" s="98"/>
    </row>
    <row r="685" spans="1:97" s="4" customFormat="1" ht="18.75" customHeight="1" x14ac:dyDescent="0.2">
      <c r="A685" s="3">
        <f t="shared" si="228"/>
        <v>673</v>
      </c>
      <c r="B685" s="263"/>
      <c r="C685" s="263"/>
      <c r="D685" s="263"/>
      <c r="E685" s="259"/>
      <c r="F685" s="259"/>
      <c r="G685" s="43"/>
      <c r="H685" s="264"/>
      <c r="I685" s="261"/>
      <c r="J685" s="106"/>
      <c r="K685" s="247"/>
      <c r="L685" s="247"/>
      <c r="M685" s="247"/>
      <c r="N685" s="248" t="str">
        <f>IF(AND(K685&lt;&gt;"",L685&lt;&gt;"",J685&lt;&gt;""),ROUND(MIN(IF(OR(J685="OZZ",J685="ZZ"),5000,17300),TRUNC(0.75*(SUMIF($D$12:$D685,$D685,K$12:K685)+SUMIF($D$12:$D685,$D685,L$12:L685)),2)) - SUMIF($D$12:$D684,$D685,N$12:N684),2),"")</f>
        <v/>
      </c>
      <c r="O685" s="249" t="str">
        <f>IF(AND(K685&lt;&gt;"",L685&lt;&gt;"",M685&lt;&gt;"",J685&lt;&gt;"",AH685&lt;&gt;""),IF(OR(J685="OZZ",J685="ZZ"),ROUND(0-SUMIF($D$12:$D684,$D685,O$12:O684),2),IF(M685=0,0,ROUND(MIN(MIN(17300,TRUNC(0.75*(SUMIF($D$12:$D$2012,$D685,K$12:K$2012)+SUMIF($D$12:$D$2012,$D685,L$12:L$2012)),2)+SUMIF($D$12:$D685,$D685,AH$12:AH685))-SUMIF($D$12:$D684,$D685,O$12:O684)-SUMIF($D$12:$D$2012,$D685,N$12:N$2012),AH685),2))),"")</f>
        <v/>
      </c>
      <c r="P685" s="250" t="str">
        <f>IF(J685&lt;&gt;"",1000 - SUMIF($D$12:$D684,$D685,P$12:P684),"")</f>
        <v/>
      </c>
      <c r="Q685" s="106"/>
      <c r="R685" s="247"/>
      <c r="S685" s="247"/>
      <c r="T685" s="247"/>
      <c r="U685" s="248" t="str">
        <f>IF(AND(R685&lt;&gt;"",S685&lt;&gt;"",Q685&lt;&gt;""),ROUND(MIN(IF(OR(Q685="OZZ",Q685="ZZ"),5000,17300),TRUNC(0.75*(SUMIF($D$12:$D685,$D685,R$12:R685)+SUMIF($D$12:$D685,$D685,S$12:S685)),2)) - SUMIF($D$12:$D684,$D685,U$12:U684),2),"")</f>
        <v/>
      </c>
      <c r="V685" s="248" t="str">
        <f>IF(AND(R685&lt;&gt;"",S685&lt;&gt;"",T685&lt;&gt;"",Q685&lt;&gt;"",AL685&lt;&gt;""),IF(OR(Q685="OZZ",Q685="ZZ"),ROUND(0-SUMIF($D$12:$D684,$D685,V$12:V684),2),IF(T685=0,0,ROUND(MIN(MIN(17300,TRUNC(0.75*(SUMIF($D$12:$D$2012,$D685,R$12:R$2012)+SUMIF($D$12:$D$2012,$D685,S$12:S$2012)),2)+SUMIF($D$12:$D685,$D685,AL$12:AL685))-SUMIF($D$12:$D684,$D685,V$12:V684)-SUMIF($D$12:$D$2012,$D685,U$12:U$2012),AL685),2))),"")</f>
        <v/>
      </c>
      <c r="W685" s="250" t="str">
        <f>IF(Q685&lt;&gt;"",1000 - SUMIF($D$12:$D684,$D685,W$12:W684),"")</f>
        <v/>
      </c>
      <c r="X685" s="106"/>
      <c r="Y685" s="247"/>
      <c r="Z685" s="247"/>
      <c r="AA685" s="247"/>
      <c r="AB685" s="248" t="str">
        <f>IF(AND(Y685&lt;&gt;"",Z685&lt;&gt;"",X685&lt;&gt;""),ROUND(MIN(IF(OR(X685="OZZ",X685="ZZ"),5000,17300),TRUNC(0.75*(SUMIF($D$12:$D685,$D685,Y$12:Y685)+SUMIF($D$12:$D685,$D685,Z$12:Z685)),2)) - SUMIF($D$12:$D684,$D685,AB$12:AB684),2),"")</f>
        <v/>
      </c>
      <c r="AC685" s="251" t="str">
        <f>IF(AND(Y685&lt;&gt;"",Z685&lt;&gt;"",AA685&lt;&gt;"",X685&lt;&gt;"",AP685&lt;&gt;""),IF(OR(X685="OZZ",X685="ZZ"),ROUND(0-SUMIF($D$12:$D684,$D685,AC$12:AC684),2),IF(AA685=0,0,ROUND(MIN(MIN(17300,TRUNC(0.75*(SUMIF($D$12:$D$2012,$D685,Y$12:Y$2012)+SUMIF($D$12:$D$2012,$D685,Z$12:Z$2012)),2)+SUMIF($D$12:$D685,$D685,AP$12:AP685))-SUMIF($D$12:$D684,$D685,AC$12:AC684)-SUMIF($D$12:$D$2012,$D685,AB$12:AB$2012),AP685),2))),"")</f>
        <v/>
      </c>
      <c r="AD685" s="250" t="str">
        <f>IF(X685&lt;&gt;"",1000 - SUMIF($D$12:$D684,$D685,AD$12:AD684),"")</f>
        <v/>
      </c>
      <c r="AE685" s="252"/>
      <c r="AF685" s="253"/>
      <c r="AG685" s="254"/>
      <c r="AH685" s="255" t="str">
        <f t="shared" si="229"/>
        <v/>
      </c>
      <c r="AI685" s="256"/>
      <c r="AJ685" s="253"/>
      <c r="AK685" s="254"/>
      <c r="AL685" s="255" t="str">
        <f t="shared" si="230"/>
        <v/>
      </c>
      <c r="AM685" s="256"/>
      <c r="AN685" s="253"/>
      <c r="AO685" s="254"/>
      <c r="AP685" s="255" t="str">
        <f t="shared" si="210"/>
        <v/>
      </c>
      <c r="AQ685" s="116"/>
      <c r="AR685" s="116"/>
      <c r="AS685" s="117"/>
      <c r="AT685" s="118"/>
      <c r="AU685" s="119" t="str">
        <f>IF(D685&lt;&gt; "", IF(COUNTIF($D$12:$D685,$D685)&gt;1,0,IF(SUM(N685,U685,AB685)&gt;0,IF(AND(X685="",OR(Q685&lt;&gt;"",J685&lt;&gt;"")),IF(Q685&lt;&gt;"",Q685,IF(J685&lt;&gt;"",J685,0)),IF(AND(Q685&lt;&gt;"",J685&lt;&gt;"",Q685=J685),Q685,X685)),0)),"")</f>
        <v/>
      </c>
      <c r="AV685" s="119" t="str">
        <f>IF(D685&lt;&gt;"",IF(COUNTIF($D$12:$D685,$D685)&gt;1,0,IF(SUM(O685,V685,AC685)&gt;0,IF(AND(X685="",OR(Q685&lt;&gt;"",J685&lt;&gt;"")),IF(Q685&lt;&gt;"",Q685,IF(J685&lt;&gt;"",J685,0)),IF(AND(Q685&lt;&gt;"",J685&lt;&gt;"",Q685=J685),Q685,X685)),0)),"")</f>
        <v/>
      </c>
      <c r="AW685" s="119" t="str">
        <f>IF(D685&lt;&gt;"",IF(COUNTIF($D$12:$D685,$D685)&gt;1,0,IF(SUM(P685,W685,AD685)&gt;0,IF(AND(X685="",OR(Q685&lt;&gt;"",J685&lt;&gt;"")),IF(Q685&lt;&gt;"",Q685,IF(J685&lt;&gt;"",J685,0)),IF(AND(Q685&lt;&gt;"",J685&lt;&gt;"",Q685=J685),Q685,X685)),0)),"")</f>
        <v/>
      </c>
      <c r="AX685" s="118" t="str">
        <f t="shared" si="211"/>
        <v/>
      </c>
      <c r="AY685" s="118" t="str">
        <f t="shared" si="212"/>
        <v/>
      </c>
      <c r="AZ685" s="118" t="str">
        <f t="shared" si="213"/>
        <v/>
      </c>
      <c r="BA685" s="118" t="str">
        <f t="shared" si="214"/>
        <v/>
      </c>
      <c r="BB685" s="118" t="str">
        <f t="shared" si="215"/>
        <v/>
      </c>
      <c r="BC685" s="118" t="str">
        <f t="shared" si="216"/>
        <v/>
      </c>
      <c r="BD685" s="118" t="str">
        <f t="shared" si="217"/>
        <v/>
      </c>
      <c r="BE685" s="118" t="str">
        <f t="shared" si="218"/>
        <v/>
      </c>
      <c r="BF685" s="118" t="str">
        <f t="shared" si="219"/>
        <v/>
      </c>
      <c r="BG685" s="120"/>
      <c r="BH685" s="120" t="str">
        <f t="shared" si="220"/>
        <v/>
      </c>
      <c r="BI685" s="120" t="str">
        <f t="shared" si="221"/>
        <v/>
      </c>
      <c r="BJ685" s="121"/>
      <c r="BK685" s="120" t="str">
        <f t="shared" si="222"/>
        <v/>
      </c>
      <c r="BL685" s="120" t="str">
        <f t="shared" si="223"/>
        <v/>
      </c>
      <c r="BM685" s="120" t="str">
        <f t="shared" si="224"/>
        <v/>
      </c>
      <c r="BN685" s="120" t="str">
        <f t="shared" si="225"/>
        <v/>
      </c>
      <c r="BO685" s="120" t="str">
        <f t="shared" si="226"/>
        <v/>
      </c>
      <c r="BP685" s="120" t="str">
        <f t="shared" si="227"/>
        <v/>
      </c>
      <c r="BQ685" s="98"/>
      <c r="BR685" s="98"/>
      <c r="BS685" s="98"/>
      <c r="BT685" s="98"/>
      <c r="BU685" s="98"/>
      <c r="BV685" s="98"/>
      <c r="BW685" s="98"/>
      <c r="BX685" s="98"/>
      <c r="BY685" s="98"/>
      <c r="BZ685" s="98"/>
      <c r="CA685" s="98"/>
      <c r="CB685" s="98"/>
      <c r="CC685" s="98"/>
      <c r="CD685" s="98"/>
      <c r="CE685" s="98"/>
      <c r="CF685" s="98"/>
      <c r="CG685" s="98"/>
      <c r="CH685" s="98"/>
      <c r="CI685" s="98"/>
      <c r="CJ685" s="98"/>
      <c r="CK685" s="98"/>
      <c r="CL685" s="98"/>
      <c r="CM685" s="98"/>
      <c r="CN685" s="98"/>
      <c r="CO685" s="98"/>
      <c r="CP685" s="98"/>
      <c r="CQ685" s="98"/>
      <c r="CR685" s="98"/>
      <c r="CS685" s="98"/>
    </row>
    <row r="686" spans="1:97" s="4" customFormat="1" ht="18.75" customHeight="1" x14ac:dyDescent="0.2">
      <c r="A686" s="3">
        <f t="shared" si="228"/>
        <v>674</v>
      </c>
      <c r="B686" s="263"/>
      <c r="C686" s="263"/>
      <c r="D686" s="263"/>
      <c r="E686" s="259"/>
      <c r="F686" s="259"/>
      <c r="G686" s="43"/>
      <c r="H686" s="264"/>
      <c r="I686" s="261"/>
      <c r="J686" s="106"/>
      <c r="K686" s="247"/>
      <c r="L686" s="247"/>
      <c r="M686" s="247"/>
      <c r="N686" s="248" t="str">
        <f>IF(AND(K686&lt;&gt;"",L686&lt;&gt;"",J686&lt;&gt;""),ROUND(MIN(IF(OR(J686="OZZ",J686="ZZ"),5000,17300),TRUNC(0.75*(SUMIF($D$12:$D686,$D686,K$12:K686)+SUMIF($D$12:$D686,$D686,L$12:L686)),2)) - SUMIF($D$12:$D685,$D686,N$12:N685),2),"")</f>
        <v/>
      </c>
      <c r="O686" s="249" t="str">
        <f>IF(AND(K686&lt;&gt;"",L686&lt;&gt;"",M686&lt;&gt;"",J686&lt;&gt;"",AH686&lt;&gt;""),IF(OR(J686="OZZ",J686="ZZ"),ROUND(0-SUMIF($D$12:$D685,$D686,O$12:O685),2),IF(M686=0,0,ROUND(MIN(MIN(17300,TRUNC(0.75*(SUMIF($D$12:$D$2012,$D686,K$12:K$2012)+SUMIF($D$12:$D$2012,$D686,L$12:L$2012)),2)+SUMIF($D$12:$D686,$D686,AH$12:AH686))-SUMIF($D$12:$D685,$D686,O$12:O685)-SUMIF($D$12:$D$2012,$D686,N$12:N$2012),AH686),2))),"")</f>
        <v/>
      </c>
      <c r="P686" s="250" t="str">
        <f>IF(J686&lt;&gt;"",1000 - SUMIF($D$12:$D685,$D686,P$12:P685),"")</f>
        <v/>
      </c>
      <c r="Q686" s="106"/>
      <c r="R686" s="247"/>
      <c r="S686" s="247"/>
      <c r="T686" s="247"/>
      <c r="U686" s="248" t="str">
        <f>IF(AND(R686&lt;&gt;"",S686&lt;&gt;"",Q686&lt;&gt;""),ROUND(MIN(IF(OR(Q686="OZZ",Q686="ZZ"),5000,17300),TRUNC(0.75*(SUMIF($D$12:$D686,$D686,R$12:R686)+SUMIF($D$12:$D686,$D686,S$12:S686)),2)) - SUMIF($D$12:$D685,$D686,U$12:U685),2),"")</f>
        <v/>
      </c>
      <c r="V686" s="248" t="str">
        <f>IF(AND(R686&lt;&gt;"",S686&lt;&gt;"",T686&lt;&gt;"",Q686&lt;&gt;"",AL686&lt;&gt;""),IF(OR(Q686="OZZ",Q686="ZZ"),ROUND(0-SUMIF($D$12:$D685,$D686,V$12:V685),2),IF(T686=0,0,ROUND(MIN(MIN(17300,TRUNC(0.75*(SUMIF($D$12:$D$2012,$D686,R$12:R$2012)+SUMIF($D$12:$D$2012,$D686,S$12:S$2012)),2)+SUMIF($D$12:$D686,$D686,AL$12:AL686))-SUMIF($D$12:$D685,$D686,V$12:V685)-SUMIF($D$12:$D$2012,$D686,U$12:U$2012),AL686),2))),"")</f>
        <v/>
      </c>
      <c r="W686" s="250" t="str">
        <f>IF(Q686&lt;&gt;"",1000 - SUMIF($D$12:$D685,$D686,W$12:W685),"")</f>
        <v/>
      </c>
      <c r="X686" s="106"/>
      <c r="Y686" s="247"/>
      <c r="Z686" s="247"/>
      <c r="AA686" s="247"/>
      <c r="AB686" s="248" t="str">
        <f>IF(AND(Y686&lt;&gt;"",Z686&lt;&gt;"",X686&lt;&gt;""),ROUND(MIN(IF(OR(X686="OZZ",X686="ZZ"),5000,17300),TRUNC(0.75*(SUMIF($D$12:$D686,$D686,Y$12:Y686)+SUMIF($D$12:$D686,$D686,Z$12:Z686)),2)) - SUMIF($D$12:$D685,$D686,AB$12:AB685),2),"")</f>
        <v/>
      </c>
      <c r="AC686" s="251" t="str">
        <f>IF(AND(Y686&lt;&gt;"",Z686&lt;&gt;"",AA686&lt;&gt;"",X686&lt;&gt;"",AP686&lt;&gt;""),IF(OR(X686="OZZ",X686="ZZ"),ROUND(0-SUMIF($D$12:$D685,$D686,AC$12:AC685),2),IF(AA686=0,0,ROUND(MIN(MIN(17300,TRUNC(0.75*(SUMIF($D$12:$D$2012,$D686,Y$12:Y$2012)+SUMIF($D$12:$D$2012,$D686,Z$12:Z$2012)),2)+SUMIF($D$12:$D686,$D686,AP$12:AP686))-SUMIF($D$12:$D685,$D686,AC$12:AC685)-SUMIF($D$12:$D$2012,$D686,AB$12:AB$2012),AP686),2))),"")</f>
        <v/>
      </c>
      <c r="AD686" s="250" t="str">
        <f>IF(X686&lt;&gt;"",1000 - SUMIF($D$12:$D685,$D686,AD$12:AD685),"")</f>
        <v/>
      </c>
      <c r="AE686" s="252"/>
      <c r="AF686" s="253"/>
      <c r="AG686" s="254"/>
      <c r="AH686" s="255" t="str">
        <f t="shared" si="229"/>
        <v/>
      </c>
      <c r="AI686" s="256"/>
      <c r="AJ686" s="253"/>
      <c r="AK686" s="254"/>
      <c r="AL686" s="255" t="str">
        <f t="shared" si="230"/>
        <v/>
      </c>
      <c r="AM686" s="256"/>
      <c r="AN686" s="253"/>
      <c r="AO686" s="254"/>
      <c r="AP686" s="255" t="str">
        <f t="shared" si="210"/>
        <v/>
      </c>
      <c r="AQ686" s="116"/>
      <c r="AR686" s="116"/>
      <c r="AS686" s="117"/>
      <c r="AT686" s="118"/>
      <c r="AU686" s="119" t="str">
        <f>IF(D686&lt;&gt; "", IF(COUNTIF($D$12:$D686,$D686)&gt;1,0,IF(SUM(N686,U686,AB686)&gt;0,IF(AND(X686="",OR(Q686&lt;&gt;"",J686&lt;&gt;"")),IF(Q686&lt;&gt;"",Q686,IF(J686&lt;&gt;"",J686,0)),IF(AND(Q686&lt;&gt;"",J686&lt;&gt;"",Q686=J686),Q686,X686)),0)),"")</f>
        <v/>
      </c>
      <c r="AV686" s="119" t="str">
        <f>IF(D686&lt;&gt;"",IF(COUNTIF($D$12:$D686,$D686)&gt;1,0,IF(SUM(O686,V686,AC686)&gt;0,IF(AND(X686="",OR(Q686&lt;&gt;"",J686&lt;&gt;"")),IF(Q686&lt;&gt;"",Q686,IF(J686&lt;&gt;"",J686,0)),IF(AND(Q686&lt;&gt;"",J686&lt;&gt;"",Q686=J686),Q686,X686)),0)),"")</f>
        <v/>
      </c>
      <c r="AW686" s="119" t="str">
        <f>IF(D686&lt;&gt;"",IF(COUNTIF($D$12:$D686,$D686)&gt;1,0,IF(SUM(P686,W686,AD686)&gt;0,IF(AND(X686="",OR(Q686&lt;&gt;"",J686&lt;&gt;"")),IF(Q686&lt;&gt;"",Q686,IF(J686&lt;&gt;"",J686,0)),IF(AND(Q686&lt;&gt;"",J686&lt;&gt;"",Q686=J686),Q686,X686)),0)),"")</f>
        <v/>
      </c>
      <c r="AX686" s="118" t="str">
        <f t="shared" si="211"/>
        <v/>
      </c>
      <c r="AY686" s="118" t="str">
        <f t="shared" si="212"/>
        <v/>
      </c>
      <c r="AZ686" s="118" t="str">
        <f t="shared" si="213"/>
        <v/>
      </c>
      <c r="BA686" s="118" t="str">
        <f t="shared" si="214"/>
        <v/>
      </c>
      <c r="BB686" s="118" t="str">
        <f t="shared" si="215"/>
        <v/>
      </c>
      <c r="BC686" s="118" t="str">
        <f t="shared" si="216"/>
        <v/>
      </c>
      <c r="BD686" s="118" t="str">
        <f t="shared" si="217"/>
        <v/>
      </c>
      <c r="BE686" s="118" t="str">
        <f t="shared" si="218"/>
        <v/>
      </c>
      <c r="BF686" s="118" t="str">
        <f t="shared" si="219"/>
        <v/>
      </c>
      <c r="BG686" s="120"/>
      <c r="BH686" s="120" t="str">
        <f t="shared" si="220"/>
        <v/>
      </c>
      <c r="BI686" s="120" t="str">
        <f t="shared" si="221"/>
        <v/>
      </c>
      <c r="BJ686" s="121"/>
      <c r="BK686" s="120" t="str">
        <f t="shared" si="222"/>
        <v/>
      </c>
      <c r="BL686" s="120" t="str">
        <f t="shared" si="223"/>
        <v/>
      </c>
      <c r="BM686" s="120" t="str">
        <f t="shared" si="224"/>
        <v/>
      </c>
      <c r="BN686" s="120" t="str">
        <f t="shared" si="225"/>
        <v/>
      </c>
      <c r="BO686" s="120" t="str">
        <f t="shared" si="226"/>
        <v/>
      </c>
      <c r="BP686" s="120" t="str">
        <f t="shared" si="227"/>
        <v/>
      </c>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c r="CM686" s="98"/>
      <c r="CN686" s="98"/>
      <c r="CO686" s="98"/>
      <c r="CP686" s="98"/>
      <c r="CQ686" s="98"/>
      <c r="CR686" s="98"/>
      <c r="CS686" s="98"/>
    </row>
    <row r="687" spans="1:97" s="4" customFormat="1" ht="18.75" customHeight="1" x14ac:dyDescent="0.2">
      <c r="A687" s="3">
        <f t="shared" si="228"/>
        <v>675</v>
      </c>
      <c r="B687" s="263"/>
      <c r="C687" s="263"/>
      <c r="D687" s="263"/>
      <c r="E687" s="259"/>
      <c r="F687" s="259"/>
      <c r="G687" s="43"/>
      <c r="H687" s="264"/>
      <c r="I687" s="261"/>
      <c r="J687" s="106"/>
      <c r="K687" s="247"/>
      <c r="L687" s="247"/>
      <c r="M687" s="247"/>
      <c r="N687" s="248" t="str">
        <f>IF(AND(K687&lt;&gt;"",L687&lt;&gt;"",J687&lt;&gt;""),ROUND(MIN(IF(OR(J687="OZZ",J687="ZZ"),5000,17300),TRUNC(0.75*(SUMIF($D$12:$D687,$D687,K$12:K687)+SUMIF($D$12:$D687,$D687,L$12:L687)),2)) - SUMIF($D$12:$D686,$D687,N$12:N686),2),"")</f>
        <v/>
      </c>
      <c r="O687" s="249" t="str">
        <f>IF(AND(K687&lt;&gt;"",L687&lt;&gt;"",M687&lt;&gt;"",J687&lt;&gt;"",AH687&lt;&gt;""),IF(OR(J687="OZZ",J687="ZZ"),ROUND(0-SUMIF($D$12:$D686,$D687,O$12:O686),2),IF(M687=0,0,ROUND(MIN(MIN(17300,TRUNC(0.75*(SUMIF($D$12:$D$2012,$D687,K$12:K$2012)+SUMIF($D$12:$D$2012,$D687,L$12:L$2012)),2)+SUMIF($D$12:$D687,$D687,AH$12:AH687))-SUMIF($D$12:$D686,$D687,O$12:O686)-SUMIF($D$12:$D$2012,$D687,N$12:N$2012),AH687),2))),"")</f>
        <v/>
      </c>
      <c r="P687" s="250" t="str">
        <f>IF(J687&lt;&gt;"",1000 - SUMIF($D$12:$D686,$D687,P$12:P686),"")</f>
        <v/>
      </c>
      <c r="Q687" s="106"/>
      <c r="R687" s="247"/>
      <c r="S687" s="247"/>
      <c r="T687" s="247"/>
      <c r="U687" s="248" t="str">
        <f>IF(AND(R687&lt;&gt;"",S687&lt;&gt;"",Q687&lt;&gt;""),ROUND(MIN(IF(OR(Q687="OZZ",Q687="ZZ"),5000,17300),TRUNC(0.75*(SUMIF($D$12:$D687,$D687,R$12:R687)+SUMIF($D$12:$D687,$D687,S$12:S687)),2)) - SUMIF($D$12:$D686,$D687,U$12:U686),2),"")</f>
        <v/>
      </c>
      <c r="V687" s="248" t="str">
        <f>IF(AND(R687&lt;&gt;"",S687&lt;&gt;"",T687&lt;&gt;"",Q687&lt;&gt;"",AL687&lt;&gt;""),IF(OR(Q687="OZZ",Q687="ZZ"),ROUND(0-SUMIF($D$12:$D686,$D687,V$12:V686),2),IF(T687=0,0,ROUND(MIN(MIN(17300,TRUNC(0.75*(SUMIF($D$12:$D$2012,$D687,R$12:R$2012)+SUMIF($D$12:$D$2012,$D687,S$12:S$2012)),2)+SUMIF($D$12:$D687,$D687,AL$12:AL687))-SUMIF($D$12:$D686,$D687,V$12:V686)-SUMIF($D$12:$D$2012,$D687,U$12:U$2012),AL687),2))),"")</f>
        <v/>
      </c>
      <c r="W687" s="250" t="str">
        <f>IF(Q687&lt;&gt;"",1000 - SUMIF($D$12:$D686,$D687,W$12:W686),"")</f>
        <v/>
      </c>
      <c r="X687" s="106"/>
      <c r="Y687" s="247"/>
      <c r="Z687" s="247"/>
      <c r="AA687" s="247"/>
      <c r="AB687" s="248" t="str">
        <f>IF(AND(Y687&lt;&gt;"",Z687&lt;&gt;"",X687&lt;&gt;""),ROUND(MIN(IF(OR(X687="OZZ",X687="ZZ"),5000,17300),TRUNC(0.75*(SUMIF($D$12:$D687,$D687,Y$12:Y687)+SUMIF($D$12:$D687,$D687,Z$12:Z687)),2)) - SUMIF($D$12:$D686,$D687,AB$12:AB686),2),"")</f>
        <v/>
      </c>
      <c r="AC687" s="251" t="str">
        <f>IF(AND(Y687&lt;&gt;"",Z687&lt;&gt;"",AA687&lt;&gt;"",X687&lt;&gt;"",AP687&lt;&gt;""),IF(OR(X687="OZZ",X687="ZZ"),ROUND(0-SUMIF($D$12:$D686,$D687,AC$12:AC686),2),IF(AA687=0,0,ROUND(MIN(MIN(17300,TRUNC(0.75*(SUMIF($D$12:$D$2012,$D687,Y$12:Y$2012)+SUMIF($D$12:$D$2012,$D687,Z$12:Z$2012)),2)+SUMIF($D$12:$D687,$D687,AP$12:AP687))-SUMIF($D$12:$D686,$D687,AC$12:AC686)-SUMIF($D$12:$D$2012,$D687,AB$12:AB$2012),AP687),2))),"")</f>
        <v/>
      </c>
      <c r="AD687" s="250" t="str">
        <f>IF(X687&lt;&gt;"",1000 - SUMIF($D$12:$D686,$D687,AD$12:AD686),"")</f>
        <v/>
      </c>
      <c r="AE687" s="252"/>
      <c r="AF687" s="253"/>
      <c r="AG687" s="254"/>
      <c r="AH687" s="255" t="str">
        <f t="shared" si="229"/>
        <v/>
      </c>
      <c r="AI687" s="256"/>
      <c r="AJ687" s="253"/>
      <c r="AK687" s="254"/>
      <c r="AL687" s="255" t="str">
        <f t="shared" si="230"/>
        <v/>
      </c>
      <c r="AM687" s="256"/>
      <c r="AN687" s="253"/>
      <c r="AO687" s="254"/>
      <c r="AP687" s="255" t="str">
        <f t="shared" si="210"/>
        <v/>
      </c>
      <c r="AQ687" s="116"/>
      <c r="AR687" s="116"/>
      <c r="AS687" s="117"/>
      <c r="AT687" s="118"/>
      <c r="AU687" s="119" t="str">
        <f>IF(D687&lt;&gt; "", IF(COUNTIF($D$12:$D687,$D687)&gt;1,0,IF(SUM(N687,U687,AB687)&gt;0,IF(AND(X687="",OR(Q687&lt;&gt;"",J687&lt;&gt;"")),IF(Q687&lt;&gt;"",Q687,IF(J687&lt;&gt;"",J687,0)),IF(AND(Q687&lt;&gt;"",J687&lt;&gt;"",Q687=J687),Q687,X687)),0)),"")</f>
        <v/>
      </c>
      <c r="AV687" s="119" t="str">
        <f>IF(D687&lt;&gt;"",IF(COUNTIF($D$12:$D687,$D687)&gt;1,0,IF(SUM(O687,V687,AC687)&gt;0,IF(AND(X687="",OR(Q687&lt;&gt;"",J687&lt;&gt;"")),IF(Q687&lt;&gt;"",Q687,IF(J687&lt;&gt;"",J687,0)),IF(AND(Q687&lt;&gt;"",J687&lt;&gt;"",Q687=J687),Q687,X687)),0)),"")</f>
        <v/>
      </c>
      <c r="AW687" s="119" t="str">
        <f>IF(D687&lt;&gt;"",IF(COUNTIF($D$12:$D687,$D687)&gt;1,0,IF(SUM(P687,W687,AD687)&gt;0,IF(AND(X687="",OR(Q687&lt;&gt;"",J687&lt;&gt;"")),IF(Q687&lt;&gt;"",Q687,IF(J687&lt;&gt;"",J687,0)),IF(AND(Q687&lt;&gt;"",J687&lt;&gt;"",Q687=J687),Q687,X687)),0)),"")</f>
        <v/>
      </c>
      <c r="AX687" s="118" t="str">
        <f t="shared" si="211"/>
        <v/>
      </c>
      <c r="AY687" s="118" t="str">
        <f t="shared" si="212"/>
        <v/>
      </c>
      <c r="AZ687" s="118" t="str">
        <f t="shared" si="213"/>
        <v/>
      </c>
      <c r="BA687" s="118" t="str">
        <f t="shared" si="214"/>
        <v/>
      </c>
      <c r="BB687" s="118" t="str">
        <f t="shared" si="215"/>
        <v/>
      </c>
      <c r="BC687" s="118" t="str">
        <f t="shared" si="216"/>
        <v/>
      </c>
      <c r="BD687" s="118" t="str">
        <f t="shared" si="217"/>
        <v/>
      </c>
      <c r="BE687" s="118" t="str">
        <f t="shared" si="218"/>
        <v/>
      </c>
      <c r="BF687" s="118" t="str">
        <f t="shared" si="219"/>
        <v/>
      </c>
      <c r="BG687" s="120"/>
      <c r="BH687" s="120" t="str">
        <f t="shared" si="220"/>
        <v/>
      </c>
      <c r="BI687" s="120" t="str">
        <f t="shared" si="221"/>
        <v/>
      </c>
      <c r="BJ687" s="121"/>
      <c r="BK687" s="120" t="str">
        <f t="shared" si="222"/>
        <v/>
      </c>
      <c r="BL687" s="120" t="str">
        <f t="shared" si="223"/>
        <v/>
      </c>
      <c r="BM687" s="120" t="str">
        <f t="shared" si="224"/>
        <v/>
      </c>
      <c r="BN687" s="120" t="str">
        <f t="shared" si="225"/>
        <v/>
      </c>
      <c r="BO687" s="120" t="str">
        <f t="shared" si="226"/>
        <v/>
      </c>
      <c r="BP687" s="120" t="str">
        <f t="shared" si="227"/>
        <v/>
      </c>
      <c r="BQ687" s="98"/>
      <c r="BR687" s="98"/>
      <c r="BS687" s="98"/>
      <c r="BT687" s="98"/>
      <c r="BU687" s="98"/>
      <c r="BV687" s="98"/>
      <c r="BW687" s="98"/>
      <c r="BX687" s="98"/>
      <c r="BY687" s="98"/>
      <c r="BZ687" s="98"/>
      <c r="CA687" s="98"/>
      <c r="CB687" s="98"/>
      <c r="CC687" s="98"/>
      <c r="CD687" s="98"/>
      <c r="CE687" s="98"/>
      <c r="CF687" s="98"/>
      <c r="CG687" s="98"/>
      <c r="CH687" s="98"/>
      <c r="CI687" s="98"/>
      <c r="CJ687" s="98"/>
      <c r="CK687" s="98"/>
      <c r="CL687" s="98"/>
      <c r="CM687" s="98"/>
      <c r="CN687" s="98"/>
      <c r="CO687" s="98"/>
      <c r="CP687" s="98"/>
      <c r="CQ687" s="98"/>
      <c r="CR687" s="98"/>
      <c r="CS687" s="98"/>
    </row>
    <row r="688" spans="1:97" s="4" customFormat="1" ht="18.75" customHeight="1" x14ac:dyDescent="0.2">
      <c r="A688" s="3">
        <f t="shared" si="228"/>
        <v>676</v>
      </c>
      <c r="B688" s="263"/>
      <c r="C688" s="263"/>
      <c r="D688" s="263"/>
      <c r="E688" s="259"/>
      <c r="F688" s="259"/>
      <c r="G688" s="43"/>
      <c r="H688" s="264"/>
      <c r="I688" s="261"/>
      <c r="J688" s="106"/>
      <c r="K688" s="247"/>
      <c r="L688" s="247"/>
      <c r="M688" s="247"/>
      <c r="N688" s="248" t="str">
        <f>IF(AND(K688&lt;&gt;"",L688&lt;&gt;"",J688&lt;&gt;""),ROUND(MIN(IF(OR(J688="OZZ",J688="ZZ"),5000,17300),TRUNC(0.75*(SUMIF($D$12:$D688,$D688,K$12:K688)+SUMIF($D$12:$D688,$D688,L$12:L688)),2)) - SUMIF($D$12:$D687,$D688,N$12:N687),2),"")</f>
        <v/>
      </c>
      <c r="O688" s="249" t="str">
        <f>IF(AND(K688&lt;&gt;"",L688&lt;&gt;"",M688&lt;&gt;"",J688&lt;&gt;"",AH688&lt;&gt;""),IF(OR(J688="OZZ",J688="ZZ"),ROUND(0-SUMIF($D$12:$D687,$D688,O$12:O687),2),IF(M688=0,0,ROUND(MIN(MIN(17300,TRUNC(0.75*(SUMIF($D$12:$D$2012,$D688,K$12:K$2012)+SUMIF($D$12:$D$2012,$D688,L$12:L$2012)),2)+SUMIF($D$12:$D688,$D688,AH$12:AH688))-SUMIF($D$12:$D687,$D688,O$12:O687)-SUMIF($D$12:$D$2012,$D688,N$12:N$2012),AH688),2))),"")</f>
        <v/>
      </c>
      <c r="P688" s="250" t="str">
        <f>IF(J688&lt;&gt;"",1000 - SUMIF($D$12:$D687,$D688,P$12:P687),"")</f>
        <v/>
      </c>
      <c r="Q688" s="106"/>
      <c r="R688" s="247"/>
      <c r="S688" s="247"/>
      <c r="T688" s="247"/>
      <c r="U688" s="248" t="str">
        <f>IF(AND(R688&lt;&gt;"",S688&lt;&gt;"",Q688&lt;&gt;""),ROUND(MIN(IF(OR(Q688="OZZ",Q688="ZZ"),5000,17300),TRUNC(0.75*(SUMIF($D$12:$D688,$D688,R$12:R688)+SUMIF($D$12:$D688,$D688,S$12:S688)),2)) - SUMIF($D$12:$D687,$D688,U$12:U687),2),"")</f>
        <v/>
      </c>
      <c r="V688" s="248" t="str">
        <f>IF(AND(R688&lt;&gt;"",S688&lt;&gt;"",T688&lt;&gt;"",Q688&lt;&gt;"",AL688&lt;&gt;""),IF(OR(Q688="OZZ",Q688="ZZ"),ROUND(0-SUMIF($D$12:$D687,$D688,V$12:V687),2),IF(T688=0,0,ROUND(MIN(MIN(17300,TRUNC(0.75*(SUMIF($D$12:$D$2012,$D688,R$12:R$2012)+SUMIF($D$12:$D$2012,$D688,S$12:S$2012)),2)+SUMIF($D$12:$D688,$D688,AL$12:AL688))-SUMIF($D$12:$D687,$D688,V$12:V687)-SUMIF($D$12:$D$2012,$D688,U$12:U$2012),AL688),2))),"")</f>
        <v/>
      </c>
      <c r="W688" s="250" t="str">
        <f>IF(Q688&lt;&gt;"",1000 - SUMIF($D$12:$D687,$D688,W$12:W687),"")</f>
        <v/>
      </c>
      <c r="X688" s="106"/>
      <c r="Y688" s="247"/>
      <c r="Z688" s="247"/>
      <c r="AA688" s="247"/>
      <c r="AB688" s="248" t="str">
        <f>IF(AND(Y688&lt;&gt;"",Z688&lt;&gt;"",X688&lt;&gt;""),ROUND(MIN(IF(OR(X688="OZZ",X688="ZZ"),5000,17300),TRUNC(0.75*(SUMIF($D$12:$D688,$D688,Y$12:Y688)+SUMIF($D$12:$D688,$D688,Z$12:Z688)),2)) - SUMIF($D$12:$D687,$D688,AB$12:AB687),2),"")</f>
        <v/>
      </c>
      <c r="AC688" s="251" t="str">
        <f>IF(AND(Y688&lt;&gt;"",Z688&lt;&gt;"",AA688&lt;&gt;"",X688&lt;&gt;"",AP688&lt;&gt;""),IF(OR(X688="OZZ",X688="ZZ"),ROUND(0-SUMIF($D$12:$D687,$D688,AC$12:AC687),2),IF(AA688=0,0,ROUND(MIN(MIN(17300,TRUNC(0.75*(SUMIF($D$12:$D$2012,$D688,Y$12:Y$2012)+SUMIF($D$12:$D$2012,$D688,Z$12:Z$2012)),2)+SUMIF($D$12:$D688,$D688,AP$12:AP688))-SUMIF($D$12:$D687,$D688,AC$12:AC687)-SUMIF($D$12:$D$2012,$D688,AB$12:AB$2012),AP688),2))),"")</f>
        <v/>
      </c>
      <c r="AD688" s="250" t="str">
        <f>IF(X688&lt;&gt;"",1000 - SUMIF($D$12:$D687,$D688,AD$12:AD687),"")</f>
        <v/>
      </c>
      <c r="AE688" s="252"/>
      <c r="AF688" s="253"/>
      <c r="AG688" s="254"/>
      <c r="AH688" s="255" t="str">
        <f t="shared" si="229"/>
        <v/>
      </c>
      <c r="AI688" s="256"/>
      <c r="AJ688" s="253"/>
      <c r="AK688" s="254"/>
      <c r="AL688" s="255" t="str">
        <f t="shared" si="230"/>
        <v/>
      </c>
      <c r="AM688" s="256"/>
      <c r="AN688" s="253"/>
      <c r="AO688" s="254"/>
      <c r="AP688" s="255" t="str">
        <f t="shared" si="210"/>
        <v/>
      </c>
      <c r="AQ688" s="116"/>
      <c r="AR688" s="116"/>
      <c r="AS688" s="117"/>
      <c r="AT688" s="118"/>
      <c r="AU688" s="119" t="str">
        <f>IF(D688&lt;&gt; "", IF(COUNTIF($D$12:$D688,$D688)&gt;1,0,IF(SUM(N688,U688,AB688)&gt;0,IF(AND(X688="",OR(Q688&lt;&gt;"",J688&lt;&gt;"")),IF(Q688&lt;&gt;"",Q688,IF(J688&lt;&gt;"",J688,0)),IF(AND(Q688&lt;&gt;"",J688&lt;&gt;"",Q688=J688),Q688,X688)),0)),"")</f>
        <v/>
      </c>
      <c r="AV688" s="119" t="str">
        <f>IF(D688&lt;&gt;"",IF(COUNTIF($D$12:$D688,$D688)&gt;1,0,IF(SUM(O688,V688,AC688)&gt;0,IF(AND(X688="",OR(Q688&lt;&gt;"",J688&lt;&gt;"")),IF(Q688&lt;&gt;"",Q688,IF(J688&lt;&gt;"",J688,0)),IF(AND(Q688&lt;&gt;"",J688&lt;&gt;"",Q688=J688),Q688,X688)),0)),"")</f>
        <v/>
      </c>
      <c r="AW688" s="119" t="str">
        <f>IF(D688&lt;&gt;"",IF(COUNTIF($D$12:$D688,$D688)&gt;1,0,IF(SUM(P688,W688,AD688)&gt;0,IF(AND(X688="",OR(Q688&lt;&gt;"",J688&lt;&gt;"")),IF(Q688&lt;&gt;"",Q688,IF(J688&lt;&gt;"",J688,0)),IF(AND(Q688&lt;&gt;"",J688&lt;&gt;"",Q688=J688),Q688,X688)),0)),"")</f>
        <v/>
      </c>
      <c r="AX688" s="118" t="str">
        <f t="shared" si="211"/>
        <v/>
      </c>
      <c r="AY688" s="118" t="str">
        <f t="shared" si="212"/>
        <v/>
      </c>
      <c r="AZ688" s="118" t="str">
        <f t="shared" si="213"/>
        <v/>
      </c>
      <c r="BA688" s="118" t="str">
        <f t="shared" si="214"/>
        <v/>
      </c>
      <c r="BB688" s="118" t="str">
        <f t="shared" si="215"/>
        <v/>
      </c>
      <c r="BC688" s="118" t="str">
        <f t="shared" si="216"/>
        <v/>
      </c>
      <c r="BD688" s="118" t="str">
        <f t="shared" si="217"/>
        <v/>
      </c>
      <c r="BE688" s="118" t="str">
        <f t="shared" si="218"/>
        <v/>
      </c>
      <c r="BF688" s="118" t="str">
        <f t="shared" si="219"/>
        <v/>
      </c>
      <c r="BG688" s="120"/>
      <c r="BH688" s="120" t="str">
        <f t="shared" si="220"/>
        <v/>
      </c>
      <c r="BI688" s="120" t="str">
        <f t="shared" si="221"/>
        <v/>
      </c>
      <c r="BJ688" s="121"/>
      <c r="BK688" s="120" t="str">
        <f t="shared" si="222"/>
        <v/>
      </c>
      <c r="BL688" s="120" t="str">
        <f t="shared" si="223"/>
        <v/>
      </c>
      <c r="BM688" s="120" t="str">
        <f t="shared" si="224"/>
        <v/>
      </c>
      <c r="BN688" s="120" t="str">
        <f t="shared" si="225"/>
        <v/>
      </c>
      <c r="BO688" s="120" t="str">
        <f t="shared" si="226"/>
        <v/>
      </c>
      <c r="BP688" s="120" t="str">
        <f t="shared" si="227"/>
        <v/>
      </c>
      <c r="BQ688" s="98"/>
      <c r="BR688" s="98"/>
      <c r="BS688" s="98"/>
      <c r="BT688" s="98"/>
      <c r="BU688" s="98"/>
      <c r="BV688" s="98"/>
      <c r="BW688" s="98"/>
      <c r="BX688" s="98"/>
      <c r="BY688" s="98"/>
      <c r="BZ688" s="98"/>
      <c r="CA688" s="98"/>
      <c r="CB688" s="98"/>
      <c r="CC688" s="98"/>
      <c r="CD688" s="98"/>
      <c r="CE688" s="98"/>
      <c r="CF688" s="98"/>
      <c r="CG688" s="98"/>
      <c r="CH688" s="98"/>
      <c r="CI688" s="98"/>
      <c r="CJ688" s="98"/>
      <c r="CK688" s="98"/>
      <c r="CL688" s="98"/>
      <c r="CM688" s="98"/>
      <c r="CN688" s="98"/>
      <c r="CO688" s="98"/>
      <c r="CP688" s="98"/>
      <c r="CQ688" s="98"/>
      <c r="CR688" s="98"/>
      <c r="CS688" s="98"/>
    </row>
    <row r="689" spans="1:97" s="4" customFormat="1" ht="18.75" customHeight="1" x14ac:dyDescent="0.2">
      <c r="A689" s="3">
        <f t="shared" si="228"/>
        <v>677</v>
      </c>
      <c r="B689" s="263"/>
      <c r="C689" s="263"/>
      <c r="D689" s="263"/>
      <c r="E689" s="259"/>
      <c r="F689" s="259"/>
      <c r="G689" s="43"/>
      <c r="H689" s="264"/>
      <c r="I689" s="261"/>
      <c r="J689" s="106"/>
      <c r="K689" s="247"/>
      <c r="L689" s="247"/>
      <c r="M689" s="247"/>
      <c r="N689" s="248" t="str">
        <f>IF(AND(K689&lt;&gt;"",L689&lt;&gt;"",J689&lt;&gt;""),ROUND(MIN(IF(OR(J689="OZZ",J689="ZZ"),5000,17300),TRUNC(0.75*(SUMIF($D$12:$D689,$D689,K$12:K689)+SUMIF($D$12:$D689,$D689,L$12:L689)),2)) - SUMIF($D$12:$D688,$D689,N$12:N688),2),"")</f>
        <v/>
      </c>
      <c r="O689" s="249" t="str">
        <f>IF(AND(K689&lt;&gt;"",L689&lt;&gt;"",M689&lt;&gt;"",J689&lt;&gt;"",AH689&lt;&gt;""),IF(OR(J689="OZZ",J689="ZZ"),ROUND(0-SUMIF($D$12:$D688,$D689,O$12:O688),2),IF(M689=0,0,ROUND(MIN(MIN(17300,TRUNC(0.75*(SUMIF($D$12:$D$2012,$D689,K$12:K$2012)+SUMIF($D$12:$D$2012,$D689,L$12:L$2012)),2)+SUMIF($D$12:$D689,$D689,AH$12:AH689))-SUMIF($D$12:$D688,$D689,O$12:O688)-SUMIF($D$12:$D$2012,$D689,N$12:N$2012),AH689),2))),"")</f>
        <v/>
      </c>
      <c r="P689" s="250" t="str">
        <f>IF(J689&lt;&gt;"",1000 - SUMIF($D$12:$D688,$D689,P$12:P688),"")</f>
        <v/>
      </c>
      <c r="Q689" s="106"/>
      <c r="R689" s="247"/>
      <c r="S689" s="247"/>
      <c r="T689" s="247"/>
      <c r="U689" s="248" t="str">
        <f>IF(AND(R689&lt;&gt;"",S689&lt;&gt;"",Q689&lt;&gt;""),ROUND(MIN(IF(OR(Q689="OZZ",Q689="ZZ"),5000,17300),TRUNC(0.75*(SUMIF($D$12:$D689,$D689,R$12:R689)+SUMIF($D$12:$D689,$D689,S$12:S689)),2)) - SUMIF($D$12:$D688,$D689,U$12:U688),2),"")</f>
        <v/>
      </c>
      <c r="V689" s="248" t="str">
        <f>IF(AND(R689&lt;&gt;"",S689&lt;&gt;"",T689&lt;&gt;"",Q689&lt;&gt;"",AL689&lt;&gt;""),IF(OR(Q689="OZZ",Q689="ZZ"),ROUND(0-SUMIF($D$12:$D688,$D689,V$12:V688),2),IF(T689=0,0,ROUND(MIN(MIN(17300,TRUNC(0.75*(SUMIF($D$12:$D$2012,$D689,R$12:R$2012)+SUMIF($D$12:$D$2012,$D689,S$12:S$2012)),2)+SUMIF($D$12:$D689,$D689,AL$12:AL689))-SUMIF($D$12:$D688,$D689,V$12:V688)-SUMIF($D$12:$D$2012,$D689,U$12:U$2012),AL689),2))),"")</f>
        <v/>
      </c>
      <c r="W689" s="250" t="str">
        <f>IF(Q689&lt;&gt;"",1000 - SUMIF($D$12:$D688,$D689,W$12:W688),"")</f>
        <v/>
      </c>
      <c r="X689" s="106"/>
      <c r="Y689" s="247"/>
      <c r="Z689" s="247"/>
      <c r="AA689" s="247"/>
      <c r="AB689" s="248" t="str">
        <f>IF(AND(Y689&lt;&gt;"",Z689&lt;&gt;"",X689&lt;&gt;""),ROUND(MIN(IF(OR(X689="OZZ",X689="ZZ"),5000,17300),TRUNC(0.75*(SUMIF($D$12:$D689,$D689,Y$12:Y689)+SUMIF($D$12:$D689,$D689,Z$12:Z689)),2)) - SUMIF($D$12:$D688,$D689,AB$12:AB688),2),"")</f>
        <v/>
      </c>
      <c r="AC689" s="251" t="str">
        <f>IF(AND(Y689&lt;&gt;"",Z689&lt;&gt;"",AA689&lt;&gt;"",X689&lt;&gt;"",AP689&lt;&gt;""),IF(OR(X689="OZZ",X689="ZZ"),ROUND(0-SUMIF($D$12:$D688,$D689,AC$12:AC688),2),IF(AA689=0,0,ROUND(MIN(MIN(17300,TRUNC(0.75*(SUMIF($D$12:$D$2012,$D689,Y$12:Y$2012)+SUMIF($D$12:$D$2012,$D689,Z$12:Z$2012)),2)+SUMIF($D$12:$D689,$D689,AP$12:AP689))-SUMIF($D$12:$D688,$D689,AC$12:AC688)-SUMIF($D$12:$D$2012,$D689,AB$12:AB$2012),AP689),2))),"")</f>
        <v/>
      </c>
      <c r="AD689" s="250" t="str">
        <f>IF(X689&lt;&gt;"",1000 - SUMIF($D$12:$D688,$D689,AD$12:AD688),"")</f>
        <v/>
      </c>
      <c r="AE689" s="252"/>
      <c r="AF689" s="253"/>
      <c r="AG689" s="254"/>
      <c r="AH689" s="255" t="str">
        <f t="shared" si="229"/>
        <v/>
      </c>
      <c r="AI689" s="256"/>
      <c r="AJ689" s="253"/>
      <c r="AK689" s="254"/>
      <c r="AL689" s="255" t="str">
        <f t="shared" si="230"/>
        <v/>
      </c>
      <c r="AM689" s="256"/>
      <c r="AN689" s="253"/>
      <c r="AO689" s="254"/>
      <c r="AP689" s="255" t="str">
        <f t="shared" si="210"/>
        <v/>
      </c>
      <c r="AQ689" s="116"/>
      <c r="AR689" s="116"/>
      <c r="AS689" s="117"/>
      <c r="AT689" s="118"/>
      <c r="AU689" s="119" t="str">
        <f>IF(D689&lt;&gt; "", IF(COUNTIF($D$12:$D689,$D689)&gt;1,0,IF(SUM(N689,U689,AB689)&gt;0,IF(AND(X689="",OR(Q689&lt;&gt;"",J689&lt;&gt;"")),IF(Q689&lt;&gt;"",Q689,IF(J689&lt;&gt;"",J689,0)),IF(AND(Q689&lt;&gt;"",J689&lt;&gt;"",Q689=J689),Q689,X689)),0)),"")</f>
        <v/>
      </c>
      <c r="AV689" s="119" t="str">
        <f>IF(D689&lt;&gt;"",IF(COUNTIF($D$12:$D689,$D689)&gt;1,0,IF(SUM(O689,V689,AC689)&gt;0,IF(AND(X689="",OR(Q689&lt;&gt;"",J689&lt;&gt;"")),IF(Q689&lt;&gt;"",Q689,IF(J689&lt;&gt;"",J689,0)),IF(AND(Q689&lt;&gt;"",J689&lt;&gt;"",Q689=J689),Q689,X689)),0)),"")</f>
        <v/>
      </c>
      <c r="AW689" s="119" t="str">
        <f>IF(D689&lt;&gt;"",IF(COUNTIF($D$12:$D689,$D689)&gt;1,0,IF(SUM(P689,W689,AD689)&gt;0,IF(AND(X689="",OR(Q689&lt;&gt;"",J689&lt;&gt;"")),IF(Q689&lt;&gt;"",Q689,IF(J689&lt;&gt;"",J689,0)),IF(AND(Q689&lt;&gt;"",J689&lt;&gt;"",Q689=J689),Q689,X689)),0)),"")</f>
        <v/>
      </c>
      <c r="AX689" s="118" t="str">
        <f t="shared" si="211"/>
        <v/>
      </c>
      <c r="AY689" s="118" t="str">
        <f t="shared" si="212"/>
        <v/>
      </c>
      <c r="AZ689" s="118" t="str">
        <f t="shared" si="213"/>
        <v/>
      </c>
      <c r="BA689" s="118" t="str">
        <f t="shared" si="214"/>
        <v/>
      </c>
      <c r="BB689" s="118" t="str">
        <f t="shared" si="215"/>
        <v/>
      </c>
      <c r="BC689" s="118" t="str">
        <f t="shared" si="216"/>
        <v/>
      </c>
      <c r="BD689" s="118" t="str">
        <f t="shared" si="217"/>
        <v/>
      </c>
      <c r="BE689" s="118" t="str">
        <f t="shared" si="218"/>
        <v/>
      </c>
      <c r="BF689" s="118" t="str">
        <f t="shared" si="219"/>
        <v/>
      </c>
      <c r="BG689" s="120"/>
      <c r="BH689" s="120" t="str">
        <f t="shared" si="220"/>
        <v/>
      </c>
      <c r="BI689" s="120" t="str">
        <f t="shared" si="221"/>
        <v/>
      </c>
      <c r="BJ689" s="121"/>
      <c r="BK689" s="120" t="str">
        <f t="shared" si="222"/>
        <v/>
      </c>
      <c r="BL689" s="120" t="str">
        <f t="shared" si="223"/>
        <v/>
      </c>
      <c r="BM689" s="120" t="str">
        <f t="shared" si="224"/>
        <v/>
      </c>
      <c r="BN689" s="120" t="str">
        <f t="shared" si="225"/>
        <v/>
      </c>
      <c r="BO689" s="120" t="str">
        <f t="shared" si="226"/>
        <v/>
      </c>
      <c r="BP689" s="120" t="str">
        <f t="shared" si="227"/>
        <v/>
      </c>
      <c r="BQ689" s="98"/>
      <c r="BR689" s="98"/>
      <c r="BS689" s="98"/>
      <c r="BT689" s="98"/>
      <c r="BU689" s="98"/>
      <c r="BV689" s="98"/>
      <c r="BW689" s="98"/>
      <c r="BX689" s="98"/>
      <c r="BY689" s="98"/>
      <c r="BZ689" s="98"/>
      <c r="CA689" s="98"/>
      <c r="CB689" s="98"/>
      <c r="CC689" s="98"/>
      <c r="CD689" s="98"/>
      <c r="CE689" s="98"/>
      <c r="CF689" s="98"/>
      <c r="CG689" s="98"/>
      <c r="CH689" s="98"/>
      <c r="CI689" s="98"/>
      <c r="CJ689" s="98"/>
      <c r="CK689" s="98"/>
      <c r="CL689" s="98"/>
      <c r="CM689" s="98"/>
      <c r="CN689" s="98"/>
      <c r="CO689" s="98"/>
      <c r="CP689" s="98"/>
      <c r="CQ689" s="98"/>
      <c r="CR689" s="98"/>
      <c r="CS689" s="98"/>
    </row>
    <row r="690" spans="1:97" s="4" customFormat="1" ht="18.75" customHeight="1" x14ac:dyDescent="0.2">
      <c r="A690" s="3">
        <f t="shared" si="228"/>
        <v>678</v>
      </c>
      <c r="B690" s="263"/>
      <c r="C690" s="263"/>
      <c r="D690" s="263"/>
      <c r="E690" s="259"/>
      <c r="F690" s="259"/>
      <c r="G690" s="43"/>
      <c r="H690" s="264"/>
      <c r="I690" s="261"/>
      <c r="J690" s="106"/>
      <c r="K690" s="247"/>
      <c r="L690" s="247"/>
      <c r="M690" s="247"/>
      <c r="N690" s="248" t="str">
        <f>IF(AND(K690&lt;&gt;"",L690&lt;&gt;"",J690&lt;&gt;""),ROUND(MIN(IF(OR(J690="OZZ",J690="ZZ"),5000,17300),TRUNC(0.75*(SUMIF($D$12:$D690,$D690,K$12:K690)+SUMIF($D$12:$D690,$D690,L$12:L690)),2)) - SUMIF($D$12:$D689,$D690,N$12:N689),2),"")</f>
        <v/>
      </c>
      <c r="O690" s="249" t="str">
        <f>IF(AND(K690&lt;&gt;"",L690&lt;&gt;"",M690&lt;&gt;"",J690&lt;&gt;"",AH690&lt;&gt;""),IF(OR(J690="OZZ",J690="ZZ"),ROUND(0-SUMIF($D$12:$D689,$D690,O$12:O689),2),IF(M690=0,0,ROUND(MIN(MIN(17300,TRUNC(0.75*(SUMIF($D$12:$D$2012,$D690,K$12:K$2012)+SUMIF($D$12:$D$2012,$D690,L$12:L$2012)),2)+SUMIF($D$12:$D690,$D690,AH$12:AH690))-SUMIF($D$12:$D689,$D690,O$12:O689)-SUMIF($D$12:$D$2012,$D690,N$12:N$2012),AH690),2))),"")</f>
        <v/>
      </c>
      <c r="P690" s="250" t="str">
        <f>IF(J690&lt;&gt;"",1000 - SUMIF($D$12:$D689,$D690,P$12:P689),"")</f>
        <v/>
      </c>
      <c r="Q690" s="106"/>
      <c r="R690" s="247"/>
      <c r="S690" s="247"/>
      <c r="T690" s="247"/>
      <c r="U690" s="248" t="str">
        <f>IF(AND(R690&lt;&gt;"",S690&lt;&gt;"",Q690&lt;&gt;""),ROUND(MIN(IF(OR(Q690="OZZ",Q690="ZZ"),5000,17300),TRUNC(0.75*(SUMIF($D$12:$D690,$D690,R$12:R690)+SUMIF($D$12:$D690,$D690,S$12:S690)),2)) - SUMIF($D$12:$D689,$D690,U$12:U689),2),"")</f>
        <v/>
      </c>
      <c r="V690" s="248" t="str">
        <f>IF(AND(R690&lt;&gt;"",S690&lt;&gt;"",T690&lt;&gt;"",Q690&lt;&gt;"",AL690&lt;&gt;""),IF(OR(Q690="OZZ",Q690="ZZ"),ROUND(0-SUMIF($D$12:$D689,$D690,V$12:V689),2),IF(T690=0,0,ROUND(MIN(MIN(17300,TRUNC(0.75*(SUMIF($D$12:$D$2012,$D690,R$12:R$2012)+SUMIF($D$12:$D$2012,$D690,S$12:S$2012)),2)+SUMIF($D$12:$D690,$D690,AL$12:AL690))-SUMIF($D$12:$D689,$D690,V$12:V689)-SUMIF($D$12:$D$2012,$D690,U$12:U$2012),AL690),2))),"")</f>
        <v/>
      </c>
      <c r="W690" s="250" t="str">
        <f>IF(Q690&lt;&gt;"",1000 - SUMIF($D$12:$D689,$D690,W$12:W689),"")</f>
        <v/>
      </c>
      <c r="X690" s="106"/>
      <c r="Y690" s="247"/>
      <c r="Z690" s="247"/>
      <c r="AA690" s="247"/>
      <c r="AB690" s="248" t="str">
        <f>IF(AND(Y690&lt;&gt;"",Z690&lt;&gt;"",X690&lt;&gt;""),ROUND(MIN(IF(OR(X690="OZZ",X690="ZZ"),5000,17300),TRUNC(0.75*(SUMIF($D$12:$D690,$D690,Y$12:Y690)+SUMIF($D$12:$D690,$D690,Z$12:Z690)),2)) - SUMIF($D$12:$D689,$D690,AB$12:AB689),2),"")</f>
        <v/>
      </c>
      <c r="AC690" s="251" t="str">
        <f>IF(AND(Y690&lt;&gt;"",Z690&lt;&gt;"",AA690&lt;&gt;"",X690&lt;&gt;"",AP690&lt;&gt;""),IF(OR(X690="OZZ",X690="ZZ"),ROUND(0-SUMIF($D$12:$D689,$D690,AC$12:AC689),2),IF(AA690=0,0,ROUND(MIN(MIN(17300,TRUNC(0.75*(SUMIF($D$12:$D$2012,$D690,Y$12:Y$2012)+SUMIF($D$12:$D$2012,$D690,Z$12:Z$2012)),2)+SUMIF($D$12:$D690,$D690,AP$12:AP690))-SUMIF($D$12:$D689,$D690,AC$12:AC689)-SUMIF($D$12:$D$2012,$D690,AB$12:AB$2012),AP690),2))),"")</f>
        <v/>
      </c>
      <c r="AD690" s="250" t="str">
        <f>IF(X690&lt;&gt;"",1000 - SUMIF($D$12:$D689,$D690,AD$12:AD689),"")</f>
        <v/>
      </c>
      <c r="AE690" s="252"/>
      <c r="AF690" s="253"/>
      <c r="AG690" s="254"/>
      <c r="AH690" s="255" t="str">
        <f t="shared" si="229"/>
        <v/>
      </c>
      <c r="AI690" s="256"/>
      <c r="AJ690" s="253"/>
      <c r="AK690" s="254"/>
      <c r="AL690" s="255" t="str">
        <f t="shared" si="230"/>
        <v/>
      </c>
      <c r="AM690" s="256"/>
      <c r="AN690" s="253"/>
      <c r="AO690" s="254"/>
      <c r="AP690" s="255" t="str">
        <f t="shared" si="210"/>
        <v/>
      </c>
      <c r="AQ690" s="116"/>
      <c r="AR690" s="116"/>
      <c r="AS690" s="117"/>
      <c r="AT690" s="118"/>
      <c r="AU690" s="119" t="str">
        <f>IF(D690&lt;&gt; "", IF(COUNTIF($D$12:$D690,$D690)&gt;1,0,IF(SUM(N690,U690,AB690)&gt;0,IF(AND(X690="",OR(Q690&lt;&gt;"",J690&lt;&gt;"")),IF(Q690&lt;&gt;"",Q690,IF(J690&lt;&gt;"",J690,0)),IF(AND(Q690&lt;&gt;"",J690&lt;&gt;"",Q690=J690),Q690,X690)),0)),"")</f>
        <v/>
      </c>
      <c r="AV690" s="119" t="str">
        <f>IF(D690&lt;&gt;"",IF(COUNTIF($D$12:$D690,$D690)&gt;1,0,IF(SUM(O690,V690,AC690)&gt;0,IF(AND(X690="",OR(Q690&lt;&gt;"",J690&lt;&gt;"")),IF(Q690&lt;&gt;"",Q690,IF(J690&lt;&gt;"",J690,0)),IF(AND(Q690&lt;&gt;"",J690&lt;&gt;"",Q690=J690),Q690,X690)),0)),"")</f>
        <v/>
      </c>
      <c r="AW690" s="119" t="str">
        <f>IF(D690&lt;&gt;"",IF(COUNTIF($D$12:$D690,$D690)&gt;1,0,IF(SUM(P690,W690,AD690)&gt;0,IF(AND(X690="",OR(Q690&lt;&gt;"",J690&lt;&gt;"")),IF(Q690&lt;&gt;"",Q690,IF(J690&lt;&gt;"",J690,0)),IF(AND(Q690&lt;&gt;"",J690&lt;&gt;"",Q690=J690),Q690,X690)),0)),"")</f>
        <v/>
      </c>
      <c r="AX690" s="118" t="str">
        <f t="shared" si="211"/>
        <v/>
      </c>
      <c r="AY690" s="118" t="str">
        <f t="shared" si="212"/>
        <v/>
      </c>
      <c r="AZ690" s="118" t="str">
        <f t="shared" si="213"/>
        <v/>
      </c>
      <c r="BA690" s="118" t="str">
        <f t="shared" si="214"/>
        <v/>
      </c>
      <c r="BB690" s="118" t="str">
        <f t="shared" si="215"/>
        <v/>
      </c>
      <c r="BC690" s="118" t="str">
        <f t="shared" si="216"/>
        <v/>
      </c>
      <c r="BD690" s="118" t="str">
        <f t="shared" si="217"/>
        <v/>
      </c>
      <c r="BE690" s="118" t="str">
        <f t="shared" si="218"/>
        <v/>
      </c>
      <c r="BF690" s="118" t="str">
        <f t="shared" si="219"/>
        <v/>
      </c>
      <c r="BG690" s="120"/>
      <c r="BH690" s="120" t="str">
        <f t="shared" si="220"/>
        <v/>
      </c>
      <c r="BI690" s="120" t="str">
        <f t="shared" si="221"/>
        <v/>
      </c>
      <c r="BJ690" s="121"/>
      <c r="BK690" s="120" t="str">
        <f t="shared" si="222"/>
        <v/>
      </c>
      <c r="BL690" s="120" t="str">
        <f t="shared" si="223"/>
        <v/>
      </c>
      <c r="BM690" s="120" t="str">
        <f t="shared" si="224"/>
        <v/>
      </c>
      <c r="BN690" s="120" t="str">
        <f t="shared" si="225"/>
        <v/>
      </c>
      <c r="BO690" s="120" t="str">
        <f t="shared" si="226"/>
        <v/>
      </c>
      <c r="BP690" s="120" t="str">
        <f t="shared" si="227"/>
        <v/>
      </c>
      <c r="BQ690" s="98"/>
      <c r="BR690" s="98"/>
      <c r="BS690" s="98"/>
      <c r="BT690" s="98"/>
      <c r="BU690" s="98"/>
      <c r="BV690" s="98"/>
      <c r="BW690" s="98"/>
      <c r="BX690" s="98"/>
      <c r="BY690" s="98"/>
      <c r="BZ690" s="98"/>
      <c r="CA690" s="98"/>
      <c r="CB690" s="98"/>
      <c r="CC690" s="98"/>
      <c r="CD690" s="98"/>
      <c r="CE690" s="98"/>
      <c r="CF690" s="98"/>
      <c r="CG690" s="98"/>
      <c r="CH690" s="98"/>
      <c r="CI690" s="98"/>
      <c r="CJ690" s="98"/>
      <c r="CK690" s="98"/>
      <c r="CL690" s="98"/>
      <c r="CM690" s="98"/>
      <c r="CN690" s="98"/>
      <c r="CO690" s="98"/>
      <c r="CP690" s="98"/>
      <c r="CQ690" s="98"/>
      <c r="CR690" s="98"/>
      <c r="CS690" s="98"/>
    </row>
    <row r="691" spans="1:97" s="4" customFormat="1" ht="18.75" customHeight="1" x14ac:dyDescent="0.2">
      <c r="A691" s="3">
        <f t="shared" si="228"/>
        <v>679</v>
      </c>
      <c r="B691" s="263"/>
      <c r="C691" s="263"/>
      <c r="D691" s="263"/>
      <c r="E691" s="259"/>
      <c r="F691" s="259"/>
      <c r="G691" s="43"/>
      <c r="H691" s="264"/>
      <c r="I691" s="261"/>
      <c r="J691" s="106"/>
      <c r="K691" s="247"/>
      <c r="L691" s="247"/>
      <c r="M691" s="247"/>
      <c r="N691" s="248" t="str">
        <f>IF(AND(K691&lt;&gt;"",L691&lt;&gt;"",J691&lt;&gt;""),ROUND(MIN(IF(OR(J691="OZZ",J691="ZZ"),5000,17300),TRUNC(0.75*(SUMIF($D$12:$D691,$D691,K$12:K691)+SUMIF($D$12:$D691,$D691,L$12:L691)),2)) - SUMIF($D$12:$D690,$D691,N$12:N690),2),"")</f>
        <v/>
      </c>
      <c r="O691" s="249" t="str">
        <f>IF(AND(K691&lt;&gt;"",L691&lt;&gt;"",M691&lt;&gt;"",J691&lt;&gt;"",AH691&lt;&gt;""),IF(OR(J691="OZZ",J691="ZZ"),ROUND(0-SUMIF($D$12:$D690,$D691,O$12:O690),2),IF(M691=0,0,ROUND(MIN(MIN(17300,TRUNC(0.75*(SUMIF($D$12:$D$2012,$D691,K$12:K$2012)+SUMIF($D$12:$D$2012,$D691,L$12:L$2012)),2)+SUMIF($D$12:$D691,$D691,AH$12:AH691))-SUMIF($D$12:$D690,$D691,O$12:O690)-SUMIF($D$12:$D$2012,$D691,N$12:N$2012),AH691),2))),"")</f>
        <v/>
      </c>
      <c r="P691" s="250" t="str">
        <f>IF(J691&lt;&gt;"",1000 - SUMIF($D$12:$D690,$D691,P$12:P690),"")</f>
        <v/>
      </c>
      <c r="Q691" s="106"/>
      <c r="R691" s="247"/>
      <c r="S691" s="247"/>
      <c r="T691" s="247"/>
      <c r="U691" s="248" t="str">
        <f>IF(AND(R691&lt;&gt;"",S691&lt;&gt;"",Q691&lt;&gt;""),ROUND(MIN(IF(OR(Q691="OZZ",Q691="ZZ"),5000,17300),TRUNC(0.75*(SUMIF($D$12:$D691,$D691,R$12:R691)+SUMIF($D$12:$D691,$D691,S$12:S691)),2)) - SUMIF($D$12:$D690,$D691,U$12:U690),2),"")</f>
        <v/>
      </c>
      <c r="V691" s="248" t="str">
        <f>IF(AND(R691&lt;&gt;"",S691&lt;&gt;"",T691&lt;&gt;"",Q691&lt;&gt;"",AL691&lt;&gt;""),IF(OR(Q691="OZZ",Q691="ZZ"),ROUND(0-SUMIF($D$12:$D690,$D691,V$12:V690),2),IF(T691=0,0,ROUND(MIN(MIN(17300,TRUNC(0.75*(SUMIF($D$12:$D$2012,$D691,R$12:R$2012)+SUMIF($D$12:$D$2012,$D691,S$12:S$2012)),2)+SUMIF($D$12:$D691,$D691,AL$12:AL691))-SUMIF($D$12:$D690,$D691,V$12:V690)-SUMIF($D$12:$D$2012,$D691,U$12:U$2012),AL691),2))),"")</f>
        <v/>
      </c>
      <c r="W691" s="250" t="str">
        <f>IF(Q691&lt;&gt;"",1000 - SUMIF($D$12:$D690,$D691,W$12:W690),"")</f>
        <v/>
      </c>
      <c r="X691" s="106"/>
      <c r="Y691" s="247"/>
      <c r="Z691" s="247"/>
      <c r="AA691" s="247"/>
      <c r="AB691" s="248" t="str">
        <f>IF(AND(Y691&lt;&gt;"",Z691&lt;&gt;"",X691&lt;&gt;""),ROUND(MIN(IF(OR(X691="OZZ",X691="ZZ"),5000,17300),TRUNC(0.75*(SUMIF($D$12:$D691,$D691,Y$12:Y691)+SUMIF($D$12:$D691,$D691,Z$12:Z691)),2)) - SUMIF($D$12:$D690,$D691,AB$12:AB690),2),"")</f>
        <v/>
      </c>
      <c r="AC691" s="251" t="str">
        <f>IF(AND(Y691&lt;&gt;"",Z691&lt;&gt;"",AA691&lt;&gt;"",X691&lt;&gt;"",AP691&lt;&gt;""),IF(OR(X691="OZZ",X691="ZZ"),ROUND(0-SUMIF($D$12:$D690,$D691,AC$12:AC690),2),IF(AA691=0,0,ROUND(MIN(MIN(17300,TRUNC(0.75*(SUMIF($D$12:$D$2012,$D691,Y$12:Y$2012)+SUMIF($D$12:$D$2012,$D691,Z$12:Z$2012)),2)+SUMIF($D$12:$D691,$D691,AP$12:AP691))-SUMIF($D$12:$D690,$D691,AC$12:AC690)-SUMIF($D$12:$D$2012,$D691,AB$12:AB$2012),AP691),2))),"")</f>
        <v/>
      </c>
      <c r="AD691" s="250" t="str">
        <f>IF(X691&lt;&gt;"",1000 - SUMIF($D$12:$D690,$D691,AD$12:AD690),"")</f>
        <v/>
      </c>
      <c r="AE691" s="252"/>
      <c r="AF691" s="253"/>
      <c r="AG691" s="254"/>
      <c r="AH691" s="255" t="str">
        <f t="shared" si="229"/>
        <v/>
      </c>
      <c r="AI691" s="256"/>
      <c r="AJ691" s="253"/>
      <c r="AK691" s="254"/>
      <c r="AL691" s="255" t="str">
        <f t="shared" si="230"/>
        <v/>
      </c>
      <c r="AM691" s="256"/>
      <c r="AN691" s="253"/>
      <c r="AO691" s="254"/>
      <c r="AP691" s="255" t="str">
        <f t="shared" si="210"/>
        <v/>
      </c>
      <c r="AQ691" s="116"/>
      <c r="AR691" s="116"/>
      <c r="AS691" s="117"/>
      <c r="AT691" s="118"/>
      <c r="AU691" s="119" t="str">
        <f>IF(D691&lt;&gt; "", IF(COUNTIF($D$12:$D691,$D691)&gt;1,0,IF(SUM(N691,U691,AB691)&gt;0,IF(AND(X691="",OR(Q691&lt;&gt;"",J691&lt;&gt;"")),IF(Q691&lt;&gt;"",Q691,IF(J691&lt;&gt;"",J691,0)),IF(AND(Q691&lt;&gt;"",J691&lt;&gt;"",Q691=J691),Q691,X691)),0)),"")</f>
        <v/>
      </c>
      <c r="AV691" s="119" t="str">
        <f>IF(D691&lt;&gt;"",IF(COUNTIF($D$12:$D691,$D691)&gt;1,0,IF(SUM(O691,V691,AC691)&gt;0,IF(AND(X691="",OR(Q691&lt;&gt;"",J691&lt;&gt;"")),IF(Q691&lt;&gt;"",Q691,IF(J691&lt;&gt;"",J691,0)),IF(AND(Q691&lt;&gt;"",J691&lt;&gt;"",Q691=J691),Q691,X691)),0)),"")</f>
        <v/>
      </c>
      <c r="AW691" s="119" t="str">
        <f>IF(D691&lt;&gt;"",IF(COUNTIF($D$12:$D691,$D691)&gt;1,0,IF(SUM(P691,W691,AD691)&gt;0,IF(AND(X691="",OR(Q691&lt;&gt;"",J691&lt;&gt;"")),IF(Q691&lt;&gt;"",Q691,IF(J691&lt;&gt;"",J691,0)),IF(AND(Q691&lt;&gt;"",J691&lt;&gt;"",Q691=J691),Q691,X691)),0)),"")</f>
        <v/>
      </c>
      <c r="AX691" s="118" t="str">
        <f t="shared" si="211"/>
        <v/>
      </c>
      <c r="AY691" s="118" t="str">
        <f t="shared" si="212"/>
        <v/>
      </c>
      <c r="AZ691" s="118" t="str">
        <f t="shared" si="213"/>
        <v/>
      </c>
      <c r="BA691" s="118" t="str">
        <f t="shared" si="214"/>
        <v/>
      </c>
      <c r="BB691" s="118" t="str">
        <f t="shared" si="215"/>
        <v/>
      </c>
      <c r="BC691" s="118" t="str">
        <f t="shared" si="216"/>
        <v/>
      </c>
      <c r="BD691" s="118" t="str">
        <f t="shared" si="217"/>
        <v/>
      </c>
      <c r="BE691" s="118" t="str">
        <f t="shared" si="218"/>
        <v/>
      </c>
      <c r="BF691" s="118" t="str">
        <f t="shared" si="219"/>
        <v/>
      </c>
      <c r="BG691" s="120"/>
      <c r="BH691" s="120" t="str">
        <f t="shared" si="220"/>
        <v/>
      </c>
      <c r="BI691" s="120" t="str">
        <f t="shared" si="221"/>
        <v/>
      </c>
      <c r="BJ691" s="121"/>
      <c r="BK691" s="120" t="str">
        <f t="shared" si="222"/>
        <v/>
      </c>
      <c r="BL691" s="120" t="str">
        <f t="shared" si="223"/>
        <v/>
      </c>
      <c r="BM691" s="120" t="str">
        <f t="shared" si="224"/>
        <v/>
      </c>
      <c r="BN691" s="120" t="str">
        <f t="shared" si="225"/>
        <v/>
      </c>
      <c r="BO691" s="120" t="str">
        <f t="shared" si="226"/>
        <v/>
      </c>
      <c r="BP691" s="120" t="str">
        <f t="shared" si="227"/>
        <v/>
      </c>
      <c r="BQ691" s="98"/>
      <c r="BR691" s="98"/>
      <c r="BS691" s="98"/>
      <c r="BT691" s="98"/>
      <c r="BU691" s="98"/>
      <c r="BV691" s="98"/>
      <c r="BW691" s="98"/>
      <c r="BX691" s="98"/>
      <c r="BY691" s="98"/>
      <c r="BZ691" s="98"/>
      <c r="CA691" s="98"/>
      <c r="CB691" s="98"/>
      <c r="CC691" s="98"/>
      <c r="CD691" s="98"/>
      <c r="CE691" s="98"/>
      <c r="CF691" s="98"/>
      <c r="CG691" s="98"/>
      <c r="CH691" s="98"/>
      <c r="CI691" s="98"/>
      <c r="CJ691" s="98"/>
      <c r="CK691" s="98"/>
      <c r="CL691" s="98"/>
      <c r="CM691" s="98"/>
      <c r="CN691" s="98"/>
      <c r="CO691" s="98"/>
      <c r="CP691" s="98"/>
      <c r="CQ691" s="98"/>
      <c r="CR691" s="98"/>
      <c r="CS691" s="98"/>
    </row>
    <row r="692" spans="1:97" s="4" customFormat="1" ht="18.75" customHeight="1" x14ac:dyDescent="0.2">
      <c r="A692" s="3">
        <f t="shared" si="228"/>
        <v>680</v>
      </c>
      <c r="B692" s="263"/>
      <c r="C692" s="263"/>
      <c r="D692" s="263"/>
      <c r="E692" s="259"/>
      <c r="F692" s="259"/>
      <c r="G692" s="43"/>
      <c r="H692" s="264"/>
      <c r="I692" s="261"/>
      <c r="J692" s="106"/>
      <c r="K692" s="247"/>
      <c r="L692" s="247"/>
      <c r="M692" s="247"/>
      <c r="N692" s="248" t="str">
        <f>IF(AND(K692&lt;&gt;"",L692&lt;&gt;"",J692&lt;&gt;""),ROUND(MIN(IF(OR(J692="OZZ",J692="ZZ"),5000,17300),TRUNC(0.75*(SUMIF($D$12:$D692,$D692,K$12:K692)+SUMIF($D$12:$D692,$D692,L$12:L692)),2)) - SUMIF($D$12:$D691,$D692,N$12:N691),2),"")</f>
        <v/>
      </c>
      <c r="O692" s="249" t="str">
        <f>IF(AND(K692&lt;&gt;"",L692&lt;&gt;"",M692&lt;&gt;"",J692&lt;&gt;"",AH692&lt;&gt;""),IF(OR(J692="OZZ",J692="ZZ"),ROUND(0-SUMIF($D$12:$D691,$D692,O$12:O691),2),IF(M692=0,0,ROUND(MIN(MIN(17300,TRUNC(0.75*(SUMIF($D$12:$D$2012,$D692,K$12:K$2012)+SUMIF($D$12:$D$2012,$D692,L$12:L$2012)),2)+SUMIF($D$12:$D692,$D692,AH$12:AH692))-SUMIF($D$12:$D691,$D692,O$12:O691)-SUMIF($D$12:$D$2012,$D692,N$12:N$2012),AH692),2))),"")</f>
        <v/>
      </c>
      <c r="P692" s="250" t="str">
        <f>IF(J692&lt;&gt;"",1000 - SUMIF($D$12:$D691,$D692,P$12:P691),"")</f>
        <v/>
      </c>
      <c r="Q692" s="106"/>
      <c r="R692" s="247"/>
      <c r="S692" s="247"/>
      <c r="T692" s="247"/>
      <c r="U692" s="248" t="str">
        <f>IF(AND(R692&lt;&gt;"",S692&lt;&gt;"",Q692&lt;&gt;""),ROUND(MIN(IF(OR(Q692="OZZ",Q692="ZZ"),5000,17300),TRUNC(0.75*(SUMIF($D$12:$D692,$D692,R$12:R692)+SUMIF($D$12:$D692,$D692,S$12:S692)),2)) - SUMIF($D$12:$D691,$D692,U$12:U691),2),"")</f>
        <v/>
      </c>
      <c r="V692" s="248" t="str">
        <f>IF(AND(R692&lt;&gt;"",S692&lt;&gt;"",T692&lt;&gt;"",Q692&lt;&gt;"",AL692&lt;&gt;""),IF(OR(Q692="OZZ",Q692="ZZ"),ROUND(0-SUMIF($D$12:$D691,$D692,V$12:V691),2),IF(T692=0,0,ROUND(MIN(MIN(17300,TRUNC(0.75*(SUMIF($D$12:$D$2012,$D692,R$12:R$2012)+SUMIF($D$12:$D$2012,$D692,S$12:S$2012)),2)+SUMIF($D$12:$D692,$D692,AL$12:AL692))-SUMIF($D$12:$D691,$D692,V$12:V691)-SUMIF($D$12:$D$2012,$D692,U$12:U$2012),AL692),2))),"")</f>
        <v/>
      </c>
      <c r="W692" s="250" t="str">
        <f>IF(Q692&lt;&gt;"",1000 - SUMIF($D$12:$D691,$D692,W$12:W691),"")</f>
        <v/>
      </c>
      <c r="X692" s="106"/>
      <c r="Y692" s="247"/>
      <c r="Z692" s="247"/>
      <c r="AA692" s="247"/>
      <c r="AB692" s="248" t="str">
        <f>IF(AND(Y692&lt;&gt;"",Z692&lt;&gt;"",X692&lt;&gt;""),ROUND(MIN(IF(OR(X692="OZZ",X692="ZZ"),5000,17300),TRUNC(0.75*(SUMIF($D$12:$D692,$D692,Y$12:Y692)+SUMIF($D$12:$D692,$D692,Z$12:Z692)),2)) - SUMIF($D$12:$D691,$D692,AB$12:AB691),2),"")</f>
        <v/>
      </c>
      <c r="AC692" s="251" t="str">
        <f>IF(AND(Y692&lt;&gt;"",Z692&lt;&gt;"",AA692&lt;&gt;"",X692&lt;&gt;"",AP692&lt;&gt;""),IF(OR(X692="OZZ",X692="ZZ"),ROUND(0-SUMIF($D$12:$D691,$D692,AC$12:AC691),2),IF(AA692=0,0,ROUND(MIN(MIN(17300,TRUNC(0.75*(SUMIF($D$12:$D$2012,$D692,Y$12:Y$2012)+SUMIF($D$12:$D$2012,$D692,Z$12:Z$2012)),2)+SUMIF($D$12:$D692,$D692,AP$12:AP692))-SUMIF($D$12:$D691,$D692,AC$12:AC691)-SUMIF($D$12:$D$2012,$D692,AB$12:AB$2012),AP692),2))),"")</f>
        <v/>
      </c>
      <c r="AD692" s="250" t="str">
        <f>IF(X692&lt;&gt;"",1000 - SUMIF($D$12:$D691,$D692,AD$12:AD691),"")</f>
        <v/>
      </c>
      <c r="AE692" s="252"/>
      <c r="AF692" s="253"/>
      <c r="AG692" s="254"/>
      <c r="AH692" s="255" t="str">
        <f t="shared" si="229"/>
        <v/>
      </c>
      <c r="AI692" s="256"/>
      <c r="AJ692" s="253"/>
      <c r="AK692" s="254"/>
      <c r="AL692" s="255" t="str">
        <f t="shared" si="230"/>
        <v/>
      </c>
      <c r="AM692" s="256"/>
      <c r="AN692" s="253"/>
      <c r="AO692" s="254"/>
      <c r="AP692" s="255" t="str">
        <f t="shared" si="210"/>
        <v/>
      </c>
      <c r="AQ692" s="116"/>
      <c r="AR692" s="116"/>
      <c r="AS692" s="117"/>
      <c r="AT692" s="118"/>
      <c r="AU692" s="119" t="str">
        <f>IF(D692&lt;&gt; "", IF(COUNTIF($D$12:$D692,$D692)&gt;1,0,IF(SUM(N692,U692,AB692)&gt;0,IF(AND(X692="",OR(Q692&lt;&gt;"",J692&lt;&gt;"")),IF(Q692&lt;&gt;"",Q692,IF(J692&lt;&gt;"",J692,0)),IF(AND(Q692&lt;&gt;"",J692&lt;&gt;"",Q692=J692),Q692,X692)),0)),"")</f>
        <v/>
      </c>
      <c r="AV692" s="119" t="str">
        <f>IF(D692&lt;&gt;"",IF(COUNTIF($D$12:$D692,$D692)&gt;1,0,IF(SUM(O692,V692,AC692)&gt;0,IF(AND(X692="",OR(Q692&lt;&gt;"",J692&lt;&gt;"")),IF(Q692&lt;&gt;"",Q692,IF(J692&lt;&gt;"",J692,0)),IF(AND(Q692&lt;&gt;"",J692&lt;&gt;"",Q692=J692),Q692,X692)),0)),"")</f>
        <v/>
      </c>
      <c r="AW692" s="119" t="str">
        <f>IF(D692&lt;&gt;"",IF(COUNTIF($D$12:$D692,$D692)&gt;1,0,IF(SUM(P692,W692,AD692)&gt;0,IF(AND(X692="",OR(Q692&lt;&gt;"",J692&lt;&gt;"")),IF(Q692&lt;&gt;"",Q692,IF(J692&lt;&gt;"",J692,0)),IF(AND(Q692&lt;&gt;"",J692&lt;&gt;"",Q692=J692),Q692,X692)),0)),"")</f>
        <v/>
      </c>
      <c r="AX692" s="118" t="str">
        <f t="shared" si="211"/>
        <v/>
      </c>
      <c r="AY692" s="118" t="str">
        <f t="shared" si="212"/>
        <v/>
      </c>
      <c r="AZ692" s="118" t="str">
        <f t="shared" si="213"/>
        <v/>
      </c>
      <c r="BA692" s="118" t="str">
        <f t="shared" si="214"/>
        <v/>
      </c>
      <c r="BB692" s="118" t="str">
        <f t="shared" si="215"/>
        <v/>
      </c>
      <c r="BC692" s="118" t="str">
        <f t="shared" si="216"/>
        <v/>
      </c>
      <c r="BD692" s="118" t="str">
        <f t="shared" si="217"/>
        <v/>
      </c>
      <c r="BE692" s="118" t="str">
        <f t="shared" si="218"/>
        <v/>
      </c>
      <c r="BF692" s="118" t="str">
        <f t="shared" si="219"/>
        <v/>
      </c>
      <c r="BG692" s="120"/>
      <c r="BH692" s="120" t="str">
        <f t="shared" si="220"/>
        <v/>
      </c>
      <c r="BI692" s="120" t="str">
        <f t="shared" si="221"/>
        <v/>
      </c>
      <c r="BJ692" s="121"/>
      <c r="BK692" s="120" t="str">
        <f t="shared" si="222"/>
        <v/>
      </c>
      <c r="BL692" s="120" t="str">
        <f t="shared" si="223"/>
        <v/>
      </c>
      <c r="BM692" s="120" t="str">
        <f t="shared" si="224"/>
        <v/>
      </c>
      <c r="BN692" s="120" t="str">
        <f t="shared" si="225"/>
        <v/>
      </c>
      <c r="BO692" s="120" t="str">
        <f t="shared" si="226"/>
        <v/>
      </c>
      <c r="BP692" s="120" t="str">
        <f t="shared" si="227"/>
        <v/>
      </c>
      <c r="BQ692" s="98"/>
      <c r="BR692" s="98"/>
      <c r="BS692" s="98"/>
      <c r="BT692" s="98"/>
      <c r="BU692" s="98"/>
      <c r="BV692" s="98"/>
      <c r="BW692" s="98"/>
      <c r="BX692" s="98"/>
      <c r="BY692" s="98"/>
      <c r="BZ692" s="98"/>
      <c r="CA692" s="98"/>
      <c r="CB692" s="98"/>
      <c r="CC692" s="98"/>
      <c r="CD692" s="98"/>
      <c r="CE692" s="98"/>
      <c r="CF692" s="98"/>
      <c r="CG692" s="98"/>
      <c r="CH692" s="98"/>
      <c r="CI692" s="98"/>
      <c r="CJ692" s="98"/>
      <c r="CK692" s="98"/>
      <c r="CL692" s="98"/>
      <c r="CM692" s="98"/>
      <c r="CN692" s="98"/>
      <c r="CO692" s="98"/>
      <c r="CP692" s="98"/>
      <c r="CQ692" s="98"/>
      <c r="CR692" s="98"/>
      <c r="CS692" s="98"/>
    </row>
    <row r="693" spans="1:97" s="4" customFormat="1" ht="18.75" customHeight="1" x14ac:dyDescent="0.2">
      <c r="A693" s="3">
        <f t="shared" si="228"/>
        <v>681</v>
      </c>
      <c r="B693" s="263"/>
      <c r="C693" s="263"/>
      <c r="D693" s="263"/>
      <c r="E693" s="259"/>
      <c r="F693" s="259"/>
      <c r="G693" s="43"/>
      <c r="H693" s="264"/>
      <c r="I693" s="261"/>
      <c r="J693" s="106"/>
      <c r="K693" s="247"/>
      <c r="L693" s="247"/>
      <c r="M693" s="247"/>
      <c r="N693" s="248" t="str">
        <f>IF(AND(K693&lt;&gt;"",L693&lt;&gt;"",J693&lt;&gt;""),ROUND(MIN(IF(OR(J693="OZZ",J693="ZZ"),5000,17300),TRUNC(0.75*(SUMIF($D$12:$D693,$D693,K$12:K693)+SUMIF($D$12:$D693,$D693,L$12:L693)),2)) - SUMIF($D$12:$D692,$D693,N$12:N692),2),"")</f>
        <v/>
      </c>
      <c r="O693" s="249" t="str">
        <f>IF(AND(K693&lt;&gt;"",L693&lt;&gt;"",M693&lt;&gt;"",J693&lt;&gt;"",AH693&lt;&gt;""),IF(OR(J693="OZZ",J693="ZZ"),ROUND(0-SUMIF($D$12:$D692,$D693,O$12:O692),2),IF(M693=0,0,ROUND(MIN(MIN(17300,TRUNC(0.75*(SUMIF($D$12:$D$2012,$D693,K$12:K$2012)+SUMIF($D$12:$D$2012,$D693,L$12:L$2012)),2)+SUMIF($D$12:$D693,$D693,AH$12:AH693))-SUMIF($D$12:$D692,$D693,O$12:O692)-SUMIF($D$12:$D$2012,$D693,N$12:N$2012),AH693),2))),"")</f>
        <v/>
      </c>
      <c r="P693" s="250" t="str">
        <f>IF(J693&lt;&gt;"",1000 - SUMIF($D$12:$D692,$D693,P$12:P692),"")</f>
        <v/>
      </c>
      <c r="Q693" s="106"/>
      <c r="R693" s="247"/>
      <c r="S693" s="247"/>
      <c r="T693" s="247"/>
      <c r="U693" s="248" t="str">
        <f>IF(AND(R693&lt;&gt;"",S693&lt;&gt;"",Q693&lt;&gt;""),ROUND(MIN(IF(OR(Q693="OZZ",Q693="ZZ"),5000,17300),TRUNC(0.75*(SUMIF($D$12:$D693,$D693,R$12:R693)+SUMIF($D$12:$D693,$D693,S$12:S693)),2)) - SUMIF($D$12:$D692,$D693,U$12:U692),2),"")</f>
        <v/>
      </c>
      <c r="V693" s="248" t="str">
        <f>IF(AND(R693&lt;&gt;"",S693&lt;&gt;"",T693&lt;&gt;"",Q693&lt;&gt;"",AL693&lt;&gt;""),IF(OR(Q693="OZZ",Q693="ZZ"),ROUND(0-SUMIF($D$12:$D692,$D693,V$12:V692),2),IF(T693=0,0,ROUND(MIN(MIN(17300,TRUNC(0.75*(SUMIF($D$12:$D$2012,$D693,R$12:R$2012)+SUMIF($D$12:$D$2012,$D693,S$12:S$2012)),2)+SUMIF($D$12:$D693,$D693,AL$12:AL693))-SUMIF($D$12:$D692,$D693,V$12:V692)-SUMIF($D$12:$D$2012,$D693,U$12:U$2012),AL693),2))),"")</f>
        <v/>
      </c>
      <c r="W693" s="250" t="str">
        <f>IF(Q693&lt;&gt;"",1000 - SUMIF($D$12:$D692,$D693,W$12:W692),"")</f>
        <v/>
      </c>
      <c r="X693" s="106"/>
      <c r="Y693" s="247"/>
      <c r="Z693" s="247"/>
      <c r="AA693" s="247"/>
      <c r="AB693" s="248" t="str">
        <f>IF(AND(Y693&lt;&gt;"",Z693&lt;&gt;"",X693&lt;&gt;""),ROUND(MIN(IF(OR(X693="OZZ",X693="ZZ"),5000,17300),TRUNC(0.75*(SUMIF($D$12:$D693,$D693,Y$12:Y693)+SUMIF($D$12:$D693,$D693,Z$12:Z693)),2)) - SUMIF($D$12:$D692,$D693,AB$12:AB692),2),"")</f>
        <v/>
      </c>
      <c r="AC693" s="251" t="str">
        <f>IF(AND(Y693&lt;&gt;"",Z693&lt;&gt;"",AA693&lt;&gt;"",X693&lt;&gt;"",AP693&lt;&gt;""),IF(OR(X693="OZZ",X693="ZZ"),ROUND(0-SUMIF($D$12:$D692,$D693,AC$12:AC692),2),IF(AA693=0,0,ROUND(MIN(MIN(17300,TRUNC(0.75*(SUMIF($D$12:$D$2012,$D693,Y$12:Y$2012)+SUMIF($D$12:$D$2012,$D693,Z$12:Z$2012)),2)+SUMIF($D$12:$D693,$D693,AP$12:AP693))-SUMIF($D$12:$D692,$D693,AC$12:AC692)-SUMIF($D$12:$D$2012,$D693,AB$12:AB$2012),AP693),2))),"")</f>
        <v/>
      </c>
      <c r="AD693" s="250" t="str">
        <f>IF(X693&lt;&gt;"",1000 - SUMIF($D$12:$D692,$D693,AD$12:AD692),"")</f>
        <v/>
      </c>
      <c r="AE693" s="252"/>
      <c r="AF693" s="253"/>
      <c r="AG693" s="254"/>
      <c r="AH693" s="255" t="str">
        <f t="shared" si="229"/>
        <v/>
      </c>
      <c r="AI693" s="256"/>
      <c r="AJ693" s="253"/>
      <c r="AK693" s="254"/>
      <c r="AL693" s="255" t="str">
        <f t="shared" si="230"/>
        <v/>
      </c>
      <c r="AM693" s="256"/>
      <c r="AN693" s="253"/>
      <c r="AO693" s="254"/>
      <c r="AP693" s="255" t="str">
        <f t="shared" si="210"/>
        <v/>
      </c>
      <c r="AQ693" s="116"/>
      <c r="AR693" s="116"/>
      <c r="AS693" s="117"/>
      <c r="AT693" s="118"/>
      <c r="AU693" s="119" t="str">
        <f>IF(D693&lt;&gt; "", IF(COUNTIF($D$12:$D693,$D693)&gt;1,0,IF(SUM(N693,U693,AB693)&gt;0,IF(AND(X693="",OR(Q693&lt;&gt;"",J693&lt;&gt;"")),IF(Q693&lt;&gt;"",Q693,IF(J693&lt;&gt;"",J693,0)),IF(AND(Q693&lt;&gt;"",J693&lt;&gt;"",Q693=J693),Q693,X693)),0)),"")</f>
        <v/>
      </c>
      <c r="AV693" s="119" t="str">
        <f>IF(D693&lt;&gt;"",IF(COUNTIF($D$12:$D693,$D693)&gt;1,0,IF(SUM(O693,V693,AC693)&gt;0,IF(AND(X693="",OR(Q693&lt;&gt;"",J693&lt;&gt;"")),IF(Q693&lt;&gt;"",Q693,IF(J693&lt;&gt;"",J693,0)),IF(AND(Q693&lt;&gt;"",J693&lt;&gt;"",Q693=J693),Q693,X693)),0)),"")</f>
        <v/>
      </c>
      <c r="AW693" s="119" t="str">
        <f>IF(D693&lt;&gt;"",IF(COUNTIF($D$12:$D693,$D693)&gt;1,0,IF(SUM(P693,W693,AD693)&gt;0,IF(AND(X693="",OR(Q693&lt;&gt;"",J693&lt;&gt;"")),IF(Q693&lt;&gt;"",Q693,IF(J693&lt;&gt;"",J693,0)),IF(AND(Q693&lt;&gt;"",J693&lt;&gt;"",Q693=J693),Q693,X693)),0)),"")</f>
        <v/>
      </c>
      <c r="AX693" s="118" t="str">
        <f t="shared" si="211"/>
        <v/>
      </c>
      <c r="AY693" s="118" t="str">
        <f t="shared" si="212"/>
        <v/>
      </c>
      <c r="AZ693" s="118" t="str">
        <f t="shared" si="213"/>
        <v/>
      </c>
      <c r="BA693" s="118" t="str">
        <f t="shared" si="214"/>
        <v/>
      </c>
      <c r="BB693" s="118" t="str">
        <f t="shared" si="215"/>
        <v/>
      </c>
      <c r="BC693" s="118" t="str">
        <f t="shared" si="216"/>
        <v/>
      </c>
      <c r="BD693" s="118" t="str">
        <f t="shared" si="217"/>
        <v/>
      </c>
      <c r="BE693" s="118" t="str">
        <f t="shared" si="218"/>
        <v/>
      </c>
      <c r="BF693" s="118" t="str">
        <f t="shared" si="219"/>
        <v/>
      </c>
      <c r="BG693" s="120"/>
      <c r="BH693" s="120" t="str">
        <f t="shared" si="220"/>
        <v/>
      </c>
      <c r="BI693" s="120" t="str">
        <f t="shared" si="221"/>
        <v/>
      </c>
      <c r="BJ693" s="121"/>
      <c r="BK693" s="120" t="str">
        <f t="shared" si="222"/>
        <v/>
      </c>
      <c r="BL693" s="120" t="str">
        <f t="shared" si="223"/>
        <v/>
      </c>
      <c r="BM693" s="120" t="str">
        <f t="shared" si="224"/>
        <v/>
      </c>
      <c r="BN693" s="120" t="str">
        <f t="shared" si="225"/>
        <v/>
      </c>
      <c r="BO693" s="120" t="str">
        <f t="shared" si="226"/>
        <v/>
      </c>
      <c r="BP693" s="120" t="str">
        <f t="shared" si="227"/>
        <v/>
      </c>
      <c r="BQ693" s="98"/>
      <c r="BR693" s="98"/>
      <c r="BS693" s="98"/>
      <c r="BT693" s="98"/>
      <c r="BU693" s="98"/>
      <c r="BV693" s="98"/>
      <c r="BW693" s="98"/>
      <c r="BX693" s="98"/>
      <c r="BY693" s="98"/>
      <c r="BZ693" s="98"/>
      <c r="CA693" s="98"/>
      <c r="CB693" s="98"/>
      <c r="CC693" s="98"/>
      <c r="CD693" s="98"/>
      <c r="CE693" s="98"/>
      <c r="CF693" s="98"/>
      <c r="CG693" s="98"/>
      <c r="CH693" s="98"/>
      <c r="CI693" s="98"/>
      <c r="CJ693" s="98"/>
      <c r="CK693" s="98"/>
      <c r="CL693" s="98"/>
      <c r="CM693" s="98"/>
      <c r="CN693" s="98"/>
      <c r="CO693" s="98"/>
      <c r="CP693" s="98"/>
      <c r="CQ693" s="98"/>
      <c r="CR693" s="98"/>
      <c r="CS693" s="98"/>
    </row>
    <row r="694" spans="1:97" s="4" customFormat="1" ht="18.75" customHeight="1" x14ac:dyDescent="0.2">
      <c r="A694" s="3">
        <f t="shared" si="228"/>
        <v>682</v>
      </c>
      <c r="B694" s="263"/>
      <c r="C694" s="263"/>
      <c r="D694" s="263"/>
      <c r="E694" s="259"/>
      <c r="F694" s="259"/>
      <c r="G694" s="43"/>
      <c r="H694" s="264"/>
      <c r="I694" s="261"/>
      <c r="J694" s="106"/>
      <c r="K694" s="247"/>
      <c r="L694" s="247"/>
      <c r="M694" s="247"/>
      <c r="N694" s="248" t="str">
        <f>IF(AND(K694&lt;&gt;"",L694&lt;&gt;"",J694&lt;&gt;""),ROUND(MIN(IF(OR(J694="OZZ",J694="ZZ"),5000,17300),TRUNC(0.75*(SUMIF($D$12:$D694,$D694,K$12:K694)+SUMIF($D$12:$D694,$D694,L$12:L694)),2)) - SUMIF($D$12:$D693,$D694,N$12:N693),2),"")</f>
        <v/>
      </c>
      <c r="O694" s="249" t="str">
        <f>IF(AND(K694&lt;&gt;"",L694&lt;&gt;"",M694&lt;&gt;"",J694&lt;&gt;"",AH694&lt;&gt;""),IF(OR(J694="OZZ",J694="ZZ"),ROUND(0-SUMIF($D$12:$D693,$D694,O$12:O693),2),IF(M694=0,0,ROUND(MIN(MIN(17300,TRUNC(0.75*(SUMIF($D$12:$D$2012,$D694,K$12:K$2012)+SUMIF($D$12:$D$2012,$D694,L$12:L$2012)),2)+SUMIF($D$12:$D694,$D694,AH$12:AH694))-SUMIF($D$12:$D693,$D694,O$12:O693)-SUMIF($D$12:$D$2012,$D694,N$12:N$2012),AH694),2))),"")</f>
        <v/>
      </c>
      <c r="P694" s="250" t="str">
        <f>IF(J694&lt;&gt;"",1000 - SUMIF($D$12:$D693,$D694,P$12:P693),"")</f>
        <v/>
      </c>
      <c r="Q694" s="106"/>
      <c r="R694" s="247"/>
      <c r="S694" s="247"/>
      <c r="T694" s="247"/>
      <c r="U694" s="248" t="str">
        <f>IF(AND(R694&lt;&gt;"",S694&lt;&gt;"",Q694&lt;&gt;""),ROUND(MIN(IF(OR(Q694="OZZ",Q694="ZZ"),5000,17300),TRUNC(0.75*(SUMIF($D$12:$D694,$D694,R$12:R694)+SUMIF($D$12:$D694,$D694,S$12:S694)),2)) - SUMIF($D$12:$D693,$D694,U$12:U693),2),"")</f>
        <v/>
      </c>
      <c r="V694" s="248" t="str">
        <f>IF(AND(R694&lt;&gt;"",S694&lt;&gt;"",T694&lt;&gt;"",Q694&lt;&gt;"",AL694&lt;&gt;""),IF(OR(Q694="OZZ",Q694="ZZ"),ROUND(0-SUMIF($D$12:$D693,$D694,V$12:V693),2),IF(T694=0,0,ROUND(MIN(MIN(17300,TRUNC(0.75*(SUMIF($D$12:$D$2012,$D694,R$12:R$2012)+SUMIF($D$12:$D$2012,$D694,S$12:S$2012)),2)+SUMIF($D$12:$D694,$D694,AL$12:AL694))-SUMIF($D$12:$D693,$D694,V$12:V693)-SUMIF($D$12:$D$2012,$D694,U$12:U$2012),AL694),2))),"")</f>
        <v/>
      </c>
      <c r="W694" s="250" t="str">
        <f>IF(Q694&lt;&gt;"",1000 - SUMIF($D$12:$D693,$D694,W$12:W693),"")</f>
        <v/>
      </c>
      <c r="X694" s="106"/>
      <c r="Y694" s="247"/>
      <c r="Z694" s="247"/>
      <c r="AA694" s="247"/>
      <c r="AB694" s="248" t="str">
        <f>IF(AND(Y694&lt;&gt;"",Z694&lt;&gt;"",X694&lt;&gt;""),ROUND(MIN(IF(OR(X694="OZZ",X694="ZZ"),5000,17300),TRUNC(0.75*(SUMIF($D$12:$D694,$D694,Y$12:Y694)+SUMIF($D$12:$D694,$D694,Z$12:Z694)),2)) - SUMIF($D$12:$D693,$D694,AB$12:AB693),2),"")</f>
        <v/>
      </c>
      <c r="AC694" s="251" t="str">
        <f>IF(AND(Y694&lt;&gt;"",Z694&lt;&gt;"",AA694&lt;&gt;"",X694&lt;&gt;"",AP694&lt;&gt;""),IF(OR(X694="OZZ",X694="ZZ"),ROUND(0-SUMIF($D$12:$D693,$D694,AC$12:AC693),2),IF(AA694=0,0,ROUND(MIN(MIN(17300,TRUNC(0.75*(SUMIF($D$12:$D$2012,$D694,Y$12:Y$2012)+SUMIF($D$12:$D$2012,$D694,Z$12:Z$2012)),2)+SUMIF($D$12:$D694,$D694,AP$12:AP694))-SUMIF($D$12:$D693,$D694,AC$12:AC693)-SUMIF($D$12:$D$2012,$D694,AB$12:AB$2012),AP694),2))),"")</f>
        <v/>
      </c>
      <c r="AD694" s="250" t="str">
        <f>IF(X694&lt;&gt;"",1000 - SUMIF($D$12:$D693,$D694,AD$12:AD693),"")</f>
        <v/>
      </c>
      <c r="AE694" s="252"/>
      <c r="AF694" s="253"/>
      <c r="AG694" s="254"/>
      <c r="AH694" s="255" t="str">
        <f t="shared" si="229"/>
        <v/>
      </c>
      <c r="AI694" s="256"/>
      <c r="AJ694" s="253"/>
      <c r="AK694" s="254"/>
      <c r="AL694" s="255" t="str">
        <f t="shared" si="230"/>
        <v/>
      </c>
      <c r="AM694" s="256"/>
      <c r="AN694" s="253"/>
      <c r="AO694" s="254"/>
      <c r="AP694" s="255" t="str">
        <f t="shared" si="210"/>
        <v/>
      </c>
      <c r="AQ694" s="116"/>
      <c r="AR694" s="116"/>
      <c r="AS694" s="117"/>
      <c r="AT694" s="118"/>
      <c r="AU694" s="119" t="str">
        <f>IF(D694&lt;&gt; "", IF(COUNTIF($D$12:$D694,$D694)&gt;1,0,IF(SUM(N694,U694,AB694)&gt;0,IF(AND(X694="",OR(Q694&lt;&gt;"",J694&lt;&gt;"")),IF(Q694&lt;&gt;"",Q694,IF(J694&lt;&gt;"",J694,0)),IF(AND(Q694&lt;&gt;"",J694&lt;&gt;"",Q694=J694),Q694,X694)),0)),"")</f>
        <v/>
      </c>
      <c r="AV694" s="119" t="str">
        <f>IF(D694&lt;&gt;"",IF(COUNTIF($D$12:$D694,$D694)&gt;1,0,IF(SUM(O694,V694,AC694)&gt;0,IF(AND(X694="",OR(Q694&lt;&gt;"",J694&lt;&gt;"")),IF(Q694&lt;&gt;"",Q694,IF(J694&lt;&gt;"",J694,0)),IF(AND(Q694&lt;&gt;"",J694&lt;&gt;"",Q694=J694),Q694,X694)),0)),"")</f>
        <v/>
      </c>
      <c r="AW694" s="119" t="str">
        <f>IF(D694&lt;&gt;"",IF(COUNTIF($D$12:$D694,$D694)&gt;1,0,IF(SUM(P694,W694,AD694)&gt;0,IF(AND(X694="",OR(Q694&lt;&gt;"",J694&lt;&gt;"")),IF(Q694&lt;&gt;"",Q694,IF(J694&lt;&gt;"",J694,0)),IF(AND(Q694&lt;&gt;"",J694&lt;&gt;"",Q694=J694),Q694,X694)),0)),"")</f>
        <v/>
      </c>
      <c r="AX694" s="118" t="str">
        <f t="shared" si="211"/>
        <v/>
      </c>
      <c r="AY694" s="118" t="str">
        <f t="shared" si="212"/>
        <v/>
      </c>
      <c r="AZ694" s="118" t="str">
        <f t="shared" si="213"/>
        <v/>
      </c>
      <c r="BA694" s="118" t="str">
        <f t="shared" si="214"/>
        <v/>
      </c>
      <c r="BB694" s="118" t="str">
        <f t="shared" si="215"/>
        <v/>
      </c>
      <c r="BC694" s="118" t="str">
        <f t="shared" si="216"/>
        <v/>
      </c>
      <c r="BD694" s="118" t="str">
        <f t="shared" si="217"/>
        <v/>
      </c>
      <c r="BE694" s="118" t="str">
        <f t="shared" si="218"/>
        <v/>
      </c>
      <c r="BF694" s="118" t="str">
        <f t="shared" si="219"/>
        <v/>
      </c>
      <c r="BG694" s="120"/>
      <c r="BH694" s="120" t="str">
        <f t="shared" si="220"/>
        <v/>
      </c>
      <c r="BI694" s="120" t="str">
        <f t="shared" si="221"/>
        <v/>
      </c>
      <c r="BJ694" s="121"/>
      <c r="BK694" s="120" t="str">
        <f t="shared" si="222"/>
        <v/>
      </c>
      <c r="BL694" s="120" t="str">
        <f t="shared" si="223"/>
        <v/>
      </c>
      <c r="BM694" s="120" t="str">
        <f t="shared" si="224"/>
        <v/>
      </c>
      <c r="BN694" s="120" t="str">
        <f t="shared" si="225"/>
        <v/>
      </c>
      <c r="BO694" s="120" t="str">
        <f t="shared" si="226"/>
        <v/>
      </c>
      <c r="BP694" s="120" t="str">
        <f t="shared" si="227"/>
        <v/>
      </c>
      <c r="BQ694" s="98"/>
      <c r="BR694" s="98"/>
      <c r="BS694" s="98"/>
      <c r="BT694" s="98"/>
      <c r="BU694" s="98"/>
      <c r="BV694" s="98"/>
      <c r="BW694" s="98"/>
      <c r="BX694" s="98"/>
      <c r="BY694" s="98"/>
      <c r="BZ694" s="98"/>
      <c r="CA694" s="98"/>
      <c r="CB694" s="98"/>
      <c r="CC694" s="98"/>
      <c r="CD694" s="98"/>
      <c r="CE694" s="98"/>
      <c r="CF694" s="98"/>
      <c r="CG694" s="98"/>
      <c r="CH694" s="98"/>
      <c r="CI694" s="98"/>
      <c r="CJ694" s="98"/>
      <c r="CK694" s="98"/>
      <c r="CL694" s="98"/>
      <c r="CM694" s="98"/>
      <c r="CN694" s="98"/>
      <c r="CO694" s="98"/>
      <c r="CP694" s="98"/>
      <c r="CQ694" s="98"/>
      <c r="CR694" s="98"/>
      <c r="CS694" s="98"/>
    </row>
    <row r="695" spans="1:97" s="4" customFormat="1" ht="18.75" customHeight="1" x14ac:dyDescent="0.2">
      <c r="A695" s="3">
        <f t="shared" si="228"/>
        <v>683</v>
      </c>
      <c r="B695" s="263"/>
      <c r="C695" s="263"/>
      <c r="D695" s="263"/>
      <c r="E695" s="259"/>
      <c r="F695" s="259"/>
      <c r="G695" s="43"/>
      <c r="H695" s="264"/>
      <c r="I695" s="261"/>
      <c r="J695" s="106"/>
      <c r="K695" s="247"/>
      <c r="L695" s="247"/>
      <c r="M695" s="247"/>
      <c r="N695" s="248" t="str">
        <f>IF(AND(K695&lt;&gt;"",L695&lt;&gt;"",J695&lt;&gt;""),ROUND(MIN(IF(OR(J695="OZZ",J695="ZZ"),5000,17300),TRUNC(0.75*(SUMIF($D$12:$D695,$D695,K$12:K695)+SUMIF($D$12:$D695,$D695,L$12:L695)),2)) - SUMIF($D$12:$D694,$D695,N$12:N694),2),"")</f>
        <v/>
      </c>
      <c r="O695" s="249" t="str">
        <f>IF(AND(K695&lt;&gt;"",L695&lt;&gt;"",M695&lt;&gt;"",J695&lt;&gt;"",AH695&lt;&gt;""),IF(OR(J695="OZZ",J695="ZZ"),ROUND(0-SUMIF($D$12:$D694,$D695,O$12:O694),2),IF(M695=0,0,ROUND(MIN(MIN(17300,TRUNC(0.75*(SUMIF($D$12:$D$2012,$D695,K$12:K$2012)+SUMIF($D$12:$D$2012,$D695,L$12:L$2012)),2)+SUMIF($D$12:$D695,$D695,AH$12:AH695))-SUMIF($D$12:$D694,$D695,O$12:O694)-SUMIF($D$12:$D$2012,$D695,N$12:N$2012),AH695),2))),"")</f>
        <v/>
      </c>
      <c r="P695" s="250" t="str">
        <f>IF(J695&lt;&gt;"",1000 - SUMIF($D$12:$D694,$D695,P$12:P694),"")</f>
        <v/>
      </c>
      <c r="Q695" s="106"/>
      <c r="R695" s="247"/>
      <c r="S695" s="247"/>
      <c r="T695" s="247"/>
      <c r="U695" s="248" t="str">
        <f>IF(AND(R695&lt;&gt;"",S695&lt;&gt;"",Q695&lt;&gt;""),ROUND(MIN(IF(OR(Q695="OZZ",Q695="ZZ"),5000,17300),TRUNC(0.75*(SUMIF($D$12:$D695,$D695,R$12:R695)+SUMIF($D$12:$D695,$D695,S$12:S695)),2)) - SUMIF($D$12:$D694,$D695,U$12:U694),2),"")</f>
        <v/>
      </c>
      <c r="V695" s="248" t="str">
        <f>IF(AND(R695&lt;&gt;"",S695&lt;&gt;"",T695&lt;&gt;"",Q695&lt;&gt;"",AL695&lt;&gt;""),IF(OR(Q695="OZZ",Q695="ZZ"),ROUND(0-SUMIF($D$12:$D694,$D695,V$12:V694),2),IF(T695=0,0,ROUND(MIN(MIN(17300,TRUNC(0.75*(SUMIF($D$12:$D$2012,$D695,R$12:R$2012)+SUMIF($D$12:$D$2012,$D695,S$12:S$2012)),2)+SUMIF($D$12:$D695,$D695,AL$12:AL695))-SUMIF($D$12:$D694,$D695,V$12:V694)-SUMIF($D$12:$D$2012,$D695,U$12:U$2012),AL695),2))),"")</f>
        <v/>
      </c>
      <c r="W695" s="250" t="str">
        <f>IF(Q695&lt;&gt;"",1000 - SUMIF($D$12:$D694,$D695,W$12:W694),"")</f>
        <v/>
      </c>
      <c r="X695" s="106"/>
      <c r="Y695" s="247"/>
      <c r="Z695" s="247"/>
      <c r="AA695" s="247"/>
      <c r="AB695" s="248" t="str">
        <f>IF(AND(Y695&lt;&gt;"",Z695&lt;&gt;"",X695&lt;&gt;""),ROUND(MIN(IF(OR(X695="OZZ",X695="ZZ"),5000,17300),TRUNC(0.75*(SUMIF($D$12:$D695,$D695,Y$12:Y695)+SUMIF($D$12:$D695,$D695,Z$12:Z695)),2)) - SUMIF($D$12:$D694,$D695,AB$12:AB694),2),"")</f>
        <v/>
      </c>
      <c r="AC695" s="251" t="str">
        <f>IF(AND(Y695&lt;&gt;"",Z695&lt;&gt;"",AA695&lt;&gt;"",X695&lt;&gt;"",AP695&lt;&gt;""),IF(OR(X695="OZZ",X695="ZZ"),ROUND(0-SUMIF($D$12:$D694,$D695,AC$12:AC694),2),IF(AA695=0,0,ROUND(MIN(MIN(17300,TRUNC(0.75*(SUMIF($D$12:$D$2012,$D695,Y$12:Y$2012)+SUMIF($D$12:$D$2012,$D695,Z$12:Z$2012)),2)+SUMIF($D$12:$D695,$D695,AP$12:AP695))-SUMIF($D$12:$D694,$D695,AC$12:AC694)-SUMIF($D$12:$D$2012,$D695,AB$12:AB$2012),AP695),2))),"")</f>
        <v/>
      </c>
      <c r="AD695" s="250" t="str">
        <f>IF(X695&lt;&gt;"",1000 - SUMIF($D$12:$D694,$D695,AD$12:AD694),"")</f>
        <v/>
      </c>
      <c r="AE695" s="252"/>
      <c r="AF695" s="253"/>
      <c r="AG695" s="254"/>
      <c r="AH695" s="255" t="str">
        <f t="shared" si="229"/>
        <v/>
      </c>
      <c r="AI695" s="256"/>
      <c r="AJ695" s="253"/>
      <c r="AK695" s="254"/>
      <c r="AL695" s="255" t="str">
        <f t="shared" si="230"/>
        <v/>
      </c>
      <c r="AM695" s="256"/>
      <c r="AN695" s="253"/>
      <c r="AO695" s="254"/>
      <c r="AP695" s="255" t="str">
        <f t="shared" si="210"/>
        <v/>
      </c>
      <c r="AQ695" s="116"/>
      <c r="AR695" s="116"/>
      <c r="AS695" s="117"/>
      <c r="AT695" s="118"/>
      <c r="AU695" s="119" t="str">
        <f>IF(D695&lt;&gt; "", IF(COUNTIF($D$12:$D695,$D695)&gt;1,0,IF(SUM(N695,U695,AB695)&gt;0,IF(AND(X695="",OR(Q695&lt;&gt;"",J695&lt;&gt;"")),IF(Q695&lt;&gt;"",Q695,IF(J695&lt;&gt;"",J695,0)),IF(AND(Q695&lt;&gt;"",J695&lt;&gt;"",Q695=J695),Q695,X695)),0)),"")</f>
        <v/>
      </c>
      <c r="AV695" s="119" t="str">
        <f>IF(D695&lt;&gt;"",IF(COUNTIF($D$12:$D695,$D695)&gt;1,0,IF(SUM(O695,V695,AC695)&gt;0,IF(AND(X695="",OR(Q695&lt;&gt;"",J695&lt;&gt;"")),IF(Q695&lt;&gt;"",Q695,IF(J695&lt;&gt;"",J695,0)),IF(AND(Q695&lt;&gt;"",J695&lt;&gt;"",Q695=J695),Q695,X695)),0)),"")</f>
        <v/>
      </c>
      <c r="AW695" s="119" t="str">
        <f>IF(D695&lt;&gt;"",IF(COUNTIF($D$12:$D695,$D695)&gt;1,0,IF(SUM(P695,W695,AD695)&gt;0,IF(AND(X695="",OR(Q695&lt;&gt;"",J695&lt;&gt;"")),IF(Q695&lt;&gt;"",Q695,IF(J695&lt;&gt;"",J695,0)),IF(AND(Q695&lt;&gt;"",J695&lt;&gt;"",Q695=J695),Q695,X695)),0)),"")</f>
        <v/>
      </c>
      <c r="AX695" s="118" t="str">
        <f t="shared" si="211"/>
        <v/>
      </c>
      <c r="AY695" s="118" t="str">
        <f t="shared" si="212"/>
        <v/>
      </c>
      <c r="AZ695" s="118" t="str">
        <f t="shared" si="213"/>
        <v/>
      </c>
      <c r="BA695" s="118" t="str">
        <f t="shared" si="214"/>
        <v/>
      </c>
      <c r="BB695" s="118" t="str">
        <f t="shared" si="215"/>
        <v/>
      </c>
      <c r="BC695" s="118" t="str">
        <f t="shared" si="216"/>
        <v/>
      </c>
      <c r="BD695" s="118" t="str">
        <f t="shared" si="217"/>
        <v/>
      </c>
      <c r="BE695" s="118" t="str">
        <f t="shared" si="218"/>
        <v/>
      </c>
      <c r="BF695" s="118" t="str">
        <f t="shared" si="219"/>
        <v/>
      </c>
      <c r="BG695" s="120"/>
      <c r="BH695" s="120" t="str">
        <f t="shared" si="220"/>
        <v/>
      </c>
      <c r="BI695" s="120" t="str">
        <f t="shared" si="221"/>
        <v/>
      </c>
      <c r="BJ695" s="121"/>
      <c r="BK695" s="120" t="str">
        <f t="shared" si="222"/>
        <v/>
      </c>
      <c r="BL695" s="120" t="str">
        <f t="shared" si="223"/>
        <v/>
      </c>
      <c r="BM695" s="120" t="str">
        <f t="shared" si="224"/>
        <v/>
      </c>
      <c r="BN695" s="120" t="str">
        <f t="shared" si="225"/>
        <v/>
      </c>
      <c r="BO695" s="120" t="str">
        <f t="shared" si="226"/>
        <v/>
      </c>
      <c r="BP695" s="120" t="str">
        <f t="shared" si="227"/>
        <v/>
      </c>
      <c r="BQ695" s="98"/>
      <c r="BR695" s="98"/>
      <c r="BS695" s="98"/>
      <c r="BT695" s="98"/>
      <c r="BU695" s="98"/>
      <c r="BV695" s="98"/>
      <c r="BW695" s="98"/>
      <c r="BX695" s="98"/>
      <c r="BY695" s="98"/>
      <c r="BZ695" s="98"/>
      <c r="CA695" s="98"/>
      <c r="CB695" s="98"/>
      <c r="CC695" s="98"/>
      <c r="CD695" s="98"/>
      <c r="CE695" s="98"/>
      <c r="CF695" s="98"/>
      <c r="CG695" s="98"/>
      <c r="CH695" s="98"/>
      <c r="CI695" s="98"/>
      <c r="CJ695" s="98"/>
      <c r="CK695" s="98"/>
      <c r="CL695" s="98"/>
      <c r="CM695" s="98"/>
      <c r="CN695" s="98"/>
      <c r="CO695" s="98"/>
      <c r="CP695" s="98"/>
      <c r="CQ695" s="98"/>
      <c r="CR695" s="98"/>
      <c r="CS695" s="98"/>
    </row>
    <row r="696" spans="1:97" s="4" customFormat="1" ht="18.75" customHeight="1" x14ac:dyDescent="0.2">
      <c r="A696" s="3">
        <f t="shared" si="228"/>
        <v>684</v>
      </c>
      <c r="B696" s="263"/>
      <c r="C696" s="263"/>
      <c r="D696" s="263"/>
      <c r="E696" s="259"/>
      <c r="F696" s="259"/>
      <c r="G696" s="43"/>
      <c r="H696" s="264"/>
      <c r="I696" s="261"/>
      <c r="J696" s="106"/>
      <c r="K696" s="247"/>
      <c r="L696" s="247"/>
      <c r="M696" s="247"/>
      <c r="N696" s="248" t="str">
        <f>IF(AND(K696&lt;&gt;"",L696&lt;&gt;"",J696&lt;&gt;""),ROUND(MIN(IF(OR(J696="OZZ",J696="ZZ"),5000,17300),TRUNC(0.75*(SUMIF($D$12:$D696,$D696,K$12:K696)+SUMIF($D$12:$D696,$D696,L$12:L696)),2)) - SUMIF($D$12:$D695,$D696,N$12:N695),2),"")</f>
        <v/>
      </c>
      <c r="O696" s="249" t="str">
        <f>IF(AND(K696&lt;&gt;"",L696&lt;&gt;"",M696&lt;&gt;"",J696&lt;&gt;"",AH696&lt;&gt;""),IF(OR(J696="OZZ",J696="ZZ"),ROUND(0-SUMIF($D$12:$D695,$D696,O$12:O695),2),IF(M696=0,0,ROUND(MIN(MIN(17300,TRUNC(0.75*(SUMIF($D$12:$D$2012,$D696,K$12:K$2012)+SUMIF($D$12:$D$2012,$D696,L$12:L$2012)),2)+SUMIF($D$12:$D696,$D696,AH$12:AH696))-SUMIF($D$12:$D695,$D696,O$12:O695)-SUMIF($D$12:$D$2012,$D696,N$12:N$2012),AH696),2))),"")</f>
        <v/>
      </c>
      <c r="P696" s="250" t="str">
        <f>IF(J696&lt;&gt;"",1000 - SUMIF($D$12:$D695,$D696,P$12:P695),"")</f>
        <v/>
      </c>
      <c r="Q696" s="106"/>
      <c r="R696" s="247"/>
      <c r="S696" s="247"/>
      <c r="T696" s="247"/>
      <c r="U696" s="248" t="str">
        <f>IF(AND(R696&lt;&gt;"",S696&lt;&gt;"",Q696&lt;&gt;""),ROUND(MIN(IF(OR(Q696="OZZ",Q696="ZZ"),5000,17300),TRUNC(0.75*(SUMIF($D$12:$D696,$D696,R$12:R696)+SUMIF($D$12:$D696,$D696,S$12:S696)),2)) - SUMIF($D$12:$D695,$D696,U$12:U695),2),"")</f>
        <v/>
      </c>
      <c r="V696" s="248" t="str">
        <f>IF(AND(R696&lt;&gt;"",S696&lt;&gt;"",T696&lt;&gt;"",Q696&lt;&gt;"",AL696&lt;&gt;""),IF(OR(Q696="OZZ",Q696="ZZ"),ROUND(0-SUMIF($D$12:$D695,$D696,V$12:V695),2),IF(T696=0,0,ROUND(MIN(MIN(17300,TRUNC(0.75*(SUMIF($D$12:$D$2012,$D696,R$12:R$2012)+SUMIF($D$12:$D$2012,$D696,S$12:S$2012)),2)+SUMIF($D$12:$D696,$D696,AL$12:AL696))-SUMIF($D$12:$D695,$D696,V$12:V695)-SUMIF($D$12:$D$2012,$D696,U$12:U$2012),AL696),2))),"")</f>
        <v/>
      </c>
      <c r="W696" s="250" t="str">
        <f>IF(Q696&lt;&gt;"",1000 - SUMIF($D$12:$D695,$D696,W$12:W695),"")</f>
        <v/>
      </c>
      <c r="X696" s="106"/>
      <c r="Y696" s="247"/>
      <c r="Z696" s="247"/>
      <c r="AA696" s="247"/>
      <c r="AB696" s="248" t="str">
        <f>IF(AND(Y696&lt;&gt;"",Z696&lt;&gt;"",X696&lt;&gt;""),ROUND(MIN(IF(OR(X696="OZZ",X696="ZZ"),5000,17300),TRUNC(0.75*(SUMIF($D$12:$D696,$D696,Y$12:Y696)+SUMIF($D$12:$D696,$D696,Z$12:Z696)),2)) - SUMIF($D$12:$D695,$D696,AB$12:AB695),2),"")</f>
        <v/>
      </c>
      <c r="AC696" s="251" t="str">
        <f>IF(AND(Y696&lt;&gt;"",Z696&lt;&gt;"",AA696&lt;&gt;"",X696&lt;&gt;"",AP696&lt;&gt;""),IF(OR(X696="OZZ",X696="ZZ"),ROUND(0-SUMIF($D$12:$D695,$D696,AC$12:AC695),2),IF(AA696=0,0,ROUND(MIN(MIN(17300,TRUNC(0.75*(SUMIF($D$12:$D$2012,$D696,Y$12:Y$2012)+SUMIF($D$12:$D$2012,$D696,Z$12:Z$2012)),2)+SUMIF($D$12:$D696,$D696,AP$12:AP696))-SUMIF($D$12:$D695,$D696,AC$12:AC695)-SUMIF($D$12:$D$2012,$D696,AB$12:AB$2012),AP696),2))),"")</f>
        <v/>
      </c>
      <c r="AD696" s="250" t="str">
        <f>IF(X696&lt;&gt;"",1000 - SUMIF($D$12:$D695,$D696,AD$12:AD695),"")</f>
        <v/>
      </c>
      <c r="AE696" s="252"/>
      <c r="AF696" s="253"/>
      <c r="AG696" s="254"/>
      <c r="AH696" s="255" t="str">
        <f t="shared" si="229"/>
        <v/>
      </c>
      <c r="AI696" s="256"/>
      <c r="AJ696" s="253"/>
      <c r="AK696" s="254"/>
      <c r="AL696" s="255" t="str">
        <f t="shared" si="230"/>
        <v/>
      </c>
      <c r="AM696" s="256"/>
      <c r="AN696" s="253"/>
      <c r="AO696" s="254"/>
      <c r="AP696" s="255" t="str">
        <f t="shared" si="210"/>
        <v/>
      </c>
      <c r="AQ696" s="116"/>
      <c r="AR696" s="116"/>
      <c r="AS696" s="117"/>
      <c r="AT696" s="118"/>
      <c r="AU696" s="119" t="str">
        <f>IF(D696&lt;&gt; "", IF(COUNTIF($D$12:$D696,$D696)&gt;1,0,IF(SUM(N696,U696,AB696)&gt;0,IF(AND(X696="",OR(Q696&lt;&gt;"",J696&lt;&gt;"")),IF(Q696&lt;&gt;"",Q696,IF(J696&lt;&gt;"",J696,0)),IF(AND(Q696&lt;&gt;"",J696&lt;&gt;"",Q696=J696),Q696,X696)),0)),"")</f>
        <v/>
      </c>
      <c r="AV696" s="119" t="str">
        <f>IF(D696&lt;&gt;"",IF(COUNTIF($D$12:$D696,$D696)&gt;1,0,IF(SUM(O696,V696,AC696)&gt;0,IF(AND(X696="",OR(Q696&lt;&gt;"",J696&lt;&gt;"")),IF(Q696&lt;&gt;"",Q696,IF(J696&lt;&gt;"",J696,0)),IF(AND(Q696&lt;&gt;"",J696&lt;&gt;"",Q696=J696),Q696,X696)),0)),"")</f>
        <v/>
      </c>
      <c r="AW696" s="119" t="str">
        <f>IF(D696&lt;&gt;"",IF(COUNTIF($D$12:$D696,$D696)&gt;1,0,IF(SUM(P696,W696,AD696)&gt;0,IF(AND(X696="",OR(Q696&lt;&gt;"",J696&lt;&gt;"")),IF(Q696&lt;&gt;"",Q696,IF(J696&lt;&gt;"",J696,0)),IF(AND(Q696&lt;&gt;"",J696&lt;&gt;"",Q696=J696),Q696,X696)),0)),"")</f>
        <v/>
      </c>
      <c r="AX696" s="118" t="str">
        <f t="shared" si="211"/>
        <v/>
      </c>
      <c r="AY696" s="118" t="str">
        <f t="shared" si="212"/>
        <v/>
      </c>
      <c r="AZ696" s="118" t="str">
        <f t="shared" si="213"/>
        <v/>
      </c>
      <c r="BA696" s="118" t="str">
        <f t="shared" si="214"/>
        <v/>
      </c>
      <c r="BB696" s="118" t="str">
        <f t="shared" si="215"/>
        <v/>
      </c>
      <c r="BC696" s="118" t="str">
        <f t="shared" si="216"/>
        <v/>
      </c>
      <c r="BD696" s="118" t="str">
        <f t="shared" si="217"/>
        <v/>
      </c>
      <c r="BE696" s="118" t="str">
        <f t="shared" si="218"/>
        <v/>
      </c>
      <c r="BF696" s="118" t="str">
        <f t="shared" si="219"/>
        <v/>
      </c>
      <c r="BG696" s="120"/>
      <c r="BH696" s="120" t="str">
        <f t="shared" si="220"/>
        <v/>
      </c>
      <c r="BI696" s="120" t="str">
        <f t="shared" si="221"/>
        <v/>
      </c>
      <c r="BJ696" s="121"/>
      <c r="BK696" s="120" t="str">
        <f t="shared" si="222"/>
        <v/>
      </c>
      <c r="BL696" s="120" t="str">
        <f t="shared" si="223"/>
        <v/>
      </c>
      <c r="BM696" s="120" t="str">
        <f t="shared" si="224"/>
        <v/>
      </c>
      <c r="BN696" s="120" t="str">
        <f t="shared" si="225"/>
        <v/>
      </c>
      <c r="BO696" s="120" t="str">
        <f t="shared" si="226"/>
        <v/>
      </c>
      <c r="BP696" s="120" t="str">
        <f t="shared" si="227"/>
        <v/>
      </c>
      <c r="BQ696" s="98"/>
      <c r="BR696" s="98"/>
      <c r="BS696" s="98"/>
      <c r="BT696" s="98"/>
      <c r="BU696" s="98"/>
      <c r="BV696" s="98"/>
      <c r="BW696" s="98"/>
      <c r="BX696" s="98"/>
      <c r="BY696" s="98"/>
      <c r="BZ696" s="98"/>
      <c r="CA696" s="98"/>
      <c r="CB696" s="98"/>
      <c r="CC696" s="98"/>
      <c r="CD696" s="98"/>
      <c r="CE696" s="98"/>
      <c r="CF696" s="98"/>
      <c r="CG696" s="98"/>
      <c r="CH696" s="98"/>
      <c r="CI696" s="98"/>
      <c r="CJ696" s="98"/>
      <c r="CK696" s="98"/>
      <c r="CL696" s="98"/>
      <c r="CM696" s="98"/>
      <c r="CN696" s="98"/>
      <c r="CO696" s="98"/>
      <c r="CP696" s="98"/>
      <c r="CQ696" s="98"/>
      <c r="CR696" s="98"/>
      <c r="CS696" s="98"/>
    </row>
    <row r="697" spans="1:97" s="4" customFormat="1" ht="18.75" customHeight="1" x14ac:dyDescent="0.2">
      <c r="A697" s="3">
        <f t="shared" si="228"/>
        <v>685</v>
      </c>
      <c r="B697" s="263"/>
      <c r="C697" s="263"/>
      <c r="D697" s="263"/>
      <c r="E697" s="259"/>
      <c r="F697" s="259"/>
      <c r="G697" s="43"/>
      <c r="H697" s="264"/>
      <c r="I697" s="261"/>
      <c r="J697" s="106"/>
      <c r="K697" s="247"/>
      <c r="L697" s="247"/>
      <c r="M697" s="247"/>
      <c r="N697" s="248" t="str">
        <f>IF(AND(K697&lt;&gt;"",L697&lt;&gt;"",J697&lt;&gt;""),ROUND(MIN(IF(OR(J697="OZZ",J697="ZZ"),5000,17300),TRUNC(0.75*(SUMIF($D$12:$D697,$D697,K$12:K697)+SUMIF($D$12:$D697,$D697,L$12:L697)),2)) - SUMIF($D$12:$D696,$D697,N$12:N696),2),"")</f>
        <v/>
      </c>
      <c r="O697" s="249" t="str">
        <f>IF(AND(K697&lt;&gt;"",L697&lt;&gt;"",M697&lt;&gt;"",J697&lt;&gt;"",AH697&lt;&gt;""),IF(OR(J697="OZZ",J697="ZZ"),ROUND(0-SUMIF($D$12:$D696,$D697,O$12:O696),2),IF(M697=0,0,ROUND(MIN(MIN(17300,TRUNC(0.75*(SUMIF($D$12:$D$2012,$D697,K$12:K$2012)+SUMIF($D$12:$D$2012,$D697,L$12:L$2012)),2)+SUMIF($D$12:$D697,$D697,AH$12:AH697))-SUMIF($D$12:$D696,$D697,O$12:O696)-SUMIF($D$12:$D$2012,$D697,N$12:N$2012),AH697),2))),"")</f>
        <v/>
      </c>
      <c r="P697" s="250" t="str">
        <f>IF(J697&lt;&gt;"",1000 - SUMIF($D$12:$D696,$D697,P$12:P696),"")</f>
        <v/>
      </c>
      <c r="Q697" s="106"/>
      <c r="R697" s="247"/>
      <c r="S697" s="247"/>
      <c r="T697" s="247"/>
      <c r="U697" s="248" t="str">
        <f>IF(AND(R697&lt;&gt;"",S697&lt;&gt;"",Q697&lt;&gt;""),ROUND(MIN(IF(OR(Q697="OZZ",Q697="ZZ"),5000,17300),TRUNC(0.75*(SUMIF($D$12:$D697,$D697,R$12:R697)+SUMIF($D$12:$D697,$D697,S$12:S697)),2)) - SUMIF($D$12:$D696,$D697,U$12:U696),2),"")</f>
        <v/>
      </c>
      <c r="V697" s="248" t="str">
        <f>IF(AND(R697&lt;&gt;"",S697&lt;&gt;"",T697&lt;&gt;"",Q697&lt;&gt;"",AL697&lt;&gt;""),IF(OR(Q697="OZZ",Q697="ZZ"),ROUND(0-SUMIF($D$12:$D696,$D697,V$12:V696),2),IF(T697=0,0,ROUND(MIN(MIN(17300,TRUNC(0.75*(SUMIF($D$12:$D$2012,$D697,R$12:R$2012)+SUMIF($D$12:$D$2012,$D697,S$12:S$2012)),2)+SUMIF($D$12:$D697,$D697,AL$12:AL697))-SUMIF($D$12:$D696,$D697,V$12:V696)-SUMIF($D$12:$D$2012,$D697,U$12:U$2012),AL697),2))),"")</f>
        <v/>
      </c>
      <c r="W697" s="250" t="str">
        <f>IF(Q697&lt;&gt;"",1000 - SUMIF($D$12:$D696,$D697,W$12:W696),"")</f>
        <v/>
      </c>
      <c r="X697" s="106"/>
      <c r="Y697" s="247"/>
      <c r="Z697" s="247"/>
      <c r="AA697" s="247"/>
      <c r="AB697" s="248" t="str">
        <f>IF(AND(Y697&lt;&gt;"",Z697&lt;&gt;"",X697&lt;&gt;""),ROUND(MIN(IF(OR(X697="OZZ",X697="ZZ"),5000,17300),TRUNC(0.75*(SUMIF($D$12:$D697,$D697,Y$12:Y697)+SUMIF($D$12:$D697,$D697,Z$12:Z697)),2)) - SUMIF($D$12:$D696,$D697,AB$12:AB696),2),"")</f>
        <v/>
      </c>
      <c r="AC697" s="251" t="str">
        <f>IF(AND(Y697&lt;&gt;"",Z697&lt;&gt;"",AA697&lt;&gt;"",X697&lt;&gt;"",AP697&lt;&gt;""),IF(OR(X697="OZZ",X697="ZZ"),ROUND(0-SUMIF($D$12:$D696,$D697,AC$12:AC696),2),IF(AA697=0,0,ROUND(MIN(MIN(17300,TRUNC(0.75*(SUMIF($D$12:$D$2012,$D697,Y$12:Y$2012)+SUMIF($D$12:$D$2012,$D697,Z$12:Z$2012)),2)+SUMIF($D$12:$D697,$D697,AP$12:AP697))-SUMIF($D$12:$D696,$D697,AC$12:AC696)-SUMIF($D$12:$D$2012,$D697,AB$12:AB$2012),AP697),2))),"")</f>
        <v/>
      </c>
      <c r="AD697" s="250" t="str">
        <f>IF(X697&lt;&gt;"",1000 - SUMIF($D$12:$D696,$D697,AD$12:AD696),"")</f>
        <v/>
      </c>
      <c r="AE697" s="252"/>
      <c r="AF697" s="253"/>
      <c r="AG697" s="254"/>
      <c r="AH697" s="255" t="str">
        <f t="shared" si="229"/>
        <v/>
      </c>
      <c r="AI697" s="256"/>
      <c r="AJ697" s="253"/>
      <c r="AK697" s="254"/>
      <c r="AL697" s="255" t="str">
        <f t="shared" si="230"/>
        <v/>
      </c>
      <c r="AM697" s="256"/>
      <c r="AN697" s="253"/>
      <c r="AO697" s="254"/>
      <c r="AP697" s="255" t="str">
        <f t="shared" si="210"/>
        <v/>
      </c>
      <c r="AQ697" s="116"/>
      <c r="AR697" s="116"/>
      <c r="AS697" s="117"/>
      <c r="AT697" s="118"/>
      <c r="AU697" s="119" t="str">
        <f>IF(D697&lt;&gt; "", IF(COUNTIF($D$12:$D697,$D697)&gt;1,0,IF(SUM(N697,U697,AB697)&gt;0,IF(AND(X697="",OR(Q697&lt;&gt;"",J697&lt;&gt;"")),IF(Q697&lt;&gt;"",Q697,IF(J697&lt;&gt;"",J697,0)),IF(AND(Q697&lt;&gt;"",J697&lt;&gt;"",Q697=J697),Q697,X697)),0)),"")</f>
        <v/>
      </c>
      <c r="AV697" s="119" t="str">
        <f>IF(D697&lt;&gt;"",IF(COUNTIF($D$12:$D697,$D697)&gt;1,0,IF(SUM(O697,V697,AC697)&gt;0,IF(AND(X697="",OR(Q697&lt;&gt;"",J697&lt;&gt;"")),IF(Q697&lt;&gt;"",Q697,IF(J697&lt;&gt;"",J697,0)),IF(AND(Q697&lt;&gt;"",J697&lt;&gt;"",Q697=J697),Q697,X697)),0)),"")</f>
        <v/>
      </c>
      <c r="AW697" s="119" t="str">
        <f>IF(D697&lt;&gt;"",IF(COUNTIF($D$12:$D697,$D697)&gt;1,0,IF(SUM(P697,W697,AD697)&gt;0,IF(AND(X697="",OR(Q697&lt;&gt;"",J697&lt;&gt;"")),IF(Q697&lt;&gt;"",Q697,IF(J697&lt;&gt;"",J697,0)),IF(AND(Q697&lt;&gt;"",J697&lt;&gt;"",Q697=J697),Q697,X697)),0)),"")</f>
        <v/>
      </c>
      <c r="AX697" s="118" t="str">
        <f t="shared" si="211"/>
        <v/>
      </c>
      <c r="AY697" s="118" t="str">
        <f t="shared" si="212"/>
        <v/>
      </c>
      <c r="AZ697" s="118" t="str">
        <f t="shared" si="213"/>
        <v/>
      </c>
      <c r="BA697" s="118" t="str">
        <f t="shared" si="214"/>
        <v/>
      </c>
      <c r="BB697" s="118" t="str">
        <f t="shared" si="215"/>
        <v/>
      </c>
      <c r="BC697" s="118" t="str">
        <f t="shared" si="216"/>
        <v/>
      </c>
      <c r="BD697" s="118" t="str">
        <f t="shared" si="217"/>
        <v/>
      </c>
      <c r="BE697" s="118" t="str">
        <f t="shared" si="218"/>
        <v/>
      </c>
      <c r="BF697" s="118" t="str">
        <f t="shared" si="219"/>
        <v/>
      </c>
      <c r="BG697" s="120"/>
      <c r="BH697" s="120" t="str">
        <f t="shared" si="220"/>
        <v/>
      </c>
      <c r="BI697" s="120" t="str">
        <f t="shared" si="221"/>
        <v/>
      </c>
      <c r="BJ697" s="121"/>
      <c r="BK697" s="120" t="str">
        <f t="shared" si="222"/>
        <v/>
      </c>
      <c r="BL697" s="120" t="str">
        <f t="shared" si="223"/>
        <v/>
      </c>
      <c r="BM697" s="120" t="str">
        <f t="shared" si="224"/>
        <v/>
      </c>
      <c r="BN697" s="120" t="str">
        <f t="shared" si="225"/>
        <v/>
      </c>
      <c r="BO697" s="120" t="str">
        <f t="shared" si="226"/>
        <v/>
      </c>
      <c r="BP697" s="120" t="str">
        <f t="shared" si="227"/>
        <v/>
      </c>
      <c r="BQ697" s="98"/>
      <c r="BR697" s="98"/>
      <c r="BS697" s="98"/>
      <c r="BT697" s="98"/>
      <c r="BU697" s="98"/>
      <c r="BV697" s="98"/>
      <c r="BW697" s="98"/>
      <c r="BX697" s="98"/>
      <c r="BY697" s="98"/>
      <c r="BZ697" s="98"/>
      <c r="CA697" s="98"/>
      <c r="CB697" s="98"/>
      <c r="CC697" s="98"/>
      <c r="CD697" s="98"/>
      <c r="CE697" s="98"/>
      <c r="CF697" s="98"/>
      <c r="CG697" s="98"/>
      <c r="CH697" s="98"/>
      <c r="CI697" s="98"/>
      <c r="CJ697" s="98"/>
      <c r="CK697" s="98"/>
      <c r="CL697" s="98"/>
      <c r="CM697" s="98"/>
      <c r="CN697" s="98"/>
      <c r="CO697" s="98"/>
      <c r="CP697" s="98"/>
      <c r="CQ697" s="98"/>
      <c r="CR697" s="98"/>
      <c r="CS697" s="98"/>
    </row>
    <row r="698" spans="1:97" s="4" customFormat="1" ht="18.75" customHeight="1" x14ac:dyDescent="0.2">
      <c r="A698" s="3">
        <f t="shared" si="228"/>
        <v>686</v>
      </c>
      <c r="B698" s="263"/>
      <c r="C698" s="263"/>
      <c r="D698" s="263"/>
      <c r="E698" s="259"/>
      <c r="F698" s="259"/>
      <c r="G698" s="43"/>
      <c r="H698" s="264"/>
      <c r="I698" s="261"/>
      <c r="J698" s="106"/>
      <c r="K698" s="247"/>
      <c r="L698" s="247"/>
      <c r="M698" s="247"/>
      <c r="N698" s="248" t="str">
        <f>IF(AND(K698&lt;&gt;"",L698&lt;&gt;"",J698&lt;&gt;""),ROUND(MIN(IF(OR(J698="OZZ",J698="ZZ"),5000,17300),TRUNC(0.75*(SUMIF($D$12:$D698,$D698,K$12:K698)+SUMIF($D$12:$D698,$D698,L$12:L698)),2)) - SUMIF($D$12:$D697,$D698,N$12:N697),2),"")</f>
        <v/>
      </c>
      <c r="O698" s="249" t="str">
        <f>IF(AND(K698&lt;&gt;"",L698&lt;&gt;"",M698&lt;&gt;"",J698&lt;&gt;"",AH698&lt;&gt;""),IF(OR(J698="OZZ",J698="ZZ"),ROUND(0-SUMIF($D$12:$D697,$D698,O$12:O697),2),IF(M698=0,0,ROUND(MIN(MIN(17300,TRUNC(0.75*(SUMIF($D$12:$D$2012,$D698,K$12:K$2012)+SUMIF($D$12:$D$2012,$D698,L$12:L$2012)),2)+SUMIF($D$12:$D698,$D698,AH$12:AH698))-SUMIF($D$12:$D697,$D698,O$12:O697)-SUMIF($D$12:$D$2012,$D698,N$12:N$2012),AH698),2))),"")</f>
        <v/>
      </c>
      <c r="P698" s="250" t="str">
        <f>IF(J698&lt;&gt;"",1000 - SUMIF($D$12:$D697,$D698,P$12:P697),"")</f>
        <v/>
      </c>
      <c r="Q698" s="106"/>
      <c r="R698" s="247"/>
      <c r="S698" s="247"/>
      <c r="T698" s="247"/>
      <c r="U698" s="248" t="str">
        <f>IF(AND(R698&lt;&gt;"",S698&lt;&gt;"",Q698&lt;&gt;""),ROUND(MIN(IF(OR(Q698="OZZ",Q698="ZZ"),5000,17300),TRUNC(0.75*(SUMIF($D$12:$D698,$D698,R$12:R698)+SUMIF($D$12:$D698,$D698,S$12:S698)),2)) - SUMIF($D$12:$D697,$D698,U$12:U697),2),"")</f>
        <v/>
      </c>
      <c r="V698" s="248" t="str">
        <f>IF(AND(R698&lt;&gt;"",S698&lt;&gt;"",T698&lt;&gt;"",Q698&lt;&gt;"",AL698&lt;&gt;""),IF(OR(Q698="OZZ",Q698="ZZ"),ROUND(0-SUMIF($D$12:$D697,$D698,V$12:V697),2),IF(T698=0,0,ROUND(MIN(MIN(17300,TRUNC(0.75*(SUMIF($D$12:$D$2012,$D698,R$12:R$2012)+SUMIF($D$12:$D$2012,$D698,S$12:S$2012)),2)+SUMIF($D$12:$D698,$D698,AL$12:AL698))-SUMIF($D$12:$D697,$D698,V$12:V697)-SUMIF($D$12:$D$2012,$D698,U$12:U$2012),AL698),2))),"")</f>
        <v/>
      </c>
      <c r="W698" s="250" t="str">
        <f>IF(Q698&lt;&gt;"",1000 - SUMIF($D$12:$D697,$D698,W$12:W697),"")</f>
        <v/>
      </c>
      <c r="X698" s="106"/>
      <c r="Y698" s="247"/>
      <c r="Z698" s="247"/>
      <c r="AA698" s="247"/>
      <c r="AB698" s="248" t="str">
        <f>IF(AND(Y698&lt;&gt;"",Z698&lt;&gt;"",X698&lt;&gt;""),ROUND(MIN(IF(OR(X698="OZZ",X698="ZZ"),5000,17300),TRUNC(0.75*(SUMIF($D$12:$D698,$D698,Y$12:Y698)+SUMIF($D$12:$D698,$D698,Z$12:Z698)),2)) - SUMIF($D$12:$D697,$D698,AB$12:AB697),2),"")</f>
        <v/>
      </c>
      <c r="AC698" s="251" t="str">
        <f>IF(AND(Y698&lt;&gt;"",Z698&lt;&gt;"",AA698&lt;&gt;"",X698&lt;&gt;"",AP698&lt;&gt;""),IF(OR(X698="OZZ",X698="ZZ"),ROUND(0-SUMIF($D$12:$D697,$D698,AC$12:AC697),2),IF(AA698=0,0,ROUND(MIN(MIN(17300,TRUNC(0.75*(SUMIF($D$12:$D$2012,$D698,Y$12:Y$2012)+SUMIF($D$12:$D$2012,$D698,Z$12:Z$2012)),2)+SUMIF($D$12:$D698,$D698,AP$12:AP698))-SUMIF($D$12:$D697,$D698,AC$12:AC697)-SUMIF($D$12:$D$2012,$D698,AB$12:AB$2012),AP698),2))),"")</f>
        <v/>
      </c>
      <c r="AD698" s="250" t="str">
        <f>IF(X698&lt;&gt;"",1000 - SUMIF($D$12:$D697,$D698,AD$12:AD697),"")</f>
        <v/>
      </c>
      <c r="AE698" s="252"/>
      <c r="AF698" s="253"/>
      <c r="AG698" s="254"/>
      <c r="AH698" s="255" t="str">
        <f t="shared" si="229"/>
        <v/>
      </c>
      <c r="AI698" s="256"/>
      <c r="AJ698" s="253"/>
      <c r="AK698" s="254"/>
      <c r="AL698" s="255" t="str">
        <f t="shared" si="230"/>
        <v/>
      </c>
      <c r="AM698" s="256"/>
      <c r="AN698" s="253"/>
      <c r="AO698" s="254"/>
      <c r="AP698" s="255" t="str">
        <f t="shared" si="210"/>
        <v/>
      </c>
      <c r="AQ698" s="116"/>
      <c r="AR698" s="116"/>
      <c r="AS698" s="117"/>
      <c r="AT698" s="118"/>
      <c r="AU698" s="119" t="str">
        <f>IF(D698&lt;&gt; "", IF(COUNTIF($D$12:$D698,$D698)&gt;1,0,IF(SUM(N698,U698,AB698)&gt;0,IF(AND(X698="",OR(Q698&lt;&gt;"",J698&lt;&gt;"")),IF(Q698&lt;&gt;"",Q698,IF(J698&lt;&gt;"",J698,0)),IF(AND(Q698&lt;&gt;"",J698&lt;&gt;"",Q698=J698),Q698,X698)),0)),"")</f>
        <v/>
      </c>
      <c r="AV698" s="119" t="str">
        <f>IF(D698&lt;&gt;"",IF(COUNTIF($D$12:$D698,$D698)&gt;1,0,IF(SUM(O698,V698,AC698)&gt;0,IF(AND(X698="",OR(Q698&lt;&gt;"",J698&lt;&gt;"")),IF(Q698&lt;&gt;"",Q698,IF(J698&lt;&gt;"",J698,0)),IF(AND(Q698&lt;&gt;"",J698&lt;&gt;"",Q698=J698),Q698,X698)),0)),"")</f>
        <v/>
      </c>
      <c r="AW698" s="119" t="str">
        <f>IF(D698&lt;&gt;"",IF(COUNTIF($D$12:$D698,$D698)&gt;1,0,IF(SUM(P698,W698,AD698)&gt;0,IF(AND(X698="",OR(Q698&lt;&gt;"",J698&lt;&gt;"")),IF(Q698&lt;&gt;"",Q698,IF(J698&lt;&gt;"",J698,0)),IF(AND(Q698&lt;&gt;"",J698&lt;&gt;"",Q698=J698),Q698,X698)),0)),"")</f>
        <v/>
      </c>
      <c r="AX698" s="118" t="str">
        <f t="shared" si="211"/>
        <v/>
      </c>
      <c r="AY698" s="118" t="str">
        <f t="shared" si="212"/>
        <v/>
      </c>
      <c r="AZ698" s="118" t="str">
        <f t="shared" si="213"/>
        <v/>
      </c>
      <c r="BA698" s="118" t="str">
        <f t="shared" si="214"/>
        <v/>
      </c>
      <c r="BB698" s="118" t="str">
        <f t="shared" si="215"/>
        <v/>
      </c>
      <c r="BC698" s="118" t="str">
        <f t="shared" si="216"/>
        <v/>
      </c>
      <c r="BD698" s="118" t="str">
        <f t="shared" si="217"/>
        <v/>
      </c>
      <c r="BE698" s="118" t="str">
        <f t="shared" si="218"/>
        <v/>
      </c>
      <c r="BF698" s="118" t="str">
        <f t="shared" si="219"/>
        <v/>
      </c>
      <c r="BG698" s="120"/>
      <c r="BH698" s="120" t="str">
        <f t="shared" si="220"/>
        <v/>
      </c>
      <c r="BI698" s="120" t="str">
        <f t="shared" si="221"/>
        <v/>
      </c>
      <c r="BJ698" s="121"/>
      <c r="BK698" s="120" t="str">
        <f t="shared" si="222"/>
        <v/>
      </c>
      <c r="BL698" s="120" t="str">
        <f t="shared" si="223"/>
        <v/>
      </c>
      <c r="BM698" s="120" t="str">
        <f t="shared" si="224"/>
        <v/>
      </c>
      <c r="BN698" s="120" t="str">
        <f t="shared" si="225"/>
        <v/>
      </c>
      <c r="BO698" s="120" t="str">
        <f t="shared" si="226"/>
        <v/>
      </c>
      <c r="BP698" s="120" t="str">
        <f t="shared" si="227"/>
        <v/>
      </c>
      <c r="BQ698" s="98"/>
      <c r="BR698" s="98"/>
      <c r="BS698" s="98"/>
      <c r="BT698" s="98"/>
      <c r="BU698" s="98"/>
      <c r="BV698" s="98"/>
      <c r="BW698" s="98"/>
      <c r="BX698" s="98"/>
      <c r="BY698" s="98"/>
      <c r="BZ698" s="98"/>
      <c r="CA698" s="98"/>
      <c r="CB698" s="98"/>
      <c r="CC698" s="98"/>
      <c r="CD698" s="98"/>
      <c r="CE698" s="98"/>
      <c r="CF698" s="98"/>
      <c r="CG698" s="98"/>
      <c r="CH698" s="98"/>
      <c r="CI698" s="98"/>
      <c r="CJ698" s="98"/>
      <c r="CK698" s="98"/>
      <c r="CL698" s="98"/>
      <c r="CM698" s="98"/>
      <c r="CN698" s="98"/>
      <c r="CO698" s="98"/>
      <c r="CP698" s="98"/>
      <c r="CQ698" s="98"/>
      <c r="CR698" s="98"/>
      <c r="CS698" s="98"/>
    </row>
    <row r="699" spans="1:97" s="4" customFormat="1" ht="18.75" customHeight="1" x14ac:dyDescent="0.2">
      <c r="A699" s="3">
        <f t="shared" si="228"/>
        <v>687</v>
      </c>
      <c r="B699" s="263"/>
      <c r="C699" s="263"/>
      <c r="D699" s="263"/>
      <c r="E699" s="259"/>
      <c r="F699" s="259"/>
      <c r="G699" s="43"/>
      <c r="H699" s="264"/>
      <c r="I699" s="261"/>
      <c r="J699" s="106"/>
      <c r="K699" s="247"/>
      <c r="L699" s="247"/>
      <c r="M699" s="247"/>
      <c r="N699" s="248" t="str">
        <f>IF(AND(K699&lt;&gt;"",L699&lt;&gt;"",J699&lt;&gt;""),ROUND(MIN(IF(OR(J699="OZZ",J699="ZZ"),5000,17300),TRUNC(0.75*(SUMIF($D$12:$D699,$D699,K$12:K699)+SUMIF($D$12:$D699,$D699,L$12:L699)),2)) - SUMIF($D$12:$D698,$D699,N$12:N698),2),"")</f>
        <v/>
      </c>
      <c r="O699" s="249" t="str">
        <f>IF(AND(K699&lt;&gt;"",L699&lt;&gt;"",M699&lt;&gt;"",J699&lt;&gt;"",AH699&lt;&gt;""),IF(OR(J699="OZZ",J699="ZZ"),ROUND(0-SUMIF($D$12:$D698,$D699,O$12:O698),2),IF(M699=0,0,ROUND(MIN(MIN(17300,TRUNC(0.75*(SUMIF($D$12:$D$2012,$D699,K$12:K$2012)+SUMIF($D$12:$D$2012,$D699,L$12:L$2012)),2)+SUMIF($D$12:$D699,$D699,AH$12:AH699))-SUMIF($D$12:$D698,$D699,O$12:O698)-SUMIF($D$12:$D$2012,$D699,N$12:N$2012),AH699),2))),"")</f>
        <v/>
      </c>
      <c r="P699" s="250" t="str">
        <f>IF(J699&lt;&gt;"",1000 - SUMIF($D$12:$D698,$D699,P$12:P698),"")</f>
        <v/>
      </c>
      <c r="Q699" s="106"/>
      <c r="R699" s="247"/>
      <c r="S699" s="247"/>
      <c r="T699" s="247"/>
      <c r="U699" s="248" t="str">
        <f>IF(AND(R699&lt;&gt;"",S699&lt;&gt;"",Q699&lt;&gt;""),ROUND(MIN(IF(OR(Q699="OZZ",Q699="ZZ"),5000,17300),TRUNC(0.75*(SUMIF($D$12:$D699,$D699,R$12:R699)+SUMIF($D$12:$D699,$D699,S$12:S699)),2)) - SUMIF($D$12:$D698,$D699,U$12:U698),2),"")</f>
        <v/>
      </c>
      <c r="V699" s="248" t="str">
        <f>IF(AND(R699&lt;&gt;"",S699&lt;&gt;"",T699&lt;&gt;"",Q699&lt;&gt;"",AL699&lt;&gt;""),IF(OR(Q699="OZZ",Q699="ZZ"),ROUND(0-SUMIF($D$12:$D698,$D699,V$12:V698),2),IF(T699=0,0,ROUND(MIN(MIN(17300,TRUNC(0.75*(SUMIF($D$12:$D$2012,$D699,R$12:R$2012)+SUMIF($D$12:$D$2012,$D699,S$12:S$2012)),2)+SUMIF($D$12:$D699,$D699,AL$12:AL699))-SUMIF($D$12:$D698,$D699,V$12:V698)-SUMIF($D$12:$D$2012,$D699,U$12:U$2012),AL699),2))),"")</f>
        <v/>
      </c>
      <c r="W699" s="250" t="str">
        <f>IF(Q699&lt;&gt;"",1000 - SUMIF($D$12:$D698,$D699,W$12:W698),"")</f>
        <v/>
      </c>
      <c r="X699" s="106"/>
      <c r="Y699" s="247"/>
      <c r="Z699" s="247"/>
      <c r="AA699" s="247"/>
      <c r="AB699" s="248" t="str">
        <f>IF(AND(Y699&lt;&gt;"",Z699&lt;&gt;"",X699&lt;&gt;""),ROUND(MIN(IF(OR(X699="OZZ",X699="ZZ"),5000,17300),TRUNC(0.75*(SUMIF($D$12:$D699,$D699,Y$12:Y699)+SUMIF($D$12:$D699,$D699,Z$12:Z699)),2)) - SUMIF($D$12:$D698,$D699,AB$12:AB698),2),"")</f>
        <v/>
      </c>
      <c r="AC699" s="251" t="str">
        <f>IF(AND(Y699&lt;&gt;"",Z699&lt;&gt;"",AA699&lt;&gt;"",X699&lt;&gt;"",AP699&lt;&gt;""),IF(OR(X699="OZZ",X699="ZZ"),ROUND(0-SUMIF($D$12:$D698,$D699,AC$12:AC698),2),IF(AA699=0,0,ROUND(MIN(MIN(17300,TRUNC(0.75*(SUMIF($D$12:$D$2012,$D699,Y$12:Y$2012)+SUMIF($D$12:$D$2012,$D699,Z$12:Z$2012)),2)+SUMIF($D$12:$D699,$D699,AP$12:AP699))-SUMIF($D$12:$D698,$D699,AC$12:AC698)-SUMIF($D$12:$D$2012,$D699,AB$12:AB$2012),AP699),2))),"")</f>
        <v/>
      </c>
      <c r="AD699" s="250" t="str">
        <f>IF(X699&lt;&gt;"",1000 - SUMIF($D$12:$D698,$D699,AD$12:AD698),"")</f>
        <v/>
      </c>
      <c r="AE699" s="252"/>
      <c r="AF699" s="253"/>
      <c r="AG699" s="254"/>
      <c r="AH699" s="255" t="str">
        <f t="shared" si="229"/>
        <v/>
      </c>
      <c r="AI699" s="256"/>
      <c r="AJ699" s="253"/>
      <c r="AK699" s="254"/>
      <c r="AL699" s="255" t="str">
        <f t="shared" si="230"/>
        <v/>
      </c>
      <c r="AM699" s="256"/>
      <c r="AN699" s="253"/>
      <c r="AO699" s="254"/>
      <c r="AP699" s="255" t="str">
        <f t="shared" si="210"/>
        <v/>
      </c>
      <c r="AQ699" s="116"/>
      <c r="AR699" s="116"/>
      <c r="AS699" s="117"/>
      <c r="AT699" s="118"/>
      <c r="AU699" s="119" t="str">
        <f>IF(D699&lt;&gt; "", IF(COUNTIF($D$12:$D699,$D699)&gt;1,0,IF(SUM(N699,U699,AB699)&gt;0,IF(AND(X699="",OR(Q699&lt;&gt;"",J699&lt;&gt;"")),IF(Q699&lt;&gt;"",Q699,IF(J699&lt;&gt;"",J699,0)),IF(AND(Q699&lt;&gt;"",J699&lt;&gt;"",Q699=J699),Q699,X699)),0)),"")</f>
        <v/>
      </c>
      <c r="AV699" s="119" t="str">
        <f>IF(D699&lt;&gt;"",IF(COUNTIF($D$12:$D699,$D699)&gt;1,0,IF(SUM(O699,V699,AC699)&gt;0,IF(AND(X699="",OR(Q699&lt;&gt;"",J699&lt;&gt;"")),IF(Q699&lt;&gt;"",Q699,IF(J699&lt;&gt;"",J699,0)),IF(AND(Q699&lt;&gt;"",J699&lt;&gt;"",Q699=J699),Q699,X699)),0)),"")</f>
        <v/>
      </c>
      <c r="AW699" s="119" t="str">
        <f>IF(D699&lt;&gt;"",IF(COUNTIF($D$12:$D699,$D699)&gt;1,0,IF(SUM(P699,W699,AD699)&gt;0,IF(AND(X699="",OR(Q699&lt;&gt;"",J699&lt;&gt;"")),IF(Q699&lt;&gt;"",Q699,IF(J699&lt;&gt;"",J699,0)),IF(AND(Q699&lt;&gt;"",J699&lt;&gt;"",Q699=J699),Q699,X699)),0)),"")</f>
        <v/>
      </c>
      <c r="AX699" s="118" t="str">
        <f t="shared" si="211"/>
        <v/>
      </c>
      <c r="AY699" s="118" t="str">
        <f t="shared" si="212"/>
        <v/>
      </c>
      <c r="AZ699" s="118" t="str">
        <f t="shared" si="213"/>
        <v/>
      </c>
      <c r="BA699" s="118" t="str">
        <f t="shared" si="214"/>
        <v/>
      </c>
      <c r="BB699" s="118" t="str">
        <f t="shared" si="215"/>
        <v/>
      </c>
      <c r="BC699" s="118" t="str">
        <f t="shared" si="216"/>
        <v/>
      </c>
      <c r="BD699" s="118" t="str">
        <f t="shared" si="217"/>
        <v/>
      </c>
      <c r="BE699" s="118" t="str">
        <f t="shared" si="218"/>
        <v/>
      </c>
      <c r="BF699" s="118" t="str">
        <f t="shared" si="219"/>
        <v/>
      </c>
      <c r="BG699" s="120"/>
      <c r="BH699" s="120" t="str">
        <f t="shared" si="220"/>
        <v/>
      </c>
      <c r="BI699" s="120" t="str">
        <f t="shared" si="221"/>
        <v/>
      </c>
      <c r="BJ699" s="121"/>
      <c r="BK699" s="120" t="str">
        <f t="shared" si="222"/>
        <v/>
      </c>
      <c r="BL699" s="120" t="str">
        <f t="shared" si="223"/>
        <v/>
      </c>
      <c r="BM699" s="120" t="str">
        <f t="shared" si="224"/>
        <v/>
      </c>
      <c r="BN699" s="120" t="str">
        <f t="shared" si="225"/>
        <v/>
      </c>
      <c r="BO699" s="120" t="str">
        <f t="shared" si="226"/>
        <v/>
      </c>
      <c r="BP699" s="120" t="str">
        <f t="shared" si="227"/>
        <v/>
      </c>
      <c r="BQ699" s="98"/>
      <c r="BR699" s="98"/>
      <c r="BS699" s="98"/>
      <c r="BT699" s="98"/>
      <c r="BU699" s="98"/>
      <c r="BV699" s="98"/>
      <c r="BW699" s="98"/>
      <c r="BX699" s="98"/>
      <c r="BY699" s="98"/>
      <c r="BZ699" s="98"/>
      <c r="CA699" s="98"/>
      <c r="CB699" s="98"/>
      <c r="CC699" s="98"/>
      <c r="CD699" s="98"/>
      <c r="CE699" s="98"/>
      <c r="CF699" s="98"/>
      <c r="CG699" s="98"/>
      <c r="CH699" s="98"/>
      <c r="CI699" s="98"/>
      <c r="CJ699" s="98"/>
      <c r="CK699" s="98"/>
      <c r="CL699" s="98"/>
      <c r="CM699" s="98"/>
      <c r="CN699" s="98"/>
      <c r="CO699" s="98"/>
      <c r="CP699" s="98"/>
      <c r="CQ699" s="98"/>
      <c r="CR699" s="98"/>
      <c r="CS699" s="98"/>
    </row>
    <row r="700" spans="1:97" s="4" customFormat="1" ht="18.75" customHeight="1" x14ac:dyDescent="0.2">
      <c r="A700" s="3">
        <f t="shared" si="228"/>
        <v>688</v>
      </c>
      <c r="B700" s="263"/>
      <c r="C700" s="263"/>
      <c r="D700" s="263"/>
      <c r="E700" s="259"/>
      <c r="F700" s="259"/>
      <c r="G700" s="43"/>
      <c r="H700" s="264"/>
      <c r="I700" s="261"/>
      <c r="J700" s="106"/>
      <c r="K700" s="247"/>
      <c r="L700" s="247"/>
      <c r="M700" s="247"/>
      <c r="N700" s="248" t="str">
        <f>IF(AND(K700&lt;&gt;"",L700&lt;&gt;"",J700&lt;&gt;""),ROUND(MIN(IF(OR(J700="OZZ",J700="ZZ"),5000,17300),TRUNC(0.75*(SUMIF($D$12:$D700,$D700,K$12:K700)+SUMIF($D$12:$D700,$D700,L$12:L700)),2)) - SUMIF($D$12:$D699,$D700,N$12:N699),2),"")</f>
        <v/>
      </c>
      <c r="O700" s="249" t="str">
        <f>IF(AND(K700&lt;&gt;"",L700&lt;&gt;"",M700&lt;&gt;"",J700&lt;&gt;"",AH700&lt;&gt;""),IF(OR(J700="OZZ",J700="ZZ"),ROUND(0-SUMIF($D$12:$D699,$D700,O$12:O699),2),IF(M700=0,0,ROUND(MIN(MIN(17300,TRUNC(0.75*(SUMIF($D$12:$D$2012,$D700,K$12:K$2012)+SUMIF($D$12:$D$2012,$D700,L$12:L$2012)),2)+SUMIF($D$12:$D700,$D700,AH$12:AH700))-SUMIF($D$12:$D699,$D700,O$12:O699)-SUMIF($D$12:$D$2012,$D700,N$12:N$2012),AH700),2))),"")</f>
        <v/>
      </c>
      <c r="P700" s="250" t="str">
        <f>IF(J700&lt;&gt;"",1000 - SUMIF($D$12:$D699,$D700,P$12:P699),"")</f>
        <v/>
      </c>
      <c r="Q700" s="106"/>
      <c r="R700" s="247"/>
      <c r="S700" s="247"/>
      <c r="T700" s="247"/>
      <c r="U700" s="248" t="str">
        <f>IF(AND(R700&lt;&gt;"",S700&lt;&gt;"",Q700&lt;&gt;""),ROUND(MIN(IF(OR(Q700="OZZ",Q700="ZZ"),5000,17300),TRUNC(0.75*(SUMIF($D$12:$D700,$D700,R$12:R700)+SUMIF($D$12:$D700,$D700,S$12:S700)),2)) - SUMIF($D$12:$D699,$D700,U$12:U699),2),"")</f>
        <v/>
      </c>
      <c r="V700" s="248" t="str">
        <f>IF(AND(R700&lt;&gt;"",S700&lt;&gt;"",T700&lt;&gt;"",Q700&lt;&gt;"",AL700&lt;&gt;""),IF(OR(Q700="OZZ",Q700="ZZ"),ROUND(0-SUMIF($D$12:$D699,$D700,V$12:V699),2),IF(T700=0,0,ROUND(MIN(MIN(17300,TRUNC(0.75*(SUMIF($D$12:$D$2012,$D700,R$12:R$2012)+SUMIF($D$12:$D$2012,$D700,S$12:S$2012)),2)+SUMIF($D$12:$D700,$D700,AL$12:AL700))-SUMIF($D$12:$D699,$D700,V$12:V699)-SUMIF($D$12:$D$2012,$D700,U$12:U$2012),AL700),2))),"")</f>
        <v/>
      </c>
      <c r="W700" s="250" t="str">
        <f>IF(Q700&lt;&gt;"",1000 - SUMIF($D$12:$D699,$D700,W$12:W699),"")</f>
        <v/>
      </c>
      <c r="X700" s="106"/>
      <c r="Y700" s="247"/>
      <c r="Z700" s="247"/>
      <c r="AA700" s="247"/>
      <c r="AB700" s="248" t="str">
        <f>IF(AND(Y700&lt;&gt;"",Z700&lt;&gt;"",X700&lt;&gt;""),ROUND(MIN(IF(OR(X700="OZZ",X700="ZZ"),5000,17300),TRUNC(0.75*(SUMIF($D$12:$D700,$D700,Y$12:Y700)+SUMIF($D$12:$D700,$D700,Z$12:Z700)),2)) - SUMIF($D$12:$D699,$D700,AB$12:AB699),2),"")</f>
        <v/>
      </c>
      <c r="AC700" s="251" t="str">
        <f>IF(AND(Y700&lt;&gt;"",Z700&lt;&gt;"",AA700&lt;&gt;"",X700&lt;&gt;"",AP700&lt;&gt;""),IF(OR(X700="OZZ",X700="ZZ"),ROUND(0-SUMIF($D$12:$D699,$D700,AC$12:AC699),2),IF(AA700=0,0,ROUND(MIN(MIN(17300,TRUNC(0.75*(SUMIF($D$12:$D$2012,$D700,Y$12:Y$2012)+SUMIF($D$12:$D$2012,$D700,Z$12:Z$2012)),2)+SUMIF($D$12:$D700,$D700,AP$12:AP700))-SUMIF($D$12:$D699,$D700,AC$12:AC699)-SUMIF($D$12:$D$2012,$D700,AB$12:AB$2012),AP700),2))),"")</f>
        <v/>
      </c>
      <c r="AD700" s="250" t="str">
        <f>IF(X700&lt;&gt;"",1000 - SUMIF($D$12:$D699,$D700,AD$12:AD699),"")</f>
        <v/>
      </c>
      <c r="AE700" s="252"/>
      <c r="AF700" s="253"/>
      <c r="AG700" s="254"/>
      <c r="AH700" s="255" t="str">
        <f t="shared" si="229"/>
        <v/>
      </c>
      <c r="AI700" s="256"/>
      <c r="AJ700" s="253"/>
      <c r="AK700" s="254"/>
      <c r="AL700" s="255" t="str">
        <f t="shared" si="230"/>
        <v/>
      </c>
      <c r="AM700" s="256"/>
      <c r="AN700" s="253"/>
      <c r="AO700" s="254"/>
      <c r="AP700" s="255" t="str">
        <f t="shared" si="210"/>
        <v/>
      </c>
      <c r="AQ700" s="116"/>
      <c r="AR700" s="116"/>
      <c r="AS700" s="117"/>
      <c r="AT700" s="118"/>
      <c r="AU700" s="119" t="str">
        <f>IF(D700&lt;&gt; "", IF(COUNTIF($D$12:$D700,$D700)&gt;1,0,IF(SUM(N700,U700,AB700)&gt;0,IF(AND(X700="",OR(Q700&lt;&gt;"",J700&lt;&gt;"")),IF(Q700&lt;&gt;"",Q700,IF(J700&lt;&gt;"",J700,0)),IF(AND(Q700&lt;&gt;"",J700&lt;&gt;"",Q700=J700),Q700,X700)),0)),"")</f>
        <v/>
      </c>
      <c r="AV700" s="119" t="str">
        <f>IF(D700&lt;&gt;"",IF(COUNTIF($D$12:$D700,$D700)&gt;1,0,IF(SUM(O700,V700,AC700)&gt;0,IF(AND(X700="",OR(Q700&lt;&gt;"",J700&lt;&gt;"")),IF(Q700&lt;&gt;"",Q700,IF(J700&lt;&gt;"",J700,0)),IF(AND(Q700&lt;&gt;"",J700&lt;&gt;"",Q700=J700),Q700,X700)),0)),"")</f>
        <v/>
      </c>
      <c r="AW700" s="119" t="str">
        <f>IF(D700&lt;&gt;"",IF(COUNTIF($D$12:$D700,$D700)&gt;1,0,IF(SUM(P700,W700,AD700)&gt;0,IF(AND(X700="",OR(Q700&lt;&gt;"",J700&lt;&gt;"")),IF(Q700&lt;&gt;"",Q700,IF(J700&lt;&gt;"",J700,0)),IF(AND(Q700&lt;&gt;"",J700&lt;&gt;"",Q700=J700),Q700,X700)),0)),"")</f>
        <v/>
      </c>
      <c r="AX700" s="118" t="str">
        <f t="shared" si="211"/>
        <v/>
      </c>
      <c r="AY700" s="118" t="str">
        <f t="shared" si="212"/>
        <v/>
      </c>
      <c r="AZ700" s="118" t="str">
        <f t="shared" si="213"/>
        <v/>
      </c>
      <c r="BA700" s="118" t="str">
        <f t="shared" si="214"/>
        <v/>
      </c>
      <c r="BB700" s="118" t="str">
        <f t="shared" si="215"/>
        <v/>
      </c>
      <c r="BC700" s="118" t="str">
        <f t="shared" si="216"/>
        <v/>
      </c>
      <c r="BD700" s="118" t="str">
        <f t="shared" si="217"/>
        <v/>
      </c>
      <c r="BE700" s="118" t="str">
        <f t="shared" si="218"/>
        <v/>
      </c>
      <c r="BF700" s="118" t="str">
        <f t="shared" si="219"/>
        <v/>
      </c>
      <c r="BG700" s="120"/>
      <c r="BH700" s="120" t="str">
        <f t="shared" si="220"/>
        <v/>
      </c>
      <c r="BI700" s="120" t="str">
        <f t="shared" si="221"/>
        <v/>
      </c>
      <c r="BJ700" s="121"/>
      <c r="BK700" s="120" t="str">
        <f t="shared" si="222"/>
        <v/>
      </c>
      <c r="BL700" s="120" t="str">
        <f t="shared" si="223"/>
        <v/>
      </c>
      <c r="BM700" s="120" t="str">
        <f t="shared" si="224"/>
        <v/>
      </c>
      <c r="BN700" s="120" t="str">
        <f t="shared" si="225"/>
        <v/>
      </c>
      <c r="BO700" s="120" t="str">
        <f t="shared" si="226"/>
        <v/>
      </c>
      <c r="BP700" s="120" t="str">
        <f t="shared" si="227"/>
        <v/>
      </c>
      <c r="BQ700" s="98"/>
      <c r="BR700" s="98"/>
      <c r="BS700" s="98"/>
      <c r="BT700" s="98"/>
      <c r="BU700" s="98"/>
      <c r="BV700" s="98"/>
      <c r="BW700" s="98"/>
      <c r="BX700" s="98"/>
      <c r="BY700" s="98"/>
      <c r="BZ700" s="98"/>
      <c r="CA700" s="98"/>
      <c r="CB700" s="98"/>
      <c r="CC700" s="98"/>
      <c r="CD700" s="98"/>
      <c r="CE700" s="98"/>
      <c r="CF700" s="98"/>
      <c r="CG700" s="98"/>
      <c r="CH700" s="98"/>
      <c r="CI700" s="98"/>
      <c r="CJ700" s="98"/>
      <c r="CK700" s="98"/>
      <c r="CL700" s="98"/>
      <c r="CM700" s="98"/>
      <c r="CN700" s="98"/>
      <c r="CO700" s="98"/>
      <c r="CP700" s="98"/>
      <c r="CQ700" s="98"/>
      <c r="CR700" s="98"/>
      <c r="CS700" s="98"/>
    </row>
    <row r="701" spans="1:97" s="4" customFormat="1" ht="18.75" customHeight="1" x14ac:dyDescent="0.2">
      <c r="A701" s="3">
        <f t="shared" si="228"/>
        <v>689</v>
      </c>
      <c r="B701" s="263"/>
      <c r="C701" s="263"/>
      <c r="D701" s="263"/>
      <c r="E701" s="259"/>
      <c r="F701" s="259"/>
      <c r="G701" s="43"/>
      <c r="H701" s="264"/>
      <c r="I701" s="261"/>
      <c r="J701" s="106"/>
      <c r="K701" s="247"/>
      <c r="L701" s="247"/>
      <c r="M701" s="247"/>
      <c r="N701" s="248" t="str">
        <f>IF(AND(K701&lt;&gt;"",L701&lt;&gt;"",J701&lt;&gt;""),ROUND(MIN(IF(OR(J701="OZZ",J701="ZZ"),5000,17300),TRUNC(0.75*(SUMIF($D$12:$D701,$D701,K$12:K701)+SUMIF($D$12:$D701,$D701,L$12:L701)),2)) - SUMIF($D$12:$D700,$D701,N$12:N700),2),"")</f>
        <v/>
      </c>
      <c r="O701" s="249" t="str">
        <f>IF(AND(K701&lt;&gt;"",L701&lt;&gt;"",M701&lt;&gt;"",J701&lt;&gt;"",AH701&lt;&gt;""),IF(OR(J701="OZZ",J701="ZZ"),ROUND(0-SUMIF($D$12:$D700,$D701,O$12:O700),2),IF(M701=0,0,ROUND(MIN(MIN(17300,TRUNC(0.75*(SUMIF($D$12:$D$2012,$D701,K$12:K$2012)+SUMIF($D$12:$D$2012,$D701,L$12:L$2012)),2)+SUMIF($D$12:$D701,$D701,AH$12:AH701))-SUMIF($D$12:$D700,$D701,O$12:O700)-SUMIF($D$12:$D$2012,$D701,N$12:N$2012),AH701),2))),"")</f>
        <v/>
      </c>
      <c r="P701" s="250" t="str">
        <f>IF(J701&lt;&gt;"",1000 - SUMIF($D$12:$D700,$D701,P$12:P700),"")</f>
        <v/>
      </c>
      <c r="Q701" s="106"/>
      <c r="R701" s="247"/>
      <c r="S701" s="247"/>
      <c r="T701" s="247"/>
      <c r="U701" s="248" t="str">
        <f>IF(AND(R701&lt;&gt;"",S701&lt;&gt;"",Q701&lt;&gt;""),ROUND(MIN(IF(OR(Q701="OZZ",Q701="ZZ"),5000,17300),TRUNC(0.75*(SUMIF($D$12:$D701,$D701,R$12:R701)+SUMIF($D$12:$D701,$D701,S$12:S701)),2)) - SUMIF($D$12:$D700,$D701,U$12:U700),2),"")</f>
        <v/>
      </c>
      <c r="V701" s="248" t="str">
        <f>IF(AND(R701&lt;&gt;"",S701&lt;&gt;"",T701&lt;&gt;"",Q701&lt;&gt;"",AL701&lt;&gt;""),IF(OR(Q701="OZZ",Q701="ZZ"),ROUND(0-SUMIF($D$12:$D700,$D701,V$12:V700),2),IF(T701=0,0,ROUND(MIN(MIN(17300,TRUNC(0.75*(SUMIF($D$12:$D$2012,$D701,R$12:R$2012)+SUMIF($D$12:$D$2012,$D701,S$12:S$2012)),2)+SUMIF($D$12:$D701,$D701,AL$12:AL701))-SUMIF($D$12:$D700,$D701,V$12:V700)-SUMIF($D$12:$D$2012,$D701,U$12:U$2012),AL701),2))),"")</f>
        <v/>
      </c>
      <c r="W701" s="250" t="str">
        <f>IF(Q701&lt;&gt;"",1000 - SUMIF($D$12:$D700,$D701,W$12:W700),"")</f>
        <v/>
      </c>
      <c r="X701" s="106"/>
      <c r="Y701" s="247"/>
      <c r="Z701" s="247"/>
      <c r="AA701" s="247"/>
      <c r="AB701" s="248" t="str">
        <f>IF(AND(Y701&lt;&gt;"",Z701&lt;&gt;"",X701&lt;&gt;""),ROUND(MIN(IF(OR(X701="OZZ",X701="ZZ"),5000,17300),TRUNC(0.75*(SUMIF($D$12:$D701,$D701,Y$12:Y701)+SUMIF($D$12:$D701,$D701,Z$12:Z701)),2)) - SUMIF($D$12:$D700,$D701,AB$12:AB700),2),"")</f>
        <v/>
      </c>
      <c r="AC701" s="251" t="str">
        <f>IF(AND(Y701&lt;&gt;"",Z701&lt;&gt;"",AA701&lt;&gt;"",X701&lt;&gt;"",AP701&lt;&gt;""),IF(OR(X701="OZZ",X701="ZZ"),ROUND(0-SUMIF($D$12:$D700,$D701,AC$12:AC700),2),IF(AA701=0,0,ROUND(MIN(MIN(17300,TRUNC(0.75*(SUMIF($D$12:$D$2012,$D701,Y$12:Y$2012)+SUMIF($D$12:$D$2012,$D701,Z$12:Z$2012)),2)+SUMIF($D$12:$D701,$D701,AP$12:AP701))-SUMIF($D$12:$D700,$D701,AC$12:AC700)-SUMIF($D$12:$D$2012,$D701,AB$12:AB$2012),AP701),2))),"")</f>
        <v/>
      </c>
      <c r="AD701" s="250" t="str">
        <f>IF(X701&lt;&gt;"",1000 - SUMIF($D$12:$D700,$D701,AD$12:AD700),"")</f>
        <v/>
      </c>
      <c r="AE701" s="252"/>
      <c r="AF701" s="253"/>
      <c r="AG701" s="254"/>
      <c r="AH701" s="255" t="str">
        <f t="shared" si="229"/>
        <v/>
      </c>
      <c r="AI701" s="256"/>
      <c r="AJ701" s="253"/>
      <c r="AK701" s="254"/>
      <c r="AL701" s="255" t="str">
        <f t="shared" si="230"/>
        <v/>
      </c>
      <c r="AM701" s="256"/>
      <c r="AN701" s="253"/>
      <c r="AO701" s="254"/>
      <c r="AP701" s="255" t="str">
        <f t="shared" si="210"/>
        <v/>
      </c>
      <c r="AQ701" s="116"/>
      <c r="AR701" s="116"/>
      <c r="AS701" s="117"/>
      <c r="AT701" s="118"/>
      <c r="AU701" s="119" t="str">
        <f>IF(D701&lt;&gt; "", IF(COUNTIF($D$12:$D701,$D701)&gt;1,0,IF(SUM(N701,U701,AB701)&gt;0,IF(AND(X701="",OR(Q701&lt;&gt;"",J701&lt;&gt;"")),IF(Q701&lt;&gt;"",Q701,IF(J701&lt;&gt;"",J701,0)),IF(AND(Q701&lt;&gt;"",J701&lt;&gt;"",Q701=J701),Q701,X701)),0)),"")</f>
        <v/>
      </c>
      <c r="AV701" s="119" t="str">
        <f>IF(D701&lt;&gt;"",IF(COUNTIF($D$12:$D701,$D701)&gt;1,0,IF(SUM(O701,V701,AC701)&gt;0,IF(AND(X701="",OR(Q701&lt;&gt;"",J701&lt;&gt;"")),IF(Q701&lt;&gt;"",Q701,IF(J701&lt;&gt;"",J701,0)),IF(AND(Q701&lt;&gt;"",J701&lt;&gt;"",Q701=J701),Q701,X701)),0)),"")</f>
        <v/>
      </c>
      <c r="AW701" s="119" t="str">
        <f>IF(D701&lt;&gt;"",IF(COUNTIF($D$12:$D701,$D701)&gt;1,0,IF(SUM(P701,W701,AD701)&gt;0,IF(AND(X701="",OR(Q701&lt;&gt;"",J701&lt;&gt;"")),IF(Q701&lt;&gt;"",Q701,IF(J701&lt;&gt;"",J701,0)),IF(AND(Q701&lt;&gt;"",J701&lt;&gt;"",Q701=J701),Q701,X701)),0)),"")</f>
        <v/>
      </c>
      <c r="AX701" s="118" t="str">
        <f t="shared" si="211"/>
        <v/>
      </c>
      <c r="AY701" s="118" t="str">
        <f t="shared" si="212"/>
        <v/>
      </c>
      <c r="AZ701" s="118" t="str">
        <f t="shared" si="213"/>
        <v/>
      </c>
      <c r="BA701" s="118" t="str">
        <f t="shared" si="214"/>
        <v/>
      </c>
      <c r="BB701" s="118" t="str">
        <f t="shared" si="215"/>
        <v/>
      </c>
      <c r="BC701" s="118" t="str">
        <f t="shared" si="216"/>
        <v/>
      </c>
      <c r="BD701" s="118" t="str">
        <f t="shared" si="217"/>
        <v/>
      </c>
      <c r="BE701" s="118" t="str">
        <f t="shared" si="218"/>
        <v/>
      </c>
      <c r="BF701" s="118" t="str">
        <f t="shared" si="219"/>
        <v/>
      </c>
      <c r="BG701" s="120"/>
      <c r="BH701" s="120" t="str">
        <f t="shared" si="220"/>
        <v/>
      </c>
      <c r="BI701" s="120" t="str">
        <f t="shared" si="221"/>
        <v/>
      </c>
      <c r="BJ701" s="121"/>
      <c r="BK701" s="120" t="str">
        <f t="shared" si="222"/>
        <v/>
      </c>
      <c r="BL701" s="120" t="str">
        <f t="shared" si="223"/>
        <v/>
      </c>
      <c r="BM701" s="120" t="str">
        <f t="shared" si="224"/>
        <v/>
      </c>
      <c r="BN701" s="120" t="str">
        <f t="shared" si="225"/>
        <v/>
      </c>
      <c r="BO701" s="120" t="str">
        <f t="shared" si="226"/>
        <v/>
      </c>
      <c r="BP701" s="120" t="str">
        <f t="shared" si="227"/>
        <v/>
      </c>
      <c r="BQ701" s="98"/>
      <c r="BR701" s="98"/>
      <c r="BS701" s="98"/>
      <c r="BT701" s="98"/>
      <c r="BU701" s="98"/>
      <c r="BV701" s="98"/>
      <c r="BW701" s="98"/>
      <c r="BX701" s="98"/>
      <c r="BY701" s="98"/>
      <c r="BZ701" s="98"/>
      <c r="CA701" s="98"/>
      <c r="CB701" s="98"/>
      <c r="CC701" s="98"/>
      <c r="CD701" s="98"/>
      <c r="CE701" s="98"/>
      <c r="CF701" s="98"/>
      <c r="CG701" s="98"/>
      <c r="CH701" s="98"/>
      <c r="CI701" s="98"/>
      <c r="CJ701" s="98"/>
      <c r="CK701" s="98"/>
      <c r="CL701" s="98"/>
      <c r="CM701" s="98"/>
      <c r="CN701" s="98"/>
      <c r="CO701" s="98"/>
      <c r="CP701" s="98"/>
      <c r="CQ701" s="98"/>
      <c r="CR701" s="98"/>
      <c r="CS701" s="98"/>
    </row>
    <row r="702" spans="1:97" s="4" customFormat="1" ht="18.75" customHeight="1" x14ac:dyDescent="0.2">
      <c r="A702" s="3">
        <f t="shared" si="228"/>
        <v>690</v>
      </c>
      <c r="B702" s="263"/>
      <c r="C702" s="263"/>
      <c r="D702" s="263"/>
      <c r="E702" s="259"/>
      <c r="F702" s="259"/>
      <c r="G702" s="43"/>
      <c r="H702" s="264"/>
      <c r="I702" s="261"/>
      <c r="J702" s="106"/>
      <c r="K702" s="247"/>
      <c r="L702" s="247"/>
      <c r="M702" s="247"/>
      <c r="N702" s="248" t="str">
        <f>IF(AND(K702&lt;&gt;"",L702&lt;&gt;"",J702&lt;&gt;""),ROUND(MIN(IF(OR(J702="OZZ",J702="ZZ"),5000,17300),TRUNC(0.75*(SUMIF($D$12:$D702,$D702,K$12:K702)+SUMIF($D$12:$D702,$D702,L$12:L702)),2)) - SUMIF($D$12:$D701,$D702,N$12:N701),2),"")</f>
        <v/>
      </c>
      <c r="O702" s="249" t="str">
        <f>IF(AND(K702&lt;&gt;"",L702&lt;&gt;"",M702&lt;&gt;"",J702&lt;&gt;"",AH702&lt;&gt;""),IF(OR(J702="OZZ",J702="ZZ"),ROUND(0-SUMIF($D$12:$D701,$D702,O$12:O701),2),IF(M702=0,0,ROUND(MIN(MIN(17300,TRUNC(0.75*(SUMIF($D$12:$D$2012,$D702,K$12:K$2012)+SUMIF($D$12:$D$2012,$D702,L$12:L$2012)),2)+SUMIF($D$12:$D702,$D702,AH$12:AH702))-SUMIF($D$12:$D701,$D702,O$12:O701)-SUMIF($D$12:$D$2012,$D702,N$12:N$2012),AH702),2))),"")</f>
        <v/>
      </c>
      <c r="P702" s="250" t="str">
        <f>IF(J702&lt;&gt;"",1000 - SUMIF($D$12:$D701,$D702,P$12:P701),"")</f>
        <v/>
      </c>
      <c r="Q702" s="106"/>
      <c r="R702" s="247"/>
      <c r="S702" s="247"/>
      <c r="T702" s="247"/>
      <c r="U702" s="248" t="str">
        <f>IF(AND(R702&lt;&gt;"",S702&lt;&gt;"",Q702&lt;&gt;""),ROUND(MIN(IF(OR(Q702="OZZ",Q702="ZZ"),5000,17300),TRUNC(0.75*(SUMIF($D$12:$D702,$D702,R$12:R702)+SUMIF($D$12:$D702,$D702,S$12:S702)),2)) - SUMIF($D$12:$D701,$D702,U$12:U701),2),"")</f>
        <v/>
      </c>
      <c r="V702" s="248" t="str">
        <f>IF(AND(R702&lt;&gt;"",S702&lt;&gt;"",T702&lt;&gt;"",Q702&lt;&gt;"",AL702&lt;&gt;""),IF(OR(Q702="OZZ",Q702="ZZ"),ROUND(0-SUMIF($D$12:$D701,$D702,V$12:V701),2),IF(T702=0,0,ROUND(MIN(MIN(17300,TRUNC(0.75*(SUMIF($D$12:$D$2012,$D702,R$12:R$2012)+SUMIF($D$12:$D$2012,$D702,S$12:S$2012)),2)+SUMIF($D$12:$D702,$D702,AL$12:AL702))-SUMIF($D$12:$D701,$D702,V$12:V701)-SUMIF($D$12:$D$2012,$D702,U$12:U$2012),AL702),2))),"")</f>
        <v/>
      </c>
      <c r="W702" s="250" t="str">
        <f>IF(Q702&lt;&gt;"",1000 - SUMIF($D$12:$D701,$D702,W$12:W701),"")</f>
        <v/>
      </c>
      <c r="X702" s="106"/>
      <c r="Y702" s="247"/>
      <c r="Z702" s="247"/>
      <c r="AA702" s="247"/>
      <c r="AB702" s="248" t="str">
        <f>IF(AND(Y702&lt;&gt;"",Z702&lt;&gt;"",X702&lt;&gt;""),ROUND(MIN(IF(OR(X702="OZZ",X702="ZZ"),5000,17300),TRUNC(0.75*(SUMIF($D$12:$D702,$D702,Y$12:Y702)+SUMIF($D$12:$D702,$D702,Z$12:Z702)),2)) - SUMIF($D$12:$D701,$D702,AB$12:AB701),2),"")</f>
        <v/>
      </c>
      <c r="AC702" s="251" t="str">
        <f>IF(AND(Y702&lt;&gt;"",Z702&lt;&gt;"",AA702&lt;&gt;"",X702&lt;&gt;"",AP702&lt;&gt;""),IF(OR(X702="OZZ",X702="ZZ"),ROUND(0-SUMIF($D$12:$D701,$D702,AC$12:AC701),2),IF(AA702=0,0,ROUND(MIN(MIN(17300,TRUNC(0.75*(SUMIF($D$12:$D$2012,$D702,Y$12:Y$2012)+SUMIF($D$12:$D$2012,$D702,Z$12:Z$2012)),2)+SUMIF($D$12:$D702,$D702,AP$12:AP702))-SUMIF($D$12:$D701,$D702,AC$12:AC701)-SUMIF($D$12:$D$2012,$D702,AB$12:AB$2012),AP702),2))),"")</f>
        <v/>
      </c>
      <c r="AD702" s="250" t="str">
        <f>IF(X702&lt;&gt;"",1000 - SUMIF($D$12:$D701,$D702,AD$12:AD701),"")</f>
        <v/>
      </c>
      <c r="AE702" s="252"/>
      <c r="AF702" s="253"/>
      <c r="AG702" s="254"/>
      <c r="AH702" s="255" t="str">
        <f t="shared" si="229"/>
        <v/>
      </c>
      <c r="AI702" s="256"/>
      <c r="AJ702" s="253"/>
      <c r="AK702" s="254"/>
      <c r="AL702" s="255" t="str">
        <f t="shared" si="230"/>
        <v/>
      </c>
      <c r="AM702" s="256"/>
      <c r="AN702" s="253"/>
      <c r="AO702" s="254"/>
      <c r="AP702" s="255" t="str">
        <f t="shared" si="210"/>
        <v/>
      </c>
      <c r="AQ702" s="116"/>
      <c r="AR702" s="116"/>
      <c r="AS702" s="117"/>
      <c r="AT702" s="118"/>
      <c r="AU702" s="119" t="str">
        <f>IF(D702&lt;&gt; "", IF(COUNTIF($D$12:$D702,$D702)&gt;1,0,IF(SUM(N702,U702,AB702)&gt;0,IF(AND(X702="",OR(Q702&lt;&gt;"",J702&lt;&gt;"")),IF(Q702&lt;&gt;"",Q702,IF(J702&lt;&gt;"",J702,0)),IF(AND(Q702&lt;&gt;"",J702&lt;&gt;"",Q702=J702),Q702,X702)),0)),"")</f>
        <v/>
      </c>
      <c r="AV702" s="119" t="str">
        <f>IF(D702&lt;&gt;"",IF(COUNTIF($D$12:$D702,$D702)&gt;1,0,IF(SUM(O702,V702,AC702)&gt;0,IF(AND(X702="",OR(Q702&lt;&gt;"",J702&lt;&gt;"")),IF(Q702&lt;&gt;"",Q702,IF(J702&lt;&gt;"",J702,0)),IF(AND(Q702&lt;&gt;"",J702&lt;&gt;"",Q702=J702),Q702,X702)),0)),"")</f>
        <v/>
      </c>
      <c r="AW702" s="119" t="str">
        <f>IF(D702&lt;&gt;"",IF(COUNTIF($D$12:$D702,$D702)&gt;1,0,IF(SUM(P702,W702,AD702)&gt;0,IF(AND(X702="",OR(Q702&lt;&gt;"",J702&lt;&gt;"")),IF(Q702&lt;&gt;"",Q702,IF(J702&lt;&gt;"",J702,0)),IF(AND(Q702&lt;&gt;"",J702&lt;&gt;"",Q702=J702),Q702,X702)),0)),"")</f>
        <v/>
      </c>
      <c r="AX702" s="118" t="str">
        <f t="shared" si="211"/>
        <v/>
      </c>
      <c r="AY702" s="118" t="str">
        <f t="shared" si="212"/>
        <v/>
      </c>
      <c r="AZ702" s="118" t="str">
        <f t="shared" si="213"/>
        <v/>
      </c>
      <c r="BA702" s="118" t="str">
        <f t="shared" si="214"/>
        <v/>
      </c>
      <c r="BB702" s="118" t="str">
        <f t="shared" si="215"/>
        <v/>
      </c>
      <c r="BC702" s="118" t="str">
        <f t="shared" si="216"/>
        <v/>
      </c>
      <c r="BD702" s="118" t="str">
        <f t="shared" si="217"/>
        <v/>
      </c>
      <c r="BE702" s="118" t="str">
        <f t="shared" si="218"/>
        <v/>
      </c>
      <c r="BF702" s="118" t="str">
        <f t="shared" si="219"/>
        <v/>
      </c>
      <c r="BG702" s="120"/>
      <c r="BH702" s="120" t="str">
        <f t="shared" si="220"/>
        <v/>
      </c>
      <c r="BI702" s="120" t="str">
        <f t="shared" si="221"/>
        <v/>
      </c>
      <c r="BJ702" s="121"/>
      <c r="BK702" s="120" t="str">
        <f t="shared" si="222"/>
        <v/>
      </c>
      <c r="BL702" s="120" t="str">
        <f t="shared" si="223"/>
        <v/>
      </c>
      <c r="BM702" s="120" t="str">
        <f t="shared" si="224"/>
        <v/>
      </c>
      <c r="BN702" s="120" t="str">
        <f t="shared" si="225"/>
        <v/>
      </c>
      <c r="BO702" s="120" t="str">
        <f t="shared" si="226"/>
        <v/>
      </c>
      <c r="BP702" s="120" t="str">
        <f t="shared" si="227"/>
        <v/>
      </c>
      <c r="BQ702" s="98"/>
      <c r="BR702" s="98"/>
      <c r="BS702" s="98"/>
      <c r="BT702" s="98"/>
      <c r="BU702" s="98"/>
      <c r="BV702" s="98"/>
      <c r="BW702" s="98"/>
      <c r="BX702" s="98"/>
      <c r="BY702" s="98"/>
      <c r="BZ702" s="98"/>
      <c r="CA702" s="98"/>
      <c r="CB702" s="98"/>
      <c r="CC702" s="98"/>
      <c r="CD702" s="98"/>
      <c r="CE702" s="98"/>
      <c r="CF702" s="98"/>
      <c r="CG702" s="98"/>
      <c r="CH702" s="98"/>
      <c r="CI702" s="98"/>
      <c r="CJ702" s="98"/>
      <c r="CK702" s="98"/>
      <c r="CL702" s="98"/>
      <c r="CM702" s="98"/>
      <c r="CN702" s="98"/>
      <c r="CO702" s="98"/>
      <c r="CP702" s="98"/>
      <c r="CQ702" s="98"/>
      <c r="CR702" s="98"/>
      <c r="CS702" s="98"/>
    </row>
    <row r="703" spans="1:97" s="4" customFormat="1" ht="18.75" customHeight="1" x14ac:dyDescent="0.2">
      <c r="A703" s="3">
        <f t="shared" si="228"/>
        <v>691</v>
      </c>
      <c r="B703" s="263"/>
      <c r="C703" s="263"/>
      <c r="D703" s="263"/>
      <c r="E703" s="259"/>
      <c r="F703" s="259"/>
      <c r="G703" s="43"/>
      <c r="H703" s="264"/>
      <c r="I703" s="261"/>
      <c r="J703" s="106"/>
      <c r="K703" s="247"/>
      <c r="L703" s="247"/>
      <c r="M703" s="247"/>
      <c r="N703" s="248" t="str">
        <f>IF(AND(K703&lt;&gt;"",L703&lt;&gt;"",J703&lt;&gt;""),ROUND(MIN(IF(OR(J703="OZZ",J703="ZZ"),5000,17300),TRUNC(0.75*(SUMIF($D$12:$D703,$D703,K$12:K703)+SUMIF($D$12:$D703,$D703,L$12:L703)),2)) - SUMIF($D$12:$D702,$D703,N$12:N702),2),"")</f>
        <v/>
      </c>
      <c r="O703" s="249" t="str">
        <f>IF(AND(K703&lt;&gt;"",L703&lt;&gt;"",M703&lt;&gt;"",J703&lt;&gt;"",AH703&lt;&gt;""),IF(OR(J703="OZZ",J703="ZZ"),ROUND(0-SUMIF($D$12:$D702,$D703,O$12:O702),2),IF(M703=0,0,ROUND(MIN(MIN(17300,TRUNC(0.75*(SUMIF($D$12:$D$2012,$D703,K$12:K$2012)+SUMIF($D$12:$D$2012,$D703,L$12:L$2012)),2)+SUMIF($D$12:$D703,$D703,AH$12:AH703))-SUMIF($D$12:$D702,$D703,O$12:O702)-SUMIF($D$12:$D$2012,$D703,N$12:N$2012),AH703),2))),"")</f>
        <v/>
      </c>
      <c r="P703" s="250" t="str">
        <f>IF(J703&lt;&gt;"",1000 - SUMIF($D$12:$D702,$D703,P$12:P702),"")</f>
        <v/>
      </c>
      <c r="Q703" s="106"/>
      <c r="R703" s="247"/>
      <c r="S703" s="247"/>
      <c r="T703" s="247"/>
      <c r="U703" s="248" t="str">
        <f>IF(AND(R703&lt;&gt;"",S703&lt;&gt;"",Q703&lt;&gt;""),ROUND(MIN(IF(OR(Q703="OZZ",Q703="ZZ"),5000,17300),TRUNC(0.75*(SUMIF($D$12:$D703,$D703,R$12:R703)+SUMIF($D$12:$D703,$D703,S$12:S703)),2)) - SUMIF($D$12:$D702,$D703,U$12:U702),2),"")</f>
        <v/>
      </c>
      <c r="V703" s="248" t="str">
        <f>IF(AND(R703&lt;&gt;"",S703&lt;&gt;"",T703&lt;&gt;"",Q703&lt;&gt;"",AL703&lt;&gt;""),IF(OR(Q703="OZZ",Q703="ZZ"),ROUND(0-SUMIF($D$12:$D702,$D703,V$12:V702),2),IF(T703=0,0,ROUND(MIN(MIN(17300,TRUNC(0.75*(SUMIF($D$12:$D$2012,$D703,R$12:R$2012)+SUMIF($D$12:$D$2012,$D703,S$12:S$2012)),2)+SUMIF($D$12:$D703,$D703,AL$12:AL703))-SUMIF($D$12:$D702,$D703,V$12:V702)-SUMIF($D$12:$D$2012,$D703,U$12:U$2012),AL703),2))),"")</f>
        <v/>
      </c>
      <c r="W703" s="250" t="str">
        <f>IF(Q703&lt;&gt;"",1000 - SUMIF($D$12:$D702,$D703,W$12:W702),"")</f>
        <v/>
      </c>
      <c r="X703" s="106"/>
      <c r="Y703" s="247"/>
      <c r="Z703" s="247"/>
      <c r="AA703" s="247"/>
      <c r="AB703" s="248" t="str">
        <f>IF(AND(Y703&lt;&gt;"",Z703&lt;&gt;"",X703&lt;&gt;""),ROUND(MIN(IF(OR(X703="OZZ",X703="ZZ"),5000,17300),TRUNC(0.75*(SUMIF($D$12:$D703,$D703,Y$12:Y703)+SUMIF($D$12:$D703,$D703,Z$12:Z703)),2)) - SUMIF($D$12:$D702,$D703,AB$12:AB702),2),"")</f>
        <v/>
      </c>
      <c r="AC703" s="251" t="str">
        <f>IF(AND(Y703&lt;&gt;"",Z703&lt;&gt;"",AA703&lt;&gt;"",X703&lt;&gt;"",AP703&lt;&gt;""),IF(OR(X703="OZZ",X703="ZZ"),ROUND(0-SUMIF($D$12:$D702,$D703,AC$12:AC702),2),IF(AA703=0,0,ROUND(MIN(MIN(17300,TRUNC(0.75*(SUMIF($D$12:$D$2012,$D703,Y$12:Y$2012)+SUMIF($D$12:$D$2012,$D703,Z$12:Z$2012)),2)+SUMIF($D$12:$D703,$D703,AP$12:AP703))-SUMIF($D$12:$D702,$D703,AC$12:AC702)-SUMIF($D$12:$D$2012,$D703,AB$12:AB$2012),AP703),2))),"")</f>
        <v/>
      </c>
      <c r="AD703" s="250" t="str">
        <f>IF(X703&lt;&gt;"",1000 - SUMIF($D$12:$D702,$D703,AD$12:AD702),"")</f>
        <v/>
      </c>
      <c r="AE703" s="252"/>
      <c r="AF703" s="253"/>
      <c r="AG703" s="254"/>
      <c r="AH703" s="255" t="str">
        <f t="shared" si="229"/>
        <v/>
      </c>
      <c r="AI703" s="256"/>
      <c r="AJ703" s="253"/>
      <c r="AK703" s="254"/>
      <c r="AL703" s="255" t="str">
        <f t="shared" si="230"/>
        <v/>
      </c>
      <c r="AM703" s="256"/>
      <c r="AN703" s="253"/>
      <c r="AO703" s="254"/>
      <c r="AP703" s="255" t="str">
        <f t="shared" si="210"/>
        <v/>
      </c>
      <c r="AQ703" s="116"/>
      <c r="AR703" s="116"/>
      <c r="AS703" s="117"/>
      <c r="AT703" s="118"/>
      <c r="AU703" s="119" t="str">
        <f>IF(D703&lt;&gt; "", IF(COUNTIF($D$12:$D703,$D703)&gt;1,0,IF(SUM(N703,U703,AB703)&gt;0,IF(AND(X703="",OR(Q703&lt;&gt;"",J703&lt;&gt;"")),IF(Q703&lt;&gt;"",Q703,IF(J703&lt;&gt;"",J703,0)),IF(AND(Q703&lt;&gt;"",J703&lt;&gt;"",Q703=J703),Q703,X703)),0)),"")</f>
        <v/>
      </c>
      <c r="AV703" s="119" t="str">
        <f>IF(D703&lt;&gt;"",IF(COUNTIF($D$12:$D703,$D703)&gt;1,0,IF(SUM(O703,V703,AC703)&gt;0,IF(AND(X703="",OR(Q703&lt;&gt;"",J703&lt;&gt;"")),IF(Q703&lt;&gt;"",Q703,IF(J703&lt;&gt;"",J703,0)),IF(AND(Q703&lt;&gt;"",J703&lt;&gt;"",Q703=J703),Q703,X703)),0)),"")</f>
        <v/>
      </c>
      <c r="AW703" s="119" t="str">
        <f>IF(D703&lt;&gt;"",IF(COUNTIF($D$12:$D703,$D703)&gt;1,0,IF(SUM(P703,W703,AD703)&gt;0,IF(AND(X703="",OR(Q703&lt;&gt;"",J703&lt;&gt;"")),IF(Q703&lt;&gt;"",Q703,IF(J703&lt;&gt;"",J703,0)),IF(AND(Q703&lt;&gt;"",J703&lt;&gt;"",Q703=J703),Q703,X703)),0)),"")</f>
        <v/>
      </c>
      <c r="AX703" s="118" t="str">
        <f t="shared" si="211"/>
        <v/>
      </c>
      <c r="AY703" s="118" t="str">
        <f t="shared" si="212"/>
        <v/>
      </c>
      <c r="AZ703" s="118" t="str">
        <f t="shared" si="213"/>
        <v/>
      </c>
      <c r="BA703" s="118" t="str">
        <f t="shared" si="214"/>
        <v/>
      </c>
      <c r="BB703" s="118" t="str">
        <f t="shared" si="215"/>
        <v/>
      </c>
      <c r="BC703" s="118" t="str">
        <f t="shared" si="216"/>
        <v/>
      </c>
      <c r="BD703" s="118" t="str">
        <f t="shared" si="217"/>
        <v/>
      </c>
      <c r="BE703" s="118" t="str">
        <f t="shared" si="218"/>
        <v/>
      </c>
      <c r="BF703" s="118" t="str">
        <f t="shared" si="219"/>
        <v/>
      </c>
      <c r="BG703" s="120"/>
      <c r="BH703" s="120" t="str">
        <f t="shared" si="220"/>
        <v/>
      </c>
      <c r="BI703" s="120" t="str">
        <f t="shared" si="221"/>
        <v/>
      </c>
      <c r="BJ703" s="121"/>
      <c r="BK703" s="120" t="str">
        <f t="shared" si="222"/>
        <v/>
      </c>
      <c r="BL703" s="120" t="str">
        <f t="shared" si="223"/>
        <v/>
      </c>
      <c r="BM703" s="120" t="str">
        <f t="shared" si="224"/>
        <v/>
      </c>
      <c r="BN703" s="120" t="str">
        <f t="shared" si="225"/>
        <v/>
      </c>
      <c r="BO703" s="120" t="str">
        <f t="shared" si="226"/>
        <v/>
      </c>
      <c r="BP703" s="120" t="str">
        <f t="shared" si="227"/>
        <v/>
      </c>
      <c r="BQ703" s="98"/>
      <c r="BR703" s="98"/>
      <c r="BS703" s="98"/>
      <c r="BT703" s="98"/>
      <c r="BU703" s="98"/>
      <c r="BV703" s="98"/>
      <c r="BW703" s="98"/>
      <c r="BX703" s="98"/>
      <c r="BY703" s="98"/>
      <c r="BZ703" s="98"/>
      <c r="CA703" s="98"/>
      <c r="CB703" s="98"/>
      <c r="CC703" s="98"/>
      <c r="CD703" s="98"/>
      <c r="CE703" s="98"/>
      <c r="CF703" s="98"/>
      <c r="CG703" s="98"/>
      <c r="CH703" s="98"/>
      <c r="CI703" s="98"/>
      <c r="CJ703" s="98"/>
      <c r="CK703" s="98"/>
      <c r="CL703" s="98"/>
      <c r="CM703" s="98"/>
      <c r="CN703" s="98"/>
      <c r="CO703" s="98"/>
      <c r="CP703" s="98"/>
      <c r="CQ703" s="98"/>
      <c r="CR703" s="98"/>
      <c r="CS703" s="98"/>
    </row>
    <row r="704" spans="1:97" s="4" customFormat="1" ht="18.75" customHeight="1" x14ac:dyDescent="0.2">
      <c r="A704" s="3">
        <f t="shared" si="228"/>
        <v>692</v>
      </c>
      <c r="B704" s="263"/>
      <c r="C704" s="263"/>
      <c r="D704" s="263"/>
      <c r="E704" s="259"/>
      <c r="F704" s="259"/>
      <c r="G704" s="43"/>
      <c r="H704" s="264"/>
      <c r="I704" s="261"/>
      <c r="J704" s="106"/>
      <c r="K704" s="247"/>
      <c r="L704" s="247"/>
      <c r="M704" s="247"/>
      <c r="N704" s="248" t="str">
        <f>IF(AND(K704&lt;&gt;"",L704&lt;&gt;"",J704&lt;&gt;""),ROUND(MIN(IF(OR(J704="OZZ",J704="ZZ"),5000,17300),TRUNC(0.75*(SUMIF($D$12:$D704,$D704,K$12:K704)+SUMIF($D$12:$D704,$D704,L$12:L704)),2)) - SUMIF($D$12:$D703,$D704,N$12:N703),2),"")</f>
        <v/>
      </c>
      <c r="O704" s="249" t="str">
        <f>IF(AND(K704&lt;&gt;"",L704&lt;&gt;"",M704&lt;&gt;"",J704&lt;&gt;"",AH704&lt;&gt;""),IF(OR(J704="OZZ",J704="ZZ"),ROUND(0-SUMIF($D$12:$D703,$D704,O$12:O703),2),IF(M704=0,0,ROUND(MIN(MIN(17300,TRUNC(0.75*(SUMIF($D$12:$D$2012,$D704,K$12:K$2012)+SUMIF($D$12:$D$2012,$D704,L$12:L$2012)),2)+SUMIF($D$12:$D704,$D704,AH$12:AH704))-SUMIF($D$12:$D703,$D704,O$12:O703)-SUMIF($D$12:$D$2012,$D704,N$12:N$2012),AH704),2))),"")</f>
        <v/>
      </c>
      <c r="P704" s="250" t="str">
        <f>IF(J704&lt;&gt;"",1000 - SUMIF($D$12:$D703,$D704,P$12:P703),"")</f>
        <v/>
      </c>
      <c r="Q704" s="106"/>
      <c r="R704" s="247"/>
      <c r="S704" s="247"/>
      <c r="T704" s="247"/>
      <c r="U704" s="248" t="str">
        <f>IF(AND(R704&lt;&gt;"",S704&lt;&gt;"",Q704&lt;&gt;""),ROUND(MIN(IF(OR(Q704="OZZ",Q704="ZZ"),5000,17300),TRUNC(0.75*(SUMIF($D$12:$D704,$D704,R$12:R704)+SUMIF($D$12:$D704,$D704,S$12:S704)),2)) - SUMIF($D$12:$D703,$D704,U$12:U703),2),"")</f>
        <v/>
      </c>
      <c r="V704" s="248" t="str">
        <f>IF(AND(R704&lt;&gt;"",S704&lt;&gt;"",T704&lt;&gt;"",Q704&lt;&gt;"",AL704&lt;&gt;""),IF(OR(Q704="OZZ",Q704="ZZ"),ROUND(0-SUMIF($D$12:$D703,$D704,V$12:V703),2),IF(T704=0,0,ROUND(MIN(MIN(17300,TRUNC(0.75*(SUMIF($D$12:$D$2012,$D704,R$12:R$2012)+SUMIF($D$12:$D$2012,$D704,S$12:S$2012)),2)+SUMIF($D$12:$D704,$D704,AL$12:AL704))-SUMIF($D$12:$D703,$D704,V$12:V703)-SUMIF($D$12:$D$2012,$D704,U$12:U$2012),AL704),2))),"")</f>
        <v/>
      </c>
      <c r="W704" s="250" t="str">
        <f>IF(Q704&lt;&gt;"",1000 - SUMIF($D$12:$D703,$D704,W$12:W703),"")</f>
        <v/>
      </c>
      <c r="X704" s="106"/>
      <c r="Y704" s="247"/>
      <c r="Z704" s="247"/>
      <c r="AA704" s="247"/>
      <c r="AB704" s="248" t="str">
        <f>IF(AND(Y704&lt;&gt;"",Z704&lt;&gt;"",X704&lt;&gt;""),ROUND(MIN(IF(OR(X704="OZZ",X704="ZZ"),5000,17300),TRUNC(0.75*(SUMIF($D$12:$D704,$D704,Y$12:Y704)+SUMIF($D$12:$D704,$D704,Z$12:Z704)),2)) - SUMIF($D$12:$D703,$D704,AB$12:AB703),2),"")</f>
        <v/>
      </c>
      <c r="AC704" s="251" t="str">
        <f>IF(AND(Y704&lt;&gt;"",Z704&lt;&gt;"",AA704&lt;&gt;"",X704&lt;&gt;"",AP704&lt;&gt;""),IF(OR(X704="OZZ",X704="ZZ"),ROUND(0-SUMIF($D$12:$D703,$D704,AC$12:AC703),2),IF(AA704=0,0,ROUND(MIN(MIN(17300,TRUNC(0.75*(SUMIF($D$12:$D$2012,$D704,Y$12:Y$2012)+SUMIF($D$12:$D$2012,$D704,Z$12:Z$2012)),2)+SUMIF($D$12:$D704,$D704,AP$12:AP704))-SUMIF($D$12:$D703,$D704,AC$12:AC703)-SUMIF($D$12:$D$2012,$D704,AB$12:AB$2012),AP704),2))),"")</f>
        <v/>
      </c>
      <c r="AD704" s="250" t="str">
        <f>IF(X704&lt;&gt;"",1000 - SUMIF($D$12:$D703,$D704,AD$12:AD703),"")</f>
        <v/>
      </c>
      <c r="AE704" s="252"/>
      <c r="AF704" s="253"/>
      <c r="AG704" s="254"/>
      <c r="AH704" s="255" t="str">
        <f t="shared" si="229"/>
        <v/>
      </c>
      <c r="AI704" s="256"/>
      <c r="AJ704" s="253"/>
      <c r="AK704" s="254"/>
      <c r="AL704" s="255" t="str">
        <f t="shared" si="230"/>
        <v/>
      </c>
      <c r="AM704" s="256"/>
      <c r="AN704" s="253"/>
      <c r="AO704" s="254"/>
      <c r="AP704" s="255" t="str">
        <f t="shared" si="210"/>
        <v/>
      </c>
      <c r="AQ704" s="116"/>
      <c r="AR704" s="116"/>
      <c r="AS704" s="117"/>
      <c r="AT704" s="118"/>
      <c r="AU704" s="119" t="str">
        <f>IF(D704&lt;&gt; "", IF(COUNTIF($D$12:$D704,$D704)&gt;1,0,IF(SUM(N704,U704,AB704)&gt;0,IF(AND(X704="",OR(Q704&lt;&gt;"",J704&lt;&gt;"")),IF(Q704&lt;&gt;"",Q704,IF(J704&lt;&gt;"",J704,0)),IF(AND(Q704&lt;&gt;"",J704&lt;&gt;"",Q704=J704),Q704,X704)),0)),"")</f>
        <v/>
      </c>
      <c r="AV704" s="119" t="str">
        <f>IF(D704&lt;&gt;"",IF(COUNTIF($D$12:$D704,$D704)&gt;1,0,IF(SUM(O704,V704,AC704)&gt;0,IF(AND(X704="",OR(Q704&lt;&gt;"",J704&lt;&gt;"")),IF(Q704&lt;&gt;"",Q704,IF(J704&lt;&gt;"",J704,0)),IF(AND(Q704&lt;&gt;"",J704&lt;&gt;"",Q704=J704),Q704,X704)),0)),"")</f>
        <v/>
      </c>
      <c r="AW704" s="119" t="str">
        <f>IF(D704&lt;&gt;"",IF(COUNTIF($D$12:$D704,$D704)&gt;1,0,IF(SUM(P704,W704,AD704)&gt;0,IF(AND(X704="",OR(Q704&lt;&gt;"",J704&lt;&gt;"")),IF(Q704&lt;&gt;"",Q704,IF(J704&lt;&gt;"",J704,0)),IF(AND(Q704&lt;&gt;"",J704&lt;&gt;"",Q704=J704),Q704,X704)),0)),"")</f>
        <v/>
      </c>
      <c r="AX704" s="118" t="str">
        <f t="shared" si="211"/>
        <v/>
      </c>
      <c r="AY704" s="118" t="str">
        <f t="shared" si="212"/>
        <v/>
      </c>
      <c r="AZ704" s="118" t="str">
        <f t="shared" si="213"/>
        <v/>
      </c>
      <c r="BA704" s="118" t="str">
        <f t="shared" si="214"/>
        <v/>
      </c>
      <c r="BB704" s="118" t="str">
        <f t="shared" si="215"/>
        <v/>
      </c>
      <c r="BC704" s="118" t="str">
        <f t="shared" si="216"/>
        <v/>
      </c>
      <c r="BD704" s="118" t="str">
        <f t="shared" si="217"/>
        <v/>
      </c>
      <c r="BE704" s="118" t="str">
        <f t="shared" si="218"/>
        <v/>
      </c>
      <c r="BF704" s="118" t="str">
        <f t="shared" si="219"/>
        <v/>
      </c>
      <c r="BG704" s="120"/>
      <c r="BH704" s="120" t="str">
        <f t="shared" si="220"/>
        <v/>
      </c>
      <c r="BI704" s="120" t="str">
        <f t="shared" si="221"/>
        <v/>
      </c>
      <c r="BJ704" s="121"/>
      <c r="BK704" s="120" t="str">
        <f t="shared" si="222"/>
        <v/>
      </c>
      <c r="BL704" s="120" t="str">
        <f t="shared" si="223"/>
        <v/>
      </c>
      <c r="BM704" s="120" t="str">
        <f t="shared" si="224"/>
        <v/>
      </c>
      <c r="BN704" s="120" t="str">
        <f t="shared" si="225"/>
        <v/>
      </c>
      <c r="BO704" s="120" t="str">
        <f t="shared" si="226"/>
        <v/>
      </c>
      <c r="BP704" s="120" t="str">
        <f t="shared" si="227"/>
        <v/>
      </c>
      <c r="BQ704" s="98"/>
      <c r="BR704" s="98"/>
      <c r="BS704" s="98"/>
      <c r="BT704" s="98"/>
      <c r="BU704" s="98"/>
      <c r="BV704" s="98"/>
      <c r="BW704" s="98"/>
      <c r="BX704" s="98"/>
      <c r="BY704" s="98"/>
      <c r="BZ704" s="98"/>
      <c r="CA704" s="98"/>
      <c r="CB704" s="98"/>
      <c r="CC704" s="98"/>
      <c r="CD704" s="98"/>
      <c r="CE704" s="98"/>
      <c r="CF704" s="98"/>
      <c r="CG704" s="98"/>
      <c r="CH704" s="98"/>
      <c r="CI704" s="98"/>
      <c r="CJ704" s="98"/>
      <c r="CK704" s="98"/>
      <c r="CL704" s="98"/>
      <c r="CM704" s="98"/>
      <c r="CN704" s="98"/>
      <c r="CO704" s="98"/>
      <c r="CP704" s="98"/>
      <c r="CQ704" s="98"/>
      <c r="CR704" s="98"/>
      <c r="CS704" s="98"/>
    </row>
    <row r="705" spans="1:97" s="4" customFormat="1" ht="18.75" customHeight="1" x14ac:dyDescent="0.2">
      <c r="A705" s="3">
        <f t="shared" si="228"/>
        <v>693</v>
      </c>
      <c r="B705" s="263"/>
      <c r="C705" s="263"/>
      <c r="D705" s="263"/>
      <c r="E705" s="259"/>
      <c r="F705" s="259"/>
      <c r="G705" s="43"/>
      <c r="H705" s="264"/>
      <c r="I705" s="261"/>
      <c r="J705" s="106"/>
      <c r="K705" s="247"/>
      <c r="L705" s="247"/>
      <c r="M705" s="247"/>
      <c r="N705" s="248" t="str">
        <f>IF(AND(K705&lt;&gt;"",L705&lt;&gt;"",J705&lt;&gt;""),ROUND(MIN(IF(OR(J705="OZZ",J705="ZZ"),5000,17300),TRUNC(0.75*(SUMIF($D$12:$D705,$D705,K$12:K705)+SUMIF($D$12:$D705,$D705,L$12:L705)),2)) - SUMIF($D$12:$D704,$D705,N$12:N704),2),"")</f>
        <v/>
      </c>
      <c r="O705" s="249" t="str">
        <f>IF(AND(K705&lt;&gt;"",L705&lt;&gt;"",M705&lt;&gt;"",J705&lt;&gt;"",AH705&lt;&gt;""),IF(OR(J705="OZZ",J705="ZZ"),ROUND(0-SUMIF($D$12:$D704,$D705,O$12:O704),2),IF(M705=0,0,ROUND(MIN(MIN(17300,TRUNC(0.75*(SUMIF($D$12:$D$2012,$D705,K$12:K$2012)+SUMIF($D$12:$D$2012,$D705,L$12:L$2012)),2)+SUMIF($D$12:$D705,$D705,AH$12:AH705))-SUMIF($D$12:$D704,$D705,O$12:O704)-SUMIF($D$12:$D$2012,$D705,N$12:N$2012),AH705),2))),"")</f>
        <v/>
      </c>
      <c r="P705" s="250" t="str">
        <f>IF(J705&lt;&gt;"",1000 - SUMIF($D$12:$D704,$D705,P$12:P704),"")</f>
        <v/>
      </c>
      <c r="Q705" s="106"/>
      <c r="R705" s="247"/>
      <c r="S705" s="247"/>
      <c r="T705" s="247"/>
      <c r="U705" s="248" t="str">
        <f>IF(AND(R705&lt;&gt;"",S705&lt;&gt;"",Q705&lt;&gt;""),ROUND(MIN(IF(OR(Q705="OZZ",Q705="ZZ"),5000,17300),TRUNC(0.75*(SUMIF($D$12:$D705,$D705,R$12:R705)+SUMIF($D$12:$D705,$D705,S$12:S705)),2)) - SUMIF($D$12:$D704,$D705,U$12:U704),2),"")</f>
        <v/>
      </c>
      <c r="V705" s="248" t="str">
        <f>IF(AND(R705&lt;&gt;"",S705&lt;&gt;"",T705&lt;&gt;"",Q705&lt;&gt;"",AL705&lt;&gt;""),IF(OR(Q705="OZZ",Q705="ZZ"),ROUND(0-SUMIF($D$12:$D704,$D705,V$12:V704),2),IF(T705=0,0,ROUND(MIN(MIN(17300,TRUNC(0.75*(SUMIF($D$12:$D$2012,$D705,R$12:R$2012)+SUMIF($D$12:$D$2012,$D705,S$12:S$2012)),2)+SUMIF($D$12:$D705,$D705,AL$12:AL705))-SUMIF($D$12:$D704,$D705,V$12:V704)-SUMIF($D$12:$D$2012,$D705,U$12:U$2012),AL705),2))),"")</f>
        <v/>
      </c>
      <c r="W705" s="250" t="str">
        <f>IF(Q705&lt;&gt;"",1000 - SUMIF($D$12:$D704,$D705,W$12:W704),"")</f>
        <v/>
      </c>
      <c r="X705" s="106"/>
      <c r="Y705" s="247"/>
      <c r="Z705" s="247"/>
      <c r="AA705" s="247"/>
      <c r="AB705" s="248" t="str">
        <f>IF(AND(Y705&lt;&gt;"",Z705&lt;&gt;"",X705&lt;&gt;""),ROUND(MIN(IF(OR(X705="OZZ",X705="ZZ"),5000,17300),TRUNC(0.75*(SUMIF($D$12:$D705,$D705,Y$12:Y705)+SUMIF($D$12:$D705,$D705,Z$12:Z705)),2)) - SUMIF($D$12:$D704,$D705,AB$12:AB704),2),"")</f>
        <v/>
      </c>
      <c r="AC705" s="251" t="str">
        <f>IF(AND(Y705&lt;&gt;"",Z705&lt;&gt;"",AA705&lt;&gt;"",X705&lt;&gt;"",AP705&lt;&gt;""),IF(OR(X705="OZZ",X705="ZZ"),ROUND(0-SUMIF($D$12:$D704,$D705,AC$12:AC704),2),IF(AA705=0,0,ROUND(MIN(MIN(17300,TRUNC(0.75*(SUMIF($D$12:$D$2012,$D705,Y$12:Y$2012)+SUMIF($D$12:$D$2012,$D705,Z$12:Z$2012)),2)+SUMIF($D$12:$D705,$D705,AP$12:AP705))-SUMIF($D$12:$D704,$D705,AC$12:AC704)-SUMIF($D$12:$D$2012,$D705,AB$12:AB$2012),AP705),2))),"")</f>
        <v/>
      </c>
      <c r="AD705" s="250" t="str">
        <f>IF(X705&lt;&gt;"",1000 - SUMIF($D$12:$D704,$D705,AD$12:AD704),"")</f>
        <v/>
      </c>
      <c r="AE705" s="252"/>
      <c r="AF705" s="253"/>
      <c r="AG705" s="254"/>
      <c r="AH705" s="255" t="str">
        <f t="shared" si="229"/>
        <v/>
      </c>
      <c r="AI705" s="256"/>
      <c r="AJ705" s="253"/>
      <c r="AK705" s="254"/>
      <c r="AL705" s="255" t="str">
        <f t="shared" si="230"/>
        <v/>
      </c>
      <c r="AM705" s="256"/>
      <c r="AN705" s="253"/>
      <c r="AO705" s="254"/>
      <c r="AP705" s="255" t="str">
        <f t="shared" si="210"/>
        <v/>
      </c>
      <c r="AQ705" s="116"/>
      <c r="AR705" s="116"/>
      <c r="AS705" s="117"/>
      <c r="AT705" s="118"/>
      <c r="AU705" s="119" t="str">
        <f>IF(D705&lt;&gt; "", IF(COUNTIF($D$12:$D705,$D705)&gt;1,0,IF(SUM(N705,U705,AB705)&gt;0,IF(AND(X705="",OR(Q705&lt;&gt;"",J705&lt;&gt;"")),IF(Q705&lt;&gt;"",Q705,IF(J705&lt;&gt;"",J705,0)),IF(AND(Q705&lt;&gt;"",J705&lt;&gt;"",Q705=J705),Q705,X705)),0)),"")</f>
        <v/>
      </c>
      <c r="AV705" s="119" t="str">
        <f>IF(D705&lt;&gt;"",IF(COUNTIF($D$12:$D705,$D705)&gt;1,0,IF(SUM(O705,V705,AC705)&gt;0,IF(AND(X705="",OR(Q705&lt;&gt;"",J705&lt;&gt;"")),IF(Q705&lt;&gt;"",Q705,IF(J705&lt;&gt;"",J705,0)),IF(AND(Q705&lt;&gt;"",J705&lt;&gt;"",Q705=J705),Q705,X705)),0)),"")</f>
        <v/>
      </c>
      <c r="AW705" s="119" t="str">
        <f>IF(D705&lt;&gt;"",IF(COUNTIF($D$12:$D705,$D705)&gt;1,0,IF(SUM(P705,W705,AD705)&gt;0,IF(AND(X705="",OR(Q705&lt;&gt;"",J705&lt;&gt;"")),IF(Q705&lt;&gt;"",Q705,IF(J705&lt;&gt;"",J705,0)),IF(AND(Q705&lt;&gt;"",J705&lt;&gt;"",Q705=J705),Q705,X705)),0)),"")</f>
        <v/>
      </c>
      <c r="AX705" s="118" t="str">
        <f t="shared" si="211"/>
        <v/>
      </c>
      <c r="AY705" s="118" t="str">
        <f t="shared" si="212"/>
        <v/>
      </c>
      <c r="AZ705" s="118" t="str">
        <f t="shared" si="213"/>
        <v/>
      </c>
      <c r="BA705" s="118" t="str">
        <f t="shared" si="214"/>
        <v/>
      </c>
      <c r="BB705" s="118" t="str">
        <f t="shared" si="215"/>
        <v/>
      </c>
      <c r="BC705" s="118" t="str">
        <f t="shared" si="216"/>
        <v/>
      </c>
      <c r="BD705" s="118" t="str">
        <f t="shared" si="217"/>
        <v/>
      </c>
      <c r="BE705" s="118" t="str">
        <f t="shared" si="218"/>
        <v/>
      </c>
      <c r="BF705" s="118" t="str">
        <f t="shared" si="219"/>
        <v/>
      </c>
      <c r="BG705" s="120"/>
      <c r="BH705" s="120" t="str">
        <f t="shared" si="220"/>
        <v/>
      </c>
      <c r="BI705" s="120" t="str">
        <f t="shared" si="221"/>
        <v/>
      </c>
      <c r="BJ705" s="121"/>
      <c r="BK705" s="120" t="str">
        <f t="shared" si="222"/>
        <v/>
      </c>
      <c r="BL705" s="120" t="str">
        <f t="shared" si="223"/>
        <v/>
      </c>
      <c r="BM705" s="120" t="str">
        <f t="shared" si="224"/>
        <v/>
      </c>
      <c r="BN705" s="120" t="str">
        <f t="shared" si="225"/>
        <v/>
      </c>
      <c r="BO705" s="120" t="str">
        <f t="shared" si="226"/>
        <v/>
      </c>
      <c r="BP705" s="120" t="str">
        <f t="shared" si="227"/>
        <v/>
      </c>
      <c r="BQ705" s="98"/>
      <c r="BR705" s="98"/>
      <c r="BS705" s="98"/>
      <c r="BT705" s="98"/>
      <c r="BU705" s="98"/>
      <c r="BV705" s="98"/>
      <c r="BW705" s="98"/>
      <c r="BX705" s="98"/>
      <c r="BY705" s="98"/>
      <c r="BZ705" s="98"/>
      <c r="CA705" s="98"/>
      <c r="CB705" s="98"/>
      <c r="CC705" s="98"/>
      <c r="CD705" s="98"/>
      <c r="CE705" s="98"/>
      <c r="CF705" s="98"/>
      <c r="CG705" s="98"/>
      <c r="CH705" s="98"/>
      <c r="CI705" s="98"/>
      <c r="CJ705" s="98"/>
      <c r="CK705" s="98"/>
      <c r="CL705" s="98"/>
      <c r="CM705" s="98"/>
      <c r="CN705" s="98"/>
      <c r="CO705" s="98"/>
      <c r="CP705" s="98"/>
      <c r="CQ705" s="98"/>
      <c r="CR705" s="98"/>
      <c r="CS705" s="98"/>
    </row>
    <row r="706" spans="1:97" s="4" customFormat="1" ht="18.75" customHeight="1" x14ac:dyDescent="0.2">
      <c r="A706" s="3">
        <f t="shared" si="228"/>
        <v>694</v>
      </c>
      <c r="B706" s="263"/>
      <c r="C706" s="263"/>
      <c r="D706" s="263"/>
      <c r="E706" s="259"/>
      <c r="F706" s="259"/>
      <c r="G706" s="43"/>
      <c r="H706" s="264"/>
      <c r="I706" s="261"/>
      <c r="J706" s="106"/>
      <c r="K706" s="247"/>
      <c r="L706" s="247"/>
      <c r="M706" s="247"/>
      <c r="N706" s="248" t="str">
        <f>IF(AND(K706&lt;&gt;"",L706&lt;&gt;"",J706&lt;&gt;""),ROUND(MIN(IF(OR(J706="OZZ",J706="ZZ"),5000,17300),TRUNC(0.75*(SUMIF($D$12:$D706,$D706,K$12:K706)+SUMIF($D$12:$D706,$D706,L$12:L706)),2)) - SUMIF($D$12:$D705,$D706,N$12:N705),2),"")</f>
        <v/>
      </c>
      <c r="O706" s="249" t="str">
        <f>IF(AND(K706&lt;&gt;"",L706&lt;&gt;"",M706&lt;&gt;"",J706&lt;&gt;"",AH706&lt;&gt;""),IF(OR(J706="OZZ",J706="ZZ"),ROUND(0-SUMIF($D$12:$D705,$D706,O$12:O705),2),IF(M706=0,0,ROUND(MIN(MIN(17300,TRUNC(0.75*(SUMIF($D$12:$D$2012,$D706,K$12:K$2012)+SUMIF($D$12:$D$2012,$D706,L$12:L$2012)),2)+SUMIF($D$12:$D706,$D706,AH$12:AH706))-SUMIF($D$12:$D705,$D706,O$12:O705)-SUMIF($D$12:$D$2012,$D706,N$12:N$2012),AH706),2))),"")</f>
        <v/>
      </c>
      <c r="P706" s="250" t="str">
        <f>IF(J706&lt;&gt;"",1000 - SUMIF($D$12:$D705,$D706,P$12:P705),"")</f>
        <v/>
      </c>
      <c r="Q706" s="106"/>
      <c r="R706" s="247"/>
      <c r="S706" s="247"/>
      <c r="T706" s="247"/>
      <c r="U706" s="248" t="str">
        <f>IF(AND(R706&lt;&gt;"",S706&lt;&gt;"",Q706&lt;&gt;""),ROUND(MIN(IF(OR(Q706="OZZ",Q706="ZZ"),5000,17300),TRUNC(0.75*(SUMIF($D$12:$D706,$D706,R$12:R706)+SUMIF($D$12:$D706,$D706,S$12:S706)),2)) - SUMIF($D$12:$D705,$D706,U$12:U705),2),"")</f>
        <v/>
      </c>
      <c r="V706" s="248" t="str">
        <f>IF(AND(R706&lt;&gt;"",S706&lt;&gt;"",T706&lt;&gt;"",Q706&lt;&gt;"",AL706&lt;&gt;""),IF(OR(Q706="OZZ",Q706="ZZ"),ROUND(0-SUMIF($D$12:$D705,$D706,V$12:V705),2),IF(T706=0,0,ROUND(MIN(MIN(17300,TRUNC(0.75*(SUMIF($D$12:$D$2012,$D706,R$12:R$2012)+SUMIF($D$12:$D$2012,$D706,S$12:S$2012)),2)+SUMIF($D$12:$D706,$D706,AL$12:AL706))-SUMIF($D$12:$D705,$D706,V$12:V705)-SUMIF($D$12:$D$2012,$D706,U$12:U$2012),AL706),2))),"")</f>
        <v/>
      </c>
      <c r="W706" s="250" t="str">
        <f>IF(Q706&lt;&gt;"",1000 - SUMIF($D$12:$D705,$D706,W$12:W705),"")</f>
        <v/>
      </c>
      <c r="X706" s="106"/>
      <c r="Y706" s="247"/>
      <c r="Z706" s="247"/>
      <c r="AA706" s="247"/>
      <c r="AB706" s="248" t="str">
        <f>IF(AND(Y706&lt;&gt;"",Z706&lt;&gt;"",X706&lt;&gt;""),ROUND(MIN(IF(OR(X706="OZZ",X706="ZZ"),5000,17300),TRUNC(0.75*(SUMIF($D$12:$D706,$D706,Y$12:Y706)+SUMIF($D$12:$D706,$D706,Z$12:Z706)),2)) - SUMIF($D$12:$D705,$D706,AB$12:AB705),2),"")</f>
        <v/>
      </c>
      <c r="AC706" s="251" t="str">
        <f>IF(AND(Y706&lt;&gt;"",Z706&lt;&gt;"",AA706&lt;&gt;"",X706&lt;&gt;"",AP706&lt;&gt;""),IF(OR(X706="OZZ",X706="ZZ"),ROUND(0-SUMIF($D$12:$D705,$D706,AC$12:AC705),2),IF(AA706=0,0,ROUND(MIN(MIN(17300,TRUNC(0.75*(SUMIF($D$12:$D$2012,$D706,Y$12:Y$2012)+SUMIF($D$12:$D$2012,$D706,Z$12:Z$2012)),2)+SUMIF($D$12:$D706,$D706,AP$12:AP706))-SUMIF($D$12:$D705,$D706,AC$12:AC705)-SUMIF($D$12:$D$2012,$D706,AB$12:AB$2012),AP706),2))),"")</f>
        <v/>
      </c>
      <c r="AD706" s="250" t="str">
        <f>IF(X706&lt;&gt;"",1000 - SUMIF($D$12:$D705,$D706,AD$12:AD705),"")</f>
        <v/>
      </c>
      <c r="AE706" s="252"/>
      <c r="AF706" s="253"/>
      <c r="AG706" s="254"/>
      <c r="AH706" s="255" t="str">
        <f t="shared" si="229"/>
        <v/>
      </c>
      <c r="AI706" s="256"/>
      <c r="AJ706" s="253"/>
      <c r="AK706" s="254"/>
      <c r="AL706" s="255" t="str">
        <f t="shared" si="230"/>
        <v/>
      </c>
      <c r="AM706" s="256"/>
      <c r="AN706" s="253"/>
      <c r="AO706" s="254"/>
      <c r="AP706" s="255" t="str">
        <f t="shared" si="210"/>
        <v/>
      </c>
      <c r="AQ706" s="116"/>
      <c r="AR706" s="116"/>
      <c r="AS706" s="117"/>
      <c r="AT706" s="118"/>
      <c r="AU706" s="119" t="str">
        <f>IF(D706&lt;&gt; "", IF(COUNTIF($D$12:$D706,$D706)&gt;1,0,IF(SUM(N706,U706,AB706)&gt;0,IF(AND(X706="",OR(Q706&lt;&gt;"",J706&lt;&gt;"")),IF(Q706&lt;&gt;"",Q706,IF(J706&lt;&gt;"",J706,0)),IF(AND(Q706&lt;&gt;"",J706&lt;&gt;"",Q706=J706),Q706,X706)),0)),"")</f>
        <v/>
      </c>
      <c r="AV706" s="119" t="str">
        <f>IF(D706&lt;&gt;"",IF(COUNTIF($D$12:$D706,$D706)&gt;1,0,IF(SUM(O706,V706,AC706)&gt;0,IF(AND(X706="",OR(Q706&lt;&gt;"",J706&lt;&gt;"")),IF(Q706&lt;&gt;"",Q706,IF(J706&lt;&gt;"",J706,0)),IF(AND(Q706&lt;&gt;"",J706&lt;&gt;"",Q706=J706),Q706,X706)),0)),"")</f>
        <v/>
      </c>
      <c r="AW706" s="119" t="str">
        <f>IF(D706&lt;&gt;"",IF(COUNTIF($D$12:$D706,$D706)&gt;1,0,IF(SUM(P706,W706,AD706)&gt;0,IF(AND(X706="",OR(Q706&lt;&gt;"",J706&lt;&gt;"")),IF(Q706&lt;&gt;"",Q706,IF(J706&lt;&gt;"",J706,0)),IF(AND(Q706&lt;&gt;"",J706&lt;&gt;"",Q706=J706),Q706,X706)),0)),"")</f>
        <v/>
      </c>
      <c r="AX706" s="118" t="str">
        <f t="shared" si="211"/>
        <v/>
      </c>
      <c r="AY706" s="118" t="str">
        <f t="shared" si="212"/>
        <v/>
      </c>
      <c r="AZ706" s="118" t="str">
        <f t="shared" si="213"/>
        <v/>
      </c>
      <c r="BA706" s="118" t="str">
        <f t="shared" si="214"/>
        <v/>
      </c>
      <c r="BB706" s="118" t="str">
        <f t="shared" si="215"/>
        <v/>
      </c>
      <c r="BC706" s="118" t="str">
        <f t="shared" si="216"/>
        <v/>
      </c>
      <c r="BD706" s="118" t="str">
        <f t="shared" si="217"/>
        <v/>
      </c>
      <c r="BE706" s="118" t="str">
        <f t="shared" si="218"/>
        <v/>
      </c>
      <c r="BF706" s="118" t="str">
        <f t="shared" si="219"/>
        <v/>
      </c>
      <c r="BG706" s="120"/>
      <c r="BH706" s="120" t="str">
        <f t="shared" si="220"/>
        <v/>
      </c>
      <c r="BI706" s="120" t="str">
        <f t="shared" si="221"/>
        <v/>
      </c>
      <c r="BJ706" s="121"/>
      <c r="BK706" s="120" t="str">
        <f t="shared" si="222"/>
        <v/>
      </c>
      <c r="BL706" s="120" t="str">
        <f t="shared" si="223"/>
        <v/>
      </c>
      <c r="BM706" s="120" t="str">
        <f t="shared" si="224"/>
        <v/>
      </c>
      <c r="BN706" s="120" t="str">
        <f t="shared" si="225"/>
        <v/>
      </c>
      <c r="BO706" s="120" t="str">
        <f t="shared" si="226"/>
        <v/>
      </c>
      <c r="BP706" s="120" t="str">
        <f t="shared" si="227"/>
        <v/>
      </c>
      <c r="BQ706" s="98"/>
      <c r="BR706" s="98"/>
      <c r="BS706" s="98"/>
      <c r="BT706" s="98"/>
      <c r="BU706" s="98"/>
      <c r="BV706" s="98"/>
      <c r="BW706" s="98"/>
      <c r="BX706" s="98"/>
      <c r="BY706" s="98"/>
      <c r="BZ706" s="98"/>
      <c r="CA706" s="98"/>
      <c r="CB706" s="98"/>
      <c r="CC706" s="98"/>
      <c r="CD706" s="98"/>
      <c r="CE706" s="98"/>
      <c r="CF706" s="98"/>
      <c r="CG706" s="98"/>
      <c r="CH706" s="98"/>
      <c r="CI706" s="98"/>
      <c r="CJ706" s="98"/>
      <c r="CK706" s="98"/>
      <c r="CL706" s="98"/>
      <c r="CM706" s="98"/>
      <c r="CN706" s="98"/>
      <c r="CO706" s="98"/>
      <c r="CP706" s="98"/>
      <c r="CQ706" s="98"/>
      <c r="CR706" s="98"/>
      <c r="CS706" s="98"/>
    </row>
    <row r="707" spans="1:97" s="4" customFormat="1" ht="18.75" customHeight="1" x14ac:dyDescent="0.2">
      <c r="A707" s="3">
        <f t="shared" si="228"/>
        <v>695</v>
      </c>
      <c r="B707" s="263"/>
      <c r="C707" s="263"/>
      <c r="D707" s="263"/>
      <c r="E707" s="259"/>
      <c r="F707" s="259"/>
      <c r="G707" s="43"/>
      <c r="H707" s="264"/>
      <c r="I707" s="261"/>
      <c r="J707" s="106"/>
      <c r="K707" s="247"/>
      <c r="L707" s="247"/>
      <c r="M707" s="247"/>
      <c r="N707" s="248" t="str">
        <f>IF(AND(K707&lt;&gt;"",L707&lt;&gt;"",J707&lt;&gt;""),ROUND(MIN(IF(OR(J707="OZZ",J707="ZZ"),5000,17300),TRUNC(0.75*(SUMIF($D$12:$D707,$D707,K$12:K707)+SUMIF($D$12:$D707,$D707,L$12:L707)),2)) - SUMIF($D$12:$D706,$D707,N$12:N706),2),"")</f>
        <v/>
      </c>
      <c r="O707" s="249" t="str">
        <f>IF(AND(K707&lt;&gt;"",L707&lt;&gt;"",M707&lt;&gt;"",J707&lt;&gt;"",AH707&lt;&gt;""),IF(OR(J707="OZZ",J707="ZZ"),ROUND(0-SUMIF($D$12:$D706,$D707,O$12:O706),2),IF(M707=0,0,ROUND(MIN(MIN(17300,TRUNC(0.75*(SUMIF($D$12:$D$2012,$D707,K$12:K$2012)+SUMIF($D$12:$D$2012,$D707,L$12:L$2012)),2)+SUMIF($D$12:$D707,$D707,AH$12:AH707))-SUMIF($D$12:$D706,$D707,O$12:O706)-SUMIF($D$12:$D$2012,$D707,N$12:N$2012),AH707),2))),"")</f>
        <v/>
      </c>
      <c r="P707" s="250" t="str">
        <f>IF(J707&lt;&gt;"",1000 - SUMIF($D$12:$D706,$D707,P$12:P706),"")</f>
        <v/>
      </c>
      <c r="Q707" s="106"/>
      <c r="R707" s="247"/>
      <c r="S707" s="247"/>
      <c r="T707" s="247"/>
      <c r="U707" s="248" t="str">
        <f>IF(AND(R707&lt;&gt;"",S707&lt;&gt;"",Q707&lt;&gt;""),ROUND(MIN(IF(OR(Q707="OZZ",Q707="ZZ"),5000,17300),TRUNC(0.75*(SUMIF($D$12:$D707,$D707,R$12:R707)+SUMIF($D$12:$D707,$D707,S$12:S707)),2)) - SUMIF($D$12:$D706,$D707,U$12:U706),2),"")</f>
        <v/>
      </c>
      <c r="V707" s="248" t="str">
        <f>IF(AND(R707&lt;&gt;"",S707&lt;&gt;"",T707&lt;&gt;"",Q707&lt;&gt;"",AL707&lt;&gt;""),IF(OR(Q707="OZZ",Q707="ZZ"),ROUND(0-SUMIF($D$12:$D706,$D707,V$12:V706),2),IF(T707=0,0,ROUND(MIN(MIN(17300,TRUNC(0.75*(SUMIF($D$12:$D$2012,$D707,R$12:R$2012)+SUMIF($D$12:$D$2012,$D707,S$12:S$2012)),2)+SUMIF($D$12:$D707,$D707,AL$12:AL707))-SUMIF($D$12:$D706,$D707,V$12:V706)-SUMIF($D$12:$D$2012,$D707,U$12:U$2012),AL707),2))),"")</f>
        <v/>
      </c>
      <c r="W707" s="250" t="str">
        <f>IF(Q707&lt;&gt;"",1000 - SUMIF($D$12:$D706,$D707,W$12:W706),"")</f>
        <v/>
      </c>
      <c r="X707" s="106"/>
      <c r="Y707" s="247"/>
      <c r="Z707" s="247"/>
      <c r="AA707" s="247"/>
      <c r="AB707" s="248" t="str">
        <f>IF(AND(Y707&lt;&gt;"",Z707&lt;&gt;"",X707&lt;&gt;""),ROUND(MIN(IF(OR(X707="OZZ",X707="ZZ"),5000,17300),TRUNC(0.75*(SUMIF($D$12:$D707,$D707,Y$12:Y707)+SUMIF($D$12:$D707,$D707,Z$12:Z707)),2)) - SUMIF($D$12:$D706,$D707,AB$12:AB706),2),"")</f>
        <v/>
      </c>
      <c r="AC707" s="251" t="str">
        <f>IF(AND(Y707&lt;&gt;"",Z707&lt;&gt;"",AA707&lt;&gt;"",X707&lt;&gt;"",AP707&lt;&gt;""),IF(OR(X707="OZZ",X707="ZZ"),ROUND(0-SUMIF($D$12:$D706,$D707,AC$12:AC706),2),IF(AA707=0,0,ROUND(MIN(MIN(17300,TRUNC(0.75*(SUMIF($D$12:$D$2012,$D707,Y$12:Y$2012)+SUMIF($D$12:$D$2012,$D707,Z$12:Z$2012)),2)+SUMIF($D$12:$D707,$D707,AP$12:AP707))-SUMIF($D$12:$D706,$D707,AC$12:AC706)-SUMIF($D$12:$D$2012,$D707,AB$12:AB$2012),AP707),2))),"")</f>
        <v/>
      </c>
      <c r="AD707" s="250" t="str">
        <f>IF(X707&lt;&gt;"",1000 - SUMIF($D$12:$D706,$D707,AD$12:AD706),"")</f>
        <v/>
      </c>
      <c r="AE707" s="252"/>
      <c r="AF707" s="253"/>
      <c r="AG707" s="254"/>
      <c r="AH707" s="255" t="str">
        <f t="shared" si="229"/>
        <v/>
      </c>
      <c r="AI707" s="256"/>
      <c r="AJ707" s="253"/>
      <c r="AK707" s="254"/>
      <c r="AL707" s="255" t="str">
        <f t="shared" si="230"/>
        <v/>
      </c>
      <c r="AM707" s="256"/>
      <c r="AN707" s="253"/>
      <c r="AO707" s="254"/>
      <c r="AP707" s="255" t="str">
        <f t="shared" si="210"/>
        <v/>
      </c>
      <c r="AQ707" s="116"/>
      <c r="AR707" s="116"/>
      <c r="AS707" s="117"/>
      <c r="AT707" s="118"/>
      <c r="AU707" s="119" t="str">
        <f>IF(D707&lt;&gt; "", IF(COUNTIF($D$12:$D707,$D707)&gt;1,0,IF(SUM(N707,U707,AB707)&gt;0,IF(AND(X707="",OR(Q707&lt;&gt;"",J707&lt;&gt;"")),IF(Q707&lt;&gt;"",Q707,IF(J707&lt;&gt;"",J707,0)),IF(AND(Q707&lt;&gt;"",J707&lt;&gt;"",Q707=J707),Q707,X707)),0)),"")</f>
        <v/>
      </c>
      <c r="AV707" s="119" t="str">
        <f>IF(D707&lt;&gt;"",IF(COUNTIF($D$12:$D707,$D707)&gt;1,0,IF(SUM(O707,V707,AC707)&gt;0,IF(AND(X707="",OR(Q707&lt;&gt;"",J707&lt;&gt;"")),IF(Q707&lt;&gt;"",Q707,IF(J707&lt;&gt;"",J707,0)),IF(AND(Q707&lt;&gt;"",J707&lt;&gt;"",Q707=J707),Q707,X707)),0)),"")</f>
        <v/>
      </c>
      <c r="AW707" s="119" t="str">
        <f>IF(D707&lt;&gt;"",IF(COUNTIF($D$12:$D707,$D707)&gt;1,0,IF(SUM(P707,W707,AD707)&gt;0,IF(AND(X707="",OR(Q707&lt;&gt;"",J707&lt;&gt;"")),IF(Q707&lt;&gt;"",Q707,IF(J707&lt;&gt;"",J707,0)),IF(AND(Q707&lt;&gt;"",J707&lt;&gt;"",Q707=J707),Q707,X707)),0)),"")</f>
        <v/>
      </c>
      <c r="AX707" s="118" t="str">
        <f t="shared" si="211"/>
        <v/>
      </c>
      <c r="AY707" s="118" t="str">
        <f t="shared" si="212"/>
        <v/>
      </c>
      <c r="AZ707" s="118" t="str">
        <f t="shared" si="213"/>
        <v/>
      </c>
      <c r="BA707" s="118" t="str">
        <f t="shared" si="214"/>
        <v/>
      </c>
      <c r="BB707" s="118" t="str">
        <f t="shared" si="215"/>
        <v/>
      </c>
      <c r="BC707" s="118" t="str">
        <f t="shared" si="216"/>
        <v/>
      </c>
      <c r="BD707" s="118" t="str">
        <f t="shared" si="217"/>
        <v/>
      </c>
      <c r="BE707" s="118" t="str">
        <f t="shared" si="218"/>
        <v/>
      </c>
      <c r="BF707" s="118" t="str">
        <f t="shared" si="219"/>
        <v/>
      </c>
      <c r="BG707" s="120"/>
      <c r="BH707" s="120" t="str">
        <f t="shared" si="220"/>
        <v/>
      </c>
      <c r="BI707" s="120" t="str">
        <f t="shared" si="221"/>
        <v/>
      </c>
      <c r="BJ707" s="121"/>
      <c r="BK707" s="120" t="str">
        <f t="shared" si="222"/>
        <v/>
      </c>
      <c r="BL707" s="120" t="str">
        <f t="shared" si="223"/>
        <v/>
      </c>
      <c r="BM707" s="120" t="str">
        <f t="shared" si="224"/>
        <v/>
      </c>
      <c r="BN707" s="120" t="str">
        <f t="shared" si="225"/>
        <v/>
      </c>
      <c r="BO707" s="120" t="str">
        <f t="shared" si="226"/>
        <v/>
      </c>
      <c r="BP707" s="120" t="str">
        <f t="shared" si="227"/>
        <v/>
      </c>
      <c r="BQ707" s="98"/>
      <c r="BR707" s="98"/>
      <c r="BS707" s="98"/>
      <c r="BT707" s="98"/>
      <c r="BU707" s="98"/>
      <c r="BV707" s="98"/>
      <c r="BW707" s="98"/>
      <c r="BX707" s="98"/>
      <c r="BY707" s="98"/>
      <c r="BZ707" s="98"/>
      <c r="CA707" s="98"/>
      <c r="CB707" s="98"/>
      <c r="CC707" s="98"/>
      <c r="CD707" s="98"/>
      <c r="CE707" s="98"/>
      <c r="CF707" s="98"/>
      <c r="CG707" s="98"/>
      <c r="CH707" s="98"/>
      <c r="CI707" s="98"/>
      <c r="CJ707" s="98"/>
      <c r="CK707" s="98"/>
      <c r="CL707" s="98"/>
      <c r="CM707" s="98"/>
      <c r="CN707" s="98"/>
      <c r="CO707" s="98"/>
      <c r="CP707" s="98"/>
      <c r="CQ707" s="98"/>
      <c r="CR707" s="98"/>
      <c r="CS707" s="98"/>
    </row>
    <row r="708" spans="1:97" s="4" customFormat="1" ht="18.75" customHeight="1" x14ac:dyDescent="0.2">
      <c r="A708" s="3">
        <f t="shared" si="228"/>
        <v>696</v>
      </c>
      <c r="B708" s="263"/>
      <c r="C708" s="263"/>
      <c r="D708" s="263"/>
      <c r="E708" s="259"/>
      <c r="F708" s="259"/>
      <c r="G708" s="43"/>
      <c r="H708" s="264"/>
      <c r="I708" s="261"/>
      <c r="J708" s="106"/>
      <c r="K708" s="247"/>
      <c r="L708" s="247"/>
      <c r="M708" s="247"/>
      <c r="N708" s="248" t="str">
        <f>IF(AND(K708&lt;&gt;"",L708&lt;&gt;"",J708&lt;&gt;""),ROUND(MIN(IF(OR(J708="OZZ",J708="ZZ"),5000,17300),TRUNC(0.75*(SUMIF($D$12:$D708,$D708,K$12:K708)+SUMIF($D$12:$D708,$D708,L$12:L708)),2)) - SUMIF($D$12:$D707,$D708,N$12:N707),2),"")</f>
        <v/>
      </c>
      <c r="O708" s="249" t="str">
        <f>IF(AND(K708&lt;&gt;"",L708&lt;&gt;"",M708&lt;&gt;"",J708&lt;&gt;"",AH708&lt;&gt;""),IF(OR(J708="OZZ",J708="ZZ"),ROUND(0-SUMIF($D$12:$D707,$D708,O$12:O707),2),IF(M708=0,0,ROUND(MIN(MIN(17300,TRUNC(0.75*(SUMIF($D$12:$D$2012,$D708,K$12:K$2012)+SUMIF($D$12:$D$2012,$D708,L$12:L$2012)),2)+SUMIF($D$12:$D708,$D708,AH$12:AH708))-SUMIF($D$12:$D707,$D708,O$12:O707)-SUMIF($D$12:$D$2012,$D708,N$12:N$2012),AH708),2))),"")</f>
        <v/>
      </c>
      <c r="P708" s="250" t="str">
        <f>IF(J708&lt;&gt;"",1000 - SUMIF($D$12:$D707,$D708,P$12:P707),"")</f>
        <v/>
      </c>
      <c r="Q708" s="106"/>
      <c r="R708" s="247"/>
      <c r="S708" s="247"/>
      <c r="T708" s="247"/>
      <c r="U708" s="248" t="str">
        <f>IF(AND(R708&lt;&gt;"",S708&lt;&gt;"",Q708&lt;&gt;""),ROUND(MIN(IF(OR(Q708="OZZ",Q708="ZZ"),5000,17300),TRUNC(0.75*(SUMIF($D$12:$D708,$D708,R$12:R708)+SUMIF($D$12:$D708,$D708,S$12:S708)),2)) - SUMIF($D$12:$D707,$D708,U$12:U707),2),"")</f>
        <v/>
      </c>
      <c r="V708" s="248" t="str">
        <f>IF(AND(R708&lt;&gt;"",S708&lt;&gt;"",T708&lt;&gt;"",Q708&lt;&gt;"",AL708&lt;&gt;""),IF(OR(Q708="OZZ",Q708="ZZ"),ROUND(0-SUMIF($D$12:$D707,$D708,V$12:V707),2),IF(T708=0,0,ROUND(MIN(MIN(17300,TRUNC(0.75*(SUMIF($D$12:$D$2012,$D708,R$12:R$2012)+SUMIF($D$12:$D$2012,$D708,S$12:S$2012)),2)+SUMIF($D$12:$D708,$D708,AL$12:AL708))-SUMIF($D$12:$D707,$D708,V$12:V707)-SUMIF($D$12:$D$2012,$D708,U$12:U$2012),AL708),2))),"")</f>
        <v/>
      </c>
      <c r="W708" s="250" t="str">
        <f>IF(Q708&lt;&gt;"",1000 - SUMIF($D$12:$D707,$D708,W$12:W707),"")</f>
        <v/>
      </c>
      <c r="X708" s="106"/>
      <c r="Y708" s="247"/>
      <c r="Z708" s="247"/>
      <c r="AA708" s="247"/>
      <c r="AB708" s="248" t="str">
        <f>IF(AND(Y708&lt;&gt;"",Z708&lt;&gt;"",X708&lt;&gt;""),ROUND(MIN(IF(OR(X708="OZZ",X708="ZZ"),5000,17300),TRUNC(0.75*(SUMIF($D$12:$D708,$D708,Y$12:Y708)+SUMIF($D$12:$D708,$D708,Z$12:Z708)),2)) - SUMIF($D$12:$D707,$D708,AB$12:AB707),2),"")</f>
        <v/>
      </c>
      <c r="AC708" s="251" t="str">
        <f>IF(AND(Y708&lt;&gt;"",Z708&lt;&gt;"",AA708&lt;&gt;"",X708&lt;&gt;"",AP708&lt;&gt;""),IF(OR(X708="OZZ",X708="ZZ"),ROUND(0-SUMIF($D$12:$D707,$D708,AC$12:AC707),2),IF(AA708=0,0,ROUND(MIN(MIN(17300,TRUNC(0.75*(SUMIF($D$12:$D$2012,$D708,Y$12:Y$2012)+SUMIF($D$12:$D$2012,$D708,Z$12:Z$2012)),2)+SUMIF($D$12:$D708,$D708,AP$12:AP708))-SUMIF($D$12:$D707,$D708,AC$12:AC707)-SUMIF($D$12:$D$2012,$D708,AB$12:AB$2012),AP708),2))),"")</f>
        <v/>
      </c>
      <c r="AD708" s="250" t="str">
        <f>IF(X708&lt;&gt;"",1000 - SUMIF($D$12:$D707,$D708,AD$12:AD707),"")</f>
        <v/>
      </c>
      <c r="AE708" s="252"/>
      <c r="AF708" s="253"/>
      <c r="AG708" s="254"/>
      <c r="AH708" s="255" t="str">
        <f t="shared" si="229"/>
        <v/>
      </c>
      <c r="AI708" s="256"/>
      <c r="AJ708" s="253"/>
      <c r="AK708" s="254"/>
      <c r="AL708" s="255" t="str">
        <f t="shared" si="230"/>
        <v/>
      </c>
      <c r="AM708" s="256"/>
      <c r="AN708" s="253"/>
      <c r="AO708" s="254"/>
      <c r="AP708" s="255" t="str">
        <f t="shared" si="210"/>
        <v/>
      </c>
      <c r="AQ708" s="116"/>
      <c r="AR708" s="116"/>
      <c r="AS708" s="117"/>
      <c r="AT708" s="118"/>
      <c r="AU708" s="119" t="str">
        <f>IF(D708&lt;&gt; "", IF(COUNTIF($D$12:$D708,$D708)&gt;1,0,IF(SUM(N708,U708,AB708)&gt;0,IF(AND(X708="",OR(Q708&lt;&gt;"",J708&lt;&gt;"")),IF(Q708&lt;&gt;"",Q708,IF(J708&lt;&gt;"",J708,0)),IF(AND(Q708&lt;&gt;"",J708&lt;&gt;"",Q708=J708),Q708,X708)),0)),"")</f>
        <v/>
      </c>
      <c r="AV708" s="119" t="str">
        <f>IF(D708&lt;&gt;"",IF(COUNTIF($D$12:$D708,$D708)&gt;1,0,IF(SUM(O708,V708,AC708)&gt;0,IF(AND(X708="",OR(Q708&lt;&gt;"",J708&lt;&gt;"")),IF(Q708&lt;&gt;"",Q708,IF(J708&lt;&gt;"",J708,0)),IF(AND(Q708&lt;&gt;"",J708&lt;&gt;"",Q708=J708),Q708,X708)),0)),"")</f>
        <v/>
      </c>
      <c r="AW708" s="119" t="str">
        <f>IF(D708&lt;&gt;"",IF(COUNTIF($D$12:$D708,$D708)&gt;1,0,IF(SUM(P708,W708,AD708)&gt;0,IF(AND(X708="",OR(Q708&lt;&gt;"",J708&lt;&gt;"")),IF(Q708&lt;&gt;"",Q708,IF(J708&lt;&gt;"",J708,0)),IF(AND(Q708&lt;&gt;"",J708&lt;&gt;"",Q708=J708),Q708,X708)),0)),"")</f>
        <v/>
      </c>
      <c r="AX708" s="118" t="str">
        <f t="shared" si="211"/>
        <v/>
      </c>
      <c r="AY708" s="118" t="str">
        <f t="shared" si="212"/>
        <v/>
      </c>
      <c r="AZ708" s="118" t="str">
        <f t="shared" si="213"/>
        <v/>
      </c>
      <c r="BA708" s="118" t="str">
        <f t="shared" si="214"/>
        <v/>
      </c>
      <c r="BB708" s="118" t="str">
        <f t="shared" si="215"/>
        <v/>
      </c>
      <c r="BC708" s="118" t="str">
        <f t="shared" si="216"/>
        <v/>
      </c>
      <c r="BD708" s="118" t="str">
        <f t="shared" si="217"/>
        <v/>
      </c>
      <c r="BE708" s="118" t="str">
        <f t="shared" si="218"/>
        <v/>
      </c>
      <c r="BF708" s="118" t="str">
        <f t="shared" si="219"/>
        <v/>
      </c>
      <c r="BG708" s="120"/>
      <c r="BH708" s="120" t="str">
        <f t="shared" si="220"/>
        <v/>
      </c>
      <c r="BI708" s="120" t="str">
        <f t="shared" si="221"/>
        <v/>
      </c>
      <c r="BJ708" s="121"/>
      <c r="BK708" s="120" t="str">
        <f t="shared" si="222"/>
        <v/>
      </c>
      <c r="BL708" s="120" t="str">
        <f t="shared" si="223"/>
        <v/>
      </c>
      <c r="BM708" s="120" t="str">
        <f t="shared" si="224"/>
        <v/>
      </c>
      <c r="BN708" s="120" t="str">
        <f t="shared" si="225"/>
        <v/>
      </c>
      <c r="BO708" s="120" t="str">
        <f t="shared" si="226"/>
        <v/>
      </c>
      <c r="BP708" s="120" t="str">
        <f t="shared" si="227"/>
        <v/>
      </c>
      <c r="BQ708" s="98"/>
      <c r="BR708" s="98"/>
      <c r="BS708" s="98"/>
      <c r="BT708" s="98"/>
      <c r="BU708" s="98"/>
      <c r="BV708" s="98"/>
      <c r="BW708" s="98"/>
      <c r="BX708" s="98"/>
      <c r="BY708" s="98"/>
      <c r="BZ708" s="98"/>
      <c r="CA708" s="98"/>
      <c r="CB708" s="98"/>
      <c r="CC708" s="98"/>
      <c r="CD708" s="98"/>
      <c r="CE708" s="98"/>
      <c r="CF708" s="98"/>
      <c r="CG708" s="98"/>
      <c r="CH708" s="98"/>
      <c r="CI708" s="98"/>
      <c r="CJ708" s="98"/>
      <c r="CK708" s="98"/>
      <c r="CL708" s="98"/>
      <c r="CM708" s="98"/>
      <c r="CN708" s="98"/>
      <c r="CO708" s="98"/>
      <c r="CP708" s="98"/>
      <c r="CQ708" s="98"/>
      <c r="CR708" s="98"/>
      <c r="CS708" s="98"/>
    </row>
    <row r="709" spans="1:97" s="4" customFormat="1" ht="18.75" customHeight="1" x14ac:dyDescent="0.2">
      <c r="A709" s="3">
        <f t="shared" si="228"/>
        <v>697</v>
      </c>
      <c r="B709" s="263"/>
      <c r="C709" s="263"/>
      <c r="D709" s="263"/>
      <c r="E709" s="259"/>
      <c r="F709" s="259"/>
      <c r="G709" s="43"/>
      <c r="H709" s="264"/>
      <c r="I709" s="261"/>
      <c r="J709" s="106"/>
      <c r="K709" s="247"/>
      <c r="L709" s="247"/>
      <c r="M709" s="247"/>
      <c r="N709" s="248" t="str">
        <f>IF(AND(K709&lt;&gt;"",L709&lt;&gt;"",J709&lt;&gt;""),ROUND(MIN(IF(OR(J709="OZZ",J709="ZZ"),5000,17300),TRUNC(0.75*(SUMIF($D$12:$D709,$D709,K$12:K709)+SUMIF($D$12:$D709,$D709,L$12:L709)),2)) - SUMIF($D$12:$D708,$D709,N$12:N708),2),"")</f>
        <v/>
      </c>
      <c r="O709" s="249" t="str">
        <f>IF(AND(K709&lt;&gt;"",L709&lt;&gt;"",M709&lt;&gt;"",J709&lt;&gt;"",AH709&lt;&gt;""),IF(OR(J709="OZZ",J709="ZZ"),ROUND(0-SUMIF($D$12:$D708,$D709,O$12:O708),2),IF(M709=0,0,ROUND(MIN(MIN(17300,TRUNC(0.75*(SUMIF($D$12:$D$2012,$D709,K$12:K$2012)+SUMIF($D$12:$D$2012,$D709,L$12:L$2012)),2)+SUMIF($D$12:$D709,$D709,AH$12:AH709))-SUMIF($D$12:$D708,$D709,O$12:O708)-SUMIF($D$12:$D$2012,$D709,N$12:N$2012),AH709),2))),"")</f>
        <v/>
      </c>
      <c r="P709" s="250" t="str">
        <f>IF(J709&lt;&gt;"",1000 - SUMIF($D$12:$D708,$D709,P$12:P708),"")</f>
        <v/>
      </c>
      <c r="Q709" s="106"/>
      <c r="R709" s="247"/>
      <c r="S709" s="247"/>
      <c r="T709" s="247"/>
      <c r="U709" s="248" t="str">
        <f>IF(AND(R709&lt;&gt;"",S709&lt;&gt;"",Q709&lt;&gt;""),ROUND(MIN(IF(OR(Q709="OZZ",Q709="ZZ"),5000,17300),TRUNC(0.75*(SUMIF($D$12:$D709,$D709,R$12:R709)+SUMIF($D$12:$D709,$D709,S$12:S709)),2)) - SUMIF($D$12:$D708,$D709,U$12:U708),2),"")</f>
        <v/>
      </c>
      <c r="V709" s="248" t="str">
        <f>IF(AND(R709&lt;&gt;"",S709&lt;&gt;"",T709&lt;&gt;"",Q709&lt;&gt;"",AL709&lt;&gt;""),IF(OR(Q709="OZZ",Q709="ZZ"),ROUND(0-SUMIF($D$12:$D708,$D709,V$12:V708),2),IF(T709=0,0,ROUND(MIN(MIN(17300,TRUNC(0.75*(SUMIF($D$12:$D$2012,$D709,R$12:R$2012)+SUMIF($D$12:$D$2012,$D709,S$12:S$2012)),2)+SUMIF($D$12:$D709,$D709,AL$12:AL709))-SUMIF($D$12:$D708,$D709,V$12:V708)-SUMIF($D$12:$D$2012,$D709,U$12:U$2012),AL709),2))),"")</f>
        <v/>
      </c>
      <c r="W709" s="250" t="str">
        <f>IF(Q709&lt;&gt;"",1000 - SUMIF($D$12:$D708,$D709,W$12:W708),"")</f>
        <v/>
      </c>
      <c r="X709" s="106"/>
      <c r="Y709" s="247"/>
      <c r="Z709" s="247"/>
      <c r="AA709" s="247"/>
      <c r="AB709" s="248" t="str">
        <f>IF(AND(Y709&lt;&gt;"",Z709&lt;&gt;"",X709&lt;&gt;""),ROUND(MIN(IF(OR(X709="OZZ",X709="ZZ"),5000,17300),TRUNC(0.75*(SUMIF($D$12:$D709,$D709,Y$12:Y709)+SUMIF($D$12:$D709,$D709,Z$12:Z709)),2)) - SUMIF($D$12:$D708,$D709,AB$12:AB708),2),"")</f>
        <v/>
      </c>
      <c r="AC709" s="251" t="str">
        <f>IF(AND(Y709&lt;&gt;"",Z709&lt;&gt;"",AA709&lt;&gt;"",X709&lt;&gt;"",AP709&lt;&gt;""),IF(OR(X709="OZZ",X709="ZZ"),ROUND(0-SUMIF($D$12:$D708,$D709,AC$12:AC708),2),IF(AA709=0,0,ROUND(MIN(MIN(17300,TRUNC(0.75*(SUMIF($D$12:$D$2012,$D709,Y$12:Y$2012)+SUMIF($D$12:$D$2012,$D709,Z$12:Z$2012)),2)+SUMIF($D$12:$D709,$D709,AP$12:AP709))-SUMIF($D$12:$D708,$D709,AC$12:AC708)-SUMIF($D$12:$D$2012,$D709,AB$12:AB$2012),AP709),2))),"")</f>
        <v/>
      </c>
      <c r="AD709" s="250" t="str">
        <f>IF(X709&lt;&gt;"",1000 - SUMIF($D$12:$D708,$D709,AD$12:AD708),"")</f>
        <v/>
      </c>
      <c r="AE709" s="252"/>
      <c r="AF709" s="253"/>
      <c r="AG709" s="254"/>
      <c r="AH709" s="255" t="str">
        <f t="shared" si="229"/>
        <v/>
      </c>
      <c r="AI709" s="256"/>
      <c r="AJ709" s="253"/>
      <c r="AK709" s="254"/>
      <c r="AL709" s="255" t="str">
        <f t="shared" si="230"/>
        <v/>
      </c>
      <c r="AM709" s="256"/>
      <c r="AN709" s="253"/>
      <c r="AO709" s="254"/>
      <c r="AP709" s="255" t="str">
        <f t="shared" si="210"/>
        <v/>
      </c>
      <c r="AQ709" s="116"/>
      <c r="AR709" s="116"/>
      <c r="AS709" s="117"/>
      <c r="AT709" s="118"/>
      <c r="AU709" s="119" t="str">
        <f>IF(D709&lt;&gt; "", IF(COUNTIF($D$12:$D709,$D709)&gt;1,0,IF(SUM(N709,U709,AB709)&gt;0,IF(AND(X709="",OR(Q709&lt;&gt;"",J709&lt;&gt;"")),IF(Q709&lt;&gt;"",Q709,IF(J709&lt;&gt;"",J709,0)),IF(AND(Q709&lt;&gt;"",J709&lt;&gt;"",Q709=J709),Q709,X709)),0)),"")</f>
        <v/>
      </c>
      <c r="AV709" s="119" t="str">
        <f>IF(D709&lt;&gt;"",IF(COUNTIF($D$12:$D709,$D709)&gt;1,0,IF(SUM(O709,V709,AC709)&gt;0,IF(AND(X709="",OR(Q709&lt;&gt;"",J709&lt;&gt;"")),IF(Q709&lt;&gt;"",Q709,IF(J709&lt;&gt;"",J709,0)),IF(AND(Q709&lt;&gt;"",J709&lt;&gt;"",Q709=J709),Q709,X709)),0)),"")</f>
        <v/>
      </c>
      <c r="AW709" s="119" t="str">
        <f>IF(D709&lt;&gt;"",IF(COUNTIF($D$12:$D709,$D709)&gt;1,0,IF(SUM(P709,W709,AD709)&gt;0,IF(AND(X709="",OR(Q709&lt;&gt;"",J709&lt;&gt;"")),IF(Q709&lt;&gt;"",Q709,IF(J709&lt;&gt;"",J709,0)),IF(AND(Q709&lt;&gt;"",J709&lt;&gt;"",Q709=J709),Q709,X709)),0)),"")</f>
        <v/>
      </c>
      <c r="AX709" s="118" t="str">
        <f t="shared" si="211"/>
        <v/>
      </c>
      <c r="AY709" s="118" t="str">
        <f t="shared" si="212"/>
        <v/>
      </c>
      <c r="AZ709" s="118" t="str">
        <f t="shared" si="213"/>
        <v/>
      </c>
      <c r="BA709" s="118" t="str">
        <f t="shared" si="214"/>
        <v/>
      </c>
      <c r="BB709" s="118" t="str">
        <f t="shared" si="215"/>
        <v/>
      </c>
      <c r="BC709" s="118" t="str">
        <f t="shared" si="216"/>
        <v/>
      </c>
      <c r="BD709" s="118" t="str">
        <f t="shared" si="217"/>
        <v/>
      </c>
      <c r="BE709" s="118" t="str">
        <f t="shared" si="218"/>
        <v/>
      </c>
      <c r="BF709" s="118" t="str">
        <f t="shared" si="219"/>
        <v/>
      </c>
      <c r="BG709" s="120"/>
      <c r="BH709" s="120" t="str">
        <f t="shared" si="220"/>
        <v/>
      </c>
      <c r="BI709" s="120" t="str">
        <f t="shared" si="221"/>
        <v/>
      </c>
      <c r="BJ709" s="121"/>
      <c r="BK709" s="120" t="str">
        <f t="shared" si="222"/>
        <v/>
      </c>
      <c r="BL709" s="120" t="str">
        <f t="shared" si="223"/>
        <v/>
      </c>
      <c r="BM709" s="120" t="str">
        <f t="shared" si="224"/>
        <v/>
      </c>
      <c r="BN709" s="120" t="str">
        <f t="shared" si="225"/>
        <v/>
      </c>
      <c r="BO709" s="120" t="str">
        <f t="shared" si="226"/>
        <v/>
      </c>
      <c r="BP709" s="120" t="str">
        <f t="shared" si="227"/>
        <v/>
      </c>
      <c r="BQ709" s="98"/>
      <c r="BR709" s="98"/>
      <c r="BS709" s="98"/>
      <c r="BT709" s="98"/>
      <c r="BU709" s="98"/>
      <c r="BV709" s="98"/>
      <c r="BW709" s="98"/>
      <c r="BX709" s="98"/>
      <c r="BY709" s="98"/>
      <c r="BZ709" s="98"/>
      <c r="CA709" s="98"/>
      <c r="CB709" s="98"/>
      <c r="CC709" s="98"/>
      <c r="CD709" s="98"/>
      <c r="CE709" s="98"/>
      <c r="CF709" s="98"/>
      <c r="CG709" s="98"/>
      <c r="CH709" s="98"/>
      <c r="CI709" s="98"/>
      <c r="CJ709" s="98"/>
      <c r="CK709" s="98"/>
      <c r="CL709" s="98"/>
      <c r="CM709" s="98"/>
      <c r="CN709" s="98"/>
      <c r="CO709" s="98"/>
      <c r="CP709" s="98"/>
      <c r="CQ709" s="98"/>
      <c r="CR709" s="98"/>
      <c r="CS709" s="98"/>
    </row>
    <row r="710" spans="1:97" s="4" customFormat="1" ht="18.75" customHeight="1" x14ac:dyDescent="0.2">
      <c r="A710" s="3">
        <f t="shared" si="228"/>
        <v>698</v>
      </c>
      <c r="B710" s="263"/>
      <c r="C710" s="263"/>
      <c r="D710" s="263"/>
      <c r="E710" s="259"/>
      <c r="F710" s="259"/>
      <c r="G710" s="43"/>
      <c r="H710" s="264"/>
      <c r="I710" s="261"/>
      <c r="J710" s="106"/>
      <c r="K710" s="247"/>
      <c r="L710" s="247"/>
      <c r="M710" s="247"/>
      <c r="N710" s="248" t="str">
        <f>IF(AND(K710&lt;&gt;"",L710&lt;&gt;"",J710&lt;&gt;""),ROUND(MIN(IF(OR(J710="OZZ",J710="ZZ"),5000,17300),TRUNC(0.75*(SUMIF($D$12:$D710,$D710,K$12:K710)+SUMIF($D$12:$D710,$D710,L$12:L710)),2)) - SUMIF($D$12:$D709,$D710,N$12:N709),2),"")</f>
        <v/>
      </c>
      <c r="O710" s="249" t="str">
        <f>IF(AND(K710&lt;&gt;"",L710&lt;&gt;"",M710&lt;&gt;"",J710&lt;&gt;"",AH710&lt;&gt;""),IF(OR(J710="OZZ",J710="ZZ"),ROUND(0-SUMIF($D$12:$D709,$D710,O$12:O709),2),IF(M710=0,0,ROUND(MIN(MIN(17300,TRUNC(0.75*(SUMIF($D$12:$D$2012,$D710,K$12:K$2012)+SUMIF($D$12:$D$2012,$D710,L$12:L$2012)),2)+SUMIF($D$12:$D710,$D710,AH$12:AH710))-SUMIF($D$12:$D709,$D710,O$12:O709)-SUMIF($D$12:$D$2012,$D710,N$12:N$2012),AH710),2))),"")</f>
        <v/>
      </c>
      <c r="P710" s="250" t="str">
        <f>IF(J710&lt;&gt;"",1000 - SUMIF($D$12:$D709,$D710,P$12:P709),"")</f>
        <v/>
      </c>
      <c r="Q710" s="106"/>
      <c r="R710" s="247"/>
      <c r="S710" s="247"/>
      <c r="T710" s="247"/>
      <c r="U710" s="248" t="str">
        <f>IF(AND(R710&lt;&gt;"",S710&lt;&gt;"",Q710&lt;&gt;""),ROUND(MIN(IF(OR(Q710="OZZ",Q710="ZZ"),5000,17300),TRUNC(0.75*(SUMIF($D$12:$D710,$D710,R$12:R710)+SUMIF($D$12:$D710,$D710,S$12:S710)),2)) - SUMIF($D$12:$D709,$D710,U$12:U709),2),"")</f>
        <v/>
      </c>
      <c r="V710" s="248" t="str">
        <f>IF(AND(R710&lt;&gt;"",S710&lt;&gt;"",T710&lt;&gt;"",Q710&lt;&gt;"",AL710&lt;&gt;""),IF(OR(Q710="OZZ",Q710="ZZ"),ROUND(0-SUMIF($D$12:$D709,$D710,V$12:V709),2),IF(T710=0,0,ROUND(MIN(MIN(17300,TRUNC(0.75*(SUMIF($D$12:$D$2012,$D710,R$12:R$2012)+SUMIF($D$12:$D$2012,$D710,S$12:S$2012)),2)+SUMIF($D$12:$D710,$D710,AL$12:AL710))-SUMIF($D$12:$D709,$D710,V$12:V709)-SUMIF($D$12:$D$2012,$D710,U$12:U$2012),AL710),2))),"")</f>
        <v/>
      </c>
      <c r="W710" s="250" t="str">
        <f>IF(Q710&lt;&gt;"",1000 - SUMIF($D$12:$D709,$D710,W$12:W709),"")</f>
        <v/>
      </c>
      <c r="X710" s="106"/>
      <c r="Y710" s="247"/>
      <c r="Z710" s="247"/>
      <c r="AA710" s="247"/>
      <c r="AB710" s="248" t="str">
        <f>IF(AND(Y710&lt;&gt;"",Z710&lt;&gt;"",X710&lt;&gt;""),ROUND(MIN(IF(OR(X710="OZZ",X710="ZZ"),5000,17300),TRUNC(0.75*(SUMIF($D$12:$D710,$D710,Y$12:Y710)+SUMIF($D$12:$D710,$D710,Z$12:Z710)),2)) - SUMIF($D$12:$D709,$D710,AB$12:AB709),2),"")</f>
        <v/>
      </c>
      <c r="AC710" s="251" t="str">
        <f>IF(AND(Y710&lt;&gt;"",Z710&lt;&gt;"",AA710&lt;&gt;"",X710&lt;&gt;"",AP710&lt;&gt;""),IF(OR(X710="OZZ",X710="ZZ"),ROUND(0-SUMIF($D$12:$D709,$D710,AC$12:AC709),2),IF(AA710=0,0,ROUND(MIN(MIN(17300,TRUNC(0.75*(SUMIF($D$12:$D$2012,$D710,Y$12:Y$2012)+SUMIF($D$12:$D$2012,$D710,Z$12:Z$2012)),2)+SUMIF($D$12:$D710,$D710,AP$12:AP710))-SUMIF($D$12:$D709,$D710,AC$12:AC709)-SUMIF($D$12:$D$2012,$D710,AB$12:AB$2012),AP710),2))),"")</f>
        <v/>
      </c>
      <c r="AD710" s="250" t="str">
        <f>IF(X710&lt;&gt;"",1000 - SUMIF($D$12:$D709,$D710,AD$12:AD709),"")</f>
        <v/>
      </c>
      <c r="AE710" s="252"/>
      <c r="AF710" s="253"/>
      <c r="AG710" s="254"/>
      <c r="AH710" s="255" t="str">
        <f t="shared" si="229"/>
        <v/>
      </c>
      <c r="AI710" s="256"/>
      <c r="AJ710" s="253"/>
      <c r="AK710" s="254"/>
      <c r="AL710" s="255" t="str">
        <f t="shared" si="230"/>
        <v/>
      </c>
      <c r="AM710" s="256"/>
      <c r="AN710" s="253"/>
      <c r="AO710" s="254"/>
      <c r="AP710" s="255" t="str">
        <f t="shared" si="210"/>
        <v/>
      </c>
      <c r="AQ710" s="116"/>
      <c r="AR710" s="116"/>
      <c r="AS710" s="117"/>
      <c r="AT710" s="118"/>
      <c r="AU710" s="119" t="str">
        <f>IF(D710&lt;&gt; "", IF(COUNTIF($D$12:$D710,$D710)&gt;1,0,IF(SUM(N710,U710,AB710)&gt;0,IF(AND(X710="",OR(Q710&lt;&gt;"",J710&lt;&gt;"")),IF(Q710&lt;&gt;"",Q710,IF(J710&lt;&gt;"",J710,0)),IF(AND(Q710&lt;&gt;"",J710&lt;&gt;"",Q710=J710),Q710,X710)),0)),"")</f>
        <v/>
      </c>
      <c r="AV710" s="119" t="str">
        <f>IF(D710&lt;&gt;"",IF(COUNTIF($D$12:$D710,$D710)&gt;1,0,IF(SUM(O710,V710,AC710)&gt;0,IF(AND(X710="",OR(Q710&lt;&gt;"",J710&lt;&gt;"")),IF(Q710&lt;&gt;"",Q710,IF(J710&lt;&gt;"",J710,0)),IF(AND(Q710&lt;&gt;"",J710&lt;&gt;"",Q710=J710),Q710,X710)),0)),"")</f>
        <v/>
      </c>
      <c r="AW710" s="119" t="str">
        <f>IF(D710&lt;&gt;"",IF(COUNTIF($D$12:$D710,$D710)&gt;1,0,IF(SUM(P710,W710,AD710)&gt;0,IF(AND(X710="",OR(Q710&lt;&gt;"",J710&lt;&gt;"")),IF(Q710&lt;&gt;"",Q710,IF(J710&lt;&gt;"",J710,0)),IF(AND(Q710&lt;&gt;"",J710&lt;&gt;"",Q710=J710),Q710,X710)),0)),"")</f>
        <v/>
      </c>
      <c r="AX710" s="118" t="str">
        <f t="shared" si="211"/>
        <v/>
      </c>
      <c r="AY710" s="118" t="str">
        <f t="shared" si="212"/>
        <v/>
      </c>
      <c r="AZ710" s="118" t="str">
        <f t="shared" si="213"/>
        <v/>
      </c>
      <c r="BA710" s="118" t="str">
        <f t="shared" si="214"/>
        <v/>
      </c>
      <c r="BB710" s="118" t="str">
        <f t="shared" si="215"/>
        <v/>
      </c>
      <c r="BC710" s="118" t="str">
        <f t="shared" si="216"/>
        <v/>
      </c>
      <c r="BD710" s="118" t="str">
        <f t="shared" si="217"/>
        <v/>
      </c>
      <c r="BE710" s="118" t="str">
        <f t="shared" si="218"/>
        <v/>
      </c>
      <c r="BF710" s="118" t="str">
        <f t="shared" si="219"/>
        <v/>
      </c>
      <c r="BG710" s="120"/>
      <c r="BH710" s="120" t="str">
        <f t="shared" si="220"/>
        <v/>
      </c>
      <c r="BI710" s="120" t="str">
        <f t="shared" si="221"/>
        <v/>
      </c>
      <c r="BJ710" s="121"/>
      <c r="BK710" s="120" t="str">
        <f t="shared" si="222"/>
        <v/>
      </c>
      <c r="BL710" s="120" t="str">
        <f t="shared" si="223"/>
        <v/>
      </c>
      <c r="BM710" s="120" t="str">
        <f t="shared" si="224"/>
        <v/>
      </c>
      <c r="BN710" s="120" t="str">
        <f t="shared" si="225"/>
        <v/>
      </c>
      <c r="BO710" s="120" t="str">
        <f t="shared" si="226"/>
        <v/>
      </c>
      <c r="BP710" s="120" t="str">
        <f t="shared" si="227"/>
        <v/>
      </c>
      <c r="BQ710" s="98"/>
      <c r="BR710" s="98"/>
      <c r="BS710" s="98"/>
      <c r="BT710" s="98"/>
      <c r="BU710" s="98"/>
      <c r="BV710" s="98"/>
      <c r="BW710" s="98"/>
      <c r="BX710" s="98"/>
      <c r="BY710" s="98"/>
      <c r="BZ710" s="98"/>
      <c r="CA710" s="98"/>
      <c r="CB710" s="98"/>
      <c r="CC710" s="98"/>
      <c r="CD710" s="98"/>
      <c r="CE710" s="98"/>
      <c r="CF710" s="98"/>
      <c r="CG710" s="98"/>
      <c r="CH710" s="98"/>
      <c r="CI710" s="98"/>
      <c r="CJ710" s="98"/>
      <c r="CK710" s="98"/>
      <c r="CL710" s="98"/>
      <c r="CM710" s="98"/>
      <c r="CN710" s="98"/>
      <c r="CO710" s="98"/>
      <c r="CP710" s="98"/>
      <c r="CQ710" s="98"/>
      <c r="CR710" s="98"/>
      <c r="CS710" s="98"/>
    </row>
    <row r="711" spans="1:97" s="4" customFormat="1" ht="18.75" customHeight="1" x14ac:dyDescent="0.2">
      <c r="A711" s="3">
        <f t="shared" si="228"/>
        <v>699</v>
      </c>
      <c r="B711" s="263"/>
      <c r="C711" s="263"/>
      <c r="D711" s="263"/>
      <c r="E711" s="259"/>
      <c r="F711" s="259"/>
      <c r="G711" s="43"/>
      <c r="H711" s="264"/>
      <c r="I711" s="261"/>
      <c r="J711" s="106"/>
      <c r="K711" s="247"/>
      <c r="L711" s="247"/>
      <c r="M711" s="247"/>
      <c r="N711" s="248" t="str">
        <f>IF(AND(K711&lt;&gt;"",L711&lt;&gt;"",J711&lt;&gt;""),ROUND(MIN(IF(OR(J711="OZZ",J711="ZZ"),5000,17300),TRUNC(0.75*(SUMIF($D$12:$D711,$D711,K$12:K711)+SUMIF($D$12:$D711,$D711,L$12:L711)),2)) - SUMIF($D$12:$D710,$D711,N$12:N710),2),"")</f>
        <v/>
      </c>
      <c r="O711" s="249" t="str">
        <f>IF(AND(K711&lt;&gt;"",L711&lt;&gt;"",M711&lt;&gt;"",J711&lt;&gt;"",AH711&lt;&gt;""),IF(OR(J711="OZZ",J711="ZZ"),ROUND(0-SUMIF($D$12:$D710,$D711,O$12:O710),2),IF(M711=0,0,ROUND(MIN(MIN(17300,TRUNC(0.75*(SUMIF($D$12:$D$2012,$D711,K$12:K$2012)+SUMIF($D$12:$D$2012,$D711,L$12:L$2012)),2)+SUMIF($D$12:$D711,$D711,AH$12:AH711))-SUMIF($D$12:$D710,$D711,O$12:O710)-SUMIF($D$12:$D$2012,$D711,N$12:N$2012),AH711),2))),"")</f>
        <v/>
      </c>
      <c r="P711" s="250" t="str">
        <f>IF(J711&lt;&gt;"",1000 - SUMIF($D$12:$D710,$D711,P$12:P710),"")</f>
        <v/>
      </c>
      <c r="Q711" s="106"/>
      <c r="R711" s="247"/>
      <c r="S711" s="247"/>
      <c r="T711" s="247"/>
      <c r="U711" s="248" t="str">
        <f>IF(AND(R711&lt;&gt;"",S711&lt;&gt;"",Q711&lt;&gt;""),ROUND(MIN(IF(OR(Q711="OZZ",Q711="ZZ"),5000,17300),TRUNC(0.75*(SUMIF($D$12:$D711,$D711,R$12:R711)+SUMIF($D$12:$D711,$D711,S$12:S711)),2)) - SUMIF($D$12:$D710,$D711,U$12:U710),2),"")</f>
        <v/>
      </c>
      <c r="V711" s="248" t="str">
        <f>IF(AND(R711&lt;&gt;"",S711&lt;&gt;"",T711&lt;&gt;"",Q711&lt;&gt;"",AL711&lt;&gt;""),IF(OR(Q711="OZZ",Q711="ZZ"),ROUND(0-SUMIF($D$12:$D710,$D711,V$12:V710),2),IF(T711=0,0,ROUND(MIN(MIN(17300,TRUNC(0.75*(SUMIF($D$12:$D$2012,$D711,R$12:R$2012)+SUMIF($D$12:$D$2012,$D711,S$12:S$2012)),2)+SUMIF($D$12:$D711,$D711,AL$12:AL711))-SUMIF($D$12:$D710,$D711,V$12:V710)-SUMIF($D$12:$D$2012,$D711,U$12:U$2012),AL711),2))),"")</f>
        <v/>
      </c>
      <c r="W711" s="250" t="str">
        <f>IF(Q711&lt;&gt;"",1000 - SUMIF($D$12:$D710,$D711,W$12:W710),"")</f>
        <v/>
      </c>
      <c r="X711" s="106"/>
      <c r="Y711" s="247"/>
      <c r="Z711" s="247"/>
      <c r="AA711" s="247"/>
      <c r="AB711" s="248" t="str">
        <f>IF(AND(Y711&lt;&gt;"",Z711&lt;&gt;"",X711&lt;&gt;""),ROUND(MIN(IF(OR(X711="OZZ",X711="ZZ"),5000,17300),TRUNC(0.75*(SUMIF($D$12:$D711,$D711,Y$12:Y711)+SUMIF($D$12:$D711,$D711,Z$12:Z711)),2)) - SUMIF($D$12:$D710,$D711,AB$12:AB710),2),"")</f>
        <v/>
      </c>
      <c r="AC711" s="251" t="str">
        <f>IF(AND(Y711&lt;&gt;"",Z711&lt;&gt;"",AA711&lt;&gt;"",X711&lt;&gt;"",AP711&lt;&gt;""),IF(OR(X711="OZZ",X711="ZZ"),ROUND(0-SUMIF($D$12:$D710,$D711,AC$12:AC710),2),IF(AA711=0,0,ROUND(MIN(MIN(17300,TRUNC(0.75*(SUMIF($D$12:$D$2012,$D711,Y$12:Y$2012)+SUMIF($D$12:$D$2012,$D711,Z$12:Z$2012)),2)+SUMIF($D$12:$D711,$D711,AP$12:AP711))-SUMIF($D$12:$D710,$D711,AC$12:AC710)-SUMIF($D$12:$D$2012,$D711,AB$12:AB$2012),AP711),2))),"")</f>
        <v/>
      </c>
      <c r="AD711" s="250" t="str">
        <f>IF(X711&lt;&gt;"",1000 - SUMIF($D$12:$D710,$D711,AD$12:AD710),"")</f>
        <v/>
      </c>
      <c r="AE711" s="252"/>
      <c r="AF711" s="253"/>
      <c r="AG711" s="254"/>
      <c r="AH711" s="255" t="str">
        <f t="shared" si="229"/>
        <v/>
      </c>
      <c r="AI711" s="256"/>
      <c r="AJ711" s="253"/>
      <c r="AK711" s="254"/>
      <c r="AL711" s="255" t="str">
        <f t="shared" si="230"/>
        <v/>
      </c>
      <c r="AM711" s="256"/>
      <c r="AN711" s="253"/>
      <c r="AO711" s="254"/>
      <c r="AP711" s="255" t="str">
        <f t="shared" si="210"/>
        <v/>
      </c>
      <c r="AQ711" s="116"/>
      <c r="AR711" s="116"/>
      <c r="AS711" s="117"/>
      <c r="AT711" s="118"/>
      <c r="AU711" s="119" t="str">
        <f>IF(D711&lt;&gt; "", IF(COUNTIF($D$12:$D711,$D711)&gt;1,0,IF(SUM(N711,U711,AB711)&gt;0,IF(AND(X711="",OR(Q711&lt;&gt;"",J711&lt;&gt;"")),IF(Q711&lt;&gt;"",Q711,IF(J711&lt;&gt;"",J711,0)),IF(AND(Q711&lt;&gt;"",J711&lt;&gt;"",Q711=J711),Q711,X711)),0)),"")</f>
        <v/>
      </c>
      <c r="AV711" s="119" t="str">
        <f>IF(D711&lt;&gt;"",IF(COUNTIF($D$12:$D711,$D711)&gt;1,0,IF(SUM(O711,V711,AC711)&gt;0,IF(AND(X711="",OR(Q711&lt;&gt;"",J711&lt;&gt;"")),IF(Q711&lt;&gt;"",Q711,IF(J711&lt;&gt;"",J711,0)),IF(AND(Q711&lt;&gt;"",J711&lt;&gt;"",Q711=J711),Q711,X711)),0)),"")</f>
        <v/>
      </c>
      <c r="AW711" s="119" t="str">
        <f>IF(D711&lt;&gt;"",IF(COUNTIF($D$12:$D711,$D711)&gt;1,0,IF(SUM(P711,W711,AD711)&gt;0,IF(AND(X711="",OR(Q711&lt;&gt;"",J711&lt;&gt;"")),IF(Q711&lt;&gt;"",Q711,IF(J711&lt;&gt;"",J711,0)),IF(AND(Q711&lt;&gt;"",J711&lt;&gt;"",Q711=J711),Q711,X711)),0)),"")</f>
        <v/>
      </c>
      <c r="AX711" s="118" t="str">
        <f t="shared" si="211"/>
        <v/>
      </c>
      <c r="AY711" s="118" t="str">
        <f t="shared" si="212"/>
        <v/>
      </c>
      <c r="AZ711" s="118" t="str">
        <f t="shared" si="213"/>
        <v/>
      </c>
      <c r="BA711" s="118" t="str">
        <f t="shared" si="214"/>
        <v/>
      </c>
      <c r="BB711" s="118" t="str">
        <f t="shared" si="215"/>
        <v/>
      </c>
      <c r="BC711" s="118" t="str">
        <f t="shared" si="216"/>
        <v/>
      </c>
      <c r="BD711" s="118" t="str">
        <f t="shared" si="217"/>
        <v/>
      </c>
      <c r="BE711" s="118" t="str">
        <f t="shared" si="218"/>
        <v/>
      </c>
      <c r="BF711" s="118" t="str">
        <f t="shared" si="219"/>
        <v/>
      </c>
      <c r="BG711" s="120"/>
      <c r="BH711" s="120" t="str">
        <f t="shared" si="220"/>
        <v/>
      </c>
      <c r="BI711" s="120" t="str">
        <f t="shared" si="221"/>
        <v/>
      </c>
      <c r="BJ711" s="121"/>
      <c r="BK711" s="120" t="str">
        <f t="shared" si="222"/>
        <v/>
      </c>
      <c r="BL711" s="120" t="str">
        <f t="shared" si="223"/>
        <v/>
      </c>
      <c r="BM711" s="120" t="str">
        <f t="shared" si="224"/>
        <v/>
      </c>
      <c r="BN711" s="120" t="str">
        <f t="shared" si="225"/>
        <v/>
      </c>
      <c r="BO711" s="120" t="str">
        <f t="shared" si="226"/>
        <v/>
      </c>
      <c r="BP711" s="120" t="str">
        <f t="shared" si="227"/>
        <v/>
      </c>
      <c r="BQ711" s="98"/>
      <c r="BR711" s="98"/>
      <c r="BS711" s="98"/>
      <c r="BT711" s="98"/>
      <c r="BU711" s="98"/>
      <c r="BV711" s="98"/>
      <c r="BW711" s="98"/>
      <c r="BX711" s="98"/>
      <c r="BY711" s="98"/>
      <c r="BZ711" s="98"/>
      <c r="CA711" s="98"/>
      <c r="CB711" s="98"/>
      <c r="CC711" s="98"/>
      <c r="CD711" s="98"/>
      <c r="CE711" s="98"/>
      <c r="CF711" s="98"/>
      <c r="CG711" s="98"/>
      <c r="CH711" s="98"/>
      <c r="CI711" s="98"/>
      <c r="CJ711" s="98"/>
      <c r="CK711" s="98"/>
      <c r="CL711" s="98"/>
      <c r="CM711" s="98"/>
      <c r="CN711" s="98"/>
      <c r="CO711" s="98"/>
      <c r="CP711" s="98"/>
      <c r="CQ711" s="98"/>
      <c r="CR711" s="98"/>
      <c r="CS711" s="98"/>
    </row>
    <row r="712" spans="1:97" s="4" customFormat="1" ht="18.75" customHeight="1" x14ac:dyDescent="0.2">
      <c r="A712" s="3">
        <f t="shared" si="228"/>
        <v>700</v>
      </c>
      <c r="B712" s="263"/>
      <c r="C712" s="263"/>
      <c r="D712" s="263"/>
      <c r="E712" s="259"/>
      <c r="F712" s="259"/>
      <c r="G712" s="43"/>
      <c r="H712" s="264"/>
      <c r="I712" s="261"/>
      <c r="J712" s="106"/>
      <c r="K712" s="247"/>
      <c r="L712" s="247"/>
      <c r="M712" s="247"/>
      <c r="N712" s="248" t="str">
        <f>IF(AND(K712&lt;&gt;"",L712&lt;&gt;"",J712&lt;&gt;""),ROUND(MIN(IF(OR(J712="OZZ",J712="ZZ"),5000,17300),TRUNC(0.75*(SUMIF($D$12:$D712,$D712,K$12:K712)+SUMIF($D$12:$D712,$D712,L$12:L712)),2)) - SUMIF($D$12:$D711,$D712,N$12:N711),2),"")</f>
        <v/>
      </c>
      <c r="O712" s="249" t="str">
        <f>IF(AND(K712&lt;&gt;"",L712&lt;&gt;"",M712&lt;&gt;"",J712&lt;&gt;"",AH712&lt;&gt;""),IF(OR(J712="OZZ",J712="ZZ"),ROUND(0-SUMIF($D$12:$D711,$D712,O$12:O711),2),IF(M712=0,0,ROUND(MIN(MIN(17300,TRUNC(0.75*(SUMIF($D$12:$D$2012,$D712,K$12:K$2012)+SUMIF($D$12:$D$2012,$D712,L$12:L$2012)),2)+SUMIF($D$12:$D712,$D712,AH$12:AH712))-SUMIF($D$12:$D711,$D712,O$12:O711)-SUMIF($D$12:$D$2012,$D712,N$12:N$2012),AH712),2))),"")</f>
        <v/>
      </c>
      <c r="P712" s="250" t="str">
        <f>IF(J712&lt;&gt;"",1000 - SUMIF($D$12:$D711,$D712,P$12:P711),"")</f>
        <v/>
      </c>
      <c r="Q712" s="106"/>
      <c r="R712" s="247"/>
      <c r="S712" s="247"/>
      <c r="T712" s="247"/>
      <c r="U712" s="248" t="str">
        <f>IF(AND(R712&lt;&gt;"",S712&lt;&gt;"",Q712&lt;&gt;""),ROUND(MIN(IF(OR(Q712="OZZ",Q712="ZZ"),5000,17300),TRUNC(0.75*(SUMIF($D$12:$D712,$D712,R$12:R712)+SUMIF($D$12:$D712,$D712,S$12:S712)),2)) - SUMIF($D$12:$D711,$D712,U$12:U711),2),"")</f>
        <v/>
      </c>
      <c r="V712" s="248" t="str">
        <f>IF(AND(R712&lt;&gt;"",S712&lt;&gt;"",T712&lt;&gt;"",Q712&lt;&gt;"",AL712&lt;&gt;""),IF(OR(Q712="OZZ",Q712="ZZ"),ROUND(0-SUMIF($D$12:$D711,$D712,V$12:V711),2),IF(T712=0,0,ROUND(MIN(MIN(17300,TRUNC(0.75*(SUMIF($D$12:$D$2012,$D712,R$12:R$2012)+SUMIF($D$12:$D$2012,$D712,S$12:S$2012)),2)+SUMIF($D$12:$D712,$D712,AL$12:AL712))-SUMIF($D$12:$D711,$D712,V$12:V711)-SUMIF($D$12:$D$2012,$D712,U$12:U$2012),AL712),2))),"")</f>
        <v/>
      </c>
      <c r="W712" s="250" t="str">
        <f>IF(Q712&lt;&gt;"",1000 - SUMIF($D$12:$D711,$D712,W$12:W711),"")</f>
        <v/>
      </c>
      <c r="X712" s="106"/>
      <c r="Y712" s="247"/>
      <c r="Z712" s="247"/>
      <c r="AA712" s="247"/>
      <c r="AB712" s="248" t="str">
        <f>IF(AND(Y712&lt;&gt;"",Z712&lt;&gt;"",X712&lt;&gt;""),ROUND(MIN(IF(OR(X712="OZZ",X712="ZZ"),5000,17300),TRUNC(0.75*(SUMIF($D$12:$D712,$D712,Y$12:Y712)+SUMIF($D$12:$D712,$D712,Z$12:Z712)),2)) - SUMIF($D$12:$D711,$D712,AB$12:AB711),2),"")</f>
        <v/>
      </c>
      <c r="AC712" s="251" t="str">
        <f>IF(AND(Y712&lt;&gt;"",Z712&lt;&gt;"",AA712&lt;&gt;"",X712&lt;&gt;"",AP712&lt;&gt;""),IF(OR(X712="OZZ",X712="ZZ"),ROUND(0-SUMIF($D$12:$D711,$D712,AC$12:AC711),2),IF(AA712=0,0,ROUND(MIN(MIN(17300,TRUNC(0.75*(SUMIF($D$12:$D$2012,$D712,Y$12:Y$2012)+SUMIF($D$12:$D$2012,$D712,Z$12:Z$2012)),2)+SUMIF($D$12:$D712,$D712,AP$12:AP712))-SUMIF($D$12:$D711,$D712,AC$12:AC711)-SUMIF($D$12:$D$2012,$D712,AB$12:AB$2012),AP712),2))),"")</f>
        <v/>
      </c>
      <c r="AD712" s="250" t="str">
        <f>IF(X712&lt;&gt;"",1000 - SUMIF($D$12:$D711,$D712,AD$12:AD711),"")</f>
        <v/>
      </c>
      <c r="AE712" s="252"/>
      <c r="AF712" s="253"/>
      <c r="AG712" s="254"/>
      <c r="AH712" s="255" t="str">
        <f t="shared" si="229"/>
        <v/>
      </c>
      <c r="AI712" s="256"/>
      <c r="AJ712" s="253"/>
      <c r="AK712" s="254"/>
      <c r="AL712" s="255" t="str">
        <f t="shared" si="230"/>
        <v/>
      </c>
      <c r="AM712" s="256"/>
      <c r="AN712" s="253"/>
      <c r="AO712" s="254"/>
      <c r="AP712" s="255" t="str">
        <f t="shared" si="210"/>
        <v/>
      </c>
      <c r="AQ712" s="116"/>
      <c r="AR712" s="116"/>
      <c r="AS712" s="117"/>
      <c r="AT712" s="118"/>
      <c r="AU712" s="119" t="str">
        <f>IF(D712&lt;&gt; "", IF(COUNTIF($D$12:$D712,$D712)&gt;1,0,IF(SUM(N712,U712,AB712)&gt;0,IF(AND(X712="",OR(Q712&lt;&gt;"",J712&lt;&gt;"")),IF(Q712&lt;&gt;"",Q712,IF(J712&lt;&gt;"",J712,0)),IF(AND(Q712&lt;&gt;"",J712&lt;&gt;"",Q712=J712),Q712,X712)),0)),"")</f>
        <v/>
      </c>
      <c r="AV712" s="119" t="str">
        <f>IF(D712&lt;&gt;"",IF(COUNTIF($D$12:$D712,$D712)&gt;1,0,IF(SUM(O712,V712,AC712)&gt;0,IF(AND(X712="",OR(Q712&lt;&gt;"",J712&lt;&gt;"")),IF(Q712&lt;&gt;"",Q712,IF(J712&lt;&gt;"",J712,0)),IF(AND(Q712&lt;&gt;"",J712&lt;&gt;"",Q712=J712),Q712,X712)),0)),"")</f>
        <v/>
      </c>
      <c r="AW712" s="119" t="str">
        <f>IF(D712&lt;&gt;"",IF(COUNTIF($D$12:$D712,$D712)&gt;1,0,IF(SUM(P712,W712,AD712)&gt;0,IF(AND(X712="",OR(Q712&lt;&gt;"",J712&lt;&gt;"")),IF(Q712&lt;&gt;"",Q712,IF(J712&lt;&gt;"",J712,0)),IF(AND(Q712&lt;&gt;"",J712&lt;&gt;"",Q712=J712),Q712,X712)),0)),"")</f>
        <v/>
      </c>
      <c r="AX712" s="118" t="str">
        <f t="shared" si="211"/>
        <v/>
      </c>
      <c r="AY712" s="118" t="str">
        <f t="shared" si="212"/>
        <v/>
      </c>
      <c r="AZ712" s="118" t="str">
        <f t="shared" si="213"/>
        <v/>
      </c>
      <c r="BA712" s="118" t="str">
        <f t="shared" si="214"/>
        <v/>
      </c>
      <c r="BB712" s="118" t="str">
        <f t="shared" si="215"/>
        <v/>
      </c>
      <c r="BC712" s="118" t="str">
        <f t="shared" si="216"/>
        <v/>
      </c>
      <c r="BD712" s="118" t="str">
        <f t="shared" si="217"/>
        <v/>
      </c>
      <c r="BE712" s="118" t="str">
        <f t="shared" si="218"/>
        <v/>
      </c>
      <c r="BF712" s="118" t="str">
        <f t="shared" si="219"/>
        <v/>
      </c>
      <c r="BG712" s="120"/>
      <c r="BH712" s="120" t="str">
        <f t="shared" si="220"/>
        <v/>
      </c>
      <c r="BI712" s="120" t="str">
        <f t="shared" si="221"/>
        <v/>
      </c>
      <c r="BJ712" s="121"/>
      <c r="BK712" s="120" t="str">
        <f t="shared" si="222"/>
        <v/>
      </c>
      <c r="BL712" s="120" t="str">
        <f t="shared" si="223"/>
        <v/>
      </c>
      <c r="BM712" s="120" t="str">
        <f t="shared" si="224"/>
        <v/>
      </c>
      <c r="BN712" s="120" t="str">
        <f t="shared" si="225"/>
        <v/>
      </c>
      <c r="BO712" s="120" t="str">
        <f t="shared" si="226"/>
        <v/>
      </c>
      <c r="BP712" s="120" t="str">
        <f t="shared" si="227"/>
        <v/>
      </c>
      <c r="BQ712" s="98"/>
      <c r="BR712" s="98"/>
      <c r="BS712" s="98"/>
      <c r="BT712" s="98"/>
      <c r="BU712" s="98"/>
      <c r="BV712" s="98"/>
      <c r="BW712" s="98"/>
      <c r="BX712" s="98"/>
      <c r="BY712" s="98"/>
      <c r="BZ712" s="98"/>
      <c r="CA712" s="98"/>
      <c r="CB712" s="98"/>
      <c r="CC712" s="98"/>
      <c r="CD712" s="98"/>
      <c r="CE712" s="98"/>
      <c r="CF712" s="98"/>
      <c r="CG712" s="98"/>
      <c r="CH712" s="98"/>
      <c r="CI712" s="98"/>
      <c r="CJ712" s="98"/>
      <c r="CK712" s="98"/>
      <c r="CL712" s="98"/>
      <c r="CM712" s="98"/>
      <c r="CN712" s="98"/>
      <c r="CO712" s="98"/>
      <c r="CP712" s="98"/>
      <c r="CQ712" s="98"/>
      <c r="CR712" s="98"/>
      <c r="CS712" s="98"/>
    </row>
    <row r="713" spans="1:97" s="4" customFormat="1" ht="18.75" customHeight="1" x14ac:dyDescent="0.2">
      <c r="A713" s="3">
        <f t="shared" si="228"/>
        <v>701</v>
      </c>
      <c r="B713" s="263"/>
      <c r="C713" s="263"/>
      <c r="D713" s="263"/>
      <c r="E713" s="259"/>
      <c r="F713" s="259"/>
      <c r="G713" s="43"/>
      <c r="H713" s="264"/>
      <c r="I713" s="261"/>
      <c r="J713" s="106"/>
      <c r="K713" s="247"/>
      <c r="L713" s="247"/>
      <c r="M713" s="247"/>
      <c r="N713" s="248" t="str">
        <f>IF(AND(K713&lt;&gt;"",L713&lt;&gt;"",J713&lt;&gt;""),ROUND(MIN(IF(OR(J713="OZZ",J713="ZZ"),5000,17300),TRUNC(0.75*(SUMIF($D$12:$D713,$D713,K$12:K713)+SUMIF($D$12:$D713,$D713,L$12:L713)),2)) - SUMIF($D$12:$D712,$D713,N$12:N712),2),"")</f>
        <v/>
      </c>
      <c r="O713" s="249" t="str">
        <f>IF(AND(K713&lt;&gt;"",L713&lt;&gt;"",M713&lt;&gt;"",J713&lt;&gt;"",AH713&lt;&gt;""),IF(OR(J713="OZZ",J713="ZZ"),ROUND(0-SUMIF($D$12:$D712,$D713,O$12:O712),2),IF(M713=0,0,ROUND(MIN(MIN(17300,TRUNC(0.75*(SUMIF($D$12:$D$2012,$D713,K$12:K$2012)+SUMIF($D$12:$D$2012,$D713,L$12:L$2012)),2)+SUMIF($D$12:$D713,$D713,AH$12:AH713))-SUMIF($D$12:$D712,$D713,O$12:O712)-SUMIF($D$12:$D$2012,$D713,N$12:N$2012),AH713),2))),"")</f>
        <v/>
      </c>
      <c r="P713" s="250" t="str">
        <f>IF(J713&lt;&gt;"",1000 - SUMIF($D$12:$D712,$D713,P$12:P712),"")</f>
        <v/>
      </c>
      <c r="Q713" s="106"/>
      <c r="R713" s="247"/>
      <c r="S713" s="247"/>
      <c r="T713" s="247"/>
      <c r="U713" s="248" t="str">
        <f>IF(AND(R713&lt;&gt;"",S713&lt;&gt;"",Q713&lt;&gt;""),ROUND(MIN(IF(OR(Q713="OZZ",Q713="ZZ"),5000,17300),TRUNC(0.75*(SUMIF($D$12:$D713,$D713,R$12:R713)+SUMIF($D$12:$D713,$D713,S$12:S713)),2)) - SUMIF($D$12:$D712,$D713,U$12:U712),2),"")</f>
        <v/>
      </c>
      <c r="V713" s="248" t="str">
        <f>IF(AND(R713&lt;&gt;"",S713&lt;&gt;"",T713&lt;&gt;"",Q713&lt;&gt;"",AL713&lt;&gt;""),IF(OR(Q713="OZZ",Q713="ZZ"),ROUND(0-SUMIF($D$12:$D712,$D713,V$12:V712),2),IF(T713=0,0,ROUND(MIN(MIN(17300,TRUNC(0.75*(SUMIF($D$12:$D$2012,$D713,R$12:R$2012)+SUMIF($D$12:$D$2012,$D713,S$12:S$2012)),2)+SUMIF($D$12:$D713,$D713,AL$12:AL713))-SUMIF($D$12:$D712,$D713,V$12:V712)-SUMIF($D$12:$D$2012,$D713,U$12:U$2012),AL713),2))),"")</f>
        <v/>
      </c>
      <c r="W713" s="250" t="str">
        <f>IF(Q713&lt;&gt;"",1000 - SUMIF($D$12:$D712,$D713,W$12:W712),"")</f>
        <v/>
      </c>
      <c r="X713" s="106"/>
      <c r="Y713" s="247"/>
      <c r="Z713" s="247"/>
      <c r="AA713" s="247"/>
      <c r="AB713" s="248" t="str">
        <f>IF(AND(Y713&lt;&gt;"",Z713&lt;&gt;"",X713&lt;&gt;""),ROUND(MIN(IF(OR(X713="OZZ",X713="ZZ"),5000,17300),TRUNC(0.75*(SUMIF($D$12:$D713,$D713,Y$12:Y713)+SUMIF($D$12:$D713,$D713,Z$12:Z713)),2)) - SUMIF($D$12:$D712,$D713,AB$12:AB712),2),"")</f>
        <v/>
      </c>
      <c r="AC713" s="251" t="str">
        <f>IF(AND(Y713&lt;&gt;"",Z713&lt;&gt;"",AA713&lt;&gt;"",X713&lt;&gt;"",AP713&lt;&gt;""),IF(OR(X713="OZZ",X713="ZZ"),ROUND(0-SUMIF($D$12:$D712,$D713,AC$12:AC712),2),IF(AA713=0,0,ROUND(MIN(MIN(17300,TRUNC(0.75*(SUMIF($D$12:$D$2012,$D713,Y$12:Y$2012)+SUMIF($D$12:$D$2012,$D713,Z$12:Z$2012)),2)+SUMIF($D$12:$D713,$D713,AP$12:AP713))-SUMIF($D$12:$D712,$D713,AC$12:AC712)-SUMIF($D$12:$D$2012,$D713,AB$12:AB$2012),AP713),2))),"")</f>
        <v/>
      </c>
      <c r="AD713" s="250" t="str">
        <f>IF(X713&lt;&gt;"",1000 - SUMIF($D$12:$D712,$D713,AD$12:AD712),"")</f>
        <v/>
      </c>
      <c r="AE713" s="252"/>
      <c r="AF713" s="253"/>
      <c r="AG713" s="254"/>
      <c r="AH713" s="255" t="str">
        <f t="shared" si="229"/>
        <v/>
      </c>
      <c r="AI713" s="256"/>
      <c r="AJ713" s="253"/>
      <c r="AK713" s="254"/>
      <c r="AL713" s="255" t="str">
        <f t="shared" si="230"/>
        <v/>
      </c>
      <c r="AM713" s="256"/>
      <c r="AN713" s="253"/>
      <c r="AO713" s="254"/>
      <c r="AP713" s="255" t="str">
        <f t="shared" si="210"/>
        <v/>
      </c>
      <c r="AQ713" s="116"/>
      <c r="AR713" s="116"/>
      <c r="AS713" s="117"/>
      <c r="AT713" s="118"/>
      <c r="AU713" s="119" t="str">
        <f>IF(D713&lt;&gt; "", IF(COUNTIF($D$12:$D713,$D713)&gt;1,0,IF(SUM(N713,U713,AB713)&gt;0,IF(AND(X713="",OR(Q713&lt;&gt;"",J713&lt;&gt;"")),IF(Q713&lt;&gt;"",Q713,IF(J713&lt;&gt;"",J713,0)),IF(AND(Q713&lt;&gt;"",J713&lt;&gt;"",Q713=J713),Q713,X713)),0)),"")</f>
        <v/>
      </c>
      <c r="AV713" s="119" t="str">
        <f>IF(D713&lt;&gt;"",IF(COUNTIF($D$12:$D713,$D713)&gt;1,0,IF(SUM(O713,V713,AC713)&gt;0,IF(AND(X713="",OR(Q713&lt;&gt;"",J713&lt;&gt;"")),IF(Q713&lt;&gt;"",Q713,IF(J713&lt;&gt;"",J713,0)),IF(AND(Q713&lt;&gt;"",J713&lt;&gt;"",Q713=J713),Q713,X713)),0)),"")</f>
        <v/>
      </c>
      <c r="AW713" s="119" t="str">
        <f>IF(D713&lt;&gt;"",IF(COUNTIF($D$12:$D713,$D713)&gt;1,0,IF(SUM(P713,W713,AD713)&gt;0,IF(AND(X713="",OR(Q713&lt;&gt;"",J713&lt;&gt;"")),IF(Q713&lt;&gt;"",Q713,IF(J713&lt;&gt;"",J713,0)),IF(AND(Q713&lt;&gt;"",J713&lt;&gt;"",Q713=J713),Q713,X713)),0)),"")</f>
        <v/>
      </c>
      <c r="AX713" s="118" t="str">
        <f t="shared" si="211"/>
        <v/>
      </c>
      <c r="AY713" s="118" t="str">
        <f t="shared" si="212"/>
        <v/>
      </c>
      <c r="AZ713" s="118" t="str">
        <f t="shared" si="213"/>
        <v/>
      </c>
      <c r="BA713" s="118" t="str">
        <f t="shared" si="214"/>
        <v/>
      </c>
      <c r="BB713" s="118" t="str">
        <f t="shared" si="215"/>
        <v/>
      </c>
      <c r="BC713" s="118" t="str">
        <f t="shared" si="216"/>
        <v/>
      </c>
      <c r="BD713" s="118" t="str">
        <f t="shared" si="217"/>
        <v/>
      </c>
      <c r="BE713" s="118" t="str">
        <f t="shared" si="218"/>
        <v/>
      </c>
      <c r="BF713" s="118" t="str">
        <f t="shared" si="219"/>
        <v/>
      </c>
      <c r="BG713" s="120"/>
      <c r="BH713" s="120" t="str">
        <f t="shared" si="220"/>
        <v/>
      </c>
      <c r="BI713" s="120" t="str">
        <f t="shared" si="221"/>
        <v/>
      </c>
      <c r="BJ713" s="121"/>
      <c r="BK713" s="120" t="str">
        <f t="shared" si="222"/>
        <v/>
      </c>
      <c r="BL713" s="120" t="str">
        <f t="shared" si="223"/>
        <v/>
      </c>
      <c r="BM713" s="120" t="str">
        <f t="shared" si="224"/>
        <v/>
      </c>
      <c r="BN713" s="120" t="str">
        <f t="shared" si="225"/>
        <v/>
      </c>
      <c r="BO713" s="120" t="str">
        <f t="shared" si="226"/>
        <v/>
      </c>
      <c r="BP713" s="120" t="str">
        <f t="shared" si="227"/>
        <v/>
      </c>
      <c r="BQ713" s="98"/>
      <c r="BR713" s="98"/>
      <c r="BS713" s="98"/>
      <c r="BT713" s="98"/>
      <c r="BU713" s="98"/>
      <c r="BV713" s="98"/>
      <c r="BW713" s="98"/>
      <c r="BX713" s="98"/>
      <c r="BY713" s="98"/>
      <c r="BZ713" s="98"/>
      <c r="CA713" s="98"/>
      <c r="CB713" s="98"/>
      <c r="CC713" s="98"/>
      <c r="CD713" s="98"/>
      <c r="CE713" s="98"/>
      <c r="CF713" s="98"/>
      <c r="CG713" s="98"/>
      <c r="CH713" s="98"/>
      <c r="CI713" s="98"/>
      <c r="CJ713" s="98"/>
      <c r="CK713" s="98"/>
      <c r="CL713" s="98"/>
      <c r="CM713" s="98"/>
      <c r="CN713" s="98"/>
      <c r="CO713" s="98"/>
      <c r="CP713" s="98"/>
      <c r="CQ713" s="98"/>
      <c r="CR713" s="98"/>
      <c r="CS713" s="98"/>
    </row>
    <row r="714" spans="1:97" s="4" customFormat="1" ht="18.75" customHeight="1" x14ac:dyDescent="0.2">
      <c r="A714" s="3">
        <f t="shared" si="228"/>
        <v>702</v>
      </c>
      <c r="B714" s="263"/>
      <c r="C714" s="263"/>
      <c r="D714" s="263"/>
      <c r="E714" s="259"/>
      <c r="F714" s="259"/>
      <c r="G714" s="43"/>
      <c r="H714" s="264"/>
      <c r="I714" s="261"/>
      <c r="J714" s="106"/>
      <c r="K714" s="247"/>
      <c r="L714" s="247"/>
      <c r="M714" s="247"/>
      <c r="N714" s="248" t="str">
        <f>IF(AND(K714&lt;&gt;"",L714&lt;&gt;"",J714&lt;&gt;""),ROUND(MIN(IF(OR(J714="OZZ",J714="ZZ"),5000,17300),TRUNC(0.75*(SUMIF($D$12:$D714,$D714,K$12:K714)+SUMIF($D$12:$D714,$D714,L$12:L714)),2)) - SUMIF($D$12:$D713,$D714,N$12:N713),2),"")</f>
        <v/>
      </c>
      <c r="O714" s="249" t="str">
        <f>IF(AND(K714&lt;&gt;"",L714&lt;&gt;"",M714&lt;&gt;"",J714&lt;&gt;"",AH714&lt;&gt;""),IF(OR(J714="OZZ",J714="ZZ"),ROUND(0-SUMIF($D$12:$D713,$D714,O$12:O713),2),IF(M714=0,0,ROUND(MIN(MIN(17300,TRUNC(0.75*(SUMIF($D$12:$D$2012,$D714,K$12:K$2012)+SUMIF($D$12:$D$2012,$D714,L$12:L$2012)),2)+SUMIF($D$12:$D714,$D714,AH$12:AH714))-SUMIF($D$12:$D713,$D714,O$12:O713)-SUMIF($D$12:$D$2012,$D714,N$12:N$2012),AH714),2))),"")</f>
        <v/>
      </c>
      <c r="P714" s="250" t="str">
        <f>IF(J714&lt;&gt;"",1000 - SUMIF($D$12:$D713,$D714,P$12:P713),"")</f>
        <v/>
      </c>
      <c r="Q714" s="106"/>
      <c r="R714" s="247"/>
      <c r="S714" s="247"/>
      <c r="T714" s="247"/>
      <c r="U714" s="248" t="str">
        <f>IF(AND(R714&lt;&gt;"",S714&lt;&gt;"",Q714&lt;&gt;""),ROUND(MIN(IF(OR(Q714="OZZ",Q714="ZZ"),5000,17300),TRUNC(0.75*(SUMIF($D$12:$D714,$D714,R$12:R714)+SUMIF($D$12:$D714,$D714,S$12:S714)),2)) - SUMIF($D$12:$D713,$D714,U$12:U713),2),"")</f>
        <v/>
      </c>
      <c r="V714" s="248" t="str">
        <f>IF(AND(R714&lt;&gt;"",S714&lt;&gt;"",T714&lt;&gt;"",Q714&lt;&gt;"",AL714&lt;&gt;""),IF(OR(Q714="OZZ",Q714="ZZ"),ROUND(0-SUMIF($D$12:$D713,$D714,V$12:V713),2),IF(T714=0,0,ROUND(MIN(MIN(17300,TRUNC(0.75*(SUMIF($D$12:$D$2012,$D714,R$12:R$2012)+SUMIF($D$12:$D$2012,$D714,S$12:S$2012)),2)+SUMIF($D$12:$D714,$D714,AL$12:AL714))-SUMIF($D$12:$D713,$D714,V$12:V713)-SUMIF($D$12:$D$2012,$D714,U$12:U$2012),AL714),2))),"")</f>
        <v/>
      </c>
      <c r="W714" s="250" t="str">
        <f>IF(Q714&lt;&gt;"",1000 - SUMIF($D$12:$D713,$D714,W$12:W713),"")</f>
        <v/>
      </c>
      <c r="X714" s="106"/>
      <c r="Y714" s="247"/>
      <c r="Z714" s="247"/>
      <c r="AA714" s="247"/>
      <c r="AB714" s="248" t="str">
        <f>IF(AND(Y714&lt;&gt;"",Z714&lt;&gt;"",X714&lt;&gt;""),ROUND(MIN(IF(OR(X714="OZZ",X714="ZZ"),5000,17300),TRUNC(0.75*(SUMIF($D$12:$D714,$D714,Y$12:Y714)+SUMIF($D$12:$D714,$D714,Z$12:Z714)),2)) - SUMIF($D$12:$D713,$D714,AB$12:AB713),2),"")</f>
        <v/>
      </c>
      <c r="AC714" s="251" t="str">
        <f>IF(AND(Y714&lt;&gt;"",Z714&lt;&gt;"",AA714&lt;&gt;"",X714&lt;&gt;"",AP714&lt;&gt;""),IF(OR(X714="OZZ",X714="ZZ"),ROUND(0-SUMIF($D$12:$D713,$D714,AC$12:AC713),2),IF(AA714=0,0,ROUND(MIN(MIN(17300,TRUNC(0.75*(SUMIF($D$12:$D$2012,$D714,Y$12:Y$2012)+SUMIF($D$12:$D$2012,$D714,Z$12:Z$2012)),2)+SUMIF($D$12:$D714,$D714,AP$12:AP714))-SUMIF($D$12:$D713,$D714,AC$12:AC713)-SUMIF($D$12:$D$2012,$D714,AB$12:AB$2012),AP714),2))),"")</f>
        <v/>
      </c>
      <c r="AD714" s="250" t="str">
        <f>IF(X714&lt;&gt;"",1000 - SUMIF($D$12:$D713,$D714,AD$12:AD713),"")</f>
        <v/>
      </c>
      <c r="AE714" s="252"/>
      <c r="AF714" s="253"/>
      <c r="AG714" s="254"/>
      <c r="AH714" s="255" t="str">
        <f t="shared" si="229"/>
        <v/>
      </c>
      <c r="AI714" s="256"/>
      <c r="AJ714" s="253"/>
      <c r="AK714" s="254"/>
      <c r="AL714" s="255" t="str">
        <f t="shared" si="230"/>
        <v/>
      </c>
      <c r="AM714" s="256"/>
      <c r="AN714" s="253"/>
      <c r="AO714" s="254"/>
      <c r="AP714" s="255" t="str">
        <f t="shared" si="210"/>
        <v/>
      </c>
      <c r="AQ714" s="116"/>
      <c r="AR714" s="116"/>
      <c r="AS714" s="117"/>
      <c r="AT714" s="118"/>
      <c r="AU714" s="119" t="str">
        <f>IF(D714&lt;&gt; "", IF(COUNTIF($D$12:$D714,$D714)&gt;1,0,IF(SUM(N714,U714,AB714)&gt;0,IF(AND(X714="",OR(Q714&lt;&gt;"",J714&lt;&gt;"")),IF(Q714&lt;&gt;"",Q714,IF(J714&lt;&gt;"",J714,0)),IF(AND(Q714&lt;&gt;"",J714&lt;&gt;"",Q714=J714),Q714,X714)),0)),"")</f>
        <v/>
      </c>
      <c r="AV714" s="119" t="str">
        <f>IF(D714&lt;&gt;"",IF(COUNTIF($D$12:$D714,$D714)&gt;1,0,IF(SUM(O714,V714,AC714)&gt;0,IF(AND(X714="",OR(Q714&lt;&gt;"",J714&lt;&gt;"")),IF(Q714&lt;&gt;"",Q714,IF(J714&lt;&gt;"",J714,0)),IF(AND(Q714&lt;&gt;"",J714&lt;&gt;"",Q714=J714),Q714,X714)),0)),"")</f>
        <v/>
      </c>
      <c r="AW714" s="119" t="str">
        <f>IF(D714&lt;&gt;"",IF(COUNTIF($D$12:$D714,$D714)&gt;1,0,IF(SUM(P714,W714,AD714)&gt;0,IF(AND(X714="",OR(Q714&lt;&gt;"",J714&lt;&gt;"")),IF(Q714&lt;&gt;"",Q714,IF(J714&lt;&gt;"",J714,0)),IF(AND(Q714&lt;&gt;"",J714&lt;&gt;"",Q714=J714),Q714,X714)),0)),"")</f>
        <v/>
      </c>
      <c r="AX714" s="118" t="str">
        <f t="shared" si="211"/>
        <v/>
      </c>
      <c r="AY714" s="118" t="str">
        <f t="shared" si="212"/>
        <v/>
      </c>
      <c r="AZ714" s="118" t="str">
        <f t="shared" si="213"/>
        <v/>
      </c>
      <c r="BA714" s="118" t="str">
        <f t="shared" si="214"/>
        <v/>
      </c>
      <c r="BB714" s="118" t="str">
        <f t="shared" si="215"/>
        <v/>
      </c>
      <c r="BC714" s="118" t="str">
        <f t="shared" si="216"/>
        <v/>
      </c>
      <c r="BD714" s="118" t="str">
        <f t="shared" si="217"/>
        <v/>
      </c>
      <c r="BE714" s="118" t="str">
        <f t="shared" si="218"/>
        <v/>
      </c>
      <c r="BF714" s="118" t="str">
        <f t="shared" si="219"/>
        <v/>
      </c>
      <c r="BG714" s="120"/>
      <c r="BH714" s="120" t="str">
        <f t="shared" si="220"/>
        <v/>
      </c>
      <c r="BI714" s="120" t="str">
        <f t="shared" si="221"/>
        <v/>
      </c>
      <c r="BJ714" s="121"/>
      <c r="BK714" s="120" t="str">
        <f t="shared" si="222"/>
        <v/>
      </c>
      <c r="BL714" s="120" t="str">
        <f t="shared" si="223"/>
        <v/>
      </c>
      <c r="BM714" s="120" t="str">
        <f t="shared" si="224"/>
        <v/>
      </c>
      <c r="BN714" s="120" t="str">
        <f t="shared" si="225"/>
        <v/>
      </c>
      <c r="BO714" s="120" t="str">
        <f t="shared" si="226"/>
        <v/>
      </c>
      <c r="BP714" s="120" t="str">
        <f t="shared" si="227"/>
        <v/>
      </c>
      <c r="BQ714" s="98"/>
      <c r="BR714" s="98"/>
      <c r="BS714" s="98"/>
      <c r="BT714" s="98"/>
      <c r="BU714" s="98"/>
      <c r="BV714" s="98"/>
      <c r="BW714" s="98"/>
      <c r="BX714" s="98"/>
      <c r="BY714" s="98"/>
      <c r="BZ714" s="98"/>
      <c r="CA714" s="98"/>
      <c r="CB714" s="98"/>
      <c r="CC714" s="98"/>
      <c r="CD714" s="98"/>
      <c r="CE714" s="98"/>
      <c r="CF714" s="98"/>
      <c r="CG714" s="98"/>
      <c r="CH714" s="98"/>
      <c r="CI714" s="98"/>
      <c r="CJ714" s="98"/>
      <c r="CK714" s="98"/>
      <c r="CL714" s="98"/>
      <c r="CM714" s="98"/>
      <c r="CN714" s="98"/>
      <c r="CO714" s="98"/>
      <c r="CP714" s="98"/>
      <c r="CQ714" s="98"/>
      <c r="CR714" s="98"/>
      <c r="CS714" s="98"/>
    </row>
    <row r="715" spans="1:97" s="4" customFormat="1" ht="18.75" customHeight="1" x14ac:dyDescent="0.2">
      <c r="A715" s="3">
        <f t="shared" si="228"/>
        <v>703</v>
      </c>
      <c r="B715" s="263"/>
      <c r="C715" s="263"/>
      <c r="D715" s="263"/>
      <c r="E715" s="259"/>
      <c r="F715" s="259"/>
      <c r="G715" s="43"/>
      <c r="H715" s="264"/>
      <c r="I715" s="261"/>
      <c r="J715" s="106"/>
      <c r="K715" s="247"/>
      <c r="L715" s="247"/>
      <c r="M715" s="247"/>
      <c r="N715" s="248" t="str">
        <f>IF(AND(K715&lt;&gt;"",L715&lt;&gt;"",J715&lt;&gt;""),ROUND(MIN(IF(OR(J715="OZZ",J715="ZZ"),5000,17300),TRUNC(0.75*(SUMIF($D$12:$D715,$D715,K$12:K715)+SUMIF($D$12:$D715,$D715,L$12:L715)),2)) - SUMIF($D$12:$D714,$D715,N$12:N714),2),"")</f>
        <v/>
      </c>
      <c r="O715" s="249" t="str">
        <f>IF(AND(K715&lt;&gt;"",L715&lt;&gt;"",M715&lt;&gt;"",J715&lt;&gt;"",AH715&lt;&gt;""),IF(OR(J715="OZZ",J715="ZZ"),ROUND(0-SUMIF($D$12:$D714,$D715,O$12:O714),2),IF(M715=0,0,ROUND(MIN(MIN(17300,TRUNC(0.75*(SUMIF($D$12:$D$2012,$D715,K$12:K$2012)+SUMIF($D$12:$D$2012,$D715,L$12:L$2012)),2)+SUMIF($D$12:$D715,$D715,AH$12:AH715))-SUMIF($D$12:$D714,$D715,O$12:O714)-SUMIF($D$12:$D$2012,$D715,N$12:N$2012),AH715),2))),"")</f>
        <v/>
      </c>
      <c r="P715" s="250" t="str">
        <f>IF(J715&lt;&gt;"",1000 - SUMIF($D$12:$D714,$D715,P$12:P714),"")</f>
        <v/>
      </c>
      <c r="Q715" s="106"/>
      <c r="R715" s="247"/>
      <c r="S715" s="247"/>
      <c r="T715" s="247"/>
      <c r="U715" s="248" t="str">
        <f>IF(AND(R715&lt;&gt;"",S715&lt;&gt;"",Q715&lt;&gt;""),ROUND(MIN(IF(OR(Q715="OZZ",Q715="ZZ"),5000,17300),TRUNC(0.75*(SUMIF($D$12:$D715,$D715,R$12:R715)+SUMIF($D$12:$D715,$D715,S$12:S715)),2)) - SUMIF($D$12:$D714,$D715,U$12:U714),2),"")</f>
        <v/>
      </c>
      <c r="V715" s="248" t="str">
        <f>IF(AND(R715&lt;&gt;"",S715&lt;&gt;"",T715&lt;&gt;"",Q715&lt;&gt;"",AL715&lt;&gt;""),IF(OR(Q715="OZZ",Q715="ZZ"),ROUND(0-SUMIF($D$12:$D714,$D715,V$12:V714),2),IF(T715=0,0,ROUND(MIN(MIN(17300,TRUNC(0.75*(SUMIF($D$12:$D$2012,$D715,R$12:R$2012)+SUMIF($D$12:$D$2012,$D715,S$12:S$2012)),2)+SUMIF($D$12:$D715,$D715,AL$12:AL715))-SUMIF($D$12:$D714,$D715,V$12:V714)-SUMIF($D$12:$D$2012,$D715,U$12:U$2012),AL715),2))),"")</f>
        <v/>
      </c>
      <c r="W715" s="250" t="str">
        <f>IF(Q715&lt;&gt;"",1000 - SUMIF($D$12:$D714,$D715,W$12:W714),"")</f>
        <v/>
      </c>
      <c r="X715" s="106"/>
      <c r="Y715" s="247"/>
      <c r="Z715" s="247"/>
      <c r="AA715" s="247"/>
      <c r="AB715" s="248" t="str">
        <f>IF(AND(Y715&lt;&gt;"",Z715&lt;&gt;"",X715&lt;&gt;""),ROUND(MIN(IF(OR(X715="OZZ",X715="ZZ"),5000,17300),TRUNC(0.75*(SUMIF($D$12:$D715,$D715,Y$12:Y715)+SUMIF($D$12:$D715,$D715,Z$12:Z715)),2)) - SUMIF($D$12:$D714,$D715,AB$12:AB714),2),"")</f>
        <v/>
      </c>
      <c r="AC715" s="251" t="str">
        <f>IF(AND(Y715&lt;&gt;"",Z715&lt;&gt;"",AA715&lt;&gt;"",X715&lt;&gt;"",AP715&lt;&gt;""),IF(OR(X715="OZZ",X715="ZZ"),ROUND(0-SUMIF($D$12:$D714,$D715,AC$12:AC714),2),IF(AA715=0,0,ROUND(MIN(MIN(17300,TRUNC(0.75*(SUMIF($D$12:$D$2012,$D715,Y$12:Y$2012)+SUMIF($D$12:$D$2012,$D715,Z$12:Z$2012)),2)+SUMIF($D$12:$D715,$D715,AP$12:AP715))-SUMIF($D$12:$D714,$D715,AC$12:AC714)-SUMIF($D$12:$D$2012,$D715,AB$12:AB$2012),AP715),2))),"")</f>
        <v/>
      </c>
      <c r="AD715" s="250" t="str">
        <f>IF(X715&lt;&gt;"",1000 - SUMIF($D$12:$D714,$D715,AD$12:AD714),"")</f>
        <v/>
      </c>
      <c r="AE715" s="252"/>
      <c r="AF715" s="253"/>
      <c r="AG715" s="254"/>
      <c r="AH715" s="255" t="str">
        <f t="shared" si="229"/>
        <v/>
      </c>
      <c r="AI715" s="256"/>
      <c r="AJ715" s="253"/>
      <c r="AK715" s="254"/>
      <c r="AL715" s="255" t="str">
        <f t="shared" si="230"/>
        <v/>
      </c>
      <c r="AM715" s="256"/>
      <c r="AN715" s="253"/>
      <c r="AO715" s="254"/>
      <c r="AP715" s="255" t="str">
        <f t="shared" si="210"/>
        <v/>
      </c>
      <c r="AQ715" s="116"/>
      <c r="AR715" s="116"/>
      <c r="AS715" s="117"/>
      <c r="AT715" s="118"/>
      <c r="AU715" s="119" t="str">
        <f>IF(D715&lt;&gt; "", IF(COUNTIF($D$12:$D715,$D715)&gt;1,0,IF(SUM(N715,U715,AB715)&gt;0,IF(AND(X715="",OR(Q715&lt;&gt;"",J715&lt;&gt;"")),IF(Q715&lt;&gt;"",Q715,IF(J715&lt;&gt;"",J715,0)),IF(AND(Q715&lt;&gt;"",J715&lt;&gt;"",Q715=J715),Q715,X715)),0)),"")</f>
        <v/>
      </c>
      <c r="AV715" s="119" t="str">
        <f>IF(D715&lt;&gt;"",IF(COUNTIF($D$12:$D715,$D715)&gt;1,0,IF(SUM(O715,V715,AC715)&gt;0,IF(AND(X715="",OR(Q715&lt;&gt;"",J715&lt;&gt;"")),IF(Q715&lt;&gt;"",Q715,IF(J715&lt;&gt;"",J715,0)),IF(AND(Q715&lt;&gt;"",J715&lt;&gt;"",Q715=J715),Q715,X715)),0)),"")</f>
        <v/>
      </c>
      <c r="AW715" s="119" t="str">
        <f>IF(D715&lt;&gt;"",IF(COUNTIF($D$12:$D715,$D715)&gt;1,0,IF(SUM(P715,W715,AD715)&gt;0,IF(AND(X715="",OR(Q715&lt;&gt;"",J715&lt;&gt;"")),IF(Q715&lt;&gt;"",Q715,IF(J715&lt;&gt;"",J715,0)),IF(AND(Q715&lt;&gt;"",J715&lt;&gt;"",Q715=J715),Q715,X715)),0)),"")</f>
        <v/>
      </c>
      <c r="AX715" s="118" t="str">
        <f t="shared" si="211"/>
        <v/>
      </c>
      <c r="AY715" s="118" t="str">
        <f t="shared" si="212"/>
        <v/>
      </c>
      <c r="AZ715" s="118" t="str">
        <f t="shared" si="213"/>
        <v/>
      </c>
      <c r="BA715" s="118" t="str">
        <f t="shared" si="214"/>
        <v/>
      </c>
      <c r="BB715" s="118" t="str">
        <f t="shared" si="215"/>
        <v/>
      </c>
      <c r="BC715" s="118" t="str">
        <f t="shared" si="216"/>
        <v/>
      </c>
      <c r="BD715" s="118" t="str">
        <f t="shared" si="217"/>
        <v/>
      </c>
      <c r="BE715" s="118" t="str">
        <f t="shared" si="218"/>
        <v/>
      </c>
      <c r="BF715" s="118" t="str">
        <f t="shared" si="219"/>
        <v/>
      </c>
      <c r="BG715" s="120"/>
      <c r="BH715" s="120" t="str">
        <f t="shared" si="220"/>
        <v/>
      </c>
      <c r="BI715" s="120" t="str">
        <f t="shared" si="221"/>
        <v/>
      </c>
      <c r="BJ715" s="121"/>
      <c r="BK715" s="120" t="str">
        <f t="shared" si="222"/>
        <v/>
      </c>
      <c r="BL715" s="120" t="str">
        <f t="shared" si="223"/>
        <v/>
      </c>
      <c r="BM715" s="120" t="str">
        <f t="shared" si="224"/>
        <v/>
      </c>
      <c r="BN715" s="120" t="str">
        <f t="shared" si="225"/>
        <v/>
      </c>
      <c r="BO715" s="120" t="str">
        <f t="shared" si="226"/>
        <v/>
      </c>
      <c r="BP715" s="120" t="str">
        <f t="shared" si="227"/>
        <v/>
      </c>
      <c r="BQ715" s="98"/>
      <c r="BR715" s="98"/>
      <c r="BS715" s="98"/>
      <c r="BT715" s="98"/>
      <c r="BU715" s="98"/>
      <c r="BV715" s="98"/>
      <c r="BW715" s="98"/>
      <c r="BX715" s="98"/>
      <c r="BY715" s="98"/>
      <c r="BZ715" s="98"/>
      <c r="CA715" s="98"/>
      <c r="CB715" s="98"/>
      <c r="CC715" s="98"/>
      <c r="CD715" s="98"/>
      <c r="CE715" s="98"/>
      <c r="CF715" s="98"/>
      <c r="CG715" s="98"/>
      <c r="CH715" s="98"/>
      <c r="CI715" s="98"/>
      <c r="CJ715" s="98"/>
      <c r="CK715" s="98"/>
      <c r="CL715" s="98"/>
      <c r="CM715" s="98"/>
      <c r="CN715" s="98"/>
      <c r="CO715" s="98"/>
      <c r="CP715" s="98"/>
      <c r="CQ715" s="98"/>
      <c r="CR715" s="98"/>
      <c r="CS715" s="98"/>
    </row>
    <row r="716" spans="1:97" s="4" customFormat="1" ht="18.75" customHeight="1" x14ac:dyDescent="0.2">
      <c r="A716" s="3">
        <f t="shared" si="228"/>
        <v>704</v>
      </c>
      <c r="B716" s="263"/>
      <c r="C716" s="263"/>
      <c r="D716" s="263"/>
      <c r="E716" s="259"/>
      <c r="F716" s="259"/>
      <c r="G716" s="43"/>
      <c r="H716" s="264"/>
      <c r="I716" s="261"/>
      <c r="J716" s="106"/>
      <c r="K716" s="247"/>
      <c r="L716" s="247"/>
      <c r="M716" s="247"/>
      <c r="N716" s="248" t="str">
        <f>IF(AND(K716&lt;&gt;"",L716&lt;&gt;"",J716&lt;&gt;""),ROUND(MIN(IF(OR(J716="OZZ",J716="ZZ"),5000,17300),TRUNC(0.75*(SUMIF($D$12:$D716,$D716,K$12:K716)+SUMIF($D$12:$D716,$D716,L$12:L716)),2)) - SUMIF($D$12:$D715,$D716,N$12:N715),2),"")</f>
        <v/>
      </c>
      <c r="O716" s="249" t="str">
        <f>IF(AND(K716&lt;&gt;"",L716&lt;&gt;"",M716&lt;&gt;"",J716&lt;&gt;"",AH716&lt;&gt;""),IF(OR(J716="OZZ",J716="ZZ"),ROUND(0-SUMIF($D$12:$D715,$D716,O$12:O715),2),IF(M716=0,0,ROUND(MIN(MIN(17300,TRUNC(0.75*(SUMIF($D$12:$D$2012,$D716,K$12:K$2012)+SUMIF($D$12:$D$2012,$D716,L$12:L$2012)),2)+SUMIF($D$12:$D716,$D716,AH$12:AH716))-SUMIF($D$12:$D715,$D716,O$12:O715)-SUMIF($D$12:$D$2012,$D716,N$12:N$2012),AH716),2))),"")</f>
        <v/>
      </c>
      <c r="P716" s="250" t="str">
        <f>IF(J716&lt;&gt;"",1000 - SUMIF($D$12:$D715,$D716,P$12:P715),"")</f>
        <v/>
      </c>
      <c r="Q716" s="106"/>
      <c r="R716" s="247"/>
      <c r="S716" s="247"/>
      <c r="T716" s="247"/>
      <c r="U716" s="248" t="str">
        <f>IF(AND(R716&lt;&gt;"",S716&lt;&gt;"",Q716&lt;&gt;""),ROUND(MIN(IF(OR(Q716="OZZ",Q716="ZZ"),5000,17300),TRUNC(0.75*(SUMIF($D$12:$D716,$D716,R$12:R716)+SUMIF($D$12:$D716,$D716,S$12:S716)),2)) - SUMIF($D$12:$D715,$D716,U$12:U715),2),"")</f>
        <v/>
      </c>
      <c r="V716" s="248" t="str">
        <f>IF(AND(R716&lt;&gt;"",S716&lt;&gt;"",T716&lt;&gt;"",Q716&lt;&gt;"",AL716&lt;&gt;""),IF(OR(Q716="OZZ",Q716="ZZ"),ROUND(0-SUMIF($D$12:$D715,$D716,V$12:V715),2),IF(T716=0,0,ROUND(MIN(MIN(17300,TRUNC(0.75*(SUMIF($D$12:$D$2012,$D716,R$12:R$2012)+SUMIF($D$12:$D$2012,$D716,S$12:S$2012)),2)+SUMIF($D$12:$D716,$D716,AL$12:AL716))-SUMIF($D$12:$D715,$D716,V$12:V715)-SUMIF($D$12:$D$2012,$D716,U$12:U$2012),AL716),2))),"")</f>
        <v/>
      </c>
      <c r="W716" s="250" t="str">
        <f>IF(Q716&lt;&gt;"",1000 - SUMIF($D$12:$D715,$D716,W$12:W715),"")</f>
        <v/>
      </c>
      <c r="X716" s="106"/>
      <c r="Y716" s="247"/>
      <c r="Z716" s="247"/>
      <c r="AA716" s="247"/>
      <c r="AB716" s="248" t="str">
        <f>IF(AND(Y716&lt;&gt;"",Z716&lt;&gt;"",X716&lt;&gt;""),ROUND(MIN(IF(OR(X716="OZZ",X716="ZZ"),5000,17300),TRUNC(0.75*(SUMIF($D$12:$D716,$D716,Y$12:Y716)+SUMIF($D$12:$D716,$D716,Z$12:Z716)),2)) - SUMIF($D$12:$D715,$D716,AB$12:AB715),2),"")</f>
        <v/>
      </c>
      <c r="AC716" s="251" t="str">
        <f>IF(AND(Y716&lt;&gt;"",Z716&lt;&gt;"",AA716&lt;&gt;"",X716&lt;&gt;"",AP716&lt;&gt;""),IF(OR(X716="OZZ",X716="ZZ"),ROUND(0-SUMIF($D$12:$D715,$D716,AC$12:AC715),2),IF(AA716=0,0,ROUND(MIN(MIN(17300,TRUNC(0.75*(SUMIF($D$12:$D$2012,$D716,Y$12:Y$2012)+SUMIF($D$12:$D$2012,$D716,Z$12:Z$2012)),2)+SUMIF($D$12:$D716,$D716,AP$12:AP716))-SUMIF($D$12:$D715,$D716,AC$12:AC715)-SUMIF($D$12:$D$2012,$D716,AB$12:AB$2012),AP716),2))),"")</f>
        <v/>
      </c>
      <c r="AD716" s="250" t="str">
        <f>IF(X716&lt;&gt;"",1000 - SUMIF($D$12:$D715,$D716,AD$12:AD715),"")</f>
        <v/>
      </c>
      <c r="AE716" s="252"/>
      <c r="AF716" s="253"/>
      <c r="AG716" s="254"/>
      <c r="AH716" s="255" t="str">
        <f t="shared" si="229"/>
        <v/>
      </c>
      <c r="AI716" s="256"/>
      <c r="AJ716" s="253"/>
      <c r="AK716" s="254"/>
      <c r="AL716" s="255" t="str">
        <f t="shared" si="230"/>
        <v/>
      </c>
      <c r="AM716" s="256"/>
      <c r="AN716" s="253"/>
      <c r="AO716" s="254"/>
      <c r="AP716" s="255" t="str">
        <f t="shared" si="210"/>
        <v/>
      </c>
      <c r="AQ716" s="116"/>
      <c r="AR716" s="116"/>
      <c r="AS716" s="117"/>
      <c r="AT716" s="118"/>
      <c r="AU716" s="119" t="str">
        <f>IF(D716&lt;&gt; "", IF(COUNTIF($D$12:$D716,$D716)&gt;1,0,IF(SUM(N716,U716,AB716)&gt;0,IF(AND(X716="",OR(Q716&lt;&gt;"",J716&lt;&gt;"")),IF(Q716&lt;&gt;"",Q716,IF(J716&lt;&gt;"",J716,0)),IF(AND(Q716&lt;&gt;"",J716&lt;&gt;"",Q716=J716),Q716,X716)),0)),"")</f>
        <v/>
      </c>
      <c r="AV716" s="119" t="str">
        <f>IF(D716&lt;&gt;"",IF(COUNTIF($D$12:$D716,$D716)&gt;1,0,IF(SUM(O716,V716,AC716)&gt;0,IF(AND(X716="",OR(Q716&lt;&gt;"",J716&lt;&gt;"")),IF(Q716&lt;&gt;"",Q716,IF(J716&lt;&gt;"",J716,0)),IF(AND(Q716&lt;&gt;"",J716&lt;&gt;"",Q716=J716),Q716,X716)),0)),"")</f>
        <v/>
      </c>
      <c r="AW716" s="119" t="str">
        <f>IF(D716&lt;&gt;"",IF(COUNTIF($D$12:$D716,$D716)&gt;1,0,IF(SUM(P716,W716,AD716)&gt;0,IF(AND(X716="",OR(Q716&lt;&gt;"",J716&lt;&gt;"")),IF(Q716&lt;&gt;"",Q716,IF(J716&lt;&gt;"",J716,0)),IF(AND(Q716&lt;&gt;"",J716&lt;&gt;"",Q716=J716),Q716,X716)),0)),"")</f>
        <v/>
      </c>
      <c r="AX716" s="118" t="str">
        <f t="shared" si="211"/>
        <v/>
      </c>
      <c r="AY716" s="118" t="str">
        <f t="shared" si="212"/>
        <v/>
      </c>
      <c r="AZ716" s="118" t="str">
        <f t="shared" si="213"/>
        <v/>
      </c>
      <c r="BA716" s="118" t="str">
        <f t="shared" si="214"/>
        <v/>
      </c>
      <c r="BB716" s="118" t="str">
        <f t="shared" si="215"/>
        <v/>
      </c>
      <c r="BC716" s="118" t="str">
        <f t="shared" si="216"/>
        <v/>
      </c>
      <c r="BD716" s="118" t="str">
        <f t="shared" si="217"/>
        <v/>
      </c>
      <c r="BE716" s="118" t="str">
        <f t="shared" si="218"/>
        <v/>
      </c>
      <c r="BF716" s="118" t="str">
        <f t="shared" si="219"/>
        <v/>
      </c>
      <c r="BG716" s="120"/>
      <c r="BH716" s="120" t="str">
        <f t="shared" si="220"/>
        <v/>
      </c>
      <c r="BI716" s="120" t="str">
        <f t="shared" si="221"/>
        <v/>
      </c>
      <c r="BJ716" s="121"/>
      <c r="BK716" s="120" t="str">
        <f t="shared" si="222"/>
        <v/>
      </c>
      <c r="BL716" s="120" t="str">
        <f t="shared" si="223"/>
        <v/>
      </c>
      <c r="BM716" s="120" t="str">
        <f t="shared" si="224"/>
        <v/>
      </c>
      <c r="BN716" s="120" t="str">
        <f t="shared" si="225"/>
        <v/>
      </c>
      <c r="BO716" s="120" t="str">
        <f t="shared" si="226"/>
        <v/>
      </c>
      <c r="BP716" s="120" t="str">
        <f t="shared" si="227"/>
        <v/>
      </c>
      <c r="BQ716" s="98"/>
      <c r="BR716" s="98"/>
      <c r="BS716" s="98"/>
      <c r="BT716" s="98"/>
      <c r="BU716" s="98"/>
      <c r="BV716" s="98"/>
      <c r="BW716" s="98"/>
      <c r="BX716" s="98"/>
      <c r="BY716" s="98"/>
      <c r="BZ716" s="98"/>
      <c r="CA716" s="98"/>
      <c r="CB716" s="98"/>
      <c r="CC716" s="98"/>
      <c r="CD716" s="98"/>
      <c r="CE716" s="98"/>
      <c r="CF716" s="98"/>
      <c r="CG716" s="98"/>
      <c r="CH716" s="98"/>
      <c r="CI716" s="98"/>
      <c r="CJ716" s="98"/>
      <c r="CK716" s="98"/>
      <c r="CL716" s="98"/>
      <c r="CM716" s="98"/>
      <c r="CN716" s="98"/>
      <c r="CO716" s="98"/>
      <c r="CP716" s="98"/>
      <c r="CQ716" s="98"/>
      <c r="CR716" s="98"/>
      <c r="CS716" s="98"/>
    </row>
    <row r="717" spans="1:97" s="4" customFormat="1" ht="18.75" customHeight="1" x14ac:dyDescent="0.2">
      <c r="A717" s="3">
        <f t="shared" si="228"/>
        <v>705</v>
      </c>
      <c r="B717" s="263"/>
      <c r="C717" s="263"/>
      <c r="D717" s="263"/>
      <c r="E717" s="259"/>
      <c r="F717" s="259"/>
      <c r="G717" s="43"/>
      <c r="H717" s="264"/>
      <c r="I717" s="261"/>
      <c r="J717" s="106"/>
      <c r="K717" s="247"/>
      <c r="L717" s="247"/>
      <c r="M717" s="247"/>
      <c r="N717" s="248" t="str">
        <f>IF(AND(K717&lt;&gt;"",L717&lt;&gt;"",J717&lt;&gt;""),ROUND(MIN(IF(OR(J717="OZZ",J717="ZZ"),5000,17300),TRUNC(0.75*(SUMIF($D$12:$D717,$D717,K$12:K717)+SUMIF($D$12:$D717,$D717,L$12:L717)),2)) - SUMIF($D$12:$D716,$D717,N$12:N716),2),"")</f>
        <v/>
      </c>
      <c r="O717" s="249" t="str">
        <f>IF(AND(K717&lt;&gt;"",L717&lt;&gt;"",M717&lt;&gt;"",J717&lt;&gt;"",AH717&lt;&gt;""),IF(OR(J717="OZZ",J717="ZZ"),ROUND(0-SUMIF($D$12:$D716,$D717,O$12:O716),2),IF(M717=0,0,ROUND(MIN(MIN(17300,TRUNC(0.75*(SUMIF($D$12:$D$2012,$D717,K$12:K$2012)+SUMIF($D$12:$D$2012,$D717,L$12:L$2012)),2)+SUMIF($D$12:$D717,$D717,AH$12:AH717))-SUMIF($D$12:$D716,$D717,O$12:O716)-SUMIF($D$12:$D$2012,$D717,N$12:N$2012),AH717),2))),"")</f>
        <v/>
      </c>
      <c r="P717" s="250" t="str">
        <f>IF(J717&lt;&gt;"",1000 - SUMIF($D$12:$D716,$D717,P$12:P716),"")</f>
        <v/>
      </c>
      <c r="Q717" s="106"/>
      <c r="R717" s="247"/>
      <c r="S717" s="247"/>
      <c r="T717" s="247"/>
      <c r="U717" s="248" t="str">
        <f>IF(AND(R717&lt;&gt;"",S717&lt;&gt;"",Q717&lt;&gt;""),ROUND(MIN(IF(OR(Q717="OZZ",Q717="ZZ"),5000,17300),TRUNC(0.75*(SUMIF($D$12:$D717,$D717,R$12:R717)+SUMIF($D$12:$D717,$D717,S$12:S717)),2)) - SUMIF($D$12:$D716,$D717,U$12:U716),2),"")</f>
        <v/>
      </c>
      <c r="V717" s="248" t="str">
        <f>IF(AND(R717&lt;&gt;"",S717&lt;&gt;"",T717&lt;&gt;"",Q717&lt;&gt;"",AL717&lt;&gt;""),IF(OR(Q717="OZZ",Q717="ZZ"),ROUND(0-SUMIF($D$12:$D716,$D717,V$12:V716),2),IF(T717=0,0,ROUND(MIN(MIN(17300,TRUNC(0.75*(SUMIF($D$12:$D$2012,$D717,R$12:R$2012)+SUMIF($D$12:$D$2012,$D717,S$12:S$2012)),2)+SUMIF($D$12:$D717,$D717,AL$12:AL717))-SUMIF($D$12:$D716,$D717,V$12:V716)-SUMIF($D$12:$D$2012,$D717,U$12:U$2012),AL717),2))),"")</f>
        <v/>
      </c>
      <c r="W717" s="250" t="str">
        <f>IF(Q717&lt;&gt;"",1000 - SUMIF($D$12:$D716,$D717,W$12:W716),"")</f>
        <v/>
      </c>
      <c r="X717" s="106"/>
      <c r="Y717" s="247"/>
      <c r="Z717" s="247"/>
      <c r="AA717" s="247"/>
      <c r="AB717" s="248" t="str">
        <f>IF(AND(Y717&lt;&gt;"",Z717&lt;&gt;"",X717&lt;&gt;""),ROUND(MIN(IF(OR(X717="OZZ",X717="ZZ"),5000,17300),TRUNC(0.75*(SUMIF($D$12:$D717,$D717,Y$12:Y717)+SUMIF($D$12:$D717,$D717,Z$12:Z717)),2)) - SUMIF($D$12:$D716,$D717,AB$12:AB716),2),"")</f>
        <v/>
      </c>
      <c r="AC717" s="251" t="str">
        <f>IF(AND(Y717&lt;&gt;"",Z717&lt;&gt;"",AA717&lt;&gt;"",X717&lt;&gt;"",AP717&lt;&gt;""),IF(OR(X717="OZZ",X717="ZZ"),ROUND(0-SUMIF($D$12:$D716,$D717,AC$12:AC716),2),IF(AA717=0,0,ROUND(MIN(MIN(17300,TRUNC(0.75*(SUMIF($D$12:$D$2012,$D717,Y$12:Y$2012)+SUMIF($D$12:$D$2012,$D717,Z$12:Z$2012)),2)+SUMIF($D$12:$D717,$D717,AP$12:AP717))-SUMIF($D$12:$D716,$D717,AC$12:AC716)-SUMIF($D$12:$D$2012,$D717,AB$12:AB$2012),AP717),2))),"")</f>
        <v/>
      </c>
      <c r="AD717" s="250" t="str">
        <f>IF(X717&lt;&gt;"",1000 - SUMIF($D$12:$D716,$D717,AD$12:AD716),"")</f>
        <v/>
      </c>
      <c r="AE717" s="252"/>
      <c r="AF717" s="253"/>
      <c r="AG717" s="254"/>
      <c r="AH717" s="255" t="str">
        <f t="shared" si="229"/>
        <v/>
      </c>
      <c r="AI717" s="256"/>
      <c r="AJ717" s="253"/>
      <c r="AK717" s="254"/>
      <c r="AL717" s="255" t="str">
        <f t="shared" si="230"/>
        <v/>
      </c>
      <c r="AM717" s="256"/>
      <c r="AN717" s="253"/>
      <c r="AO717" s="254"/>
      <c r="AP717" s="255" t="str">
        <f t="shared" ref="AP717:AP780" si="231">IF(Y717&lt;&gt;"",ROUND(AM717,2)+ROUND(AN717,2)+ROUND(AO717,2),"")</f>
        <v/>
      </c>
      <c r="AQ717" s="116"/>
      <c r="AR717" s="116"/>
      <c r="AS717" s="117"/>
      <c r="AT717" s="118"/>
      <c r="AU717" s="119" t="str">
        <f>IF(D717&lt;&gt; "", IF(COUNTIF($D$12:$D717,$D717)&gt;1,0,IF(SUM(N717,U717,AB717)&gt;0,IF(AND(X717="",OR(Q717&lt;&gt;"",J717&lt;&gt;"")),IF(Q717&lt;&gt;"",Q717,IF(J717&lt;&gt;"",J717,0)),IF(AND(Q717&lt;&gt;"",J717&lt;&gt;"",Q717=J717),Q717,X717)),0)),"")</f>
        <v/>
      </c>
      <c r="AV717" s="119" t="str">
        <f>IF(D717&lt;&gt;"",IF(COUNTIF($D$12:$D717,$D717)&gt;1,0,IF(SUM(O717,V717,AC717)&gt;0,IF(AND(X717="",OR(Q717&lt;&gt;"",J717&lt;&gt;"")),IF(Q717&lt;&gt;"",Q717,IF(J717&lt;&gt;"",J717,0)),IF(AND(Q717&lt;&gt;"",J717&lt;&gt;"",Q717=J717),Q717,X717)),0)),"")</f>
        <v/>
      </c>
      <c r="AW717" s="119" t="str">
        <f>IF(D717&lt;&gt;"",IF(COUNTIF($D$12:$D717,$D717)&gt;1,0,IF(SUM(P717,W717,AD717)&gt;0,IF(AND(X717="",OR(Q717&lt;&gt;"",J717&lt;&gt;"")),IF(Q717&lt;&gt;"",Q717,IF(J717&lt;&gt;"",J717,0)),IF(AND(Q717&lt;&gt;"",J717&lt;&gt;"",Q717=J717),Q717,X717)),0)),"")</f>
        <v/>
      </c>
      <c r="AX717" s="118" t="str">
        <f t="shared" ref="AX717:AX780" si="232">IF(D717&lt;&gt;"",IF(J717="OZP12",N717,0),"")</f>
        <v/>
      </c>
      <c r="AY717" s="118" t="str">
        <f t="shared" ref="AY717:AY780" si="233">IF(D717&lt;&gt;"",IF(Q717="OZP12",U717,0),"")</f>
        <v/>
      </c>
      <c r="AZ717" s="118" t="str">
        <f t="shared" ref="AZ717:AZ780" si="234">IF(D717&lt;&gt;"",IF(X717="OZP12",AB717,0),"")</f>
        <v/>
      </c>
      <c r="BA717" s="118" t="str">
        <f t="shared" ref="BA717:BA780" si="235">IF(D717&lt;&gt;"",IF(J717="TZP",N717,0),"")</f>
        <v/>
      </c>
      <c r="BB717" s="118" t="str">
        <f t="shared" ref="BB717:BB780" si="236">IF(D717&lt;&gt;"",IF(Q717="TZP",U717,0),"")</f>
        <v/>
      </c>
      <c r="BC717" s="118" t="str">
        <f t="shared" ref="BC717:BC780" si="237">IF(D717&lt;&gt;"",IF(X717="TZP",AB717,0),"")</f>
        <v/>
      </c>
      <c r="BD717" s="118" t="str">
        <f t="shared" ref="BD717:BD780" si="238">IF(D717&lt;&gt;"",IF(J717="OZZ",N717,0),"")</f>
        <v/>
      </c>
      <c r="BE717" s="118" t="str">
        <f t="shared" ref="BE717:BE780" si="239">IF(D717&lt;&gt;"",IF(Q717="OZZ",U717,0),"")</f>
        <v/>
      </c>
      <c r="BF717" s="118" t="str">
        <f t="shared" ref="BF717:BF780" si="240">IF(D717&lt;&gt;"",IF(X717="OZZ",AB717,0),"")</f>
        <v/>
      </c>
      <c r="BG717" s="120"/>
      <c r="BH717" s="120" t="str">
        <f t="shared" ref="BH717:BH780" si="241">IF(D717&lt;&gt;"",IF(ISERROR(FIND("/",D717)), 0, 1),"")</f>
        <v/>
      </c>
      <c r="BI717" s="120" t="str">
        <f t="shared" ref="BI717:BI780" si="242">IF(D717&lt;&gt;"",IF(BH717*1=0,D717,CONCATENATE(MID(D717,1,FIND("/",D717,1)-1),MID(D717,FIND("/",D717,1)+1,LEN(D717)))),"")</f>
        <v/>
      </c>
      <c r="BJ717" s="121"/>
      <c r="BK717" s="120" t="str">
        <f t="shared" ref="BK717:BK780" si="243">IF(D717&lt;&gt;"",IF(J717="OZP12",O717,0),"")</f>
        <v/>
      </c>
      <c r="BL717" s="120" t="str">
        <f t="shared" ref="BL717:BL780" si="244">IF(D717&lt;&gt;"",IF(Q717="OZP12",V717,0),"")</f>
        <v/>
      </c>
      <c r="BM717" s="120" t="str">
        <f t="shared" ref="BM717:BM780" si="245">IF(D717&lt;&gt;"",IF(X717="OZP12",AC717,0),"")</f>
        <v/>
      </c>
      <c r="BN717" s="120" t="str">
        <f t="shared" ref="BN717:BN780" si="246">IF(D717&lt;&gt;"",IF(J717="TZP",O717,0),"")</f>
        <v/>
      </c>
      <c r="BO717" s="120" t="str">
        <f t="shared" ref="BO717:BO780" si="247">IF(D717&lt;&gt;"",IF(Q717="TZP",V717,0),"")</f>
        <v/>
      </c>
      <c r="BP717" s="120" t="str">
        <f t="shared" ref="BP717:BP780" si="248">IF(D717&lt;&gt;"",IF(X717="TZP",AC717,0),"")</f>
        <v/>
      </c>
      <c r="BQ717" s="98"/>
      <c r="BR717" s="98"/>
      <c r="BS717" s="98"/>
      <c r="BT717" s="98"/>
      <c r="BU717" s="98"/>
      <c r="BV717" s="98"/>
      <c r="BW717" s="98"/>
      <c r="BX717" s="98"/>
      <c r="BY717" s="98"/>
      <c r="BZ717" s="98"/>
      <c r="CA717" s="98"/>
      <c r="CB717" s="98"/>
      <c r="CC717" s="98"/>
      <c r="CD717" s="98"/>
      <c r="CE717" s="98"/>
      <c r="CF717" s="98"/>
      <c r="CG717" s="98"/>
      <c r="CH717" s="98"/>
      <c r="CI717" s="98"/>
      <c r="CJ717" s="98"/>
      <c r="CK717" s="98"/>
      <c r="CL717" s="98"/>
      <c r="CM717" s="98"/>
      <c r="CN717" s="98"/>
      <c r="CO717" s="98"/>
      <c r="CP717" s="98"/>
      <c r="CQ717" s="98"/>
      <c r="CR717" s="98"/>
      <c r="CS717" s="98"/>
    </row>
    <row r="718" spans="1:97" s="4" customFormat="1" ht="18.75" customHeight="1" x14ac:dyDescent="0.2">
      <c r="A718" s="3">
        <f t="shared" ref="A718:A781" si="249">A717+1</f>
        <v>706</v>
      </c>
      <c r="B718" s="263"/>
      <c r="C718" s="263"/>
      <c r="D718" s="263"/>
      <c r="E718" s="259"/>
      <c r="F718" s="259"/>
      <c r="G718" s="43"/>
      <c r="H718" s="264"/>
      <c r="I718" s="261"/>
      <c r="J718" s="106"/>
      <c r="K718" s="247"/>
      <c r="L718" s="247"/>
      <c r="M718" s="247"/>
      <c r="N718" s="248" t="str">
        <f>IF(AND(K718&lt;&gt;"",L718&lt;&gt;"",J718&lt;&gt;""),ROUND(MIN(IF(OR(J718="OZZ",J718="ZZ"),5000,17300),TRUNC(0.75*(SUMIF($D$12:$D718,$D718,K$12:K718)+SUMIF($D$12:$D718,$D718,L$12:L718)),2)) - SUMIF($D$12:$D717,$D718,N$12:N717),2),"")</f>
        <v/>
      </c>
      <c r="O718" s="249" t="str">
        <f>IF(AND(K718&lt;&gt;"",L718&lt;&gt;"",M718&lt;&gt;"",J718&lt;&gt;"",AH718&lt;&gt;""),IF(OR(J718="OZZ",J718="ZZ"),ROUND(0-SUMIF($D$12:$D717,$D718,O$12:O717),2),IF(M718=0,0,ROUND(MIN(MIN(17300,TRUNC(0.75*(SUMIF($D$12:$D$2012,$D718,K$12:K$2012)+SUMIF($D$12:$D$2012,$D718,L$12:L$2012)),2)+SUMIF($D$12:$D718,$D718,AH$12:AH718))-SUMIF($D$12:$D717,$D718,O$12:O717)-SUMIF($D$12:$D$2012,$D718,N$12:N$2012),AH718),2))),"")</f>
        <v/>
      </c>
      <c r="P718" s="250" t="str">
        <f>IF(J718&lt;&gt;"",1000 - SUMIF($D$12:$D717,$D718,P$12:P717),"")</f>
        <v/>
      </c>
      <c r="Q718" s="106"/>
      <c r="R718" s="247"/>
      <c r="S718" s="247"/>
      <c r="T718" s="247"/>
      <c r="U718" s="248" t="str">
        <f>IF(AND(R718&lt;&gt;"",S718&lt;&gt;"",Q718&lt;&gt;""),ROUND(MIN(IF(OR(Q718="OZZ",Q718="ZZ"),5000,17300),TRUNC(0.75*(SUMIF($D$12:$D718,$D718,R$12:R718)+SUMIF($D$12:$D718,$D718,S$12:S718)),2)) - SUMIF($D$12:$D717,$D718,U$12:U717),2),"")</f>
        <v/>
      </c>
      <c r="V718" s="248" t="str">
        <f>IF(AND(R718&lt;&gt;"",S718&lt;&gt;"",T718&lt;&gt;"",Q718&lt;&gt;"",AL718&lt;&gt;""),IF(OR(Q718="OZZ",Q718="ZZ"),ROUND(0-SUMIF($D$12:$D717,$D718,V$12:V717),2),IF(T718=0,0,ROUND(MIN(MIN(17300,TRUNC(0.75*(SUMIF($D$12:$D$2012,$D718,R$12:R$2012)+SUMIF($D$12:$D$2012,$D718,S$12:S$2012)),2)+SUMIF($D$12:$D718,$D718,AL$12:AL718))-SUMIF($D$12:$D717,$D718,V$12:V717)-SUMIF($D$12:$D$2012,$D718,U$12:U$2012),AL718),2))),"")</f>
        <v/>
      </c>
      <c r="W718" s="250" t="str">
        <f>IF(Q718&lt;&gt;"",1000 - SUMIF($D$12:$D717,$D718,W$12:W717),"")</f>
        <v/>
      </c>
      <c r="X718" s="106"/>
      <c r="Y718" s="247"/>
      <c r="Z718" s="247"/>
      <c r="AA718" s="247"/>
      <c r="AB718" s="248" t="str">
        <f>IF(AND(Y718&lt;&gt;"",Z718&lt;&gt;"",X718&lt;&gt;""),ROUND(MIN(IF(OR(X718="OZZ",X718="ZZ"),5000,17300),TRUNC(0.75*(SUMIF($D$12:$D718,$D718,Y$12:Y718)+SUMIF($D$12:$D718,$D718,Z$12:Z718)),2)) - SUMIF($D$12:$D717,$D718,AB$12:AB717),2),"")</f>
        <v/>
      </c>
      <c r="AC718" s="251" t="str">
        <f>IF(AND(Y718&lt;&gt;"",Z718&lt;&gt;"",AA718&lt;&gt;"",X718&lt;&gt;"",AP718&lt;&gt;""),IF(OR(X718="OZZ",X718="ZZ"),ROUND(0-SUMIF($D$12:$D717,$D718,AC$12:AC717),2),IF(AA718=0,0,ROUND(MIN(MIN(17300,TRUNC(0.75*(SUMIF($D$12:$D$2012,$D718,Y$12:Y$2012)+SUMIF($D$12:$D$2012,$D718,Z$12:Z$2012)),2)+SUMIF($D$12:$D718,$D718,AP$12:AP718))-SUMIF($D$12:$D717,$D718,AC$12:AC717)-SUMIF($D$12:$D$2012,$D718,AB$12:AB$2012),AP718),2))),"")</f>
        <v/>
      </c>
      <c r="AD718" s="250" t="str">
        <f>IF(X718&lt;&gt;"",1000 - SUMIF($D$12:$D717,$D718,AD$12:AD717),"")</f>
        <v/>
      </c>
      <c r="AE718" s="252"/>
      <c r="AF718" s="253"/>
      <c r="AG718" s="254"/>
      <c r="AH718" s="255" t="str">
        <f t="shared" ref="AH718:AH781" si="250">IF(K718&lt;&gt;"",ROUND(AE718,2)+ROUND(AF718,2)+ROUND(AG718,2),"")</f>
        <v/>
      </c>
      <c r="AI718" s="256"/>
      <c r="AJ718" s="253"/>
      <c r="AK718" s="254"/>
      <c r="AL718" s="255" t="str">
        <f t="shared" ref="AL718:AL781" si="251">IF(R718&lt;&gt;"",ROUND(AI718,2)+ROUND(AJ718,2)+ROUND(AK718,2),"")</f>
        <v/>
      </c>
      <c r="AM718" s="256"/>
      <c r="AN718" s="253"/>
      <c r="AO718" s="254"/>
      <c r="AP718" s="255" t="str">
        <f t="shared" si="231"/>
        <v/>
      </c>
      <c r="AQ718" s="116"/>
      <c r="AR718" s="116"/>
      <c r="AS718" s="117"/>
      <c r="AT718" s="118"/>
      <c r="AU718" s="119" t="str">
        <f>IF(D718&lt;&gt; "", IF(COUNTIF($D$12:$D718,$D718)&gt;1,0,IF(SUM(N718,U718,AB718)&gt;0,IF(AND(X718="",OR(Q718&lt;&gt;"",J718&lt;&gt;"")),IF(Q718&lt;&gt;"",Q718,IF(J718&lt;&gt;"",J718,0)),IF(AND(Q718&lt;&gt;"",J718&lt;&gt;"",Q718=J718),Q718,X718)),0)),"")</f>
        <v/>
      </c>
      <c r="AV718" s="119" t="str">
        <f>IF(D718&lt;&gt;"",IF(COUNTIF($D$12:$D718,$D718)&gt;1,0,IF(SUM(O718,V718,AC718)&gt;0,IF(AND(X718="",OR(Q718&lt;&gt;"",J718&lt;&gt;"")),IF(Q718&lt;&gt;"",Q718,IF(J718&lt;&gt;"",J718,0)),IF(AND(Q718&lt;&gt;"",J718&lt;&gt;"",Q718=J718),Q718,X718)),0)),"")</f>
        <v/>
      </c>
      <c r="AW718" s="119" t="str">
        <f>IF(D718&lt;&gt;"",IF(COUNTIF($D$12:$D718,$D718)&gt;1,0,IF(SUM(P718,W718,AD718)&gt;0,IF(AND(X718="",OR(Q718&lt;&gt;"",J718&lt;&gt;"")),IF(Q718&lt;&gt;"",Q718,IF(J718&lt;&gt;"",J718,0)),IF(AND(Q718&lt;&gt;"",J718&lt;&gt;"",Q718=J718),Q718,X718)),0)),"")</f>
        <v/>
      </c>
      <c r="AX718" s="118" t="str">
        <f t="shared" si="232"/>
        <v/>
      </c>
      <c r="AY718" s="118" t="str">
        <f t="shared" si="233"/>
        <v/>
      </c>
      <c r="AZ718" s="118" t="str">
        <f t="shared" si="234"/>
        <v/>
      </c>
      <c r="BA718" s="118" t="str">
        <f t="shared" si="235"/>
        <v/>
      </c>
      <c r="BB718" s="118" t="str">
        <f t="shared" si="236"/>
        <v/>
      </c>
      <c r="BC718" s="118" t="str">
        <f t="shared" si="237"/>
        <v/>
      </c>
      <c r="BD718" s="118" t="str">
        <f t="shared" si="238"/>
        <v/>
      </c>
      <c r="BE718" s="118" t="str">
        <f t="shared" si="239"/>
        <v/>
      </c>
      <c r="BF718" s="118" t="str">
        <f t="shared" si="240"/>
        <v/>
      </c>
      <c r="BG718" s="120"/>
      <c r="BH718" s="120" t="str">
        <f t="shared" si="241"/>
        <v/>
      </c>
      <c r="BI718" s="120" t="str">
        <f t="shared" si="242"/>
        <v/>
      </c>
      <c r="BJ718" s="121"/>
      <c r="BK718" s="120" t="str">
        <f t="shared" si="243"/>
        <v/>
      </c>
      <c r="BL718" s="120" t="str">
        <f t="shared" si="244"/>
        <v/>
      </c>
      <c r="BM718" s="120" t="str">
        <f t="shared" si="245"/>
        <v/>
      </c>
      <c r="BN718" s="120" t="str">
        <f t="shared" si="246"/>
        <v/>
      </c>
      <c r="BO718" s="120" t="str">
        <f t="shared" si="247"/>
        <v/>
      </c>
      <c r="BP718" s="120" t="str">
        <f t="shared" si="248"/>
        <v/>
      </c>
      <c r="BQ718" s="98"/>
      <c r="BR718" s="98"/>
      <c r="BS718" s="98"/>
      <c r="BT718" s="98"/>
      <c r="BU718" s="98"/>
      <c r="BV718" s="98"/>
      <c r="BW718" s="98"/>
      <c r="BX718" s="98"/>
      <c r="BY718" s="98"/>
      <c r="BZ718" s="98"/>
      <c r="CA718" s="98"/>
      <c r="CB718" s="98"/>
      <c r="CC718" s="98"/>
      <c r="CD718" s="98"/>
      <c r="CE718" s="98"/>
      <c r="CF718" s="98"/>
      <c r="CG718" s="98"/>
      <c r="CH718" s="98"/>
      <c r="CI718" s="98"/>
      <c r="CJ718" s="98"/>
      <c r="CK718" s="98"/>
      <c r="CL718" s="98"/>
      <c r="CM718" s="98"/>
      <c r="CN718" s="98"/>
      <c r="CO718" s="98"/>
      <c r="CP718" s="98"/>
      <c r="CQ718" s="98"/>
      <c r="CR718" s="98"/>
      <c r="CS718" s="98"/>
    </row>
    <row r="719" spans="1:97" s="4" customFormat="1" ht="18.75" customHeight="1" x14ac:dyDescent="0.2">
      <c r="A719" s="3">
        <f t="shared" si="249"/>
        <v>707</v>
      </c>
      <c r="B719" s="263"/>
      <c r="C719" s="263"/>
      <c r="D719" s="263"/>
      <c r="E719" s="259"/>
      <c r="F719" s="259"/>
      <c r="G719" s="43"/>
      <c r="H719" s="264"/>
      <c r="I719" s="261"/>
      <c r="J719" s="106"/>
      <c r="K719" s="247"/>
      <c r="L719" s="247"/>
      <c r="M719" s="247"/>
      <c r="N719" s="248" t="str">
        <f>IF(AND(K719&lt;&gt;"",L719&lt;&gt;"",J719&lt;&gt;""),ROUND(MIN(IF(OR(J719="OZZ",J719="ZZ"),5000,17300),TRUNC(0.75*(SUMIF($D$12:$D719,$D719,K$12:K719)+SUMIF($D$12:$D719,$D719,L$12:L719)),2)) - SUMIF($D$12:$D718,$D719,N$12:N718),2),"")</f>
        <v/>
      </c>
      <c r="O719" s="249" t="str">
        <f>IF(AND(K719&lt;&gt;"",L719&lt;&gt;"",M719&lt;&gt;"",J719&lt;&gt;"",AH719&lt;&gt;""),IF(OR(J719="OZZ",J719="ZZ"),ROUND(0-SUMIF($D$12:$D718,$D719,O$12:O718),2),IF(M719=0,0,ROUND(MIN(MIN(17300,TRUNC(0.75*(SUMIF($D$12:$D$2012,$D719,K$12:K$2012)+SUMIF($D$12:$D$2012,$D719,L$12:L$2012)),2)+SUMIF($D$12:$D719,$D719,AH$12:AH719))-SUMIF($D$12:$D718,$D719,O$12:O718)-SUMIF($D$12:$D$2012,$D719,N$12:N$2012),AH719),2))),"")</f>
        <v/>
      </c>
      <c r="P719" s="250" t="str">
        <f>IF(J719&lt;&gt;"",1000 - SUMIF($D$12:$D718,$D719,P$12:P718),"")</f>
        <v/>
      </c>
      <c r="Q719" s="106"/>
      <c r="R719" s="247"/>
      <c r="S719" s="247"/>
      <c r="T719" s="247"/>
      <c r="U719" s="248" t="str">
        <f>IF(AND(R719&lt;&gt;"",S719&lt;&gt;"",Q719&lt;&gt;""),ROUND(MIN(IF(OR(Q719="OZZ",Q719="ZZ"),5000,17300),TRUNC(0.75*(SUMIF($D$12:$D719,$D719,R$12:R719)+SUMIF($D$12:$D719,$D719,S$12:S719)),2)) - SUMIF($D$12:$D718,$D719,U$12:U718),2),"")</f>
        <v/>
      </c>
      <c r="V719" s="248" t="str">
        <f>IF(AND(R719&lt;&gt;"",S719&lt;&gt;"",T719&lt;&gt;"",Q719&lt;&gt;"",AL719&lt;&gt;""),IF(OR(Q719="OZZ",Q719="ZZ"),ROUND(0-SUMIF($D$12:$D718,$D719,V$12:V718),2),IF(T719=0,0,ROUND(MIN(MIN(17300,TRUNC(0.75*(SUMIF($D$12:$D$2012,$D719,R$12:R$2012)+SUMIF($D$12:$D$2012,$D719,S$12:S$2012)),2)+SUMIF($D$12:$D719,$D719,AL$12:AL719))-SUMIF($D$12:$D718,$D719,V$12:V718)-SUMIF($D$12:$D$2012,$D719,U$12:U$2012),AL719),2))),"")</f>
        <v/>
      </c>
      <c r="W719" s="250" t="str">
        <f>IF(Q719&lt;&gt;"",1000 - SUMIF($D$12:$D718,$D719,W$12:W718),"")</f>
        <v/>
      </c>
      <c r="X719" s="106"/>
      <c r="Y719" s="247"/>
      <c r="Z719" s="247"/>
      <c r="AA719" s="247"/>
      <c r="AB719" s="248" t="str">
        <f>IF(AND(Y719&lt;&gt;"",Z719&lt;&gt;"",X719&lt;&gt;""),ROUND(MIN(IF(OR(X719="OZZ",X719="ZZ"),5000,17300),TRUNC(0.75*(SUMIF($D$12:$D719,$D719,Y$12:Y719)+SUMIF($D$12:$D719,$D719,Z$12:Z719)),2)) - SUMIF($D$12:$D718,$D719,AB$12:AB718),2),"")</f>
        <v/>
      </c>
      <c r="AC719" s="251" t="str">
        <f>IF(AND(Y719&lt;&gt;"",Z719&lt;&gt;"",AA719&lt;&gt;"",X719&lt;&gt;"",AP719&lt;&gt;""),IF(OR(X719="OZZ",X719="ZZ"),ROUND(0-SUMIF($D$12:$D718,$D719,AC$12:AC718),2),IF(AA719=0,0,ROUND(MIN(MIN(17300,TRUNC(0.75*(SUMIF($D$12:$D$2012,$D719,Y$12:Y$2012)+SUMIF($D$12:$D$2012,$D719,Z$12:Z$2012)),2)+SUMIF($D$12:$D719,$D719,AP$12:AP719))-SUMIF($D$12:$D718,$D719,AC$12:AC718)-SUMIF($D$12:$D$2012,$D719,AB$12:AB$2012),AP719),2))),"")</f>
        <v/>
      </c>
      <c r="AD719" s="250" t="str">
        <f>IF(X719&lt;&gt;"",1000 - SUMIF($D$12:$D718,$D719,AD$12:AD718),"")</f>
        <v/>
      </c>
      <c r="AE719" s="252"/>
      <c r="AF719" s="253"/>
      <c r="AG719" s="254"/>
      <c r="AH719" s="255" t="str">
        <f t="shared" si="250"/>
        <v/>
      </c>
      <c r="AI719" s="256"/>
      <c r="AJ719" s="253"/>
      <c r="AK719" s="254"/>
      <c r="AL719" s="255" t="str">
        <f t="shared" si="251"/>
        <v/>
      </c>
      <c r="AM719" s="256"/>
      <c r="AN719" s="253"/>
      <c r="AO719" s="254"/>
      <c r="AP719" s="255" t="str">
        <f t="shared" si="231"/>
        <v/>
      </c>
      <c r="AQ719" s="116"/>
      <c r="AR719" s="116"/>
      <c r="AS719" s="117"/>
      <c r="AT719" s="118"/>
      <c r="AU719" s="119" t="str">
        <f>IF(D719&lt;&gt; "", IF(COUNTIF($D$12:$D719,$D719)&gt;1,0,IF(SUM(N719,U719,AB719)&gt;0,IF(AND(X719="",OR(Q719&lt;&gt;"",J719&lt;&gt;"")),IF(Q719&lt;&gt;"",Q719,IF(J719&lt;&gt;"",J719,0)),IF(AND(Q719&lt;&gt;"",J719&lt;&gt;"",Q719=J719),Q719,X719)),0)),"")</f>
        <v/>
      </c>
      <c r="AV719" s="119" t="str">
        <f>IF(D719&lt;&gt;"",IF(COUNTIF($D$12:$D719,$D719)&gt;1,0,IF(SUM(O719,V719,AC719)&gt;0,IF(AND(X719="",OR(Q719&lt;&gt;"",J719&lt;&gt;"")),IF(Q719&lt;&gt;"",Q719,IF(J719&lt;&gt;"",J719,0)),IF(AND(Q719&lt;&gt;"",J719&lt;&gt;"",Q719=J719),Q719,X719)),0)),"")</f>
        <v/>
      </c>
      <c r="AW719" s="119" t="str">
        <f>IF(D719&lt;&gt;"",IF(COUNTIF($D$12:$D719,$D719)&gt;1,0,IF(SUM(P719,W719,AD719)&gt;0,IF(AND(X719="",OR(Q719&lt;&gt;"",J719&lt;&gt;"")),IF(Q719&lt;&gt;"",Q719,IF(J719&lt;&gt;"",J719,0)),IF(AND(Q719&lt;&gt;"",J719&lt;&gt;"",Q719=J719),Q719,X719)),0)),"")</f>
        <v/>
      </c>
      <c r="AX719" s="118" t="str">
        <f t="shared" si="232"/>
        <v/>
      </c>
      <c r="AY719" s="118" t="str">
        <f t="shared" si="233"/>
        <v/>
      </c>
      <c r="AZ719" s="118" t="str">
        <f t="shared" si="234"/>
        <v/>
      </c>
      <c r="BA719" s="118" t="str">
        <f t="shared" si="235"/>
        <v/>
      </c>
      <c r="BB719" s="118" t="str">
        <f t="shared" si="236"/>
        <v/>
      </c>
      <c r="BC719" s="118" t="str">
        <f t="shared" si="237"/>
        <v/>
      </c>
      <c r="BD719" s="118" t="str">
        <f t="shared" si="238"/>
        <v/>
      </c>
      <c r="BE719" s="118" t="str">
        <f t="shared" si="239"/>
        <v/>
      </c>
      <c r="BF719" s="118" t="str">
        <f t="shared" si="240"/>
        <v/>
      </c>
      <c r="BG719" s="120"/>
      <c r="BH719" s="120" t="str">
        <f t="shared" si="241"/>
        <v/>
      </c>
      <c r="BI719" s="120" t="str">
        <f t="shared" si="242"/>
        <v/>
      </c>
      <c r="BJ719" s="121"/>
      <c r="BK719" s="120" t="str">
        <f t="shared" si="243"/>
        <v/>
      </c>
      <c r="BL719" s="120" t="str">
        <f t="shared" si="244"/>
        <v/>
      </c>
      <c r="BM719" s="120" t="str">
        <f t="shared" si="245"/>
        <v/>
      </c>
      <c r="BN719" s="120" t="str">
        <f t="shared" si="246"/>
        <v/>
      </c>
      <c r="BO719" s="120" t="str">
        <f t="shared" si="247"/>
        <v/>
      </c>
      <c r="BP719" s="120" t="str">
        <f t="shared" si="248"/>
        <v/>
      </c>
      <c r="BQ719" s="98"/>
      <c r="BR719" s="98"/>
      <c r="BS719" s="98"/>
      <c r="BT719" s="98"/>
      <c r="BU719" s="98"/>
      <c r="BV719" s="98"/>
      <c r="BW719" s="98"/>
      <c r="BX719" s="98"/>
      <c r="BY719" s="98"/>
      <c r="BZ719" s="98"/>
      <c r="CA719" s="98"/>
      <c r="CB719" s="98"/>
      <c r="CC719" s="98"/>
      <c r="CD719" s="98"/>
      <c r="CE719" s="98"/>
      <c r="CF719" s="98"/>
      <c r="CG719" s="98"/>
      <c r="CH719" s="98"/>
      <c r="CI719" s="98"/>
      <c r="CJ719" s="98"/>
      <c r="CK719" s="98"/>
      <c r="CL719" s="98"/>
      <c r="CM719" s="98"/>
      <c r="CN719" s="98"/>
      <c r="CO719" s="98"/>
      <c r="CP719" s="98"/>
      <c r="CQ719" s="98"/>
      <c r="CR719" s="98"/>
      <c r="CS719" s="98"/>
    </row>
    <row r="720" spans="1:97" s="4" customFormat="1" ht="18.75" customHeight="1" x14ac:dyDescent="0.2">
      <c r="A720" s="3">
        <f t="shared" si="249"/>
        <v>708</v>
      </c>
      <c r="B720" s="263"/>
      <c r="C720" s="263"/>
      <c r="D720" s="263"/>
      <c r="E720" s="259"/>
      <c r="F720" s="259"/>
      <c r="G720" s="43"/>
      <c r="H720" s="264"/>
      <c r="I720" s="261"/>
      <c r="J720" s="106"/>
      <c r="K720" s="247"/>
      <c r="L720" s="247"/>
      <c r="M720" s="247"/>
      <c r="N720" s="248" t="str">
        <f>IF(AND(K720&lt;&gt;"",L720&lt;&gt;"",J720&lt;&gt;""),ROUND(MIN(IF(OR(J720="OZZ",J720="ZZ"),5000,17300),TRUNC(0.75*(SUMIF($D$12:$D720,$D720,K$12:K720)+SUMIF($D$12:$D720,$D720,L$12:L720)),2)) - SUMIF($D$12:$D719,$D720,N$12:N719),2),"")</f>
        <v/>
      </c>
      <c r="O720" s="249" t="str">
        <f>IF(AND(K720&lt;&gt;"",L720&lt;&gt;"",M720&lt;&gt;"",J720&lt;&gt;"",AH720&lt;&gt;""),IF(OR(J720="OZZ",J720="ZZ"),ROUND(0-SUMIF($D$12:$D719,$D720,O$12:O719),2),IF(M720=0,0,ROUND(MIN(MIN(17300,TRUNC(0.75*(SUMIF($D$12:$D$2012,$D720,K$12:K$2012)+SUMIF($D$12:$D$2012,$D720,L$12:L$2012)),2)+SUMIF($D$12:$D720,$D720,AH$12:AH720))-SUMIF($D$12:$D719,$D720,O$12:O719)-SUMIF($D$12:$D$2012,$D720,N$12:N$2012),AH720),2))),"")</f>
        <v/>
      </c>
      <c r="P720" s="250" t="str">
        <f>IF(J720&lt;&gt;"",1000 - SUMIF($D$12:$D719,$D720,P$12:P719),"")</f>
        <v/>
      </c>
      <c r="Q720" s="106"/>
      <c r="R720" s="247"/>
      <c r="S720" s="247"/>
      <c r="T720" s="247"/>
      <c r="U720" s="248" t="str">
        <f>IF(AND(R720&lt;&gt;"",S720&lt;&gt;"",Q720&lt;&gt;""),ROUND(MIN(IF(OR(Q720="OZZ",Q720="ZZ"),5000,17300),TRUNC(0.75*(SUMIF($D$12:$D720,$D720,R$12:R720)+SUMIF($D$12:$D720,$D720,S$12:S720)),2)) - SUMIF($D$12:$D719,$D720,U$12:U719),2),"")</f>
        <v/>
      </c>
      <c r="V720" s="248" t="str">
        <f>IF(AND(R720&lt;&gt;"",S720&lt;&gt;"",T720&lt;&gt;"",Q720&lt;&gt;"",AL720&lt;&gt;""),IF(OR(Q720="OZZ",Q720="ZZ"),ROUND(0-SUMIF($D$12:$D719,$D720,V$12:V719),2),IF(T720=0,0,ROUND(MIN(MIN(17300,TRUNC(0.75*(SUMIF($D$12:$D$2012,$D720,R$12:R$2012)+SUMIF($D$12:$D$2012,$D720,S$12:S$2012)),2)+SUMIF($D$12:$D720,$D720,AL$12:AL720))-SUMIF($D$12:$D719,$D720,V$12:V719)-SUMIF($D$12:$D$2012,$D720,U$12:U$2012),AL720),2))),"")</f>
        <v/>
      </c>
      <c r="W720" s="250" t="str">
        <f>IF(Q720&lt;&gt;"",1000 - SUMIF($D$12:$D719,$D720,W$12:W719),"")</f>
        <v/>
      </c>
      <c r="X720" s="106"/>
      <c r="Y720" s="247"/>
      <c r="Z720" s="247"/>
      <c r="AA720" s="247"/>
      <c r="AB720" s="248" t="str">
        <f>IF(AND(Y720&lt;&gt;"",Z720&lt;&gt;"",X720&lt;&gt;""),ROUND(MIN(IF(OR(X720="OZZ",X720="ZZ"),5000,17300),TRUNC(0.75*(SUMIF($D$12:$D720,$D720,Y$12:Y720)+SUMIF($D$12:$D720,$D720,Z$12:Z720)),2)) - SUMIF($D$12:$D719,$D720,AB$12:AB719),2),"")</f>
        <v/>
      </c>
      <c r="AC720" s="251" t="str">
        <f>IF(AND(Y720&lt;&gt;"",Z720&lt;&gt;"",AA720&lt;&gt;"",X720&lt;&gt;"",AP720&lt;&gt;""),IF(OR(X720="OZZ",X720="ZZ"),ROUND(0-SUMIF($D$12:$D719,$D720,AC$12:AC719),2),IF(AA720=0,0,ROUND(MIN(MIN(17300,TRUNC(0.75*(SUMIF($D$12:$D$2012,$D720,Y$12:Y$2012)+SUMIF($D$12:$D$2012,$D720,Z$12:Z$2012)),2)+SUMIF($D$12:$D720,$D720,AP$12:AP720))-SUMIF($D$12:$D719,$D720,AC$12:AC719)-SUMIF($D$12:$D$2012,$D720,AB$12:AB$2012),AP720),2))),"")</f>
        <v/>
      </c>
      <c r="AD720" s="250" t="str">
        <f>IF(X720&lt;&gt;"",1000 - SUMIF($D$12:$D719,$D720,AD$12:AD719),"")</f>
        <v/>
      </c>
      <c r="AE720" s="252"/>
      <c r="AF720" s="253"/>
      <c r="AG720" s="254"/>
      <c r="AH720" s="255" t="str">
        <f t="shared" si="250"/>
        <v/>
      </c>
      <c r="AI720" s="256"/>
      <c r="AJ720" s="253"/>
      <c r="AK720" s="254"/>
      <c r="AL720" s="255" t="str">
        <f t="shared" si="251"/>
        <v/>
      </c>
      <c r="AM720" s="256"/>
      <c r="AN720" s="253"/>
      <c r="AO720" s="254"/>
      <c r="AP720" s="255" t="str">
        <f t="shared" si="231"/>
        <v/>
      </c>
      <c r="AQ720" s="116"/>
      <c r="AR720" s="116"/>
      <c r="AS720" s="117"/>
      <c r="AT720" s="118"/>
      <c r="AU720" s="119" t="str">
        <f>IF(D720&lt;&gt; "", IF(COUNTIF($D$12:$D720,$D720)&gt;1,0,IF(SUM(N720,U720,AB720)&gt;0,IF(AND(X720="",OR(Q720&lt;&gt;"",J720&lt;&gt;"")),IF(Q720&lt;&gt;"",Q720,IF(J720&lt;&gt;"",J720,0)),IF(AND(Q720&lt;&gt;"",J720&lt;&gt;"",Q720=J720),Q720,X720)),0)),"")</f>
        <v/>
      </c>
      <c r="AV720" s="119" t="str">
        <f>IF(D720&lt;&gt;"",IF(COUNTIF($D$12:$D720,$D720)&gt;1,0,IF(SUM(O720,V720,AC720)&gt;0,IF(AND(X720="",OR(Q720&lt;&gt;"",J720&lt;&gt;"")),IF(Q720&lt;&gt;"",Q720,IF(J720&lt;&gt;"",J720,0)),IF(AND(Q720&lt;&gt;"",J720&lt;&gt;"",Q720=J720),Q720,X720)),0)),"")</f>
        <v/>
      </c>
      <c r="AW720" s="119" t="str">
        <f>IF(D720&lt;&gt;"",IF(COUNTIF($D$12:$D720,$D720)&gt;1,0,IF(SUM(P720,W720,AD720)&gt;0,IF(AND(X720="",OR(Q720&lt;&gt;"",J720&lt;&gt;"")),IF(Q720&lt;&gt;"",Q720,IF(J720&lt;&gt;"",J720,0)),IF(AND(Q720&lt;&gt;"",J720&lt;&gt;"",Q720=J720),Q720,X720)),0)),"")</f>
        <v/>
      </c>
      <c r="AX720" s="118" t="str">
        <f t="shared" si="232"/>
        <v/>
      </c>
      <c r="AY720" s="118" t="str">
        <f t="shared" si="233"/>
        <v/>
      </c>
      <c r="AZ720" s="118" t="str">
        <f t="shared" si="234"/>
        <v/>
      </c>
      <c r="BA720" s="118" t="str">
        <f t="shared" si="235"/>
        <v/>
      </c>
      <c r="BB720" s="118" t="str">
        <f t="shared" si="236"/>
        <v/>
      </c>
      <c r="BC720" s="118" t="str">
        <f t="shared" si="237"/>
        <v/>
      </c>
      <c r="BD720" s="118" t="str">
        <f t="shared" si="238"/>
        <v/>
      </c>
      <c r="BE720" s="118" t="str">
        <f t="shared" si="239"/>
        <v/>
      </c>
      <c r="BF720" s="118" t="str">
        <f t="shared" si="240"/>
        <v/>
      </c>
      <c r="BG720" s="120"/>
      <c r="BH720" s="120" t="str">
        <f t="shared" si="241"/>
        <v/>
      </c>
      <c r="BI720" s="120" t="str">
        <f t="shared" si="242"/>
        <v/>
      </c>
      <c r="BJ720" s="121"/>
      <c r="BK720" s="120" t="str">
        <f t="shared" si="243"/>
        <v/>
      </c>
      <c r="BL720" s="120" t="str">
        <f t="shared" si="244"/>
        <v/>
      </c>
      <c r="BM720" s="120" t="str">
        <f t="shared" si="245"/>
        <v/>
      </c>
      <c r="BN720" s="120" t="str">
        <f t="shared" si="246"/>
        <v/>
      </c>
      <c r="BO720" s="120" t="str">
        <f t="shared" si="247"/>
        <v/>
      </c>
      <c r="BP720" s="120" t="str">
        <f t="shared" si="248"/>
        <v/>
      </c>
      <c r="BQ720" s="98"/>
      <c r="BR720" s="98"/>
      <c r="BS720" s="98"/>
      <c r="BT720" s="98"/>
      <c r="BU720" s="98"/>
      <c r="BV720" s="98"/>
      <c r="BW720" s="98"/>
      <c r="BX720" s="98"/>
      <c r="BY720" s="98"/>
      <c r="BZ720" s="98"/>
      <c r="CA720" s="98"/>
      <c r="CB720" s="98"/>
      <c r="CC720" s="98"/>
      <c r="CD720" s="98"/>
      <c r="CE720" s="98"/>
      <c r="CF720" s="98"/>
      <c r="CG720" s="98"/>
      <c r="CH720" s="98"/>
      <c r="CI720" s="98"/>
      <c r="CJ720" s="98"/>
      <c r="CK720" s="98"/>
      <c r="CL720" s="98"/>
      <c r="CM720" s="98"/>
      <c r="CN720" s="98"/>
      <c r="CO720" s="98"/>
      <c r="CP720" s="98"/>
      <c r="CQ720" s="98"/>
      <c r="CR720" s="98"/>
      <c r="CS720" s="98"/>
    </row>
    <row r="721" spans="1:97" s="4" customFormat="1" ht="18.75" customHeight="1" x14ac:dyDescent="0.2">
      <c r="A721" s="3">
        <f t="shared" si="249"/>
        <v>709</v>
      </c>
      <c r="B721" s="263"/>
      <c r="C721" s="263"/>
      <c r="D721" s="263"/>
      <c r="E721" s="259"/>
      <c r="F721" s="259"/>
      <c r="G721" s="43"/>
      <c r="H721" s="264"/>
      <c r="I721" s="261"/>
      <c r="J721" s="106"/>
      <c r="K721" s="247"/>
      <c r="L721" s="247"/>
      <c r="M721" s="247"/>
      <c r="N721" s="248" t="str">
        <f>IF(AND(K721&lt;&gt;"",L721&lt;&gt;"",J721&lt;&gt;""),ROUND(MIN(IF(OR(J721="OZZ",J721="ZZ"),5000,17300),TRUNC(0.75*(SUMIF($D$12:$D721,$D721,K$12:K721)+SUMIF($D$12:$D721,$D721,L$12:L721)),2)) - SUMIF($D$12:$D720,$D721,N$12:N720),2),"")</f>
        <v/>
      </c>
      <c r="O721" s="249" t="str">
        <f>IF(AND(K721&lt;&gt;"",L721&lt;&gt;"",M721&lt;&gt;"",J721&lt;&gt;"",AH721&lt;&gt;""),IF(OR(J721="OZZ",J721="ZZ"),ROUND(0-SUMIF($D$12:$D720,$D721,O$12:O720),2),IF(M721=0,0,ROUND(MIN(MIN(17300,TRUNC(0.75*(SUMIF($D$12:$D$2012,$D721,K$12:K$2012)+SUMIF($D$12:$D$2012,$D721,L$12:L$2012)),2)+SUMIF($D$12:$D721,$D721,AH$12:AH721))-SUMIF($D$12:$D720,$D721,O$12:O720)-SUMIF($D$12:$D$2012,$D721,N$12:N$2012),AH721),2))),"")</f>
        <v/>
      </c>
      <c r="P721" s="250" t="str">
        <f>IF(J721&lt;&gt;"",1000 - SUMIF($D$12:$D720,$D721,P$12:P720),"")</f>
        <v/>
      </c>
      <c r="Q721" s="106"/>
      <c r="R721" s="247"/>
      <c r="S721" s="247"/>
      <c r="T721" s="247"/>
      <c r="U721" s="248" t="str">
        <f>IF(AND(R721&lt;&gt;"",S721&lt;&gt;"",Q721&lt;&gt;""),ROUND(MIN(IF(OR(Q721="OZZ",Q721="ZZ"),5000,17300),TRUNC(0.75*(SUMIF($D$12:$D721,$D721,R$12:R721)+SUMIF($D$12:$D721,$D721,S$12:S721)),2)) - SUMIF($D$12:$D720,$D721,U$12:U720),2),"")</f>
        <v/>
      </c>
      <c r="V721" s="248" t="str">
        <f>IF(AND(R721&lt;&gt;"",S721&lt;&gt;"",T721&lt;&gt;"",Q721&lt;&gt;"",AL721&lt;&gt;""),IF(OR(Q721="OZZ",Q721="ZZ"),ROUND(0-SUMIF($D$12:$D720,$D721,V$12:V720),2),IF(T721=0,0,ROUND(MIN(MIN(17300,TRUNC(0.75*(SUMIF($D$12:$D$2012,$D721,R$12:R$2012)+SUMIF($D$12:$D$2012,$D721,S$12:S$2012)),2)+SUMIF($D$12:$D721,$D721,AL$12:AL721))-SUMIF($D$12:$D720,$D721,V$12:V720)-SUMIF($D$12:$D$2012,$D721,U$12:U$2012),AL721),2))),"")</f>
        <v/>
      </c>
      <c r="W721" s="250" t="str">
        <f>IF(Q721&lt;&gt;"",1000 - SUMIF($D$12:$D720,$D721,W$12:W720),"")</f>
        <v/>
      </c>
      <c r="X721" s="106"/>
      <c r="Y721" s="247"/>
      <c r="Z721" s="247"/>
      <c r="AA721" s="247"/>
      <c r="AB721" s="248" t="str">
        <f>IF(AND(Y721&lt;&gt;"",Z721&lt;&gt;"",X721&lt;&gt;""),ROUND(MIN(IF(OR(X721="OZZ",X721="ZZ"),5000,17300),TRUNC(0.75*(SUMIF($D$12:$D721,$D721,Y$12:Y721)+SUMIF($D$12:$D721,$D721,Z$12:Z721)),2)) - SUMIF($D$12:$D720,$D721,AB$12:AB720),2),"")</f>
        <v/>
      </c>
      <c r="AC721" s="251" t="str">
        <f>IF(AND(Y721&lt;&gt;"",Z721&lt;&gt;"",AA721&lt;&gt;"",X721&lt;&gt;"",AP721&lt;&gt;""),IF(OR(X721="OZZ",X721="ZZ"),ROUND(0-SUMIF($D$12:$D720,$D721,AC$12:AC720),2),IF(AA721=0,0,ROUND(MIN(MIN(17300,TRUNC(0.75*(SUMIF($D$12:$D$2012,$D721,Y$12:Y$2012)+SUMIF($D$12:$D$2012,$D721,Z$12:Z$2012)),2)+SUMIF($D$12:$D721,$D721,AP$12:AP721))-SUMIF($D$12:$D720,$D721,AC$12:AC720)-SUMIF($D$12:$D$2012,$D721,AB$12:AB$2012),AP721),2))),"")</f>
        <v/>
      </c>
      <c r="AD721" s="250" t="str">
        <f>IF(X721&lt;&gt;"",1000 - SUMIF($D$12:$D720,$D721,AD$12:AD720),"")</f>
        <v/>
      </c>
      <c r="AE721" s="252"/>
      <c r="AF721" s="253"/>
      <c r="AG721" s="254"/>
      <c r="AH721" s="255" t="str">
        <f t="shared" si="250"/>
        <v/>
      </c>
      <c r="AI721" s="256"/>
      <c r="AJ721" s="253"/>
      <c r="AK721" s="254"/>
      <c r="AL721" s="255" t="str">
        <f t="shared" si="251"/>
        <v/>
      </c>
      <c r="AM721" s="256"/>
      <c r="AN721" s="253"/>
      <c r="AO721" s="254"/>
      <c r="AP721" s="255" t="str">
        <f t="shared" si="231"/>
        <v/>
      </c>
      <c r="AQ721" s="116"/>
      <c r="AR721" s="116"/>
      <c r="AS721" s="117"/>
      <c r="AT721" s="118"/>
      <c r="AU721" s="119" t="str">
        <f>IF(D721&lt;&gt; "", IF(COUNTIF($D$12:$D721,$D721)&gt;1,0,IF(SUM(N721,U721,AB721)&gt;0,IF(AND(X721="",OR(Q721&lt;&gt;"",J721&lt;&gt;"")),IF(Q721&lt;&gt;"",Q721,IF(J721&lt;&gt;"",J721,0)),IF(AND(Q721&lt;&gt;"",J721&lt;&gt;"",Q721=J721),Q721,X721)),0)),"")</f>
        <v/>
      </c>
      <c r="AV721" s="119" t="str">
        <f>IF(D721&lt;&gt;"",IF(COUNTIF($D$12:$D721,$D721)&gt;1,0,IF(SUM(O721,V721,AC721)&gt;0,IF(AND(X721="",OR(Q721&lt;&gt;"",J721&lt;&gt;"")),IF(Q721&lt;&gt;"",Q721,IF(J721&lt;&gt;"",J721,0)),IF(AND(Q721&lt;&gt;"",J721&lt;&gt;"",Q721=J721),Q721,X721)),0)),"")</f>
        <v/>
      </c>
      <c r="AW721" s="119" t="str">
        <f>IF(D721&lt;&gt;"",IF(COUNTIF($D$12:$D721,$D721)&gt;1,0,IF(SUM(P721,W721,AD721)&gt;0,IF(AND(X721="",OR(Q721&lt;&gt;"",J721&lt;&gt;"")),IF(Q721&lt;&gt;"",Q721,IF(J721&lt;&gt;"",J721,0)),IF(AND(Q721&lt;&gt;"",J721&lt;&gt;"",Q721=J721),Q721,X721)),0)),"")</f>
        <v/>
      </c>
      <c r="AX721" s="118" t="str">
        <f t="shared" si="232"/>
        <v/>
      </c>
      <c r="AY721" s="118" t="str">
        <f t="shared" si="233"/>
        <v/>
      </c>
      <c r="AZ721" s="118" t="str">
        <f t="shared" si="234"/>
        <v/>
      </c>
      <c r="BA721" s="118" t="str">
        <f t="shared" si="235"/>
        <v/>
      </c>
      <c r="BB721" s="118" t="str">
        <f t="shared" si="236"/>
        <v/>
      </c>
      <c r="BC721" s="118" t="str">
        <f t="shared" si="237"/>
        <v/>
      </c>
      <c r="BD721" s="118" t="str">
        <f t="shared" si="238"/>
        <v/>
      </c>
      <c r="BE721" s="118" t="str">
        <f t="shared" si="239"/>
        <v/>
      </c>
      <c r="BF721" s="118" t="str">
        <f t="shared" si="240"/>
        <v/>
      </c>
      <c r="BG721" s="120"/>
      <c r="BH721" s="120" t="str">
        <f t="shared" si="241"/>
        <v/>
      </c>
      <c r="BI721" s="120" t="str">
        <f t="shared" si="242"/>
        <v/>
      </c>
      <c r="BJ721" s="121"/>
      <c r="BK721" s="120" t="str">
        <f t="shared" si="243"/>
        <v/>
      </c>
      <c r="BL721" s="120" t="str">
        <f t="shared" si="244"/>
        <v/>
      </c>
      <c r="BM721" s="120" t="str">
        <f t="shared" si="245"/>
        <v/>
      </c>
      <c r="BN721" s="120" t="str">
        <f t="shared" si="246"/>
        <v/>
      </c>
      <c r="BO721" s="120" t="str">
        <f t="shared" si="247"/>
        <v/>
      </c>
      <c r="BP721" s="120" t="str">
        <f t="shared" si="248"/>
        <v/>
      </c>
      <c r="BQ721" s="98"/>
      <c r="BR721" s="98"/>
      <c r="BS721" s="98"/>
      <c r="BT721" s="98"/>
      <c r="BU721" s="98"/>
      <c r="BV721" s="98"/>
      <c r="BW721" s="98"/>
      <c r="BX721" s="98"/>
      <c r="BY721" s="98"/>
      <c r="BZ721" s="98"/>
      <c r="CA721" s="98"/>
      <c r="CB721" s="98"/>
      <c r="CC721" s="98"/>
      <c r="CD721" s="98"/>
      <c r="CE721" s="98"/>
      <c r="CF721" s="98"/>
      <c r="CG721" s="98"/>
      <c r="CH721" s="98"/>
      <c r="CI721" s="98"/>
      <c r="CJ721" s="98"/>
      <c r="CK721" s="98"/>
      <c r="CL721" s="98"/>
      <c r="CM721" s="98"/>
      <c r="CN721" s="98"/>
      <c r="CO721" s="98"/>
      <c r="CP721" s="98"/>
      <c r="CQ721" s="98"/>
      <c r="CR721" s="98"/>
      <c r="CS721" s="98"/>
    </row>
    <row r="722" spans="1:97" s="4" customFormat="1" ht="18.75" customHeight="1" x14ac:dyDescent="0.2">
      <c r="A722" s="3">
        <f t="shared" si="249"/>
        <v>710</v>
      </c>
      <c r="B722" s="263"/>
      <c r="C722" s="263"/>
      <c r="D722" s="263"/>
      <c r="E722" s="259"/>
      <c r="F722" s="259"/>
      <c r="G722" s="43"/>
      <c r="H722" s="264"/>
      <c r="I722" s="261"/>
      <c r="J722" s="106"/>
      <c r="K722" s="247"/>
      <c r="L722" s="247"/>
      <c r="M722" s="247"/>
      <c r="N722" s="248" t="str">
        <f>IF(AND(K722&lt;&gt;"",L722&lt;&gt;"",J722&lt;&gt;""),ROUND(MIN(IF(OR(J722="OZZ",J722="ZZ"),5000,17300),TRUNC(0.75*(SUMIF($D$12:$D722,$D722,K$12:K722)+SUMIF($D$12:$D722,$D722,L$12:L722)),2)) - SUMIF($D$12:$D721,$D722,N$12:N721),2),"")</f>
        <v/>
      </c>
      <c r="O722" s="249" t="str">
        <f>IF(AND(K722&lt;&gt;"",L722&lt;&gt;"",M722&lt;&gt;"",J722&lt;&gt;"",AH722&lt;&gt;""),IF(OR(J722="OZZ",J722="ZZ"),ROUND(0-SUMIF($D$12:$D721,$D722,O$12:O721),2),IF(M722=0,0,ROUND(MIN(MIN(17300,TRUNC(0.75*(SUMIF($D$12:$D$2012,$D722,K$12:K$2012)+SUMIF($D$12:$D$2012,$D722,L$12:L$2012)),2)+SUMIF($D$12:$D722,$D722,AH$12:AH722))-SUMIF($D$12:$D721,$D722,O$12:O721)-SUMIF($D$12:$D$2012,$D722,N$12:N$2012),AH722),2))),"")</f>
        <v/>
      </c>
      <c r="P722" s="250" t="str">
        <f>IF(J722&lt;&gt;"",1000 - SUMIF($D$12:$D721,$D722,P$12:P721),"")</f>
        <v/>
      </c>
      <c r="Q722" s="106"/>
      <c r="R722" s="247"/>
      <c r="S722" s="247"/>
      <c r="T722" s="247"/>
      <c r="U722" s="248" t="str">
        <f>IF(AND(R722&lt;&gt;"",S722&lt;&gt;"",Q722&lt;&gt;""),ROUND(MIN(IF(OR(Q722="OZZ",Q722="ZZ"),5000,17300),TRUNC(0.75*(SUMIF($D$12:$D722,$D722,R$12:R722)+SUMIF($D$12:$D722,$D722,S$12:S722)),2)) - SUMIF($D$12:$D721,$D722,U$12:U721),2),"")</f>
        <v/>
      </c>
      <c r="V722" s="248" t="str">
        <f>IF(AND(R722&lt;&gt;"",S722&lt;&gt;"",T722&lt;&gt;"",Q722&lt;&gt;"",AL722&lt;&gt;""),IF(OR(Q722="OZZ",Q722="ZZ"),ROUND(0-SUMIF($D$12:$D721,$D722,V$12:V721),2),IF(T722=0,0,ROUND(MIN(MIN(17300,TRUNC(0.75*(SUMIF($D$12:$D$2012,$D722,R$12:R$2012)+SUMIF($D$12:$D$2012,$D722,S$12:S$2012)),2)+SUMIF($D$12:$D722,$D722,AL$12:AL722))-SUMIF($D$12:$D721,$D722,V$12:V721)-SUMIF($D$12:$D$2012,$D722,U$12:U$2012),AL722),2))),"")</f>
        <v/>
      </c>
      <c r="W722" s="250" t="str">
        <f>IF(Q722&lt;&gt;"",1000 - SUMIF($D$12:$D721,$D722,W$12:W721),"")</f>
        <v/>
      </c>
      <c r="X722" s="106"/>
      <c r="Y722" s="247"/>
      <c r="Z722" s="247"/>
      <c r="AA722" s="247"/>
      <c r="AB722" s="248" t="str">
        <f>IF(AND(Y722&lt;&gt;"",Z722&lt;&gt;"",X722&lt;&gt;""),ROUND(MIN(IF(OR(X722="OZZ",X722="ZZ"),5000,17300),TRUNC(0.75*(SUMIF($D$12:$D722,$D722,Y$12:Y722)+SUMIF($D$12:$D722,$D722,Z$12:Z722)),2)) - SUMIF($D$12:$D721,$D722,AB$12:AB721),2),"")</f>
        <v/>
      </c>
      <c r="AC722" s="251" t="str">
        <f>IF(AND(Y722&lt;&gt;"",Z722&lt;&gt;"",AA722&lt;&gt;"",X722&lt;&gt;"",AP722&lt;&gt;""),IF(OR(X722="OZZ",X722="ZZ"),ROUND(0-SUMIF($D$12:$D721,$D722,AC$12:AC721),2),IF(AA722=0,0,ROUND(MIN(MIN(17300,TRUNC(0.75*(SUMIF($D$12:$D$2012,$D722,Y$12:Y$2012)+SUMIF($D$12:$D$2012,$D722,Z$12:Z$2012)),2)+SUMIF($D$12:$D722,$D722,AP$12:AP722))-SUMIF($D$12:$D721,$D722,AC$12:AC721)-SUMIF($D$12:$D$2012,$D722,AB$12:AB$2012),AP722),2))),"")</f>
        <v/>
      </c>
      <c r="AD722" s="250" t="str">
        <f>IF(X722&lt;&gt;"",1000 - SUMIF($D$12:$D721,$D722,AD$12:AD721),"")</f>
        <v/>
      </c>
      <c r="AE722" s="252"/>
      <c r="AF722" s="253"/>
      <c r="AG722" s="254"/>
      <c r="AH722" s="255" t="str">
        <f t="shared" si="250"/>
        <v/>
      </c>
      <c r="AI722" s="256"/>
      <c r="AJ722" s="253"/>
      <c r="AK722" s="254"/>
      <c r="AL722" s="255" t="str">
        <f t="shared" si="251"/>
        <v/>
      </c>
      <c r="AM722" s="256"/>
      <c r="AN722" s="253"/>
      <c r="AO722" s="254"/>
      <c r="AP722" s="255" t="str">
        <f t="shared" si="231"/>
        <v/>
      </c>
      <c r="AQ722" s="116"/>
      <c r="AR722" s="116"/>
      <c r="AS722" s="117"/>
      <c r="AT722" s="118"/>
      <c r="AU722" s="119" t="str">
        <f>IF(D722&lt;&gt; "", IF(COUNTIF($D$12:$D722,$D722)&gt;1,0,IF(SUM(N722,U722,AB722)&gt;0,IF(AND(X722="",OR(Q722&lt;&gt;"",J722&lt;&gt;"")),IF(Q722&lt;&gt;"",Q722,IF(J722&lt;&gt;"",J722,0)),IF(AND(Q722&lt;&gt;"",J722&lt;&gt;"",Q722=J722),Q722,X722)),0)),"")</f>
        <v/>
      </c>
      <c r="AV722" s="119" t="str">
        <f>IF(D722&lt;&gt;"",IF(COUNTIF($D$12:$D722,$D722)&gt;1,0,IF(SUM(O722,V722,AC722)&gt;0,IF(AND(X722="",OR(Q722&lt;&gt;"",J722&lt;&gt;"")),IF(Q722&lt;&gt;"",Q722,IF(J722&lt;&gt;"",J722,0)),IF(AND(Q722&lt;&gt;"",J722&lt;&gt;"",Q722=J722),Q722,X722)),0)),"")</f>
        <v/>
      </c>
      <c r="AW722" s="119" t="str">
        <f>IF(D722&lt;&gt;"",IF(COUNTIF($D$12:$D722,$D722)&gt;1,0,IF(SUM(P722,W722,AD722)&gt;0,IF(AND(X722="",OR(Q722&lt;&gt;"",J722&lt;&gt;"")),IF(Q722&lt;&gt;"",Q722,IF(J722&lt;&gt;"",J722,0)),IF(AND(Q722&lt;&gt;"",J722&lt;&gt;"",Q722=J722),Q722,X722)),0)),"")</f>
        <v/>
      </c>
      <c r="AX722" s="118" t="str">
        <f t="shared" si="232"/>
        <v/>
      </c>
      <c r="AY722" s="118" t="str">
        <f t="shared" si="233"/>
        <v/>
      </c>
      <c r="AZ722" s="118" t="str">
        <f t="shared" si="234"/>
        <v/>
      </c>
      <c r="BA722" s="118" t="str">
        <f t="shared" si="235"/>
        <v/>
      </c>
      <c r="BB722" s="118" t="str">
        <f t="shared" si="236"/>
        <v/>
      </c>
      <c r="BC722" s="118" t="str">
        <f t="shared" si="237"/>
        <v/>
      </c>
      <c r="BD722" s="118" t="str">
        <f t="shared" si="238"/>
        <v/>
      </c>
      <c r="BE722" s="118" t="str">
        <f t="shared" si="239"/>
        <v/>
      </c>
      <c r="BF722" s="118" t="str">
        <f t="shared" si="240"/>
        <v/>
      </c>
      <c r="BG722" s="120"/>
      <c r="BH722" s="120" t="str">
        <f t="shared" si="241"/>
        <v/>
      </c>
      <c r="BI722" s="120" t="str">
        <f t="shared" si="242"/>
        <v/>
      </c>
      <c r="BJ722" s="121"/>
      <c r="BK722" s="120" t="str">
        <f t="shared" si="243"/>
        <v/>
      </c>
      <c r="BL722" s="120" t="str">
        <f t="shared" si="244"/>
        <v/>
      </c>
      <c r="BM722" s="120" t="str">
        <f t="shared" si="245"/>
        <v/>
      </c>
      <c r="BN722" s="120" t="str">
        <f t="shared" si="246"/>
        <v/>
      </c>
      <c r="BO722" s="120" t="str">
        <f t="shared" si="247"/>
        <v/>
      </c>
      <c r="BP722" s="120" t="str">
        <f t="shared" si="248"/>
        <v/>
      </c>
      <c r="BQ722" s="98"/>
      <c r="BR722" s="98"/>
      <c r="BS722" s="98"/>
      <c r="BT722" s="98"/>
      <c r="BU722" s="98"/>
      <c r="BV722" s="98"/>
      <c r="BW722" s="98"/>
      <c r="BX722" s="98"/>
      <c r="BY722" s="98"/>
      <c r="BZ722" s="98"/>
      <c r="CA722" s="98"/>
      <c r="CB722" s="98"/>
      <c r="CC722" s="98"/>
      <c r="CD722" s="98"/>
      <c r="CE722" s="98"/>
      <c r="CF722" s="98"/>
      <c r="CG722" s="98"/>
      <c r="CH722" s="98"/>
      <c r="CI722" s="98"/>
      <c r="CJ722" s="98"/>
      <c r="CK722" s="98"/>
      <c r="CL722" s="98"/>
      <c r="CM722" s="98"/>
      <c r="CN722" s="98"/>
      <c r="CO722" s="98"/>
      <c r="CP722" s="98"/>
      <c r="CQ722" s="98"/>
      <c r="CR722" s="98"/>
      <c r="CS722" s="98"/>
    </row>
    <row r="723" spans="1:97" s="4" customFormat="1" ht="18.75" customHeight="1" x14ac:dyDescent="0.2">
      <c r="A723" s="3">
        <f t="shared" si="249"/>
        <v>711</v>
      </c>
      <c r="B723" s="263"/>
      <c r="C723" s="263"/>
      <c r="D723" s="263"/>
      <c r="E723" s="259"/>
      <c r="F723" s="259"/>
      <c r="G723" s="43"/>
      <c r="H723" s="264"/>
      <c r="I723" s="261"/>
      <c r="J723" s="106"/>
      <c r="K723" s="247"/>
      <c r="L723" s="247"/>
      <c r="M723" s="247"/>
      <c r="N723" s="248" t="str">
        <f>IF(AND(K723&lt;&gt;"",L723&lt;&gt;"",J723&lt;&gt;""),ROUND(MIN(IF(OR(J723="OZZ",J723="ZZ"),5000,17300),TRUNC(0.75*(SUMIF($D$12:$D723,$D723,K$12:K723)+SUMIF($D$12:$D723,$D723,L$12:L723)),2)) - SUMIF($D$12:$D722,$D723,N$12:N722),2),"")</f>
        <v/>
      </c>
      <c r="O723" s="249" t="str">
        <f>IF(AND(K723&lt;&gt;"",L723&lt;&gt;"",M723&lt;&gt;"",J723&lt;&gt;"",AH723&lt;&gt;""),IF(OR(J723="OZZ",J723="ZZ"),ROUND(0-SUMIF($D$12:$D722,$D723,O$12:O722),2),IF(M723=0,0,ROUND(MIN(MIN(17300,TRUNC(0.75*(SUMIF($D$12:$D$2012,$D723,K$12:K$2012)+SUMIF($D$12:$D$2012,$D723,L$12:L$2012)),2)+SUMIF($D$12:$D723,$D723,AH$12:AH723))-SUMIF($D$12:$D722,$D723,O$12:O722)-SUMIF($D$12:$D$2012,$D723,N$12:N$2012),AH723),2))),"")</f>
        <v/>
      </c>
      <c r="P723" s="250" t="str">
        <f>IF(J723&lt;&gt;"",1000 - SUMIF($D$12:$D722,$D723,P$12:P722),"")</f>
        <v/>
      </c>
      <c r="Q723" s="106"/>
      <c r="R723" s="247"/>
      <c r="S723" s="247"/>
      <c r="T723" s="247"/>
      <c r="U723" s="248" t="str">
        <f>IF(AND(R723&lt;&gt;"",S723&lt;&gt;"",Q723&lt;&gt;""),ROUND(MIN(IF(OR(Q723="OZZ",Q723="ZZ"),5000,17300),TRUNC(0.75*(SUMIF($D$12:$D723,$D723,R$12:R723)+SUMIF($D$12:$D723,$D723,S$12:S723)),2)) - SUMIF($D$12:$D722,$D723,U$12:U722),2),"")</f>
        <v/>
      </c>
      <c r="V723" s="248" t="str">
        <f>IF(AND(R723&lt;&gt;"",S723&lt;&gt;"",T723&lt;&gt;"",Q723&lt;&gt;"",AL723&lt;&gt;""),IF(OR(Q723="OZZ",Q723="ZZ"),ROUND(0-SUMIF($D$12:$D722,$D723,V$12:V722),2),IF(T723=0,0,ROUND(MIN(MIN(17300,TRUNC(0.75*(SUMIF($D$12:$D$2012,$D723,R$12:R$2012)+SUMIF($D$12:$D$2012,$D723,S$12:S$2012)),2)+SUMIF($D$12:$D723,$D723,AL$12:AL723))-SUMIF($D$12:$D722,$D723,V$12:V722)-SUMIF($D$12:$D$2012,$D723,U$12:U$2012),AL723),2))),"")</f>
        <v/>
      </c>
      <c r="W723" s="250" t="str">
        <f>IF(Q723&lt;&gt;"",1000 - SUMIF($D$12:$D722,$D723,W$12:W722),"")</f>
        <v/>
      </c>
      <c r="X723" s="106"/>
      <c r="Y723" s="247"/>
      <c r="Z723" s="247"/>
      <c r="AA723" s="247"/>
      <c r="AB723" s="248" t="str">
        <f>IF(AND(Y723&lt;&gt;"",Z723&lt;&gt;"",X723&lt;&gt;""),ROUND(MIN(IF(OR(X723="OZZ",X723="ZZ"),5000,17300),TRUNC(0.75*(SUMIF($D$12:$D723,$D723,Y$12:Y723)+SUMIF($D$12:$D723,$D723,Z$12:Z723)),2)) - SUMIF($D$12:$D722,$D723,AB$12:AB722),2),"")</f>
        <v/>
      </c>
      <c r="AC723" s="251" t="str">
        <f>IF(AND(Y723&lt;&gt;"",Z723&lt;&gt;"",AA723&lt;&gt;"",X723&lt;&gt;"",AP723&lt;&gt;""),IF(OR(X723="OZZ",X723="ZZ"),ROUND(0-SUMIF($D$12:$D722,$D723,AC$12:AC722),2),IF(AA723=0,0,ROUND(MIN(MIN(17300,TRUNC(0.75*(SUMIF($D$12:$D$2012,$D723,Y$12:Y$2012)+SUMIF($D$12:$D$2012,$D723,Z$12:Z$2012)),2)+SUMIF($D$12:$D723,$D723,AP$12:AP723))-SUMIF($D$12:$D722,$D723,AC$12:AC722)-SUMIF($D$12:$D$2012,$D723,AB$12:AB$2012),AP723),2))),"")</f>
        <v/>
      </c>
      <c r="AD723" s="250" t="str">
        <f>IF(X723&lt;&gt;"",1000 - SUMIF($D$12:$D722,$D723,AD$12:AD722),"")</f>
        <v/>
      </c>
      <c r="AE723" s="252"/>
      <c r="AF723" s="253"/>
      <c r="AG723" s="254"/>
      <c r="AH723" s="255" t="str">
        <f t="shared" si="250"/>
        <v/>
      </c>
      <c r="AI723" s="256"/>
      <c r="AJ723" s="253"/>
      <c r="AK723" s="254"/>
      <c r="AL723" s="255" t="str">
        <f t="shared" si="251"/>
        <v/>
      </c>
      <c r="AM723" s="256"/>
      <c r="AN723" s="253"/>
      <c r="AO723" s="254"/>
      <c r="AP723" s="255" t="str">
        <f t="shared" si="231"/>
        <v/>
      </c>
      <c r="AQ723" s="116"/>
      <c r="AR723" s="116"/>
      <c r="AS723" s="117"/>
      <c r="AT723" s="118"/>
      <c r="AU723" s="119" t="str">
        <f>IF(D723&lt;&gt; "", IF(COUNTIF($D$12:$D723,$D723)&gt;1,0,IF(SUM(N723,U723,AB723)&gt;0,IF(AND(X723="",OR(Q723&lt;&gt;"",J723&lt;&gt;"")),IF(Q723&lt;&gt;"",Q723,IF(J723&lt;&gt;"",J723,0)),IF(AND(Q723&lt;&gt;"",J723&lt;&gt;"",Q723=J723),Q723,X723)),0)),"")</f>
        <v/>
      </c>
      <c r="AV723" s="119" t="str">
        <f>IF(D723&lt;&gt;"",IF(COUNTIF($D$12:$D723,$D723)&gt;1,0,IF(SUM(O723,V723,AC723)&gt;0,IF(AND(X723="",OR(Q723&lt;&gt;"",J723&lt;&gt;"")),IF(Q723&lt;&gt;"",Q723,IF(J723&lt;&gt;"",J723,0)),IF(AND(Q723&lt;&gt;"",J723&lt;&gt;"",Q723=J723),Q723,X723)),0)),"")</f>
        <v/>
      </c>
      <c r="AW723" s="119" t="str">
        <f>IF(D723&lt;&gt;"",IF(COUNTIF($D$12:$D723,$D723)&gt;1,0,IF(SUM(P723,W723,AD723)&gt;0,IF(AND(X723="",OR(Q723&lt;&gt;"",J723&lt;&gt;"")),IF(Q723&lt;&gt;"",Q723,IF(J723&lt;&gt;"",J723,0)),IF(AND(Q723&lt;&gt;"",J723&lt;&gt;"",Q723=J723),Q723,X723)),0)),"")</f>
        <v/>
      </c>
      <c r="AX723" s="118" t="str">
        <f t="shared" si="232"/>
        <v/>
      </c>
      <c r="AY723" s="118" t="str">
        <f t="shared" si="233"/>
        <v/>
      </c>
      <c r="AZ723" s="118" t="str">
        <f t="shared" si="234"/>
        <v/>
      </c>
      <c r="BA723" s="118" t="str">
        <f t="shared" si="235"/>
        <v/>
      </c>
      <c r="BB723" s="118" t="str">
        <f t="shared" si="236"/>
        <v/>
      </c>
      <c r="BC723" s="118" t="str">
        <f t="shared" si="237"/>
        <v/>
      </c>
      <c r="BD723" s="118" t="str">
        <f t="shared" si="238"/>
        <v/>
      </c>
      <c r="BE723" s="118" t="str">
        <f t="shared" si="239"/>
        <v/>
      </c>
      <c r="BF723" s="118" t="str">
        <f t="shared" si="240"/>
        <v/>
      </c>
      <c r="BG723" s="120"/>
      <c r="BH723" s="120" t="str">
        <f t="shared" si="241"/>
        <v/>
      </c>
      <c r="BI723" s="120" t="str">
        <f t="shared" si="242"/>
        <v/>
      </c>
      <c r="BJ723" s="121"/>
      <c r="BK723" s="120" t="str">
        <f t="shared" si="243"/>
        <v/>
      </c>
      <c r="BL723" s="120" t="str">
        <f t="shared" si="244"/>
        <v/>
      </c>
      <c r="BM723" s="120" t="str">
        <f t="shared" si="245"/>
        <v/>
      </c>
      <c r="BN723" s="120" t="str">
        <f t="shared" si="246"/>
        <v/>
      </c>
      <c r="BO723" s="120" t="str">
        <f t="shared" si="247"/>
        <v/>
      </c>
      <c r="BP723" s="120" t="str">
        <f t="shared" si="248"/>
        <v/>
      </c>
      <c r="BQ723" s="98"/>
      <c r="BR723" s="98"/>
      <c r="BS723" s="98"/>
      <c r="BT723" s="98"/>
      <c r="BU723" s="98"/>
      <c r="BV723" s="98"/>
      <c r="BW723" s="98"/>
      <c r="BX723" s="98"/>
      <c r="BY723" s="98"/>
      <c r="BZ723" s="98"/>
      <c r="CA723" s="98"/>
      <c r="CB723" s="98"/>
      <c r="CC723" s="98"/>
      <c r="CD723" s="98"/>
      <c r="CE723" s="98"/>
      <c r="CF723" s="98"/>
      <c r="CG723" s="98"/>
      <c r="CH723" s="98"/>
      <c r="CI723" s="98"/>
      <c r="CJ723" s="98"/>
      <c r="CK723" s="98"/>
      <c r="CL723" s="98"/>
      <c r="CM723" s="98"/>
      <c r="CN723" s="98"/>
      <c r="CO723" s="98"/>
      <c r="CP723" s="98"/>
      <c r="CQ723" s="98"/>
      <c r="CR723" s="98"/>
      <c r="CS723" s="98"/>
    </row>
    <row r="724" spans="1:97" s="4" customFormat="1" ht="18.75" customHeight="1" x14ac:dyDescent="0.2">
      <c r="A724" s="3">
        <f t="shared" si="249"/>
        <v>712</v>
      </c>
      <c r="B724" s="263"/>
      <c r="C724" s="263"/>
      <c r="D724" s="263"/>
      <c r="E724" s="259"/>
      <c r="F724" s="259"/>
      <c r="G724" s="43"/>
      <c r="H724" s="264"/>
      <c r="I724" s="261"/>
      <c r="J724" s="106"/>
      <c r="K724" s="247"/>
      <c r="L724" s="247"/>
      <c r="M724" s="247"/>
      <c r="N724" s="248" t="str">
        <f>IF(AND(K724&lt;&gt;"",L724&lt;&gt;"",J724&lt;&gt;""),ROUND(MIN(IF(OR(J724="OZZ",J724="ZZ"),5000,17300),TRUNC(0.75*(SUMIF($D$12:$D724,$D724,K$12:K724)+SUMIF($D$12:$D724,$D724,L$12:L724)),2)) - SUMIF($D$12:$D723,$D724,N$12:N723),2),"")</f>
        <v/>
      </c>
      <c r="O724" s="249" t="str">
        <f>IF(AND(K724&lt;&gt;"",L724&lt;&gt;"",M724&lt;&gt;"",J724&lt;&gt;"",AH724&lt;&gt;""),IF(OR(J724="OZZ",J724="ZZ"),ROUND(0-SUMIF($D$12:$D723,$D724,O$12:O723),2),IF(M724=0,0,ROUND(MIN(MIN(17300,TRUNC(0.75*(SUMIF($D$12:$D$2012,$D724,K$12:K$2012)+SUMIF($D$12:$D$2012,$D724,L$12:L$2012)),2)+SUMIF($D$12:$D724,$D724,AH$12:AH724))-SUMIF($D$12:$D723,$D724,O$12:O723)-SUMIF($D$12:$D$2012,$D724,N$12:N$2012),AH724),2))),"")</f>
        <v/>
      </c>
      <c r="P724" s="250" t="str">
        <f>IF(J724&lt;&gt;"",1000 - SUMIF($D$12:$D723,$D724,P$12:P723),"")</f>
        <v/>
      </c>
      <c r="Q724" s="106"/>
      <c r="R724" s="247"/>
      <c r="S724" s="247"/>
      <c r="T724" s="247"/>
      <c r="U724" s="248" t="str">
        <f>IF(AND(R724&lt;&gt;"",S724&lt;&gt;"",Q724&lt;&gt;""),ROUND(MIN(IF(OR(Q724="OZZ",Q724="ZZ"),5000,17300),TRUNC(0.75*(SUMIF($D$12:$D724,$D724,R$12:R724)+SUMIF($D$12:$D724,$D724,S$12:S724)),2)) - SUMIF($D$12:$D723,$D724,U$12:U723),2),"")</f>
        <v/>
      </c>
      <c r="V724" s="248" t="str">
        <f>IF(AND(R724&lt;&gt;"",S724&lt;&gt;"",T724&lt;&gt;"",Q724&lt;&gt;"",AL724&lt;&gt;""),IF(OR(Q724="OZZ",Q724="ZZ"),ROUND(0-SUMIF($D$12:$D723,$D724,V$12:V723),2),IF(T724=0,0,ROUND(MIN(MIN(17300,TRUNC(0.75*(SUMIF($D$12:$D$2012,$D724,R$12:R$2012)+SUMIF($D$12:$D$2012,$D724,S$12:S$2012)),2)+SUMIF($D$12:$D724,$D724,AL$12:AL724))-SUMIF($D$12:$D723,$D724,V$12:V723)-SUMIF($D$12:$D$2012,$D724,U$12:U$2012),AL724),2))),"")</f>
        <v/>
      </c>
      <c r="W724" s="250" t="str">
        <f>IF(Q724&lt;&gt;"",1000 - SUMIF($D$12:$D723,$D724,W$12:W723),"")</f>
        <v/>
      </c>
      <c r="X724" s="106"/>
      <c r="Y724" s="247"/>
      <c r="Z724" s="247"/>
      <c r="AA724" s="247"/>
      <c r="AB724" s="248" t="str">
        <f>IF(AND(Y724&lt;&gt;"",Z724&lt;&gt;"",X724&lt;&gt;""),ROUND(MIN(IF(OR(X724="OZZ",X724="ZZ"),5000,17300),TRUNC(0.75*(SUMIF($D$12:$D724,$D724,Y$12:Y724)+SUMIF($D$12:$D724,$D724,Z$12:Z724)),2)) - SUMIF($D$12:$D723,$D724,AB$12:AB723),2),"")</f>
        <v/>
      </c>
      <c r="AC724" s="251" t="str">
        <f>IF(AND(Y724&lt;&gt;"",Z724&lt;&gt;"",AA724&lt;&gt;"",X724&lt;&gt;"",AP724&lt;&gt;""),IF(OR(X724="OZZ",X724="ZZ"),ROUND(0-SUMIF($D$12:$D723,$D724,AC$12:AC723),2),IF(AA724=0,0,ROUND(MIN(MIN(17300,TRUNC(0.75*(SUMIF($D$12:$D$2012,$D724,Y$12:Y$2012)+SUMIF($D$12:$D$2012,$D724,Z$12:Z$2012)),2)+SUMIF($D$12:$D724,$D724,AP$12:AP724))-SUMIF($D$12:$D723,$D724,AC$12:AC723)-SUMIF($D$12:$D$2012,$D724,AB$12:AB$2012),AP724),2))),"")</f>
        <v/>
      </c>
      <c r="AD724" s="250" t="str">
        <f>IF(X724&lt;&gt;"",1000 - SUMIF($D$12:$D723,$D724,AD$12:AD723),"")</f>
        <v/>
      </c>
      <c r="AE724" s="252"/>
      <c r="AF724" s="253"/>
      <c r="AG724" s="254"/>
      <c r="AH724" s="255" t="str">
        <f t="shared" si="250"/>
        <v/>
      </c>
      <c r="AI724" s="256"/>
      <c r="AJ724" s="253"/>
      <c r="AK724" s="254"/>
      <c r="AL724" s="255" t="str">
        <f t="shared" si="251"/>
        <v/>
      </c>
      <c r="AM724" s="256"/>
      <c r="AN724" s="253"/>
      <c r="AO724" s="254"/>
      <c r="AP724" s="255" t="str">
        <f t="shared" si="231"/>
        <v/>
      </c>
      <c r="AQ724" s="116"/>
      <c r="AR724" s="116"/>
      <c r="AS724" s="117"/>
      <c r="AT724" s="118"/>
      <c r="AU724" s="119" t="str">
        <f>IF(D724&lt;&gt; "", IF(COUNTIF($D$12:$D724,$D724)&gt;1,0,IF(SUM(N724,U724,AB724)&gt;0,IF(AND(X724="",OR(Q724&lt;&gt;"",J724&lt;&gt;"")),IF(Q724&lt;&gt;"",Q724,IF(J724&lt;&gt;"",J724,0)),IF(AND(Q724&lt;&gt;"",J724&lt;&gt;"",Q724=J724),Q724,X724)),0)),"")</f>
        <v/>
      </c>
      <c r="AV724" s="119" t="str">
        <f>IF(D724&lt;&gt;"",IF(COUNTIF($D$12:$D724,$D724)&gt;1,0,IF(SUM(O724,V724,AC724)&gt;0,IF(AND(X724="",OR(Q724&lt;&gt;"",J724&lt;&gt;"")),IF(Q724&lt;&gt;"",Q724,IF(J724&lt;&gt;"",J724,0)),IF(AND(Q724&lt;&gt;"",J724&lt;&gt;"",Q724=J724),Q724,X724)),0)),"")</f>
        <v/>
      </c>
      <c r="AW724" s="119" t="str">
        <f>IF(D724&lt;&gt;"",IF(COUNTIF($D$12:$D724,$D724)&gt;1,0,IF(SUM(P724,W724,AD724)&gt;0,IF(AND(X724="",OR(Q724&lt;&gt;"",J724&lt;&gt;"")),IF(Q724&lt;&gt;"",Q724,IF(J724&lt;&gt;"",J724,0)),IF(AND(Q724&lt;&gt;"",J724&lt;&gt;"",Q724=J724),Q724,X724)),0)),"")</f>
        <v/>
      </c>
      <c r="AX724" s="118" t="str">
        <f t="shared" si="232"/>
        <v/>
      </c>
      <c r="AY724" s="118" t="str">
        <f t="shared" si="233"/>
        <v/>
      </c>
      <c r="AZ724" s="118" t="str">
        <f t="shared" si="234"/>
        <v/>
      </c>
      <c r="BA724" s="118" t="str">
        <f t="shared" si="235"/>
        <v/>
      </c>
      <c r="BB724" s="118" t="str">
        <f t="shared" si="236"/>
        <v/>
      </c>
      <c r="BC724" s="118" t="str">
        <f t="shared" si="237"/>
        <v/>
      </c>
      <c r="BD724" s="118" t="str">
        <f t="shared" si="238"/>
        <v/>
      </c>
      <c r="BE724" s="118" t="str">
        <f t="shared" si="239"/>
        <v/>
      </c>
      <c r="BF724" s="118" t="str">
        <f t="shared" si="240"/>
        <v/>
      </c>
      <c r="BG724" s="120"/>
      <c r="BH724" s="120" t="str">
        <f t="shared" si="241"/>
        <v/>
      </c>
      <c r="BI724" s="120" t="str">
        <f t="shared" si="242"/>
        <v/>
      </c>
      <c r="BJ724" s="121"/>
      <c r="BK724" s="120" t="str">
        <f t="shared" si="243"/>
        <v/>
      </c>
      <c r="BL724" s="120" t="str">
        <f t="shared" si="244"/>
        <v/>
      </c>
      <c r="BM724" s="120" t="str">
        <f t="shared" si="245"/>
        <v/>
      </c>
      <c r="BN724" s="120" t="str">
        <f t="shared" si="246"/>
        <v/>
      </c>
      <c r="BO724" s="120" t="str">
        <f t="shared" si="247"/>
        <v/>
      </c>
      <c r="BP724" s="120" t="str">
        <f t="shared" si="248"/>
        <v/>
      </c>
      <c r="BQ724" s="98"/>
      <c r="BR724" s="98"/>
      <c r="BS724" s="98"/>
      <c r="BT724" s="98"/>
      <c r="BU724" s="98"/>
      <c r="BV724" s="98"/>
      <c r="BW724" s="98"/>
      <c r="BX724" s="98"/>
      <c r="BY724" s="98"/>
      <c r="BZ724" s="98"/>
      <c r="CA724" s="98"/>
      <c r="CB724" s="98"/>
      <c r="CC724" s="98"/>
      <c r="CD724" s="98"/>
      <c r="CE724" s="98"/>
      <c r="CF724" s="98"/>
      <c r="CG724" s="98"/>
      <c r="CH724" s="98"/>
      <c r="CI724" s="98"/>
      <c r="CJ724" s="98"/>
      <c r="CK724" s="98"/>
      <c r="CL724" s="98"/>
      <c r="CM724" s="98"/>
      <c r="CN724" s="98"/>
      <c r="CO724" s="98"/>
      <c r="CP724" s="98"/>
      <c r="CQ724" s="98"/>
      <c r="CR724" s="98"/>
      <c r="CS724" s="98"/>
    </row>
    <row r="725" spans="1:97" s="4" customFormat="1" ht="18.75" customHeight="1" x14ac:dyDescent="0.2">
      <c r="A725" s="3">
        <f t="shared" si="249"/>
        <v>713</v>
      </c>
      <c r="B725" s="263"/>
      <c r="C725" s="263"/>
      <c r="D725" s="263"/>
      <c r="E725" s="259"/>
      <c r="F725" s="259"/>
      <c r="G725" s="43"/>
      <c r="H725" s="264"/>
      <c r="I725" s="261"/>
      <c r="J725" s="106"/>
      <c r="K725" s="247"/>
      <c r="L725" s="247"/>
      <c r="M725" s="247"/>
      <c r="N725" s="248" t="str">
        <f>IF(AND(K725&lt;&gt;"",L725&lt;&gt;"",J725&lt;&gt;""),ROUND(MIN(IF(OR(J725="OZZ",J725="ZZ"),5000,17300),TRUNC(0.75*(SUMIF($D$12:$D725,$D725,K$12:K725)+SUMIF($D$12:$D725,$D725,L$12:L725)),2)) - SUMIF($D$12:$D724,$D725,N$12:N724),2),"")</f>
        <v/>
      </c>
      <c r="O725" s="249" t="str">
        <f>IF(AND(K725&lt;&gt;"",L725&lt;&gt;"",M725&lt;&gt;"",J725&lt;&gt;"",AH725&lt;&gt;""),IF(OR(J725="OZZ",J725="ZZ"),ROUND(0-SUMIF($D$12:$D724,$D725,O$12:O724),2),IF(M725=0,0,ROUND(MIN(MIN(17300,TRUNC(0.75*(SUMIF($D$12:$D$2012,$D725,K$12:K$2012)+SUMIF($D$12:$D$2012,$D725,L$12:L$2012)),2)+SUMIF($D$12:$D725,$D725,AH$12:AH725))-SUMIF($D$12:$D724,$D725,O$12:O724)-SUMIF($D$12:$D$2012,$D725,N$12:N$2012),AH725),2))),"")</f>
        <v/>
      </c>
      <c r="P725" s="250" t="str">
        <f>IF(J725&lt;&gt;"",1000 - SUMIF($D$12:$D724,$D725,P$12:P724),"")</f>
        <v/>
      </c>
      <c r="Q725" s="106"/>
      <c r="R725" s="247"/>
      <c r="S725" s="247"/>
      <c r="T725" s="247"/>
      <c r="U725" s="248" t="str">
        <f>IF(AND(R725&lt;&gt;"",S725&lt;&gt;"",Q725&lt;&gt;""),ROUND(MIN(IF(OR(Q725="OZZ",Q725="ZZ"),5000,17300),TRUNC(0.75*(SUMIF($D$12:$D725,$D725,R$12:R725)+SUMIF($D$12:$D725,$D725,S$12:S725)),2)) - SUMIF($D$12:$D724,$D725,U$12:U724),2),"")</f>
        <v/>
      </c>
      <c r="V725" s="248" t="str">
        <f>IF(AND(R725&lt;&gt;"",S725&lt;&gt;"",T725&lt;&gt;"",Q725&lt;&gt;"",AL725&lt;&gt;""),IF(OR(Q725="OZZ",Q725="ZZ"),ROUND(0-SUMIF($D$12:$D724,$D725,V$12:V724),2),IF(T725=0,0,ROUND(MIN(MIN(17300,TRUNC(0.75*(SUMIF($D$12:$D$2012,$D725,R$12:R$2012)+SUMIF($D$12:$D$2012,$D725,S$12:S$2012)),2)+SUMIF($D$12:$D725,$D725,AL$12:AL725))-SUMIF($D$12:$D724,$D725,V$12:V724)-SUMIF($D$12:$D$2012,$D725,U$12:U$2012),AL725),2))),"")</f>
        <v/>
      </c>
      <c r="W725" s="250" t="str">
        <f>IF(Q725&lt;&gt;"",1000 - SUMIF($D$12:$D724,$D725,W$12:W724),"")</f>
        <v/>
      </c>
      <c r="X725" s="106"/>
      <c r="Y725" s="247"/>
      <c r="Z725" s="247"/>
      <c r="AA725" s="247"/>
      <c r="AB725" s="248" t="str">
        <f>IF(AND(Y725&lt;&gt;"",Z725&lt;&gt;"",X725&lt;&gt;""),ROUND(MIN(IF(OR(X725="OZZ",X725="ZZ"),5000,17300),TRUNC(0.75*(SUMIF($D$12:$D725,$D725,Y$12:Y725)+SUMIF($D$12:$D725,$D725,Z$12:Z725)),2)) - SUMIF($D$12:$D724,$D725,AB$12:AB724),2),"")</f>
        <v/>
      </c>
      <c r="AC725" s="251" t="str">
        <f>IF(AND(Y725&lt;&gt;"",Z725&lt;&gt;"",AA725&lt;&gt;"",X725&lt;&gt;"",AP725&lt;&gt;""),IF(OR(X725="OZZ",X725="ZZ"),ROUND(0-SUMIF($D$12:$D724,$D725,AC$12:AC724),2),IF(AA725=0,0,ROUND(MIN(MIN(17300,TRUNC(0.75*(SUMIF($D$12:$D$2012,$D725,Y$12:Y$2012)+SUMIF($D$12:$D$2012,$D725,Z$12:Z$2012)),2)+SUMIF($D$12:$D725,$D725,AP$12:AP725))-SUMIF($D$12:$D724,$D725,AC$12:AC724)-SUMIF($D$12:$D$2012,$D725,AB$12:AB$2012),AP725),2))),"")</f>
        <v/>
      </c>
      <c r="AD725" s="250" t="str">
        <f>IF(X725&lt;&gt;"",1000 - SUMIF($D$12:$D724,$D725,AD$12:AD724),"")</f>
        <v/>
      </c>
      <c r="AE725" s="252"/>
      <c r="AF725" s="253"/>
      <c r="AG725" s="254"/>
      <c r="AH725" s="255" t="str">
        <f t="shared" si="250"/>
        <v/>
      </c>
      <c r="AI725" s="256"/>
      <c r="AJ725" s="253"/>
      <c r="AK725" s="254"/>
      <c r="AL725" s="255" t="str">
        <f t="shared" si="251"/>
        <v/>
      </c>
      <c r="AM725" s="256"/>
      <c r="AN725" s="253"/>
      <c r="AO725" s="254"/>
      <c r="AP725" s="255" t="str">
        <f t="shared" si="231"/>
        <v/>
      </c>
      <c r="AQ725" s="116"/>
      <c r="AR725" s="116"/>
      <c r="AS725" s="117"/>
      <c r="AT725" s="118"/>
      <c r="AU725" s="119" t="str">
        <f>IF(D725&lt;&gt; "", IF(COUNTIF($D$12:$D725,$D725)&gt;1,0,IF(SUM(N725,U725,AB725)&gt;0,IF(AND(X725="",OR(Q725&lt;&gt;"",J725&lt;&gt;"")),IF(Q725&lt;&gt;"",Q725,IF(J725&lt;&gt;"",J725,0)),IF(AND(Q725&lt;&gt;"",J725&lt;&gt;"",Q725=J725),Q725,X725)),0)),"")</f>
        <v/>
      </c>
      <c r="AV725" s="119" t="str">
        <f>IF(D725&lt;&gt;"",IF(COUNTIF($D$12:$D725,$D725)&gt;1,0,IF(SUM(O725,V725,AC725)&gt;0,IF(AND(X725="",OR(Q725&lt;&gt;"",J725&lt;&gt;"")),IF(Q725&lt;&gt;"",Q725,IF(J725&lt;&gt;"",J725,0)),IF(AND(Q725&lt;&gt;"",J725&lt;&gt;"",Q725=J725),Q725,X725)),0)),"")</f>
        <v/>
      </c>
      <c r="AW725" s="119" t="str">
        <f>IF(D725&lt;&gt;"",IF(COUNTIF($D$12:$D725,$D725)&gt;1,0,IF(SUM(P725,W725,AD725)&gt;0,IF(AND(X725="",OR(Q725&lt;&gt;"",J725&lt;&gt;"")),IF(Q725&lt;&gt;"",Q725,IF(J725&lt;&gt;"",J725,0)),IF(AND(Q725&lt;&gt;"",J725&lt;&gt;"",Q725=J725),Q725,X725)),0)),"")</f>
        <v/>
      </c>
      <c r="AX725" s="118" t="str">
        <f t="shared" si="232"/>
        <v/>
      </c>
      <c r="AY725" s="118" t="str">
        <f t="shared" si="233"/>
        <v/>
      </c>
      <c r="AZ725" s="118" t="str">
        <f t="shared" si="234"/>
        <v/>
      </c>
      <c r="BA725" s="118" t="str">
        <f t="shared" si="235"/>
        <v/>
      </c>
      <c r="BB725" s="118" t="str">
        <f t="shared" si="236"/>
        <v/>
      </c>
      <c r="BC725" s="118" t="str">
        <f t="shared" si="237"/>
        <v/>
      </c>
      <c r="BD725" s="118" t="str">
        <f t="shared" si="238"/>
        <v/>
      </c>
      <c r="BE725" s="118" t="str">
        <f t="shared" si="239"/>
        <v/>
      </c>
      <c r="BF725" s="118" t="str">
        <f t="shared" si="240"/>
        <v/>
      </c>
      <c r="BG725" s="120"/>
      <c r="BH725" s="120" t="str">
        <f t="shared" si="241"/>
        <v/>
      </c>
      <c r="BI725" s="120" t="str">
        <f t="shared" si="242"/>
        <v/>
      </c>
      <c r="BJ725" s="121"/>
      <c r="BK725" s="120" t="str">
        <f t="shared" si="243"/>
        <v/>
      </c>
      <c r="BL725" s="120" t="str">
        <f t="shared" si="244"/>
        <v/>
      </c>
      <c r="BM725" s="120" t="str">
        <f t="shared" si="245"/>
        <v/>
      </c>
      <c r="BN725" s="120" t="str">
        <f t="shared" si="246"/>
        <v/>
      </c>
      <c r="BO725" s="120" t="str">
        <f t="shared" si="247"/>
        <v/>
      </c>
      <c r="BP725" s="120" t="str">
        <f t="shared" si="248"/>
        <v/>
      </c>
      <c r="BQ725" s="98"/>
      <c r="BR725" s="98"/>
      <c r="BS725" s="98"/>
      <c r="BT725" s="98"/>
      <c r="BU725" s="98"/>
      <c r="BV725" s="98"/>
      <c r="BW725" s="98"/>
      <c r="BX725" s="98"/>
      <c r="BY725" s="98"/>
      <c r="BZ725" s="98"/>
      <c r="CA725" s="98"/>
      <c r="CB725" s="98"/>
      <c r="CC725" s="98"/>
      <c r="CD725" s="98"/>
      <c r="CE725" s="98"/>
      <c r="CF725" s="98"/>
      <c r="CG725" s="98"/>
      <c r="CH725" s="98"/>
      <c r="CI725" s="98"/>
      <c r="CJ725" s="98"/>
      <c r="CK725" s="98"/>
      <c r="CL725" s="98"/>
      <c r="CM725" s="98"/>
      <c r="CN725" s="98"/>
      <c r="CO725" s="98"/>
      <c r="CP725" s="98"/>
      <c r="CQ725" s="98"/>
      <c r="CR725" s="98"/>
      <c r="CS725" s="98"/>
    </row>
    <row r="726" spans="1:97" s="4" customFormat="1" ht="18.75" customHeight="1" x14ac:dyDescent="0.2">
      <c r="A726" s="3">
        <f t="shared" si="249"/>
        <v>714</v>
      </c>
      <c r="B726" s="263"/>
      <c r="C726" s="263"/>
      <c r="D726" s="263"/>
      <c r="E726" s="259"/>
      <c r="F726" s="259"/>
      <c r="G726" s="43"/>
      <c r="H726" s="264"/>
      <c r="I726" s="261"/>
      <c r="J726" s="106"/>
      <c r="K726" s="247"/>
      <c r="L726" s="247"/>
      <c r="M726" s="247"/>
      <c r="N726" s="248" t="str">
        <f>IF(AND(K726&lt;&gt;"",L726&lt;&gt;"",J726&lt;&gt;""),ROUND(MIN(IF(OR(J726="OZZ",J726="ZZ"),5000,17300),TRUNC(0.75*(SUMIF($D$12:$D726,$D726,K$12:K726)+SUMIF($D$12:$D726,$D726,L$12:L726)),2)) - SUMIF($D$12:$D725,$D726,N$12:N725),2),"")</f>
        <v/>
      </c>
      <c r="O726" s="249" t="str">
        <f>IF(AND(K726&lt;&gt;"",L726&lt;&gt;"",M726&lt;&gt;"",J726&lt;&gt;"",AH726&lt;&gt;""),IF(OR(J726="OZZ",J726="ZZ"),ROUND(0-SUMIF($D$12:$D725,$D726,O$12:O725),2),IF(M726=0,0,ROUND(MIN(MIN(17300,TRUNC(0.75*(SUMIF($D$12:$D$2012,$D726,K$12:K$2012)+SUMIF($D$12:$D$2012,$D726,L$12:L$2012)),2)+SUMIF($D$12:$D726,$D726,AH$12:AH726))-SUMIF($D$12:$D725,$D726,O$12:O725)-SUMIF($D$12:$D$2012,$D726,N$12:N$2012),AH726),2))),"")</f>
        <v/>
      </c>
      <c r="P726" s="250" t="str">
        <f>IF(J726&lt;&gt;"",1000 - SUMIF($D$12:$D725,$D726,P$12:P725),"")</f>
        <v/>
      </c>
      <c r="Q726" s="106"/>
      <c r="R726" s="247"/>
      <c r="S726" s="247"/>
      <c r="T726" s="247"/>
      <c r="U726" s="248" t="str">
        <f>IF(AND(R726&lt;&gt;"",S726&lt;&gt;"",Q726&lt;&gt;""),ROUND(MIN(IF(OR(Q726="OZZ",Q726="ZZ"),5000,17300),TRUNC(0.75*(SUMIF($D$12:$D726,$D726,R$12:R726)+SUMIF($D$12:$D726,$D726,S$12:S726)),2)) - SUMIF($D$12:$D725,$D726,U$12:U725),2),"")</f>
        <v/>
      </c>
      <c r="V726" s="248" t="str">
        <f>IF(AND(R726&lt;&gt;"",S726&lt;&gt;"",T726&lt;&gt;"",Q726&lt;&gt;"",AL726&lt;&gt;""),IF(OR(Q726="OZZ",Q726="ZZ"),ROUND(0-SUMIF($D$12:$D725,$D726,V$12:V725),2),IF(T726=0,0,ROUND(MIN(MIN(17300,TRUNC(0.75*(SUMIF($D$12:$D$2012,$D726,R$12:R$2012)+SUMIF($D$12:$D$2012,$D726,S$12:S$2012)),2)+SUMIF($D$12:$D726,$D726,AL$12:AL726))-SUMIF($D$12:$D725,$D726,V$12:V725)-SUMIF($D$12:$D$2012,$D726,U$12:U$2012),AL726),2))),"")</f>
        <v/>
      </c>
      <c r="W726" s="250" t="str">
        <f>IF(Q726&lt;&gt;"",1000 - SUMIF($D$12:$D725,$D726,W$12:W725),"")</f>
        <v/>
      </c>
      <c r="X726" s="106"/>
      <c r="Y726" s="247"/>
      <c r="Z726" s="247"/>
      <c r="AA726" s="247"/>
      <c r="AB726" s="248" t="str">
        <f>IF(AND(Y726&lt;&gt;"",Z726&lt;&gt;"",X726&lt;&gt;""),ROUND(MIN(IF(OR(X726="OZZ",X726="ZZ"),5000,17300),TRUNC(0.75*(SUMIF($D$12:$D726,$D726,Y$12:Y726)+SUMIF($D$12:$D726,$D726,Z$12:Z726)),2)) - SUMIF($D$12:$D725,$D726,AB$12:AB725),2),"")</f>
        <v/>
      </c>
      <c r="AC726" s="251" t="str">
        <f>IF(AND(Y726&lt;&gt;"",Z726&lt;&gt;"",AA726&lt;&gt;"",X726&lt;&gt;"",AP726&lt;&gt;""),IF(OR(X726="OZZ",X726="ZZ"),ROUND(0-SUMIF($D$12:$D725,$D726,AC$12:AC725),2),IF(AA726=0,0,ROUND(MIN(MIN(17300,TRUNC(0.75*(SUMIF($D$12:$D$2012,$D726,Y$12:Y$2012)+SUMIF($D$12:$D$2012,$D726,Z$12:Z$2012)),2)+SUMIF($D$12:$D726,$D726,AP$12:AP726))-SUMIF($D$12:$D725,$D726,AC$12:AC725)-SUMIF($D$12:$D$2012,$D726,AB$12:AB$2012),AP726),2))),"")</f>
        <v/>
      </c>
      <c r="AD726" s="250" t="str">
        <f>IF(X726&lt;&gt;"",1000 - SUMIF($D$12:$D725,$D726,AD$12:AD725),"")</f>
        <v/>
      </c>
      <c r="AE726" s="252"/>
      <c r="AF726" s="253"/>
      <c r="AG726" s="254"/>
      <c r="AH726" s="255" t="str">
        <f t="shared" si="250"/>
        <v/>
      </c>
      <c r="AI726" s="256"/>
      <c r="AJ726" s="253"/>
      <c r="AK726" s="254"/>
      <c r="AL726" s="255" t="str">
        <f t="shared" si="251"/>
        <v/>
      </c>
      <c r="AM726" s="256"/>
      <c r="AN726" s="253"/>
      <c r="AO726" s="254"/>
      <c r="AP726" s="255" t="str">
        <f t="shared" si="231"/>
        <v/>
      </c>
      <c r="AQ726" s="116"/>
      <c r="AR726" s="116"/>
      <c r="AS726" s="117"/>
      <c r="AT726" s="118"/>
      <c r="AU726" s="119" t="str">
        <f>IF(D726&lt;&gt; "", IF(COUNTIF($D$12:$D726,$D726)&gt;1,0,IF(SUM(N726,U726,AB726)&gt;0,IF(AND(X726="",OR(Q726&lt;&gt;"",J726&lt;&gt;"")),IF(Q726&lt;&gt;"",Q726,IF(J726&lt;&gt;"",J726,0)),IF(AND(Q726&lt;&gt;"",J726&lt;&gt;"",Q726=J726),Q726,X726)),0)),"")</f>
        <v/>
      </c>
      <c r="AV726" s="119" t="str">
        <f>IF(D726&lt;&gt;"",IF(COUNTIF($D$12:$D726,$D726)&gt;1,0,IF(SUM(O726,V726,AC726)&gt;0,IF(AND(X726="",OR(Q726&lt;&gt;"",J726&lt;&gt;"")),IF(Q726&lt;&gt;"",Q726,IF(J726&lt;&gt;"",J726,0)),IF(AND(Q726&lt;&gt;"",J726&lt;&gt;"",Q726=J726),Q726,X726)),0)),"")</f>
        <v/>
      </c>
      <c r="AW726" s="119" t="str">
        <f>IF(D726&lt;&gt;"",IF(COUNTIF($D$12:$D726,$D726)&gt;1,0,IF(SUM(P726,W726,AD726)&gt;0,IF(AND(X726="",OR(Q726&lt;&gt;"",J726&lt;&gt;"")),IF(Q726&lt;&gt;"",Q726,IF(J726&lt;&gt;"",J726,0)),IF(AND(Q726&lt;&gt;"",J726&lt;&gt;"",Q726=J726),Q726,X726)),0)),"")</f>
        <v/>
      </c>
      <c r="AX726" s="118" t="str">
        <f t="shared" si="232"/>
        <v/>
      </c>
      <c r="AY726" s="118" t="str">
        <f t="shared" si="233"/>
        <v/>
      </c>
      <c r="AZ726" s="118" t="str">
        <f t="shared" si="234"/>
        <v/>
      </c>
      <c r="BA726" s="118" t="str">
        <f t="shared" si="235"/>
        <v/>
      </c>
      <c r="BB726" s="118" t="str">
        <f t="shared" si="236"/>
        <v/>
      </c>
      <c r="BC726" s="118" t="str">
        <f t="shared" si="237"/>
        <v/>
      </c>
      <c r="BD726" s="118" t="str">
        <f t="shared" si="238"/>
        <v/>
      </c>
      <c r="BE726" s="118" t="str">
        <f t="shared" si="239"/>
        <v/>
      </c>
      <c r="BF726" s="118" t="str">
        <f t="shared" si="240"/>
        <v/>
      </c>
      <c r="BG726" s="120"/>
      <c r="BH726" s="120" t="str">
        <f t="shared" si="241"/>
        <v/>
      </c>
      <c r="BI726" s="120" t="str">
        <f t="shared" si="242"/>
        <v/>
      </c>
      <c r="BJ726" s="121"/>
      <c r="BK726" s="120" t="str">
        <f t="shared" si="243"/>
        <v/>
      </c>
      <c r="BL726" s="120" t="str">
        <f t="shared" si="244"/>
        <v/>
      </c>
      <c r="BM726" s="120" t="str">
        <f t="shared" si="245"/>
        <v/>
      </c>
      <c r="BN726" s="120" t="str">
        <f t="shared" si="246"/>
        <v/>
      </c>
      <c r="BO726" s="120" t="str">
        <f t="shared" si="247"/>
        <v/>
      </c>
      <c r="BP726" s="120" t="str">
        <f t="shared" si="248"/>
        <v/>
      </c>
      <c r="BQ726" s="98"/>
      <c r="BR726" s="98"/>
      <c r="BS726" s="98"/>
      <c r="BT726" s="98"/>
      <c r="BU726" s="98"/>
      <c r="BV726" s="98"/>
      <c r="BW726" s="98"/>
      <c r="BX726" s="98"/>
      <c r="BY726" s="98"/>
      <c r="BZ726" s="98"/>
      <c r="CA726" s="98"/>
      <c r="CB726" s="98"/>
      <c r="CC726" s="98"/>
      <c r="CD726" s="98"/>
      <c r="CE726" s="98"/>
      <c r="CF726" s="98"/>
      <c r="CG726" s="98"/>
      <c r="CH726" s="98"/>
      <c r="CI726" s="98"/>
      <c r="CJ726" s="98"/>
      <c r="CK726" s="98"/>
      <c r="CL726" s="98"/>
      <c r="CM726" s="98"/>
      <c r="CN726" s="98"/>
      <c r="CO726" s="98"/>
      <c r="CP726" s="98"/>
      <c r="CQ726" s="98"/>
      <c r="CR726" s="98"/>
      <c r="CS726" s="98"/>
    </row>
    <row r="727" spans="1:97" s="4" customFormat="1" ht="18.75" customHeight="1" x14ac:dyDescent="0.2">
      <c r="A727" s="3">
        <f t="shared" si="249"/>
        <v>715</v>
      </c>
      <c r="B727" s="263"/>
      <c r="C727" s="263"/>
      <c r="D727" s="263"/>
      <c r="E727" s="259"/>
      <c r="F727" s="259"/>
      <c r="G727" s="43"/>
      <c r="H727" s="264"/>
      <c r="I727" s="261"/>
      <c r="J727" s="106"/>
      <c r="K727" s="247"/>
      <c r="L727" s="247"/>
      <c r="M727" s="247"/>
      <c r="N727" s="248" t="str">
        <f>IF(AND(K727&lt;&gt;"",L727&lt;&gt;"",J727&lt;&gt;""),ROUND(MIN(IF(OR(J727="OZZ",J727="ZZ"),5000,17300),TRUNC(0.75*(SUMIF($D$12:$D727,$D727,K$12:K727)+SUMIF($D$12:$D727,$D727,L$12:L727)),2)) - SUMIF($D$12:$D726,$D727,N$12:N726),2),"")</f>
        <v/>
      </c>
      <c r="O727" s="249" t="str">
        <f>IF(AND(K727&lt;&gt;"",L727&lt;&gt;"",M727&lt;&gt;"",J727&lt;&gt;"",AH727&lt;&gt;""),IF(OR(J727="OZZ",J727="ZZ"),ROUND(0-SUMIF($D$12:$D726,$D727,O$12:O726),2),IF(M727=0,0,ROUND(MIN(MIN(17300,TRUNC(0.75*(SUMIF($D$12:$D$2012,$D727,K$12:K$2012)+SUMIF($D$12:$D$2012,$D727,L$12:L$2012)),2)+SUMIF($D$12:$D727,$D727,AH$12:AH727))-SUMIF($D$12:$D726,$D727,O$12:O726)-SUMIF($D$12:$D$2012,$D727,N$12:N$2012),AH727),2))),"")</f>
        <v/>
      </c>
      <c r="P727" s="250" t="str">
        <f>IF(J727&lt;&gt;"",1000 - SUMIF($D$12:$D726,$D727,P$12:P726),"")</f>
        <v/>
      </c>
      <c r="Q727" s="106"/>
      <c r="R727" s="247"/>
      <c r="S727" s="247"/>
      <c r="T727" s="247"/>
      <c r="U727" s="248" t="str">
        <f>IF(AND(R727&lt;&gt;"",S727&lt;&gt;"",Q727&lt;&gt;""),ROUND(MIN(IF(OR(Q727="OZZ",Q727="ZZ"),5000,17300),TRUNC(0.75*(SUMIF($D$12:$D727,$D727,R$12:R727)+SUMIF($D$12:$D727,$D727,S$12:S727)),2)) - SUMIF($D$12:$D726,$D727,U$12:U726),2),"")</f>
        <v/>
      </c>
      <c r="V727" s="248" t="str">
        <f>IF(AND(R727&lt;&gt;"",S727&lt;&gt;"",T727&lt;&gt;"",Q727&lt;&gt;"",AL727&lt;&gt;""),IF(OR(Q727="OZZ",Q727="ZZ"),ROUND(0-SUMIF($D$12:$D726,$D727,V$12:V726),2),IF(T727=0,0,ROUND(MIN(MIN(17300,TRUNC(0.75*(SUMIF($D$12:$D$2012,$D727,R$12:R$2012)+SUMIF($D$12:$D$2012,$D727,S$12:S$2012)),2)+SUMIF($D$12:$D727,$D727,AL$12:AL727))-SUMIF($D$12:$D726,$D727,V$12:V726)-SUMIF($D$12:$D$2012,$D727,U$12:U$2012),AL727),2))),"")</f>
        <v/>
      </c>
      <c r="W727" s="250" t="str">
        <f>IF(Q727&lt;&gt;"",1000 - SUMIF($D$12:$D726,$D727,W$12:W726),"")</f>
        <v/>
      </c>
      <c r="X727" s="106"/>
      <c r="Y727" s="247"/>
      <c r="Z727" s="247"/>
      <c r="AA727" s="247"/>
      <c r="AB727" s="248" t="str">
        <f>IF(AND(Y727&lt;&gt;"",Z727&lt;&gt;"",X727&lt;&gt;""),ROUND(MIN(IF(OR(X727="OZZ",X727="ZZ"),5000,17300),TRUNC(0.75*(SUMIF($D$12:$D727,$D727,Y$12:Y727)+SUMIF($D$12:$D727,$D727,Z$12:Z727)),2)) - SUMIF($D$12:$D726,$D727,AB$12:AB726),2),"")</f>
        <v/>
      </c>
      <c r="AC727" s="251" t="str">
        <f>IF(AND(Y727&lt;&gt;"",Z727&lt;&gt;"",AA727&lt;&gt;"",X727&lt;&gt;"",AP727&lt;&gt;""),IF(OR(X727="OZZ",X727="ZZ"),ROUND(0-SUMIF($D$12:$D726,$D727,AC$12:AC726),2),IF(AA727=0,0,ROUND(MIN(MIN(17300,TRUNC(0.75*(SUMIF($D$12:$D$2012,$D727,Y$12:Y$2012)+SUMIF($D$12:$D$2012,$D727,Z$12:Z$2012)),2)+SUMIF($D$12:$D727,$D727,AP$12:AP727))-SUMIF($D$12:$D726,$D727,AC$12:AC726)-SUMIF($D$12:$D$2012,$D727,AB$12:AB$2012),AP727),2))),"")</f>
        <v/>
      </c>
      <c r="AD727" s="250" t="str">
        <f>IF(X727&lt;&gt;"",1000 - SUMIF($D$12:$D726,$D727,AD$12:AD726),"")</f>
        <v/>
      </c>
      <c r="AE727" s="252"/>
      <c r="AF727" s="253"/>
      <c r="AG727" s="254"/>
      <c r="AH727" s="255" t="str">
        <f t="shared" si="250"/>
        <v/>
      </c>
      <c r="AI727" s="256"/>
      <c r="AJ727" s="253"/>
      <c r="AK727" s="254"/>
      <c r="AL727" s="255" t="str">
        <f t="shared" si="251"/>
        <v/>
      </c>
      <c r="AM727" s="256"/>
      <c r="AN727" s="253"/>
      <c r="AO727" s="254"/>
      <c r="AP727" s="255" t="str">
        <f t="shared" si="231"/>
        <v/>
      </c>
      <c r="AQ727" s="116"/>
      <c r="AR727" s="116"/>
      <c r="AS727" s="117"/>
      <c r="AT727" s="118"/>
      <c r="AU727" s="119" t="str">
        <f>IF(D727&lt;&gt; "", IF(COUNTIF($D$12:$D727,$D727)&gt;1,0,IF(SUM(N727,U727,AB727)&gt;0,IF(AND(X727="",OR(Q727&lt;&gt;"",J727&lt;&gt;"")),IF(Q727&lt;&gt;"",Q727,IF(J727&lt;&gt;"",J727,0)),IF(AND(Q727&lt;&gt;"",J727&lt;&gt;"",Q727=J727),Q727,X727)),0)),"")</f>
        <v/>
      </c>
      <c r="AV727" s="119" t="str">
        <f>IF(D727&lt;&gt;"",IF(COUNTIF($D$12:$D727,$D727)&gt;1,0,IF(SUM(O727,V727,AC727)&gt;0,IF(AND(X727="",OR(Q727&lt;&gt;"",J727&lt;&gt;"")),IF(Q727&lt;&gt;"",Q727,IF(J727&lt;&gt;"",J727,0)),IF(AND(Q727&lt;&gt;"",J727&lt;&gt;"",Q727=J727),Q727,X727)),0)),"")</f>
        <v/>
      </c>
      <c r="AW727" s="119" t="str">
        <f>IF(D727&lt;&gt;"",IF(COUNTIF($D$12:$D727,$D727)&gt;1,0,IF(SUM(P727,W727,AD727)&gt;0,IF(AND(X727="",OR(Q727&lt;&gt;"",J727&lt;&gt;"")),IF(Q727&lt;&gt;"",Q727,IF(J727&lt;&gt;"",J727,0)),IF(AND(Q727&lt;&gt;"",J727&lt;&gt;"",Q727=J727),Q727,X727)),0)),"")</f>
        <v/>
      </c>
      <c r="AX727" s="118" t="str">
        <f t="shared" si="232"/>
        <v/>
      </c>
      <c r="AY727" s="118" t="str">
        <f t="shared" si="233"/>
        <v/>
      </c>
      <c r="AZ727" s="118" t="str">
        <f t="shared" si="234"/>
        <v/>
      </c>
      <c r="BA727" s="118" t="str">
        <f t="shared" si="235"/>
        <v/>
      </c>
      <c r="BB727" s="118" t="str">
        <f t="shared" si="236"/>
        <v/>
      </c>
      <c r="BC727" s="118" t="str">
        <f t="shared" si="237"/>
        <v/>
      </c>
      <c r="BD727" s="118" t="str">
        <f t="shared" si="238"/>
        <v/>
      </c>
      <c r="BE727" s="118" t="str">
        <f t="shared" si="239"/>
        <v/>
      </c>
      <c r="BF727" s="118" t="str">
        <f t="shared" si="240"/>
        <v/>
      </c>
      <c r="BG727" s="120"/>
      <c r="BH727" s="120" t="str">
        <f t="shared" si="241"/>
        <v/>
      </c>
      <c r="BI727" s="120" t="str">
        <f t="shared" si="242"/>
        <v/>
      </c>
      <c r="BJ727" s="121"/>
      <c r="BK727" s="120" t="str">
        <f t="shared" si="243"/>
        <v/>
      </c>
      <c r="BL727" s="120" t="str">
        <f t="shared" si="244"/>
        <v/>
      </c>
      <c r="BM727" s="120" t="str">
        <f t="shared" si="245"/>
        <v/>
      </c>
      <c r="BN727" s="120" t="str">
        <f t="shared" si="246"/>
        <v/>
      </c>
      <c r="BO727" s="120" t="str">
        <f t="shared" si="247"/>
        <v/>
      </c>
      <c r="BP727" s="120" t="str">
        <f t="shared" si="248"/>
        <v/>
      </c>
      <c r="BQ727" s="98"/>
      <c r="BR727" s="98"/>
      <c r="BS727" s="98"/>
      <c r="BT727" s="98"/>
      <c r="BU727" s="98"/>
      <c r="BV727" s="98"/>
      <c r="BW727" s="98"/>
      <c r="BX727" s="98"/>
      <c r="BY727" s="98"/>
      <c r="BZ727" s="98"/>
      <c r="CA727" s="98"/>
      <c r="CB727" s="98"/>
      <c r="CC727" s="98"/>
      <c r="CD727" s="98"/>
      <c r="CE727" s="98"/>
      <c r="CF727" s="98"/>
      <c r="CG727" s="98"/>
      <c r="CH727" s="98"/>
      <c r="CI727" s="98"/>
      <c r="CJ727" s="98"/>
      <c r="CK727" s="98"/>
      <c r="CL727" s="98"/>
      <c r="CM727" s="98"/>
      <c r="CN727" s="98"/>
      <c r="CO727" s="98"/>
      <c r="CP727" s="98"/>
      <c r="CQ727" s="98"/>
      <c r="CR727" s="98"/>
      <c r="CS727" s="98"/>
    </row>
    <row r="728" spans="1:97" s="4" customFormat="1" ht="18.75" customHeight="1" x14ac:dyDescent="0.2">
      <c r="A728" s="3">
        <f t="shared" si="249"/>
        <v>716</v>
      </c>
      <c r="B728" s="263"/>
      <c r="C728" s="263"/>
      <c r="D728" s="263"/>
      <c r="E728" s="259"/>
      <c r="F728" s="259"/>
      <c r="G728" s="43"/>
      <c r="H728" s="264"/>
      <c r="I728" s="261"/>
      <c r="J728" s="106"/>
      <c r="K728" s="247"/>
      <c r="L728" s="247"/>
      <c r="M728" s="247"/>
      <c r="N728" s="248" t="str">
        <f>IF(AND(K728&lt;&gt;"",L728&lt;&gt;"",J728&lt;&gt;""),ROUND(MIN(IF(OR(J728="OZZ",J728="ZZ"),5000,17300),TRUNC(0.75*(SUMIF($D$12:$D728,$D728,K$12:K728)+SUMIF($D$12:$D728,$D728,L$12:L728)),2)) - SUMIF($D$12:$D727,$D728,N$12:N727),2),"")</f>
        <v/>
      </c>
      <c r="O728" s="249" t="str">
        <f>IF(AND(K728&lt;&gt;"",L728&lt;&gt;"",M728&lt;&gt;"",J728&lt;&gt;"",AH728&lt;&gt;""),IF(OR(J728="OZZ",J728="ZZ"),ROUND(0-SUMIF($D$12:$D727,$D728,O$12:O727),2),IF(M728=0,0,ROUND(MIN(MIN(17300,TRUNC(0.75*(SUMIF($D$12:$D$2012,$D728,K$12:K$2012)+SUMIF($D$12:$D$2012,$D728,L$12:L$2012)),2)+SUMIF($D$12:$D728,$D728,AH$12:AH728))-SUMIF($D$12:$D727,$D728,O$12:O727)-SUMIF($D$12:$D$2012,$D728,N$12:N$2012),AH728),2))),"")</f>
        <v/>
      </c>
      <c r="P728" s="250" t="str">
        <f>IF(J728&lt;&gt;"",1000 - SUMIF($D$12:$D727,$D728,P$12:P727),"")</f>
        <v/>
      </c>
      <c r="Q728" s="106"/>
      <c r="R728" s="247"/>
      <c r="S728" s="247"/>
      <c r="T728" s="247"/>
      <c r="U728" s="248" t="str">
        <f>IF(AND(R728&lt;&gt;"",S728&lt;&gt;"",Q728&lt;&gt;""),ROUND(MIN(IF(OR(Q728="OZZ",Q728="ZZ"),5000,17300),TRUNC(0.75*(SUMIF($D$12:$D728,$D728,R$12:R728)+SUMIF($D$12:$D728,$D728,S$12:S728)),2)) - SUMIF($D$12:$D727,$D728,U$12:U727),2),"")</f>
        <v/>
      </c>
      <c r="V728" s="248" t="str">
        <f>IF(AND(R728&lt;&gt;"",S728&lt;&gt;"",T728&lt;&gt;"",Q728&lt;&gt;"",AL728&lt;&gt;""),IF(OR(Q728="OZZ",Q728="ZZ"),ROUND(0-SUMIF($D$12:$D727,$D728,V$12:V727),2),IF(T728=0,0,ROUND(MIN(MIN(17300,TRUNC(0.75*(SUMIF($D$12:$D$2012,$D728,R$12:R$2012)+SUMIF($D$12:$D$2012,$D728,S$12:S$2012)),2)+SUMIF($D$12:$D728,$D728,AL$12:AL728))-SUMIF($D$12:$D727,$D728,V$12:V727)-SUMIF($D$12:$D$2012,$D728,U$12:U$2012),AL728),2))),"")</f>
        <v/>
      </c>
      <c r="W728" s="250" t="str">
        <f>IF(Q728&lt;&gt;"",1000 - SUMIF($D$12:$D727,$D728,W$12:W727),"")</f>
        <v/>
      </c>
      <c r="X728" s="106"/>
      <c r="Y728" s="247"/>
      <c r="Z728" s="247"/>
      <c r="AA728" s="247"/>
      <c r="AB728" s="248" t="str">
        <f>IF(AND(Y728&lt;&gt;"",Z728&lt;&gt;"",X728&lt;&gt;""),ROUND(MIN(IF(OR(X728="OZZ",X728="ZZ"),5000,17300),TRUNC(0.75*(SUMIF($D$12:$D728,$D728,Y$12:Y728)+SUMIF($D$12:$D728,$D728,Z$12:Z728)),2)) - SUMIF($D$12:$D727,$D728,AB$12:AB727),2),"")</f>
        <v/>
      </c>
      <c r="AC728" s="251" t="str">
        <f>IF(AND(Y728&lt;&gt;"",Z728&lt;&gt;"",AA728&lt;&gt;"",X728&lt;&gt;"",AP728&lt;&gt;""),IF(OR(X728="OZZ",X728="ZZ"),ROUND(0-SUMIF($D$12:$D727,$D728,AC$12:AC727),2),IF(AA728=0,0,ROUND(MIN(MIN(17300,TRUNC(0.75*(SUMIF($D$12:$D$2012,$D728,Y$12:Y$2012)+SUMIF($D$12:$D$2012,$D728,Z$12:Z$2012)),2)+SUMIF($D$12:$D728,$D728,AP$12:AP728))-SUMIF($D$12:$D727,$D728,AC$12:AC727)-SUMIF($D$12:$D$2012,$D728,AB$12:AB$2012),AP728),2))),"")</f>
        <v/>
      </c>
      <c r="AD728" s="250" t="str">
        <f>IF(X728&lt;&gt;"",1000 - SUMIF($D$12:$D727,$D728,AD$12:AD727),"")</f>
        <v/>
      </c>
      <c r="AE728" s="252"/>
      <c r="AF728" s="253"/>
      <c r="AG728" s="254"/>
      <c r="AH728" s="255" t="str">
        <f t="shared" si="250"/>
        <v/>
      </c>
      <c r="AI728" s="256"/>
      <c r="AJ728" s="253"/>
      <c r="AK728" s="254"/>
      <c r="AL728" s="255" t="str">
        <f t="shared" si="251"/>
        <v/>
      </c>
      <c r="AM728" s="256"/>
      <c r="AN728" s="253"/>
      <c r="AO728" s="254"/>
      <c r="AP728" s="255" t="str">
        <f t="shared" si="231"/>
        <v/>
      </c>
      <c r="AQ728" s="116"/>
      <c r="AR728" s="116"/>
      <c r="AS728" s="117"/>
      <c r="AT728" s="118"/>
      <c r="AU728" s="119" t="str">
        <f>IF(D728&lt;&gt; "", IF(COUNTIF($D$12:$D728,$D728)&gt;1,0,IF(SUM(N728,U728,AB728)&gt;0,IF(AND(X728="",OR(Q728&lt;&gt;"",J728&lt;&gt;"")),IF(Q728&lt;&gt;"",Q728,IF(J728&lt;&gt;"",J728,0)),IF(AND(Q728&lt;&gt;"",J728&lt;&gt;"",Q728=J728),Q728,X728)),0)),"")</f>
        <v/>
      </c>
      <c r="AV728" s="119" t="str">
        <f>IF(D728&lt;&gt;"",IF(COUNTIF($D$12:$D728,$D728)&gt;1,0,IF(SUM(O728,V728,AC728)&gt;0,IF(AND(X728="",OR(Q728&lt;&gt;"",J728&lt;&gt;"")),IF(Q728&lt;&gt;"",Q728,IF(J728&lt;&gt;"",J728,0)),IF(AND(Q728&lt;&gt;"",J728&lt;&gt;"",Q728=J728),Q728,X728)),0)),"")</f>
        <v/>
      </c>
      <c r="AW728" s="119" t="str">
        <f>IF(D728&lt;&gt;"",IF(COUNTIF($D$12:$D728,$D728)&gt;1,0,IF(SUM(P728,W728,AD728)&gt;0,IF(AND(X728="",OR(Q728&lt;&gt;"",J728&lt;&gt;"")),IF(Q728&lt;&gt;"",Q728,IF(J728&lt;&gt;"",J728,0)),IF(AND(Q728&lt;&gt;"",J728&lt;&gt;"",Q728=J728),Q728,X728)),0)),"")</f>
        <v/>
      </c>
      <c r="AX728" s="118" t="str">
        <f t="shared" si="232"/>
        <v/>
      </c>
      <c r="AY728" s="118" t="str">
        <f t="shared" si="233"/>
        <v/>
      </c>
      <c r="AZ728" s="118" t="str">
        <f t="shared" si="234"/>
        <v/>
      </c>
      <c r="BA728" s="118" t="str">
        <f t="shared" si="235"/>
        <v/>
      </c>
      <c r="BB728" s="118" t="str">
        <f t="shared" si="236"/>
        <v/>
      </c>
      <c r="BC728" s="118" t="str">
        <f t="shared" si="237"/>
        <v/>
      </c>
      <c r="BD728" s="118" t="str">
        <f t="shared" si="238"/>
        <v/>
      </c>
      <c r="BE728" s="118" t="str">
        <f t="shared" si="239"/>
        <v/>
      </c>
      <c r="BF728" s="118" t="str">
        <f t="shared" si="240"/>
        <v/>
      </c>
      <c r="BG728" s="120"/>
      <c r="BH728" s="120" t="str">
        <f t="shared" si="241"/>
        <v/>
      </c>
      <c r="BI728" s="120" t="str">
        <f t="shared" si="242"/>
        <v/>
      </c>
      <c r="BJ728" s="121"/>
      <c r="BK728" s="120" t="str">
        <f t="shared" si="243"/>
        <v/>
      </c>
      <c r="BL728" s="120" t="str">
        <f t="shared" si="244"/>
        <v/>
      </c>
      <c r="BM728" s="120" t="str">
        <f t="shared" si="245"/>
        <v/>
      </c>
      <c r="BN728" s="120" t="str">
        <f t="shared" si="246"/>
        <v/>
      </c>
      <c r="BO728" s="120" t="str">
        <f t="shared" si="247"/>
        <v/>
      </c>
      <c r="BP728" s="120" t="str">
        <f t="shared" si="248"/>
        <v/>
      </c>
      <c r="BQ728" s="98"/>
      <c r="BR728" s="98"/>
      <c r="BS728" s="98"/>
      <c r="BT728" s="98"/>
      <c r="BU728" s="98"/>
      <c r="BV728" s="98"/>
      <c r="BW728" s="98"/>
      <c r="BX728" s="98"/>
      <c r="BY728" s="98"/>
      <c r="BZ728" s="98"/>
      <c r="CA728" s="98"/>
      <c r="CB728" s="98"/>
      <c r="CC728" s="98"/>
      <c r="CD728" s="98"/>
      <c r="CE728" s="98"/>
      <c r="CF728" s="98"/>
      <c r="CG728" s="98"/>
      <c r="CH728" s="98"/>
      <c r="CI728" s="98"/>
      <c r="CJ728" s="98"/>
      <c r="CK728" s="98"/>
      <c r="CL728" s="98"/>
      <c r="CM728" s="98"/>
      <c r="CN728" s="98"/>
      <c r="CO728" s="98"/>
      <c r="CP728" s="98"/>
      <c r="CQ728" s="98"/>
      <c r="CR728" s="98"/>
      <c r="CS728" s="98"/>
    </row>
    <row r="729" spans="1:97" s="4" customFormat="1" ht="18.75" customHeight="1" x14ac:dyDescent="0.2">
      <c r="A729" s="3">
        <f t="shared" si="249"/>
        <v>717</v>
      </c>
      <c r="B729" s="263"/>
      <c r="C729" s="263"/>
      <c r="D729" s="263"/>
      <c r="E729" s="259"/>
      <c r="F729" s="259"/>
      <c r="G729" s="43"/>
      <c r="H729" s="264"/>
      <c r="I729" s="261"/>
      <c r="J729" s="106"/>
      <c r="K729" s="247"/>
      <c r="L729" s="247"/>
      <c r="M729" s="247"/>
      <c r="N729" s="248" t="str">
        <f>IF(AND(K729&lt;&gt;"",L729&lt;&gt;"",J729&lt;&gt;""),ROUND(MIN(IF(OR(J729="OZZ",J729="ZZ"),5000,17300),TRUNC(0.75*(SUMIF($D$12:$D729,$D729,K$12:K729)+SUMIF($D$12:$D729,$D729,L$12:L729)),2)) - SUMIF($D$12:$D728,$D729,N$12:N728),2),"")</f>
        <v/>
      </c>
      <c r="O729" s="249" t="str">
        <f>IF(AND(K729&lt;&gt;"",L729&lt;&gt;"",M729&lt;&gt;"",J729&lt;&gt;"",AH729&lt;&gt;""),IF(OR(J729="OZZ",J729="ZZ"),ROUND(0-SUMIF($D$12:$D728,$D729,O$12:O728),2),IF(M729=0,0,ROUND(MIN(MIN(17300,TRUNC(0.75*(SUMIF($D$12:$D$2012,$D729,K$12:K$2012)+SUMIF($D$12:$D$2012,$D729,L$12:L$2012)),2)+SUMIF($D$12:$D729,$D729,AH$12:AH729))-SUMIF($D$12:$D728,$D729,O$12:O728)-SUMIF($D$12:$D$2012,$D729,N$12:N$2012),AH729),2))),"")</f>
        <v/>
      </c>
      <c r="P729" s="250" t="str">
        <f>IF(J729&lt;&gt;"",1000 - SUMIF($D$12:$D728,$D729,P$12:P728),"")</f>
        <v/>
      </c>
      <c r="Q729" s="106"/>
      <c r="R729" s="247"/>
      <c r="S729" s="247"/>
      <c r="T729" s="247"/>
      <c r="U729" s="248" t="str">
        <f>IF(AND(R729&lt;&gt;"",S729&lt;&gt;"",Q729&lt;&gt;""),ROUND(MIN(IF(OR(Q729="OZZ",Q729="ZZ"),5000,17300),TRUNC(0.75*(SUMIF($D$12:$D729,$D729,R$12:R729)+SUMIF($D$12:$D729,$D729,S$12:S729)),2)) - SUMIF($D$12:$D728,$D729,U$12:U728),2),"")</f>
        <v/>
      </c>
      <c r="V729" s="248" t="str">
        <f>IF(AND(R729&lt;&gt;"",S729&lt;&gt;"",T729&lt;&gt;"",Q729&lt;&gt;"",AL729&lt;&gt;""),IF(OR(Q729="OZZ",Q729="ZZ"),ROUND(0-SUMIF($D$12:$D728,$D729,V$12:V728),2),IF(T729=0,0,ROUND(MIN(MIN(17300,TRUNC(0.75*(SUMIF($D$12:$D$2012,$D729,R$12:R$2012)+SUMIF($D$12:$D$2012,$D729,S$12:S$2012)),2)+SUMIF($D$12:$D729,$D729,AL$12:AL729))-SUMIF($D$12:$D728,$D729,V$12:V728)-SUMIF($D$12:$D$2012,$D729,U$12:U$2012),AL729),2))),"")</f>
        <v/>
      </c>
      <c r="W729" s="250" t="str">
        <f>IF(Q729&lt;&gt;"",1000 - SUMIF($D$12:$D728,$D729,W$12:W728),"")</f>
        <v/>
      </c>
      <c r="X729" s="106"/>
      <c r="Y729" s="247"/>
      <c r="Z729" s="247"/>
      <c r="AA729" s="247"/>
      <c r="AB729" s="248" t="str">
        <f>IF(AND(Y729&lt;&gt;"",Z729&lt;&gt;"",X729&lt;&gt;""),ROUND(MIN(IF(OR(X729="OZZ",X729="ZZ"),5000,17300),TRUNC(0.75*(SUMIF($D$12:$D729,$D729,Y$12:Y729)+SUMIF($D$12:$D729,$D729,Z$12:Z729)),2)) - SUMIF($D$12:$D728,$D729,AB$12:AB728),2),"")</f>
        <v/>
      </c>
      <c r="AC729" s="251" t="str">
        <f>IF(AND(Y729&lt;&gt;"",Z729&lt;&gt;"",AA729&lt;&gt;"",X729&lt;&gt;"",AP729&lt;&gt;""),IF(OR(X729="OZZ",X729="ZZ"),ROUND(0-SUMIF($D$12:$D728,$D729,AC$12:AC728),2),IF(AA729=0,0,ROUND(MIN(MIN(17300,TRUNC(0.75*(SUMIF($D$12:$D$2012,$D729,Y$12:Y$2012)+SUMIF($D$12:$D$2012,$D729,Z$12:Z$2012)),2)+SUMIF($D$12:$D729,$D729,AP$12:AP729))-SUMIF($D$12:$D728,$D729,AC$12:AC728)-SUMIF($D$12:$D$2012,$D729,AB$12:AB$2012),AP729),2))),"")</f>
        <v/>
      </c>
      <c r="AD729" s="250" t="str">
        <f>IF(X729&lt;&gt;"",1000 - SUMIF($D$12:$D728,$D729,AD$12:AD728),"")</f>
        <v/>
      </c>
      <c r="AE729" s="252"/>
      <c r="AF729" s="253"/>
      <c r="AG729" s="254"/>
      <c r="AH729" s="255" t="str">
        <f t="shared" si="250"/>
        <v/>
      </c>
      <c r="AI729" s="256"/>
      <c r="AJ729" s="253"/>
      <c r="AK729" s="254"/>
      <c r="AL729" s="255" t="str">
        <f t="shared" si="251"/>
        <v/>
      </c>
      <c r="AM729" s="256"/>
      <c r="AN729" s="253"/>
      <c r="AO729" s="254"/>
      <c r="AP729" s="255" t="str">
        <f t="shared" si="231"/>
        <v/>
      </c>
      <c r="AQ729" s="116"/>
      <c r="AR729" s="116"/>
      <c r="AS729" s="117"/>
      <c r="AT729" s="118"/>
      <c r="AU729" s="119" t="str">
        <f>IF(D729&lt;&gt; "", IF(COUNTIF($D$12:$D729,$D729)&gt;1,0,IF(SUM(N729,U729,AB729)&gt;0,IF(AND(X729="",OR(Q729&lt;&gt;"",J729&lt;&gt;"")),IF(Q729&lt;&gt;"",Q729,IF(J729&lt;&gt;"",J729,0)),IF(AND(Q729&lt;&gt;"",J729&lt;&gt;"",Q729=J729),Q729,X729)),0)),"")</f>
        <v/>
      </c>
      <c r="AV729" s="119" t="str">
        <f>IF(D729&lt;&gt;"",IF(COUNTIF($D$12:$D729,$D729)&gt;1,0,IF(SUM(O729,V729,AC729)&gt;0,IF(AND(X729="",OR(Q729&lt;&gt;"",J729&lt;&gt;"")),IF(Q729&lt;&gt;"",Q729,IF(J729&lt;&gt;"",J729,0)),IF(AND(Q729&lt;&gt;"",J729&lt;&gt;"",Q729=J729),Q729,X729)),0)),"")</f>
        <v/>
      </c>
      <c r="AW729" s="119" t="str">
        <f>IF(D729&lt;&gt;"",IF(COUNTIF($D$12:$D729,$D729)&gt;1,0,IF(SUM(P729,W729,AD729)&gt;0,IF(AND(X729="",OR(Q729&lt;&gt;"",J729&lt;&gt;"")),IF(Q729&lt;&gt;"",Q729,IF(J729&lt;&gt;"",J729,0)),IF(AND(Q729&lt;&gt;"",J729&lt;&gt;"",Q729=J729),Q729,X729)),0)),"")</f>
        <v/>
      </c>
      <c r="AX729" s="118" t="str">
        <f t="shared" si="232"/>
        <v/>
      </c>
      <c r="AY729" s="118" t="str">
        <f t="shared" si="233"/>
        <v/>
      </c>
      <c r="AZ729" s="118" t="str">
        <f t="shared" si="234"/>
        <v/>
      </c>
      <c r="BA729" s="118" t="str">
        <f t="shared" si="235"/>
        <v/>
      </c>
      <c r="BB729" s="118" t="str">
        <f t="shared" si="236"/>
        <v/>
      </c>
      <c r="BC729" s="118" t="str">
        <f t="shared" si="237"/>
        <v/>
      </c>
      <c r="BD729" s="118" t="str">
        <f t="shared" si="238"/>
        <v/>
      </c>
      <c r="BE729" s="118" t="str">
        <f t="shared" si="239"/>
        <v/>
      </c>
      <c r="BF729" s="118" t="str">
        <f t="shared" si="240"/>
        <v/>
      </c>
      <c r="BG729" s="120"/>
      <c r="BH729" s="120" t="str">
        <f t="shared" si="241"/>
        <v/>
      </c>
      <c r="BI729" s="120" t="str">
        <f t="shared" si="242"/>
        <v/>
      </c>
      <c r="BJ729" s="121"/>
      <c r="BK729" s="120" t="str">
        <f t="shared" si="243"/>
        <v/>
      </c>
      <c r="BL729" s="120" t="str">
        <f t="shared" si="244"/>
        <v/>
      </c>
      <c r="BM729" s="120" t="str">
        <f t="shared" si="245"/>
        <v/>
      </c>
      <c r="BN729" s="120" t="str">
        <f t="shared" si="246"/>
        <v/>
      </c>
      <c r="BO729" s="120" t="str">
        <f t="shared" si="247"/>
        <v/>
      </c>
      <c r="BP729" s="120" t="str">
        <f t="shared" si="248"/>
        <v/>
      </c>
      <c r="BQ729" s="98"/>
      <c r="BR729" s="98"/>
      <c r="BS729" s="98"/>
      <c r="BT729" s="98"/>
      <c r="BU729" s="98"/>
      <c r="BV729" s="98"/>
      <c r="BW729" s="98"/>
      <c r="BX729" s="98"/>
      <c r="BY729" s="98"/>
      <c r="BZ729" s="98"/>
      <c r="CA729" s="98"/>
      <c r="CB729" s="98"/>
      <c r="CC729" s="98"/>
      <c r="CD729" s="98"/>
      <c r="CE729" s="98"/>
      <c r="CF729" s="98"/>
      <c r="CG729" s="98"/>
      <c r="CH729" s="98"/>
      <c r="CI729" s="98"/>
      <c r="CJ729" s="98"/>
      <c r="CK729" s="98"/>
      <c r="CL729" s="98"/>
      <c r="CM729" s="98"/>
      <c r="CN729" s="98"/>
      <c r="CO729" s="98"/>
      <c r="CP729" s="98"/>
      <c r="CQ729" s="98"/>
      <c r="CR729" s="98"/>
      <c r="CS729" s="98"/>
    </row>
    <row r="730" spans="1:97" s="4" customFormat="1" ht="18.75" customHeight="1" x14ac:dyDescent="0.2">
      <c r="A730" s="3">
        <f t="shared" si="249"/>
        <v>718</v>
      </c>
      <c r="B730" s="263"/>
      <c r="C730" s="263"/>
      <c r="D730" s="263"/>
      <c r="E730" s="259"/>
      <c r="F730" s="259"/>
      <c r="G730" s="43"/>
      <c r="H730" s="264"/>
      <c r="I730" s="261"/>
      <c r="J730" s="106"/>
      <c r="K730" s="247"/>
      <c r="L730" s="247"/>
      <c r="M730" s="247"/>
      <c r="N730" s="248" t="str">
        <f>IF(AND(K730&lt;&gt;"",L730&lt;&gt;"",J730&lt;&gt;""),ROUND(MIN(IF(OR(J730="OZZ",J730="ZZ"),5000,17300),TRUNC(0.75*(SUMIF($D$12:$D730,$D730,K$12:K730)+SUMIF($D$12:$D730,$D730,L$12:L730)),2)) - SUMIF($D$12:$D729,$D730,N$12:N729),2),"")</f>
        <v/>
      </c>
      <c r="O730" s="249" t="str">
        <f>IF(AND(K730&lt;&gt;"",L730&lt;&gt;"",M730&lt;&gt;"",J730&lt;&gt;"",AH730&lt;&gt;""),IF(OR(J730="OZZ",J730="ZZ"),ROUND(0-SUMIF($D$12:$D729,$D730,O$12:O729),2),IF(M730=0,0,ROUND(MIN(MIN(17300,TRUNC(0.75*(SUMIF($D$12:$D$2012,$D730,K$12:K$2012)+SUMIF($D$12:$D$2012,$D730,L$12:L$2012)),2)+SUMIF($D$12:$D730,$D730,AH$12:AH730))-SUMIF($D$12:$D729,$D730,O$12:O729)-SUMIF($D$12:$D$2012,$D730,N$12:N$2012),AH730),2))),"")</f>
        <v/>
      </c>
      <c r="P730" s="250" t="str">
        <f>IF(J730&lt;&gt;"",1000 - SUMIF($D$12:$D729,$D730,P$12:P729),"")</f>
        <v/>
      </c>
      <c r="Q730" s="106"/>
      <c r="R730" s="247"/>
      <c r="S730" s="247"/>
      <c r="T730" s="247"/>
      <c r="U730" s="248" t="str">
        <f>IF(AND(R730&lt;&gt;"",S730&lt;&gt;"",Q730&lt;&gt;""),ROUND(MIN(IF(OR(Q730="OZZ",Q730="ZZ"),5000,17300),TRUNC(0.75*(SUMIF($D$12:$D730,$D730,R$12:R730)+SUMIF($D$12:$D730,$D730,S$12:S730)),2)) - SUMIF($D$12:$D729,$D730,U$12:U729),2),"")</f>
        <v/>
      </c>
      <c r="V730" s="248" t="str">
        <f>IF(AND(R730&lt;&gt;"",S730&lt;&gt;"",T730&lt;&gt;"",Q730&lt;&gt;"",AL730&lt;&gt;""),IF(OR(Q730="OZZ",Q730="ZZ"),ROUND(0-SUMIF($D$12:$D729,$D730,V$12:V729),2),IF(T730=0,0,ROUND(MIN(MIN(17300,TRUNC(0.75*(SUMIF($D$12:$D$2012,$D730,R$12:R$2012)+SUMIF($D$12:$D$2012,$D730,S$12:S$2012)),2)+SUMIF($D$12:$D730,$D730,AL$12:AL730))-SUMIF($D$12:$D729,$D730,V$12:V729)-SUMIF($D$12:$D$2012,$D730,U$12:U$2012),AL730),2))),"")</f>
        <v/>
      </c>
      <c r="W730" s="250" t="str">
        <f>IF(Q730&lt;&gt;"",1000 - SUMIF($D$12:$D729,$D730,W$12:W729),"")</f>
        <v/>
      </c>
      <c r="X730" s="106"/>
      <c r="Y730" s="247"/>
      <c r="Z730" s="247"/>
      <c r="AA730" s="247"/>
      <c r="AB730" s="248" t="str">
        <f>IF(AND(Y730&lt;&gt;"",Z730&lt;&gt;"",X730&lt;&gt;""),ROUND(MIN(IF(OR(X730="OZZ",X730="ZZ"),5000,17300),TRUNC(0.75*(SUMIF($D$12:$D730,$D730,Y$12:Y730)+SUMIF($D$12:$D730,$D730,Z$12:Z730)),2)) - SUMIF($D$12:$D729,$D730,AB$12:AB729),2),"")</f>
        <v/>
      </c>
      <c r="AC730" s="251" t="str">
        <f>IF(AND(Y730&lt;&gt;"",Z730&lt;&gt;"",AA730&lt;&gt;"",X730&lt;&gt;"",AP730&lt;&gt;""),IF(OR(X730="OZZ",X730="ZZ"),ROUND(0-SUMIF($D$12:$D729,$D730,AC$12:AC729),2),IF(AA730=0,0,ROUND(MIN(MIN(17300,TRUNC(0.75*(SUMIF($D$12:$D$2012,$D730,Y$12:Y$2012)+SUMIF($D$12:$D$2012,$D730,Z$12:Z$2012)),2)+SUMIF($D$12:$D730,$D730,AP$12:AP730))-SUMIF($D$12:$D729,$D730,AC$12:AC729)-SUMIF($D$12:$D$2012,$D730,AB$12:AB$2012),AP730),2))),"")</f>
        <v/>
      </c>
      <c r="AD730" s="250" t="str">
        <f>IF(X730&lt;&gt;"",1000 - SUMIF($D$12:$D729,$D730,AD$12:AD729),"")</f>
        <v/>
      </c>
      <c r="AE730" s="252"/>
      <c r="AF730" s="253"/>
      <c r="AG730" s="254"/>
      <c r="AH730" s="255" t="str">
        <f t="shared" si="250"/>
        <v/>
      </c>
      <c r="AI730" s="256"/>
      <c r="AJ730" s="253"/>
      <c r="AK730" s="254"/>
      <c r="AL730" s="255" t="str">
        <f t="shared" si="251"/>
        <v/>
      </c>
      <c r="AM730" s="256"/>
      <c r="AN730" s="253"/>
      <c r="AO730" s="254"/>
      <c r="AP730" s="255" t="str">
        <f t="shared" si="231"/>
        <v/>
      </c>
      <c r="AQ730" s="116"/>
      <c r="AR730" s="116"/>
      <c r="AS730" s="117"/>
      <c r="AT730" s="118"/>
      <c r="AU730" s="119" t="str">
        <f>IF(D730&lt;&gt; "", IF(COUNTIF($D$12:$D730,$D730)&gt;1,0,IF(SUM(N730,U730,AB730)&gt;0,IF(AND(X730="",OR(Q730&lt;&gt;"",J730&lt;&gt;"")),IF(Q730&lt;&gt;"",Q730,IF(J730&lt;&gt;"",J730,0)),IF(AND(Q730&lt;&gt;"",J730&lt;&gt;"",Q730=J730),Q730,X730)),0)),"")</f>
        <v/>
      </c>
      <c r="AV730" s="119" t="str">
        <f>IF(D730&lt;&gt;"",IF(COUNTIF($D$12:$D730,$D730)&gt;1,0,IF(SUM(O730,V730,AC730)&gt;0,IF(AND(X730="",OR(Q730&lt;&gt;"",J730&lt;&gt;"")),IF(Q730&lt;&gt;"",Q730,IF(J730&lt;&gt;"",J730,0)),IF(AND(Q730&lt;&gt;"",J730&lt;&gt;"",Q730=J730),Q730,X730)),0)),"")</f>
        <v/>
      </c>
      <c r="AW730" s="119" t="str">
        <f>IF(D730&lt;&gt;"",IF(COUNTIF($D$12:$D730,$D730)&gt;1,0,IF(SUM(P730,W730,AD730)&gt;0,IF(AND(X730="",OR(Q730&lt;&gt;"",J730&lt;&gt;"")),IF(Q730&lt;&gt;"",Q730,IF(J730&lt;&gt;"",J730,0)),IF(AND(Q730&lt;&gt;"",J730&lt;&gt;"",Q730=J730),Q730,X730)),0)),"")</f>
        <v/>
      </c>
      <c r="AX730" s="118" t="str">
        <f t="shared" si="232"/>
        <v/>
      </c>
      <c r="AY730" s="118" t="str">
        <f t="shared" si="233"/>
        <v/>
      </c>
      <c r="AZ730" s="118" t="str">
        <f t="shared" si="234"/>
        <v/>
      </c>
      <c r="BA730" s="118" t="str">
        <f t="shared" si="235"/>
        <v/>
      </c>
      <c r="BB730" s="118" t="str">
        <f t="shared" si="236"/>
        <v/>
      </c>
      <c r="BC730" s="118" t="str">
        <f t="shared" si="237"/>
        <v/>
      </c>
      <c r="BD730" s="118" t="str">
        <f t="shared" si="238"/>
        <v/>
      </c>
      <c r="BE730" s="118" t="str">
        <f t="shared" si="239"/>
        <v/>
      </c>
      <c r="BF730" s="118" t="str">
        <f t="shared" si="240"/>
        <v/>
      </c>
      <c r="BG730" s="120"/>
      <c r="BH730" s="120" t="str">
        <f t="shared" si="241"/>
        <v/>
      </c>
      <c r="BI730" s="120" t="str">
        <f t="shared" si="242"/>
        <v/>
      </c>
      <c r="BJ730" s="121"/>
      <c r="BK730" s="120" t="str">
        <f t="shared" si="243"/>
        <v/>
      </c>
      <c r="BL730" s="120" t="str">
        <f t="shared" si="244"/>
        <v/>
      </c>
      <c r="BM730" s="120" t="str">
        <f t="shared" si="245"/>
        <v/>
      </c>
      <c r="BN730" s="120" t="str">
        <f t="shared" si="246"/>
        <v/>
      </c>
      <c r="BO730" s="120" t="str">
        <f t="shared" si="247"/>
        <v/>
      </c>
      <c r="BP730" s="120" t="str">
        <f t="shared" si="248"/>
        <v/>
      </c>
      <c r="BQ730" s="98"/>
      <c r="BR730" s="98"/>
      <c r="BS730" s="98"/>
      <c r="BT730" s="98"/>
      <c r="BU730" s="98"/>
      <c r="BV730" s="98"/>
      <c r="BW730" s="98"/>
      <c r="BX730" s="98"/>
      <c r="BY730" s="98"/>
      <c r="BZ730" s="98"/>
      <c r="CA730" s="98"/>
      <c r="CB730" s="98"/>
      <c r="CC730" s="98"/>
      <c r="CD730" s="98"/>
      <c r="CE730" s="98"/>
      <c r="CF730" s="98"/>
      <c r="CG730" s="98"/>
      <c r="CH730" s="98"/>
      <c r="CI730" s="98"/>
      <c r="CJ730" s="98"/>
      <c r="CK730" s="98"/>
      <c r="CL730" s="98"/>
      <c r="CM730" s="98"/>
      <c r="CN730" s="98"/>
      <c r="CO730" s="98"/>
      <c r="CP730" s="98"/>
      <c r="CQ730" s="98"/>
      <c r="CR730" s="98"/>
      <c r="CS730" s="98"/>
    </row>
    <row r="731" spans="1:97" s="4" customFormat="1" ht="18.75" customHeight="1" x14ac:dyDescent="0.2">
      <c r="A731" s="3">
        <f t="shared" si="249"/>
        <v>719</v>
      </c>
      <c r="B731" s="263"/>
      <c r="C731" s="263"/>
      <c r="D731" s="263"/>
      <c r="E731" s="259"/>
      <c r="F731" s="259"/>
      <c r="G731" s="43"/>
      <c r="H731" s="264"/>
      <c r="I731" s="261"/>
      <c r="J731" s="106"/>
      <c r="K731" s="247"/>
      <c r="L731" s="247"/>
      <c r="M731" s="247"/>
      <c r="N731" s="248" t="str">
        <f>IF(AND(K731&lt;&gt;"",L731&lt;&gt;"",J731&lt;&gt;""),ROUND(MIN(IF(OR(J731="OZZ",J731="ZZ"),5000,17300),TRUNC(0.75*(SUMIF($D$12:$D731,$D731,K$12:K731)+SUMIF($D$12:$D731,$D731,L$12:L731)),2)) - SUMIF($D$12:$D730,$D731,N$12:N730),2),"")</f>
        <v/>
      </c>
      <c r="O731" s="249" t="str">
        <f>IF(AND(K731&lt;&gt;"",L731&lt;&gt;"",M731&lt;&gt;"",J731&lt;&gt;"",AH731&lt;&gt;""),IF(OR(J731="OZZ",J731="ZZ"),ROUND(0-SUMIF($D$12:$D730,$D731,O$12:O730),2),IF(M731=0,0,ROUND(MIN(MIN(17300,TRUNC(0.75*(SUMIF($D$12:$D$2012,$D731,K$12:K$2012)+SUMIF($D$12:$D$2012,$D731,L$12:L$2012)),2)+SUMIF($D$12:$D731,$D731,AH$12:AH731))-SUMIF($D$12:$D730,$D731,O$12:O730)-SUMIF($D$12:$D$2012,$D731,N$12:N$2012),AH731),2))),"")</f>
        <v/>
      </c>
      <c r="P731" s="250" t="str">
        <f>IF(J731&lt;&gt;"",1000 - SUMIF($D$12:$D730,$D731,P$12:P730),"")</f>
        <v/>
      </c>
      <c r="Q731" s="106"/>
      <c r="R731" s="247"/>
      <c r="S731" s="247"/>
      <c r="T731" s="247"/>
      <c r="U731" s="248" t="str">
        <f>IF(AND(R731&lt;&gt;"",S731&lt;&gt;"",Q731&lt;&gt;""),ROUND(MIN(IF(OR(Q731="OZZ",Q731="ZZ"),5000,17300),TRUNC(0.75*(SUMIF($D$12:$D731,$D731,R$12:R731)+SUMIF($D$12:$D731,$D731,S$12:S731)),2)) - SUMIF($D$12:$D730,$D731,U$12:U730),2),"")</f>
        <v/>
      </c>
      <c r="V731" s="248" t="str">
        <f>IF(AND(R731&lt;&gt;"",S731&lt;&gt;"",T731&lt;&gt;"",Q731&lt;&gt;"",AL731&lt;&gt;""),IF(OR(Q731="OZZ",Q731="ZZ"),ROUND(0-SUMIF($D$12:$D730,$D731,V$12:V730),2),IF(T731=0,0,ROUND(MIN(MIN(17300,TRUNC(0.75*(SUMIF($D$12:$D$2012,$D731,R$12:R$2012)+SUMIF($D$12:$D$2012,$D731,S$12:S$2012)),2)+SUMIF($D$12:$D731,$D731,AL$12:AL731))-SUMIF($D$12:$D730,$D731,V$12:V730)-SUMIF($D$12:$D$2012,$D731,U$12:U$2012),AL731),2))),"")</f>
        <v/>
      </c>
      <c r="W731" s="250" t="str">
        <f>IF(Q731&lt;&gt;"",1000 - SUMIF($D$12:$D730,$D731,W$12:W730),"")</f>
        <v/>
      </c>
      <c r="X731" s="106"/>
      <c r="Y731" s="247"/>
      <c r="Z731" s="247"/>
      <c r="AA731" s="247"/>
      <c r="AB731" s="248" t="str">
        <f>IF(AND(Y731&lt;&gt;"",Z731&lt;&gt;"",X731&lt;&gt;""),ROUND(MIN(IF(OR(X731="OZZ",X731="ZZ"),5000,17300),TRUNC(0.75*(SUMIF($D$12:$D731,$D731,Y$12:Y731)+SUMIF($D$12:$D731,$D731,Z$12:Z731)),2)) - SUMIF($D$12:$D730,$D731,AB$12:AB730),2),"")</f>
        <v/>
      </c>
      <c r="AC731" s="251" t="str">
        <f>IF(AND(Y731&lt;&gt;"",Z731&lt;&gt;"",AA731&lt;&gt;"",X731&lt;&gt;"",AP731&lt;&gt;""),IF(OR(X731="OZZ",X731="ZZ"),ROUND(0-SUMIF($D$12:$D730,$D731,AC$12:AC730),2),IF(AA731=0,0,ROUND(MIN(MIN(17300,TRUNC(0.75*(SUMIF($D$12:$D$2012,$D731,Y$12:Y$2012)+SUMIF($D$12:$D$2012,$D731,Z$12:Z$2012)),2)+SUMIF($D$12:$D731,$D731,AP$12:AP731))-SUMIF($D$12:$D730,$D731,AC$12:AC730)-SUMIF($D$12:$D$2012,$D731,AB$12:AB$2012),AP731),2))),"")</f>
        <v/>
      </c>
      <c r="AD731" s="250" t="str">
        <f>IF(X731&lt;&gt;"",1000 - SUMIF($D$12:$D730,$D731,AD$12:AD730),"")</f>
        <v/>
      </c>
      <c r="AE731" s="252"/>
      <c r="AF731" s="253"/>
      <c r="AG731" s="254"/>
      <c r="AH731" s="255" t="str">
        <f t="shared" si="250"/>
        <v/>
      </c>
      <c r="AI731" s="256"/>
      <c r="AJ731" s="253"/>
      <c r="AK731" s="254"/>
      <c r="AL731" s="255" t="str">
        <f t="shared" si="251"/>
        <v/>
      </c>
      <c r="AM731" s="256"/>
      <c r="AN731" s="253"/>
      <c r="AO731" s="254"/>
      <c r="AP731" s="255" t="str">
        <f t="shared" si="231"/>
        <v/>
      </c>
      <c r="AQ731" s="116"/>
      <c r="AR731" s="116"/>
      <c r="AS731" s="117"/>
      <c r="AT731" s="118"/>
      <c r="AU731" s="119" t="str">
        <f>IF(D731&lt;&gt; "", IF(COUNTIF($D$12:$D731,$D731)&gt;1,0,IF(SUM(N731,U731,AB731)&gt;0,IF(AND(X731="",OR(Q731&lt;&gt;"",J731&lt;&gt;"")),IF(Q731&lt;&gt;"",Q731,IF(J731&lt;&gt;"",J731,0)),IF(AND(Q731&lt;&gt;"",J731&lt;&gt;"",Q731=J731),Q731,X731)),0)),"")</f>
        <v/>
      </c>
      <c r="AV731" s="119" t="str">
        <f>IF(D731&lt;&gt;"",IF(COUNTIF($D$12:$D731,$D731)&gt;1,0,IF(SUM(O731,V731,AC731)&gt;0,IF(AND(X731="",OR(Q731&lt;&gt;"",J731&lt;&gt;"")),IF(Q731&lt;&gt;"",Q731,IF(J731&lt;&gt;"",J731,0)),IF(AND(Q731&lt;&gt;"",J731&lt;&gt;"",Q731=J731),Q731,X731)),0)),"")</f>
        <v/>
      </c>
      <c r="AW731" s="119" t="str">
        <f>IF(D731&lt;&gt;"",IF(COUNTIF($D$12:$D731,$D731)&gt;1,0,IF(SUM(P731,W731,AD731)&gt;0,IF(AND(X731="",OR(Q731&lt;&gt;"",J731&lt;&gt;"")),IF(Q731&lt;&gt;"",Q731,IF(J731&lt;&gt;"",J731,0)),IF(AND(Q731&lt;&gt;"",J731&lt;&gt;"",Q731=J731),Q731,X731)),0)),"")</f>
        <v/>
      </c>
      <c r="AX731" s="118" t="str">
        <f t="shared" si="232"/>
        <v/>
      </c>
      <c r="AY731" s="118" t="str">
        <f t="shared" si="233"/>
        <v/>
      </c>
      <c r="AZ731" s="118" t="str">
        <f t="shared" si="234"/>
        <v/>
      </c>
      <c r="BA731" s="118" t="str">
        <f t="shared" si="235"/>
        <v/>
      </c>
      <c r="BB731" s="118" t="str">
        <f t="shared" si="236"/>
        <v/>
      </c>
      <c r="BC731" s="118" t="str">
        <f t="shared" si="237"/>
        <v/>
      </c>
      <c r="BD731" s="118" t="str">
        <f t="shared" si="238"/>
        <v/>
      </c>
      <c r="BE731" s="118" t="str">
        <f t="shared" si="239"/>
        <v/>
      </c>
      <c r="BF731" s="118" t="str">
        <f t="shared" si="240"/>
        <v/>
      </c>
      <c r="BG731" s="120"/>
      <c r="BH731" s="120" t="str">
        <f t="shared" si="241"/>
        <v/>
      </c>
      <c r="BI731" s="120" t="str">
        <f t="shared" si="242"/>
        <v/>
      </c>
      <c r="BJ731" s="121"/>
      <c r="BK731" s="120" t="str">
        <f t="shared" si="243"/>
        <v/>
      </c>
      <c r="BL731" s="120" t="str">
        <f t="shared" si="244"/>
        <v/>
      </c>
      <c r="BM731" s="120" t="str">
        <f t="shared" si="245"/>
        <v/>
      </c>
      <c r="BN731" s="120" t="str">
        <f t="shared" si="246"/>
        <v/>
      </c>
      <c r="BO731" s="120" t="str">
        <f t="shared" si="247"/>
        <v/>
      </c>
      <c r="BP731" s="120" t="str">
        <f t="shared" si="248"/>
        <v/>
      </c>
      <c r="BQ731" s="98"/>
      <c r="BR731" s="98"/>
      <c r="BS731" s="98"/>
      <c r="BT731" s="98"/>
      <c r="BU731" s="98"/>
      <c r="BV731" s="98"/>
      <c r="BW731" s="98"/>
      <c r="BX731" s="98"/>
      <c r="BY731" s="98"/>
      <c r="BZ731" s="98"/>
      <c r="CA731" s="98"/>
      <c r="CB731" s="98"/>
      <c r="CC731" s="98"/>
      <c r="CD731" s="98"/>
      <c r="CE731" s="98"/>
      <c r="CF731" s="98"/>
      <c r="CG731" s="98"/>
      <c r="CH731" s="98"/>
      <c r="CI731" s="98"/>
      <c r="CJ731" s="98"/>
      <c r="CK731" s="98"/>
      <c r="CL731" s="98"/>
      <c r="CM731" s="98"/>
      <c r="CN731" s="98"/>
      <c r="CO731" s="98"/>
      <c r="CP731" s="98"/>
      <c r="CQ731" s="98"/>
      <c r="CR731" s="98"/>
      <c r="CS731" s="98"/>
    </row>
    <row r="732" spans="1:97" s="4" customFormat="1" ht="18.75" customHeight="1" x14ac:dyDescent="0.2">
      <c r="A732" s="3">
        <f t="shared" si="249"/>
        <v>720</v>
      </c>
      <c r="B732" s="263"/>
      <c r="C732" s="263"/>
      <c r="D732" s="263"/>
      <c r="E732" s="259"/>
      <c r="F732" s="259"/>
      <c r="G732" s="43"/>
      <c r="H732" s="264"/>
      <c r="I732" s="261"/>
      <c r="J732" s="106"/>
      <c r="K732" s="247"/>
      <c r="L732" s="247"/>
      <c r="M732" s="247"/>
      <c r="N732" s="248" t="str">
        <f>IF(AND(K732&lt;&gt;"",L732&lt;&gt;"",J732&lt;&gt;""),ROUND(MIN(IF(OR(J732="OZZ",J732="ZZ"),5000,17300),TRUNC(0.75*(SUMIF($D$12:$D732,$D732,K$12:K732)+SUMIF($D$12:$D732,$D732,L$12:L732)),2)) - SUMIF($D$12:$D731,$D732,N$12:N731),2),"")</f>
        <v/>
      </c>
      <c r="O732" s="249" t="str">
        <f>IF(AND(K732&lt;&gt;"",L732&lt;&gt;"",M732&lt;&gt;"",J732&lt;&gt;"",AH732&lt;&gt;""),IF(OR(J732="OZZ",J732="ZZ"),ROUND(0-SUMIF($D$12:$D731,$D732,O$12:O731),2),IF(M732=0,0,ROUND(MIN(MIN(17300,TRUNC(0.75*(SUMIF($D$12:$D$2012,$D732,K$12:K$2012)+SUMIF($D$12:$D$2012,$D732,L$12:L$2012)),2)+SUMIF($D$12:$D732,$D732,AH$12:AH732))-SUMIF($D$12:$D731,$D732,O$12:O731)-SUMIF($D$12:$D$2012,$D732,N$12:N$2012),AH732),2))),"")</f>
        <v/>
      </c>
      <c r="P732" s="250" t="str">
        <f>IF(J732&lt;&gt;"",1000 - SUMIF($D$12:$D731,$D732,P$12:P731),"")</f>
        <v/>
      </c>
      <c r="Q732" s="106"/>
      <c r="R732" s="247"/>
      <c r="S732" s="247"/>
      <c r="T732" s="247"/>
      <c r="U732" s="248" t="str">
        <f>IF(AND(R732&lt;&gt;"",S732&lt;&gt;"",Q732&lt;&gt;""),ROUND(MIN(IF(OR(Q732="OZZ",Q732="ZZ"),5000,17300),TRUNC(0.75*(SUMIF($D$12:$D732,$D732,R$12:R732)+SUMIF($D$12:$D732,$D732,S$12:S732)),2)) - SUMIF($D$12:$D731,$D732,U$12:U731),2),"")</f>
        <v/>
      </c>
      <c r="V732" s="248" t="str">
        <f>IF(AND(R732&lt;&gt;"",S732&lt;&gt;"",T732&lt;&gt;"",Q732&lt;&gt;"",AL732&lt;&gt;""),IF(OR(Q732="OZZ",Q732="ZZ"),ROUND(0-SUMIF($D$12:$D731,$D732,V$12:V731),2),IF(T732=0,0,ROUND(MIN(MIN(17300,TRUNC(0.75*(SUMIF($D$12:$D$2012,$D732,R$12:R$2012)+SUMIF($D$12:$D$2012,$D732,S$12:S$2012)),2)+SUMIF($D$12:$D732,$D732,AL$12:AL732))-SUMIF($D$12:$D731,$D732,V$12:V731)-SUMIF($D$12:$D$2012,$D732,U$12:U$2012),AL732),2))),"")</f>
        <v/>
      </c>
      <c r="W732" s="250" t="str">
        <f>IF(Q732&lt;&gt;"",1000 - SUMIF($D$12:$D731,$D732,W$12:W731),"")</f>
        <v/>
      </c>
      <c r="X732" s="106"/>
      <c r="Y732" s="247"/>
      <c r="Z732" s="247"/>
      <c r="AA732" s="247"/>
      <c r="AB732" s="248" t="str">
        <f>IF(AND(Y732&lt;&gt;"",Z732&lt;&gt;"",X732&lt;&gt;""),ROUND(MIN(IF(OR(X732="OZZ",X732="ZZ"),5000,17300),TRUNC(0.75*(SUMIF($D$12:$D732,$D732,Y$12:Y732)+SUMIF($D$12:$D732,$D732,Z$12:Z732)),2)) - SUMIF($D$12:$D731,$D732,AB$12:AB731),2),"")</f>
        <v/>
      </c>
      <c r="AC732" s="251" t="str">
        <f>IF(AND(Y732&lt;&gt;"",Z732&lt;&gt;"",AA732&lt;&gt;"",X732&lt;&gt;"",AP732&lt;&gt;""),IF(OR(X732="OZZ",X732="ZZ"),ROUND(0-SUMIF($D$12:$D731,$D732,AC$12:AC731),2),IF(AA732=0,0,ROUND(MIN(MIN(17300,TRUNC(0.75*(SUMIF($D$12:$D$2012,$D732,Y$12:Y$2012)+SUMIF($D$12:$D$2012,$D732,Z$12:Z$2012)),2)+SUMIF($D$12:$D732,$D732,AP$12:AP732))-SUMIF($D$12:$D731,$D732,AC$12:AC731)-SUMIF($D$12:$D$2012,$D732,AB$12:AB$2012),AP732),2))),"")</f>
        <v/>
      </c>
      <c r="AD732" s="250" t="str">
        <f>IF(X732&lt;&gt;"",1000 - SUMIF($D$12:$D731,$D732,AD$12:AD731),"")</f>
        <v/>
      </c>
      <c r="AE732" s="252"/>
      <c r="AF732" s="253"/>
      <c r="AG732" s="254"/>
      <c r="AH732" s="255" t="str">
        <f t="shared" si="250"/>
        <v/>
      </c>
      <c r="AI732" s="256"/>
      <c r="AJ732" s="253"/>
      <c r="AK732" s="254"/>
      <c r="AL732" s="255" t="str">
        <f t="shared" si="251"/>
        <v/>
      </c>
      <c r="AM732" s="256"/>
      <c r="AN732" s="253"/>
      <c r="AO732" s="254"/>
      <c r="AP732" s="255" t="str">
        <f t="shared" si="231"/>
        <v/>
      </c>
      <c r="AQ732" s="116"/>
      <c r="AR732" s="116"/>
      <c r="AS732" s="117"/>
      <c r="AT732" s="118"/>
      <c r="AU732" s="119" t="str">
        <f>IF(D732&lt;&gt; "", IF(COUNTIF($D$12:$D732,$D732)&gt;1,0,IF(SUM(N732,U732,AB732)&gt;0,IF(AND(X732="",OR(Q732&lt;&gt;"",J732&lt;&gt;"")),IF(Q732&lt;&gt;"",Q732,IF(J732&lt;&gt;"",J732,0)),IF(AND(Q732&lt;&gt;"",J732&lt;&gt;"",Q732=J732),Q732,X732)),0)),"")</f>
        <v/>
      </c>
      <c r="AV732" s="119" t="str">
        <f>IF(D732&lt;&gt;"",IF(COUNTIF($D$12:$D732,$D732)&gt;1,0,IF(SUM(O732,V732,AC732)&gt;0,IF(AND(X732="",OR(Q732&lt;&gt;"",J732&lt;&gt;"")),IF(Q732&lt;&gt;"",Q732,IF(J732&lt;&gt;"",J732,0)),IF(AND(Q732&lt;&gt;"",J732&lt;&gt;"",Q732=J732),Q732,X732)),0)),"")</f>
        <v/>
      </c>
      <c r="AW732" s="119" t="str">
        <f>IF(D732&lt;&gt;"",IF(COUNTIF($D$12:$D732,$D732)&gt;1,0,IF(SUM(P732,W732,AD732)&gt;0,IF(AND(X732="",OR(Q732&lt;&gt;"",J732&lt;&gt;"")),IF(Q732&lt;&gt;"",Q732,IF(J732&lt;&gt;"",J732,0)),IF(AND(Q732&lt;&gt;"",J732&lt;&gt;"",Q732=J732),Q732,X732)),0)),"")</f>
        <v/>
      </c>
      <c r="AX732" s="118" t="str">
        <f t="shared" si="232"/>
        <v/>
      </c>
      <c r="AY732" s="118" t="str">
        <f t="shared" si="233"/>
        <v/>
      </c>
      <c r="AZ732" s="118" t="str">
        <f t="shared" si="234"/>
        <v/>
      </c>
      <c r="BA732" s="118" t="str">
        <f t="shared" si="235"/>
        <v/>
      </c>
      <c r="BB732" s="118" t="str">
        <f t="shared" si="236"/>
        <v/>
      </c>
      <c r="BC732" s="118" t="str">
        <f t="shared" si="237"/>
        <v/>
      </c>
      <c r="BD732" s="118" t="str">
        <f t="shared" si="238"/>
        <v/>
      </c>
      <c r="BE732" s="118" t="str">
        <f t="shared" si="239"/>
        <v/>
      </c>
      <c r="BF732" s="118" t="str">
        <f t="shared" si="240"/>
        <v/>
      </c>
      <c r="BG732" s="120"/>
      <c r="BH732" s="120" t="str">
        <f t="shared" si="241"/>
        <v/>
      </c>
      <c r="BI732" s="120" t="str">
        <f t="shared" si="242"/>
        <v/>
      </c>
      <c r="BJ732" s="121"/>
      <c r="BK732" s="120" t="str">
        <f t="shared" si="243"/>
        <v/>
      </c>
      <c r="BL732" s="120" t="str">
        <f t="shared" si="244"/>
        <v/>
      </c>
      <c r="BM732" s="120" t="str">
        <f t="shared" si="245"/>
        <v/>
      </c>
      <c r="BN732" s="120" t="str">
        <f t="shared" si="246"/>
        <v/>
      </c>
      <c r="BO732" s="120" t="str">
        <f t="shared" si="247"/>
        <v/>
      </c>
      <c r="BP732" s="120" t="str">
        <f t="shared" si="248"/>
        <v/>
      </c>
      <c r="BQ732" s="98"/>
      <c r="BR732" s="98"/>
      <c r="BS732" s="98"/>
      <c r="BT732" s="98"/>
      <c r="BU732" s="98"/>
      <c r="BV732" s="98"/>
      <c r="BW732" s="98"/>
      <c r="BX732" s="98"/>
      <c r="BY732" s="98"/>
      <c r="BZ732" s="98"/>
      <c r="CA732" s="98"/>
      <c r="CB732" s="98"/>
      <c r="CC732" s="98"/>
      <c r="CD732" s="98"/>
      <c r="CE732" s="98"/>
      <c r="CF732" s="98"/>
      <c r="CG732" s="98"/>
      <c r="CH732" s="98"/>
      <c r="CI732" s="98"/>
      <c r="CJ732" s="98"/>
      <c r="CK732" s="98"/>
      <c r="CL732" s="98"/>
      <c r="CM732" s="98"/>
      <c r="CN732" s="98"/>
      <c r="CO732" s="98"/>
      <c r="CP732" s="98"/>
      <c r="CQ732" s="98"/>
      <c r="CR732" s="98"/>
      <c r="CS732" s="98"/>
    </row>
    <row r="733" spans="1:97" s="4" customFormat="1" ht="18.75" customHeight="1" x14ac:dyDescent="0.2">
      <c r="A733" s="3">
        <f t="shared" si="249"/>
        <v>721</v>
      </c>
      <c r="B733" s="263"/>
      <c r="C733" s="263"/>
      <c r="D733" s="263"/>
      <c r="E733" s="259"/>
      <c r="F733" s="259"/>
      <c r="G733" s="43"/>
      <c r="H733" s="264"/>
      <c r="I733" s="261"/>
      <c r="J733" s="106"/>
      <c r="K733" s="247"/>
      <c r="L733" s="247"/>
      <c r="M733" s="247"/>
      <c r="N733" s="248" t="str">
        <f>IF(AND(K733&lt;&gt;"",L733&lt;&gt;"",J733&lt;&gt;""),ROUND(MIN(IF(OR(J733="OZZ",J733="ZZ"),5000,17300),TRUNC(0.75*(SUMIF($D$12:$D733,$D733,K$12:K733)+SUMIF($D$12:$D733,$D733,L$12:L733)),2)) - SUMIF($D$12:$D732,$D733,N$12:N732),2),"")</f>
        <v/>
      </c>
      <c r="O733" s="249" t="str">
        <f>IF(AND(K733&lt;&gt;"",L733&lt;&gt;"",M733&lt;&gt;"",J733&lt;&gt;"",AH733&lt;&gt;""),IF(OR(J733="OZZ",J733="ZZ"),ROUND(0-SUMIF($D$12:$D732,$D733,O$12:O732),2),IF(M733=0,0,ROUND(MIN(MIN(17300,TRUNC(0.75*(SUMIF($D$12:$D$2012,$D733,K$12:K$2012)+SUMIF($D$12:$D$2012,$D733,L$12:L$2012)),2)+SUMIF($D$12:$D733,$D733,AH$12:AH733))-SUMIF($D$12:$D732,$D733,O$12:O732)-SUMIF($D$12:$D$2012,$D733,N$12:N$2012),AH733),2))),"")</f>
        <v/>
      </c>
      <c r="P733" s="250" t="str">
        <f>IF(J733&lt;&gt;"",1000 - SUMIF($D$12:$D732,$D733,P$12:P732),"")</f>
        <v/>
      </c>
      <c r="Q733" s="106"/>
      <c r="R733" s="247"/>
      <c r="S733" s="247"/>
      <c r="T733" s="247"/>
      <c r="U733" s="248" t="str">
        <f>IF(AND(R733&lt;&gt;"",S733&lt;&gt;"",Q733&lt;&gt;""),ROUND(MIN(IF(OR(Q733="OZZ",Q733="ZZ"),5000,17300),TRUNC(0.75*(SUMIF($D$12:$D733,$D733,R$12:R733)+SUMIF($D$12:$D733,$D733,S$12:S733)),2)) - SUMIF($D$12:$D732,$D733,U$12:U732),2),"")</f>
        <v/>
      </c>
      <c r="V733" s="248" t="str">
        <f>IF(AND(R733&lt;&gt;"",S733&lt;&gt;"",T733&lt;&gt;"",Q733&lt;&gt;"",AL733&lt;&gt;""),IF(OR(Q733="OZZ",Q733="ZZ"),ROUND(0-SUMIF($D$12:$D732,$D733,V$12:V732),2),IF(T733=0,0,ROUND(MIN(MIN(17300,TRUNC(0.75*(SUMIF($D$12:$D$2012,$D733,R$12:R$2012)+SUMIF($D$12:$D$2012,$D733,S$12:S$2012)),2)+SUMIF($D$12:$D733,$D733,AL$12:AL733))-SUMIF($D$12:$D732,$D733,V$12:V732)-SUMIF($D$12:$D$2012,$D733,U$12:U$2012),AL733),2))),"")</f>
        <v/>
      </c>
      <c r="W733" s="250" t="str">
        <f>IF(Q733&lt;&gt;"",1000 - SUMIF($D$12:$D732,$D733,W$12:W732),"")</f>
        <v/>
      </c>
      <c r="X733" s="106"/>
      <c r="Y733" s="247"/>
      <c r="Z733" s="247"/>
      <c r="AA733" s="247"/>
      <c r="AB733" s="248" t="str">
        <f>IF(AND(Y733&lt;&gt;"",Z733&lt;&gt;"",X733&lt;&gt;""),ROUND(MIN(IF(OR(X733="OZZ",X733="ZZ"),5000,17300),TRUNC(0.75*(SUMIF($D$12:$D733,$D733,Y$12:Y733)+SUMIF($D$12:$D733,$D733,Z$12:Z733)),2)) - SUMIF($D$12:$D732,$D733,AB$12:AB732),2),"")</f>
        <v/>
      </c>
      <c r="AC733" s="251" t="str">
        <f>IF(AND(Y733&lt;&gt;"",Z733&lt;&gt;"",AA733&lt;&gt;"",X733&lt;&gt;"",AP733&lt;&gt;""),IF(OR(X733="OZZ",X733="ZZ"),ROUND(0-SUMIF($D$12:$D732,$D733,AC$12:AC732),2),IF(AA733=0,0,ROUND(MIN(MIN(17300,TRUNC(0.75*(SUMIF($D$12:$D$2012,$D733,Y$12:Y$2012)+SUMIF($D$12:$D$2012,$D733,Z$12:Z$2012)),2)+SUMIF($D$12:$D733,$D733,AP$12:AP733))-SUMIF($D$12:$D732,$D733,AC$12:AC732)-SUMIF($D$12:$D$2012,$D733,AB$12:AB$2012),AP733),2))),"")</f>
        <v/>
      </c>
      <c r="AD733" s="250" t="str">
        <f>IF(X733&lt;&gt;"",1000 - SUMIF($D$12:$D732,$D733,AD$12:AD732),"")</f>
        <v/>
      </c>
      <c r="AE733" s="252"/>
      <c r="AF733" s="253"/>
      <c r="AG733" s="254"/>
      <c r="AH733" s="255" t="str">
        <f t="shared" si="250"/>
        <v/>
      </c>
      <c r="AI733" s="256"/>
      <c r="AJ733" s="253"/>
      <c r="AK733" s="254"/>
      <c r="AL733" s="255" t="str">
        <f t="shared" si="251"/>
        <v/>
      </c>
      <c r="AM733" s="256"/>
      <c r="AN733" s="253"/>
      <c r="AO733" s="254"/>
      <c r="AP733" s="255" t="str">
        <f t="shared" si="231"/>
        <v/>
      </c>
      <c r="AQ733" s="116"/>
      <c r="AR733" s="116"/>
      <c r="AS733" s="117"/>
      <c r="AT733" s="118"/>
      <c r="AU733" s="119" t="str">
        <f>IF(D733&lt;&gt; "", IF(COUNTIF($D$12:$D733,$D733)&gt;1,0,IF(SUM(N733,U733,AB733)&gt;0,IF(AND(X733="",OR(Q733&lt;&gt;"",J733&lt;&gt;"")),IF(Q733&lt;&gt;"",Q733,IF(J733&lt;&gt;"",J733,0)),IF(AND(Q733&lt;&gt;"",J733&lt;&gt;"",Q733=J733),Q733,X733)),0)),"")</f>
        <v/>
      </c>
      <c r="AV733" s="119" t="str">
        <f>IF(D733&lt;&gt;"",IF(COUNTIF($D$12:$D733,$D733)&gt;1,0,IF(SUM(O733,V733,AC733)&gt;0,IF(AND(X733="",OR(Q733&lt;&gt;"",J733&lt;&gt;"")),IF(Q733&lt;&gt;"",Q733,IF(J733&lt;&gt;"",J733,0)),IF(AND(Q733&lt;&gt;"",J733&lt;&gt;"",Q733=J733),Q733,X733)),0)),"")</f>
        <v/>
      </c>
      <c r="AW733" s="119" t="str">
        <f>IF(D733&lt;&gt;"",IF(COUNTIF($D$12:$D733,$D733)&gt;1,0,IF(SUM(P733,W733,AD733)&gt;0,IF(AND(X733="",OR(Q733&lt;&gt;"",J733&lt;&gt;"")),IF(Q733&lt;&gt;"",Q733,IF(J733&lt;&gt;"",J733,0)),IF(AND(Q733&lt;&gt;"",J733&lt;&gt;"",Q733=J733),Q733,X733)),0)),"")</f>
        <v/>
      </c>
      <c r="AX733" s="118" t="str">
        <f t="shared" si="232"/>
        <v/>
      </c>
      <c r="AY733" s="118" t="str">
        <f t="shared" si="233"/>
        <v/>
      </c>
      <c r="AZ733" s="118" t="str">
        <f t="shared" si="234"/>
        <v/>
      </c>
      <c r="BA733" s="118" t="str">
        <f t="shared" si="235"/>
        <v/>
      </c>
      <c r="BB733" s="118" t="str">
        <f t="shared" si="236"/>
        <v/>
      </c>
      <c r="BC733" s="118" t="str">
        <f t="shared" si="237"/>
        <v/>
      </c>
      <c r="BD733" s="118" t="str">
        <f t="shared" si="238"/>
        <v/>
      </c>
      <c r="BE733" s="118" t="str">
        <f t="shared" si="239"/>
        <v/>
      </c>
      <c r="BF733" s="118" t="str">
        <f t="shared" si="240"/>
        <v/>
      </c>
      <c r="BG733" s="120"/>
      <c r="BH733" s="120" t="str">
        <f t="shared" si="241"/>
        <v/>
      </c>
      <c r="BI733" s="120" t="str">
        <f t="shared" si="242"/>
        <v/>
      </c>
      <c r="BJ733" s="121"/>
      <c r="BK733" s="120" t="str">
        <f t="shared" si="243"/>
        <v/>
      </c>
      <c r="BL733" s="120" t="str">
        <f t="shared" si="244"/>
        <v/>
      </c>
      <c r="BM733" s="120" t="str">
        <f t="shared" si="245"/>
        <v/>
      </c>
      <c r="BN733" s="120" t="str">
        <f t="shared" si="246"/>
        <v/>
      </c>
      <c r="BO733" s="120" t="str">
        <f t="shared" si="247"/>
        <v/>
      </c>
      <c r="BP733" s="120" t="str">
        <f t="shared" si="248"/>
        <v/>
      </c>
      <c r="BQ733" s="98"/>
      <c r="BR733" s="98"/>
      <c r="BS733" s="98"/>
      <c r="BT733" s="98"/>
      <c r="BU733" s="98"/>
      <c r="BV733" s="98"/>
      <c r="BW733" s="98"/>
      <c r="BX733" s="98"/>
      <c r="BY733" s="98"/>
      <c r="BZ733" s="98"/>
      <c r="CA733" s="98"/>
      <c r="CB733" s="98"/>
      <c r="CC733" s="98"/>
      <c r="CD733" s="98"/>
      <c r="CE733" s="98"/>
      <c r="CF733" s="98"/>
      <c r="CG733" s="98"/>
      <c r="CH733" s="98"/>
      <c r="CI733" s="98"/>
      <c r="CJ733" s="98"/>
      <c r="CK733" s="98"/>
      <c r="CL733" s="98"/>
      <c r="CM733" s="98"/>
      <c r="CN733" s="98"/>
      <c r="CO733" s="98"/>
      <c r="CP733" s="98"/>
      <c r="CQ733" s="98"/>
      <c r="CR733" s="98"/>
      <c r="CS733" s="98"/>
    </row>
    <row r="734" spans="1:97" s="4" customFormat="1" ht="18.75" customHeight="1" x14ac:dyDescent="0.2">
      <c r="A734" s="3">
        <f t="shared" si="249"/>
        <v>722</v>
      </c>
      <c r="B734" s="263"/>
      <c r="C734" s="263"/>
      <c r="D734" s="263"/>
      <c r="E734" s="259"/>
      <c r="F734" s="259"/>
      <c r="G734" s="43"/>
      <c r="H734" s="264"/>
      <c r="I734" s="261"/>
      <c r="J734" s="106"/>
      <c r="K734" s="247"/>
      <c r="L734" s="247"/>
      <c r="M734" s="247"/>
      <c r="N734" s="248" t="str">
        <f>IF(AND(K734&lt;&gt;"",L734&lt;&gt;"",J734&lt;&gt;""),ROUND(MIN(IF(OR(J734="OZZ",J734="ZZ"),5000,17300),TRUNC(0.75*(SUMIF($D$12:$D734,$D734,K$12:K734)+SUMIF($D$12:$D734,$D734,L$12:L734)),2)) - SUMIF($D$12:$D733,$D734,N$12:N733),2),"")</f>
        <v/>
      </c>
      <c r="O734" s="249" t="str">
        <f>IF(AND(K734&lt;&gt;"",L734&lt;&gt;"",M734&lt;&gt;"",J734&lt;&gt;"",AH734&lt;&gt;""),IF(OR(J734="OZZ",J734="ZZ"),ROUND(0-SUMIF($D$12:$D733,$D734,O$12:O733),2),IF(M734=0,0,ROUND(MIN(MIN(17300,TRUNC(0.75*(SUMIF($D$12:$D$2012,$D734,K$12:K$2012)+SUMIF($D$12:$D$2012,$D734,L$12:L$2012)),2)+SUMIF($D$12:$D734,$D734,AH$12:AH734))-SUMIF($D$12:$D733,$D734,O$12:O733)-SUMIF($D$12:$D$2012,$D734,N$12:N$2012),AH734),2))),"")</f>
        <v/>
      </c>
      <c r="P734" s="250" t="str">
        <f>IF(J734&lt;&gt;"",1000 - SUMIF($D$12:$D733,$D734,P$12:P733),"")</f>
        <v/>
      </c>
      <c r="Q734" s="106"/>
      <c r="R734" s="247"/>
      <c r="S734" s="247"/>
      <c r="T734" s="247"/>
      <c r="U734" s="248" t="str">
        <f>IF(AND(R734&lt;&gt;"",S734&lt;&gt;"",Q734&lt;&gt;""),ROUND(MIN(IF(OR(Q734="OZZ",Q734="ZZ"),5000,17300),TRUNC(0.75*(SUMIF($D$12:$D734,$D734,R$12:R734)+SUMIF($D$12:$D734,$D734,S$12:S734)),2)) - SUMIF($D$12:$D733,$D734,U$12:U733),2),"")</f>
        <v/>
      </c>
      <c r="V734" s="248" t="str">
        <f>IF(AND(R734&lt;&gt;"",S734&lt;&gt;"",T734&lt;&gt;"",Q734&lt;&gt;"",AL734&lt;&gt;""),IF(OR(Q734="OZZ",Q734="ZZ"),ROUND(0-SUMIF($D$12:$D733,$D734,V$12:V733),2),IF(T734=0,0,ROUND(MIN(MIN(17300,TRUNC(0.75*(SUMIF($D$12:$D$2012,$D734,R$12:R$2012)+SUMIF($D$12:$D$2012,$D734,S$12:S$2012)),2)+SUMIF($D$12:$D734,$D734,AL$12:AL734))-SUMIF($D$12:$D733,$D734,V$12:V733)-SUMIF($D$12:$D$2012,$D734,U$12:U$2012),AL734),2))),"")</f>
        <v/>
      </c>
      <c r="W734" s="250" t="str">
        <f>IF(Q734&lt;&gt;"",1000 - SUMIF($D$12:$D733,$D734,W$12:W733),"")</f>
        <v/>
      </c>
      <c r="X734" s="106"/>
      <c r="Y734" s="247"/>
      <c r="Z734" s="247"/>
      <c r="AA734" s="247"/>
      <c r="AB734" s="248" t="str">
        <f>IF(AND(Y734&lt;&gt;"",Z734&lt;&gt;"",X734&lt;&gt;""),ROUND(MIN(IF(OR(X734="OZZ",X734="ZZ"),5000,17300),TRUNC(0.75*(SUMIF($D$12:$D734,$D734,Y$12:Y734)+SUMIF($D$12:$D734,$D734,Z$12:Z734)),2)) - SUMIF($D$12:$D733,$D734,AB$12:AB733),2),"")</f>
        <v/>
      </c>
      <c r="AC734" s="251" t="str">
        <f>IF(AND(Y734&lt;&gt;"",Z734&lt;&gt;"",AA734&lt;&gt;"",X734&lt;&gt;"",AP734&lt;&gt;""),IF(OR(X734="OZZ",X734="ZZ"),ROUND(0-SUMIF($D$12:$D733,$D734,AC$12:AC733),2),IF(AA734=0,0,ROUND(MIN(MIN(17300,TRUNC(0.75*(SUMIF($D$12:$D$2012,$D734,Y$12:Y$2012)+SUMIF($D$12:$D$2012,$D734,Z$12:Z$2012)),2)+SUMIF($D$12:$D734,$D734,AP$12:AP734))-SUMIF($D$12:$D733,$D734,AC$12:AC733)-SUMIF($D$12:$D$2012,$D734,AB$12:AB$2012),AP734),2))),"")</f>
        <v/>
      </c>
      <c r="AD734" s="250" t="str">
        <f>IF(X734&lt;&gt;"",1000 - SUMIF($D$12:$D733,$D734,AD$12:AD733),"")</f>
        <v/>
      </c>
      <c r="AE734" s="252"/>
      <c r="AF734" s="253"/>
      <c r="AG734" s="254"/>
      <c r="AH734" s="255" t="str">
        <f t="shared" si="250"/>
        <v/>
      </c>
      <c r="AI734" s="256"/>
      <c r="AJ734" s="253"/>
      <c r="AK734" s="254"/>
      <c r="AL734" s="255" t="str">
        <f t="shared" si="251"/>
        <v/>
      </c>
      <c r="AM734" s="256"/>
      <c r="AN734" s="253"/>
      <c r="AO734" s="254"/>
      <c r="AP734" s="255" t="str">
        <f t="shared" si="231"/>
        <v/>
      </c>
      <c r="AQ734" s="116"/>
      <c r="AR734" s="116"/>
      <c r="AS734" s="117"/>
      <c r="AT734" s="118"/>
      <c r="AU734" s="119" t="str">
        <f>IF(D734&lt;&gt; "", IF(COUNTIF($D$12:$D734,$D734)&gt;1,0,IF(SUM(N734,U734,AB734)&gt;0,IF(AND(X734="",OR(Q734&lt;&gt;"",J734&lt;&gt;"")),IF(Q734&lt;&gt;"",Q734,IF(J734&lt;&gt;"",J734,0)),IF(AND(Q734&lt;&gt;"",J734&lt;&gt;"",Q734=J734),Q734,X734)),0)),"")</f>
        <v/>
      </c>
      <c r="AV734" s="119" t="str">
        <f>IF(D734&lt;&gt;"",IF(COUNTIF($D$12:$D734,$D734)&gt;1,0,IF(SUM(O734,V734,AC734)&gt;0,IF(AND(X734="",OR(Q734&lt;&gt;"",J734&lt;&gt;"")),IF(Q734&lt;&gt;"",Q734,IF(J734&lt;&gt;"",J734,0)),IF(AND(Q734&lt;&gt;"",J734&lt;&gt;"",Q734=J734),Q734,X734)),0)),"")</f>
        <v/>
      </c>
      <c r="AW734" s="119" t="str">
        <f>IF(D734&lt;&gt;"",IF(COUNTIF($D$12:$D734,$D734)&gt;1,0,IF(SUM(P734,W734,AD734)&gt;0,IF(AND(X734="",OR(Q734&lt;&gt;"",J734&lt;&gt;"")),IF(Q734&lt;&gt;"",Q734,IF(J734&lt;&gt;"",J734,0)),IF(AND(Q734&lt;&gt;"",J734&lt;&gt;"",Q734=J734),Q734,X734)),0)),"")</f>
        <v/>
      </c>
      <c r="AX734" s="118" t="str">
        <f t="shared" si="232"/>
        <v/>
      </c>
      <c r="AY734" s="118" t="str">
        <f t="shared" si="233"/>
        <v/>
      </c>
      <c r="AZ734" s="118" t="str">
        <f t="shared" si="234"/>
        <v/>
      </c>
      <c r="BA734" s="118" t="str">
        <f t="shared" si="235"/>
        <v/>
      </c>
      <c r="BB734" s="118" t="str">
        <f t="shared" si="236"/>
        <v/>
      </c>
      <c r="BC734" s="118" t="str">
        <f t="shared" si="237"/>
        <v/>
      </c>
      <c r="BD734" s="118" t="str">
        <f t="shared" si="238"/>
        <v/>
      </c>
      <c r="BE734" s="118" t="str">
        <f t="shared" si="239"/>
        <v/>
      </c>
      <c r="BF734" s="118" t="str">
        <f t="shared" si="240"/>
        <v/>
      </c>
      <c r="BG734" s="120"/>
      <c r="BH734" s="120" t="str">
        <f t="shared" si="241"/>
        <v/>
      </c>
      <c r="BI734" s="120" t="str">
        <f t="shared" si="242"/>
        <v/>
      </c>
      <c r="BJ734" s="121"/>
      <c r="BK734" s="120" t="str">
        <f t="shared" si="243"/>
        <v/>
      </c>
      <c r="BL734" s="120" t="str">
        <f t="shared" si="244"/>
        <v/>
      </c>
      <c r="BM734" s="120" t="str">
        <f t="shared" si="245"/>
        <v/>
      </c>
      <c r="BN734" s="120" t="str">
        <f t="shared" si="246"/>
        <v/>
      </c>
      <c r="BO734" s="120" t="str">
        <f t="shared" si="247"/>
        <v/>
      </c>
      <c r="BP734" s="120" t="str">
        <f t="shared" si="248"/>
        <v/>
      </c>
      <c r="BQ734" s="98"/>
      <c r="BR734" s="98"/>
      <c r="BS734" s="98"/>
      <c r="BT734" s="98"/>
      <c r="BU734" s="98"/>
      <c r="BV734" s="98"/>
      <c r="BW734" s="98"/>
      <c r="BX734" s="98"/>
      <c r="BY734" s="98"/>
      <c r="BZ734" s="98"/>
      <c r="CA734" s="98"/>
      <c r="CB734" s="98"/>
      <c r="CC734" s="98"/>
      <c r="CD734" s="98"/>
      <c r="CE734" s="98"/>
      <c r="CF734" s="98"/>
      <c r="CG734" s="98"/>
      <c r="CH734" s="98"/>
      <c r="CI734" s="98"/>
      <c r="CJ734" s="98"/>
      <c r="CK734" s="98"/>
      <c r="CL734" s="98"/>
      <c r="CM734" s="98"/>
      <c r="CN734" s="98"/>
      <c r="CO734" s="98"/>
      <c r="CP734" s="98"/>
      <c r="CQ734" s="98"/>
      <c r="CR734" s="98"/>
      <c r="CS734" s="98"/>
    </row>
    <row r="735" spans="1:97" s="4" customFormat="1" ht="18.75" customHeight="1" x14ac:dyDescent="0.2">
      <c r="A735" s="3">
        <f t="shared" si="249"/>
        <v>723</v>
      </c>
      <c r="B735" s="263"/>
      <c r="C735" s="263"/>
      <c r="D735" s="263"/>
      <c r="E735" s="259"/>
      <c r="F735" s="259"/>
      <c r="G735" s="43"/>
      <c r="H735" s="264"/>
      <c r="I735" s="261"/>
      <c r="J735" s="106"/>
      <c r="K735" s="247"/>
      <c r="L735" s="247"/>
      <c r="M735" s="247"/>
      <c r="N735" s="248" t="str">
        <f>IF(AND(K735&lt;&gt;"",L735&lt;&gt;"",J735&lt;&gt;""),ROUND(MIN(IF(OR(J735="OZZ",J735="ZZ"),5000,17300),TRUNC(0.75*(SUMIF($D$12:$D735,$D735,K$12:K735)+SUMIF($D$12:$D735,$D735,L$12:L735)),2)) - SUMIF($D$12:$D734,$D735,N$12:N734),2),"")</f>
        <v/>
      </c>
      <c r="O735" s="249" t="str">
        <f>IF(AND(K735&lt;&gt;"",L735&lt;&gt;"",M735&lt;&gt;"",J735&lt;&gt;"",AH735&lt;&gt;""),IF(OR(J735="OZZ",J735="ZZ"),ROUND(0-SUMIF($D$12:$D734,$D735,O$12:O734),2),IF(M735=0,0,ROUND(MIN(MIN(17300,TRUNC(0.75*(SUMIF($D$12:$D$2012,$D735,K$12:K$2012)+SUMIF($D$12:$D$2012,$D735,L$12:L$2012)),2)+SUMIF($D$12:$D735,$D735,AH$12:AH735))-SUMIF($D$12:$D734,$D735,O$12:O734)-SUMIF($D$12:$D$2012,$D735,N$12:N$2012),AH735),2))),"")</f>
        <v/>
      </c>
      <c r="P735" s="250" t="str">
        <f>IF(J735&lt;&gt;"",1000 - SUMIF($D$12:$D734,$D735,P$12:P734),"")</f>
        <v/>
      </c>
      <c r="Q735" s="106"/>
      <c r="R735" s="247"/>
      <c r="S735" s="247"/>
      <c r="T735" s="247"/>
      <c r="U735" s="248" t="str">
        <f>IF(AND(R735&lt;&gt;"",S735&lt;&gt;"",Q735&lt;&gt;""),ROUND(MIN(IF(OR(Q735="OZZ",Q735="ZZ"),5000,17300),TRUNC(0.75*(SUMIF($D$12:$D735,$D735,R$12:R735)+SUMIF($D$12:$D735,$D735,S$12:S735)),2)) - SUMIF($D$12:$D734,$D735,U$12:U734),2),"")</f>
        <v/>
      </c>
      <c r="V735" s="248" t="str">
        <f>IF(AND(R735&lt;&gt;"",S735&lt;&gt;"",T735&lt;&gt;"",Q735&lt;&gt;"",AL735&lt;&gt;""),IF(OR(Q735="OZZ",Q735="ZZ"),ROUND(0-SUMIF($D$12:$D734,$D735,V$12:V734),2),IF(T735=0,0,ROUND(MIN(MIN(17300,TRUNC(0.75*(SUMIF($D$12:$D$2012,$D735,R$12:R$2012)+SUMIF($D$12:$D$2012,$D735,S$12:S$2012)),2)+SUMIF($D$12:$D735,$D735,AL$12:AL735))-SUMIF($D$12:$D734,$D735,V$12:V734)-SUMIF($D$12:$D$2012,$D735,U$12:U$2012),AL735),2))),"")</f>
        <v/>
      </c>
      <c r="W735" s="250" t="str">
        <f>IF(Q735&lt;&gt;"",1000 - SUMIF($D$12:$D734,$D735,W$12:W734),"")</f>
        <v/>
      </c>
      <c r="X735" s="106"/>
      <c r="Y735" s="247"/>
      <c r="Z735" s="247"/>
      <c r="AA735" s="247"/>
      <c r="AB735" s="248" t="str">
        <f>IF(AND(Y735&lt;&gt;"",Z735&lt;&gt;"",X735&lt;&gt;""),ROUND(MIN(IF(OR(X735="OZZ",X735="ZZ"),5000,17300),TRUNC(0.75*(SUMIF($D$12:$D735,$D735,Y$12:Y735)+SUMIF($D$12:$D735,$D735,Z$12:Z735)),2)) - SUMIF($D$12:$D734,$D735,AB$12:AB734),2),"")</f>
        <v/>
      </c>
      <c r="AC735" s="251" t="str">
        <f>IF(AND(Y735&lt;&gt;"",Z735&lt;&gt;"",AA735&lt;&gt;"",X735&lt;&gt;"",AP735&lt;&gt;""),IF(OR(X735="OZZ",X735="ZZ"),ROUND(0-SUMIF($D$12:$D734,$D735,AC$12:AC734),2),IF(AA735=0,0,ROUND(MIN(MIN(17300,TRUNC(0.75*(SUMIF($D$12:$D$2012,$D735,Y$12:Y$2012)+SUMIF($D$12:$D$2012,$D735,Z$12:Z$2012)),2)+SUMIF($D$12:$D735,$D735,AP$12:AP735))-SUMIF($D$12:$D734,$D735,AC$12:AC734)-SUMIF($D$12:$D$2012,$D735,AB$12:AB$2012),AP735),2))),"")</f>
        <v/>
      </c>
      <c r="AD735" s="250" t="str">
        <f>IF(X735&lt;&gt;"",1000 - SUMIF($D$12:$D734,$D735,AD$12:AD734),"")</f>
        <v/>
      </c>
      <c r="AE735" s="252"/>
      <c r="AF735" s="253"/>
      <c r="AG735" s="254"/>
      <c r="AH735" s="255" t="str">
        <f t="shared" si="250"/>
        <v/>
      </c>
      <c r="AI735" s="256"/>
      <c r="AJ735" s="253"/>
      <c r="AK735" s="254"/>
      <c r="AL735" s="255" t="str">
        <f t="shared" si="251"/>
        <v/>
      </c>
      <c r="AM735" s="256"/>
      <c r="AN735" s="253"/>
      <c r="AO735" s="254"/>
      <c r="AP735" s="255" t="str">
        <f t="shared" si="231"/>
        <v/>
      </c>
      <c r="AQ735" s="116"/>
      <c r="AR735" s="116"/>
      <c r="AS735" s="117"/>
      <c r="AT735" s="118"/>
      <c r="AU735" s="119" t="str">
        <f>IF(D735&lt;&gt; "", IF(COUNTIF($D$12:$D735,$D735)&gt;1,0,IF(SUM(N735,U735,AB735)&gt;0,IF(AND(X735="",OR(Q735&lt;&gt;"",J735&lt;&gt;"")),IF(Q735&lt;&gt;"",Q735,IF(J735&lt;&gt;"",J735,0)),IF(AND(Q735&lt;&gt;"",J735&lt;&gt;"",Q735=J735),Q735,X735)),0)),"")</f>
        <v/>
      </c>
      <c r="AV735" s="119" t="str">
        <f>IF(D735&lt;&gt;"",IF(COUNTIF($D$12:$D735,$D735)&gt;1,0,IF(SUM(O735,V735,AC735)&gt;0,IF(AND(X735="",OR(Q735&lt;&gt;"",J735&lt;&gt;"")),IF(Q735&lt;&gt;"",Q735,IF(J735&lt;&gt;"",J735,0)),IF(AND(Q735&lt;&gt;"",J735&lt;&gt;"",Q735=J735),Q735,X735)),0)),"")</f>
        <v/>
      </c>
      <c r="AW735" s="119" t="str">
        <f>IF(D735&lt;&gt;"",IF(COUNTIF($D$12:$D735,$D735)&gt;1,0,IF(SUM(P735,W735,AD735)&gt;0,IF(AND(X735="",OR(Q735&lt;&gt;"",J735&lt;&gt;"")),IF(Q735&lt;&gt;"",Q735,IF(J735&lt;&gt;"",J735,0)),IF(AND(Q735&lt;&gt;"",J735&lt;&gt;"",Q735=J735),Q735,X735)),0)),"")</f>
        <v/>
      </c>
      <c r="AX735" s="118" t="str">
        <f t="shared" si="232"/>
        <v/>
      </c>
      <c r="AY735" s="118" t="str">
        <f t="shared" si="233"/>
        <v/>
      </c>
      <c r="AZ735" s="118" t="str">
        <f t="shared" si="234"/>
        <v/>
      </c>
      <c r="BA735" s="118" t="str">
        <f t="shared" si="235"/>
        <v/>
      </c>
      <c r="BB735" s="118" t="str">
        <f t="shared" si="236"/>
        <v/>
      </c>
      <c r="BC735" s="118" t="str">
        <f t="shared" si="237"/>
        <v/>
      </c>
      <c r="BD735" s="118" t="str">
        <f t="shared" si="238"/>
        <v/>
      </c>
      <c r="BE735" s="118" t="str">
        <f t="shared" si="239"/>
        <v/>
      </c>
      <c r="BF735" s="118" t="str">
        <f t="shared" si="240"/>
        <v/>
      </c>
      <c r="BG735" s="120"/>
      <c r="BH735" s="120" t="str">
        <f t="shared" si="241"/>
        <v/>
      </c>
      <c r="BI735" s="120" t="str">
        <f t="shared" si="242"/>
        <v/>
      </c>
      <c r="BJ735" s="121"/>
      <c r="BK735" s="120" t="str">
        <f t="shared" si="243"/>
        <v/>
      </c>
      <c r="BL735" s="120" t="str">
        <f t="shared" si="244"/>
        <v/>
      </c>
      <c r="BM735" s="120" t="str">
        <f t="shared" si="245"/>
        <v/>
      </c>
      <c r="BN735" s="120" t="str">
        <f t="shared" si="246"/>
        <v/>
      </c>
      <c r="BO735" s="120" t="str">
        <f t="shared" si="247"/>
        <v/>
      </c>
      <c r="BP735" s="120" t="str">
        <f t="shared" si="248"/>
        <v/>
      </c>
      <c r="BQ735" s="98"/>
      <c r="BR735" s="98"/>
      <c r="BS735" s="98"/>
      <c r="BT735" s="98"/>
      <c r="BU735" s="98"/>
      <c r="BV735" s="98"/>
      <c r="BW735" s="98"/>
      <c r="BX735" s="98"/>
      <c r="BY735" s="98"/>
      <c r="BZ735" s="98"/>
      <c r="CA735" s="98"/>
      <c r="CB735" s="98"/>
      <c r="CC735" s="98"/>
      <c r="CD735" s="98"/>
      <c r="CE735" s="98"/>
      <c r="CF735" s="98"/>
      <c r="CG735" s="98"/>
      <c r="CH735" s="98"/>
      <c r="CI735" s="98"/>
      <c r="CJ735" s="98"/>
      <c r="CK735" s="98"/>
      <c r="CL735" s="98"/>
      <c r="CM735" s="98"/>
      <c r="CN735" s="98"/>
      <c r="CO735" s="98"/>
      <c r="CP735" s="98"/>
      <c r="CQ735" s="98"/>
      <c r="CR735" s="98"/>
      <c r="CS735" s="98"/>
    </row>
    <row r="736" spans="1:97" s="4" customFormat="1" ht="18.75" customHeight="1" x14ac:dyDescent="0.2">
      <c r="A736" s="3">
        <f t="shared" si="249"/>
        <v>724</v>
      </c>
      <c r="B736" s="263"/>
      <c r="C736" s="263"/>
      <c r="D736" s="263"/>
      <c r="E736" s="259"/>
      <c r="F736" s="259"/>
      <c r="G736" s="43"/>
      <c r="H736" s="264"/>
      <c r="I736" s="261"/>
      <c r="J736" s="106"/>
      <c r="K736" s="247"/>
      <c r="L736" s="247"/>
      <c r="M736" s="247"/>
      <c r="N736" s="248" t="str">
        <f>IF(AND(K736&lt;&gt;"",L736&lt;&gt;"",J736&lt;&gt;""),ROUND(MIN(IF(OR(J736="OZZ",J736="ZZ"),5000,17300),TRUNC(0.75*(SUMIF($D$12:$D736,$D736,K$12:K736)+SUMIF($D$12:$D736,$D736,L$12:L736)),2)) - SUMIF($D$12:$D735,$D736,N$12:N735),2),"")</f>
        <v/>
      </c>
      <c r="O736" s="249" t="str">
        <f>IF(AND(K736&lt;&gt;"",L736&lt;&gt;"",M736&lt;&gt;"",J736&lt;&gt;"",AH736&lt;&gt;""),IF(OR(J736="OZZ",J736="ZZ"),ROUND(0-SUMIF($D$12:$D735,$D736,O$12:O735),2),IF(M736=0,0,ROUND(MIN(MIN(17300,TRUNC(0.75*(SUMIF($D$12:$D$2012,$D736,K$12:K$2012)+SUMIF($D$12:$D$2012,$D736,L$12:L$2012)),2)+SUMIF($D$12:$D736,$D736,AH$12:AH736))-SUMIF($D$12:$D735,$D736,O$12:O735)-SUMIF($D$12:$D$2012,$D736,N$12:N$2012),AH736),2))),"")</f>
        <v/>
      </c>
      <c r="P736" s="250" t="str">
        <f>IF(J736&lt;&gt;"",1000 - SUMIF($D$12:$D735,$D736,P$12:P735),"")</f>
        <v/>
      </c>
      <c r="Q736" s="106"/>
      <c r="R736" s="247"/>
      <c r="S736" s="247"/>
      <c r="T736" s="247"/>
      <c r="U736" s="248" t="str">
        <f>IF(AND(R736&lt;&gt;"",S736&lt;&gt;"",Q736&lt;&gt;""),ROUND(MIN(IF(OR(Q736="OZZ",Q736="ZZ"),5000,17300),TRUNC(0.75*(SUMIF($D$12:$D736,$D736,R$12:R736)+SUMIF($D$12:$D736,$D736,S$12:S736)),2)) - SUMIF($D$12:$D735,$D736,U$12:U735),2),"")</f>
        <v/>
      </c>
      <c r="V736" s="248" t="str">
        <f>IF(AND(R736&lt;&gt;"",S736&lt;&gt;"",T736&lt;&gt;"",Q736&lt;&gt;"",AL736&lt;&gt;""),IF(OR(Q736="OZZ",Q736="ZZ"),ROUND(0-SUMIF($D$12:$D735,$D736,V$12:V735),2),IF(T736=0,0,ROUND(MIN(MIN(17300,TRUNC(0.75*(SUMIF($D$12:$D$2012,$D736,R$12:R$2012)+SUMIF($D$12:$D$2012,$D736,S$12:S$2012)),2)+SUMIF($D$12:$D736,$D736,AL$12:AL736))-SUMIF($D$12:$D735,$D736,V$12:V735)-SUMIF($D$12:$D$2012,$D736,U$12:U$2012),AL736),2))),"")</f>
        <v/>
      </c>
      <c r="W736" s="250" t="str">
        <f>IF(Q736&lt;&gt;"",1000 - SUMIF($D$12:$D735,$D736,W$12:W735),"")</f>
        <v/>
      </c>
      <c r="X736" s="106"/>
      <c r="Y736" s="247"/>
      <c r="Z736" s="247"/>
      <c r="AA736" s="247"/>
      <c r="AB736" s="248" t="str">
        <f>IF(AND(Y736&lt;&gt;"",Z736&lt;&gt;"",X736&lt;&gt;""),ROUND(MIN(IF(OR(X736="OZZ",X736="ZZ"),5000,17300),TRUNC(0.75*(SUMIF($D$12:$D736,$D736,Y$12:Y736)+SUMIF($D$12:$D736,$D736,Z$12:Z736)),2)) - SUMIF($D$12:$D735,$D736,AB$12:AB735),2),"")</f>
        <v/>
      </c>
      <c r="AC736" s="251" t="str">
        <f>IF(AND(Y736&lt;&gt;"",Z736&lt;&gt;"",AA736&lt;&gt;"",X736&lt;&gt;"",AP736&lt;&gt;""),IF(OR(X736="OZZ",X736="ZZ"),ROUND(0-SUMIF($D$12:$D735,$D736,AC$12:AC735),2),IF(AA736=0,0,ROUND(MIN(MIN(17300,TRUNC(0.75*(SUMIF($D$12:$D$2012,$D736,Y$12:Y$2012)+SUMIF($D$12:$D$2012,$D736,Z$12:Z$2012)),2)+SUMIF($D$12:$D736,$D736,AP$12:AP736))-SUMIF($D$12:$D735,$D736,AC$12:AC735)-SUMIF($D$12:$D$2012,$D736,AB$12:AB$2012),AP736),2))),"")</f>
        <v/>
      </c>
      <c r="AD736" s="250" t="str">
        <f>IF(X736&lt;&gt;"",1000 - SUMIF($D$12:$D735,$D736,AD$12:AD735),"")</f>
        <v/>
      </c>
      <c r="AE736" s="252"/>
      <c r="AF736" s="253"/>
      <c r="AG736" s="254"/>
      <c r="AH736" s="255" t="str">
        <f t="shared" si="250"/>
        <v/>
      </c>
      <c r="AI736" s="256"/>
      <c r="AJ736" s="253"/>
      <c r="AK736" s="254"/>
      <c r="AL736" s="255" t="str">
        <f t="shared" si="251"/>
        <v/>
      </c>
      <c r="AM736" s="256"/>
      <c r="AN736" s="253"/>
      <c r="AO736" s="254"/>
      <c r="AP736" s="255" t="str">
        <f t="shared" si="231"/>
        <v/>
      </c>
      <c r="AQ736" s="116"/>
      <c r="AR736" s="116"/>
      <c r="AS736" s="117"/>
      <c r="AT736" s="118"/>
      <c r="AU736" s="119" t="str">
        <f>IF(D736&lt;&gt; "", IF(COUNTIF($D$12:$D736,$D736)&gt;1,0,IF(SUM(N736,U736,AB736)&gt;0,IF(AND(X736="",OR(Q736&lt;&gt;"",J736&lt;&gt;"")),IF(Q736&lt;&gt;"",Q736,IF(J736&lt;&gt;"",J736,0)),IF(AND(Q736&lt;&gt;"",J736&lt;&gt;"",Q736=J736),Q736,X736)),0)),"")</f>
        <v/>
      </c>
      <c r="AV736" s="119" t="str">
        <f>IF(D736&lt;&gt;"",IF(COUNTIF($D$12:$D736,$D736)&gt;1,0,IF(SUM(O736,V736,AC736)&gt;0,IF(AND(X736="",OR(Q736&lt;&gt;"",J736&lt;&gt;"")),IF(Q736&lt;&gt;"",Q736,IF(J736&lt;&gt;"",J736,0)),IF(AND(Q736&lt;&gt;"",J736&lt;&gt;"",Q736=J736),Q736,X736)),0)),"")</f>
        <v/>
      </c>
      <c r="AW736" s="119" t="str">
        <f>IF(D736&lt;&gt;"",IF(COUNTIF($D$12:$D736,$D736)&gt;1,0,IF(SUM(P736,W736,AD736)&gt;0,IF(AND(X736="",OR(Q736&lt;&gt;"",J736&lt;&gt;"")),IF(Q736&lt;&gt;"",Q736,IF(J736&lt;&gt;"",J736,0)),IF(AND(Q736&lt;&gt;"",J736&lt;&gt;"",Q736=J736),Q736,X736)),0)),"")</f>
        <v/>
      </c>
      <c r="AX736" s="118" t="str">
        <f t="shared" si="232"/>
        <v/>
      </c>
      <c r="AY736" s="118" t="str">
        <f t="shared" si="233"/>
        <v/>
      </c>
      <c r="AZ736" s="118" t="str">
        <f t="shared" si="234"/>
        <v/>
      </c>
      <c r="BA736" s="118" t="str">
        <f t="shared" si="235"/>
        <v/>
      </c>
      <c r="BB736" s="118" t="str">
        <f t="shared" si="236"/>
        <v/>
      </c>
      <c r="BC736" s="118" t="str">
        <f t="shared" si="237"/>
        <v/>
      </c>
      <c r="BD736" s="118" t="str">
        <f t="shared" si="238"/>
        <v/>
      </c>
      <c r="BE736" s="118" t="str">
        <f t="shared" si="239"/>
        <v/>
      </c>
      <c r="BF736" s="118" t="str">
        <f t="shared" si="240"/>
        <v/>
      </c>
      <c r="BG736" s="120"/>
      <c r="BH736" s="120" t="str">
        <f t="shared" si="241"/>
        <v/>
      </c>
      <c r="BI736" s="120" t="str">
        <f t="shared" si="242"/>
        <v/>
      </c>
      <c r="BJ736" s="121"/>
      <c r="BK736" s="120" t="str">
        <f t="shared" si="243"/>
        <v/>
      </c>
      <c r="BL736" s="120" t="str">
        <f t="shared" si="244"/>
        <v/>
      </c>
      <c r="BM736" s="120" t="str">
        <f t="shared" si="245"/>
        <v/>
      </c>
      <c r="BN736" s="120" t="str">
        <f t="shared" si="246"/>
        <v/>
      </c>
      <c r="BO736" s="120" t="str">
        <f t="shared" si="247"/>
        <v/>
      </c>
      <c r="BP736" s="120" t="str">
        <f t="shared" si="248"/>
        <v/>
      </c>
      <c r="BQ736" s="98"/>
      <c r="BR736" s="98"/>
      <c r="BS736" s="98"/>
      <c r="BT736" s="98"/>
      <c r="BU736" s="98"/>
      <c r="BV736" s="98"/>
      <c r="BW736" s="98"/>
      <c r="BX736" s="98"/>
      <c r="BY736" s="98"/>
      <c r="BZ736" s="98"/>
      <c r="CA736" s="98"/>
      <c r="CB736" s="98"/>
      <c r="CC736" s="98"/>
      <c r="CD736" s="98"/>
      <c r="CE736" s="98"/>
      <c r="CF736" s="98"/>
      <c r="CG736" s="98"/>
      <c r="CH736" s="98"/>
      <c r="CI736" s="98"/>
      <c r="CJ736" s="98"/>
      <c r="CK736" s="98"/>
      <c r="CL736" s="98"/>
      <c r="CM736" s="98"/>
      <c r="CN736" s="98"/>
      <c r="CO736" s="98"/>
      <c r="CP736" s="98"/>
      <c r="CQ736" s="98"/>
      <c r="CR736" s="98"/>
      <c r="CS736" s="98"/>
    </row>
    <row r="737" spans="1:97" s="4" customFormat="1" ht="18.75" customHeight="1" x14ac:dyDescent="0.2">
      <c r="A737" s="3">
        <f t="shared" si="249"/>
        <v>725</v>
      </c>
      <c r="B737" s="263"/>
      <c r="C737" s="263"/>
      <c r="D737" s="263"/>
      <c r="E737" s="259"/>
      <c r="F737" s="259"/>
      <c r="G737" s="43"/>
      <c r="H737" s="264"/>
      <c r="I737" s="261"/>
      <c r="J737" s="106"/>
      <c r="K737" s="247"/>
      <c r="L737" s="247"/>
      <c r="M737" s="247"/>
      <c r="N737" s="248" t="str">
        <f>IF(AND(K737&lt;&gt;"",L737&lt;&gt;"",J737&lt;&gt;""),ROUND(MIN(IF(OR(J737="OZZ",J737="ZZ"),5000,17300),TRUNC(0.75*(SUMIF($D$12:$D737,$D737,K$12:K737)+SUMIF($D$12:$D737,$D737,L$12:L737)),2)) - SUMIF($D$12:$D736,$D737,N$12:N736),2),"")</f>
        <v/>
      </c>
      <c r="O737" s="249" t="str">
        <f>IF(AND(K737&lt;&gt;"",L737&lt;&gt;"",M737&lt;&gt;"",J737&lt;&gt;"",AH737&lt;&gt;""),IF(OR(J737="OZZ",J737="ZZ"),ROUND(0-SUMIF($D$12:$D736,$D737,O$12:O736),2),IF(M737=0,0,ROUND(MIN(MIN(17300,TRUNC(0.75*(SUMIF($D$12:$D$2012,$D737,K$12:K$2012)+SUMIF($D$12:$D$2012,$D737,L$12:L$2012)),2)+SUMIF($D$12:$D737,$D737,AH$12:AH737))-SUMIF($D$12:$D736,$D737,O$12:O736)-SUMIF($D$12:$D$2012,$D737,N$12:N$2012),AH737),2))),"")</f>
        <v/>
      </c>
      <c r="P737" s="250" t="str">
        <f>IF(J737&lt;&gt;"",1000 - SUMIF($D$12:$D736,$D737,P$12:P736),"")</f>
        <v/>
      </c>
      <c r="Q737" s="106"/>
      <c r="R737" s="247"/>
      <c r="S737" s="247"/>
      <c r="T737" s="247"/>
      <c r="U737" s="248" t="str">
        <f>IF(AND(R737&lt;&gt;"",S737&lt;&gt;"",Q737&lt;&gt;""),ROUND(MIN(IF(OR(Q737="OZZ",Q737="ZZ"),5000,17300),TRUNC(0.75*(SUMIF($D$12:$D737,$D737,R$12:R737)+SUMIF($D$12:$D737,$D737,S$12:S737)),2)) - SUMIF($D$12:$D736,$D737,U$12:U736),2),"")</f>
        <v/>
      </c>
      <c r="V737" s="248" t="str">
        <f>IF(AND(R737&lt;&gt;"",S737&lt;&gt;"",T737&lt;&gt;"",Q737&lt;&gt;"",AL737&lt;&gt;""),IF(OR(Q737="OZZ",Q737="ZZ"),ROUND(0-SUMIF($D$12:$D736,$D737,V$12:V736),2),IF(T737=0,0,ROUND(MIN(MIN(17300,TRUNC(0.75*(SUMIF($D$12:$D$2012,$D737,R$12:R$2012)+SUMIF($D$12:$D$2012,$D737,S$12:S$2012)),2)+SUMIF($D$12:$D737,$D737,AL$12:AL737))-SUMIF($D$12:$D736,$D737,V$12:V736)-SUMIF($D$12:$D$2012,$D737,U$12:U$2012),AL737),2))),"")</f>
        <v/>
      </c>
      <c r="W737" s="250" t="str">
        <f>IF(Q737&lt;&gt;"",1000 - SUMIF($D$12:$D736,$D737,W$12:W736),"")</f>
        <v/>
      </c>
      <c r="X737" s="106"/>
      <c r="Y737" s="247"/>
      <c r="Z737" s="247"/>
      <c r="AA737" s="247"/>
      <c r="AB737" s="248" t="str">
        <f>IF(AND(Y737&lt;&gt;"",Z737&lt;&gt;"",X737&lt;&gt;""),ROUND(MIN(IF(OR(X737="OZZ",X737="ZZ"),5000,17300),TRUNC(0.75*(SUMIF($D$12:$D737,$D737,Y$12:Y737)+SUMIF($D$12:$D737,$D737,Z$12:Z737)),2)) - SUMIF($D$12:$D736,$D737,AB$12:AB736),2),"")</f>
        <v/>
      </c>
      <c r="AC737" s="251" t="str">
        <f>IF(AND(Y737&lt;&gt;"",Z737&lt;&gt;"",AA737&lt;&gt;"",X737&lt;&gt;"",AP737&lt;&gt;""),IF(OR(X737="OZZ",X737="ZZ"),ROUND(0-SUMIF($D$12:$D736,$D737,AC$12:AC736),2),IF(AA737=0,0,ROUND(MIN(MIN(17300,TRUNC(0.75*(SUMIF($D$12:$D$2012,$D737,Y$12:Y$2012)+SUMIF($D$12:$D$2012,$D737,Z$12:Z$2012)),2)+SUMIF($D$12:$D737,$D737,AP$12:AP737))-SUMIF($D$12:$D736,$D737,AC$12:AC736)-SUMIF($D$12:$D$2012,$D737,AB$12:AB$2012),AP737),2))),"")</f>
        <v/>
      </c>
      <c r="AD737" s="250" t="str">
        <f>IF(X737&lt;&gt;"",1000 - SUMIF($D$12:$D736,$D737,AD$12:AD736),"")</f>
        <v/>
      </c>
      <c r="AE737" s="252"/>
      <c r="AF737" s="253"/>
      <c r="AG737" s="254"/>
      <c r="AH737" s="255" t="str">
        <f t="shared" si="250"/>
        <v/>
      </c>
      <c r="AI737" s="256"/>
      <c r="AJ737" s="253"/>
      <c r="AK737" s="254"/>
      <c r="AL737" s="255" t="str">
        <f t="shared" si="251"/>
        <v/>
      </c>
      <c r="AM737" s="256"/>
      <c r="AN737" s="253"/>
      <c r="AO737" s="254"/>
      <c r="AP737" s="255" t="str">
        <f t="shared" si="231"/>
        <v/>
      </c>
      <c r="AQ737" s="116"/>
      <c r="AR737" s="116"/>
      <c r="AS737" s="117"/>
      <c r="AT737" s="118"/>
      <c r="AU737" s="119" t="str">
        <f>IF(D737&lt;&gt; "", IF(COUNTIF($D$12:$D737,$D737)&gt;1,0,IF(SUM(N737,U737,AB737)&gt;0,IF(AND(X737="",OR(Q737&lt;&gt;"",J737&lt;&gt;"")),IF(Q737&lt;&gt;"",Q737,IF(J737&lt;&gt;"",J737,0)),IF(AND(Q737&lt;&gt;"",J737&lt;&gt;"",Q737=J737),Q737,X737)),0)),"")</f>
        <v/>
      </c>
      <c r="AV737" s="119" t="str">
        <f>IF(D737&lt;&gt;"",IF(COUNTIF($D$12:$D737,$D737)&gt;1,0,IF(SUM(O737,V737,AC737)&gt;0,IF(AND(X737="",OR(Q737&lt;&gt;"",J737&lt;&gt;"")),IF(Q737&lt;&gt;"",Q737,IF(J737&lt;&gt;"",J737,0)),IF(AND(Q737&lt;&gt;"",J737&lt;&gt;"",Q737=J737),Q737,X737)),0)),"")</f>
        <v/>
      </c>
      <c r="AW737" s="119" t="str">
        <f>IF(D737&lt;&gt;"",IF(COUNTIF($D$12:$D737,$D737)&gt;1,0,IF(SUM(P737,W737,AD737)&gt;0,IF(AND(X737="",OR(Q737&lt;&gt;"",J737&lt;&gt;"")),IF(Q737&lt;&gt;"",Q737,IF(J737&lt;&gt;"",J737,0)),IF(AND(Q737&lt;&gt;"",J737&lt;&gt;"",Q737=J737),Q737,X737)),0)),"")</f>
        <v/>
      </c>
      <c r="AX737" s="118" t="str">
        <f t="shared" si="232"/>
        <v/>
      </c>
      <c r="AY737" s="118" t="str">
        <f t="shared" si="233"/>
        <v/>
      </c>
      <c r="AZ737" s="118" t="str">
        <f t="shared" si="234"/>
        <v/>
      </c>
      <c r="BA737" s="118" t="str">
        <f t="shared" si="235"/>
        <v/>
      </c>
      <c r="BB737" s="118" t="str">
        <f t="shared" si="236"/>
        <v/>
      </c>
      <c r="BC737" s="118" t="str">
        <f t="shared" si="237"/>
        <v/>
      </c>
      <c r="BD737" s="118" t="str">
        <f t="shared" si="238"/>
        <v/>
      </c>
      <c r="BE737" s="118" t="str">
        <f t="shared" si="239"/>
        <v/>
      </c>
      <c r="BF737" s="118" t="str">
        <f t="shared" si="240"/>
        <v/>
      </c>
      <c r="BG737" s="120"/>
      <c r="BH737" s="120" t="str">
        <f t="shared" si="241"/>
        <v/>
      </c>
      <c r="BI737" s="120" t="str">
        <f t="shared" si="242"/>
        <v/>
      </c>
      <c r="BJ737" s="121"/>
      <c r="BK737" s="120" t="str">
        <f t="shared" si="243"/>
        <v/>
      </c>
      <c r="BL737" s="120" t="str">
        <f t="shared" si="244"/>
        <v/>
      </c>
      <c r="BM737" s="120" t="str">
        <f t="shared" si="245"/>
        <v/>
      </c>
      <c r="BN737" s="120" t="str">
        <f t="shared" si="246"/>
        <v/>
      </c>
      <c r="BO737" s="120" t="str">
        <f t="shared" si="247"/>
        <v/>
      </c>
      <c r="BP737" s="120" t="str">
        <f t="shared" si="248"/>
        <v/>
      </c>
      <c r="BQ737" s="98"/>
      <c r="BR737" s="98"/>
      <c r="BS737" s="98"/>
      <c r="BT737" s="98"/>
      <c r="BU737" s="98"/>
      <c r="BV737" s="98"/>
      <c r="BW737" s="98"/>
      <c r="BX737" s="98"/>
      <c r="BY737" s="98"/>
      <c r="BZ737" s="98"/>
      <c r="CA737" s="98"/>
      <c r="CB737" s="98"/>
      <c r="CC737" s="98"/>
      <c r="CD737" s="98"/>
      <c r="CE737" s="98"/>
      <c r="CF737" s="98"/>
      <c r="CG737" s="98"/>
      <c r="CH737" s="98"/>
      <c r="CI737" s="98"/>
      <c r="CJ737" s="98"/>
      <c r="CK737" s="98"/>
      <c r="CL737" s="98"/>
      <c r="CM737" s="98"/>
      <c r="CN737" s="98"/>
      <c r="CO737" s="98"/>
      <c r="CP737" s="98"/>
      <c r="CQ737" s="98"/>
      <c r="CR737" s="98"/>
      <c r="CS737" s="98"/>
    </row>
    <row r="738" spans="1:97" s="4" customFormat="1" ht="18.75" customHeight="1" x14ac:dyDescent="0.2">
      <c r="A738" s="3">
        <f t="shared" si="249"/>
        <v>726</v>
      </c>
      <c r="B738" s="263"/>
      <c r="C738" s="263"/>
      <c r="D738" s="263"/>
      <c r="E738" s="259"/>
      <c r="F738" s="259"/>
      <c r="G738" s="43"/>
      <c r="H738" s="264"/>
      <c r="I738" s="261"/>
      <c r="J738" s="106"/>
      <c r="K738" s="247"/>
      <c r="L738" s="247"/>
      <c r="M738" s="247"/>
      <c r="N738" s="248" t="str">
        <f>IF(AND(K738&lt;&gt;"",L738&lt;&gt;"",J738&lt;&gt;""),ROUND(MIN(IF(OR(J738="OZZ",J738="ZZ"),5000,17300),TRUNC(0.75*(SUMIF($D$12:$D738,$D738,K$12:K738)+SUMIF($D$12:$D738,$D738,L$12:L738)),2)) - SUMIF($D$12:$D737,$D738,N$12:N737),2),"")</f>
        <v/>
      </c>
      <c r="O738" s="249" t="str">
        <f>IF(AND(K738&lt;&gt;"",L738&lt;&gt;"",M738&lt;&gt;"",J738&lt;&gt;"",AH738&lt;&gt;""),IF(OR(J738="OZZ",J738="ZZ"),ROUND(0-SUMIF($D$12:$D737,$D738,O$12:O737),2),IF(M738=0,0,ROUND(MIN(MIN(17300,TRUNC(0.75*(SUMIF($D$12:$D$2012,$D738,K$12:K$2012)+SUMIF($D$12:$D$2012,$D738,L$12:L$2012)),2)+SUMIF($D$12:$D738,$D738,AH$12:AH738))-SUMIF($D$12:$D737,$D738,O$12:O737)-SUMIF($D$12:$D$2012,$D738,N$12:N$2012),AH738),2))),"")</f>
        <v/>
      </c>
      <c r="P738" s="250" t="str">
        <f>IF(J738&lt;&gt;"",1000 - SUMIF($D$12:$D737,$D738,P$12:P737),"")</f>
        <v/>
      </c>
      <c r="Q738" s="106"/>
      <c r="R738" s="247"/>
      <c r="S738" s="247"/>
      <c r="T738" s="247"/>
      <c r="U738" s="248" t="str">
        <f>IF(AND(R738&lt;&gt;"",S738&lt;&gt;"",Q738&lt;&gt;""),ROUND(MIN(IF(OR(Q738="OZZ",Q738="ZZ"),5000,17300),TRUNC(0.75*(SUMIF($D$12:$D738,$D738,R$12:R738)+SUMIF($D$12:$D738,$D738,S$12:S738)),2)) - SUMIF($D$12:$D737,$D738,U$12:U737),2),"")</f>
        <v/>
      </c>
      <c r="V738" s="248" t="str">
        <f>IF(AND(R738&lt;&gt;"",S738&lt;&gt;"",T738&lt;&gt;"",Q738&lt;&gt;"",AL738&lt;&gt;""),IF(OR(Q738="OZZ",Q738="ZZ"),ROUND(0-SUMIF($D$12:$D737,$D738,V$12:V737),2),IF(T738=0,0,ROUND(MIN(MIN(17300,TRUNC(0.75*(SUMIF($D$12:$D$2012,$D738,R$12:R$2012)+SUMIF($D$12:$D$2012,$D738,S$12:S$2012)),2)+SUMIF($D$12:$D738,$D738,AL$12:AL738))-SUMIF($D$12:$D737,$D738,V$12:V737)-SUMIF($D$12:$D$2012,$D738,U$12:U$2012),AL738),2))),"")</f>
        <v/>
      </c>
      <c r="W738" s="250" t="str">
        <f>IF(Q738&lt;&gt;"",1000 - SUMIF($D$12:$D737,$D738,W$12:W737),"")</f>
        <v/>
      </c>
      <c r="X738" s="106"/>
      <c r="Y738" s="247"/>
      <c r="Z738" s="247"/>
      <c r="AA738" s="247"/>
      <c r="AB738" s="248" t="str">
        <f>IF(AND(Y738&lt;&gt;"",Z738&lt;&gt;"",X738&lt;&gt;""),ROUND(MIN(IF(OR(X738="OZZ",X738="ZZ"),5000,17300),TRUNC(0.75*(SUMIF($D$12:$D738,$D738,Y$12:Y738)+SUMIF($D$12:$D738,$D738,Z$12:Z738)),2)) - SUMIF($D$12:$D737,$D738,AB$12:AB737),2),"")</f>
        <v/>
      </c>
      <c r="AC738" s="251" t="str">
        <f>IF(AND(Y738&lt;&gt;"",Z738&lt;&gt;"",AA738&lt;&gt;"",X738&lt;&gt;"",AP738&lt;&gt;""),IF(OR(X738="OZZ",X738="ZZ"),ROUND(0-SUMIF($D$12:$D737,$D738,AC$12:AC737),2),IF(AA738=0,0,ROUND(MIN(MIN(17300,TRUNC(0.75*(SUMIF($D$12:$D$2012,$D738,Y$12:Y$2012)+SUMIF($D$12:$D$2012,$D738,Z$12:Z$2012)),2)+SUMIF($D$12:$D738,$D738,AP$12:AP738))-SUMIF($D$12:$D737,$D738,AC$12:AC737)-SUMIF($D$12:$D$2012,$D738,AB$12:AB$2012),AP738),2))),"")</f>
        <v/>
      </c>
      <c r="AD738" s="250" t="str">
        <f>IF(X738&lt;&gt;"",1000 - SUMIF($D$12:$D737,$D738,AD$12:AD737),"")</f>
        <v/>
      </c>
      <c r="AE738" s="252"/>
      <c r="AF738" s="253"/>
      <c r="AG738" s="254"/>
      <c r="AH738" s="255" t="str">
        <f t="shared" si="250"/>
        <v/>
      </c>
      <c r="AI738" s="256"/>
      <c r="AJ738" s="253"/>
      <c r="AK738" s="254"/>
      <c r="AL738" s="255" t="str">
        <f t="shared" si="251"/>
        <v/>
      </c>
      <c r="AM738" s="256"/>
      <c r="AN738" s="253"/>
      <c r="AO738" s="254"/>
      <c r="AP738" s="255" t="str">
        <f t="shared" si="231"/>
        <v/>
      </c>
      <c r="AQ738" s="116"/>
      <c r="AR738" s="116"/>
      <c r="AS738" s="117"/>
      <c r="AT738" s="118"/>
      <c r="AU738" s="119" t="str">
        <f>IF(D738&lt;&gt; "", IF(COUNTIF($D$12:$D738,$D738)&gt;1,0,IF(SUM(N738,U738,AB738)&gt;0,IF(AND(X738="",OR(Q738&lt;&gt;"",J738&lt;&gt;"")),IF(Q738&lt;&gt;"",Q738,IF(J738&lt;&gt;"",J738,0)),IF(AND(Q738&lt;&gt;"",J738&lt;&gt;"",Q738=J738),Q738,X738)),0)),"")</f>
        <v/>
      </c>
      <c r="AV738" s="119" t="str">
        <f>IF(D738&lt;&gt;"",IF(COUNTIF($D$12:$D738,$D738)&gt;1,0,IF(SUM(O738,V738,AC738)&gt;0,IF(AND(X738="",OR(Q738&lt;&gt;"",J738&lt;&gt;"")),IF(Q738&lt;&gt;"",Q738,IF(J738&lt;&gt;"",J738,0)),IF(AND(Q738&lt;&gt;"",J738&lt;&gt;"",Q738=J738),Q738,X738)),0)),"")</f>
        <v/>
      </c>
      <c r="AW738" s="119" t="str">
        <f>IF(D738&lt;&gt;"",IF(COUNTIF($D$12:$D738,$D738)&gt;1,0,IF(SUM(P738,W738,AD738)&gt;0,IF(AND(X738="",OR(Q738&lt;&gt;"",J738&lt;&gt;"")),IF(Q738&lt;&gt;"",Q738,IF(J738&lt;&gt;"",J738,0)),IF(AND(Q738&lt;&gt;"",J738&lt;&gt;"",Q738=J738),Q738,X738)),0)),"")</f>
        <v/>
      </c>
      <c r="AX738" s="118" t="str">
        <f t="shared" si="232"/>
        <v/>
      </c>
      <c r="AY738" s="118" t="str">
        <f t="shared" si="233"/>
        <v/>
      </c>
      <c r="AZ738" s="118" t="str">
        <f t="shared" si="234"/>
        <v/>
      </c>
      <c r="BA738" s="118" t="str">
        <f t="shared" si="235"/>
        <v/>
      </c>
      <c r="BB738" s="118" t="str">
        <f t="shared" si="236"/>
        <v/>
      </c>
      <c r="BC738" s="118" t="str">
        <f t="shared" si="237"/>
        <v/>
      </c>
      <c r="BD738" s="118" t="str">
        <f t="shared" si="238"/>
        <v/>
      </c>
      <c r="BE738" s="118" t="str">
        <f t="shared" si="239"/>
        <v/>
      </c>
      <c r="BF738" s="118" t="str">
        <f t="shared" si="240"/>
        <v/>
      </c>
      <c r="BG738" s="120"/>
      <c r="BH738" s="120" t="str">
        <f t="shared" si="241"/>
        <v/>
      </c>
      <c r="BI738" s="120" t="str">
        <f t="shared" si="242"/>
        <v/>
      </c>
      <c r="BJ738" s="121"/>
      <c r="BK738" s="120" t="str">
        <f t="shared" si="243"/>
        <v/>
      </c>
      <c r="BL738" s="120" t="str">
        <f t="shared" si="244"/>
        <v/>
      </c>
      <c r="BM738" s="120" t="str">
        <f t="shared" si="245"/>
        <v/>
      </c>
      <c r="BN738" s="120" t="str">
        <f t="shared" si="246"/>
        <v/>
      </c>
      <c r="BO738" s="120" t="str">
        <f t="shared" si="247"/>
        <v/>
      </c>
      <c r="BP738" s="120" t="str">
        <f t="shared" si="248"/>
        <v/>
      </c>
      <c r="BQ738" s="98"/>
      <c r="BR738" s="98"/>
      <c r="BS738" s="98"/>
      <c r="BT738" s="98"/>
      <c r="BU738" s="98"/>
      <c r="BV738" s="98"/>
      <c r="BW738" s="98"/>
      <c r="BX738" s="98"/>
      <c r="BY738" s="98"/>
      <c r="BZ738" s="98"/>
      <c r="CA738" s="98"/>
      <c r="CB738" s="98"/>
      <c r="CC738" s="98"/>
      <c r="CD738" s="98"/>
      <c r="CE738" s="98"/>
      <c r="CF738" s="98"/>
      <c r="CG738" s="98"/>
      <c r="CH738" s="98"/>
      <c r="CI738" s="98"/>
      <c r="CJ738" s="98"/>
      <c r="CK738" s="98"/>
      <c r="CL738" s="98"/>
      <c r="CM738" s="98"/>
      <c r="CN738" s="98"/>
      <c r="CO738" s="98"/>
      <c r="CP738" s="98"/>
      <c r="CQ738" s="98"/>
      <c r="CR738" s="98"/>
      <c r="CS738" s="98"/>
    </row>
    <row r="739" spans="1:97" s="4" customFormat="1" ht="18.75" customHeight="1" x14ac:dyDescent="0.2">
      <c r="A739" s="3">
        <f t="shared" si="249"/>
        <v>727</v>
      </c>
      <c r="B739" s="263"/>
      <c r="C739" s="263"/>
      <c r="D739" s="263"/>
      <c r="E739" s="259"/>
      <c r="F739" s="259"/>
      <c r="G739" s="43"/>
      <c r="H739" s="264"/>
      <c r="I739" s="261"/>
      <c r="J739" s="106"/>
      <c r="K739" s="247"/>
      <c r="L739" s="247"/>
      <c r="M739" s="247"/>
      <c r="N739" s="248" t="str">
        <f>IF(AND(K739&lt;&gt;"",L739&lt;&gt;"",J739&lt;&gt;""),ROUND(MIN(IF(OR(J739="OZZ",J739="ZZ"),5000,17300),TRUNC(0.75*(SUMIF($D$12:$D739,$D739,K$12:K739)+SUMIF($D$12:$D739,$D739,L$12:L739)),2)) - SUMIF($D$12:$D738,$D739,N$12:N738),2),"")</f>
        <v/>
      </c>
      <c r="O739" s="249" t="str">
        <f>IF(AND(K739&lt;&gt;"",L739&lt;&gt;"",M739&lt;&gt;"",J739&lt;&gt;"",AH739&lt;&gt;""),IF(OR(J739="OZZ",J739="ZZ"),ROUND(0-SUMIF($D$12:$D738,$D739,O$12:O738),2),IF(M739=0,0,ROUND(MIN(MIN(17300,TRUNC(0.75*(SUMIF($D$12:$D$2012,$D739,K$12:K$2012)+SUMIF($D$12:$D$2012,$D739,L$12:L$2012)),2)+SUMIF($D$12:$D739,$D739,AH$12:AH739))-SUMIF($D$12:$D738,$D739,O$12:O738)-SUMIF($D$12:$D$2012,$D739,N$12:N$2012),AH739),2))),"")</f>
        <v/>
      </c>
      <c r="P739" s="250" t="str">
        <f>IF(J739&lt;&gt;"",1000 - SUMIF($D$12:$D738,$D739,P$12:P738),"")</f>
        <v/>
      </c>
      <c r="Q739" s="106"/>
      <c r="R739" s="247"/>
      <c r="S739" s="247"/>
      <c r="T739" s="247"/>
      <c r="U739" s="248" t="str">
        <f>IF(AND(R739&lt;&gt;"",S739&lt;&gt;"",Q739&lt;&gt;""),ROUND(MIN(IF(OR(Q739="OZZ",Q739="ZZ"),5000,17300),TRUNC(0.75*(SUMIF($D$12:$D739,$D739,R$12:R739)+SUMIF($D$12:$D739,$D739,S$12:S739)),2)) - SUMIF($D$12:$D738,$D739,U$12:U738),2),"")</f>
        <v/>
      </c>
      <c r="V739" s="248" t="str">
        <f>IF(AND(R739&lt;&gt;"",S739&lt;&gt;"",T739&lt;&gt;"",Q739&lt;&gt;"",AL739&lt;&gt;""),IF(OR(Q739="OZZ",Q739="ZZ"),ROUND(0-SUMIF($D$12:$D738,$D739,V$12:V738),2),IF(T739=0,0,ROUND(MIN(MIN(17300,TRUNC(0.75*(SUMIF($D$12:$D$2012,$D739,R$12:R$2012)+SUMIF($D$12:$D$2012,$D739,S$12:S$2012)),2)+SUMIF($D$12:$D739,$D739,AL$12:AL739))-SUMIF($D$12:$D738,$D739,V$12:V738)-SUMIF($D$12:$D$2012,$D739,U$12:U$2012),AL739),2))),"")</f>
        <v/>
      </c>
      <c r="W739" s="250" t="str">
        <f>IF(Q739&lt;&gt;"",1000 - SUMIF($D$12:$D738,$D739,W$12:W738),"")</f>
        <v/>
      </c>
      <c r="X739" s="106"/>
      <c r="Y739" s="247"/>
      <c r="Z739" s="247"/>
      <c r="AA739" s="247"/>
      <c r="AB739" s="248" t="str">
        <f>IF(AND(Y739&lt;&gt;"",Z739&lt;&gt;"",X739&lt;&gt;""),ROUND(MIN(IF(OR(X739="OZZ",X739="ZZ"),5000,17300),TRUNC(0.75*(SUMIF($D$12:$D739,$D739,Y$12:Y739)+SUMIF($D$12:$D739,$D739,Z$12:Z739)),2)) - SUMIF($D$12:$D738,$D739,AB$12:AB738),2),"")</f>
        <v/>
      </c>
      <c r="AC739" s="251" t="str">
        <f>IF(AND(Y739&lt;&gt;"",Z739&lt;&gt;"",AA739&lt;&gt;"",X739&lt;&gt;"",AP739&lt;&gt;""),IF(OR(X739="OZZ",X739="ZZ"),ROUND(0-SUMIF($D$12:$D738,$D739,AC$12:AC738),2),IF(AA739=0,0,ROUND(MIN(MIN(17300,TRUNC(0.75*(SUMIF($D$12:$D$2012,$D739,Y$12:Y$2012)+SUMIF($D$12:$D$2012,$D739,Z$12:Z$2012)),2)+SUMIF($D$12:$D739,$D739,AP$12:AP739))-SUMIF($D$12:$D738,$D739,AC$12:AC738)-SUMIF($D$12:$D$2012,$D739,AB$12:AB$2012),AP739),2))),"")</f>
        <v/>
      </c>
      <c r="AD739" s="250" t="str">
        <f>IF(X739&lt;&gt;"",1000 - SUMIF($D$12:$D738,$D739,AD$12:AD738),"")</f>
        <v/>
      </c>
      <c r="AE739" s="252"/>
      <c r="AF739" s="253"/>
      <c r="AG739" s="254"/>
      <c r="AH739" s="255" t="str">
        <f t="shared" si="250"/>
        <v/>
      </c>
      <c r="AI739" s="256"/>
      <c r="AJ739" s="253"/>
      <c r="AK739" s="254"/>
      <c r="AL739" s="255" t="str">
        <f t="shared" si="251"/>
        <v/>
      </c>
      <c r="AM739" s="256"/>
      <c r="AN739" s="253"/>
      <c r="AO739" s="254"/>
      <c r="AP739" s="255" t="str">
        <f t="shared" si="231"/>
        <v/>
      </c>
      <c r="AQ739" s="116"/>
      <c r="AR739" s="116"/>
      <c r="AS739" s="117"/>
      <c r="AT739" s="118"/>
      <c r="AU739" s="119" t="str">
        <f>IF(D739&lt;&gt; "", IF(COUNTIF($D$12:$D739,$D739)&gt;1,0,IF(SUM(N739,U739,AB739)&gt;0,IF(AND(X739="",OR(Q739&lt;&gt;"",J739&lt;&gt;"")),IF(Q739&lt;&gt;"",Q739,IF(J739&lt;&gt;"",J739,0)),IF(AND(Q739&lt;&gt;"",J739&lt;&gt;"",Q739=J739),Q739,X739)),0)),"")</f>
        <v/>
      </c>
      <c r="AV739" s="119" t="str">
        <f>IF(D739&lt;&gt;"",IF(COUNTIF($D$12:$D739,$D739)&gt;1,0,IF(SUM(O739,V739,AC739)&gt;0,IF(AND(X739="",OR(Q739&lt;&gt;"",J739&lt;&gt;"")),IF(Q739&lt;&gt;"",Q739,IF(J739&lt;&gt;"",J739,0)),IF(AND(Q739&lt;&gt;"",J739&lt;&gt;"",Q739=J739),Q739,X739)),0)),"")</f>
        <v/>
      </c>
      <c r="AW739" s="119" t="str">
        <f>IF(D739&lt;&gt;"",IF(COUNTIF($D$12:$D739,$D739)&gt;1,0,IF(SUM(P739,W739,AD739)&gt;0,IF(AND(X739="",OR(Q739&lt;&gt;"",J739&lt;&gt;"")),IF(Q739&lt;&gt;"",Q739,IF(J739&lt;&gt;"",J739,0)),IF(AND(Q739&lt;&gt;"",J739&lt;&gt;"",Q739=J739),Q739,X739)),0)),"")</f>
        <v/>
      </c>
      <c r="AX739" s="118" t="str">
        <f t="shared" si="232"/>
        <v/>
      </c>
      <c r="AY739" s="118" t="str">
        <f t="shared" si="233"/>
        <v/>
      </c>
      <c r="AZ739" s="118" t="str">
        <f t="shared" si="234"/>
        <v/>
      </c>
      <c r="BA739" s="118" t="str">
        <f t="shared" si="235"/>
        <v/>
      </c>
      <c r="BB739" s="118" t="str">
        <f t="shared" si="236"/>
        <v/>
      </c>
      <c r="BC739" s="118" t="str">
        <f t="shared" si="237"/>
        <v/>
      </c>
      <c r="BD739" s="118" t="str">
        <f t="shared" si="238"/>
        <v/>
      </c>
      <c r="BE739" s="118" t="str">
        <f t="shared" si="239"/>
        <v/>
      </c>
      <c r="BF739" s="118" t="str">
        <f t="shared" si="240"/>
        <v/>
      </c>
      <c r="BG739" s="120"/>
      <c r="BH739" s="120" t="str">
        <f t="shared" si="241"/>
        <v/>
      </c>
      <c r="BI739" s="120" t="str">
        <f t="shared" si="242"/>
        <v/>
      </c>
      <c r="BJ739" s="121"/>
      <c r="BK739" s="120" t="str">
        <f t="shared" si="243"/>
        <v/>
      </c>
      <c r="BL739" s="120" t="str">
        <f t="shared" si="244"/>
        <v/>
      </c>
      <c r="BM739" s="120" t="str">
        <f t="shared" si="245"/>
        <v/>
      </c>
      <c r="BN739" s="120" t="str">
        <f t="shared" si="246"/>
        <v/>
      </c>
      <c r="BO739" s="120" t="str">
        <f t="shared" si="247"/>
        <v/>
      </c>
      <c r="BP739" s="120" t="str">
        <f t="shared" si="248"/>
        <v/>
      </c>
      <c r="BQ739" s="98"/>
      <c r="BR739" s="98"/>
      <c r="BS739" s="98"/>
      <c r="BT739" s="98"/>
      <c r="BU739" s="98"/>
      <c r="BV739" s="98"/>
      <c r="BW739" s="98"/>
      <c r="BX739" s="98"/>
      <c r="BY739" s="98"/>
      <c r="BZ739" s="98"/>
      <c r="CA739" s="98"/>
      <c r="CB739" s="98"/>
      <c r="CC739" s="98"/>
      <c r="CD739" s="98"/>
      <c r="CE739" s="98"/>
      <c r="CF739" s="98"/>
      <c r="CG739" s="98"/>
      <c r="CH739" s="98"/>
      <c r="CI739" s="98"/>
      <c r="CJ739" s="98"/>
      <c r="CK739" s="98"/>
      <c r="CL739" s="98"/>
      <c r="CM739" s="98"/>
      <c r="CN739" s="98"/>
      <c r="CO739" s="98"/>
      <c r="CP739" s="98"/>
      <c r="CQ739" s="98"/>
      <c r="CR739" s="98"/>
      <c r="CS739" s="98"/>
    </row>
    <row r="740" spans="1:97" s="4" customFormat="1" ht="18.75" customHeight="1" x14ac:dyDescent="0.2">
      <c r="A740" s="3">
        <f t="shared" si="249"/>
        <v>728</v>
      </c>
      <c r="B740" s="263"/>
      <c r="C740" s="263"/>
      <c r="D740" s="263"/>
      <c r="E740" s="259"/>
      <c r="F740" s="259"/>
      <c r="G740" s="43"/>
      <c r="H740" s="264"/>
      <c r="I740" s="261"/>
      <c r="J740" s="106"/>
      <c r="K740" s="247"/>
      <c r="L740" s="247"/>
      <c r="M740" s="247"/>
      <c r="N740" s="248" t="str">
        <f>IF(AND(K740&lt;&gt;"",L740&lt;&gt;"",J740&lt;&gt;""),ROUND(MIN(IF(OR(J740="OZZ",J740="ZZ"),5000,17300),TRUNC(0.75*(SUMIF($D$12:$D740,$D740,K$12:K740)+SUMIF($D$12:$D740,$D740,L$12:L740)),2)) - SUMIF($D$12:$D739,$D740,N$12:N739),2),"")</f>
        <v/>
      </c>
      <c r="O740" s="249" t="str">
        <f>IF(AND(K740&lt;&gt;"",L740&lt;&gt;"",M740&lt;&gt;"",J740&lt;&gt;"",AH740&lt;&gt;""),IF(OR(J740="OZZ",J740="ZZ"),ROUND(0-SUMIF($D$12:$D739,$D740,O$12:O739),2),IF(M740=0,0,ROUND(MIN(MIN(17300,TRUNC(0.75*(SUMIF($D$12:$D$2012,$D740,K$12:K$2012)+SUMIF($D$12:$D$2012,$D740,L$12:L$2012)),2)+SUMIF($D$12:$D740,$D740,AH$12:AH740))-SUMIF($D$12:$D739,$D740,O$12:O739)-SUMIF($D$12:$D$2012,$D740,N$12:N$2012),AH740),2))),"")</f>
        <v/>
      </c>
      <c r="P740" s="250" t="str">
        <f>IF(J740&lt;&gt;"",1000 - SUMIF($D$12:$D739,$D740,P$12:P739),"")</f>
        <v/>
      </c>
      <c r="Q740" s="106"/>
      <c r="R740" s="247"/>
      <c r="S740" s="247"/>
      <c r="T740" s="247"/>
      <c r="U740" s="248" t="str">
        <f>IF(AND(R740&lt;&gt;"",S740&lt;&gt;"",Q740&lt;&gt;""),ROUND(MIN(IF(OR(Q740="OZZ",Q740="ZZ"),5000,17300),TRUNC(0.75*(SUMIF($D$12:$D740,$D740,R$12:R740)+SUMIF($D$12:$D740,$D740,S$12:S740)),2)) - SUMIF($D$12:$D739,$D740,U$12:U739),2),"")</f>
        <v/>
      </c>
      <c r="V740" s="248" t="str">
        <f>IF(AND(R740&lt;&gt;"",S740&lt;&gt;"",T740&lt;&gt;"",Q740&lt;&gt;"",AL740&lt;&gt;""),IF(OR(Q740="OZZ",Q740="ZZ"),ROUND(0-SUMIF($D$12:$D739,$D740,V$12:V739),2),IF(T740=0,0,ROUND(MIN(MIN(17300,TRUNC(0.75*(SUMIF($D$12:$D$2012,$D740,R$12:R$2012)+SUMIF($D$12:$D$2012,$D740,S$12:S$2012)),2)+SUMIF($D$12:$D740,$D740,AL$12:AL740))-SUMIF($D$12:$D739,$D740,V$12:V739)-SUMIF($D$12:$D$2012,$D740,U$12:U$2012),AL740),2))),"")</f>
        <v/>
      </c>
      <c r="W740" s="250" t="str">
        <f>IF(Q740&lt;&gt;"",1000 - SUMIF($D$12:$D739,$D740,W$12:W739),"")</f>
        <v/>
      </c>
      <c r="X740" s="106"/>
      <c r="Y740" s="247"/>
      <c r="Z740" s="247"/>
      <c r="AA740" s="247"/>
      <c r="AB740" s="248" t="str">
        <f>IF(AND(Y740&lt;&gt;"",Z740&lt;&gt;"",X740&lt;&gt;""),ROUND(MIN(IF(OR(X740="OZZ",X740="ZZ"),5000,17300),TRUNC(0.75*(SUMIF($D$12:$D740,$D740,Y$12:Y740)+SUMIF($D$12:$D740,$D740,Z$12:Z740)),2)) - SUMIF($D$12:$D739,$D740,AB$12:AB739),2),"")</f>
        <v/>
      </c>
      <c r="AC740" s="251" t="str">
        <f>IF(AND(Y740&lt;&gt;"",Z740&lt;&gt;"",AA740&lt;&gt;"",X740&lt;&gt;"",AP740&lt;&gt;""),IF(OR(X740="OZZ",X740="ZZ"),ROUND(0-SUMIF($D$12:$D739,$D740,AC$12:AC739),2),IF(AA740=0,0,ROUND(MIN(MIN(17300,TRUNC(0.75*(SUMIF($D$12:$D$2012,$D740,Y$12:Y$2012)+SUMIF($D$12:$D$2012,$D740,Z$12:Z$2012)),2)+SUMIF($D$12:$D740,$D740,AP$12:AP740))-SUMIF($D$12:$D739,$D740,AC$12:AC739)-SUMIF($D$12:$D$2012,$D740,AB$12:AB$2012),AP740),2))),"")</f>
        <v/>
      </c>
      <c r="AD740" s="250" t="str">
        <f>IF(X740&lt;&gt;"",1000 - SUMIF($D$12:$D739,$D740,AD$12:AD739),"")</f>
        <v/>
      </c>
      <c r="AE740" s="252"/>
      <c r="AF740" s="253"/>
      <c r="AG740" s="254"/>
      <c r="AH740" s="255" t="str">
        <f t="shared" si="250"/>
        <v/>
      </c>
      <c r="AI740" s="256"/>
      <c r="AJ740" s="253"/>
      <c r="AK740" s="254"/>
      <c r="AL740" s="255" t="str">
        <f t="shared" si="251"/>
        <v/>
      </c>
      <c r="AM740" s="256"/>
      <c r="AN740" s="253"/>
      <c r="AO740" s="254"/>
      <c r="AP740" s="255" t="str">
        <f t="shared" si="231"/>
        <v/>
      </c>
      <c r="AQ740" s="116"/>
      <c r="AR740" s="116"/>
      <c r="AS740" s="117"/>
      <c r="AT740" s="118"/>
      <c r="AU740" s="119" t="str">
        <f>IF(D740&lt;&gt; "", IF(COUNTIF($D$12:$D740,$D740)&gt;1,0,IF(SUM(N740,U740,AB740)&gt;0,IF(AND(X740="",OR(Q740&lt;&gt;"",J740&lt;&gt;"")),IF(Q740&lt;&gt;"",Q740,IF(J740&lt;&gt;"",J740,0)),IF(AND(Q740&lt;&gt;"",J740&lt;&gt;"",Q740=J740),Q740,X740)),0)),"")</f>
        <v/>
      </c>
      <c r="AV740" s="119" t="str">
        <f>IF(D740&lt;&gt;"",IF(COUNTIF($D$12:$D740,$D740)&gt;1,0,IF(SUM(O740,V740,AC740)&gt;0,IF(AND(X740="",OR(Q740&lt;&gt;"",J740&lt;&gt;"")),IF(Q740&lt;&gt;"",Q740,IF(J740&lt;&gt;"",J740,0)),IF(AND(Q740&lt;&gt;"",J740&lt;&gt;"",Q740=J740),Q740,X740)),0)),"")</f>
        <v/>
      </c>
      <c r="AW740" s="119" t="str">
        <f>IF(D740&lt;&gt;"",IF(COUNTIF($D$12:$D740,$D740)&gt;1,0,IF(SUM(P740,W740,AD740)&gt;0,IF(AND(X740="",OR(Q740&lt;&gt;"",J740&lt;&gt;"")),IF(Q740&lt;&gt;"",Q740,IF(J740&lt;&gt;"",J740,0)),IF(AND(Q740&lt;&gt;"",J740&lt;&gt;"",Q740=J740),Q740,X740)),0)),"")</f>
        <v/>
      </c>
      <c r="AX740" s="118" t="str">
        <f t="shared" si="232"/>
        <v/>
      </c>
      <c r="AY740" s="118" t="str">
        <f t="shared" si="233"/>
        <v/>
      </c>
      <c r="AZ740" s="118" t="str">
        <f t="shared" si="234"/>
        <v/>
      </c>
      <c r="BA740" s="118" t="str">
        <f t="shared" si="235"/>
        <v/>
      </c>
      <c r="BB740" s="118" t="str">
        <f t="shared" si="236"/>
        <v/>
      </c>
      <c r="BC740" s="118" t="str">
        <f t="shared" si="237"/>
        <v/>
      </c>
      <c r="BD740" s="118" t="str">
        <f t="shared" si="238"/>
        <v/>
      </c>
      <c r="BE740" s="118" t="str">
        <f t="shared" si="239"/>
        <v/>
      </c>
      <c r="BF740" s="118" t="str">
        <f t="shared" si="240"/>
        <v/>
      </c>
      <c r="BG740" s="120"/>
      <c r="BH740" s="120" t="str">
        <f t="shared" si="241"/>
        <v/>
      </c>
      <c r="BI740" s="120" t="str">
        <f t="shared" si="242"/>
        <v/>
      </c>
      <c r="BJ740" s="121"/>
      <c r="BK740" s="120" t="str">
        <f t="shared" si="243"/>
        <v/>
      </c>
      <c r="BL740" s="120" t="str">
        <f t="shared" si="244"/>
        <v/>
      </c>
      <c r="BM740" s="120" t="str">
        <f t="shared" si="245"/>
        <v/>
      </c>
      <c r="BN740" s="120" t="str">
        <f t="shared" si="246"/>
        <v/>
      </c>
      <c r="BO740" s="120" t="str">
        <f t="shared" si="247"/>
        <v/>
      </c>
      <c r="BP740" s="120" t="str">
        <f t="shared" si="248"/>
        <v/>
      </c>
      <c r="BQ740" s="98"/>
      <c r="BR740" s="98"/>
      <c r="BS740" s="98"/>
      <c r="BT740" s="98"/>
      <c r="BU740" s="98"/>
      <c r="BV740" s="98"/>
      <c r="BW740" s="98"/>
      <c r="BX740" s="98"/>
      <c r="BY740" s="98"/>
      <c r="BZ740" s="98"/>
      <c r="CA740" s="98"/>
      <c r="CB740" s="98"/>
      <c r="CC740" s="98"/>
      <c r="CD740" s="98"/>
      <c r="CE740" s="98"/>
      <c r="CF740" s="98"/>
      <c r="CG740" s="98"/>
      <c r="CH740" s="98"/>
      <c r="CI740" s="98"/>
      <c r="CJ740" s="98"/>
      <c r="CK740" s="98"/>
      <c r="CL740" s="98"/>
      <c r="CM740" s="98"/>
      <c r="CN740" s="98"/>
      <c r="CO740" s="98"/>
      <c r="CP740" s="98"/>
      <c r="CQ740" s="98"/>
      <c r="CR740" s="98"/>
      <c r="CS740" s="98"/>
    </row>
    <row r="741" spans="1:97" s="4" customFormat="1" ht="18.75" customHeight="1" x14ac:dyDescent="0.2">
      <c r="A741" s="3">
        <f t="shared" si="249"/>
        <v>729</v>
      </c>
      <c r="B741" s="263"/>
      <c r="C741" s="263"/>
      <c r="D741" s="263"/>
      <c r="E741" s="259"/>
      <c r="F741" s="259"/>
      <c r="G741" s="43"/>
      <c r="H741" s="264"/>
      <c r="I741" s="261"/>
      <c r="J741" s="106"/>
      <c r="K741" s="247"/>
      <c r="L741" s="247"/>
      <c r="M741" s="247"/>
      <c r="N741" s="248" t="str">
        <f>IF(AND(K741&lt;&gt;"",L741&lt;&gt;"",J741&lt;&gt;""),ROUND(MIN(IF(OR(J741="OZZ",J741="ZZ"),5000,17300),TRUNC(0.75*(SUMIF($D$12:$D741,$D741,K$12:K741)+SUMIF($D$12:$D741,$D741,L$12:L741)),2)) - SUMIF($D$12:$D740,$D741,N$12:N740),2),"")</f>
        <v/>
      </c>
      <c r="O741" s="249" t="str">
        <f>IF(AND(K741&lt;&gt;"",L741&lt;&gt;"",M741&lt;&gt;"",J741&lt;&gt;"",AH741&lt;&gt;""),IF(OR(J741="OZZ",J741="ZZ"),ROUND(0-SUMIF($D$12:$D740,$D741,O$12:O740),2),IF(M741=0,0,ROUND(MIN(MIN(17300,TRUNC(0.75*(SUMIF($D$12:$D$2012,$D741,K$12:K$2012)+SUMIF($D$12:$D$2012,$D741,L$12:L$2012)),2)+SUMIF($D$12:$D741,$D741,AH$12:AH741))-SUMIF($D$12:$D740,$D741,O$12:O740)-SUMIF($D$12:$D$2012,$D741,N$12:N$2012),AH741),2))),"")</f>
        <v/>
      </c>
      <c r="P741" s="250" t="str">
        <f>IF(J741&lt;&gt;"",1000 - SUMIF($D$12:$D740,$D741,P$12:P740),"")</f>
        <v/>
      </c>
      <c r="Q741" s="106"/>
      <c r="R741" s="247"/>
      <c r="S741" s="247"/>
      <c r="T741" s="247"/>
      <c r="U741" s="248" t="str">
        <f>IF(AND(R741&lt;&gt;"",S741&lt;&gt;"",Q741&lt;&gt;""),ROUND(MIN(IF(OR(Q741="OZZ",Q741="ZZ"),5000,17300),TRUNC(0.75*(SUMIF($D$12:$D741,$D741,R$12:R741)+SUMIF($D$12:$D741,$D741,S$12:S741)),2)) - SUMIF($D$12:$D740,$D741,U$12:U740),2),"")</f>
        <v/>
      </c>
      <c r="V741" s="248" t="str">
        <f>IF(AND(R741&lt;&gt;"",S741&lt;&gt;"",T741&lt;&gt;"",Q741&lt;&gt;"",AL741&lt;&gt;""),IF(OR(Q741="OZZ",Q741="ZZ"),ROUND(0-SUMIF($D$12:$D740,$D741,V$12:V740),2),IF(T741=0,0,ROUND(MIN(MIN(17300,TRUNC(0.75*(SUMIF($D$12:$D$2012,$D741,R$12:R$2012)+SUMIF($D$12:$D$2012,$D741,S$12:S$2012)),2)+SUMIF($D$12:$D741,$D741,AL$12:AL741))-SUMIF($D$12:$D740,$D741,V$12:V740)-SUMIF($D$12:$D$2012,$D741,U$12:U$2012),AL741),2))),"")</f>
        <v/>
      </c>
      <c r="W741" s="250" t="str">
        <f>IF(Q741&lt;&gt;"",1000 - SUMIF($D$12:$D740,$D741,W$12:W740),"")</f>
        <v/>
      </c>
      <c r="X741" s="106"/>
      <c r="Y741" s="247"/>
      <c r="Z741" s="247"/>
      <c r="AA741" s="247"/>
      <c r="AB741" s="248" t="str">
        <f>IF(AND(Y741&lt;&gt;"",Z741&lt;&gt;"",X741&lt;&gt;""),ROUND(MIN(IF(OR(X741="OZZ",X741="ZZ"),5000,17300),TRUNC(0.75*(SUMIF($D$12:$D741,$D741,Y$12:Y741)+SUMIF($D$12:$D741,$D741,Z$12:Z741)),2)) - SUMIF($D$12:$D740,$D741,AB$12:AB740),2),"")</f>
        <v/>
      </c>
      <c r="AC741" s="251" t="str">
        <f>IF(AND(Y741&lt;&gt;"",Z741&lt;&gt;"",AA741&lt;&gt;"",X741&lt;&gt;"",AP741&lt;&gt;""),IF(OR(X741="OZZ",X741="ZZ"),ROUND(0-SUMIF($D$12:$D740,$D741,AC$12:AC740),2),IF(AA741=0,0,ROUND(MIN(MIN(17300,TRUNC(0.75*(SUMIF($D$12:$D$2012,$D741,Y$12:Y$2012)+SUMIF($D$12:$D$2012,$D741,Z$12:Z$2012)),2)+SUMIF($D$12:$D741,$D741,AP$12:AP741))-SUMIF($D$12:$D740,$D741,AC$12:AC740)-SUMIF($D$12:$D$2012,$D741,AB$12:AB$2012),AP741),2))),"")</f>
        <v/>
      </c>
      <c r="AD741" s="250" t="str">
        <f>IF(X741&lt;&gt;"",1000 - SUMIF($D$12:$D740,$D741,AD$12:AD740),"")</f>
        <v/>
      </c>
      <c r="AE741" s="252"/>
      <c r="AF741" s="253"/>
      <c r="AG741" s="254"/>
      <c r="AH741" s="255" t="str">
        <f t="shared" si="250"/>
        <v/>
      </c>
      <c r="AI741" s="256"/>
      <c r="AJ741" s="253"/>
      <c r="AK741" s="254"/>
      <c r="AL741" s="255" t="str">
        <f t="shared" si="251"/>
        <v/>
      </c>
      <c r="AM741" s="256"/>
      <c r="AN741" s="253"/>
      <c r="AO741" s="254"/>
      <c r="AP741" s="255" t="str">
        <f t="shared" si="231"/>
        <v/>
      </c>
      <c r="AQ741" s="116"/>
      <c r="AR741" s="116"/>
      <c r="AS741" s="117"/>
      <c r="AT741" s="118"/>
      <c r="AU741" s="119" t="str">
        <f>IF(D741&lt;&gt; "", IF(COUNTIF($D$12:$D741,$D741)&gt;1,0,IF(SUM(N741,U741,AB741)&gt;0,IF(AND(X741="",OR(Q741&lt;&gt;"",J741&lt;&gt;"")),IF(Q741&lt;&gt;"",Q741,IF(J741&lt;&gt;"",J741,0)),IF(AND(Q741&lt;&gt;"",J741&lt;&gt;"",Q741=J741),Q741,X741)),0)),"")</f>
        <v/>
      </c>
      <c r="AV741" s="119" t="str">
        <f>IF(D741&lt;&gt;"",IF(COUNTIF($D$12:$D741,$D741)&gt;1,0,IF(SUM(O741,V741,AC741)&gt;0,IF(AND(X741="",OR(Q741&lt;&gt;"",J741&lt;&gt;"")),IF(Q741&lt;&gt;"",Q741,IF(J741&lt;&gt;"",J741,0)),IF(AND(Q741&lt;&gt;"",J741&lt;&gt;"",Q741=J741),Q741,X741)),0)),"")</f>
        <v/>
      </c>
      <c r="AW741" s="119" t="str">
        <f>IF(D741&lt;&gt;"",IF(COUNTIF($D$12:$D741,$D741)&gt;1,0,IF(SUM(P741,W741,AD741)&gt;0,IF(AND(X741="",OR(Q741&lt;&gt;"",J741&lt;&gt;"")),IF(Q741&lt;&gt;"",Q741,IF(J741&lt;&gt;"",J741,0)),IF(AND(Q741&lt;&gt;"",J741&lt;&gt;"",Q741=J741),Q741,X741)),0)),"")</f>
        <v/>
      </c>
      <c r="AX741" s="118" t="str">
        <f t="shared" si="232"/>
        <v/>
      </c>
      <c r="AY741" s="118" t="str">
        <f t="shared" si="233"/>
        <v/>
      </c>
      <c r="AZ741" s="118" t="str">
        <f t="shared" si="234"/>
        <v/>
      </c>
      <c r="BA741" s="118" t="str">
        <f t="shared" si="235"/>
        <v/>
      </c>
      <c r="BB741" s="118" t="str">
        <f t="shared" si="236"/>
        <v/>
      </c>
      <c r="BC741" s="118" t="str">
        <f t="shared" si="237"/>
        <v/>
      </c>
      <c r="BD741" s="118" t="str">
        <f t="shared" si="238"/>
        <v/>
      </c>
      <c r="BE741" s="118" t="str">
        <f t="shared" si="239"/>
        <v/>
      </c>
      <c r="BF741" s="118" t="str">
        <f t="shared" si="240"/>
        <v/>
      </c>
      <c r="BG741" s="120"/>
      <c r="BH741" s="120" t="str">
        <f t="shared" si="241"/>
        <v/>
      </c>
      <c r="BI741" s="120" t="str">
        <f t="shared" si="242"/>
        <v/>
      </c>
      <c r="BJ741" s="121"/>
      <c r="BK741" s="120" t="str">
        <f t="shared" si="243"/>
        <v/>
      </c>
      <c r="BL741" s="120" t="str">
        <f t="shared" si="244"/>
        <v/>
      </c>
      <c r="BM741" s="120" t="str">
        <f t="shared" si="245"/>
        <v/>
      </c>
      <c r="BN741" s="120" t="str">
        <f t="shared" si="246"/>
        <v/>
      </c>
      <c r="BO741" s="120" t="str">
        <f t="shared" si="247"/>
        <v/>
      </c>
      <c r="BP741" s="120" t="str">
        <f t="shared" si="248"/>
        <v/>
      </c>
      <c r="BQ741" s="98"/>
      <c r="BR741" s="98"/>
      <c r="BS741" s="98"/>
      <c r="BT741" s="98"/>
      <c r="BU741" s="98"/>
      <c r="BV741" s="98"/>
      <c r="BW741" s="98"/>
      <c r="BX741" s="98"/>
      <c r="BY741" s="98"/>
      <c r="BZ741" s="98"/>
      <c r="CA741" s="98"/>
      <c r="CB741" s="98"/>
      <c r="CC741" s="98"/>
      <c r="CD741" s="98"/>
      <c r="CE741" s="98"/>
      <c r="CF741" s="98"/>
      <c r="CG741" s="98"/>
      <c r="CH741" s="98"/>
      <c r="CI741" s="98"/>
      <c r="CJ741" s="98"/>
      <c r="CK741" s="98"/>
      <c r="CL741" s="98"/>
      <c r="CM741" s="98"/>
      <c r="CN741" s="98"/>
      <c r="CO741" s="98"/>
      <c r="CP741" s="98"/>
      <c r="CQ741" s="98"/>
      <c r="CR741" s="98"/>
      <c r="CS741" s="98"/>
    </row>
    <row r="742" spans="1:97" s="4" customFormat="1" ht="18.75" customHeight="1" x14ac:dyDescent="0.2">
      <c r="A742" s="3">
        <f t="shared" si="249"/>
        <v>730</v>
      </c>
      <c r="B742" s="263"/>
      <c r="C742" s="263"/>
      <c r="D742" s="263"/>
      <c r="E742" s="259"/>
      <c r="F742" s="259"/>
      <c r="G742" s="43"/>
      <c r="H742" s="264"/>
      <c r="I742" s="261"/>
      <c r="J742" s="106"/>
      <c r="K742" s="247"/>
      <c r="L742" s="247"/>
      <c r="M742" s="247"/>
      <c r="N742" s="248" t="str">
        <f>IF(AND(K742&lt;&gt;"",L742&lt;&gt;"",J742&lt;&gt;""),ROUND(MIN(IF(OR(J742="OZZ",J742="ZZ"),5000,17300),TRUNC(0.75*(SUMIF($D$12:$D742,$D742,K$12:K742)+SUMIF($D$12:$D742,$D742,L$12:L742)),2)) - SUMIF($D$12:$D741,$D742,N$12:N741),2),"")</f>
        <v/>
      </c>
      <c r="O742" s="249" t="str">
        <f>IF(AND(K742&lt;&gt;"",L742&lt;&gt;"",M742&lt;&gt;"",J742&lt;&gt;"",AH742&lt;&gt;""),IF(OR(J742="OZZ",J742="ZZ"),ROUND(0-SUMIF($D$12:$D741,$D742,O$12:O741),2),IF(M742=0,0,ROUND(MIN(MIN(17300,TRUNC(0.75*(SUMIF($D$12:$D$2012,$D742,K$12:K$2012)+SUMIF($D$12:$D$2012,$D742,L$12:L$2012)),2)+SUMIF($D$12:$D742,$D742,AH$12:AH742))-SUMIF($D$12:$D741,$D742,O$12:O741)-SUMIF($D$12:$D$2012,$D742,N$12:N$2012),AH742),2))),"")</f>
        <v/>
      </c>
      <c r="P742" s="250" t="str">
        <f>IF(J742&lt;&gt;"",1000 - SUMIF($D$12:$D741,$D742,P$12:P741),"")</f>
        <v/>
      </c>
      <c r="Q742" s="106"/>
      <c r="R742" s="247"/>
      <c r="S742" s="247"/>
      <c r="T742" s="247"/>
      <c r="U742" s="248" t="str">
        <f>IF(AND(R742&lt;&gt;"",S742&lt;&gt;"",Q742&lt;&gt;""),ROUND(MIN(IF(OR(Q742="OZZ",Q742="ZZ"),5000,17300),TRUNC(0.75*(SUMIF($D$12:$D742,$D742,R$12:R742)+SUMIF($D$12:$D742,$D742,S$12:S742)),2)) - SUMIF($D$12:$D741,$D742,U$12:U741),2),"")</f>
        <v/>
      </c>
      <c r="V742" s="248" t="str">
        <f>IF(AND(R742&lt;&gt;"",S742&lt;&gt;"",T742&lt;&gt;"",Q742&lt;&gt;"",AL742&lt;&gt;""),IF(OR(Q742="OZZ",Q742="ZZ"),ROUND(0-SUMIF($D$12:$D741,$D742,V$12:V741),2),IF(T742=0,0,ROUND(MIN(MIN(17300,TRUNC(0.75*(SUMIF($D$12:$D$2012,$D742,R$12:R$2012)+SUMIF($D$12:$D$2012,$D742,S$12:S$2012)),2)+SUMIF($D$12:$D742,$D742,AL$12:AL742))-SUMIF($D$12:$D741,$D742,V$12:V741)-SUMIF($D$12:$D$2012,$D742,U$12:U$2012),AL742),2))),"")</f>
        <v/>
      </c>
      <c r="W742" s="250" t="str">
        <f>IF(Q742&lt;&gt;"",1000 - SUMIF($D$12:$D741,$D742,W$12:W741),"")</f>
        <v/>
      </c>
      <c r="X742" s="106"/>
      <c r="Y742" s="247"/>
      <c r="Z742" s="247"/>
      <c r="AA742" s="247"/>
      <c r="AB742" s="248" t="str">
        <f>IF(AND(Y742&lt;&gt;"",Z742&lt;&gt;"",X742&lt;&gt;""),ROUND(MIN(IF(OR(X742="OZZ",X742="ZZ"),5000,17300),TRUNC(0.75*(SUMIF($D$12:$D742,$D742,Y$12:Y742)+SUMIF($D$12:$D742,$D742,Z$12:Z742)),2)) - SUMIF($D$12:$D741,$D742,AB$12:AB741),2),"")</f>
        <v/>
      </c>
      <c r="AC742" s="251" t="str">
        <f>IF(AND(Y742&lt;&gt;"",Z742&lt;&gt;"",AA742&lt;&gt;"",X742&lt;&gt;"",AP742&lt;&gt;""),IF(OR(X742="OZZ",X742="ZZ"),ROUND(0-SUMIF($D$12:$D741,$D742,AC$12:AC741),2),IF(AA742=0,0,ROUND(MIN(MIN(17300,TRUNC(0.75*(SUMIF($D$12:$D$2012,$D742,Y$12:Y$2012)+SUMIF($D$12:$D$2012,$D742,Z$12:Z$2012)),2)+SUMIF($D$12:$D742,$D742,AP$12:AP742))-SUMIF($D$12:$D741,$D742,AC$12:AC741)-SUMIF($D$12:$D$2012,$D742,AB$12:AB$2012),AP742),2))),"")</f>
        <v/>
      </c>
      <c r="AD742" s="250" t="str">
        <f>IF(X742&lt;&gt;"",1000 - SUMIF($D$12:$D741,$D742,AD$12:AD741),"")</f>
        <v/>
      </c>
      <c r="AE742" s="252"/>
      <c r="AF742" s="253"/>
      <c r="AG742" s="254"/>
      <c r="AH742" s="255" t="str">
        <f t="shared" si="250"/>
        <v/>
      </c>
      <c r="AI742" s="256"/>
      <c r="AJ742" s="253"/>
      <c r="AK742" s="254"/>
      <c r="AL742" s="255" t="str">
        <f t="shared" si="251"/>
        <v/>
      </c>
      <c r="AM742" s="256"/>
      <c r="AN742" s="253"/>
      <c r="AO742" s="254"/>
      <c r="AP742" s="255" t="str">
        <f t="shared" si="231"/>
        <v/>
      </c>
      <c r="AQ742" s="116"/>
      <c r="AR742" s="116"/>
      <c r="AS742" s="117"/>
      <c r="AT742" s="118"/>
      <c r="AU742" s="119" t="str">
        <f>IF(D742&lt;&gt; "", IF(COUNTIF($D$12:$D742,$D742)&gt;1,0,IF(SUM(N742,U742,AB742)&gt;0,IF(AND(X742="",OR(Q742&lt;&gt;"",J742&lt;&gt;"")),IF(Q742&lt;&gt;"",Q742,IF(J742&lt;&gt;"",J742,0)),IF(AND(Q742&lt;&gt;"",J742&lt;&gt;"",Q742=J742),Q742,X742)),0)),"")</f>
        <v/>
      </c>
      <c r="AV742" s="119" t="str">
        <f>IF(D742&lt;&gt;"",IF(COUNTIF($D$12:$D742,$D742)&gt;1,0,IF(SUM(O742,V742,AC742)&gt;0,IF(AND(X742="",OR(Q742&lt;&gt;"",J742&lt;&gt;"")),IF(Q742&lt;&gt;"",Q742,IF(J742&lt;&gt;"",J742,0)),IF(AND(Q742&lt;&gt;"",J742&lt;&gt;"",Q742=J742),Q742,X742)),0)),"")</f>
        <v/>
      </c>
      <c r="AW742" s="119" t="str">
        <f>IF(D742&lt;&gt;"",IF(COUNTIF($D$12:$D742,$D742)&gt;1,0,IF(SUM(P742,W742,AD742)&gt;0,IF(AND(X742="",OR(Q742&lt;&gt;"",J742&lt;&gt;"")),IF(Q742&lt;&gt;"",Q742,IF(J742&lt;&gt;"",J742,0)),IF(AND(Q742&lt;&gt;"",J742&lt;&gt;"",Q742=J742),Q742,X742)),0)),"")</f>
        <v/>
      </c>
      <c r="AX742" s="118" t="str">
        <f t="shared" si="232"/>
        <v/>
      </c>
      <c r="AY742" s="118" t="str">
        <f t="shared" si="233"/>
        <v/>
      </c>
      <c r="AZ742" s="118" t="str">
        <f t="shared" si="234"/>
        <v/>
      </c>
      <c r="BA742" s="118" t="str">
        <f t="shared" si="235"/>
        <v/>
      </c>
      <c r="BB742" s="118" t="str">
        <f t="shared" si="236"/>
        <v/>
      </c>
      <c r="BC742" s="118" t="str">
        <f t="shared" si="237"/>
        <v/>
      </c>
      <c r="BD742" s="118" t="str">
        <f t="shared" si="238"/>
        <v/>
      </c>
      <c r="BE742" s="118" t="str">
        <f t="shared" si="239"/>
        <v/>
      </c>
      <c r="BF742" s="118" t="str">
        <f t="shared" si="240"/>
        <v/>
      </c>
      <c r="BG742" s="120"/>
      <c r="BH742" s="120" t="str">
        <f t="shared" si="241"/>
        <v/>
      </c>
      <c r="BI742" s="120" t="str">
        <f t="shared" si="242"/>
        <v/>
      </c>
      <c r="BJ742" s="121"/>
      <c r="BK742" s="120" t="str">
        <f t="shared" si="243"/>
        <v/>
      </c>
      <c r="BL742" s="120" t="str">
        <f t="shared" si="244"/>
        <v/>
      </c>
      <c r="BM742" s="120" t="str">
        <f t="shared" si="245"/>
        <v/>
      </c>
      <c r="BN742" s="120" t="str">
        <f t="shared" si="246"/>
        <v/>
      </c>
      <c r="BO742" s="120" t="str">
        <f t="shared" si="247"/>
        <v/>
      </c>
      <c r="BP742" s="120" t="str">
        <f t="shared" si="248"/>
        <v/>
      </c>
      <c r="BQ742" s="98"/>
      <c r="BR742" s="98"/>
      <c r="BS742" s="98"/>
      <c r="BT742" s="98"/>
      <c r="BU742" s="98"/>
      <c r="BV742" s="98"/>
      <c r="BW742" s="98"/>
      <c r="BX742" s="98"/>
      <c r="BY742" s="98"/>
      <c r="BZ742" s="98"/>
      <c r="CA742" s="98"/>
      <c r="CB742" s="98"/>
      <c r="CC742" s="98"/>
      <c r="CD742" s="98"/>
      <c r="CE742" s="98"/>
      <c r="CF742" s="98"/>
      <c r="CG742" s="98"/>
      <c r="CH742" s="98"/>
      <c r="CI742" s="98"/>
      <c r="CJ742" s="98"/>
      <c r="CK742" s="98"/>
      <c r="CL742" s="98"/>
      <c r="CM742" s="98"/>
      <c r="CN742" s="98"/>
      <c r="CO742" s="98"/>
      <c r="CP742" s="98"/>
      <c r="CQ742" s="98"/>
      <c r="CR742" s="98"/>
      <c r="CS742" s="98"/>
    </row>
    <row r="743" spans="1:97" s="4" customFormat="1" ht="18.75" customHeight="1" x14ac:dyDescent="0.2">
      <c r="A743" s="3">
        <f t="shared" si="249"/>
        <v>731</v>
      </c>
      <c r="B743" s="263"/>
      <c r="C743" s="263"/>
      <c r="D743" s="263"/>
      <c r="E743" s="259"/>
      <c r="F743" s="259"/>
      <c r="G743" s="43"/>
      <c r="H743" s="264"/>
      <c r="I743" s="261"/>
      <c r="J743" s="106"/>
      <c r="K743" s="247"/>
      <c r="L743" s="247"/>
      <c r="M743" s="247"/>
      <c r="N743" s="248" t="str">
        <f>IF(AND(K743&lt;&gt;"",L743&lt;&gt;"",J743&lt;&gt;""),ROUND(MIN(IF(OR(J743="OZZ",J743="ZZ"),5000,17300),TRUNC(0.75*(SUMIF($D$12:$D743,$D743,K$12:K743)+SUMIF($D$12:$D743,$D743,L$12:L743)),2)) - SUMIF($D$12:$D742,$D743,N$12:N742),2),"")</f>
        <v/>
      </c>
      <c r="O743" s="249" t="str">
        <f>IF(AND(K743&lt;&gt;"",L743&lt;&gt;"",M743&lt;&gt;"",J743&lt;&gt;"",AH743&lt;&gt;""),IF(OR(J743="OZZ",J743="ZZ"),ROUND(0-SUMIF($D$12:$D742,$D743,O$12:O742),2),IF(M743=0,0,ROUND(MIN(MIN(17300,TRUNC(0.75*(SUMIF($D$12:$D$2012,$D743,K$12:K$2012)+SUMIF($D$12:$D$2012,$D743,L$12:L$2012)),2)+SUMIF($D$12:$D743,$D743,AH$12:AH743))-SUMIF($D$12:$D742,$D743,O$12:O742)-SUMIF($D$12:$D$2012,$D743,N$12:N$2012),AH743),2))),"")</f>
        <v/>
      </c>
      <c r="P743" s="250" t="str">
        <f>IF(J743&lt;&gt;"",1000 - SUMIF($D$12:$D742,$D743,P$12:P742),"")</f>
        <v/>
      </c>
      <c r="Q743" s="106"/>
      <c r="R743" s="247"/>
      <c r="S743" s="247"/>
      <c r="T743" s="247"/>
      <c r="U743" s="248" t="str">
        <f>IF(AND(R743&lt;&gt;"",S743&lt;&gt;"",Q743&lt;&gt;""),ROUND(MIN(IF(OR(Q743="OZZ",Q743="ZZ"),5000,17300),TRUNC(0.75*(SUMIF($D$12:$D743,$D743,R$12:R743)+SUMIF($D$12:$D743,$D743,S$12:S743)),2)) - SUMIF($D$12:$D742,$D743,U$12:U742),2),"")</f>
        <v/>
      </c>
      <c r="V743" s="248" t="str">
        <f>IF(AND(R743&lt;&gt;"",S743&lt;&gt;"",T743&lt;&gt;"",Q743&lt;&gt;"",AL743&lt;&gt;""),IF(OR(Q743="OZZ",Q743="ZZ"),ROUND(0-SUMIF($D$12:$D742,$D743,V$12:V742),2),IF(T743=0,0,ROUND(MIN(MIN(17300,TRUNC(0.75*(SUMIF($D$12:$D$2012,$D743,R$12:R$2012)+SUMIF($D$12:$D$2012,$D743,S$12:S$2012)),2)+SUMIF($D$12:$D743,$D743,AL$12:AL743))-SUMIF($D$12:$D742,$D743,V$12:V742)-SUMIF($D$12:$D$2012,$D743,U$12:U$2012),AL743),2))),"")</f>
        <v/>
      </c>
      <c r="W743" s="250" t="str">
        <f>IF(Q743&lt;&gt;"",1000 - SUMIF($D$12:$D742,$D743,W$12:W742),"")</f>
        <v/>
      </c>
      <c r="X743" s="106"/>
      <c r="Y743" s="247"/>
      <c r="Z743" s="247"/>
      <c r="AA743" s="247"/>
      <c r="AB743" s="248" t="str">
        <f>IF(AND(Y743&lt;&gt;"",Z743&lt;&gt;"",X743&lt;&gt;""),ROUND(MIN(IF(OR(X743="OZZ",X743="ZZ"),5000,17300),TRUNC(0.75*(SUMIF($D$12:$D743,$D743,Y$12:Y743)+SUMIF($D$12:$D743,$D743,Z$12:Z743)),2)) - SUMIF($D$12:$D742,$D743,AB$12:AB742),2),"")</f>
        <v/>
      </c>
      <c r="AC743" s="251" t="str">
        <f>IF(AND(Y743&lt;&gt;"",Z743&lt;&gt;"",AA743&lt;&gt;"",X743&lt;&gt;"",AP743&lt;&gt;""),IF(OR(X743="OZZ",X743="ZZ"),ROUND(0-SUMIF($D$12:$D742,$D743,AC$12:AC742),2),IF(AA743=0,0,ROUND(MIN(MIN(17300,TRUNC(0.75*(SUMIF($D$12:$D$2012,$D743,Y$12:Y$2012)+SUMIF($D$12:$D$2012,$D743,Z$12:Z$2012)),2)+SUMIF($D$12:$D743,$D743,AP$12:AP743))-SUMIF($D$12:$D742,$D743,AC$12:AC742)-SUMIF($D$12:$D$2012,$D743,AB$12:AB$2012),AP743),2))),"")</f>
        <v/>
      </c>
      <c r="AD743" s="250" t="str">
        <f>IF(X743&lt;&gt;"",1000 - SUMIF($D$12:$D742,$D743,AD$12:AD742),"")</f>
        <v/>
      </c>
      <c r="AE743" s="252"/>
      <c r="AF743" s="253"/>
      <c r="AG743" s="254"/>
      <c r="AH743" s="255" t="str">
        <f t="shared" si="250"/>
        <v/>
      </c>
      <c r="AI743" s="256"/>
      <c r="AJ743" s="253"/>
      <c r="AK743" s="254"/>
      <c r="AL743" s="255" t="str">
        <f t="shared" si="251"/>
        <v/>
      </c>
      <c r="AM743" s="256"/>
      <c r="AN743" s="253"/>
      <c r="AO743" s="254"/>
      <c r="AP743" s="255" t="str">
        <f t="shared" si="231"/>
        <v/>
      </c>
      <c r="AQ743" s="116"/>
      <c r="AR743" s="116"/>
      <c r="AS743" s="117"/>
      <c r="AT743" s="118"/>
      <c r="AU743" s="119" t="str">
        <f>IF(D743&lt;&gt; "", IF(COUNTIF($D$12:$D743,$D743)&gt;1,0,IF(SUM(N743,U743,AB743)&gt;0,IF(AND(X743="",OR(Q743&lt;&gt;"",J743&lt;&gt;"")),IF(Q743&lt;&gt;"",Q743,IF(J743&lt;&gt;"",J743,0)),IF(AND(Q743&lt;&gt;"",J743&lt;&gt;"",Q743=J743),Q743,X743)),0)),"")</f>
        <v/>
      </c>
      <c r="AV743" s="119" t="str">
        <f>IF(D743&lt;&gt;"",IF(COUNTIF($D$12:$D743,$D743)&gt;1,0,IF(SUM(O743,V743,AC743)&gt;0,IF(AND(X743="",OR(Q743&lt;&gt;"",J743&lt;&gt;"")),IF(Q743&lt;&gt;"",Q743,IF(J743&lt;&gt;"",J743,0)),IF(AND(Q743&lt;&gt;"",J743&lt;&gt;"",Q743=J743),Q743,X743)),0)),"")</f>
        <v/>
      </c>
      <c r="AW743" s="119" t="str">
        <f>IF(D743&lt;&gt;"",IF(COUNTIF($D$12:$D743,$D743)&gt;1,0,IF(SUM(P743,W743,AD743)&gt;0,IF(AND(X743="",OR(Q743&lt;&gt;"",J743&lt;&gt;"")),IF(Q743&lt;&gt;"",Q743,IF(J743&lt;&gt;"",J743,0)),IF(AND(Q743&lt;&gt;"",J743&lt;&gt;"",Q743=J743),Q743,X743)),0)),"")</f>
        <v/>
      </c>
      <c r="AX743" s="118" t="str">
        <f t="shared" si="232"/>
        <v/>
      </c>
      <c r="AY743" s="118" t="str">
        <f t="shared" si="233"/>
        <v/>
      </c>
      <c r="AZ743" s="118" t="str">
        <f t="shared" si="234"/>
        <v/>
      </c>
      <c r="BA743" s="118" t="str">
        <f t="shared" si="235"/>
        <v/>
      </c>
      <c r="BB743" s="118" t="str">
        <f t="shared" si="236"/>
        <v/>
      </c>
      <c r="BC743" s="118" t="str">
        <f t="shared" si="237"/>
        <v/>
      </c>
      <c r="BD743" s="118" t="str">
        <f t="shared" si="238"/>
        <v/>
      </c>
      <c r="BE743" s="118" t="str">
        <f t="shared" si="239"/>
        <v/>
      </c>
      <c r="BF743" s="118" t="str">
        <f t="shared" si="240"/>
        <v/>
      </c>
      <c r="BG743" s="120"/>
      <c r="BH743" s="120" t="str">
        <f t="shared" si="241"/>
        <v/>
      </c>
      <c r="BI743" s="120" t="str">
        <f t="shared" si="242"/>
        <v/>
      </c>
      <c r="BJ743" s="121"/>
      <c r="BK743" s="120" t="str">
        <f t="shared" si="243"/>
        <v/>
      </c>
      <c r="BL743" s="120" t="str">
        <f t="shared" si="244"/>
        <v/>
      </c>
      <c r="BM743" s="120" t="str">
        <f t="shared" si="245"/>
        <v/>
      </c>
      <c r="BN743" s="120" t="str">
        <f t="shared" si="246"/>
        <v/>
      </c>
      <c r="BO743" s="120" t="str">
        <f t="shared" si="247"/>
        <v/>
      </c>
      <c r="BP743" s="120" t="str">
        <f t="shared" si="248"/>
        <v/>
      </c>
      <c r="BQ743" s="98"/>
      <c r="BR743" s="98"/>
      <c r="BS743" s="98"/>
      <c r="BT743" s="98"/>
      <c r="BU743" s="98"/>
      <c r="BV743" s="98"/>
      <c r="BW743" s="98"/>
      <c r="BX743" s="98"/>
      <c r="BY743" s="98"/>
      <c r="BZ743" s="98"/>
      <c r="CA743" s="98"/>
      <c r="CB743" s="98"/>
      <c r="CC743" s="98"/>
      <c r="CD743" s="98"/>
      <c r="CE743" s="98"/>
      <c r="CF743" s="98"/>
      <c r="CG743" s="98"/>
      <c r="CH743" s="98"/>
      <c r="CI743" s="98"/>
      <c r="CJ743" s="98"/>
      <c r="CK743" s="98"/>
      <c r="CL743" s="98"/>
      <c r="CM743" s="98"/>
      <c r="CN743" s="98"/>
      <c r="CO743" s="98"/>
      <c r="CP743" s="98"/>
      <c r="CQ743" s="98"/>
      <c r="CR743" s="98"/>
      <c r="CS743" s="98"/>
    </row>
    <row r="744" spans="1:97" s="4" customFormat="1" ht="18.75" customHeight="1" x14ac:dyDescent="0.2">
      <c r="A744" s="3">
        <f t="shared" si="249"/>
        <v>732</v>
      </c>
      <c r="B744" s="263"/>
      <c r="C744" s="263"/>
      <c r="D744" s="263"/>
      <c r="E744" s="259"/>
      <c r="F744" s="259"/>
      <c r="G744" s="43"/>
      <c r="H744" s="264"/>
      <c r="I744" s="261"/>
      <c r="J744" s="106"/>
      <c r="K744" s="247"/>
      <c r="L744" s="247"/>
      <c r="M744" s="247"/>
      <c r="N744" s="248" t="str">
        <f>IF(AND(K744&lt;&gt;"",L744&lt;&gt;"",J744&lt;&gt;""),ROUND(MIN(IF(OR(J744="OZZ",J744="ZZ"),5000,17300),TRUNC(0.75*(SUMIF($D$12:$D744,$D744,K$12:K744)+SUMIF($D$12:$D744,$D744,L$12:L744)),2)) - SUMIF($D$12:$D743,$D744,N$12:N743),2),"")</f>
        <v/>
      </c>
      <c r="O744" s="249" t="str">
        <f>IF(AND(K744&lt;&gt;"",L744&lt;&gt;"",M744&lt;&gt;"",J744&lt;&gt;"",AH744&lt;&gt;""),IF(OR(J744="OZZ",J744="ZZ"),ROUND(0-SUMIF($D$12:$D743,$D744,O$12:O743),2),IF(M744=0,0,ROUND(MIN(MIN(17300,TRUNC(0.75*(SUMIF($D$12:$D$2012,$D744,K$12:K$2012)+SUMIF($D$12:$D$2012,$D744,L$12:L$2012)),2)+SUMIF($D$12:$D744,$D744,AH$12:AH744))-SUMIF($D$12:$D743,$D744,O$12:O743)-SUMIF($D$12:$D$2012,$D744,N$12:N$2012),AH744),2))),"")</f>
        <v/>
      </c>
      <c r="P744" s="250" t="str">
        <f>IF(J744&lt;&gt;"",1000 - SUMIF($D$12:$D743,$D744,P$12:P743),"")</f>
        <v/>
      </c>
      <c r="Q744" s="106"/>
      <c r="R744" s="247"/>
      <c r="S744" s="247"/>
      <c r="T744" s="247"/>
      <c r="U744" s="248" t="str">
        <f>IF(AND(R744&lt;&gt;"",S744&lt;&gt;"",Q744&lt;&gt;""),ROUND(MIN(IF(OR(Q744="OZZ",Q744="ZZ"),5000,17300),TRUNC(0.75*(SUMIF($D$12:$D744,$D744,R$12:R744)+SUMIF($D$12:$D744,$D744,S$12:S744)),2)) - SUMIF($D$12:$D743,$D744,U$12:U743),2),"")</f>
        <v/>
      </c>
      <c r="V744" s="248" t="str">
        <f>IF(AND(R744&lt;&gt;"",S744&lt;&gt;"",T744&lt;&gt;"",Q744&lt;&gt;"",AL744&lt;&gt;""),IF(OR(Q744="OZZ",Q744="ZZ"),ROUND(0-SUMIF($D$12:$D743,$D744,V$12:V743),2),IF(T744=0,0,ROUND(MIN(MIN(17300,TRUNC(0.75*(SUMIF($D$12:$D$2012,$D744,R$12:R$2012)+SUMIF($D$12:$D$2012,$D744,S$12:S$2012)),2)+SUMIF($D$12:$D744,$D744,AL$12:AL744))-SUMIF($D$12:$D743,$D744,V$12:V743)-SUMIF($D$12:$D$2012,$D744,U$12:U$2012),AL744),2))),"")</f>
        <v/>
      </c>
      <c r="W744" s="250" t="str">
        <f>IF(Q744&lt;&gt;"",1000 - SUMIF($D$12:$D743,$D744,W$12:W743),"")</f>
        <v/>
      </c>
      <c r="X744" s="106"/>
      <c r="Y744" s="247"/>
      <c r="Z744" s="247"/>
      <c r="AA744" s="247"/>
      <c r="AB744" s="248" t="str">
        <f>IF(AND(Y744&lt;&gt;"",Z744&lt;&gt;"",X744&lt;&gt;""),ROUND(MIN(IF(OR(X744="OZZ",X744="ZZ"),5000,17300),TRUNC(0.75*(SUMIF($D$12:$D744,$D744,Y$12:Y744)+SUMIF($D$12:$D744,$D744,Z$12:Z744)),2)) - SUMIF($D$12:$D743,$D744,AB$12:AB743),2),"")</f>
        <v/>
      </c>
      <c r="AC744" s="251" t="str">
        <f>IF(AND(Y744&lt;&gt;"",Z744&lt;&gt;"",AA744&lt;&gt;"",X744&lt;&gt;"",AP744&lt;&gt;""),IF(OR(X744="OZZ",X744="ZZ"),ROUND(0-SUMIF($D$12:$D743,$D744,AC$12:AC743),2),IF(AA744=0,0,ROUND(MIN(MIN(17300,TRUNC(0.75*(SUMIF($D$12:$D$2012,$D744,Y$12:Y$2012)+SUMIF($D$12:$D$2012,$D744,Z$12:Z$2012)),2)+SUMIF($D$12:$D744,$D744,AP$12:AP744))-SUMIF($D$12:$D743,$D744,AC$12:AC743)-SUMIF($D$12:$D$2012,$D744,AB$12:AB$2012),AP744),2))),"")</f>
        <v/>
      </c>
      <c r="AD744" s="250" t="str">
        <f>IF(X744&lt;&gt;"",1000 - SUMIF($D$12:$D743,$D744,AD$12:AD743),"")</f>
        <v/>
      </c>
      <c r="AE744" s="252"/>
      <c r="AF744" s="253"/>
      <c r="AG744" s="254"/>
      <c r="AH744" s="255" t="str">
        <f t="shared" si="250"/>
        <v/>
      </c>
      <c r="AI744" s="256"/>
      <c r="AJ744" s="253"/>
      <c r="AK744" s="254"/>
      <c r="AL744" s="255" t="str">
        <f t="shared" si="251"/>
        <v/>
      </c>
      <c r="AM744" s="256"/>
      <c r="AN744" s="253"/>
      <c r="AO744" s="254"/>
      <c r="AP744" s="255" t="str">
        <f t="shared" si="231"/>
        <v/>
      </c>
      <c r="AQ744" s="116"/>
      <c r="AR744" s="116"/>
      <c r="AS744" s="117"/>
      <c r="AT744" s="118"/>
      <c r="AU744" s="119" t="str">
        <f>IF(D744&lt;&gt; "", IF(COUNTIF($D$12:$D744,$D744)&gt;1,0,IF(SUM(N744,U744,AB744)&gt;0,IF(AND(X744="",OR(Q744&lt;&gt;"",J744&lt;&gt;"")),IF(Q744&lt;&gt;"",Q744,IF(J744&lt;&gt;"",J744,0)),IF(AND(Q744&lt;&gt;"",J744&lt;&gt;"",Q744=J744),Q744,X744)),0)),"")</f>
        <v/>
      </c>
      <c r="AV744" s="119" t="str">
        <f>IF(D744&lt;&gt;"",IF(COUNTIF($D$12:$D744,$D744)&gt;1,0,IF(SUM(O744,V744,AC744)&gt;0,IF(AND(X744="",OR(Q744&lt;&gt;"",J744&lt;&gt;"")),IF(Q744&lt;&gt;"",Q744,IF(J744&lt;&gt;"",J744,0)),IF(AND(Q744&lt;&gt;"",J744&lt;&gt;"",Q744=J744),Q744,X744)),0)),"")</f>
        <v/>
      </c>
      <c r="AW744" s="119" t="str">
        <f>IF(D744&lt;&gt;"",IF(COUNTIF($D$12:$D744,$D744)&gt;1,0,IF(SUM(P744,W744,AD744)&gt;0,IF(AND(X744="",OR(Q744&lt;&gt;"",J744&lt;&gt;"")),IF(Q744&lt;&gt;"",Q744,IF(J744&lt;&gt;"",J744,0)),IF(AND(Q744&lt;&gt;"",J744&lt;&gt;"",Q744=J744),Q744,X744)),0)),"")</f>
        <v/>
      </c>
      <c r="AX744" s="118" t="str">
        <f t="shared" si="232"/>
        <v/>
      </c>
      <c r="AY744" s="118" t="str">
        <f t="shared" si="233"/>
        <v/>
      </c>
      <c r="AZ744" s="118" t="str">
        <f t="shared" si="234"/>
        <v/>
      </c>
      <c r="BA744" s="118" t="str">
        <f t="shared" si="235"/>
        <v/>
      </c>
      <c r="BB744" s="118" t="str">
        <f t="shared" si="236"/>
        <v/>
      </c>
      <c r="BC744" s="118" t="str">
        <f t="shared" si="237"/>
        <v/>
      </c>
      <c r="BD744" s="118" t="str">
        <f t="shared" si="238"/>
        <v/>
      </c>
      <c r="BE744" s="118" t="str">
        <f t="shared" si="239"/>
        <v/>
      </c>
      <c r="BF744" s="118" t="str">
        <f t="shared" si="240"/>
        <v/>
      </c>
      <c r="BG744" s="120"/>
      <c r="BH744" s="120" t="str">
        <f t="shared" si="241"/>
        <v/>
      </c>
      <c r="BI744" s="120" t="str">
        <f t="shared" si="242"/>
        <v/>
      </c>
      <c r="BJ744" s="121"/>
      <c r="BK744" s="120" t="str">
        <f t="shared" si="243"/>
        <v/>
      </c>
      <c r="BL744" s="120" t="str">
        <f t="shared" si="244"/>
        <v/>
      </c>
      <c r="BM744" s="120" t="str">
        <f t="shared" si="245"/>
        <v/>
      </c>
      <c r="BN744" s="120" t="str">
        <f t="shared" si="246"/>
        <v/>
      </c>
      <c r="BO744" s="120" t="str">
        <f t="shared" si="247"/>
        <v/>
      </c>
      <c r="BP744" s="120" t="str">
        <f t="shared" si="248"/>
        <v/>
      </c>
      <c r="BQ744" s="98"/>
      <c r="BR744" s="98"/>
      <c r="BS744" s="98"/>
      <c r="BT744" s="98"/>
      <c r="BU744" s="98"/>
      <c r="BV744" s="98"/>
      <c r="BW744" s="98"/>
      <c r="BX744" s="98"/>
      <c r="BY744" s="98"/>
      <c r="BZ744" s="98"/>
      <c r="CA744" s="98"/>
      <c r="CB744" s="98"/>
      <c r="CC744" s="98"/>
      <c r="CD744" s="98"/>
      <c r="CE744" s="98"/>
      <c r="CF744" s="98"/>
      <c r="CG744" s="98"/>
      <c r="CH744" s="98"/>
      <c r="CI744" s="98"/>
      <c r="CJ744" s="98"/>
      <c r="CK744" s="98"/>
      <c r="CL744" s="98"/>
      <c r="CM744" s="98"/>
      <c r="CN744" s="98"/>
      <c r="CO744" s="98"/>
      <c r="CP744" s="98"/>
      <c r="CQ744" s="98"/>
      <c r="CR744" s="98"/>
      <c r="CS744" s="98"/>
    </row>
    <row r="745" spans="1:97" s="4" customFormat="1" ht="18.75" customHeight="1" x14ac:dyDescent="0.2">
      <c r="A745" s="3">
        <f t="shared" si="249"/>
        <v>733</v>
      </c>
      <c r="B745" s="263"/>
      <c r="C745" s="263"/>
      <c r="D745" s="263"/>
      <c r="E745" s="259"/>
      <c r="F745" s="259"/>
      <c r="G745" s="43"/>
      <c r="H745" s="264"/>
      <c r="I745" s="261"/>
      <c r="J745" s="106"/>
      <c r="K745" s="247"/>
      <c r="L745" s="247"/>
      <c r="M745" s="247"/>
      <c r="N745" s="248" t="str">
        <f>IF(AND(K745&lt;&gt;"",L745&lt;&gt;"",J745&lt;&gt;""),ROUND(MIN(IF(OR(J745="OZZ",J745="ZZ"),5000,17300),TRUNC(0.75*(SUMIF($D$12:$D745,$D745,K$12:K745)+SUMIF($D$12:$D745,$D745,L$12:L745)),2)) - SUMIF($D$12:$D744,$D745,N$12:N744),2),"")</f>
        <v/>
      </c>
      <c r="O745" s="249" t="str">
        <f>IF(AND(K745&lt;&gt;"",L745&lt;&gt;"",M745&lt;&gt;"",J745&lt;&gt;"",AH745&lt;&gt;""),IF(OR(J745="OZZ",J745="ZZ"),ROUND(0-SUMIF($D$12:$D744,$D745,O$12:O744),2),IF(M745=0,0,ROUND(MIN(MIN(17300,TRUNC(0.75*(SUMIF($D$12:$D$2012,$D745,K$12:K$2012)+SUMIF($D$12:$D$2012,$D745,L$12:L$2012)),2)+SUMIF($D$12:$D745,$D745,AH$12:AH745))-SUMIF($D$12:$D744,$D745,O$12:O744)-SUMIF($D$12:$D$2012,$D745,N$12:N$2012),AH745),2))),"")</f>
        <v/>
      </c>
      <c r="P745" s="250" t="str">
        <f>IF(J745&lt;&gt;"",1000 - SUMIF($D$12:$D744,$D745,P$12:P744),"")</f>
        <v/>
      </c>
      <c r="Q745" s="106"/>
      <c r="R745" s="247"/>
      <c r="S745" s="247"/>
      <c r="T745" s="247"/>
      <c r="U745" s="248" t="str">
        <f>IF(AND(R745&lt;&gt;"",S745&lt;&gt;"",Q745&lt;&gt;""),ROUND(MIN(IF(OR(Q745="OZZ",Q745="ZZ"),5000,17300),TRUNC(0.75*(SUMIF($D$12:$D745,$D745,R$12:R745)+SUMIF($D$12:$D745,$D745,S$12:S745)),2)) - SUMIF($D$12:$D744,$D745,U$12:U744),2),"")</f>
        <v/>
      </c>
      <c r="V745" s="248" t="str">
        <f>IF(AND(R745&lt;&gt;"",S745&lt;&gt;"",T745&lt;&gt;"",Q745&lt;&gt;"",AL745&lt;&gt;""),IF(OR(Q745="OZZ",Q745="ZZ"),ROUND(0-SUMIF($D$12:$D744,$D745,V$12:V744),2),IF(T745=0,0,ROUND(MIN(MIN(17300,TRUNC(0.75*(SUMIF($D$12:$D$2012,$D745,R$12:R$2012)+SUMIF($D$12:$D$2012,$D745,S$12:S$2012)),2)+SUMIF($D$12:$D745,$D745,AL$12:AL745))-SUMIF($D$12:$D744,$D745,V$12:V744)-SUMIF($D$12:$D$2012,$D745,U$12:U$2012),AL745),2))),"")</f>
        <v/>
      </c>
      <c r="W745" s="250" t="str">
        <f>IF(Q745&lt;&gt;"",1000 - SUMIF($D$12:$D744,$D745,W$12:W744),"")</f>
        <v/>
      </c>
      <c r="X745" s="106"/>
      <c r="Y745" s="247"/>
      <c r="Z745" s="247"/>
      <c r="AA745" s="247"/>
      <c r="AB745" s="248" t="str">
        <f>IF(AND(Y745&lt;&gt;"",Z745&lt;&gt;"",X745&lt;&gt;""),ROUND(MIN(IF(OR(X745="OZZ",X745="ZZ"),5000,17300),TRUNC(0.75*(SUMIF($D$12:$D745,$D745,Y$12:Y745)+SUMIF($D$12:$D745,$D745,Z$12:Z745)),2)) - SUMIF($D$12:$D744,$D745,AB$12:AB744),2),"")</f>
        <v/>
      </c>
      <c r="AC745" s="251" t="str">
        <f>IF(AND(Y745&lt;&gt;"",Z745&lt;&gt;"",AA745&lt;&gt;"",X745&lt;&gt;"",AP745&lt;&gt;""),IF(OR(X745="OZZ",X745="ZZ"),ROUND(0-SUMIF($D$12:$D744,$D745,AC$12:AC744),2),IF(AA745=0,0,ROUND(MIN(MIN(17300,TRUNC(0.75*(SUMIF($D$12:$D$2012,$D745,Y$12:Y$2012)+SUMIF($D$12:$D$2012,$D745,Z$12:Z$2012)),2)+SUMIF($D$12:$D745,$D745,AP$12:AP745))-SUMIF($D$12:$D744,$D745,AC$12:AC744)-SUMIF($D$12:$D$2012,$D745,AB$12:AB$2012),AP745),2))),"")</f>
        <v/>
      </c>
      <c r="AD745" s="250" t="str">
        <f>IF(X745&lt;&gt;"",1000 - SUMIF($D$12:$D744,$D745,AD$12:AD744),"")</f>
        <v/>
      </c>
      <c r="AE745" s="252"/>
      <c r="AF745" s="253"/>
      <c r="AG745" s="254"/>
      <c r="AH745" s="255" t="str">
        <f t="shared" si="250"/>
        <v/>
      </c>
      <c r="AI745" s="256"/>
      <c r="AJ745" s="253"/>
      <c r="AK745" s="254"/>
      <c r="AL745" s="255" t="str">
        <f t="shared" si="251"/>
        <v/>
      </c>
      <c r="AM745" s="256"/>
      <c r="AN745" s="253"/>
      <c r="AO745" s="254"/>
      <c r="AP745" s="255" t="str">
        <f t="shared" si="231"/>
        <v/>
      </c>
      <c r="AQ745" s="116"/>
      <c r="AR745" s="116"/>
      <c r="AS745" s="117"/>
      <c r="AT745" s="118"/>
      <c r="AU745" s="119" t="str">
        <f>IF(D745&lt;&gt; "", IF(COUNTIF($D$12:$D745,$D745)&gt;1,0,IF(SUM(N745,U745,AB745)&gt;0,IF(AND(X745="",OR(Q745&lt;&gt;"",J745&lt;&gt;"")),IF(Q745&lt;&gt;"",Q745,IF(J745&lt;&gt;"",J745,0)),IF(AND(Q745&lt;&gt;"",J745&lt;&gt;"",Q745=J745),Q745,X745)),0)),"")</f>
        <v/>
      </c>
      <c r="AV745" s="119" t="str">
        <f>IF(D745&lt;&gt;"",IF(COUNTIF($D$12:$D745,$D745)&gt;1,0,IF(SUM(O745,V745,AC745)&gt;0,IF(AND(X745="",OR(Q745&lt;&gt;"",J745&lt;&gt;"")),IF(Q745&lt;&gt;"",Q745,IF(J745&lt;&gt;"",J745,0)),IF(AND(Q745&lt;&gt;"",J745&lt;&gt;"",Q745=J745),Q745,X745)),0)),"")</f>
        <v/>
      </c>
      <c r="AW745" s="119" t="str">
        <f>IF(D745&lt;&gt;"",IF(COUNTIF($D$12:$D745,$D745)&gt;1,0,IF(SUM(P745,W745,AD745)&gt;0,IF(AND(X745="",OR(Q745&lt;&gt;"",J745&lt;&gt;"")),IF(Q745&lt;&gt;"",Q745,IF(J745&lt;&gt;"",J745,0)),IF(AND(Q745&lt;&gt;"",J745&lt;&gt;"",Q745=J745),Q745,X745)),0)),"")</f>
        <v/>
      </c>
      <c r="AX745" s="118" t="str">
        <f t="shared" si="232"/>
        <v/>
      </c>
      <c r="AY745" s="118" t="str">
        <f t="shared" si="233"/>
        <v/>
      </c>
      <c r="AZ745" s="118" t="str">
        <f t="shared" si="234"/>
        <v/>
      </c>
      <c r="BA745" s="118" t="str">
        <f t="shared" si="235"/>
        <v/>
      </c>
      <c r="BB745" s="118" t="str">
        <f t="shared" si="236"/>
        <v/>
      </c>
      <c r="BC745" s="118" t="str">
        <f t="shared" si="237"/>
        <v/>
      </c>
      <c r="BD745" s="118" t="str">
        <f t="shared" si="238"/>
        <v/>
      </c>
      <c r="BE745" s="118" t="str">
        <f t="shared" si="239"/>
        <v/>
      </c>
      <c r="BF745" s="118" t="str">
        <f t="shared" si="240"/>
        <v/>
      </c>
      <c r="BG745" s="120"/>
      <c r="BH745" s="120" t="str">
        <f t="shared" si="241"/>
        <v/>
      </c>
      <c r="BI745" s="120" t="str">
        <f t="shared" si="242"/>
        <v/>
      </c>
      <c r="BJ745" s="121"/>
      <c r="BK745" s="120" t="str">
        <f t="shared" si="243"/>
        <v/>
      </c>
      <c r="BL745" s="120" t="str">
        <f t="shared" si="244"/>
        <v/>
      </c>
      <c r="BM745" s="120" t="str">
        <f t="shared" si="245"/>
        <v/>
      </c>
      <c r="BN745" s="120" t="str">
        <f t="shared" si="246"/>
        <v/>
      </c>
      <c r="BO745" s="120" t="str">
        <f t="shared" si="247"/>
        <v/>
      </c>
      <c r="BP745" s="120" t="str">
        <f t="shared" si="248"/>
        <v/>
      </c>
      <c r="BQ745" s="98"/>
      <c r="BR745" s="98"/>
      <c r="BS745" s="98"/>
      <c r="BT745" s="98"/>
      <c r="BU745" s="98"/>
      <c r="BV745" s="98"/>
      <c r="BW745" s="98"/>
      <c r="BX745" s="98"/>
      <c r="BY745" s="98"/>
      <c r="BZ745" s="98"/>
      <c r="CA745" s="98"/>
      <c r="CB745" s="98"/>
      <c r="CC745" s="98"/>
      <c r="CD745" s="98"/>
      <c r="CE745" s="98"/>
      <c r="CF745" s="98"/>
      <c r="CG745" s="98"/>
      <c r="CH745" s="98"/>
      <c r="CI745" s="98"/>
      <c r="CJ745" s="98"/>
      <c r="CK745" s="98"/>
      <c r="CL745" s="98"/>
      <c r="CM745" s="98"/>
      <c r="CN745" s="98"/>
      <c r="CO745" s="98"/>
      <c r="CP745" s="98"/>
      <c r="CQ745" s="98"/>
      <c r="CR745" s="98"/>
      <c r="CS745" s="98"/>
    </row>
    <row r="746" spans="1:97" s="4" customFormat="1" ht="18.75" customHeight="1" x14ac:dyDescent="0.2">
      <c r="A746" s="3">
        <f t="shared" si="249"/>
        <v>734</v>
      </c>
      <c r="B746" s="263"/>
      <c r="C746" s="263"/>
      <c r="D746" s="263"/>
      <c r="E746" s="259"/>
      <c r="F746" s="259"/>
      <c r="G746" s="43"/>
      <c r="H746" s="264"/>
      <c r="I746" s="261"/>
      <c r="J746" s="106"/>
      <c r="K746" s="247"/>
      <c r="L746" s="247"/>
      <c r="M746" s="247"/>
      <c r="N746" s="248" t="str">
        <f>IF(AND(K746&lt;&gt;"",L746&lt;&gt;"",J746&lt;&gt;""),ROUND(MIN(IF(OR(J746="OZZ",J746="ZZ"),5000,17300),TRUNC(0.75*(SUMIF($D$12:$D746,$D746,K$12:K746)+SUMIF($D$12:$D746,$D746,L$12:L746)),2)) - SUMIF($D$12:$D745,$D746,N$12:N745),2),"")</f>
        <v/>
      </c>
      <c r="O746" s="249" t="str">
        <f>IF(AND(K746&lt;&gt;"",L746&lt;&gt;"",M746&lt;&gt;"",J746&lt;&gt;"",AH746&lt;&gt;""),IF(OR(J746="OZZ",J746="ZZ"),ROUND(0-SUMIF($D$12:$D745,$D746,O$12:O745),2),IF(M746=0,0,ROUND(MIN(MIN(17300,TRUNC(0.75*(SUMIF($D$12:$D$2012,$D746,K$12:K$2012)+SUMIF($D$12:$D$2012,$D746,L$12:L$2012)),2)+SUMIF($D$12:$D746,$D746,AH$12:AH746))-SUMIF($D$12:$D745,$D746,O$12:O745)-SUMIF($D$12:$D$2012,$D746,N$12:N$2012),AH746),2))),"")</f>
        <v/>
      </c>
      <c r="P746" s="250" t="str">
        <f>IF(J746&lt;&gt;"",1000 - SUMIF($D$12:$D745,$D746,P$12:P745),"")</f>
        <v/>
      </c>
      <c r="Q746" s="106"/>
      <c r="R746" s="247"/>
      <c r="S746" s="247"/>
      <c r="T746" s="247"/>
      <c r="U746" s="248" t="str">
        <f>IF(AND(R746&lt;&gt;"",S746&lt;&gt;"",Q746&lt;&gt;""),ROUND(MIN(IF(OR(Q746="OZZ",Q746="ZZ"),5000,17300),TRUNC(0.75*(SUMIF($D$12:$D746,$D746,R$12:R746)+SUMIF($D$12:$D746,$D746,S$12:S746)),2)) - SUMIF($D$12:$D745,$D746,U$12:U745),2),"")</f>
        <v/>
      </c>
      <c r="V746" s="248" t="str">
        <f>IF(AND(R746&lt;&gt;"",S746&lt;&gt;"",T746&lt;&gt;"",Q746&lt;&gt;"",AL746&lt;&gt;""),IF(OR(Q746="OZZ",Q746="ZZ"),ROUND(0-SUMIF($D$12:$D745,$D746,V$12:V745),2),IF(T746=0,0,ROUND(MIN(MIN(17300,TRUNC(0.75*(SUMIF($D$12:$D$2012,$D746,R$12:R$2012)+SUMIF($D$12:$D$2012,$D746,S$12:S$2012)),2)+SUMIF($D$12:$D746,$D746,AL$12:AL746))-SUMIF($D$12:$D745,$D746,V$12:V745)-SUMIF($D$12:$D$2012,$D746,U$12:U$2012),AL746),2))),"")</f>
        <v/>
      </c>
      <c r="W746" s="250" t="str">
        <f>IF(Q746&lt;&gt;"",1000 - SUMIF($D$12:$D745,$D746,W$12:W745),"")</f>
        <v/>
      </c>
      <c r="X746" s="106"/>
      <c r="Y746" s="247"/>
      <c r="Z746" s="247"/>
      <c r="AA746" s="247"/>
      <c r="AB746" s="248" t="str">
        <f>IF(AND(Y746&lt;&gt;"",Z746&lt;&gt;"",X746&lt;&gt;""),ROUND(MIN(IF(OR(X746="OZZ",X746="ZZ"),5000,17300),TRUNC(0.75*(SUMIF($D$12:$D746,$D746,Y$12:Y746)+SUMIF($D$12:$D746,$D746,Z$12:Z746)),2)) - SUMIF($D$12:$D745,$D746,AB$12:AB745),2),"")</f>
        <v/>
      </c>
      <c r="AC746" s="251" t="str">
        <f>IF(AND(Y746&lt;&gt;"",Z746&lt;&gt;"",AA746&lt;&gt;"",X746&lt;&gt;"",AP746&lt;&gt;""),IF(OR(X746="OZZ",X746="ZZ"),ROUND(0-SUMIF($D$12:$D745,$D746,AC$12:AC745),2),IF(AA746=0,0,ROUND(MIN(MIN(17300,TRUNC(0.75*(SUMIF($D$12:$D$2012,$D746,Y$12:Y$2012)+SUMIF($D$12:$D$2012,$D746,Z$12:Z$2012)),2)+SUMIF($D$12:$D746,$D746,AP$12:AP746))-SUMIF($D$12:$D745,$D746,AC$12:AC745)-SUMIF($D$12:$D$2012,$D746,AB$12:AB$2012),AP746),2))),"")</f>
        <v/>
      </c>
      <c r="AD746" s="250" t="str">
        <f>IF(X746&lt;&gt;"",1000 - SUMIF($D$12:$D745,$D746,AD$12:AD745),"")</f>
        <v/>
      </c>
      <c r="AE746" s="252"/>
      <c r="AF746" s="253"/>
      <c r="AG746" s="254"/>
      <c r="AH746" s="255" t="str">
        <f t="shared" si="250"/>
        <v/>
      </c>
      <c r="AI746" s="256"/>
      <c r="AJ746" s="253"/>
      <c r="AK746" s="254"/>
      <c r="AL746" s="255" t="str">
        <f t="shared" si="251"/>
        <v/>
      </c>
      <c r="AM746" s="256"/>
      <c r="AN746" s="253"/>
      <c r="AO746" s="254"/>
      <c r="AP746" s="255" t="str">
        <f t="shared" si="231"/>
        <v/>
      </c>
      <c r="AQ746" s="116"/>
      <c r="AR746" s="116"/>
      <c r="AS746" s="117"/>
      <c r="AT746" s="118"/>
      <c r="AU746" s="119" t="str">
        <f>IF(D746&lt;&gt; "", IF(COUNTIF($D$12:$D746,$D746)&gt;1,0,IF(SUM(N746,U746,AB746)&gt;0,IF(AND(X746="",OR(Q746&lt;&gt;"",J746&lt;&gt;"")),IF(Q746&lt;&gt;"",Q746,IF(J746&lt;&gt;"",J746,0)),IF(AND(Q746&lt;&gt;"",J746&lt;&gt;"",Q746=J746),Q746,X746)),0)),"")</f>
        <v/>
      </c>
      <c r="AV746" s="119" t="str">
        <f>IF(D746&lt;&gt;"",IF(COUNTIF($D$12:$D746,$D746)&gt;1,0,IF(SUM(O746,V746,AC746)&gt;0,IF(AND(X746="",OR(Q746&lt;&gt;"",J746&lt;&gt;"")),IF(Q746&lt;&gt;"",Q746,IF(J746&lt;&gt;"",J746,0)),IF(AND(Q746&lt;&gt;"",J746&lt;&gt;"",Q746=J746),Q746,X746)),0)),"")</f>
        <v/>
      </c>
      <c r="AW746" s="119" t="str">
        <f>IF(D746&lt;&gt;"",IF(COUNTIF($D$12:$D746,$D746)&gt;1,0,IF(SUM(P746,W746,AD746)&gt;0,IF(AND(X746="",OR(Q746&lt;&gt;"",J746&lt;&gt;"")),IF(Q746&lt;&gt;"",Q746,IF(J746&lt;&gt;"",J746,0)),IF(AND(Q746&lt;&gt;"",J746&lt;&gt;"",Q746=J746),Q746,X746)),0)),"")</f>
        <v/>
      </c>
      <c r="AX746" s="118" t="str">
        <f t="shared" si="232"/>
        <v/>
      </c>
      <c r="AY746" s="118" t="str">
        <f t="shared" si="233"/>
        <v/>
      </c>
      <c r="AZ746" s="118" t="str">
        <f t="shared" si="234"/>
        <v/>
      </c>
      <c r="BA746" s="118" t="str">
        <f t="shared" si="235"/>
        <v/>
      </c>
      <c r="BB746" s="118" t="str">
        <f t="shared" si="236"/>
        <v/>
      </c>
      <c r="BC746" s="118" t="str">
        <f t="shared" si="237"/>
        <v/>
      </c>
      <c r="BD746" s="118" t="str">
        <f t="shared" si="238"/>
        <v/>
      </c>
      <c r="BE746" s="118" t="str">
        <f t="shared" si="239"/>
        <v/>
      </c>
      <c r="BF746" s="118" t="str">
        <f t="shared" si="240"/>
        <v/>
      </c>
      <c r="BG746" s="120"/>
      <c r="BH746" s="120" t="str">
        <f t="shared" si="241"/>
        <v/>
      </c>
      <c r="BI746" s="120" t="str">
        <f t="shared" si="242"/>
        <v/>
      </c>
      <c r="BJ746" s="121"/>
      <c r="BK746" s="120" t="str">
        <f t="shared" si="243"/>
        <v/>
      </c>
      <c r="BL746" s="120" t="str">
        <f t="shared" si="244"/>
        <v/>
      </c>
      <c r="BM746" s="120" t="str">
        <f t="shared" si="245"/>
        <v/>
      </c>
      <c r="BN746" s="120" t="str">
        <f t="shared" si="246"/>
        <v/>
      </c>
      <c r="BO746" s="120" t="str">
        <f t="shared" si="247"/>
        <v/>
      </c>
      <c r="BP746" s="120" t="str">
        <f t="shared" si="248"/>
        <v/>
      </c>
      <c r="BQ746" s="98"/>
      <c r="BR746" s="98"/>
      <c r="BS746" s="98"/>
      <c r="BT746" s="98"/>
      <c r="BU746" s="98"/>
      <c r="BV746" s="98"/>
      <c r="BW746" s="98"/>
      <c r="BX746" s="98"/>
      <c r="BY746" s="98"/>
      <c r="BZ746" s="98"/>
      <c r="CA746" s="98"/>
      <c r="CB746" s="98"/>
      <c r="CC746" s="98"/>
      <c r="CD746" s="98"/>
      <c r="CE746" s="98"/>
      <c r="CF746" s="98"/>
      <c r="CG746" s="98"/>
      <c r="CH746" s="98"/>
      <c r="CI746" s="98"/>
      <c r="CJ746" s="98"/>
      <c r="CK746" s="98"/>
      <c r="CL746" s="98"/>
      <c r="CM746" s="98"/>
      <c r="CN746" s="98"/>
      <c r="CO746" s="98"/>
      <c r="CP746" s="98"/>
      <c r="CQ746" s="98"/>
      <c r="CR746" s="98"/>
      <c r="CS746" s="98"/>
    </row>
    <row r="747" spans="1:97" s="4" customFormat="1" ht="18.75" customHeight="1" x14ac:dyDescent="0.2">
      <c r="A747" s="3">
        <f t="shared" si="249"/>
        <v>735</v>
      </c>
      <c r="B747" s="263"/>
      <c r="C747" s="263"/>
      <c r="D747" s="263"/>
      <c r="E747" s="259"/>
      <c r="F747" s="259"/>
      <c r="G747" s="43"/>
      <c r="H747" s="264"/>
      <c r="I747" s="261"/>
      <c r="J747" s="106"/>
      <c r="K747" s="247"/>
      <c r="L747" s="247"/>
      <c r="M747" s="247"/>
      <c r="N747" s="248" t="str">
        <f>IF(AND(K747&lt;&gt;"",L747&lt;&gt;"",J747&lt;&gt;""),ROUND(MIN(IF(OR(J747="OZZ",J747="ZZ"),5000,17300),TRUNC(0.75*(SUMIF($D$12:$D747,$D747,K$12:K747)+SUMIF($D$12:$D747,$D747,L$12:L747)),2)) - SUMIF($D$12:$D746,$D747,N$12:N746),2),"")</f>
        <v/>
      </c>
      <c r="O747" s="249" t="str">
        <f>IF(AND(K747&lt;&gt;"",L747&lt;&gt;"",M747&lt;&gt;"",J747&lt;&gt;"",AH747&lt;&gt;""),IF(OR(J747="OZZ",J747="ZZ"),ROUND(0-SUMIF($D$12:$D746,$D747,O$12:O746),2),IF(M747=0,0,ROUND(MIN(MIN(17300,TRUNC(0.75*(SUMIF($D$12:$D$2012,$D747,K$12:K$2012)+SUMIF($D$12:$D$2012,$D747,L$12:L$2012)),2)+SUMIF($D$12:$D747,$D747,AH$12:AH747))-SUMIF($D$12:$D746,$D747,O$12:O746)-SUMIF($D$12:$D$2012,$D747,N$12:N$2012),AH747),2))),"")</f>
        <v/>
      </c>
      <c r="P747" s="250" t="str">
        <f>IF(J747&lt;&gt;"",1000 - SUMIF($D$12:$D746,$D747,P$12:P746),"")</f>
        <v/>
      </c>
      <c r="Q747" s="106"/>
      <c r="R747" s="247"/>
      <c r="S747" s="247"/>
      <c r="T747" s="247"/>
      <c r="U747" s="248" t="str">
        <f>IF(AND(R747&lt;&gt;"",S747&lt;&gt;"",Q747&lt;&gt;""),ROUND(MIN(IF(OR(Q747="OZZ",Q747="ZZ"),5000,17300),TRUNC(0.75*(SUMIF($D$12:$D747,$D747,R$12:R747)+SUMIF($D$12:$D747,$D747,S$12:S747)),2)) - SUMIF($D$12:$D746,$D747,U$12:U746),2),"")</f>
        <v/>
      </c>
      <c r="V747" s="248" t="str">
        <f>IF(AND(R747&lt;&gt;"",S747&lt;&gt;"",T747&lt;&gt;"",Q747&lt;&gt;"",AL747&lt;&gt;""),IF(OR(Q747="OZZ",Q747="ZZ"),ROUND(0-SUMIF($D$12:$D746,$D747,V$12:V746),2),IF(T747=0,0,ROUND(MIN(MIN(17300,TRUNC(0.75*(SUMIF($D$12:$D$2012,$D747,R$12:R$2012)+SUMIF($D$12:$D$2012,$D747,S$12:S$2012)),2)+SUMIF($D$12:$D747,$D747,AL$12:AL747))-SUMIF($D$12:$D746,$D747,V$12:V746)-SUMIF($D$12:$D$2012,$D747,U$12:U$2012),AL747),2))),"")</f>
        <v/>
      </c>
      <c r="W747" s="250" t="str">
        <f>IF(Q747&lt;&gt;"",1000 - SUMIF($D$12:$D746,$D747,W$12:W746),"")</f>
        <v/>
      </c>
      <c r="X747" s="106"/>
      <c r="Y747" s="247"/>
      <c r="Z747" s="247"/>
      <c r="AA747" s="247"/>
      <c r="AB747" s="248" t="str">
        <f>IF(AND(Y747&lt;&gt;"",Z747&lt;&gt;"",X747&lt;&gt;""),ROUND(MIN(IF(OR(X747="OZZ",X747="ZZ"),5000,17300),TRUNC(0.75*(SUMIF($D$12:$D747,$D747,Y$12:Y747)+SUMIF($D$12:$D747,$D747,Z$12:Z747)),2)) - SUMIF($D$12:$D746,$D747,AB$12:AB746),2),"")</f>
        <v/>
      </c>
      <c r="AC747" s="251" t="str">
        <f>IF(AND(Y747&lt;&gt;"",Z747&lt;&gt;"",AA747&lt;&gt;"",X747&lt;&gt;"",AP747&lt;&gt;""),IF(OR(X747="OZZ",X747="ZZ"),ROUND(0-SUMIF($D$12:$D746,$D747,AC$12:AC746),2),IF(AA747=0,0,ROUND(MIN(MIN(17300,TRUNC(0.75*(SUMIF($D$12:$D$2012,$D747,Y$12:Y$2012)+SUMIF($D$12:$D$2012,$D747,Z$12:Z$2012)),2)+SUMIF($D$12:$D747,$D747,AP$12:AP747))-SUMIF($D$12:$D746,$D747,AC$12:AC746)-SUMIF($D$12:$D$2012,$D747,AB$12:AB$2012),AP747),2))),"")</f>
        <v/>
      </c>
      <c r="AD747" s="250" t="str">
        <f>IF(X747&lt;&gt;"",1000 - SUMIF($D$12:$D746,$D747,AD$12:AD746),"")</f>
        <v/>
      </c>
      <c r="AE747" s="252"/>
      <c r="AF747" s="253"/>
      <c r="AG747" s="254"/>
      <c r="AH747" s="255" t="str">
        <f t="shared" si="250"/>
        <v/>
      </c>
      <c r="AI747" s="256"/>
      <c r="AJ747" s="253"/>
      <c r="AK747" s="254"/>
      <c r="AL747" s="255" t="str">
        <f t="shared" si="251"/>
        <v/>
      </c>
      <c r="AM747" s="256"/>
      <c r="AN747" s="253"/>
      <c r="AO747" s="254"/>
      <c r="AP747" s="255" t="str">
        <f t="shared" si="231"/>
        <v/>
      </c>
      <c r="AQ747" s="116"/>
      <c r="AR747" s="116"/>
      <c r="AS747" s="117"/>
      <c r="AT747" s="118"/>
      <c r="AU747" s="119" t="str">
        <f>IF(D747&lt;&gt; "", IF(COUNTIF($D$12:$D747,$D747)&gt;1,0,IF(SUM(N747,U747,AB747)&gt;0,IF(AND(X747="",OR(Q747&lt;&gt;"",J747&lt;&gt;"")),IF(Q747&lt;&gt;"",Q747,IF(J747&lt;&gt;"",J747,0)),IF(AND(Q747&lt;&gt;"",J747&lt;&gt;"",Q747=J747),Q747,X747)),0)),"")</f>
        <v/>
      </c>
      <c r="AV747" s="119" t="str">
        <f>IF(D747&lt;&gt;"",IF(COUNTIF($D$12:$D747,$D747)&gt;1,0,IF(SUM(O747,V747,AC747)&gt;0,IF(AND(X747="",OR(Q747&lt;&gt;"",J747&lt;&gt;"")),IF(Q747&lt;&gt;"",Q747,IF(J747&lt;&gt;"",J747,0)),IF(AND(Q747&lt;&gt;"",J747&lt;&gt;"",Q747=J747),Q747,X747)),0)),"")</f>
        <v/>
      </c>
      <c r="AW747" s="119" t="str">
        <f>IF(D747&lt;&gt;"",IF(COUNTIF($D$12:$D747,$D747)&gt;1,0,IF(SUM(P747,W747,AD747)&gt;0,IF(AND(X747="",OR(Q747&lt;&gt;"",J747&lt;&gt;"")),IF(Q747&lt;&gt;"",Q747,IF(J747&lt;&gt;"",J747,0)),IF(AND(Q747&lt;&gt;"",J747&lt;&gt;"",Q747=J747),Q747,X747)),0)),"")</f>
        <v/>
      </c>
      <c r="AX747" s="118" t="str">
        <f t="shared" si="232"/>
        <v/>
      </c>
      <c r="AY747" s="118" t="str">
        <f t="shared" si="233"/>
        <v/>
      </c>
      <c r="AZ747" s="118" t="str">
        <f t="shared" si="234"/>
        <v/>
      </c>
      <c r="BA747" s="118" t="str">
        <f t="shared" si="235"/>
        <v/>
      </c>
      <c r="BB747" s="118" t="str">
        <f t="shared" si="236"/>
        <v/>
      </c>
      <c r="BC747" s="118" t="str">
        <f t="shared" si="237"/>
        <v/>
      </c>
      <c r="BD747" s="118" t="str">
        <f t="shared" si="238"/>
        <v/>
      </c>
      <c r="BE747" s="118" t="str">
        <f t="shared" si="239"/>
        <v/>
      </c>
      <c r="BF747" s="118" t="str">
        <f t="shared" si="240"/>
        <v/>
      </c>
      <c r="BG747" s="120"/>
      <c r="BH747" s="120" t="str">
        <f t="shared" si="241"/>
        <v/>
      </c>
      <c r="BI747" s="120" t="str">
        <f t="shared" si="242"/>
        <v/>
      </c>
      <c r="BJ747" s="121"/>
      <c r="BK747" s="120" t="str">
        <f t="shared" si="243"/>
        <v/>
      </c>
      <c r="BL747" s="120" t="str">
        <f t="shared" si="244"/>
        <v/>
      </c>
      <c r="BM747" s="120" t="str">
        <f t="shared" si="245"/>
        <v/>
      </c>
      <c r="BN747" s="120" t="str">
        <f t="shared" si="246"/>
        <v/>
      </c>
      <c r="BO747" s="120" t="str">
        <f t="shared" si="247"/>
        <v/>
      </c>
      <c r="BP747" s="120" t="str">
        <f t="shared" si="248"/>
        <v/>
      </c>
      <c r="BQ747" s="98"/>
      <c r="BR747" s="98"/>
      <c r="BS747" s="98"/>
      <c r="BT747" s="98"/>
      <c r="BU747" s="98"/>
      <c r="BV747" s="98"/>
      <c r="BW747" s="98"/>
      <c r="BX747" s="98"/>
      <c r="BY747" s="98"/>
      <c r="BZ747" s="98"/>
      <c r="CA747" s="98"/>
      <c r="CB747" s="98"/>
      <c r="CC747" s="98"/>
      <c r="CD747" s="98"/>
      <c r="CE747" s="98"/>
      <c r="CF747" s="98"/>
      <c r="CG747" s="98"/>
      <c r="CH747" s="98"/>
      <c r="CI747" s="98"/>
      <c r="CJ747" s="98"/>
      <c r="CK747" s="98"/>
      <c r="CL747" s="98"/>
      <c r="CM747" s="98"/>
      <c r="CN747" s="98"/>
      <c r="CO747" s="98"/>
      <c r="CP747" s="98"/>
      <c r="CQ747" s="98"/>
      <c r="CR747" s="98"/>
      <c r="CS747" s="98"/>
    </row>
    <row r="748" spans="1:97" s="4" customFormat="1" ht="18.75" customHeight="1" x14ac:dyDescent="0.2">
      <c r="A748" s="3">
        <f t="shared" si="249"/>
        <v>736</v>
      </c>
      <c r="B748" s="263"/>
      <c r="C748" s="263"/>
      <c r="D748" s="263"/>
      <c r="E748" s="259"/>
      <c r="F748" s="259"/>
      <c r="G748" s="43"/>
      <c r="H748" s="264"/>
      <c r="I748" s="261"/>
      <c r="J748" s="106"/>
      <c r="K748" s="247"/>
      <c r="L748" s="247"/>
      <c r="M748" s="247"/>
      <c r="N748" s="248" t="str">
        <f>IF(AND(K748&lt;&gt;"",L748&lt;&gt;"",J748&lt;&gt;""),ROUND(MIN(IF(OR(J748="OZZ",J748="ZZ"),5000,17300),TRUNC(0.75*(SUMIF($D$12:$D748,$D748,K$12:K748)+SUMIF($D$12:$D748,$D748,L$12:L748)),2)) - SUMIF($D$12:$D747,$D748,N$12:N747),2),"")</f>
        <v/>
      </c>
      <c r="O748" s="249" t="str">
        <f>IF(AND(K748&lt;&gt;"",L748&lt;&gt;"",M748&lt;&gt;"",J748&lt;&gt;"",AH748&lt;&gt;""),IF(OR(J748="OZZ",J748="ZZ"),ROUND(0-SUMIF($D$12:$D747,$D748,O$12:O747),2),IF(M748=0,0,ROUND(MIN(MIN(17300,TRUNC(0.75*(SUMIF($D$12:$D$2012,$D748,K$12:K$2012)+SUMIF($D$12:$D$2012,$D748,L$12:L$2012)),2)+SUMIF($D$12:$D748,$D748,AH$12:AH748))-SUMIF($D$12:$D747,$D748,O$12:O747)-SUMIF($D$12:$D$2012,$D748,N$12:N$2012),AH748),2))),"")</f>
        <v/>
      </c>
      <c r="P748" s="250" t="str">
        <f>IF(J748&lt;&gt;"",1000 - SUMIF($D$12:$D747,$D748,P$12:P747),"")</f>
        <v/>
      </c>
      <c r="Q748" s="106"/>
      <c r="R748" s="247"/>
      <c r="S748" s="247"/>
      <c r="T748" s="247"/>
      <c r="U748" s="248" t="str">
        <f>IF(AND(R748&lt;&gt;"",S748&lt;&gt;"",Q748&lt;&gt;""),ROUND(MIN(IF(OR(Q748="OZZ",Q748="ZZ"),5000,17300),TRUNC(0.75*(SUMIF($D$12:$D748,$D748,R$12:R748)+SUMIF($D$12:$D748,$D748,S$12:S748)),2)) - SUMIF($D$12:$D747,$D748,U$12:U747),2),"")</f>
        <v/>
      </c>
      <c r="V748" s="248" t="str">
        <f>IF(AND(R748&lt;&gt;"",S748&lt;&gt;"",T748&lt;&gt;"",Q748&lt;&gt;"",AL748&lt;&gt;""),IF(OR(Q748="OZZ",Q748="ZZ"),ROUND(0-SUMIF($D$12:$D747,$D748,V$12:V747),2),IF(T748=0,0,ROUND(MIN(MIN(17300,TRUNC(0.75*(SUMIF($D$12:$D$2012,$D748,R$12:R$2012)+SUMIF($D$12:$D$2012,$D748,S$12:S$2012)),2)+SUMIF($D$12:$D748,$D748,AL$12:AL748))-SUMIF($D$12:$D747,$D748,V$12:V747)-SUMIF($D$12:$D$2012,$D748,U$12:U$2012),AL748),2))),"")</f>
        <v/>
      </c>
      <c r="W748" s="250" t="str">
        <f>IF(Q748&lt;&gt;"",1000 - SUMIF($D$12:$D747,$D748,W$12:W747),"")</f>
        <v/>
      </c>
      <c r="X748" s="106"/>
      <c r="Y748" s="247"/>
      <c r="Z748" s="247"/>
      <c r="AA748" s="247"/>
      <c r="AB748" s="248" t="str">
        <f>IF(AND(Y748&lt;&gt;"",Z748&lt;&gt;"",X748&lt;&gt;""),ROUND(MIN(IF(OR(X748="OZZ",X748="ZZ"),5000,17300),TRUNC(0.75*(SUMIF($D$12:$D748,$D748,Y$12:Y748)+SUMIF($D$12:$D748,$D748,Z$12:Z748)),2)) - SUMIF($D$12:$D747,$D748,AB$12:AB747),2),"")</f>
        <v/>
      </c>
      <c r="AC748" s="251" t="str">
        <f>IF(AND(Y748&lt;&gt;"",Z748&lt;&gt;"",AA748&lt;&gt;"",X748&lt;&gt;"",AP748&lt;&gt;""),IF(OR(X748="OZZ",X748="ZZ"),ROUND(0-SUMIF($D$12:$D747,$D748,AC$12:AC747),2),IF(AA748=0,0,ROUND(MIN(MIN(17300,TRUNC(0.75*(SUMIF($D$12:$D$2012,$D748,Y$12:Y$2012)+SUMIF($D$12:$D$2012,$D748,Z$12:Z$2012)),2)+SUMIF($D$12:$D748,$D748,AP$12:AP748))-SUMIF($D$12:$D747,$D748,AC$12:AC747)-SUMIF($D$12:$D$2012,$D748,AB$12:AB$2012),AP748),2))),"")</f>
        <v/>
      </c>
      <c r="AD748" s="250" t="str">
        <f>IF(X748&lt;&gt;"",1000 - SUMIF($D$12:$D747,$D748,AD$12:AD747),"")</f>
        <v/>
      </c>
      <c r="AE748" s="252"/>
      <c r="AF748" s="253"/>
      <c r="AG748" s="254"/>
      <c r="AH748" s="255" t="str">
        <f t="shared" si="250"/>
        <v/>
      </c>
      <c r="AI748" s="256"/>
      <c r="AJ748" s="253"/>
      <c r="AK748" s="254"/>
      <c r="AL748" s="255" t="str">
        <f t="shared" si="251"/>
        <v/>
      </c>
      <c r="AM748" s="256"/>
      <c r="AN748" s="253"/>
      <c r="AO748" s="254"/>
      <c r="AP748" s="255" t="str">
        <f t="shared" si="231"/>
        <v/>
      </c>
      <c r="AQ748" s="116"/>
      <c r="AR748" s="116"/>
      <c r="AS748" s="117"/>
      <c r="AT748" s="118"/>
      <c r="AU748" s="119" t="str">
        <f>IF(D748&lt;&gt; "", IF(COUNTIF($D$12:$D748,$D748)&gt;1,0,IF(SUM(N748,U748,AB748)&gt;0,IF(AND(X748="",OR(Q748&lt;&gt;"",J748&lt;&gt;"")),IF(Q748&lt;&gt;"",Q748,IF(J748&lt;&gt;"",J748,0)),IF(AND(Q748&lt;&gt;"",J748&lt;&gt;"",Q748=J748),Q748,X748)),0)),"")</f>
        <v/>
      </c>
      <c r="AV748" s="119" t="str">
        <f>IF(D748&lt;&gt;"",IF(COUNTIF($D$12:$D748,$D748)&gt;1,0,IF(SUM(O748,V748,AC748)&gt;0,IF(AND(X748="",OR(Q748&lt;&gt;"",J748&lt;&gt;"")),IF(Q748&lt;&gt;"",Q748,IF(J748&lt;&gt;"",J748,0)),IF(AND(Q748&lt;&gt;"",J748&lt;&gt;"",Q748=J748),Q748,X748)),0)),"")</f>
        <v/>
      </c>
      <c r="AW748" s="119" t="str">
        <f>IF(D748&lt;&gt;"",IF(COUNTIF($D$12:$D748,$D748)&gt;1,0,IF(SUM(P748,W748,AD748)&gt;0,IF(AND(X748="",OR(Q748&lt;&gt;"",J748&lt;&gt;"")),IF(Q748&lt;&gt;"",Q748,IF(J748&lt;&gt;"",J748,0)),IF(AND(Q748&lt;&gt;"",J748&lt;&gt;"",Q748=J748),Q748,X748)),0)),"")</f>
        <v/>
      </c>
      <c r="AX748" s="118" t="str">
        <f t="shared" si="232"/>
        <v/>
      </c>
      <c r="AY748" s="118" t="str">
        <f t="shared" si="233"/>
        <v/>
      </c>
      <c r="AZ748" s="118" t="str">
        <f t="shared" si="234"/>
        <v/>
      </c>
      <c r="BA748" s="118" t="str">
        <f t="shared" si="235"/>
        <v/>
      </c>
      <c r="BB748" s="118" t="str">
        <f t="shared" si="236"/>
        <v/>
      </c>
      <c r="BC748" s="118" t="str">
        <f t="shared" si="237"/>
        <v/>
      </c>
      <c r="BD748" s="118" t="str">
        <f t="shared" si="238"/>
        <v/>
      </c>
      <c r="BE748" s="118" t="str">
        <f t="shared" si="239"/>
        <v/>
      </c>
      <c r="BF748" s="118" t="str">
        <f t="shared" si="240"/>
        <v/>
      </c>
      <c r="BG748" s="120"/>
      <c r="BH748" s="120" t="str">
        <f t="shared" si="241"/>
        <v/>
      </c>
      <c r="BI748" s="120" t="str">
        <f t="shared" si="242"/>
        <v/>
      </c>
      <c r="BJ748" s="121"/>
      <c r="BK748" s="120" t="str">
        <f t="shared" si="243"/>
        <v/>
      </c>
      <c r="BL748" s="120" t="str">
        <f t="shared" si="244"/>
        <v/>
      </c>
      <c r="BM748" s="120" t="str">
        <f t="shared" si="245"/>
        <v/>
      </c>
      <c r="BN748" s="120" t="str">
        <f t="shared" si="246"/>
        <v/>
      </c>
      <c r="BO748" s="120" t="str">
        <f t="shared" si="247"/>
        <v/>
      </c>
      <c r="BP748" s="120" t="str">
        <f t="shared" si="248"/>
        <v/>
      </c>
      <c r="BQ748" s="98"/>
      <c r="BR748" s="98"/>
      <c r="BS748" s="98"/>
      <c r="BT748" s="98"/>
      <c r="BU748" s="98"/>
      <c r="BV748" s="98"/>
      <c r="BW748" s="98"/>
      <c r="BX748" s="98"/>
      <c r="BY748" s="98"/>
      <c r="BZ748" s="98"/>
      <c r="CA748" s="98"/>
      <c r="CB748" s="98"/>
      <c r="CC748" s="98"/>
      <c r="CD748" s="98"/>
      <c r="CE748" s="98"/>
      <c r="CF748" s="98"/>
      <c r="CG748" s="98"/>
      <c r="CH748" s="98"/>
      <c r="CI748" s="98"/>
      <c r="CJ748" s="98"/>
      <c r="CK748" s="98"/>
      <c r="CL748" s="98"/>
      <c r="CM748" s="98"/>
      <c r="CN748" s="98"/>
      <c r="CO748" s="98"/>
      <c r="CP748" s="98"/>
      <c r="CQ748" s="98"/>
      <c r="CR748" s="98"/>
      <c r="CS748" s="98"/>
    </row>
    <row r="749" spans="1:97" s="4" customFormat="1" ht="18.75" customHeight="1" x14ac:dyDescent="0.2">
      <c r="A749" s="3">
        <f t="shared" si="249"/>
        <v>737</v>
      </c>
      <c r="B749" s="263"/>
      <c r="C749" s="263"/>
      <c r="D749" s="263"/>
      <c r="E749" s="259"/>
      <c r="F749" s="259"/>
      <c r="G749" s="43"/>
      <c r="H749" s="264"/>
      <c r="I749" s="261"/>
      <c r="J749" s="106"/>
      <c r="K749" s="247"/>
      <c r="L749" s="247"/>
      <c r="M749" s="247"/>
      <c r="N749" s="248" t="str">
        <f>IF(AND(K749&lt;&gt;"",L749&lt;&gt;"",J749&lt;&gt;""),ROUND(MIN(IF(OR(J749="OZZ",J749="ZZ"),5000,17300),TRUNC(0.75*(SUMIF($D$12:$D749,$D749,K$12:K749)+SUMIF($D$12:$D749,$D749,L$12:L749)),2)) - SUMIF($D$12:$D748,$D749,N$12:N748),2),"")</f>
        <v/>
      </c>
      <c r="O749" s="249" t="str">
        <f>IF(AND(K749&lt;&gt;"",L749&lt;&gt;"",M749&lt;&gt;"",J749&lt;&gt;"",AH749&lt;&gt;""),IF(OR(J749="OZZ",J749="ZZ"),ROUND(0-SUMIF($D$12:$D748,$D749,O$12:O748),2),IF(M749=0,0,ROUND(MIN(MIN(17300,TRUNC(0.75*(SUMIF($D$12:$D$2012,$D749,K$12:K$2012)+SUMIF($D$12:$D$2012,$D749,L$12:L$2012)),2)+SUMIF($D$12:$D749,$D749,AH$12:AH749))-SUMIF($D$12:$D748,$D749,O$12:O748)-SUMIF($D$12:$D$2012,$D749,N$12:N$2012),AH749),2))),"")</f>
        <v/>
      </c>
      <c r="P749" s="250" t="str">
        <f>IF(J749&lt;&gt;"",1000 - SUMIF($D$12:$D748,$D749,P$12:P748),"")</f>
        <v/>
      </c>
      <c r="Q749" s="106"/>
      <c r="R749" s="247"/>
      <c r="S749" s="247"/>
      <c r="T749" s="247"/>
      <c r="U749" s="248" t="str">
        <f>IF(AND(R749&lt;&gt;"",S749&lt;&gt;"",Q749&lt;&gt;""),ROUND(MIN(IF(OR(Q749="OZZ",Q749="ZZ"),5000,17300),TRUNC(0.75*(SUMIF($D$12:$D749,$D749,R$12:R749)+SUMIF($D$12:$D749,$D749,S$12:S749)),2)) - SUMIF($D$12:$D748,$D749,U$12:U748),2),"")</f>
        <v/>
      </c>
      <c r="V749" s="248" t="str">
        <f>IF(AND(R749&lt;&gt;"",S749&lt;&gt;"",T749&lt;&gt;"",Q749&lt;&gt;"",AL749&lt;&gt;""),IF(OR(Q749="OZZ",Q749="ZZ"),ROUND(0-SUMIF($D$12:$D748,$D749,V$12:V748),2),IF(T749=0,0,ROUND(MIN(MIN(17300,TRUNC(0.75*(SUMIF($D$12:$D$2012,$D749,R$12:R$2012)+SUMIF($D$12:$D$2012,$D749,S$12:S$2012)),2)+SUMIF($D$12:$D749,$D749,AL$12:AL749))-SUMIF($D$12:$D748,$D749,V$12:V748)-SUMIF($D$12:$D$2012,$D749,U$12:U$2012),AL749),2))),"")</f>
        <v/>
      </c>
      <c r="W749" s="250" t="str">
        <f>IF(Q749&lt;&gt;"",1000 - SUMIF($D$12:$D748,$D749,W$12:W748),"")</f>
        <v/>
      </c>
      <c r="X749" s="106"/>
      <c r="Y749" s="247"/>
      <c r="Z749" s="247"/>
      <c r="AA749" s="247"/>
      <c r="AB749" s="248" t="str">
        <f>IF(AND(Y749&lt;&gt;"",Z749&lt;&gt;"",X749&lt;&gt;""),ROUND(MIN(IF(OR(X749="OZZ",X749="ZZ"),5000,17300),TRUNC(0.75*(SUMIF($D$12:$D749,$D749,Y$12:Y749)+SUMIF($D$12:$D749,$D749,Z$12:Z749)),2)) - SUMIF($D$12:$D748,$D749,AB$12:AB748),2),"")</f>
        <v/>
      </c>
      <c r="AC749" s="251" t="str">
        <f>IF(AND(Y749&lt;&gt;"",Z749&lt;&gt;"",AA749&lt;&gt;"",X749&lt;&gt;"",AP749&lt;&gt;""),IF(OR(X749="OZZ",X749="ZZ"),ROUND(0-SUMIF($D$12:$D748,$D749,AC$12:AC748),2),IF(AA749=0,0,ROUND(MIN(MIN(17300,TRUNC(0.75*(SUMIF($D$12:$D$2012,$D749,Y$12:Y$2012)+SUMIF($D$12:$D$2012,$D749,Z$12:Z$2012)),2)+SUMIF($D$12:$D749,$D749,AP$12:AP749))-SUMIF($D$12:$D748,$D749,AC$12:AC748)-SUMIF($D$12:$D$2012,$D749,AB$12:AB$2012),AP749),2))),"")</f>
        <v/>
      </c>
      <c r="AD749" s="250" t="str">
        <f>IF(X749&lt;&gt;"",1000 - SUMIF($D$12:$D748,$D749,AD$12:AD748),"")</f>
        <v/>
      </c>
      <c r="AE749" s="252"/>
      <c r="AF749" s="253"/>
      <c r="AG749" s="254"/>
      <c r="AH749" s="255" t="str">
        <f t="shared" si="250"/>
        <v/>
      </c>
      <c r="AI749" s="256"/>
      <c r="AJ749" s="253"/>
      <c r="AK749" s="254"/>
      <c r="AL749" s="255" t="str">
        <f t="shared" si="251"/>
        <v/>
      </c>
      <c r="AM749" s="256"/>
      <c r="AN749" s="253"/>
      <c r="AO749" s="254"/>
      <c r="AP749" s="255" t="str">
        <f t="shared" si="231"/>
        <v/>
      </c>
      <c r="AQ749" s="116"/>
      <c r="AR749" s="116"/>
      <c r="AS749" s="117"/>
      <c r="AT749" s="118"/>
      <c r="AU749" s="119" t="str">
        <f>IF(D749&lt;&gt; "", IF(COUNTIF($D$12:$D749,$D749)&gt;1,0,IF(SUM(N749,U749,AB749)&gt;0,IF(AND(X749="",OR(Q749&lt;&gt;"",J749&lt;&gt;"")),IF(Q749&lt;&gt;"",Q749,IF(J749&lt;&gt;"",J749,0)),IF(AND(Q749&lt;&gt;"",J749&lt;&gt;"",Q749=J749),Q749,X749)),0)),"")</f>
        <v/>
      </c>
      <c r="AV749" s="119" t="str">
        <f>IF(D749&lt;&gt;"",IF(COUNTIF($D$12:$D749,$D749)&gt;1,0,IF(SUM(O749,V749,AC749)&gt;0,IF(AND(X749="",OR(Q749&lt;&gt;"",J749&lt;&gt;"")),IF(Q749&lt;&gt;"",Q749,IF(J749&lt;&gt;"",J749,0)),IF(AND(Q749&lt;&gt;"",J749&lt;&gt;"",Q749=J749),Q749,X749)),0)),"")</f>
        <v/>
      </c>
      <c r="AW749" s="119" t="str">
        <f>IF(D749&lt;&gt;"",IF(COUNTIF($D$12:$D749,$D749)&gt;1,0,IF(SUM(P749,W749,AD749)&gt;0,IF(AND(X749="",OR(Q749&lt;&gt;"",J749&lt;&gt;"")),IF(Q749&lt;&gt;"",Q749,IF(J749&lt;&gt;"",J749,0)),IF(AND(Q749&lt;&gt;"",J749&lt;&gt;"",Q749=J749),Q749,X749)),0)),"")</f>
        <v/>
      </c>
      <c r="AX749" s="118" t="str">
        <f t="shared" si="232"/>
        <v/>
      </c>
      <c r="AY749" s="118" t="str">
        <f t="shared" si="233"/>
        <v/>
      </c>
      <c r="AZ749" s="118" t="str">
        <f t="shared" si="234"/>
        <v/>
      </c>
      <c r="BA749" s="118" t="str">
        <f t="shared" si="235"/>
        <v/>
      </c>
      <c r="BB749" s="118" t="str">
        <f t="shared" si="236"/>
        <v/>
      </c>
      <c r="BC749" s="118" t="str">
        <f t="shared" si="237"/>
        <v/>
      </c>
      <c r="BD749" s="118" t="str">
        <f t="shared" si="238"/>
        <v/>
      </c>
      <c r="BE749" s="118" t="str">
        <f t="shared" si="239"/>
        <v/>
      </c>
      <c r="BF749" s="118" t="str">
        <f t="shared" si="240"/>
        <v/>
      </c>
      <c r="BG749" s="120"/>
      <c r="BH749" s="120" t="str">
        <f t="shared" si="241"/>
        <v/>
      </c>
      <c r="BI749" s="120" t="str">
        <f t="shared" si="242"/>
        <v/>
      </c>
      <c r="BJ749" s="121"/>
      <c r="BK749" s="120" t="str">
        <f t="shared" si="243"/>
        <v/>
      </c>
      <c r="BL749" s="120" t="str">
        <f t="shared" si="244"/>
        <v/>
      </c>
      <c r="BM749" s="120" t="str">
        <f t="shared" si="245"/>
        <v/>
      </c>
      <c r="BN749" s="120" t="str">
        <f t="shared" si="246"/>
        <v/>
      </c>
      <c r="BO749" s="120" t="str">
        <f t="shared" si="247"/>
        <v/>
      </c>
      <c r="BP749" s="120" t="str">
        <f t="shared" si="248"/>
        <v/>
      </c>
      <c r="BQ749" s="98"/>
      <c r="BR749" s="98"/>
      <c r="BS749" s="98"/>
      <c r="BT749" s="98"/>
      <c r="BU749" s="98"/>
      <c r="BV749" s="98"/>
      <c r="BW749" s="98"/>
      <c r="BX749" s="98"/>
      <c r="BY749" s="98"/>
      <c r="BZ749" s="98"/>
      <c r="CA749" s="98"/>
      <c r="CB749" s="98"/>
      <c r="CC749" s="98"/>
      <c r="CD749" s="98"/>
      <c r="CE749" s="98"/>
      <c r="CF749" s="98"/>
      <c r="CG749" s="98"/>
      <c r="CH749" s="98"/>
      <c r="CI749" s="98"/>
      <c r="CJ749" s="98"/>
      <c r="CK749" s="98"/>
      <c r="CL749" s="98"/>
      <c r="CM749" s="98"/>
      <c r="CN749" s="98"/>
      <c r="CO749" s="98"/>
      <c r="CP749" s="98"/>
      <c r="CQ749" s="98"/>
      <c r="CR749" s="98"/>
      <c r="CS749" s="98"/>
    </row>
    <row r="750" spans="1:97" s="4" customFormat="1" ht="18.75" customHeight="1" x14ac:dyDescent="0.2">
      <c r="A750" s="3">
        <f t="shared" si="249"/>
        <v>738</v>
      </c>
      <c r="B750" s="263"/>
      <c r="C750" s="263"/>
      <c r="D750" s="263"/>
      <c r="E750" s="259"/>
      <c r="F750" s="259"/>
      <c r="G750" s="43"/>
      <c r="H750" s="264"/>
      <c r="I750" s="261"/>
      <c r="J750" s="106"/>
      <c r="K750" s="247"/>
      <c r="L750" s="247"/>
      <c r="M750" s="247"/>
      <c r="N750" s="248" t="str">
        <f>IF(AND(K750&lt;&gt;"",L750&lt;&gt;"",J750&lt;&gt;""),ROUND(MIN(IF(OR(J750="OZZ",J750="ZZ"),5000,17300),TRUNC(0.75*(SUMIF($D$12:$D750,$D750,K$12:K750)+SUMIF($D$12:$D750,$D750,L$12:L750)),2)) - SUMIF($D$12:$D749,$D750,N$12:N749),2),"")</f>
        <v/>
      </c>
      <c r="O750" s="249" t="str">
        <f>IF(AND(K750&lt;&gt;"",L750&lt;&gt;"",M750&lt;&gt;"",J750&lt;&gt;"",AH750&lt;&gt;""),IF(OR(J750="OZZ",J750="ZZ"),ROUND(0-SUMIF($D$12:$D749,$D750,O$12:O749),2),IF(M750=0,0,ROUND(MIN(MIN(17300,TRUNC(0.75*(SUMIF($D$12:$D$2012,$D750,K$12:K$2012)+SUMIF($D$12:$D$2012,$D750,L$12:L$2012)),2)+SUMIF($D$12:$D750,$D750,AH$12:AH750))-SUMIF($D$12:$D749,$D750,O$12:O749)-SUMIF($D$12:$D$2012,$D750,N$12:N$2012),AH750),2))),"")</f>
        <v/>
      </c>
      <c r="P750" s="250" t="str">
        <f>IF(J750&lt;&gt;"",1000 - SUMIF($D$12:$D749,$D750,P$12:P749),"")</f>
        <v/>
      </c>
      <c r="Q750" s="106"/>
      <c r="R750" s="247"/>
      <c r="S750" s="247"/>
      <c r="T750" s="247"/>
      <c r="U750" s="248" t="str">
        <f>IF(AND(R750&lt;&gt;"",S750&lt;&gt;"",Q750&lt;&gt;""),ROUND(MIN(IF(OR(Q750="OZZ",Q750="ZZ"),5000,17300),TRUNC(0.75*(SUMIF($D$12:$D750,$D750,R$12:R750)+SUMIF($D$12:$D750,$D750,S$12:S750)),2)) - SUMIF($D$12:$D749,$D750,U$12:U749),2),"")</f>
        <v/>
      </c>
      <c r="V750" s="248" t="str">
        <f>IF(AND(R750&lt;&gt;"",S750&lt;&gt;"",T750&lt;&gt;"",Q750&lt;&gt;"",AL750&lt;&gt;""),IF(OR(Q750="OZZ",Q750="ZZ"),ROUND(0-SUMIF($D$12:$D749,$D750,V$12:V749),2),IF(T750=0,0,ROUND(MIN(MIN(17300,TRUNC(0.75*(SUMIF($D$12:$D$2012,$D750,R$12:R$2012)+SUMIF($D$12:$D$2012,$D750,S$12:S$2012)),2)+SUMIF($D$12:$D750,$D750,AL$12:AL750))-SUMIF($D$12:$D749,$D750,V$12:V749)-SUMIF($D$12:$D$2012,$D750,U$12:U$2012),AL750),2))),"")</f>
        <v/>
      </c>
      <c r="W750" s="250" t="str">
        <f>IF(Q750&lt;&gt;"",1000 - SUMIF($D$12:$D749,$D750,W$12:W749),"")</f>
        <v/>
      </c>
      <c r="X750" s="106"/>
      <c r="Y750" s="247"/>
      <c r="Z750" s="247"/>
      <c r="AA750" s="247"/>
      <c r="AB750" s="248" t="str">
        <f>IF(AND(Y750&lt;&gt;"",Z750&lt;&gt;"",X750&lt;&gt;""),ROUND(MIN(IF(OR(X750="OZZ",X750="ZZ"),5000,17300),TRUNC(0.75*(SUMIF($D$12:$D750,$D750,Y$12:Y750)+SUMIF($D$12:$D750,$D750,Z$12:Z750)),2)) - SUMIF($D$12:$D749,$D750,AB$12:AB749),2),"")</f>
        <v/>
      </c>
      <c r="AC750" s="251" t="str">
        <f>IF(AND(Y750&lt;&gt;"",Z750&lt;&gt;"",AA750&lt;&gt;"",X750&lt;&gt;"",AP750&lt;&gt;""),IF(OR(X750="OZZ",X750="ZZ"),ROUND(0-SUMIF($D$12:$D749,$D750,AC$12:AC749),2),IF(AA750=0,0,ROUND(MIN(MIN(17300,TRUNC(0.75*(SUMIF($D$12:$D$2012,$D750,Y$12:Y$2012)+SUMIF($D$12:$D$2012,$D750,Z$12:Z$2012)),2)+SUMIF($D$12:$D750,$D750,AP$12:AP750))-SUMIF($D$12:$D749,$D750,AC$12:AC749)-SUMIF($D$12:$D$2012,$D750,AB$12:AB$2012),AP750),2))),"")</f>
        <v/>
      </c>
      <c r="AD750" s="250" t="str">
        <f>IF(X750&lt;&gt;"",1000 - SUMIF($D$12:$D749,$D750,AD$12:AD749),"")</f>
        <v/>
      </c>
      <c r="AE750" s="252"/>
      <c r="AF750" s="253"/>
      <c r="AG750" s="254"/>
      <c r="AH750" s="255" t="str">
        <f t="shared" si="250"/>
        <v/>
      </c>
      <c r="AI750" s="256"/>
      <c r="AJ750" s="253"/>
      <c r="AK750" s="254"/>
      <c r="AL750" s="255" t="str">
        <f t="shared" si="251"/>
        <v/>
      </c>
      <c r="AM750" s="256"/>
      <c r="AN750" s="253"/>
      <c r="AO750" s="254"/>
      <c r="AP750" s="255" t="str">
        <f t="shared" si="231"/>
        <v/>
      </c>
      <c r="AQ750" s="116"/>
      <c r="AR750" s="116"/>
      <c r="AS750" s="117"/>
      <c r="AT750" s="118"/>
      <c r="AU750" s="119" t="str">
        <f>IF(D750&lt;&gt; "", IF(COUNTIF($D$12:$D750,$D750)&gt;1,0,IF(SUM(N750,U750,AB750)&gt;0,IF(AND(X750="",OR(Q750&lt;&gt;"",J750&lt;&gt;"")),IF(Q750&lt;&gt;"",Q750,IF(J750&lt;&gt;"",J750,0)),IF(AND(Q750&lt;&gt;"",J750&lt;&gt;"",Q750=J750),Q750,X750)),0)),"")</f>
        <v/>
      </c>
      <c r="AV750" s="119" t="str">
        <f>IF(D750&lt;&gt;"",IF(COUNTIF($D$12:$D750,$D750)&gt;1,0,IF(SUM(O750,V750,AC750)&gt;0,IF(AND(X750="",OR(Q750&lt;&gt;"",J750&lt;&gt;"")),IF(Q750&lt;&gt;"",Q750,IF(J750&lt;&gt;"",J750,0)),IF(AND(Q750&lt;&gt;"",J750&lt;&gt;"",Q750=J750),Q750,X750)),0)),"")</f>
        <v/>
      </c>
      <c r="AW750" s="119" t="str">
        <f>IF(D750&lt;&gt;"",IF(COUNTIF($D$12:$D750,$D750)&gt;1,0,IF(SUM(P750,W750,AD750)&gt;0,IF(AND(X750="",OR(Q750&lt;&gt;"",J750&lt;&gt;"")),IF(Q750&lt;&gt;"",Q750,IF(J750&lt;&gt;"",J750,0)),IF(AND(Q750&lt;&gt;"",J750&lt;&gt;"",Q750=J750),Q750,X750)),0)),"")</f>
        <v/>
      </c>
      <c r="AX750" s="118" t="str">
        <f t="shared" si="232"/>
        <v/>
      </c>
      <c r="AY750" s="118" t="str">
        <f t="shared" si="233"/>
        <v/>
      </c>
      <c r="AZ750" s="118" t="str">
        <f t="shared" si="234"/>
        <v/>
      </c>
      <c r="BA750" s="118" t="str">
        <f t="shared" si="235"/>
        <v/>
      </c>
      <c r="BB750" s="118" t="str">
        <f t="shared" si="236"/>
        <v/>
      </c>
      <c r="BC750" s="118" t="str">
        <f t="shared" si="237"/>
        <v/>
      </c>
      <c r="BD750" s="118" t="str">
        <f t="shared" si="238"/>
        <v/>
      </c>
      <c r="BE750" s="118" t="str">
        <f t="shared" si="239"/>
        <v/>
      </c>
      <c r="BF750" s="118" t="str">
        <f t="shared" si="240"/>
        <v/>
      </c>
      <c r="BG750" s="120"/>
      <c r="BH750" s="120" t="str">
        <f t="shared" si="241"/>
        <v/>
      </c>
      <c r="BI750" s="120" t="str">
        <f t="shared" si="242"/>
        <v/>
      </c>
      <c r="BJ750" s="121"/>
      <c r="BK750" s="120" t="str">
        <f t="shared" si="243"/>
        <v/>
      </c>
      <c r="BL750" s="120" t="str">
        <f t="shared" si="244"/>
        <v/>
      </c>
      <c r="BM750" s="120" t="str">
        <f t="shared" si="245"/>
        <v/>
      </c>
      <c r="BN750" s="120" t="str">
        <f t="shared" si="246"/>
        <v/>
      </c>
      <c r="BO750" s="120" t="str">
        <f t="shared" si="247"/>
        <v/>
      </c>
      <c r="BP750" s="120" t="str">
        <f t="shared" si="248"/>
        <v/>
      </c>
      <c r="BQ750" s="98"/>
      <c r="BR750" s="98"/>
      <c r="BS750" s="98"/>
      <c r="BT750" s="98"/>
      <c r="BU750" s="98"/>
      <c r="BV750" s="98"/>
      <c r="BW750" s="98"/>
      <c r="BX750" s="98"/>
      <c r="BY750" s="98"/>
      <c r="BZ750" s="98"/>
      <c r="CA750" s="98"/>
      <c r="CB750" s="98"/>
      <c r="CC750" s="98"/>
      <c r="CD750" s="98"/>
      <c r="CE750" s="98"/>
      <c r="CF750" s="98"/>
      <c r="CG750" s="98"/>
      <c r="CH750" s="98"/>
      <c r="CI750" s="98"/>
      <c r="CJ750" s="98"/>
      <c r="CK750" s="98"/>
      <c r="CL750" s="98"/>
      <c r="CM750" s="98"/>
      <c r="CN750" s="98"/>
      <c r="CO750" s="98"/>
      <c r="CP750" s="98"/>
      <c r="CQ750" s="98"/>
      <c r="CR750" s="98"/>
      <c r="CS750" s="98"/>
    </row>
    <row r="751" spans="1:97" s="4" customFormat="1" ht="18.75" customHeight="1" x14ac:dyDescent="0.2">
      <c r="A751" s="3">
        <f t="shared" si="249"/>
        <v>739</v>
      </c>
      <c r="B751" s="263"/>
      <c r="C751" s="263"/>
      <c r="D751" s="263"/>
      <c r="E751" s="259"/>
      <c r="F751" s="259"/>
      <c r="G751" s="43"/>
      <c r="H751" s="264"/>
      <c r="I751" s="261"/>
      <c r="J751" s="106"/>
      <c r="K751" s="247"/>
      <c r="L751" s="247"/>
      <c r="M751" s="247"/>
      <c r="N751" s="248" t="str">
        <f>IF(AND(K751&lt;&gt;"",L751&lt;&gt;"",J751&lt;&gt;""),ROUND(MIN(IF(OR(J751="OZZ",J751="ZZ"),5000,17300),TRUNC(0.75*(SUMIF($D$12:$D751,$D751,K$12:K751)+SUMIF($D$12:$D751,$D751,L$12:L751)),2)) - SUMIF($D$12:$D750,$D751,N$12:N750),2),"")</f>
        <v/>
      </c>
      <c r="O751" s="249" t="str">
        <f>IF(AND(K751&lt;&gt;"",L751&lt;&gt;"",M751&lt;&gt;"",J751&lt;&gt;"",AH751&lt;&gt;""),IF(OR(J751="OZZ",J751="ZZ"),ROUND(0-SUMIF($D$12:$D750,$D751,O$12:O750),2),IF(M751=0,0,ROUND(MIN(MIN(17300,TRUNC(0.75*(SUMIF($D$12:$D$2012,$D751,K$12:K$2012)+SUMIF($D$12:$D$2012,$D751,L$12:L$2012)),2)+SUMIF($D$12:$D751,$D751,AH$12:AH751))-SUMIF($D$12:$D750,$D751,O$12:O750)-SUMIF($D$12:$D$2012,$D751,N$12:N$2012),AH751),2))),"")</f>
        <v/>
      </c>
      <c r="P751" s="250" t="str">
        <f>IF(J751&lt;&gt;"",1000 - SUMIF($D$12:$D750,$D751,P$12:P750),"")</f>
        <v/>
      </c>
      <c r="Q751" s="106"/>
      <c r="R751" s="247"/>
      <c r="S751" s="247"/>
      <c r="T751" s="247"/>
      <c r="U751" s="248" t="str">
        <f>IF(AND(R751&lt;&gt;"",S751&lt;&gt;"",Q751&lt;&gt;""),ROUND(MIN(IF(OR(Q751="OZZ",Q751="ZZ"),5000,17300),TRUNC(0.75*(SUMIF($D$12:$D751,$D751,R$12:R751)+SUMIF($D$12:$D751,$D751,S$12:S751)),2)) - SUMIF($D$12:$D750,$D751,U$12:U750),2),"")</f>
        <v/>
      </c>
      <c r="V751" s="248" t="str">
        <f>IF(AND(R751&lt;&gt;"",S751&lt;&gt;"",T751&lt;&gt;"",Q751&lt;&gt;"",AL751&lt;&gt;""),IF(OR(Q751="OZZ",Q751="ZZ"),ROUND(0-SUMIF($D$12:$D750,$D751,V$12:V750),2),IF(T751=0,0,ROUND(MIN(MIN(17300,TRUNC(0.75*(SUMIF($D$12:$D$2012,$D751,R$12:R$2012)+SUMIF($D$12:$D$2012,$D751,S$12:S$2012)),2)+SUMIF($D$12:$D751,$D751,AL$12:AL751))-SUMIF($D$12:$D750,$D751,V$12:V750)-SUMIF($D$12:$D$2012,$D751,U$12:U$2012),AL751),2))),"")</f>
        <v/>
      </c>
      <c r="W751" s="250" t="str">
        <f>IF(Q751&lt;&gt;"",1000 - SUMIF($D$12:$D750,$D751,W$12:W750),"")</f>
        <v/>
      </c>
      <c r="X751" s="106"/>
      <c r="Y751" s="247"/>
      <c r="Z751" s="247"/>
      <c r="AA751" s="247"/>
      <c r="AB751" s="248" t="str">
        <f>IF(AND(Y751&lt;&gt;"",Z751&lt;&gt;"",X751&lt;&gt;""),ROUND(MIN(IF(OR(X751="OZZ",X751="ZZ"),5000,17300),TRUNC(0.75*(SUMIF($D$12:$D751,$D751,Y$12:Y751)+SUMIF($D$12:$D751,$D751,Z$12:Z751)),2)) - SUMIF($D$12:$D750,$D751,AB$12:AB750),2),"")</f>
        <v/>
      </c>
      <c r="AC751" s="251" t="str">
        <f>IF(AND(Y751&lt;&gt;"",Z751&lt;&gt;"",AA751&lt;&gt;"",X751&lt;&gt;"",AP751&lt;&gt;""),IF(OR(X751="OZZ",X751="ZZ"),ROUND(0-SUMIF($D$12:$D750,$D751,AC$12:AC750),2),IF(AA751=0,0,ROUND(MIN(MIN(17300,TRUNC(0.75*(SUMIF($D$12:$D$2012,$D751,Y$12:Y$2012)+SUMIF($D$12:$D$2012,$D751,Z$12:Z$2012)),2)+SUMIF($D$12:$D751,$D751,AP$12:AP751))-SUMIF($D$12:$D750,$D751,AC$12:AC750)-SUMIF($D$12:$D$2012,$D751,AB$12:AB$2012),AP751),2))),"")</f>
        <v/>
      </c>
      <c r="AD751" s="250" t="str">
        <f>IF(X751&lt;&gt;"",1000 - SUMIF($D$12:$D750,$D751,AD$12:AD750),"")</f>
        <v/>
      </c>
      <c r="AE751" s="252"/>
      <c r="AF751" s="253"/>
      <c r="AG751" s="254"/>
      <c r="AH751" s="255" t="str">
        <f t="shared" si="250"/>
        <v/>
      </c>
      <c r="AI751" s="256"/>
      <c r="AJ751" s="253"/>
      <c r="AK751" s="254"/>
      <c r="AL751" s="255" t="str">
        <f t="shared" si="251"/>
        <v/>
      </c>
      <c r="AM751" s="256"/>
      <c r="AN751" s="253"/>
      <c r="AO751" s="254"/>
      <c r="AP751" s="255" t="str">
        <f t="shared" si="231"/>
        <v/>
      </c>
      <c r="AQ751" s="116"/>
      <c r="AR751" s="116"/>
      <c r="AS751" s="117"/>
      <c r="AT751" s="118"/>
      <c r="AU751" s="119" t="str">
        <f>IF(D751&lt;&gt; "", IF(COUNTIF($D$12:$D751,$D751)&gt;1,0,IF(SUM(N751,U751,AB751)&gt;0,IF(AND(X751="",OR(Q751&lt;&gt;"",J751&lt;&gt;"")),IF(Q751&lt;&gt;"",Q751,IF(J751&lt;&gt;"",J751,0)),IF(AND(Q751&lt;&gt;"",J751&lt;&gt;"",Q751=J751),Q751,X751)),0)),"")</f>
        <v/>
      </c>
      <c r="AV751" s="119" t="str">
        <f>IF(D751&lt;&gt;"",IF(COUNTIF($D$12:$D751,$D751)&gt;1,0,IF(SUM(O751,V751,AC751)&gt;0,IF(AND(X751="",OR(Q751&lt;&gt;"",J751&lt;&gt;"")),IF(Q751&lt;&gt;"",Q751,IF(J751&lt;&gt;"",J751,0)),IF(AND(Q751&lt;&gt;"",J751&lt;&gt;"",Q751=J751),Q751,X751)),0)),"")</f>
        <v/>
      </c>
      <c r="AW751" s="119" t="str">
        <f>IF(D751&lt;&gt;"",IF(COUNTIF($D$12:$D751,$D751)&gt;1,0,IF(SUM(P751,W751,AD751)&gt;0,IF(AND(X751="",OR(Q751&lt;&gt;"",J751&lt;&gt;"")),IF(Q751&lt;&gt;"",Q751,IF(J751&lt;&gt;"",J751,0)),IF(AND(Q751&lt;&gt;"",J751&lt;&gt;"",Q751=J751),Q751,X751)),0)),"")</f>
        <v/>
      </c>
      <c r="AX751" s="118" t="str">
        <f t="shared" si="232"/>
        <v/>
      </c>
      <c r="AY751" s="118" t="str">
        <f t="shared" si="233"/>
        <v/>
      </c>
      <c r="AZ751" s="118" t="str">
        <f t="shared" si="234"/>
        <v/>
      </c>
      <c r="BA751" s="118" t="str">
        <f t="shared" si="235"/>
        <v/>
      </c>
      <c r="BB751" s="118" t="str">
        <f t="shared" si="236"/>
        <v/>
      </c>
      <c r="BC751" s="118" t="str">
        <f t="shared" si="237"/>
        <v/>
      </c>
      <c r="BD751" s="118" t="str">
        <f t="shared" si="238"/>
        <v/>
      </c>
      <c r="BE751" s="118" t="str">
        <f t="shared" si="239"/>
        <v/>
      </c>
      <c r="BF751" s="118" t="str">
        <f t="shared" si="240"/>
        <v/>
      </c>
      <c r="BG751" s="120"/>
      <c r="BH751" s="120" t="str">
        <f t="shared" si="241"/>
        <v/>
      </c>
      <c r="BI751" s="120" t="str">
        <f t="shared" si="242"/>
        <v/>
      </c>
      <c r="BJ751" s="121"/>
      <c r="BK751" s="120" t="str">
        <f t="shared" si="243"/>
        <v/>
      </c>
      <c r="BL751" s="120" t="str">
        <f t="shared" si="244"/>
        <v/>
      </c>
      <c r="BM751" s="120" t="str">
        <f t="shared" si="245"/>
        <v/>
      </c>
      <c r="BN751" s="120" t="str">
        <f t="shared" si="246"/>
        <v/>
      </c>
      <c r="BO751" s="120" t="str">
        <f t="shared" si="247"/>
        <v/>
      </c>
      <c r="BP751" s="120" t="str">
        <f t="shared" si="248"/>
        <v/>
      </c>
      <c r="BQ751" s="98"/>
      <c r="BR751" s="98"/>
      <c r="BS751" s="98"/>
      <c r="BT751" s="98"/>
      <c r="BU751" s="98"/>
      <c r="BV751" s="98"/>
      <c r="BW751" s="98"/>
      <c r="BX751" s="98"/>
      <c r="BY751" s="98"/>
      <c r="BZ751" s="98"/>
      <c r="CA751" s="98"/>
      <c r="CB751" s="98"/>
      <c r="CC751" s="98"/>
      <c r="CD751" s="98"/>
      <c r="CE751" s="98"/>
      <c r="CF751" s="98"/>
      <c r="CG751" s="98"/>
      <c r="CH751" s="98"/>
      <c r="CI751" s="98"/>
      <c r="CJ751" s="98"/>
      <c r="CK751" s="98"/>
      <c r="CL751" s="98"/>
      <c r="CM751" s="98"/>
      <c r="CN751" s="98"/>
      <c r="CO751" s="98"/>
      <c r="CP751" s="98"/>
      <c r="CQ751" s="98"/>
      <c r="CR751" s="98"/>
      <c r="CS751" s="98"/>
    </row>
    <row r="752" spans="1:97" s="4" customFormat="1" ht="18.75" customHeight="1" x14ac:dyDescent="0.2">
      <c r="A752" s="3">
        <f t="shared" si="249"/>
        <v>740</v>
      </c>
      <c r="B752" s="263"/>
      <c r="C752" s="263"/>
      <c r="D752" s="263"/>
      <c r="E752" s="259"/>
      <c r="F752" s="259"/>
      <c r="G752" s="43"/>
      <c r="H752" s="264"/>
      <c r="I752" s="261"/>
      <c r="J752" s="106"/>
      <c r="K752" s="247"/>
      <c r="L752" s="247"/>
      <c r="M752" s="247"/>
      <c r="N752" s="248" t="str">
        <f>IF(AND(K752&lt;&gt;"",L752&lt;&gt;"",J752&lt;&gt;""),ROUND(MIN(IF(OR(J752="OZZ",J752="ZZ"),5000,17300),TRUNC(0.75*(SUMIF($D$12:$D752,$D752,K$12:K752)+SUMIF($D$12:$D752,$D752,L$12:L752)),2)) - SUMIF($D$12:$D751,$D752,N$12:N751),2),"")</f>
        <v/>
      </c>
      <c r="O752" s="249" t="str">
        <f>IF(AND(K752&lt;&gt;"",L752&lt;&gt;"",M752&lt;&gt;"",J752&lt;&gt;"",AH752&lt;&gt;""),IF(OR(J752="OZZ",J752="ZZ"),ROUND(0-SUMIF($D$12:$D751,$D752,O$12:O751),2),IF(M752=0,0,ROUND(MIN(MIN(17300,TRUNC(0.75*(SUMIF($D$12:$D$2012,$D752,K$12:K$2012)+SUMIF($D$12:$D$2012,$D752,L$12:L$2012)),2)+SUMIF($D$12:$D752,$D752,AH$12:AH752))-SUMIF($D$12:$D751,$D752,O$12:O751)-SUMIF($D$12:$D$2012,$D752,N$12:N$2012),AH752),2))),"")</f>
        <v/>
      </c>
      <c r="P752" s="250" t="str">
        <f>IF(J752&lt;&gt;"",1000 - SUMIF($D$12:$D751,$D752,P$12:P751),"")</f>
        <v/>
      </c>
      <c r="Q752" s="106"/>
      <c r="R752" s="247"/>
      <c r="S752" s="247"/>
      <c r="T752" s="247"/>
      <c r="U752" s="248" t="str">
        <f>IF(AND(R752&lt;&gt;"",S752&lt;&gt;"",Q752&lt;&gt;""),ROUND(MIN(IF(OR(Q752="OZZ",Q752="ZZ"),5000,17300),TRUNC(0.75*(SUMIF($D$12:$D752,$D752,R$12:R752)+SUMIF($D$12:$D752,$D752,S$12:S752)),2)) - SUMIF($D$12:$D751,$D752,U$12:U751),2),"")</f>
        <v/>
      </c>
      <c r="V752" s="248" t="str">
        <f>IF(AND(R752&lt;&gt;"",S752&lt;&gt;"",T752&lt;&gt;"",Q752&lt;&gt;"",AL752&lt;&gt;""),IF(OR(Q752="OZZ",Q752="ZZ"),ROUND(0-SUMIF($D$12:$D751,$D752,V$12:V751),2),IF(T752=0,0,ROUND(MIN(MIN(17300,TRUNC(0.75*(SUMIF($D$12:$D$2012,$D752,R$12:R$2012)+SUMIF($D$12:$D$2012,$D752,S$12:S$2012)),2)+SUMIF($D$12:$D752,$D752,AL$12:AL752))-SUMIF($D$12:$D751,$D752,V$12:V751)-SUMIF($D$12:$D$2012,$D752,U$12:U$2012),AL752),2))),"")</f>
        <v/>
      </c>
      <c r="W752" s="250" t="str">
        <f>IF(Q752&lt;&gt;"",1000 - SUMIF($D$12:$D751,$D752,W$12:W751),"")</f>
        <v/>
      </c>
      <c r="X752" s="106"/>
      <c r="Y752" s="247"/>
      <c r="Z752" s="247"/>
      <c r="AA752" s="247"/>
      <c r="AB752" s="248" t="str">
        <f>IF(AND(Y752&lt;&gt;"",Z752&lt;&gt;"",X752&lt;&gt;""),ROUND(MIN(IF(OR(X752="OZZ",X752="ZZ"),5000,17300),TRUNC(0.75*(SUMIF($D$12:$D752,$D752,Y$12:Y752)+SUMIF($D$12:$D752,$D752,Z$12:Z752)),2)) - SUMIF($D$12:$D751,$D752,AB$12:AB751),2),"")</f>
        <v/>
      </c>
      <c r="AC752" s="251" t="str">
        <f>IF(AND(Y752&lt;&gt;"",Z752&lt;&gt;"",AA752&lt;&gt;"",X752&lt;&gt;"",AP752&lt;&gt;""),IF(OR(X752="OZZ",X752="ZZ"),ROUND(0-SUMIF($D$12:$D751,$D752,AC$12:AC751),2),IF(AA752=0,0,ROUND(MIN(MIN(17300,TRUNC(0.75*(SUMIF($D$12:$D$2012,$D752,Y$12:Y$2012)+SUMIF($D$12:$D$2012,$D752,Z$12:Z$2012)),2)+SUMIF($D$12:$D752,$D752,AP$12:AP752))-SUMIF($D$12:$D751,$D752,AC$12:AC751)-SUMIF($D$12:$D$2012,$D752,AB$12:AB$2012),AP752),2))),"")</f>
        <v/>
      </c>
      <c r="AD752" s="250" t="str">
        <f>IF(X752&lt;&gt;"",1000 - SUMIF($D$12:$D751,$D752,AD$12:AD751),"")</f>
        <v/>
      </c>
      <c r="AE752" s="252"/>
      <c r="AF752" s="253"/>
      <c r="AG752" s="254"/>
      <c r="AH752" s="255" t="str">
        <f t="shared" si="250"/>
        <v/>
      </c>
      <c r="AI752" s="256"/>
      <c r="AJ752" s="253"/>
      <c r="AK752" s="254"/>
      <c r="AL752" s="255" t="str">
        <f t="shared" si="251"/>
        <v/>
      </c>
      <c r="AM752" s="256"/>
      <c r="AN752" s="253"/>
      <c r="AO752" s="254"/>
      <c r="AP752" s="255" t="str">
        <f t="shared" si="231"/>
        <v/>
      </c>
      <c r="AQ752" s="116"/>
      <c r="AR752" s="116"/>
      <c r="AS752" s="117"/>
      <c r="AT752" s="118"/>
      <c r="AU752" s="119" t="str">
        <f>IF(D752&lt;&gt; "", IF(COUNTIF($D$12:$D752,$D752)&gt;1,0,IF(SUM(N752,U752,AB752)&gt;0,IF(AND(X752="",OR(Q752&lt;&gt;"",J752&lt;&gt;"")),IF(Q752&lt;&gt;"",Q752,IF(J752&lt;&gt;"",J752,0)),IF(AND(Q752&lt;&gt;"",J752&lt;&gt;"",Q752=J752),Q752,X752)),0)),"")</f>
        <v/>
      </c>
      <c r="AV752" s="119" t="str">
        <f>IF(D752&lt;&gt;"",IF(COUNTIF($D$12:$D752,$D752)&gt;1,0,IF(SUM(O752,V752,AC752)&gt;0,IF(AND(X752="",OR(Q752&lt;&gt;"",J752&lt;&gt;"")),IF(Q752&lt;&gt;"",Q752,IF(J752&lt;&gt;"",J752,0)),IF(AND(Q752&lt;&gt;"",J752&lt;&gt;"",Q752=J752),Q752,X752)),0)),"")</f>
        <v/>
      </c>
      <c r="AW752" s="119" t="str">
        <f>IF(D752&lt;&gt;"",IF(COUNTIF($D$12:$D752,$D752)&gt;1,0,IF(SUM(P752,W752,AD752)&gt;0,IF(AND(X752="",OR(Q752&lt;&gt;"",J752&lt;&gt;"")),IF(Q752&lt;&gt;"",Q752,IF(J752&lt;&gt;"",J752,0)),IF(AND(Q752&lt;&gt;"",J752&lt;&gt;"",Q752=J752),Q752,X752)),0)),"")</f>
        <v/>
      </c>
      <c r="AX752" s="118" t="str">
        <f t="shared" si="232"/>
        <v/>
      </c>
      <c r="AY752" s="118" t="str">
        <f t="shared" si="233"/>
        <v/>
      </c>
      <c r="AZ752" s="118" t="str">
        <f t="shared" si="234"/>
        <v/>
      </c>
      <c r="BA752" s="118" t="str">
        <f t="shared" si="235"/>
        <v/>
      </c>
      <c r="BB752" s="118" t="str">
        <f t="shared" si="236"/>
        <v/>
      </c>
      <c r="BC752" s="118" t="str">
        <f t="shared" si="237"/>
        <v/>
      </c>
      <c r="BD752" s="118" t="str">
        <f t="shared" si="238"/>
        <v/>
      </c>
      <c r="BE752" s="118" t="str">
        <f t="shared" si="239"/>
        <v/>
      </c>
      <c r="BF752" s="118" t="str">
        <f t="shared" si="240"/>
        <v/>
      </c>
      <c r="BG752" s="120"/>
      <c r="BH752" s="120" t="str">
        <f t="shared" si="241"/>
        <v/>
      </c>
      <c r="BI752" s="120" t="str">
        <f t="shared" si="242"/>
        <v/>
      </c>
      <c r="BJ752" s="121"/>
      <c r="BK752" s="120" t="str">
        <f t="shared" si="243"/>
        <v/>
      </c>
      <c r="BL752" s="120" t="str">
        <f t="shared" si="244"/>
        <v/>
      </c>
      <c r="BM752" s="120" t="str">
        <f t="shared" si="245"/>
        <v/>
      </c>
      <c r="BN752" s="120" t="str">
        <f t="shared" si="246"/>
        <v/>
      </c>
      <c r="BO752" s="120" t="str">
        <f t="shared" si="247"/>
        <v/>
      </c>
      <c r="BP752" s="120" t="str">
        <f t="shared" si="248"/>
        <v/>
      </c>
      <c r="BQ752" s="98"/>
      <c r="BR752" s="98"/>
      <c r="BS752" s="98"/>
      <c r="BT752" s="98"/>
      <c r="BU752" s="98"/>
      <c r="BV752" s="98"/>
      <c r="BW752" s="98"/>
      <c r="BX752" s="98"/>
      <c r="BY752" s="98"/>
      <c r="BZ752" s="98"/>
      <c r="CA752" s="98"/>
      <c r="CB752" s="98"/>
      <c r="CC752" s="98"/>
      <c r="CD752" s="98"/>
      <c r="CE752" s="98"/>
      <c r="CF752" s="98"/>
      <c r="CG752" s="98"/>
      <c r="CH752" s="98"/>
      <c r="CI752" s="98"/>
      <c r="CJ752" s="98"/>
      <c r="CK752" s="98"/>
      <c r="CL752" s="98"/>
      <c r="CM752" s="98"/>
      <c r="CN752" s="98"/>
      <c r="CO752" s="98"/>
      <c r="CP752" s="98"/>
      <c r="CQ752" s="98"/>
      <c r="CR752" s="98"/>
      <c r="CS752" s="98"/>
    </row>
    <row r="753" spans="1:97" s="4" customFormat="1" ht="18.75" customHeight="1" x14ac:dyDescent="0.2">
      <c r="A753" s="3">
        <f t="shared" si="249"/>
        <v>741</v>
      </c>
      <c r="B753" s="263"/>
      <c r="C753" s="263"/>
      <c r="D753" s="263"/>
      <c r="E753" s="259"/>
      <c r="F753" s="259"/>
      <c r="G753" s="43"/>
      <c r="H753" s="264"/>
      <c r="I753" s="261"/>
      <c r="J753" s="106"/>
      <c r="K753" s="247"/>
      <c r="L753" s="247"/>
      <c r="M753" s="247"/>
      <c r="N753" s="248" t="str">
        <f>IF(AND(K753&lt;&gt;"",L753&lt;&gt;"",J753&lt;&gt;""),ROUND(MIN(IF(OR(J753="OZZ",J753="ZZ"),5000,17300),TRUNC(0.75*(SUMIF($D$12:$D753,$D753,K$12:K753)+SUMIF($D$12:$D753,$D753,L$12:L753)),2)) - SUMIF($D$12:$D752,$D753,N$12:N752),2),"")</f>
        <v/>
      </c>
      <c r="O753" s="249" t="str">
        <f>IF(AND(K753&lt;&gt;"",L753&lt;&gt;"",M753&lt;&gt;"",J753&lt;&gt;"",AH753&lt;&gt;""),IF(OR(J753="OZZ",J753="ZZ"),ROUND(0-SUMIF($D$12:$D752,$D753,O$12:O752),2),IF(M753=0,0,ROUND(MIN(MIN(17300,TRUNC(0.75*(SUMIF($D$12:$D$2012,$D753,K$12:K$2012)+SUMIF($D$12:$D$2012,$D753,L$12:L$2012)),2)+SUMIF($D$12:$D753,$D753,AH$12:AH753))-SUMIF($D$12:$D752,$D753,O$12:O752)-SUMIF($D$12:$D$2012,$D753,N$12:N$2012),AH753),2))),"")</f>
        <v/>
      </c>
      <c r="P753" s="250" t="str">
        <f>IF(J753&lt;&gt;"",1000 - SUMIF($D$12:$D752,$D753,P$12:P752),"")</f>
        <v/>
      </c>
      <c r="Q753" s="106"/>
      <c r="R753" s="247"/>
      <c r="S753" s="247"/>
      <c r="T753" s="247"/>
      <c r="U753" s="248" t="str">
        <f>IF(AND(R753&lt;&gt;"",S753&lt;&gt;"",Q753&lt;&gt;""),ROUND(MIN(IF(OR(Q753="OZZ",Q753="ZZ"),5000,17300),TRUNC(0.75*(SUMIF($D$12:$D753,$D753,R$12:R753)+SUMIF($D$12:$D753,$D753,S$12:S753)),2)) - SUMIF($D$12:$D752,$D753,U$12:U752),2),"")</f>
        <v/>
      </c>
      <c r="V753" s="248" t="str">
        <f>IF(AND(R753&lt;&gt;"",S753&lt;&gt;"",T753&lt;&gt;"",Q753&lt;&gt;"",AL753&lt;&gt;""),IF(OR(Q753="OZZ",Q753="ZZ"),ROUND(0-SUMIF($D$12:$D752,$D753,V$12:V752),2),IF(T753=0,0,ROUND(MIN(MIN(17300,TRUNC(0.75*(SUMIF($D$12:$D$2012,$D753,R$12:R$2012)+SUMIF($D$12:$D$2012,$D753,S$12:S$2012)),2)+SUMIF($D$12:$D753,$D753,AL$12:AL753))-SUMIF($D$12:$D752,$D753,V$12:V752)-SUMIF($D$12:$D$2012,$D753,U$12:U$2012),AL753),2))),"")</f>
        <v/>
      </c>
      <c r="W753" s="250" t="str">
        <f>IF(Q753&lt;&gt;"",1000 - SUMIF($D$12:$D752,$D753,W$12:W752),"")</f>
        <v/>
      </c>
      <c r="X753" s="106"/>
      <c r="Y753" s="247"/>
      <c r="Z753" s="247"/>
      <c r="AA753" s="247"/>
      <c r="AB753" s="248" t="str">
        <f>IF(AND(Y753&lt;&gt;"",Z753&lt;&gt;"",X753&lt;&gt;""),ROUND(MIN(IF(OR(X753="OZZ",X753="ZZ"),5000,17300),TRUNC(0.75*(SUMIF($D$12:$D753,$D753,Y$12:Y753)+SUMIF($D$12:$D753,$D753,Z$12:Z753)),2)) - SUMIF($D$12:$D752,$D753,AB$12:AB752),2),"")</f>
        <v/>
      </c>
      <c r="AC753" s="251" t="str">
        <f>IF(AND(Y753&lt;&gt;"",Z753&lt;&gt;"",AA753&lt;&gt;"",X753&lt;&gt;"",AP753&lt;&gt;""),IF(OR(X753="OZZ",X753="ZZ"),ROUND(0-SUMIF($D$12:$D752,$D753,AC$12:AC752),2),IF(AA753=0,0,ROUND(MIN(MIN(17300,TRUNC(0.75*(SUMIF($D$12:$D$2012,$D753,Y$12:Y$2012)+SUMIF($D$12:$D$2012,$D753,Z$12:Z$2012)),2)+SUMIF($D$12:$D753,$D753,AP$12:AP753))-SUMIF($D$12:$D752,$D753,AC$12:AC752)-SUMIF($D$12:$D$2012,$D753,AB$12:AB$2012),AP753),2))),"")</f>
        <v/>
      </c>
      <c r="AD753" s="250" t="str">
        <f>IF(X753&lt;&gt;"",1000 - SUMIF($D$12:$D752,$D753,AD$12:AD752),"")</f>
        <v/>
      </c>
      <c r="AE753" s="252"/>
      <c r="AF753" s="253"/>
      <c r="AG753" s="254"/>
      <c r="AH753" s="255" t="str">
        <f t="shared" si="250"/>
        <v/>
      </c>
      <c r="AI753" s="256"/>
      <c r="AJ753" s="253"/>
      <c r="AK753" s="254"/>
      <c r="AL753" s="255" t="str">
        <f t="shared" si="251"/>
        <v/>
      </c>
      <c r="AM753" s="256"/>
      <c r="AN753" s="253"/>
      <c r="AO753" s="254"/>
      <c r="AP753" s="255" t="str">
        <f t="shared" si="231"/>
        <v/>
      </c>
      <c r="AQ753" s="116"/>
      <c r="AR753" s="116"/>
      <c r="AS753" s="117"/>
      <c r="AT753" s="118"/>
      <c r="AU753" s="119" t="str">
        <f>IF(D753&lt;&gt; "", IF(COUNTIF($D$12:$D753,$D753)&gt;1,0,IF(SUM(N753,U753,AB753)&gt;0,IF(AND(X753="",OR(Q753&lt;&gt;"",J753&lt;&gt;"")),IF(Q753&lt;&gt;"",Q753,IF(J753&lt;&gt;"",J753,0)),IF(AND(Q753&lt;&gt;"",J753&lt;&gt;"",Q753=J753),Q753,X753)),0)),"")</f>
        <v/>
      </c>
      <c r="AV753" s="119" t="str">
        <f>IF(D753&lt;&gt;"",IF(COUNTIF($D$12:$D753,$D753)&gt;1,0,IF(SUM(O753,V753,AC753)&gt;0,IF(AND(X753="",OR(Q753&lt;&gt;"",J753&lt;&gt;"")),IF(Q753&lt;&gt;"",Q753,IF(J753&lt;&gt;"",J753,0)),IF(AND(Q753&lt;&gt;"",J753&lt;&gt;"",Q753=J753),Q753,X753)),0)),"")</f>
        <v/>
      </c>
      <c r="AW753" s="119" t="str">
        <f>IF(D753&lt;&gt;"",IF(COUNTIF($D$12:$D753,$D753)&gt;1,0,IF(SUM(P753,W753,AD753)&gt;0,IF(AND(X753="",OR(Q753&lt;&gt;"",J753&lt;&gt;"")),IF(Q753&lt;&gt;"",Q753,IF(J753&lt;&gt;"",J753,0)),IF(AND(Q753&lt;&gt;"",J753&lt;&gt;"",Q753=J753),Q753,X753)),0)),"")</f>
        <v/>
      </c>
      <c r="AX753" s="118" t="str">
        <f t="shared" si="232"/>
        <v/>
      </c>
      <c r="AY753" s="118" t="str">
        <f t="shared" si="233"/>
        <v/>
      </c>
      <c r="AZ753" s="118" t="str">
        <f t="shared" si="234"/>
        <v/>
      </c>
      <c r="BA753" s="118" t="str">
        <f t="shared" si="235"/>
        <v/>
      </c>
      <c r="BB753" s="118" t="str">
        <f t="shared" si="236"/>
        <v/>
      </c>
      <c r="BC753" s="118" t="str">
        <f t="shared" si="237"/>
        <v/>
      </c>
      <c r="BD753" s="118" t="str">
        <f t="shared" si="238"/>
        <v/>
      </c>
      <c r="BE753" s="118" t="str">
        <f t="shared" si="239"/>
        <v/>
      </c>
      <c r="BF753" s="118" t="str">
        <f t="shared" si="240"/>
        <v/>
      </c>
      <c r="BG753" s="120"/>
      <c r="BH753" s="120" t="str">
        <f t="shared" si="241"/>
        <v/>
      </c>
      <c r="BI753" s="120" t="str">
        <f t="shared" si="242"/>
        <v/>
      </c>
      <c r="BJ753" s="121"/>
      <c r="BK753" s="120" t="str">
        <f t="shared" si="243"/>
        <v/>
      </c>
      <c r="BL753" s="120" t="str">
        <f t="shared" si="244"/>
        <v/>
      </c>
      <c r="BM753" s="120" t="str">
        <f t="shared" si="245"/>
        <v/>
      </c>
      <c r="BN753" s="120" t="str">
        <f t="shared" si="246"/>
        <v/>
      </c>
      <c r="BO753" s="120" t="str">
        <f t="shared" si="247"/>
        <v/>
      </c>
      <c r="BP753" s="120" t="str">
        <f t="shared" si="248"/>
        <v/>
      </c>
      <c r="BQ753" s="98"/>
      <c r="BR753" s="98"/>
      <c r="BS753" s="98"/>
      <c r="BT753" s="98"/>
      <c r="BU753" s="98"/>
      <c r="BV753" s="98"/>
      <c r="BW753" s="98"/>
      <c r="BX753" s="98"/>
      <c r="BY753" s="98"/>
      <c r="BZ753" s="98"/>
      <c r="CA753" s="98"/>
      <c r="CB753" s="98"/>
      <c r="CC753" s="98"/>
      <c r="CD753" s="98"/>
      <c r="CE753" s="98"/>
      <c r="CF753" s="98"/>
      <c r="CG753" s="98"/>
      <c r="CH753" s="98"/>
      <c r="CI753" s="98"/>
      <c r="CJ753" s="98"/>
      <c r="CK753" s="98"/>
      <c r="CL753" s="98"/>
      <c r="CM753" s="98"/>
      <c r="CN753" s="98"/>
      <c r="CO753" s="98"/>
      <c r="CP753" s="98"/>
      <c r="CQ753" s="98"/>
      <c r="CR753" s="98"/>
      <c r="CS753" s="98"/>
    </row>
    <row r="754" spans="1:97" s="4" customFormat="1" ht="18.75" customHeight="1" x14ac:dyDescent="0.2">
      <c r="A754" s="3">
        <f t="shared" si="249"/>
        <v>742</v>
      </c>
      <c r="B754" s="263"/>
      <c r="C754" s="263"/>
      <c r="D754" s="263"/>
      <c r="E754" s="259"/>
      <c r="F754" s="259"/>
      <c r="G754" s="43"/>
      <c r="H754" s="264"/>
      <c r="I754" s="261"/>
      <c r="J754" s="106"/>
      <c r="K754" s="247"/>
      <c r="L754" s="247"/>
      <c r="M754" s="247"/>
      <c r="N754" s="248" t="str">
        <f>IF(AND(K754&lt;&gt;"",L754&lt;&gt;"",J754&lt;&gt;""),ROUND(MIN(IF(OR(J754="OZZ",J754="ZZ"),5000,17300),TRUNC(0.75*(SUMIF($D$12:$D754,$D754,K$12:K754)+SUMIF($D$12:$D754,$D754,L$12:L754)),2)) - SUMIF($D$12:$D753,$D754,N$12:N753),2),"")</f>
        <v/>
      </c>
      <c r="O754" s="249" t="str">
        <f>IF(AND(K754&lt;&gt;"",L754&lt;&gt;"",M754&lt;&gt;"",J754&lt;&gt;"",AH754&lt;&gt;""),IF(OR(J754="OZZ",J754="ZZ"),ROUND(0-SUMIF($D$12:$D753,$D754,O$12:O753),2),IF(M754=0,0,ROUND(MIN(MIN(17300,TRUNC(0.75*(SUMIF($D$12:$D$2012,$D754,K$12:K$2012)+SUMIF($D$12:$D$2012,$D754,L$12:L$2012)),2)+SUMIF($D$12:$D754,$D754,AH$12:AH754))-SUMIF($D$12:$D753,$D754,O$12:O753)-SUMIF($D$12:$D$2012,$D754,N$12:N$2012),AH754),2))),"")</f>
        <v/>
      </c>
      <c r="P754" s="250" t="str">
        <f>IF(J754&lt;&gt;"",1000 - SUMIF($D$12:$D753,$D754,P$12:P753),"")</f>
        <v/>
      </c>
      <c r="Q754" s="106"/>
      <c r="R754" s="247"/>
      <c r="S754" s="247"/>
      <c r="T754" s="247"/>
      <c r="U754" s="248" t="str">
        <f>IF(AND(R754&lt;&gt;"",S754&lt;&gt;"",Q754&lt;&gt;""),ROUND(MIN(IF(OR(Q754="OZZ",Q754="ZZ"),5000,17300),TRUNC(0.75*(SUMIF($D$12:$D754,$D754,R$12:R754)+SUMIF($D$12:$D754,$D754,S$12:S754)),2)) - SUMIF($D$12:$D753,$D754,U$12:U753),2),"")</f>
        <v/>
      </c>
      <c r="V754" s="248" t="str">
        <f>IF(AND(R754&lt;&gt;"",S754&lt;&gt;"",T754&lt;&gt;"",Q754&lt;&gt;"",AL754&lt;&gt;""),IF(OR(Q754="OZZ",Q754="ZZ"),ROUND(0-SUMIF($D$12:$D753,$D754,V$12:V753),2),IF(T754=0,0,ROUND(MIN(MIN(17300,TRUNC(0.75*(SUMIF($D$12:$D$2012,$D754,R$12:R$2012)+SUMIF($D$12:$D$2012,$D754,S$12:S$2012)),2)+SUMIF($D$12:$D754,$D754,AL$12:AL754))-SUMIF($D$12:$D753,$D754,V$12:V753)-SUMIF($D$12:$D$2012,$D754,U$12:U$2012),AL754),2))),"")</f>
        <v/>
      </c>
      <c r="W754" s="250" t="str">
        <f>IF(Q754&lt;&gt;"",1000 - SUMIF($D$12:$D753,$D754,W$12:W753),"")</f>
        <v/>
      </c>
      <c r="X754" s="106"/>
      <c r="Y754" s="247"/>
      <c r="Z754" s="247"/>
      <c r="AA754" s="247"/>
      <c r="AB754" s="248" t="str">
        <f>IF(AND(Y754&lt;&gt;"",Z754&lt;&gt;"",X754&lt;&gt;""),ROUND(MIN(IF(OR(X754="OZZ",X754="ZZ"),5000,17300),TRUNC(0.75*(SUMIF($D$12:$D754,$D754,Y$12:Y754)+SUMIF($D$12:$D754,$D754,Z$12:Z754)),2)) - SUMIF($D$12:$D753,$D754,AB$12:AB753),2),"")</f>
        <v/>
      </c>
      <c r="AC754" s="251" t="str">
        <f>IF(AND(Y754&lt;&gt;"",Z754&lt;&gt;"",AA754&lt;&gt;"",X754&lt;&gt;"",AP754&lt;&gt;""),IF(OR(X754="OZZ",X754="ZZ"),ROUND(0-SUMIF($D$12:$D753,$D754,AC$12:AC753),2),IF(AA754=0,0,ROUND(MIN(MIN(17300,TRUNC(0.75*(SUMIF($D$12:$D$2012,$D754,Y$12:Y$2012)+SUMIF($D$12:$D$2012,$D754,Z$12:Z$2012)),2)+SUMIF($D$12:$D754,$D754,AP$12:AP754))-SUMIF($D$12:$D753,$D754,AC$12:AC753)-SUMIF($D$12:$D$2012,$D754,AB$12:AB$2012),AP754),2))),"")</f>
        <v/>
      </c>
      <c r="AD754" s="250" t="str">
        <f>IF(X754&lt;&gt;"",1000 - SUMIF($D$12:$D753,$D754,AD$12:AD753),"")</f>
        <v/>
      </c>
      <c r="AE754" s="252"/>
      <c r="AF754" s="253"/>
      <c r="AG754" s="254"/>
      <c r="AH754" s="255" t="str">
        <f t="shared" si="250"/>
        <v/>
      </c>
      <c r="AI754" s="256"/>
      <c r="AJ754" s="253"/>
      <c r="AK754" s="254"/>
      <c r="AL754" s="255" t="str">
        <f t="shared" si="251"/>
        <v/>
      </c>
      <c r="AM754" s="256"/>
      <c r="AN754" s="253"/>
      <c r="AO754" s="254"/>
      <c r="AP754" s="255" t="str">
        <f t="shared" si="231"/>
        <v/>
      </c>
      <c r="AQ754" s="116"/>
      <c r="AR754" s="116"/>
      <c r="AS754" s="117"/>
      <c r="AT754" s="118"/>
      <c r="AU754" s="119" t="str">
        <f>IF(D754&lt;&gt; "", IF(COUNTIF($D$12:$D754,$D754)&gt;1,0,IF(SUM(N754,U754,AB754)&gt;0,IF(AND(X754="",OR(Q754&lt;&gt;"",J754&lt;&gt;"")),IF(Q754&lt;&gt;"",Q754,IF(J754&lt;&gt;"",J754,0)),IF(AND(Q754&lt;&gt;"",J754&lt;&gt;"",Q754=J754),Q754,X754)),0)),"")</f>
        <v/>
      </c>
      <c r="AV754" s="119" t="str">
        <f>IF(D754&lt;&gt;"",IF(COUNTIF($D$12:$D754,$D754)&gt;1,0,IF(SUM(O754,V754,AC754)&gt;0,IF(AND(X754="",OR(Q754&lt;&gt;"",J754&lt;&gt;"")),IF(Q754&lt;&gt;"",Q754,IF(J754&lt;&gt;"",J754,0)),IF(AND(Q754&lt;&gt;"",J754&lt;&gt;"",Q754=J754),Q754,X754)),0)),"")</f>
        <v/>
      </c>
      <c r="AW754" s="119" t="str">
        <f>IF(D754&lt;&gt;"",IF(COUNTIF($D$12:$D754,$D754)&gt;1,0,IF(SUM(P754,W754,AD754)&gt;0,IF(AND(X754="",OR(Q754&lt;&gt;"",J754&lt;&gt;"")),IF(Q754&lt;&gt;"",Q754,IF(J754&lt;&gt;"",J754,0)),IF(AND(Q754&lt;&gt;"",J754&lt;&gt;"",Q754=J754),Q754,X754)),0)),"")</f>
        <v/>
      </c>
      <c r="AX754" s="118" t="str">
        <f t="shared" si="232"/>
        <v/>
      </c>
      <c r="AY754" s="118" t="str">
        <f t="shared" si="233"/>
        <v/>
      </c>
      <c r="AZ754" s="118" t="str">
        <f t="shared" si="234"/>
        <v/>
      </c>
      <c r="BA754" s="118" t="str">
        <f t="shared" si="235"/>
        <v/>
      </c>
      <c r="BB754" s="118" t="str">
        <f t="shared" si="236"/>
        <v/>
      </c>
      <c r="BC754" s="118" t="str">
        <f t="shared" si="237"/>
        <v/>
      </c>
      <c r="BD754" s="118" t="str">
        <f t="shared" si="238"/>
        <v/>
      </c>
      <c r="BE754" s="118" t="str">
        <f t="shared" si="239"/>
        <v/>
      </c>
      <c r="BF754" s="118" t="str">
        <f t="shared" si="240"/>
        <v/>
      </c>
      <c r="BG754" s="120"/>
      <c r="BH754" s="120" t="str">
        <f t="shared" si="241"/>
        <v/>
      </c>
      <c r="BI754" s="120" t="str">
        <f t="shared" si="242"/>
        <v/>
      </c>
      <c r="BJ754" s="121"/>
      <c r="BK754" s="120" t="str">
        <f t="shared" si="243"/>
        <v/>
      </c>
      <c r="BL754" s="120" t="str">
        <f t="shared" si="244"/>
        <v/>
      </c>
      <c r="BM754" s="120" t="str">
        <f t="shared" si="245"/>
        <v/>
      </c>
      <c r="BN754" s="120" t="str">
        <f t="shared" si="246"/>
        <v/>
      </c>
      <c r="BO754" s="120" t="str">
        <f t="shared" si="247"/>
        <v/>
      </c>
      <c r="BP754" s="120" t="str">
        <f t="shared" si="248"/>
        <v/>
      </c>
      <c r="BQ754" s="98"/>
      <c r="BR754" s="98"/>
      <c r="BS754" s="98"/>
      <c r="BT754" s="98"/>
      <c r="BU754" s="98"/>
      <c r="BV754" s="98"/>
      <c r="BW754" s="98"/>
      <c r="BX754" s="98"/>
      <c r="BY754" s="98"/>
      <c r="BZ754" s="98"/>
      <c r="CA754" s="98"/>
      <c r="CB754" s="98"/>
      <c r="CC754" s="98"/>
      <c r="CD754" s="98"/>
      <c r="CE754" s="98"/>
      <c r="CF754" s="98"/>
      <c r="CG754" s="98"/>
      <c r="CH754" s="98"/>
      <c r="CI754" s="98"/>
      <c r="CJ754" s="98"/>
      <c r="CK754" s="98"/>
      <c r="CL754" s="98"/>
      <c r="CM754" s="98"/>
      <c r="CN754" s="98"/>
      <c r="CO754" s="98"/>
      <c r="CP754" s="98"/>
      <c r="CQ754" s="98"/>
      <c r="CR754" s="98"/>
      <c r="CS754" s="98"/>
    </row>
    <row r="755" spans="1:97" s="4" customFormat="1" ht="18.75" customHeight="1" x14ac:dyDescent="0.2">
      <c r="A755" s="3">
        <f t="shared" si="249"/>
        <v>743</v>
      </c>
      <c r="B755" s="263"/>
      <c r="C755" s="263"/>
      <c r="D755" s="263"/>
      <c r="E755" s="259"/>
      <c r="F755" s="259"/>
      <c r="G755" s="43"/>
      <c r="H755" s="264"/>
      <c r="I755" s="261"/>
      <c r="J755" s="106"/>
      <c r="K755" s="247"/>
      <c r="L755" s="247"/>
      <c r="M755" s="247"/>
      <c r="N755" s="248" t="str">
        <f>IF(AND(K755&lt;&gt;"",L755&lt;&gt;"",J755&lt;&gt;""),ROUND(MIN(IF(OR(J755="OZZ",J755="ZZ"),5000,17300),TRUNC(0.75*(SUMIF($D$12:$D755,$D755,K$12:K755)+SUMIF($D$12:$D755,$D755,L$12:L755)),2)) - SUMIF($D$12:$D754,$D755,N$12:N754),2),"")</f>
        <v/>
      </c>
      <c r="O755" s="249" t="str">
        <f>IF(AND(K755&lt;&gt;"",L755&lt;&gt;"",M755&lt;&gt;"",J755&lt;&gt;"",AH755&lt;&gt;""),IF(OR(J755="OZZ",J755="ZZ"),ROUND(0-SUMIF($D$12:$D754,$D755,O$12:O754),2),IF(M755=0,0,ROUND(MIN(MIN(17300,TRUNC(0.75*(SUMIF($D$12:$D$2012,$D755,K$12:K$2012)+SUMIF($D$12:$D$2012,$D755,L$12:L$2012)),2)+SUMIF($D$12:$D755,$D755,AH$12:AH755))-SUMIF($D$12:$D754,$D755,O$12:O754)-SUMIF($D$12:$D$2012,$D755,N$12:N$2012),AH755),2))),"")</f>
        <v/>
      </c>
      <c r="P755" s="250" t="str">
        <f>IF(J755&lt;&gt;"",1000 - SUMIF($D$12:$D754,$D755,P$12:P754),"")</f>
        <v/>
      </c>
      <c r="Q755" s="106"/>
      <c r="R755" s="247"/>
      <c r="S755" s="247"/>
      <c r="T755" s="247"/>
      <c r="U755" s="248" t="str">
        <f>IF(AND(R755&lt;&gt;"",S755&lt;&gt;"",Q755&lt;&gt;""),ROUND(MIN(IF(OR(Q755="OZZ",Q755="ZZ"),5000,17300),TRUNC(0.75*(SUMIF($D$12:$D755,$D755,R$12:R755)+SUMIF($D$12:$D755,$D755,S$12:S755)),2)) - SUMIF($D$12:$D754,$D755,U$12:U754),2),"")</f>
        <v/>
      </c>
      <c r="V755" s="248" t="str">
        <f>IF(AND(R755&lt;&gt;"",S755&lt;&gt;"",T755&lt;&gt;"",Q755&lt;&gt;"",AL755&lt;&gt;""),IF(OR(Q755="OZZ",Q755="ZZ"),ROUND(0-SUMIF($D$12:$D754,$D755,V$12:V754),2),IF(T755=0,0,ROUND(MIN(MIN(17300,TRUNC(0.75*(SUMIF($D$12:$D$2012,$D755,R$12:R$2012)+SUMIF($D$12:$D$2012,$D755,S$12:S$2012)),2)+SUMIF($D$12:$D755,$D755,AL$12:AL755))-SUMIF($D$12:$D754,$D755,V$12:V754)-SUMIF($D$12:$D$2012,$D755,U$12:U$2012),AL755),2))),"")</f>
        <v/>
      </c>
      <c r="W755" s="250" t="str">
        <f>IF(Q755&lt;&gt;"",1000 - SUMIF($D$12:$D754,$D755,W$12:W754),"")</f>
        <v/>
      </c>
      <c r="X755" s="106"/>
      <c r="Y755" s="247"/>
      <c r="Z755" s="247"/>
      <c r="AA755" s="247"/>
      <c r="AB755" s="248" t="str">
        <f>IF(AND(Y755&lt;&gt;"",Z755&lt;&gt;"",X755&lt;&gt;""),ROUND(MIN(IF(OR(X755="OZZ",X755="ZZ"),5000,17300),TRUNC(0.75*(SUMIF($D$12:$D755,$D755,Y$12:Y755)+SUMIF($D$12:$D755,$D755,Z$12:Z755)),2)) - SUMIF($D$12:$D754,$D755,AB$12:AB754),2),"")</f>
        <v/>
      </c>
      <c r="AC755" s="251" t="str">
        <f>IF(AND(Y755&lt;&gt;"",Z755&lt;&gt;"",AA755&lt;&gt;"",X755&lt;&gt;"",AP755&lt;&gt;""),IF(OR(X755="OZZ",X755="ZZ"),ROUND(0-SUMIF($D$12:$D754,$D755,AC$12:AC754),2),IF(AA755=0,0,ROUND(MIN(MIN(17300,TRUNC(0.75*(SUMIF($D$12:$D$2012,$D755,Y$12:Y$2012)+SUMIF($D$12:$D$2012,$D755,Z$12:Z$2012)),2)+SUMIF($D$12:$D755,$D755,AP$12:AP755))-SUMIF($D$12:$D754,$D755,AC$12:AC754)-SUMIF($D$12:$D$2012,$D755,AB$12:AB$2012),AP755),2))),"")</f>
        <v/>
      </c>
      <c r="AD755" s="250" t="str">
        <f>IF(X755&lt;&gt;"",1000 - SUMIF($D$12:$D754,$D755,AD$12:AD754),"")</f>
        <v/>
      </c>
      <c r="AE755" s="252"/>
      <c r="AF755" s="253"/>
      <c r="AG755" s="254"/>
      <c r="AH755" s="255" t="str">
        <f t="shared" si="250"/>
        <v/>
      </c>
      <c r="AI755" s="256"/>
      <c r="AJ755" s="253"/>
      <c r="AK755" s="254"/>
      <c r="AL755" s="255" t="str">
        <f t="shared" si="251"/>
        <v/>
      </c>
      <c r="AM755" s="256"/>
      <c r="AN755" s="253"/>
      <c r="AO755" s="254"/>
      <c r="AP755" s="255" t="str">
        <f t="shared" si="231"/>
        <v/>
      </c>
      <c r="AQ755" s="116"/>
      <c r="AR755" s="116"/>
      <c r="AS755" s="117"/>
      <c r="AT755" s="118"/>
      <c r="AU755" s="119" t="str">
        <f>IF(D755&lt;&gt; "", IF(COUNTIF($D$12:$D755,$D755)&gt;1,0,IF(SUM(N755,U755,AB755)&gt;0,IF(AND(X755="",OR(Q755&lt;&gt;"",J755&lt;&gt;"")),IF(Q755&lt;&gt;"",Q755,IF(J755&lt;&gt;"",J755,0)),IF(AND(Q755&lt;&gt;"",J755&lt;&gt;"",Q755=J755),Q755,X755)),0)),"")</f>
        <v/>
      </c>
      <c r="AV755" s="119" t="str">
        <f>IF(D755&lt;&gt;"",IF(COUNTIF($D$12:$D755,$D755)&gt;1,0,IF(SUM(O755,V755,AC755)&gt;0,IF(AND(X755="",OR(Q755&lt;&gt;"",J755&lt;&gt;"")),IF(Q755&lt;&gt;"",Q755,IF(J755&lt;&gt;"",J755,0)),IF(AND(Q755&lt;&gt;"",J755&lt;&gt;"",Q755=J755),Q755,X755)),0)),"")</f>
        <v/>
      </c>
      <c r="AW755" s="119" t="str">
        <f>IF(D755&lt;&gt;"",IF(COUNTIF($D$12:$D755,$D755)&gt;1,0,IF(SUM(P755,W755,AD755)&gt;0,IF(AND(X755="",OR(Q755&lt;&gt;"",J755&lt;&gt;"")),IF(Q755&lt;&gt;"",Q755,IF(J755&lt;&gt;"",J755,0)),IF(AND(Q755&lt;&gt;"",J755&lt;&gt;"",Q755=J755),Q755,X755)),0)),"")</f>
        <v/>
      </c>
      <c r="AX755" s="118" t="str">
        <f t="shared" si="232"/>
        <v/>
      </c>
      <c r="AY755" s="118" t="str">
        <f t="shared" si="233"/>
        <v/>
      </c>
      <c r="AZ755" s="118" t="str">
        <f t="shared" si="234"/>
        <v/>
      </c>
      <c r="BA755" s="118" t="str">
        <f t="shared" si="235"/>
        <v/>
      </c>
      <c r="BB755" s="118" t="str">
        <f t="shared" si="236"/>
        <v/>
      </c>
      <c r="BC755" s="118" t="str">
        <f t="shared" si="237"/>
        <v/>
      </c>
      <c r="BD755" s="118" t="str">
        <f t="shared" si="238"/>
        <v/>
      </c>
      <c r="BE755" s="118" t="str">
        <f t="shared" si="239"/>
        <v/>
      </c>
      <c r="BF755" s="118" t="str">
        <f t="shared" si="240"/>
        <v/>
      </c>
      <c r="BG755" s="120"/>
      <c r="BH755" s="120" t="str">
        <f t="shared" si="241"/>
        <v/>
      </c>
      <c r="BI755" s="120" t="str">
        <f t="shared" si="242"/>
        <v/>
      </c>
      <c r="BJ755" s="121"/>
      <c r="BK755" s="120" t="str">
        <f t="shared" si="243"/>
        <v/>
      </c>
      <c r="BL755" s="120" t="str">
        <f t="shared" si="244"/>
        <v/>
      </c>
      <c r="BM755" s="120" t="str">
        <f t="shared" si="245"/>
        <v/>
      </c>
      <c r="BN755" s="120" t="str">
        <f t="shared" si="246"/>
        <v/>
      </c>
      <c r="BO755" s="120" t="str">
        <f t="shared" si="247"/>
        <v/>
      </c>
      <c r="BP755" s="120" t="str">
        <f t="shared" si="248"/>
        <v/>
      </c>
      <c r="BQ755" s="98"/>
      <c r="BR755" s="98"/>
      <c r="BS755" s="98"/>
      <c r="BT755" s="98"/>
      <c r="BU755" s="98"/>
      <c r="BV755" s="98"/>
      <c r="BW755" s="98"/>
      <c r="BX755" s="98"/>
      <c r="BY755" s="98"/>
      <c r="BZ755" s="98"/>
      <c r="CA755" s="98"/>
      <c r="CB755" s="98"/>
      <c r="CC755" s="98"/>
      <c r="CD755" s="98"/>
      <c r="CE755" s="98"/>
      <c r="CF755" s="98"/>
      <c r="CG755" s="98"/>
      <c r="CH755" s="98"/>
      <c r="CI755" s="98"/>
      <c r="CJ755" s="98"/>
      <c r="CK755" s="98"/>
      <c r="CL755" s="98"/>
      <c r="CM755" s="98"/>
      <c r="CN755" s="98"/>
      <c r="CO755" s="98"/>
      <c r="CP755" s="98"/>
      <c r="CQ755" s="98"/>
      <c r="CR755" s="98"/>
      <c r="CS755" s="98"/>
    </row>
    <row r="756" spans="1:97" s="4" customFormat="1" ht="18.75" customHeight="1" x14ac:dyDescent="0.2">
      <c r="A756" s="3">
        <f t="shared" si="249"/>
        <v>744</v>
      </c>
      <c r="B756" s="263"/>
      <c r="C756" s="263"/>
      <c r="D756" s="263"/>
      <c r="E756" s="259"/>
      <c r="F756" s="259"/>
      <c r="G756" s="43"/>
      <c r="H756" s="264"/>
      <c r="I756" s="261"/>
      <c r="J756" s="106"/>
      <c r="K756" s="247"/>
      <c r="L756" s="247"/>
      <c r="M756" s="247"/>
      <c r="N756" s="248" t="str">
        <f>IF(AND(K756&lt;&gt;"",L756&lt;&gt;"",J756&lt;&gt;""),ROUND(MIN(IF(OR(J756="OZZ",J756="ZZ"),5000,17300),TRUNC(0.75*(SUMIF($D$12:$D756,$D756,K$12:K756)+SUMIF($D$12:$D756,$D756,L$12:L756)),2)) - SUMIF($D$12:$D755,$D756,N$12:N755),2),"")</f>
        <v/>
      </c>
      <c r="O756" s="249" t="str">
        <f>IF(AND(K756&lt;&gt;"",L756&lt;&gt;"",M756&lt;&gt;"",J756&lt;&gt;"",AH756&lt;&gt;""),IF(OR(J756="OZZ",J756="ZZ"),ROUND(0-SUMIF($D$12:$D755,$D756,O$12:O755),2),IF(M756=0,0,ROUND(MIN(MIN(17300,TRUNC(0.75*(SUMIF($D$12:$D$2012,$D756,K$12:K$2012)+SUMIF($D$12:$D$2012,$D756,L$12:L$2012)),2)+SUMIF($D$12:$D756,$D756,AH$12:AH756))-SUMIF($D$12:$D755,$D756,O$12:O755)-SUMIF($D$12:$D$2012,$D756,N$12:N$2012),AH756),2))),"")</f>
        <v/>
      </c>
      <c r="P756" s="250" t="str">
        <f>IF(J756&lt;&gt;"",1000 - SUMIF($D$12:$D755,$D756,P$12:P755),"")</f>
        <v/>
      </c>
      <c r="Q756" s="106"/>
      <c r="R756" s="247"/>
      <c r="S756" s="247"/>
      <c r="T756" s="247"/>
      <c r="U756" s="248" t="str">
        <f>IF(AND(R756&lt;&gt;"",S756&lt;&gt;"",Q756&lt;&gt;""),ROUND(MIN(IF(OR(Q756="OZZ",Q756="ZZ"),5000,17300),TRUNC(0.75*(SUMIF($D$12:$D756,$D756,R$12:R756)+SUMIF($D$12:$D756,$D756,S$12:S756)),2)) - SUMIF($D$12:$D755,$D756,U$12:U755),2),"")</f>
        <v/>
      </c>
      <c r="V756" s="248" t="str">
        <f>IF(AND(R756&lt;&gt;"",S756&lt;&gt;"",T756&lt;&gt;"",Q756&lt;&gt;"",AL756&lt;&gt;""),IF(OR(Q756="OZZ",Q756="ZZ"),ROUND(0-SUMIF($D$12:$D755,$D756,V$12:V755),2),IF(T756=0,0,ROUND(MIN(MIN(17300,TRUNC(0.75*(SUMIF($D$12:$D$2012,$D756,R$12:R$2012)+SUMIF($D$12:$D$2012,$D756,S$12:S$2012)),2)+SUMIF($D$12:$D756,$D756,AL$12:AL756))-SUMIF($D$12:$D755,$D756,V$12:V755)-SUMIF($D$12:$D$2012,$D756,U$12:U$2012),AL756),2))),"")</f>
        <v/>
      </c>
      <c r="W756" s="250" t="str">
        <f>IF(Q756&lt;&gt;"",1000 - SUMIF($D$12:$D755,$D756,W$12:W755),"")</f>
        <v/>
      </c>
      <c r="X756" s="106"/>
      <c r="Y756" s="247"/>
      <c r="Z756" s="247"/>
      <c r="AA756" s="247"/>
      <c r="AB756" s="248" t="str">
        <f>IF(AND(Y756&lt;&gt;"",Z756&lt;&gt;"",X756&lt;&gt;""),ROUND(MIN(IF(OR(X756="OZZ",X756="ZZ"),5000,17300),TRUNC(0.75*(SUMIF($D$12:$D756,$D756,Y$12:Y756)+SUMIF($D$12:$D756,$D756,Z$12:Z756)),2)) - SUMIF($D$12:$D755,$D756,AB$12:AB755),2),"")</f>
        <v/>
      </c>
      <c r="AC756" s="251" t="str">
        <f>IF(AND(Y756&lt;&gt;"",Z756&lt;&gt;"",AA756&lt;&gt;"",X756&lt;&gt;"",AP756&lt;&gt;""),IF(OR(X756="OZZ",X756="ZZ"),ROUND(0-SUMIF($D$12:$D755,$D756,AC$12:AC755),2),IF(AA756=0,0,ROUND(MIN(MIN(17300,TRUNC(0.75*(SUMIF($D$12:$D$2012,$D756,Y$12:Y$2012)+SUMIF($D$12:$D$2012,$D756,Z$12:Z$2012)),2)+SUMIF($D$12:$D756,$D756,AP$12:AP756))-SUMIF($D$12:$D755,$D756,AC$12:AC755)-SUMIF($D$12:$D$2012,$D756,AB$12:AB$2012),AP756),2))),"")</f>
        <v/>
      </c>
      <c r="AD756" s="250" t="str">
        <f>IF(X756&lt;&gt;"",1000 - SUMIF($D$12:$D755,$D756,AD$12:AD755),"")</f>
        <v/>
      </c>
      <c r="AE756" s="252"/>
      <c r="AF756" s="253"/>
      <c r="AG756" s="254"/>
      <c r="AH756" s="255" t="str">
        <f t="shared" si="250"/>
        <v/>
      </c>
      <c r="AI756" s="256"/>
      <c r="AJ756" s="253"/>
      <c r="AK756" s="254"/>
      <c r="AL756" s="255" t="str">
        <f t="shared" si="251"/>
        <v/>
      </c>
      <c r="AM756" s="256"/>
      <c r="AN756" s="253"/>
      <c r="AO756" s="254"/>
      <c r="AP756" s="255" t="str">
        <f t="shared" si="231"/>
        <v/>
      </c>
      <c r="AQ756" s="116"/>
      <c r="AR756" s="116"/>
      <c r="AS756" s="117"/>
      <c r="AT756" s="118"/>
      <c r="AU756" s="119" t="str">
        <f>IF(D756&lt;&gt; "", IF(COUNTIF($D$12:$D756,$D756)&gt;1,0,IF(SUM(N756,U756,AB756)&gt;0,IF(AND(X756="",OR(Q756&lt;&gt;"",J756&lt;&gt;"")),IF(Q756&lt;&gt;"",Q756,IF(J756&lt;&gt;"",J756,0)),IF(AND(Q756&lt;&gt;"",J756&lt;&gt;"",Q756=J756),Q756,X756)),0)),"")</f>
        <v/>
      </c>
      <c r="AV756" s="119" t="str">
        <f>IF(D756&lt;&gt;"",IF(COUNTIF($D$12:$D756,$D756)&gt;1,0,IF(SUM(O756,V756,AC756)&gt;0,IF(AND(X756="",OR(Q756&lt;&gt;"",J756&lt;&gt;"")),IF(Q756&lt;&gt;"",Q756,IF(J756&lt;&gt;"",J756,0)),IF(AND(Q756&lt;&gt;"",J756&lt;&gt;"",Q756=J756),Q756,X756)),0)),"")</f>
        <v/>
      </c>
      <c r="AW756" s="119" t="str">
        <f>IF(D756&lt;&gt;"",IF(COUNTIF($D$12:$D756,$D756)&gt;1,0,IF(SUM(P756,W756,AD756)&gt;0,IF(AND(X756="",OR(Q756&lt;&gt;"",J756&lt;&gt;"")),IF(Q756&lt;&gt;"",Q756,IF(J756&lt;&gt;"",J756,0)),IF(AND(Q756&lt;&gt;"",J756&lt;&gt;"",Q756=J756),Q756,X756)),0)),"")</f>
        <v/>
      </c>
      <c r="AX756" s="118" t="str">
        <f t="shared" si="232"/>
        <v/>
      </c>
      <c r="AY756" s="118" t="str">
        <f t="shared" si="233"/>
        <v/>
      </c>
      <c r="AZ756" s="118" t="str">
        <f t="shared" si="234"/>
        <v/>
      </c>
      <c r="BA756" s="118" t="str">
        <f t="shared" si="235"/>
        <v/>
      </c>
      <c r="BB756" s="118" t="str">
        <f t="shared" si="236"/>
        <v/>
      </c>
      <c r="BC756" s="118" t="str">
        <f t="shared" si="237"/>
        <v/>
      </c>
      <c r="BD756" s="118" t="str">
        <f t="shared" si="238"/>
        <v/>
      </c>
      <c r="BE756" s="118" t="str">
        <f t="shared" si="239"/>
        <v/>
      </c>
      <c r="BF756" s="118" t="str">
        <f t="shared" si="240"/>
        <v/>
      </c>
      <c r="BG756" s="120"/>
      <c r="BH756" s="120" t="str">
        <f t="shared" si="241"/>
        <v/>
      </c>
      <c r="BI756" s="120" t="str">
        <f t="shared" si="242"/>
        <v/>
      </c>
      <c r="BJ756" s="121"/>
      <c r="BK756" s="120" t="str">
        <f t="shared" si="243"/>
        <v/>
      </c>
      <c r="BL756" s="120" t="str">
        <f t="shared" si="244"/>
        <v/>
      </c>
      <c r="BM756" s="120" t="str">
        <f t="shared" si="245"/>
        <v/>
      </c>
      <c r="BN756" s="120" t="str">
        <f t="shared" si="246"/>
        <v/>
      </c>
      <c r="BO756" s="120" t="str">
        <f t="shared" si="247"/>
        <v/>
      </c>
      <c r="BP756" s="120" t="str">
        <f t="shared" si="248"/>
        <v/>
      </c>
      <c r="BQ756" s="98"/>
      <c r="BR756" s="98"/>
      <c r="BS756" s="98"/>
      <c r="BT756" s="98"/>
      <c r="BU756" s="98"/>
      <c r="BV756" s="98"/>
      <c r="BW756" s="98"/>
      <c r="BX756" s="98"/>
      <c r="BY756" s="98"/>
      <c r="BZ756" s="98"/>
      <c r="CA756" s="98"/>
      <c r="CB756" s="98"/>
      <c r="CC756" s="98"/>
      <c r="CD756" s="98"/>
      <c r="CE756" s="98"/>
      <c r="CF756" s="98"/>
      <c r="CG756" s="98"/>
      <c r="CH756" s="98"/>
      <c r="CI756" s="98"/>
      <c r="CJ756" s="98"/>
      <c r="CK756" s="98"/>
      <c r="CL756" s="98"/>
      <c r="CM756" s="98"/>
      <c r="CN756" s="98"/>
      <c r="CO756" s="98"/>
      <c r="CP756" s="98"/>
      <c r="CQ756" s="98"/>
      <c r="CR756" s="98"/>
      <c r="CS756" s="98"/>
    </row>
    <row r="757" spans="1:97" s="4" customFormat="1" ht="18.75" customHeight="1" x14ac:dyDescent="0.2">
      <c r="A757" s="3">
        <f t="shared" si="249"/>
        <v>745</v>
      </c>
      <c r="B757" s="263"/>
      <c r="C757" s="263"/>
      <c r="D757" s="263"/>
      <c r="E757" s="259"/>
      <c r="F757" s="259"/>
      <c r="G757" s="43"/>
      <c r="H757" s="264"/>
      <c r="I757" s="261"/>
      <c r="J757" s="106"/>
      <c r="K757" s="247"/>
      <c r="L757" s="247"/>
      <c r="M757" s="247"/>
      <c r="N757" s="248" t="str">
        <f>IF(AND(K757&lt;&gt;"",L757&lt;&gt;"",J757&lt;&gt;""),ROUND(MIN(IF(OR(J757="OZZ",J757="ZZ"),5000,17300),TRUNC(0.75*(SUMIF($D$12:$D757,$D757,K$12:K757)+SUMIF($D$12:$D757,$D757,L$12:L757)),2)) - SUMIF($D$12:$D756,$D757,N$12:N756),2),"")</f>
        <v/>
      </c>
      <c r="O757" s="249" t="str">
        <f>IF(AND(K757&lt;&gt;"",L757&lt;&gt;"",M757&lt;&gt;"",J757&lt;&gt;"",AH757&lt;&gt;""),IF(OR(J757="OZZ",J757="ZZ"),ROUND(0-SUMIF($D$12:$D756,$D757,O$12:O756),2),IF(M757=0,0,ROUND(MIN(MIN(17300,TRUNC(0.75*(SUMIF($D$12:$D$2012,$D757,K$12:K$2012)+SUMIF($D$12:$D$2012,$D757,L$12:L$2012)),2)+SUMIF($D$12:$D757,$D757,AH$12:AH757))-SUMIF($D$12:$D756,$D757,O$12:O756)-SUMIF($D$12:$D$2012,$D757,N$12:N$2012),AH757),2))),"")</f>
        <v/>
      </c>
      <c r="P757" s="250" t="str">
        <f>IF(J757&lt;&gt;"",1000 - SUMIF($D$12:$D756,$D757,P$12:P756),"")</f>
        <v/>
      </c>
      <c r="Q757" s="106"/>
      <c r="R757" s="247"/>
      <c r="S757" s="247"/>
      <c r="T757" s="247"/>
      <c r="U757" s="248" t="str">
        <f>IF(AND(R757&lt;&gt;"",S757&lt;&gt;"",Q757&lt;&gt;""),ROUND(MIN(IF(OR(Q757="OZZ",Q757="ZZ"),5000,17300),TRUNC(0.75*(SUMIF($D$12:$D757,$D757,R$12:R757)+SUMIF($D$12:$D757,$D757,S$12:S757)),2)) - SUMIF($D$12:$D756,$D757,U$12:U756),2),"")</f>
        <v/>
      </c>
      <c r="V757" s="248" t="str">
        <f>IF(AND(R757&lt;&gt;"",S757&lt;&gt;"",T757&lt;&gt;"",Q757&lt;&gt;"",AL757&lt;&gt;""),IF(OR(Q757="OZZ",Q757="ZZ"),ROUND(0-SUMIF($D$12:$D756,$D757,V$12:V756),2),IF(T757=0,0,ROUND(MIN(MIN(17300,TRUNC(0.75*(SUMIF($D$12:$D$2012,$D757,R$12:R$2012)+SUMIF($D$12:$D$2012,$D757,S$12:S$2012)),2)+SUMIF($D$12:$D757,$D757,AL$12:AL757))-SUMIF($D$12:$D756,$D757,V$12:V756)-SUMIF($D$12:$D$2012,$D757,U$12:U$2012),AL757),2))),"")</f>
        <v/>
      </c>
      <c r="W757" s="250" t="str">
        <f>IF(Q757&lt;&gt;"",1000 - SUMIF($D$12:$D756,$D757,W$12:W756),"")</f>
        <v/>
      </c>
      <c r="X757" s="106"/>
      <c r="Y757" s="247"/>
      <c r="Z757" s="247"/>
      <c r="AA757" s="247"/>
      <c r="AB757" s="248" t="str">
        <f>IF(AND(Y757&lt;&gt;"",Z757&lt;&gt;"",X757&lt;&gt;""),ROUND(MIN(IF(OR(X757="OZZ",X757="ZZ"),5000,17300),TRUNC(0.75*(SUMIF($D$12:$D757,$D757,Y$12:Y757)+SUMIF($D$12:$D757,$D757,Z$12:Z757)),2)) - SUMIF($D$12:$D756,$D757,AB$12:AB756),2),"")</f>
        <v/>
      </c>
      <c r="AC757" s="251" t="str">
        <f>IF(AND(Y757&lt;&gt;"",Z757&lt;&gt;"",AA757&lt;&gt;"",X757&lt;&gt;"",AP757&lt;&gt;""),IF(OR(X757="OZZ",X757="ZZ"),ROUND(0-SUMIF($D$12:$D756,$D757,AC$12:AC756),2),IF(AA757=0,0,ROUND(MIN(MIN(17300,TRUNC(0.75*(SUMIF($D$12:$D$2012,$D757,Y$12:Y$2012)+SUMIF($D$12:$D$2012,$D757,Z$12:Z$2012)),2)+SUMIF($D$12:$D757,$D757,AP$12:AP757))-SUMIF($D$12:$D756,$D757,AC$12:AC756)-SUMIF($D$12:$D$2012,$D757,AB$12:AB$2012),AP757),2))),"")</f>
        <v/>
      </c>
      <c r="AD757" s="250" t="str">
        <f>IF(X757&lt;&gt;"",1000 - SUMIF($D$12:$D756,$D757,AD$12:AD756),"")</f>
        <v/>
      </c>
      <c r="AE757" s="252"/>
      <c r="AF757" s="253"/>
      <c r="AG757" s="254"/>
      <c r="AH757" s="255" t="str">
        <f t="shared" si="250"/>
        <v/>
      </c>
      <c r="AI757" s="256"/>
      <c r="AJ757" s="253"/>
      <c r="AK757" s="254"/>
      <c r="AL757" s="255" t="str">
        <f t="shared" si="251"/>
        <v/>
      </c>
      <c r="AM757" s="256"/>
      <c r="AN757" s="253"/>
      <c r="AO757" s="254"/>
      <c r="AP757" s="255" t="str">
        <f t="shared" si="231"/>
        <v/>
      </c>
      <c r="AQ757" s="116"/>
      <c r="AR757" s="116"/>
      <c r="AS757" s="117"/>
      <c r="AT757" s="118"/>
      <c r="AU757" s="119" t="str">
        <f>IF(D757&lt;&gt; "", IF(COUNTIF($D$12:$D757,$D757)&gt;1,0,IF(SUM(N757,U757,AB757)&gt;0,IF(AND(X757="",OR(Q757&lt;&gt;"",J757&lt;&gt;"")),IF(Q757&lt;&gt;"",Q757,IF(J757&lt;&gt;"",J757,0)),IF(AND(Q757&lt;&gt;"",J757&lt;&gt;"",Q757=J757),Q757,X757)),0)),"")</f>
        <v/>
      </c>
      <c r="AV757" s="119" t="str">
        <f>IF(D757&lt;&gt;"",IF(COUNTIF($D$12:$D757,$D757)&gt;1,0,IF(SUM(O757,V757,AC757)&gt;0,IF(AND(X757="",OR(Q757&lt;&gt;"",J757&lt;&gt;"")),IF(Q757&lt;&gt;"",Q757,IF(J757&lt;&gt;"",J757,0)),IF(AND(Q757&lt;&gt;"",J757&lt;&gt;"",Q757=J757),Q757,X757)),0)),"")</f>
        <v/>
      </c>
      <c r="AW757" s="119" t="str">
        <f>IF(D757&lt;&gt;"",IF(COUNTIF($D$12:$D757,$D757)&gt;1,0,IF(SUM(P757,W757,AD757)&gt;0,IF(AND(X757="",OR(Q757&lt;&gt;"",J757&lt;&gt;"")),IF(Q757&lt;&gt;"",Q757,IF(J757&lt;&gt;"",J757,0)),IF(AND(Q757&lt;&gt;"",J757&lt;&gt;"",Q757=J757),Q757,X757)),0)),"")</f>
        <v/>
      </c>
      <c r="AX757" s="118" t="str">
        <f t="shared" si="232"/>
        <v/>
      </c>
      <c r="AY757" s="118" t="str">
        <f t="shared" si="233"/>
        <v/>
      </c>
      <c r="AZ757" s="118" t="str">
        <f t="shared" si="234"/>
        <v/>
      </c>
      <c r="BA757" s="118" t="str">
        <f t="shared" si="235"/>
        <v/>
      </c>
      <c r="BB757" s="118" t="str">
        <f t="shared" si="236"/>
        <v/>
      </c>
      <c r="BC757" s="118" t="str">
        <f t="shared" si="237"/>
        <v/>
      </c>
      <c r="BD757" s="118" t="str">
        <f t="shared" si="238"/>
        <v/>
      </c>
      <c r="BE757" s="118" t="str">
        <f t="shared" si="239"/>
        <v/>
      </c>
      <c r="BF757" s="118" t="str">
        <f t="shared" si="240"/>
        <v/>
      </c>
      <c r="BG757" s="120"/>
      <c r="BH757" s="120" t="str">
        <f t="shared" si="241"/>
        <v/>
      </c>
      <c r="BI757" s="120" t="str">
        <f t="shared" si="242"/>
        <v/>
      </c>
      <c r="BJ757" s="121"/>
      <c r="BK757" s="120" t="str">
        <f t="shared" si="243"/>
        <v/>
      </c>
      <c r="BL757" s="120" t="str">
        <f t="shared" si="244"/>
        <v/>
      </c>
      <c r="BM757" s="120" t="str">
        <f t="shared" si="245"/>
        <v/>
      </c>
      <c r="BN757" s="120" t="str">
        <f t="shared" si="246"/>
        <v/>
      </c>
      <c r="BO757" s="120" t="str">
        <f t="shared" si="247"/>
        <v/>
      </c>
      <c r="BP757" s="120" t="str">
        <f t="shared" si="248"/>
        <v/>
      </c>
      <c r="BQ757" s="98"/>
      <c r="BR757" s="98"/>
      <c r="BS757" s="98"/>
      <c r="BT757" s="98"/>
      <c r="BU757" s="98"/>
      <c r="BV757" s="98"/>
      <c r="BW757" s="98"/>
      <c r="BX757" s="98"/>
      <c r="BY757" s="98"/>
      <c r="BZ757" s="98"/>
      <c r="CA757" s="98"/>
      <c r="CB757" s="98"/>
      <c r="CC757" s="98"/>
      <c r="CD757" s="98"/>
      <c r="CE757" s="98"/>
      <c r="CF757" s="98"/>
      <c r="CG757" s="98"/>
      <c r="CH757" s="98"/>
      <c r="CI757" s="98"/>
      <c r="CJ757" s="98"/>
      <c r="CK757" s="98"/>
      <c r="CL757" s="98"/>
      <c r="CM757" s="98"/>
      <c r="CN757" s="98"/>
      <c r="CO757" s="98"/>
      <c r="CP757" s="98"/>
      <c r="CQ757" s="98"/>
      <c r="CR757" s="98"/>
      <c r="CS757" s="98"/>
    </row>
    <row r="758" spans="1:97" s="4" customFormat="1" ht="18.75" customHeight="1" x14ac:dyDescent="0.2">
      <c r="A758" s="3">
        <f t="shared" si="249"/>
        <v>746</v>
      </c>
      <c r="B758" s="263"/>
      <c r="C758" s="263"/>
      <c r="D758" s="263"/>
      <c r="E758" s="259"/>
      <c r="F758" s="259"/>
      <c r="G758" s="43"/>
      <c r="H758" s="264"/>
      <c r="I758" s="261"/>
      <c r="J758" s="106"/>
      <c r="K758" s="247"/>
      <c r="L758" s="247"/>
      <c r="M758" s="247"/>
      <c r="N758" s="248" t="str">
        <f>IF(AND(K758&lt;&gt;"",L758&lt;&gt;"",J758&lt;&gt;""),ROUND(MIN(IF(OR(J758="OZZ",J758="ZZ"),5000,17300),TRUNC(0.75*(SUMIF($D$12:$D758,$D758,K$12:K758)+SUMIF($D$12:$D758,$D758,L$12:L758)),2)) - SUMIF($D$12:$D757,$D758,N$12:N757),2),"")</f>
        <v/>
      </c>
      <c r="O758" s="249" t="str">
        <f>IF(AND(K758&lt;&gt;"",L758&lt;&gt;"",M758&lt;&gt;"",J758&lt;&gt;"",AH758&lt;&gt;""),IF(OR(J758="OZZ",J758="ZZ"),ROUND(0-SUMIF($D$12:$D757,$D758,O$12:O757),2),IF(M758=0,0,ROUND(MIN(MIN(17300,TRUNC(0.75*(SUMIF($D$12:$D$2012,$D758,K$12:K$2012)+SUMIF($D$12:$D$2012,$D758,L$12:L$2012)),2)+SUMIF($D$12:$D758,$D758,AH$12:AH758))-SUMIF($D$12:$D757,$D758,O$12:O757)-SUMIF($D$12:$D$2012,$D758,N$12:N$2012),AH758),2))),"")</f>
        <v/>
      </c>
      <c r="P758" s="250" t="str">
        <f>IF(J758&lt;&gt;"",1000 - SUMIF($D$12:$D757,$D758,P$12:P757),"")</f>
        <v/>
      </c>
      <c r="Q758" s="106"/>
      <c r="R758" s="247"/>
      <c r="S758" s="247"/>
      <c r="T758" s="247"/>
      <c r="U758" s="248" t="str">
        <f>IF(AND(R758&lt;&gt;"",S758&lt;&gt;"",Q758&lt;&gt;""),ROUND(MIN(IF(OR(Q758="OZZ",Q758="ZZ"),5000,17300),TRUNC(0.75*(SUMIF($D$12:$D758,$D758,R$12:R758)+SUMIF($D$12:$D758,$D758,S$12:S758)),2)) - SUMIF($D$12:$D757,$D758,U$12:U757),2),"")</f>
        <v/>
      </c>
      <c r="V758" s="248" t="str">
        <f>IF(AND(R758&lt;&gt;"",S758&lt;&gt;"",T758&lt;&gt;"",Q758&lt;&gt;"",AL758&lt;&gt;""),IF(OR(Q758="OZZ",Q758="ZZ"),ROUND(0-SUMIF($D$12:$D757,$D758,V$12:V757),2),IF(T758=0,0,ROUND(MIN(MIN(17300,TRUNC(0.75*(SUMIF($D$12:$D$2012,$D758,R$12:R$2012)+SUMIF($D$12:$D$2012,$D758,S$12:S$2012)),2)+SUMIF($D$12:$D758,$D758,AL$12:AL758))-SUMIF($D$12:$D757,$D758,V$12:V757)-SUMIF($D$12:$D$2012,$D758,U$12:U$2012),AL758),2))),"")</f>
        <v/>
      </c>
      <c r="W758" s="250" t="str">
        <f>IF(Q758&lt;&gt;"",1000 - SUMIF($D$12:$D757,$D758,W$12:W757),"")</f>
        <v/>
      </c>
      <c r="X758" s="106"/>
      <c r="Y758" s="247"/>
      <c r="Z758" s="247"/>
      <c r="AA758" s="247"/>
      <c r="AB758" s="248" t="str">
        <f>IF(AND(Y758&lt;&gt;"",Z758&lt;&gt;"",X758&lt;&gt;""),ROUND(MIN(IF(OR(X758="OZZ",X758="ZZ"),5000,17300),TRUNC(0.75*(SUMIF($D$12:$D758,$D758,Y$12:Y758)+SUMIF($D$12:$D758,$D758,Z$12:Z758)),2)) - SUMIF($D$12:$D757,$D758,AB$12:AB757),2),"")</f>
        <v/>
      </c>
      <c r="AC758" s="251" t="str">
        <f>IF(AND(Y758&lt;&gt;"",Z758&lt;&gt;"",AA758&lt;&gt;"",X758&lt;&gt;"",AP758&lt;&gt;""),IF(OR(X758="OZZ",X758="ZZ"),ROUND(0-SUMIF($D$12:$D757,$D758,AC$12:AC757),2),IF(AA758=0,0,ROUND(MIN(MIN(17300,TRUNC(0.75*(SUMIF($D$12:$D$2012,$D758,Y$12:Y$2012)+SUMIF($D$12:$D$2012,$D758,Z$12:Z$2012)),2)+SUMIF($D$12:$D758,$D758,AP$12:AP758))-SUMIF($D$12:$D757,$D758,AC$12:AC757)-SUMIF($D$12:$D$2012,$D758,AB$12:AB$2012),AP758),2))),"")</f>
        <v/>
      </c>
      <c r="AD758" s="250" t="str">
        <f>IF(X758&lt;&gt;"",1000 - SUMIF($D$12:$D757,$D758,AD$12:AD757),"")</f>
        <v/>
      </c>
      <c r="AE758" s="252"/>
      <c r="AF758" s="253"/>
      <c r="AG758" s="254"/>
      <c r="AH758" s="255" t="str">
        <f t="shared" si="250"/>
        <v/>
      </c>
      <c r="AI758" s="256"/>
      <c r="AJ758" s="253"/>
      <c r="AK758" s="254"/>
      <c r="AL758" s="255" t="str">
        <f t="shared" si="251"/>
        <v/>
      </c>
      <c r="AM758" s="256"/>
      <c r="AN758" s="253"/>
      <c r="AO758" s="254"/>
      <c r="AP758" s="255" t="str">
        <f t="shared" si="231"/>
        <v/>
      </c>
      <c r="AQ758" s="116"/>
      <c r="AR758" s="116"/>
      <c r="AS758" s="117"/>
      <c r="AT758" s="118"/>
      <c r="AU758" s="119" t="str">
        <f>IF(D758&lt;&gt; "", IF(COUNTIF($D$12:$D758,$D758)&gt;1,0,IF(SUM(N758,U758,AB758)&gt;0,IF(AND(X758="",OR(Q758&lt;&gt;"",J758&lt;&gt;"")),IF(Q758&lt;&gt;"",Q758,IF(J758&lt;&gt;"",J758,0)),IF(AND(Q758&lt;&gt;"",J758&lt;&gt;"",Q758=J758),Q758,X758)),0)),"")</f>
        <v/>
      </c>
      <c r="AV758" s="119" t="str">
        <f>IF(D758&lt;&gt;"",IF(COUNTIF($D$12:$D758,$D758)&gt;1,0,IF(SUM(O758,V758,AC758)&gt;0,IF(AND(X758="",OR(Q758&lt;&gt;"",J758&lt;&gt;"")),IF(Q758&lt;&gt;"",Q758,IF(J758&lt;&gt;"",J758,0)),IF(AND(Q758&lt;&gt;"",J758&lt;&gt;"",Q758=J758),Q758,X758)),0)),"")</f>
        <v/>
      </c>
      <c r="AW758" s="119" t="str">
        <f>IF(D758&lt;&gt;"",IF(COUNTIF($D$12:$D758,$D758)&gt;1,0,IF(SUM(P758,W758,AD758)&gt;0,IF(AND(X758="",OR(Q758&lt;&gt;"",J758&lt;&gt;"")),IF(Q758&lt;&gt;"",Q758,IF(J758&lt;&gt;"",J758,0)),IF(AND(Q758&lt;&gt;"",J758&lt;&gt;"",Q758=J758),Q758,X758)),0)),"")</f>
        <v/>
      </c>
      <c r="AX758" s="118" t="str">
        <f t="shared" si="232"/>
        <v/>
      </c>
      <c r="AY758" s="118" t="str">
        <f t="shared" si="233"/>
        <v/>
      </c>
      <c r="AZ758" s="118" t="str">
        <f t="shared" si="234"/>
        <v/>
      </c>
      <c r="BA758" s="118" t="str">
        <f t="shared" si="235"/>
        <v/>
      </c>
      <c r="BB758" s="118" t="str">
        <f t="shared" si="236"/>
        <v/>
      </c>
      <c r="BC758" s="118" t="str">
        <f t="shared" si="237"/>
        <v/>
      </c>
      <c r="BD758" s="118" t="str">
        <f t="shared" si="238"/>
        <v/>
      </c>
      <c r="BE758" s="118" t="str">
        <f t="shared" si="239"/>
        <v/>
      </c>
      <c r="BF758" s="118" t="str">
        <f t="shared" si="240"/>
        <v/>
      </c>
      <c r="BG758" s="120"/>
      <c r="BH758" s="120" t="str">
        <f t="shared" si="241"/>
        <v/>
      </c>
      <c r="BI758" s="120" t="str">
        <f t="shared" si="242"/>
        <v/>
      </c>
      <c r="BJ758" s="121"/>
      <c r="BK758" s="120" t="str">
        <f t="shared" si="243"/>
        <v/>
      </c>
      <c r="BL758" s="120" t="str">
        <f t="shared" si="244"/>
        <v/>
      </c>
      <c r="BM758" s="120" t="str">
        <f t="shared" si="245"/>
        <v/>
      </c>
      <c r="BN758" s="120" t="str">
        <f t="shared" si="246"/>
        <v/>
      </c>
      <c r="BO758" s="120" t="str">
        <f t="shared" si="247"/>
        <v/>
      </c>
      <c r="BP758" s="120" t="str">
        <f t="shared" si="248"/>
        <v/>
      </c>
      <c r="BQ758" s="98"/>
      <c r="BR758" s="98"/>
      <c r="BS758" s="98"/>
      <c r="BT758" s="98"/>
      <c r="BU758" s="98"/>
      <c r="BV758" s="98"/>
      <c r="BW758" s="98"/>
      <c r="BX758" s="98"/>
      <c r="BY758" s="98"/>
      <c r="BZ758" s="98"/>
      <c r="CA758" s="98"/>
      <c r="CB758" s="98"/>
      <c r="CC758" s="98"/>
      <c r="CD758" s="98"/>
      <c r="CE758" s="98"/>
      <c r="CF758" s="98"/>
      <c r="CG758" s="98"/>
      <c r="CH758" s="98"/>
      <c r="CI758" s="98"/>
      <c r="CJ758" s="98"/>
      <c r="CK758" s="98"/>
      <c r="CL758" s="98"/>
      <c r="CM758" s="98"/>
      <c r="CN758" s="98"/>
      <c r="CO758" s="98"/>
      <c r="CP758" s="98"/>
      <c r="CQ758" s="98"/>
      <c r="CR758" s="98"/>
      <c r="CS758" s="98"/>
    </row>
    <row r="759" spans="1:97" s="4" customFormat="1" ht="18.75" customHeight="1" x14ac:dyDescent="0.2">
      <c r="A759" s="3">
        <f t="shared" si="249"/>
        <v>747</v>
      </c>
      <c r="B759" s="263"/>
      <c r="C759" s="263"/>
      <c r="D759" s="263"/>
      <c r="E759" s="259"/>
      <c r="F759" s="259"/>
      <c r="G759" s="43"/>
      <c r="H759" s="264"/>
      <c r="I759" s="261"/>
      <c r="J759" s="106"/>
      <c r="K759" s="247"/>
      <c r="L759" s="247"/>
      <c r="M759" s="247"/>
      <c r="N759" s="248" t="str">
        <f>IF(AND(K759&lt;&gt;"",L759&lt;&gt;"",J759&lt;&gt;""),ROUND(MIN(IF(OR(J759="OZZ",J759="ZZ"),5000,17300),TRUNC(0.75*(SUMIF($D$12:$D759,$D759,K$12:K759)+SUMIF($D$12:$D759,$D759,L$12:L759)),2)) - SUMIF($D$12:$D758,$D759,N$12:N758),2),"")</f>
        <v/>
      </c>
      <c r="O759" s="249" t="str">
        <f>IF(AND(K759&lt;&gt;"",L759&lt;&gt;"",M759&lt;&gt;"",J759&lt;&gt;"",AH759&lt;&gt;""),IF(OR(J759="OZZ",J759="ZZ"),ROUND(0-SUMIF($D$12:$D758,$D759,O$12:O758),2),IF(M759=0,0,ROUND(MIN(MIN(17300,TRUNC(0.75*(SUMIF($D$12:$D$2012,$D759,K$12:K$2012)+SUMIF($D$12:$D$2012,$D759,L$12:L$2012)),2)+SUMIF($D$12:$D759,$D759,AH$12:AH759))-SUMIF($D$12:$D758,$D759,O$12:O758)-SUMIF($D$12:$D$2012,$D759,N$12:N$2012),AH759),2))),"")</f>
        <v/>
      </c>
      <c r="P759" s="250" t="str">
        <f>IF(J759&lt;&gt;"",1000 - SUMIF($D$12:$D758,$D759,P$12:P758),"")</f>
        <v/>
      </c>
      <c r="Q759" s="106"/>
      <c r="R759" s="247"/>
      <c r="S759" s="247"/>
      <c r="T759" s="247"/>
      <c r="U759" s="248" t="str">
        <f>IF(AND(R759&lt;&gt;"",S759&lt;&gt;"",Q759&lt;&gt;""),ROUND(MIN(IF(OR(Q759="OZZ",Q759="ZZ"),5000,17300),TRUNC(0.75*(SUMIF($D$12:$D759,$D759,R$12:R759)+SUMIF($D$12:$D759,$D759,S$12:S759)),2)) - SUMIF($D$12:$D758,$D759,U$12:U758),2),"")</f>
        <v/>
      </c>
      <c r="V759" s="248" t="str">
        <f>IF(AND(R759&lt;&gt;"",S759&lt;&gt;"",T759&lt;&gt;"",Q759&lt;&gt;"",AL759&lt;&gt;""),IF(OR(Q759="OZZ",Q759="ZZ"),ROUND(0-SUMIF($D$12:$D758,$D759,V$12:V758),2),IF(T759=0,0,ROUND(MIN(MIN(17300,TRUNC(0.75*(SUMIF($D$12:$D$2012,$D759,R$12:R$2012)+SUMIF($D$12:$D$2012,$D759,S$12:S$2012)),2)+SUMIF($D$12:$D759,$D759,AL$12:AL759))-SUMIF($D$12:$D758,$D759,V$12:V758)-SUMIF($D$12:$D$2012,$D759,U$12:U$2012),AL759),2))),"")</f>
        <v/>
      </c>
      <c r="W759" s="250" t="str">
        <f>IF(Q759&lt;&gt;"",1000 - SUMIF($D$12:$D758,$D759,W$12:W758),"")</f>
        <v/>
      </c>
      <c r="X759" s="106"/>
      <c r="Y759" s="247"/>
      <c r="Z759" s="247"/>
      <c r="AA759" s="247"/>
      <c r="AB759" s="248" t="str">
        <f>IF(AND(Y759&lt;&gt;"",Z759&lt;&gt;"",X759&lt;&gt;""),ROUND(MIN(IF(OR(X759="OZZ",X759="ZZ"),5000,17300),TRUNC(0.75*(SUMIF($D$12:$D759,$D759,Y$12:Y759)+SUMIF($D$12:$D759,$D759,Z$12:Z759)),2)) - SUMIF($D$12:$D758,$D759,AB$12:AB758),2),"")</f>
        <v/>
      </c>
      <c r="AC759" s="251" t="str">
        <f>IF(AND(Y759&lt;&gt;"",Z759&lt;&gt;"",AA759&lt;&gt;"",X759&lt;&gt;"",AP759&lt;&gt;""),IF(OR(X759="OZZ",X759="ZZ"),ROUND(0-SUMIF($D$12:$D758,$D759,AC$12:AC758),2),IF(AA759=0,0,ROUND(MIN(MIN(17300,TRUNC(0.75*(SUMIF($D$12:$D$2012,$D759,Y$12:Y$2012)+SUMIF($D$12:$D$2012,$D759,Z$12:Z$2012)),2)+SUMIF($D$12:$D759,$D759,AP$12:AP759))-SUMIF($D$12:$D758,$D759,AC$12:AC758)-SUMIF($D$12:$D$2012,$D759,AB$12:AB$2012),AP759),2))),"")</f>
        <v/>
      </c>
      <c r="AD759" s="250" t="str">
        <f>IF(X759&lt;&gt;"",1000 - SUMIF($D$12:$D758,$D759,AD$12:AD758),"")</f>
        <v/>
      </c>
      <c r="AE759" s="252"/>
      <c r="AF759" s="253"/>
      <c r="AG759" s="254"/>
      <c r="AH759" s="255" t="str">
        <f t="shared" si="250"/>
        <v/>
      </c>
      <c r="AI759" s="256"/>
      <c r="AJ759" s="253"/>
      <c r="AK759" s="254"/>
      <c r="AL759" s="255" t="str">
        <f t="shared" si="251"/>
        <v/>
      </c>
      <c r="AM759" s="256"/>
      <c r="AN759" s="253"/>
      <c r="AO759" s="254"/>
      <c r="AP759" s="255" t="str">
        <f t="shared" si="231"/>
        <v/>
      </c>
      <c r="AQ759" s="116"/>
      <c r="AR759" s="116"/>
      <c r="AS759" s="117"/>
      <c r="AT759" s="118"/>
      <c r="AU759" s="119" t="str">
        <f>IF(D759&lt;&gt; "", IF(COUNTIF($D$12:$D759,$D759)&gt;1,0,IF(SUM(N759,U759,AB759)&gt;0,IF(AND(X759="",OR(Q759&lt;&gt;"",J759&lt;&gt;"")),IF(Q759&lt;&gt;"",Q759,IF(J759&lt;&gt;"",J759,0)),IF(AND(Q759&lt;&gt;"",J759&lt;&gt;"",Q759=J759),Q759,X759)),0)),"")</f>
        <v/>
      </c>
      <c r="AV759" s="119" t="str">
        <f>IF(D759&lt;&gt;"",IF(COUNTIF($D$12:$D759,$D759)&gt;1,0,IF(SUM(O759,V759,AC759)&gt;0,IF(AND(X759="",OR(Q759&lt;&gt;"",J759&lt;&gt;"")),IF(Q759&lt;&gt;"",Q759,IF(J759&lt;&gt;"",J759,0)),IF(AND(Q759&lt;&gt;"",J759&lt;&gt;"",Q759=J759),Q759,X759)),0)),"")</f>
        <v/>
      </c>
      <c r="AW759" s="119" t="str">
        <f>IF(D759&lt;&gt;"",IF(COUNTIF($D$12:$D759,$D759)&gt;1,0,IF(SUM(P759,W759,AD759)&gt;0,IF(AND(X759="",OR(Q759&lt;&gt;"",J759&lt;&gt;"")),IF(Q759&lt;&gt;"",Q759,IF(J759&lt;&gt;"",J759,0)),IF(AND(Q759&lt;&gt;"",J759&lt;&gt;"",Q759=J759),Q759,X759)),0)),"")</f>
        <v/>
      </c>
      <c r="AX759" s="118" t="str">
        <f t="shared" si="232"/>
        <v/>
      </c>
      <c r="AY759" s="118" t="str">
        <f t="shared" si="233"/>
        <v/>
      </c>
      <c r="AZ759" s="118" t="str">
        <f t="shared" si="234"/>
        <v/>
      </c>
      <c r="BA759" s="118" t="str">
        <f t="shared" si="235"/>
        <v/>
      </c>
      <c r="BB759" s="118" t="str">
        <f t="shared" si="236"/>
        <v/>
      </c>
      <c r="BC759" s="118" t="str">
        <f t="shared" si="237"/>
        <v/>
      </c>
      <c r="BD759" s="118" t="str">
        <f t="shared" si="238"/>
        <v/>
      </c>
      <c r="BE759" s="118" t="str">
        <f t="shared" si="239"/>
        <v/>
      </c>
      <c r="BF759" s="118" t="str">
        <f t="shared" si="240"/>
        <v/>
      </c>
      <c r="BG759" s="120"/>
      <c r="BH759" s="120" t="str">
        <f t="shared" si="241"/>
        <v/>
      </c>
      <c r="BI759" s="120" t="str">
        <f t="shared" si="242"/>
        <v/>
      </c>
      <c r="BJ759" s="121"/>
      <c r="BK759" s="120" t="str">
        <f t="shared" si="243"/>
        <v/>
      </c>
      <c r="BL759" s="120" t="str">
        <f t="shared" si="244"/>
        <v/>
      </c>
      <c r="BM759" s="120" t="str">
        <f t="shared" si="245"/>
        <v/>
      </c>
      <c r="BN759" s="120" t="str">
        <f t="shared" si="246"/>
        <v/>
      </c>
      <c r="BO759" s="120" t="str">
        <f t="shared" si="247"/>
        <v/>
      </c>
      <c r="BP759" s="120" t="str">
        <f t="shared" si="248"/>
        <v/>
      </c>
      <c r="BQ759" s="98"/>
      <c r="BR759" s="98"/>
      <c r="BS759" s="98"/>
      <c r="BT759" s="98"/>
      <c r="BU759" s="98"/>
      <c r="BV759" s="98"/>
      <c r="BW759" s="98"/>
      <c r="BX759" s="98"/>
      <c r="BY759" s="98"/>
      <c r="BZ759" s="98"/>
      <c r="CA759" s="98"/>
      <c r="CB759" s="98"/>
      <c r="CC759" s="98"/>
      <c r="CD759" s="98"/>
      <c r="CE759" s="98"/>
      <c r="CF759" s="98"/>
      <c r="CG759" s="98"/>
      <c r="CH759" s="98"/>
      <c r="CI759" s="98"/>
      <c r="CJ759" s="98"/>
      <c r="CK759" s="98"/>
      <c r="CL759" s="98"/>
      <c r="CM759" s="98"/>
      <c r="CN759" s="98"/>
      <c r="CO759" s="98"/>
      <c r="CP759" s="98"/>
      <c r="CQ759" s="98"/>
      <c r="CR759" s="98"/>
      <c r="CS759" s="98"/>
    </row>
    <row r="760" spans="1:97" s="4" customFormat="1" ht="18.75" customHeight="1" x14ac:dyDescent="0.2">
      <c r="A760" s="3">
        <f t="shared" si="249"/>
        <v>748</v>
      </c>
      <c r="B760" s="263"/>
      <c r="C760" s="263"/>
      <c r="D760" s="263"/>
      <c r="E760" s="259"/>
      <c r="F760" s="259"/>
      <c r="G760" s="43"/>
      <c r="H760" s="264"/>
      <c r="I760" s="261"/>
      <c r="J760" s="106"/>
      <c r="K760" s="247"/>
      <c r="L760" s="247"/>
      <c r="M760" s="247"/>
      <c r="N760" s="248" t="str">
        <f>IF(AND(K760&lt;&gt;"",L760&lt;&gt;"",J760&lt;&gt;""),ROUND(MIN(IF(OR(J760="OZZ",J760="ZZ"),5000,17300),TRUNC(0.75*(SUMIF($D$12:$D760,$D760,K$12:K760)+SUMIF($D$12:$D760,$D760,L$12:L760)),2)) - SUMIF($D$12:$D759,$D760,N$12:N759),2),"")</f>
        <v/>
      </c>
      <c r="O760" s="249" t="str">
        <f>IF(AND(K760&lt;&gt;"",L760&lt;&gt;"",M760&lt;&gt;"",J760&lt;&gt;"",AH760&lt;&gt;""),IF(OR(J760="OZZ",J760="ZZ"),ROUND(0-SUMIF($D$12:$D759,$D760,O$12:O759),2),IF(M760=0,0,ROUND(MIN(MIN(17300,TRUNC(0.75*(SUMIF($D$12:$D$2012,$D760,K$12:K$2012)+SUMIF($D$12:$D$2012,$D760,L$12:L$2012)),2)+SUMIF($D$12:$D760,$D760,AH$12:AH760))-SUMIF($D$12:$D759,$D760,O$12:O759)-SUMIF($D$12:$D$2012,$D760,N$12:N$2012),AH760),2))),"")</f>
        <v/>
      </c>
      <c r="P760" s="250" t="str">
        <f>IF(J760&lt;&gt;"",1000 - SUMIF($D$12:$D759,$D760,P$12:P759),"")</f>
        <v/>
      </c>
      <c r="Q760" s="106"/>
      <c r="R760" s="247"/>
      <c r="S760" s="247"/>
      <c r="T760" s="247"/>
      <c r="U760" s="248" t="str">
        <f>IF(AND(R760&lt;&gt;"",S760&lt;&gt;"",Q760&lt;&gt;""),ROUND(MIN(IF(OR(Q760="OZZ",Q760="ZZ"),5000,17300),TRUNC(0.75*(SUMIF($D$12:$D760,$D760,R$12:R760)+SUMIF($D$12:$D760,$D760,S$12:S760)),2)) - SUMIF($D$12:$D759,$D760,U$12:U759),2),"")</f>
        <v/>
      </c>
      <c r="V760" s="248" t="str">
        <f>IF(AND(R760&lt;&gt;"",S760&lt;&gt;"",T760&lt;&gt;"",Q760&lt;&gt;"",AL760&lt;&gt;""),IF(OR(Q760="OZZ",Q760="ZZ"),ROUND(0-SUMIF($D$12:$D759,$D760,V$12:V759),2),IF(T760=0,0,ROUND(MIN(MIN(17300,TRUNC(0.75*(SUMIF($D$12:$D$2012,$D760,R$12:R$2012)+SUMIF($D$12:$D$2012,$D760,S$12:S$2012)),2)+SUMIF($D$12:$D760,$D760,AL$12:AL760))-SUMIF($D$12:$D759,$D760,V$12:V759)-SUMIF($D$12:$D$2012,$D760,U$12:U$2012),AL760),2))),"")</f>
        <v/>
      </c>
      <c r="W760" s="250" t="str">
        <f>IF(Q760&lt;&gt;"",1000 - SUMIF($D$12:$D759,$D760,W$12:W759),"")</f>
        <v/>
      </c>
      <c r="X760" s="106"/>
      <c r="Y760" s="247"/>
      <c r="Z760" s="247"/>
      <c r="AA760" s="247"/>
      <c r="AB760" s="248" t="str">
        <f>IF(AND(Y760&lt;&gt;"",Z760&lt;&gt;"",X760&lt;&gt;""),ROUND(MIN(IF(OR(X760="OZZ",X760="ZZ"),5000,17300),TRUNC(0.75*(SUMIF($D$12:$D760,$D760,Y$12:Y760)+SUMIF($D$12:$D760,$D760,Z$12:Z760)),2)) - SUMIF($D$12:$D759,$D760,AB$12:AB759),2),"")</f>
        <v/>
      </c>
      <c r="AC760" s="251" t="str">
        <f>IF(AND(Y760&lt;&gt;"",Z760&lt;&gt;"",AA760&lt;&gt;"",X760&lt;&gt;"",AP760&lt;&gt;""),IF(OR(X760="OZZ",X760="ZZ"),ROUND(0-SUMIF($D$12:$D759,$D760,AC$12:AC759),2),IF(AA760=0,0,ROUND(MIN(MIN(17300,TRUNC(0.75*(SUMIF($D$12:$D$2012,$D760,Y$12:Y$2012)+SUMIF($D$12:$D$2012,$D760,Z$12:Z$2012)),2)+SUMIF($D$12:$D760,$D760,AP$12:AP760))-SUMIF($D$12:$D759,$D760,AC$12:AC759)-SUMIF($D$12:$D$2012,$D760,AB$12:AB$2012),AP760),2))),"")</f>
        <v/>
      </c>
      <c r="AD760" s="250" t="str">
        <f>IF(X760&lt;&gt;"",1000 - SUMIF($D$12:$D759,$D760,AD$12:AD759),"")</f>
        <v/>
      </c>
      <c r="AE760" s="252"/>
      <c r="AF760" s="253"/>
      <c r="AG760" s="254"/>
      <c r="AH760" s="255" t="str">
        <f t="shared" si="250"/>
        <v/>
      </c>
      <c r="AI760" s="256"/>
      <c r="AJ760" s="253"/>
      <c r="AK760" s="254"/>
      <c r="AL760" s="255" t="str">
        <f t="shared" si="251"/>
        <v/>
      </c>
      <c r="AM760" s="256"/>
      <c r="AN760" s="253"/>
      <c r="AO760" s="254"/>
      <c r="AP760" s="255" t="str">
        <f t="shared" si="231"/>
        <v/>
      </c>
      <c r="AQ760" s="116"/>
      <c r="AR760" s="116"/>
      <c r="AS760" s="117"/>
      <c r="AT760" s="118"/>
      <c r="AU760" s="119" t="str">
        <f>IF(D760&lt;&gt; "", IF(COUNTIF($D$12:$D760,$D760)&gt;1,0,IF(SUM(N760,U760,AB760)&gt;0,IF(AND(X760="",OR(Q760&lt;&gt;"",J760&lt;&gt;"")),IF(Q760&lt;&gt;"",Q760,IF(J760&lt;&gt;"",J760,0)),IF(AND(Q760&lt;&gt;"",J760&lt;&gt;"",Q760=J760),Q760,X760)),0)),"")</f>
        <v/>
      </c>
      <c r="AV760" s="119" t="str">
        <f>IF(D760&lt;&gt;"",IF(COUNTIF($D$12:$D760,$D760)&gt;1,0,IF(SUM(O760,V760,AC760)&gt;0,IF(AND(X760="",OR(Q760&lt;&gt;"",J760&lt;&gt;"")),IF(Q760&lt;&gt;"",Q760,IF(J760&lt;&gt;"",J760,0)),IF(AND(Q760&lt;&gt;"",J760&lt;&gt;"",Q760=J760),Q760,X760)),0)),"")</f>
        <v/>
      </c>
      <c r="AW760" s="119" t="str">
        <f>IF(D760&lt;&gt;"",IF(COUNTIF($D$12:$D760,$D760)&gt;1,0,IF(SUM(P760,W760,AD760)&gt;0,IF(AND(X760="",OR(Q760&lt;&gt;"",J760&lt;&gt;"")),IF(Q760&lt;&gt;"",Q760,IF(J760&lt;&gt;"",J760,0)),IF(AND(Q760&lt;&gt;"",J760&lt;&gt;"",Q760=J760),Q760,X760)),0)),"")</f>
        <v/>
      </c>
      <c r="AX760" s="118" t="str">
        <f t="shared" si="232"/>
        <v/>
      </c>
      <c r="AY760" s="118" t="str">
        <f t="shared" si="233"/>
        <v/>
      </c>
      <c r="AZ760" s="118" t="str">
        <f t="shared" si="234"/>
        <v/>
      </c>
      <c r="BA760" s="118" t="str">
        <f t="shared" si="235"/>
        <v/>
      </c>
      <c r="BB760" s="118" t="str">
        <f t="shared" si="236"/>
        <v/>
      </c>
      <c r="BC760" s="118" t="str">
        <f t="shared" si="237"/>
        <v/>
      </c>
      <c r="BD760" s="118" t="str">
        <f t="shared" si="238"/>
        <v/>
      </c>
      <c r="BE760" s="118" t="str">
        <f t="shared" si="239"/>
        <v/>
      </c>
      <c r="BF760" s="118" t="str">
        <f t="shared" si="240"/>
        <v/>
      </c>
      <c r="BG760" s="120"/>
      <c r="BH760" s="120" t="str">
        <f t="shared" si="241"/>
        <v/>
      </c>
      <c r="BI760" s="120" t="str">
        <f t="shared" si="242"/>
        <v/>
      </c>
      <c r="BJ760" s="121"/>
      <c r="BK760" s="120" t="str">
        <f t="shared" si="243"/>
        <v/>
      </c>
      <c r="BL760" s="120" t="str">
        <f t="shared" si="244"/>
        <v/>
      </c>
      <c r="BM760" s="120" t="str">
        <f t="shared" si="245"/>
        <v/>
      </c>
      <c r="BN760" s="120" t="str">
        <f t="shared" si="246"/>
        <v/>
      </c>
      <c r="BO760" s="120" t="str">
        <f t="shared" si="247"/>
        <v/>
      </c>
      <c r="BP760" s="120" t="str">
        <f t="shared" si="248"/>
        <v/>
      </c>
      <c r="BQ760" s="98"/>
      <c r="BR760" s="98"/>
      <c r="BS760" s="98"/>
      <c r="BT760" s="98"/>
      <c r="BU760" s="98"/>
      <c r="BV760" s="98"/>
      <c r="BW760" s="98"/>
      <c r="BX760" s="98"/>
      <c r="BY760" s="98"/>
      <c r="BZ760" s="98"/>
      <c r="CA760" s="98"/>
      <c r="CB760" s="98"/>
      <c r="CC760" s="98"/>
      <c r="CD760" s="98"/>
      <c r="CE760" s="98"/>
      <c r="CF760" s="98"/>
      <c r="CG760" s="98"/>
      <c r="CH760" s="98"/>
      <c r="CI760" s="98"/>
      <c r="CJ760" s="98"/>
      <c r="CK760" s="98"/>
      <c r="CL760" s="98"/>
      <c r="CM760" s="98"/>
      <c r="CN760" s="98"/>
      <c r="CO760" s="98"/>
      <c r="CP760" s="98"/>
      <c r="CQ760" s="98"/>
      <c r="CR760" s="98"/>
      <c r="CS760" s="98"/>
    </row>
    <row r="761" spans="1:97" s="4" customFormat="1" ht="18.75" customHeight="1" x14ac:dyDescent="0.2">
      <c r="A761" s="3">
        <f t="shared" si="249"/>
        <v>749</v>
      </c>
      <c r="B761" s="263"/>
      <c r="C761" s="263"/>
      <c r="D761" s="263"/>
      <c r="E761" s="259"/>
      <c r="F761" s="259"/>
      <c r="G761" s="43"/>
      <c r="H761" s="264"/>
      <c r="I761" s="261"/>
      <c r="J761" s="106"/>
      <c r="K761" s="247"/>
      <c r="L761" s="247"/>
      <c r="M761" s="247"/>
      <c r="N761" s="248" t="str">
        <f>IF(AND(K761&lt;&gt;"",L761&lt;&gt;"",J761&lt;&gt;""),ROUND(MIN(IF(OR(J761="OZZ",J761="ZZ"),5000,17300),TRUNC(0.75*(SUMIF($D$12:$D761,$D761,K$12:K761)+SUMIF($D$12:$D761,$D761,L$12:L761)),2)) - SUMIF($D$12:$D760,$D761,N$12:N760),2),"")</f>
        <v/>
      </c>
      <c r="O761" s="249" t="str">
        <f>IF(AND(K761&lt;&gt;"",L761&lt;&gt;"",M761&lt;&gt;"",J761&lt;&gt;"",AH761&lt;&gt;""),IF(OR(J761="OZZ",J761="ZZ"),ROUND(0-SUMIF($D$12:$D760,$D761,O$12:O760),2),IF(M761=0,0,ROUND(MIN(MIN(17300,TRUNC(0.75*(SUMIF($D$12:$D$2012,$D761,K$12:K$2012)+SUMIF($D$12:$D$2012,$D761,L$12:L$2012)),2)+SUMIF($D$12:$D761,$D761,AH$12:AH761))-SUMIF($D$12:$D760,$D761,O$12:O760)-SUMIF($D$12:$D$2012,$D761,N$12:N$2012),AH761),2))),"")</f>
        <v/>
      </c>
      <c r="P761" s="250" t="str">
        <f>IF(J761&lt;&gt;"",1000 - SUMIF($D$12:$D760,$D761,P$12:P760),"")</f>
        <v/>
      </c>
      <c r="Q761" s="106"/>
      <c r="R761" s="247"/>
      <c r="S761" s="247"/>
      <c r="T761" s="247"/>
      <c r="U761" s="248" t="str">
        <f>IF(AND(R761&lt;&gt;"",S761&lt;&gt;"",Q761&lt;&gt;""),ROUND(MIN(IF(OR(Q761="OZZ",Q761="ZZ"),5000,17300),TRUNC(0.75*(SUMIF($D$12:$D761,$D761,R$12:R761)+SUMIF($D$12:$D761,$D761,S$12:S761)),2)) - SUMIF($D$12:$D760,$D761,U$12:U760),2),"")</f>
        <v/>
      </c>
      <c r="V761" s="248" t="str">
        <f>IF(AND(R761&lt;&gt;"",S761&lt;&gt;"",T761&lt;&gt;"",Q761&lt;&gt;"",AL761&lt;&gt;""),IF(OR(Q761="OZZ",Q761="ZZ"),ROUND(0-SUMIF($D$12:$D760,$D761,V$12:V760),2),IF(T761=0,0,ROUND(MIN(MIN(17300,TRUNC(0.75*(SUMIF($D$12:$D$2012,$D761,R$12:R$2012)+SUMIF($D$12:$D$2012,$D761,S$12:S$2012)),2)+SUMIF($D$12:$D761,$D761,AL$12:AL761))-SUMIF($D$12:$D760,$D761,V$12:V760)-SUMIF($D$12:$D$2012,$D761,U$12:U$2012),AL761),2))),"")</f>
        <v/>
      </c>
      <c r="W761" s="250" t="str">
        <f>IF(Q761&lt;&gt;"",1000 - SUMIF($D$12:$D760,$D761,W$12:W760),"")</f>
        <v/>
      </c>
      <c r="X761" s="106"/>
      <c r="Y761" s="247"/>
      <c r="Z761" s="247"/>
      <c r="AA761" s="247"/>
      <c r="AB761" s="248" t="str">
        <f>IF(AND(Y761&lt;&gt;"",Z761&lt;&gt;"",X761&lt;&gt;""),ROUND(MIN(IF(OR(X761="OZZ",X761="ZZ"),5000,17300),TRUNC(0.75*(SUMIF($D$12:$D761,$D761,Y$12:Y761)+SUMIF($D$12:$D761,$D761,Z$12:Z761)),2)) - SUMIF($D$12:$D760,$D761,AB$12:AB760),2),"")</f>
        <v/>
      </c>
      <c r="AC761" s="251" t="str">
        <f>IF(AND(Y761&lt;&gt;"",Z761&lt;&gt;"",AA761&lt;&gt;"",X761&lt;&gt;"",AP761&lt;&gt;""),IF(OR(X761="OZZ",X761="ZZ"),ROUND(0-SUMIF($D$12:$D760,$D761,AC$12:AC760),2),IF(AA761=0,0,ROUND(MIN(MIN(17300,TRUNC(0.75*(SUMIF($D$12:$D$2012,$D761,Y$12:Y$2012)+SUMIF($D$12:$D$2012,$D761,Z$12:Z$2012)),2)+SUMIF($D$12:$D761,$D761,AP$12:AP761))-SUMIF($D$12:$D760,$D761,AC$12:AC760)-SUMIF($D$12:$D$2012,$D761,AB$12:AB$2012),AP761),2))),"")</f>
        <v/>
      </c>
      <c r="AD761" s="250" t="str">
        <f>IF(X761&lt;&gt;"",1000 - SUMIF($D$12:$D760,$D761,AD$12:AD760),"")</f>
        <v/>
      </c>
      <c r="AE761" s="252"/>
      <c r="AF761" s="253"/>
      <c r="AG761" s="254"/>
      <c r="AH761" s="255" t="str">
        <f t="shared" si="250"/>
        <v/>
      </c>
      <c r="AI761" s="256"/>
      <c r="AJ761" s="253"/>
      <c r="AK761" s="254"/>
      <c r="AL761" s="255" t="str">
        <f t="shared" si="251"/>
        <v/>
      </c>
      <c r="AM761" s="256"/>
      <c r="AN761" s="253"/>
      <c r="AO761" s="254"/>
      <c r="AP761" s="255" t="str">
        <f t="shared" si="231"/>
        <v/>
      </c>
      <c r="AQ761" s="116"/>
      <c r="AR761" s="116"/>
      <c r="AS761" s="117"/>
      <c r="AT761" s="118"/>
      <c r="AU761" s="119" t="str">
        <f>IF(D761&lt;&gt; "", IF(COUNTIF($D$12:$D761,$D761)&gt;1,0,IF(SUM(N761,U761,AB761)&gt;0,IF(AND(X761="",OR(Q761&lt;&gt;"",J761&lt;&gt;"")),IF(Q761&lt;&gt;"",Q761,IF(J761&lt;&gt;"",J761,0)),IF(AND(Q761&lt;&gt;"",J761&lt;&gt;"",Q761=J761),Q761,X761)),0)),"")</f>
        <v/>
      </c>
      <c r="AV761" s="119" t="str">
        <f>IF(D761&lt;&gt;"",IF(COUNTIF($D$12:$D761,$D761)&gt;1,0,IF(SUM(O761,V761,AC761)&gt;0,IF(AND(X761="",OR(Q761&lt;&gt;"",J761&lt;&gt;"")),IF(Q761&lt;&gt;"",Q761,IF(J761&lt;&gt;"",J761,0)),IF(AND(Q761&lt;&gt;"",J761&lt;&gt;"",Q761=J761),Q761,X761)),0)),"")</f>
        <v/>
      </c>
      <c r="AW761" s="119" t="str">
        <f>IF(D761&lt;&gt;"",IF(COUNTIF($D$12:$D761,$D761)&gt;1,0,IF(SUM(P761,W761,AD761)&gt;0,IF(AND(X761="",OR(Q761&lt;&gt;"",J761&lt;&gt;"")),IF(Q761&lt;&gt;"",Q761,IF(J761&lt;&gt;"",J761,0)),IF(AND(Q761&lt;&gt;"",J761&lt;&gt;"",Q761=J761),Q761,X761)),0)),"")</f>
        <v/>
      </c>
      <c r="AX761" s="118" t="str">
        <f t="shared" si="232"/>
        <v/>
      </c>
      <c r="AY761" s="118" t="str">
        <f t="shared" si="233"/>
        <v/>
      </c>
      <c r="AZ761" s="118" t="str">
        <f t="shared" si="234"/>
        <v/>
      </c>
      <c r="BA761" s="118" t="str">
        <f t="shared" si="235"/>
        <v/>
      </c>
      <c r="BB761" s="118" t="str">
        <f t="shared" si="236"/>
        <v/>
      </c>
      <c r="BC761" s="118" t="str">
        <f t="shared" si="237"/>
        <v/>
      </c>
      <c r="BD761" s="118" t="str">
        <f t="shared" si="238"/>
        <v/>
      </c>
      <c r="BE761" s="118" t="str">
        <f t="shared" si="239"/>
        <v/>
      </c>
      <c r="BF761" s="118" t="str">
        <f t="shared" si="240"/>
        <v/>
      </c>
      <c r="BG761" s="120"/>
      <c r="BH761" s="120" t="str">
        <f t="shared" si="241"/>
        <v/>
      </c>
      <c r="BI761" s="120" t="str">
        <f t="shared" si="242"/>
        <v/>
      </c>
      <c r="BJ761" s="121"/>
      <c r="BK761" s="120" t="str">
        <f t="shared" si="243"/>
        <v/>
      </c>
      <c r="BL761" s="120" t="str">
        <f t="shared" si="244"/>
        <v/>
      </c>
      <c r="BM761" s="120" t="str">
        <f t="shared" si="245"/>
        <v/>
      </c>
      <c r="BN761" s="120" t="str">
        <f t="shared" si="246"/>
        <v/>
      </c>
      <c r="BO761" s="120" t="str">
        <f t="shared" si="247"/>
        <v/>
      </c>
      <c r="BP761" s="120" t="str">
        <f t="shared" si="248"/>
        <v/>
      </c>
      <c r="BQ761" s="98"/>
      <c r="BR761" s="98"/>
      <c r="BS761" s="98"/>
      <c r="BT761" s="98"/>
      <c r="BU761" s="98"/>
      <c r="BV761" s="98"/>
      <c r="BW761" s="98"/>
      <c r="BX761" s="98"/>
      <c r="BY761" s="98"/>
      <c r="BZ761" s="98"/>
      <c r="CA761" s="98"/>
      <c r="CB761" s="98"/>
      <c r="CC761" s="98"/>
      <c r="CD761" s="98"/>
      <c r="CE761" s="98"/>
      <c r="CF761" s="98"/>
      <c r="CG761" s="98"/>
      <c r="CH761" s="98"/>
      <c r="CI761" s="98"/>
      <c r="CJ761" s="98"/>
      <c r="CK761" s="98"/>
      <c r="CL761" s="98"/>
      <c r="CM761" s="98"/>
      <c r="CN761" s="98"/>
      <c r="CO761" s="98"/>
      <c r="CP761" s="98"/>
      <c r="CQ761" s="98"/>
      <c r="CR761" s="98"/>
      <c r="CS761" s="98"/>
    </row>
    <row r="762" spans="1:97" s="4" customFormat="1" ht="18.75" customHeight="1" x14ac:dyDescent="0.2">
      <c r="A762" s="3">
        <f t="shared" si="249"/>
        <v>750</v>
      </c>
      <c r="B762" s="263"/>
      <c r="C762" s="263"/>
      <c r="D762" s="263"/>
      <c r="E762" s="259"/>
      <c r="F762" s="259"/>
      <c r="G762" s="43"/>
      <c r="H762" s="264"/>
      <c r="I762" s="261"/>
      <c r="J762" s="106"/>
      <c r="K762" s="247"/>
      <c r="L762" s="247"/>
      <c r="M762" s="247"/>
      <c r="N762" s="248" t="str">
        <f>IF(AND(K762&lt;&gt;"",L762&lt;&gt;"",J762&lt;&gt;""),ROUND(MIN(IF(OR(J762="OZZ",J762="ZZ"),5000,17300),TRUNC(0.75*(SUMIF($D$12:$D762,$D762,K$12:K762)+SUMIF($D$12:$D762,$D762,L$12:L762)),2)) - SUMIF($D$12:$D761,$D762,N$12:N761),2),"")</f>
        <v/>
      </c>
      <c r="O762" s="249" t="str">
        <f>IF(AND(K762&lt;&gt;"",L762&lt;&gt;"",M762&lt;&gt;"",J762&lt;&gt;"",AH762&lt;&gt;""),IF(OR(J762="OZZ",J762="ZZ"),ROUND(0-SUMIF($D$12:$D761,$D762,O$12:O761),2),IF(M762=0,0,ROUND(MIN(MIN(17300,TRUNC(0.75*(SUMIF($D$12:$D$2012,$D762,K$12:K$2012)+SUMIF($D$12:$D$2012,$D762,L$12:L$2012)),2)+SUMIF($D$12:$D762,$D762,AH$12:AH762))-SUMIF($D$12:$D761,$D762,O$12:O761)-SUMIF($D$12:$D$2012,$D762,N$12:N$2012),AH762),2))),"")</f>
        <v/>
      </c>
      <c r="P762" s="250" t="str">
        <f>IF(J762&lt;&gt;"",1000 - SUMIF($D$12:$D761,$D762,P$12:P761),"")</f>
        <v/>
      </c>
      <c r="Q762" s="106"/>
      <c r="R762" s="247"/>
      <c r="S762" s="247"/>
      <c r="T762" s="247"/>
      <c r="U762" s="248" t="str">
        <f>IF(AND(R762&lt;&gt;"",S762&lt;&gt;"",Q762&lt;&gt;""),ROUND(MIN(IF(OR(Q762="OZZ",Q762="ZZ"),5000,17300),TRUNC(0.75*(SUMIF($D$12:$D762,$D762,R$12:R762)+SUMIF($D$12:$D762,$D762,S$12:S762)),2)) - SUMIF($D$12:$D761,$D762,U$12:U761),2),"")</f>
        <v/>
      </c>
      <c r="V762" s="248" t="str">
        <f>IF(AND(R762&lt;&gt;"",S762&lt;&gt;"",T762&lt;&gt;"",Q762&lt;&gt;"",AL762&lt;&gt;""),IF(OR(Q762="OZZ",Q762="ZZ"),ROUND(0-SUMIF($D$12:$D761,$D762,V$12:V761),2),IF(T762=0,0,ROUND(MIN(MIN(17300,TRUNC(0.75*(SUMIF($D$12:$D$2012,$D762,R$12:R$2012)+SUMIF($D$12:$D$2012,$D762,S$12:S$2012)),2)+SUMIF($D$12:$D762,$D762,AL$12:AL762))-SUMIF($D$12:$D761,$D762,V$12:V761)-SUMIF($D$12:$D$2012,$D762,U$12:U$2012),AL762),2))),"")</f>
        <v/>
      </c>
      <c r="W762" s="250" t="str">
        <f>IF(Q762&lt;&gt;"",1000 - SUMIF($D$12:$D761,$D762,W$12:W761),"")</f>
        <v/>
      </c>
      <c r="X762" s="106"/>
      <c r="Y762" s="247"/>
      <c r="Z762" s="247"/>
      <c r="AA762" s="247"/>
      <c r="AB762" s="248" t="str">
        <f>IF(AND(Y762&lt;&gt;"",Z762&lt;&gt;"",X762&lt;&gt;""),ROUND(MIN(IF(OR(X762="OZZ",X762="ZZ"),5000,17300),TRUNC(0.75*(SUMIF($D$12:$D762,$D762,Y$12:Y762)+SUMIF($D$12:$D762,$D762,Z$12:Z762)),2)) - SUMIF($D$12:$D761,$D762,AB$12:AB761),2),"")</f>
        <v/>
      </c>
      <c r="AC762" s="251" t="str">
        <f>IF(AND(Y762&lt;&gt;"",Z762&lt;&gt;"",AA762&lt;&gt;"",X762&lt;&gt;"",AP762&lt;&gt;""),IF(OR(X762="OZZ",X762="ZZ"),ROUND(0-SUMIF($D$12:$D761,$D762,AC$12:AC761),2),IF(AA762=0,0,ROUND(MIN(MIN(17300,TRUNC(0.75*(SUMIF($D$12:$D$2012,$D762,Y$12:Y$2012)+SUMIF($D$12:$D$2012,$D762,Z$12:Z$2012)),2)+SUMIF($D$12:$D762,$D762,AP$12:AP762))-SUMIF($D$12:$D761,$D762,AC$12:AC761)-SUMIF($D$12:$D$2012,$D762,AB$12:AB$2012),AP762),2))),"")</f>
        <v/>
      </c>
      <c r="AD762" s="250" t="str">
        <f>IF(X762&lt;&gt;"",1000 - SUMIF($D$12:$D761,$D762,AD$12:AD761),"")</f>
        <v/>
      </c>
      <c r="AE762" s="252"/>
      <c r="AF762" s="253"/>
      <c r="AG762" s="254"/>
      <c r="AH762" s="255" t="str">
        <f t="shared" si="250"/>
        <v/>
      </c>
      <c r="AI762" s="256"/>
      <c r="AJ762" s="253"/>
      <c r="AK762" s="254"/>
      <c r="AL762" s="255" t="str">
        <f t="shared" si="251"/>
        <v/>
      </c>
      <c r="AM762" s="256"/>
      <c r="AN762" s="253"/>
      <c r="AO762" s="254"/>
      <c r="AP762" s="255" t="str">
        <f t="shared" si="231"/>
        <v/>
      </c>
      <c r="AQ762" s="116"/>
      <c r="AR762" s="116"/>
      <c r="AS762" s="117"/>
      <c r="AT762" s="118"/>
      <c r="AU762" s="119" t="str">
        <f>IF(D762&lt;&gt; "", IF(COUNTIF($D$12:$D762,$D762)&gt;1,0,IF(SUM(N762,U762,AB762)&gt;0,IF(AND(X762="",OR(Q762&lt;&gt;"",J762&lt;&gt;"")),IF(Q762&lt;&gt;"",Q762,IF(J762&lt;&gt;"",J762,0)),IF(AND(Q762&lt;&gt;"",J762&lt;&gt;"",Q762=J762),Q762,X762)),0)),"")</f>
        <v/>
      </c>
      <c r="AV762" s="119" t="str">
        <f>IF(D762&lt;&gt;"",IF(COUNTIF($D$12:$D762,$D762)&gt;1,0,IF(SUM(O762,V762,AC762)&gt;0,IF(AND(X762="",OR(Q762&lt;&gt;"",J762&lt;&gt;"")),IF(Q762&lt;&gt;"",Q762,IF(J762&lt;&gt;"",J762,0)),IF(AND(Q762&lt;&gt;"",J762&lt;&gt;"",Q762=J762),Q762,X762)),0)),"")</f>
        <v/>
      </c>
      <c r="AW762" s="119" t="str">
        <f>IF(D762&lt;&gt;"",IF(COUNTIF($D$12:$D762,$D762)&gt;1,0,IF(SUM(P762,W762,AD762)&gt;0,IF(AND(X762="",OR(Q762&lt;&gt;"",J762&lt;&gt;"")),IF(Q762&lt;&gt;"",Q762,IF(J762&lt;&gt;"",J762,0)),IF(AND(Q762&lt;&gt;"",J762&lt;&gt;"",Q762=J762),Q762,X762)),0)),"")</f>
        <v/>
      </c>
      <c r="AX762" s="118" t="str">
        <f t="shared" si="232"/>
        <v/>
      </c>
      <c r="AY762" s="118" t="str">
        <f t="shared" si="233"/>
        <v/>
      </c>
      <c r="AZ762" s="118" t="str">
        <f t="shared" si="234"/>
        <v/>
      </c>
      <c r="BA762" s="118" t="str">
        <f t="shared" si="235"/>
        <v/>
      </c>
      <c r="BB762" s="118" t="str">
        <f t="shared" si="236"/>
        <v/>
      </c>
      <c r="BC762" s="118" t="str">
        <f t="shared" si="237"/>
        <v/>
      </c>
      <c r="BD762" s="118" t="str">
        <f t="shared" si="238"/>
        <v/>
      </c>
      <c r="BE762" s="118" t="str">
        <f t="shared" si="239"/>
        <v/>
      </c>
      <c r="BF762" s="118" t="str">
        <f t="shared" si="240"/>
        <v/>
      </c>
      <c r="BG762" s="120"/>
      <c r="BH762" s="120" t="str">
        <f t="shared" si="241"/>
        <v/>
      </c>
      <c r="BI762" s="120" t="str">
        <f t="shared" si="242"/>
        <v/>
      </c>
      <c r="BJ762" s="121"/>
      <c r="BK762" s="120" t="str">
        <f t="shared" si="243"/>
        <v/>
      </c>
      <c r="BL762" s="120" t="str">
        <f t="shared" si="244"/>
        <v/>
      </c>
      <c r="BM762" s="120" t="str">
        <f t="shared" si="245"/>
        <v/>
      </c>
      <c r="BN762" s="120" t="str">
        <f t="shared" si="246"/>
        <v/>
      </c>
      <c r="BO762" s="120" t="str">
        <f t="shared" si="247"/>
        <v/>
      </c>
      <c r="BP762" s="120" t="str">
        <f t="shared" si="248"/>
        <v/>
      </c>
      <c r="BQ762" s="98"/>
      <c r="BR762" s="98"/>
      <c r="BS762" s="98"/>
      <c r="BT762" s="98"/>
      <c r="BU762" s="98"/>
      <c r="BV762" s="98"/>
      <c r="BW762" s="98"/>
      <c r="BX762" s="98"/>
      <c r="BY762" s="98"/>
      <c r="BZ762" s="98"/>
      <c r="CA762" s="98"/>
      <c r="CB762" s="98"/>
      <c r="CC762" s="98"/>
      <c r="CD762" s="98"/>
      <c r="CE762" s="98"/>
      <c r="CF762" s="98"/>
      <c r="CG762" s="98"/>
      <c r="CH762" s="98"/>
      <c r="CI762" s="98"/>
      <c r="CJ762" s="98"/>
      <c r="CK762" s="98"/>
      <c r="CL762" s="98"/>
      <c r="CM762" s="98"/>
      <c r="CN762" s="98"/>
      <c r="CO762" s="98"/>
      <c r="CP762" s="98"/>
      <c r="CQ762" s="98"/>
      <c r="CR762" s="98"/>
      <c r="CS762" s="98"/>
    </row>
    <row r="763" spans="1:97" s="4" customFormat="1" ht="18.75" customHeight="1" x14ac:dyDescent="0.2">
      <c r="A763" s="3">
        <f t="shared" si="249"/>
        <v>751</v>
      </c>
      <c r="B763" s="263"/>
      <c r="C763" s="263"/>
      <c r="D763" s="263"/>
      <c r="E763" s="259"/>
      <c r="F763" s="259"/>
      <c r="G763" s="43"/>
      <c r="H763" s="264"/>
      <c r="I763" s="261"/>
      <c r="J763" s="106"/>
      <c r="K763" s="247"/>
      <c r="L763" s="247"/>
      <c r="M763" s="247"/>
      <c r="N763" s="248" t="str">
        <f>IF(AND(K763&lt;&gt;"",L763&lt;&gt;"",J763&lt;&gt;""),ROUND(MIN(IF(OR(J763="OZZ",J763="ZZ"),5000,17300),TRUNC(0.75*(SUMIF($D$12:$D763,$D763,K$12:K763)+SUMIF($D$12:$D763,$D763,L$12:L763)),2)) - SUMIF($D$12:$D762,$D763,N$12:N762),2),"")</f>
        <v/>
      </c>
      <c r="O763" s="249" t="str">
        <f>IF(AND(K763&lt;&gt;"",L763&lt;&gt;"",M763&lt;&gt;"",J763&lt;&gt;"",AH763&lt;&gt;""),IF(OR(J763="OZZ",J763="ZZ"),ROUND(0-SUMIF($D$12:$D762,$D763,O$12:O762),2),IF(M763=0,0,ROUND(MIN(MIN(17300,TRUNC(0.75*(SUMIF($D$12:$D$2012,$D763,K$12:K$2012)+SUMIF($D$12:$D$2012,$D763,L$12:L$2012)),2)+SUMIF($D$12:$D763,$D763,AH$12:AH763))-SUMIF($D$12:$D762,$D763,O$12:O762)-SUMIF($D$12:$D$2012,$D763,N$12:N$2012),AH763),2))),"")</f>
        <v/>
      </c>
      <c r="P763" s="250" t="str">
        <f>IF(J763&lt;&gt;"",1000 - SUMIF($D$12:$D762,$D763,P$12:P762),"")</f>
        <v/>
      </c>
      <c r="Q763" s="106"/>
      <c r="R763" s="247"/>
      <c r="S763" s="247"/>
      <c r="T763" s="247"/>
      <c r="U763" s="248" t="str">
        <f>IF(AND(R763&lt;&gt;"",S763&lt;&gt;"",Q763&lt;&gt;""),ROUND(MIN(IF(OR(Q763="OZZ",Q763="ZZ"),5000,17300),TRUNC(0.75*(SUMIF($D$12:$D763,$D763,R$12:R763)+SUMIF($D$12:$D763,$D763,S$12:S763)),2)) - SUMIF($D$12:$D762,$D763,U$12:U762),2),"")</f>
        <v/>
      </c>
      <c r="V763" s="248" t="str">
        <f>IF(AND(R763&lt;&gt;"",S763&lt;&gt;"",T763&lt;&gt;"",Q763&lt;&gt;"",AL763&lt;&gt;""),IF(OR(Q763="OZZ",Q763="ZZ"),ROUND(0-SUMIF($D$12:$D762,$D763,V$12:V762),2),IF(T763=0,0,ROUND(MIN(MIN(17300,TRUNC(0.75*(SUMIF($D$12:$D$2012,$D763,R$12:R$2012)+SUMIF($D$12:$D$2012,$D763,S$12:S$2012)),2)+SUMIF($D$12:$D763,$D763,AL$12:AL763))-SUMIF($D$12:$D762,$D763,V$12:V762)-SUMIF($D$12:$D$2012,$D763,U$12:U$2012),AL763),2))),"")</f>
        <v/>
      </c>
      <c r="W763" s="250" t="str">
        <f>IF(Q763&lt;&gt;"",1000 - SUMIF($D$12:$D762,$D763,W$12:W762),"")</f>
        <v/>
      </c>
      <c r="X763" s="106"/>
      <c r="Y763" s="247"/>
      <c r="Z763" s="247"/>
      <c r="AA763" s="247"/>
      <c r="AB763" s="248" t="str">
        <f>IF(AND(Y763&lt;&gt;"",Z763&lt;&gt;"",X763&lt;&gt;""),ROUND(MIN(IF(OR(X763="OZZ",X763="ZZ"),5000,17300),TRUNC(0.75*(SUMIF($D$12:$D763,$D763,Y$12:Y763)+SUMIF($D$12:$D763,$D763,Z$12:Z763)),2)) - SUMIF($D$12:$D762,$D763,AB$12:AB762),2),"")</f>
        <v/>
      </c>
      <c r="AC763" s="251" t="str">
        <f>IF(AND(Y763&lt;&gt;"",Z763&lt;&gt;"",AA763&lt;&gt;"",X763&lt;&gt;"",AP763&lt;&gt;""),IF(OR(X763="OZZ",X763="ZZ"),ROUND(0-SUMIF($D$12:$D762,$D763,AC$12:AC762),2),IF(AA763=0,0,ROUND(MIN(MIN(17300,TRUNC(0.75*(SUMIF($D$12:$D$2012,$D763,Y$12:Y$2012)+SUMIF($D$12:$D$2012,$D763,Z$12:Z$2012)),2)+SUMIF($D$12:$D763,$D763,AP$12:AP763))-SUMIF($D$12:$D762,$D763,AC$12:AC762)-SUMIF($D$12:$D$2012,$D763,AB$12:AB$2012),AP763),2))),"")</f>
        <v/>
      </c>
      <c r="AD763" s="250" t="str">
        <f>IF(X763&lt;&gt;"",1000 - SUMIF($D$12:$D762,$D763,AD$12:AD762),"")</f>
        <v/>
      </c>
      <c r="AE763" s="252"/>
      <c r="AF763" s="253"/>
      <c r="AG763" s="254"/>
      <c r="AH763" s="255" t="str">
        <f t="shared" si="250"/>
        <v/>
      </c>
      <c r="AI763" s="256"/>
      <c r="AJ763" s="253"/>
      <c r="AK763" s="254"/>
      <c r="AL763" s="255" t="str">
        <f t="shared" si="251"/>
        <v/>
      </c>
      <c r="AM763" s="256"/>
      <c r="AN763" s="253"/>
      <c r="AO763" s="254"/>
      <c r="AP763" s="255" t="str">
        <f t="shared" si="231"/>
        <v/>
      </c>
      <c r="AQ763" s="116"/>
      <c r="AR763" s="116"/>
      <c r="AS763" s="117"/>
      <c r="AT763" s="118"/>
      <c r="AU763" s="119" t="str">
        <f>IF(D763&lt;&gt; "", IF(COUNTIF($D$12:$D763,$D763)&gt;1,0,IF(SUM(N763,U763,AB763)&gt;0,IF(AND(X763="",OR(Q763&lt;&gt;"",J763&lt;&gt;"")),IF(Q763&lt;&gt;"",Q763,IF(J763&lt;&gt;"",J763,0)),IF(AND(Q763&lt;&gt;"",J763&lt;&gt;"",Q763=J763),Q763,X763)),0)),"")</f>
        <v/>
      </c>
      <c r="AV763" s="119" t="str">
        <f>IF(D763&lt;&gt;"",IF(COUNTIF($D$12:$D763,$D763)&gt;1,0,IF(SUM(O763,V763,AC763)&gt;0,IF(AND(X763="",OR(Q763&lt;&gt;"",J763&lt;&gt;"")),IF(Q763&lt;&gt;"",Q763,IF(J763&lt;&gt;"",J763,0)),IF(AND(Q763&lt;&gt;"",J763&lt;&gt;"",Q763=J763),Q763,X763)),0)),"")</f>
        <v/>
      </c>
      <c r="AW763" s="119" t="str">
        <f>IF(D763&lt;&gt;"",IF(COUNTIF($D$12:$D763,$D763)&gt;1,0,IF(SUM(P763,W763,AD763)&gt;0,IF(AND(X763="",OR(Q763&lt;&gt;"",J763&lt;&gt;"")),IF(Q763&lt;&gt;"",Q763,IF(J763&lt;&gt;"",J763,0)),IF(AND(Q763&lt;&gt;"",J763&lt;&gt;"",Q763=J763),Q763,X763)),0)),"")</f>
        <v/>
      </c>
      <c r="AX763" s="118" t="str">
        <f t="shared" si="232"/>
        <v/>
      </c>
      <c r="AY763" s="118" t="str">
        <f t="shared" si="233"/>
        <v/>
      </c>
      <c r="AZ763" s="118" t="str">
        <f t="shared" si="234"/>
        <v/>
      </c>
      <c r="BA763" s="118" t="str">
        <f t="shared" si="235"/>
        <v/>
      </c>
      <c r="BB763" s="118" t="str">
        <f t="shared" si="236"/>
        <v/>
      </c>
      <c r="BC763" s="118" t="str">
        <f t="shared" si="237"/>
        <v/>
      </c>
      <c r="BD763" s="118" t="str">
        <f t="shared" si="238"/>
        <v/>
      </c>
      <c r="BE763" s="118" t="str">
        <f t="shared" si="239"/>
        <v/>
      </c>
      <c r="BF763" s="118" t="str">
        <f t="shared" si="240"/>
        <v/>
      </c>
      <c r="BG763" s="120"/>
      <c r="BH763" s="120" t="str">
        <f t="shared" si="241"/>
        <v/>
      </c>
      <c r="BI763" s="120" t="str">
        <f t="shared" si="242"/>
        <v/>
      </c>
      <c r="BJ763" s="121"/>
      <c r="BK763" s="120" t="str">
        <f t="shared" si="243"/>
        <v/>
      </c>
      <c r="BL763" s="120" t="str">
        <f t="shared" si="244"/>
        <v/>
      </c>
      <c r="BM763" s="120" t="str">
        <f t="shared" si="245"/>
        <v/>
      </c>
      <c r="BN763" s="120" t="str">
        <f t="shared" si="246"/>
        <v/>
      </c>
      <c r="BO763" s="120" t="str">
        <f t="shared" si="247"/>
        <v/>
      </c>
      <c r="BP763" s="120" t="str">
        <f t="shared" si="248"/>
        <v/>
      </c>
      <c r="BQ763" s="98"/>
      <c r="BR763" s="98"/>
      <c r="BS763" s="98"/>
      <c r="BT763" s="98"/>
      <c r="BU763" s="98"/>
      <c r="BV763" s="98"/>
      <c r="BW763" s="98"/>
      <c r="BX763" s="98"/>
      <c r="BY763" s="98"/>
      <c r="BZ763" s="98"/>
      <c r="CA763" s="98"/>
      <c r="CB763" s="98"/>
      <c r="CC763" s="98"/>
      <c r="CD763" s="98"/>
      <c r="CE763" s="98"/>
      <c r="CF763" s="98"/>
      <c r="CG763" s="98"/>
      <c r="CH763" s="98"/>
      <c r="CI763" s="98"/>
      <c r="CJ763" s="98"/>
      <c r="CK763" s="98"/>
      <c r="CL763" s="98"/>
      <c r="CM763" s="98"/>
      <c r="CN763" s="98"/>
      <c r="CO763" s="98"/>
      <c r="CP763" s="98"/>
      <c r="CQ763" s="98"/>
      <c r="CR763" s="98"/>
      <c r="CS763" s="98"/>
    </row>
    <row r="764" spans="1:97" s="4" customFormat="1" ht="18.75" customHeight="1" x14ac:dyDescent="0.2">
      <c r="A764" s="3">
        <f t="shared" si="249"/>
        <v>752</v>
      </c>
      <c r="B764" s="263"/>
      <c r="C764" s="263"/>
      <c r="D764" s="263"/>
      <c r="E764" s="259"/>
      <c r="F764" s="259"/>
      <c r="G764" s="43"/>
      <c r="H764" s="264"/>
      <c r="I764" s="261"/>
      <c r="J764" s="106"/>
      <c r="K764" s="247"/>
      <c r="L764" s="247"/>
      <c r="M764" s="247"/>
      <c r="N764" s="248" t="str">
        <f>IF(AND(K764&lt;&gt;"",L764&lt;&gt;"",J764&lt;&gt;""),ROUND(MIN(IF(OR(J764="OZZ",J764="ZZ"),5000,17300),TRUNC(0.75*(SUMIF($D$12:$D764,$D764,K$12:K764)+SUMIF($D$12:$D764,$D764,L$12:L764)),2)) - SUMIF($D$12:$D763,$D764,N$12:N763),2),"")</f>
        <v/>
      </c>
      <c r="O764" s="249" t="str">
        <f>IF(AND(K764&lt;&gt;"",L764&lt;&gt;"",M764&lt;&gt;"",J764&lt;&gt;"",AH764&lt;&gt;""),IF(OR(J764="OZZ",J764="ZZ"),ROUND(0-SUMIF($D$12:$D763,$D764,O$12:O763),2),IF(M764=0,0,ROUND(MIN(MIN(17300,TRUNC(0.75*(SUMIF($D$12:$D$2012,$D764,K$12:K$2012)+SUMIF($D$12:$D$2012,$D764,L$12:L$2012)),2)+SUMIF($D$12:$D764,$D764,AH$12:AH764))-SUMIF($D$12:$D763,$D764,O$12:O763)-SUMIF($D$12:$D$2012,$D764,N$12:N$2012),AH764),2))),"")</f>
        <v/>
      </c>
      <c r="P764" s="250" t="str">
        <f>IF(J764&lt;&gt;"",1000 - SUMIF($D$12:$D763,$D764,P$12:P763),"")</f>
        <v/>
      </c>
      <c r="Q764" s="106"/>
      <c r="R764" s="247"/>
      <c r="S764" s="247"/>
      <c r="T764" s="247"/>
      <c r="U764" s="248" t="str">
        <f>IF(AND(R764&lt;&gt;"",S764&lt;&gt;"",Q764&lt;&gt;""),ROUND(MIN(IF(OR(Q764="OZZ",Q764="ZZ"),5000,17300),TRUNC(0.75*(SUMIF($D$12:$D764,$D764,R$12:R764)+SUMIF($D$12:$D764,$D764,S$12:S764)),2)) - SUMIF($D$12:$D763,$D764,U$12:U763),2),"")</f>
        <v/>
      </c>
      <c r="V764" s="248" t="str">
        <f>IF(AND(R764&lt;&gt;"",S764&lt;&gt;"",T764&lt;&gt;"",Q764&lt;&gt;"",AL764&lt;&gt;""),IF(OR(Q764="OZZ",Q764="ZZ"),ROUND(0-SUMIF($D$12:$D763,$D764,V$12:V763),2),IF(T764=0,0,ROUND(MIN(MIN(17300,TRUNC(0.75*(SUMIF($D$12:$D$2012,$D764,R$12:R$2012)+SUMIF($D$12:$D$2012,$D764,S$12:S$2012)),2)+SUMIF($D$12:$D764,$D764,AL$12:AL764))-SUMIF($D$12:$D763,$D764,V$12:V763)-SUMIF($D$12:$D$2012,$D764,U$12:U$2012),AL764),2))),"")</f>
        <v/>
      </c>
      <c r="W764" s="250" t="str">
        <f>IF(Q764&lt;&gt;"",1000 - SUMIF($D$12:$D763,$D764,W$12:W763),"")</f>
        <v/>
      </c>
      <c r="X764" s="106"/>
      <c r="Y764" s="247"/>
      <c r="Z764" s="247"/>
      <c r="AA764" s="247"/>
      <c r="AB764" s="248" t="str">
        <f>IF(AND(Y764&lt;&gt;"",Z764&lt;&gt;"",X764&lt;&gt;""),ROUND(MIN(IF(OR(X764="OZZ",X764="ZZ"),5000,17300),TRUNC(0.75*(SUMIF($D$12:$D764,$D764,Y$12:Y764)+SUMIF($D$12:$D764,$D764,Z$12:Z764)),2)) - SUMIF($D$12:$D763,$D764,AB$12:AB763),2),"")</f>
        <v/>
      </c>
      <c r="AC764" s="251" t="str">
        <f>IF(AND(Y764&lt;&gt;"",Z764&lt;&gt;"",AA764&lt;&gt;"",X764&lt;&gt;"",AP764&lt;&gt;""),IF(OR(X764="OZZ",X764="ZZ"),ROUND(0-SUMIF($D$12:$D763,$D764,AC$12:AC763),2),IF(AA764=0,0,ROUND(MIN(MIN(17300,TRUNC(0.75*(SUMIF($D$12:$D$2012,$D764,Y$12:Y$2012)+SUMIF($D$12:$D$2012,$D764,Z$12:Z$2012)),2)+SUMIF($D$12:$D764,$D764,AP$12:AP764))-SUMIF($D$12:$D763,$D764,AC$12:AC763)-SUMIF($D$12:$D$2012,$D764,AB$12:AB$2012),AP764),2))),"")</f>
        <v/>
      </c>
      <c r="AD764" s="250" t="str">
        <f>IF(X764&lt;&gt;"",1000 - SUMIF($D$12:$D763,$D764,AD$12:AD763),"")</f>
        <v/>
      </c>
      <c r="AE764" s="252"/>
      <c r="AF764" s="253"/>
      <c r="AG764" s="254"/>
      <c r="AH764" s="255" t="str">
        <f t="shared" si="250"/>
        <v/>
      </c>
      <c r="AI764" s="256"/>
      <c r="AJ764" s="253"/>
      <c r="AK764" s="254"/>
      <c r="AL764" s="255" t="str">
        <f t="shared" si="251"/>
        <v/>
      </c>
      <c r="AM764" s="256"/>
      <c r="AN764" s="253"/>
      <c r="AO764" s="254"/>
      <c r="AP764" s="255" t="str">
        <f t="shared" si="231"/>
        <v/>
      </c>
      <c r="AQ764" s="116"/>
      <c r="AR764" s="116"/>
      <c r="AS764" s="117"/>
      <c r="AT764" s="118"/>
      <c r="AU764" s="119" t="str">
        <f>IF(D764&lt;&gt; "", IF(COUNTIF($D$12:$D764,$D764)&gt;1,0,IF(SUM(N764,U764,AB764)&gt;0,IF(AND(X764="",OR(Q764&lt;&gt;"",J764&lt;&gt;"")),IF(Q764&lt;&gt;"",Q764,IF(J764&lt;&gt;"",J764,0)),IF(AND(Q764&lt;&gt;"",J764&lt;&gt;"",Q764=J764),Q764,X764)),0)),"")</f>
        <v/>
      </c>
      <c r="AV764" s="119" t="str">
        <f>IF(D764&lt;&gt;"",IF(COUNTIF($D$12:$D764,$D764)&gt;1,0,IF(SUM(O764,V764,AC764)&gt;0,IF(AND(X764="",OR(Q764&lt;&gt;"",J764&lt;&gt;"")),IF(Q764&lt;&gt;"",Q764,IF(J764&lt;&gt;"",J764,0)),IF(AND(Q764&lt;&gt;"",J764&lt;&gt;"",Q764=J764),Q764,X764)),0)),"")</f>
        <v/>
      </c>
      <c r="AW764" s="119" t="str">
        <f>IF(D764&lt;&gt;"",IF(COUNTIF($D$12:$D764,$D764)&gt;1,0,IF(SUM(P764,W764,AD764)&gt;0,IF(AND(X764="",OR(Q764&lt;&gt;"",J764&lt;&gt;"")),IF(Q764&lt;&gt;"",Q764,IF(J764&lt;&gt;"",J764,0)),IF(AND(Q764&lt;&gt;"",J764&lt;&gt;"",Q764=J764),Q764,X764)),0)),"")</f>
        <v/>
      </c>
      <c r="AX764" s="118" t="str">
        <f t="shared" si="232"/>
        <v/>
      </c>
      <c r="AY764" s="118" t="str">
        <f t="shared" si="233"/>
        <v/>
      </c>
      <c r="AZ764" s="118" t="str">
        <f t="shared" si="234"/>
        <v/>
      </c>
      <c r="BA764" s="118" t="str">
        <f t="shared" si="235"/>
        <v/>
      </c>
      <c r="BB764" s="118" t="str">
        <f t="shared" si="236"/>
        <v/>
      </c>
      <c r="BC764" s="118" t="str">
        <f t="shared" si="237"/>
        <v/>
      </c>
      <c r="BD764" s="118" t="str">
        <f t="shared" si="238"/>
        <v/>
      </c>
      <c r="BE764" s="118" t="str">
        <f t="shared" si="239"/>
        <v/>
      </c>
      <c r="BF764" s="118" t="str">
        <f t="shared" si="240"/>
        <v/>
      </c>
      <c r="BG764" s="120"/>
      <c r="BH764" s="120" t="str">
        <f t="shared" si="241"/>
        <v/>
      </c>
      <c r="BI764" s="120" t="str">
        <f t="shared" si="242"/>
        <v/>
      </c>
      <c r="BJ764" s="121"/>
      <c r="BK764" s="120" t="str">
        <f t="shared" si="243"/>
        <v/>
      </c>
      <c r="BL764" s="120" t="str">
        <f t="shared" si="244"/>
        <v/>
      </c>
      <c r="BM764" s="120" t="str">
        <f t="shared" si="245"/>
        <v/>
      </c>
      <c r="BN764" s="120" t="str">
        <f t="shared" si="246"/>
        <v/>
      </c>
      <c r="BO764" s="120" t="str">
        <f t="shared" si="247"/>
        <v/>
      </c>
      <c r="BP764" s="120" t="str">
        <f t="shared" si="248"/>
        <v/>
      </c>
      <c r="BQ764" s="98"/>
      <c r="BR764" s="98"/>
      <c r="BS764" s="98"/>
      <c r="BT764" s="98"/>
      <c r="BU764" s="98"/>
      <c r="BV764" s="98"/>
      <c r="BW764" s="98"/>
      <c r="BX764" s="98"/>
      <c r="BY764" s="98"/>
      <c r="BZ764" s="98"/>
      <c r="CA764" s="98"/>
      <c r="CB764" s="98"/>
      <c r="CC764" s="98"/>
      <c r="CD764" s="98"/>
      <c r="CE764" s="98"/>
      <c r="CF764" s="98"/>
      <c r="CG764" s="98"/>
      <c r="CH764" s="98"/>
      <c r="CI764" s="98"/>
      <c r="CJ764" s="98"/>
      <c r="CK764" s="98"/>
      <c r="CL764" s="98"/>
      <c r="CM764" s="98"/>
      <c r="CN764" s="98"/>
      <c r="CO764" s="98"/>
      <c r="CP764" s="98"/>
      <c r="CQ764" s="98"/>
      <c r="CR764" s="98"/>
      <c r="CS764" s="98"/>
    </row>
    <row r="765" spans="1:97" s="4" customFormat="1" ht="18.75" customHeight="1" x14ac:dyDescent="0.2">
      <c r="A765" s="3">
        <f t="shared" si="249"/>
        <v>753</v>
      </c>
      <c r="B765" s="263"/>
      <c r="C765" s="263"/>
      <c r="D765" s="263"/>
      <c r="E765" s="259"/>
      <c r="F765" s="259"/>
      <c r="G765" s="43"/>
      <c r="H765" s="264"/>
      <c r="I765" s="261"/>
      <c r="J765" s="106"/>
      <c r="K765" s="247"/>
      <c r="L765" s="247"/>
      <c r="M765" s="247"/>
      <c r="N765" s="248" t="str">
        <f>IF(AND(K765&lt;&gt;"",L765&lt;&gt;"",J765&lt;&gt;""),ROUND(MIN(IF(OR(J765="OZZ",J765="ZZ"),5000,17300),TRUNC(0.75*(SUMIF($D$12:$D765,$D765,K$12:K765)+SUMIF($D$12:$D765,$D765,L$12:L765)),2)) - SUMIF($D$12:$D764,$D765,N$12:N764),2),"")</f>
        <v/>
      </c>
      <c r="O765" s="249" t="str">
        <f>IF(AND(K765&lt;&gt;"",L765&lt;&gt;"",M765&lt;&gt;"",J765&lt;&gt;"",AH765&lt;&gt;""),IF(OR(J765="OZZ",J765="ZZ"),ROUND(0-SUMIF($D$12:$D764,$D765,O$12:O764),2),IF(M765=0,0,ROUND(MIN(MIN(17300,TRUNC(0.75*(SUMIF($D$12:$D$2012,$D765,K$12:K$2012)+SUMIF($D$12:$D$2012,$D765,L$12:L$2012)),2)+SUMIF($D$12:$D765,$D765,AH$12:AH765))-SUMIF($D$12:$D764,$D765,O$12:O764)-SUMIF($D$12:$D$2012,$D765,N$12:N$2012),AH765),2))),"")</f>
        <v/>
      </c>
      <c r="P765" s="250" t="str">
        <f>IF(J765&lt;&gt;"",1000 - SUMIF($D$12:$D764,$D765,P$12:P764),"")</f>
        <v/>
      </c>
      <c r="Q765" s="106"/>
      <c r="R765" s="247"/>
      <c r="S765" s="247"/>
      <c r="T765" s="247"/>
      <c r="U765" s="248" t="str">
        <f>IF(AND(R765&lt;&gt;"",S765&lt;&gt;"",Q765&lt;&gt;""),ROUND(MIN(IF(OR(Q765="OZZ",Q765="ZZ"),5000,17300),TRUNC(0.75*(SUMIF($D$12:$D765,$D765,R$12:R765)+SUMIF($D$12:$D765,$D765,S$12:S765)),2)) - SUMIF($D$12:$D764,$D765,U$12:U764),2),"")</f>
        <v/>
      </c>
      <c r="V765" s="248" t="str">
        <f>IF(AND(R765&lt;&gt;"",S765&lt;&gt;"",T765&lt;&gt;"",Q765&lt;&gt;"",AL765&lt;&gt;""),IF(OR(Q765="OZZ",Q765="ZZ"),ROUND(0-SUMIF($D$12:$D764,$D765,V$12:V764),2),IF(T765=0,0,ROUND(MIN(MIN(17300,TRUNC(0.75*(SUMIF($D$12:$D$2012,$D765,R$12:R$2012)+SUMIF($D$12:$D$2012,$D765,S$12:S$2012)),2)+SUMIF($D$12:$D765,$D765,AL$12:AL765))-SUMIF($D$12:$D764,$D765,V$12:V764)-SUMIF($D$12:$D$2012,$D765,U$12:U$2012),AL765),2))),"")</f>
        <v/>
      </c>
      <c r="W765" s="250" t="str">
        <f>IF(Q765&lt;&gt;"",1000 - SUMIF($D$12:$D764,$D765,W$12:W764),"")</f>
        <v/>
      </c>
      <c r="X765" s="106"/>
      <c r="Y765" s="247"/>
      <c r="Z765" s="247"/>
      <c r="AA765" s="247"/>
      <c r="AB765" s="248" t="str">
        <f>IF(AND(Y765&lt;&gt;"",Z765&lt;&gt;"",X765&lt;&gt;""),ROUND(MIN(IF(OR(X765="OZZ",X765="ZZ"),5000,17300),TRUNC(0.75*(SUMIF($D$12:$D765,$D765,Y$12:Y765)+SUMIF($D$12:$D765,$D765,Z$12:Z765)),2)) - SUMIF($D$12:$D764,$D765,AB$12:AB764),2),"")</f>
        <v/>
      </c>
      <c r="AC765" s="251" t="str">
        <f>IF(AND(Y765&lt;&gt;"",Z765&lt;&gt;"",AA765&lt;&gt;"",X765&lt;&gt;"",AP765&lt;&gt;""),IF(OR(X765="OZZ",X765="ZZ"),ROUND(0-SUMIF($D$12:$D764,$D765,AC$12:AC764),2),IF(AA765=0,0,ROUND(MIN(MIN(17300,TRUNC(0.75*(SUMIF($D$12:$D$2012,$D765,Y$12:Y$2012)+SUMIF($D$12:$D$2012,$D765,Z$12:Z$2012)),2)+SUMIF($D$12:$D765,$D765,AP$12:AP765))-SUMIF($D$12:$D764,$D765,AC$12:AC764)-SUMIF($D$12:$D$2012,$D765,AB$12:AB$2012),AP765),2))),"")</f>
        <v/>
      </c>
      <c r="AD765" s="250" t="str">
        <f>IF(X765&lt;&gt;"",1000 - SUMIF($D$12:$D764,$D765,AD$12:AD764),"")</f>
        <v/>
      </c>
      <c r="AE765" s="252"/>
      <c r="AF765" s="253"/>
      <c r="AG765" s="254"/>
      <c r="AH765" s="255" t="str">
        <f t="shared" si="250"/>
        <v/>
      </c>
      <c r="AI765" s="256"/>
      <c r="AJ765" s="253"/>
      <c r="AK765" s="254"/>
      <c r="AL765" s="255" t="str">
        <f t="shared" si="251"/>
        <v/>
      </c>
      <c r="AM765" s="256"/>
      <c r="AN765" s="253"/>
      <c r="AO765" s="254"/>
      <c r="AP765" s="255" t="str">
        <f t="shared" si="231"/>
        <v/>
      </c>
      <c r="AQ765" s="116"/>
      <c r="AR765" s="116"/>
      <c r="AS765" s="117"/>
      <c r="AT765" s="118"/>
      <c r="AU765" s="119" t="str">
        <f>IF(D765&lt;&gt; "", IF(COUNTIF($D$12:$D765,$D765)&gt;1,0,IF(SUM(N765,U765,AB765)&gt;0,IF(AND(X765="",OR(Q765&lt;&gt;"",J765&lt;&gt;"")),IF(Q765&lt;&gt;"",Q765,IF(J765&lt;&gt;"",J765,0)),IF(AND(Q765&lt;&gt;"",J765&lt;&gt;"",Q765=J765),Q765,X765)),0)),"")</f>
        <v/>
      </c>
      <c r="AV765" s="119" t="str">
        <f>IF(D765&lt;&gt;"",IF(COUNTIF($D$12:$D765,$D765)&gt;1,0,IF(SUM(O765,V765,AC765)&gt;0,IF(AND(X765="",OR(Q765&lt;&gt;"",J765&lt;&gt;"")),IF(Q765&lt;&gt;"",Q765,IF(J765&lt;&gt;"",J765,0)),IF(AND(Q765&lt;&gt;"",J765&lt;&gt;"",Q765=J765),Q765,X765)),0)),"")</f>
        <v/>
      </c>
      <c r="AW765" s="119" t="str">
        <f>IF(D765&lt;&gt;"",IF(COUNTIF($D$12:$D765,$D765)&gt;1,0,IF(SUM(P765,W765,AD765)&gt;0,IF(AND(X765="",OR(Q765&lt;&gt;"",J765&lt;&gt;"")),IF(Q765&lt;&gt;"",Q765,IF(J765&lt;&gt;"",J765,0)),IF(AND(Q765&lt;&gt;"",J765&lt;&gt;"",Q765=J765),Q765,X765)),0)),"")</f>
        <v/>
      </c>
      <c r="AX765" s="118" t="str">
        <f t="shared" si="232"/>
        <v/>
      </c>
      <c r="AY765" s="118" t="str">
        <f t="shared" si="233"/>
        <v/>
      </c>
      <c r="AZ765" s="118" t="str">
        <f t="shared" si="234"/>
        <v/>
      </c>
      <c r="BA765" s="118" t="str">
        <f t="shared" si="235"/>
        <v/>
      </c>
      <c r="BB765" s="118" t="str">
        <f t="shared" si="236"/>
        <v/>
      </c>
      <c r="BC765" s="118" t="str">
        <f t="shared" si="237"/>
        <v/>
      </c>
      <c r="BD765" s="118" t="str">
        <f t="shared" si="238"/>
        <v/>
      </c>
      <c r="BE765" s="118" t="str">
        <f t="shared" si="239"/>
        <v/>
      </c>
      <c r="BF765" s="118" t="str">
        <f t="shared" si="240"/>
        <v/>
      </c>
      <c r="BG765" s="120"/>
      <c r="BH765" s="120" t="str">
        <f t="shared" si="241"/>
        <v/>
      </c>
      <c r="BI765" s="120" t="str">
        <f t="shared" si="242"/>
        <v/>
      </c>
      <c r="BJ765" s="121"/>
      <c r="BK765" s="120" t="str">
        <f t="shared" si="243"/>
        <v/>
      </c>
      <c r="BL765" s="120" t="str">
        <f t="shared" si="244"/>
        <v/>
      </c>
      <c r="BM765" s="120" t="str">
        <f t="shared" si="245"/>
        <v/>
      </c>
      <c r="BN765" s="120" t="str">
        <f t="shared" si="246"/>
        <v/>
      </c>
      <c r="BO765" s="120" t="str">
        <f t="shared" si="247"/>
        <v/>
      </c>
      <c r="BP765" s="120" t="str">
        <f t="shared" si="248"/>
        <v/>
      </c>
      <c r="BQ765" s="98"/>
      <c r="BR765" s="98"/>
      <c r="BS765" s="98"/>
      <c r="BT765" s="98"/>
      <c r="BU765" s="98"/>
      <c r="BV765" s="98"/>
      <c r="BW765" s="98"/>
      <c r="BX765" s="98"/>
      <c r="BY765" s="98"/>
      <c r="BZ765" s="98"/>
      <c r="CA765" s="98"/>
      <c r="CB765" s="98"/>
      <c r="CC765" s="98"/>
      <c r="CD765" s="98"/>
      <c r="CE765" s="98"/>
      <c r="CF765" s="98"/>
      <c r="CG765" s="98"/>
      <c r="CH765" s="98"/>
      <c r="CI765" s="98"/>
      <c r="CJ765" s="98"/>
      <c r="CK765" s="98"/>
      <c r="CL765" s="98"/>
      <c r="CM765" s="98"/>
      <c r="CN765" s="98"/>
      <c r="CO765" s="98"/>
      <c r="CP765" s="98"/>
      <c r="CQ765" s="98"/>
      <c r="CR765" s="98"/>
      <c r="CS765" s="98"/>
    </row>
    <row r="766" spans="1:97" s="4" customFormat="1" ht="18.75" customHeight="1" x14ac:dyDescent="0.2">
      <c r="A766" s="3">
        <f t="shared" si="249"/>
        <v>754</v>
      </c>
      <c r="B766" s="263"/>
      <c r="C766" s="263"/>
      <c r="D766" s="263"/>
      <c r="E766" s="259"/>
      <c r="F766" s="259"/>
      <c r="G766" s="43"/>
      <c r="H766" s="264"/>
      <c r="I766" s="261"/>
      <c r="J766" s="106"/>
      <c r="K766" s="247"/>
      <c r="L766" s="247"/>
      <c r="M766" s="247"/>
      <c r="N766" s="248" t="str">
        <f>IF(AND(K766&lt;&gt;"",L766&lt;&gt;"",J766&lt;&gt;""),ROUND(MIN(IF(OR(J766="OZZ",J766="ZZ"),5000,17300),TRUNC(0.75*(SUMIF($D$12:$D766,$D766,K$12:K766)+SUMIF($D$12:$D766,$D766,L$12:L766)),2)) - SUMIF($D$12:$D765,$D766,N$12:N765),2),"")</f>
        <v/>
      </c>
      <c r="O766" s="249" t="str">
        <f>IF(AND(K766&lt;&gt;"",L766&lt;&gt;"",M766&lt;&gt;"",J766&lt;&gt;"",AH766&lt;&gt;""),IF(OR(J766="OZZ",J766="ZZ"),ROUND(0-SUMIF($D$12:$D765,$D766,O$12:O765),2),IF(M766=0,0,ROUND(MIN(MIN(17300,TRUNC(0.75*(SUMIF($D$12:$D$2012,$D766,K$12:K$2012)+SUMIF($D$12:$D$2012,$D766,L$12:L$2012)),2)+SUMIF($D$12:$D766,$D766,AH$12:AH766))-SUMIF($D$12:$D765,$D766,O$12:O765)-SUMIF($D$12:$D$2012,$D766,N$12:N$2012),AH766),2))),"")</f>
        <v/>
      </c>
      <c r="P766" s="250" t="str">
        <f>IF(J766&lt;&gt;"",1000 - SUMIF($D$12:$D765,$D766,P$12:P765),"")</f>
        <v/>
      </c>
      <c r="Q766" s="106"/>
      <c r="R766" s="247"/>
      <c r="S766" s="247"/>
      <c r="T766" s="247"/>
      <c r="U766" s="248" t="str">
        <f>IF(AND(R766&lt;&gt;"",S766&lt;&gt;"",Q766&lt;&gt;""),ROUND(MIN(IF(OR(Q766="OZZ",Q766="ZZ"),5000,17300),TRUNC(0.75*(SUMIF($D$12:$D766,$D766,R$12:R766)+SUMIF($D$12:$D766,$D766,S$12:S766)),2)) - SUMIF($D$12:$D765,$D766,U$12:U765),2),"")</f>
        <v/>
      </c>
      <c r="V766" s="248" t="str">
        <f>IF(AND(R766&lt;&gt;"",S766&lt;&gt;"",T766&lt;&gt;"",Q766&lt;&gt;"",AL766&lt;&gt;""),IF(OR(Q766="OZZ",Q766="ZZ"),ROUND(0-SUMIF($D$12:$D765,$D766,V$12:V765),2),IF(T766=0,0,ROUND(MIN(MIN(17300,TRUNC(0.75*(SUMIF($D$12:$D$2012,$D766,R$12:R$2012)+SUMIF($D$12:$D$2012,$D766,S$12:S$2012)),2)+SUMIF($D$12:$D766,$D766,AL$12:AL766))-SUMIF($D$12:$D765,$D766,V$12:V765)-SUMIF($D$12:$D$2012,$D766,U$12:U$2012),AL766),2))),"")</f>
        <v/>
      </c>
      <c r="W766" s="250" t="str">
        <f>IF(Q766&lt;&gt;"",1000 - SUMIF($D$12:$D765,$D766,W$12:W765),"")</f>
        <v/>
      </c>
      <c r="X766" s="106"/>
      <c r="Y766" s="247"/>
      <c r="Z766" s="247"/>
      <c r="AA766" s="247"/>
      <c r="AB766" s="248" t="str">
        <f>IF(AND(Y766&lt;&gt;"",Z766&lt;&gt;"",X766&lt;&gt;""),ROUND(MIN(IF(OR(X766="OZZ",X766="ZZ"),5000,17300),TRUNC(0.75*(SUMIF($D$12:$D766,$D766,Y$12:Y766)+SUMIF($D$12:$D766,$D766,Z$12:Z766)),2)) - SUMIF($D$12:$D765,$D766,AB$12:AB765),2),"")</f>
        <v/>
      </c>
      <c r="AC766" s="251" t="str">
        <f>IF(AND(Y766&lt;&gt;"",Z766&lt;&gt;"",AA766&lt;&gt;"",X766&lt;&gt;"",AP766&lt;&gt;""),IF(OR(X766="OZZ",X766="ZZ"),ROUND(0-SUMIF($D$12:$D765,$D766,AC$12:AC765),2),IF(AA766=0,0,ROUND(MIN(MIN(17300,TRUNC(0.75*(SUMIF($D$12:$D$2012,$D766,Y$12:Y$2012)+SUMIF($D$12:$D$2012,$D766,Z$12:Z$2012)),2)+SUMIF($D$12:$D766,$D766,AP$12:AP766))-SUMIF($D$12:$D765,$D766,AC$12:AC765)-SUMIF($D$12:$D$2012,$D766,AB$12:AB$2012),AP766),2))),"")</f>
        <v/>
      </c>
      <c r="AD766" s="250" t="str">
        <f>IF(X766&lt;&gt;"",1000 - SUMIF($D$12:$D765,$D766,AD$12:AD765),"")</f>
        <v/>
      </c>
      <c r="AE766" s="252"/>
      <c r="AF766" s="253"/>
      <c r="AG766" s="254"/>
      <c r="AH766" s="255" t="str">
        <f t="shared" si="250"/>
        <v/>
      </c>
      <c r="AI766" s="256"/>
      <c r="AJ766" s="253"/>
      <c r="AK766" s="254"/>
      <c r="AL766" s="255" t="str">
        <f t="shared" si="251"/>
        <v/>
      </c>
      <c r="AM766" s="256"/>
      <c r="AN766" s="253"/>
      <c r="AO766" s="254"/>
      <c r="AP766" s="255" t="str">
        <f t="shared" si="231"/>
        <v/>
      </c>
      <c r="AQ766" s="116"/>
      <c r="AR766" s="116"/>
      <c r="AS766" s="117"/>
      <c r="AT766" s="118"/>
      <c r="AU766" s="119" t="str">
        <f>IF(D766&lt;&gt; "", IF(COUNTIF($D$12:$D766,$D766)&gt;1,0,IF(SUM(N766,U766,AB766)&gt;0,IF(AND(X766="",OR(Q766&lt;&gt;"",J766&lt;&gt;"")),IF(Q766&lt;&gt;"",Q766,IF(J766&lt;&gt;"",J766,0)),IF(AND(Q766&lt;&gt;"",J766&lt;&gt;"",Q766=J766),Q766,X766)),0)),"")</f>
        <v/>
      </c>
      <c r="AV766" s="119" t="str">
        <f>IF(D766&lt;&gt;"",IF(COUNTIF($D$12:$D766,$D766)&gt;1,0,IF(SUM(O766,V766,AC766)&gt;0,IF(AND(X766="",OR(Q766&lt;&gt;"",J766&lt;&gt;"")),IF(Q766&lt;&gt;"",Q766,IF(J766&lt;&gt;"",J766,0)),IF(AND(Q766&lt;&gt;"",J766&lt;&gt;"",Q766=J766),Q766,X766)),0)),"")</f>
        <v/>
      </c>
      <c r="AW766" s="119" t="str">
        <f>IF(D766&lt;&gt;"",IF(COUNTIF($D$12:$D766,$D766)&gt;1,0,IF(SUM(P766,W766,AD766)&gt;0,IF(AND(X766="",OR(Q766&lt;&gt;"",J766&lt;&gt;"")),IF(Q766&lt;&gt;"",Q766,IF(J766&lt;&gt;"",J766,0)),IF(AND(Q766&lt;&gt;"",J766&lt;&gt;"",Q766=J766),Q766,X766)),0)),"")</f>
        <v/>
      </c>
      <c r="AX766" s="118" t="str">
        <f t="shared" si="232"/>
        <v/>
      </c>
      <c r="AY766" s="118" t="str">
        <f t="shared" si="233"/>
        <v/>
      </c>
      <c r="AZ766" s="118" t="str">
        <f t="shared" si="234"/>
        <v/>
      </c>
      <c r="BA766" s="118" t="str">
        <f t="shared" si="235"/>
        <v/>
      </c>
      <c r="BB766" s="118" t="str">
        <f t="shared" si="236"/>
        <v/>
      </c>
      <c r="BC766" s="118" t="str">
        <f t="shared" si="237"/>
        <v/>
      </c>
      <c r="BD766" s="118" t="str">
        <f t="shared" si="238"/>
        <v/>
      </c>
      <c r="BE766" s="118" t="str">
        <f t="shared" si="239"/>
        <v/>
      </c>
      <c r="BF766" s="118" t="str">
        <f t="shared" si="240"/>
        <v/>
      </c>
      <c r="BG766" s="120"/>
      <c r="BH766" s="120" t="str">
        <f t="shared" si="241"/>
        <v/>
      </c>
      <c r="BI766" s="120" t="str">
        <f t="shared" si="242"/>
        <v/>
      </c>
      <c r="BJ766" s="121"/>
      <c r="BK766" s="120" t="str">
        <f t="shared" si="243"/>
        <v/>
      </c>
      <c r="BL766" s="120" t="str">
        <f t="shared" si="244"/>
        <v/>
      </c>
      <c r="BM766" s="120" t="str">
        <f t="shared" si="245"/>
        <v/>
      </c>
      <c r="BN766" s="120" t="str">
        <f t="shared" si="246"/>
        <v/>
      </c>
      <c r="BO766" s="120" t="str">
        <f t="shared" si="247"/>
        <v/>
      </c>
      <c r="BP766" s="120" t="str">
        <f t="shared" si="248"/>
        <v/>
      </c>
      <c r="BQ766" s="98"/>
      <c r="BR766" s="98"/>
      <c r="BS766" s="98"/>
      <c r="BT766" s="98"/>
      <c r="BU766" s="98"/>
      <c r="BV766" s="98"/>
      <c r="BW766" s="98"/>
      <c r="BX766" s="98"/>
      <c r="BY766" s="98"/>
      <c r="BZ766" s="98"/>
      <c r="CA766" s="98"/>
      <c r="CB766" s="98"/>
      <c r="CC766" s="98"/>
      <c r="CD766" s="98"/>
      <c r="CE766" s="98"/>
      <c r="CF766" s="98"/>
      <c r="CG766" s="98"/>
      <c r="CH766" s="98"/>
      <c r="CI766" s="98"/>
      <c r="CJ766" s="98"/>
      <c r="CK766" s="98"/>
      <c r="CL766" s="98"/>
      <c r="CM766" s="98"/>
      <c r="CN766" s="98"/>
      <c r="CO766" s="98"/>
      <c r="CP766" s="98"/>
      <c r="CQ766" s="98"/>
      <c r="CR766" s="98"/>
      <c r="CS766" s="98"/>
    </row>
    <row r="767" spans="1:97" s="4" customFormat="1" ht="18.75" customHeight="1" x14ac:dyDescent="0.2">
      <c r="A767" s="3">
        <f t="shared" si="249"/>
        <v>755</v>
      </c>
      <c r="B767" s="263"/>
      <c r="C767" s="263"/>
      <c r="D767" s="263"/>
      <c r="E767" s="259"/>
      <c r="F767" s="259"/>
      <c r="G767" s="43"/>
      <c r="H767" s="264"/>
      <c r="I767" s="261"/>
      <c r="J767" s="106"/>
      <c r="K767" s="247"/>
      <c r="L767" s="247"/>
      <c r="M767" s="247"/>
      <c r="N767" s="248" t="str">
        <f>IF(AND(K767&lt;&gt;"",L767&lt;&gt;"",J767&lt;&gt;""),ROUND(MIN(IF(OR(J767="OZZ",J767="ZZ"),5000,17300),TRUNC(0.75*(SUMIF($D$12:$D767,$D767,K$12:K767)+SUMIF($D$12:$D767,$D767,L$12:L767)),2)) - SUMIF($D$12:$D766,$D767,N$12:N766),2),"")</f>
        <v/>
      </c>
      <c r="O767" s="249" t="str">
        <f>IF(AND(K767&lt;&gt;"",L767&lt;&gt;"",M767&lt;&gt;"",J767&lt;&gt;"",AH767&lt;&gt;""),IF(OR(J767="OZZ",J767="ZZ"),ROUND(0-SUMIF($D$12:$D766,$D767,O$12:O766),2),IF(M767=0,0,ROUND(MIN(MIN(17300,TRUNC(0.75*(SUMIF($D$12:$D$2012,$D767,K$12:K$2012)+SUMIF($D$12:$D$2012,$D767,L$12:L$2012)),2)+SUMIF($D$12:$D767,$D767,AH$12:AH767))-SUMIF($D$12:$D766,$D767,O$12:O766)-SUMIF($D$12:$D$2012,$D767,N$12:N$2012),AH767),2))),"")</f>
        <v/>
      </c>
      <c r="P767" s="250" t="str">
        <f>IF(J767&lt;&gt;"",1000 - SUMIF($D$12:$D766,$D767,P$12:P766),"")</f>
        <v/>
      </c>
      <c r="Q767" s="106"/>
      <c r="R767" s="247"/>
      <c r="S767" s="247"/>
      <c r="T767" s="247"/>
      <c r="U767" s="248" t="str">
        <f>IF(AND(R767&lt;&gt;"",S767&lt;&gt;"",Q767&lt;&gt;""),ROUND(MIN(IF(OR(Q767="OZZ",Q767="ZZ"),5000,17300),TRUNC(0.75*(SUMIF($D$12:$D767,$D767,R$12:R767)+SUMIF($D$12:$D767,$D767,S$12:S767)),2)) - SUMIF($D$12:$D766,$D767,U$12:U766),2),"")</f>
        <v/>
      </c>
      <c r="V767" s="248" t="str">
        <f>IF(AND(R767&lt;&gt;"",S767&lt;&gt;"",T767&lt;&gt;"",Q767&lt;&gt;"",AL767&lt;&gt;""),IF(OR(Q767="OZZ",Q767="ZZ"),ROUND(0-SUMIF($D$12:$D766,$D767,V$12:V766),2),IF(T767=0,0,ROUND(MIN(MIN(17300,TRUNC(0.75*(SUMIF($D$12:$D$2012,$D767,R$12:R$2012)+SUMIF($D$12:$D$2012,$D767,S$12:S$2012)),2)+SUMIF($D$12:$D767,$D767,AL$12:AL767))-SUMIF($D$12:$D766,$D767,V$12:V766)-SUMIF($D$12:$D$2012,$D767,U$12:U$2012),AL767),2))),"")</f>
        <v/>
      </c>
      <c r="W767" s="250" t="str">
        <f>IF(Q767&lt;&gt;"",1000 - SUMIF($D$12:$D766,$D767,W$12:W766),"")</f>
        <v/>
      </c>
      <c r="X767" s="106"/>
      <c r="Y767" s="247"/>
      <c r="Z767" s="247"/>
      <c r="AA767" s="247"/>
      <c r="AB767" s="248" t="str">
        <f>IF(AND(Y767&lt;&gt;"",Z767&lt;&gt;"",X767&lt;&gt;""),ROUND(MIN(IF(OR(X767="OZZ",X767="ZZ"),5000,17300),TRUNC(0.75*(SUMIF($D$12:$D767,$D767,Y$12:Y767)+SUMIF($D$12:$D767,$D767,Z$12:Z767)),2)) - SUMIF($D$12:$D766,$D767,AB$12:AB766),2),"")</f>
        <v/>
      </c>
      <c r="AC767" s="251" t="str">
        <f>IF(AND(Y767&lt;&gt;"",Z767&lt;&gt;"",AA767&lt;&gt;"",X767&lt;&gt;"",AP767&lt;&gt;""),IF(OR(X767="OZZ",X767="ZZ"),ROUND(0-SUMIF($D$12:$D766,$D767,AC$12:AC766),2),IF(AA767=0,0,ROUND(MIN(MIN(17300,TRUNC(0.75*(SUMIF($D$12:$D$2012,$D767,Y$12:Y$2012)+SUMIF($D$12:$D$2012,$D767,Z$12:Z$2012)),2)+SUMIF($D$12:$D767,$D767,AP$12:AP767))-SUMIF($D$12:$D766,$D767,AC$12:AC766)-SUMIF($D$12:$D$2012,$D767,AB$12:AB$2012),AP767),2))),"")</f>
        <v/>
      </c>
      <c r="AD767" s="250" t="str">
        <f>IF(X767&lt;&gt;"",1000 - SUMIF($D$12:$D766,$D767,AD$12:AD766),"")</f>
        <v/>
      </c>
      <c r="AE767" s="252"/>
      <c r="AF767" s="253"/>
      <c r="AG767" s="254"/>
      <c r="AH767" s="255" t="str">
        <f t="shared" si="250"/>
        <v/>
      </c>
      <c r="AI767" s="256"/>
      <c r="AJ767" s="253"/>
      <c r="AK767" s="254"/>
      <c r="AL767" s="255" t="str">
        <f t="shared" si="251"/>
        <v/>
      </c>
      <c r="AM767" s="256"/>
      <c r="AN767" s="253"/>
      <c r="AO767" s="254"/>
      <c r="AP767" s="255" t="str">
        <f t="shared" si="231"/>
        <v/>
      </c>
      <c r="AQ767" s="116"/>
      <c r="AR767" s="116"/>
      <c r="AS767" s="117"/>
      <c r="AT767" s="118"/>
      <c r="AU767" s="119" t="str">
        <f>IF(D767&lt;&gt; "", IF(COUNTIF($D$12:$D767,$D767)&gt;1,0,IF(SUM(N767,U767,AB767)&gt;0,IF(AND(X767="",OR(Q767&lt;&gt;"",J767&lt;&gt;"")),IF(Q767&lt;&gt;"",Q767,IF(J767&lt;&gt;"",J767,0)),IF(AND(Q767&lt;&gt;"",J767&lt;&gt;"",Q767=J767),Q767,X767)),0)),"")</f>
        <v/>
      </c>
      <c r="AV767" s="119" t="str">
        <f>IF(D767&lt;&gt;"",IF(COUNTIF($D$12:$D767,$D767)&gt;1,0,IF(SUM(O767,V767,AC767)&gt;0,IF(AND(X767="",OR(Q767&lt;&gt;"",J767&lt;&gt;"")),IF(Q767&lt;&gt;"",Q767,IF(J767&lt;&gt;"",J767,0)),IF(AND(Q767&lt;&gt;"",J767&lt;&gt;"",Q767=J767),Q767,X767)),0)),"")</f>
        <v/>
      </c>
      <c r="AW767" s="119" t="str">
        <f>IF(D767&lt;&gt;"",IF(COUNTIF($D$12:$D767,$D767)&gt;1,0,IF(SUM(P767,W767,AD767)&gt;0,IF(AND(X767="",OR(Q767&lt;&gt;"",J767&lt;&gt;"")),IF(Q767&lt;&gt;"",Q767,IF(J767&lt;&gt;"",J767,0)),IF(AND(Q767&lt;&gt;"",J767&lt;&gt;"",Q767=J767),Q767,X767)),0)),"")</f>
        <v/>
      </c>
      <c r="AX767" s="118" t="str">
        <f t="shared" si="232"/>
        <v/>
      </c>
      <c r="AY767" s="118" t="str">
        <f t="shared" si="233"/>
        <v/>
      </c>
      <c r="AZ767" s="118" t="str">
        <f t="shared" si="234"/>
        <v/>
      </c>
      <c r="BA767" s="118" t="str">
        <f t="shared" si="235"/>
        <v/>
      </c>
      <c r="BB767" s="118" t="str">
        <f t="shared" si="236"/>
        <v/>
      </c>
      <c r="BC767" s="118" t="str">
        <f t="shared" si="237"/>
        <v/>
      </c>
      <c r="BD767" s="118" t="str">
        <f t="shared" si="238"/>
        <v/>
      </c>
      <c r="BE767" s="118" t="str">
        <f t="shared" si="239"/>
        <v/>
      </c>
      <c r="BF767" s="118" t="str">
        <f t="shared" si="240"/>
        <v/>
      </c>
      <c r="BG767" s="120"/>
      <c r="BH767" s="120" t="str">
        <f t="shared" si="241"/>
        <v/>
      </c>
      <c r="BI767" s="120" t="str">
        <f t="shared" si="242"/>
        <v/>
      </c>
      <c r="BJ767" s="121"/>
      <c r="BK767" s="120" t="str">
        <f t="shared" si="243"/>
        <v/>
      </c>
      <c r="BL767" s="120" t="str">
        <f t="shared" si="244"/>
        <v/>
      </c>
      <c r="BM767" s="120" t="str">
        <f t="shared" si="245"/>
        <v/>
      </c>
      <c r="BN767" s="120" t="str">
        <f t="shared" si="246"/>
        <v/>
      </c>
      <c r="BO767" s="120" t="str">
        <f t="shared" si="247"/>
        <v/>
      </c>
      <c r="BP767" s="120" t="str">
        <f t="shared" si="248"/>
        <v/>
      </c>
      <c r="BQ767" s="98"/>
      <c r="BR767" s="98"/>
      <c r="BS767" s="98"/>
      <c r="BT767" s="98"/>
      <c r="BU767" s="98"/>
      <c r="BV767" s="98"/>
      <c r="BW767" s="98"/>
      <c r="BX767" s="98"/>
      <c r="BY767" s="98"/>
      <c r="BZ767" s="98"/>
      <c r="CA767" s="98"/>
      <c r="CB767" s="98"/>
      <c r="CC767" s="98"/>
      <c r="CD767" s="98"/>
      <c r="CE767" s="98"/>
      <c r="CF767" s="98"/>
      <c r="CG767" s="98"/>
      <c r="CH767" s="98"/>
      <c r="CI767" s="98"/>
      <c r="CJ767" s="98"/>
      <c r="CK767" s="98"/>
      <c r="CL767" s="98"/>
      <c r="CM767" s="98"/>
      <c r="CN767" s="98"/>
      <c r="CO767" s="98"/>
      <c r="CP767" s="98"/>
      <c r="CQ767" s="98"/>
      <c r="CR767" s="98"/>
      <c r="CS767" s="98"/>
    </row>
    <row r="768" spans="1:97" s="4" customFormat="1" ht="18.75" customHeight="1" x14ac:dyDescent="0.2">
      <c r="A768" s="3">
        <f t="shared" si="249"/>
        <v>756</v>
      </c>
      <c r="B768" s="263"/>
      <c r="C768" s="263"/>
      <c r="D768" s="263"/>
      <c r="E768" s="259"/>
      <c r="F768" s="259"/>
      <c r="G768" s="43"/>
      <c r="H768" s="264"/>
      <c r="I768" s="261"/>
      <c r="J768" s="106"/>
      <c r="K768" s="247"/>
      <c r="L768" s="247"/>
      <c r="M768" s="247"/>
      <c r="N768" s="248" t="str">
        <f>IF(AND(K768&lt;&gt;"",L768&lt;&gt;"",J768&lt;&gt;""),ROUND(MIN(IF(OR(J768="OZZ",J768="ZZ"),5000,17300),TRUNC(0.75*(SUMIF($D$12:$D768,$D768,K$12:K768)+SUMIF($D$12:$D768,$D768,L$12:L768)),2)) - SUMIF($D$12:$D767,$D768,N$12:N767),2),"")</f>
        <v/>
      </c>
      <c r="O768" s="249" t="str">
        <f>IF(AND(K768&lt;&gt;"",L768&lt;&gt;"",M768&lt;&gt;"",J768&lt;&gt;"",AH768&lt;&gt;""),IF(OR(J768="OZZ",J768="ZZ"),ROUND(0-SUMIF($D$12:$D767,$D768,O$12:O767),2),IF(M768=0,0,ROUND(MIN(MIN(17300,TRUNC(0.75*(SUMIF($D$12:$D$2012,$D768,K$12:K$2012)+SUMIF($D$12:$D$2012,$D768,L$12:L$2012)),2)+SUMIF($D$12:$D768,$D768,AH$12:AH768))-SUMIF($D$12:$D767,$D768,O$12:O767)-SUMIF($D$12:$D$2012,$D768,N$12:N$2012),AH768),2))),"")</f>
        <v/>
      </c>
      <c r="P768" s="250" t="str">
        <f>IF(J768&lt;&gt;"",1000 - SUMIF($D$12:$D767,$D768,P$12:P767),"")</f>
        <v/>
      </c>
      <c r="Q768" s="106"/>
      <c r="R768" s="247"/>
      <c r="S768" s="247"/>
      <c r="T768" s="247"/>
      <c r="U768" s="248" t="str">
        <f>IF(AND(R768&lt;&gt;"",S768&lt;&gt;"",Q768&lt;&gt;""),ROUND(MIN(IF(OR(Q768="OZZ",Q768="ZZ"),5000,17300),TRUNC(0.75*(SUMIF($D$12:$D768,$D768,R$12:R768)+SUMIF($D$12:$D768,$D768,S$12:S768)),2)) - SUMIF($D$12:$D767,$D768,U$12:U767),2),"")</f>
        <v/>
      </c>
      <c r="V768" s="248" t="str">
        <f>IF(AND(R768&lt;&gt;"",S768&lt;&gt;"",T768&lt;&gt;"",Q768&lt;&gt;"",AL768&lt;&gt;""),IF(OR(Q768="OZZ",Q768="ZZ"),ROUND(0-SUMIF($D$12:$D767,$D768,V$12:V767),2),IF(T768=0,0,ROUND(MIN(MIN(17300,TRUNC(0.75*(SUMIF($D$12:$D$2012,$D768,R$12:R$2012)+SUMIF($D$12:$D$2012,$D768,S$12:S$2012)),2)+SUMIF($D$12:$D768,$D768,AL$12:AL768))-SUMIF($D$12:$D767,$D768,V$12:V767)-SUMIF($D$12:$D$2012,$D768,U$12:U$2012),AL768),2))),"")</f>
        <v/>
      </c>
      <c r="W768" s="250" t="str">
        <f>IF(Q768&lt;&gt;"",1000 - SUMIF($D$12:$D767,$D768,W$12:W767),"")</f>
        <v/>
      </c>
      <c r="X768" s="106"/>
      <c r="Y768" s="247"/>
      <c r="Z768" s="247"/>
      <c r="AA768" s="247"/>
      <c r="AB768" s="248" t="str">
        <f>IF(AND(Y768&lt;&gt;"",Z768&lt;&gt;"",X768&lt;&gt;""),ROUND(MIN(IF(OR(X768="OZZ",X768="ZZ"),5000,17300),TRUNC(0.75*(SUMIF($D$12:$D768,$D768,Y$12:Y768)+SUMIF($D$12:$D768,$D768,Z$12:Z768)),2)) - SUMIF($D$12:$D767,$D768,AB$12:AB767),2),"")</f>
        <v/>
      </c>
      <c r="AC768" s="251" t="str">
        <f>IF(AND(Y768&lt;&gt;"",Z768&lt;&gt;"",AA768&lt;&gt;"",X768&lt;&gt;"",AP768&lt;&gt;""),IF(OR(X768="OZZ",X768="ZZ"),ROUND(0-SUMIF($D$12:$D767,$D768,AC$12:AC767),2),IF(AA768=0,0,ROUND(MIN(MIN(17300,TRUNC(0.75*(SUMIF($D$12:$D$2012,$D768,Y$12:Y$2012)+SUMIF($D$12:$D$2012,$D768,Z$12:Z$2012)),2)+SUMIF($D$12:$D768,$D768,AP$12:AP768))-SUMIF($D$12:$D767,$D768,AC$12:AC767)-SUMIF($D$12:$D$2012,$D768,AB$12:AB$2012),AP768),2))),"")</f>
        <v/>
      </c>
      <c r="AD768" s="250" t="str">
        <f>IF(X768&lt;&gt;"",1000 - SUMIF($D$12:$D767,$D768,AD$12:AD767),"")</f>
        <v/>
      </c>
      <c r="AE768" s="252"/>
      <c r="AF768" s="253"/>
      <c r="AG768" s="254"/>
      <c r="AH768" s="255" t="str">
        <f t="shared" si="250"/>
        <v/>
      </c>
      <c r="AI768" s="256"/>
      <c r="AJ768" s="253"/>
      <c r="AK768" s="254"/>
      <c r="AL768" s="255" t="str">
        <f t="shared" si="251"/>
        <v/>
      </c>
      <c r="AM768" s="256"/>
      <c r="AN768" s="253"/>
      <c r="AO768" s="254"/>
      <c r="AP768" s="255" t="str">
        <f t="shared" si="231"/>
        <v/>
      </c>
      <c r="AQ768" s="116"/>
      <c r="AR768" s="116"/>
      <c r="AS768" s="117"/>
      <c r="AT768" s="118"/>
      <c r="AU768" s="119" t="str">
        <f>IF(D768&lt;&gt; "", IF(COUNTIF($D$12:$D768,$D768)&gt;1,0,IF(SUM(N768,U768,AB768)&gt;0,IF(AND(X768="",OR(Q768&lt;&gt;"",J768&lt;&gt;"")),IF(Q768&lt;&gt;"",Q768,IF(J768&lt;&gt;"",J768,0)),IF(AND(Q768&lt;&gt;"",J768&lt;&gt;"",Q768=J768),Q768,X768)),0)),"")</f>
        <v/>
      </c>
      <c r="AV768" s="119" t="str">
        <f>IF(D768&lt;&gt;"",IF(COUNTIF($D$12:$D768,$D768)&gt;1,0,IF(SUM(O768,V768,AC768)&gt;0,IF(AND(X768="",OR(Q768&lt;&gt;"",J768&lt;&gt;"")),IF(Q768&lt;&gt;"",Q768,IF(J768&lt;&gt;"",J768,0)),IF(AND(Q768&lt;&gt;"",J768&lt;&gt;"",Q768=J768),Q768,X768)),0)),"")</f>
        <v/>
      </c>
      <c r="AW768" s="119" t="str">
        <f>IF(D768&lt;&gt;"",IF(COUNTIF($D$12:$D768,$D768)&gt;1,0,IF(SUM(P768,W768,AD768)&gt;0,IF(AND(X768="",OR(Q768&lt;&gt;"",J768&lt;&gt;"")),IF(Q768&lt;&gt;"",Q768,IF(J768&lt;&gt;"",J768,0)),IF(AND(Q768&lt;&gt;"",J768&lt;&gt;"",Q768=J768),Q768,X768)),0)),"")</f>
        <v/>
      </c>
      <c r="AX768" s="118" t="str">
        <f t="shared" si="232"/>
        <v/>
      </c>
      <c r="AY768" s="118" t="str">
        <f t="shared" si="233"/>
        <v/>
      </c>
      <c r="AZ768" s="118" t="str">
        <f t="shared" si="234"/>
        <v/>
      </c>
      <c r="BA768" s="118" t="str">
        <f t="shared" si="235"/>
        <v/>
      </c>
      <c r="BB768" s="118" t="str">
        <f t="shared" si="236"/>
        <v/>
      </c>
      <c r="BC768" s="118" t="str">
        <f t="shared" si="237"/>
        <v/>
      </c>
      <c r="BD768" s="118" t="str">
        <f t="shared" si="238"/>
        <v/>
      </c>
      <c r="BE768" s="118" t="str">
        <f t="shared" si="239"/>
        <v/>
      </c>
      <c r="BF768" s="118" t="str">
        <f t="shared" si="240"/>
        <v/>
      </c>
      <c r="BG768" s="120"/>
      <c r="BH768" s="120" t="str">
        <f t="shared" si="241"/>
        <v/>
      </c>
      <c r="BI768" s="120" t="str">
        <f t="shared" si="242"/>
        <v/>
      </c>
      <c r="BJ768" s="121"/>
      <c r="BK768" s="120" t="str">
        <f t="shared" si="243"/>
        <v/>
      </c>
      <c r="BL768" s="120" t="str">
        <f t="shared" si="244"/>
        <v/>
      </c>
      <c r="BM768" s="120" t="str">
        <f t="shared" si="245"/>
        <v/>
      </c>
      <c r="BN768" s="120" t="str">
        <f t="shared" si="246"/>
        <v/>
      </c>
      <c r="BO768" s="120" t="str">
        <f t="shared" si="247"/>
        <v/>
      </c>
      <c r="BP768" s="120" t="str">
        <f t="shared" si="248"/>
        <v/>
      </c>
      <c r="BQ768" s="98"/>
      <c r="BR768" s="98"/>
      <c r="BS768" s="98"/>
      <c r="BT768" s="98"/>
      <c r="BU768" s="98"/>
      <c r="BV768" s="98"/>
      <c r="BW768" s="98"/>
      <c r="BX768" s="98"/>
      <c r="BY768" s="98"/>
      <c r="BZ768" s="98"/>
      <c r="CA768" s="98"/>
      <c r="CB768" s="98"/>
      <c r="CC768" s="98"/>
      <c r="CD768" s="98"/>
      <c r="CE768" s="98"/>
      <c r="CF768" s="98"/>
      <c r="CG768" s="98"/>
      <c r="CH768" s="98"/>
      <c r="CI768" s="98"/>
      <c r="CJ768" s="98"/>
      <c r="CK768" s="98"/>
      <c r="CL768" s="98"/>
      <c r="CM768" s="98"/>
      <c r="CN768" s="98"/>
      <c r="CO768" s="98"/>
      <c r="CP768" s="98"/>
      <c r="CQ768" s="98"/>
      <c r="CR768" s="98"/>
      <c r="CS768" s="98"/>
    </row>
    <row r="769" spans="1:97" s="4" customFormat="1" ht="18.75" customHeight="1" x14ac:dyDescent="0.2">
      <c r="A769" s="3">
        <f t="shared" si="249"/>
        <v>757</v>
      </c>
      <c r="B769" s="263"/>
      <c r="C769" s="263"/>
      <c r="D769" s="263"/>
      <c r="E769" s="259"/>
      <c r="F769" s="259"/>
      <c r="G769" s="43"/>
      <c r="H769" s="264"/>
      <c r="I769" s="261"/>
      <c r="J769" s="106"/>
      <c r="K769" s="247"/>
      <c r="L769" s="247"/>
      <c r="M769" s="247"/>
      <c r="N769" s="248" t="str">
        <f>IF(AND(K769&lt;&gt;"",L769&lt;&gt;"",J769&lt;&gt;""),ROUND(MIN(IF(OR(J769="OZZ",J769="ZZ"),5000,17300),TRUNC(0.75*(SUMIF($D$12:$D769,$D769,K$12:K769)+SUMIF($D$12:$D769,$D769,L$12:L769)),2)) - SUMIF($D$12:$D768,$D769,N$12:N768),2),"")</f>
        <v/>
      </c>
      <c r="O769" s="249" t="str">
        <f>IF(AND(K769&lt;&gt;"",L769&lt;&gt;"",M769&lt;&gt;"",J769&lt;&gt;"",AH769&lt;&gt;""),IF(OR(J769="OZZ",J769="ZZ"),ROUND(0-SUMIF($D$12:$D768,$D769,O$12:O768),2),IF(M769=0,0,ROUND(MIN(MIN(17300,TRUNC(0.75*(SUMIF($D$12:$D$2012,$D769,K$12:K$2012)+SUMIF($D$12:$D$2012,$D769,L$12:L$2012)),2)+SUMIF($D$12:$D769,$D769,AH$12:AH769))-SUMIF($D$12:$D768,$D769,O$12:O768)-SUMIF($D$12:$D$2012,$D769,N$12:N$2012),AH769),2))),"")</f>
        <v/>
      </c>
      <c r="P769" s="250" t="str">
        <f>IF(J769&lt;&gt;"",1000 - SUMIF($D$12:$D768,$D769,P$12:P768),"")</f>
        <v/>
      </c>
      <c r="Q769" s="106"/>
      <c r="R769" s="247"/>
      <c r="S769" s="247"/>
      <c r="T769" s="247"/>
      <c r="U769" s="248" t="str">
        <f>IF(AND(R769&lt;&gt;"",S769&lt;&gt;"",Q769&lt;&gt;""),ROUND(MIN(IF(OR(Q769="OZZ",Q769="ZZ"),5000,17300),TRUNC(0.75*(SUMIF($D$12:$D769,$D769,R$12:R769)+SUMIF($D$12:$D769,$D769,S$12:S769)),2)) - SUMIF($D$12:$D768,$D769,U$12:U768),2),"")</f>
        <v/>
      </c>
      <c r="V769" s="248" t="str">
        <f>IF(AND(R769&lt;&gt;"",S769&lt;&gt;"",T769&lt;&gt;"",Q769&lt;&gt;"",AL769&lt;&gt;""),IF(OR(Q769="OZZ",Q769="ZZ"),ROUND(0-SUMIF($D$12:$D768,$D769,V$12:V768),2),IF(T769=0,0,ROUND(MIN(MIN(17300,TRUNC(0.75*(SUMIF($D$12:$D$2012,$D769,R$12:R$2012)+SUMIF($D$12:$D$2012,$D769,S$12:S$2012)),2)+SUMIF($D$12:$D769,$D769,AL$12:AL769))-SUMIF($D$12:$D768,$D769,V$12:V768)-SUMIF($D$12:$D$2012,$D769,U$12:U$2012),AL769),2))),"")</f>
        <v/>
      </c>
      <c r="W769" s="250" t="str">
        <f>IF(Q769&lt;&gt;"",1000 - SUMIF($D$12:$D768,$D769,W$12:W768),"")</f>
        <v/>
      </c>
      <c r="X769" s="106"/>
      <c r="Y769" s="247"/>
      <c r="Z769" s="247"/>
      <c r="AA769" s="247"/>
      <c r="AB769" s="248" t="str">
        <f>IF(AND(Y769&lt;&gt;"",Z769&lt;&gt;"",X769&lt;&gt;""),ROUND(MIN(IF(OR(X769="OZZ",X769="ZZ"),5000,17300),TRUNC(0.75*(SUMIF($D$12:$D769,$D769,Y$12:Y769)+SUMIF($D$12:$D769,$D769,Z$12:Z769)),2)) - SUMIF($D$12:$D768,$D769,AB$12:AB768),2),"")</f>
        <v/>
      </c>
      <c r="AC769" s="251" t="str">
        <f>IF(AND(Y769&lt;&gt;"",Z769&lt;&gt;"",AA769&lt;&gt;"",X769&lt;&gt;"",AP769&lt;&gt;""),IF(OR(X769="OZZ",X769="ZZ"),ROUND(0-SUMIF($D$12:$D768,$D769,AC$12:AC768),2),IF(AA769=0,0,ROUND(MIN(MIN(17300,TRUNC(0.75*(SUMIF($D$12:$D$2012,$D769,Y$12:Y$2012)+SUMIF($D$12:$D$2012,$D769,Z$12:Z$2012)),2)+SUMIF($D$12:$D769,$D769,AP$12:AP769))-SUMIF($D$12:$D768,$D769,AC$12:AC768)-SUMIF($D$12:$D$2012,$D769,AB$12:AB$2012),AP769),2))),"")</f>
        <v/>
      </c>
      <c r="AD769" s="250" t="str">
        <f>IF(X769&lt;&gt;"",1000 - SUMIF($D$12:$D768,$D769,AD$12:AD768),"")</f>
        <v/>
      </c>
      <c r="AE769" s="252"/>
      <c r="AF769" s="253"/>
      <c r="AG769" s="254"/>
      <c r="AH769" s="255" t="str">
        <f t="shared" si="250"/>
        <v/>
      </c>
      <c r="AI769" s="256"/>
      <c r="AJ769" s="253"/>
      <c r="AK769" s="254"/>
      <c r="AL769" s="255" t="str">
        <f t="shared" si="251"/>
        <v/>
      </c>
      <c r="AM769" s="256"/>
      <c r="AN769" s="253"/>
      <c r="AO769" s="254"/>
      <c r="AP769" s="255" t="str">
        <f t="shared" si="231"/>
        <v/>
      </c>
      <c r="AQ769" s="116"/>
      <c r="AR769" s="116"/>
      <c r="AS769" s="117"/>
      <c r="AT769" s="118"/>
      <c r="AU769" s="119" t="str">
        <f>IF(D769&lt;&gt; "", IF(COUNTIF($D$12:$D769,$D769)&gt;1,0,IF(SUM(N769,U769,AB769)&gt;0,IF(AND(X769="",OR(Q769&lt;&gt;"",J769&lt;&gt;"")),IF(Q769&lt;&gt;"",Q769,IF(J769&lt;&gt;"",J769,0)),IF(AND(Q769&lt;&gt;"",J769&lt;&gt;"",Q769=J769),Q769,X769)),0)),"")</f>
        <v/>
      </c>
      <c r="AV769" s="119" t="str">
        <f>IF(D769&lt;&gt;"",IF(COUNTIF($D$12:$D769,$D769)&gt;1,0,IF(SUM(O769,V769,AC769)&gt;0,IF(AND(X769="",OR(Q769&lt;&gt;"",J769&lt;&gt;"")),IF(Q769&lt;&gt;"",Q769,IF(J769&lt;&gt;"",J769,0)),IF(AND(Q769&lt;&gt;"",J769&lt;&gt;"",Q769=J769),Q769,X769)),0)),"")</f>
        <v/>
      </c>
      <c r="AW769" s="119" t="str">
        <f>IF(D769&lt;&gt;"",IF(COUNTIF($D$12:$D769,$D769)&gt;1,0,IF(SUM(P769,W769,AD769)&gt;0,IF(AND(X769="",OR(Q769&lt;&gt;"",J769&lt;&gt;"")),IF(Q769&lt;&gt;"",Q769,IF(J769&lt;&gt;"",J769,0)),IF(AND(Q769&lt;&gt;"",J769&lt;&gt;"",Q769=J769),Q769,X769)),0)),"")</f>
        <v/>
      </c>
      <c r="AX769" s="118" t="str">
        <f t="shared" si="232"/>
        <v/>
      </c>
      <c r="AY769" s="118" t="str">
        <f t="shared" si="233"/>
        <v/>
      </c>
      <c r="AZ769" s="118" t="str">
        <f t="shared" si="234"/>
        <v/>
      </c>
      <c r="BA769" s="118" t="str">
        <f t="shared" si="235"/>
        <v/>
      </c>
      <c r="BB769" s="118" t="str">
        <f t="shared" si="236"/>
        <v/>
      </c>
      <c r="BC769" s="118" t="str">
        <f t="shared" si="237"/>
        <v/>
      </c>
      <c r="BD769" s="118" t="str">
        <f t="shared" si="238"/>
        <v/>
      </c>
      <c r="BE769" s="118" t="str">
        <f t="shared" si="239"/>
        <v/>
      </c>
      <c r="BF769" s="118" t="str">
        <f t="shared" si="240"/>
        <v/>
      </c>
      <c r="BG769" s="120"/>
      <c r="BH769" s="120" t="str">
        <f t="shared" si="241"/>
        <v/>
      </c>
      <c r="BI769" s="120" t="str">
        <f t="shared" si="242"/>
        <v/>
      </c>
      <c r="BJ769" s="121"/>
      <c r="BK769" s="120" t="str">
        <f t="shared" si="243"/>
        <v/>
      </c>
      <c r="BL769" s="120" t="str">
        <f t="shared" si="244"/>
        <v/>
      </c>
      <c r="BM769" s="120" t="str">
        <f t="shared" si="245"/>
        <v/>
      </c>
      <c r="BN769" s="120" t="str">
        <f t="shared" si="246"/>
        <v/>
      </c>
      <c r="BO769" s="120" t="str">
        <f t="shared" si="247"/>
        <v/>
      </c>
      <c r="BP769" s="120" t="str">
        <f t="shared" si="248"/>
        <v/>
      </c>
      <c r="BQ769" s="98"/>
      <c r="BR769" s="98"/>
      <c r="BS769" s="98"/>
      <c r="BT769" s="98"/>
      <c r="BU769" s="98"/>
      <c r="BV769" s="98"/>
      <c r="BW769" s="98"/>
      <c r="BX769" s="98"/>
      <c r="BY769" s="98"/>
      <c r="BZ769" s="98"/>
      <c r="CA769" s="98"/>
      <c r="CB769" s="98"/>
      <c r="CC769" s="98"/>
      <c r="CD769" s="98"/>
      <c r="CE769" s="98"/>
      <c r="CF769" s="98"/>
      <c r="CG769" s="98"/>
      <c r="CH769" s="98"/>
      <c r="CI769" s="98"/>
      <c r="CJ769" s="98"/>
      <c r="CK769" s="98"/>
      <c r="CL769" s="98"/>
      <c r="CM769" s="98"/>
      <c r="CN769" s="98"/>
      <c r="CO769" s="98"/>
      <c r="CP769" s="98"/>
      <c r="CQ769" s="98"/>
      <c r="CR769" s="98"/>
      <c r="CS769" s="98"/>
    </row>
    <row r="770" spans="1:97" s="4" customFormat="1" ht="18.75" customHeight="1" x14ac:dyDescent="0.2">
      <c r="A770" s="3">
        <f t="shared" si="249"/>
        <v>758</v>
      </c>
      <c r="B770" s="263"/>
      <c r="C770" s="263"/>
      <c r="D770" s="263"/>
      <c r="E770" s="259"/>
      <c r="F770" s="259"/>
      <c r="G770" s="43"/>
      <c r="H770" s="264"/>
      <c r="I770" s="261"/>
      <c r="J770" s="106"/>
      <c r="K770" s="247"/>
      <c r="L770" s="247"/>
      <c r="M770" s="247"/>
      <c r="N770" s="248" t="str">
        <f>IF(AND(K770&lt;&gt;"",L770&lt;&gt;"",J770&lt;&gt;""),ROUND(MIN(IF(OR(J770="OZZ",J770="ZZ"),5000,17300),TRUNC(0.75*(SUMIF($D$12:$D770,$D770,K$12:K770)+SUMIF($D$12:$D770,$D770,L$12:L770)),2)) - SUMIF($D$12:$D769,$D770,N$12:N769),2),"")</f>
        <v/>
      </c>
      <c r="O770" s="249" t="str">
        <f>IF(AND(K770&lt;&gt;"",L770&lt;&gt;"",M770&lt;&gt;"",J770&lt;&gt;"",AH770&lt;&gt;""),IF(OR(J770="OZZ",J770="ZZ"),ROUND(0-SUMIF($D$12:$D769,$D770,O$12:O769),2),IF(M770=0,0,ROUND(MIN(MIN(17300,TRUNC(0.75*(SUMIF($D$12:$D$2012,$D770,K$12:K$2012)+SUMIF($D$12:$D$2012,$D770,L$12:L$2012)),2)+SUMIF($D$12:$D770,$D770,AH$12:AH770))-SUMIF($D$12:$D769,$D770,O$12:O769)-SUMIF($D$12:$D$2012,$D770,N$12:N$2012),AH770),2))),"")</f>
        <v/>
      </c>
      <c r="P770" s="250" t="str">
        <f>IF(J770&lt;&gt;"",1000 - SUMIF($D$12:$D769,$D770,P$12:P769),"")</f>
        <v/>
      </c>
      <c r="Q770" s="106"/>
      <c r="R770" s="247"/>
      <c r="S770" s="247"/>
      <c r="T770" s="247"/>
      <c r="U770" s="248" t="str">
        <f>IF(AND(R770&lt;&gt;"",S770&lt;&gt;"",Q770&lt;&gt;""),ROUND(MIN(IF(OR(Q770="OZZ",Q770="ZZ"),5000,17300),TRUNC(0.75*(SUMIF($D$12:$D770,$D770,R$12:R770)+SUMIF($D$12:$D770,$D770,S$12:S770)),2)) - SUMIF($D$12:$D769,$D770,U$12:U769),2),"")</f>
        <v/>
      </c>
      <c r="V770" s="248" t="str">
        <f>IF(AND(R770&lt;&gt;"",S770&lt;&gt;"",T770&lt;&gt;"",Q770&lt;&gt;"",AL770&lt;&gt;""),IF(OR(Q770="OZZ",Q770="ZZ"),ROUND(0-SUMIF($D$12:$D769,$D770,V$12:V769),2),IF(T770=0,0,ROUND(MIN(MIN(17300,TRUNC(0.75*(SUMIF($D$12:$D$2012,$D770,R$12:R$2012)+SUMIF($D$12:$D$2012,$D770,S$12:S$2012)),2)+SUMIF($D$12:$D770,$D770,AL$12:AL770))-SUMIF($D$12:$D769,$D770,V$12:V769)-SUMIF($D$12:$D$2012,$D770,U$12:U$2012),AL770),2))),"")</f>
        <v/>
      </c>
      <c r="W770" s="250" t="str">
        <f>IF(Q770&lt;&gt;"",1000 - SUMIF($D$12:$D769,$D770,W$12:W769),"")</f>
        <v/>
      </c>
      <c r="X770" s="106"/>
      <c r="Y770" s="247"/>
      <c r="Z770" s="247"/>
      <c r="AA770" s="247"/>
      <c r="AB770" s="248" t="str">
        <f>IF(AND(Y770&lt;&gt;"",Z770&lt;&gt;"",X770&lt;&gt;""),ROUND(MIN(IF(OR(X770="OZZ",X770="ZZ"),5000,17300),TRUNC(0.75*(SUMIF($D$12:$D770,$D770,Y$12:Y770)+SUMIF($D$12:$D770,$D770,Z$12:Z770)),2)) - SUMIF($D$12:$D769,$D770,AB$12:AB769),2),"")</f>
        <v/>
      </c>
      <c r="AC770" s="251" t="str">
        <f>IF(AND(Y770&lt;&gt;"",Z770&lt;&gt;"",AA770&lt;&gt;"",X770&lt;&gt;"",AP770&lt;&gt;""),IF(OR(X770="OZZ",X770="ZZ"),ROUND(0-SUMIF($D$12:$D769,$D770,AC$12:AC769),2),IF(AA770=0,0,ROUND(MIN(MIN(17300,TRUNC(0.75*(SUMIF($D$12:$D$2012,$D770,Y$12:Y$2012)+SUMIF($D$12:$D$2012,$D770,Z$12:Z$2012)),2)+SUMIF($D$12:$D770,$D770,AP$12:AP770))-SUMIF($D$12:$D769,$D770,AC$12:AC769)-SUMIF($D$12:$D$2012,$D770,AB$12:AB$2012),AP770),2))),"")</f>
        <v/>
      </c>
      <c r="AD770" s="250" t="str">
        <f>IF(X770&lt;&gt;"",1000 - SUMIF($D$12:$D769,$D770,AD$12:AD769),"")</f>
        <v/>
      </c>
      <c r="AE770" s="252"/>
      <c r="AF770" s="253"/>
      <c r="AG770" s="254"/>
      <c r="AH770" s="255" t="str">
        <f t="shared" si="250"/>
        <v/>
      </c>
      <c r="AI770" s="256"/>
      <c r="AJ770" s="253"/>
      <c r="AK770" s="254"/>
      <c r="AL770" s="255" t="str">
        <f t="shared" si="251"/>
        <v/>
      </c>
      <c r="AM770" s="256"/>
      <c r="AN770" s="253"/>
      <c r="AO770" s="254"/>
      <c r="AP770" s="255" t="str">
        <f t="shared" si="231"/>
        <v/>
      </c>
      <c r="AQ770" s="116"/>
      <c r="AR770" s="116"/>
      <c r="AS770" s="117"/>
      <c r="AT770" s="118"/>
      <c r="AU770" s="119" t="str">
        <f>IF(D770&lt;&gt; "", IF(COUNTIF($D$12:$D770,$D770)&gt;1,0,IF(SUM(N770,U770,AB770)&gt;0,IF(AND(X770="",OR(Q770&lt;&gt;"",J770&lt;&gt;"")),IF(Q770&lt;&gt;"",Q770,IF(J770&lt;&gt;"",J770,0)),IF(AND(Q770&lt;&gt;"",J770&lt;&gt;"",Q770=J770),Q770,X770)),0)),"")</f>
        <v/>
      </c>
      <c r="AV770" s="119" t="str">
        <f>IF(D770&lt;&gt;"",IF(COUNTIF($D$12:$D770,$D770)&gt;1,0,IF(SUM(O770,V770,AC770)&gt;0,IF(AND(X770="",OR(Q770&lt;&gt;"",J770&lt;&gt;"")),IF(Q770&lt;&gt;"",Q770,IF(J770&lt;&gt;"",J770,0)),IF(AND(Q770&lt;&gt;"",J770&lt;&gt;"",Q770=J770),Q770,X770)),0)),"")</f>
        <v/>
      </c>
      <c r="AW770" s="119" t="str">
        <f>IF(D770&lt;&gt;"",IF(COUNTIF($D$12:$D770,$D770)&gt;1,0,IF(SUM(P770,W770,AD770)&gt;0,IF(AND(X770="",OR(Q770&lt;&gt;"",J770&lt;&gt;"")),IF(Q770&lt;&gt;"",Q770,IF(J770&lt;&gt;"",J770,0)),IF(AND(Q770&lt;&gt;"",J770&lt;&gt;"",Q770=J770),Q770,X770)),0)),"")</f>
        <v/>
      </c>
      <c r="AX770" s="118" t="str">
        <f t="shared" si="232"/>
        <v/>
      </c>
      <c r="AY770" s="118" t="str">
        <f t="shared" si="233"/>
        <v/>
      </c>
      <c r="AZ770" s="118" t="str">
        <f t="shared" si="234"/>
        <v/>
      </c>
      <c r="BA770" s="118" t="str">
        <f t="shared" si="235"/>
        <v/>
      </c>
      <c r="BB770" s="118" t="str">
        <f t="shared" si="236"/>
        <v/>
      </c>
      <c r="BC770" s="118" t="str">
        <f t="shared" si="237"/>
        <v/>
      </c>
      <c r="BD770" s="118" t="str">
        <f t="shared" si="238"/>
        <v/>
      </c>
      <c r="BE770" s="118" t="str">
        <f t="shared" si="239"/>
        <v/>
      </c>
      <c r="BF770" s="118" t="str">
        <f t="shared" si="240"/>
        <v/>
      </c>
      <c r="BG770" s="120"/>
      <c r="BH770" s="120" t="str">
        <f t="shared" si="241"/>
        <v/>
      </c>
      <c r="BI770" s="120" t="str">
        <f t="shared" si="242"/>
        <v/>
      </c>
      <c r="BJ770" s="121"/>
      <c r="BK770" s="120" t="str">
        <f t="shared" si="243"/>
        <v/>
      </c>
      <c r="BL770" s="120" t="str">
        <f t="shared" si="244"/>
        <v/>
      </c>
      <c r="BM770" s="120" t="str">
        <f t="shared" si="245"/>
        <v/>
      </c>
      <c r="BN770" s="120" t="str">
        <f t="shared" si="246"/>
        <v/>
      </c>
      <c r="BO770" s="120" t="str">
        <f t="shared" si="247"/>
        <v/>
      </c>
      <c r="BP770" s="120" t="str">
        <f t="shared" si="248"/>
        <v/>
      </c>
      <c r="BQ770" s="98"/>
      <c r="BR770" s="98"/>
      <c r="BS770" s="98"/>
      <c r="BT770" s="98"/>
      <c r="BU770" s="98"/>
      <c r="BV770" s="98"/>
      <c r="BW770" s="98"/>
      <c r="BX770" s="98"/>
      <c r="BY770" s="98"/>
      <c r="BZ770" s="98"/>
      <c r="CA770" s="98"/>
      <c r="CB770" s="98"/>
      <c r="CC770" s="98"/>
      <c r="CD770" s="98"/>
      <c r="CE770" s="98"/>
      <c r="CF770" s="98"/>
      <c r="CG770" s="98"/>
      <c r="CH770" s="98"/>
      <c r="CI770" s="98"/>
      <c r="CJ770" s="98"/>
      <c r="CK770" s="98"/>
      <c r="CL770" s="98"/>
      <c r="CM770" s="98"/>
      <c r="CN770" s="98"/>
      <c r="CO770" s="98"/>
      <c r="CP770" s="98"/>
      <c r="CQ770" s="98"/>
      <c r="CR770" s="98"/>
      <c r="CS770" s="98"/>
    </row>
    <row r="771" spans="1:97" s="4" customFormat="1" ht="18.75" customHeight="1" x14ac:dyDescent="0.2">
      <c r="A771" s="3">
        <f t="shared" si="249"/>
        <v>759</v>
      </c>
      <c r="B771" s="263"/>
      <c r="C771" s="263"/>
      <c r="D771" s="263"/>
      <c r="E771" s="259"/>
      <c r="F771" s="259"/>
      <c r="G771" s="43"/>
      <c r="H771" s="264"/>
      <c r="I771" s="261"/>
      <c r="J771" s="106"/>
      <c r="K771" s="247"/>
      <c r="L771" s="247"/>
      <c r="M771" s="247"/>
      <c r="N771" s="248" t="str">
        <f>IF(AND(K771&lt;&gt;"",L771&lt;&gt;"",J771&lt;&gt;""),ROUND(MIN(IF(OR(J771="OZZ",J771="ZZ"),5000,17300),TRUNC(0.75*(SUMIF($D$12:$D771,$D771,K$12:K771)+SUMIF($D$12:$D771,$D771,L$12:L771)),2)) - SUMIF($D$12:$D770,$D771,N$12:N770),2),"")</f>
        <v/>
      </c>
      <c r="O771" s="249" t="str">
        <f>IF(AND(K771&lt;&gt;"",L771&lt;&gt;"",M771&lt;&gt;"",J771&lt;&gt;"",AH771&lt;&gt;""),IF(OR(J771="OZZ",J771="ZZ"),ROUND(0-SUMIF($D$12:$D770,$D771,O$12:O770),2),IF(M771=0,0,ROUND(MIN(MIN(17300,TRUNC(0.75*(SUMIF($D$12:$D$2012,$D771,K$12:K$2012)+SUMIF($D$12:$D$2012,$D771,L$12:L$2012)),2)+SUMIF($D$12:$D771,$D771,AH$12:AH771))-SUMIF($D$12:$D770,$D771,O$12:O770)-SUMIF($D$12:$D$2012,$D771,N$12:N$2012),AH771),2))),"")</f>
        <v/>
      </c>
      <c r="P771" s="250" t="str">
        <f>IF(J771&lt;&gt;"",1000 - SUMIF($D$12:$D770,$D771,P$12:P770),"")</f>
        <v/>
      </c>
      <c r="Q771" s="106"/>
      <c r="R771" s="247"/>
      <c r="S771" s="247"/>
      <c r="T771" s="247"/>
      <c r="U771" s="248" t="str">
        <f>IF(AND(R771&lt;&gt;"",S771&lt;&gt;"",Q771&lt;&gt;""),ROUND(MIN(IF(OR(Q771="OZZ",Q771="ZZ"),5000,17300),TRUNC(0.75*(SUMIF($D$12:$D771,$D771,R$12:R771)+SUMIF($D$12:$D771,$D771,S$12:S771)),2)) - SUMIF($D$12:$D770,$D771,U$12:U770),2),"")</f>
        <v/>
      </c>
      <c r="V771" s="248" t="str">
        <f>IF(AND(R771&lt;&gt;"",S771&lt;&gt;"",T771&lt;&gt;"",Q771&lt;&gt;"",AL771&lt;&gt;""),IF(OR(Q771="OZZ",Q771="ZZ"),ROUND(0-SUMIF($D$12:$D770,$D771,V$12:V770),2),IF(T771=0,0,ROUND(MIN(MIN(17300,TRUNC(0.75*(SUMIF($D$12:$D$2012,$D771,R$12:R$2012)+SUMIF($D$12:$D$2012,$D771,S$12:S$2012)),2)+SUMIF($D$12:$D771,$D771,AL$12:AL771))-SUMIF($D$12:$D770,$D771,V$12:V770)-SUMIF($D$12:$D$2012,$D771,U$12:U$2012),AL771),2))),"")</f>
        <v/>
      </c>
      <c r="W771" s="250" t="str">
        <f>IF(Q771&lt;&gt;"",1000 - SUMIF($D$12:$D770,$D771,W$12:W770),"")</f>
        <v/>
      </c>
      <c r="X771" s="106"/>
      <c r="Y771" s="247"/>
      <c r="Z771" s="247"/>
      <c r="AA771" s="247"/>
      <c r="AB771" s="248" t="str">
        <f>IF(AND(Y771&lt;&gt;"",Z771&lt;&gt;"",X771&lt;&gt;""),ROUND(MIN(IF(OR(X771="OZZ",X771="ZZ"),5000,17300),TRUNC(0.75*(SUMIF($D$12:$D771,$D771,Y$12:Y771)+SUMIF($D$12:$D771,$D771,Z$12:Z771)),2)) - SUMIF($D$12:$D770,$D771,AB$12:AB770),2),"")</f>
        <v/>
      </c>
      <c r="AC771" s="251" t="str">
        <f>IF(AND(Y771&lt;&gt;"",Z771&lt;&gt;"",AA771&lt;&gt;"",X771&lt;&gt;"",AP771&lt;&gt;""),IF(OR(X771="OZZ",X771="ZZ"),ROUND(0-SUMIF($D$12:$D770,$D771,AC$12:AC770),2),IF(AA771=0,0,ROUND(MIN(MIN(17300,TRUNC(0.75*(SUMIF($D$12:$D$2012,$D771,Y$12:Y$2012)+SUMIF($D$12:$D$2012,$D771,Z$12:Z$2012)),2)+SUMIF($D$12:$D771,$D771,AP$12:AP771))-SUMIF($D$12:$D770,$D771,AC$12:AC770)-SUMIF($D$12:$D$2012,$D771,AB$12:AB$2012),AP771),2))),"")</f>
        <v/>
      </c>
      <c r="AD771" s="250" t="str">
        <f>IF(X771&lt;&gt;"",1000 - SUMIF($D$12:$D770,$D771,AD$12:AD770),"")</f>
        <v/>
      </c>
      <c r="AE771" s="252"/>
      <c r="AF771" s="253"/>
      <c r="AG771" s="254"/>
      <c r="AH771" s="255" t="str">
        <f t="shared" si="250"/>
        <v/>
      </c>
      <c r="AI771" s="256"/>
      <c r="AJ771" s="253"/>
      <c r="AK771" s="254"/>
      <c r="AL771" s="255" t="str">
        <f t="shared" si="251"/>
        <v/>
      </c>
      <c r="AM771" s="256"/>
      <c r="AN771" s="253"/>
      <c r="AO771" s="254"/>
      <c r="AP771" s="255" t="str">
        <f t="shared" si="231"/>
        <v/>
      </c>
      <c r="AQ771" s="116"/>
      <c r="AR771" s="116"/>
      <c r="AS771" s="117"/>
      <c r="AT771" s="118"/>
      <c r="AU771" s="119" t="str">
        <f>IF(D771&lt;&gt; "", IF(COUNTIF($D$12:$D771,$D771)&gt;1,0,IF(SUM(N771,U771,AB771)&gt;0,IF(AND(X771="",OR(Q771&lt;&gt;"",J771&lt;&gt;"")),IF(Q771&lt;&gt;"",Q771,IF(J771&lt;&gt;"",J771,0)),IF(AND(Q771&lt;&gt;"",J771&lt;&gt;"",Q771=J771),Q771,X771)),0)),"")</f>
        <v/>
      </c>
      <c r="AV771" s="119" t="str">
        <f>IF(D771&lt;&gt;"",IF(COUNTIF($D$12:$D771,$D771)&gt;1,0,IF(SUM(O771,V771,AC771)&gt;0,IF(AND(X771="",OR(Q771&lt;&gt;"",J771&lt;&gt;"")),IF(Q771&lt;&gt;"",Q771,IF(J771&lt;&gt;"",J771,0)),IF(AND(Q771&lt;&gt;"",J771&lt;&gt;"",Q771=J771),Q771,X771)),0)),"")</f>
        <v/>
      </c>
      <c r="AW771" s="119" t="str">
        <f>IF(D771&lt;&gt;"",IF(COUNTIF($D$12:$D771,$D771)&gt;1,0,IF(SUM(P771,W771,AD771)&gt;0,IF(AND(X771="",OR(Q771&lt;&gt;"",J771&lt;&gt;"")),IF(Q771&lt;&gt;"",Q771,IF(J771&lt;&gt;"",J771,0)),IF(AND(Q771&lt;&gt;"",J771&lt;&gt;"",Q771=J771),Q771,X771)),0)),"")</f>
        <v/>
      </c>
      <c r="AX771" s="118" t="str">
        <f t="shared" si="232"/>
        <v/>
      </c>
      <c r="AY771" s="118" t="str">
        <f t="shared" si="233"/>
        <v/>
      </c>
      <c r="AZ771" s="118" t="str">
        <f t="shared" si="234"/>
        <v/>
      </c>
      <c r="BA771" s="118" t="str">
        <f t="shared" si="235"/>
        <v/>
      </c>
      <c r="BB771" s="118" t="str">
        <f t="shared" si="236"/>
        <v/>
      </c>
      <c r="BC771" s="118" t="str">
        <f t="shared" si="237"/>
        <v/>
      </c>
      <c r="BD771" s="118" t="str">
        <f t="shared" si="238"/>
        <v/>
      </c>
      <c r="BE771" s="118" t="str">
        <f t="shared" si="239"/>
        <v/>
      </c>
      <c r="BF771" s="118" t="str">
        <f t="shared" si="240"/>
        <v/>
      </c>
      <c r="BG771" s="120"/>
      <c r="BH771" s="120" t="str">
        <f t="shared" si="241"/>
        <v/>
      </c>
      <c r="BI771" s="120" t="str">
        <f t="shared" si="242"/>
        <v/>
      </c>
      <c r="BJ771" s="121"/>
      <c r="BK771" s="120" t="str">
        <f t="shared" si="243"/>
        <v/>
      </c>
      <c r="BL771" s="120" t="str">
        <f t="shared" si="244"/>
        <v/>
      </c>
      <c r="BM771" s="120" t="str">
        <f t="shared" si="245"/>
        <v/>
      </c>
      <c r="BN771" s="120" t="str">
        <f t="shared" si="246"/>
        <v/>
      </c>
      <c r="BO771" s="120" t="str">
        <f t="shared" si="247"/>
        <v/>
      </c>
      <c r="BP771" s="120" t="str">
        <f t="shared" si="248"/>
        <v/>
      </c>
      <c r="BQ771" s="98"/>
      <c r="BR771" s="98"/>
      <c r="BS771" s="98"/>
      <c r="BT771" s="98"/>
      <c r="BU771" s="98"/>
      <c r="BV771" s="98"/>
      <c r="BW771" s="98"/>
      <c r="BX771" s="98"/>
      <c r="BY771" s="98"/>
      <c r="BZ771" s="98"/>
      <c r="CA771" s="98"/>
      <c r="CB771" s="98"/>
      <c r="CC771" s="98"/>
      <c r="CD771" s="98"/>
      <c r="CE771" s="98"/>
      <c r="CF771" s="98"/>
      <c r="CG771" s="98"/>
      <c r="CH771" s="98"/>
      <c r="CI771" s="98"/>
      <c r="CJ771" s="98"/>
      <c r="CK771" s="98"/>
      <c r="CL771" s="98"/>
      <c r="CM771" s="98"/>
      <c r="CN771" s="98"/>
      <c r="CO771" s="98"/>
      <c r="CP771" s="98"/>
      <c r="CQ771" s="98"/>
      <c r="CR771" s="98"/>
      <c r="CS771" s="98"/>
    </row>
    <row r="772" spans="1:97" s="4" customFormat="1" ht="18.75" customHeight="1" x14ac:dyDescent="0.2">
      <c r="A772" s="3">
        <f t="shared" si="249"/>
        <v>760</v>
      </c>
      <c r="B772" s="263"/>
      <c r="C772" s="263"/>
      <c r="D772" s="263"/>
      <c r="E772" s="259"/>
      <c r="F772" s="259"/>
      <c r="G772" s="43"/>
      <c r="H772" s="264"/>
      <c r="I772" s="261"/>
      <c r="J772" s="106"/>
      <c r="K772" s="247"/>
      <c r="L772" s="247"/>
      <c r="M772" s="247"/>
      <c r="N772" s="248" t="str">
        <f>IF(AND(K772&lt;&gt;"",L772&lt;&gt;"",J772&lt;&gt;""),ROUND(MIN(IF(OR(J772="OZZ",J772="ZZ"),5000,17300),TRUNC(0.75*(SUMIF($D$12:$D772,$D772,K$12:K772)+SUMIF($D$12:$D772,$D772,L$12:L772)),2)) - SUMIF($D$12:$D771,$D772,N$12:N771),2),"")</f>
        <v/>
      </c>
      <c r="O772" s="249" t="str">
        <f>IF(AND(K772&lt;&gt;"",L772&lt;&gt;"",M772&lt;&gt;"",J772&lt;&gt;"",AH772&lt;&gt;""),IF(OR(J772="OZZ",J772="ZZ"),ROUND(0-SUMIF($D$12:$D771,$D772,O$12:O771),2),IF(M772=0,0,ROUND(MIN(MIN(17300,TRUNC(0.75*(SUMIF($D$12:$D$2012,$D772,K$12:K$2012)+SUMIF($D$12:$D$2012,$D772,L$12:L$2012)),2)+SUMIF($D$12:$D772,$D772,AH$12:AH772))-SUMIF($D$12:$D771,$D772,O$12:O771)-SUMIF($D$12:$D$2012,$D772,N$12:N$2012),AH772),2))),"")</f>
        <v/>
      </c>
      <c r="P772" s="250" t="str">
        <f>IF(J772&lt;&gt;"",1000 - SUMIF($D$12:$D771,$D772,P$12:P771),"")</f>
        <v/>
      </c>
      <c r="Q772" s="106"/>
      <c r="R772" s="247"/>
      <c r="S772" s="247"/>
      <c r="T772" s="247"/>
      <c r="U772" s="248" t="str">
        <f>IF(AND(R772&lt;&gt;"",S772&lt;&gt;"",Q772&lt;&gt;""),ROUND(MIN(IF(OR(Q772="OZZ",Q772="ZZ"),5000,17300),TRUNC(0.75*(SUMIF($D$12:$D772,$D772,R$12:R772)+SUMIF($D$12:$D772,$D772,S$12:S772)),2)) - SUMIF($D$12:$D771,$D772,U$12:U771),2),"")</f>
        <v/>
      </c>
      <c r="V772" s="248" t="str">
        <f>IF(AND(R772&lt;&gt;"",S772&lt;&gt;"",T772&lt;&gt;"",Q772&lt;&gt;"",AL772&lt;&gt;""),IF(OR(Q772="OZZ",Q772="ZZ"),ROUND(0-SUMIF($D$12:$D771,$D772,V$12:V771),2),IF(T772=0,0,ROUND(MIN(MIN(17300,TRUNC(0.75*(SUMIF($D$12:$D$2012,$D772,R$12:R$2012)+SUMIF($D$12:$D$2012,$D772,S$12:S$2012)),2)+SUMIF($D$12:$D772,$D772,AL$12:AL772))-SUMIF($D$12:$D771,$D772,V$12:V771)-SUMIF($D$12:$D$2012,$D772,U$12:U$2012),AL772),2))),"")</f>
        <v/>
      </c>
      <c r="W772" s="250" t="str">
        <f>IF(Q772&lt;&gt;"",1000 - SUMIF($D$12:$D771,$D772,W$12:W771),"")</f>
        <v/>
      </c>
      <c r="X772" s="106"/>
      <c r="Y772" s="247"/>
      <c r="Z772" s="247"/>
      <c r="AA772" s="247"/>
      <c r="AB772" s="248" t="str">
        <f>IF(AND(Y772&lt;&gt;"",Z772&lt;&gt;"",X772&lt;&gt;""),ROUND(MIN(IF(OR(X772="OZZ",X772="ZZ"),5000,17300),TRUNC(0.75*(SUMIF($D$12:$D772,$D772,Y$12:Y772)+SUMIF($D$12:$D772,$D772,Z$12:Z772)),2)) - SUMIF($D$12:$D771,$D772,AB$12:AB771),2),"")</f>
        <v/>
      </c>
      <c r="AC772" s="251" t="str">
        <f>IF(AND(Y772&lt;&gt;"",Z772&lt;&gt;"",AA772&lt;&gt;"",X772&lt;&gt;"",AP772&lt;&gt;""),IF(OR(X772="OZZ",X772="ZZ"),ROUND(0-SUMIF($D$12:$D771,$D772,AC$12:AC771),2),IF(AA772=0,0,ROUND(MIN(MIN(17300,TRUNC(0.75*(SUMIF($D$12:$D$2012,$D772,Y$12:Y$2012)+SUMIF($D$12:$D$2012,$D772,Z$12:Z$2012)),2)+SUMIF($D$12:$D772,$D772,AP$12:AP772))-SUMIF($D$12:$D771,$D772,AC$12:AC771)-SUMIF($D$12:$D$2012,$D772,AB$12:AB$2012),AP772),2))),"")</f>
        <v/>
      </c>
      <c r="AD772" s="250" t="str">
        <f>IF(X772&lt;&gt;"",1000 - SUMIF($D$12:$D771,$D772,AD$12:AD771),"")</f>
        <v/>
      </c>
      <c r="AE772" s="252"/>
      <c r="AF772" s="253"/>
      <c r="AG772" s="254"/>
      <c r="AH772" s="255" t="str">
        <f t="shared" si="250"/>
        <v/>
      </c>
      <c r="AI772" s="256"/>
      <c r="AJ772" s="253"/>
      <c r="AK772" s="254"/>
      <c r="AL772" s="255" t="str">
        <f t="shared" si="251"/>
        <v/>
      </c>
      <c r="AM772" s="256"/>
      <c r="AN772" s="253"/>
      <c r="AO772" s="254"/>
      <c r="AP772" s="255" t="str">
        <f t="shared" si="231"/>
        <v/>
      </c>
      <c r="AQ772" s="116"/>
      <c r="AR772" s="116"/>
      <c r="AS772" s="117"/>
      <c r="AT772" s="118"/>
      <c r="AU772" s="119" t="str">
        <f>IF(D772&lt;&gt; "", IF(COUNTIF($D$12:$D772,$D772)&gt;1,0,IF(SUM(N772,U772,AB772)&gt;0,IF(AND(X772="",OR(Q772&lt;&gt;"",J772&lt;&gt;"")),IF(Q772&lt;&gt;"",Q772,IF(J772&lt;&gt;"",J772,0)),IF(AND(Q772&lt;&gt;"",J772&lt;&gt;"",Q772=J772),Q772,X772)),0)),"")</f>
        <v/>
      </c>
      <c r="AV772" s="119" t="str">
        <f>IF(D772&lt;&gt;"",IF(COUNTIF($D$12:$D772,$D772)&gt;1,0,IF(SUM(O772,V772,AC772)&gt;0,IF(AND(X772="",OR(Q772&lt;&gt;"",J772&lt;&gt;"")),IF(Q772&lt;&gt;"",Q772,IF(J772&lt;&gt;"",J772,0)),IF(AND(Q772&lt;&gt;"",J772&lt;&gt;"",Q772=J772),Q772,X772)),0)),"")</f>
        <v/>
      </c>
      <c r="AW772" s="119" t="str">
        <f>IF(D772&lt;&gt;"",IF(COUNTIF($D$12:$D772,$D772)&gt;1,0,IF(SUM(P772,W772,AD772)&gt;0,IF(AND(X772="",OR(Q772&lt;&gt;"",J772&lt;&gt;"")),IF(Q772&lt;&gt;"",Q772,IF(J772&lt;&gt;"",J772,0)),IF(AND(Q772&lt;&gt;"",J772&lt;&gt;"",Q772=J772),Q772,X772)),0)),"")</f>
        <v/>
      </c>
      <c r="AX772" s="118" t="str">
        <f t="shared" si="232"/>
        <v/>
      </c>
      <c r="AY772" s="118" t="str">
        <f t="shared" si="233"/>
        <v/>
      </c>
      <c r="AZ772" s="118" t="str">
        <f t="shared" si="234"/>
        <v/>
      </c>
      <c r="BA772" s="118" t="str">
        <f t="shared" si="235"/>
        <v/>
      </c>
      <c r="BB772" s="118" t="str">
        <f t="shared" si="236"/>
        <v/>
      </c>
      <c r="BC772" s="118" t="str">
        <f t="shared" si="237"/>
        <v/>
      </c>
      <c r="BD772" s="118" t="str">
        <f t="shared" si="238"/>
        <v/>
      </c>
      <c r="BE772" s="118" t="str">
        <f t="shared" si="239"/>
        <v/>
      </c>
      <c r="BF772" s="118" t="str">
        <f t="shared" si="240"/>
        <v/>
      </c>
      <c r="BG772" s="120"/>
      <c r="BH772" s="120" t="str">
        <f t="shared" si="241"/>
        <v/>
      </c>
      <c r="BI772" s="120" t="str">
        <f t="shared" si="242"/>
        <v/>
      </c>
      <c r="BJ772" s="121"/>
      <c r="BK772" s="120" t="str">
        <f t="shared" si="243"/>
        <v/>
      </c>
      <c r="BL772" s="120" t="str">
        <f t="shared" si="244"/>
        <v/>
      </c>
      <c r="BM772" s="120" t="str">
        <f t="shared" si="245"/>
        <v/>
      </c>
      <c r="BN772" s="120" t="str">
        <f t="shared" si="246"/>
        <v/>
      </c>
      <c r="BO772" s="120" t="str">
        <f t="shared" si="247"/>
        <v/>
      </c>
      <c r="BP772" s="120" t="str">
        <f t="shared" si="248"/>
        <v/>
      </c>
      <c r="BQ772" s="98"/>
      <c r="BR772" s="98"/>
      <c r="BS772" s="98"/>
      <c r="BT772" s="98"/>
      <c r="BU772" s="98"/>
      <c r="BV772" s="98"/>
      <c r="BW772" s="98"/>
      <c r="BX772" s="98"/>
      <c r="BY772" s="98"/>
      <c r="BZ772" s="98"/>
      <c r="CA772" s="98"/>
      <c r="CB772" s="98"/>
      <c r="CC772" s="98"/>
      <c r="CD772" s="98"/>
      <c r="CE772" s="98"/>
      <c r="CF772" s="98"/>
      <c r="CG772" s="98"/>
      <c r="CH772" s="98"/>
      <c r="CI772" s="98"/>
      <c r="CJ772" s="98"/>
      <c r="CK772" s="98"/>
      <c r="CL772" s="98"/>
      <c r="CM772" s="98"/>
      <c r="CN772" s="98"/>
      <c r="CO772" s="98"/>
      <c r="CP772" s="98"/>
      <c r="CQ772" s="98"/>
      <c r="CR772" s="98"/>
      <c r="CS772" s="98"/>
    </row>
    <row r="773" spans="1:97" s="4" customFormat="1" ht="18.75" customHeight="1" x14ac:dyDescent="0.2">
      <c r="A773" s="3">
        <f t="shared" si="249"/>
        <v>761</v>
      </c>
      <c r="B773" s="263"/>
      <c r="C773" s="263"/>
      <c r="D773" s="263"/>
      <c r="E773" s="259"/>
      <c r="F773" s="259"/>
      <c r="G773" s="43"/>
      <c r="H773" s="264"/>
      <c r="I773" s="261"/>
      <c r="J773" s="106"/>
      <c r="K773" s="247"/>
      <c r="L773" s="247"/>
      <c r="M773" s="247"/>
      <c r="N773" s="248" t="str">
        <f>IF(AND(K773&lt;&gt;"",L773&lt;&gt;"",J773&lt;&gt;""),ROUND(MIN(IF(OR(J773="OZZ",J773="ZZ"),5000,17300),TRUNC(0.75*(SUMIF($D$12:$D773,$D773,K$12:K773)+SUMIF($D$12:$D773,$D773,L$12:L773)),2)) - SUMIF($D$12:$D772,$D773,N$12:N772),2),"")</f>
        <v/>
      </c>
      <c r="O773" s="249" t="str">
        <f>IF(AND(K773&lt;&gt;"",L773&lt;&gt;"",M773&lt;&gt;"",J773&lt;&gt;"",AH773&lt;&gt;""),IF(OR(J773="OZZ",J773="ZZ"),ROUND(0-SUMIF($D$12:$D772,$D773,O$12:O772),2),IF(M773=0,0,ROUND(MIN(MIN(17300,TRUNC(0.75*(SUMIF($D$12:$D$2012,$D773,K$12:K$2012)+SUMIF($D$12:$D$2012,$D773,L$12:L$2012)),2)+SUMIF($D$12:$D773,$D773,AH$12:AH773))-SUMIF($D$12:$D772,$D773,O$12:O772)-SUMIF($D$12:$D$2012,$D773,N$12:N$2012),AH773),2))),"")</f>
        <v/>
      </c>
      <c r="P773" s="250" t="str">
        <f>IF(J773&lt;&gt;"",1000 - SUMIF($D$12:$D772,$D773,P$12:P772),"")</f>
        <v/>
      </c>
      <c r="Q773" s="106"/>
      <c r="R773" s="247"/>
      <c r="S773" s="247"/>
      <c r="T773" s="247"/>
      <c r="U773" s="248" t="str">
        <f>IF(AND(R773&lt;&gt;"",S773&lt;&gt;"",Q773&lt;&gt;""),ROUND(MIN(IF(OR(Q773="OZZ",Q773="ZZ"),5000,17300),TRUNC(0.75*(SUMIF($D$12:$D773,$D773,R$12:R773)+SUMIF($D$12:$D773,$D773,S$12:S773)),2)) - SUMIF($D$12:$D772,$D773,U$12:U772),2),"")</f>
        <v/>
      </c>
      <c r="V773" s="248" t="str">
        <f>IF(AND(R773&lt;&gt;"",S773&lt;&gt;"",T773&lt;&gt;"",Q773&lt;&gt;"",AL773&lt;&gt;""),IF(OR(Q773="OZZ",Q773="ZZ"),ROUND(0-SUMIF($D$12:$D772,$D773,V$12:V772),2),IF(T773=0,0,ROUND(MIN(MIN(17300,TRUNC(0.75*(SUMIF($D$12:$D$2012,$D773,R$12:R$2012)+SUMIF($D$12:$D$2012,$D773,S$12:S$2012)),2)+SUMIF($D$12:$D773,$D773,AL$12:AL773))-SUMIF($D$12:$D772,$D773,V$12:V772)-SUMIF($D$12:$D$2012,$D773,U$12:U$2012),AL773),2))),"")</f>
        <v/>
      </c>
      <c r="W773" s="250" t="str">
        <f>IF(Q773&lt;&gt;"",1000 - SUMIF($D$12:$D772,$D773,W$12:W772),"")</f>
        <v/>
      </c>
      <c r="X773" s="106"/>
      <c r="Y773" s="247"/>
      <c r="Z773" s="247"/>
      <c r="AA773" s="247"/>
      <c r="AB773" s="248" t="str">
        <f>IF(AND(Y773&lt;&gt;"",Z773&lt;&gt;"",X773&lt;&gt;""),ROUND(MIN(IF(OR(X773="OZZ",X773="ZZ"),5000,17300),TRUNC(0.75*(SUMIF($D$12:$D773,$D773,Y$12:Y773)+SUMIF($D$12:$D773,$D773,Z$12:Z773)),2)) - SUMIF($D$12:$D772,$D773,AB$12:AB772),2),"")</f>
        <v/>
      </c>
      <c r="AC773" s="251" t="str">
        <f>IF(AND(Y773&lt;&gt;"",Z773&lt;&gt;"",AA773&lt;&gt;"",X773&lt;&gt;"",AP773&lt;&gt;""),IF(OR(X773="OZZ",X773="ZZ"),ROUND(0-SUMIF($D$12:$D772,$D773,AC$12:AC772),2),IF(AA773=0,0,ROUND(MIN(MIN(17300,TRUNC(0.75*(SUMIF($D$12:$D$2012,$D773,Y$12:Y$2012)+SUMIF($D$12:$D$2012,$D773,Z$12:Z$2012)),2)+SUMIF($D$12:$D773,$D773,AP$12:AP773))-SUMIF($D$12:$D772,$D773,AC$12:AC772)-SUMIF($D$12:$D$2012,$D773,AB$12:AB$2012),AP773),2))),"")</f>
        <v/>
      </c>
      <c r="AD773" s="250" t="str">
        <f>IF(X773&lt;&gt;"",1000 - SUMIF($D$12:$D772,$D773,AD$12:AD772),"")</f>
        <v/>
      </c>
      <c r="AE773" s="252"/>
      <c r="AF773" s="253"/>
      <c r="AG773" s="254"/>
      <c r="AH773" s="255" t="str">
        <f t="shared" si="250"/>
        <v/>
      </c>
      <c r="AI773" s="256"/>
      <c r="AJ773" s="253"/>
      <c r="AK773" s="254"/>
      <c r="AL773" s="255" t="str">
        <f t="shared" si="251"/>
        <v/>
      </c>
      <c r="AM773" s="256"/>
      <c r="AN773" s="253"/>
      <c r="AO773" s="254"/>
      <c r="AP773" s="255" t="str">
        <f t="shared" si="231"/>
        <v/>
      </c>
      <c r="AQ773" s="116"/>
      <c r="AR773" s="116"/>
      <c r="AS773" s="117"/>
      <c r="AT773" s="118"/>
      <c r="AU773" s="119" t="str">
        <f>IF(D773&lt;&gt; "", IF(COUNTIF($D$12:$D773,$D773)&gt;1,0,IF(SUM(N773,U773,AB773)&gt;0,IF(AND(X773="",OR(Q773&lt;&gt;"",J773&lt;&gt;"")),IF(Q773&lt;&gt;"",Q773,IF(J773&lt;&gt;"",J773,0)),IF(AND(Q773&lt;&gt;"",J773&lt;&gt;"",Q773=J773),Q773,X773)),0)),"")</f>
        <v/>
      </c>
      <c r="AV773" s="119" t="str">
        <f>IF(D773&lt;&gt;"",IF(COUNTIF($D$12:$D773,$D773)&gt;1,0,IF(SUM(O773,V773,AC773)&gt;0,IF(AND(X773="",OR(Q773&lt;&gt;"",J773&lt;&gt;"")),IF(Q773&lt;&gt;"",Q773,IF(J773&lt;&gt;"",J773,0)),IF(AND(Q773&lt;&gt;"",J773&lt;&gt;"",Q773=J773),Q773,X773)),0)),"")</f>
        <v/>
      </c>
      <c r="AW773" s="119" t="str">
        <f>IF(D773&lt;&gt;"",IF(COUNTIF($D$12:$D773,$D773)&gt;1,0,IF(SUM(P773,W773,AD773)&gt;0,IF(AND(X773="",OR(Q773&lt;&gt;"",J773&lt;&gt;"")),IF(Q773&lt;&gt;"",Q773,IF(J773&lt;&gt;"",J773,0)),IF(AND(Q773&lt;&gt;"",J773&lt;&gt;"",Q773=J773),Q773,X773)),0)),"")</f>
        <v/>
      </c>
      <c r="AX773" s="118" t="str">
        <f t="shared" si="232"/>
        <v/>
      </c>
      <c r="AY773" s="118" t="str">
        <f t="shared" si="233"/>
        <v/>
      </c>
      <c r="AZ773" s="118" t="str">
        <f t="shared" si="234"/>
        <v/>
      </c>
      <c r="BA773" s="118" t="str">
        <f t="shared" si="235"/>
        <v/>
      </c>
      <c r="BB773" s="118" t="str">
        <f t="shared" si="236"/>
        <v/>
      </c>
      <c r="BC773" s="118" t="str">
        <f t="shared" si="237"/>
        <v/>
      </c>
      <c r="BD773" s="118" t="str">
        <f t="shared" si="238"/>
        <v/>
      </c>
      <c r="BE773" s="118" t="str">
        <f t="shared" si="239"/>
        <v/>
      </c>
      <c r="BF773" s="118" t="str">
        <f t="shared" si="240"/>
        <v/>
      </c>
      <c r="BG773" s="120"/>
      <c r="BH773" s="120" t="str">
        <f t="shared" si="241"/>
        <v/>
      </c>
      <c r="BI773" s="120" t="str">
        <f t="shared" si="242"/>
        <v/>
      </c>
      <c r="BJ773" s="121"/>
      <c r="BK773" s="120" t="str">
        <f t="shared" si="243"/>
        <v/>
      </c>
      <c r="BL773" s="120" t="str">
        <f t="shared" si="244"/>
        <v/>
      </c>
      <c r="BM773" s="120" t="str">
        <f t="shared" si="245"/>
        <v/>
      </c>
      <c r="BN773" s="120" t="str">
        <f t="shared" si="246"/>
        <v/>
      </c>
      <c r="BO773" s="120" t="str">
        <f t="shared" si="247"/>
        <v/>
      </c>
      <c r="BP773" s="120" t="str">
        <f t="shared" si="248"/>
        <v/>
      </c>
      <c r="BQ773" s="98"/>
      <c r="BR773" s="98"/>
      <c r="BS773" s="98"/>
      <c r="BT773" s="98"/>
      <c r="BU773" s="98"/>
      <c r="BV773" s="98"/>
      <c r="BW773" s="98"/>
      <c r="BX773" s="98"/>
      <c r="BY773" s="98"/>
      <c r="BZ773" s="98"/>
      <c r="CA773" s="98"/>
      <c r="CB773" s="98"/>
      <c r="CC773" s="98"/>
      <c r="CD773" s="98"/>
      <c r="CE773" s="98"/>
      <c r="CF773" s="98"/>
      <c r="CG773" s="98"/>
      <c r="CH773" s="98"/>
      <c r="CI773" s="98"/>
      <c r="CJ773" s="98"/>
      <c r="CK773" s="98"/>
      <c r="CL773" s="98"/>
      <c r="CM773" s="98"/>
      <c r="CN773" s="98"/>
      <c r="CO773" s="98"/>
      <c r="CP773" s="98"/>
      <c r="CQ773" s="98"/>
      <c r="CR773" s="98"/>
      <c r="CS773" s="98"/>
    </row>
    <row r="774" spans="1:97" s="4" customFormat="1" ht="18.75" customHeight="1" x14ac:dyDescent="0.2">
      <c r="A774" s="3">
        <f t="shared" si="249"/>
        <v>762</v>
      </c>
      <c r="B774" s="263"/>
      <c r="C774" s="263"/>
      <c r="D774" s="263"/>
      <c r="E774" s="259"/>
      <c r="F774" s="259"/>
      <c r="G774" s="43"/>
      <c r="H774" s="264"/>
      <c r="I774" s="261"/>
      <c r="J774" s="106"/>
      <c r="K774" s="247"/>
      <c r="L774" s="247"/>
      <c r="M774" s="247"/>
      <c r="N774" s="248" t="str">
        <f>IF(AND(K774&lt;&gt;"",L774&lt;&gt;"",J774&lt;&gt;""),ROUND(MIN(IF(OR(J774="OZZ",J774="ZZ"),5000,17300),TRUNC(0.75*(SUMIF($D$12:$D774,$D774,K$12:K774)+SUMIF($D$12:$D774,$D774,L$12:L774)),2)) - SUMIF($D$12:$D773,$D774,N$12:N773),2),"")</f>
        <v/>
      </c>
      <c r="O774" s="249" t="str">
        <f>IF(AND(K774&lt;&gt;"",L774&lt;&gt;"",M774&lt;&gt;"",J774&lt;&gt;"",AH774&lt;&gt;""),IF(OR(J774="OZZ",J774="ZZ"),ROUND(0-SUMIF($D$12:$D773,$D774,O$12:O773),2),IF(M774=0,0,ROUND(MIN(MIN(17300,TRUNC(0.75*(SUMIF($D$12:$D$2012,$D774,K$12:K$2012)+SUMIF($D$12:$D$2012,$D774,L$12:L$2012)),2)+SUMIF($D$12:$D774,$D774,AH$12:AH774))-SUMIF($D$12:$D773,$D774,O$12:O773)-SUMIF($D$12:$D$2012,$D774,N$12:N$2012),AH774),2))),"")</f>
        <v/>
      </c>
      <c r="P774" s="250" t="str">
        <f>IF(J774&lt;&gt;"",1000 - SUMIF($D$12:$D773,$D774,P$12:P773),"")</f>
        <v/>
      </c>
      <c r="Q774" s="106"/>
      <c r="R774" s="247"/>
      <c r="S774" s="247"/>
      <c r="T774" s="247"/>
      <c r="U774" s="248" t="str">
        <f>IF(AND(R774&lt;&gt;"",S774&lt;&gt;"",Q774&lt;&gt;""),ROUND(MIN(IF(OR(Q774="OZZ",Q774="ZZ"),5000,17300),TRUNC(0.75*(SUMIF($D$12:$D774,$D774,R$12:R774)+SUMIF($D$12:$D774,$D774,S$12:S774)),2)) - SUMIF($D$12:$D773,$D774,U$12:U773),2),"")</f>
        <v/>
      </c>
      <c r="V774" s="248" t="str">
        <f>IF(AND(R774&lt;&gt;"",S774&lt;&gt;"",T774&lt;&gt;"",Q774&lt;&gt;"",AL774&lt;&gt;""),IF(OR(Q774="OZZ",Q774="ZZ"),ROUND(0-SUMIF($D$12:$D773,$D774,V$12:V773),2),IF(T774=0,0,ROUND(MIN(MIN(17300,TRUNC(0.75*(SUMIF($D$12:$D$2012,$D774,R$12:R$2012)+SUMIF($D$12:$D$2012,$D774,S$12:S$2012)),2)+SUMIF($D$12:$D774,$D774,AL$12:AL774))-SUMIF($D$12:$D773,$D774,V$12:V773)-SUMIF($D$12:$D$2012,$D774,U$12:U$2012),AL774),2))),"")</f>
        <v/>
      </c>
      <c r="W774" s="250" t="str">
        <f>IF(Q774&lt;&gt;"",1000 - SUMIF($D$12:$D773,$D774,W$12:W773),"")</f>
        <v/>
      </c>
      <c r="X774" s="106"/>
      <c r="Y774" s="247"/>
      <c r="Z774" s="247"/>
      <c r="AA774" s="247"/>
      <c r="AB774" s="248" t="str">
        <f>IF(AND(Y774&lt;&gt;"",Z774&lt;&gt;"",X774&lt;&gt;""),ROUND(MIN(IF(OR(X774="OZZ",X774="ZZ"),5000,17300),TRUNC(0.75*(SUMIF($D$12:$D774,$D774,Y$12:Y774)+SUMIF($D$12:$D774,$D774,Z$12:Z774)),2)) - SUMIF($D$12:$D773,$D774,AB$12:AB773),2),"")</f>
        <v/>
      </c>
      <c r="AC774" s="251" t="str">
        <f>IF(AND(Y774&lt;&gt;"",Z774&lt;&gt;"",AA774&lt;&gt;"",X774&lt;&gt;"",AP774&lt;&gt;""),IF(OR(X774="OZZ",X774="ZZ"),ROUND(0-SUMIF($D$12:$D773,$D774,AC$12:AC773),2),IF(AA774=0,0,ROUND(MIN(MIN(17300,TRUNC(0.75*(SUMIF($D$12:$D$2012,$D774,Y$12:Y$2012)+SUMIF($D$12:$D$2012,$D774,Z$12:Z$2012)),2)+SUMIF($D$12:$D774,$D774,AP$12:AP774))-SUMIF($D$12:$D773,$D774,AC$12:AC773)-SUMIF($D$12:$D$2012,$D774,AB$12:AB$2012),AP774),2))),"")</f>
        <v/>
      </c>
      <c r="AD774" s="250" t="str">
        <f>IF(X774&lt;&gt;"",1000 - SUMIF($D$12:$D773,$D774,AD$12:AD773),"")</f>
        <v/>
      </c>
      <c r="AE774" s="252"/>
      <c r="AF774" s="253"/>
      <c r="AG774" s="254"/>
      <c r="AH774" s="255" t="str">
        <f t="shared" si="250"/>
        <v/>
      </c>
      <c r="AI774" s="256"/>
      <c r="AJ774" s="253"/>
      <c r="AK774" s="254"/>
      <c r="AL774" s="255" t="str">
        <f t="shared" si="251"/>
        <v/>
      </c>
      <c r="AM774" s="256"/>
      <c r="AN774" s="253"/>
      <c r="AO774" s="254"/>
      <c r="AP774" s="255" t="str">
        <f t="shared" si="231"/>
        <v/>
      </c>
      <c r="AQ774" s="116"/>
      <c r="AR774" s="116"/>
      <c r="AS774" s="117"/>
      <c r="AT774" s="118"/>
      <c r="AU774" s="119" t="str">
        <f>IF(D774&lt;&gt; "", IF(COUNTIF($D$12:$D774,$D774)&gt;1,0,IF(SUM(N774,U774,AB774)&gt;0,IF(AND(X774="",OR(Q774&lt;&gt;"",J774&lt;&gt;"")),IF(Q774&lt;&gt;"",Q774,IF(J774&lt;&gt;"",J774,0)),IF(AND(Q774&lt;&gt;"",J774&lt;&gt;"",Q774=J774),Q774,X774)),0)),"")</f>
        <v/>
      </c>
      <c r="AV774" s="119" t="str">
        <f>IF(D774&lt;&gt;"",IF(COUNTIF($D$12:$D774,$D774)&gt;1,0,IF(SUM(O774,V774,AC774)&gt;0,IF(AND(X774="",OR(Q774&lt;&gt;"",J774&lt;&gt;"")),IF(Q774&lt;&gt;"",Q774,IF(J774&lt;&gt;"",J774,0)),IF(AND(Q774&lt;&gt;"",J774&lt;&gt;"",Q774=J774),Q774,X774)),0)),"")</f>
        <v/>
      </c>
      <c r="AW774" s="119" t="str">
        <f>IF(D774&lt;&gt;"",IF(COUNTIF($D$12:$D774,$D774)&gt;1,0,IF(SUM(P774,W774,AD774)&gt;0,IF(AND(X774="",OR(Q774&lt;&gt;"",J774&lt;&gt;"")),IF(Q774&lt;&gt;"",Q774,IF(J774&lt;&gt;"",J774,0)),IF(AND(Q774&lt;&gt;"",J774&lt;&gt;"",Q774=J774),Q774,X774)),0)),"")</f>
        <v/>
      </c>
      <c r="AX774" s="118" t="str">
        <f t="shared" si="232"/>
        <v/>
      </c>
      <c r="AY774" s="118" t="str">
        <f t="shared" si="233"/>
        <v/>
      </c>
      <c r="AZ774" s="118" t="str">
        <f t="shared" si="234"/>
        <v/>
      </c>
      <c r="BA774" s="118" t="str">
        <f t="shared" si="235"/>
        <v/>
      </c>
      <c r="BB774" s="118" t="str">
        <f t="shared" si="236"/>
        <v/>
      </c>
      <c r="BC774" s="118" t="str">
        <f t="shared" si="237"/>
        <v/>
      </c>
      <c r="BD774" s="118" t="str">
        <f t="shared" si="238"/>
        <v/>
      </c>
      <c r="BE774" s="118" t="str">
        <f t="shared" si="239"/>
        <v/>
      </c>
      <c r="BF774" s="118" t="str">
        <f t="shared" si="240"/>
        <v/>
      </c>
      <c r="BG774" s="120"/>
      <c r="BH774" s="120" t="str">
        <f t="shared" si="241"/>
        <v/>
      </c>
      <c r="BI774" s="120" t="str">
        <f t="shared" si="242"/>
        <v/>
      </c>
      <c r="BJ774" s="121"/>
      <c r="BK774" s="120" t="str">
        <f t="shared" si="243"/>
        <v/>
      </c>
      <c r="BL774" s="120" t="str">
        <f t="shared" si="244"/>
        <v/>
      </c>
      <c r="BM774" s="120" t="str">
        <f t="shared" si="245"/>
        <v/>
      </c>
      <c r="BN774" s="120" t="str">
        <f t="shared" si="246"/>
        <v/>
      </c>
      <c r="BO774" s="120" t="str">
        <f t="shared" si="247"/>
        <v/>
      </c>
      <c r="BP774" s="120" t="str">
        <f t="shared" si="248"/>
        <v/>
      </c>
      <c r="BQ774" s="98"/>
      <c r="BR774" s="98"/>
      <c r="BS774" s="98"/>
      <c r="BT774" s="98"/>
      <c r="BU774" s="98"/>
      <c r="BV774" s="98"/>
      <c r="BW774" s="98"/>
      <c r="BX774" s="98"/>
      <c r="BY774" s="98"/>
      <c r="BZ774" s="98"/>
      <c r="CA774" s="98"/>
      <c r="CB774" s="98"/>
      <c r="CC774" s="98"/>
      <c r="CD774" s="98"/>
      <c r="CE774" s="98"/>
      <c r="CF774" s="98"/>
      <c r="CG774" s="98"/>
      <c r="CH774" s="98"/>
      <c r="CI774" s="98"/>
      <c r="CJ774" s="98"/>
      <c r="CK774" s="98"/>
      <c r="CL774" s="98"/>
      <c r="CM774" s="98"/>
      <c r="CN774" s="98"/>
      <c r="CO774" s="98"/>
      <c r="CP774" s="98"/>
      <c r="CQ774" s="98"/>
      <c r="CR774" s="98"/>
      <c r="CS774" s="98"/>
    </row>
    <row r="775" spans="1:97" s="4" customFormat="1" ht="18.75" customHeight="1" x14ac:dyDescent="0.2">
      <c r="A775" s="3">
        <f t="shared" si="249"/>
        <v>763</v>
      </c>
      <c r="B775" s="263"/>
      <c r="C775" s="263"/>
      <c r="D775" s="263"/>
      <c r="E775" s="259"/>
      <c r="F775" s="259"/>
      <c r="G775" s="43"/>
      <c r="H775" s="264"/>
      <c r="I775" s="261"/>
      <c r="J775" s="106"/>
      <c r="K775" s="247"/>
      <c r="L775" s="247"/>
      <c r="M775" s="247"/>
      <c r="N775" s="248" t="str">
        <f>IF(AND(K775&lt;&gt;"",L775&lt;&gt;"",J775&lt;&gt;""),ROUND(MIN(IF(OR(J775="OZZ",J775="ZZ"),5000,17300),TRUNC(0.75*(SUMIF($D$12:$D775,$D775,K$12:K775)+SUMIF($D$12:$D775,$D775,L$12:L775)),2)) - SUMIF($D$12:$D774,$D775,N$12:N774),2),"")</f>
        <v/>
      </c>
      <c r="O775" s="249" t="str">
        <f>IF(AND(K775&lt;&gt;"",L775&lt;&gt;"",M775&lt;&gt;"",J775&lt;&gt;"",AH775&lt;&gt;""),IF(OR(J775="OZZ",J775="ZZ"),ROUND(0-SUMIF($D$12:$D774,$D775,O$12:O774),2),IF(M775=0,0,ROUND(MIN(MIN(17300,TRUNC(0.75*(SUMIF($D$12:$D$2012,$D775,K$12:K$2012)+SUMIF($D$12:$D$2012,$D775,L$12:L$2012)),2)+SUMIF($D$12:$D775,$D775,AH$12:AH775))-SUMIF($D$12:$D774,$D775,O$12:O774)-SUMIF($D$12:$D$2012,$D775,N$12:N$2012),AH775),2))),"")</f>
        <v/>
      </c>
      <c r="P775" s="250" t="str">
        <f>IF(J775&lt;&gt;"",1000 - SUMIF($D$12:$D774,$D775,P$12:P774),"")</f>
        <v/>
      </c>
      <c r="Q775" s="106"/>
      <c r="R775" s="247"/>
      <c r="S775" s="247"/>
      <c r="T775" s="247"/>
      <c r="U775" s="248" t="str">
        <f>IF(AND(R775&lt;&gt;"",S775&lt;&gt;"",Q775&lt;&gt;""),ROUND(MIN(IF(OR(Q775="OZZ",Q775="ZZ"),5000,17300),TRUNC(0.75*(SUMIF($D$12:$D775,$D775,R$12:R775)+SUMIF($D$12:$D775,$D775,S$12:S775)),2)) - SUMIF($D$12:$D774,$D775,U$12:U774),2),"")</f>
        <v/>
      </c>
      <c r="V775" s="248" t="str">
        <f>IF(AND(R775&lt;&gt;"",S775&lt;&gt;"",T775&lt;&gt;"",Q775&lt;&gt;"",AL775&lt;&gt;""),IF(OR(Q775="OZZ",Q775="ZZ"),ROUND(0-SUMIF($D$12:$D774,$D775,V$12:V774),2),IF(T775=0,0,ROUND(MIN(MIN(17300,TRUNC(0.75*(SUMIF($D$12:$D$2012,$D775,R$12:R$2012)+SUMIF($D$12:$D$2012,$D775,S$12:S$2012)),2)+SUMIF($D$12:$D775,$D775,AL$12:AL775))-SUMIF($D$12:$D774,$D775,V$12:V774)-SUMIF($D$12:$D$2012,$D775,U$12:U$2012),AL775),2))),"")</f>
        <v/>
      </c>
      <c r="W775" s="250" t="str">
        <f>IF(Q775&lt;&gt;"",1000 - SUMIF($D$12:$D774,$D775,W$12:W774),"")</f>
        <v/>
      </c>
      <c r="X775" s="106"/>
      <c r="Y775" s="247"/>
      <c r="Z775" s="247"/>
      <c r="AA775" s="247"/>
      <c r="AB775" s="248" t="str">
        <f>IF(AND(Y775&lt;&gt;"",Z775&lt;&gt;"",X775&lt;&gt;""),ROUND(MIN(IF(OR(X775="OZZ",X775="ZZ"),5000,17300),TRUNC(0.75*(SUMIF($D$12:$D775,$D775,Y$12:Y775)+SUMIF($D$12:$D775,$D775,Z$12:Z775)),2)) - SUMIF($D$12:$D774,$D775,AB$12:AB774),2),"")</f>
        <v/>
      </c>
      <c r="AC775" s="251" t="str">
        <f>IF(AND(Y775&lt;&gt;"",Z775&lt;&gt;"",AA775&lt;&gt;"",X775&lt;&gt;"",AP775&lt;&gt;""),IF(OR(X775="OZZ",X775="ZZ"),ROUND(0-SUMIF($D$12:$D774,$D775,AC$12:AC774),2),IF(AA775=0,0,ROUND(MIN(MIN(17300,TRUNC(0.75*(SUMIF($D$12:$D$2012,$D775,Y$12:Y$2012)+SUMIF($D$12:$D$2012,$D775,Z$12:Z$2012)),2)+SUMIF($D$12:$D775,$D775,AP$12:AP775))-SUMIF($D$12:$D774,$D775,AC$12:AC774)-SUMIF($D$12:$D$2012,$D775,AB$12:AB$2012),AP775),2))),"")</f>
        <v/>
      </c>
      <c r="AD775" s="250" t="str">
        <f>IF(X775&lt;&gt;"",1000 - SUMIF($D$12:$D774,$D775,AD$12:AD774),"")</f>
        <v/>
      </c>
      <c r="AE775" s="252"/>
      <c r="AF775" s="253"/>
      <c r="AG775" s="254"/>
      <c r="AH775" s="255" t="str">
        <f t="shared" si="250"/>
        <v/>
      </c>
      <c r="AI775" s="256"/>
      <c r="AJ775" s="253"/>
      <c r="AK775" s="254"/>
      <c r="AL775" s="255" t="str">
        <f t="shared" si="251"/>
        <v/>
      </c>
      <c r="AM775" s="256"/>
      <c r="AN775" s="253"/>
      <c r="AO775" s="254"/>
      <c r="AP775" s="255" t="str">
        <f t="shared" si="231"/>
        <v/>
      </c>
      <c r="AQ775" s="116"/>
      <c r="AR775" s="116"/>
      <c r="AS775" s="117"/>
      <c r="AT775" s="118"/>
      <c r="AU775" s="119" t="str">
        <f>IF(D775&lt;&gt; "", IF(COUNTIF($D$12:$D775,$D775)&gt;1,0,IF(SUM(N775,U775,AB775)&gt;0,IF(AND(X775="",OR(Q775&lt;&gt;"",J775&lt;&gt;"")),IF(Q775&lt;&gt;"",Q775,IF(J775&lt;&gt;"",J775,0)),IF(AND(Q775&lt;&gt;"",J775&lt;&gt;"",Q775=J775),Q775,X775)),0)),"")</f>
        <v/>
      </c>
      <c r="AV775" s="119" t="str">
        <f>IF(D775&lt;&gt;"",IF(COUNTIF($D$12:$D775,$D775)&gt;1,0,IF(SUM(O775,V775,AC775)&gt;0,IF(AND(X775="",OR(Q775&lt;&gt;"",J775&lt;&gt;"")),IF(Q775&lt;&gt;"",Q775,IF(J775&lt;&gt;"",J775,0)),IF(AND(Q775&lt;&gt;"",J775&lt;&gt;"",Q775=J775),Q775,X775)),0)),"")</f>
        <v/>
      </c>
      <c r="AW775" s="119" t="str">
        <f>IF(D775&lt;&gt;"",IF(COUNTIF($D$12:$D775,$D775)&gt;1,0,IF(SUM(P775,W775,AD775)&gt;0,IF(AND(X775="",OR(Q775&lt;&gt;"",J775&lt;&gt;"")),IF(Q775&lt;&gt;"",Q775,IF(J775&lt;&gt;"",J775,0)),IF(AND(Q775&lt;&gt;"",J775&lt;&gt;"",Q775=J775),Q775,X775)),0)),"")</f>
        <v/>
      </c>
      <c r="AX775" s="118" t="str">
        <f t="shared" si="232"/>
        <v/>
      </c>
      <c r="AY775" s="118" t="str">
        <f t="shared" si="233"/>
        <v/>
      </c>
      <c r="AZ775" s="118" t="str">
        <f t="shared" si="234"/>
        <v/>
      </c>
      <c r="BA775" s="118" t="str">
        <f t="shared" si="235"/>
        <v/>
      </c>
      <c r="BB775" s="118" t="str">
        <f t="shared" si="236"/>
        <v/>
      </c>
      <c r="BC775" s="118" t="str">
        <f t="shared" si="237"/>
        <v/>
      </c>
      <c r="BD775" s="118" t="str">
        <f t="shared" si="238"/>
        <v/>
      </c>
      <c r="BE775" s="118" t="str">
        <f t="shared" si="239"/>
        <v/>
      </c>
      <c r="BF775" s="118" t="str">
        <f t="shared" si="240"/>
        <v/>
      </c>
      <c r="BG775" s="120"/>
      <c r="BH775" s="120" t="str">
        <f t="shared" si="241"/>
        <v/>
      </c>
      <c r="BI775" s="120" t="str">
        <f t="shared" si="242"/>
        <v/>
      </c>
      <c r="BJ775" s="121"/>
      <c r="BK775" s="120" t="str">
        <f t="shared" si="243"/>
        <v/>
      </c>
      <c r="BL775" s="120" t="str">
        <f t="shared" si="244"/>
        <v/>
      </c>
      <c r="BM775" s="120" t="str">
        <f t="shared" si="245"/>
        <v/>
      </c>
      <c r="BN775" s="120" t="str">
        <f t="shared" si="246"/>
        <v/>
      </c>
      <c r="BO775" s="120" t="str">
        <f t="shared" si="247"/>
        <v/>
      </c>
      <c r="BP775" s="120" t="str">
        <f t="shared" si="248"/>
        <v/>
      </c>
      <c r="BQ775" s="98"/>
      <c r="BR775" s="98"/>
      <c r="BS775" s="98"/>
      <c r="BT775" s="98"/>
      <c r="BU775" s="98"/>
      <c r="BV775" s="98"/>
      <c r="BW775" s="98"/>
      <c r="BX775" s="98"/>
      <c r="BY775" s="98"/>
      <c r="BZ775" s="98"/>
      <c r="CA775" s="98"/>
      <c r="CB775" s="98"/>
      <c r="CC775" s="98"/>
      <c r="CD775" s="98"/>
      <c r="CE775" s="98"/>
      <c r="CF775" s="98"/>
      <c r="CG775" s="98"/>
      <c r="CH775" s="98"/>
      <c r="CI775" s="98"/>
      <c r="CJ775" s="98"/>
      <c r="CK775" s="98"/>
      <c r="CL775" s="98"/>
      <c r="CM775" s="98"/>
      <c r="CN775" s="98"/>
      <c r="CO775" s="98"/>
      <c r="CP775" s="98"/>
      <c r="CQ775" s="98"/>
      <c r="CR775" s="98"/>
      <c r="CS775" s="98"/>
    </row>
    <row r="776" spans="1:97" s="4" customFormat="1" ht="18.75" customHeight="1" x14ac:dyDescent="0.2">
      <c r="A776" s="3">
        <f t="shared" si="249"/>
        <v>764</v>
      </c>
      <c r="B776" s="263"/>
      <c r="C776" s="263"/>
      <c r="D776" s="263"/>
      <c r="E776" s="259"/>
      <c r="F776" s="259"/>
      <c r="G776" s="43"/>
      <c r="H776" s="264"/>
      <c r="I776" s="261"/>
      <c r="J776" s="106"/>
      <c r="K776" s="247"/>
      <c r="L776" s="247"/>
      <c r="M776" s="247"/>
      <c r="N776" s="248" t="str">
        <f>IF(AND(K776&lt;&gt;"",L776&lt;&gt;"",J776&lt;&gt;""),ROUND(MIN(IF(OR(J776="OZZ",J776="ZZ"),5000,17300),TRUNC(0.75*(SUMIF($D$12:$D776,$D776,K$12:K776)+SUMIF($D$12:$D776,$D776,L$12:L776)),2)) - SUMIF($D$12:$D775,$D776,N$12:N775),2),"")</f>
        <v/>
      </c>
      <c r="O776" s="249" t="str">
        <f>IF(AND(K776&lt;&gt;"",L776&lt;&gt;"",M776&lt;&gt;"",J776&lt;&gt;"",AH776&lt;&gt;""),IF(OR(J776="OZZ",J776="ZZ"),ROUND(0-SUMIF($D$12:$D775,$D776,O$12:O775),2),IF(M776=0,0,ROUND(MIN(MIN(17300,TRUNC(0.75*(SUMIF($D$12:$D$2012,$D776,K$12:K$2012)+SUMIF($D$12:$D$2012,$D776,L$12:L$2012)),2)+SUMIF($D$12:$D776,$D776,AH$12:AH776))-SUMIF($D$12:$D775,$D776,O$12:O775)-SUMIF($D$12:$D$2012,$D776,N$12:N$2012),AH776),2))),"")</f>
        <v/>
      </c>
      <c r="P776" s="250" t="str">
        <f>IF(J776&lt;&gt;"",1000 - SUMIF($D$12:$D775,$D776,P$12:P775),"")</f>
        <v/>
      </c>
      <c r="Q776" s="106"/>
      <c r="R776" s="247"/>
      <c r="S776" s="247"/>
      <c r="T776" s="247"/>
      <c r="U776" s="248" t="str">
        <f>IF(AND(R776&lt;&gt;"",S776&lt;&gt;"",Q776&lt;&gt;""),ROUND(MIN(IF(OR(Q776="OZZ",Q776="ZZ"),5000,17300),TRUNC(0.75*(SUMIF($D$12:$D776,$D776,R$12:R776)+SUMIF($D$12:$D776,$D776,S$12:S776)),2)) - SUMIF($D$12:$D775,$D776,U$12:U775),2),"")</f>
        <v/>
      </c>
      <c r="V776" s="248" t="str">
        <f>IF(AND(R776&lt;&gt;"",S776&lt;&gt;"",T776&lt;&gt;"",Q776&lt;&gt;"",AL776&lt;&gt;""),IF(OR(Q776="OZZ",Q776="ZZ"),ROUND(0-SUMIF($D$12:$D775,$D776,V$12:V775),2),IF(T776=0,0,ROUND(MIN(MIN(17300,TRUNC(0.75*(SUMIF($D$12:$D$2012,$D776,R$12:R$2012)+SUMIF($D$12:$D$2012,$D776,S$12:S$2012)),2)+SUMIF($D$12:$D776,$D776,AL$12:AL776))-SUMIF($D$12:$D775,$D776,V$12:V775)-SUMIF($D$12:$D$2012,$D776,U$12:U$2012),AL776),2))),"")</f>
        <v/>
      </c>
      <c r="W776" s="250" t="str">
        <f>IF(Q776&lt;&gt;"",1000 - SUMIF($D$12:$D775,$D776,W$12:W775),"")</f>
        <v/>
      </c>
      <c r="X776" s="106"/>
      <c r="Y776" s="247"/>
      <c r="Z776" s="247"/>
      <c r="AA776" s="247"/>
      <c r="AB776" s="248" t="str">
        <f>IF(AND(Y776&lt;&gt;"",Z776&lt;&gt;"",X776&lt;&gt;""),ROUND(MIN(IF(OR(X776="OZZ",X776="ZZ"),5000,17300),TRUNC(0.75*(SUMIF($D$12:$D776,$D776,Y$12:Y776)+SUMIF($D$12:$D776,$D776,Z$12:Z776)),2)) - SUMIF($D$12:$D775,$D776,AB$12:AB775),2),"")</f>
        <v/>
      </c>
      <c r="AC776" s="251" t="str">
        <f>IF(AND(Y776&lt;&gt;"",Z776&lt;&gt;"",AA776&lt;&gt;"",X776&lt;&gt;"",AP776&lt;&gt;""),IF(OR(X776="OZZ",X776="ZZ"),ROUND(0-SUMIF($D$12:$D775,$D776,AC$12:AC775),2),IF(AA776=0,0,ROUND(MIN(MIN(17300,TRUNC(0.75*(SUMIF($D$12:$D$2012,$D776,Y$12:Y$2012)+SUMIF($D$12:$D$2012,$D776,Z$12:Z$2012)),2)+SUMIF($D$12:$D776,$D776,AP$12:AP776))-SUMIF($D$12:$D775,$D776,AC$12:AC775)-SUMIF($D$12:$D$2012,$D776,AB$12:AB$2012),AP776),2))),"")</f>
        <v/>
      </c>
      <c r="AD776" s="250" t="str">
        <f>IF(X776&lt;&gt;"",1000 - SUMIF($D$12:$D775,$D776,AD$12:AD775),"")</f>
        <v/>
      </c>
      <c r="AE776" s="252"/>
      <c r="AF776" s="253"/>
      <c r="AG776" s="254"/>
      <c r="AH776" s="255" t="str">
        <f t="shared" si="250"/>
        <v/>
      </c>
      <c r="AI776" s="256"/>
      <c r="AJ776" s="253"/>
      <c r="AK776" s="254"/>
      <c r="AL776" s="255" t="str">
        <f t="shared" si="251"/>
        <v/>
      </c>
      <c r="AM776" s="256"/>
      <c r="AN776" s="253"/>
      <c r="AO776" s="254"/>
      <c r="AP776" s="255" t="str">
        <f t="shared" si="231"/>
        <v/>
      </c>
      <c r="AQ776" s="116"/>
      <c r="AR776" s="116"/>
      <c r="AS776" s="117"/>
      <c r="AT776" s="118"/>
      <c r="AU776" s="119" t="str">
        <f>IF(D776&lt;&gt; "", IF(COUNTIF($D$12:$D776,$D776)&gt;1,0,IF(SUM(N776,U776,AB776)&gt;0,IF(AND(X776="",OR(Q776&lt;&gt;"",J776&lt;&gt;"")),IF(Q776&lt;&gt;"",Q776,IF(J776&lt;&gt;"",J776,0)),IF(AND(Q776&lt;&gt;"",J776&lt;&gt;"",Q776=J776),Q776,X776)),0)),"")</f>
        <v/>
      </c>
      <c r="AV776" s="119" t="str">
        <f>IF(D776&lt;&gt;"",IF(COUNTIF($D$12:$D776,$D776)&gt;1,0,IF(SUM(O776,V776,AC776)&gt;0,IF(AND(X776="",OR(Q776&lt;&gt;"",J776&lt;&gt;"")),IF(Q776&lt;&gt;"",Q776,IF(J776&lt;&gt;"",J776,0)),IF(AND(Q776&lt;&gt;"",J776&lt;&gt;"",Q776=J776),Q776,X776)),0)),"")</f>
        <v/>
      </c>
      <c r="AW776" s="119" t="str">
        <f>IF(D776&lt;&gt;"",IF(COUNTIF($D$12:$D776,$D776)&gt;1,0,IF(SUM(P776,W776,AD776)&gt;0,IF(AND(X776="",OR(Q776&lt;&gt;"",J776&lt;&gt;"")),IF(Q776&lt;&gt;"",Q776,IF(J776&lt;&gt;"",J776,0)),IF(AND(Q776&lt;&gt;"",J776&lt;&gt;"",Q776=J776),Q776,X776)),0)),"")</f>
        <v/>
      </c>
      <c r="AX776" s="118" t="str">
        <f t="shared" si="232"/>
        <v/>
      </c>
      <c r="AY776" s="118" t="str">
        <f t="shared" si="233"/>
        <v/>
      </c>
      <c r="AZ776" s="118" t="str">
        <f t="shared" si="234"/>
        <v/>
      </c>
      <c r="BA776" s="118" t="str">
        <f t="shared" si="235"/>
        <v/>
      </c>
      <c r="BB776" s="118" t="str">
        <f t="shared" si="236"/>
        <v/>
      </c>
      <c r="BC776" s="118" t="str">
        <f t="shared" si="237"/>
        <v/>
      </c>
      <c r="BD776" s="118" t="str">
        <f t="shared" si="238"/>
        <v/>
      </c>
      <c r="BE776" s="118" t="str">
        <f t="shared" si="239"/>
        <v/>
      </c>
      <c r="BF776" s="118" t="str">
        <f t="shared" si="240"/>
        <v/>
      </c>
      <c r="BG776" s="120"/>
      <c r="BH776" s="120" t="str">
        <f t="shared" si="241"/>
        <v/>
      </c>
      <c r="BI776" s="120" t="str">
        <f t="shared" si="242"/>
        <v/>
      </c>
      <c r="BJ776" s="121"/>
      <c r="BK776" s="120" t="str">
        <f t="shared" si="243"/>
        <v/>
      </c>
      <c r="BL776" s="120" t="str">
        <f t="shared" si="244"/>
        <v/>
      </c>
      <c r="BM776" s="120" t="str">
        <f t="shared" si="245"/>
        <v/>
      </c>
      <c r="BN776" s="120" t="str">
        <f t="shared" si="246"/>
        <v/>
      </c>
      <c r="BO776" s="120" t="str">
        <f t="shared" si="247"/>
        <v/>
      </c>
      <c r="BP776" s="120" t="str">
        <f t="shared" si="248"/>
        <v/>
      </c>
      <c r="BQ776" s="98"/>
      <c r="BR776" s="98"/>
      <c r="BS776" s="98"/>
      <c r="BT776" s="98"/>
      <c r="BU776" s="98"/>
      <c r="BV776" s="98"/>
      <c r="BW776" s="98"/>
      <c r="BX776" s="98"/>
      <c r="BY776" s="98"/>
      <c r="BZ776" s="98"/>
      <c r="CA776" s="98"/>
      <c r="CB776" s="98"/>
      <c r="CC776" s="98"/>
      <c r="CD776" s="98"/>
      <c r="CE776" s="98"/>
      <c r="CF776" s="98"/>
      <c r="CG776" s="98"/>
      <c r="CH776" s="98"/>
      <c r="CI776" s="98"/>
      <c r="CJ776" s="98"/>
      <c r="CK776" s="98"/>
      <c r="CL776" s="98"/>
      <c r="CM776" s="98"/>
      <c r="CN776" s="98"/>
      <c r="CO776" s="98"/>
      <c r="CP776" s="98"/>
      <c r="CQ776" s="98"/>
      <c r="CR776" s="98"/>
      <c r="CS776" s="98"/>
    </row>
    <row r="777" spans="1:97" s="4" customFormat="1" ht="18.75" customHeight="1" x14ac:dyDescent="0.2">
      <c r="A777" s="3">
        <f t="shared" si="249"/>
        <v>765</v>
      </c>
      <c r="B777" s="263"/>
      <c r="C777" s="263"/>
      <c r="D777" s="263"/>
      <c r="E777" s="259"/>
      <c r="F777" s="259"/>
      <c r="G777" s="43"/>
      <c r="H777" s="264"/>
      <c r="I777" s="261"/>
      <c r="J777" s="106"/>
      <c r="K777" s="247"/>
      <c r="L777" s="247"/>
      <c r="M777" s="247"/>
      <c r="N777" s="248" t="str">
        <f>IF(AND(K777&lt;&gt;"",L777&lt;&gt;"",J777&lt;&gt;""),ROUND(MIN(IF(OR(J777="OZZ",J777="ZZ"),5000,17300),TRUNC(0.75*(SUMIF($D$12:$D777,$D777,K$12:K777)+SUMIF($D$12:$D777,$D777,L$12:L777)),2)) - SUMIF($D$12:$D776,$D777,N$12:N776),2),"")</f>
        <v/>
      </c>
      <c r="O777" s="249" t="str">
        <f>IF(AND(K777&lt;&gt;"",L777&lt;&gt;"",M777&lt;&gt;"",J777&lt;&gt;"",AH777&lt;&gt;""),IF(OR(J777="OZZ",J777="ZZ"),ROUND(0-SUMIF($D$12:$D776,$D777,O$12:O776),2),IF(M777=0,0,ROUND(MIN(MIN(17300,TRUNC(0.75*(SUMIF($D$12:$D$2012,$D777,K$12:K$2012)+SUMIF($D$12:$D$2012,$D777,L$12:L$2012)),2)+SUMIF($D$12:$D777,$D777,AH$12:AH777))-SUMIF($D$12:$D776,$D777,O$12:O776)-SUMIF($D$12:$D$2012,$D777,N$12:N$2012),AH777),2))),"")</f>
        <v/>
      </c>
      <c r="P777" s="250" t="str">
        <f>IF(J777&lt;&gt;"",1000 - SUMIF($D$12:$D776,$D777,P$12:P776),"")</f>
        <v/>
      </c>
      <c r="Q777" s="106"/>
      <c r="R777" s="247"/>
      <c r="S777" s="247"/>
      <c r="T777" s="247"/>
      <c r="U777" s="248" t="str">
        <f>IF(AND(R777&lt;&gt;"",S777&lt;&gt;"",Q777&lt;&gt;""),ROUND(MIN(IF(OR(Q777="OZZ",Q777="ZZ"),5000,17300),TRUNC(0.75*(SUMIF($D$12:$D777,$D777,R$12:R777)+SUMIF($D$12:$D777,$D777,S$12:S777)),2)) - SUMIF($D$12:$D776,$D777,U$12:U776),2),"")</f>
        <v/>
      </c>
      <c r="V777" s="248" t="str">
        <f>IF(AND(R777&lt;&gt;"",S777&lt;&gt;"",T777&lt;&gt;"",Q777&lt;&gt;"",AL777&lt;&gt;""),IF(OR(Q777="OZZ",Q777="ZZ"),ROUND(0-SUMIF($D$12:$D776,$D777,V$12:V776),2),IF(T777=0,0,ROUND(MIN(MIN(17300,TRUNC(0.75*(SUMIF($D$12:$D$2012,$D777,R$12:R$2012)+SUMIF($D$12:$D$2012,$D777,S$12:S$2012)),2)+SUMIF($D$12:$D777,$D777,AL$12:AL777))-SUMIF($D$12:$D776,$D777,V$12:V776)-SUMIF($D$12:$D$2012,$D777,U$12:U$2012),AL777),2))),"")</f>
        <v/>
      </c>
      <c r="W777" s="250" t="str">
        <f>IF(Q777&lt;&gt;"",1000 - SUMIF($D$12:$D776,$D777,W$12:W776),"")</f>
        <v/>
      </c>
      <c r="X777" s="106"/>
      <c r="Y777" s="247"/>
      <c r="Z777" s="247"/>
      <c r="AA777" s="247"/>
      <c r="AB777" s="248" t="str">
        <f>IF(AND(Y777&lt;&gt;"",Z777&lt;&gt;"",X777&lt;&gt;""),ROUND(MIN(IF(OR(X777="OZZ",X777="ZZ"),5000,17300),TRUNC(0.75*(SUMIF($D$12:$D777,$D777,Y$12:Y777)+SUMIF($D$12:$D777,$D777,Z$12:Z777)),2)) - SUMIF($D$12:$D776,$D777,AB$12:AB776),2),"")</f>
        <v/>
      </c>
      <c r="AC777" s="251" t="str">
        <f>IF(AND(Y777&lt;&gt;"",Z777&lt;&gt;"",AA777&lt;&gt;"",X777&lt;&gt;"",AP777&lt;&gt;""),IF(OR(X777="OZZ",X777="ZZ"),ROUND(0-SUMIF($D$12:$D776,$D777,AC$12:AC776),2),IF(AA777=0,0,ROUND(MIN(MIN(17300,TRUNC(0.75*(SUMIF($D$12:$D$2012,$D777,Y$12:Y$2012)+SUMIF($D$12:$D$2012,$D777,Z$12:Z$2012)),2)+SUMIF($D$12:$D777,$D777,AP$12:AP777))-SUMIF($D$12:$D776,$D777,AC$12:AC776)-SUMIF($D$12:$D$2012,$D777,AB$12:AB$2012),AP777),2))),"")</f>
        <v/>
      </c>
      <c r="AD777" s="250" t="str">
        <f>IF(X777&lt;&gt;"",1000 - SUMIF($D$12:$D776,$D777,AD$12:AD776),"")</f>
        <v/>
      </c>
      <c r="AE777" s="252"/>
      <c r="AF777" s="253"/>
      <c r="AG777" s="254"/>
      <c r="AH777" s="255" t="str">
        <f t="shared" si="250"/>
        <v/>
      </c>
      <c r="AI777" s="256"/>
      <c r="AJ777" s="253"/>
      <c r="AK777" s="254"/>
      <c r="AL777" s="255" t="str">
        <f t="shared" si="251"/>
        <v/>
      </c>
      <c r="AM777" s="256"/>
      <c r="AN777" s="253"/>
      <c r="AO777" s="254"/>
      <c r="AP777" s="255" t="str">
        <f t="shared" si="231"/>
        <v/>
      </c>
      <c r="AQ777" s="116"/>
      <c r="AR777" s="116"/>
      <c r="AS777" s="117"/>
      <c r="AT777" s="118"/>
      <c r="AU777" s="119" t="str">
        <f>IF(D777&lt;&gt; "", IF(COUNTIF($D$12:$D777,$D777)&gt;1,0,IF(SUM(N777,U777,AB777)&gt;0,IF(AND(X777="",OR(Q777&lt;&gt;"",J777&lt;&gt;"")),IF(Q777&lt;&gt;"",Q777,IF(J777&lt;&gt;"",J777,0)),IF(AND(Q777&lt;&gt;"",J777&lt;&gt;"",Q777=J777),Q777,X777)),0)),"")</f>
        <v/>
      </c>
      <c r="AV777" s="119" t="str">
        <f>IF(D777&lt;&gt;"",IF(COUNTIF($D$12:$D777,$D777)&gt;1,0,IF(SUM(O777,V777,AC777)&gt;0,IF(AND(X777="",OR(Q777&lt;&gt;"",J777&lt;&gt;"")),IF(Q777&lt;&gt;"",Q777,IF(J777&lt;&gt;"",J777,0)),IF(AND(Q777&lt;&gt;"",J777&lt;&gt;"",Q777=J777),Q777,X777)),0)),"")</f>
        <v/>
      </c>
      <c r="AW777" s="119" t="str">
        <f>IF(D777&lt;&gt;"",IF(COUNTIF($D$12:$D777,$D777)&gt;1,0,IF(SUM(P777,W777,AD777)&gt;0,IF(AND(X777="",OR(Q777&lt;&gt;"",J777&lt;&gt;"")),IF(Q777&lt;&gt;"",Q777,IF(J777&lt;&gt;"",J777,0)),IF(AND(Q777&lt;&gt;"",J777&lt;&gt;"",Q777=J777),Q777,X777)),0)),"")</f>
        <v/>
      </c>
      <c r="AX777" s="118" t="str">
        <f t="shared" si="232"/>
        <v/>
      </c>
      <c r="AY777" s="118" t="str">
        <f t="shared" si="233"/>
        <v/>
      </c>
      <c r="AZ777" s="118" t="str">
        <f t="shared" si="234"/>
        <v/>
      </c>
      <c r="BA777" s="118" t="str">
        <f t="shared" si="235"/>
        <v/>
      </c>
      <c r="BB777" s="118" t="str">
        <f t="shared" si="236"/>
        <v/>
      </c>
      <c r="BC777" s="118" t="str">
        <f t="shared" si="237"/>
        <v/>
      </c>
      <c r="BD777" s="118" t="str">
        <f t="shared" si="238"/>
        <v/>
      </c>
      <c r="BE777" s="118" t="str">
        <f t="shared" si="239"/>
        <v/>
      </c>
      <c r="BF777" s="118" t="str">
        <f t="shared" si="240"/>
        <v/>
      </c>
      <c r="BG777" s="120"/>
      <c r="BH777" s="120" t="str">
        <f t="shared" si="241"/>
        <v/>
      </c>
      <c r="BI777" s="120" t="str">
        <f t="shared" si="242"/>
        <v/>
      </c>
      <c r="BJ777" s="121"/>
      <c r="BK777" s="120" t="str">
        <f t="shared" si="243"/>
        <v/>
      </c>
      <c r="BL777" s="120" t="str">
        <f t="shared" si="244"/>
        <v/>
      </c>
      <c r="BM777" s="120" t="str">
        <f t="shared" si="245"/>
        <v/>
      </c>
      <c r="BN777" s="120" t="str">
        <f t="shared" si="246"/>
        <v/>
      </c>
      <c r="BO777" s="120" t="str">
        <f t="shared" si="247"/>
        <v/>
      </c>
      <c r="BP777" s="120" t="str">
        <f t="shared" si="248"/>
        <v/>
      </c>
      <c r="BQ777" s="98"/>
      <c r="BR777" s="98"/>
      <c r="BS777" s="98"/>
      <c r="BT777" s="98"/>
      <c r="BU777" s="98"/>
      <c r="BV777" s="98"/>
      <c r="BW777" s="98"/>
      <c r="BX777" s="98"/>
      <c r="BY777" s="98"/>
      <c r="BZ777" s="98"/>
      <c r="CA777" s="98"/>
      <c r="CB777" s="98"/>
      <c r="CC777" s="98"/>
      <c r="CD777" s="98"/>
      <c r="CE777" s="98"/>
      <c r="CF777" s="98"/>
      <c r="CG777" s="98"/>
      <c r="CH777" s="98"/>
      <c r="CI777" s="98"/>
      <c r="CJ777" s="98"/>
      <c r="CK777" s="98"/>
      <c r="CL777" s="98"/>
      <c r="CM777" s="98"/>
      <c r="CN777" s="98"/>
      <c r="CO777" s="98"/>
      <c r="CP777" s="98"/>
      <c r="CQ777" s="98"/>
      <c r="CR777" s="98"/>
      <c r="CS777" s="98"/>
    </row>
    <row r="778" spans="1:97" s="4" customFormat="1" ht="18.75" customHeight="1" x14ac:dyDescent="0.2">
      <c r="A778" s="3">
        <f t="shared" si="249"/>
        <v>766</v>
      </c>
      <c r="B778" s="263"/>
      <c r="C778" s="263"/>
      <c r="D778" s="263"/>
      <c r="E778" s="259"/>
      <c r="F778" s="259"/>
      <c r="G778" s="43"/>
      <c r="H778" s="264"/>
      <c r="I778" s="261"/>
      <c r="J778" s="106"/>
      <c r="K778" s="247"/>
      <c r="L778" s="247"/>
      <c r="M778" s="247"/>
      <c r="N778" s="248" t="str">
        <f>IF(AND(K778&lt;&gt;"",L778&lt;&gt;"",J778&lt;&gt;""),ROUND(MIN(IF(OR(J778="OZZ",J778="ZZ"),5000,17300),TRUNC(0.75*(SUMIF($D$12:$D778,$D778,K$12:K778)+SUMIF($D$12:$D778,$D778,L$12:L778)),2)) - SUMIF($D$12:$D777,$D778,N$12:N777),2),"")</f>
        <v/>
      </c>
      <c r="O778" s="249" t="str">
        <f>IF(AND(K778&lt;&gt;"",L778&lt;&gt;"",M778&lt;&gt;"",J778&lt;&gt;"",AH778&lt;&gt;""),IF(OR(J778="OZZ",J778="ZZ"),ROUND(0-SUMIF($D$12:$D777,$D778,O$12:O777),2),IF(M778=0,0,ROUND(MIN(MIN(17300,TRUNC(0.75*(SUMIF($D$12:$D$2012,$D778,K$12:K$2012)+SUMIF($D$12:$D$2012,$D778,L$12:L$2012)),2)+SUMIF($D$12:$D778,$D778,AH$12:AH778))-SUMIF($D$12:$D777,$D778,O$12:O777)-SUMIF($D$12:$D$2012,$D778,N$12:N$2012),AH778),2))),"")</f>
        <v/>
      </c>
      <c r="P778" s="250" t="str">
        <f>IF(J778&lt;&gt;"",1000 - SUMIF($D$12:$D777,$D778,P$12:P777),"")</f>
        <v/>
      </c>
      <c r="Q778" s="106"/>
      <c r="R778" s="247"/>
      <c r="S778" s="247"/>
      <c r="T778" s="247"/>
      <c r="U778" s="248" t="str">
        <f>IF(AND(R778&lt;&gt;"",S778&lt;&gt;"",Q778&lt;&gt;""),ROUND(MIN(IF(OR(Q778="OZZ",Q778="ZZ"),5000,17300),TRUNC(0.75*(SUMIF($D$12:$D778,$D778,R$12:R778)+SUMIF($D$12:$D778,$D778,S$12:S778)),2)) - SUMIF($D$12:$D777,$D778,U$12:U777),2),"")</f>
        <v/>
      </c>
      <c r="V778" s="248" t="str">
        <f>IF(AND(R778&lt;&gt;"",S778&lt;&gt;"",T778&lt;&gt;"",Q778&lt;&gt;"",AL778&lt;&gt;""),IF(OR(Q778="OZZ",Q778="ZZ"),ROUND(0-SUMIF($D$12:$D777,$D778,V$12:V777),2),IF(T778=0,0,ROUND(MIN(MIN(17300,TRUNC(0.75*(SUMIF($D$12:$D$2012,$D778,R$12:R$2012)+SUMIF($D$12:$D$2012,$D778,S$12:S$2012)),2)+SUMIF($D$12:$D778,$D778,AL$12:AL778))-SUMIF($D$12:$D777,$D778,V$12:V777)-SUMIF($D$12:$D$2012,$D778,U$12:U$2012),AL778),2))),"")</f>
        <v/>
      </c>
      <c r="W778" s="250" t="str">
        <f>IF(Q778&lt;&gt;"",1000 - SUMIF($D$12:$D777,$D778,W$12:W777),"")</f>
        <v/>
      </c>
      <c r="X778" s="106"/>
      <c r="Y778" s="247"/>
      <c r="Z778" s="247"/>
      <c r="AA778" s="247"/>
      <c r="AB778" s="248" t="str">
        <f>IF(AND(Y778&lt;&gt;"",Z778&lt;&gt;"",X778&lt;&gt;""),ROUND(MIN(IF(OR(X778="OZZ",X778="ZZ"),5000,17300),TRUNC(0.75*(SUMIF($D$12:$D778,$D778,Y$12:Y778)+SUMIF($D$12:$D778,$D778,Z$12:Z778)),2)) - SUMIF($D$12:$D777,$D778,AB$12:AB777),2),"")</f>
        <v/>
      </c>
      <c r="AC778" s="251" t="str">
        <f>IF(AND(Y778&lt;&gt;"",Z778&lt;&gt;"",AA778&lt;&gt;"",X778&lt;&gt;"",AP778&lt;&gt;""),IF(OR(X778="OZZ",X778="ZZ"),ROUND(0-SUMIF($D$12:$D777,$D778,AC$12:AC777),2),IF(AA778=0,0,ROUND(MIN(MIN(17300,TRUNC(0.75*(SUMIF($D$12:$D$2012,$D778,Y$12:Y$2012)+SUMIF($D$12:$D$2012,$D778,Z$12:Z$2012)),2)+SUMIF($D$12:$D778,$D778,AP$12:AP778))-SUMIF($D$12:$D777,$D778,AC$12:AC777)-SUMIF($D$12:$D$2012,$D778,AB$12:AB$2012),AP778),2))),"")</f>
        <v/>
      </c>
      <c r="AD778" s="250" t="str">
        <f>IF(X778&lt;&gt;"",1000 - SUMIF($D$12:$D777,$D778,AD$12:AD777),"")</f>
        <v/>
      </c>
      <c r="AE778" s="252"/>
      <c r="AF778" s="253"/>
      <c r="AG778" s="254"/>
      <c r="AH778" s="255" t="str">
        <f t="shared" si="250"/>
        <v/>
      </c>
      <c r="AI778" s="256"/>
      <c r="AJ778" s="253"/>
      <c r="AK778" s="254"/>
      <c r="AL778" s="255" t="str">
        <f t="shared" si="251"/>
        <v/>
      </c>
      <c r="AM778" s="256"/>
      <c r="AN778" s="253"/>
      <c r="AO778" s="254"/>
      <c r="AP778" s="255" t="str">
        <f t="shared" si="231"/>
        <v/>
      </c>
      <c r="AQ778" s="116"/>
      <c r="AR778" s="116"/>
      <c r="AS778" s="117"/>
      <c r="AT778" s="118"/>
      <c r="AU778" s="119" t="str">
        <f>IF(D778&lt;&gt; "", IF(COUNTIF($D$12:$D778,$D778)&gt;1,0,IF(SUM(N778,U778,AB778)&gt;0,IF(AND(X778="",OR(Q778&lt;&gt;"",J778&lt;&gt;"")),IF(Q778&lt;&gt;"",Q778,IF(J778&lt;&gt;"",J778,0)),IF(AND(Q778&lt;&gt;"",J778&lt;&gt;"",Q778=J778),Q778,X778)),0)),"")</f>
        <v/>
      </c>
      <c r="AV778" s="119" t="str">
        <f>IF(D778&lt;&gt;"",IF(COUNTIF($D$12:$D778,$D778)&gt;1,0,IF(SUM(O778,V778,AC778)&gt;0,IF(AND(X778="",OR(Q778&lt;&gt;"",J778&lt;&gt;"")),IF(Q778&lt;&gt;"",Q778,IF(J778&lt;&gt;"",J778,0)),IF(AND(Q778&lt;&gt;"",J778&lt;&gt;"",Q778=J778),Q778,X778)),0)),"")</f>
        <v/>
      </c>
      <c r="AW778" s="119" t="str">
        <f>IF(D778&lt;&gt;"",IF(COUNTIF($D$12:$D778,$D778)&gt;1,0,IF(SUM(P778,W778,AD778)&gt;0,IF(AND(X778="",OR(Q778&lt;&gt;"",J778&lt;&gt;"")),IF(Q778&lt;&gt;"",Q778,IF(J778&lt;&gt;"",J778,0)),IF(AND(Q778&lt;&gt;"",J778&lt;&gt;"",Q778=J778),Q778,X778)),0)),"")</f>
        <v/>
      </c>
      <c r="AX778" s="118" t="str">
        <f t="shared" si="232"/>
        <v/>
      </c>
      <c r="AY778" s="118" t="str">
        <f t="shared" si="233"/>
        <v/>
      </c>
      <c r="AZ778" s="118" t="str">
        <f t="shared" si="234"/>
        <v/>
      </c>
      <c r="BA778" s="118" t="str">
        <f t="shared" si="235"/>
        <v/>
      </c>
      <c r="BB778" s="118" t="str">
        <f t="shared" si="236"/>
        <v/>
      </c>
      <c r="BC778" s="118" t="str">
        <f t="shared" si="237"/>
        <v/>
      </c>
      <c r="BD778" s="118" t="str">
        <f t="shared" si="238"/>
        <v/>
      </c>
      <c r="BE778" s="118" t="str">
        <f t="shared" si="239"/>
        <v/>
      </c>
      <c r="BF778" s="118" t="str">
        <f t="shared" si="240"/>
        <v/>
      </c>
      <c r="BG778" s="120"/>
      <c r="BH778" s="120" t="str">
        <f t="shared" si="241"/>
        <v/>
      </c>
      <c r="BI778" s="120" t="str">
        <f t="shared" si="242"/>
        <v/>
      </c>
      <c r="BJ778" s="121"/>
      <c r="BK778" s="120" t="str">
        <f t="shared" si="243"/>
        <v/>
      </c>
      <c r="BL778" s="120" t="str">
        <f t="shared" si="244"/>
        <v/>
      </c>
      <c r="BM778" s="120" t="str">
        <f t="shared" si="245"/>
        <v/>
      </c>
      <c r="BN778" s="120" t="str">
        <f t="shared" si="246"/>
        <v/>
      </c>
      <c r="BO778" s="120" t="str">
        <f t="shared" si="247"/>
        <v/>
      </c>
      <c r="BP778" s="120" t="str">
        <f t="shared" si="248"/>
        <v/>
      </c>
      <c r="BQ778" s="98"/>
      <c r="BR778" s="98"/>
      <c r="BS778" s="98"/>
      <c r="BT778" s="98"/>
      <c r="BU778" s="98"/>
      <c r="BV778" s="98"/>
      <c r="BW778" s="98"/>
      <c r="BX778" s="98"/>
      <c r="BY778" s="98"/>
      <c r="BZ778" s="98"/>
      <c r="CA778" s="98"/>
      <c r="CB778" s="98"/>
      <c r="CC778" s="98"/>
      <c r="CD778" s="98"/>
      <c r="CE778" s="98"/>
      <c r="CF778" s="98"/>
      <c r="CG778" s="98"/>
      <c r="CH778" s="98"/>
      <c r="CI778" s="98"/>
      <c r="CJ778" s="98"/>
      <c r="CK778" s="98"/>
      <c r="CL778" s="98"/>
      <c r="CM778" s="98"/>
      <c r="CN778" s="98"/>
      <c r="CO778" s="98"/>
      <c r="CP778" s="98"/>
      <c r="CQ778" s="98"/>
      <c r="CR778" s="98"/>
      <c r="CS778" s="98"/>
    </row>
    <row r="779" spans="1:97" s="4" customFormat="1" ht="18.75" customHeight="1" x14ac:dyDescent="0.2">
      <c r="A779" s="3">
        <f t="shared" si="249"/>
        <v>767</v>
      </c>
      <c r="B779" s="263"/>
      <c r="C779" s="263"/>
      <c r="D779" s="263"/>
      <c r="E779" s="259"/>
      <c r="F779" s="259"/>
      <c r="G779" s="43"/>
      <c r="H779" s="264"/>
      <c r="I779" s="261"/>
      <c r="J779" s="106"/>
      <c r="K779" s="247"/>
      <c r="L779" s="247"/>
      <c r="M779" s="247"/>
      <c r="N779" s="248" t="str">
        <f>IF(AND(K779&lt;&gt;"",L779&lt;&gt;"",J779&lt;&gt;""),ROUND(MIN(IF(OR(J779="OZZ",J779="ZZ"),5000,17300),TRUNC(0.75*(SUMIF($D$12:$D779,$D779,K$12:K779)+SUMIF($D$12:$D779,$D779,L$12:L779)),2)) - SUMIF($D$12:$D778,$D779,N$12:N778),2),"")</f>
        <v/>
      </c>
      <c r="O779" s="249" t="str">
        <f>IF(AND(K779&lt;&gt;"",L779&lt;&gt;"",M779&lt;&gt;"",J779&lt;&gt;"",AH779&lt;&gt;""),IF(OR(J779="OZZ",J779="ZZ"),ROUND(0-SUMIF($D$12:$D778,$D779,O$12:O778),2),IF(M779=0,0,ROUND(MIN(MIN(17300,TRUNC(0.75*(SUMIF($D$12:$D$2012,$D779,K$12:K$2012)+SUMIF($D$12:$D$2012,$D779,L$12:L$2012)),2)+SUMIF($D$12:$D779,$D779,AH$12:AH779))-SUMIF($D$12:$D778,$D779,O$12:O778)-SUMIF($D$12:$D$2012,$D779,N$12:N$2012),AH779),2))),"")</f>
        <v/>
      </c>
      <c r="P779" s="250" t="str">
        <f>IF(J779&lt;&gt;"",1000 - SUMIF($D$12:$D778,$D779,P$12:P778),"")</f>
        <v/>
      </c>
      <c r="Q779" s="106"/>
      <c r="R779" s="247"/>
      <c r="S779" s="247"/>
      <c r="T779" s="247"/>
      <c r="U779" s="248" t="str">
        <f>IF(AND(R779&lt;&gt;"",S779&lt;&gt;"",Q779&lt;&gt;""),ROUND(MIN(IF(OR(Q779="OZZ",Q779="ZZ"),5000,17300),TRUNC(0.75*(SUMIF($D$12:$D779,$D779,R$12:R779)+SUMIF($D$12:$D779,$D779,S$12:S779)),2)) - SUMIF($D$12:$D778,$D779,U$12:U778),2),"")</f>
        <v/>
      </c>
      <c r="V779" s="248" t="str">
        <f>IF(AND(R779&lt;&gt;"",S779&lt;&gt;"",T779&lt;&gt;"",Q779&lt;&gt;"",AL779&lt;&gt;""),IF(OR(Q779="OZZ",Q779="ZZ"),ROUND(0-SUMIF($D$12:$D778,$D779,V$12:V778),2),IF(T779=0,0,ROUND(MIN(MIN(17300,TRUNC(0.75*(SUMIF($D$12:$D$2012,$D779,R$12:R$2012)+SUMIF($D$12:$D$2012,$D779,S$12:S$2012)),2)+SUMIF($D$12:$D779,$D779,AL$12:AL779))-SUMIF($D$12:$D778,$D779,V$12:V778)-SUMIF($D$12:$D$2012,$D779,U$12:U$2012),AL779),2))),"")</f>
        <v/>
      </c>
      <c r="W779" s="250" t="str">
        <f>IF(Q779&lt;&gt;"",1000 - SUMIF($D$12:$D778,$D779,W$12:W778),"")</f>
        <v/>
      </c>
      <c r="X779" s="106"/>
      <c r="Y779" s="247"/>
      <c r="Z779" s="247"/>
      <c r="AA779" s="247"/>
      <c r="AB779" s="248" t="str">
        <f>IF(AND(Y779&lt;&gt;"",Z779&lt;&gt;"",X779&lt;&gt;""),ROUND(MIN(IF(OR(X779="OZZ",X779="ZZ"),5000,17300),TRUNC(0.75*(SUMIF($D$12:$D779,$D779,Y$12:Y779)+SUMIF($D$12:$D779,$D779,Z$12:Z779)),2)) - SUMIF($D$12:$D778,$D779,AB$12:AB778),2),"")</f>
        <v/>
      </c>
      <c r="AC779" s="251" t="str">
        <f>IF(AND(Y779&lt;&gt;"",Z779&lt;&gt;"",AA779&lt;&gt;"",X779&lt;&gt;"",AP779&lt;&gt;""),IF(OR(X779="OZZ",X779="ZZ"),ROUND(0-SUMIF($D$12:$D778,$D779,AC$12:AC778),2),IF(AA779=0,0,ROUND(MIN(MIN(17300,TRUNC(0.75*(SUMIF($D$12:$D$2012,$D779,Y$12:Y$2012)+SUMIF($D$12:$D$2012,$D779,Z$12:Z$2012)),2)+SUMIF($D$12:$D779,$D779,AP$12:AP779))-SUMIF($D$12:$D778,$D779,AC$12:AC778)-SUMIF($D$12:$D$2012,$D779,AB$12:AB$2012),AP779),2))),"")</f>
        <v/>
      </c>
      <c r="AD779" s="250" t="str">
        <f>IF(X779&lt;&gt;"",1000 - SUMIF($D$12:$D778,$D779,AD$12:AD778),"")</f>
        <v/>
      </c>
      <c r="AE779" s="252"/>
      <c r="AF779" s="253"/>
      <c r="AG779" s="254"/>
      <c r="AH779" s="255" t="str">
        <f t="shared" si="250"/>
        <v/>
      </c>
      <c r="AI779" s="256"/>
      <c r="AJ779" s="253"/>
      <c r="AK779" s="254"/>
      <c r="AL779" s="255" t="str">
        <f t="shared" si="251"/>
        <v/>
      </c>
      <c r="AM779" s="256"/>
      <c r="AN779" s="253"/>
      <c r="AO779" s="254"/>
      <c r="AP779" s="255" t="str">
        <f t="shared" si="231"/>
        <v/>
      </c>
      <c r="AQ779" s="116"/>
      <c r="AR779" s="116"/>
      <c r="AS779" s="117"/>
      <c r="AT779" s="118"/>
      <c r="AU779" s="119" t="str">
        <f>IF(D779&lt;&gt; "", IF(COUNTIF($D$12:$D779,$D779)&gt;1,0,IF(SUM(N779,U779,AB779)&gt;0,IF(AND(X779="",OR(Q779&lt;&gt;"",J779&lt;&gt;"")),IF(Q779&lt;&gt;"",Q779,IF(J779&lt;&gt;"",J779,0)),IF(AND(Q779&lt;&gt;"",J779&lt;&gt;"",Q779=J779),Q779,X779)),0)),"")</f>
        <v/>
      </c>
      <c r="AV779" s="119" t="str">
        <f>IF(D779&lt;&gt;"",IF(COUNTIF($D$12:$D779,$D779)&gt;1,0,IF(SUM(O779,V779,AC779)&gt;0,IF(AND(X779="",OR(Q779&lt;&gt;"",J779&lt;&gt;"")),IF(Q779&lt;&gt;"",Q779,IF(J779&lt;&gt;"",J779,0)),IF(AND(Q779&lt;&gt;"",J779&lt;&gt;"",Q779=J779),Q779,X779)),0)),"")</f>
        <v/>
      </c>
      <c r="AW779" s="119" t="str">
        <f>IF(D779&lt;&gt;"",IF(COUNTIF($D$12:$D779,$D779)&gt;1,0,IF(SUM(P779,W779,AD779)&gt;0,IF(AND(X779="",OR(Q779&lt;&gt;"",J779&lt;&gt;"")),IF(Q779&lt;&gt;"",Q779,IF(J779&lt;&gt;"",J779,0)),IF(AND(Q779&lt;&gt;"",J779&lt;&gt;"",Q779=J779),Q779,X779)),0)),"")</f>
        <v/>
      </c>
      <c r="AX779" s="118" t="str">
        <f t="shared" si="232"/>
        <v/>
      </c>
      <c r="AY779" s="118" t="str">
        <f t="shared" si="233"/>
        <v/>
      </c>
      <c r="AZ779" s="118" t="str">
        <f t="shared" si="234"/>
        <v/>
      </c>
      <c r="BA779" s="118" t="str">
        <f t="shared" si="235"/>
        <v/>
      </c>
      <c r="BB779" s="118" t="str">
        <f t="shared" si="236"/>
        <v/>
      </c>
      <c r="BC779" s="118" t="str">
        <f t="shared" si="237"/>
        <v/>
      </c>
      <c r="BD779" s="118" t="str">
        <f t="shared" si="238"/>
        <v/>
      </c>
      <c r="BE779" s="118" t="str">
        <f t="shared" si="239"/>
        <v/>
      </c>
      <c r="BF779" s="118" t="str">
        <f t="shared" si="240"/>
        <v/>
      </c>
      <c r="BG779" s="120"/>
      <c r="BH779" s="120" t="str">
        <f t="shared" si="241"/>
        <v/>
      </c>
      <c r="BI779" s="120" t="str">
        <f t="shared" si="242"/>
        <v/>
      </c>
      <c r="BJ779" s="121"/>
      <c r="BK779" s="120" t="str">
        <f t="shared" si="243"/>
        <v/>
      </c>
      <c r="BL779" s="120" t="str">
        <f t="shared" si="244"/>
        <v/>
      </c>
      <c r="BM779" s="120" t="str">
        <f t="shared" si="245"/>
        <v/>
      </c>
      <c r="BN779" s="120" t="str">
        <f t="shared" si="246"/>
        <v/>
      </c>
      <c r="BO779" s="120" t="str">
        <f t="shared" si="247"/>
        <v/>
      </c>
      <c r="BP779" s="120" t="str">
        <f t="shared" si="248"/>
        <v/>
      </c>
      <c r="BQ779" s="98"/>
      <c r="BR779" s="98"/>
      <c r="BS779" s="98"/>
      <c r="BT779" s="98"/>
      <c r="BU779" s="98"/>
      <c r="BV779" s="98"/>
      <c r="BW779" s="98"/>
      <c r="BX779" s="98"/>
      <c r="BY779" s="98"/>
      <c r="BZ779" s="98"/>
      <c r="CA779" s="98"/>
      <c r="CB779" s="98"/>
      <c r="CC779" s="98"/>
      <c r="CD779" s="98"/>
      <c r="CE779" s="98"/>
      <c r="CF779" s="98"/>
      <c r="CG779" s="98"/>
      <c r="CH779" s="98"/>
      <c r="CI779" s="98"/>
      <c r="CJ779" s="98"/>
      <c r="CK779" s="98"/>
      <c r="CL779" s="98"/>
      <c r="CM779" s="98"/>
      <c r="CN779" s="98"/>
      <c r="CO779" s="98"/>
      <c r="CP779" s="98"/>
      <c r="CQ779" s="98"/>
      <c r="CR779" s="98"/>
      <c r="CS779" s="98"/>
    </row>
    <row r="780" spans="1:97" s="4" customFormat="1" ht="18.75" customHeight="1" x14ac:dyDescent="0.2">
      <c r="A780" s="3">
        <f t="shared" si="249"/>
        <v>768</v>
      </c>
      <c r="B780" s="263"/>
      <c r="C780" s="263"/>
      <c r="D780" s="263"/>
      <c r="E780" s="259"/>
      <c r="F780" s="259"/>
      <c r="G780" s="43"/>
      <c r="H780" s="264"/>
      <c r="I780" s="261"/>
      <c r="J780" s="106"/>
      <c r="K780" s="247"/>
      <c r="L780" s="247"/>
      <c r="M780" s="247"/>
      <c r="N780" s="248" t="str">
        <f>IF(AND(K780&lt;&gt;"",L780&lt;&gt;"",J780&lt;&gt;""),ROUND(MIN(IF(OR(J780="OZZ",J780="ZZ"),5000,17300),TRUNC(0.75*(SUMIF($D$12:$D780,$D780,K$12:K780)+SUMIF($D$12:$D780,$D780,L$12:L780)),2)) - SUMIF($D$12:$D779,$D780,N$12:N779),2),"")</f>
        <v/>
      </c>
      <c r="O780" s="249" t="str">
        <f>IF(AND(K780&lt;&gt;"",L780&lt;&gt;"",M780&lt;&gt;"",J780&lt;&gt;"",AH780&lt;&gt;""),IF(OR(J780="OZZ",J780="ZZ"),ROUND(0-SUMIF($D$12:$D779,$D780,O$12:O779),2),IF(M780=0,0,ROUND(MIN(MIN(17300,TRUNC(0.75*(SUMIF($D$12:$D$2012,$D780,K$12:K$2012)+SUMIF($D$12:$D$2012,$D780,L$12:L$2012)),2)+SUMIF($D$12:$D780,$D780,AH$12:AH780))-SUMIF($D$12:$D779,$D780,O$12:O779)-SUMIF($D$12:$D$2012,$D780,N$12:N$2012),AH780),2))),"")</f>
        <v/>
      </c>
      <c r="P780" s="250" t="str">
        <f>IF(J780&lt;&gt;"",1000 - SUMIF($D$12:$D779,$D780,P$12:P779),"")</f>
        <v/>
      </c>
      <c r="Q780" s="106"/>
      <c r="R780" s="247"/>
      <c r="S780" s="247"/>
      <c r="T780" s="247"/>
      <c r="U780" s="248" t="str">
        <f>IF(AND(R780&lt;&gt;"",S780&lt;&gt;"",Q780&lt;&gt;""),ROUND(MIN(IF(OR(Q780="OZZ",Q780="ZZ"),5000,17300),TRUNC(0.75*(SUMIF($D$12:$D780,$D780,R$12:R780)+SUMIF($D$12:$D780,$D780,S$12:S780)),2)) - SUMIF($D$12:$D779,$D780,U$12:U779),2),"")</f>
        <v/>
      </c>
      <c r="V780" s="248" t="str">
        <f>IF(AND(R780&lt;&gt;"",S780&lt;&gt;"",T780&lt;&gt;"",Q780&lt;&gt;"",AL780&lt;&gt;""),IF(OR(Q780="OZZ",Q780="ZZ"),ROUND(0-SUMIF($D$12:$D779,$D780,V$12:V779),2),IF(T780=0,0,ROUND(MIN(MIN(17300,TRUNC(0.75*(SUMIF($D$12:$D$2012,$D780,R$12:R$2012)+SUMIF($D$12:$D$2012,$D780,S$12:S$2012)),2)+SUMIF($D$12:$D780,$D780,AL$12:AL780))-SUMIF($D$12:$D779,$D780,V$12:V779)-SUMIF($D$12:$D$2012,$D780,U$12:U$2012),AL780),2))),"")</f>
        <v/>
      </c>
      <c r="W780" s="250" t="str">
        <f>IF(Q780&lt;&gt;"",1000 - SUMIF($D$12:$D779,$D780,W$12:W779),"")</f>
        <v/>
      </c>
      <c r="X780" s="106"/>
      <c r="Y780" s="247"/>
      <c r="Z780" s="247"/>
      <c r="AA780" s="247"/>
      <c r="AB780" s="248" t="str">
        <f>IF(AND(Y780&lt;&gt;"",Z780&lt;&gt;"",X780&lt;&gt;""),ROUND(MIN(IF(OR(X780="OZZ",X780="ZZ"),5000,17300),TRUNC(0.75*(SUMIF($D$12:$D780,$D780,Y$12:Y780)+SUMIF($D$12:$D780,$D780,Z$12:Z780)),2)) - SUMIF($D$12:$D779,$D780,AB$12:AB779),2),"")</f>
        <v/>
      </c>
      <c r="AC780" s="251" t="str">
        <f>IF(AND(Y780&lt;&gt;"",Z780&lt;&gt;"",AA780&lt;&gt;"",X780&lt;&gt;"",AP780&lt;&gt;""),IF(OR(X780="OZZ",X780="ZZ"),ROUND(0-SUMIF($D$12:$D779,$D780,AC$12:AC779),2),IF(AA780=0,0,ROUND(MIN(MIN(17300,TRUNC(0.75*(SUMIF($D$12:$D$2012,$D780,Y$12:Y$2012)+SUMIF($D$12:$D$2012,$D780,Z$12:Z$2012)),2)+SUMIF($D$12:$D780,$D780,AP$12:AP780))-SUMIF($D$12:$D779,$D780,AC$12:AC779)-SUMIF($D$12:$D$2012,$D780,AB$12:AB$2012),AP780),2))),"")</f>
        <v/>
      </c>
      <c r="AD780" s="250" t="str">
        <f>IF(X780&lt;&gt;"",1000 - SUMIF($D$12:$D779,$D780,AD$12:AD779),"")</f>
        <v/>
      </c>
      <c r="AE780" s="252"/>
      <c r="AF780" s="253"/>
      <c r="AG780" s="254"/>
      <c r="AH780" s="255" t="str">
        <f t="shared" si="250"/>
        <v/>
      </c>
      <c r="AI780" s="256"/>
      <c r="AJ780" s="253"/>
      <c r="AK780" s="254"/>
      <c r="AL780" s="255" t="str">
        <f t="shared" si="251"/>
        <v/>
      </c>
      <c r="AM780" s="256"/>
      <c r="AN780" s="253"/>
      <c r="AO780" s="254"/>
      <c r="AP780" s="255" t="str">
        <f t="shared" si="231"/>
        <v/>
      </c>
      <c r="AQ780" s="116"/>
      <c r="AR780" s="116"/>
      <c r="AS780" s="117"/>
      <c r="AT780" s="118"/>
      <c r="AU780" s="119" t="str">
        <f>IF(D780&lt;&gt; "", IF(COUNTIF($D$12:$D780,$D780)&gt;1,0,IF(SUM(N780,U780,AB780)&gt;0,IF(AND(X780="",OR(Q780&lt;&gt;"",J780&lt;&gt;"")),IF(Q780&lt;&gt;"",Q780,IF(J780&lt;&gt;"",J780,0)),IF(AND(Q780&lt;&gt;"",J780&lt;&gt;"",Q780=J780),Q780,X780)),0)),"")</f>
        <v/>
      </c>
      <c r="AV780" s="119" t="str">
        <f>IF(D780&lt;&gt;"",IF(COUNTIF($D$12:$D780,$D780)&gt;1,0,IF(SUM(O780,V780,AC780)&gt;0,IF(AND(X780="",OR(Q780&lt;&gt;"",J780&lt;&gt;"")),IF(Q780&lt;&gt;"",Q780,IF(J780&lt;&gt;"",J780,0)),IF(AND(Q780&lt;&gt;"",J780&lt;&gt;"",Q780=J780),Q780,X780)),0)),"")</f>
        <v/>
      </c>
      <c r="AW780" s="119" t="str">
        <f>IF(D780&lt;&gt;"",IF(COUNTIF($D$12:$D780,$D780)&gt;1,0,IF(SUM(P780,W780,AD780)&gt;0,IF(AND(X780="",OR(Q780&lt;&gt;"",J780&lt;&gt;"")),IF(Q780&lt;&gt;"",Q780,IF(J780&lt;&gt;"",J780,0)),IF(AND(Q780&lt;&gt;"",J780&lt;&gt;"",Q780=J780),Q780,X780)),0)),"")</f>
        <v/>
      </c>
      <c r="AX780" s="118" t="str">
        <f t="shared" si="232"/>
        <v/>
      </c>
      <c r="AY780" s="118" t="str">
        <f t="shared" si="233"/>
        <v/>
      </c>
      <c r="AZ780" s="118" t="str">
        <f t="shared" si="234"/>
        <v/>
      </c>
      <c r="BA780" s="118" t="str">
        <f t="shared" si="235"/>
        <v/>
      </c>
      <c r="BB780" s="118" t="str">
        <f t="shared" si="236"/>
        <v/>
      </c>
      <c r="BC780" s="118" t="str">
        <f t="shared" si="237"/>
        <v/>
      </c>
      <c r="BD780" s="118" t="str">
        <f t="shared" si="238"/>
        <v/>
      </c>
      <c r="BE780" s="118" t="str">
        <f t="shared" si="239"/>
        <v/>
      </c>
      <c r="BF780" s="118" t="str">
        <f t="shared" si="240"/>
        <v/>
      </c>
      <c r="BG780" s="120"/>
      <c r="BH780" s="120" t="str">
        <f t="shared" si="241"/>
        <v/>
      </c>
      <c r="BI780" s="120" t="str">
        <f t="shared" si="242"/>
        <v/>
      </c>
      <c r="BJ780" s="121"/>
      <c r="BK780" s="120" t="str">
        <f t="shared" si="243"/>
        <v/>
      </c>
      <c r="BL780" s="120" t="str">
        <f t="shared" si="244"/>
        <v/>
      </c>
      <c r="BM780" s="120" t="str">
        <f t="shared" si="245"/>
        <v/>
      </c>
      <c r="BN780" s="120" t="str">
        <f t="shared" si="246"/>
        <v/>
      </c>
      <c r="BO780" s="120" t="str">
        <f t="shared" si="247"/>
        <v/>
      </c>
      <c r="BP780" s="120" t="str">
        <f t="shared" si="248"/>
        <v/>
      </c>
      <c r="BQ780" s="98"/>
      <c r="BR780" s="98"/>
      <c r="BS780" s="98"/>
      <c r="BT780" s="98"/>
      <c r="BU780" s="98"/>
      <c r="BV780" s="98"/>
      <c r="BW780" s="98"/>
      <c r="BX780" s="98"/>
      <c r="BY780" s="98"/>
      <c r="BZ780" s="98"/>
      <c r="CA780" s="98"/>
      <c r="CB780" s="98"/>
      <c r="CC780" s="98"/>
      <c r="CD780" s="98"/>
      <c r="CE780" s="98"/>
      <c r="CF780" s="98"/>
      <c r="CG780" s="98"/>
      <c r="CH780" s="98"/>
      <c r="CI780" s="98"/>
      <c r="CJ780" s="98"/>
      <c r="CK780" s="98"/>
      <c r="CL780" s="98"/>
      <c r="CM780" s="98"/>
      <c r="CN780" s="98"/>
      <c r="CO780" s="98"/>
      <c r="CP780" s="98"/>
      <c r="CQ780" s="98"/>
      <c r="CR780" s="98"/>
      <c r="CS780" s="98"/>
    </row>
    <row r="781" spans="1:97" s="4" customFormat="1" ht="18.75" customHeight="1" x14ac:dyDescent="0.2">
      <c r="A781" s="3">
        <f t="shared" si="249"/>
        <v>769</v>
      </c>
      <c r="B781" s="263"/>
      <c r="C781" s="263"/>
      <c r="D781" s="263"/>
      <c r="E781" s="259"/>
      <c r="F781" s="259"/>
      <c r="G781" s="43"/>
      <c r="H781" s="264"/>
      <c r="I781" s="261"/>
      <c r="J781" s="106"/>
      <c r="K781" s="247"/>
      <c r="L781" s="247"/>
      <c r="M781" s="247"/>
      <c r="N781" s="248" t="str">
        <f>IF(AND(K781&lt;&gt;"",L781&lt;&gt;"",J781&lt;&gt;""),ROUND(MIN(IF(OR(J781="OZZ",J781="ZZ"),5000,17300),TRUNC(0.75*(SUMIF($D$12:$D781,$D781,K$12:K781)+SUMIF($D$12:$D781,$D781,L$12:L781)),2)) - SUMIF($D$12:$D780,$D781,N$12:N780),2),"")</f>
        <v/>
      </c>
      <c r="O781" s="249" t="str">
        <f>IF(AND(K781&lt;&gt;"",L781&lt;&gt;"",M781&lt;&gt;"",J781&lt;&gt;"",AH781&lt;&gt;""),IF(OR(J781="OZZ",J781="ZZ"),ROUND(0-SUMIF($D$12:$D780,$D781,O$12:O780),2),IF(M781=0,0,ROUND(MIN(MIN(17300,TRUNC(0.75*(SUMIF($D$12:$D$2012,$D781,K$12:K$2012)+SUMIF($D$12:$D$2012,$D781,L$12:L$2012)),2)+SUMIF($D$12:$D781,$D781,AH$12:AH781))-SUMIF($D$12:$D780,$D781,O$12:O780)-SUMIF($D$12:$D$2012,$D781,N$12:N$2012),AH781),2))),"")</f>
        <v/>
      </c>
      <c r="P781" s="250" t="str">
        <f>IF(J781&lt;&gt;"",1000 - SUMIF($D$12:$D780,$D781,P$12:P780),"")</f>
        <v/>
      </c>
      <c r="Q781" s="106"/>
      <c r="R781" s="247"/>
      <c r="S781" s="247"/>
      <c r="T781" s="247"/>
      <c r="U781" s="248" t="str">
        <f>IF(AND(R781&lt;&gt;"",S781&lt;&gt;"",Q781&lt;&gt;""),ROUND(MIN(IF(OR(Q781="OZZ",Q781="ZZ"),5000,17300),TRUNC(0.75*(SUMIF($D$12:$D781,$D781,R$12:R781)+SUMIF($D$12:$D781,$D781,S$12:S781)),2)) - SUMIF($D$12:$D780,$D781,U$12:U780),2),"")</f>
        <v/>
      </c>
      <c r="V781" s="248" t="str">
        <f>IF(AND(R781&lt;&gt;"",S781&lt;&gt;"",T781&lt;&gt;"",Q781&lt;&gt;"",AL781&lt;&gt;""),IF(OR(Q781="OZZ",Q781="ZZ"),ROUND(0-SUMIF($D$12:$D780,$D781,V$12:V780),2),IF(T781=0,0,ROUND(MIN(MIN(17300,TRUNC(0.75*(SUMIF($D$12:$D$2012,$D781,R$12:R$2012)+SUMIF($D$12:$D$2012,$D781,S$12:S$2012)),2)+SUMIF($D$12:$D781,$D781,AL$12:AL781))-SUMIF($D$12:$D780,$D781,V$12:V780)-SUMIF($D$12:$D$2012,$D781,U$12:U$2012),AL781),2))),"")</f>
        <v/>
      </c>
      <c r="W781" s="250" t="str">
        <f>IF(Q781&lt;&gt;"",1000 - SUMIF($D$12:$D780,$D781,W$12:W780),"")</f>
        <v/>
      </c>
      <c r="X781" s="106"/>
      <c r="Y781" s="247"/>
      <c r="Z781" s="247"/>
      <c r="AA781" s="247"/>
      <c r="AB781" s="248" t="str">
        <f>IF(AND(Y781&lt;&gt;"",Z781&lt;&gt;"",X781&lt;&gt;""),ROUND(MIN(IF(OR(X781="OZZ",X781="ZZ"),5000,17300),TRUNC(0.75*(SUMIF($D$12:$D781,$D781,Y$12:Y781)+SUMIF($D$12:$D781,$D781,Z$12:Z781)),2)) - SUMIF($D$12:$D780,$D781,AB$12:AB780),2),"")</f>
        <v/>
      </c>
      <c r="AC781" s="251" t="str">
        <f>IF(AND(Y781&lt;&gt;"",Z781&lt;&gt;"",AA781&lt;&gt;"",X781&lt;&gt;"",AP781&lt;&gt;""),IF(OR(X781="OZZ",X781="ZZ"),ROUND(0-SUMIF($D$12:$D780,$D781,AC$12:AC780),2),IF(AA781=0,0,ROUND(MIN(MIN(17300,TRUNC(0.75*(SUMIF($D$12:$D$2012,$D781,Y$12:Y$2012)+SUMIF($D$12:$D$2012,$D781,Z$12:Z$2012)),2)+SUMIF($D$12:$D781,$D781,AP$12:AP781))-SUMIF($D$12:$D780,$D781,AC$12:AC780)-SUMIF($D$12:$D$2012,$D781,AB$12:AB$2012),AP781),2))),"")</f>
        <v/>
      </c>
      <c r="AD781" s="250" t="str">
        <f>IF(X781&lt;&gt;"",1000 - SUMIF($D$12:$D780,$D781,AD$12:AD780),"")</f>
        <v/>
      </c>
      <c r="AE781" s="252"/>
      <c r="AF781" s="253"/>
      <c r="AG781" s="254"/>
      <c r="AH781" s="255" t="str">
        <f t="shared" si="250"/>
        <v/>
      </c>
      <c r="AI781" s="256"/>
      <c r="AJ781" s="253"/>
      <c r="AK781" s="254"/>
      <c r="AL781" s="255" t="str">
        <f t="shared" si="251"/>
        <v/>
      </c>
      <c r="AM781" s="256"/>
      <c r="AN781" s="253"/>
      <c r="AO781" s="254"/>
      <c r="AP781" s="255" t="str">
        <f t="shared" ref="AP781:AP844" si="252">IF(Y781&lt;&gt;"",ROUND(AM781,2)+ROUND(AN781,2)+ROUND(AO781,2),"")</f>
        <v/>
      </c>
      <c r="AQ781" s="116"/>
      <c r="AR781" s="116"/>
      <c r="AS781" s="117"/>
      <c r="AT781" s="118"/>
      <c r="AU781" s="119" t="str">
        <f>IF(D781&lt;&gt; "", IF(COUNTIF($D$12:$D781,$D781)&gt;1,0,IF(SUM(N781,U781,AB781)&gt;0,IF(AND(X781="",OR(Q781&lt;&gt;"",J781&lt;&gt;"")),IF(Q781&lt;&gt;"",Q781,IF(J781&lt;&gt;"",J781,0)),IF(AND(Q781&lt;&gt;"",J781&lt;&gt;"",Q781=J781),Q781,X781)),0)),"")</f>
        <v/>
      </c>
      <c r="AV781" s="119" t="str">
        <f>IF(D781&lt;&gt;"",IF(COUNTIF($D$12:$D781,$D781)&gt;1,0,IF(SUM(O781,V781,AC781)&gt;0,IF(AND(X781="",OR(Q781&lt;&gt;"",J781&lt;&gt;"")),IF(Q781&lt;&gt;"",Q781,IF(J781&lt;&gt;"",J781,0)),IF(AND(Q781&lt;&gt;"",J781&lt;&gt;"",Q781=J781),Q781,X781)),0)),"")</f>
        <v/>
      </c>
      <c r="AW781" s="119" t="str">
        <f>IF(D781&lt;&gt;"",IF(COUNTIF($D$12:$D781,$D781)&gt;1,0,IF(SUM(P781,W781,AD781)&gt;0,IF(AND(X781="",OR(Q781&lt;&gt;"",J781&lt;&gt;"")),IF(Q781&lt;&gt;"",Q781,IF(J781&lt;&gt;"",J781,0)),IF(AND(Q781&lt;&gt;"",J781&lt;&gt;"",Q781=J781),Q781,X781)),0)),"")</f>
        <v/>
      </c>
      <c r="AX781" s="118" t="str">
        <f t="shared" ref="AX781:AX844" si="253">IF(D781&lt;&gt;"",IF(J781="OZP12",N781,0),"")</f>
        <v/>
      </c>
      <c r="AY781" s="118" t="str">
        <f t="shared" ref="AY781:AY844" si="254">IF(D781&lt;&gt;"",IF(Q781="OZP12",U781,0),"")</f>
        <v/>
      </c>
      <c r="AZ781" s="118" t="str">
        <f t="shared" ref="AZ781:AZ844" si="255">IF(D781&lt;&gt;"",IF(X781="OZP12",AB781,0),"")</f>
        <v/>
      </c>
      <c r="BA781" s="118" t="str">
        <f t="shared" ref="BA781:BA844" si="256">IF(D781&lt;&gt;"",IF(J781="TZP",N781,0),"")</f>
        <v/>
      </c>
      <c r="BB781" s="118" t="str">
        <f t="shared" ref="BB781:BB844" si="257">IF(D781&lt;&gt;"",IF(Q781="TZP",U781,0),"")</f>
        <v/>
      </c>
      <c r="BC781" s="118" t="str">
        <f t="shared" ref="BC781:BC844" si="258">IF(D781&lt;&gt;"",IF(X781="TZP",AB781,0),"")</f>
        <v/>
      </c>
      <c r="BD781" s="118" t="str">
        <f t="shared" ref="BD781:BD844" si="259">IF(D781&lt;&gt;"",IF(J781="OZZ",N781,0),"")</f>
        <v/>
      </c>
      <c r="BE781" s="118" t="str">
        <f t="shared" ref="BE781:BE844" si="260">IF(D781&lt;&gt;"",IF(Q781="OZZ",U781,0),"")</f>
        <v/>
      </c>
      <c r="BF781" s="118" t="str">
        <f t="shared" ref="BF781:BF844" si="261">IF(D781&lt;&gt;"",IF(X781="OZZ",AB781,0),"")</f>
        <v/>
      </c>
      <c r="BG781" s="120"/>
      <c r="BH781" s="120" t="str">
        <f t="shared" ref="BH781:BH844" si="262">IF(D781&lt;&gt;"",IF(ISERROR(FIND("/",D781)), 0, 1),"")</f>
        <v/>
      </c>
      <c r="BI781" s="120" t="str">
        <f t="shared" ref="BI781:BI844" si="263">IF(D781&lt;&gt;"",IF(BH781*1=0,D781,CONCATENATE(MID(D781,1,FIND("/",D781,1)-1),MID(D781,FIND("/",D781,1)+1,LEN(D781)))),"")</f>
        <v/>
      </c>
      <c r="BJ781" s="121"/>
      <c r="BK781" s="120" t="str">
        <f t="shared" ref="BK781:BK844" si="264">IF(D781&lt;&gt;"",IF(J781="OZP12",O781,0),"")</f>
        <v/>
      </c>
      <c r="BL781" s="120" t="str">
        <f t="shared" ref="BL781:BL844" si="265">IF(D781&lt;&gt;"",IF(Q781="OZP12",V781,0),"")</f>
        <v/>
      </c>
      <c r="BM781" s="120" t="str">
        <f t="shared" ref="BM781:BM844" si="266">IF(D781&lt;&gt;"",IF(X781="OZP12",AC781,0),"")</f>
        <v/>
      </c>
      <c r="BN781" s="120" t="str">
        <f t="shared" ref="BN781:BN844" si="267">IF(D781&lt;&gt;"",IF(J781="TZP",O781,0),"")</f>
        <v/>
      </c>
      <c r="BO781" s="120" t="str">
        <f t="shared" ref="BO781:BO844" si="268">IF(D781&lt;&gt;"",IF(Q781="TZP",V781,0),"")</f>
        <v/>
      </c>
      <c r="BP781" s="120" t="str">
        <f t="shared" ref="BP781:BP844" si="269">IF(D781&lt;&gt;"",IF(X781="TZP",AC781,0),"")</f>
        <v/>
      </c>
      <c r="BQ781" s="98"/>
      <c r="BR781" s="98"/>
      <c r="BS781" s="98"/>
      <c r="BT781" s="98"/>
      <c r="BU781" s="98"/>
      <c r="BV781" s="98"/>
      <c r="BW781" s="98"/>
      <c r="BX781" s="98"/>
      <c r="BY781" s="98"/>
      <c r="BZ781" s="98"/>
      <c r="CA781" s="98"/>
      <c r="CB781" s="98"/>
      <c r="CC781" s="98"/>
      <c r="CD781" s="98"/>
      <c r="CE781" s="98"/>
      <c r="CF781" s="98"/>
      <c r="CG781" s="98"/>
      <c r="CH781" s="98"/>
      <c r="CI781" s="98"/>
      <c r="CJ781" s="98"/>
      <c r="CK781" s="98"/>
      <c r="CL781" s="98"/>
      <c r="CM781" s="98"/>
      <c r="CN781" s="98"/>
      <c r="CO781" s="98"/>
      <c r="CP781" s="98"/>
      <c r="CQ781" s="98"/>
      <c r="CR781" s="98"/>
      <c r="CS781" s="98"/>
    </row>
    <row r="782" spans="1:97" s="4" customFormat="1" ht="18.75" customHeight="1" x14ac:dyDescent="0.2">
      <c r="A782" s="3">
        <f t="shared" ref="A782:A845" si="270">A781+1</f>
        <v>770</v>
      </c>
      <c r="B782" s="263"/>
      <c r="C782" s="263"/>
      <c r="D782" s="263"/>
      <c r="E782" s="259"/>
      <c r="F782" s="259"/>
      <c r="G782" s="43"/>
      <c r="H782" s="264"/>
      <c r="I782" s="261"/>
      <c r="J782" s="106"/>
      <c r="K782" s="247"/>
      <c r="L782" s="247"/>
      <c r="M782" s="247"/>
      <c r="N782" s="248" t="str">
        <f>IF(AND(K782&lt;&gt;"",L782&lt;&gt;"",J782&lt;&gt;""),ROUND(MIN(IF(OR(J782="OZZ",J782="ZZ"),5000,17300),TRUNC(0.75*(SUMIF($D$12:$D782,$D782,K$12:K782)+SUMIF($D$12:$D782,$D782,L$12:L782)),2)) - SUMIF($D$12:$D781,$D782,N$12:N781),2),"")</f>
        <v/>
      </c>
      <c r="O782" s="249" t="str">
        <f>IF(AND(K782&lt;&gt;"",L782&lt;&gt;"",M782&lt;&gt;"",J782&lt;&gt;"",AH782&lt;&gt;""),IF(OR(J782="OZZ",J782="ZZ"),ROUND(0-SUMIF($D$12:$D781,$D782,O$12:O781),2),IF(M782=0,0,ROUND(MIN(MIN(17300,TRUNC(0.75*(SUMIF($D$12:$D$2012,$D782,K$12:K$2012)+SUMIF($D$12:$D$2012,$D782,L$12:L$2012)),2)+SUMIF($D$12:$D782,$D782,AH$12:AH782))-SUMIF($D$12:$D781,$D782,O$12:O781)-SUMIF($D$12:$D$2012,$D782,N$12:N$2012),AH782),2))),"")</f>
        <v/>
      </c>
      <c r="P782" s="250" t="str">
        <f>IF(J782&lt;&gt;"",1000 - SUMIF($D$12:$D781,$D782,P$12:P781),"")</f>
        <v/>
      </c>
      <c r="Q782" s="106"/>
      <c r="R782" s="247"/>
      <c r="S782" s="247"/>
      <c r="T782" s="247"/>
      <c r="U782" s="248" t="str">
        <f>IF(AND(R782&lt;&gt;"",S782&lt;&gt;"",Q782&lt;&gt;""),ROUND(MIN(IF(OR(Q782="OZZ",Q782="ZZ"),5000,17300),TRUNC(0.75*(SUMIF($D$12:$D782,$D782,R$12:R782)+SUMIF($D$12:$D782,$D782,S$12:S782)),2)) - SUMIF($D$12:$D781,$D782,U$12:U781),2),"")</f>
        <v/>
      </c>
      <c r="V782" s="248" t="str">
        <f>IF(AND(R782&lt;&gt;"",S782&lt;&gt;"",T782&lt;&gt;"",Q782&lt;&gt;"",AL782&lt;&gt;""),IF(OR(Q782="OZZ",Q782="ZZ"),ROUND(0-SUMIF($D$12:$D781,$D782,V$12:V781),2),IF(T782=0,0,ROUND(MIN(MIN(17300,TRUNC(0.75*(SUMIF($D$12:$D$2012,$D782,R$12:R$2012)+SUMIF($D$12:$D$2012,$D782,S$12:S$2012)),2)+SUMIF($D$12:$D782,$D782,AL$12:AL782))-SUMIF($D$12:$D781,$D782,V$12:V781)-SUMIF($D$12:$D$2012,$D782,U$12:U$2012),AL782),2))),"")</f>
        <v/>
      </c>
      <c r="W782" s="250" t="str">
        <f>IF(Q782&lt;&gt;"",1000 - SUMIF($D$12:$D781,$D782,W$12:W781),"")</f>
        <v/>
      </c>
      <c r="X782" s="106"/>
      <c r="Y782" s="247"/>
      <c r="Z782" s="247"/>
      <c r="AA782" s="247"/>
      <c r="AB782" s="248" t="str">
        <f>IF(AND(Y782&lt;&gt;"",Z782&lt;&gt;"",X782&lt;&gt;""),ROUND(MIN(IF(OR(X782="OZZ",X782="ZZ"),5000,17300),TRUNC(0.75*(SUMIF($D$12:$D782,$D782,Y$12:Y782)+SUMIF($D$12:$D782,$D782,Z$12:Z782)),2)) - SUMIF($D$12:$D781,$D782,AB$12:AB781),2),"")</f>
        <v/>
      </c>
      <c r="AC782" s="251" t="str">
        <f>IF(AND(Y782&lt;&gt;"",Z782&lt;&gt;"",AA782&lt;&gt;"",X782&lt;&gt;"",AP782&lt;&gt;""),IF(OR(X782="OZZ",X782="ZZ"),ROUND(0-SUMIF($D$12:$D781,$D782,AC$12:AC781),2),IF(AA782=0,0,ROUND(MIN(MIN(17300,TRUNC(0.75*(SUMIF($D$12:$D$2012,$D782,Y$12:Y$2012)+SUMIF($D$12:$D$2012,$D782,Z$12:Z$2012)),2)+SUMIF($D$12:$D782,$D782,AP$12:AP782))-SUMIF($D$12:$D781,$D782,AC$12:AC781)-SUMIF($D$12:$D$2012,$D782,AB$12:AB$2012),AP782),2))),"")</f>
        <v/>
      </c>
      <c r="AD782" s="250" t="str">
        <f>IF(X782&lt;&gt;"",1000 - SUMIF($D$12:$D781,$D782,AD$12:AD781),"")</f>
        <v/>
      </c>
      <c r="AE782" s="252"/>
      <c r="AF782" s="253"/>
      <c r="AG782" s="254"/>
      <c r="AH782" s="255" t="str">
        <f t="shared" ref="AH782:AH845" si="271">IF(K782&lt;&gt;"",ROUND(AE782,2)+ROUND(AF782,2)+ROUND(AG782,2),"")</f>
        <v/>
      </c>
      <c r="AI782" s="256"/>
      <c r="AJ782" s="253"/>
      <c r="AK782" s="254"/>
      <c r="AL782" s="255" t="str">
        <f t="shared" ref="AL782:AL845" si="272">IF(R782&lt;&gt;"",ROUND(AI782,2)+ROUND(AJ782,2)+ROUND(AK782,2),"")</f>
        <v/>
      </c>
      <c r="AM782" s="256"/>
      <c r="AN782" s="253"/>
      <c r="AO782" s="254"/>
      <c r="AP782" s="255" t="str">
        <f t="shared" si="252"/>
        <v/>
      </c>
      <c r="AQ782" s="116"/>
      <c r="AR782" s="116"/>
      <c r="AS782" s="117"/>
      <c r="AT782" s="118"/>
      <c r="AU782" s="119" t="str">
        <f>IF(D782&lt;&gt; "", IF(COUNTIF($D$12:$D782,$D782)&gt;1,0,IF(SUM(N782,U782,AB782)&gt;0,IF(AND(X782="",OR(Q782&lt;&gt;"",J782&lt;&gt;"")),IF(Q782&lt;&gt;"",Q782,IF(J782&lt;&gt;"",J782,0)),IF(AND(Q782&lt;&gt;"",J782&lt;&gt;"",Q782=J782),Q782,X782)),0)),"")</f>
        <v/>
      </c>
      <c r="AV782" s="119" t="str">
        <f>IF(D782&lt;&gt;"",IF(COUNTIF($D$12:$D782,$D782)&gt;1,0,IF(SUM(O782,V782,AC782)&gt;0,IF(AND(X782="",OR(Q782&lt;&gt;"",J782&lt;&gt;"")),IF(Q782&lt;&gt;"",Q782,IF(J782&lt;&gt;"",J782,0)),IF(AND(Q782&lt;&gt;"",J782&lt;&gt;"",Q782=J782),Q782,X782)),0)),"")</f>
        <v/>
      </c>
      <c r="AW782" s="119" t="str">
        <f>IF(D782&lt;&gt;"",IF(COUNTIF($D$12:$D782,$D782)&gt;1,0,IF(SUM(P782,W782,AD782)&gt;0,IF(AND(X782="",OR(Q782&lt;&gt;"",J782&lt;&gt;"")),IF(Q782&lt;&gt;"",Q782,IF(J782&lt;&gt;"",J782,0)),IF(AND(Q782&lt;&gt;"",J782&lt;&gt;"",Q782=J782),Q782,X782)),0)),"")</f>
        <v/>
      </c>
      <c r="AX782" s="118" t="str">
        <f t="shared" si="253"/>
        <v/>
      </c>
      <c r="AY782" s="118" t="str">
        <f t="shared" si="254"/>
        <v/>
      </c>
      <c r="AZ782" s="118" t="str">
        <f t="shared" si="255"/>
        <v/>
      </c>
      <c r="BA782" s="118" t="str">
        <f t="shared" si="256"/>
        <v/>
      </c>
      <c r="BB782" s="118" t="str">
        <f t="shared" si="257"/>
        <v/>
      </c>
      <c r="BC782" s="118" t="str">
        <f t="shared" si="258"/>
        <v/>
      </c>
      <c r="BD782" s="118" t="str">
        <f t="shared" si="259"/>
        <v/>
      </c>
      <c r="BE782" s="118" t="str">
        <f t="shared" si="260"/>
        <v/>
      </c>
      <c r="BF782" s="118" t="str">
        <f t="shared" si="261"/>
        <v/>
      </c>
      <c r="BG782" s="120"/>
      <c r="BH782" s="120" t="str">
        <f t="shared" si="262"/>
        <v/>
      </c>
      <c r="BI782" s="120" t="str">
        <f t="shared" si="263"/>
        <v/>
      </c>
      <c r="BJ782" s="121"/>
      <c r="BK782" s="120" t="str">
        <f t="shared" si="264"/>
        <v/>
      </c>
      <c r="BL782" s="120" t="str">
        <f t="shared" si="265"/>
        <v/>
      </c>
      <c r="BM782" s="120" t="str">
        <f t="shared" si="266"/>
        <v/>
      </c>
      <c r="BN782" s="120" t="str">
        <f t="shared" si="267"/>
        <v/>
      </c>
      <c r="BO782" s="120" t="str">
        <f t="shared" si="268"/>
        <v/>
      </c>
      <c r="BP782" s="120" t="str">
        <f t="shared" si="269"/>
        <v/>
      </c>
      <c r="BQ782" s="98"/>
      <c r="BR782" s="98"/>
      <c r="BS782" s="98"/>
      <c r="BT782" s="98"/>
      <c r="BU782" s="98"/>
      <c r="BV782" s="98"/>
      <c r="BW782" s="98"/>
      <c r="BX782" s="98"/>
      <c r="BY782" s="98"/>
      <c r="BZ782" s="98"/>
      <c r="CA782" s="98"/>
      <c r="CB782" s="98"/>
      <c r="CC782" s="98"/>
      <c r="CD782" s="98"/>
      <c r="CE782" s="98"/>
      <c r="CF782" s="98"/>
      <c r="CG782" s="98"/>
      <c r="CH782" s="98"/>
      <c r="CI782" s="98"/>
      <c r="CJ782" s="98"/>
      <c r="CK782" s="98"/>
      <c r="CL782" s="98"/>
      <c r="CM782" s="98"/>
      <c r="CN782" s="98"/>
      <c r="CO782" s="98"/>
      <c r="CP782" s="98"/>
      <c r="CQ782" s="98"/>
      <c r="CR782" s="98"/>
      <c r="CS782" s="98"/>
    </row>
    <row r="783" spans="1:97" s="4" customFormat="1" ht="18.75" customHeight="1" x14ac:dyDescent="0.2">
      <c r="A783" s="3">
        <f t="shared" si="270"/>
        <v>771</v>
      </c>
      <c r="B783" s="263"/>
      <c r="C783" s="263"/>
      <c r="D783" s="263"/>
      <c r="E783" s="259"/>
      <c r="F783" s="259"/>
      <c r="G783" s="43"/>
      <c r="H783" s="264"/>
      <c r="I783" s="261"/>
      <c r="J783" s="106"/>
      <c r="K783" s="247"/>
      <c r="L783" s="247"/>
      <c r="M783" s="247"/>
      <c r="N783" s="248" t="str">
        <f>IF(AND(K783&lt;&gt;"",L783&lt;&gt;"",J783&lt;&gt;""),ROUND(MIN(IF(OR(J783="OZZ",J783="ZZ"),5000,17300),TRUNC(0.75*(SUMIF($D$12:$D783,$D783,K$12:K783)+SUMIF($D$12:$D783,$D783,L$12:L783)),2)) - SUMIF($D$12:$D782,$D783,N$12:N782),2),"")</f>
        <v/>
      </c>
      <c r="O783" s="249" t="str">
        <f>IF(AND(K783&lt;&gt;"",L783&lt;&gt;"",M783&lt;&gt;"",J783&lt;&gt;"",AH783&lt;&gt;""),IF(OR(J783="OZZ",J783="ZZ"),ROUND(0-SUMIF($D$12:$D782,$D783,O$12:O782),2),IF(M783=0,0,ROUND(MIN(MIN(17300,TRUNC(0.75*(SUMIF($D$12:$D$2012,$D783,K$12:K$2012)+SUMIF($D$12:$D$2012,$D783,L$12:L$2012)),2)+SUMIF($D$12:$D783,$D783,AH$12:AH783))-SUMIF($D$12:$D782,$D783,O$12:O782)-SUMIF($D$12:$D$2012,$D783,N$12:N$2012),AH783),2))),"")</f>
        <v/>
      </c>
      <c r="P783" s="250" t="str">
        <f>IF(J783&lt;&gt;"",1000 - SUMIF($D$12:$D782,$D783,P$12:P782),"")</f>
        <v/>
      </c>
      <c r="Q783" s="106"/>
      <c r="R783" s="247"/>
      <c r="S783" s="247"/>
      <c r="T783" s="247"/>
      <c r="U783" s="248" t="str">
        <f>IF(AND(R783&lt;&gt;"",S783&lt;&gt;"",Q783&lt;&gt;""),ROUND(MIN(IF(OR(Q783="OZZ",Q783="ZZ"),5000,17300),TRUNC(0.75*(SUMIF($D$12:$D783,$D783,R$12:R783)+SUMIF($D$12:$D783,$D783,S$12:S783)),2)) - SUMIF($D$12:$D782,$D783,U$12:U782),2),"")</f>
        <v/>
      </c>
      <c r="V783" s="248" t="str">
        <f>IF(AND(R783&lt;&gt;"",S783&lt;&gt;"",T783&lt;&gt;"",Q783&lt;&gt;"",AL783&lt;&gt;""),IF(OR(Q783="OZZ",Q783="ZZ"),ROUND(0-SUMIF($D$12:$D782,$D783,V$12:V782),2),IF(T783=0,0,ROUND(MIN(MIN(17300,TRUNC(0.75*(SUMIF($D$12:$D$2012,$D783,R$12:R$2012)+SUMIF($D$12:$D$2012,$D783,S$12:S$2012)),2)+SUMIF($D$12:$D783,$D783,AL$12:AL783))-SUMIF($D$12:$D782,$D783,V$12:V782)-SUMIF($D$12:$D$2012,$D783,U$12:U$2012),AL783),2))),"")</f>
        <v/>
      </c>
      <c r="W783" s="250" t="str">
        <f>IF(Q783&lt;&gt;"",1000 - SUMIF($D$12:$D782,$D783,W$12:W782),"")</f>
        <v/>
      </c>
      <c r="X783" s="106"/>
      <c r="Y783" s="247"/>
      <c r="Z783" s="247"/>
      <c r="AA783" s="247"/>
      <c r="AB783" s="248" t="str">
        <f>IF(AND(Y783&lt;&gt;"",Z783&lt;&gt;"",X783&lt;&gt;""),ROUND(MIN(IF(OR(X783="OZZ",X783="ZZ"),5000,17300),TRUNC(0.75*(SUMIF($D$12:$D783,$D783,Y$12:Y783)+SUMIF($D$12:$D783,$D783,Z$12:Z783)),2)) - SUMIF($D$12:$D782,$D783,AB$12:AB782),2),"")</f>
        <v/>
      </c>
      <c r="AC783" s="251" t="str">
        <f>IF(AND(Y783&lt;&gt;"",Z783&lt;&gt;"",AA783&lt;&gt;"",X783&lt;&gt;"",AP783&lt;&gt;""),IF(OR(X783="OZZ",X783="ZZ"),ROUND(0-SUMIF($D$12:$D782,$D783,AC$12:AC782),2),IF(AA783=0,0,ROUND(MIN(MIN(17300,TRUNC(0.75*(SUMIF($D$12:$D$2012,$D783,Y$12:Y$2012)+SUMIF($D$12:$D$2012,$D783,Z$12:Z$2012)),2)+SUMIF($D$12:$D783,$D783,AP$12:AP783))-SUMIF($D$12:$D782,$D783,AC$12:AC782)-SUMIF($D$12:$D$2012,$D783,AB$12:AB$2012),AP783),2))),"")</f>
        <v/>
      </c>
      <c r="AD783" s="250" t="str">
        <f>IF(X783&lt;&gt;"",1000 - SUMIF($D$12:$D782,$D783,AD$12:AD782),"")</f>
        <v/>
      </c>
      <c r="AE783" s="252"/>
      <c r="AF783" s="253"/>
      <c r="AG783" s="254"/>
      <c r="AH783" s="255" t="str">
        <f t="shared" si="271"/>
        <v/>
      </c>
      <c r="AI783" s="256"/>
      <c r="AJ783" s="253"/>
      <c r="AK783" s="254"/>
      <c r="AL783" s="255" t="str">
        <f t="shared" si="272"/>
        <v/>
      </c>
      <c r="AM783" s="256"/>
      <c r="AN783" s="253"/>
      <c r="AO783" s="254"/>
      <c r="AP783" s="255" t="str">
        <f t="shared" si="252"/>
        <v/>
      </c>
      <c r="AQ783" s="116"/>
      <c r="AR783" s="116"/>
      <c r="AS783" s="117"/>
      <c r="AT783" s="118"/>
      <c r="AU783" s="119" t="str">
        <f>IF(D783&lt;&gt; "", IF(COUNTIF($D$12:$D783,$D783)&gt;1,0,IF(SUM(N783,U783,AB783)&gt;0,IF(AND(X783="",OR(Q783&lt;&gt;"",J783&lt;&gt;"")),IF(Q783&lt;&gt;"",Q783,IF(J783&lt;&gt;"",J783,0)),IF(AND(Q783&lt;&gt;"",J783&lt;&gt;"",Q783=J783),Q783,X783)),0)),"")</f>
        <v/>
      </c>
      <c r="AV783" s="119" t="str">
        <f>IF(D783&lt;&gt;"",IF(COUNTIF($D$12:$D783,$D783)&gt;1,0,IF(SUM(O783,V783,AC783)&gt;0,IF(AND(X783="",OR(Q783&lt;&gt;"",J783&lt;&gt;"")),IF(Q783&lt;&gt;"",Q783,IF(J783&lt;&gt;"",J783,0)),IF(AND(Q783&lt;&gt;"",J783&lt;&gt;"",Q783=J783),Q783,X783)),0)),"")</f>
        <v/>
      </c>
      <c r="AW783" s="119" t="str">
        <f>IF(D783&lt;&gt;"",IF(COUNTIF($D$12:$D783,$D783)&gt;1,0,IF(SUM(P783,W783,AD783)&gt;0,IF(AND(X783="",OR(Q783&lt;&gt;"",J783&lt;&gt;"")),IF(Q783&lt;&gt;"",Q783,IF(J783&lt;&gt;"",J783,0)),IF(AND(Q783&lt;&gt;"",J783&lt;&gt;"",Q783=J783),Q783,X783)),0)),"")</f>
        <v/>
      </c>
      <c r="AX783" s="118" t="str">
        <f t="shared" si="253"/>
        <v/>
      </c>
      <c r="AY783" s="118" t="str">
        <f t="shared" si="254"/>
        <v/>
      </c>
      <c r="AZ783" s="118" t="str">
        <f t="shared" si="255"/>
        <v/>
      </c>
      <c r="BA783" s="118" t="str">
        <f t="shared" si="256"/>
        <v/>
      </c>
      <c r="BB783" s="118" t="str">
        <f t="shared" si="257"/>
        <v/>
      </c>
      <c r="BC783" s="118" t="str">
        <f t="shared" si="258"/>
        <v/>
      </c>
      <c r="BD783" s="118" t="str">
        <f t="shared" si="259"/>
        <v/>
      </c>
      <c r="BE783" s="118" t="str">
        <f t="shared" si="260"/>
        <v/>
      </c>
      <c r="BF783" s="118" t="str">
        <f t="shared" si="261"/>
        <v/>
      </c>
      <c r="BG783" s="120"/>
      <c r="BH783" s="120" t="str">
        <f t="shared" si="262"/>
        <v/>
      </c>
      <c r="BI783" s="120" t="str">
        <f t="shared" si="263"/>
        <v/>
      </c>
      <c r="BJ783" s="121"/>
      <c r="BK783" s="120" t="str">
        <f t="shared" si="264"/>
        <v/>
      </c>
      <c r="BL783" s="120" t="str">
        <f t="shared" si="265"/>
        <v/>
      </c>
      <c r="BM783" s="120" t="str">
        <f t="shared" si="266"/>
        <v/>
      </c>
      <c r="BN783" s="120" t="str">
        <f t="shared" si="267"/>
        <v/>
      </c>
      <c r="BO783" s="120" t="str">
        <f t="shared" si="268"/>
        <v/>
      </c>
      <c r="BP783" s="120" t="str">
        <f t="shared" si="269"/>
        <v/>
      </c>
      <c r="BQ783" s="98"/>
      <c r="BR783" s="98"/>
      <c r="BS783" s="98"/>
      <c r="BT783" s="98"/>
      <c r="BU783" s="98"/>
      <c r="BV783" s="98"/>
      <c r="BW783" s="98"/>
      <c r="BX783" s="98"/>
      <c r="BY783" s="98"/>
      <c r="BZ783" s="98"/>
      <c r="CA783" s="98"/>
      <c r="CB783" s="98"/>
      <c r="CC783" s="98"/>
      <c r="CD783" s="98"/>
      <c r="CE783" s="98"/>
      <c r="CF783" s="98"/>
      <c r="CG783" s="98"/>
      <c r="CH783" s="98"/>
      <c r="CI783" s="98"/>
      <c r="CJ783" s="98"/>
      <c r="CK783" s="98"/>
      <c r="CL783" s="98"/>
      <c r="CM783" s="98"/>
      <c r="CN783" s="98"/>
      <c r="CO783" s="98"/>
      <c r="CP783" s="98"/>
      <c r="CQ783" s="98"/>
      <c r="CR783" s="98"/>
      <c r="CS783" s="98"/>
    </row>
    <row r="784" spans="1:97" s="4" customFormat="1" ht="18.75" customHeight="1" x14ac:dyDescent="0.2">
      <c r="A784" s="3">
        <f t="shared" si="270"/>
        <v>772</v>
      </c>
      <c r="B784" s="263"/>
      <c r="C784" s="263"/>
      <c r="D784" s="263"/>
      <c r="E784" s="259"/>
      <c r="F784" s="259"/>
      <c r="G784" s="43"/>
      <c r="H784" s="264"/>
      <c r="I784" s="261"/>
      <c r="J784" s="106"/>
      <c r="K784" s="247"/>
      <c r="L784" s="247"/>
      <c r="M784" s="247"/>
      <c r="N784" s="248" t="str">
        <f>IF(AND(K784&lt;&gt;"",L784&lt;&gt;"",J784&lt;&gt;""),ROUND(MIN(IF(OR(J784="OZZ",J784="ZZ"),5000,17300),TRUNC(0.75*(SUMIF($D$12:$D784,$D784,K$12:K784)+SUMIF($D$12:$D784,$D784,L$12:L784)),2)) - SUMIF($D$12:$D783,$D784,N$12:N783),2),"")</f>
        <v/>
      </c>
      <c r="O784" s="249" t="str">
        <f>IF(AND(K784&lt;&gt;"",L784&lt;&gt;"",M784&lt;&gt;"",J784&lt;&gt;"",AH784&lt;&gt;""),IF(OR(J784="OZZ",J784="ZZ"),ROUND(0-SUMIF($D$12:$D783,$D784,O$12:O783),2),IF(M784=0,0,ROUND(MIN(MIN(17300,TRUNC(0.75*(SUMIF($D$12:$D$2012,$D784,K$12:K$2012)+SUMIF($D$12:$D$2012,$D784,L$12:L$2012)),2)+SUMIF($D$12:$D784,$D784,AH$12:AH784))-SUMIF($D$12:$D783,$D784,O$12:O783)-SUMIF($D$12:$D$2012,$D784,N$12:N$2012),AH784),2))),"")</f>
        <v/>
      </c>
      <c r="P784" s="250" t="str">
        <f>IF(J784&lt;&gt;"",1000 - SUMIF($D$12:$D783,$D784,P$12:P783),"")</f>
        <v/>
      </c>
      <c r="Q784" s="106"/>
      <c r="R784" s="247"/>
      <c r="S784" s="247"/>
      <c r="T784" s="247"/>
      <c r="U784" s="248" t="str">
        <f>IF(AND(R784&lt;&gt;"",S784&lt;&gt;"",Q784&lt;&gt;""),ROUND(MIN(IF(OR(Q784="OZZ",Q784="ZZ"),5000,17300),TRUNC(0.75*(SUMIF($D$12:$D784,$D784,R$12:R784)+SUMIF($D$12:$D784,$D784,S$12:S784)),2)) - SUMIF($D$12:$D783,$D784,U$12:U783),2),"")</f>
        <v/>
      </c>
      <c r="V784" s="248" t="str">
        <f>IF(AND(R784&lt;&gt;"",S784&lt;&gt;"",T784&lt;&gt;"",Q784&lt;&gt;"",AL784&lt;&gt;""),IF(OR(Q784="OZZ",Q784="ZZ"),ROUND(0-SUMIF($D$12:$D783,$D784,V$12:V783),2),IF(T784=0,0,ROUND(MIN(MIN(17300,TRUNC(0.75*(SUMIF($D$12:$D$2012,$D784,R$12:R$2012)+SUMIF($D$12:$D$2012,$D784,S$12:S$2012)),2)+SUMIF($D$12:$D784,$D784,AL$12:AL784))-SUMIF($D$12:$D783,$D784,V$12:V783)-SUMIF($D$12:$D$2012,$D784,U$12:U$2012),AL784),2))),"")</f>
        <v/>
      </c>
      <c r="W784" s="250" t="str">
        <f>IF(Q784&lt;&gt;"",1000 - SUMIF($D$12:$D783,$D784,W$12:W783),"")</f>
        <v/>
      </c>
      <c r="X784" s="106"/>
      <c r="Y784" s="247"/>
      <c r="Z784" s="247"/>
      <c r="AA784" s="247"/>
      <c r="AB784" s="248" t="str">
        <f>IF(AND(Y784&lt;&gt;"",Z784&lt;&gt;"",X784&lt;&gt;""),ROUND(MIN(IF(OR(X784="OZZ",X784="ZZ"),5000,17300),TRUNC(0.75*(SUMIF($D$12:$D784,$D784,Y$12:Y784)+SUMIF($D$12:$D784,$D784,Z$12:Z784)),2)) - SUMIF($D$12:$D783,$D784,AB$12:AB783),2),"")</f>
        <v/>
      </c>
      <c r="AC784" s="251" t="str">
        <f>IF(AND(Y784&lt;&gt;"",Z784&lt;&gt;"",AA784&lt;&gt;"",X784&lt;&gt;"",AP784&lt;&gt;""),IF(OR(X784="OZZ",X784="ZZ"),ROUND(0-SUMIF($D$12:$D783,$D784,AC$12:AC783),2),IF(AA784=0,0,ROUND(MIN(MIN(17300,TRUNC(0.75*(SUMIF($D$12:$D$2012,$D784,Y$12:Y$2012)+SUMIF($D$12:$D$2012,$D784,Z$12:Z$2012)),2)+SUMIF($D$12:$D784,$D784,AP$12:AP784))-SUMIF($D$12:$D783,$D784,AC$12:AC783)-SUMIF($D$12:$D$2012,$D784,AB$12:AB$2012),AP784),2))),"")</f>
        <v/>
      </c>
      <c r="AD784" s="250" t="str">
        <f>IF(X784&lt;&gt;"",1000 - SUMIF($D$12:$D783,$D784,AD$12:AD783),"")</f>
        <v/>
      </c>
      <c r="AE784" s="252"/>
      <c r="AF784" s="253"/>
      <c r="AG784" s="254"/>
      <c r="AH784" s="255" t="str">
        <f t="shared" si="271"/>
        <v/>
      </c>
      <c r="AI784" s="256"/>
      <c r="AJ784" s="253"/>
      <c r="AK784" s="254"/>
      <c r="AL784" s="255" t="str">
        <f t="shared" si="272"/>
        <v/>
      </c>
      <c r="AM784" s="256"/>
      <c r="AN784" s="253"/>
      <c r="AO784" s="254"/>
      <c r="AP784" s="255" t="str">
        <f t="shared" si="252"/>
        <v/>
      </c>
      <c r="AQ784" s="116"/>
      <c r="AR784" s="116"/>
      <c r="AS784" s="117"/>
      <c r="AT784" s="118"/>
      <c r="AU784" s="119" t="str">
        <f>IF(D784&lt;&gt; "", IF(COUNTIF($D$12:$D784,$D784)&gt;1,0,IF(SUM(N784,U784,AB784)&gt;0,IF(AND(X784="",OR(Q784&lt;&gt;"",J784&lt;&gt;"")),IF(Q784&lt;&gt;"",Q784,IF(J784&lt;&gt;"",J784,0)),IF(AND(Q784&lt;&gt;"",J784&lt;&gt;"",Q784=J784),Q784,X784)),0)),"")</f>
        <v/>
      </c>
      <c r="AV784" s="119" t="str">
        <f>IF(D784&lt;&gt;"",IF(COUNTIF($D$12:$D784,$D784)&gt;1,0,IF(SUM(O784,V784,AC784)&gt;0,IF(AND(X784="",OR(Q784&lt;&gt;"",J784&lt;&gt;"")),IF(Q784&lt;&gt;"",Q784,IF(J784&lt;&gt;"",J784,0)),IF(AND(Q784&lt;&gt;"",J784&lt;&gt;"",Q784=J784),Q784,X784)),0)),"")</f>
        <v/>
      </c>
      <c r="AW784" s="119" t="str">
        <f>IF(D784&lt;&gt;"",IF(COUNTIF($D$12:$D784,$D784)&gt;1,0,IF(SUM(P784,W784,AD784)&gt;0,IF(AND(X784="",OR(Q784&lt;&gt;"",J784&lt;&gt;"")),IF(Q784&lt;&gt;"",Q784,IF(J784&lt;&gt;"",J784,0)),IF(AND(Q784&lt;&gt;"",J784&lt;&gt;"",Q784=J784),Q784,X784)),0)),"")</f>
        <v/>
      </c>
      <c r="AX784" s="118" t="str">
        <f t="shared" si="253"/>
        <v/>
      </c>
      <c r="AY784" s="118" t="str">
        <f t="shared" si="254"/>
        <v/>
      </c>
      <c r="AZ784" s="118" t="str">
        <f t="shared" si="255"/>
        <v/>
      </c>
      <c r="BA784" s="118" t="str">
        <f t="shared" si="256"/>
        <v/>
      </c>
      <c r="BB784" s="118" t="str">
        <f t="shared" si="257"/>
        <v/>
      </c>
      <c r="BC784" s="118" t="str">
        <f t="shared" si="258"/>
        <v/>
      </c>
      <c r="BD784" s="118" t="str">
        <f t="shared" si="259"/>
        <v/>
      </c>
      <c r="BE784" s="118" t="str">
        <f t="shared" si="260"/>
        <v/>
      </c>
      <c r="BF784" s="118" t="str">
        <f t="shared" si="261"/>
        <v/>
      </c>
      <c r="BG784" s="120"/>
      <c r="BH784" s="120" t="str">
        <f t="shared" si="262"/>
        <v/>
      </c>
      <c r="BI784" s="120" t="str">
        <f t="shared" si="263"/>
        <v/>
      </c>
      <c r="BJ784" s="121"/>
      <c r="BK784" s="120" t="str">
        <f t="shared" si="264"/>
        <v/>
      </c>
      <c r="BL784" s="120" t="str">
        <f t="shared" si="265"/>
        <v/>
      </c>
      <c r="BM784" s="120" t="str">
        <f t="shared" si="266"/>
        <v/>
      </c>
      <c r="BN784" s="120" t="str">
        <f t="shared" si="267"/>
        <v/>
      </c>
      <c r="BO784" s="120" t="str">
        <f t="shared" si="268"/>
        <v/>
      </c>
      <c r="BP784" s="120" t="str">
        <f t="shared" si="269"/>
        <v/>
      </c>
      <c r="BQ784" s="98"/>
      <c r="BR784" s="98"/>
      <c r="BS784" s="98"/>
      <c r="BT784" s="98"/>
      <c r="BU784" s="98"/>
      <c r="BV784" s="98"/>
      <c r="BW784" s="98"/>
      <c r="BX784" s="98"/>
      <c r="BY784" s="98"/>
      <c r="BZ784" s="98"/>
      <c r="CA784" s="98"/>
      <c r="CB784" s="98"/>
      <c r="CC784" s="98"/>
      <c r="CD784" s="98"/>
      <c r="CE784" s="98"/>
      <c r="CF784" s="98"/>
      <c r="CG784" s="98"/>
      <c r="CH784" s="98"/>
      <c r="CI784" s="98"/>
      <c r="CJ784" s="98"/>
      <c r="CK784" s="98"/>
      <c r="CL784" s="98"/>
      <c r="CM784" s="98"/>
      <c r="CN784" s="98"/>
      <c r="CO784" s="98"/>
      <c r="CP784" s="98"/>
      <c r="CQ784" s="98"/>
      <c r="CR784" s="98"/>
      <c r="CS784" s="98"/>
    </row>
    <row r="785" spans="1:97" s="4" customFormat="1" ht="18.75" customHeight="1" x14ac:dyDescent="0.2">
      <c r="A785" s="3">
        <f t="shared" si="270"/>
        <v>773</v>
      </c>
      <c r="B785" s="263"/>
      <c r="C785" s="263"/>
      <c r="D785" s="263"/>
      <c r="E785" s="259"/>
      <c r="F785" s="259"/>
      <c r="G785" s="43"/>
      <c r="H785" s="264"/>
      <c r="I785" s="261"/>
      <c r="J785" s="106"/>
      <c r="K785" s="247"/>
      <c r="L785" s="247"/>
      <c r="M785" s="247"/>
      <c r="N785" s="248" t="str">
        <f>IF(AND(K785&lt;&gt;"",L785&lt;&gt;"",J785&lt;&gt;""),ROUND(MIN(IF(OR(J785="OZZ",J785="ZZ"),5000,17300),TRUNC(0.75*(SUMIF($D$12:$D785,$D785,K$12:K785)+SUMIF($D$12:$D785,$D785,L$12:L785)),2)) - SUMIF($D$12:$D784,$D785,N$12:N784),2),"")</f>
        <v/>
      </c>
      <c r="O785" s="249" t="str">
        <f>IF(AND(K785&lt;&gt;"",L785&lt;&gt;"",M785&lt;&gt;"",J785&lt;&gt;"",AH785&lt;&gt;""),IF(OR(J785="OZZ",J785="ZZ"),ROUND(0-SUMIF($D$12:$D784,$D785,O$12:O784),2),IF(M785=0,0,ROUND(MIN(MIN(17300,TRUNC(0.75*(SUMIF($D$12:$D$2012,$D785,K$12:K$2012)+SUMIF($D$12:$D$2012,$D785,L$12:L$2012)),2)+SUMIF($D$12:$D785,$D785,AH$12:AH785))-SUMIF($D$12:$D784,$D785,O$12:O784)-SUMIF($D$12:$D$2012,$D785,N$12:N$2012),AH785),2))),"")</f>
        <v/>
      </c>
      <c r="P785" s="250" t="str">
        <f>IF(J785&lt;&gt;"",1000 - SUMIF($D$12:$D784,$D785,P$12:P784),"")</f>
        <v/>
      </c>
      <c r="Q785" s="106"/>
      <c r="R785" s="247"/>
      <c r="S785" s="247"/>
      <c r="T785" s="247"/>
      <c r="U785" s="248" t="str">
        <f>IF(AND(R785&lt;&gt;"",S785&lt;&gt;"",Q785&lt;&gt;""),ROUND(MIN(IF(OR(Q785="OZZ",Q785="ZZ"),5000,17300),TRUNC(0.75*(SUMIF($D$12:$D785,$D785,R$12:R785)+SUMIF($D$12:$D785,$D785,S$12:S785)),2)) - SUMIF($D$12:$D784,$D785,U$12:U784),2),"")</f>
        <v/>
      </c>
      <c r="V785" s="248" t="str">
        <f>IF(AND(R785&lt;&gt;"",S785&lt;&gt;"",T785&lt;&gt;"",Q785&lt;&gt;"",AL785&lt;&gt;""),IF(OR(Q785="OZZ",Q785="ZZ"),ROUND(0-SUMIF($D$12:$D784,$D785,V$12:V784),2),IF(T785=0,0,ROUND(MIN(MIN(17300,TRUNC(0.75*(SUMIF($D$12:$D$2012,$D785,R$12:R$2012)+SUMIF($D$12:$D$2012,$D785,S$12:S$2012)),2)+SUMIF($D$12:$D785,$D785,AL$12:AL785))-SUMIF($D$12:$D784,$D785,V$12:V784)-SUMIF($D$12:$D$2012,$D785,U$12:U$2012),AL785),2))),"")</f>
        <v/>
      </c>
      <c r="W785" s="250" t="str">
        <f>IF(Q785&lt;&gt;"",1000 - SUMIF($D$12:$D784,$D785,W$12:W784),"")</f>
        <v/>
      </c>
      <c r="X785" s="106"/>
      <c r="Y785" s="247"/>
      <c r="Z785" s="247"/>
      <c r="AA785" s="247"/>
      <c r="AB785" s="248" t="str">
        <f>IF(AND(Y785&lt;&gt;"",Z785&lt;&gt;"",X785&lt;&gt;""),ROUND(MIN(IF(OR(X785="OZZ",X785="ZZ"),5000,17300),TRUNC(0.75*(SUMIF($D$12:$D785,$D785,Y$12:Y785)+SUMIF($D$12:$D785,$D785,Z$12:Z785)),2)) - SUMIF($D$12:$D784,$D785,AB$12:AB784),2),"")</f>
        <v/>
      </c>
      <c r="AC785" s="251" t="str">
        <f>IF(AND(Y785&lt;&gt;"",Z785&lt;&gt;"",AA785&lt;&gt;"",X785&lt;&gt;"",AP785&lt;&gt;""),IF(OR(X785="OZZ",X785="ZZ"),ROUND(0-SUMIF($D$12:$D784,$D785,AC$12:AC784),2),IF(AA785=0,0,ROUND(MIN(MIN(17300,TRUNC(0.75*(SUMIF($D$12:$D$2012,$D785,Y$12:Y$2012)+SUMIF($D$12:$D$2012,$D785,Z$12:Z$2012)),2)+SUMIF($D$12:$D785,$D785,AP$12:AP785))-SUMIF($D$12:$D784,$D785,AC$12:AC784)-SUMIF($D$12:$D$2012,$D785,AB$12:AB$2012),AP785),2))),"")</f>
        <v/>
      </c>
      <c r="AD785" s="250" t="str">
        <f>IF(X785&lt;&gt;"",1000 - SUMIF($D$12:$D784,$D785,AD$12:AD784),"")</f>
        <v/>
      </c>
      <c r="AE785" s="252"/>
      <c r="AF785" s="253"/>
      <c r="AG785" s="254"/>
      <c r="AH785" s="255" t="str">
        <f t="shared" si="271"/>
        <v/>
      </c>
      <c r="AI785" s="256"/>
      <c r="AJ785" s="253"/>
      <c r="AK785" s="254"/>
      <c r="AL785" s="255" t="str">
        <f t="shared" si="272"/>
        <v/>
      </c>
      <c r="AM785" s="256"/>
      <c r="AN785" s="253"/>
      <c r="AO785" s="254"/>
      <c r="AP785" s="255" t="str">
        <f t="shared" si="252"/>
        <v/>
      </c>
      <c r="AQ785" s="116"/>
      <c r="AR785" s="116"/>
      <c r="AS785" s="117"/>
      <c r="AT785" s="118"/>
      <c r="AU785" s="119" t="str">
        <f>IF(D785&lt;&gt; "", IF(COUNTIF($D$12:$D785,$D785)&gt;1,0,IF(SUM(N785,U785,AB785)&gt;0,IF(AND(X785="",OR(Q785&lt;&gt;"",J785&lt;&gt;"")),IF(Q785&lt;&gt;"",Q785,IF(J785&lt;&gt;"",J785,0)),IF(AND(Q785&lt;&gt;"",J785&lt;&gt;"",Q785=J785),Q785,X785)),0)),"")</f>
        <v/>
      </c>
      <c r="AV785" s="119" t="str">
        <f>IF(D785&lt;&gt;"",IF(COUNTIF($D$12:$D785,$D785)&gt;1,0,IF(SUM(O785,V785,AC785)&gt;0,IF(AND(X785="",OR(Q785&lt;&gt;"",J785&lt;&gt;"")),IF(Q785&lt;&gt;"",Q785,IF(J785&lt;&gt;"",J785,0)),IF(AND(Q785&lt;&gt;"",J785&lt;&gt;"",Q785=J785),Q785,X785)),0)),"")</f>
        <v/>
      </c>
      <c r="AW785" s="119" t="str">
        <f>IF(D785&lt;&gt;"",IF(COUNTIF($D$12:$D785,$D785)&gt;1,0,IF(SUM(P785,W785,AD785)&gt;0,IF(AND(X785="",OR(Q785&lt;&gt;"",J785&lt;&gt;"")),IF(Q785&lt;&gt;"",Q785,IF(J785&lt;&gt;"",J785,0)),IF(AND(Q785&lt;&gt;"",J785&lt;&gt;"",Q785=J785),Q785,X785)),0)),"")</f>
        <v/>
      </c>
      <c r="AX785" s="118" t="str">
        <f t="shared" si="253"/>
        <v/>
      </c>
      <c r="AY785" s="118" t="str">
        <f t="shared" si="254"/>
        <v/>
      </c>
      <c r="AZ785" s="118" t="str">
        <f t="shared" si="255"/>
        <v/>
      </c>
      <c r="BA785" s="118" t="str">
        <f t="shared" si="256"/>
        <v/>
      </c>
      <c r="BB785" s="118" t="str">
        <f t="shared" si="257"/>
        <v/>
      </c>
      <c r="BC785" s="118" t="str">
        <f t="shared" si="258"/>
        <v/>
      </c>
      <c r="BD785" s="118" t="str">
        <f t="shared" si="259"/>
        <v/>
      </c>
      <c r="BE785" s="118" t="str">
        <f t="shared" si="260"/>
        <v/>
      </c>
      <c r="BF785" s="118" t="str">
        <f t="shared" si="261"/>
        <v/>
      </c>
      <c r="BG785" s="120"/>
      <c r="BH785" s="120" t="str">
        <f t="shared" si="262"/>
        <v/>
      </c>
      <c r="BI785" s="120" t="str">
        <f t="shared" si="263"/>
        <v/>
      </c>
      <c r="BJ785" s="121"/>
      <c r="BK785" s="120" t="str">
        <f t="shared" si="264"/>
        <v/>
      </c>
      <c r="BL785" s="120" t="str">
        <f t="shared" si="265"/>
        <v/>
      </c>
      <c r="BM785" s="120" t="str">
        <f t="shared" si="266"/>
        <v/>
      </c>
      <c r="BN785" s="120" t="str">
        <f t="shared" si="267"/>
        <v/>
      </c>
      <c r="BO785" s="120" t="str">
        <f t="shared" si="268"/>
        <v/>
      </c>
      <c r="BP785" s="120" t="str">
        <f t="shared" si="269"/>
        <v/>
      </c>
      <c r="BQ785" s="98"/>
      <c r="BR785" s="98"/>
      <c r="BS785" s="98"/>
      <c r="BT785" s="98"/>
      <c r="BU785" s="98"/>
      <c r="BV785" s="98"/>
      <c r="BW785" s="98"/>
      <c r="BX785" s="98"/>
      <c r="BY785" s="98"/>
      <c r="BZ785" s="98"/>
      <c r="CA785" s="98"/>
      <c r="CB785" s="98"/>
      <c r="CC785" s="98"/>
      <c r="CD785" s="98"/>
      <c r="CE785" s="98"/>
      <c r="CF785" s="98"/>
      <c r="CG785" s="98"/>
      <c r="CH785" s="98"/>
      <c r="CI785" s="98"/>
      <c r="CJ785" s="98"/>
      <c r="CK785" s="98"/>
      <c r="CL785" s="98"/>
      <c r="CM785" s="98"/>
      <c r="CN785" s="98"/>
      <c r="CO785" s="98"/>
      <c r="CP785" s="98"/>
      <c r="CQ785" s="98"/>
      <c r="CR785" s="98"/>
      <c r="CS785" s="98"/>
    </row>
    <row r="786" spans="1:97" s="4" customFormat="1" ht="18.75" customHeight="1" x14ac:dyDescent="0.2">
      <c r="A786" s="3">
        <f t="shared" si="270"/>
        <v>774</v>
      </c>
      <c r="B786" s="263"/>
      <c r="C786" s="263"/>
      <c r="D786" s="263"/>
      <c r="E786" s="259"/>
      <c r="F786" s="259"/>
      <c r="G786" s="43"/>
      <c r="H786" s="264"/>
      <c r="I786" s="261"/>
      <c r="J786" s="106"/>
      <c r="K786" s="247"/>
      <c r="L786" s="247"/>
      <c r="M786" s="247"/>
      <c r="N786" s="248" t="str">
        <f>IF(AND(K786&lt;&gt;"",L786&lt;&gt;"",J786&lt;&gt;""),ROUND(MIN(IF(OR(J786="OZZ",J786="ZZ"),5000,17300),TRUNC(0.75*(SUMIF($D$12:$D786,$D786,K$12:K786)+SUMIF($D$12:$D786,$D786,L$12:L786)),2)) - SUMIF($D$12:$D785,$D786,N$12:N785),2),"")</f>
        <v/>
      </c>
      <c r="O786" s="249" t="str">
        <f>IF(AND(K786&lt;&gt;"",L786&lt;&gt;"",M786&lt;&gt;"",J786&lt;&gt;"",AH786&lt;&gt;""),IF(OR(J786="OZZ",J786="ZZ"),ROUND(0-SUMIF($D$12:$D785,$D786,O$12:O785),2),IF(M786=0,0,ROUND(MIN(MIN(17300,TRUNC(0.75*(SUMIF($D$12:$D$2012,$D786,K$12:K$2012)+SUMIF($D$12:$D$2012,$D786,L$12:L$2012)),2)+SUMIF($D$12:$D786,$D786,AH$12:AH786))-SUMIF($D$12:$D785,$D786,O$12:O785)-SUMIF($D$12:$D$2012,$D786,N$12:N$2012),AH786),2))),"")</f>
        <v/>
      </c>
      <c r="P786" s="250" t="str">
        <f>IF(J786&lt;&gt;"",1000 - SUMIF($D$12:$D785,$D786,P$12:P785),"")</f>
        <v/>
      </c>
      <c r="Q786" s="106"/>
      <c r="R786" s="247"/>
      <c r="S786" s="247"/>
      <c r="T786" s="247"/>
      <c r="U786" s="248" t="str">
        <f>IF(AND(R786&lt;&gt;"",S786&lt;&gt;"",Q786&lt;&gt;""),ROUND(MIN(IF(OR(Q786="OZZ",Q786="ZZ"),5000,17300),TRUNC(0.75*(SUMIF($D$12:$D786,$D786,R$12:R786)+SUMIF($D$12:$D786,$D786,S$12:S786)),2)) - SUMIF($D$12:$D785,$D786,U$12:U785),2),"")</f>
        <v/>
      </c>
      <c r="V786" s="248" t="str">
        <f>IF(AND(R786&lt;&gt;"",S786&lt;&gt;"",T786&lt;&gt;"",Q786&lt;&gt;"",AL786&lt;&gt;""),IF(OR(Q786="OZZ",Q786="ZZ"),ROUND(0-SUMIF($D$12:$D785,$D786,V$12:V785),2),IF(T786=0,0,ROUND(MIN(MIN(17300,TRUNC(0.75*(SUMIF($D$12:$D$2012,$D786,R$12:R$2012)+SUMIF($D$12:$D$2012,$D786,S$12:S$2012)),2)+SUMIF($D$12:$D786,$D786,AL$12:AL786))-SUMIF($D$12:$D785,$D786,V$12:V785)-SUMIF($D$12:$D$2012,$D786,U$12:U$2012),AL786),2))),"")</f>
        <v/>
      </c>
      <c r="W786" s="250" t="str">
        <f>IF(Q786&lt;&gt;"",1000 - SUMIF($D$12:$D785,$D786,W$12:W785),"")</f>
        <v/>
      </c>
      <c r="X786" s="106"/>
      <c r="Y786" s="247"/>
      <c r="Z786" s="247"/>
      <c r="AA786" s="247"/>
      <c r="AB786" s="248" t="str">
        <f>IF(AND(Y786&lt;&gt;"",Z786&lt;&gt;"",X786&lt;&gt;""),ROUND(MIN(IF(OR(X786="OZZ",X786="ZZ"),5000,17300),TRUNC(0.75*(SUMIF($D$12:$D786,$D786,Y$12:Y786)+SUMIF($D$12:$D786,$D786,Z$12:Z786)),2)) - SUMIF($D$12:$D785,$D786,AB$12:AB785),2),"")</f>
        <v/>
      </c>
      <c r="AC786" s="251" t="str">
        <f>IF(AND(Y786&lt;&gt;"",Z786&lt;&gt;"",AA786&lt;&gt;"",X786&lt;&gt;"",AP786&lt;&gt;""),IF(OR(X786="OZZ",X786="ZZ"),ROUND(0-SUMIF($D$12:$D785,$D786,AC$12:AC785),2),IF(AA786=0,0,ROUND(MIN(MIN(17300,TRUNC(0.75*(SUMIF($D$12:$D$2012,$D786,Y$12:Y$2012)+SUMIF($D$12:$D$2012,$D786,Z$12:Z$2012)),2)+SUMIF($D$12:$D786,$D786,AP$12:AP786))-SUMIF($D$12:$D785,$D786,AC$12:AC785)-SUMIF($D$12:$D$2012,$D786,AB$12:AB$2012),AP786),2))),"")</f>
        <v/>
      </c>
      <c r="AD786" s="250" t="str">
        <f>IF(X786&lt;&gt;"",1000 - SUMIF($D$12:$D785,$D786,AD$12:AD785),"")</f>
        <v/>
      </c>
      <c r="AE786" s="252"/>
      <c r="AF786" s="253"/>
      <c r="AG786" s="254"/>
      <c r="AH786" s="255" t="str">
        <f t="shared" si="271"/>
        <v/>
      </c>
      <c r="AI786" s="256"/>
      <c r="AJ786" s="253"/>
      <c r="AK786" s="254"/>
      <c r="AL786" s="255" t="str">
        <f t="shared" si="272"/>
        <v/>
      </c>
      <c r="AM786" s="256"/>
      <c r="AN786" s="253"/>
      <c r="AO786" s="254"/>
      <c r="AP786" s="255" t="str">
        <f t="shared" si="252"/>
        <v/>
      </c>
      <c r="AQ786" s="116"/>
      <c r="AR786" s="116"/>
      <c r="AS786" s="117"/>
      <c r="AT786" s="118"/>
      <c r="AU786" s="119" t="str">
        <f>IF(D786&lt;&gt; "", IF(COUNTIF($D$12:$D786,$D786)&gt;1,0,IF(SUM(N786,U786,AB786)&gt;0,IF(AND(X786="",OR(Q786&lt;&gt;"",J786&lt;&gt;"")),IF(Q786&lt;&gt;"",Q786,IF(J786&lt;&gt;"",J786,0)),IF(AND(Q786&lt;&gt;"",J786&lt;&gt;"",Q786=J786),Q786,X786)),0)),"")</f>
        <v/>
      </c>
      <c r="AV786" s="119" t="str">
        <f>IF(D786&lt;&gt;"",IF(COUNTIF($D$12:$D786,$D786)&gt;1,0,IF(SUM(O786,V786,AC786)&gt;0,IF(AND(X786="",OR(Q786&lt;&gt;"",J786&lt;&gt;"")),IF(Q786&lt;&gt;"",Q786,IF(J786&lt;&gt;"",J786,0)),IF(AND(Q786&lt;&gt;"",J786&lt;&gt;"",Q786=J786),Q786,X786)),0)),"")</f>
        <v/>
      </c>
      <c r="AW786" s="119" t="str">
        <f>IF(D786&lt;&gt;"",IF(COUNTIF($D$12:$D786,$D786)&gt;1,0,IF(SUM(P786,W786,AD786)&gt;0,IF(AND(X786="",OR(Q786&lt;&gt;"",J786&lt;&gt;"")),IF(Q786&lt;&gt;"",Q786,IF(J786&lt;&gt;"",J786,0)),IF(AND(Q786&lt;&gt;"",J786&lt;&gt;"",Q786=J786),Q786,X786)),0)),"")</f>
        <v/>
      </c>
      <c r="AX786" s="118" t="str">
        <f t="shared" si="253"/>
        <v/>
      </c>
      <c r="AY786" s="118" t="str">
        <f t="shared" si="254"/>
        <v/>
      </c>
      <c r="AZ786" s="118" t="str">
        <f t="shared" si="255"/>
        <v/>
      </c>
      <c r="BA786" s="118" t="str">
        <f t="shared" si="256"/>
        <v/>
      </c>
      <c r="BB786" s="118" t="str">
        <f t="shared" si="257"/>
        <v/>
      </c>
      <c r="BC786" s="118" t="str">
        <f t="shared" si="258"/>
        <v/>
      </c>
      <c r="BD786" s="118" t="str">
        <f t="shared" si="259"/>
        <v/>
      </c>
      <c r="BE786" s="118" t="str">
        <f t="shared" si="260"/>
        <v/>
      </c>
      <c r="BF786" s="118" t="str">
        <f t="shared" si="261"/>
        <v/>
      </c>
      <c r="BG786" s="120"/>
      <c r="BH786" s="120" t="str">
        <f t="shared" si="262"/>
        <v/>
      </c>
      <c r="BI786" s="120" t="str">
        <f t="shared" si="263"/>
        <v/>
      </c>
      <c r="BJ786" s="121"/>
      <c r="BK786" s="120" t="str">
        <f t="shared" si="264"/>
        <v/>
      </c>
      <c r="BL786" s="120" t="str">
        <f t="shared" si="265"/>
        <v/>
      </c>
      <c r="BM786" s="120" t="str">
        <f t="shared" si="266"/>
        <v/>
      </c>
      <c r="BN786" s="120" t="str">
        <f t="shared" si="267"/>
        <v/>
      </c>
      <c r="BO786" s="120" t="str">
        <f t="shared" si="268"/>
        <v/>
      </c>
      <c r="BP786" s="120" t="str">
        <f t="shared" si="269"/>
        <v/>
      </c>
      <c r="BQ786" s="98"/>
      <c r="BR786" s="98"/>
      <c r="BS786" s="98"/>
      <c r="BT786" s="98"/>
      <c r="BU786" s="98"/>
      <c r="BV786" s="98"/>
      <c r="BW786" s="98"/>
      <c r="BX786" s="98"/>
      <c r="BY786" s="98"/>
      <c r="BZ786" s="98"/>
      <c r="CA786" s="98"/>
      <c r="CB786" s="98"/>
      <c r="CC786" s="98"/>
      <c r="CD786" s="98"/>
      <c r="CE786" s="98"/>
      <c r="CF786" s="98"/>
      <c r="CG786" s="98"/>
      <c r="CH786" s="98"/>
      <c r="CI786" s="98"/>
      <c r="CJ786" s="98"/>
      <c r="CK786" s="98"/>
      <c r="CL786" s="98"/>
      <c r="CM786" s="98"/>
      <c r="CN786" s="98"/>
      <c r="CO786" s="98"/>
      <c r="CP786" s="98"/>
      <c r="CQ786" s="98"/>
      <c r="CR786" s="98"/>
      <c r="CS786" s="98"/>
    </row>
    <row r="787" spans="1:97" s="4" customFormat="1" ht="18.75" customHeight="1" x14ac:dyDescent="0.2">
      <c r="A787" s="3">
        <f t="shared" si="270"/>
        <v>775</v>
      </c>
      <c r="B787" s="263"/>
      <c r="C787" s="263"/>
      <c r="D787" s="263"/>
      <c r="E787" s="259"/>
      <c r="F787" s="259"/>
      <c r="G787" s="43"/>
      <c r="H787" s="264"/>
      <c r="I787" s="261"/>
      <c r="J787" s="106"/>
      <c r="K787" s="247"/>
      <c r="L787" s="247"/>
      <c r="M787" s="247"/>
      <c r="N787" s="248" t="str">
        <f>IF(AND(K787&lt;&gt;"",L787&lt;&gt;"",J787&lt;&gt;""),ROUND(MIN(IF(OR(J787="OZZ",J787="ZZ"),5000,17300),TRUNC(0.75*(SUMIF($D$12:$D787,$D787,K$12:K787)+SUMIF($D$12:$D787,$D787,L$12:L787)),2)) - SUMIF($D$12:$D786,$D787,N$12:N786),2),"")</f>
        <v/>
      </c>
      <c r="O787" s="249" t="str">
        <f>IF(AND(K787&lt;&gt;"",L787&lt;&gt;"",M787&lt;&gt;"",J787&lt;&gt;"",AH787&lt;&gt;""),IF(OR(J787="OZZ",J787="ZZ"),ROUND(0-SUMIF($D$12:$D786,$D787,O$12:O786),2),IF(M787=0,0,ROUND(MIN(MIN(17300,TRUNC(0.75*(SUMIF($D$12:$D$2012,$D787,K$12:K$2012)+SUMIF($D$12:$D$2012,$D787,L$12:L$2012)),2)+SUMIF($D$12:$D787,$D787,AH$12:AH787))-SUMIF($D$12:$D786,$D787,O$12:O786)-SUMIF($D$12:$D$2012,$D787,N$12:N$2012),AH787),2))),"")</f>
        <v/>
      </c>
      <c r="P787" s="250" t="str">
        <f>IF(J787&lt;&gt;"",1000 - SUMIF($D$12:$D786,$D787,P$12:P786),"")</f>
        <v/>
      </c>
      <c r="Q787" s="106"/>
      <c r="R787" s="247"/>
      <c r="S787" s="247"/>
      <c r="T787" s="247"/>
      <c r="U787" s="248" t="str">
        <f>IF(AND(R787&lt;&gt;"",S787&lt;&gt;"",Q787&lt;&gt;""),ROUND(MIN(IF(OR(Q787="OZZ",Q787="ZZ"),5000,17300),TRUNC(0.75*(SUMIF($D$12:$D787,$D787,R$12:R787)+SUMIF($D$12:$D787,$D787,S$12:S787)),2)) - SUMIF($D$12:$D786,$D787,U$12:U786),2),"")</f>
        <v/>
      </c>
      <c r="V787" s="248" t="str">
        <f>IF(AND(R787&lt;&gt;"",S787&lt;&gt;"",T787&lt;&gt;"",Q787&lt;&gt;"",AL787&lt;&gt;""),IF(OR(Q787="OZZ",Q787="ZZ"),ROUND(0-SUMIF($D$12:$D786,$D787,V$12:V786),2),IF(T787=0,0,ROUND(MIN(MIN(17300,TRUNC(0.75*(SUMIF($D$12:$D$2012,$D787,R$12:R$2012)+SUMIF($D$12:$D$2012,$D787,S$12:S$2012)),2)+SUMIF($D$12:$D787,$D787,AL$12:AL787))-SUMIF($D$12:$D786,$D787,V$12:V786)-SUMIF($D$12:$D$2012,$D787,U$12:U$2012),AL787),2))),"")</f>
        <v/>
      </c>
      <c r="W787" s="250" t="str">
        <f>IF(Q787&lt;&gt;"",1000 - SUMIF($D$12:$D786,$D787,W$12:W786),"")</f>
        <v/>
      </c>
      <c r="X787" s="106"/>
      <c r="Y787" s="247"/>
      <c r="Z787" s="247"/>
      <c r="AA787" s="247"/>
      <c r="AB787" s="248" t="str">
        <f>IF(AND(Y787&lt;&gt;"",Z787&lt;&gt;"",X787&lt;&gt;""),ROUND(MIN(IF(OR(X787="OZZ",X787="ZZ"),5000,17300),TRUNC(0.75*(SUMIF($D$12:$D787,$D787,Y$12:Y787)+SUMIF($D$12:$D787,$D787,Z$12:Z787)),2)) - SUMIF($D$12:$D786,$D787,AB$12:AB786),2),"")</f>
        <v/>
      </c>
      <c r="AC787" s="251" t="str">
        <f>IF(AND(Y787&lt;&gt;"",Z787&lt;&gt;"",AA787&lt;&gt;"",X787&lt;&gt;"",AP787&lt;&gt;""),IF(OR(X787="OZZ",X787="ZZ"),ROUND(0-SUMIF($D$12:$D786,$D787,AC$12:AC786),2),IF(AA787=0,0,ROUND(MIN(MIN(17300,TRUNC(0.75*(SUMIF($D$12:$D$2012,$D787,Y$12:Y$2012)+SUMIF($D$12:$D$2012,$D787,Z$12:Z$2012)),2)+SUMIF($D$12:$D787,$D787,AP$12:AP787))-SUMIF($D$12:$D786,$D787,AC$12:AC786)-SUMIF($D$12:$D$2012,$D787,AB$12:AB$2012),AP787),2))),"")</f>
        <v/>
      </c>
      <c r="AD787" s="250" t="str">
        <f>IF(X787&lt;&gt;"",1000 - SUMIF($D$12:$D786,$D787,AD$12:AD786),"")</f>
        <v/>
      </c>
      <c r="AE787" s="252"/>
      <c r="AF787" s="253"/>
      <c r="AG787" s="254"/>
      <c r="AH787" s="255" t="str">
        <f t="shared" si="271"/>
        <v/>
      </c>
      <c r="AI787" s="256"/>
      <c r="AJ787" s="253"/>
      <c r="AK787" s="254"/>
      <c r="AL787" s="255" t="str">
        <f t="shared" si="272"/>
        <v/>
      </c>
      <c r="AM787" s="256"/>
      <c r="AN787" s="253"/>
      <c r="AO787" s="254"/>
      <c r="AP787" s="255" t="str">
        <f t="shared" si="252"/>
        <v/>
      </c>
      <c r="AQ787" s="116"/>
      <c r="AR787" s="116"/>
      <c r="AS787" s="117"/>
      <c r="AT787" s="118"/>
      <c r="AU787" s="119" t="str">
        <f>IF(D787&lt;&gt; "", IF(COUNTIF($D$12:$D787,$D787)&gt;1,0,IF(SUM(N787,U787,AB787)&gt;0,IF(AND(X787="",OR(Q787&lt;&gt;"",J787&lt;&gt;"")),IF(Q787&lt;&gt;"",Q787,IF(J787&lt;&gt;"",J787,0)),IF(AND(Q787&lt;&gt;"",J787&lt;&gt;"",Q787=J787),Q787,X787)),0)),"")</f>
        <v/>
      </c>
      <c r="AV787" s="119" t="str">
        <f>IF(D787&lt;&gt;"",IF(COUNTIF($D$12:$D787,$D787)&gt;1,0,IF(SUM(O787,V787,AC787)&gt;0,IF(AND(X787="",OR(Q787&lt;&gt;"",J787&lt;&gt;"")),IF(Q787&lt;&gt;"",Q787,IF(J787&lt;&gt;"",J787,0)),IF(AND(Q787&lt;&gt;"",J787&lt;&gt;"",Q787=J787),Q787,X787)),0)),"")</f>
        <v/>
      </c>
      <c r="AW787" s="119" t="str">
        <f>IF(D787&lt;&gt;"",IF(COUNTIF($D$12:$D787,$D787)&gt;1,0,IF(SUM(P787,W787,AD787)&gt;0,IF(AND(X787="",OR(Q787&lt;&gt;"",J787&lt;&gt;"")),IF(Q787&lt;&gt;"",Q787,IF(J787&lt;&gt;"",J787,0)),IF(AND(Q787&lt;&gt;"",J787&lt;&gt;"",Q787=J787),Q787,X787)),0)),"")</f>
        <v/>
      </c>
      <c r="AX787" s="118" t="str">
        <f t="shared" si="253"/>
        <v/>
      </c>
      <c r="AY787" s="118" t="str">
        <f t="shared" si="254"/>
        <v/>
      </c>
      <c r="AZ787" s="118" t="str">
        <f t="shared" si="255"/>
        <v/>
      </c>
      <c r="BA787" s="118" t="str">
        <f t="shared" si="256"/>
        <v/>
      </c>
      <c r="BB787" s="118" t="str">
        <f t="shared" si="257"/>
        <v/>
      </c>
      <c r="BC787" s="118" t="str">
        <f t="shared" si="258"/>
        <v/>
      </c>
      <c r="BD787" s="118" t="str">
        <f t="shared" si="259"/>
        <v/>
      </c>
      <c r="BE787" s="118" t="str">
        <f t="shared" si="260"/>
        <v/>
      </c>
      <c r="BF787" s="118" t="str">
        <f t="shared" si="261"/>
        <v/>
      </c>
      <c r="BG787" s="120"/>
      <c r="BH787" s="120" t="str">
        <f t="shared" si="262"/>
        <v/>
      </c>
      <c r="BI787" s="120" t="str">
        <f t="shared" si="263"/>
        <v/>
      </c>
      <c r="BJ787" s="121"/>
      <c r="BK787" s="120" t="str">
        <f t="shared" si="264"/>
        <v/>
      </c>
      <c r="BL787" s="120" t="str">
        <f t="shared" si="265"/>
        <v/>
      </c>
      <c r="BM787" s="120" t="str">
        <f t="shared" si="266"/>
        <v/>
      </c>
      <c r="BN787" s="120" t="str">
        <f t="shared" si="267"/>
        <v/>
      </c>
      <c r="BO787" s="120" t="str">
        <f t="shared" si="268"/>
        <v/>
      </c>
      <c r="BP787" s="120" t="str">
        <f t="shared" si="269"/>
        <v/>
      </c>
      <c r="BQ787" s="98"/>
      <c r="BR787" s="98"/>
      <c r="BS787" s="98"/>
      <c r="BT787" s="98"/>
      <c r="BU787" s="98"/>
      <c r="BV787" s="98"/>
      <c r="BW787" s="98"/>
      <c r="BX787" s="98"/>
      <c r="BY787" s="98"/>
      <c r="BZ787" s="98"/>
      <c r="CA787" s="98"/>
      <c r="CB787" s="98"/>
      <c r="CC787" s="98"/>
      <c r="CD787" s="98"/>
      <c r="CE787" s="98"/>
      <c r="CF787" s="98"/>
      <c r="CG787" s="98"/>
      <c r="CH787" s="98"/>
      <c r="CI787" s="98"/>
      <c r="CJ787" s="98"/>
      <c r="CK787" s="98"/>
      <c r="CL787" s="98"/>
      <c r="CM787" s="98"/>
      <c r="CN787" s="98"/>
      <c r="CO787" s="98"/>
      <c r="CP787" s="98"/>
      <c r="CQ787" s="98"/>
      <c r="CR787" s="98"/>
      <c r="CS787" s="98"/>
    </row>
    <row r="788" spans="1:97" s="4" customFormat="1" ht="18.75" customHeight="1" x14ac:dyDescent="0.2">
      <c r="A788" s="3">
        <f t="shared" si="270"/>
        <v>776</v>
      </c>
      <c r="B788" s="263"/>
      <c r="C788" s="263"/>
      <c r="D788" s="263"/>
      <c r="E788" s="259"/>
      <c r="F788" s="259"/>
      <c r="G788" s="43"/>
      <c r="H788" s="264"/>
      <c r="I788" s="261"/>
      <c r="J788" s="106"/>
      <c r="K788" s="247"/>
      <c r="L788" s="247"/>
      <c r="M788" s="247"/>
      <c r="N788" s="248" t="str">
        <f>IF(AND(K788&lt;&gt;"",L788&lt;&gt;"",J788&lt;&gt;""),ROUND(MIN(IF(OR(J788="OZZ",J788="ZZ"),5000,17300),TRUNC(0.75*(SUMIF($D$12:$D788,$D788,K$12:K788)+SUMIF($D$12:$D788,$D788,L$12:L788)),2)) - SUMIF($D$12:$D787,$D788,N$12:N787),2),"")</f>
        <v/>
      </c>
      <c r="O788" s="249" t="str">
        <f>IF(AND(K788&lt;&gt;"",L788&lt;&gt;"",M788&lt;&gt;"",J788&lt;&gt;"",AH788&lt;&gt;""),IF(OR(J788="OZZ",J788="ZZ"),ROUND(0-SUMIF($D$12:$D787,$D788,O$12:O787),2),IF(M788=0,0,ROUND(MIN(MIN(17300,TRUNC(0.75*(SUMIF($D$12:$D$2012,$D788,K$12:K$2012)+SUMIF($D$12:$D$2012,$D788,L$12:L$2012)),2)+SUMIF($D$12:$D788,$D788,AH$12:AH788))-SUMIF($D$12:$D787,$D788,O$12:O787)-SUMIF($D$12:$D$2012,$D788,N$12:N$2012),AH788),2))),"")</f>
        <v/>
      </c>
      <c r="P788" s="250" t="str">
        <f>IF(J788&lt;&gt;"",1000 - SUMIF($D$12:$D787,$D788,P$12:P787),"")</f>
        <v/>
      </c>
      <c r="Q788" s="106"/>
      <c r="R788" s="247"/>
      <c r="S788" s="247"/>
      <c r="T788" s="247"/>
      <c r="U788" s="248" t="str">
        <f>IF(AND(R788&lt;&gt;"",S788&lt;&gt;"",Q788&lt;&gt;""),ROUND(MIN(IF(OR(Q788="OZZ",Q788="ZZ"),5000,17300),TRUNC(0.75*(SUMIF($D$12:$D788,$D788,R$12:R788)+SUMIF($D$12:$D788,$D788,S$12:S788)),2)) - SUMIF($D$12:$D787,$D788,U$12:U787),2),"")</f>
        <v/>
      </c>
      <c r="V788" s="248" t="str">
        <f>IF(AND(R788&lt;&gt;"",S788&lt;&gt;"",T788&lt;&gt;"",Q788&lt;&gt;"",AL788&lt;&gt;""),IF(OR(Q788="OZZ",Q788="ZZ"),ROUND(0-SUMIF($D$12:$D787,$D788,V$12:V787),2),IF(T788=0,0,ROUND(MIN(MIN(17300,TRUNC(0.75*(SUMIF($D$12:$D$2012,$D788,R$12:R$2012)+SUMIF($D$12:$D$2012,$D788,S$12:S$2012)),2)+SUMIF($D$12:$D788,$D788,AL$12:AL788))-SUMIF($D$12:$D787,$D788,V$12:V787)-SUMIF($D$12:$D$2012,$D788,U$12:U$2012),AL788),2))),"")</f>
        <v/>
      </c>
      <c r="W788" s="250" t="str">
        <f>IF(Q788&lt;&gt;"",1000 - SUMIF($D$12:$D787,$D788,W$12:W787),"")</f>
        <v/>
      </c>
      <c r="X788" s="106"/>
      <c r="Y788" s="247"/>
      <c r="Z788" s="247"/>
      <c r="AA788" s="247"/>
      <c r="AB788" s="248" t="str">
        <f>IF(AND(Y788&lt;&gt;"",Z788&lt;&gt;"",X788&lt;&gt;""),ROUND(MIN(IF(OR(X788="OZZ",X788="ZZ"),5000,17300),TRUNC(0.75*(SUMIF($D$12:$D788,$D788,Y$12:Y788)+SUMIF($D$12:$D788,$D788,Z$12:Z788)),2)) - SUMIF($D$12:$D787,$D788,AB$12:AB787),2),"")</f>
        <v/>
      </c>
      <c r="AC788" s="251" t="str">
        <f>IF(AND(Y788&lt;&gt;"",Z788&lt;&gt;"",AA788&lt;&gt;"",X788&lt;&gt;"",AP788&lt;&gt;""),IF(OR(X788="OZZ",X788="ZZ"),ROUND(0-SUMIF($D$12:$D787,$D788,AC$12:AC787),2),IF(AA788=0,0,ROUND(MIN(MIN(17300,TRUNC(0.75*(SUMIF($D$12:$D$2012,$D788,Y$12:Y$2012)+SUMIF($D$12:$D$2012,$D788,Z$12:Z$2012)),2)+SUMIF($D$12:$D788,$D788,AP$12:AP788))-SUMIF($D$12:$D787,$D788,AC$12:AC787)-SUMIF($D$12:$D$2012,$D788,AB$12:AB$2012),AP788),2))),"")</f>
        <v/>
      </c>
      <c r="AD788" s="250" t="str">
        <f>IF(X788&lt;&gt;"",1000 - SUMIF($D$12:$D787,$D788,AD$12:AD787),"")</f>
        <v/>
      </c>
      <c r="AE788" s="252"/>
      <c r="AF788" s="253"/>
      <c r="AG788" s="254"/>
      <c r="AH788" s="255" t="str">
        <f t="shared" si="271"/>
        <v/>
      </c>
      <c r="AI788" s="256"/>
      <c r="AJ788" s="253"/>
      <c r="AK788" s="254"/>
      <c r="AL788" s="255" t="str">
        <f t="shared" si="272"/>
        <v/>
      </c>
      <c r="AM788" s="256"/>
      <c r="AN788" s="253"/>
      <c r="AO788" s="254"/>
      <c r="AP788" s="255" t="str">
        <f t="shared" si="252"/>
        <v/>
      </c>
      <c r="AQ788" s="116"/>
      <c r="AR788" s="116"/>
      <c r="AS788" s="117"/>
      <c r="AT788" s="118"/>
      <c r="AU788" s="119" t="str">
        <f>IF(D788&lt;&gt; "", IF(COUNTIF($D$12:$D788,$D788)&gt;1,0,IF(SUM(N788,U788,AB788)&gt;0,IF(AND(X788="",OR(Q788&lt;&gt;"",J788&lt;&gt;"")),IF(Q788&lt;&gt;"",Q788,IF(J788&lt;&gt;"",J788,0)),IF(AND(Q788&lt;&gt;"",J788&lt;&gt;"",Q788=J788),Q788,X788)),0)),"")</f>
        <v/>
      </c>
      <c r="AV788" s="119" t="str">
        <f>IF(D788&lt;&gt;"",IF(COUNTIF($D$12:$D788,$D788)&gt;1,0,IF(SUM(O788,V788,AC788)&gt;0,IF(AND(X788="",OR(Q788&lt;&gt;"",J788&lt;&gt;"")),IF(Q788&lt;&gt;"",Q788,IF(J788&lt;&gt;"",J788,0)),IF(AND(Q788&lt;&gt;"",J788&lt;&gt;"",Q788=J788),Q788,X788)),0)),"")</f>
        <v/>
      </c>
      <c r="AW788" s="119" t="str">
        <f>IF(D788&lt;&gt;"",IF(COUNTIF($D$12:$D788,$D788)&gt;1,0,IF(SUM(P788,W788,AD788)&gt;0,IF(AND(X788="",OR(Q788&lt;&gt;"",J788&lt;&gt;"")),IF(Q788&lt;&gt;"",Q788,IF(J788&lt;&gt;"",J788,0)),IF(AND(Q788&lt;&gt;"",J788&lt;&gt;"",Q788=J788),Q788,X788)),0)),"")</f>
        <v/>
      </c>
      <c r="AX788" s="118" t="str">
        <f t="shared" si="253"/>
        <v/>
      </c>
      <c r="AY788" s="118" t="str">
        <f t="shared" si="254"/>
        <v/>
      </c>
      <c r="AZ788" s="118" t="str">
        <f t="shared" si="255"/>
        <v/>
      </c>
      <c r="BA788" s="118" t="str">
        <f t="shared" si="256"/>
        <v/>
      </c>
      <c r="BB788" s="118" t="str">
        <f t="shared" si="257"/>
        <v/>
      </c>
      <c r="BC788" s="118" t="str">
        <f t="shared" si="258"/>
        <v/>
      </c>
      <c r="BD788" s="118" t="str">
        <f t="shared" si="259"/>
        <v/>
      </c>
      <c r="BE788" s="118" t="str">
        <f t="shared" si="260"/>
        <v/>
      </c>
      <c r="BF788" s="118" t="str">
        <f t="shared" si="261"/>
        <v/>
      </c>
      <c r="BG788" s="120"/>
      <c r="BH788" s="120" t="str">
        <f t="shared" si="262"/>
        <v/>
      </c>
      <c r="BI788" s="120" t="str">
        <f t="shared" si="263"/>
        <v/>
      </c>
      <c r="BJ788" s="121"/>
      <c r="BK788" s="120" t="str">
        <f t="shared" si="264"/>
        <v/>
      </c>
      <c r="BL788" s="120" t="str">
        <f t="shared" si="265"/>
        <v/>
      </c>
      <c r="BM788" s="120" t="str">
        <f t="shared" si="266"/>
        <v/>
      </c>
      <c r="BN788" s="120" t="str">
        <f t="shared" si="267"/>
        <v/>
      </c>
      <c r="BO788" s="120" t="str">
        <f t="shared" si="268"/>
        <v/>
      </c>
      <c r="BP788" s="120" t="str">
        <f t="shared" si="269"/>
        <v/>
      </c>
      <c r="BQ788" s="98"/>
      <c r="BR788" s="98"/>
      <c r="BS788" s="98"/>
      <c r="BT788" s="98"/>
      <c r="BU788" s="98"/>
      <c r="BV788" s="98"/>
      <c r="BW788" s="98"/>
      <c r="BX788" s="98"/>
      <c r="BY788" s="98"/>
      <c r="BZ788" s="98"/>
      <c r="CA788" s="98"/>
      <c r="CB788" s="98"/>
      <c r="CC788" s="98"/>
      <c r="CD788" s="98"/>
      <c r="CE788" s="98"/>
      <c r="CF788" s="98"/>
      <c r="CG788" s="98"/>
      <c r="CH788" s="98"/>
      <c r="CI788" s="98"/>
      <c r="CJ788" s="98"/>
      <c r="CK788" s="98"/>
      <c r="CL788" s="98"/>
      <c r="CM788" s="98"/>
      <c r="CN788" s="98"/>
      <c r="CO788" s="98"/>
      <c r="CP788" s="98"/>
      <c r="CQ788" s="98"/>
      <c r="CR788" s="98"/>
      <c r="CS788" s="98"/>
    </row>
    <row r="789" spans="1:97" s="4" customFormat="1" ht="18.75" customHeight="1" x14ac:dyDescent="0.2">
      <c r="A789" s="3">
        <f t="shared" si="270"/>
        <v>777</v>
      </c>
      <c r="B789" s="263"/>
      <c r="C789" s="263"/>
      <c r="D789" s="263"/>
      <c r="E789" s="259"/>
      <c r="F789" s="259"/>
      <c r="G789" s="43"/>
      <c r="H789" s="264"/>
      <c r="I789" s="261"/>
      <c r="J789" s="106"/>
      <c r="K789" s="247"/>
      <c r="L789" s="247"/>
      <c r="M789" s="247"/>
      <c r="N789" s="248" t="str">
        <f>IF(AND(K789&lt;&gt;"",L789&lt;&gt;"",J789&lt;&gt;""),ROUND(MIN(IF(OR(J789="OZZ",J789="ZZ"),5000,17300),TRUNC(0.75*(SUMIF($D$12:$D789,$D789,K$12:K789)+SUMIF($D$12:$D789,$D789,L$12:L789)),2)) - SUMIF($D$12:$D788,$D789,N$12:N788),2),"")</f>
        <v/>
      </c>
      <c r="O789" s="249" t="str">
        <f>IF(AND(K789&lt;&gt;"",L789&lt;&gt;"",M789&lt;&gt;"",J789&lt;&gt;"",AH789&lt;&gt;""),IF(OR(J789="OZZ",J789="ZZ"),ROUND(0-SUMIF($D$12:$D788,$D789,O$12:O788),2),IF(M789=0,0,ROUND(MIN(MIN(17300,TRUNC(0.75*(SUMIF($D$12:$D$2012,$D789,K$12:K$2012)+SUMIF($D$12:$D$2012,$D789,L$12:L$2012)),2)+SUMIF($D$12:$D789,$D789,AH$12:AH789))-SUMIF($D$12:$D788,$D789,O$12:O788)-SUMIF($D$12:$D$2012,$D789,N$12:N$2012),AH789),2))),"")</f>
        <v/>
      </c>
      <c r="P789" s="250" t="str">
        <f>IF(J789&lt;&gt;"",1000 - SUMIF($D$12:$D788,$D789,P$12:P788),"")</f>
        <v/>
      </c>
      <c r="Q789" s="106"/>
      <c r="R789" s="247"/>
      <c r="S789" s="247"/>
      <c r="T789" s="247"/>
      <c r="U789" s="248" t="str">
        <f>IF(AND(R789&lt;&gt;"",S789&lt;&gt;"",Q789&lt;&gt;""),ROUND(MIN(IF(OR(Q789="OZZ",Q789="ZZ"),5000,17300),TRUNC(0.75*(SUMIF($D$12:$D789,$D789,R$12:R789)+SUMIF($D$12:$D789,$D789,S$12:S789)),2)) - SUMIF($D$12:$D788,$D789,U$12:U788),2),"")</f>
        <v/>
      </c>
      <c r="V789" s="248" t="str">
        <f>IF(AND(R789&lt;&gt;"",S789&lt;&gt;"",T789&lt;&gt;"",Q789&lt;&gt;"",AL789&lt;&gt;""),IF(OR(Q789="OZZ",Q789="ZZ"),ROUND(0-SUMIF($D$12:$D788,$D789,V$12:V788),2),IF(T789=0,0,ROUND(MIN(MIN(17300,TRUNC(0.75*(SUMIF($D$12:$D$2012,$D789,R$12:R$2012)+SUMIF($D$12:$D$2012,$D789,S$12:S$2012)),2)+SUMIF($D$12:$D789,$D789,AL$12:AL789))-SUMIF($D$12:$D788,$D789,V$12:V788)-SUMIF($D$12:$D$2012,$D789,U$12:U$2012),AL789),2))),"")</f>
        <v/>
      </c>
      <c r="W789" s="250" t="str">
        <f>IF(Q789&lt;&gt;"",1000 - SUMIF($D$12:$D788,$D789,W$12:W788),"")</f>
        <v/>
      </c>
      <c r="X789" s="106"/>
      <c r="Y789" s="247"/>
      <c r="Z789" s="247"/>
      <c r="AA789" s="247"/>
      <c r="AB789" s="248" t="str">
        <f>IF(AND(Y789&lt;&gt;"",Z789&lt;&gt;"",X789&lt;&gt;""),ROUND(MIN(IF(OR(X789="OZZ",X789="ZZ"),5000,17300),TRUNC(0.75*(SUMIF($D$12:$D789,$D789,Y$12:Y789)+SUMIF($D$12:$D789,$D789,Z$12:Z789)),2)) - SUMIF($D$12:$D788,$D789,AB$12:AB788),2),"")</f>
        <v/>
      </c>
      <c r="AC789" s="251" t="str">
        <f>IF(AND(Y789&lt;&gt;"",Z789&lt;&gt;"",AA789&lt;&gt;"",X789&lt;&gt;"",AP789&lt;&gt;""),IF(OR(X789="OZZ",X789="ZZ"),ROUND(0-SUMIF($D$12:$D788,$D789,AC$12:AC788),2),IF(AA789=0,0,ROUND(MIN(MIN(17300,TRUNC(0.75*(SUMIF($D$12:$D$2012,$D789,Y$12:Y$2012)+SUMIF($D$12:$D$2012,$D789,Z$12:Z$2012)),2)+SUMIF($D$12:$D789,$D789,AP$12:AP789))-SUMIF($D$12:$D788,$D789,AC$12:AC788)-SUMIF($D$12:$D$2012,$D789,AB$12:AB$2012),AP789),2))),"")</f>
        <v/>
      </c>
      <c r="AD789" s="250" t="str">
        <f>IF(X789&lt;&gt;"",1000 - SUMIF($D$12:$D788,$D789,AD$12:AD788),"")</f>
        <v/>
      </c>
      <c r="AE789" s="252"/>
      <c r="AF789" s="253"/>
      <c r="AG789" s="254"/>
      <c r="AH789" s="255" t="str">
        <f t="shared" si="271"/>
        <v/>
      </c>
      <c r="AI789" s="256"/>
      <c r="AJ789" s="253"/>
      <c r="AK789" s="254"/>
      <c r="AL789" s="255" t="str">
        <f t="shared" si="272"/>
        <v/>
      </c>
      <c r="AM789" s="256"/>
      <c r="AN789" s="253"/>
      <c r="AO789" s="254"/>
      <c r="AP789" s="255" t="str">
        <f t="shared" si="252"/>
        <v/>
      </c>
      <c r="AQ789" s="116"/>
      <c r="AR789" s="116"/>
      <c r="AS789" s="117"/>
      <c r="AT789" s="118"/>
      <c r="AU789" s="119" t="str">
        <f>IF(D789&lt;&gt; "", IF(COUNTIF($D$12:$D789,$D789)&gt;1,0,IF(SUM(N789,U789,AB789)&gt;0,IF(AND(X789="",OR(Q789&lt;&gt;"",J789&lt;&gt;"")),IF(Q789&lt;&gt;"",Q789,IF(J789&lt;&gt;"",J789,0)),IF(AND(Q789&lt;&gt;"",J789&lt;&gt;"",Q789=J789),Q789,X789)),0)),"")</f>
        <v/>
      </c>
      <c r="AV789" s="119" t="str">
        <f>IF(D789&lt;&gt;"",IF(COUNTIF($D$12:$D789,$D789)&gt;1,0,IF(SUM(O789,V789,AC789)&gt;0,IF(AND(X789="",OR(Q789&lt;&gt;"",J789&lt;&gt;"")),IF(Q789&lt;&gt;"",Q789,IF(J789&lt;&gt;"",J789,0)),IF(AND(Q789&lt;&gt;"",J789&lt;&gt;"",Q789=J789),Q789,X789)),0)),"")</f>
        <v/>
      </c>
      <c r="AW789" s="119" t="str">
        <f>IF(D789&lt;&gt;"",IF(COUNTIF($D$12:$D789,$D789)&gt;1,0,IF(SUM(P789,W789,AD789)&gt;0,IF(AND(X789="",OR(Q789&lt;&gt;"",J789&lt;&gt;"")),IF(Q789&lt;&gt;"",Q789,IF(J789&lt;&gt;"",J789,0)),IF(AND(Q789&lt;&gt;"",J789&lt;&gt;"",Q789=J789),Q789,X789)),0)),"")</f>
        <v/>
      </c>
      <c r="AX789" s="118" t="str">
        <f t="shared" si="253"/>
        <v/>
      </c>
      <c r="AY789" s="118" t="str">
        <f t="shared" si="254"/>
        <v/>
      </c>
      <c r="AZ789" s="118" t="str">
        <f t="shared" si="255"/>
        <v/>
      </c>
      <c r="BA789" s="118" t="str">
        <f t="shared" si="256"/>
        <v/>
      </c>
      <c r="BB789" s="118" t="str">
        <f t="shared" si="257"/>
        <v/>
      </c>
      <c r="BC789" s="118" t="str">
        <f t="shared" si="258"/>
        <v/>
      </c>
      <c r="BD789" s="118" t="str">
        <f t="shared" si="259"/>
        <v/>
      </c>
      <c r="BE789" s="118" t="str">
        <f t="shared" si="260"/>
        <v/>
      </c>
      <c r="BF789" s="118" t="str">
        <f t="shared" si="261"/>
        <v/>
      </c>
      <c r="BG789" s="120"/>
      <c r="BH789" s="120" t="str">
        <f t="shared" si="262"/>
        <v/>
      </c>
      <c r="BI789" s="120" t="str">
        <f t="shared" si="263"/>
        <v/>
      </c>
      <c r="BJ789" s="121"/>
      <c r="BK789" s="120" t="str">
        <f t="shared" si="264"/>
        <v/>
      </c>
      <c r="BL789" s="120" t="str">
        <f t="shared" si="265"/>
        <v/>
      </c>
      <c r="BM789" s="120" t="str">
        <f t="shared" si="266"/>
        <v/>
      </c>
      <c r="BN789" s="120" t="str">
        <f t="shared" si="267"/>
        <v/>
      </c>
      <c r="BO789" s="120" t="str">
        <f t="shared" si="268"/>
        <v/>
      </c>
      <c r="BP789" s="120" t="str">
        <f t="shared" si="269"/>
        <v/>
      </c>
      <c r="BQ789" s="98"/>
      <c r="BR789" s="98"/>
      <c r="BS789" s="98"/>
      <c r="BT789" s="98"/>
      <c r="BU789" s="98"/>
      <c r="BV789" s="98"/>
      <c r="BW789" s="98"/>
      <c r="BX789" s="98"/>
      <c r="BY789" s="98"/>
      <c r="BZ789" s="98"/>
      <c r="CA789" s="98"/>
      <c r="CB789" s="98"/>
      <c r="CC789" s="98"/>
      <c r="CD789" s="98"/>
      <c r="CE789" s="98"/>
      <c r="CF789" s="98"/>
      <c r="CG789" s="98"/>
      <c r="CH789" s="98"/>
      <c r="CI789" s="98"/>
      <c r="CJ789" s="98"/>
      <c r="CK789" s="98"/>
      <c r="CL789" s="98"/>
      <c r="CM789" s="98"/>
      <c r="CN789" s="98"/>
      <c r="CO789" s="98"/>
      <c r="CP789" s="98"/>
      <c r="CQ789" s="98"/>
      <c r="CR789" s="98"/>
      <c r="CS789" s="98"/>
    </row>
    <row r="790" spans="1:97" s="4" customFormat="1" ht="18.75" customHeight="1" x14ac:dyDescent="0.2">
      <c r="A790" s="3">
        <f t="shared" si="270"/>
        <v>778</v>
      </c>
      <c r="B790" s="263"/>
      <c r="C790" s="263"/>
      <c r="D790" s="263"/>
      <c r="E790" s="259"/>
      <c r="F790" s="259"/>
      <c r="G790" s="43"/>
      <c r="H790" s="264"/>
      <c r="I790" s="261"/>
      <c r="J790" s="106"/>
      <c r="K790" s="247"/>
      <c r="L790" s="247"/>
      <c r="M790" s="247"/>
      <c r="N790" s="248" t="str">
        <f>IF(AND(K790&lt;&gt;"",L790&lt;&gt;"",J790&lt;&gt;""),ROUND(MIN(IF(OR(J790="OZZ",J790="ZZ"),5000,17300),TRUNC(0.75*(SUMIF($D$12:$D790,$D790,K$12:K790)+SUMIF($D$12:$D790,$D790,L$12:L790)),2)) - SUMIF($D$12:$D789,$D790,N$12:N789),2),"")</f>
        <v/>
      </c>
      <c r="O790" s="249" t="str">
        <f>IF(AND(K790&lt;&gt;"",L790&lt;&gt;"",M790&lt;&gt;"",J790&lt;&gt;"",AH790&lt;&gt;""),IF(OR(J790="OZZ",J790="ZZ"),ROUND(0-SUMIF($D$12:$D789,$D790,O$12:O789),2),IF(M790=0,0,ROUND(MIN(MIN(17300,TRUNC(0.75*(SUMIF($D$12:$D$2012,$D790,K$12:K$2012)+SUMIF($D$12:$D$2012,$D790,L$12:L$2012)),2)+SUMIF($D$12:$D790,$D790,AH$12:AH790))-SUMIF($D$12:$D789,$D790,O$12:O789)-SUMIF($D$12:$D$2012,$D790,N$12:N$2012),AH790),2))),"")</f>
        <v/>
      </c>
      <c r="P790" s="250" t="str">
        <f>IF(J790&lt;&gt;"",1000 - SUMIF($D$12:$D789,$D790,P$12:P789),"")</f>
        <v/>
      </c>
      <c r="Q790" s="106"/>
      <c r="R790" s="247"/>
      <c r="S790" s="247"/>
      <c r="T790" s="247"/>
      <c r="U790" s="248" t="str">
        <f>IF(AND(R790&lt;&gt;"",S790&lt;&gt;"",Q790&lt;&gt;""),ROUND(MIN(IF(OR(Q790="OZZ",Q790="ZZ"),5000,17300),TRUNC(0.75*(SUMIF($D$12:$D790,$D790,R$12:R790)+SUMIF($D$12:$D790,$D790,S$12:S790)),2)) - SUMIF($D$12:$D789,$D790,U$12:U789),2),"")</f>
        <v/>
      </c>
      <c r="V790" s="248" t="str">
        <f>IF(AND(R790&lt;&gt;"",S790&lt;&gt;"",T790&lt;&gt;"",Q790&lt;&gt;"",AL790&lt;&gt;""),IF(OR(Q790="OZZ",Q790="ZZ"),ROUND(0-SUMIF($D$12:$D789,$D790,V$12:V789),2),IF(T790=0,0,ROUND(MIN(MIN(17300,TRUNC(0.75*(SUMIF($D$12:$D$2012,$D790,R$12:R$2012)+SUMIF($D$12:$D$2012,$D790,S$12:S$2012)),2)+SUMIF($D$12:$D790,$D790,AL$12:AL790))-SUMIF($D$12:$D789,$D790,V$12:V789)-SUMIF($D$12:$D$2012,$D790,U$12:U$2012),AL790),2))),"")</f>
        <v/>
      </c>
      <c r="W790" s="250" t="str">
        <f>IF(Q790&lt;&gt;"",1000 - SUMIF($D$12:$D789,$D790,W$12:W789),"")</f>
        <v/>
      </c>
      <c r="X790" s="106"/>
      <c r="Y790" s="247"/>
      <c r="Z790" s="247"/>
      <c r="AA790" s="247"/>
      <c r="AB790" s="248" t="str">
        <f>IF(AND(Y790&lt;&gt;"",Z790&lt;&gt;"",X790&lt;&gt;""),ROUND(MIN(IF(OR(X790="OZZ",X790="ZZ"),5000,17300),TRUNC(0.75*(SUMIF($D$12:$D790,$D790,Y$12:Y790)+SUMIF($D$12:$D790,$D790,Z$12:Z790)),2)) - SUMIF($D$12:$D789,$D790,AB$12:AB789),2),"")</f>
        <v/>
      </c>
      <c r="AC790" s="251" t="str">
        <f>IF(AND(Y790&lt;&gt;"",Z790&lt;&gt;"",AA790&lt;&gt;"",X790&lt;&gt;"",AP790&lt;&gt;""),IF(OR(X790="OZZ",X790="ZZ"),ROUND(0-SUMIF($D$12:$D789,$D790,AC$12:AC789),2),IF(AA790=0,0,ROUND(MIN(MIN(17300,TRUNC(0.75*(SUMIF($D$12:$D$2012,$D790,Y$12:Y$2012)+SUMIF($D$12:$D$2012,$D790,Z$12:Z$2012)),2)+SUMIF($D$12:$D790,$D790,AP$12:AP790))-SUMIF($D$12:$D789,$D790,AC$12:AC789)-SUMIF($D$12:$D$2012,$D790,AB$12:AB$2012),AP790),2))),"")</f>
        <v/>
      </c>
      <c r="AD790" s="250" t="str">
        <f>IF(X790&lt;&gt;"",1000 - SUMIF($D$12:$D789,$D790,AD$12:AD789),"")</f>
        <v/>
      </c>
      <c r="AE790" s="252"/>
      <c r="AF790" s="253"/>
      <c r="AG790" s="254"/>
      <c r="AH790" s="255" t="str">
        <f t="shared" si="271"/>
        <v/>
      </c>
      <c r="AI790" s="256"/>
      <c r="AJ790" s="253"/>
      <c r="AK790" s="254"/>
      <c r="AL790" s="255" t="str">
        <f t="shared" si="272"/>
        <v/>
      </c>
      <c r="AM790" s="256"/>
      <c r="AN790" s="253"/>
      <c r="AO790" s="254"/>
      <c r="AP790" s="255" t="str">
        <f t="shared" si="252"/>
        <v/>
      </c>
      <c r="AQ790" s="116"/>
      <c r="AR790" s="116"/>
      <c r="AS790" s="117"/>
      <c r="AT790" s="118"/>
      <c r="AU790" s="119" t="str">
        <f>IF(D790&lt;&gt; "", IF(COUNTIF($D$12:$D790,$D790)&gt;1,0,IF(SUM(N790,U790,AB790)&gt;0,IF(AND(X790="",OR(Q790&lt;&gt;"",J790&lt;&gt;"")),IF(Q790&lt;&gt;"",Q790,IF(J790&lt;&gt;"",J790,0)),IF(AND(Q790&lt;&gt;"",J790&lt;&gt;"",Q790=J790),Q790,X790)),0)),"")</f>
        <v/>
      </c>
      <c r="AV790" s="119" t="str">
        <f>IF(D790&lt;&gt;"",IF(COUNTIF($D$12:$D790,$D790)&gt;1,0,IF(SUM(O790,V790,AC790)&gt;0,IF(AND(X790="",OR(Q790&lt;&gt;"",J790&lt;&gt;"")),IF(Q790&lt;&gt;"",Q790,IF(J790&lt;&gt;"",J790,0)),IF(AND(Q790&lt;&gt;"",J790&lt;&gt;"",Q790=J790),Q790,X790)),0)),"")</f>
        <v/>
      </c>
      <c r="AW790" s="119" t="str">
        <f>IF(D790&lt;&gt;"",IF(COUNTIF($D$12:$D790,$D790)&gt;1,0,IF(SUM(P790,W790,AD790)&gt;0,IF(AND(X790="",OR(Q790&lt;&gt;"",J790&lt;&gt;"")),IF(Q790&lt;&gt;"",Q790,IF(J790&lt;&gt;"",J790,0)),IF(AND(Q790&lt;&gt;"",J790&lt;&gt;"",Q790=J790),Q790,X790)),0)),"")</f>
        <v/>
      </c>
      <c r="AX790" s="118" t="str">
        <f t="shared" si="253"/>
        <v/>
      </c>
      <c r="AY790" s="118" t="str">
        <f t="shared" si="254"/>
        <v/>
      </c>
      <c r="AZ790" s="118" t="str">
        <f t="shared" si="255"/>
        <v/>
      </c>
      <c r="BA790" s="118" t="str">
        <f t="shared" si="256"/>
        <v/>
      </c>
      <c r="BB790" s="118" t="str">
        <f t="shared" si="257"/>
        <v/>
      </c>
      <c r="BC790" s="118" t="str">
        <f t="shared" si="258"/>
        <v/>
      </c>
      <c r="BD790" s="118" t="str">
        <f t="shared" si="259"/>
        <v/>
      </c>
      <c r="BE790" s="118" t="str">
        <f t="shared" si="260"/>
        <v/>
      </c>
      <c r="BF790" s="118" t="str">
        <f t="shared" si="261"/>
        <v/>
      </c>
      <c r="BG790" s="120"/>
      <c r="BH790" s="120" t="str">
        <f t="shared" si="262"/>
        <v/>
      </c>
      <c r="BI790" s="120" t="str">
        <f t="shared" si="263"/>
        <v/>
      </c>
      <c r="BJ790" s="121"/>
      <c r="BK790" s="120" t="str">
        <f t="shared" si="264"/>
        <v/>
      </c>
      <c r="BL790" s="120" t="str">
        <f t="shared" si="265"/>
        <v/>
      </c>
      <c r="BM790" s="120" t="str">
        <f t="shared" si="266"/>
        <v/>
      </c>
      <c r="BN790" s="120" t="str">
        <f t="shared" si="267"/>
        <v/>
      </c>
      <c r="BO790" s="120" t="str">
        <f t="shared" si="268"/>
        <v/>
      </c>
      <c r="BP790" s="120" t="str">
        <f t="shared" si="269"/>
        <v/>
      </c>
      <c r="BQ790" s="98"/>
      <c r="BR790" s="98"/>
      <c r="BS790" s="98"/>
      <c r="BT790" s="98"/>
      <c r="BU790" s="98"/>
      <c r="BV790" s="98"/>
      <c r="BW790" s="98"/>
      <c r="BX790" s="98"/>
      <c r="BY790" s="98"/>
      <c r="BZ790" s="98"/>
      <c r="CA790" s="98"/>
      <c r="CB790" s="98"/>
      <c r="CC790" s="98"/>
      <c r="CD790" s="98"/>
      <c r="CE790" s="98"/>
      <c r="CF790" s="98"/>
      <c r="CG790" s="98"/>
      <c r="CH790" s="98"/>
      <c r="CI790" s="98"/>
      <c r="CJ790" s="98"/>
      <c r="CK790" s="98"/>
      <c r="CL790" s="98"/>
      <c r="CM790" s="98"/>
      <c r="CN790" s="98"/>
      <c r="CO790" s="98"/>
      <c r="CP790" s="98"/>
      <c r="CQ790" s="98"/>
      <c r="CR790" s="98"/>
      <c r="CS790" s="98"/>
    </row>
    <row r="791" spans="1:97" s="4" customFormat="1" ht="18.75" customHeight="1" x14ac:dyDescent="0.2">
      <c r="A791" s="3">
        <f t="shared" si="270"/>
        <v>779</v>
      </c>
      <c r="B791" s="263"/>
      <c r="C791" s="263"/>
      <c r="D791" s="263"/>
      <c r="E791" s="259"/>
      <c r="F791" s="259"/>
      <c r="G791" s="43"/>
      <c r="H791" s="264"/>
      <c r="I791" s="261"/>
      <c r="J791" s="106"/>
      <c r="K791" s="247"/>
      <c r="L791" s="247"/>
      <c r="M791" s="247"/>
      <c r="N791" s="248" t="str">
        <f>IF(AND(K791&lt;&gt;"",L791&lt;&gt;"",J791&lt;&gt;""),ROUND(MIN(IF(OR(J791="OZZ",J791="ZZ"),5000,17300),TRUNC(0.75*(SUMIF($D$12:$D791,$D791,K$12:K791)+SUMIF($D$12:$D791,$D791,L$12:L791)),2)) - SUMIF($D$12:$D790,$D791,N$12:N790),2),"")</f>
        <v/>
      </c>
      <c r="O791" s="249" t="str">
        <f>IF(AND(K791&lt;&gt;"",L791&lt;&gt;"",M791&lt;&gt;"",J791&lt;&gt;"",AH791&lt;&gt;""),IF(OR(J791="OZZ",J791="ZZ"),ROUND(0-SUMIF($D$12:$D790,$D791,O$12:O790),2),IF(M791=0,0,ROUND(MIN(MIN(17300,TRUNC(0.75*(SUMIF($D$12:$D$2012,$D791,K$12:K$2012)+SUMIF($D$12:$D$2012,$D791,L$12:L$2012)),2)+SUMIF($D$12:$D791,$D791,AH$12:AH791))-SUMIF($D$12:$D790,$D791,O$12:O790)-SUMIF($D$12:$D$2012,$D791,N$12:N$2012),AH791),2))),"")</f>
        <v/>
      </c>
      <c r="P791" s="250" t="str">
        <f>IF(J791&lt;&gt;"",1000 - SUMIF($D$12:$D790,$D791,P$12:P790),"")</f>
        <v/>
      </c>
      <c r="Q791" s="106"/>
      <c r="R791" s="247"/>
      <c r="S791" s="247"/>
      <c r="T791" s="247"/>
      <c r="U791" s="248" t="str">
        <f>IF(AND(R791&lt;&gt;"",S791&lt;&gt;"",Q791&lt;&gt;""),ROUND(MIN(IF(OR(Q791="OZZ",Q791="ZZ"),5000,17300),TRUNC(0.75*(SUMIF($D$12:$D791,$D791,R$12:R791)+SUMIF($D$12:$D791,$D791,S$12:S791)),2)) - SUMIF($D$12:$D790,$D791,U$12:U790),2),"")</f>
        <v/>
      </c>
      <c r="V791" s="248" t="str">
        <f>IF(AND(R791&lt;&gt;"",S791&lt;&gt;"",T791&lt;&gt;"",Q791&lt;&gt;"",AL791&lt;&gt;""),IF(OR(Q791="OZZ",Q791="ZZ"),ROUND(0-SUMIF($D$12:$D790,$D791,V$12:V790),2),IF(T791=0,0,ROUND(MIN(MIN(17300,TRUNC(0.75*(SUMIF($D$12:$D$2012,$D791,R$12:R$2012)+SUMIF($D$12:$D$2012,$D791,S$12:S$2012)),2)+SUMIF($D$12:$D791,$D791,AL$12:AL791))-SUMIF($D$12:$D790,$D791,V$12:V790)-SUMIF($D$12:$D$2012,$D791,U$12:U$2012),AL791),2))),"")</f>
        <v/>
      </c>
      <c r="W791" s="250" t="str">
        <f>IF(Q791&lt;&gt;"",1000 - SUMIF($D$12:$D790,$D791,W$12:W790),"")</f>
        <v/>
      </c>
      <c r="X791" s="106"/>
      <c r="Y791" s="247"/>
      <c r="Z791" s="247"/>
      <c r="AA791" s="247"/>
      <c r="AB791" s="248" t="str">
        <f>IF(AND(Y791&lt;&gt;"",Z791&lt;&gt;"",X791&lt;&gt;""),ROUND(MIN(IF(OR(X791="OZZ",X791="ZZ"),5000,17300),TRUNC(0.75*(SUMIF($D$12:$D791,$D791,Y$12:Y791)+SUMIF($D$12:$D791,$D791,Z$12:Z791)),2)) - SUMIF($D$12:$D790,$D791,AB$12:AB790),2),"")</f>
        <v/>
      </c>
      <c r="AC791" s="251" t="str">
        <f>IF(AND(Y791&lt;&gt;"",Z791&lt;&gt;"",AA791&lt;&gt;"",X791&lt;&gt;"",AP791&lt;&gt;""),IF(OR(X791="OZZ",X791="ZZ"),ROUND(0-SUMIF($D$12:$D790,$D791,AC$12:AC790),2),IF(AA791=0,0,ROUND(MIN(MIN(17300,TRUNC(0.75*(SUMIF($D$12:$D$2012,$D791,Y$12:Y$2012)+SUMIF($D$12:$D$2012,$D791,Z$12:Z$2012)),2)+SUMIF($D$12:$D791,$D791,AP$12:AP791))-SUMIF($D$12:$D790,$D791,AC$12:AC790)-SUMIF($D$12:$D$2012,$D791,AB$12:AB$2012),AP791),2))),"")</f>
        <v/>
      </c>
      <c r="AD791" s="250" t="str">
        <f>IF(X791&lt;&gt;"",1000 - SUMIF($D$12:$D790,$D791,AD$12:AD790),"")</f>
        <v/>
      </c>
      <c r="AE791" s="252"/>
      <c r="AF791" s="253"/>
      <c r="AG791" s="254"/>
      <c r="AH791" s="255" t="str">
        <f t="shared" si="271"/>
        <v/>
      </c>
      <c r="AI791" s="256"/>
      <c r="AJ791" s="253"/>
      <c r="AK791" s="254"/>
      <c r="AL791" s="255" t="str">
        <f t="shared" si="272"/>
        <v/>
      </c>
      <c r="AM791" s="256"/>
      <c r="AN791" s="253"/>
      <c r="AO791" s="254"/>
      <c r="AP791" s="255" t="str">
        <f t="shared" si="252"/>
        <v/>
      </c>
      <c r="AQ791" s="116"/>
      <c r="AR791" s="116"/>
      <c r="AS791" s="117"/>
      <c r="AT791" s="118"/>
      <c r="AU791" s="119" t="str">
        <f>IF(D791&lt;&gt; "", IF(COUNTIF($D$12:$D791,$D791)&gt;1,0,IF(SUM(N791,U791,AB791)&gt;0,IF(AND(X791="",OR(Q791&lt;&gt;"",J791&lt;&gt;"")),IF(Q791&lt;&gt;"",Q791,IF(J791&lt;&gt;"",J791,0)),IF(AND(Q791&lt;&gt;"",J791&lt;&gt;"",Q791=J791),Q791,X791)),0)),"")</f>
        <v/>
      </c>
      <c r="AV791" s="119" t="str">
        <f>IF(D791&lt;&gt;"",IF(COUNTIF($D$12:$D791,$D791)&gt;1,0,IF(SUM(O791,V791,AC791)&gt;0,IF(AND(X791="",OR(Q791&lt;&gt;"",J791&lt;&gt;"")),IF(Q791&lt;&gt;"",Q791,IF(J791&lt;&gt;"",J791,0)),IF(AND(Q791&lt;&gt;"",J791&lt;&gt;"",Q791=J791),Q791,X791)),0)),"")</f>
        <v/>
      </c>
      <c r="AW791" s="119" t="str">
        <f>IF(D791&lt;&gt;"",IF(COUNTIF($D$12:$D791,$D791)&gt;1,0,IF(SUM(P791,W791,AD791)&gt;0,IF(AND(X791="",OR(Q791&lt;&gt;"",J791&lt;&gt;"")),IF(Q791&lt;&gt;"",Q791,IF(J791&lt;&gt;"",J791,0)),IF(AND(Q791&lt;&gt;"",J791&lt;&gt;"",Q791=J791),Q791,X791)),0)),"")</f>
        <v/>
      </c>
      <c r="AX791" s="118" t="str">
        <f t="shared" si="253"/>
        <v/>
      </c>
      <c r="AY791" s="118" t="str">
        <f t="shared" si="254"/>
        <v/>
      </c>
      <c r="AZ791" s="118" t="str">
        <f t="shared" si="255"/>
        <v/>
      </c>
      <c r="BA791" s="118" t="str">
        <f t="shared" si="256"/>
        <v/>
      </c>
      <c r="BB791" s="118" t="str">
        <f t="shared" si="257"/>
        <v/>
      </c>
      <c r="BC791" s="118" t="str">
        <f t="shared" si="258"/>
        <v/>
      </c>
      <c r="BD791" s="118" t="str">
        <f t="shared" si="259"/>
        <v/>
      </c>
      <c r="BE791" s="118" t="str">
        <f t="shared" si="260"/>
        <v/>
      </c>
      <c r="BF791" s="118" t="str">
        <f t="shared" si="261"/>
        <v/>
      </c>
      <c r="BG791" s="120"/>
      <c r="BH791" s="120" t="str">
        <f t="shared" si="262"/>
        <v/>
      </c>
      <c r="BI791" s="120" t="str">
        <f t="shared" si="263"/>
        <v/>
      </c>
      <c r="BJ791" s="121"/>
      <c r="BK791" s="120" t="str">
        <f t="shared" si="264"/>
        <v/>
      </c>
      <c r="BL791" s="120" t="str">
        <f t="shared" si="265"/>
        <v/>
      </c>
      <c r="BM791" s="120" t="str">
        <f t="shared" si="266"/>
        <v/>
      </c>
      <c r="BN791" s="120" t="str">
        <f t="shared" si="267"/>
        <v/>
      </c>
      <c r="BO791" s="120" t="str">
        <f t="shared" si="268"/>
        <v/>
      </c>
      <c r="BP791" s="120" t="str">
        <f t="shared" si="269"/>
        <v/>
      </c>
      <c r="BQ791" s="98"/>
      <c r="BR791" s="98"/>
      <c r="BS791" s="98"/>
      <c r="BT791" s="98"/>
      <c r="BU791" s="98"/>
      <c r="BV791" s="98"/>
      <c r="BW791" s="98"/>
      <c r="BX791" s="98"/>
      <c r="BY791" s="98"/>
      <c r="BZ791" s="98"/>
      <c r="CA791" s="98"/>
      <c r="CB791" s="98"/>
      <c r="CC791" s="98"/>
      <c r="CD791" s="98"/>
      <c r="CE791" s="98"/>
      <c r="CF791" s="98"/>
      <c r="CG791" s="98"/>
      <c r="CH791" s="98"/>
      <c r="CI791" s="98"/>
      <c r="CJ791" s="98"/>
      <c r="CK791" s="98"/>
      <c r="CL791" s="98"/>
      <c r="CM791" s="98"/>
      <c r="CN791" s="98"/>
      <c r="CO791" s="98"/>
      <c r="CP791" s="98"/>
      <c r="CQ791" s="98"/>
      <c r="CR791" s="98"/>
      <c r="CS791" s="98"/>
    </row>
    <row r="792" spans="1:97" s="4" customFormat="1" ht="18.75" customHeight="1" x14ac:dyDescent="0.2">
      <c r="A792" s="3">
        <f t="shared" si="270"/>
        <v>780</v>
      </c>
      <c r="B792" s="263"/>
      <c r="C792" s="263"/>
      <c r="D792" s="263"/>
      <c r="E792" s="259"/>
      <c r="F792" s="259"/>
      <c r="G792" s="43"/>
      <c r="H792" s="264"/>
      <c r="I792" s="261"/>
      <c r="J792" s="106"/>
      <c r="K792" s="247"/>
      <c r="L792" s="247"/>
      <c r="M792" s="247"/>
      <c r="N792" s="248" t="str">
        <f>IF(AND(K792&lt;&gt;"",L792&lt;&gt;"",J792&lt;&gt;""),ROUND(MIN(IF(OR(J792="OZZ",J792="ZZ"),5000,17300),TRUNC(0.75*(SUMIF($D$12:$D792,$D792,K$12:K792)+SUMIF($D$12:$D792,$D792,L$12:L792)),2)) - SUMIF($D$12:$D791,$D792,N$12:N791),2),"")</f>
        <v/>
      </c>
      <c r="O792" s="249" t="str">
        <f>IF(AND(K792&lt;&gt;"",L792&lt;&gt;"",M792&lt;&gt;"",J792&lt;&gt;"",AH792&lt;&gt;""),IF(OR(J792="OZZ",J792="ZZ"),ROUND(0-SUMIF($D$12:$D791,$D792,O$12:O791),2),IF(M792=0,0,ROUND(MIN(MIN(17300,TRUNC(0.75*(SUMIF($D$12:$D$2012,$D792,K$12:K$2012)+SUMIF($D$12:$D$2012,$D792,L$12:L$2012)),2)+SUMIF($D$12:$D792,$D792,AH$12:AH792))-SUMIF($D$12:$D791,$D792,O$12:O791)-SUMIF($D$12:$D$2012,$D792,N$12:N$2012),AH792),2))),"")</f>
        <v/>
      </c>
      <c r="P792" s="250" t="str">
        <f>IF(J792&lt;&gt;"",1000 - SUMIF($D$12:$D791,$D792,P$12:P791),"")</f>
        <v/>
      </c>
      <c r="Q792" s="106"/>
      <c r="R792" s="247"/>
      <c r="S792" s="247"/>
      <c r="T792" s="247"/>
      <c r="U792" s="248" t="str">
        <f>IF(AND(R792&lt;&gt;"",S792&lt;&gt;"",Q792&lt;&gt;""),ROUND(MIN(IF(OR(Q792="OZZ",Q792="ZZ"),5000,17300),TRUNC(0.75*(SUMIF($D$12:$D792,$D792,R$12:R792)+SUMIF($D$12:$D792,$D792,S$12:S792)),2)) - SUMIF($D$12:$D791,$D792,U$12:U791),2),"")</f>
        <v/>
      </c>
      <c r="V792" s="248" t="str">
        <f>IF(AND(R792&lt;&gt;"",S792&lt;&gt;"",T792&lt;&gt;"",Q792&lt;&gt;"",AL792&lt;&gt;""),IF(OR(Q792="OZZ",Q792="ZZ"),ROUND(0-SUMIF($D$12:$D791,$D792,V$12:V791),2),IF(T792=0,0,ROUND(MIN(MIN(17300,TRUNC(0.75*(SUMIF($D$12:$D$2012,$D792,R$12:R$2012)+SUMIF($D$12:$D$2012,$D792,S$12:S$2012)),2)+SUMIF($D$12:$D792,$D792,AL$12:AL792))-SUMIF($D$12:$D791,$D792,V$12:V791)-SUMIF($D$12:$D$2012,$D792,U$12:U$2012),AL792),2))),"")</f>
        <v/>
      </c>
      <c r="W792" s="250" t="str">
        <f>IF(Q792&lt;&gt;"",1000 - SUMIF($D$12:$D791,$D792,W$12:W791),"")</f>
        <v/>
      </c>
      <c r="X792" s="106"/>
      <c r="Y792" s="247"/>
      <c r="Z792" s="247"/>
      <c r="AA792" s="247"/>
      <c r="AB792" s="248" t="str">
        <f>IF(AND(Y792&lt;&gt;"",Z792&lt;&gt;"",X792&lt;&gt;""),ROUND(MIN(IF(OR(X792="OZZ",X792="ZZ"),5000,17300),TRUNC(0.75*(SUMIF($D$12:$D792,$D792,Y$12:Y792)+SUMIF($D$12:$D792,$D792,Z$12:Z792)),2)) - SUMIF($D$12:$D791,$D792,AB$12:AB791),2),"")</f>
        <v/>
      </c>
      <c r="AC792" s="251" t="str">
        <f>IF(AND(Y792&lt;&gt;"",Z792&lt;&gt;"",AA792&lt;&gt;"",X792&lt;&gt;"",AP792&lt;&gt;""),IF(OR(X792="OZZ",X792="ZZ"),ROUND(0-SUMIF($D$12:$D791,$D792,AC$12:AC791),2),IF(AA792=0,0,ROUND(MIN(MIN(17300,TRUNC(0.75*(SUMIF($D$12:$D$2012,$D792,Y$12:Y$2012)+SUMIF($D$12:$D$2012,$D792,Z$12:Z$2012)),2)+SUMIF($D$12:$D792,$D792,AP$12:AP792))-SUMIF($D$12:$D791,$D792,AC$12:AC791)-SUMIF($D$12:$D$2012,$D792,AB$12:AB$2012),AP792),2))),"")</f>
        <v/>
      </c>
      <c r="AD792" s="250" t="str">
        <f>IF(X792&lt;&gt;"",1000 - SUMIF($D$12:$D791,$D792,AD$12:AD791),"")</f>
        <v/>
      </c>
      <c r="AE792" s="252"/>
      <c r="AF792" s="253"/>
      <c r="AG792" s="254"/>
      <c r="AH792" s="255" t="str">
        <f t="shared" si="271"/>
        <v/>
      </c>
      <c r="AI792" s="256"/>
      <c r="AJ792" s="253"/>
      <c r="AK792" s="254"/>
      <c r="AL792" s="255" t="str">
        <f t="shared" si="272"/>
        <v/>
      </c>
      <c r="AM792" s="256"/>
      <c r="AN792" s="253"/>
      <c r="AO792" s="254"/>
      <c r="AP792" s="255" t="str">
        <f t="shared" si="252"/>
        <v/>
      </c>
      <c r="AQ792" s="116"/>
      <c r="AR792" s="116"/>
      <c r="AS792" s="117"/>
      <c r="AT792" s="118"/>
      <c r="AU792" s="119" t="str">
        <f>IF(D792&lt;&gt; "", IF(COUNTIF($D$12:$D792,$D792)&gt;1,0,IF(SUM(N792,U792,AB792)&gt;0,IF(AND(X792="",OR(Q792&lt;&gt;"",J792&lt;&gt;"")),IF(Q792&lt;&gt;"",Q792,IF(J792&lt;&gt;"",J792,0)),IF(AND(Q792&lt;&gt;"",J792&lt;&gt;"",Q792=J792),Q792,X792)),0)),"")</f>
        <v/>
      </c>
      <c r="AV792" s="119" t="str">
        <f>IF(D792&lt;&gt;"",IF(COUNTIF($D$12:$D792,$D792)&gt;1,0,IF(SUM(O792,V792,AC792)&gt;0,IF(AND(X792="",OR(Q792&lt;&gt;"",J792&lt;&gt;"")),IF(Q792&lt;&gt;"",Q792,IF(J792&lt;&gt;"",J792,0)),IF(AND(Q792&lt;&gt;"",J792&lt;&gt;"",Q792=J792),Q792,X792)),0)),"")</f>
        <v/>
      </c>
      <c r="AW792" s="119" t="str">
        <f>IF(D792&lt;&gt;"",IF(COUNTIF($D$12:$D792,$D792)&gt;1,0,IF(SUM(P792,W792,AD792)&gt;0,IF(AND(X792="",OR(Q792&lt;&gt;"",J792&lt;&gt;"")),IF(Q792&lt;&gt;"",Q792,IF(J792&lt;&gt;"",J792,0)),IF(AND(Q792&lt;&gt;"",J792&lt;&gt;"",Q792=J792),Q792,X792)),0)),"")</f>
        <v/>
      </c>
      <c r="AX792" s="118" t="str">
        <f t="shared" si="253"/>
        <v/>
      </c>
      <c r="AY792" s="118" t="str">
        <f t="shared" si="254"/>
        <v/>
      </c>
      <c r="AZ792" s="118" t="str">
        <f t="shared" si="255"/>
        <v/>
      </c>
      <c r="BA792" s="118" t="str">
        <f t="shared" si="256"/>
        <v/>
      </c>
      <c r="BB792" s="118" t="str">
        <f t="shared" si="257"/>
        <v/>
      </c>
      <c r="BC792" s="118" t="str">
        <f t="shared" si="258"/>
        <v/>
      </c>
      <c r="BD792" s="118" t="str">
        <f t="shared" si="259"/>
        <v/>
      </c>
      <c r="BE792" s="118" t="str">
        <f t="shared" si="260"/>
        <v/>
      </c>
      <c r="BF792" s="118" t="str">
        <f t="shared" si="261"/>
        <v/>
      </c>
      <c r="BG792" s="120"/>
      <c r="BH792" s="120" t="str">
        <f t="shared" si="262"/>
        <v/>
      </c>
      <c r="BI792" s="120" t="str">
        <f t="shared" si="263"/>
        <v/>
      </c>
      <c r="BJ792" s="121"/>
      <c r="BK792" s="120" t="str">
        <f t="shared" si="264"/>
        <v/>
      </c>
      <c r="BL792" s="120" t="str">
        <f t="shared" si="265"/>
        <v/>
      </c>
      <c r="BM792" s="120" t="str">
        <f t="shared" si="266"/>
        <v/>
      </c>
      <c r="BN792" s="120" t="str">
        <f t="shared" si="267"/>
        <v/>
      </c>
      <c r="BO792" s="120" t="str">
        <f t="shared" si="268"/>
        <v/>
      </c>
      <c r="BP792" s="120" t="str">
        <f t="shared" si="269"/>
        <v/>
      </c>
      <c r="BQ792" s="98"/>
      <c r="BR792" s="98"/>
      <c r="BS792" s="98"/>
      <c r="BT792" s="98"/>
      <c r="BU792" s="98"/>
      <c r="BV792" s="98"/>
      <c r="BW792" s="98"/>
      <c r="BX792" s="98"/>
      <c r="BY792" s="98"/>
      <c r="BZ792" s="98"/>
      <c r="CA792" s="98"/>
      <c r="CB792" s="98"/>
      <c r="CC792" s="98"/>
      <c r="CD792" s="98"/>
      <c r="CE792" s="98"/>
      <c r="CF792" s="98"/>
      <c r="CG792" s="98"/>
      <c r="CH792" s="98"/>
      <c r="CI792" s="98"/>
      <c r="CJ792" s="98"/>
      <c r="CK792" s="98"/>
      <c r="CL792" s="98"/>
      <c r="CM792" s="98"/>
      <c r="CN792" s="98"/>
      <c r="CO792" s="98"/>
      <c r="CP792" s="98"/>
      <c r="CQ792" s="98"/>
      <c r="CR792" s="98"/>
      <c r="CS792" s="98"/>
    </row>
    <row r="793" spans="1:97" s="4" customFormat="1" ht="18.75" customHeight="1" x14ac:dyDescent="0.2">
      <c r="A793" s="3">
        <f t="shared" si="270"/>
        <v>781</v>
      </c>
      <c r="B793" s="263"/>
      <c r="C793" s="263"/>
      <c r="D793" s="263"/>
      <c r="E793" s="259"/>
      <c r="F793" s="259"/>
      <c r="G793" s="43"/>
      <c r="H793" s="264"/>
      <c r="I793" s="261"/>
      <c r="J793" s="106"/>
      <c r="K793" s="247"/>
      <c r="L793" s="247"/>
      <c r="M793" s="247"/>
      <c r="N793" s="248" t="str">
        <f>IF(AND(K793&lt;&gt;"",L793&lt;&gt;"",J793&lt;&gt;""),ROUND(MIN(IF(OR(J793="OZZ",J793="ZZ"),5000,17300),TRUNC(0.75*(SUMIF($D$12:$D793,$D793,K$12:K793)+SUMIF($D$12:$D793,$D793,L$12:L793)),2)) - SUMIF($D$12:$D792,$D793,N$12:N792),2),"")</f>
        <v/>
      </c>
      <c r="O793" s="249" t="str">
        <f>IF(AND(K793&lt;&gt;"",L793&lt;&gt;"",M793&lt;&gt;"",J793&lt;&gt;"",AH793&lt;&gt;""),IF(OR(J793="OZZ",J793="ZZ"),ROUND(0-SUMIF($D$12:$D792,$D793,O$12:O792),2),IF(M793=0,0,ROUND(MIN(MIN(17300,TRUNC(0.75*(SUMIF($D$12:$D$2012,$D793,K$12:K$2012)+SUMIF($D$12:$D$2012,$D793,L$12:L$2012)),2)+SUMIF($D$12:$D793,$D793,AH$12:AH793))-SUMIF($D$12:$D792,$D793,O$12:O792)-SUMIF($D$12:$D$2012,$D793,N$12:N$2012),AH793),2))),"")</f>
        <v/>
      </c>
      <c r="P793" s="250" t="str">
        <f>IF(J793&lt;&gt;"",1000 - SUMIF($D$12:$D792,$D793,P$12:P792),"")</f>
        <v/>
      </c>
      <c r="Q793" s="106"/>
      <c r="R793" s="247"/>
      <c r="S793" s="247"/>
      <c r="T793" s="247"/>
      <c r="U793" s="248" t="str">
        <f>IF(AND(R793&lt;&gt;"",S793&lt;&gt;"",Q793&lt;&gt;""),ROUND(MIN(IF(OR(Q793="OZZ",Q793="ZZ"),5000,17300),TRUNC(0.75*(SUMIF($D$12:$D793,$D793,R$12:R793)+SUMIF($D$12:$D793,$D793,S$12:S793)),2)) - SUMIF($D$12:$D792,$D793,U$12:U792),2),"")</f>
        <v/>
      </c>
      <c r="V793" s="248" t="str">
        <f>IF(AND(R793&lt;&gt;"",S793&lt;&gt;"",T793&lt;&gt;"",Q793&lt;&gt;"",AL793&lt;&gt;""),IF(OR(Q793="OZZ",Q793="ZZ"),ROUND(0-SUMIF($D$12:$D792,$D793,V$12:V792),2),IF(T793=0,0,ROUND(MIN(MIN(17300,TRUNC(0.75*(SUMIF($D$12:$D$2012,$D793,R$12:R$2012)+SUMIF($D$12:$D$2012,$D793,S$12:S$2012)),2)+SUMIF($D$12:$D793,$D793,AL$12:AL793))-SUMIF($D$12:$D792,$D793,V$12:V792)-SUMIF($D$12:$D$2012,$D793,U$12:U$2012),AL793),2))),"")</f>
        <v/>
      </c>
      <c r="W793" s="250" t="str">
        <f>IF(Q793&lt;&gt;"",1000 - SUMIF($D$12:$D792,$D793,W$12:W792),"")</f>
        <v/>
      </c>
      <c r="X793" s="106"/>
      <c r="Y793" s="247"/>
      <c r="Z793" s="247"/>
      <c r="AA793" s="247"/>
      <c r="AB793" s="248" t="str">
        <f>IF(AND(Y793&lt;&gt;"",Z793&lt;&gt;"",X793&lt;&gt;""),ROUND(MIN(IF(OR(X793="OZZ",X793="ZZ"),5000,17300),TRUNC(0.75*(SUMIF($D$12:$D793,$D793,Y$12:Y793)+SUMIF($D$12:$D793,$D793,Z$12:Z793)),2)) - SUMIF($D$12:$D792,$D793,AB$12:AB792),2),"")</f>
        <v/>
      </c>
      <c r="AC793" s="251" t="str">
        <f>IF(AND(Y793&lt;&gt;"",Z793&lt;&gt;"",AA793&lt;&gt;"",X793&lt;&gt;"",AP793&lt;&gt;""),IF(OR(X793="OZZ",X793="ZZ"),ROUND(0-SUMIF($D$12:$D792,$D793,AC$12:AC792),2),IF(AA793=0,0,ROUND(MIN(MIN(17300,TRUNC(0.75*(SUMIF($D$12:$D$2012,$D793,Y$12:Y$2012)+SUMIF($D$12:$D$2012,$D793,Z$12:Z$2012)),2)+SUMIF($D$12:$D793,$D793,AP$12:AP793))-SUMIF($D$12:$D792,$D793,AC$12:AC792)-SUMIF($D$12:$D$2012,$D793,AB$12:AB$2012),AP793),2))),"")</f>
        <v/>
      </c>
      <c r="AD793" s="250" t="str">
        <f>IF(X793&lt;&gt;"",1000 - SUMIF($D$12:$D792,$D793,AD$12:AD792),"")</f>
        <v/>
      </c>
      <c r="AE793" s="252"/>
      <c r="AF793" s="253"/>
      <c r="AG793" s="254"/>
      <c r="AH793" s="255" t="str">
        <f t="shared" si="271"/>
        <v/>
      </c>
      <c r="AI793" s="256"/>
      <c r="AJ793" s="253"/>
      <c r="AK793" s="254"/>
      <c r="AL793" s="255" t="str">
        <f t="shared" si="272"/>
        <v/>
      </c>
      <c r="AM793" s="256"/>
      <c r="AN793" s="253"/>
      <c r="AO793" s="254"/>
      <c r="AP793" s="255" t="str">
        <f t="shared" si="252"/>
        <v/>
      </c>
      <c r="AQ793" s="116"/>
      <c r="AR793" s="116"/>
      <c r="AS793" s="117"/>
      <c r="AT793" s="118"/>
      <c r="AU793" s="119" t="str">
        <f>IF(D793&lt;&gt; "", IF(COUNTIF($D$12:$D793,$D793)&gt;1,0,IF(SUM(N793,U793,AB793)&gt;0,IF(AND(X793="",OR(Q793&lt;&gt;"",J793&lt;&gt;"")),IF(Q793&lt;&gt;"",Q793,IF(J793&lt;&gt;"",J793,0)),IF(AND(Q793&lt;&gt;"",J793&lt;&gt;"",Q793=J793),Q793,X793)),0)),"")</f>
        <v/>
      </c>
      <c r="AV793" s="119" t="str">
        <f>IF(D793&lt;&gt;"",IF(COUNTIF($D$12:$D793,$D793)&gt;1,0,IF(SUM(O793,V793,AC793)&gt;0,IF(AND(X793="",OR(Q793&lt;&gt;"",J793&lt;&gt;"")),IF(Q793&lt;&gt;"",Q793,IF(J793&lt;&gt;"",J793,0)),IF(AND(Q793&lt;&gt;"",J793&lt;&gt;"",Q793=J793),Q793,X793)),0)),"")</f>
        <v/>
      </c>
      <c r="AW793" s="119" t="str">
        <f>IF(D793&lt;&gt;"",IF(COUNTIF($D$12:$D793,$D793)&gt;1,0,IF(SUM(P793,W793,AD793)&gt;0,IF(AND(X793="",OR(Q793&lt;&gt;"",J793&lt;&gt;"")),IF(Q793&lt;&gt;"",Q793,IF(J793&lt;&gt;"",J793,0)),IF(AND(Q793&lt;&gt;"",J793&lt;&gt;"",Q793=J793),Q793,X793)),0)),"")</f>
        <v/>
      </c>
      <c r="AX793" s="118" t="str">
        <f t="shared" si="253"/>
        <v/>
      </c>
      <c r="AY793" s="118" t="str">
        <f t="shared" si="254"/>
        <v/>
      </c>
      <c r="AZ793" s="118" t="str">
        <f t="shared" si="255"/>
        <v/>
      </c>
      <c r="BA793" s="118" t="str">
        <f t="shared" si="256"/>
        <v/>
      </c>
      <c r="BB793" s="118" t="str">
        <f t="shared" si="257"/>
        <v/>
      </c>
      <c r="BC793" s="118" t="str">
        <f t="shared" si="258"/>
        <v/>
      </c>
      <c r="BD793" s="118" t="str">
        <f t="shared" si="259"/>
        <v/>
      </c>
      <c r="BE793" s="118" t="str">
        <f t="shared" si="260"/>
        <v/>
      </c>
      <c r="BF793" s="118" t="str">
        <f t="shared" si="261"/>
        <v/>
      </c>
      <c r="BG793" s="120"/>
      <c r="BH793" s="120" t="str">
        <f t="shared" si="262"/>
        <v/>
      </c>
      <c r="BI793" s="120" t="str">
        <f t="shared" si="263"/>
        <v/>
      </c>
      <c r="BJ793" s="121"/>
      <c r="BK793" s="120" t="str">
        <f t="shared" si="264"/>
        <v/>
      </c>
      <c r="BL793" s="120" t="str">
        <f t="shared" si="265"/>
        <v/>
      </c>
      <c r="BM793" s="120" t="str">
        <f t="shared" si="266"/>
        <v/>
      </c>
      <c r="BN793" s="120" t="str">
        <f t="shared" si="267"/>
        <v/>
      </c>
      <c r="BO793" s="120" t="str">
        <f t="shared" si="268"/>
        <v/>
      </c>
      <c r="BP793" s="120" t="str">
        <f t="shared" si="269"/>
        <v/>
      </c>
      <c r="BQ793" s="98"/>
      <c r="BR793" s="98"/>
      <c r="BS793" s="98"/>
      <c r="BT793" s="98"/>
      <c r="BU793" s="98"/>
      <c r="BV793" s="98"/>
      <c r="BW793" s="98"/>
      <c r="BX793" s="98"/>
      <c r="BY793" s="98"/>
      <c r="BZ793" s="98"/>
      <c r="CA793" s="98"/>
      <c r="CB793" s="98"/>
      <c r="CC793" s="98"/>
      <c r="CD793" s="98"/>
      <c r="CE793" s="98"/>
      <c r="CF793" s="98"/>
      <c r="CG793" s="98"/>
      <c r="CH793" s="98"/>
      <c r="CI793" s="98"/>
      <c r="CJ793" s="98"/>
      <c r="CK793" s="98"/>
      <c r="CL793" s="98"/>
      <c r="CM793" s="98"/>
      <c r="CN793" s="98"/>
      <c r="CO793" s="98"/>
      <c r="CP793" s="98"/>
      <c r="CQ793" s="98"/>
      <c r="CR793" s="98"/>
      <c r="CS793" s="98"/>
    </row>
    <row r="794" spans="1:97" s="4" customFormat="1" ht="18.75" customHeight="1" x14ac:dyDescent="0.2">
      <c r="A794" s="3">
        <f t="shared" si="270"/>
        <v>782</v>
      </c>
      <c r="B794" s="263"/>
      <c r="C794" s="263"/>
      <c r="D794" s="263"/>
      <c r="E794" s="259"/>
      <c r="F794" s="259"/>
      <c r="G794" s="43"/>
      <c r="H794" s="264"/>
      <c r="I794" s="261"/>
      <c r="J794" s="106"/>
      <c r="K794" s="247"/>
      <c r="L794" s="247"/>
      <c r="M794" s="247"/>
      <c r="N794" s="248" t="str">
        <f>IF(AND(K794&lt;&gt;"",L794&lt;&gt;"",J794&lt;&gt;""),ROUND(MIN(IF(OR(J794="OZZ",J794="ZZ"),5000,17300),TRUNC(0.75*(SUMIF($D$12:$D794,$D794,K$12:K794)+SUMIF($D$12:$D794,$D794,L$12:L794)),2)) - SUMIF($D$12:$D793,$D794,N$12:N793),2),"")</f>
        <v/>
      </c>
      <c r="O794" s="249" t="str">
        <f>IF(AND(K794&lt;&gt;"",L794&lt;&gt;"",M794&lt;&gt;"",J794&lt;&gt;"",AH794&lt;&gt;""),IF(OR(J794="OZZ",J794="ZZ"),ROUND(0-SUMIF($D$12:$D793,$D794,O$12:O793),2),IF(M794=0,0,ROUND(MIN(MIN(17300,TRUNC(0.75*(SUMIF($D$12:$D$2012,$D794,K$12:K$2012)+SUMIF($D$12:$D$2012,$D794,L$12:L$2012)),2)+SUMIF($D$12:$D794,$D794,AH$12:AH794))-SUMIF($D$12:$D793,$D794,O$12:O793)-SUMIF($D$12:$D$2012,$D794,N$12:N$2012),AH794),2))),"")</f>
        <v/>
      </c>
      <c r="P794" s="250" t="str">
        <f>IF(J794&lt;&gt;"",1000 - SUMIF($D$12:$D793,$D794,P$12:P793),"")</f>
        <v/>
      </c>
      <c r="Q794" s="106"/>
      <c r="R794" s="247"/>
      <c r="S794" s="247"/>
      <c r="T794" s="247"/>
      <c r="U794" s="248" t="str">
        <f>IF(AND(R794&lt;&gt;"",S794&lt;&gt;"",Q794&lt;&gt;""),ROUND(MIN(IF(OR(Q794="OZZ",Q794="ZZ"),5000,17300),TRUNC(0.75*(SUMIF($D$12:$D794,$D794,R$12:R794)+SUMIF($D$12:$D794,$D794,S$12:S794)),2)) - SUMIF($D$12:$D793,$D794,U$12:U793),2),"")</f>
        <v/>
      </c>
      <c r="V794" s="248" t="str">
        <f>IF(AND(R794&lt;&gt;"",S794&lt;&gt;"",T794&lt;&gt;"",Q794&lt;&gt;"",AL794&lt;&gt;""),IF(OR(Q794="OZZ",Q794="ZZ"),ROUND(0-SUMIF($D$12:$D793,$D794,V$12:V793),2),IF(T794=0,0,ROUND(MIN(MIN(17300,TRUNC(0.75*(SUMIF($D$12:$D$2012,$D794,R$12:R$2012)+SUMIF($D$12:$D$2012,$D794,S$12:S$2012)),2)+SUMIF($D$12:$D794,$D794,AL$12:AL794))-SUMIF($D$12:$D793,$D794,V$12:V793)-SUMIF($D$12:$D$2012,$D794,U$12:U$2012),AL794),2))),"")</f>
        <v/>
      </c>
      <c r="W794" s="250" t="str">
        <f>IF(Q794&lt;&gt;"",1000 - SUMIF($D$12:$D793,$D794,W$12:W793),"")</f>
        <v/>
      </c>
      <c r="X794" s="106"/>
      <c r="Y794" s="247"/>
      <c r="Z794" s="247"/>
      <c r="AA794" s="247"/>
      <c r="AB794" s="248" t="str">
        <f>IF(AND(Y794&lt;&gt;"",Z794&lt;&gt;"",X794&lt;&gt;""),ROUND(MIN(IF(OR(X794="OZZ",X794="ZZ"),5000,17300),TRUNC(0.75*(SUMIF($D$12:$D794,$D794,Y$12:Y794)+SUMIF($D$12:$D794,$D794,Z$12:Z794)),2)) - SUMIF($D$12:$D793,$D794,AB$12:AB793),2),"")</f>
        <v/>
      </c>
      <c r="AC794" s="251" t="str">
        <f>IF(AND(Y794&lt;&gt;"",Z794&lt;&gt;"",AA794&lt;&gt;"",X794&lt;&gt;"",AP794&lt;&gt;""),IF(OR(X794="OZZ",X794="ZZ"),ROUND(0-SUMIF($D$12:$D793,$D794,AC$12:AC793),2),IF(AA794=0,0,ROUND(MIN(MIN(17300,TRUNC(0.75*(SUMIF($D$12:$D$2012,$D794,Y$12:Y$2012)+SUMIF($D$12:$D$2012,$D794,Z$12:Z$2012)),2)+SUMIF($D$12:$D794,$D794,AP$12:AP794))-SUMIF($D$12:$D793,$D794,AC$12:AC793)-SUMIF($D$12:$D$2012,$D794,AB$12:AB$2012),AP794),2))),"")</f>
        <v/>
      </c>
      <c r="AD794" s="250" t="str">
        <f>IF(X794&lt;&gt;"",1000 - SUMIF($D$12:$D793,$D794,AD$12:AD793),"")</f>
        <v/>
      </c>
      <c r="AE794" s="252"/>
      <c r="AF794" s="253"/>
      <c r="AG794" s="254"/>
      <c r="AH794" s="255" t="str">
        <f t="shared" si="271"/>
        <v/>
      </c>
      <c r="AI794" s="256"/>
      <c r="AJ794" s="253"/>
      <c r="AK794" s="254"/>
      <c r="AL794" s="255" t="str">
        <f t="shared" si="272"/>
        <v/>
      </c>
      <c r="AM794" s="256"/>
      <c r="AN794" s="253"/>
      <c r="AO794" s="254"/>
      <c r="AP794" s="255" t="str">
        <f t="shared" si="252"/>
        <v/>
      </c>
      <c r="AQ794" s="116"/>
      <c r="AR794" s="116"/>
      <c r="AS794" s="117"/>
      <c r="AT794" s="118"/>
      <c r="AU794" s="119" t="str">
        <f>IF(D794&lt;&gt; "", IF(COUNTIF($D$12:$D794,$D794)&gt;1,0,IF(SUM(N794,U794,AB794)&gt;0,IF(AND(X794="",OR(Q794&lt;&gt;"",J794&lt;&gt;"")),IF(Q794&lt;&gt;"",Q794,IF(J794&lt;&gt;"",J794,0)),IF(AND(Q794&lt;&gt;"",J794&lt;&gt;"",Q794=J794),Q794,X794)),0)),"")</f>
        <v/>
      </c>
      <c r="AV794" s="119" t="str">
        <f>IF(D794&lt;&gt;"",IF(COUNTIF($D$12:$D794,$D794)&gt;1,0,IF(SUM(O794,V794,AC794)&gt;0,IF(AND(X794="",OR(Q794&lt;&gt;"",J794&lt;&gt;"")),IF(Q794&lt;&gt;"",Q794,IF(J794&lt;&gt;"",J794,0)),IF(AND(Q794&lt;&gt;"",J794&lt;&gt;"",Q794=J794),Q794,X794)),0)),"")</f>
        <v/>
      </c>
      <c r="AW794" s="119" t="str">
        <f>IF(D794&lt;&gt;"",IF(COUNTIF($D$12:$D794,$D794)&gt;1,0,IF(SUM(P794,W794,AD794)&gt;0,IF(AND(X794="",OR(Q794&lt;&gt;"",J794&lt;&gt;"")),IF(Q794&lt;&gt;"",Q794,IF(J794&lt;&gt;"",J794,0)),IF(AND(Q794&lt;&gt;"",J794&lt;&gt;"",Q794=J794),Q794,X794)),0)),"")</f>
        <v/>
      </c>
      <c r="AX794" s="118" t="str">
        <f t="shared" si="253"/>
        <v/>
      </c>
      <c r="AY794" s="118" t="str">
        <f t="shared" si="254"/>
        <v/>
      </c>
      <c r="AZ794" s="118" t="str">
        <f t="shared" si="255"/>
        <v/>
      </c>
      <c r="BA794" s="118" t="str">
        <f t="shared" si="256"/>
        <v/>
      </c>
      <c r="BB794" s="118" t="str">
        <f t="shared" si="257"/>
        <v/>
      </c>
      <c r="BC794" s="118" t="str">
        <f t="shared" si="258"/>
        <v/>
      </c>
      <c r="BD794" s="118" t="str">
        <f t="shared" si="259"/>
        <v/>
      </c>
      <c r="BE794" s="118" t="str">
        <f t="shared" si="260"/>
        <v/>
      </c>
      <c r="BF794" s="118" t="str">
        <f t="shared" si="261"/>
        <v/>
      </c>
      <c r="BG794" s="120"/>
      <c r="BH794" s="120" t="str">
        <f t="shared" si="262"/>
        <v/>
      </c>
      <c r="BI794" s="120" t="str">
        <f t="shared" si="263"/>
        <v/>
      </c>
      <c r="BJ794" s="121"/>
      <c r="BK794" s="120" t="str">
        <f t="shared" si="264"/>
        <v/>
      </c>
      <c r="BL794" s="120" t="str">
        <f t="shared" si="265"/>
        <v/>
      </c>
      <c r="BM794" s="120" t="str">
        <f t="shared" si="266"/>
        <v/>
      </c>
      <c r="BN794" s="120" t="str">
        <f t="shared" si="267"/>
        <v/>
      </c>
      <c r="BO794" s="120" t="str">
        <f t="shared" si="268"/>
        <v/>
      </c>
      <c r="BP794" s="120" t="str">
        <f t="shared" si="269"/>
        <v/>
      </c>
      <c r="BQ794" s="98"/>
      <c r="BR794" s="98"/>
      <c r="BS794" s="98"/>
      <c r="BT794" s="98"/>
      <c r="BU794" s="98"/>
      <c r="BV794" s="98"/>
      <c r="BW794" s="98"/>
      <c r="BX794" s="98"/>
      <c r="BY794" s="98"/>
      <c r="BZ794" s="98"/>
      <c r="CA794" s="98"/>
      <c r="CB794" s="98"/>
      <c r="CC794" s="98"/>
      <c r="CD794" s="98"/>
      <c r="CE794" s="98"/>
      <c r="CF794" s="98"/>
      <c r="CG794" s="98"/>
      <c r="CH794" s="98"/>
      <c r="CI794" s="98"/>
      <c r="CJ794" s="98"/>
      <c r="CK794" s="98"/>
      <c r="CL794" s="98"/>
      <c r="CM794" s="98"/>
      <c r="CN794" s="98"/>
      <c r="CO794" s="98"/>
      <c r="CP794" s="98"/>
      <c r="CQ794" s="98"/>
      <c r="CR794" s="98"/>
      <c r="CS794" s="98"/>
    </row>
    <row r="795" spans="1:97" s="4" customFormat="1" ht="18.75" customHeight="1" x14ac:dyDescent="0.2">
      <c r="A795" s="3">
        <f t="shared" si="270"/>
        <v>783</v>
      </c>
      <c r="B795" s="263"/>
      <c r="C795" s="263"/>
      <c r="D795" s="263"/>
      <c r="E795" s="259"/>
      <c r="F795" s="259"/>
      <c r="G795" s="43"/>
      <c r="H795" s="264"/>
      <c r="I795" s="261"/>
      <c r="J795" s="106"/>
      <c r="K795" s="247"/>
      <c r="L795" s="247"/>
      <c r="M795" s="247"/>
      <c r="N795" s="248" t="str">
        <f>IF(AND(K795&lt;&gt;"",L795&lt;&gt;"",J795&lt;&gt;""),ROUND(MIN(IF(OR(J795="OZZ",J795="ZZ"),5000,17300),TRUNC(0.75*(SUMIF($D$12:$D795,$D795,K$12:K795)+SUMIF($D$12:$D795,$D795,L$12:L795)),2)) - SUMIF($D$12:$D794,$D795,N$12:N794),2),"")</f>
        <v/>
      </c>
      <c r="O795" s="249" t="str">
        <f>IF(AND(K795&lt;&gt;"",L795&lt;&gt;"",M795&lt;&gt;"",J795&lt;&gt;"",AH795&lt;&gt;""),IF(OR(J795="OZZ",J795="ZZ"),ROUND(0-SUMIF($D$12:$D794,$D795,O$12:O794),2),IF(M795=0,0,ROUND(MIN(MIN(17300,TRUNC(0.75*(SUMIF($D$12:$D$2012,$D795,K$12:K$2012)+SUMIF($D$12:$D$2012,$D795,L$12:L$2012)),2)+SUMIF($D$12:$D795,$D795,AH$12:AH795))-SUMIF($D$12:$D794,$D795,O$12:O794)-SUMIF($D$12:$D$2012,$D795,N$12:N$2012),AH795),2))),"")</f>
        <v/>
      </c>
      <c r="P795" s="250" t="str">
        <f>IF(J795&lt;&gt;"",1000 - SUMIF($D$12:$D794,$D795,P$12:P794),"")</f>
        <v/>
      </c>
      <c r="Q795" s="106"/>
      <c r="R795" s="247"/>
      <c r="S795" s="247"/>
      <c r="T795" s="247"/>
      <c r="U795" s="248" t="str">
        <f>IF(AND(R795&lt;&gt;"",S795&lt;&gt;"",Q795&lt;&gt;""),ROUND(MIN(IF(OR(Q795="OZZ",Q795="ZZ"),5000,17300),TRUNC(0.75*(SUMIF($D$12:$D795,$D795,R$12:R795)+SUMIF($D$12:$D795,$D795,S$12:S795)),2)) - SUMIF($D$12:$D794,$D795,U$12:U794),2),"")</f>
        <v/>
      </c>
      <c r="V795" s="248" t="str">
        <f>IF(AND(R795&lt;&gt;"",S795&lt;&gt;"",T795&lt;&gt;"",Q795&lt;&gt;"",AL795&lt;&gt;""),IF(OR(Q795="OZZ",Q795="ZZ"),ROUND(0-SUMIF($D$12:$D794,$D795,V$12:V794),2),IF(T795=0,0,ROUND(MIN(MIN(17300,TRUNC(0.75*(SUMIF($D$12:$D$2012,$D795,R$12:R$2012)+SUMIF($D$12:$D$2012,$D795,S$12:S$2012)),2)+SUMIF($D$12:$D795,$D795,AL$12:AL795))-SUMIF($D$12:$D794,$D795,V$12:V794)-SUMIF($D$12:$D$2012,$D795,U$12:U$2012),AL795),2))),"")</f>
        <v/>
      </c>
      <c r="W795" s="250" t="str">
        <f>IF(Q795&lt;&gt;"",1000 - SUMIF($D$12:$D794,$D795,W$12:W794),"")</f>
        <v/>
      </c>
      <c r="X795" s="106"/>
      <c r="Y795" s="247"/>
      <c r="Z795" s="247"/>
      <c r="AA795" s="247"/>
      <c r="AB795" s="248" t="str">
        <f>IF(AND(Y795&lt;&gt;"",Z795&lt;&gt;"",X795&lt;&gt;""),ROUND(MIN(IF(OR(X795="OZZ",X795="ZZ"),5000,17300),TRUNC(0.75*(SUMIF($D$12:$D795,$D795,Y$12:Y795)+SUMIF($D$12:$D795,$D795,Z$12:Z795)),2)) - SUMIF($D$12:$D794,$D795,AB$12:AB794),2),"")</f>
        <v/>
      </c>
      <c r="AC795" s="251" t="str">
        <f>IF(AND(Y795&lt;&gt;"",Z795&lt;&gt;"",AA795&lt;&gt;"",X795&lt;&gt;"",AP795&lt;&gt;""),IF(OR(X795="OZZ",X795="ZZ"),ROUND(0-SUMIF($D$12:$D794,$D795,AC$12:AC794),2),IF(AA795=0,0,ROUND(MIN(MIN(17300,TRUNC(0.75*(SUMIF($D$12:$D$2012,$D795,Y$12:Y$2012)+SUMIF($D$12:$D$2012,$D795,Z$12:Z$2012)),2)+SUMIF($D$12:$D795,$D795,AP$12:AP795))-SUMIF($D$12:$D794,$D795,AC$12:AC794)-SUMIF($D$12:$D$2012,$D795,AB$12:AB$2012),AP795),2))),"")</f>
        <v/>
      </c>
      <c r="AD795" s="250" t="str">
        <f>IF(X795&lt;&gt;"",1000 - SUMIF($D$12:$D794,$D795,AD$12:AD794),"")</f>
        <v/>
      </c>
      <c r="AE795" s="252"/>
      <c r="AF795" s="253"/>
      <c r="AG795" s="254"/>
      <c r="AH795" s="255" t="str">
        <f t="shared" si="271"/>
        <v/>
      </c>
      <c r="AI795" s="256"/>
      <c r="AJ795" s="253"/>
      <c r="AK795" s="254"/>
      <c r="AL795" s="255" t="str">
        <f t="shared" si="272"/>
        <v/>
      </c>
      <c r="AM795" s="256"/>
      <c r="AN795" s="253"/>
      <c r="AO795" s="254"/>
      <c r="AP795" s="255" t="str">
        <f t="shared" si="252"/>
        <v/>
      </c>
      <c r="AQ795" s="116"/>
      <c r="AR795" s="116"/>
      <c r="AS795" s="117"/>
      <c r="AT795" s="118"/>
      <c r="AU795" s="119" t="str">
        <f>IF(D795&lt;&gt; "", IF(COUNTIF($D$12:$D795,$D795)&gt;1,0,IF(SUM(N795,U795,AB795)&gt;0,IF(AND(X795="",OR(Q795&lt;&gt;"",J795&lt;&gt;"")),IF(Q795&lt;&gt;"",Q795,IF(J795&lt;&gt;"",J795,0)),IF(AND(Q795&lt;&gt;"",J795&lt;&gt;"",Q795=J795),Q795,X795)),0)),"")</f>
        <v/>
      </c>
      <c r="AV795" s="119" t="str">
        <f>IF(D795&lt;&gt;"",IF(COUNTIF($D$12:$D795,$D795)&gt;1,0,IF(SUM(O795,V795,AC795)&gt;0,IF(AND(X795="",OR(Q795&lt;&gt;"",J795&lt;&gt;"")),IF(Q795&lt;&gt;"",Q795,IF(J795&lt;&gt;"",J795,0)),IF(AND(Q795&lt;&gt;"",J795&lt;&gt;"",Q795=J795),Q795,X795)),0)),"")</f>
        <v/>
      </c>
      <c r="AW795" s="119" t="str">
        <f>IF(D795&lt;&gt;"",IF(COUNTIF($D$12:$D795,$D795)&gt;1,0,IF(SUM(P795,W795,AD795)&gt;0,IF(AND(X795="",OR(Q795&lt;&gt;"",J795&lt;&gt;"")),IF(Q795&lt;&gt;"",Q795,IF(J795&lt;&gt;"",J795,0)),IF(AND(Q795&lt;&gt;"",J795&lt;&gt;"",Q795=J795),Q795,X795)),0)),"")</f>
        <v/>
      </c>
      <c r="AX795" s="118" t="str">
        <f t="shared" si="253"/>
        <v/>
      </c>
      <c r="AY795" s="118" t="str">
        <f t="shared" si="254"/>
        <v/>
      </c>
      <c r="AZ795" s="118" t="str">
        <f t="shared" si="255"/>
        <v/>
      </c>
      <c r="BA795" s="118" t="str">
        <f t="shared" si="256"/>
        <v/>
      </c>
      <c r="BB795" s="118" t="str">
        <f t="shared" si="257"/>
        <v/>
      </c>
      <c r="BC795" s="118" t="str">
        <f t="shared" si="258"/>
        <v/>
      </c>
      <c r="BD795" s="118" t="str">
        <f t="shared" si="259"/>
        <v/>
      </c>
      <c r="BE795" s="118" t="str">
        <f t="shared" si="260"/>
        <v/>
      </c>
      <c r="BF795" s="118" t="str">
        <f t="shared" si="261"/>
        <v/>
      </c>
      <c r="BG795" s="120"/>
      <c r="BH795" s="120" t="str">
        <f t="shared" si="262"/>
        <v/>
      </c>
      <c r="BI795" s="120" t="str">
        <f t="shared" si="263"/>
        <v/>
      </c>
      <c r="BJ795" s="121"/>
      <c r="BK795" s="120" t="str">
        <f t="shared" si="264"/>
        <v/>
      </c>
      <c r="BL795" s="120" t="str">
        <f t="shared" si="265"/>
        <v/>
      </c>
      <c r="BM795" s="120" t="str">
        <f t="shared" si="266"/>
        <v/>
      </c>
      <c r="BN795" s="120" t="str">
        <f t="shared" si="267"/>
        <v/>
      </c>
      <c r="BO795" s="120" t="str">
        <f t="shared" si="268"/>
        <v/>
      </c>
      <c r="BP795" s="120" t="str">
        <f t="shared" si="269"/>
        <v/>
      </c>
      <c r="BQ795" s="98"/>
      <c r="BR795" s="98"/>
      <c r="BS795" s="98"/>
      <c r="BT795" s="98"/>
      <c r="BU795" s="98"/>
      <c r="BV795" s="98"/>
      <c r="BW795" s="98"/>
      <c r="BX795" s="98"/>
      <c r="BY795" s="98"/>
      <c r="BZ795" s="98"/>
      <c r="CA795" s="98"/>
      <c r="CB795" s="98"/>
      <c r="CC795" s="98"/>
      <c r="CD795" s="98"/>
      <c r="CE795" s="98"/>
      <c r="CF795" s="98"/>
      <c r="CG795" s="98"/>
      <c r="CH795" s="98"/>
      <c r="CI795" s="98"/>
      <c r="CJ795" s="98"/>
      <c r="CK795" s="98"/>
      <c r="CL795" s="98"/>
      <c r="CM795" s="98"/>
      <c r="CN795" s="98"/>
      <c r="CO795" s="98"/>
      <c r="CP795" s="98"/>
      <c r="CQ795" s="98"/>
      <c r="CR795" s="98"/>
      <c r="CS795" s="98"/>
    </row>
    <row r="796" spans="1:97" s="4" customFormat="1" ht="18.75" customHeight="1" x14ac:dyDescent="0.2">
      <c r="A796" s="3">
        <f t="shared" si="270"/>
        <v>784</v>
      </c>
      <c r="B796" s="263"/>
      <c r="C796" s="263"/>
      <c r="D796" s="263"/>
      <c r="E796" s="259"/>
      <c r="F796" s="259"/>
      <c r="G796" s="43"/>
      <c r="H796" s="264"/>
      <c r="I796" s="261"/>
      <c r="J796" s="106"/>
      <c r="K796" s="247"/>
      <c r="L796" s="247"/>
      <c r="M796" s="247"/>
      <c r="N796" s="248" t="str">
        <f>IF(AND(K796&lt;&gt;"",L796&lt;&gt;"",J796&lt;&gt;""),ROUND(MIN(IF(OR(J796="OZZ",J796="ZZ"),5000,17300),TRUNC(0.75*(SUMIF($D$12:$D796,$D796,K$12:K796)+SUMIF($D$12:$D796,$D796,L$12:L796)),2)) - SUMIF($D$12:$D795,$D796,N$12:N795),2),"")</f>
        <v/>
      </c>
      <c r="O796" s="249" t="str">
        <f>IF(AND(K796&lt;&gt;"",L796&lt;&gt;"",M796&lt;&gt;"",J796&lt;&gt;"",AH796&lt;&gt;""),IF(OR(J796="OZZ",J796="ZZ"),ROUND(0-SUMIF($D$12:$D795,$D796,O$12:O795),2),IF(M796=0,0,ROUND(MIN(MIN(17300,TRUNC(0.75*(SUMIF($D$12:$D$2012,$D796,K$12:K$2012)+SUMIF($D$12:$D$2012,$D796,L$12:L$2012)),2)+SUMIF($D$12:$D796,$D796,AH$12:AH796))-SUMIF($D$12:$D795,$D796,O$12:O795)-SUMIF($D$12:$D$2012,$D796,N$12:N$2012),AH796),2))),"")</f>
        <v/>
      </c>
      <c r="P796" s="250" t="str">
        <f>IF(J796&lt;&gt;"",1000 - SUMIF($D$12:$D795,$D796,P$12:P795),"")</f>
        <v/>
      </c>
      <c r="Q796" s="106"/>
      <c r="R796" s="247"/>
      <c r="S796" s="247"/>
      <c r="T796" s="247"/>
      <c r="U796" s="248" t="str">
        <f>IF(AND(R796&lt;&gt;"",S796&lt;&gt;"",Q796&lt;&gt;""),ROUND(MIN(IF(OR(Q796="OZZ",Q796="ZZ"),5000,17300),TRUNC(0.75*(SUMIF($D$12:$D796,$D796,R$12:R796)+SUMIF($D$12:$D796,$D796,S$12:S796)),2)) - SUMIF($D$12:$D795,$D796,U$12:U795),2),"")</f>
        <v/>
      </c>
      <c r="V796" s="248" t="str">
        <f>IF(AND(R796&lt;&gt;"",S796&lt;&gt;"",T796&lt;&gt;"",Q796&lt;&gt;"",AL796&lt;&gt;""),IF(OR(Q796="OZZ",Q796="ZZ"),ROUND(0-SUMIF($D$12:$D795,$D796,V$12:V795),2),IF(T796=0,0,ROUND(MIN(MIN(17300,TRUNC(0.75*(SUMIF($D$12:$D$2012,$D796,R$12:R$2012)+SUMIF($D$12:$D$2012,$D796,S$12:S$2012)),2)+SUMIF($D$12:$D796,$D796,AL$12:AL796))-SUMIF($D$12:$D795,$D796,V$12:V795)-SUMIF($D$12:$D$2012,$D796,U$12:U$2012),AL796),2))),"")</f>
        <v/>
      </c>
      <c r="W796" s="250" t="str">
        <f>IF(Q796&lt;&gt;"",1000 - SUMIF($D$12:$D795,$D796,W$12:W795),"")</f>
        <v/>
      </c>
      <c r="X796" s="106"/>
      <c r="Y796" s="247"/>
      <c r="Z796" s="247"/>
      <c r="AA796" s="247"/>
      <c r="AB796" s="248" t="str">
        <f>IF(AND(Y796&lt;&gt;"",Z796&lt;&gt;"",X796&lt;&gt;""),ROUND(MIN(IF(OR(X796="OZZ",X796="ZZ"),5000,17300),TRUNC(0.75*(SUMIF($D$12:$D796,$D796,Y$12:Y796)+SUMIF($D$12:$D796,$D796,Z$12:Z796)),2)) - SUMIF($D$12:$D795,$D796,AB$12:AB795),2),"")</f>
        <v/>
      </c>
      <c r="AC796" s="251" t="str">
        <f>IF(AND(Y796&lt;&gt;"",Z796&lt;&gt;"",AA796&lt;&gt;"",X796&lt;&gt;"",AP796&lt;&gt;""),IF(OR(X796="OZZ",X796="ZZ"),ROUND(0-SUMIF($D$12:$D795,$D796,AC$12:AC795),2),IF(AA796=0,0,ROUND(MIN(MIN(17300,TRUNC(0.75*(SUMIF($D$12:$D$2012,$D796,Y$12:Y$2012)+SUMIF($D$12:$D$2012,$D796,Z$12:Z$2012)),2)+SUMIF($D$12:$D796,$D796,AP$12:AP796))-SUMIF($D$12:$D795,$D796,AC$12:AC795)-SUMIF($D$12:$D$2012,$D796,AB$12:AB$2012),AP796),2))),"")</f>
        <v/>
      </c>
      <c r="AD796" s="250" t="str">
        <f>IF(X796&lt;&gt;"",1000 - SUMIF($D$12:$D795,$D796,AD$12:AD795),"")</f>
        <v/>
      </c>
      <c r="AE796" s="252"/>
      <c r="AF796" s="253"/>
      <c r="AG796" s="254"/>
      <c r="AH796" s="255" t="str">
        <f t="shared" si="271"/>
        <v/>
      </c>
      <c r="AI796" s="256"/>
      <c r="AJ796" s="253"/>
      <c r="AK796" s="254"/>
      <c r="AL796" s="255" t="str">
        <f t="shared" si="272"/>
        <v/>
      </c>
      <c r="AM796" s="256"/>
      <c r="AN796" s="253"/>
      <c r="AO796" s="254"/>
      <c r="AP796" s="255" t="str">
        <f t="shared" si="252"/>
        <v/>
      </c>
      <c r="AQ796" s="116"/>
      <c r="AR796" s="116"/>
      <c r="AS796" s="117"/>
      <c r="AT796" s="118"/>
      <c r="AU796" s="119" t="str">
        <f>IF(D796&lt;&gt; "", IF(COUNTIF($D$12:$D796,$D796)&gt;1,0,IF(SUM(N796,U796,AB796)&gt;0,IF(AND(X796="",OR(Q796&lt;&gt;"",J796&lt;&gt;"")),IF(Q796&lt;&gt;"",Q796,IF(J796&lt;&gt;"",J796,0)),IF(AND(Q796&lt;&gt;"",J796&lt;&gt;"",Q796=J796),Q796,X796)),0)),"")</f>
        <v/>
      </c>
      <c r="AV796" s="119" t="str">
        <f>IF(D796&lt;&gt;"",IF(COUNTIF($D$12:$D796,$D796)&gt;1,0,IF(SUM(O796,V796,AC796)&gt;0,IF(AND(X796="",OR(Q796&lt;&gt;"",J796&lt;&gt;"")),IF(Q796&lt;&gt;"",Q796,IF(J796&lt;&gt;"",J796,0)),IF(AND(Q796&lt;&gt;"",J796&lt;&gt;"",Q796=J796),Q796,X796)),0)),"")</f>
        <v/>
      </c>
      <c r="AW796" s="119" t="str">
        <f>IF(D796&lt;&gt;"",IF(COUNTIF($D$12:$D796,$D796)&gt;1,0,IF(SUM(P796,W796,AD796)&gt;0,IF(AND(X796="",OR(Q796&lt;&gt;"",J796&lt;&gt;"")),IF(Q796&lt;&gt;"",Q796,IF(J796&lt;&gt;"",J796,0)),IF(AND(Q796&lt;&gt;"",J796&lt;&gt;"",Q796=J796),Q796,X796)),0)),"")</f>
        <v/>
      </c>
      <c r="AX796" s="118" t="str">
        <f t="shared" si="253"/>
        <v/>
      </c>
      <c r="AY796" s="118" t="str">
        <f t="shared" si="254"/>
        <v/>
      </c>
      <c r="AZ796" s="118" t="str">
        <f t="shared" si="255"/>
        <v/>
      </c>
      <c r="BA796" s="118" t="str">
        <f t="shared" si="256"/>
        <v/>
      </c>
      <c r="BB796" s="118" t="str">
        <f t="shared" si="257"/>
        <v/>
      </c>
      <c r="BC796" s="118" t="str">
        <f t="shared" si="258"/>
        <v/>
      </c>
      <c r="BD796" s="118" t="str">
        <f t="shared" si="259"/>
        <v/>
      </c>
      <c r="BE796" s="118" t="str">
        <f t="shared" si="260"/>
        <v/>
      </c>
      <c r="BF796" s="118" t="str">
        <f t="shared" si="261"/>
        <v/>
      </c>
      <c r="BG796" s="120"/>
      <c r="BH796" s="120" t="str">
        <f t="shared" si="262"/>
        <v/>
      </c>
      <c r="BI796" s="120" t="str">
        <f t="shared" si="263"/>
        <v/>
      </c>
      <c r="BJ796" s="121"/>
      <c r="BK796" s="120" t="str">
        <f t="shared" si="264"/>
        <v/>
      </c>
      <c r="BL796" s="120" t="str">
        <f t="shared" si="265"/>
        <v/>
      </c>
      <c r="BM796" s="120" t="str">
        <f t="shared" si="266"/>
        <v/>
      </c>
      <c r="BN796" s="120" t="str">
        <f t="shared" si="267"/>
        <v/>
      </c>
      <c r="BO796" s="120" t="str">
        <f t="shared" si="268"/>
        <v/>
      </c>
      <c r="BP796" s="120" t="str">
        <f t="shared" si="269"/>
        <v/>
      </c>
      <c r="BQ796" s="98"/>
      <c r="BR796" s="98"/>
      <c r="BS796" s="98"/>
      <c r="BT796" s="98"/>
      <c r="BU796" s="98"/>
      <c r="BV796" s="98"/>
      <c r="BW796" s="98"/>
      <c r="BX796" s="98"/>
      <c r="BY796" s="98"/>
      <c r="BZ796" s="98"/>
      <c r="CA796" s="98"/>
      <c r="CB796" s="98"/>
      <c r="CC796" s="98"/>
      <c r="CD796" s="98"/>
      <c r="CE796" s="98"/>
      <c r="CF796" s="98"/>
      <c r="CG796" s="98"/>
      <c r="CH796" s="98"/>
      <c r="CI796" s="98"/>
      <c r="CJ796" s="98"/>
      <c r="CK796" s="98"/>
      <c r="CL796" s="98"/>
      <c r="CM796" s="98"/>
      <c r="CN796" s="98"/>
      <c r="CO796" s="98"/>
      <c r="CP796" s="98"/>
      <c r="CQ796" s="98"/>
      <c r="CR796" s="98"/>
      <c r="CS796" s="98"/>
    </row>
    <row r="797" spans="1:97" s="4" customFormat="1" ht="18.75" customHeight="1" x14ac:dyDescent="0.2">
      <c r="A797" s="3">
        <f t="shared" si="270"/>
        <v>785</v>
      </c>
      <c r="B797" s="263"/>
      <c r="C797" s="263"/>
      <c r="D797" s="263"/>
      <c r="E797" s="259"/>
      <c r="F797" s="259"/>
      <c r="G797" s="43"/>
      <c r="H797" s="264"/>
      <c r="I797" s="261"/>
      <c r="J797" s="106"/>
      <c r="K797" s="247"/>
      <c r="L797" s="247"/>
      <c r="M797" s="247"/>
      <c r="N797" s="248" t="str">
        <f>IF(AND(K797&lt;&gt;"",L797&lt;&gt;"",J797&lt;&gt;""),ROUND(MIN(IF(OR(J797="OZZ",J797="ZZ"),5000,17300),TRUNC(0.75*(SUMIF($D$12:$D797,$D797,K$12:K797)+SUMIF($D$12:$D797,$D797,L$12:L797)),2)) - SUMIF($D$12:$D796,$D797,N$12:N796),2),"")</f>
        <v/>
      </c>
      <c r="O797" s="249" t="str">
        <f>IF(AND(K797&lt;&gt;"",L797&lt;&gt;"",M797&lt;&gt;"",J797&lt;&gt;"",AH797&lt;&gt;""),IF(OR(J797="OZZ",J797="ZZ"),ROUND(0-SUMIF($D$12:$D796,$D797,O$12:O796),2),IF(M797=0,0,ROUND(MIN(MIN(17300,TRUNC(0.75*(SUMIF($D$12:$D$2012,$D797,K$12:K$2012)+SUMIF($D$12:$D$2012,$D797,L$12:L$2012)),2)+SUMIF($D$12:$D797,$D797,AH$12:AH797))-SUMIF($D$12:$D796,$D797,O$12:O796)-SUMIF($D$12:$D$2012,$D797,N$12:N$2012),AH797),2))),"")</f>
        <v/>
      </c>
      <c r="P797" s="250" t="str">
        <f>IF(J797&lt;&gt;"",1000 - SUMIF($D$12:$D796,$D797,P$12:P796),"")</f>
        <v/>
      </c>
      <c r="Q797" s="106"/>
      <c r="R797" s="247"/>
      <c r="S797" s="247"/>
      <c r="T797" s="247"/>
      <c r="U797" s="248" t="str">
        <f>IF(AND(R797&lt;&gt;"",S797&lt;&gt;"",Q797&lt;&gt;""),ROUND(MIN(IF(OR(Q797="OZZ",Q797="ZZ"),5000,17300),TRUNC(0.75*(SUMIF($D$12:$D797,$D797,R$12:R797)+SUMIF($D$12:$D797,$D797,S$12:S797)),2)) - SUMIF($D$12:$D796,$D797,U$12:U796),2),"")</f>
        <v/>
      </c>
      <c r="V797" s="248" t="str">
        <f>IF(AND(R797&lt;&gt;"",S797&lt;&gt;"",T797&lt;&gt;"",Q797&lt;&gt;"",AL797&lt;&gt;""),IF(OR(Q797="OZZ",Q797="ZZ"),ROUND(0-SUMIF($D$12:$D796,$D797,V$12:V796),2),IF(T797=0,0,ROUND(MIN(MIN(17300,TRUNC(0.75*(SUMIF($D$12:$D$2012,$D797,R$12:R$2012)+SUMIF($D$12:$D$2012,$D797,S$12:S$2012)),2)+SUMIF($D$12:$D797,$D797,AL$12:AL797))-SUMIF($D$12:$D796,$D797,V$12:V796)-SUMIF($D$12:$D$2012,$D797,U$12:U$2012),AL797),2))),"")</f>
        <v/>
      </c>
      <c r="W797" s="250" t="str">
        <f>IF(Q797&lt;&gt;"",1000 - SUMIF($D$12:$D796,$D797,W$12:W796),"")</f>
        <v/>
      </c>
      <c r="X797" s="106"/>
      <c r="Y797" s="247"/>
      <c r="Z797" s="247"/>
      <c r="AA797" s="247"/>
      <c r="AB797" s="248" t="str">
        <f>IF(AND(Y797&lt;&gt;"",Z797&lt;&gt;"",X797&lt;&gt;""),ROUND(MIN(IF(OR(X797="OZZ",X797="ZZ"),5000,17300),TRUNC(0.75*(SUMIF($D$12:$D797,$D797,Y$12:Y797)+SUMIF($D$12:$D797,$D797,Z$12:Z797)),2)) - SUMIF($D$12:$D796,$D797,AB$12:AB796),2),"")</f>
        <v/>
      </c>
      <c r="AC797" s="251" t="str">
        <f>IF(AND(Y797&lt;&gt;"",Z797&lt;&gt;"",AA797&lt;&gt;"",X797&lt;&gt;"",AP797&lt;&gt;""),IF(OR(X797="OZZ",X797="ZZ"),ROUND(0-SUMIF($D$12:$D796,$D797,AC$12:AC796),2),IF(AA797=0,0,ROUND(MIN(MIN(17300,TRUNC(0.75*(SUMIF($D$12:$D$2012,$D797,Y$12:Y$2012)+SUMIF($D$12:$D$2012,$D797,Z$12:Z$2012)),2)+SUMIF($D$12:$D797,$D797,AP$12:AP797))-SUMIF($D$12:$D796,$D797,AC$12:AC796)-SUMIF($D$12:$D$2012,$D797,AB$12:AB$2012),AP797),2))),"")</f>
        <v/>
      </c>
      <c r="AD797" s="250" t="str">
        <f>IF(X797&lt;&gt;"",1000 - SUMIF($D$12:$D796,$D797,AD$12:AD796),"")</f>
        <v/>
      </c>
      <c r="AE797" s="252"/>
      <c r="AF797" s="253"/>
      <c r="AG797" s="254"/>
      <c r="AH797" s="255" t="str">
        <f t="shared" si="271"/>
        <v/>
      </c>
      <c r="AI797" s="256"/>
      <c r="AJ797" s="253"/>
      <c r="AK797" s="254"/>
      <c r="AL797" s="255" t="str">
        <f t="shared" si="272"/>
        <v/>
      </c>
      <c r="AM797" s="256"/>
      <c r="AN797" s="253"/>
      <c r="AO797" s="254"/>
      <c r="AP797" s="255" t="str">
        <f t="shared" si="252"/>
        <v/>
      </c>
      <c r="AQ797" s="116"/>
      <c r="AR797" s="116"/>
      <c r="AS797" s="117"/>
      <c r="AT797" s="118"/>
      <c r="AU797" s="119" t="str">
        <f>IF(D797&lt;&gt; "", IF(COUNTIF($D$12:$D797,$D797)&gt;1,0,IF(SUM(N797,U797,AB797)&gt;0,IF(AND(X797="",OR(Q797&lt;&gt;"",J797&lt;&gt;"")),IF(Q797&lt;&gt;"",Q797,IF(J797&lt;&gt;"",J797,0)),IF(AND(Q797&lt;&gt;"",J797&lt;&gt;"",Q797=J797),Q797,X797)),0)),"")</f>
        <v/>
      </c>
      <c r="AV797" s="119" t="str">
        <f>IF(D797&lt;&gt;"",IF(COUNTIF($D$12:$D797,$D797)&gt;1,0,IF(SUM(O797,V797,AC797)&gt;0,IF(AND(X797="",OR(Q797&lt;&gt;"",J797&lt;&gt;"")),IF(Q797&lt;&gt;"",Q797,IF(J797&lt;&gt;"",J797,0)),IF(AND(Q797&lt;&gt;"",J797&lt;&gt;"",Q797=J797),Q797,X797)),0)),"")</f>
        <v/>
      </c>
      <c r="AW797" s="119" t="str">
        <f>IF(D797&lt;&gt;"",IF(COUNTIF($D$12:$D797,$D797)&gt;1,0,IF(SUM(P797,W797,AD797)&gt;0,IF(AND(X797="",OR(Q797&lt;&gt;"",J797&lt;&gt;"")),IF(Q797&lt;&gt;"",Q797,IF(J797&lt;&gt;"",J797,0)),IF(AND(Q797&lt;&gt;"",J797&lt;&gt;"",Q797=J797),Q797,X797)),0)),"")</f>
        <v/>
      </c>
      <c r="AX797" s="118" t="str">
        <f t="shared" si="253"/>
        <v/>
      </c>
      <c r="AY797" s="118" t="str">
        <f t="shared" si="254"/>
        <v/>
      </c>
      <c r="AZ797" s="118" t="str">
        <f t="shared" si="255"/>
        <v/>
      </c>
      <c r="BA797" s="118" t="str">
        <f t="shared" si="256"/>
        <v/>
      </c>
      <c r="BB797" s="118" t="str">
        <f t="shared" si="257"/>
        <v/>
      </c>
      <c r="BC797" s="118" t="str">
        <f t="shared" si="258"/>
        <v/>
      </c>
      <c r="BD797" s="118" t="str">
        <f t="shared" si="259"/>
        <v/>
      </c>
      <c r="BE797" s="118" t="str">
        <f t="shared" si="260"/>
        <v/>
      </c>
      <c r="BF797" s="118" t="str">
        <f t="shared" si="261"/>
        <v/>
      </c>
      <c r="BG797" s="120"/>
      <c r="BH797" s="120" t="str">
        <f t="shared" si="262"/>
        <v/>
      </c>
      <c r="BI797" s="120" t="str">
        <f t="shared" si="263"/>
        <v/>
      </c>
      <c r="BJ797" s="121"/>
      <c r="BK797" s="120" t="str">
        <f t="shared" si="264"/>
        <v/>
      </c>
      <c r="BL797" s="120" t="str">
        <f t="shared" si="265"/>
        <v/>
      </c>
      <c r="BM797" s="120" t="str">
        <f t="shared" si="266"/>
        <v/>
      </c>
      <c r="BN797" s="120" t="str">
        <f t="shared" si="267"/>
        <v/>
      </c>
      <c r="BO797" s="120" t="str">
        <f t="shared" si="268"/>
        <v/>
      </c>
      <c r="BP797" s="120" t="str">
        <f t="shared" si="269"/>
        <v/>
      </c>
      <c r="BQ797" s="98"/>
      <c r="BR797" s="98"/>
      <c r="BS797" s="98"/>
      <c r="BT797" s="98"/>
      <c r="BU797" s="98"/>
      <c r="BV797" s="98"/>
      <c r="BW797" s="98"/>
      <c r="BX797" s="98"/>
      <c r="BY797" s="98"/>
      <c r="BZ797" s="98"/>
      <c r="CA797" s="98"/>
      <c r="CB797" s="98"/>
      <c r="CC797" s="98"/>
      <c r="CD797" s="98"/>
      <c r="CE797" s="98"/>
      <c r="CF797" s="98"/>
      <c r="CG797" s="98"/>
      <c r="CH797" s="98"/>
      <c r="CI797" s="98"/>
      <c r="CJ797" s="98"/>
      <c r="CK797" s="98"/>
      <c r="CL797" s="98"/>
      <c r="CM797" s="98"/>
      <c r="CN797" s="98"/>
      <c r="CO797" s="98"/>
      <c r="CP797" s="98"/>
      <c r="CQ797" s="98"/>
      <c r="CR797" s="98"/>
      <c r="CS797" s="98"/>
    </row>
    <row r="798" spans="1:97" s="4" customFormat="1" ht="18.75" customHeight="1" x14ac:dyDescent="0.2">
      <c r="A798" s="3">
        <f t="shared" si="270"/>
        <v>786</v>
      </c>
      <c r="B798" s="263"/>
      <c r="C798" s="263"/>
      <c r="D798" s="263"/>
      <c r="E798" s="259"/>
      <c r="F798" s="259"/>
      <c r="G798" s="43"/>
      <c r="H798" s="264"/>
      <c r="I798" s="261"/>
      <c r="J798" s="106"/>
      <c r="K798" s="247"/>
      <c r="L798" s="247"/>
      <c r="M798" s="247"/>
      <c r="N798" s="248" t="str">
        <f>IF(AND(K798&lt;&gt;"",L798&lt;&gt;"",J798&lt;&gt;""),ROUND(MIN(IF(OR(J798="OZZ",J798="ZZ"),5000,17300),TRUNC(0.75*(SUMIF($D$12:$D798,$D798,K$12:K798)+SUMIF($D$12:$D798,$D798,L$12:L798)),2)) - SUMIF($D$12:$D797,$D798,N$12:N797),2),"")</f>
        <v/>
      </c>
      <c r="O798" s="249" t="str">
        <f>IF(AND(K798&lt;&gt;"",L798&lt;&gt;"",M798&lt;&gt;"",J798&lt;&gt;"",AH798&lt;&gt;""),IF(OR(J798="OZZ",J798="ZZ"),ROUND(0-SUMIF($D$12:$D797,$D798,O$12:O797),2),IF(M798=0,0,ROUND(MIN(MIN(17300,TRUNC(0.75*(SUMIF($D$12:$D$2012,$D798,K$12:K$2012)+SUMIF($D$12:$D$2012,$D798,L$12:L$2012)),2)+SUMIF($D$12:$D798,$D798,AH$12:AH798))-SUMIF($D$12:$D797,$D798,O$12:O797)-SUMIF($D$12:$D$2012,$D798,N$12:N$2012),AH798),2))),"")</f>
        <v/>
      </c>
      <c r="P798" s="250" t="str">
        <f>IF(J798&lt;&gt;"",1000 - SUMIF($D$12:$D797,$D798,P$12:P797),"")</f>
        <v/>
      </c>
      <c r="Q798" s="106"/>
      <c r="R798" s="247"/>
      <c r="S798" s="247"/>
      <c r="T798" s="247"/>
      <c r="U798" s="248" t="str">
        <f>IF(AND(R798&lt;&gt;"",S798&lt;&gt;"",Q798&lt;&gt;""),ROUND(MIN(IF(OR(Q798="OZZ",Q798="ZZ"),5000,17300),TRUNC(0.75*(SUMIF($D$12:$D798,$D798,R$12:R798)+SUMIF($D$12:$D798,$D798,S$12:S798)),2)) - SUMIF($D$12:$D797,$D798,U$12:U797),2),"")</f>
        <v/>
      </c>
      <c r="V798" s="248" t="str">
        <f>IF(AND(R798&lt;&gt;"",S798&lt;&gt;"",T798&lt;&gt;"",Q798&lt;&gt;"",AL798&lt;&gt;""),IF(OR(Q798="OZZ",Q798="ZZ"),ROUND(0-SUMIF($D$12:$D797,$D798,V$12:V797),2),IF(T798=0,0,ROUND(MIN(MIN(17300,TRUNC(0.75*(SUMIF($D$12:$D$2012,$D798,R$12:R$2012)+SUMIF($D$12:$D$2012,$D798,S$12:S$2012)),2)+SUMIF($D$12:$D798,$D798,AL$12:AL798))-SUMIF($D$12:$D797,$D798,V$12:V797)-SUMIF($D$12:$D$2012,$D798,U$12:U$2012),AL798),2))),"")</f>
        <v/>
      </c>
      <c r="W798" s="250" t="str">
        <f>IF(Q798&lt;&gt;"",1000 - SUMIF($D$12:$D797,$D798,W$12:W797),"")</f>
        <v/>
      </c>
      <c r="X798" s="106"/>
      <c r="Y798" s="247"/>
      <c r="Z798" s="247"/>
      <c r="AA798" s="247"/>
      <c r="AB798" s="248" t="str">
        <f>IF(AND(Y798&lt;&gt;"",Z798&lt;&gt;"",X798&lt;&gt;""),ROUND(MIN(IF(OR(X798="OZZ",X798="ZZ"),5000,17300),TRUNC(0.75*(SUMIF($D$12:$D798,$D798,Y$12:Y798)+SUMIF($D$12:$D798,$D798,Z$12:Z798)),2)) - SUMIF($D$12:$D797,$D798,AB$12:AB797),2),"")</f>
        <v/>
      </c>
      <c r="AC798" s="251" t="str">
        <f>IF(AND(Y798&lt;&gt;"",Z798&lt;&gt;"",AA798&lt;&gt;"",X798&lt;&gt;"",AP798&lt;&gt;""),IF(OR(X798="OZZ",X798="ZZ"),ROUND(0-SUMIF($D$12:$D797,$D798,AC$12:AC797),2),IF(AA798=0,0,ROUND(MIN(MIN(17300,TRUNC(0.75*(SUMIF($D$12:$D$2012,$D798,Y$12:Y$2012)+SUMIF($D$12:$D$2012,$D798,Z$12:Z$2012)),2)+SUMIF($D$12:$D798,$D798,AP$12:AP798))-SUMIF($D$12:$D797,$D798,AC$12:AC797)-SUMIF($D$12:$D$2012,$D798,AB$12:AB$2012),AP798),2))),"")</f>
        <v/>
      </c>
      <c r="AD798" s="250" t="str">
        <f>IF(X798&lt;&gt;"",1000 - SUMIF($D$12:$D797,$D798,AD$12:AD797),"")</f>
        <v/>
      </c>
      <c r="AE798" s="252"/>
      <c r="AF798" s="253"/>
      <c r="AG798" s="254"/>
      <c r="AH798" s="255" t="str">
        <f t="shared" si="271"/>
        <v/>
      </c>
      <c r="AI798" s="256"/>
      <c r="AJ798" s="253"/>
      <c r="AK798" s="254"/>
      <c r="AL798" s="255" t="str">
        <f t="shared" si="272"/>
        <v/>
      </c>
      <c r="AM798" s="256"/>
      <c r="AN798" s="253"/>
      <c r="AO798" s="254"/>
      <c r="AP798" s="255" t="str">
        <f t="shared" si="252"/>
        <v/>
      </c>
      <c r="AQ798" s="116"/>
      <c r="AR798" s="116"/>
      <c r="AS798" s="117"/>
      <c r="AT798" s="118"/>
      <c r="AU798" s="119" t="str">
        <f>IF(D798&lt;&gt; "", IF(COUNTIF($D$12:$D798,$D798)&gt;1,0,IF(SUM(N798,U798,AB798)&gt;0,IF(AND(X798="",OR(Q798&lt;&gt;"",J798&lt;&gt;"")),IF(Q798&lt;&gt;"",Q798,IF(J798&lt;&gt;"",J798,0)),IF(AND(Q798&lt;&gt;"",J798&lt;&gt;"",Q798=J798),Q798,X798)),0)),"")</f>
        <v/>
      </c>
      <c r="AV798" s="119" t="str">
        <f>IF(D798&lt;&gt;"",IF(COUNTIF($D$12:$D798,$D798)&gt;1,0,IF(SUM(O798,V798,AC798)&gt;0,IF(AND(X798="",OR(Q798&lt;&gt;"",J798&lt;&gt;"")),IF(Q798&lt;&gt;"",Q798,IF(J798&lt;&gt;"",J798,0)),IF(AND(Q798&lt;&gt;"",J798&lt;&gt;"",Q798=J798),Q798,X798)),0)),"")</f>
        <v/>
      </c>
      <c r="AW798" s="119" t="str">
        <f>IF(D798&lt;&gt;"",IF(COUNTIF($D$12:$D798,$D798)&gt;1,0,IF(SUM(P798,W798,AD798)&gt;0,IF(AND(X798="",OR(Q798&lt;&gt;"",J798&lt;&gt;"")),IF(Q798&lt;&gt;"",Q798,IF(J798&lt;&gt;"",J798,0)),IF(AND(Q798&lt;&gt;"",J798&lt;&gt;"",Q798=J798),Q798,X798)),0)),"")</f>
        <v/>
      </c>
      <c r="AX798" s="118" t="str">
        <f t="shared" si="253"/>
        <v/>
      </c>
      <c r="AY798" s="118" t="str">
        <f t="shared" si="254"/>
        <v/>
      </c>
      <c r="AZ798" s="118" t="str">
        <f t="shared" si="255"/>
        <v/>
      </c>
      <c r="BA798" s="118" t="str">
        <f t="shared" si="256"/>
        <v/>
      </c>
      <c r="BB798" s="118" t="str">
        <f t="shared" si="257"/>
        <v/>
      </c>
      <c r="BC798" s="118" t="str">
        <f t="shared" si="258"/>
        <v/>
      </c>
      <c r="BD798" s="118" t="str">
        <f t="shared" si="259"/>
        <v/>
      </c>
      <c r="BE798" s="118" t="str">
        <f t="shared" si="260"/>
        <v/>
      </c>
      <c r="BF798" s="118" t="str">
        <f t="shared" si="261"/>
        <v/>
      </c>
      <c r="BG798" s="120"/>
      <c r="BH798" s="120" t="str">
        <f t="shared" si="262"/>
        <v/>
      </c>
      <c r="BI798" s="120" t="str">
        <f t="shared" si="263"/>
        <v/>
      </c>
      <c r="BJ798" s="121"/>
      <c r="BK798" s="120" t="str">
        <f t="shared" si="264"/>
        <v/>
      </c>
      <c r="BL798" s="120" t="str">
        <f t="shared" si="265"/>
        <v/>
      </c>
      <c r="BM798" s="120" t="str">
        <f t="shared" si="266"/>
        <v/>
      </c>
      <c r="BN798" s="120" t="str">
        <f t="shared" si="267"/>
        <v/>
      </c>
      <c r="BO798" s="120" t="str">
        <f t="shared" si="268"/>
        <v/>
      </c>
      <c r="BP798" s="120" t="str">
        <f t="shared" si="269"/>
        <v/>
      </c>
      <c r="BQ798" s="98"/>
      <c r="BR798" s="98"/>
      <c r="BS798" s="98"/>
      <c r="BT798" s="98"/>
      <c r="BU798" s="98"/>
      <c r="BV798" s="98"/>
      <c r="BW798" s="98"/>
      <c r="BX798" s="98"/>
      <c r="BY798" s="98"/>
      <c r="BZ798" s="98"/>
      <c r="CA798" s="98"/>
      <c r="CB798" s="98"/>
      <c r="CC798" s="98"/>
      <c r="CD798" s="98"/>
      <c r="CE798" s="98"/>
      <c r="CF798" s="98"/>
      <c r="CG798" s="98"/>
      <c r="CH798" s="98"/>
      <c r="CI798" s="98"/>
      <c r="CJ798" s="98"/>
      <c r="CK798" s="98"/>
      <c r="CL798" s="98"/>
      <c r="CM798" s="98"/>
      <c r="CN798" s="98"/>
      <c r="CO798" s="98"/>
      <c r="CP798" s="98"/>
      <c r="CQ798" s="98"/>
      <c r="CR798" s="98"/>
      <c r="CS798" s="98"/>
    </row>
    <row r="799" spans="1:97" s="4" customFormat="1" ht="18.75" customHeight="1" x14ac:dyDescent="0.2">
      <c r="A799" s="3">
        <f t="shared" si="270"/>
        <v>787</v>
      </c>
      <c r="B799" s="263"/>
      <c r="C799" s="263"/>
      <c r="D799" s="263"/>
      <c r="E799" s="259"/>
      <c r="F799" s="259"/>
      <c r="G799" s="43"/>
      <c r="H799" s="264"/>
      <c r="I799" s="261"/>
      <c r="J799" s="106"/>
      <c r="K799" s="247"/>
      <c r="L799" s="247"/>
      <c r="M799" s="247"/>
      <c r="N799" s="248" t="str">
        <f>IF(AND(K799&lt;&gt;"",L799&lt;&gt;"",J799&lt;&gt;""),ROUND(MIN(IF(OR(J799="OZZ",J799="ZZ"),5000,17300),TRUNC(0.75*(SUMIF($D$12:$D799,$D799,K$12:K799)+SUMIF($D$12:$D799,$D799,L$12:L799)),2)) - SUMIF($D$12:$D798,$D799,N$12:N798),2),"")</f>
        <v/>
      </c>
      <c r="O799" s="249" t="str">
        <f>IF(AND(K799&lt;&gt;"",L799&lt;&gt;"",M799&lt;&gt;"",J799&lt;&gt;"",AH799&lt;&gt;""),IF(OR(J799="OZZ",J799="ZZ"),ROUND(0-SUMIF($D$12:$D798,$D799,O$12:O798),2),IF(M799=0,0,ROUND(MIN(MIN(17300,TRUNC(0.75*(SUMIF($D$12:$D$2012,$D799,K$12:K$2012)+SUMIF($D$12:$D$2012,$D799,L$12:L$2012)),2)+SUMIF($D$12:$D799,$D799,AH$12:AH799))-SUMIF($D$12:$D798,$D799,O$12:O798)-SUMIF($D$12:$D$2012,$D799,N$12:N$2012),AH799),2))),"")</f>
        <v/>
      </c>
      <c r="P799" s="250" t="str">
        <f>IF(J799&lt;&gt;"",1000 - SUMIF($D$12:$D798,$D799,P$12:P798),"")</f>
        <v/>
      </c>
      <c r="Q799" s="106"/>
      <c r="R799" s="247"/>
      <c r="S799" s="247"/>
      <c r="T799" s="247"/>
      <c r="U799" s="248" t="str">
        <f>IF(AND(R799&lt;&gt;"",S799&lt;&gt;"",Q799&lt;&gt;""),ROUND(MIN(IF(OR(Q799="OZZ",Q799="ZZ"),5000,17300),TRUNC(0.75*(SUMIF($D$12:$D799,$D799,R$12:R799)+SUMIF($D$12:$D799,$D799,S$12:S799)),2)) - SUMIF($D$12:$D798,$D799,U$12:U798),2),"")</f>
        <v/>
      </c>
      <c r="V799" s="248" t="str">
        <f>IF(AND(R799&lt;&gt;"",S799&lt;&gt;"",T799&lt;&gt;"",Q799&lt;&gt;"",AL799&lt;&gt;""),IF(OR(Q799="OZZ",Q799="ZZ"),ROUND(0-SUMIF($D$12:$D798,$D799,V$12:V798),2),IF(T799=0,0,ROUND(MIN(MIN(17300,TRUNC(0.75*(SUMIF($D$12:$D$2012,$D799,R$12:R$2012)+SUMIF($D$12:$D$2012,$D799,S$12:S$2012)),2)+SUMIF($D$12:$D799,$D799,AL$12:AL799))-SUMIF($D$12:$D798,$D799,V$12:V798)-SUMIF($D$12:$D$2012,$D799,U$12:U$2012),AL799),2))),"")</f>
        <v/>
      </c>
      <c r="W799" s="250" t="str">
        <f>IF(Q799&lt;&gt;"",1000 - SUMIF($D$12:$D798,$D799,W$12:W798),"")</f>
        <v/>
      </c>
      <c r="X799" s="106"/>
      <c r="Y799" s="247"/>
      <c r="Z799" s="247"/>
      <c r="AA799" s="247"/>
      <c r="AB799" s="248" t="str">
        <f>IF(AND(Y799&lt;&gt;"",Z799&lt;&gt;"",X799&lt;&gt;""),ROUND(MIN(IF(OR(X799="OZZ",X799="ZZ"),5000,17300),TRUNC(0.75*(SUMIF($D$12:$D799,$D799,Y$12:Y799)+SUMIF($D$12:$D799,$D799,Z$12:Z799)),2)) - SUMIF($D$12:$D798,$D799,AB$12:AB798),2),"")</f>
        <v/>
      </c>
      <c r="AC799" s="251" t="str">
        <f>IF(AND(Y799&lt;&gt;"",Z799&lt;&gt;"",AA799&lt;&gt;"",X799&lt;&gt;"",AP799&lt;&gt;""),IF(OR(X799="OZZ",X799="ZZ"),ROUND(0-SUMIF($D$12:$D798,$D799,AC$12:AC798),2),IF(AA799=0,0,ROUND(MIN(MIN(17300,TRUNC(0.75*(SUMIF($D$12:$D$2012,$D799,Y$12:Y$2012)+SUMIF($D$12:$D$2012,$D799,Z$12:Z$2012)),2)+SUMIF($D$12:$D799,$D799,AP$12:AP799))-SUMIF($D$12:$D798,$D799,AC$12:AC798)-SUMIF($D$12:$D$2012,$D799,AB$12:AB$2012),AP799),2))),"")</f>
        <v/>
      </c>
      <c r="AD799" s="250" t="str">
        <f>IF(X799&lt;&gt;"",1000 - SUMIF($D$12:$D798,$D799,AD$12:AD798),"")</f>
        <v/>
      </c>
      <c r="AE799" s="252"/>
      <c r="AF799" s="253"/>
      <c r="AG799" s="254"/>
      <c r="AH799" s="255" t="str">
        <f t="shared" si="271"/>
        <v/>
      </c>
      <c r="AI799" s="256"/>
      <c r="AJ799" s="253"/>
      <c r="AK799" s="254"/>
      <c r="AL799" s="255" t="str">
        <f t="shared" si="272"/>
        <v/>
      </c>
      <c r="AM799" s="256"/>
      <c r="AN799" s="253"/>
      <c r="AO799" s="254"/>
      <c r="AP799" s="255" t="str">
        <f t="shared" si="252"/>
        <v/>
      </c>
      <c r="AQ799" s="116"/>
      <c r="AR799" s="116"/>
      <c r="AS799" s="117"/>
      <c r="AT799" s="118"/>
      <c r="AU799" s="119" t="str">
        <f>IF(D799&lt;&gt; "", IF(COUNTIF($D$12:$D799,$D799)&gt;1,0,IF(SUM(N799,U799,AB799)&gt;0,IF(AND(X799="",OR(Q799&lt;&gt;"",J799&lt;&gt;"")),IF(Q799&lt;&gt;"",Q799,IF(J799&lt;&gt;"",J799,0)),IF(AND(Q799&lt;&gt;"",J799&lt;&gt;"",Q799=J799),Q799,X799)),0)),"")</f>
        <v/>
      </c>
      <c r="AV799" s="119" t="str">
        <f>IF(D799&lt;&gt;"",IF(COUNTIF($D$12:$D799,$D799)&gt;1,0,IF(SUM(O799,V799,AC799)&gt;0,IF(AND(X799="",OR(Q799&lt;&gt;"",J799&lt;&gt;"")),IF(Q799&lt;&gt;"",Q799,IF(J799&lt;&gt;"",J799,0)),IF(AND(Q799&lt;&gt;"",J799&lt;&gt;"",Q799=J799),Q799,X799)),0)),"")</f>
        <v/>
      </c>
      <c r="AW799" s="119" t="str">
        <f>IF(D799&lt;&gt;"",IF(COUNTIF($D$12:$D799,$D799)&gt;1,0,IF(SUM(P799,W799,AD799)&gt;0,IF(AND(X799="",OR(Q799&lt;&gt;"",J799&lt;&gt;"")),IF(Q799&lt;&gt;"",Q799,IF(J799&lt;&gt;"",J799,0)),IF(AND(Q799&lt;&gt;"",J799&lt;&gt;"",Q799=J799),Q799,X799)),0)),"")</f>
        <v/>
      </c>
      <c r="AX799" s="118" t="str">
        <f t="shared" si="253"/>
        <v/>
      </c>
      <c r="AY799" s="118" t="str">
        <f t="shared" si="254"/>
        <v/>
      </c>
      <c r="AZ799" s="118" t="str">
        <f t="shared" si="255"/>
        <v/>
      </c>
      <c r="BA799" s="118" t="str">
        <f t="shared" si="256"/>
        <v/>
      </c>
      <c r="BB799" s="118" t="str">
        <f t="shared" si="257"/>
        <v/>
      </c>
      <c r="BC799" s="118" t="str">
        <f t="shared" si="258"/>
        <v/>
      </c>
      <c r="BD799" s="118" t="str">
        <f t="shared" si="259"/>
        <v/>
      </c>
      <c r="BE799" s="118" t="str">
        <f t="shared" si="260"/>
        <v/>
      </c>
      <c r="BF799" s="118" t="str">
        <f t="shared" si="261"/>
        <v/>
      </c>
      <c r="BG799" s="120"/>
      <c r="BH799" s="120" t="str">
        <f t="shared" si="262"/>
        <v/>
      </c>
      <c r="BI799" s="120" t="str">
        <f t="shared" si="263"/>
        <v/>
      </c>
      <c r="BJ799" s="121"/>
      <c r="BK799" s="120" t="str">
        <f t="shared" si="264"/>
        <v/>
      </c>
      <c r="BL799" s="120" t="str">
        <f t="shared" si="265"/>
        <v/>
      </c>
      <c r="BM799" s="120" t="str">
        <f t="shared" si="266"/>
        <v/>
      </c>
      <c r="BN799" s="120" t="str">
        <f t="shared" si="267"/>
        <v/>
      </c>
      <c r="BO799" s="120" t="str">
        <f t="shared" si="268"/>
        <v/>
      </c>
      <c r="BP799" s="120" t="str">
        <f t="shared" si="269"/>
        <v/>
      </c>
      <c r="BQ799" s="98"/>
      <c r="BR799" s="98"/>
      <c r="BS799" s="98"/>
      <c r="BT799" s="98"/>
      <c r="BU799" s="98"/>
      <c r="BV799" s="98"/>
      <c r="BW799" s="98"/>
      <c r="BX799" s="98"/>
      <c r="BY799" s="98"/>
      <c r="BZ799" s="98"/>
      <c r="CA799" s="98"/>
      <c r="CB799" s="98"/>
      <c r="CC799" s="98"/>
      <c r="CD799" s="98"/>
      <c r="CE799" s="98"/>
      <c r="CF799" s="98"/>
      <c r="CG799" s="98"/>
      <c r="CH799" s="98"/>
      <c r="CI799" s="98"/>
      <c r="CJ799" s="98"/>
      <c r="CK799" s="98"/>
      <c r="CL799" s="98"/>
      <c r="CM799" s="98"/>
      <c r="CN799" s="98"/>
      <c r="CO799" s="98"/>
      <c r="CP799" s="98"/>
      <c r="CQ799" s="98"/>
      <c r="CR799" s="98"/>
      <c r="CS799" s="98"/>
    </row>
    <row r="800" spans="1:97" s="4" customFormat="1" ht="18.75" customHeight="1" x14ac:dyDescent="0.2">
      <c r="A800" s="3">
        <f t="shared" si="270"/>
        <v>788</v>
      </c>
      <c r="B800" s="263"/>
      <c r="C800" s="263"/>
      <c r="D800" s="263"/>
      <c r="E800" s="259"/>
      <c r="F800" s="259"/>
      <c r="G800" s="43"/>
      <c r="H800" s="264"/>
      <c r="I800" s="261"/>
      <c r="J800" s="106"/>
      <c r="K800" s="247"/>
      <c r="L800" s="247"/>
      <c r="M800" s="247"/>
      <c r="N800" s="248" t="str">
        <f>IF(AND(K800&lt;&gt;"",L800&lt;&gt;"",J800&lt;&gt;""),ROUND(MIN(IF(OR(J800="OZZ",J800="ZZ"),5000,17300),TRUNC(0.75*(SUMIF($D$12:$D800,$D800,K$12:K800)+SUMIF($D$12:$D800,$D800,L$12:L800)),2)) - SUMIF($D$12:$D799,$D800,N$12:N799),2),"")</f>
        <v/>
      </c>
      <c r="O800" s="249" t="str">
        <f>IF(AND(K800&lt;&gt;"",L800&lt;&gt;"",M800&lt;&gt;"",J800&lt;&gt;"",AH800&lt;&gt;""),IF(OR(J800="OZZ",J800="ZZ"),ROUND(0-SUMIF($D$12:$D799,$D800,O$12:O799),2),IF(M800=0,0,ROUND(MIN(MIN(17300,TRUNC(0.75*(SUMIF($D$12:$D$2012,$D800,K$12:K$2012)+SUMIF($D$12:$D$2012,$D800,L$12:L$2012)),2)+SUMIF($D$12:$D800,$D800,AH$12:AH800))-SUMIF($D$12:$D799,$D800,O$12:O799)-SUMIF($D$12:$D$2012,$D800,N$12:N$2012),AH800),2))),"")</f>
        <v/>
      </c>
      <c r="P800" s="250" t="str">
        <f>IF(J800&lt;&gt;"",1000 - SUMIF($D$12:$D799,$D800,P$12:P799),"")</f>
        <v/>
      </c>
      <c r="Q800" s="106"/>
      <c r="R800" s="247"/>
      <c r="S800" s="247"/>
      <c r="T800" s="247"/>
      <c r="U800" s="248" t="str">
        <f>IF(AND(R800&lt;&gt;"",S800&lt;&gt;"",Q800&lt;&gt;""),ROUND(MIN(IF(OR(Q800="OZZ",Q800="ZZ"),5000,17300),TRUNC(0.75*(SUMIF($D$12:$D800,$D800,R$12:R800)+SUMIF($D$12:$D800,$D800,S$12:S800)),2)) - SUMIF($D$12:$D799,$D800,U$12:U799),2),"")</f>
        <v/>
      </c>
      <c r="V800" s="248" t="str">
        <f>IF(AND(R800&lt;&gt;"",S800&lt;&gt;"",T800&lt;&gt;"",Q800&lt;&gt;"",AL800&lt;&gt;""),IF(OR(Q800="OZZ",Q800="ZZ"),ROUND(0-SUMIF($D$12:$D799,$D800,V$12:V799),2),IF(T800=0,0,ROUND(MIN(MIN(17300,TRUNC(0.75*(SUMIF($D$12:$D$2012,$D800,R$12:R$2012)+SUMIF($D$12:$D$2012,$D800,S$12:S$2012)),2)+SUMIF($D$12:$D800,$D800,AL$12:AL800))-SUMIF($D$12:$D799,$D800,V$12:V799)-SUMIF($D$12:$D$2012,$D800,U$12:U$2012),AL800),2))),"")</f>
        <v/>
      </c>
      <c r="W800" s="250" t="str">
        <f>IF(Q800&lt;&gt;"",1000 - SUMIF($D$12:$D799,$D800,W$12:W799),"")</f>
        <v/>
      </c>
      <c r="X800" s="106"/>
      <c r="Y800" s="247"/>
      <c r="Z800" s="247"/>
      <c r="AA800" s="247"/>
      <c r="AB800" s="248" t="str">
        <f>IF(AND(Y800&lt;&gt;"",Z800&lt;&gt;"",X800&lt;&gt;""),ROUND(MIN(IF(OR(X800="OZZ",X800="ZZ"),5000,17300),TRUNC(0.75*(SUMIF($D$12:$D800,$D800,Y$12:Y800)+SUMIF($D$12:$D800,$D800,Z$12:Z800)),2)) - SUMIF($D$12:$D799,$D800,AB$12:AB799),2),"")</f>
        <v/>
      </c>
      <c r="AC800" s="251" t="str">
        <f>IF(AND(Y800&lt;&gt;"",Z800&lt;&gt;"",AA800&lt;&gt;"",X800&lt;&gt;"",AP800&lt;&gt;""),IF(OR(X800="OZZ",X800="ZZ"),ROUND(0-SUMIF($D$12:$D799,$D800,AC$12:AC799),2),IF(AA800=0,0,ROUND(MIN(MIN(17300,TRUNC(0.75*(SUMIF($D$12:$D$2012,$D800,Y$12:Y$2012)+SUMIF($D$12:$D$2012,$D800,Z$12:Z$2012)),2)+SUMIF($D$12:$D800,$D800,AP$12:AP800))-SUMIF($D$12:$D799,$D800,AC$12:AC799)-SUMIF($D$12:$D$2012,$D800,AB$12:AB$2012),AP800),2))),"")</f>
        <v/>
      </c>
      <c r="AD800" s="250" t="str">
        <f>IF(X800&lt;&gt;"",1000 - SUMIF($D$12:$D799,$D800,AD$12:AD799),"")</f>
        <v/>
      </c>
      <c r="AE800" s="252"/>
      <c r="AF800" s="253"/>
      <c r="AG800" s="254"/>
      <c r="AH800" s="255" t="str">
        <f t="shared" si="271"/>
        <v/>
      </c>
      <c r="AI800" s="256"/>
      <c r="AJ800" s="253"/>
      <c r="AK800" s="254"/>
      <c r="AL800" s="255" t="str">
        <f t="shared" si="272"/>
        <v/>
      </c>
      <c r="AM800" s="256"/>
      <c r="AN800" s="253"/>
      <c r="AO800" s="254"/>
      <c r="AP800" s="255" t="str">
        <f t="shared" si="252"/>
        <v/>
      </c>
      <c r="AQ800" s="116"/>
      <c r="AR800" s="116"/>
      <c r="AS800" s="117"/>
      <c r="AT800" s="118"/>
      <c r="AU800" s="119" t="str">
        <f>IF(D800&lt;&gt; "", IF(COUNTIF($D$12:$D800,$D800)&gt;1,0,IF(SUM(N800,U800,AB800)&gt;0,IF(AND(X800="",OR(Q800&lt;&gt;"",J800&lt;&gt;"")),IF(Q800&lt;&gt;"",Q800,IF(J800&lt;&gt;"",J800,0)),IF(AND(Q800&lt;&gt;"",J800&lt;&gt;"",Q800=J800),Q800,X800)),0)),"")</f>
        <v/>
      </c>
      <c r="AV800" s="119" t="str">
        <f>IF(D800&lt;&gt;"",IF(COUNTIF($D$12:$D800,$D800)&gt;1,0,IF(SUM(O800,V800,AC800)&gt;0,IF(AND(X800="",OR(Q800&lt;&gt;"",J800&lt;&gt;"")),IF(Q800&lt;&gt;"",Q800,IF(J800&lt;&gt;"",J800,0)),IF(AND(Q800&lt;&gt;"",J800&lt;&gt;"",Q800=J800),Q800,X800)),0)),"")</f>
        <v/>
      </c>
      <c r="AW800" s="119" t="str">
        <f>IF(D800&lt;&gt;"",IF(COUNTIF($D$12:$D800,$D800)&gt;1,0,IF(SUM(P800,W800,AD800)&gt;0,IF(AND(X800="",OR(Q800&lt;&gt;"",J800&lt;&gt;"")),IF(Q800&lt;&gt;"",Q800,IF(J800&lt;&gt;"",J800,0)),IF(AND(Q800&lt;&gt;"",J800&lt;&gt;"",Q800=J800),Q800,X800)),0)),"")</f>
        <v/>
      </c>
      <c r="AX800" s="118" t="str">
        <f t="shared" si="253"/>
        <v/>
      </c>
      <c r="AY800" s="118" t="str">
        <f t="shared" si="254"/>
        <v/>
      </c>
      <c r="AZ800" s="118" t="str">
        <f t="shared" si="255"/>
        <v/>
      </c>
      <c r="BA800" s="118" t="str">
        <f t="shared" si="256"/>
        <v/>
      </c>
      <c r="BB800" s="118" t="str">
        <f t="shared" si="257"/>
        <v/>
      </c>
      <c r="BC800" s="118" t="str">
        <f t="shared" si="258"/>
        <v/>
      </c>
      <c r="BD800" s="118" t="str">
        <f t="shared" si="259"/>
        <v/>
      </c>
      <c r="BE800" s="118" t="str">
        <f t="shared" si="260"/>
        <v/>
      </c>
      <c r="BF800" s="118" t="str">
        <f t="shared" si="261"/>
        <v/>
      </c>
      <c r="BG800" s="120"/>
      <c r="BH800" s="120" t="str">
        <f t="shared" si="262"/>
        <v/>
      </c>
      <c r="BI800" s="120" t="str">
        <f t="shared" si="263"/>
        <v/>
      </c>
      <c r="BJ800" s="121"/>
      <c r="BK800" s="120" t="str">
        <f t="shared" si="264"/>
        <v/>
      </c>
      <c r="BL800" s="120" t="str">
        <f t="shared" si="265"/>
        <v/>
      </c>
      <c r="BM800" s="120" t="str">
        <f t="shared" si="266"/>
        <v/>
      </c>
      <c r="BN800" s="120" t="str">
        <f t="shared" si="267"/>
        <v/>
      </c>
      <c r="BO800" s="120" t="str">
        <f t="shared" si="268"/>
        <v/>
      </c>
      <c r="BP800" s="120" t="str">
        <f t="shared" si="269"/>
        <v/>
      </c>
      <c r="BQ800" s="98"/>
      <c r="BR800" s="98"/>
      <c r="BS800" s="98"/>
      <c r="BT800" s="98"/>
      <c r="BU800" s="98"/>
      <c r="BV800" s="98"/>
      <c r="BW800" s="98"/>
      <c r="BX800" s="98"/>
      <c r="BY800" s="98"/>
      <c r="BZ800" s="98"/>
      <c r="CA800" s="98"/>
      <c r="CB800" s="98"/>
      <c r="CC800" s="98"/>
      <c r="CD800" s="98"/>
      <c r="CE800" s="98"/>
      <c r="CF800" s="98"/>
      <c r="CG800" s="98"/>
      <c r="CH800" s="98"/>
      <c r="CI800" s="98"/>
      <c r="CJ800" s="98"/>
      <c r="CK800" s="98"/>
      <c r="CL800" s="98"/>
      <c r="CM800" s="98"/>
      <c r="CN800" s="98"/>
      <c r="CO800" s="98"/>
      <c r="CP800" s="98"/>
      <c r="CQ800" s="98"/>
      <c r="CR800" s="98"/>
      <c r="CS800" s="98"/>
    </row>
    <row r="801" spans="1:97" s="4" customFormat="1" ht="18.75" customHeight="1" x14ac:dyDescent="0.2">
      <c r="A801" s="3">
        <f t="shared" si="270"/>
        <v>789</v>
      </c>
      <c r="B801" s="263"/>
      <c r="C801" s="263"/>
      <c r="D801" s="263"/>
      <c r="E801" s="259"/>
      <c r="F801" s="259"/>
      <c r="G801" s="43"/>
      <c r="H801" s="264"/>
      <c r="I801" s="261"/>
      <c r="J801" s="106"/>
      <c r="K801" s="247"/>
      <c r="L801" s="247"/>
      <c r="M801" s="247"/>
      <c r="N801" s="248" t="str">
        <f>IF(AND(K801&lt;&gt;"",L801&lt;&gt;"",J801&lt;&gt;""),ROUND(MIN(IF(OR(J801="OZZ",J801="ZZ"),5000,17300),TRUNC(0.75*(SUMIF($D$12:$D801,$D801,K$12:K801)+SUMIF($D$12:$D801,$D801,L$12:L801)),2)) - SUMIF($D$12:$D800,$D801,N$12:N800),2),"")</f>
        <v/>
      </c>
      <c r="O801" s="249" t="str">
        <f>IF(AND(K801&lt;&gt;"",L801&lt;&gt;"",M801&lt;&gt;"",J801&lt;&gt;"",AH801&lt;&gt;""),IF(OR(J801="OZZ",J801="ZZ"),ROUND(0-SUMIF($D$12:$D800,$D801,O$12:O800),2),IF(M801=0,0,ROUND(MIN(MIN(17300,TRUNC(0.75*(SUMIF($D$12:$D$2012,$D801,K$12:K$2012)+SUMIF($D$12:$D$2012,$D801,L$12:L$2012)),2)+SUMIF($D$12:$D801,$D801,AH$12:AH801))-SUMIF($D$12:$D800,$D801,O$12:O800)-SUMIF($D$12:$D$2012,$D801,N$12:N$2012),AH801),2))),"")</f>
        <v/>
      </c>
      <c r="P801" s="250" t="str">
        <f>IF(J801&lt;&gt;"",1000 - SUMIF($D$12:$D800,$D801,P$12:P800),"")</f>
        <v/>
      </c>
      <c r="Q801" s="106"/>
      <c r="R801" s="247"/>
      <c r="S801" s="247"/>
      <c r="T801" s="247"/>
      <c r="U801" s="248" t="str">
        <f>IF(AND(R801&lt;&gt;"",S801&lt;&gt;"",Q801&lt;&gt;""),ROUND(MIN(IF(OR(Q801="OZZ",Q801="ZZ"),5000,17300),TRUNC(0.75*(SUMIF($D$12:$D801,$D801,R$12:R801)+SUMIF($D$12:$D801,$D801,S$12:S801)),2)) - SUMIF($D$12:$D800,$D801,U$12:U800),2),"")</f>
        <v/>
      </c>
      <c r="V801" s="248" t="str">
        <f>IF(AND(R801&lt;&gt;"",S801&lt;&gt;"",T801&lt;&gt;"",Q801&lt;&gt;"",AL801&lt;&gt;""),IF(OR(Q801="OZZ",Q801="ZZ"),ROUND(0-SUMIF($D$12:$D800,$D801,V$12:V800),2),IF(T801=0,0,ROUND(MIN(MIN(17300,TRUNC(0.75*(SUMIF($D$12:$D$2012,$D801,R$12:R$2012)+SUMIF($D$12:$D$2012,$D801,S$12:S$2012)),2)+SUMIF($D$12:$D801,$D801,AL$12:AL801))-SUMIF($D$12:$D800,$D801,V$12:V800)-SUMIF($D$12:$D$2012,$D801,U$12:U$2012),AL801),2))),"")</f>
        <v/>
      </c>
      <c r="W801" s="250" t="str">
        <f>IF(Q801&lt;&gt;"",1000 - SUMIF($D$12:$D800,$D801,W$12:W800),"")</f>
        <v/>
      </c>
      <c r="X801" s="106"/>
      <c r="Y801" s="247"/>
      <c r="Z801" s="247"/>
      <c r="AA801" s="247"/>
      <c r="AB801" s="248" t="str">
        <f>IF(AND(Y801&lt;&gt;"",Z801&lt;&gt;"",X801&lt;&gt;""),ROUND(MIN(IF(OR(X801="OZZ",X801="ZZ"),5000,17300),TRUNC(0.75*(SUMIF($D$12:$D801,$D801,Y$12:Y801)+SUMIF($D$12:$D801,$D801,Z$12:Z801)),2)) - SUMIF($D$12:$D800,$D801,AB$12:AB800),2),"")</f>
        <v/>
      </c>
      <c r="AC801" s="251" t="str">
        <f>IF(AND(Y801&lt;&gt;"",Z801&lt;&gt;"",AA801&lt;&gt;"",X801&lt;&gt;"",AP801&lt;&gt;""),IF(OR(X801="OZZ",X801="ZZ"),ROUND(0-SUMIF($D$12:$D800,$D801,AC$12:AC800),2),IF(AA801=0,0,ROUND(MIN(MIN(17300,TRUNC(0.75*(SUMIF($D$12:$D$2012,$D801,Y$12:Y$2012)+SUMIF($D$12:$D$2012,$D801,Z$12:Z$2012)),2)+SUMIF($D$12:$D801,$D801,AP$12:AP801))-SUMIF($D$12:$D800,$D801,AC$12:AC800)-SUMIF($D$12:$D$2012,$D801,AB$12:AB$2012),AP801),2))),"")</f>
        <v/>
      </c>
      <c r="AD801" s="250" t="str">
        <f>IF(X801&lt;&gt;"",1000 - SUMIF($D$12:$D800,$D801,AD$12:AD800),"")</f>
        <v/>
      </c>
      <c r="AE801" s="252"/>
      <c r="AF801" s="253"/>
      <c r="AG801" s="254"/>
      <c r="AH801" s="255" t="str">
        <f t="shared" si="271"/>
        <v/>
      </c>
      <c r="AI801" s="256"/>
      <c r="AJ801" s="253"/>
      <c r="AK801" s="254"/>
      <c r="AL801" s="255" t="str">
        <f t="shared" si="272"/>
        <v/>
      </c>
      <c r="AM801" s="256"/>
      <c r="AN801" s="253"/>
      <c r="AO801" s="254"/>
      <c r="AP801" s="255" t="str">
        <f t="shared" si="252"/>
        <v/>
      </c>
      <c r="AQ801" s="116"/>
      <c r="AR801" s="116"/>
      <c r="AS801" s="117"/>
      <c r="AT801" s="118"/>
      <c r="AU801" s="119" t="str">
        <f>IF(D801&lt;&gt; "", IF(COUNTIF($D$12:$D801,$D801)&gt;1,0,IF(SUM(N801,U801,AB801)&gt;0,IF(AND(X801="",OR(Q801&lt;&gt;"",J801&lt;&gt;"")),IF(Q801&lt;&gt;"",Q801,IF(J801&lt;&gt;"",J801,0)),IF(AND(Q801&lt;&gt;"",J801&lt;&gt;"",Q801=J801),Q801,X801)),0)),"")</f>
        <v/>
      </c>
      <c r="AV801" s="119" t="str">
        <f>IF(D801&lt;&gt;"",IF(COUNTIF($D$12:$D801,$D801)&gt;1,0,IF(SUM(O801,V801,AC801)&gt;0,IF(AND(X801="",OR(Q801&lt;&gt;"",J801&lt;&gt;"")),IF(Q801&lt;&gt;"",Q801,IF(J801&lt;&gt;"",J801,0)),IF(AND(Q801&lt;&gt;"",J801&lt;&gt;"",Q801=J801),Q801,X801)),0)),"")</f>
        <v/>
      </c>
      <c r="AW801" s="119" t="str">
        <f>IF(D801&lt;&gt;"",IF(COUNTIF($D$12:$D801,$D801)&gt;1,0,IF(SUM(P801,W801,AD801)&gt;0,IF(AND(X801="",OR(Q801&lt;&gt;"",J801&lt;&gt;"")),IF(Q801&lt;&gt;"",Q801,IF(J801&lt;&gt;"",J801,0)),IF(AND(Q801&lt;&gt;"",J801&lt;&gt;"",Q801=J801),Q801,X801)),0)),"")</f>
        <v/>
      </c>
      <c r="AX801" s="118" t="str">
        <f t="shared" si="253"/>
        <v/>
      </c>
      <c r="AY801" s="118" t="str">
        <f t="shared" si="254"/>
        <v/>
      </c>
      <c r="AZ801" s="118" t="str">
        <f t="shared" si="255"/>
        <v/>
      </c>
      <c r="BA801" s="118" t="str">
        <f t="shared" si="256"/>
        <v/>
      </c>
      <c r="BB801" s="118" t="str">
        <f t="shared" si="257"/>
        <v/>
      </c>
      <c r="BC801" s="118" t="str">
        <f t="shared" si="258"/>
        <v/>
      </c>
      <c r="BD801" s="118" t="str">
        <f t="shared" si="259"/>
        <v/>
      </c>
      <c r="BE801" s="118" t="str">
        <f t="shared" si="260"/>
        <v/>
      </c>
      <c r="BF801" s="118" t="str">
        <f t="shared" si="261"/>
        <v/>
      </c>
      <c r="BG801" s="120"/>
      <c r="BH801" s="120" t="str">
        <f t="shared" si="262"/>
        <v/>
      </c>
      <c r="BI801" s="120" t="str">
        <f t="shared" si="263"/>
        <v/>
      </c>
      <c r="BJ801" s="121"/>
      <c r="BK801" s="120" t="str">
        <f t="shared" si="264"/>
        <v/>
      </c>
      <c r="BL801" s="120" t="str">
        <f t="shared" si="265"/>
        <v/>
      </c>
      <c r="BM801" s="120" t="str">
        <f t="shared" si="266"/>
        <v/>
      </c>
      <c r="BN801" s="120" t="str">
        <f t="shared" si="267"/>
        <v/>
      </c>
      <c r="BO801" s="120" t="str">
        <f t="shared" si="268"/>
        <v/>
      </c>
      <c r="BP801" s="120" t="str">
        <f t="shared" si="269"/>
        <v/>
      </c>
      <c r="BQ801" s="98"/>
      <c r="BR801" s="98"/>
      <c r="BS801" s="98"/>
      <c r="BT801" s="98"/>
      <c r="BU801" s="98"/>
      <c r="BV801" s="98"/>
      <c r="BW801" s="98"/>
      <c r="BX801" s="98"/>
      <c r="BY801" s="98"/>
      <c r="BZ801" s="98"/>
      <c r="CA801" s="98"/>
      <c r="CB801" s="98"/>
      <c r="CC801" s="98"/>
      <c r="CD801" s="98"/>
      <c r="CE801" s="98"/>
      <c r="CF801" s="98"/>
      <c r="CG801" s="98"/>
      <c r="CH801" s="98"/>
      <c r="CI801" s="98"/>
      <c r="CJ801" s="98"/>
      <c r="CK801" s="98"/>
      <c r="CL801" s="98"/>
      <c r="CM801" s="98"/>
      <c r="CN801" s="98"/>
      <c r="CO801" s="98"/>
      <c r="CP801" s="98"/>
      <c r="CQ801" s="98"/>
      <c r="CR801" s="98"/>
      <c r="CS801" s="98"/>
    </row>
    <row r="802" spans="1:97" s="4" customFormat="1" ht="18.75" customHeight="1" x14ac:dyDescent="0.2">
      <c r="A802" s="3">
        <f t="shared" si="270"/>
        <v>790</v>
      </c>
      <c r="B802" s="263"/>
      <c r="C802" s="263"/>
      <c r="D802" s="263"/>
      <c r="E802" s="259"/>
      <c r="F802" s="259"/>
      <c r="G802" s="43"/>
      <c r="H802" s="264"/>
      <c r="I802" s="261"/>
      <c r="J802" s="106"/>
      <c r="K802" s="247"/>
      <c r="L802" s="247"/>
      <c r="M802" s="247"/>
      <c r="N802" s="248" t="str">
        <f>IF(AND(K802&lt;&gt;"",L802&lt;&gt;"",J802&lt;&gt;""),ROUND(MIN(IF(OR(J802="OZZ",J802="ZZ"),5000,17300),TRUNC(0.75*(SUMIF($D$12:$D802,$D802,K$12:K802)+SUMIF($D$12:$D802,$D802,L$12:L802)),2)) - SUMIF($D$12:$D801,$D802,N$12:N801),2),"")</f>
        <v/>
      </c>
      <c r="O802" s="249" t="str">
        <f>IF(AND(K802&lt;&gt;"",L802&lt;&gt;"",M802&lt;&gt;"",J802&lt;&gt;"",AH802&lt;&gt;""),IF(OR(J802="OZZ",J802="ZZ"),ROUND(0-SUMIF($D$12:$D801,$D802,O$12:O801),2),IF(M802=0,0,ROUND(MIN(MIN(17300,TRUNC(0.75*(SUMIF($D$12:$D$2012,$D802,K$12:K$2012)+SUMIF($D$12:$D$2012,$D802,L$12:L$2012)),2)+SUMIF($D$12:$D802,$D802,AH$12:AH802))-SUMIF($D$12:$D801,$D802,O$12:O801)-SUMIF($D$12:$D$2012,$D802,N$12:N$2012),AH802),2))),"")</f>
        <v/>
      </c>
      <c r="P802" s="250" t="str">
        <f>IF(J802&lt;&gt;"",1000 - SUMIF($D$12:$D801,$D802,P$12:P801),"")</f>
        <v/>
      </c>
      <c r="Q802" s="106"/>
      <c r="R802" s="247"/>
      <c r="S802" s="247"/>
      <c r="T802" s="247"/>
      <c r="U802" s="248" t="str">
        <f>IF(AND(R802&lt;&gt;"",S802&lt;&gt;"",Q802&lt;&gt;""),ROUND(MIN(IF(OR(Q802="OZZ",Q802="ZZ"),5000,17300),TRUNC(0.75*(SUMIF($D$12:$D802,$D802,R$12:R802)+SUMIF($D$12:$D802,$D802,S$12:S802)),2)) - SUMIF($D$12:$D801,$D802,U$12:U801),2),"")</f>
        <v/>
      </c>
      <c r="V802" s="248" t="str">
        <f>IF(AND(R802&lt;&gt;"",S802&lt;&gt;"",T802&lt;&gt;"",Q802&lt;&gt;"",AL802&lt;&gt;""),IF(OR(Q802="OZZ",Q802="ZZ"),ROUND(0-SUMIF($D$12:$D801,$D802,V$12:V801),2),IF(T802=0,0,ROUND(MIN(MIN(17300,TRUNC(0.75*(SUMIF($D$12:$D$2012,$D802,R$12:R$2012)+SUMIF($D$12:$D$2012,$D802,S$12:S$2012)),2)+SUMIF($D$12:$D802,$D802,AL$12:AL802))-SUMIF($D$12:$D801,$D802,V$12:V801)-SUMIF($D$12:$D$2012,$D802,U$12:U$2012),AL802),2))),"")</f>
        <v/>
      </c>
      <c r="W802" s="250" t="str">
        <f>IF(Q802&lt;&gt;"",1000 - SUMIF($D$12:$D801,$D802,W$12:W801),"")</f>
        <v/>
      </c>
      <c r="X802" s="106"/>
      <c r="Y802" s="247"/>
      <c r="Z802" s="247"/>
      <c r="AA802" s="247"/>
      <c r="AB802" s="248" t="str">
        <f>IF(AND(Y802&lt;&gt;"",Z802&lt;&gt;"",X802&lt;&gt;""),ROUND(MIN(IF(OR(X802="OZZ",X802="ZZ"),5000,17300),TRUNC(0.75*(SUMIF($D$12:$D802,$D802,Y$12:Y802)+SUMIF($D$12:$D802,$D802,Z$12:Z802)),2)) - SUMIF($D$12:$D801,$D802,AB$12:AB801),2),"")</f>
        <v/>
      </c>
      <c r="AC802" s="251" t="str">
        <f>IF(AND(Y802&lt;&gt;"",Z802&lt;&gt;"",AA802&lt;&gt;"",X802&lt;&gt;"",AP802&lt;&gt;""),IF(OR(X802="OZZ",X802="ZZ"),ROUND(0-SUMIF($D$12:$D801,$D802,AC$12:AC801),2),IF(AA802=0,0,ROUND(MIN(MIN(17300,TRUNC(0.75*(SUMIF($D$12:$D$2012,$D802,Y$12:Y$2012)+SUMIF($D$12:$D$2012,$D802,Z$12:Z$2012)),2)+SUMIF($D$12:$D802,$D802,AP$12:AP802))-SUMIF($D$12:$D801,$D802,AC$12:AC801)-SUMIF($D$12:$D$2012,$D802,AB$12:AB$2012),AP802),2))),"")</f>
        <v/>
      </c>
      <c r="AD802" s="250" t="str">
        <f>IF(X802&lt;&gt;"",1000 - SUMIF($D$12:$D801,$D802,AD$12:AD801),"")</f>
        <v/>
      </c>
      <c r="AE802" s="252"/>
      <c r="AF802" s="253"/>
      <c r="AG802" s="254"/>
      <c r="AH802" s="255" t="str">
        <f t="shared" si="271"/>
        <v/>
      </c>
      <c r="AI802" s="256"/>
      <c r="AJ802" s="253"/>
      <c r="AK802" s="254"/>
      <c r="AL802" s="255" t="str">
        <f t="shared" si="272"/>
        <v/>
      </c>
      <c r="AM802" s="256"/>
      <c r="AN802" s="253"/>
      <c r="AO802" s="254"/>
      <c r="AP802" s="255" t="str">
        <f t="shared" si="252"/>
        <v/>
      </c>
      <c r="AQ802" s="116"/>
      <c r="AR802" s="116"/>
      <c r="AS802" s="117"/>
      <c r="AT802" s="118"/>
      <c r="AU802" s="119" t="str">
        <f>IF(D802&lt;&gt; "", IF(COUNTIF($D$12:$D802,$D802)&gt;1,0,IF(SUM(N802,U802,AB802)&gt;0,IF(AND(X802="",OR(Q802&lt;&gt;"",J802&lt;&gt;"")),IF(Q802&lt;&gt;"",Q802,IF(J802&lt;&gt;"",J802,0)),IF(AND(Q802&lt;&gt;"",J802&lt;&gt;"",Q802=J802),Q802,X802)),0)),"")</f>
        <v/>
      </c>
      <c r="AV802" s="119" t="str">
        <f>IF(D802&lt;&gt;"",IF(COUNTIF($D$12:$D802,$D802)&gt;1,0,IF(SUM(O802,V802,AC802)&gt;0,IF(AND(X802="",OR(Q802&lt;&gt;"",J802&lt;&gt;"")),IF(Q802&lt;&gt;"",Q802,IF(J802&lt;&gt;"",J802,0)),IF(AND(Q802&lt;&gt;"",J802&lt;&gt;"",Q802=J802),Q802,X802)),0)),"")</f>
        <v/>
      </c>
      <c r="AW802" s="119" t="str">
        <f>IF(D802&lt;&gt;"",IF(COUNTIF($D$12:$D802,$D802)&gt;1,0,IF(SUM(P802,W802,AD802)&gt;0,IF(AND(X802="",OR(Q802&lt;&gt;"",J802&lt;&gt;"")),IF(Q802&lt;&gt;"",Q802,IF(J802&lt;&gt;"",J802,0)),IF(AND(Q802&lt;&gt;"",J802&lt;&gt;"",Q802=J802),Q802,X802)),0)),"")</f>
        <v/>
      </c>
      <c r="AX802" s="118" t="str">
        <f t="shared" si="253"/>
        <v/>
      </c>
      <c r="AY802" s="118" t="str">
        <f t="shared" si="254"/>
        <v/>
      </c>
      <c r="AZ802" s="118" t="str">
        <f t="shared" si="255"/>
        <v/>
      </c>
      <c r="BA802" s="118" t="str">
        <f t="shared" si="256"/>
        <v/>
      </c>
      <c r="BB802" s="118" t="str">
        <f t="shared" si="257"/>
        <v/>
      </c>
      <c r="BC802" s="118" t="str">
        <f t="shared" si="258"/>
        <v/>
      </c>
      <c r="BD802" s="118" t="str">
        <f t="shared" si="259"/>
        <v/>
      </c>
      <c r="BE802" s="118" t="str">
        <f t="shared" si="260"/>
        <v/>
      </c>
      <c r="BF802" s="118" t="str">
        <f t="shared" si="261"/>
        <v/>
      </c>
      <c r="BG802" s="120"/>
      <c r="BH802" s="120" t="str">
        <f t="shared" si="262"/>
        <v/>
      </c>
      <c r="BI802" s="120" t="str">
        <f t="shared" si="263"/>
        <v/>
      </c>
      <c r="BJ802" s="121"/>
      <c r="BK802" s="120" t="str">
        <f t="shared" si="264"/>
        <v/>
      </c>
      <c r="BL802" s="120" t="str">
        <f t="shared" si="265"/>
        <v/>
      </c>
      <c r="BM802" s="120" t="str">
        <f t="shared" si="266"/>
        <v/>
      </c>
      <c r="BN802" s="120" t="str">
        <f t="shared" si="267"/>
        <v/>
      </c>
      <c r="BO802" s="120" t="str">
        <f t="shared" si="268"/>
        <v/>
      </c>
      <c r="BP802" s="120" t="str">
        <f t="shared" si="269"/>
        <v/>
      </c>
      <c r="BQ802" s="98"/>
      <c r="BR802" s="98"/>
      <c r="BS802" s="98"/>
      <c r="BT802" s="98"/>
      <c r="BU802" s="98"/>
      <c r="BV802" s="98"/>
      <c r="BW802" s="98"/>
      <c r="BX802" s="98"/>
      <c r="BY802" s="98"/>
      <c r="BZ802" s="98"/>
      <c r="CA802" s="98"/>
      <c r="CB802" s="98"/>
      <c r="CC802" s="98"/>
      <c r="CD802" s="98"/>
      <c r="CE802" s="98"/>
      <c r="CF802" s="98"/>
      <c r="CG802" s="98"/>
      <c r="CH802" s="98"/>
      <c r="CI802" s="98"/>
      <c r="CJ802" s="98"/>
      <c r="CK802" s="98"/>
      <c r="CL802" s="98"/>
      <c r="CM802" s="98"/>
      <c r="CN802" s="98"/>
      <c r="CO802" s="98"/>
      <c r="CP802" s="98"/>
      <c r="CQ802" s="98"/>
      <c r="CR802" s="98"/>
      <c r="CS802" s="98"/>
    </row>
    <row r="803" spans="1:97" s="4" customFormat="1" ht="18.75" customHeight="1" x14ac:dyDescent="0.2">
      <c r="A803" s="3">
        <f t="shared" si="270"/>
        <v>791</v>
      </c>
      <c r="B803" s="263"/>
      <c r="C803" s="263"/>
      <c r="D803" s="263"/>
      <c r="E803" s="259"/>
      <c r="F803" s="259"/>
      <c r="G803" s="43"/>
      <c r="H803" s="264"/>
      <c r="I803" s="261"/>
      <c r="J803" s="106"/>
      <c r="K803" s="247"/>
      <c r="L803" s="247"/>
      <c r="M803" s="247"/>
      <c r="N803" s="248" t="str">
        <f>IF(AND(K803&lt;&gt;"",L803&lt;&gt;"",J803&lt;&gt;""),ROUND(MIN(IF(OR(J803="OZZ",J803="ZZ"),5000,17300),TRUNC(0.75*(SUMIF($D$12:$D803,$D803,K$12:K803)+SUMIF($D$12:$D803,$D803,L$12:L803)),2)) - SUMIF($D$12:$D802,$D803,N$12:N802),2),"")</f>
        <v/>
      </c>
      <c r="O803" s="249" t="str">
        <f>IF(AND(K803&lt;&gt;"",L803&lt;&gt;"",M803&lt;&gt;"",J803&lt;&gt;"",AH803&lt;&gt;""),IF(OR(J803="OZZ",J803="ZZ"),ROUND(0-SUMIF($D$12:$D802,$D803,O$12:O802),2),IF(M803=0,0,ROUND(MIN(MIN(17300,TRUNC(0.75*(SUMIF($D$12:$D$2012,$D803,K$12:K$2012)+SUMIF($D$12:$D$2012,$D803,L$12:L$2012)),2)+SUMIF($D$12:$D803,$D803,AH$12:AH803))-SUMIF($D$12:$D802,$D803,O$12:O802)-SUMIF($D$12:$D$2012,$D803,N$12:N$2012),AH803),2))),"")</f>
        <v/>
      </c>
      <c r="P803" s="250" t="str">
        <f>IF(J803&lt;&gt;"",1000 - SUMIF($D$12:$D802,$D803,P$12:P802),"")</f>
        <v/>
      </c>
      <c r="Q803" s="106"/>
      <c r="R803" s="247"/>
      <c r="S803" s="247"/>
      <c r="T803" s="247"/>
      <c r="U803" s="248" t="str">
        <f>IF(AND(R803&lt;&gt;"",S803&lt;&gt;"",Q803&lt;&gt;""),ROUND(MIN(IF(OR(Q803="OZZ",Q803="ZZ"),5000,17300),TRUNC(0.75*(SUMIF($D$12:$D803,$D803,R$12:R803)+SUMIF($D$12:$D803,$D803,S$12:S803)),2)) - SUMIF($D$12:$D802,$D803,U$12:U802),2),"")</f>
        <v/>
      </c>
      <c r="V803" s="248" t="str">
        <f>IF(AND(R803&lt;&gt;"",S803&lt;&gt;"",T803&lt;&gt;"",Q803&lt;&gt;"",AL803&lt;&gt;""),IF(OR(Q803="OZZ",Q803="ZZ"),ROUND(0-SUMIF($D$12:$D802,$D803,V$12:V802),2),IF(T803=0,0,ROUND(MIN(MIN(17300,TRUNC(0.75*(SUMIF($D$12:$D$2012,$D803,R$12:R$2012)+SUMIF($D$12:$D$2012,$D803,S$12:S$2012)),2)+SUMIF($D$12:$D803,$D803,AL$12:AL803))-SUMIF($D$12:$D802,$D803,V$12:V802)-SUMIF($D$12:$D$2012,$D803,U$12:U$2012),AL803),2))),"")</f>
        <v/>
      </c>
      <c r="W803" s="250" t="str">
        <f>IF(Q803&lt;&gt;"",1000 - SUMIF($D$12:$D802,$D803,W$12:W802),"")</f>
        <v/>
      </c>
      <c r="X803" s="106"/>
      <c r="Y803" s="247"/>
      <c r="Z803" s="247"/>
      <c r="AA803" s="247"/>
      <c r="AB803" s="248" t="str">
        <f>IF(AND(Y803&lt;&gt;"",Z803&lt;&gt;"",X803&lt;&gt;""),ROUND(MIN(IF(OR(X803="OZZ",X803="ZZ"),5000,17300),TRUNC(0.75*(SUMIF($D$12:$D803,$D803,Y$12:Y803)+SUMIF($D$12:$D803,$D803,Z$12:Z803)),2)) - SUMIF($D$12:$D802,$D803,AB$12:AB802),2),"")</f>
        <v/>
      </c>
      <c r="AC803" s="251" t="str">
        <f>IF(AND(Y803&lt;&gt;"",Z803&lt;&gt;"",AA803&lt;&gt;"",X803&lt;&gt;"",AP803&lt;&gt;""),IF(OR(X803="OZZ",X803="ZZ"),ROUND(0-SUMIF($D$12:$D802,$D803,AC$12:AC802),2),IF(AA803=0,0,ROUND(MIN(MIN(17300,TRUNC(0.75*(SUMIF($D$12:$D$2012,$D803,Y$12:Y$2012)+SUMIF($D$12:$D$2012,$D803,Z$12:Z$2012)),2)+SUMIF($D$12:$D803,$D803,AP$12:AP803))-SUMIF($D$12:$D802,$D803,AC$12:AC802)-SUMIF($D$12:$D$2012,$D803,AB$12:AB$2012),AP803),2))),"")</f>
        <v/>
      </c>
      <c r="AD803" s="250" t="str">
        <f>IF(X803&lt;&gt;"",1000 - SUMIF($D$12:$D802,$D803,AD$12:AD802),"")</f>
        <v/>
      </c>
      <c r="AE803" s="252"/>
      <c r="AF803" s="253"/>
      <c r="AG803" s="254"/>
      <c r="AH803" s="255" t="str">
        <f t="shared" si="271"/>
        <v/>
      </c>
      <c r="AI803" s="256"/>
      <c r="AJ803" s="253"/>
      <c r="AK803" s="254"/>
      <c r="AL803" s="255" t="str">
        <f t="shared" si="272"/>
        <v/>
      </c>
      <c r="AM803" s="256"/>
      <c r="AN803" s="253"/>
      <c r="AO803" s="254"/>
      <c r="AP803" s="255" t="str">
        <f t="shared" si="252"/>
        <v/>
      </c>
      <c r="AQ803" s="116"/>
      <c r="AR803" s="116"/>
      <c r="AS803" s="117"/>
      <c r="AT803" s="118"/>
      <c r="AU803" s="119" t="str">
        <f>IF(D803&lt;&gt; "", IF(COUNTIF($D$12:$D803,$D803)&gt;1,0,IF(SUM(N803,U803,AB803)&gt;0,IF(AND(X803="",OR(Q803&lt;&gt;"",J803&lt;&gt;"")),IF(Q803&lt;&gt;"",Q803,IF(J803&lt;&gt;"",J803,0)),IF(AND(Q803&lt;&gt;"",J803&lt;&gt;"",Q803=J803),Q803,X803)),0)),"")</f>
        <v/>
      </c>
      <c r="AV803" s="119" t="str">
        <f>IF(D803&lt;&gt;"",IF(COUNTIF($D$12:$D803,$D803)&gt;1,0,IF(SUM(O803,V803,AC803)&gt;0,IF(AND(X803="",OR(Q803&lt;&gt;"",J803&lt;&gt;"")),IF(Q803&lt;&gt;"",Q803,IF(J803&lt;&gt;"",J803,0)),IF(AND(Q803&lt;&gt;"",J803&lt;&gt;"",Q803=J803),Q803,X803)),0)),"")</f>
        <v/>
      </c>
      <c r="AW803" s="119" t="str">
        <f>IF(D803&lt;&gt;"",IF(COUNTIF($D$12:$D803,$D803)&gt;1,0,IF(SUM(P803,W803,AD803)&gt;0,IF(AND(X803="",OR(Q803&lt;&gt;"",J803&lt;&gt;"")),IF(Q803&lt;&gt;"",Q803,IF(J803&lt;&gt;"",J803,0)),IF(AND(Q803&lt;&gt;"",J803&lt;&gt;"",Q803=J803),Q803,X803)),0)),"")</f>
        <v/>
      </c>
      <c r="AX803" s="118" t="str">
        <f t="shared" si="253"/>
        <v/>
      </c>
      <c r="AY803" s="118" t="str">
        <f t="shared" si="254"/>
        <v/>
      </c>
      <c r="AZ803" s="118" t="str">
        <f t="shared" si="255"/>
        <v/>
      </c>
      <c r="BA803" s="118" t="str">
        <f t="shared" si="256"/>
        <v/>
      </c>
      <c r="BB803" s="118" t="str">
        <f t="shared" si="257"/>
        <v/>
      </c>
      <c r="BC803" s="118" t="str">
        <f t="shared" si="258"/>
        <v/>
      </c>
      <c r="BD803" s="118" t="str">
        <f t="shared" si="259"/>
        <v/>
      </c>
      <c r="BE803" s="118" t="str">
        <f t="shared" si="260"/>
        <v/>
      </c>
      <c r="BF803" s="118" t="str">
        <f t="shared" si="261"/>
        <v/>
      </c>
      <c r="BG803" s="120"/>
      <c r="BH803" s="120" t="str">
        <f t="shared" si="262"/>
        <v/>
      </c>
      <c r="BI803" s="120" t="str">
        <f t="shared" si="263"/>
        <v/>
      </c>
      <c r="BJ803" s="121"/>
      <c r="BK803" s="120" t="str">
        <f t="shared" si="264"/>
        <v/>
      </c>
      <c r="BL803" s="120" t="str">
        <f t="shared" si="265"/>
        <v/>
      </c>
      <c r="BM803" s="120" t="str">
        <f t="shared" si="266"/>
        <v/>
      </c>
      <c r="BN803" s="120" t="str">
        <f t="shared" si="267"/>
        <v/>
      </c>
      <c r="BO803" s="120" t="str">
        <f t="shared" si="268"/>
        <v/>
      </c>
      <c r="BP803" s="120" t="str">
        <f t="shared" si="269"/>
        <v/>
      </c>
      <c r="BQ803" s="98"/>
      <c r="BR803" s="98"/>
      <c r="BS803" s="98"/>
      <c r="BT803" s="98"/>
      <c r="BU803" s="98"/>
      <c r="BV803" s="98"/>
      <c r="BW803" s="98"/>
      <c r="BX803" s="98"/>
      <c r="BY803" s="98"/>
      <c r="BZ803" s="98"/>
      <c r="CA803" s="98"/>
      <c r="CB803" s="98"/>
      <c r="CC803" s="98"/>
      <c r="CD803" s="98"/>
      <c r="CE803" s="98"/>
      <c r="CF803" s="98"/>
      <c r="CG803" s="98"/>
      <c r="CH803" s="98"/>
      <c r="CI803" s="98"/>
      <c r="CJ803" s="98"/>
      <c r="CK803" s="98"/>
      <c r="CL803" s="98"/>
      <c r="CM803" s="98"/>
      <c r="CN803" s="98"/>
      <c r="CO803" s="98"/>
      <c r="CP803" s="98"/>
      <c r="CQ803" s="98"/>
      <c r="CR803" s="98"/>
      <c r="CS803" s="98"/>
    </row>
    <row r="804" spans="1:97" s="4" customFormat="1" ht="18.75" customHeight="1" x14ac:dyDescent="0.2">
      <c r="A804" s="3">
        <f t="shared" si="270"/>
        <v>792</v>
      </c>
      <c r="B804" s="263"/>
      <c r="C804" s="263"/>
      <c r="D804" s="263"/>
      <c r="E804" s="259"/>
      <c r="F804" s="259"/>
      <c r="G804" s="43"/>
      <c r="H804" s="264"/>
      <c r="I804" s="261"/>
      <c r="J804" s="106"/>
      <c r="K804" s="247"/>
      <c r="L804" s="247"/>
      <c r="M804" s="247"/>
      <c r="N804" s="248" t="str">
        <f>IF(AND(K804&lt;&gt;"",L804&lt;&gt;"",J804&lt;&gt;""),ROUND(MIN(IF(OR(J804="OZZ",J804="ZZ"),5000,17300),TRUNC(0.75*(SUMIF($D$12:$D804,$D804,K$12:K804)+SUMIF($D$12:$D804,$D804,L$12:L804)),2)) - SUMIF($D$12:$D803,$D804,N$12:N803),2),"")</f>
        <v/>
      </c>
      <c r="O804" s="249" t="str">
        <f>IF(AND(K804&lt;&gt;"",L804&lt;&gt;"",M804&lt;&gt;"",J804&lt;&gt;"",AH804&lt;&gt;""),IF(OR(J804="OZZ",J804="ZZ"),ROUND(0-SUMIF($D$12:$D803,$D804,O$12:O803),2),IF(M804=0,0,ROUND(MIN(MIN(17300,TRUNC(0.75*(SUMIF($D$12:$D$2012,$D804,K$12:K$2012)+SUMIF($D$12:$D$2012,$D804,L$12:L$2012)),2)+SUMIF($D$12:$D804,$D804,AH$12:AH804))-SUMIF($D$12:$D803,$D804,O$12:O803)-SUMIF($D$12:$D$2012,$D804,N$12:N$2012),AH804),2))),"")</f>
        <v/>
      </c>
      <c r="P804" s="250" t="str">
        <f>IF(J804&lt;&gt;"",1000 - SUMIF($D$12:$D803,$D804,P$12:P803),"")</f>
        <v/>
      </c>
      <c r="Q804" s="106"/>
      <c r="R804" s="247"/>
      <c r="S804" s="247"/>
      <c r="T804" s="247"/>
      <c r="U804" s="248" t="str">
        <f>IF(AND(R804&lt;&gt;"",S804&lt;&gt;"",Q804&lt;&gt;""),ROUND(MIN(IF(OR(Q804="OZZ",Q804="ZZ"),5000,17300),TRUNC(0.75*(SUMIF($D$12:$D804,$D804,R$12:R804)+SUMIF($D$12:$D804,$D804,S$12:S804)),2)) - SUMIF($D$12:$D803,$D804,U$12:U803),2),"")</f>
        <v/>
      </c>
      <c r="V804" s="248" t="str">
        <f>IF(AND(R804&lt;&gt;"",S804&lt;&gt;"",T804&lt;&gt;"",Q804&lt;&gt;"",AL804&lt;&gt;""),IF(OR(Q804="OZZ",Q804="ZZ"),ROUND(0-SUMIF($D$12:$D803,$D804,V$12:V803),2),IF(T804=0,0,ROUND(MIN(MIN(17300,TRUNC(0.75*(SUMIF($D$12:$D$2012,$D804,R$12:R$2012)+SUMIF($D$12:$D$2012,$D804,S$12:S$2012)),2)+SUMIF($D$12:$D804,$D804,AL$12:AL804))-SUMIF($D$12:$D803,$D804,V$12:V803)-SUMIF($D$12:$D$2012,$D804,U$12:U$2012),AL804),2))),"")</f>
        <v/>
      </c>
      <c r="W804" s="250" t="str">
        <f>IF(Q804&lt;&gt;"",1000 - SUMIF($D$12:$D803,$D804,W$12:W803),"")</f>
        <v/>
      </c>
      <c r="X804" s="106"/>
      <c r="Y804" s="247"/>
      <c r="Z804" s="247"/>
      <c r="AA804" s="247"/>
      <c r="AB804" s="248" t="str">
        <f>IF(AND(Y804&lt;&gt;"",Z804&lt;&gt;"",X804&lt;&gt;""),ROUND(MIN(IF(OR(X804="OZZ",X804="ZZ"),5000,17300),TRUNC(0.75*(SUMIF($D$12:$D804,$D804,Y$12:Y804)+SUMIF($D$12:$D804,$D804,Z$12:Z804)),2)) - SUMIF($D$12:$D803,$D804,AB$12:AB803),2),"")</f>
        <v/>
      </c>
      <c r="AC804" s="251" t="str">
        <f>IF(AND(Y804&lt;&gt;"",Z804&lt;&gt;"",AA804&lt;&gt;"",X804&lt;&gt;"",AP804&lt;&gt;""),IF(OR(X804="OZZ",X804="ZZ"),ROUND(0-SUMIF($D$12:$D803,$D804,AC$12:AC803),2),IF(AA804=0,0,ROUND(MIN(MIN(17300,TRUNC(0.75*(SUMIF($D$12:$D$2012,$D804,Y$12:Y$2012)+SUMIF($D$12:$D$2012,$D804,Z$12:Z$2012)),2)+SUMIF($D$12:$D804,$D804,AP$12:AP804))-SUMIF($D$12:$D803,$D804,AC$12:AC803)-SUMIF($D$12:$D$2012,$D804,AB$12:AB$2012),AP804),2))),"")</f>
        <v/>
      </c>
      <c r="AD804" s="250" t="str">
        <f>IF(X804&lt;&gt;"",1000 - SUMIF($D$12:$D803,$D804,AD$12:AD803),"")</f>
        <v/>
      </c>
      <c r="AE804" s="252"/>
      <c r="AF804" s="253"/>
      <c r="AG804" s="254"/>
      <c r="AH804" s="255" t="str">
        <f t="shared" si="271"/>
        <v/>
      </c>
      <c r="AI804" s="256"/>
      <c r="AJ804" s="253"/>
      <c r="AK804" s="254"/>
      <c r="AL804" s="255" t="str">
        <f t="shared" si="272"/>
        <v/>
      </c>
      <c r="AM804" s="256"/>
      <c r="AN804" s="253"/>
      <c r="AO804" s="254"/>
      <c r="AP804" s="255" t="str">
        <f t="shared" si="252"/>
        <v/>
      </c>
      <c r="AQ804" s="116"/>
      <c r="AR804" s="116"/>
      <c r="AS804" s="117"/>
      <c r="AT804" s="118"/>
      <c r="AU804" s="119" t="str">
        <f>IF(D804&lt;&gt; "", IF(COUNTIF($D$12:$D804,$D804)&gt;1,0,IF(SUM(N804,U804,AB804)&gt;0,IF(AND(X804="",OR(Q804&lt;&gt;"",J804&lt;&gt;"")),IF(Q804&lt;&gt;"",Q804,IF(J804&lt;&gt;"",J804,0)),IF(AND(Q804&lt;&gt;"",J804&lt;&gt;"",Q804=J804),Q804,X804)),0)),"")</f>
        <v/>
      </c>
      <c r="AV804" s="119" t="str">
        <f>IF(D804&lt;&gt;"",IF(COUNTIF($D$12:$D804,$D804)&gt;1,0,IF(SUM(O804,V804,AC804)&gt;0,IF(AND(X804="",OR(Q804&lt;&gt;"",J804&lt;&gt;"")),IF(Q804&lt;&gt;"",Q804,IF(J804&lt;&gt;"",J804,0)),IF(AND(Q804&lt;&gt;"",J804&lt;&gt;"",Q804=J804),Q804,X804)),0)),"")</f>
        <v/>
      </c>
      <c r="AW804" s="119" t="str">
        <f>IF(D804&lt;&gt;"",IF(COUNTIF($D$12:$D804,$D804)&gt;1,0,IF(SUM(P804,W804,AD804)&gt;0,IF(AND(X804="",OR(Q804&lt;&gt;"",J804&lt;&gt;"")),IF(Q804&lt;&gt;"",Q804,IF(J804&lt;&gt;"",J804,0)),IF(AND(Q804&lt;&gt;"",J804&lt;&gt;"",Q804=J804),Q804,X804)),0)),"")</f>
        <v/>
      </c>
      <c r="AX804" s="118" t="str">
        <f t="shared" si="253"/>
        <v/>
      </c>
      <c r="AY804" s="118" t="str">
        <f t="shared" si="254"/>
        <v/>
      </c>
      <c r="AZ804" s="118" t="str">
        <f t="shared" si="255"/>
        <v/>
      </c>
      <c r="BA804" s="118" t="str">
        <f t="shared" si="256"/>
        <v/>
      </c>
      <c r="BB804" s="118" t="str">
        <f t="shared" si="257"/>
        <v/>
      </c>
      <c r="BC804" s="118" t="str">
        <f t="shared" si="258"/>
        <v/>
      </c>
      <c r="BD804" s="118" t="str">
        <f t="shared" si="259"/>
        <v/>
      </c>
      <c r="BE804" s="118" t="str">
        <f t="shared" si="260"/>
        <v/>
      </c>
      <c r="BF804" s="118" t="str">
        <f t="shared" si="261"/>
        <v/>
      </c>
      <c r="BG804" s="120"/>
      <c r="BH804" s="120" t="str">
        <f t="shared" si="262"/>
        <v/>
      </c>
      <c r="BI804" s="120" t="str">
        <f t="shared" si="263"/>
        <v/>
      </c>
      <c r="BJ804" s="121"/>
      <c r="BK804" s="120" t="str">
        <f t="shared" si="264"/>
        <v/>
      </c>
      <c r="BL804" s="120" t="str">
        <f t="shared" si="265"/>
        <v/>
      </c>
      <c r="BM804" s="120" t="str">
        <f t="shared" si="266"/>
        <v/>
      </c>
      <c r="BN804" s="120" t="str">
        <f t="shared" si="267"/>
        <v/>
      </c>
      <c r="BO804" s="120" t="str">
        <f t="shared" si="268"/>
        <v/>
      </c>
      <c r="BP804" s="120" t="str">
        <f t="shared" si="269"/>
        <v/>
      </c>
      <c r="BQ804" s="98"/>
      <c r="BR804" s="98"/>
      <c r="BS804" s="98"/>
      <c r="BT804" s="98"/>
      <c r="BU804" s="98"/>
      <c r="BV804" s="98"/>
      <c r="BW804" s="98"/>
      <c r="BX804" s="98"/>
      <c r="BY804" s="98"/>
      <c r="BZ804" s="98"/>
      <c r="CA804" s="98"/>
      <c r="CB804" s="98"/>
      <c r="CC804" s="98"/>
      <c r="CD804" s="98"/>
      <c r="CE804" s="98"/>
      <c r="CF804" s="98"/>
      <c r="CG804" s="98"/>
      <c r="CH804" s="98"/>
      <c r="CI804" s="98"/>
      <c r="CJ804" s="98"/>
      <c r="CK804" s="98"/>
      <c r="CL804" s="98"/>
      <c r="CM804" s="98"/>
      <c r="CN804" s="98"/>
      <c r="CO804" s="98"/>
      <c r="CP804" s="98"/>
      <c r="CQ804" s="98"/>
      <c r="CR804" s="98"/>
      <c r="CS804" s="98"/>
    </row>
    <row r="805" spans="1:97" s="4" customFormat="1" ht="18.75" customHeight="1" x14ac:dyDescent="0.2">
      <c r="A805" s="3">
        <f t="shared" si="270"/>
        <v>793</v>
      </c>
      <c r="B805" s="263"/>
      <c r="C805" s="263"/>
      <c r="D805" s="263"/>
      <c r="E805" s="259"/>
      <c r="F805" s="259"/>
      <c r="G805" s="43"/>
      <c r="H805" s="264"/>
      <c r="I805" s="261"/>
      <c r="J805" s="106"/>
      <c r="K805" s="247"/>
      <c r="L805" s="247"/>
      <c r="M805" s="247"/>
      <c r="N805" s="248" t="str">
        <f>IF(AND(K805&lt;&gt;"",L805&lt;&gt;"",J805&lt;&gt;""),ROUND(MIN(IF(OR(J805="OZZ",J805="ZZ"),5000,17300),TRUNC(0.75*(SUMIF($D$12:$D805,$D805,K$12:K805)+SUMIF($D$12:$D805,$D805,L$12:L805)),2)) - SUMIF($D$12:$D804,$D805,N$12:N804),2),"")</f>
        <v/>
      </c>
      <c r="O805" s="249" t="str">
        <f>IF(AND(K805&lt;&gt;"",L805&lt;&gt;"",M805&lt;&gt;"",J805&lt;&gt;"",AH805&lt;&gt;""),IF(OR(J805="OZZ",J805="ZZ"),ROUND(0-SUMIF($D$12:$D804,$D805,O$12:O804),2),IF(M805=0,0,ROUND(MIN(MIN(17300,TRUNC(0.75*(SUMIF($D$12:$D$2012,$D805,K$12:K$2012)+SUMIF($D$12:$D$2012,$D805,L$12:L$2012)),2)+SUMIF($D$12:$D805,$D805,AH$12:AH805))-SUMIF($D$12:$D804,$D805,O$12:O804)-SUMIF($D$12:$D$2012,$D805,N$12:N$2012),AH805),2))),"")</f>
        <v/>
      </c>
      <c r="P805" s="250" t="str">
        <f>IF(J805&lt;&gt;"",1000 - SUMIF($D$12:$D804,$D805,P$12:P804),"")</f>
        <v/>
      </c>
      <c r="Q805" s="106"/>
      <c r="R805" s="247"/>
      <c r="S805" s="247"/>
      <c r="T805" s="247"/>
      <c r="U805" s="248" t="str">
        <f>IF(AND(R805&lt;&gt;"",S805&lt;&gt;"",Q805&lt;&gt;""),ROUND(MIN(IF(OR(Q805="OZZ",Q805="ZZ"),5000,17300),TRUNC(0.75*(SUMIF($D$12:$D805,$D805,R$12:R805)+SUMIF($D$12:$D805,$D805,S$12:S805)),2)) - SUMIF($D$12:$D804,$D805,U$12:U804),2),"")</f>
        <v/>
      </c>
      <c r="V805" s="248" t="str">
        <f>IF(AND(R805&lt;&gt;"",S805&lt;&gt;"",T805&lt;&gt;"",Q805&lt;&gt;"",AL805&lt;&gt;""),IF(OR(Q805="OZZ",Q805="ZZ"),ROUND(0-SUMIF($D$12:$D804,$D805,V$12:V804),2),IF(T805=0,0,ROUND(MIN(MIN(17300,TRUNC(0.75*(SUMIF($D$12:$D$2012,$D805,R$12:R$2012)+SUMIF($D$12:$D$2012,$D805,S$12:S$2012)),2)+SUMIF($D$12:$D805,$D805,AL$12:AL805))-SUMIF($D$12:$D804,$D805,V$12:V804)-SUMIF($D$12:$D$2012,$D805,U$12:U$2012),AL805),2))),"")</f>
        <v/>
      </c>
      <c r="W805" s="250" t="str">
        <f>IF(Q805&lt;&gt;"",1000 - SUMIF($D$12:$D804,$D805,W$12:W804),"")</f>
        <v/>
      </c>
      <c r="X805" s="106"/>
      <c r="Y805" s="247"/>
      <c r="Z805" s="247"/>
      <c r="AA805" s="247"/>
      <c r="AB805" s="248" t="str">
        <f>IF(AND(Y805&lt;&gt;"",Z805&lt;&gt;"",X805&lt;&gt;""),ROUND(MIN(IF(OR(X805="OZZ",X805="ZZ"),5000,17300),TRUNC(0.75*(SUMIF($D$12:$D805,$D805,Y$12:Y805)+SUMIF($D$12:$D805,$D805,Z$12:Z805)),2)) - SUMIF($D$12:$D804,$D805,AB$12:AB804),2),"")</f>
        <v/>
      </c>
      <c r="AC805" s="251" t="str">
        <f>IF(AND(Y805&lt;&gt;"",Z805&lt;&gt;"",AA805&lt;&gt;"",X805&lt;&gt;"",AP805&lt;&gt;""),IF(OR(X805="OZZ",X805="ZZ"),ROUND(0-SUMIF($D$12:$D804,$D805,AC$12:AC804),2),IF(AA805=0,0,ROUND(MIN(MIN(17300,TRUNC(0.75*(SUMIF($D$12:$D$2012,$D805,Y$12:Y$2012)+SUMIF($D$12:$D$2012,$D805,Z$12:Z$2012)),2)+SUMIF($D$12:$D805,$D805,AP$12:AP805))-SUMIF($D$12:$D804,$D805,AC$12:AC804)-SUMIF($D$12:$D$2012,$D805,AB$12:AB$2012),AP805),2))),"")</f>
        <v/>
      </c>
      <c r="AD805" s="250" t="str">
        <f>IF(X805&lt;&gt;"",1000 - SUMIF($D$12:$D804,$D805,AD$12:AD804),"")</f>
        <v/>
      </c>
      <c r="AE805" s="252"/>
      <c r="AF805" s="253"/>
      <c r="AG805" s="254"/>
      <c r="AH805" s="255" t="str">
        <f t="shared" si="271"/>
        <v/>
      </c>
      <c r="AI805" s="256"/>
      <c r="AJ805" s="253"/>
      <c r="AK805" s="254"/>
      <c r="AL805" s="255" t="str">
        <f t="shared" si="272"/>
        <v/>
      </c>
      <c r="AM805" s="256"/>
      <c r="AN805" s="253"/>
      <c r="AO805" s="254"/>
      <c r="AP805" s="255" t="str">
        <f t="shared" si="252"/>
        <v/>
      </c>
      <c r="AQ805" s="116"/>
      <c r="AR805" s="116"/>
      <c r="AS805" s="117"/>
      <c r="AT805" s="118"/>
      <c r="AU805" s="119" t="str">
        <f>IF(D805&lt;&gt; "", IF(COUNTIF($D$12:$D805,$D805)&gt;1,0,IF(SUM(N805,U805,AB805)&gt;0,IF(AND(X805="",OR(Q805&lt;&gt;"",J805&lt;&gt;"")),IF(Q805&lt;&gt;"",Q805,IF(J805&lt;&gt;"",J805,0)),IF(AND(Q805&lt;&gt;"",J805&lt;&gt;"",Q805=J805),Q805,X805)),0)),"")</f>
        <v/>
      </c>
      <c r="AV805" s="119" t="str">
        <f>IF(D805&lt;&gt;"",IF(COUNTIF($D$12:$D805,$D805)&gt;1,0,IF(SUM(O805,V805,AC805)&gt;0,IF(AND(X805="",OR(Q805&lt;&gt;"",J805&lt;&gt;"")),IF(Q805&lt;&gt;"",Q805,IF(J805&lt;&gt;"",J805,0)),IF(AND(Q805&lt;&gt;"",J805&lt;&gt;"",Q805=J805),Q805,X805)),0)),"")</f>
        <v/>
      </c>
      <c r="AW805" s="119" t="str">
        <f>IF(D805&lt;&gt;"",IF(COUNTIF($D$12:$D805,$D805)&gt;1,0,IF(SUM(P805,W805,AD805)&gt;0,IF(AND(X805="",OR(Q805&lt;&gt;"",J805&lt;&gt;"")),IF(Q805&lt;&gt;"",Q805,IF(J805&lt;&gt;"",J805,0)),IF(AND(Q805&lt;&gt;"",J805&lt;&gt;"",Q805=J805),Q805,X805)),0)),"")</f>
        <v/>
      </c>
      <c r="AX805" s="118" t="str">
        <f t="shared" si="253"/>
        <v/>
      </c>
      <c r="AY805" s="118" t="str">
        <f t="shared" si="254"/>
        <v/>
      </c>
      <c r="AZ805" s="118" t="str">
        <f t="shared" si="255"/>
        <v/>
      </c>
      <c r="BA805" s="118" t="str">
        <f t="shared" si="256"/>
        <v/>
      </c>
      <c r="BB805" s="118" t="str">
        <f t="shared" si="257"/>
        <v/>
      </c>
      <c r="BC805" s="118" t="str">
        <f t="shared" si="258"/>
        <v/>
      </c>
      <c r="BD805" s="118" t="str">
        <f t="shared" si="259"/>
        <v/>
      </c>
      <c r="BE805" s="118" t="str">
        <f t="shared" si="260"/>
        <v/>
      </c>
      <c r="BF805" s="118" t="str">
        <f t="shared" si="261"/>
        <v/>
      </c>
      <c r="BG805" s="120"/>
      <c r="BH805" s="120" t="str">
        <f t="shared" si="262"/>
        <v/>
      </c>
      <c r="BI805" s="120" t="str">
        <f t="shared" si="263"/>
        <v/>
      </c>
      <c r="BJ805" s="121"/>
      <c r="BK805" s="120" t="str">
        <f t="shared" si="264"/>
        <v/>
      </c>
      <c r="BL805" s="120" t="str">
        <f t="shared" si="265"/>
        <v/>
      </c>
      <c r="BM805" s="120" t="str">
        <f t="shared" si="266"/>
        <v/>
      </c>
      <c r="BN805" s="120" t="str">
        <f t="shared" si="267"/>
        <v/>
      </c>
      <c r="BO805" s="120" t="str">
        <f t="shared" si="268"/>
        <v/>
      </c>
      <c r="BP805" s="120" t="str">
        <f t="shared" si="269"/>
        <v/>
      </c>
      <c r="BQ805" s="98"/>
      <c r="BR805" s="98"/>
      <c r="BS805" s="98"/>
      <c r="BT805" s="98"/>
      <c r="BU805" s="98"/>
      <c r="BV805" s="98"/>
      <c r="BW805" s="98"/>
      <c r="BX805" s="98"/>
      <c r="BY805" s="98"/>
      <c r="BZ805" s="98"/>
      <c r="CA805" s="98"/>
      <c r="CB805" s="98"/>
      <c r="CC805" s="98"/>
      <c r="CD805" s="98"/>
      <c r="CE805" s="98"/>
      <c r="CF805" s="98"/>
      <c r="CG805" s="98"/>
      <c r="CH805" s="98"/>
      <c r="CI805" s="98"/>
      <c r="CJ805" s="98"/>
      <c r="CK805" s="98"/>
      <c r="CL805" s="98"/>
      <c r="CM805" s="98"/>
      <c r="CN805" s="98"/>
      <c r="CO805" s="98"/>
      <c r="CP805" s="98"/>
      <c r="CQ805" s="98"/>
      <c r="CR805" s="98"/>
      <c r="CS805" s="98"/>
    </row>
    <row r="806" spans="1:97" s="4" customFormat="1" ht="18.75" customHeight="1" x14ac:dyDescent="0.2">
      <c r="A806" s="3">
        <f t="shared" si="270"/>
        <v>794</v>
      </c>
      <c r="B806" s="263"/>
      <c r="C806" s="263"/>
      <c r="D806" s="263"/>
      <c r="E806" s="259"/>
      <c r="F806" s="259"/>
      <c r="G806" s="43"/>
      <c r="H806" s="264"/>
      <c r="I806" s="261"/>
      <c r="J806" s="106"/>
      <c r="K806" s="247"/>
      <c r="L806" s="247"/>
      <c r="M806" s="247"/>
      <c r="N806" s="248" t="str">
        <f>IF(AND(K806&lt;&gt;"",L806&lt;&gt;"",J806&lt;&gt;""),ROUND(MIN(IF(OR(J806="OZZ",J806="ZZ"),5000,17300),TRUNC(0.75*(SUMIF($D$12:$D806,$D806,K$12:K806)+SUMIF($D$12:$D806,$D806,L$12:L806)),2)) - SUMIF($D$12:$D805,$D806,N$12:N805),2),"")</f>
        <v/>
      </c>
      <c r="O806" s="249" t="str">
        <f>IF(AND(K806&lt;&gt;"",L806&lt;&gt;"",M806&lt;&gt;"",J806&lt;&gt;"",AH806&lt;&gt;""),IF(OR(J806="OZZ",J806="ZZ"),ROUND(0-SUMIF($D$12:$D805,$D806,O$12:O805),2),IF(M806=0,0,ROUND(MIN(MIN(17300,TRUNC(0.75*(SUMIF($D$12:$D$2012,$D806,K$12:K$2012)+SUMIF($D$12:$D$2012,$D806,L$12:L$2012)),2)+SUMIF($D$12:$D806,$D806,AH$12:AH806))-SUMIF($D$12:$D805,$D806,O$12:O805)-SUMIF($D$12:$D$2012,$D806,N$12:N$2012),AH806),2))),"")</f>
        <v/>
      </c>
      <c r="P806" s="250" t="str">
        <f>IF(J806&lt;&gt;"",1000 - SUMIF($D$12:$D805,$D806,P$12:P805),"")</f>
        <v/>
      </c>
      <c r="Q806" s="106"/>
      <c r="R806" s="247"/>
      <c r="S806" s="247"/>
      <c r="T806" s="247"/>
      <c r="U806" s="248" t="str">
        <f>IF(AND(R806&lt;&gt;"",S806&lt;&gt;"",Q806&lt;&gt;""),ROUND(MIN(IF(OR(Q806="OZZ",Q806="ZZ"),5000,17300),TRUNC(0.75*(SUMIF($D$12:$D806,$D806,R$12:R806)+SUMIF($D$12:$D806,$D806,S$12:S806)),2)) - SUMIF($D$12:$D805,$D806,U$12:U805),2),"")</f>
        <v/>
      </c>
      <c r="V806" s="248" t="str">
        <f>IF(AND(R806&lt;&gt;"",S806&lt;&gt;"",T806&lt;&gt;"",Q806&lt;&gt;"",AL806&lt;&gt;""),IF(OR(Q806="OZZ",Q806="ZZ"),ROUND(0-SUMIF($D$12:$D805,$D806,V$12:V805),2),IF(T806=0,0,ROUND(MIN(MIN(17300,TRUNC(0.75*(SUMIF($D$12:$D$2012,$D806,R$12:R$2012)+SUMIF($D$12:$D$2012,$D806,S$12:S$2012)),2)+SUMIF($D$12:$D806,$D806,AL$12:AL806))-SUMIF($D$12:$D805,$D806,V$12:V805)-SUMIF($D$12:$D$2012,$D806,U$12:U$2012),AL806),2))),"")</f>
        <v/>
      </c>
      <c r="W806" s="250" t="str">
        <f>IF(Q806&lt;&gt;"",1000 - SUMIF($D$12:$D805,$D806,W$12:W805),"")</f>
        <v/>
      </c>
      <c r="X806" s="106"/>
      <c r="Y806" s="247"/>
      <c r="Z806" s="247"/>
      <c r="AA806" s="247"/>
      <c r="AB806" s="248" t="str">
        <f>IF(AND(Y806&lt;&gt;"",Z806&lt;&gt;"",X806&lt;&gt;""),ROUND(MIN(IF(OR(X806="OZZ",X806="ZZ"),5000,17300),TRUNC(0.75*(SUMIF($D$12:$D806,$D806,Y$12:Y806)+SUMIF($D$12:$D806,$D806,Z$12:Z806)),2)) - SUMIF($D$12:$D805,$D806,AB$12:AB805),2),"")</f>
        <v/>
      </c>
      <c r="AC806" s="251" t="str">
        <f>IF(AND(Y806&lt;&gt;"",Z806&lt;&gt;"",AA806&lt;&gt;"",X806&lt;&gt;"",AP806&lt;&gt;""),IF(OR(X806="OZZ",X806="ZZ"),ROUND(0-SUMIF($D$12:$D805,$D806,AC$12:AC805),2),IF(AA806=0,0,ROUND(MIN(MIN(17300,TRUNC(0.75*(SUMIF($D$12:$D$2012,$D806,Y$12:Y$2012)+SUMIF($D$12:$D$2012,$D806,Z$12:Z$2012)),2)+SUMIF($D$12:$D806,$D806,AP$12:AP806))-SUMIF($D$12:$D805,$D806,AC$12:AC805)-SUMIF($D$12:$D$2012,$D806,AB$12:AB$2012),AP806),2))),"")</f>
        <v/>
      </c>
      <c r="AD806" s="250" t="str">
        <f>IF(X806&lt;&gt;"",1000 - SUMIF($D$12:$D805,$D806,AD$12:AD805),"")</f>
        <v/>
      </c>
      <c r="AE806" s="252"/>
      <c r="AF806" s="253"/>
      <c r="AG806" s="254"/>
      <c r="AH806" s="255" t="str">
        <f t="shared" si="271"/>
        <v/>
      </c>
      <c r="AI806" s="256"/>
      <c r="AJ806" s="253"/>
      <c r="AK806" s="254"/>
      <c r="AL806" s="255" t="str">
        <f t="shared" si="272"/>
        <v/>
      </c>
      <c r="AM806" s="256"/>
      <c r="AN806" s="253"/>
      <c r="AO806" s="254"/>
      <c r="AP806" s="255" t="str">
        <f t="shared" si="252"/>
        <v/>
      </c>
      <c r="AQ806" s="116"/>
      <c r="AR806" s="116"/>
      <c r="AS806" s="117"/>
      <c r="AT806" s="118"/>
      <c r="AU806" s="119" t="str">
        <f>IF(D806&lt;&gt; "", IF(COUNTIF($D$12:$D806,$D806)&gt;1,0,IF(SUM(N806,U806,AB806)&gt;0,IF(AND(X806="",OR(Q806&lt;&gt;"",J806&lt;&gt;"")),IF(Q806&lt;&gt;"",Q806,IF(J806&lt;&gt;"",J806,0)),IF(AND(Q806&lt;&gt;"",J806&lt;&gt;"",Q806=J806),Q806,X806)),0)),"")</f>
        <v/>
      </c>
      <c r="AV806" s="119" t="str">
        <f>IF(D806&lt;&gt;"",IF(COUNTIF($D$12:$D806,$D806)&gt;1,0,IF(SUM(O806,V806,AC806)&gt;0,IF(AND(X806="",OR(Q806&lt;&gt;"",J806&lt;&gt;"")),IF(Q806&lt;&gt;"",Q806,IF(J806&lt;&gt;"",J806,0)),IF(AND(Q806&lt;&gt;"",J806&lt;&gt;"",Q806=J806),Q806,X806)),0)),"")</f>
        <v/>
      </c>
      <c r="AW806" s="119" t="str">
        <f>IF(D806&lt;&gt;"",IF(COUNTIF($D$12:$D806,$D806)&gt;1,0,IF(SUM(P806,W806,AD806)&gt;0,IF(AND(X806="",OR(Q806&lt;&gt;"",J806&lt;&gt;"")),IF(Q806&lt;&gt;"",Q806,IF(J806&lt;&gt;"",J806,0)),IF(AND(Q806&lt;&gt;"",J806&lt;&gt;"",Q806=J806),Q806,X806)),0)),"")</f>
        <v/>
      </c>
      <c r="AX806" s="118" t="str">
        <f t="shared" si="253"/>
        <v/>
      </c>
      <c r="AY806" s="118" t="str">
        <f t="shared" si="254"/>
        <v/>
      </c>
      <c r="AZ806" s="118" t="str">
        <f t="shared" si="255"/>
        <v/>
      </c>
      <c r="BA806" s="118" t="str">
        <f t="shared" si="256"/>
        <v/>
      </c>
      <c r="BB806" s="118" t="str">
        <f t="shared" si="257"/>
        <v/>
      </c>
      <c r="BC806" s="118" t="str">
        <f t="shared" si="258"/>
        <v/>
      </c>
      <c r="BD806" s="118" t="str">
        <f t="shared" si="259"/>
        <v/>
      </c>
      <c r="BE806" s="118" t="str">
        <f t="shared" si="260"/>
        <v/>
      </c>
      <c r="BF806" s="118" t="str">
        <f t="shared" si="261"/>
        <v/>
      </c>
      <c r="BG806" s="120"/>
      <c r="BH806" s="120" t="str">
        <f t="shared" si="262"/>
        <v/>
      </c>
      <c r="BI806" s="120" t="str">
        <f t="shared" si="263"/>
        <v/>
      </c>
      <c r="BJ806" s="121"/>
      <c r="BK806" s="120" t="str">
        <f t="shared" si="264"/>
        <v/>
      </c>
      <c r="BL806" s="120" t="str">
        <f t="shared" si="265"/>
        <v/>
      </c>
      <c r="BM806" s="120" t="str">
        <f t="shared" si="266"/>
        <v/>
      </c>
      <c r="BN806" s="120" t="str">
        <f t="shared" si="267"/>
        <v/>
      </c>
      <c r="BO806" s="120" t="str">
        <f t="shared" si="268"/>
        <v/>
      </c>
      <c r="BP806" s="120" t="str">
        <f t="shared" si="269"/>
        <v/>
      </c>
      <c r="BQ806" s="98"/>
      <c r="BR806" s="98"/>
      <c r="BS806" s="98"/>
      <c r="BT806" s="98"/>
      <c r="BU806" s="98"/>
      <c r="BV806" s="98"/>
      <c r="BW806" s="98"/>
      <c r="BX806" s="98"/>
      <c r="BY806" s="98"/>
      <c r="BZ806" s="98"/>
      <c r="CA806" s="98"/>
      <c r="CB806" s="98"/>
      <c r="CC806" s="98"/>
      <c r="CD806" s="98"/>
      <c r="CE806" s="98"/>
      <c r="CF806" s="98"/>
      <c r="CG806" s="98"/>
      <c r="CH806" s="98"/>
      <c r="CI806" s="98"/>
      <c r="CJ806" s="98"/>
      <c r="CK806" s="98"/>
      <c r="CL806" s="98"/>
      <c r="CM806" s="98"/>
      <c r="CN806" s="98"/>
      <c r="CO806" s="98"/>
      <c r="CP806" s="98"/>
      <c r="CQ806" s="98"/>
      <c r="CR806" s="98"/>
      <c r="CS806" s="98"/>
    </row>
    <row r="807" spans="1:97" s="4" customFormat="1" ht="18.75" customHeight="1" x14ac:dyDescent="0.2">
      <c r="A807" s="3">
        <f t="shared" si="270"/>
        <v>795</v>
      </c>
      <c r="B807" s="263"/>
      <c r="C807" s="263"/>
      <c r="D807" s="263"/>
      <c r="E807" s="259"/>
      <c r="F807" s="259"/>
      <c r="G807" s="43"/>
      <c r="H807" s="264"/>
      <c r="I807" s="261"/>
      <c r="J807" s="106"/>
      <c r="K807" s="247"/>
      <c r="L807" s="247"/>
      <c r="M807" s="247"/>
      <c r="N807" s="248" t="str">
        <f>IF(AND(K807&lt;&gt;"",L807&lt;&gt;"",J807&lt;&gt;""),ROUND(MIN(IF(OR(J807="OZZ",J807="ZZ"),5000,17300),TRUNC(0.75*(SUMIF($D$12:$D807,$D807,K$12:K807)+SUMIF($D$12:$D807,$D807,L$12:L807)),2)) - SUMIF($D$12:$D806,$D807,N$12:N806),2),"")</f>
        <v/>
      </c>
      <c r="O807" s="249" t="str">
        <f>IF(AND(K807&lt;&gt;"",L807&lt;&gt;"",M807&lt;&gt;"",J807&lt;&gt;"",AH807&lt;&gt;""),IF(OR(J807="OZZ",J807="ZZ"),ROUND(0-SUMIF($D$12:$D806,$D807,O$12:O806),2),IF(M807=0,0,ROUND(MIN(MIN(17300,TRUNC(0.75*(SUMIF($D$12:$D$2012,$D807,K$12:K$2012)+SUMIF($D$12:$D$2012,$D807,L$12:L$2012)),2)+SUMIF($D$12:$D807,$D807,AH$12:AH807))-SUMIF($D$12:$D806,$D807,O$12:O806)-SUMIF($D$12:$D$2012,$D807,N$12:N$2012),AH807),2))),"")</f>
        <v/>
      </c>
      <c r="P807" s="250" t="str">
        <f>IF(J807&lt;&gt;"",1000 - SUMIF($D$12:$D806,$D807,P$12:P806),"")</f>
        <v/>
      </c>
      <c r="Q807" s="106"/>
      <c r="R807" s="247"/>
      <c r="S807" s="247"/>
      <c r="T807" s="247"/>
      <c r="U807" s="248" t="str">
        <f>IF(AND(R807&lt;&gt;"",S807&lt;&gt;"",Q807&lt;&gt;""),ROUND(MIN(IF(OR(Q807="OZZ",Q807="ZZ"),5000,17300),TRUNC(0.75*(SUMIF($D$12:$D807,$D807,R$12:R807)+SUMIF($D$12:$D807,$D807,S$12:S807)),2)) - SUMIF($D$12:$D806,$D807,U$12:U806),2),"")</f>
        <v/>
      </c>
      <c r="V807" s="248" t="str">
        <f>IF(AND(R807&lt;&gt;"",S807&lt;&gt;"",T807&lt;&gt;"",Q807&lt;&gt;"",AL807&lt;&gt;""),IF(OR(Q807="OZZ",Q807="ZZ"),ROUND(0-SUMIF($D$12:$D806,$D807,V$12:V806),2),IF(T807=0,0,ROUND(MIN(MIN(17300,TRUNC(0.75*(SUMIF($D$12:$D$2012,$D807,R$12:R$2012)+SUMIF($D$12:$D$2012,$D807,S$12:S$2012)),2)+SUMIF($D$12:$D807,$D807,AL$12:AL807))-SUMIF($D$12:$D806,$D807,V$12:V806)-SUMIF($D$12:$D$2012,$D807,U$12:U$2012),AL807),2))),"")</f>
        <v/>
      </c>
      <c r="W807" s="250" t="str">
        <f>IF(Q807&lt;&gt;"",1000 - SUMIF($D$12:$D806,$D807,W$12:W806),"")</f>
        <v/>
      </c>
      <c r="X807" s="106"/>
      <c r="Y807" s="247"/>
      <c r="Z807" s="247"/>
      <c r="AA807" s="247"/>
      <c r="AB807" s="248" t="str">
        <f>IF(AND(Y807&lt;&gt;"",Z807&lt;&gt;"",X807&lt;&gt;""),ROUND(MIN(IF(OR(X807="OZZ",X807="ZZ"),5000,17300),TRUNC(0.75*(SUMIF($D$12:$D807,$D807,Y$12:Y807)+SUMIF($D$12:$D807,$D807,Z$12:Z807)),2)) - SUMIF($D$12:$D806,$D807,AB$12:AB806),2),"")</f>
        <v/>
      </c>
      <c r="AC807" s="251" t="str">
        <f>IF(AND(Y807&lt;&gt;"",Z807&lt;&gt;"",AA807&lt;&gt;"",X807&lt;&gt;"",AP807&lt;&gt;""),IF(OR(X807="OZZ",X807="ZZ"),ROUND(0-SUMIF($D$12:$D806,$D807,AC$12:AC806),2),IF(AA807=0,0,ROUND(MIN(MIN(17300,TRUNC(0.75*(SUMIF($D$12:$D$2012,$D807,Y$12:Y$2012)+SUMIF($D$12:$D$2012,$D807,Z$12:Z$2012)),2)+SUMIF($D$12:$D807,$D807,AP$12:AP807))-SUMIF($D$12:$D806,$D807,AC$12:AC806)-SUMIF($D$12:$D$2012,$D807,AB$12:AB$2012),AP807),2))),"")</f>
        <v/>
      </c>
      <c r="AD807" s="250" t="str">
        <f>IF(X807&lt;&gt;"",1000 - SUMIF($D$12:$D806,$D807,AD$12:AD806),"")</f>
        <v/>
      </c>
      <c r="AE807" s="252"/>
      <c r="AF807" s="253"/>
      <c r="AG807" s="254"/>
      <c r="AH807" s="255" t="str">
        <f t="shared" si="271"/>
        <v/>
      </c>
      <c r="AI807" s="256"/>
      <c r="AJ807" s="253"/>
      <c r="AK807" s="254"/>
      <c r="AL807" s="255" t="str">
        <f t="shared" si="272"/>
        <v/>
      </c>
      <c r="AM807" s="256"/>
      <c r="AN807" s="253"/>
      <c r="AO807" s="254"/>
      <c r="AP807" s="255" t="str">
        <f t="shared" si="252"/>
        <v/>
      </c>
      <c r="AQ807" s="116"/>
      <c r="AR807" s="116"/>
      <c r="AS807" s="117"/>
      <c r="AT807" s="118"/>
      <c r="AU807" s="119" t="str">
        <f>IF(D807&lt;&gt; "", IF(COUNTIF($D$12:$D807,$D807)&gt;1,0,IF(SUM(N807,U807,AB807)&gt;0,IF(AND(X807="",OR(Q807&lt;&gt;"",J807&lt;&gt;"")),IF(Q807&lt;&gt;"",Q807,IF(J807&lt;&gt;"",J807,0)),IF(AND(Q807&lt;&gt;"",J807&lt;&gt;"",Q807=J807),Q807,X807)),0)),"")</f>
        <v/>
      </c>
      <c r="AV807" s="119" t="str">
        <f>IF(D807&lt;&gt;"",IF(COUNTIF($D$12:$D807,$D807)&gt;1,0,IF(SUM(O807,V807,AC807)&gt;0,IF(AND(X807="",OR(Q807&lt;&gt;"",J807&lt;&gt;"")),IF(Q807&lt;&gt;"",Q807,IF(J807&lt;&gt;"",J807,0)),IF(AND(Q807&lt;&gt;"",J807&lt;&gt;"",Q807=J807),Q807,X807)),0)),"")</f>
        <v/>
      </c>
      <c r="AW807" s="119" t="str">
        <f>IF(D807&lt;&gt;"",IF(COUNTIF($D$12:$D807,$D807)&gt;1,0,IF(SUM(P807,W807,AD807)&gt;0,IF(AND(X807="",OR(Q807&lt;&gt;"",J807&lt;&gt;"")),IF(Q807&lt;&gt;"",Q807,IF(J807&lt;&gt;"",J807,0)),IF(AND(Q807&lt;&gt;"",J807&lt;&gt;"",Q807=J807),Q807,X807)),0)),"")</f>
        <v/>
      </c>
      <c r="AX807" s="118" t="str">
        <f t="shared" si="253"/>
        <v/>
      </c>
      <c r="AY807" s="118" t="str">
        <f t="shared" si="254"/>
        <v/>
      </c>
      <c r="AZ807" s="118" t="str">
        <f t="shared" si="255"/>
        <v/>
      </c>
      <c r="BA807" s="118" t="str">
        <f t="shared" si="256"/>
        <v/>
      </c>
      <c r="BB807" s="118" t="str">
        <f t="shared" si="257"/>
        <v/>
      </c>
      <c r="BC807" s="118" t="str">
        <f t="shared" si="258"/>
        <v/>
      </c>
      <c r="BD807" s="118" t="str">
        <f t="shared" si="259"/>
        <v/>
      </c>
      <c r="BE807" s="118" t="str">
        <f t="shared" si="260"/>
        <v/>
      </c>
      <c r="BF807" s="118" t="str">
        <f t="shared" si="261"/>
        <v/>
      </c>
      <c r="BG807" s="120"/>
      <c r="BH807" s="120" t="str">
        <f t="shared" si="262"/>
        <v/>
      </c>
      <c r="BI807" s="120" t="str">
        <f t="shared" si="263"/>
        <v/>
      </c>
      <c r="BJ807" s="121"/>
      <c r="BK807" s="120" t="str">
        <f t="shared" si="264"/>
        <v/>
      </c>
      <c r="BL807" s="120" t="str">
        <f t="shared" si="265"/>
        <v/>
      </c>
      <c r="BM807" s="120" t="str">
        <f t="shared" si="266"/>
        <v/>
      </c>
      <c r="BN807" s="120" t="str">
        <f t="shared" si="267"/>
        <v/>
      </c>
      <c r="BO807" s="120" t="str">
        <f t="shared" si="268"/>
        <v/>
      </c>
      <c r="BP807" s="120" t="str">
        <f t="shared" si="269"/>
        <v/>
      </c>
      <c r="BQ807" s="98"/>
      <c r="BR807" s="98"/>
      <c r="BS807" s="98"/>
      <c r="BT807" s="98"/>
      <c r="BU807" s="98"/>
      <c r="BV807" s="98"/>
      <c r="BW807" s="98"/>
      <c r="BX807" s="98"/>
      <c r="BY807" s="98"/>
      <c r="BZ807" s="98"/>
      <c r="CA807" s="98"/>
      <c r="CB807" s="98"/>
      <c r="CC807" s="98"/>
      <c r="CD807" s="98"/>
      <c r="CE807" s="98"/>
      <c r="CF807" s="98"/>
      <c r="CG807" s="98"/>
      <c r="CH807" s="98"/>
      <c r="CI807" s="98"/>
      <c r="CJ807" s="98"/>
      <c r="CK807" s="98"/>
      <c r="CL807" s="98"/>
      <c r="CM807" s="98"/>
      <c r="CN807" s="98"/>
      <c r="CO807" s="98"/>
      <c r="CP807" s="98"/>
      <c r="CQ807" s="98"/>
      <c r="CR807" s="98"/>
      <c r="CS807" s="98"/>
    </row>
    <row r="808" spans="1:97" s="4" customFormat="1" ht="18.75" customHeight="1" x14ac:dyDescent="0.2">
      <c r="A808" s="3">
        <f t="shared" si="270"/>
        <v>796</v>
      </c>
      <c r="B808" s="263"/>
      <c r="C808" s="263"/>
      <c r="D808" s="263"/>
      <c r="E808" s="259"/>
      <c r="F808" s="259"/>
      <c r="G808" s="43"/>
      <c r="H808" s="264"/>
      <c r="I808" s="261"/>
      <c r="J808" s="106"/>
      <c r="K808" s="247"/>
      <c r="L808" s="247"/>
      <c r="M808" s="247"/>
      <c r="N808" s="248" t="str">
        <f>IF(AND(K808&lt;&gt;"",L808&lt;&gt;"",J808&lt;&gt;""),ROUND(MIN(IF(OR(J808="OZZ",J808="ZZ"),5000,17300),TRUNC(0.75*(SUMIF($D$12:$D808,$D808,K$12:K808)+SUMIF($D$12:$D808,$D808,L$12:L808)),2)) - SUMIF($D$12:$D807,$D808,N$12:N807),2),"")</f>
        <v/>
      </c>
      <c r="O808" s="249" t="str">
        <f>IF(AND(K808&lt;&gt;"",L808&lt;&gt;"",M808&lt;&gt;"",J808&lt;&gt;"",AH808&lt;&gt;""),IF(OR(J808="OZZ",J808="ZZ"),ROUND(0-SUMIF($D$12:$D807,$D808,O$12:O807),2),IF(M808=0,0,ROUND(MIN(MIN(17300,TRUNC(0.75*(SUMIF($D$12:$D$2012,$D808,K$12:K$2012)+SUMIF($D$12:$D$2012,$D808,L$12:L$2012)),2)+SUMIF($D$12:$D808,$D808,AH$12:AH808))-SUMIF($D$12:$D807,$D808,O$12:O807)-SUMIF($D$12:$D$2012,$D808,N$12:N$2012),AH808),2))),"")</f>
        <v/>
      </c>
      <c r="P808" s="250" t="str">
        <f>IF(J808&lt;&gt;"",1000 - SUMIF($D$12:$D807,$D808,P$12:P807),"")</f>
        <v/>
      </c>
      <c r="Q808" s="106"/>
      <c r="R808" s="247"/>
      <c r="S808" s="247"/>
      <c r="T808" s="247"/>
      <c r="U808" s="248" t="str">
        <f>IF(AND(R808&lt;&gt;"",S808&lt;&gt;"",Q808&lt;&gt;""),ROUND(MIN(IF(OR(Q808="OZZ",Q808="ZZ"),5000,17300),TRUNC(0.75*(SUMIF($D$12:$D808,$D808,R$12:R808)+SUMIF($D$12:$D808,$D808,S$12:S808)),2)) - SUMIF($D$12:$D807,$D808,U$12:U807),2),"")</f>
        <v/>
      </c>
      <c r="V808" s="248" t="str">
        <f>IF(AND(R808&lt;&gt;"",S808&lt;&gt;"",T808&lt;&gt;"",Q808&lt;&gt;"",AL808&lt;&gt;""),IF(OR(Q808="OZZ",Q808="ZZ"),ROUND(0-SUMIF($D$12:$D807,$D808,V$12:V807),2),IF(T808=0,0,ROUND(MIN(MIN(17300,TRUNC(0.75*(SUMIF($D$12:$D$2012,$D808,R$12:R$2012)+SUMIF($D$12:$D$2012,$D808,S$12:S$2012)),2)+SUMIF($D$12:$D808,$D808,AL$12:AL808))-SUMIF($D$12:$D807,$D808,V$12:V807)-SUMIF($D$12:$D$2012,$D808,U$12:U$2012),AL808),2))),"")</f>
        <v/>
      </c>
      <c r="W808" s="250" t="str">
        <f>IF(Q808&lt;&gt;"",1000 - SUMIF($D$12:$D807,$D808,W$12:W807),"")</f>
        <v/>
      </c>
      <c r="X808" s="106"/>
      <c r="Y808" s="247"/>
      <c r="Z808" s="247"/>
      <c r="AA808" s="247"/>
      <c r="AB808" s="248" t="str">
        <f>IF(AND(Y808&lt;&gt;"",Z808&lt;&gt;"",X808&lt;&gt;""),ROUND(MIN(IF(OR(X808="OZZ",X808="ZZ"),5000,17300),TRUNC(0.75*(SUMIF($D$12:$D808,$D808,Y$12:Y808)+SUMIF($D$12:$D808,$D808,Z$12:Z808)),2)) - SUMIF($D$12:$D807,$D808,AB$12:AB807),2),"")</f>
        <v/>
      </c>
      <c r="AC808" s="251" t="str">
        <f>IF(AND(Y808&lt;&gt;"",Z808&lt;&gt;"",AA808&lt;&gt;"",X808&lt;&gt;"",AP808&lt;&gt;""),IF(OR(X808="OZZ",X808="ZZ"),ROUND(0-SUMIF($D$12:$D807,$D808,AC$12:AC807),2),IF(AA808=0,0,ROUND(MIN(MIN(17300,TRUNC(0.75*(SUMIF($D$12:$D$2012,$D808,Y$12:Y$2012)+SUMIF($D$12:$D$2012,$D808,Z$12:Z$2012)),2)+SUMIF($D$12:$D808,$D808,AP$12:AP808))-SUMIF($D$12:$D807,$D808,AC$12:AC807)-SUMIF($D$12:$D$2012,$D808,AB$12:AB$2012),AP808),2))),"")</f>
        <v/>
      </c>
      <c r="AD808" s="250" t="str">
        <f>IF(X808&lt;&gt;"",1000 - SUMIF($D$12:$D807,$D808,AD$12:AD807),"")</f>
        <v/>
      </c>
      <c r="AE808" s="252"/>
      <c r="AF808" s="253"/>
      <c r="AG808" s="254"/>
      <c r="AH808" s="255" t="str">
        <f t="shared" si="271"/>
        <v/>
      </c>
      <c r="AI808" s="256"/>
      <c r="AJ808" s="253"/>
      <c r="AK808" s="254"/>
      <c r="AL808" s="255" t="str">
        <f t="shared" si="272"/>
        <v/>
      </c>
      <c r="AM808" s="256"/>
      <c r="AN808" s="253"/>
      <c r="AO808" s="254"/>
      <c r="AP808" s="255" t="str">
        <f t="shared" si="252"/>
        <v/>
      </c>
      <c r="AQ808" s="116"/>
      <c r="AR808" s="116"/>
      <c r="AS808" s="117"/>
      <c r="AT808" s="118"/>
      <c r="AU808" s="119" t="str">
        <f>IF(D808&lt;&gt; "", IF(COUNTIF($D$12:$D808,$D808)&gt;1,0,IF(SUM(N808,U808,AB808)&gt;0,IF(AND(X808="",OR(Q808&lt;&gt;"",J808&lt;&gt;"")),IF(Q808&lt;&gt;"",Q808,IF(J808&lt;&gt;"",J808,0)),IF(AND(Q808&lt;&gt;"",J808&lt;&gt;"",Q808=J808),Q808,X808)),0)),"")</f>
        <v/>
      </c>
      <c r="AV808" s="119" t="str">
        <f>IF(D808&lt;&gt;"",IF(COUNTIF($D$12:$D808,$D808)&gt;1,0,IF(SUM(O808,V808,AC808)&gt;0,IF(AND(X808="",OR(Q808&lt;&gt;"",J808&lt;&gt;"")),IF(Q808&lt;&gt;"",Q808,IF(J808&lt;&gt;"",J808,0)),IF(AND(Q808&lt;&gt;"",J808&lt;&gt;"",Q808=J808),Q808,X808)),0)),"")</f>
        <v/>
      </c>
      <c r="AW808" s="119" t="str">
        <f>IF(D808&lt;&gt;"",IF(COUNTIF($D$12:$D808,$D808)&gt;1,0,IF(SUM(P808,W808,AD808)&gt;0,IF(AND(X808="",OR(Q808&lt;&gt;"",J808&lt;&gt;"")),IF(Q808&lt;&gt;"",Q808,IF(J808&lt;&gt;"",J808,0)),IF(AND(Q808&lt;&gt;"",J808&lt;&gt;"",Q808=J808),Q808,X808)),0)),"")</f>
        <v/>
      </c>
      <c r="AX808" s="118" t="str">
        <f t="shared" si="253"/>
        <v/>
      </c>
      <c r="AY808" s="118" t="str">
        <f t="shared" si="254"/>
        <v/>
      </c>
      <c r="AZ808" s="118" t="str">
        <f t="shared" si="255"/>
        <v/>
      </c>
      <c r="BA808" s="118" t="str">
        <f t="shared" si="256"/>
        <v/>
      </c>
      <c r="BB808" s="118" t="str">
        <f t="shared" si="257"/>
        <v/>
      </c>
      <c r="BC808" s="118" t="str">
        <f t="shared" si="258"/>
        <v/>
      </c>
      <c r="BD808" s="118" t="str">
        <f t="shared" si="259"/>
        <v/>
      </c>
      <c r="BE808" s="118" t="str">
        <f t="shared" si="260"/>
        <v/>
      </c>
      <c r="BF808" s="118" t="str">
        <f t="shared" si="261"/>
        <v/>
      </c>
      <c r="BG808" s="120"/>
      <c r="BH808" s="120" t="str">
        <f t="shared" si="262"/>
        <v/>
      </c>
      <c r="BI808" s="120" t="str">
        <f t="shared" si="263"/>
        <v/>
      </c>
      <c r="BJ808" s="121"/>
      <c r="BK808" s="120" t="str">
        <f t="shared" si="264"/>
        <v/>
      </c>
      <c r="BL808" s="120" t="str">
        <f t="shared" si="265"/>
        <v/>
      </c>
      <c r="BM808" s="120" t="str">
        <f t="shared" si="266"/>
        <v/>
      </c>
      <c r="BN808" s="120" t="str">
        <f t="shared" si="267"/>
        <v/>
      </c>
      <c r="BO808" s="120" t="str">
        <f t="shared" si="268"/>
        <v/>
      </c>
      <c r="BP808" s="120" t="str">
        <f t="shared" si="269"/>
        <v/>
      </c>
      <c r="BQ808" s="98"/>
      <c r="BR808" s="98"/>
      <c r="BS808" s="98"/>
      <c r="BT808" s="98"/>
      <c r="BU808" s="98"/>
      <c r="BV808" s="98"/>
      <c r="BW808" s="98"/>
      <c r="BX808" s="98"/>
      <c r="BY808" s="98"/>
      <c r="BZ808" s="98"/>
      <c r="CA808" s="98"/>
      <c r="CB808" s="98"/>
      <c r="CC808" s="98"/>
      <c r="CD808" s="98"/>
      <c r="CE808" s="98"/>
      <c r="CF808" s="98"/>
      <c r="CG808" s="98"/>
      <c r="CH808" s="98"/>
      <c r="CI808" s="98"/>
      <c r="CJ808" s="98"/>
      <c r="CK808" s="98"/>
      <c r="CL808" s="98"/>
      <c r="CM808" s="98"/>
      <c r="CN808" s="98"/>
      <c r="CO808" s="98"/>
      <c r="CP808" s="98"/>
      <c r="CQ808" s="98"/>
      <c r="CR808" s="98"/>
      <c r="CS808" s="98"/>
    </row>
    <row r="809" spans="1:97" s="4" customFormat="1" ht="18.75" customHeight="1" x14ac:dyDescent="0.2">
      <c r="A809" s="3">
        <f t="shared" si="270"/>
        <v>797</v>
      </c>
      <c r="B809" s="263"/>
      <c r="C809" s="263"/>
      <c r="D809" s="263"/>
      <c r="E809" s="259"/>
      <c r="F809" s="259"/>
      <c r="G809" s="43"/>
      <c r="H809" s="264"/>
      <c r="I809" s="261"/>
      <c r="J809" s="106"/>
      <c r="K809" s="247"/>
      <c r="L809" s="247"/>
      <c r="M809" s="247"/>
      <c r="N809" s="248" t="str">
        <f>IF(AND(K809&lt;&gt;"",L809&lt;&gt;"",J809&lt;&gt;""),ROUND(MIN(IF(OR(J809="OZZ",J809="ZZ"),5000,17300),TRUNC(0.75*(SUMIF($D$12:$D809,$D809,K$12:K809)+SUMIF($D$12:$D809,$D809,L$12:L809)),2)) - SUMIF($D$12:$D808,$D809,N$12:N808),2),"")</f>
        <v/>
      </c>
      <c r="O809" s="249" t="str">
        <f>IF(AND(K809&lt;&gt;"",L809&lt;&gt;"",M809&lt;&gt;"",J809&lt;&gt;"",AH809&lt;&gt;""),IF(OR(J809="OZZ",J809="ZZ"),ROUND(0-SUMIF($D$12:$D808,$D809,O$12:O808),2),IF(M809=0,0,ROUND(MIN(MIN(17300,TRUNC(0.75*(SUMIF($D$12:$D$2012,$D809,K$12:K$2012)+SUMIF($D$12:$D$2012,$D809,L$12:L$2012)),2)+SUMIF($D$12:$D809,$D809,AH$12:AH809))-SUMIF($D$12:$D808,$D809,O$12:O808)-SUMIF($D$12:$D$2012,$D809,N$12:N$2012),AH809),2))),"")</f>
        <v/>
      </c>
      <c r="P809" s="250" t="str">
        <f>IF(J809&lt;&gt;"",1000 - SUMIF($D$12:$D808,$D809,P$12:P808),"")</f>
        <v/>
      </c>
      <c r="Q809" s="106"/>
      <c r="R809" s="247"/>
      <c r="S809" s="247"/>
      <c r="T809" s="247"/>
      <c r="U809" s="248" t="str">
        <f>IF(AND(R809&lt;&gt;"",S809&lt;&gt;"",Q809&lt;&gt;""),ROUND(MIN(IF(OR(Q809="OZZ",Q809="ZZ"),5000,17300),TRUNC(0.75*(SUMIF($D$12:$D809,$D809,R$12:R809)+SUMIF($D$12:$D809,$D809,S$12:S809)),2)) - SUMIF($D$12:$D808,$D809,U$12:U808),2),"")</f>
        <v/>
      </c>
      <c r="V809" s="248" t="str">
        <f>IF(AND(R809&lt;&gt;"",S809&lt;&gt;"",T809&lt;&gt;"",Q809&lt;&gt;"",AL809&lt;&gt;""),IF(OR(Q809="OZZ",Q809="ZZ"),ROUND(0-SUMIF($D$12:$D808,$D809,V$12:V808),2),IF(T809=0,0,ROUND(MIN(MIN(17300,TRUNC(0.75*(SUMIF($D$12:$D$2012,$D809,R$12:R$2012)+SUMIF($D$12:$D$2012,$D809,S$12:S$2012)),2)+SUMIF($D$12:$D809,$D809,AL$12:AL809))-SUMIF($D$12:$D808,$D809,V$12:V808)-SUMIF($D$12:$D$2012,$D809,U$12:U$2012),AL809),2))),"")</f>
        <v/>
      </c>
      <c r="W809" s="250" t="str">
        <f>IF(Q809&lt;&gt;"",1000 - SUMIF($D$12:$D808,$D809,W$12:W808),"")</f>
        <v/>
      </c>
      <c r="X809" s="106"/>
      <c r="Y809" s="247"/>
      <c r="Z809" s="247"/>
      <c r="AA809" s="247"/>
      <c r="AB809" s="248" t="str">
        <f>IF(AND(Y809&lt;&gt;"",Z809&lt;&gt;"",X809&lt;&gt;""),ROUND(MIN(IF(OR(X809="OZZ",X809="ZZ"),5000,17300),TRUNC(0.75*(SUMIF($D$12:$D809,$D809,Y$12:Y809)+SUMIF($D$12:$D809,$D809,Z$12:Z809)),2)) - SUMIF($D$12:$D808,$D809,AB$12:AB808),2),"")</f>
        <v/>
      </c>
      <c r="AC809" s="251" t="str">
        <f>IF(AND(Y809&lt;&gt;"",Z809&lt;&gt;"",AA809&lt;&gt;"",X809&lt;&gt;"",AP809&lt;&gt;""),IF(OR(X809="OZZ",X809="ZZ"),ROUND(0-SUMIF($D$12:$D808,$D809,AC$12:AC808),2),IF(AA809=0,0,ROUND(MIN(MIN(17300,TRUNC(0.75*(SUMIF($D$12:$D$2012,$D809,Y$12:Y$2012)+SUMIF($D$12:$D$2012,$D809,Z$12:Z$2012)),2)+SUMIF($D$12:$D809,$D809,AP$12:AP809))-SUMIF($D$12:$D808,$D809,AC$12:AC808)-SUMIF($D$12:$D$2012,$D809,AB$12:AB$2012),AP809),2))),"")</f>
        <v/>
      </c>
      <c r="AD809" s="250" t="str">
        <f>IF(X809&lt;&gt;"",1000 - SUMIF($D$12:$D808,$D809,AD$12:AD808),"")</f>
        <v/>
      </c>
      <c r="AE809" s="252"/>
      <c r="AF809" s="253"/>
      <c r="AG809" s="254"/>
      <c r="AH809" s="255" t="str">
        <f t="shared" si="271"/>
        <v/>
      </c>
      <c r="AI809" s="256"/>
      <c r="AJ809" s="253"/>
      <c r="AK809" s="254"/>
      <c r="AL809" s="255" t="str">
        <f t="shared" si="272"/>
        <v/>
      </c>
      <c r="AM809" s="256"/>
      <c r="AN809" s="253"/>
      <c r="AO809" s="254"/>
      <c r="AP809" s="255" t="str">
        <f t="shared" si="252"/>
        <v/>
      </c>
      <c r="AQ809" s="116"/>
      <c r="AR809" s="116"/>
      <c r="AS809" s="117"/>
      <c r="AT809" s="118"/>
      <c r="AU809" s="119" t="str">
        <f>IF(D809&lt;&gt; "", IF(COUNTIF($D$12:$D809,$D809)&gt;1,0,IF(SUM(N809,U809,AB809)&gt;0,IF(AND(X809="",OR(Q809&lt;&gt;"",J809&lt;&gt;"")),IF(Q809&lt;&gt;"",Q809,IF(J809&lt;&gt;"",J809,0)),IF(AND(Q809&lt;&gt;"",J809&lt;&gt;"",Q809=J809),Q809,X809)),0)),"")</f>
        <v/>
      </c>
      <c r="AV809" s="119" t="str">
        <f>IF(D809&lt;&gt;"",IF(COUNTIF($D$12:$D809,$D809)&gt;1,0,IF(SUM(O809,V809,AC809)&gt;0,IF(AND(X809="",OR(Q809&lt;&gt;"",J809&lt;&gt;"")),IF(Q809&lt;&gt;"",Q809,IF(J809&lt;&gt;"",J809,0)),IF(AND(Q809&lt;&gt;"",J809&lt;&gt;"",Q809=J809),Q809,X809)),0)),"")</f>
        <v/>
      </c>
      <c r="AW809" s="119" t="str">
        <f>IF(D809&lt;&gt;"",IF(COUNTIF($D$12:$D809,$D809)&gt;1,0,IF(SUM(P809,W809,AD809)&gt;0,IF(AND(X809="",OR(Q809&lt;&gt;"",J809&lt;&gt;"")),IF(Q809&lt;&gt;"",Q809,IF(J809&lt;&gt;"",J809,0)),IF(AND(Q809&lt;&gt;"",J809&lt;&gt;"",Q809=J809),Q809,X809)),0)),"")</f>
        <v/>
      </c>
      <c r="AX809" s="118" t="str">
        <f t="shared" si="253"/>
        <v/>
      </c>
      <c r="AY809" s="118" t="str">
        <f t="shared" si="254"/>
        <v/>
      </c>
      <c r="AZ809" s="118" t="str">
        <f t="shared" si="255"/>
        <v/>
      </c>
      <c r="BA809" s="118" t="str">
        <f t="shared" si="256"/>
        <v/>
      </c>
      <c r="BB809" s="118" t="str">
        <f t="shared" si="257"/>
        <v/>
      </c>
      <c r="BC809" s="118" t="str">
        <f t="shared" si="258"/>
        <v/>
      </c>
      <c r="BD809" s="118" t="str">
        <f t="shared" si="259"/>
        <v/>
      </c>
      <c r="BE809" s="118" t="str">
        <f t="shared" si="260"/>
        <v/>
      </c>
      <c r="BF809" s="118" t="str">
        <f t="shared" si="261"/>
        <v/>
      </c>
      <c r="BG809" s="120"/>
      <c r="BH809" s="120" t="str">
        <f t="shared" si="262"/>
        <v/>
      </c>
      <c r="BI809" s="120" t="str">
        <f t="shared" si="263"/>
        <v/>
      </c>
      <c r="BJ809" s="121"/>
      <c r="BK809" s="120" t="str">
        <f t="shared" si="264"/>
        <v/>
      </c>
      <c r="BL809" s="120" t="str">
        <f t="shared" si="265"/>
        <v/>
      </c>
      <c r="BM809" s="120" t="str">
        <f t="shared" si="266"/>
        <v/>
      </c>
      <c r="BN809" s="120" t="str">
        <f t="shared" si="267"/>
        <v/>
      </c>
      <c r="BO809" s="120" t="str">
        <f t="shared" si="268"/>
        <v/>
      </c>
      <c r="BP809" s="120" t="str">
        <f t="shared" si="269"/>
        <v/>
      </c>
      <c r="BQ809" s="98"/>
      <c r="BR809" s="98"/>
      <c r="BS809" s="98"/>
      <c r="BT809" s="98"/>
      <c r="BU809" s="98"/>
      <c r="BV809" s="98"/>
      <c r="BW809" s="98"/>
      <c r="BX809" s="98"/>
      <c r="BY809" s="98"/>
      <c r="BZ809" s="98"/>
      <c r="CA809" s="98"/>
      <c r="CB809" s="98"/>
      <c r="CC809" s="98"/>
      <c r="CD809" s="98"/>
      <c r="CE809" s="98"/>
      <c r="CF809" s="98"/>
      <c r="CG809" s="98"/>
      <c r="CH809" s="98"/>
      <c r="CI809" s="98"/>
      <c r="CJ809" s="98"/>
      <c r="CK809" s="98"/>
      <c r="CL809" s="98"/>
      <c r="CM809" s="98"/>
      <c r="CN809" s="98"/>
      <c r="CO809" s="98"/>
      <c r="CP809" s="98"/>
      <c r="CQ809" s="98"/>
      <c r="CR809" s="98"/>
      <c r="CS809" s="98"/>
    </row>
    <row r="810" spans="1:97" s="4" customFormat="1" ht="18.75" customHeight="1" x14ac:dyDescent="0.2">
      <c r="A810" s="3">
        <f t="shared" si="270"/>
        <v>798</v>
      </c>
      <c r="B810" s="263"/>
      <c r="C810" s="263"/>
      <c r="D810" s="263"/>
      <c r="E810" s="259"/>
      <c r="F810" s="259"/>
      <c r="G810" s="43"/>
      <c r="H810" s="264"/>
      <c r="I810" s="261"/>
      <c r="J810" s="106"/>
      <c r="K810" s="247"/>
      <c r="L810" s="247"/>
      <c r="M810" s="247"/>
      <c r="N810" s="248" t="str">
        <f>IF(AND(K810&lt;&gt;"",L810&lt;&gt;"",J810&lt;&gt;""),ROUND(MIN(IF(OR(J810="OZZ",J810="ZZ"),5000,17300),TRUNC(0.75*(SUMIF($D$12:$D810,$D810,K$12:K810)+SUMIF($D$12:$D810,$D810,L$12:L810)),2)) - SUMIF($D$12:$D809,$D810,N$12:N809),2),"")</f>
        <v/>
      </c>
      <c r="O810" s="249" t="str">
        <f>IF(AND(K810&lt;&gt;"",L810&lt;&gt;"",M810&lt;&gt;"",J810&lt;&gt;"",AH810&lt;&gt;""),IF(OR(J810="OZZ",J810="ZZ"),ROUND(0-SUMIF($D$12:$D809,$D810,O$12:O809),2),IF(M810=0,0,ROUND(MIN(MIN(17300,TRUNC(0.75*(SUMIF($D$12:$D$2012,$D810,K$12:K$2012)+SUMIF($D$12:$D$2012,$D810,L$12:L$2012)),2)+SUMIF($D$12:$D810,$D810,AH$12:AH810))-SUMIF($D$12:$D809,$D810,O$12:O809)-SUMIF($D$12:$D$2012,$D810,N$12:N$2012),AH810),2))),"")</f>
        <v/>
      </c>
      <c r="P810" s="250" t="str">
        <f>IF(J810&lt;&gt;"",1000 - SUMIF($D$12:$D809,$D810,P$12:P809),"")</f>
        <v/>
      </c>
      <c r="Q810" s="106"/>
      <c r="R810" s="247"/>
      <c r="S810" s="247"/>
      <c r="T810" s="247"/>
      <c r="U810" s="248" t="str">
        <f>IF(AND(R810&lt;&gt;"",S810&lt;&gt;"",Q810&lt;&gt;""),ROUND(MIN(IF(OR(Q810="OZZ",Q810="ZZ"),5000,17300),TRUNC(0.75*(SUMIF($D$12:$D810,$D810,R$12:R810)+SUMIF($D$12:$D810,$D810,S$12:S810)),2)) - SUMIF($D$12:$D809,$D810,U$12:U809),2),"")</f>
        <v/>
      </c>
      <c r="V810" s="248" t="str">
        <f>IF(AND(R810&lt;&gt;"",S810&lt;&gt;"",T810&lt;&gt;"",Q810&lt;&gt;"",AL810&lt;&gt;""),IF(OR(Q810="OZZ",Q810="ZZ"),ROUND(0-SUMIF($D$12:$D809,$D810,V$12:V809),2),IF(T810=0,0,ROUND(MIN(MIN(17300,TRUNC(0.75*(SUMIF($D$12:$D$2012,$D810,R$12:R$2012)+SUMIF($D$12:$D$2012,$D810,S$12:S$2012)),2)+SUMIF($D$12:$D810,$D810,AL$12:AL810))-SUMIF($D$12:$D809,$D810,V$12:V809)-SUMIF($D$12:$D$2012,$D810,U$12:U$2012),AL810),2))),"")</f>
        <v/>
      </c>
      <c r="W810" s="250" t="str">
        <f>IF(Q810&lt;&gt;"",1000 - SUMIF($D$12:$D809,$D810,W$12:W809),"")</f>
        <v/>
      </c>
      <c r="X810" s="106"/>
      <c r="Y810" s="247"/>
      <c r="Z810" s="247"/>
      <c r="AA810" s="247"/>
      <c r="AB810" s="248" t="str">
        <f>IF(AND(Y810&lt;&gt;"",Z810&lt;&gt;"",X810&lt;&gt;""),ROUND(MIN(IF(OR(X810="OZZ",X810="ZZ"),5000,17300),TRUNC(0.75*(SUMIF($D$12:$D810,$D810,Y$12:Y810)+SUMIF($D$12:$D810,$D810,Z$12:Z810)),2)) - SUMIF($D$12:$D809,$D810,AB$12:AB809),2),"")</f>
        <v/>
      </c>
      <c r="AC810" s="251" t="str">
        <f>IF(AND(Y810&lt;&gt;"",Z810&lt;&gt;"",AA810&lt;&gt;"",X810&lt;&gt;"",AP810&lt;&gt;""),IF(OR(X810="OZZ",X810="ZZ"),ROUND(0-SUMIF($D$12:$D809,$D810,AC$12:AC809),2),IF(AA810=0,0,ROUND(MIN(MIN(17300,TRUNC(0.75*(SUMIF($D$12:$D$2012,$D810,Y$12:Y$2012)+SUMIF($D$12:$D$2012,$D810,Z$12:Z$2012)),2)+SUMIF($D$12:$D810,$D810,AP$12:AP810))-SUMIF($D$12:$D809,$D810,AC$12:AC809)-SUMIF($D$12:$D$2012,$D810,AB$12:AB$2012),AP810),2))),"")</f>
        <v/>
      </c>
      <c r="AD810" s="250" t="str">
        <f>IF(X810&lt;&gt;"",1000 - SUMIF($D$12:$D809,$D810,AD$12:AD809),"")</f>
        <v/>
      </c>
      <c r="AE810" s="252"/>
      <c r="AF810" s="253"/>
      <c r="AG810" s="254"/>
      <c r="AH810" s="255" t="str">
        <f t="shared" si="271"/>
        <v/>
      </c>
      <c r="AI810" s="256"/>
      <c r="AJ810" s="253"/>
      <c r="AK810" s="254"/>
      <c r="AL810" s="255" t="str">
        <f t="shared" si="272"/>
        <v/>
      </c>
      <c r="AM810" s="256"/>
      <c r="AN810" s="253"/>
      <c r="AO810" s="254"/>
      <c r="AP810" s="255" t="str">
        <f t="shared" si="252"/>
        <v/>
      </c>
      <c r="AQ810" s="116"/>
      <c r="AR810" s="116"/>
      <c r="AS810" s="117"/>
      <c r="AT810" s="118"/>
      <c r="AU810" s="119" t="str">
        <f>IF(D810&lt;&gt; "", IF(COUNTIF($D$12:$D810,$D810)&gt;1,0,IF(SUM(N810,U810,AB810)&gt;0,IF(AND(X810="",OR(Q810&lt;&gt;"",J810&lt;&gt;"")),IF(Q810&lt;&gt;"",Q810,IF(J810&lt;&gt;"",J810,0)),IF(AND(Q810&lt;&gt;"",J810&lt;&gt;"",Q810=J810),Q810,X810)),0)),"")</f>
        <v/>
      </c>
      <c r="AV810" s="119" t="str">
        <f>IF(D810&lt;&gt;"",IF(COUNTIF($D$12:$D810,$D810)&gt;1,0,IF(SUM(O810,V810,AC810)&gt;0,IF(AND(X810="",OR(Q810&lt;&gt;"",J810&lt;&gt;"")),IF(Q810&lt;&gt;"",Q810,IF(J810&lt;&gt;"",J810,0)),IF(AND(Q810&lt;&gt;"",J810&lt;&gt;"",Q810=J810),Q810,X810)),0)),"")</f>
        <v/>
      </c>
      <c r="AW810" s="119" t="str">
        <f>IF(D810&lt;&gt;"",IF(COUNTIF($D$12:$D810,$D810)&gt;1,0,IF(SUM(P810,W810,AD810)&gt;0,IF(AND(X810="",OR(Q810&lt;&gt;"",J810&lt;&gt;"")),IF(Q810&lt;&gt;"",Q810,IF(J810&lt;&gt;"",J810,0)),IF(AND(Q810&lt;&gt;"",J810&lt;&gt;"",Q810=J810),Q810,X810)),0)),"")</f>
        <v/>
      </c>
      <c r="AX810" s="118" t="str">
        <f t="shared" si="253"/>
        <v/>
      </c>
      <c r="AY810" s="118" t="str">
        <f t="shared" si="254"/>
        <v/>
      </c>
      <c r="AZ810" s="118" t="str">
        <f t="shared" si="255"/>
        <v/>
      </c>
      <c r="BA810" s="118" t="str">
        <f t="shared" si="256"/>
        <v/>
      </c>
      <c r="BB810" s="118" t="str">
        <f t="shared" si="257"/>
        <v/>
      </c>
      <c r="BC810" s="118" t="str">
        <f t="shared" si="258"/>
        <v/>
      </c>
      <c r="BD810" s="118" t="str">
        <f t="shared" si="259"/>
        <v/>
      </c>
      <c r="BE810" s="118" t="str">
        <f t="shared" si="260"/>
        <v/>
      </c>
      <c r="BF810" s="118" t="str">
        <f t="shared" si="261"/>
        <v/>
      </c>
      <c r="BG810" s="120"/>
      <c r="BH810" s="120" t="str">
        <f t="shared" si="262"/>
        <v/>
      </c>
      <c r="BI810" s="120" t="str">
        <f t="shared" si="263"/>
        <v/>
      </c>
      <c r="BJ810" s="121"/>
      <c r="BK810" s="120" t="str">
        <f t="shared" si="264"/>
        <v/>
      </c>
      <c r="BL810" s="120" t="str">
        <f t="shared" si="265"/>
        <v/>
      </c>
      <c r="BM810" s="120" t="str">
        <f t="shared" si="266"/>
        <v/>
      </c>
      <c r="BN810" s="120" t="str">
        <f t="shared" si="267"/>
        <v/>
      </c>
      <c r="BO810" s="120" t="str">
        <f t="shared" si="268"/>
        <v/>
      </c>
      <c r="BP810" s="120" t="str">
        <f t="shared" si="269"/>
        <v/>
      </c>
      <c r="BQ810" s="98"/>
      <c r="BR810" s="98"/>
      <c r="BS810" s="98"/>
      <c r="BT810" s="98"/>
      <c r="BU810" s="98"/>
      <c r="BV810" s="98"/>
      <c r="BW810" s="98"/>
      <c r="BX810" s="98"/>
      <c r="BY810" s="98"/>
      <c r="BZ810" s="98"/>
      <c r="CA810" s="98"/>
      <c r="CB810" s="98"/>
      <c r="CC810" s="98"/>
      <c r="CD810" s="98"/>
      <c r="CE810" s="98"/>
      <c r="CF810" s="98"/>
      <c r="CG810" s="98"/>
      <c r="CH810" s="98"/>
      <c r="CI810" s="98"/>
      <c r="CJ810" s="98"/>
      <c r="CK810" s="98"/>
      <c r="CL810" s="98"/>
      <c r="CM810" s="98"/>
      <c r="CN810" s="98"/>
      <c r="CO810" s="98"/>
      <c r="CP810" s="98"/>
      <c r="CQ810" s="98"/>
      <c r="CR810" s="98"/>
      <c r="CS810" s="98"/>
    </row>
    <row r="811" spans="1:97" s="4" customFormat="1" ht="18.75" customHeight="1" x14ac:dyDescent="0.2">
      <c r="A811" s="3">
        <f t="shared" si="270"/>
        <v>799</v>
      </c>
      <c r="B811" s="263"/>
      <c r="C811" s="263"/>
      <c r="D811" s="263"/>
      <c r="E811" s="259"/>
      <c r="F811" s="259"/>
      <c r="G811" s="43"/>
      <c r="H811" s="264"/>
      <c r="I811" s="261"/>
      <c r="J811" s="106"/>
      <c r="K811" s="247"/>
      <c r="L811" s="247"/>
      <c r="M811" s="247"/>
      <c r="N811" s="248" t="str">
        <f>IF(AND(K811&lt;&gt;"",L811&lt;&gt;"",J811&lt;&gt;""),ROUND(MIN(IF(OR(J811="OZZ",J811="ZZ"),5000,17300),TRUNC(0.75*(SUMIF($D$12:$D811,$D811,K$12:K811)+SUMIF($D$12:$D811,$D811,L$12:L811)),2)) - SUMIF($D$12:$D810,$D811,N$12:N810),2),"")</f>
        <v/>
      </c>
      <c r="O811" s="249" t="str">
        <f>IF(AND(K811&lt;&gt;"",L811&lt;&gt;"",M811&lt;&gt;"",J811&lt;&gt;"",AH811&lt;&gt;""),IF(OR(J811="OZZ",J811="ZZ"),ROUND(0-SUMIF($D$12:$D810,$D811,O$12:O810),2),IF(M811=0,0,ROUND(MIN(MIN(17300,TRUNC(0.75*(SUMIF($D$12:$D$2012,$D811,K$12:K$2012)+SUMIF($D$12:$D$2012,$D811,L$12:L$2012)),2)+SUMIF($D$12:$D811,$D811,AH$12:AH811))-SUMIF($D$12:$D810,$D811,O$12:O810)-SUMIF($D$12:$D$2012,$D811,N$12:N$2012),AH811),2))),"")</f>
        <v/>
      </c>
      <c r="P811" s="250" t="str">
        <f>IF(J811&lt;&gt;"",1000 - SUMIF($D$12:$D810,$D811,P$12:P810),"")</f>
        <v/>
      </c>
      <c r="Q811" s="106"/>
      <c r="R811" s="247"/>
      <c r="S811" s="247"/>
      <c r="T811" s="247"/>
      <c r="U811" s="248" t="str">
        <f>IF(AND(R811&lt;&gt;"",S811&lt;&gt;"",Q811&lt;&gt;""),ROUND(MIN(IF(OR(Q811="OZZ",Q811="ZZ"),5000,17300),TRUNC(0.75*(SUMIF($D$12:$D811,$D811,R$12:R811)+SUMIF($D$12:$D811,$D811,S$12:S811)),2)) - SUMIF($D$12:$D810,$D811,U$12:U810),2),"")</f>
        <v/>
      </c>
      <c r="V811" s="248" t="str">
        <f>IF(AND(R811&lt;&gt;"",S811&lt;&gt;"",T811&lt;&gt;"",Q811&lt;&gt;"",AL811&lt;&gt;""),IF(OR(Q811="OZZ",Q811="ZZ"),ROUND(0-SUMIF($D$12:$D810,$D811,V$12:V810),2),IF(T811=0,0,ROUND(MIN(MIN(17300,TRUNC(0.75*(SUMIF($D$12:$D$2012,$D811,R$12:R$2012)+SUMIF($D$12:$D$2012,$D811,S$12:S$2012)),2)+SUMIF($D$12:$D811,$D811,AL$12:AL811))-SUMIF($D$12:$D810,$D811,V$12:V810)-SUMIF($D$12:$D$2012,$D811,U$12:U$2012),AL811),2))),"")</f>
        <v/>
      </c>
      <c r="W811" s="250" t="str">
        <f>IF(Q811&lt;&gt;"",1000 - SUMIF($D$12:$D810,$D811,W$12:W810),"")</f>
        <v/>
      </c>
      <c r="X811" s="106"/>
      <c r="Y811" s="247"/>
      <c r="Z811" s="247"/>
      <c r="AA811" s="247"/>
      <c r="AB811" s="248" t="str">
        <f>IF(AND(Y811&lt;&gt;"",Z811&lt;&gt;"",X811&lt;&gt;""),ROUND(MIN(IF(OR(X811="OZZ",X811="ZZ"),5000,17300),TRUNC(0.75*(SUMIF($D$12:$D811,$D811,Y$12:Y811)+SUMIF($D$12:$D811,$D811,Z$12:Z811)),2)) - SUMIF($D$12:$D810,$D811,AB$12:AB810),2),"")</f>
        <v/>
      </c>
      <c r="AC811" s="251" t="str">
        <f>IF(AND(Y811&lt;&gt;"",Z811&lt;&gt;"",AA811&lt;&gt;"",X811&lt;&gt;"",AP811&lt;&gt;""),IF(OR(X811="OZZ",X811="ZZ"),ROUND(0-SUMIF($D$12:$D810,$D811,AC$12:AC810),2),IF(AA811=0,0,ROUND(MIN(MIN(17300,TRUNC(0.75*(SUMIF($D$12:$D$2012,$D811,Y$12:Y$2012)+SUMIF($D$12:$D$2012,$D811,Z$12:Z$2012)),2)+SUMIF($D$12:$D811,$D811,AP$12:AP811))-SUMIF($D$12:$D810,$D811,AC$12:AC810)-SUMIF($D$12:$D$2012,$D811,AB$12:AB$2012),AP811),2))),"")</f>
        <v/>
      </c>
      <c r="AD811" s="250" t="str">
        <f>IF(X811&lt;&gt;"",1000 - SUMIF($D$12:$D810,$D811,AD$12:AD810),"")</f>
        <v/>
      </c>
      <c r="AE811" s="252"/>
      <c r="AF811" s="253"/>
      <c r="AG811" s="254"/>
      <c r="AH811" s="255" t="str">
        <f t="shared" si="271"/>
        <v/>
      </c>
      <c r="AI811" s="256"/>
      <c r="AJ811" s="253"/>
      <c r="AK811" s="254"/>
      <c r="AL811" s="255" t="str">
        <f t="shared" si="272"/>
        <v/>
      </c>
      <c r="AM811" s="256"/>
      <c r="AN811" s="253"/>
      <c r="AO811" s="254"/>
      <c r="AP811" s="255" t="str">
        <f t="shared" si="252"/>
        <v/>
      </c>
      <c r="AQ811" s="116"/>
      <c r="AR811" s="116"/>
      <c r="AS811" s="117"/>
      <c r="AT811" s="118"/>
      <c r="AU811" s="119" t="str">
        <f>IF(D811&lt;&gt; "", IF(COUNTIF($D$12:$D811,$D811)&gt;1,0,IF(SUM(N811,U811,AB811)&gt;0,IF(AND(X811="",OR(Q811&lt;&gt;"",J811&lt;&gt;"")),IF(Q811&lt;&gt;"",Q811,IF(J811&lt;&gt;"",J811,0)),IF(AND(Q811&lt;&gt;"",J811&lt;&gt;"",Q811=J811),Q811,X811)),0)),"")</f>
        <v/>
      </c>
      <c r="AV811" s="119" t="str">
        <f>IF(D811&lt;&gt;"",IF(COUNTIF($D$12:$D811,$D811)&gt;1,0,IF(SUM(O811,V811,AC811)&gt;0,IF(AND(X811="",OR(Q811&lt;&gt;"",J811&lt;&gt;"")),IF(Q811&lt;&gt;"",Q811,IF(J811&lt;&gt;"",J811,0)),IF(AND(Q811&lt;&gt;"",J811&lt;&gt;"",Q811=J811),Q811,X811)),0)),"")</f>
        <v/>
      </c>
      <c r="AW811" s="119" t="str">
        <f>IF(D811&lt;&gt;"",IF(COUNTIF($D$12:$D811,$D811)&gt;1,0,IF(SUM(P811,W811,AD811)&gt;0,IF(AND(X811="",OR(Q811&lt;&gt;"",J811&lt;&gt;"")),IF(Q811&lt;&gt;"",Q811,IF(J811&lt;&gt;"",J811,0)),IF(AND(Q811&lt;&gt;"",J811&lt;&gt;"",Q811=J811),Q811,X811)),0)),"")</f>
        <v/>
      </c>
      <c r="AX811" s="118" t="str">
        <f t="shared" si="253"/>
        <v/>
      </c>
      <c r="AY811" s="118" t="str">
        <f t="shared" si="254"/>
        <v/>
      </c>
      <c r="AZ811" s="118" t="str">
        <f t="shared" si="255"/>
        <v/>
      </c>
      <c r="BA811" s="118" t="str">
        <f t="shared" si="256"/>
        <v/>
      </c>
      <c r="BB811" s="118" t="str">
        <f t="shared" si="257"/>
        <v/>
      </c>
      <c r="BC811" s="118" t="str">
        <f t="shared" si="258"/>
        <v/>
      </c>
      <c r="BD811" s="118" t="str">
        <f t="shared" si="259"/>
        <v/>
      </c>
      <c r="BE811" s="118" t="str">
        <f t="shared" si="260"/>
        <v/>
      </c>
      <c r="BF811" s="118" t="str">
        <f t="shared" si="261"/>
        <v/>
      </c>
      <c r="BG811" s="120"/>
      <c r="BH811" s="120" t="str">
        <f t="shared" si="262"/>
        <v/>
      </c>
      <c r="BI811" s="120" t="str">
        <f t="shared" si="263"/>
        <v/>
      </c>
      <c r="BJ811" s="121"/>
      <c r="BK811" s="120" t="str">
        <f t="shared" si="264"/>
        <v/>
      </c>
      <c r="BL811" s="120" t="str">
        <f t="shared" si="265"/>
        <v/>
      </c>
      <c r="BM811" s="120" t="str">
        <f t="shared" si="266"/>
        <v/>
      </c>
      <c r="BN811" s="120" t="str">
        <f t="shared" si="267"/>
        <v/>
      </c>
      <c r="BO811" s="120" t="str">
        <f t="shared" si="268"/>
        <v/>
      </c>
      <c r="BP811" s="120" t="str">
        <f t="shared" si="269"/>
        <v/>
      </c>
      <c r="BQ811" s="98"/>
      <c r="BR811" s="98"/>
      <c r="BS811" s="98"/>
      <c r="BT811" s="98"/>
      <c r="BU811" s="98"/>
      <c r="BV811" s="98"/>
      <c r="BW811" s="98"/>
      <c r="BX811" s="98"/>
      <c r="BY811" s="98"/>
      <c r="BZ811" s="98"/>
      <c r="CA811" s="98"/>
      <c r="CB811" s="98"/>
      <c r="CC811" s="98"/>
      <c r="CD811" s="98"/>
      <c r="CE811" s="98"/>
      <c r="CF811" s="98"/>
      <c r="CG811" s="98"/>
      <c r="CH811" s="98"/>
      <c r="CI811" s="98"/>
      <c r="CJ811" s="98"/>
      <c r="CK811" s="98"/>
      <c r="CL811" s="98"/>
      <c r="CM811" s="98"/>
      <c r="CN811" s="98"/>
      <c r="CO811" s="98"/>
      <c r="CP811" s="98"/>
      <c r="CQ811" s="98"/>
      <c r="CR811" s="98"/>
      <c r="CS811" s="98"/>
    </row>
    <row r="812" spans="1:97" s="4" customFormat="1" ht="18.75" customHeight="1" x14ac:dyDescent="0.2">
      <c r="A812" s="3">
        <f t="shared" si="270"/>
        <v>800</v>
      </c>
      <c r="B812" s="263"/>
      <c r="C812" s="263"/>
      <c r="D812" s="263"/>
      <c r="E812" s="259"/>
      <c r="F812" s="259"/>
      <c r="G812" s="43"/>
      <c r="H812" s="264"/>
      <c r="I812" s="261"/>
      <c r="J812" s="106"/>
      <c r="K812" s="247"/>
      <c r="L812" s="247"/>
      <c r="M812" s="247"/>
      <c r="N812" s="248" t="str">
        <f>IF(AND(K812&lt;&gt;"",L812&lt;&gt;"",J812&lt;&gt;""),ROUND(MIN(IF(OR(J812="OZZ",J812="ZZ"),5000,17300),TRUNC(0.75*(SUMIF($D$12:$D812,$D812,K$12:K812)+SUMIF($D$12:$D812,$D812,L$12:L812)),2)) - SUMIF($D$12:$D811,$D812,N$12:N811),2),"")</f>
        <v/>
      </c>
      <c r="O812" s="249" t="str">
        <f>IF(AND(K812&lt;&gt;"",L812&lt;&gt;"",M812&lt;&gt;"",J812&lt;&gt;"",AH812&lt;&gt;""),IF(OR(J812="OZZ",J812="ZZ"),ROUND(0-SUMIF($D$12:$D811,$D812,O$12:O811),2),IF(M812=0,0,ROUND(MIN(MIN(17300,TRUNC(0.75*(SUMIF($D$12:$D$2012,$D812,K$12:K$2012)+SUMIF($D$12:$D$2012,$D812,L$12:L$2012)),2)+SUMIF($D$12:$D812,$D812,AH$12:AH812))-SUMIF($D$12:$D811,$D812,O$12:O811)-SUMIF($D$12:$D$2012,$D812,N$12:N$2012),AH812),2))),"")</f>
        <v/>
      </c>
      <c r="P812" s="250" t="str">
        <f>IF(J812&lt;&gt;"",1000 - SUMIF($D$12:$D811,$D812,P$12:P811),"")</f>
        <v/>
      </c>
      <c r="Q812" s="106"/>
      <c r="R812" s="247"/>
      <c r="S812" s="247"/>
      <c r="T812" s="247"/>
      <c r="U812" s="248" t="str">
        <f>IF(AND(R812&lt;&gt;"",S812&lt;&gt;"",Q812&lt;&gt;""),ROUND(MIN(IF(OR(Q812="OZZ",Q812="ZZ"),5000,17300),TRUNC(0.75*(SUMIF($D$12:$D812,$D812,R$12:R812)+SUMIF($D$12:$D812,$D812,S$12:S812)),2)) - SUMIF($D$12:$D811,$D812,U$12:U811),2),"")</f>
        <v/>
      </c>
      <c r="V812" s="248" t="str">
        <f>IF(AND(R812&lt;&gt;"",S812&lt;&gt;"",T812&lt;&gt;"",Q812&lt;&gt;"",AL812&lt;&gt;""),IF(OR(Q812="OZZ",Q812="ZZ"),ROUND(0-SUMIF($D$12:$D811,$D812,V$12:V811),2),IF(T812=0,0,ROUND(MIN(MIN(17300,TRUNC(0.75*(SUMIF($D$12:$D$2012,$D812,R$12:R$2012)+SUMIF($D$12:$D$2012,$D812,S$12:S$2012)),2)+SUMIF($D$12:$D812,$D812,AL$12:AL812))-SUMIF($D$12:$D811,$D812,V$12:V811)-SUMIF($D$12:$D$2012,$D812,U$12:U$2012),AL812),2))),"")</f>
        <v/>
      </c>
      <c r="W812" s="250" t="str">
        <f>IF(Q812&lt;&gt;"",1000 - SUMIF($D$12:$D811,$D812,W$12:W811),"")</f>
        <v/>
      </c>
      <c r="X812" s="106"/>
      <c r="Y812" s="247"/>
      <c r="Z812" s="247"/>
      <c r="AA812" s="247"/>
      <c r="AB812" s="248" t="str">
        <f>IF(AND(Y812&lt;&gt;"",Z812&lt;&gt;"",X812&lt;&gt;""),ROUND(MIN(IF(OR(X812="OZZ",X812="ZZ"),5000,17300),TRUNC(0.75*(SUMIF($D$12:$D812,$D812,Y$12:Y812)+SUMIF($D$12:$D812,$D812,Z$12:Z812)),2)) - SUMIF($D$12:$D811,$D812,AB$12:AB811),2),"")</f>
        <v/>
      </c>
      <c r="AC812" s="251" t="str">
        <f>IF(AND(Y812&lt;&gt;"",Z812&lt;&gt;"",AA812&lt;&gt;"",X812&lt;&gt;"",AP812&lt;&gt;""),IF(OR(X812="OZZ",X812="ZZ"),ROUND(0-SUMIF($D$12:$D811,$D812,AC$12:AC811),2),IF(AA812=0,0,ROUND(MIN(MIN(17300,TRUNC(0.75*(SUMIF($D$12:$D$2012,$D812,Y$12:Y$2012)+SUMIF($D$12:$D$2012,$D812,Z$12:Z$2012)),2)+SUMIF($D$12:$D812,$D812,AP$12:AP812))-SUMIF($D$12:$D811,$D812,AC$12:AC811)-SUMIF($D$12:$D$2012,$D812,AB$12:AB$2012),AP812),2))),"")</f>
        <v/>
      </c>
      <c r="AD812" s="250" t="str">
        <f>IF(X812&lt;&gt;"",1000 - SUMIF($D$12:$D811,$D812,AD$12:AD811),"")</f>
        <v/>
      </c>
      <c r="AE812" s="252"/>
      <c r="AF812" s="253"/>
      <c r="AG812" s="254"/>
      <c r="AH812" s="255" t="str">
        <f t="shared" si="271"/>
        <v/>
      </c>
      <c r="AI812" s="256"/>
      <c r="AJ812" s="253"/>
      <c r="AK812" s="254"/>
      <c r="AL812" s="255" t="str">
        <f t="shared" si="272"/>
        <v/>
      </c>
      <c r="AM812" s="256"/>
      <c r="AN812" s="253"/>
      <c r="AO812" s="254"/>
      <c r="AP812" s="255" t="str">
        <f t="shared" si="252"/>
        <v/>
      </c>
      <c r="AQ812" s="116"/>
      <c r="AR812" s="116"/>
      <c r="AS812" s="117"/>
      <c r="AT812" s="118"/>
      <c r="AU812" s="119" t="str">
        <f>IF(D812&lt;&gt; "", IF(COUNTIF($D$12:$D812,$D812)&gt;1,0,IF(SUM(N812,U812,AB812)&gt;0,IF(AND(X812="",OR(Q812&lt;&gt;"",J812&lt;&gt;"")),IF(Q812&lt;&gt;"",Q812,IF(J812&lt;&gt;"",J812,0)),IF(AND(Q812&lt;&gt;"",J812&lt;&gt;"",Q812=J812),Q812,X812)),0)),"")</f>
        <v/>
      </c>
      <c r="AV812" s="119" t="str">
        <f>IF(D812&lt;&gt;"",IF(COUNTIF($D$12:$D812,$D812)&gt;1,0,IF(SUM(O812,V812,AC812)&gt;0,IF(AND(X812="",OR(Q812&lt;&gt;"",J812&lt;&gt;"")),IF(Q812&lt;&gt;"",Q812,IF(J812&lt;&gt;"",J812,0)),IF(AND(Q812&lt;&gt;"",J812&lt;&gt;"",Q812=J812),Q812,X812)),0)),"")</f>
        <v/>
      </c>
      <c r="AW812" s="119" t="str">
        <f>IF(D812&lt;&gt;"",IF(COUNTIF($D$12:$D812,$D812)&gt;1,0,IF(SUM(P812,W812,AD812)&gt;0,IF(AND(X812="",OR(Q812&lt;&gt;"",J812&lt;&gt;"")),IF(Q812&lt;&gt;"",Q812,IF(J812&lt;&gt;"",J812,0)),IF(AND(Q812&lt;&gt;"",J812&lt;&gt;"",Q812=J812),Q812,X812)),0)),"")</f>
        <v/>
      </c>
      <c r="AX812" s="118" t="str">
        <f t="shared" si="253"/>
        <v/>
      </c>
      <c r="AY812" s="118" t="str">
        <f t="shared" si="254"/>
        <v/>
      </c>
      <c r="AZ812" s="118" t="str">
        <f t="shared" si="255"/>
        <v/>
      </c>
      <c r="BA812" s="118" t="str">
        <f t="shared" si="256"/>
        <v/>
      </c>
      <c r="BB812" s="118" t="str">
        <f t="shared" si="257"/>
        <v/>
      </c>
      <c r="BC812" s="118" t="str">
        <f t="shared" si="258"/>
        <v/>
      </c>
      <c r="BD812" s="118" t="str">
        <f t="shared" si="259"/>
        <v/>
      </c>
      <c r="BE812" s="118" t="str">
        <f t="shared" si="260"/>
        <v/>
      </c>
      <c r="BF812" s="118" t="str">
        <f t="shared" si="261"/>
        <v/>
      </c>
      <c r="BG812" s="120"/>
      <c r="BH812" s="120" t="str">
        <f t="shared" si="262"/>
        <v/>
      </c>
      <c r="BI812" s="120" t="str">
        <f t="shared" si="263"/>
        <v/>
      </c>
      <c r="BJ812" s="121"/>
      <c r="BK812" s="120" t="str">
        <f t="shared" si="264"/>
        <v/>
      </c>
      <c r="BL812" s="120" t="str">
        <f t="shared" si="265"/>
        <v/>
      </c>
      <c r="BM812" s="120" t="str">
        <f t="shared" si="266"/>
        <v/>
      </c>
      <c r="BN812" s="120" t="str">
        <f t="shared" si="267"/>
        <v/>
      </c>
      <c r="BO812" s="120" t="str">
        <f t="shared" si="268"/>
        <v/>
      </c>
      <c r="BP812" s="120" t="str">
        <f t="shared" si="269"/>
        <v/>
      </c>
      <c r="BQ812" s="98"/>
      <c r="BR812" s="98"/>
      <c r="BS812" s="98"/>
      <c r="BT812" s="98"/>
      <c r="BU812" s="98"/>
      <c r="BV812" s="98"/>
      <c r="BW812" s="98"/>
      <c r="BX812" s="98"/>
      <c r="BY812" s="98"/>
      <c r="BZ812" s="98"/>
      <c r="CA812" s="98"/>
      <c r="CB812" s="98"/>
      <c r="CC812" s="98"/>
      <c r="CD812" s="98"/>
      <c r="CE812" s="98"/>
      <c r="CF812" s="98"/>
      <c r="CG812" s="98"/>
      <c r="CH812" s="98"/>
      <c r="CI812" s="98"/>
      <c r="CJ812" s="98"/>
      <c r="CK812" s="98"/>
      <c r="CL812" s="98"/>
      <c r="CM812" s="98"/>
      <c r="CN812" s="98"/>
      <c r="CO812" s="98"/>
      <c r="CP812" s="98"/>
      <c r="CQ812" s="98"/>
      <c r="CR812" s="98"/>
      <c r="CS812" s="98"/>
    </row>
    <row r="813" spans="1:97" s="4" customFormat="1" ht="18.75" customHeight="1" x14ac:dyDescent="0.2">
      <c r="A813" s="3">
        <f t="shared" si="270"/>
        <v>801</v>
      </c>
      <c r="B813" s="263"/>
      <c r="C813" s="263"/>
      <c r="D813" s="263"/>
      <c r="E813" s="259"/>
      <c r="F813" s="259"/>
      <c r="G813" s="43"/>
      <c r="H813" s="264"/>
      <c r="I813" s="261"/>
      <c r="J813" s="106"/>
      <c r="K813" s="247"/>
      <c r="L813" s="247"/>
      <c r="M813" s="247"/>
      <c r="N813" s="248" t="str">
        <f>IF(AND(K813&lt;&gt;"",L813&lt;&gt;"",J813&lt;&gt;""),ROUND(MIN(IF(OR(J813="OZZ",J813="ZZ"),5000,17300),TRUNC(0.75*(SUMIF($D$12:$D813,$D813,K$12:K813)+SUMIF($D$12:$D813,$D813,L$12:L813)),2)) - SUMIF($D$12:$D812,$D813,N$12:N812),2),"")</f>
        <v/>
      </c>
      <c r="O813" s="249" t="str">
        <f>IF(AND(K813&lt;&gt;"",L813&lt;&gt;"",M813&lt;&gt;"",J813&lt;&gt;"",AH813&lt;&gt;""),IF(OR(J813="OZZ",J813="ZZ"),ROUND(0-SUMIF($D$12:$D812,$D813,O$12:O812),2),IF(M813=0,0,ROUND(MIN(MIN(17300,TRUNC(0.75*(SUMIF($D$12:$D$2012,$D813,K$12:K$2012)+SUMIF($D$12:$D$2012,$D813,L$12:L$2012)),2)+SUMIF($D$12:$D813,$D813,AH$12:AH813))-SUMIF($D$12:$D812,$D813,O$12:O812)-SUMIF($D$12:$D$2012,$D813,N$12:N$2012),AH813),2))),"")</f>
        <v/>
      </c>
      <c r="P813" s="250" t="str">
        <f>IF(J813&lt;&gt;"",1000 - SUMIF($D$12:$D812,$D813,P$12:P812),"")</f>
        <v/>
      </c>
      <c r="Q813" s="106"/>
      <c r="R813" s="247"/>
      <c r="S813" s="247"/>
      <c r="T813" s="247"/>
      <c r="U813" s="248" t="str">
        <f>IF(AND(R813&lt;&gt;"",S813&lt;&gt;"",Q813&lt;&gt;""),ROUND(MIN(IF(OR(Q813="OZZ",Q813="ZZ"),5000,17300),TRUNC(0.75*(SUMIF($D$12:$D813,$D813,R$12:R813)+SUMIF($D$12:$D813,$D813,S$12:S813)),2)) - SUMIF($D$12:$D812,$D813,U$12:U812),2),"")</f>
        <v/>
      </c>
      <c r="V813" s="248" t="str">
        <f>IF(AND(R813&lt;&gt;"",S813&lt;&gt;"",T813&lt;&gt;"",Q813&lt;&gt;"",AL813&lt;&gt;""),IF(OR(Q813="OZZ",Q813="ZZ"),ROUND(0-SUMIF($D$12:$D812,$D813,V$12:V812),2),IF(T813=0,0,ROUND(MIN(MIN(17300,TRUNC(0.75*(SUMIF($D$12:$D$2012,$D813,R$12:R$2012)+SUMIF($D$12:$D$2012,$D813,S$12:S$2012)),2)+SUMIF($D$12:$D813,$D813,AL$12:AL813))-SUMIF($D$12:$D812,$D813,V$12:V812)-SUMIF($D$12:$D$2012,$D813,U$12:U$2012),AL813),2))),"")</f>
        <v/>
      </c>
      <c r="W813" s="250" t="str">
        <f>IF(Q813&lt;&gt;"",1000 - SUMIF($D$12:$D812,$D813,W$12:W812),"")</f>
        <v/>
      </c>
      <c r="X813" s="106"/>
      <c r="Y813" s="247"/>
      <c r="Z813" s="247"/>
      <c r="AA813" s="247"/>
      <c r="AB813" s="248" t="str">
        <f>IF(AND(Y813&lt;&gt;"",Z813&lt;&gt;"",X813&lt;&gt;""),ROUND(MIN(IF(OR(X813="OZZ",X813="ZZ"),5000,17300),TRUNC(0.75*(SUMIF($D$12:$D813,$D813,Y$12:Y813)+SUMIF($D$12:$D813,$D813,Z$12:Z813)),2)) - SUMIF($D$12:$D812,$D813,AB$12:AB812),2),"")</f>
        <v/>
      </c>
      <c r="AC813" s="251" t="str">
        <f>IF(AND(Y813&lt;&gt;"",Z813&lt;&gt;"",AA813&lt;&gt;"",X813&lt;&gt;"",AP813&lt;&gt;""),IF(OR(X813="OZZ",X813="ZZ"),ROUND(0-SUMIF($D$12:$D812,$D813,AC$12:AC812),2),IF(AA813=0,0,ROUND(MIN(MIN(17300,TRUNC(0.75*(SUMIF($D$12:$D$2012,$D813,Y$12:Y$2012)+SUMIF($D$12:$D$2012,$D813,Z$12:Z$2012)),2)+SUMIF($D$12:$D813,$D813,AP$12:AP813))-SUMIF($D$12:$D812,$D813,AC$12:AC812)-SUMIF($D$12:$D$2012,$D813,AB$12:AB$2012),AP813),2))),"")</f>
        <v/>
      </c>
      <c r="AD813" s="250" t="str">
        <f>IF(X813&lt;&gt;"",1000 - SUMIF($D$12:$D812,$D813,AD$12:AD812),"")</f>
        <v/>
      </c>
      <c r="AE813" s="252"/>
      <c r="AF813" s="253"/>
      <c r="AG813" s="254"/>
      <c r="AH813" s="255" t="str">
        <f t="shared" si="271"/>
        <v/>
      </c>
      <c r="AI813" s="256"/>
      <c r="AJ813" s="253"/>
      <c r="AK813" s="254"/>
      <c r="AL813" s="255" t="str">
        <f t="shared" si="272"/>
        <v/>
      </c>
      <c r="AM813" s="256"/>
      <c r="AN813" s="253"/>
      <c r="AO813" s="254"/>
      <c r="AP813" s="255" t="str">
        <f t="shared" si="252"/>
        <v/>
      </c>
      <c r="AQ813" s="116"/>
      <c r="AR813" s="116"/>
      <c r="AS813" s="117"/>
      <c r="AT813" s="118"/>
      <c r="AU813" s="119" t="str">
        <f>IF(D813&lt;&gt; "", IF(COUNTIF($D$12:$D813,$D813)&gt;1,0,IF(SUM(N813,U813,AB813)&gt;0,IF(AND(X813="",OR(Q813&lt;&gt;"",J813&lt;&gt;"")),IF(Q813&lt;&gt;"",Q813,IF(J813&lt;&gt;"",J813,0)),IF(AND(Q813&lt;&gt;"",J813&lt;&gt;"",Q813=J813),Q813,X813)),0)),"")</f>
        <v/>
      </c>
      <c r="AV813" s="119" t="str">
        <f>IF(D813&lt;&gt;"",IF(COUNTIF($D$12:$D813,$D813)&gt;1,0,IF(SUM(O813,V813,AC813)&gt;0,IF(AND(X813="",OR(Q813&lt;&gt;"",J813&lt;&gt;"")),IF(Q813&lt;&gt;"",Q813,IF(J813&lt;&gt;"",J813,0)),IF(AND(Q813&lt;&gt;"",J813&lt;&gt;"",Q813=J813),Q813,X813)),0)),"")</f>
        <v/>
      </c>
      <c r="AW813" s="119" t="str">
        <f>IF(D813&lt;&gt;"",IF(COUNTIF($D$12:$D813,$D813)&gt;1,0,IF(SUM(P813,W813,AD813)&gt;0,IF(AND(X813="",OR(Q813&lt;&gt;"",J813&lt;&gt;"")),IF(Q813&lt;&gt;"",Q813,IF(J813&lt;&gt;"",J813,0)),IF(AND(Q813&lt;&gt;"",J813&lt;&gt;"",Q813=J813),Q813,X813)),0)),"")</f>
        <v/>
      </c>
      <c r="AX813" s="118" t="str">
        <f t="shared" si="253"/>
        <v/>
      </c>
      <c r="AY813" s="118" t="str">
        <f t="shared" si="254"/>
        <v/>
      </c>
      <c r="AZ813" s="118" t="str">
        <f t="shared" si="255"/>
        <v/>
      </c>
      <c r="BA813" s="118" t="str">
        <f t="shared" si="256"/>
        <v/>
      </c>
      <c r="BB813" s="118" t="str">
        <f t="shared" si="257"/>
        <v/>
      </c>
      <c r="BC813" s="118" t="str">
        <f t="shared" si="258"/>
        <v/>
      </c>
      <c r="BD813" s="118" t="str">
        <f t="shared" si="259"/>
        <v/>
      </c>
      <c r="BE813" s="118" t="str">
        <f t="shared" si="260"/>
        <v/>
      </c>
      <c r="BF813" s="118" t="str">
        <f t="shared" si="261"/>
        <v/>
      </c>
      <c r="BG813" s="120"/>
      <c r="BH813" s="120" t="str">
        <f t="shared" si="262"/>
        <v/>
      </c>
      <c r="BI813" s="120" t="str">
        <f t="shared" si="263"/>
        <v/>
      </c>
      <c r="BJ813" s="121"/>
      <c r="BK813" s="120" t="str">
        <f t="shared" si="264"/>
        <v/>
      </c>
      <c r="BL813" s="120" t="str">
        <f t="shared" si="265"/>
        <v/>
      </c>
      <c r="BM813" s="120" t="str">
        <f t="shared" si="266"/>
        <v/>
      </c>
      <c r="BN813" s="120" t="str">
        <f t="shared" si="267"/>
        <v/>
      </c>
      <c r="BO813" s="120" t="str">
        <f t="shared" si="268"/>
        <v/>
      </c>
      <c r="BP813" s="120" t="str">
        <f t="shared" si="269"/>
        <v/>
      </c>
      <c r="BQ813" s="98"/>
      <c r="BR813" s="98"/>
      <c r="BS813" s="98"/>
      <c r="BT813" s="98"/>
      <c r="BU813" s="98"/>
      <c r="BV813" s="98"/>
      <c r="BW813" s="98"/>
      <c r="BX813" s="98"/>
      <c r="BY813" s="98"/>
      <c r="BZ813" s="98"/>
      <c r="CA813" s="98"/>
      <c r="CB813" s="98"/>
      <c r="CC813" s="98"/>
      <c r="CD813" s="98"/>
      <c r="CE813" s="98"/>
      <c r="CF813" s="98"/>
      <c r="CG813" s="98"/>
      <c r="CH813" s="98"/>
      <c r="CI813" s="98"/>
      <c r="CJ813" s="98"/>
      <c r="CK813" s="98"/>
      <c r="CL813" s="98"/>
      <c r="CM813" s="98"/>
      <c r="CN813" s="98"/>
      <c r="CO813" s="98"/>
      <c r="CP813" s="98"/>
      <c r="CQ813" s="98"/>
      <c r="CR813" s="98"/>
      <c r="CS813" s="98"/>
    </row>
    <row r="814" spans="1:97" s="4" customFormat="1" ht="18.75" customHeight="1" x14ac:dyDescent="0.2">
      <c r="A814" s="3">
        <f t="shared" si="270"/>
        <v>802</v>
      </c>
      <c r="B814" s="263"/>
      <c r="C814" s="263"/>
      <c r="D814" s="263"/>
      <c r="E814" s="259"/>
      <c r="F814" s="259"/>
      <c r="G814" s="43"/>
      <c r="H814" s="264"/>
      <c r="I814" s="261"/>
      <c r="J814" s="106"/>
      <c r="K814" s="247"/>
      <c r="L814" s="247"/>
      <c r="M814" s="247"/>
      <c r="N814" s="248" t="str">
        <f>IF(AND(K814&lt;&gt;"",L814&lt;&gt;"",J814&lt;&gt;""),ROUND(MIN(IF(OR(J814="OZZ",J814="ZZ"),5000,17300),TRUNC(0.75*(SUMIF($D$12:$D814,$D814,K$12:K814)+SUMIF($D$12:$D814,$D814,L$12:L814)),2)) - SUMIF($D$12:$D813,$D814,N$12:N813),2),"")</f>
        <v/>
      </c>
      <c r="O814" s="249" t="str">
        <f>IF(AND(K814&lt;&gt;"",L814&lt;&gt;"",M814&lt;&gt;"",J814&lt;&gt;"",AH814&lt;&gt;""),IF(OR(J814="OZZ",J814="ZZ"),ROUND(0-SUMIF($D$12:$D813,$D814,O$12:O813),2),IF(M814=0,0,ROUND(MIN(MIN(17300,TRUNC(0.75*(SUMIF($D$12:$D$2012,$D814,K$12:K$2012)+SUMIF($D$12:$D$2012,$D814,L$12:L$2012)),2)+SUMIF($D$12:$D814,$D814,AH$12:AH814))-SUMIF($D$12:$D813,$D814,O$12:O813)-SUMIF($D$12:$D$2012,$D814,N$12:N$2012),AH814),2))),"")</f>
        <v/>
      </c>
      <c r="P814" s="250" t="str">
        <f>IF(J814&lt;&gt;"",1000 - SUMIF($D$12:$D813,$D814,P$12:P813),"")</f>
        <v/>
      </c>
      <c r="Q814" s="106"/>
      <c r="R814" s="247"/>
      <c r="S814" s="247"/>
      <c r="T814" s="247"/>
      <c r="U814" s="248" t="str">
        <f>IF(AND(R814&lt;&gt;"",S814&lt;&gt;"",Q814&lt;&gt;""),ROUND(MIN(IF(OR(Q814="OZZ",Q814="ZZ"),5000,17300),TRUNC(0.75*(SUMIF($D$12:$D814,$D814,R$12:R814)+SUMIF($D$12:$D814,$D814,S$12:S814)),2)) - SUMIF($D$12:$D813,$D814,U$12:U813),2),"")</f>
        <v/>
      </c>
      <c r="V814" s="248" t="str">
        <f>IF(AND(R814&lt;&gt;"",S814&lt;&gt;"",T814&lt;&gt;"",Q814&lt;&gt;"",AL814&lt;&gt;""),IF(OR(Q814="OZZ",Q814="ZZ"),ROUND(0-SUMIF($D$12:$D813,$D814,V$12:V813),2),IF(T814=0,0,ROUND(MIN(MIN(17300,TRUNC(0.75*(SUMIF($D$12:$D$2012,$D814,R$12:R$2012)+SUMIF($D$12:$D$2012,$D814,S$12:S$2012)),2)+SUMIF($D$12:$D814,$D814,AL$12:AL814))-SUMIF($D$12:$D813,$D814,V$12:V813)-SUMIF($D$12:$D$2012,$D814,U$12:U$2012),AL814),2))),"")</f>
        <v/>
      </c>
      <c r="W814" s="250" t="str">
        <f>IF(Q814&lt;&gt;"",1000 - SUMIF($D$12:$D813,$D814,W$12:W813),"")</f>
        <v/>
      </c>
      <c r="X814" s="106"/>
      <c r="Y814" s="247"/>
      <c r="Z814" s="247"/>
      <c r="AA814" s="247"/>
      <c r="AB814" s="248" t="str">
        <f>IF(AND(Y814&lt;&gt;"",Z814&lt;&gt;"",X814&lt;&gt;""),ROUND(MIN(IF(OR(X814="OZZ",X814="ZZ"),5000,17300),TRUNC(0.75*(SUMIF($D$12:$D814,$D814,Y$12:Y814)+SUMIF($D$12:$D814,$D814,Z$12:Z814)),2)) - SUMIF($D$12:$D813,$D814,AB$12:AB813),2),"")</f>
        <v/>
      </c>
      <c r="AC814" s="251" t="str">
        <f>IF(AND(Y814&lt;&gt;"",Z814&lt;&gt;"",AA814&lt;&gt;"",X814&lt;&gt;"",AP814&lt;&gt;""),IF(OR(X814="OZZ",X814="ZZ"),ROUND(0-SUMIF($D$12:$D813,$D814,AC$12:AC813),2),IF(AA814=0,0,ROUND(MIN(MIN(17300,TRUNC(0.75*(SUMIF($D$12:$D$2012,$D814,Y$12:Y$2012)+SUMIF($D$12:$D$2012,$D814,Z$12:Z$2012)),2)+SUMIF($D$12:$D814,$D814,AP$12:AP814))-SUMIF($D$12:$D813,$D814,AC$12:AC813)-SUMIF($D$12:$D$2012,$D814,AB$12:AB$2012),AP814),2))),"")</f>
        <v/>
      </c>
      <c r="AD814" s="250" t="str">
        <f>IF(X814&lt;&gt;"",1000 - SUMIF($D$12:$D813,$D814,AD$12:AD813),"")</f>
        <v/>
      </c>
      <c r="AE814" s="252"/>
      <c r="AF814" s="253"/>
      <c r="AG814" s="254"/>
      <c r="AH814" s="255" t="str">
        <f t="shared" si="271"/>
        <v/>
      </c>
      <c r="AI814" s="256"/>
      <c r="AJ814" s="253"/>
      <c r="AK814" s="254"/>
      <c r="AL814" s="255" t="str">
        <f t="shared" si="272"/>
        <v/>
      </c>
      <c r="AM814" s="256"/>
      <c r="AN814" s="253"/>
      <c r="AO814" s="254"/>
      <c r="AP814" s="255" t="str">
        <f t="shared" si="252"/>
        <v/>
      </c>
      <c r="AQ814" s="116"/>
      <c r="AR814" s="116"/>
      <c r="AS814" s="117"/>
      <c r="AT814" s="118"/>
      <c r="AU814" s="119" t="str">
        <f>IF(D814&lt;&gt; "", IF(COUNTIF($D$12:$D814,$D814)&gt;1,0,IF(SUM(N814,U814,AB814)&gt;0,IF(AND(X814="",OR(Q814&lt;&gt;"",J814&lt;&gt;"")),IF(Q814&lt;&gt;"",Q814,IF(J814&lt;&gt;"",J814,0)),IF(AND(Q814&lt;&gt;"",J814&lt;&gt;"",Q814=J814),Q814,X814)),0)),"")</f>
        <v/>
      </c>
      <c r="AV814" s="119" t="str">
        <f>IF(D814&lt;&gt;"",IF(COUNTIF($D$12:$D814,$D814)&gt;1,0,IF(SUM(O814,V814,AC814)&gt;0,IF(AND(X814="",OR(Q814&lt;&gt;"",J814&lt;&gt;"")),IF(Q814&lt;&gt;"",Q814,IF(J814&lt;&gt;"",J814,0)),IF(AND(Q814&lt;&gt;"",J814&lt;&gt;"",Q814=J814),Q814,X814)),0)),"")</f>
        <v/>
      </c>
      <c r="AW814" s="119" t="str">
        <f>IF(D814&lt;&gt;"",IF(COUNTIF($D$12:$D814,$D814)&gt;1,0,IF(SUM(P814,W814,AD814)&gt;0,IF(AND(X814="",OR(Q814&lt;&gt;"",J814&lt;&gt;"")),IF(Q814&lt;&gt;"",Q814,IF(J814&lt;&gt;"",J814,0)),IF(AND(Q814&lt;&gt;"",J814&lt;&gt;"",Q814=J814),Q814,X814)),0)),"")</f>
        <v/>
      </c>
      <c r="AX814" s="118" t="str">
        <f t="shared" si="253"/>
        <v/>
      </c>
      <c r="AY814" s="118" t="str">
        <f t="shared" si="254"/>
        <v/>
      </c>
      <c r="AZ814" s="118" t="str">
        <f t="shared" si="255"/>
        <v/>
      </c>
      <c r="BA814" s="118" t="str">
        <f t="shared" si="256"/>
        <v/>
      </c>
      <c r="BB814" s="118" t="str">
        <f t="shared" si="257"/>
        <v/>
      </c>
      <c r="BC814" s="118" t="str">
        <f t="shared" si="258"/>
        <v/>
      </c>
      <c r="BD814" s="118" t="str">
        <f t="shared" si="259"/>
        <v/>
      </c>
      <c r="BE814" s="118" t="str">
        <f t="shared" si="260"/>
        <v/>
      </c>
      <c r="BF814" s="118" t="str">
        <f t="shared" si="261"/>
        <v/>
      </c>
      <c r="BG814" s="120"/>
      <c r="BH814" s="120" t="str">
        <f t="shared" si="262"/>
        <v/>
      </c>
      <c r="BI814" s="120" t="str">
        <f t="shared" si="263"/>
        <v/>
      </c>
      <c r="BJ814" s="121"/>
      <c r="BK814" s="120" t="str">
        <f t="shared" si="264"/>
        <v/>
      </c>
      <c r="BL814" s="120" t="str">
        <f t="shared" si="265"/>
        <v/>
      </c>
      <c r="BM814" s="120" t="str">
        <f t="shared" si="266"/>
        <v/>
      </c>
      <c r="BN814" s="120" t="str">
        <f t="shared" si="267"/>
        <v/>
      </c>
      <c r="BO814" s="120" t="str">
        <f t="shared" si="268"/>
        <v/>
      </c>
      <c r="BP814" s="120" t="str">
        <f t="shared" si="269"/>
        <v/>
      </c>
      <c r="BQ814" s="98"/>
      <c r="BR814" s="98"/>
      <c r="BS814" s="98"/>
      <c r="BT814" s="98"/>
      <c r="BU814" s="98"/>
      <c r="BV814" s="98"/>
      <c r="BW814" s="98"/>
      <c r="BX814" s="98"/>
      <c r="BY814" s="98"/>
      <c r="BZ814" s="98"/>
      <c r="CA814" s="98"/>
      <c r="CB814" s="98"/>
      <c r="CC814" s="98"/>
      <c r="CD814" s="98"/>
      <c r="CE814" s="98"/>
      <c r="CF814" s="98"/>
      <c r="CG814" s="98"/>
      <c r="CH814" s="98"/>
      <c r="CI814" s="98"/>
      <c r="CJ814" s="98"/>
      <c r="CK814" s="98"/>
      <c r="CL814" s="98"/>
      <c r="CM814" s="98"/>
      <c r="CN814" s="98"/>
      <c r="CO814" s="98"/>
      <c r="CP814" s="98"/>
      <c r="CQ814" s="98"/>
      <c r="CR814" s="98"/>
      <c r="CS814" s="98"/>
    </row>
    <row r="815" spans="1:97" s="4" customFormat="1" ht="18.75" customHeight="1" x14ac:dyDescent="0.2">
      <c r="A815" s="3">
        <f t="shared" si="270"/>
        <v>803</v>
      </c>
      <c r="B815" s="263"/>
      <c r="C815" s="263"/>
      <c r="D815" s="263"/>
      <c r="E815" s="259"/>
      <c r="F815" s="259"/>
      <c r="G815" s="43"/>
      <c r="H815" s="264"/>
      <c r="I815" s="261"/>
      <c r="J815" s="106"/>
      <c r="K815" s="247"/>
      <c r="L815" s="247"/>
      <c r="M815" s="247"/>
      <c r="N815" s="248" t="str">
        <f>IF(AND(K815&lt;&gt;"",L815&lt;&gt;"",J815&lt;&gt;""),ROUND(MIN(IF(OR(J815="OZZ",J815="ZZ"),5000,17300),TRUNC(0.75*(SUMIF($D$12:$D815,$D815,K$12:K815)+SUMIF($D$12:$D815,$D815,L$12:L815)),2)) - SUMIF($D$12:$D814,$D815,N$12:N814),2),"")</f>
        <v/>
      </c>
      <c r="O815" s="249" t="str">
        <f>IF(AND(K815&lt;&gt;"",L815&lt;&gt;"",M815&lt;&gt;"",J815&lt;&gt;"",AH815&lt;&gt;""),IF(OR(J815="OZZ",J815="ZZ"),ROUND(0-SUMIF($D$12:$D814,$D815,O$12:O814),2),IF(M815=0,0,ROUND(MIN(MIN(17300,TRUNC(0.75*(SUMIF($D$12:$D$2012,$D815,K$12:K$2012)+SUMIF($D$12:$D$2012,$D815,L$12:L$2012)),2)+SUMIF($D$12:$D815,$D815,AH$12:AH815))-SUMIF($D$12:$D814,$D815,O$12:O814)-SUMIF($D$12:$D$2012,$D815,N$12:N$2012),AH815),2))),"")</f>
        <v/>
      </c>
      <c r="P815" s="250" t="str">
        <f>IF(J815&lt;&gt;"",1000 - SUMIF($D$12:$D814,$D815,P$12:P814),"")</f>
        <v/>
      </c>
      <c r="Q815" s="106"/>
      <c r="R815" s="247"/>
      <c r="S815" s="247"/>
      <c r="T815" s="247"/>
      <c r="U815" s="248" t="str">
        <f>IF(AND(R815&lt;&gt;"",S815&lt;&gt;"",Q815&lt;&gt;""),ROUND(MIN(IF(OR(Q815="OZZ",Q815="ZZ"),5000,17300),TRUNC(0.75*(SUMIF($D$12:$D815,$D815,R$12:R815)+SUMIF($D$12:$D815,$D815,S$12:S815)),2)) - SUMIF($D$12:$D814,$D815,U$12:U814),2),"")</f>
        <v/>
      </c>
      <c r="V815" s="248" t="str">
        <f>IF(AND(R815&lt;&gt;"",S815&lt;&gt;"",T815&lt;&gt;"",Q815&lt;&gt;"",AL815&lt;&gt;""),IF(OR(Q815="OZZ",Q815="ZZ"),ROUND(0-SUMIF($D$12:$D814,$D815,V$12:V814),2),IF(T815=0,0,ROUND(MIN(MIN(17300,TRUNC(0.75*(SUMIF($D$12:$D$2012,$D815,R$12:R$2012)+SUMIF($D$12:$D$2012,$D815,S$12:S$2012)),2)+SUMIF($D$12:$D815,$D815,AL$12:AL815))-SUMIF($D$12:$D814,$D815,V$12:V814)-SUMIF($D$12:$D$2012,$D815,U$12:U$2012),AL815),2))),"")</f>
        <v/>
      </c>
      <c r="W815" s="250" t="str">
        <f>IF(Q815&lt;&gt;"",1000 - SUMIF($D$12:$D814,$D815,W$12:W814),"")</f>
        <v/>
      </c>
      <c r="X815" s="106"/>
      <c r="Y815" s="247"/>
      <c r="Z815" s="247"/>
      <c r="AA815" s="247"/>
      <c r="AB815" s="248" t="str">
        <f>IF(AND(Y815&lt;&gt;"",Z815&lt;&gt;"",X815&lt;&gt;""),ROUND(MIN(IF(OR(X815="OZZ",X815="ZZ"),5000,17300),TRUNC(0.75*(SUMIF($D$12:$D815,$D815,Y$12:Y815)+SUMIF($D$12:$D815,$D815,Z$12:Z815)),2)) - SUMIF($D$12:$D814,$D815,AB$12:AB814),2),"")</f>
        <v/>
      </c>
      <c r="AC815" s="251" t="str">
        <f>IF(AND(Y815&lt;&gt;"",Z815&lt;&gt;"",AA815&lt;&gt;"",X815&lt;&gt;"",AP815&lt;&gt;""),IF(OR(X815="OZZ",X815="ZZ"),ROUND(0-SUMIF($D$12:$D814,$D815,AC$12:AC814),2),IF(AA815=0,0,ROUND(MIN(MIN(17300,TRUNC(0.75*(SUMIF($D$12:$D$2012,$D815,Y$12:Y$2012)+SUMIF($D$12:$D$2012,$D815,Z$12:Z$2012)),2)+SUMIF($D$12:$D815,$D815,AP$12:AP815))-SUMIF($D$12:$D814,$D815,AC$12:AC814)-SUMIF($D$12:$D$2012,$D815,AB$12:AB$2012),AP815),2))),"")</f>
        <v/>
      </c>
      <c r="AD815" s="250" t="str">
        <f>IF(X815&lt;&gt;"",1000 - SUMIF($D$12:$D814,$D815,AD$12:AD814),"")</f>
        <v/>
      </c>
      <c r="AE815" s="252"/>
      <c r="AF815" s="253"/>
      <c r="AG815" s="254"/>
      <c r="AH815" s="255" t="str">
        <f t="shared" si="271"/>
        <v/>
      </c>
      <c r="AI815" s="256"/>
      <c r="AJ815" s="253"/>
      <c r="AK815" s="254"/>
      <c r="AL815" s="255" t="str">
        <f t="shared" si="272"/>
        <v/>
      </c>
      <c r="AM815" s="256"/>
      <c r="AN815" s="253"/>
      <c r="AO815" s="254"/>
      <c r="AP815" s="255" t="str">
        <f t="shared" si="252"/>
        <v/>
      </c>
      <c r="AQ815" s="116"/>
      <c r="AR815" s="116"/>
      <c r="AS815" s="117"/>
      <c r="AT815" s="118"/>
      <c r="AU815" s="119" t="str">
        <f>IF(D815&lt;&gt; "", IF(COUNTIF($D$12:$D815,$D815)&gt;1,0,IF(SUM(N815,U815,AB815)&gt;0,IF(AND(X815="",OR(Q815&lt;&gt;"",J815&lt;&gt;"")),IF(Q815&lt;&gt;"",Q815,IF(J815&lt;&gt;"",J815,0)),IF(AND(Q815&lt;&gt;"",J815&lt;&gt;"",Q815=J815),Q815,X815)),0)),"")</f>
        <v/>
      </c>
      <c r="AV815" s="119" t="str">
        <f>IF(D815&lt;&gt;"",IF(COUNTIF($D$12:$D815,$D815)&gt;1,0,IF(SUM(O815,V815,AC815)&gt;0,IF(AND(X815="",OR(Q815&lt;&gt;"",J815&lt;&gt;"")),IF(Q815&lt;&gt;"",Q815,IF(J815&lt;&gt;"",J815,0)),IF(AND(Q815&lt;&gt;"",J815&lt;&gt;"",Q815=J815),Q815,X815)),0)),"")</f>
        <v/>
      </c>
      <c r="AW815" s="119" t="str">
        <f>IF(D815&lt;&gt;"",IF(COUNTIF($D$12:$D815,$D815)&gt;1,0,IF(SUM(P815,W815,AD815)&gt;0,IF(AND(X815="",OR(Q815&lt;&gt;"",J815&lt;&gt;"")),IF(Q815&lt;&gt;"",Q815,IF(J815&lt;&gt;"",J815,0)),IF(AND(Q815&lt;&gt;"",J815&lt;&gt;"",Q815=J815),Q815,X815)),0)),"")</f>
        <v/>
      </c>
      <c r="AX815" s="118" t="str">
        <f t="shared" si="253"/>
        <v/>
      </c>
      <c r="AY815" s="118" t="str">
        <f t="shared" si="254"/>
        <v/>
      </c>
      <c r="AZ815" s="118" t="str">
        <f t="shared" si="255"/>
        <v/>
      </c>
      <c r="BA815" s="118" t="str">
        <f t="shared" si="256"/>
        <v/>
      </c>
      <c r="BB815" s="118" t="str">
        <f t="shared" si="257"/>
        <v/>
      </c>
      <c r="BC815" s="118" t="str">
        <f t="shared" si="258"/>
        <v/>
      </c>
      <c r="BD815" s="118" t="str">
        <f t="shared" si="259"/>
        <v/>
      </c>
      <c r="BE815" s="118" t="str">
        <f t="shared" si="260"/>
        <v/>
      </c>
      <c r="BF815" s="118" t="str">
        <f t="shared" si="261"/>
        <v/>
      </c>
      <c r="BG815" s="120"/>
      <c r="BH815" s="120" t="str">
        <f t="shared" si="262"/>
        <v/>
      </c>
      <c r="BI815" s="120" t="str">
        <f t="shared" si="263"/>
        <v/>
      </c>
      <c r="BJ815" s="121"/>
      <c r="BK815" s="120" t="str">
        <f t="shared" si="264"/>
        <v/>
      </c>
      <c r="BL815" s="120" t="str">
        <f t="shared" si="265"/>
        <v/>
      </c>
      <c r="BM815" s="120" t="str">
        <f t="shared" si="266"/>
        <v/>
      </c>
      <c r="BN815" s="120" t="str">
        <f t="shared" si="267"/>
        <v/>
      </c>
      <c r="BO815" s="120" t="str">
        <f t="shared" si="268"/>
        <v/>
      </c>
      <c r="BP815" s="120" t="str">
        <f t="shared" si="269"/>
        <v/>
      </c>
      <c r="BQ815" s="98"/>
      <c r="BR815" s="98"/>
      <c r="BS815" s="98"/>
      <c r="BT815" s="98"/>
      <c r="BU815" s="98"/>
      <c r="BV815" s="98"/>
      <c r="BW815" s="98"/>
      <c r="BX815" s="98"/>
      <c r="BY815" s="98"/>
      <c r="BZ815" s="98"/>
      <c r="CA815" s="98"/>
      <c r="CB815" s="98"/>
      <c r="CC815" s="98"/>
      <c r="CD815" s="98"/>
      <c r="CE815" s="98"/>
      <c r="CF815" s="98"/>
      <c r="CG815" s="98"/>
      <c r="CH815" s="98"/>
      <c r="CI815" s="98"/>
      <c r="CJ815" s="98"/>
      <c r="CK815" s="98"/>
      <c r="CL815" s="98"/>
      <c r="CM815" s="98"/>
      <c r="CN815" s="98"/>
      <c r="CO815" s="98"/>
      <c r="CP815" s="98"/>
      <c r="CQ815" s="98"/>
      <c r="CR815" s="98"/>
      <c r="CS815" s="98"/>
    </row>
    <row r="816" spans="1:97" s="4" customFormat="1" ht="18.75" customHeight="1" x14ac:dyDescent="0.2">
      <c r="A816" s="3">
        <f t="shared" si="270"/>
        <v>804</v>
      </c>
      <c r="B816" s="263"/>
      <c r="C816" s="263"/>
      <c r="D816" s="263"/>
      <c r="E816" s="259"/>
      <c r="F816" s="259"/>
      <c r="G816" s="43"/>
      <c r="H816" s="264"/>
      <c r="I816" s="261"/>
      <c r="J816" s="106"/>
      <c r="K816" s="247"/>
      <c r="L816" s="247"/>
      <c r="M816" s="247"/>
      <c r="N816" s="248" t="str">
        <f>IF(AND(K816&lt;&gt;"",L816&lt;&gt;"",J816&lt;&gt;""),ROUND(MIN(IF(OR(J816="OZZ",J816="ZZ"),5000,17300),TRUNC(0.75*(SUMIF($D$12:$D816,$D816,K$12:K816)+SUMIF($D$12:$D816,$D816,L$12:L816)),2)) - SUMIF($D$12:$D815,$D816,N$12:N815),2),"")</f>
        <v/>
      </c>
      <c r="O816" s="249" t="str">
        <f>IF(AND(K816&lt;&gt;"",L816&lt;&gt;"",M816&lt;&gt;"",J816&lt;&gt;"",AH816&lt;&gt;""),IF(OR(J816="OZZ",J816="ZZ"),ROUND(0-SUMIF($D$12:$D815,$D816,O$12:O815),2),IF(M816=0,0,ROUND(MIN(MIN(17300,TRUNC(0.75*(SUMIF($D$12:$D$2012,$D816,K$12:K$2012)+SUMIF($D$12:$D$2012,$D816,L$12:L$2012)),2)+SUMIF($D$12:$D816,$D816,AH$12:AH816))-SUMIF($D$12:$D815,$D816,O$12:O815)-SUMIF($D$12:$D$2012,$D816,N$12:N$2012),AH816),2))),"")</f>
        <v/>
      </c>
      <c r="P816" s="250" t="str">
        <f>IF(J816&lt;&gt;"",1000 - SUMIF($D$12:$D815,$D816,P$12:P815),"")</f>
        <v/>
      </c>
      <c r="Q816" s="106"/>
      <c r="R816" s="247"/>
      <c r="S816" s="247"/>
      <c r="T816" s="247"/>
      <c r="U816" s="248" t="str">
        <f>IF(AND(R816&lt;&gt;"",S816&lt;&gt;"",Q816&lt;&gt;""),ROUND(MIN(IF(OR(Q816="OZZ",Q816="ZZ"),5000,17300),TRUNC(0.75*(SUMIF($D$12:$D816,$D816,R$12:R816)+SUMIF($D$12:$D816,$D816,S$12:S816)),2)) - SUMIF($D$12:$D815,$D816,U$12:U815),2),"")</f>
        <v/>
      </c>
      <c r="V816" s="248" t="str">
        <f>IF(AND(R816&lt;&gt;"",S816&lt;&gt;"",T816&lt;&gt;"",Q816&lt;&gt;"",AL816&lt;&gt;""),IF(OR(Q816="OZZ",Q816="ZZ"),ROUND(0-SUMIF($D$12:$D815,$D816,V$12:V815),2),IF(T816=0,0,ROUND(MIN(MIN(17300,TRUNC(0.75*(SUMIF($D$12:$D$2012,$D816,R$12:R$2012)+SUMIF($D$12:$D$2012,$D816,S$12:S$2012)),2)+SUMIF($D$12:$D816,$D816,AL$12:AL816))-SUMIF($D$12:$D815,$D816,V$12:V815)-SUMIF($D$12:$D$2012,$D816,U$12:U$2012),AL816),2))),"")</f>
        <v/>
      </c>
      <c r="W816" s="250" t="str">
        <f>IF(Q816&lt;&gt;"",1000 - SUMIF($D$12:$D815,$D816,W$12:W815),"")</f>
        <v/>
      </c>
      <c r="X816" s="106"/>
      <c r="Y816" s="247"/>
      <c r="Z816" s="247"/>
      <c r="AA816" s="247"/>
      <c r="AB816" s="248" t="str">
        <f>IF(AND(Y816&lt;&gt;"",Z816&lt;&gt;"",X816&lt;&gt;""),ROUND(MIN(IF(OR(X816="OZZ",X816="ZZ"),5000,17300),TRUNC(0.75*(SUMIF($D$12:$D816,$D816,Y$12:Y816)+SUMIF($D$12:$D816,$D816,Z$12:Z816)),2)) - SUMIF($D$12:$D815,$D816,AB$12:AB815),2),"")</f>
        <v/>
      </c>
      <c r="AC816" s="251" t="str">
        <f>IF(AND(Y816&lt;&gt;"",Z816&lt;&gt;"",AA816&lt;&gt;"",X816&lt;&gt;"",AP816&lt;&gt;""),IF(OR(X816="OZZ",X816="ZZ"),ROUND(0-SUMIF($D$12:$D815,$D816,AC$12:AC815),2),IF(AA816=0,0,ROUND(MIN(MIN(17300,TRUNC(0.75*(SUMIF($D$12:$D$2012,$D816,Y$12:Y$2012)+SUMIF($D$12:$D$2012,$D816,Z$12:Z$2012)),2)+SUMIF($D$12:$D816,$D816,AP$12:AP816))-SUMIF($D$12:$D815,$D816,AC$12:AC815)-SUMIF($D$12:$D$2012,$D816,AB$12:AB$2012),AP816),2))),"")</f>
        <v/>
      </c>
      <c r="AD816" s="250" t="str">
        <f>IF(X816&lt;&gt;"",1000 - SUMIF($D$12:$D815,$D816,AD$12:AD815),"")</f>
        <v/>
      </c>
      <c r="AE816" s="252"/>
      <c r="AF816" s="253"/>
      <c r="AG816" s="254"/>
      <c r="AH816" s="255" t="str">
        <f t="shared" si="271"/>
        <v/>
      </c>
      <c r="AI816" s="256"/>
      <c r="AJ816" s="253"/>
      <c r="AK816" s="254"/>
      <c r="AL816" s="255" t="str">
        <f t="shared" si="272"/>
        <v/>
      </c>
      <c r="AM816" s="256"/>
      <c r="AN816" s="253"/>
      <c r="AO816" s="254"/>
      <c r="AP816" s="255" t="str">
        <f t="shared" si="252"/>
        <v/>
      </c>
      <c r="AQ816" s="116"/>
      <c r="AR816" s="116"/>
      <c r="AS816" s="117"/>
      <c r="AT816" s="118"/>
      <c r="AU816" s="119" t="str">
        <f>IF(D816&lt;&gt; "", IF(COUNTIF($D$12:$D816,$D816)&gt;1,0,IF(SUM(N816,U816,AB816)&gt;0,IF(AND(X816="",OR(Q816&lt;&gt;"",J816&lt;&gt;"")),IF(Q816&lt;&gt;"",Q816,IF(J816&lt;&gt;"",J816,0)),IF(AND(Q816&lt;&gt;"",J816&lt;&gt;"",Q816=J816),Q816,X816)),0)),"")</f>
        <v/>
      </c>
      <c r="AV816" s="119" t="str">
        <f>IF(D816&lt;&gt;"",IF(COUNTIF($D$12:$D816,$D816)&gt;1,0,IF(SUM(O816,V816,AC816)&gt;0,IF(AND(X816="",OR(Q816&lt;&gt;"",J816&lt;&gt;"")),IF(Q816&lt;&gt;"",Q816,IF(J816&lt;&gt;"",J816,0)),IF(AND(Q816&lt;&gt;"",J816&lt;&gt;"",Q816=J816),Q816,X816)),0)),"")</f>
        <v/>
      </c>
      <c r="AW816" s="119" t="str">
        <f>IF(D816&lt;&gt;"",IF(COUNTIF($D$12:$D816,$D816)&gt;1,0,IF(SUM(P816,W816,AD816)&gt;0,IF(AND(X816="",OR(Q816&lt;&gt;"",J816&lt;&gt;"")),IF(Q816&lt;&gt;"",Q816,IF(J816&lt;&gt;"",J816,0)),IF(AND(Q816&lt;&gt;"",J816&lt;&gt;"",Q816=J816),Q816,X816)),0)),"")</f>
        <v/>
      </c>
      <c r="AX816" s="118" t="str">
        <f t="shared" si="253"/>
        <v/>
      </c>
      <c r="AY816" s="118" t="str">
        <f t="shared" si="254"/>
        <v/>
      </c>
      <c r="AZ816" s="118" t="str">
        <f t="shared" si="255"/>
        <v/>
      </c>
      <c r="BA816" s="118" t="str">
        <f t="shared" si="256"/>
        <v/>
      </c>
      <c r="BB816" s="118" t="str">
        <f t="shared" si="257"/>
        <v/>
      </c>
      <c r="BC816" s="118" t="str">
        <f t="shared" si="258"/>
        <v/>
      </c>
      <c r="BD816" s="118" t="str">
        <f t="shared" si="259"/>
        <v/>
      </c>
      <c r="BE816" s="118" t="str">
        <f t="shared" si="260"/>
        <v/>
      </c>
      <c r="BF816" s="118" t="str">
        <f t="shared" si="261"/>
        <v/>
      </c>
      <c r="BG816" s="120"/>
      <c r="BH816" s="120" t="str">
        <f t="shared" si="262"/>
        <v/>
      </c>
      <c r="BI816" s="120" t="str">
        <f t="shared" si="263"/>
        <v/>
      </c>
      <c r="BJ816" s="121"/>
      <c r="BK816" s="120" t="str">
        <f t="shared" si="264"/>
        <v/>
      </c>
      <c r="BL816" s="120" t="str">
        <f t="shared" si="265"/>
        <v/>
      </c>
      <c r="BM816" s="120" t="str">
        <f t="shared" si="266"/>
        <v/>
      </c>
      <c r="BN816" s="120" t="str">
        <f t="shared" si="267"/>
        <v/>
      </c>
      <c r="BO816" s="120" t="str">
        <f t="shared" si="268"/>
        <v/>
      </c>
      <c r="BP816" s="120" t="str">
        <f t="shared" si="269"/>
        <v/>
      </c>
      <c r="BQ816" s="98"/>
      <c r="BR816" s="98"/>
      <c r="BS816" s="98"/>
      <c r="BT816" s="98"/>
      <c r="BU816" s="98"/>
      <c r="BV816" s="98"/>
      <c r="BW816" s="98"/>
      <c r="BX816" s="98"/>
      <c r="BY816" s="98"/>
      <c r="BZ816" s="98"/>
      <c r="CA816" s="98"/>
      <c r="CB816" s="98"/>
      <c r="CC816" s="98"/>
      <c r="CD816" s="98"/>
      <c r="CE816" s="98"/>
      <c r="CF816" s="98"/>
      <c r="CG816" s="98"/>
      <c r="CH816" s="98"/>
      <c r="CI816" s="98"/>
      <c r="CJ816" s="98"/>
      <c r="CK816" s="98"/>
      <c r="CL816" s="98"/>
      <c r="CM816" s="98"/>
      <c r="CN816" s="98"/>
      <c r="CO816" s="98"/>
      <c r="CP816" s="98"/>
      <c r="CQ816" s="98"/>
      <c r="CR816" s="98"/>
      <c r="CS816" s="98"/>
    </row>
    <row r="817" spans="1:97" s="4" customFormat="1" ht="18.75" customHeight="1" x14ac:dyDescent="0.2">
      <c r="A817" s="3">
        <f t="shared" si="270"/>
        <v>805</v>
      </c>
      <c r="B817" s="263"/>
      <c r="C817" s="263"/>
      <c r="D817" s="263"/>
      <c r="E817" s="259"/>
      <c r="F817" s="259"/>
      <c r="G817" s="43"/>
      <c r="H817" s="264"/>
      <c r="I817" s="261"/>
      <c r="J817" s="106"/>
      <c r="K817" s="247"/>
      <c r="L817" s="247"/>
      <c r="M817" s="247"/>
      <c r="N817" s="248" t="str">
        <f>IF(AND(K817&lt;&gt;"",L817&lt;&gt;"",J817&lt;&gt;""),ROUND(MIN(IF(OR(J817="OZZ",J817="ZZ"),5000,17300),TRUNC(0.75*(SUMIF($D$12:$D817,$D817,K$12:K817)+SUMIF($D$12:$D817,$D817,L$12:L817)),2)) - SUMIF($D$12:$D816,$D817,N$12:N816),2),"")</f>
        <v/>
      </c>
      <c r="O817" s="249" t="str">
        <f>IF(AND(K817&lt;&gt;"",L817&lt;&gt;"",M817&lt;&gt;"",J817&lt;&gt;"",AH817&lt;&gt;""),IF(OR(J817="OZZ",J817="ZZ"),ROUND(0-SUMIF($D$12:$D816,$D817,O$12:O816),2),IF(M817=0,0,ROUND(MIN(MIN(17300,TRUNC(0.75*(SUMIF($D$12:$D$2012,$D817,K$12:K$2012)+SUMIF($D$12:$D$2012,$D817,L$12:L$2012)),2)+SUMIF($D$12:$D817,$D817,AH$12:AH817))-SUMIF($D$12:$D816,$D817,O$12:O816)-SUMIF($D$12:$D$2012,$D817,N$12:N$2012),AH817),2))),"")</f>
        <v/>
      </c>
      <c r="P817" s="250" t="str">
        <f>IF(J817&lt;&gt;"",1000 - SUMIF($D$12:$D816,$D817,P$12:P816),"")</f>
        <v/>
      </c>
      <c r="Q817" s="106"/>
      <c r="R817" s="247"/>
      <c r="S817" s="247"/>
      <c r="T817" s="247"/>
      <c r="U817" s="248" t="str">
        <f>IF(AND(R817&lt;&gt;"",S817&lt;&gt;"",Q817&lt;&gt;""),ROUND(MIN(IF(OR(Q817="OZZ",Q817="ZZ"),5000,17300),TRUNC(0.75*(SUMIF($D$12:$D817,$D817,R$12:R817)+SUMIF($D$12:$D817,$D817,S$12:S817)),2)) - SUMIF($D$12:$D816,$D817,U$12:U816),2),"")</f>
        <v/>
      </c>
      <c r="V817" s="248" t="str">
        <f>IF(AND(R817&lt;&gt;"",S817&lt;&gt;"",T817&lt;&gt;"",Q817&lt;&gt;"",AL817&lt;&gt;""),IF(OR(Q817="OZZ",Q817="ZZ"),ROUND(0-SUMIF($D$12:$D816,$D817,V$12:V816),2),IF(T817=0,0,ROUND(MIN(MIN(17300,TRUNC(0.75*(SUMIF($D$12:$D$2012,$D817,R$12:R$2012)+SUMIF($D$12:$D$2012,$D817,S$12:S$2012)),2)+SUMIF($D$12:$D817,$D817,AL$12:AL817))-SUMIF($D$12:$D816,$D817,V$12:V816)-SUMIF($D$12:$D$2012,$D817,U$12:U$2012),AL817),2))),"")</f>
        <v/>
      </c>
      <c r="W817" s="250" t="str">
        <f>IF(Q817&lt;&gt;"",1000 - SUMIF($D$12:$D816,$D817,W$12:W816),"")</f>
        <v/>
      </c>
      <c r="X817" s="106"/>
      <c r="Y817" s="247"/>
      <c r="Z817" s="247"/>
      <c r="AA817" s="247"/>
      <c r="AB817" s="248" t="str">
        <f>IF(AND(Y817&lt;&gt;"",Z817&lt;&gt;"",X817&lt;&gt;""),ROUND(MIN(IF(OR(X817="OZZ",X817="ZZ"),5000,17300),TRUNC(0.75*(SUMIF($D$12:$D817,$D817,Y$12:Y817)+SUMIF($D$12:$D817,$D817,Z$12:Z817)),2)) - SUMIF($D$12:$D816,$D817,AB$12:AB816),2),"")</f>
        <v/>
      </c>
      <c r="AC817" s="251" t="str">
        <f>IF(AND(Y817&lt;&gt;"",Z817&lt;&gt;"",AA817&lt;&gt;"",X817&lt;&gt;"",AP817&lt;&gt;""),IF(OR(X817="OZZ",X817="ZZ"),ROUND(0-SUMIF($D$12:$D816,$D817,AC$12:AC816),2),IF(AA817=0,0,ROUND(MIN(MIN(17300,TRUNC(0.75*(SUMIF($D$12:$D$2012,$D817,Y$12:Y$2012)+SUMIF($D$12:$D$2012,$D817,Z$12:Z$2012)),2)+SUMIF($D$12:$D817,$D817,AP$12:AP817))-SUMIF($D$12:$D816,$D817,AC$12:AC816)-SUMIF($D$12:$D$2012,$D817,AB$12:AB$2012),AP817),2))),"")</f>
        <v/>
      </c>
      <c r="AD817" s="250" t="str">
        <f>IF(X817&lt;&gt;"",1000 - SUMIF($D$12:$D816,$D817,AD$12:AD816),"")</f>
        <v/>
      </c>
      <c r="AE817" s="252"/>
      <c r="AF817" s="253"/>
      <c r="AG817" s="254"/>
      <c r="AH817" s="255" t="str">
        <f t="shared" si="271"/>
        <v/>
      </c>
      <c r="AI817" s="256"/>
      <c r="AJ817" s="253"/>
      <c r="AK817" s="254"/>
      <c r="AL817" s="255" t="str">
        <f t="shared" si="272"/>
        <v/>
      </c>
      <c r="AM817" s="256"/>
      <c r="AN817" s="253"/>
      <c r="AO817" s="254"/>
      <c r="AP817" s="255" t="str">
        <f t="shared" si="252"/>
        <v/>
      </c>
      <c r="AQ817" s="116"/>
      <c r="AR817" s="116"/>
      <c r="AS817" s="117"/>
      <c r="AT817" s="118"/>
      <c r="AU817" s="119" t="str">
        <f>IF(D817&lt;&gt; "", IF(COUNTIF($D$12:$D817,$D817)&gt;1,0,IF(SUM(N817,U817,AB817)&gt;0,IF(AND(X817="",OR(Q817&lt;&gt;"",J817&lt;&gt;"")),IF(Q817&lt;&gt;"",Q817,IF(J817&lt;&gt;"",J817,0)),IF(AND(Q817&lt;&gt;"",J817&lt;&gt;"",Q817=J817),Q817,X817)),0)),"")</f>
        <v/>
      </c>
      <c r="AV817" s="119" t="str">
        <f>IF(D817&lt;&gt;"",IF(COUNTIF($D$12:$D817,$D817)&gt;1,0,IF(SUM(O817,V817,AC817)&gt;0,IF(AND(X817="",OR(Q817&lt;&gt;"",J817&lt;&gt;"")),IF(Q817&lt;&gt;"",Q817,IF(J817&lt;&gt;"",J817,0)),IF(AND(Q817&lt;&gt;"",J817&lt;&gt;"",Q817=J817),Q817,X817)),0)),"")</f>
        <v/>
      </c>
      <c r="AW817" s="119" t="str">
        <f>IF(D817&lt;&gt;"",IF(COUNTIF($D$12:$D817,$D817)&gt;1,0,IF(SUM(P817,W817,AD817)&gt;0,IF(AND(X817="",OR(Q817&lt;&gt;"",J817&lt;&gt;"")),IF(Q817&lt;&gt;"",Q817,IF(J817&lt;&gt;"",J817,0)),IF(AND(Q817&lt;&gt;"",J817&lt;&gt;"",Q817=J817),Q817,X817)),0)),"")</f>
        <v/>
      </c>
      <c r="AX817" s="118" t="str">
        <f t="shared" si="253"/>
        <v/>
      </c>
      <c r="AY817" s="118" t="str">
        <f t="shared" si="254"/>
        <v/>
      </c>
      <c r="AZ817" s="118" t="str">
        <f t="shared" si="255"/>
        <v/>
      </c>
      <c r="BA817" s="118" t="str">
        <f t="shared" si="256"/>
        <v/>
      </c>
      <c r="BB817" s="118" t="str">
        <f t="shared" si="257"/>
        <v/>
      </c>
      <c r="BC817" s="118" t="str">
        <f t="shared" si="258"/>
        <v/>
      </c>
      <c r="BD817" s="118" t="str">
        <f t="shared" si="259"/>
        <v/>
      </c>
      <c r="BE817" s="118" t="str">
        <f t="shared" si="260"/>
        <v/>
      </c>
      <c r="BF817" s="118" t="str">
        <f t="shared" si="261"/>
        <v/>
      </c>
      <c r="BG817" s="120"/>
      <c r="BH817" s="120" t="str">
        <f t="shared" si="262"/>
        <v/>
      </c>
      <c r="BI817" s="120" t="str">
        <f t="shared" si="263"/>
        <v/>
      </c>
      <c r="BJ817" s="121"/>
      <c r="BK817" s="120" t="str">
        <f t="shared" si="264"/>
        <v/>
      </c>
      <c r="BL817" s="120" t="str">
        <f t="shared" si="265"/>
        <v/>
      </c>
      <c r="BM817" s="120" t="str">
        <f t="shared" si="266"/>
        <v/>
      </c>
      <c r="BN817" s="120" t="str">
        <f t="shared" si="267"/>
        <v/>
      </c>
      <c r="BO817" s="120" t="str">
        <f t="shared" si="268"/>
        <v/>
      </c>
      <c r="BP817" s="120" t="str">
        <f t="shared" si="269"/>
        <v/>
      </c>
      <c r="BQ817" s="98"/>
      <c r="BR817" s="98"/>
      <c r="BS817" s="98"/>
      <c r="BT817" s="98"/>
      <c r="BU817" s="98"/>
      <c r="BV817" s="98"/>
      <c r="BW817" s="98"/>
      <c r="BX817" s="98"/>
      <c r="BY817" s="98"/>
      <c r="BZ817" s="98"/>
      <c r="CA817" s="98"/>
      <c r="CB817" s="98"/>
      <c r="CC817" s="98"/>
      <c r="CD817" s="98"/>
      <c r="CE817" s="98"/>
      <c r="CF817" s="98"/>
      <c r="CG817" s="98"/>
      <c r="CH817" s="98"/>
      <c r="CI817" s="98"/>
      <c r="CJ817" s="98"/>
      <c r="CK817" s="98"/>
      <c r="CL817" s="98"/>
      <c r="CM817" s="98"/>
      <c r="CN817" s="98"/>
      <c r="CO817" s="98"/>
      <c r="CP817" s="98"/>
      <c r="CQ817" s="98"/>
      <c r="CR817" s="98"/>
      <c r="CS817" s="98"/>
    </row>
    <row r="818" spans="1:97" s="4" customFormat="1" ht="18.75" customHeight="1" x14ac:dyDescent="0.2">
      <c r="A818" s="3">
        <f t="shared" si="270"/>
        <v>806</v>
      </c>
      <c r="B818" s="263"/>
      <c r="C818" s="263"/>
      <c r="D818" s="263"/>
      <c r="E818" s="259"/>
      <c r="F818" s="259"/>
      <c r="G818" s="43"/>
      <c r="H818" s="264"/>
      <c r="I818" s="261"/>
      <c r="J818" s="106"/>
      <c r="K818" s="247"/>
      <c r="L818" s="247"/>
      <c r="M818" s="247"/>
      <c r="N818" s="248" t="str">
        <f>IF(AND(K818&lt;&gt;"",L818&lt;&gt;"",J818&lt;&gt;""),ROUND(MIN(IF(OR(J818="OZZ",J818="ZZ"),5000,17300),TRUNC(0.75*(SUMIF($D$12:$D818,$D818,K$12:K818)+SUMIF($D$12:$D818,$D818,L$12:L818)),2)) - SUMIF($D$12:$D817,$D818,N$12:N817),2),"")</f>
        <v/>
      </c>
      <c r="O818" s="249" t="str">
        <f>IF(AND(K818&lt;&gt;"",L818&lt;&gt;"",M818&lt;&gt;"",J818&lt;&gt;"",AH818&lt;&gt;""),IF(OR(J818="OZZ",J818="ZZ"),ROUND(0-SUMIF($D$12:$D817,$D818,O$12:O817),2),IF(M818=0,0,ROUND(MIN(MIN(17300,TRUNC(0.75*(SUMIF($D$12:$D$2012,$D818,K$12:K$2012)+SUMIF($D$12:$D$2012,$D818,L$12:L$2012)),2)+SUMIF($D$12:$D818,$D818,AH$12:AH818))-SUMIF($D$12:$D817,$D818,O$12:O817)-SUMIF($D$12:$D$2012,$D818,N$12:N$2012),AH818),2))),"")</f>
        <v/>
      </c>
      <c r="P818" s="250" t="str">
        <f>IF(J818&lt;&gt;"",1000 - SUMIF($D$12:$D817,$D818,P$12:P817),"")</f>
        <v/>
      </c>
      <c r="Q818" s="106"/>
      <c r="R818" s="247"/>
      <c r="S818" s="247"/>
      <c r="T818" s="247"/>
      <c r="U818" s="248" t="str">
        <f>IF(AND(R818&lt;&gt;"",S818&lt;&gt;"",Q818&lt;&gt;""),ROUND(MIN(IF(OR(Q818="OZZ",Q818="ZZ"),5000,17300),TRUNC(0.75*(SUMIF($D$12:$D818,$D818,R$12:R818)+SUMIF($D$12:$D818,$D818,S$12:S818)),2)) - SUMIF($D$12:$D817,$D818,U$12:U817),2),"")</f>
        <v/>
      </c>
      <c r="V818" s="248" t="str">
        <f>IF(AND(R818&lt;&gt;"",S818&lt;&gt;"",T818&lt;&gt;"",Q818&lt;&gt;"",AL818&lt;&gt;""),IF(OR(Q818="OZZ",Q818="ZZ"),ROUND(0-SUMIF($D$12:$D817,$D818,V$12:V817),2),IF(T818=0,0,ROUND(MIN(MIN(17300,TRUNC(0.75*(SUMIF($D$12:$D$2012,$D818,R$12:R$2012)+SUMIF($D$12:$D$2012,$D818,S$12:S$2012)),2)+SUMIF($D$12:$D818,$D818,AL$12:AL818))-SUMIF($D$12:$D817,$D818,V$12:V817)-SUMIF($D$12:$D$2012,$D818,U$12:U$2012),AL818),2))),"")</f>
        <v/>
      </c>
      <c r="W818" s="250" t="str">
        <f>IF(Q818&lt;&gt;"",1000 - SUMIF($D$12:$D817,$D818,W$12:W817),"")</f>
        <v/>
      </c>
      <c r="X818" s="106"/>
      <c r="Y818" s="247"/>
      <c r="Z818" s="247"/>
      <c r="AA818" s="247"/>
      <c r="AB818" s="248" t="str">
        <f>IF(AND(Y818&lt;&gt;"",Z818&lt;&gt;"",X818&lt;&gt;""),ROUND(MIN(IF(OR(X818="OZZ",X818="ZZ"),5000,17300),TRUNC(0.75*(SUMIF($D$12:$D818,$D818,Y$12:Y818)+SUMIF($D$12:$D818,$D818,Z$12:Z818)),2)) - SUMIF($D$12:$D817,$D818,AB$12:AB817),2),"")</f>
        <v/>
      </c>
      <c r="AC818" s="251" t="str">
        <f>IF(AND(Y818&lt;&gt;"",Z818&lt;&gt;"",AA818&lt;&gt;"",X818&lt;&gt;"",AP818&lt;&gt;""),IF(OR(X818="OZZ",X818="ZZ"),ROUND(0-SUMIF($D$12:$D817,$D818,AC$12:AC817),2),IF(AA818=0,0,ROUND(MIN(MIN(17300,TRUNC(0.75*(SUMIF($D$12:$D$2012,$D818,Y$12:Y$2012)+SUMIF($D$12:$D$2012,$D818,Z$12:Z$2012)),2)+SUMIF($D$12:$D818,$D818,AP$12:AP818))-SUMIF($D$12:$D817,$D818,AC$12:AC817)-SUMIF($D$12:$D$2012,$D818,AB$12:AB$2012),AP818),2))),"")</f>
        <v/>
      </c>
      <c r="AD818" s="250" t="str">
        <f>IF(X818&lt;&gt;"",1000 - SUMIF($D$12:$D817,$D818,AD$12:AD817),"")</f>
        <v/>
      </c>
      <c r="AE818" s="252"/>
      <c r="AF818" s="253"/>
      <c r="AG818" s="254"/>
      <c r="AH818" s="255" t="str">
        <f t="shared" si="271"/>
        <v/>
      </c>
      <c r="AI818" s="256"/>
      <c r="AJ818" s="253"/>
      <c r="AK818" s="254"/>
      <c r="AL818" s="255" t="str">
        <f t="shared" si="272"/>
        <v/>
      </c>
      <c r="AM818" s="256"/>
      <c r="AN818" s="253"/>
      <c r="AO818" s="254"/>
      <c r="AP818" s="255" t="str">
        <f t="shared" si="252"/>
        <v/>
      </c>
      <c r="AQ818" s="116"/>
      <c r="AR818" s="116"/>
      <c r="AS818" s="117"/>
      <c r="AT818" s="118"/>
      <c r="AU818" s="119" t="str">
        <f>IF(D818&lt;&gt; "", IF(COUNTIF($D$12:$D818,$D818)&gt;1,0,IF(SUM(N818,U818,AB818)&gt;0,IF(AND(X818="",OR(Q818&lt;&gt;"",J818&lt;&gt;"")),IF(Q818&lt;&gt;"",Q818,IF(J818&lt;&gt;"",J818,0)),IF(AND(Q818&lt;&gt;"",J818&lt;&gt;"",Q818=J818),Q818,X818)),0)),"")</f>
        <v/>
      </c>
      <c r="AV818" s="119" t="str">
        <f>IF(D818&lt;&gt;"",IF(COUNTIF($D$12:$D818,$D818)&gt;1,0,IF(SUM(O818,V818,AC818)&gt;0,IF(AND(X818="",OR(Q818&lt;&gt;"",J818&lt;&gt;"")),IF(Q818&lt;&gt;"",Q818,IF(J818&lt;&gt;"",J818,0)),IF(AND(Q818&lt;&gt;"",J818&lt;&gt;"",Q818=J818),Q818,X818)),0)),"")</f>
        <v/>
      </c>
      <c r="AW818" s="119" t="str">
        <f>IF(D818&lt;&gt;"",IF(COUNTIF($D$12:$D818,$D818)&gt;1,0,IF(SUM(P818,W818,AD818)&gt;0,IF(AND(X818="",OR(Q818&lt;&gt;"",J818&lt;&gt;"")),IF(Q818&lt;&gt;"",Q818,IF(J818&lt;&gt;"",J818,0)),IF(AND(Q818&lt;&gt;"",J818&lt;&gt;"",Q818=J818),Q818,X818)),0)),"")</f>
        <v/>
      </c>
      <c r="AX818" s="118" t="str">
        <f t="shared" si="253"/>
        <v/>
      </c>
      <c r="AY818" s="118" t="str">
        <f t="shared" si="254"/>
        <v/>
      </c>
      <c r="AZ818" s="118" t="str">
        <f t="shared" si="255"/>
        <v/>
      </c>
      <c r="BA818" s="118" t="str">
        <f t="shared" si="256"/>
        <v/>
      </c>
      <c r="BB818" s="118" t="str">
        <f t="shared" si="257"/>
        <v/>
      </c>
      <c r="BC818" s="118" t="str">
        <f t="shared" si="258"/>
        <v/>
      </c>
      <c r="BD818" s="118" t="str">
        <f t="shared" si="259"/>
        <v/>
      </c>
      <c r="BE818" s="118" t="str">
        <f t="shared" si="260"/>
        <v/>
      </c>
      <c r="BF818" s="118" t="str">
        <f t="shared" si="261"/>
        <v/>
      </c>
      <c r="BG818" s="120"/>
      <c r="BH818" s="120" t="str">
        <f t="shared" si="262"/>
        <v/>
      </c>
      <c r="BI818" s="120" t="str">
        <f t="shared" si="263"/>
        <v/>
      </c>
      <c r="BJ818" s="121"/>
      <c r="BK818" s="120" t="str">
        <f t="shared" si="264"/>
        <v/>
      </c>
      <c r="BL818" s="120" t="str">
        <f t="shared" si="265"/>
        <v/>
      </c>
      <c r="BM818" s="120" t="str">
        <f t="shared" si="266"/>
        <v/>
      </c>
      <c r="BN818" s="120" t="str">
        <f t="shared" si="267"/>
        <v/>
      </c>
      <c r="BO818" s="120" t="str">
        <f t="shared" si="268"/>
        <v/>
      </c>
      <c r="BP818" s="120" t="str">
        <f t="shared" si="269"/>
        <v/>
      </c>
      <c r="BQ818" s="98"/>
      <c r="BR818" s="98"/>
      <c r="BS818" s="98"/>
      <c r="BT818" s="98"/>
      <c r="BU818" s="98"/>
      <c r="BV818" s="98"/>
      <c r="BW818" s="98"/>
      <c r="BX818" s="98"/>
      <c r="BY818" s="98"/>
      <c r="BZ818" s="98"/>
      <c r="CA818" s="98"/>
      <c r="CB818" s="98"/>
      <c r="CC818" s="98"/>
      <c r="CD818" s="98"/>
      <c r="CE818" s="98"/>
      <c r="CF818" s="98"/>
      <c r="CG818" s="98"/>
      <c r="CH818" s="98"/>
      <c r="CI818" s="98"/>
      <c r="CJ818" s="98"/>
      <c r="CK818" s="98"/>
      <c r="CL818" s="98"/>
      <c r="CM818" s="98"/>
      <c r="CN818" s="98"/>
      <c r="CO818" s="98"/>
      <c r="CP818" s="98"/>
      <c r="CQ818" s="98"/>
      <c r="CR818" s="98"/>
      <c r="CS818" s="98"/>
    </row>
    <row r="819" spans="1:97" s="4" customFormat="1" ht="18.75" customHeight="1" x14ac:dyDescent="0.2">
      <c r="A819" s="3">
        <f t="shared" si="270"/>
        <v>807</v>
      </c>
      <c r="B819" s="263"/>
      <c r="C819" s="263"/>
      <c r="D819" s="263"/>
      <c r="E819" s="259"/>
      <c r="F819" s="259"/>
      <c r="G819" s="43"/>
      <c r="H819" s="264"/>
      <c r="I819" s="261"/>
      <c r="J819" s="106"/>
      <c r="K819" s="247"/>
      <c r="L819" s="247"/>
      <c r="M819" s="247"/>
      <c r="N819" s="248" t="str">
        <f>IF(AND(K819&lt;&gt;"",L819&lt;&gt;"",J819&lt;&gt;""),ROUND(MIN(IF(OR(J819="OZZ",J819="ZZ"),5000,17300),TRUNC(0.75*(SUMIF($D$12:$D819,$D819,K$12:K819)+SUMIF($D$12:$D819,$D819,L$12:L819)),2)) - SUMIF($D$12:$D818,$D819,N$12:N818),2),"")</f>
        <v/>
      </c>
      <c r="O819" s="249" t="str">
        <f>IF(AND(K819&lt;&gt;"",L819&lt;&gt;"",M819&lt;&gt;"",J819&lt;&gt;"",AH819&lt;&gt;""),IF(OR(J819="OZZ",J819="ZZ"),ROUND(0-SUMIF($D$12:$D818,$D819,O$12:O818),2),IF(M819=0,0,ROUND(MIN(MIN(17300,TRUNC(0.75*(SUMIF($D$12:$D$2012,$D819,K$12:K$2012)+SUMIF($D$12:$D$2012,$D819,L$12:L$2012)),2)+SUMIF($D$12:$D819,$D819,AH$12:AH819))-SUMIF($D$12:$D818,$D819,O$12:O818)-SUMIF($D$12:$D$2012,$D819,N$12:N$2012),AH819),2))),"")</f>
        <v/>
      </c>
      <c r="P819" s="250" t="str">
        <f>IF(J819&lt;&gt;"",1000 - SUMIF($D$12:$D818,$D819,P$12:P818),"")</f>
        <v/>
      </c>
      <c r="Q819" s="106"/>
      <c r="R819" s="247"/>
      <c r="S819" s="247"/>
      <c r="T819" s="247"/>
      <c r="U819" s="248" t="str">
        <f>IF(AND(R819&lt;&gt;"",S819&lt;&gt;"",Q819&lt;&gt;""),ROUND(MIN(IF(OR(Q819="OZZ",Q819="ZZ"),5000,17300),TRUNC(0.75*(SUMIF($D$12:$D819,$D819,R$12:R819)+SUMIF($D$12:$D819,$D819,S$12:S819)),2)) - SUMIF($D$12:$D818,$D819,U$12:U818),2),"")</f>
        <v/>
      </c>
      <c r="V819" s="248" t="str">
        <f>IF(AND(R819&lt;&gt;"",S819&lt;&gt;"",T819&lt;&gt;"",Q819&lt;&gt;"",AL819&lt;&gt;""),IF(OR(Q819="OZZ",Q819="ZZ"),ROUND(0-SUMIF($D$12:$D818,$D819,V$12:V818),2),IF(T819=0,0,ROUND(MIN(MIN(17300,TRUNC(0.75*(SUMIF($D$12:$D$2012,$D819,R$12:R$2012)+SUMIF($D$12:$D$2012,$D819,S$12:S$2012)),2)+SUMIF($D$12:$D819,$D819,AL$12:AL819))-SUMIF($D$12:$D818,$D819,V$12:V818)-SUMIF($D$12:$D$2012,$D819,U$12:U$2012),AL819),2))),"")</f>
        <v/>
      </c>
      <c r="W819" s="250" t="str">
        <f>IF(Q819&lt;&gt;"",1000 - SUMIF($D$12:$D818,$D819,W$12:W818),"")</f>
        <v/>
      </c>
      <c r="X819" s="106"/>
      <c r="Y819" s="247"/>
      <c r="Z819" s="247"/>
      <c r="AA819" s="247"/>
      <c r="AB819" s="248" t="str">
        <f>IF(AND(Y819&lt;&gt;"",Z819&lt;&gt;"",X819&lt;&gt;""),ROUND(MIN(IF(OR(X819="OZZ",X819="ZZ"),5000,17300),TRUNC(0.75*(SUMIF($D$12:$D819,$D819,Y$12:Y819)+SUMIF($D$12:$D819,$D819,Z$12:Z819)),2)) - SUMIF($D$12:$D818,$D819,AB$12:AB818),2),"")</f>
        <v/>
      </c>
      <c r="AC819" s="251" t="str">
        <f>IF(AND(Y819&lt;&gt;"",Z819&lt;&gt;"",AA819&lt;&gt;"",X819&lt;&gt;"",AP819&lt;&gt;""),IF(OR(X819="OZZ",X819="ZZ"),ROUND(0-SUMIF($D$12:$D818,$D819,AC$12:AC818),2),IF(AA819=0,0,ROUND(MIN(MIN(17300,TRUNC(0.75*(SUMIF($D$12:$D$2012,$D819,Y$12:Y$2012)+SUMIF($D$12:$D$2012,$D819,Z$12:Z$2012)),2)+SUMIF($D$12:$D819,$D819,AP$12:AP819))-SUMIF($D$12:$D818,$D819,AC$12:AC818)-SUMIF($D$12:$D$2012,$D819,AB$12:AB$2012),AP819),2))),"")</f>
        <v/>
      </c>
      <c r="AD819" s="250" t="str">
        <f>IF(X819&lt;&gt;"",1000 - SUMIF($D$12:$D818,$D819,AD$12:AD818),"")</f>
        <v/>
      </c>
      <c r="AE819" s="252"/>
      <c r="AF819" s="253"/>
      <c r="AG819" s="254"/>
      <c r="AH819" s="255" t="str">
        <f t="shared" si="271"/>
        <v/>
      </c>
      <c r="AI819" s="256"/>
      <c r="AJ819" s="253"/>
      <c r="AK819" s="254"/>
      <c r="AL819" s="255" t="str">
        <f t="shared" si="272"/>
        <v/>
      </c>
      <c r="AM819" s="256"/>
      <c r="AN819" s="253"/>
      <c r="AO819" s="254"/>
      <c r="AP819" s="255" t="str">
        <f t="shared" si="252"/>
        <v/>
      </c>
      <c r="AQ819" s="116"/>
      <c r="AR819" s="116"/>
      <c r="AS819" s="117"/>
      <c r="AT819" s="118"/>
      <c r="AU819" s="119" t="str">
        <f>IF(D819&lt;&gt; "", IF(COUNTIF($D$12:$D819,$D819)&gt;1,0,IF(SUM(N819,U819,AB819)&gt;0,IF(AND(X819="",OR(Q819&lt;&gt;"",J819&lt;&gt;"")),IF(Q819&lt;&gt;"",Q819,IF(J819&lt;&gt;"",J819,0)),IF(AND(Q819&lt;&gt;"",J819&lt;&gt;"",Q819=J819),Q819,X819)),0)),"")</f>
        <v/>
      </c>
      <c r="AV819" s="119" t="str">
        <f>IF(D819&lt;&gt;"",IF(COUNTIF($D$12:$D819,$D819)&gt;1,0,IF(SUM(O819,V819,AC819)&gt;0,IF(AND(X819="",OR(Q819&lt;&gt;"",J819&lt;&gt;"")),IF(Q819&lt;&gt;"",Q819,IF(J819&lt;&gt;"",J819,0)),IF(AND(Q819&lt;&gt;"",J819&lt;&gt;"",Q819=J819),Q819,X819)),0)),"")</f>
        <v/>
      </c>
      <c r="AW819" s="119" t="str">
        <f>IF(D819&lt;&gt;"",IF(COUNTIF($D$12:$D819,$D819)&gt;1,0,IF(SUM(P819,W819,AD819)&gt;0,IF(AND(X819="",OR(Q819&lt;&gt;"",J819&lt;&gt;"")),IF(Q819&lt;&gt;"",Q819,IF(J819&lt;&gt;"",J819,0)),IF(AND(Q819&lt;&gt;"",J819&lt;&gt;"",Q819=J819),Q819,X819)),0)),"")</f>
        <v/>
      </c>
      <c r="AX819" s="118" t="str">
        <f t="shared" si="253"/>
        <v/>
      </c>
      <c r="AY819" s="118" t="str">
        <f t="shared" si="254"/>
        <v/>
      </c>
      <c r="AZ819" s="118" t="str">
        <f t="shared" si="255"/>
        <v/>
      </c>
      <c r="BA819" s="118" t="str">
        <f t="shared" si="256"/>
        <v/>
      </c>
      <c r="BB819" s="118" t="str">
        <f t="shared" si="257"/>
        <v/>
      </c>
      <c r="BC819" s="118" t="str">
        <f t="shared" si="258"/>
        <v/>
      </c>
      <c r="BD819" s="118" t="str">
        <f t="shared" si="259"/>
        <v/>
      </c>
      <c r="BE819" s="118" t="str">
        <f t="shared" si="260"/>
        <v/>
      </c>
      <c r="BF819" s="118" t="str">
        <f t="shared" si="261"/>
        <v/>
      </c>
      <c r="BG819" s="120"/>
      <c r="BH819" s="120" t="str">
        <f t="shared" si="262"/>
        <v/>
      </c>
      <c r="BI819" s="120" t="str">
        <f t="shared" si="263"/>
        <v/>
      </c>
      <c r="BJ819" s="121"/>
      <c r="BK819" s="120" t="str">
        <f t="shared" si="264"/>
        <v/>
      </c>
      <c r="BL819" s="120" t="str">
        <f t="shared" si="265"/>
        <v/>
      </c>
      <c r="BM819" s="120" t="str">
        <f t="shared" si="266"/>
        <v/>
      </c>
      <c r="BN819" s="120" t="str">
        <f t="shared" si="267"/>
        <v/>
      </c>
      <c r="BO819" s="120" t="str">
        <f t="shared" si="268"/>
        <v/>
      </c>
      <c r="BP819" s="120" t="str">
        <f t="shared" si="269"/>
        <v/>
      </c>
      <c r="BQ819" s="98"/>
      <c r="BR819" s="98"/>
      <c r="BS819" s="98"/>
      <c r="BT819" s="98"/>
      <c r="BU819" s="98"/>
      <c r="BV819" s="98"/>
      <c r="BW819" s="98"/>
      <c r="BX819" s="98"/>
      <c r="BY819" s="98"/>
      <c r="BZ819" s="98"/>
      <c r="CA819" s="98"/>
      <c r="CB819" s="98"/>
      <c r="CC819" s="98"/>
      <c r="CD819" s="98"/>
      <c r="CE819" s="98"/>
      <c r="CF819" s="98"/>
      <c r="CG819" s="98"/>
      <c r="CH819" s="98"/>
      <c r="CI819" s="98"/>
      <c r="CJ819" s="98"/>
      <c r="CK819" s="98"/>
      <c r="CL819" s="98"/>
      <c r="CM819" s="98"/>
      <c r="CN819" s="98"/>
      <c r="CO819" s="98"/>
      <c r="CP819" s="98"/>
      <c r="CQ819" s="98"/>
      <c r="CR819" s="98"/>
      <c r="CS819" s="98"/>
    </row>
    <row r="820" spans="1:97" s="4" customFormat="1" ht="18.75" customHeight="1" x14ac:dyDescent="0.2">
      <c r="A820" s="3">
        <f t="shared" si="270"/>
        <v>808</v>
      </c>
      <c r="B820" s="263"/>
      <c r="C820" s="263"/>
      <c r="D820" s="263"/>
      <c r="E820" s="259"/>
      <c r="F820" s="259"/>
      <c r="G820" s="43"/>
      <c r="H820" s="264"/>
      <c r="I820" s="261"/>
      <c r="J820" s="106"/>
      <c r="K820" s="247"/>
      <c r="L820" s="247"/>
      <c r="M820" s="247"/>
      <c r="N820" s="248" t="str">
        <f>IF(AND(K820&lt;&gt;"",L820&lt;&gt;"",J820&lt;&gt;""),ROUND(MIN(IF(OR(J820="OZZ",J820="ZZ"),5000,17300),TRUNC(0.75*(SUMIF($D$12:$D820,$D820,K$12:K820)+SUMIF($D$12:$D820,$D820,L$12:L820)),2)) - SUMIF($D$12:$D819,$D820,N$12:N819),2),"")</f>
        <v/>
      </c>
      <c r="O820" s="249" t="str">
        <f>IF(AND(K820&lt;&gt;"",L820&lt;&gt;"",M820&lt;&gt;"",J820&lt;&gt;"",AH820&lt;&gt;""),IF(OR(J820="OZZ",J820="ZZ"),ROUND(0-SUMIF($D$12:$D819,$D820,O$12:O819),2),IF(M820=0,0,ROUND(MIN(MIN(17300,TRUNC(0.75*(SUMIF($D$12:$D$2012,$D820,K$12:K$2012)+SUMIF($D$12:$D$2012,$D820,L$12:L$2012)),2)+SUMIF($D$12:$D820,$D820,AH$12:AH820))-SUMIF($D$12:$D819,$D820,O$12:O819)-SUMIF($D$12:$D$2012,$D820,N$12:N$2012),AH820),2))),"")</f>
        <v/>
      </c>
      <c r="P820" s="250" t="str">
        <f>IF(J820&lt;&gt;"",1000 - SUMIF($D$12:$D819,$D820,P$12:P819),"")</f>
        <v/>
      </c>
      <c r="Q820" s="106"/>
      <c r="R820" s="247"/>
      <c r="S820" s="247"/>
      <c r="T820" s="247"/>
      <c r="U820" s="248" t="str">
        <f>IF(AND(R820&lt;&gt;"",S820&lt;&gt;"",Q820&lt;&gt;""),ROUND(MIN(IF(OR(Q820="OZZ",Q820="ZZ"),5000,17300),TRUNC(0.75*(SUMIF($D$12:$D820,$D820,R$12:R820)+SUMIF($D$12:$D820,$D820,S$12:S820)),2)) - SUMIF($D$12:$D819,$D820,U$12:U819),2),"")</f>
        <v/>
      </c>
      <c r="V820" s="248" t="str">
        <f>IF(AND(R820&lt;&gt;"",S820&lt;&gt;"",T820&lt;&gt;"",Q820&lt;&gt;"",AL820&lt;&gt;""),IF(OR(Q820="OZZ",Q820="ZZ"),ROUND(0-SUMIF($D$12:$D819,$D820,V$12:V819),2),IF(T820=0,0,ROUND(MIN(MIN(17300,TRUNC(0.75*(SUMIF($D$12:$D$2012,$D820,R$12:R$2012)+SUMIF($D$12:$D$2012,$D820,S$12:S$2012)),2)+SUMIF($D$12:$D820,$D820,AL$12:AL820))-SUMIF($D$12:$D819,$D820,V$12:V819)-SUMIF($D$12:$D$2012,$D820,U$12:U$2012),AL820),2))),"")</f>
        <v/>
      </c>
      <c r="W820" s="250" t="str">
        <f>IF(Q820&lt;&gt;"",1000 - SUMIF($D$12:$D819,$D820,W$12:W819),"")</f>
        <v/>
      </c>
      <c r="X820" s="106"/>
      <c r="Y820" s="247"/>
      <c r="Z820" s="247"/>
      <c r="AA820" s="247"/>
      <c r="AB820" s="248" t="str">
        <f>IF(AND(Y820&lt;&gt;"",Z820&lt;&gt;"",X820&lt;&gt;""),ROUND(MIN(IF(OR(X820="OZZ",X820="ZZ"),5000,17300),TRUNC(0.75*(SUMIF($D$12:$D820,$D820,Y$12:Y820)+SUMIF($D$12:$D820,$D820,Z$12:Z820)),2)) - SUMIF($D$12:$D819,$D820,AB$12:AB819),2),"")</f>
        <v/>
      </c>
      <c r="AC820" s="251" t="str">
        <f>IF(AND(Y820&lt;&gt;"",Z820&lt;&gt;"",AA820&lt;&gt;"",X820&lt;&gt;"",AP820&lt;&gt;""),IF(OR(X820="OZZ",X820="ZZ"),ROUND(0-SUMIF($D$12:$D819,$D820,AC$12:AC819),2),IF(AA820=0,0,ROUND(MIN(MIN(17300,TRUNC(0.75*(SUMIF($D$12:$D$2012,$D820,Y$12:Y$2012)+SUMIF($D$12:$D$2012,$D820,Z$12:Z$2012)),2)+SUMIF($D$12:$D820,$D820,AP$12:AP820))-SUMIF($D$12:$D819,$D820,AC$12:AC819)-SUMIF($D$12:$D$2012,$D820,AB$12:AB$2012),AP820),2))),"")</f>
        <v/>
      </c>
      <c r="AD820" s="250" t="str">
        <f>IF(X820&lt;&gt;"",1000 - SUMIF($D$12:$D819,$D820,AD$12:AD819),"")</f>
        <v/>
      </c>
      <c r="AE820" s="252"/>
      <c r="AF820" s="253"/>
      <c r="AG820" s="254"/>
      <c r="AH820" s="255" t="str">
        <f t="shared" si="271"/>
        <v/>
      </c>
      <c r="AI820" s="256"/>
      <c r="AJ820" s="253"/>
      <c r="AK820" s="254"/>
      <c r="AL820" s="255" t="str">
        <f t="shared" si="272"/>
        <v/>
      </c>
      <c r="AM820" s="256"/>
      <c r="AN820" s="253"/>
      <c r="AO820" s="254"/>
      <c r="AP820" s="255" t="str">
        <f t="shared" si="252"/>
        <v/>
      </c>
      <c r="AQ820" s="116"/>
      <c r="AR820" s="116"/>
      <c r="AS820" s="117"/>
      <c r="AT820" s="118"/>
      <c r="AU820" s="119" t="str">
        <f>IF(D820&lt;&gt; "", IF(COUNTIF($D$12:$D820,$D820)&gt;1,0,IF(SUM(N820,U820,AB820)&gt;0,IF(AND(X820="",OR(Q820&lt;&gt;"",J820&lt;&gt;"")),IF(Q820&lt;&gt;"",Q820,IF(J820&lt;&gt;"",J820,0)),IF(AND(Q820&lt;&gt;"",J820&lt;&gt;"",Q820=J820),Q820,X820)),0)),"")</f>
        <v/>
      </c>
      <c r="AV820" s="119" t="str">
        <f>IF(D820&lt;&gt;"",IF(COUNTIF($D$12:$D820,$D820)&gt;1,0,IF(SUM(O820,V820,AC820)&gt;0,IF(AND(X820="",OR(Q820&lt;&gt;"",J820&lt;&gt;"")),IF(Q820&lt;&gt;"",Q820,IF(J820&lt;&gt;"",J820,0)),IF(AND(Q820&lt;&gt;"",J820&lt;&gt;"",Q820=J820),Q820,X820)),0)),"")</f>
        <v/>
      </c>
      <c r="AW820" s="119" t="str">
        <f>IF(D820&lt;&gt;"",IF(COUNTIF($D$12:$D820,$D820)&gt;1,0,IF(SUM(P820,W820,AD820)&gt;0,IF(AND(X820="",OR(Q820&lt;&gt;"",J820&lt;&gt;"")),IF(Q820&lt;&gt;"",Q820,IF(J820&lt;&gt;"",J820,0)),IF(AND(Q820&lt;&gt;"",J820&lt;&gt;"",Q820=J820),Q820,X820)),0)),"")</f>
        <v/>
      </c>
      <c r="AX820" s="118" t="str">
        <f t="shared" si="253"/>
        <v/>
      </c>
      <c r="AY820" s="118" t="str">
        <f t="shared" si="254"/>
        <v/>
      </c>
      <c r="AZ820" s="118" t="str">
        <f t="shared" si="255"/>
        <v/>
      </c>
      <c r="BA820" s="118" t="str">
        <f t="shared" si="256"/>
        <v/>
      </c>
      <c r="BB820" s="118" t="str">
        <f t="shared" si="257"/>
        <v/>
      </c>
      <c r="BC820" s="118" t="str">
        <f t="shared" si="258"/>
        <v/>
      </c>
      <c r="BD820" s="118" t="str">
        <f t="shared" si="259"/>
        <v/>
      </c>
      <c r="BE820" s="118" t="str">
        <f t="shared" si="260"/>
        <v/>
      </c>
      <c r="BF820" s="118" t="str">
        <f t="shared" si="261"/>
        <v/>
      </c>
      <c r="BG820" s="120"/>
      <c r="BH820" s="120" t="str">
        <f t="shared" si="262"/>
        <v/>
      </c>
      <c r="BI820" s="120" t="str">
        <f t="shared" si="263"/>
        <v/>
      </c>
      <c r="BJ820" s="121"/>
      <c r="BK820" s="120" t="str">
        <f t="shared" si="264"/>
        <v/>
      </c>
      <c r="BL820" s="120" t="str">
        <f t="shared" si="265"/>
        <v/>
      </c>
      <c r="BM820" s="120" t="str">
        <f t="shared" si="266"/>
        <v/>
      </c>
      <c r="BN820" s="120" t="str">
        <f t="shared" si="267"/>
        <v/>
      </c>
      <c r="BO820" s="120" t="str">
        <f t="shared" si="268"/>
        <v/>
      </c>
      <c r="BP820" s="120" t="str">
        <f t="shared" si="269"/>
        <v/>
      </c>
      <c r="BQ820" s="98"/>
      <c r="BR820" s="98"/>
      <c r="BS820" s="98"/>
      <c r="BT820" s="98"/>
      <c r="BU820" s="98"/>
      <c r="BV820" s="98"/>
      <c r="BW820" s="98"/>
      <c r="BX820" s="98"/>
      <c r="BY820" s="98"/>
      <c r="BZ820" s="98"/>
      <c r="CA820" s="98"/>
      <c r="CB820" s="98"/>
      <c r="CC820" s="98"/>
      <c r="CD820" s="98"/>
      <c r="CE820" s="98"/>
      <c r="CF820" s="98"/>
      <c r="CG820" s="98"/>
      <c r="CH820" s="98"/>
      <c r="CI820" s="98"/>
      <c r="CJ820" s="98"/>
      <c r="CK820" s="98"/>
      <c r="CL820" s="98"/>
      <c r="CM820" s="98"/>
      <c r="CN820" s="98"/>
      <c r="CO820" s="98"/>
      <c r="CP820" s="98"/>
      <c r="CQ820" s="98"/>
      <c r="CR820" s="98"/>
      <c r="CS820" s="98"/>
    </row>
    <row r="821" spans="1:97" s="4" customFormat="1" ht="18.75" customHeight="1" x14ac:dyDescent="0.2">
      <c r="A821" s="3">
        <f t="shared" si="270"/>
        <v>809</v>
      </c>
      <c r="B821" s="263"/>
      <c r="C821" s="263"/>
      <c r="D821" s="263"/>
      <c r="E821" s="259"/>
      <c r="F821" s="259"/>
      <c r="G821" s="43"/>
      <c r="H821" s="264"/>
      <c r="I821" s="261"/>
      <c r="J821" s="106"/>
      <c r="K821" s="247"/>
      <c r="L821" s="247"/>
      <c r="M821" s="247"/>
      <c r="N821" s="248" t="str">
        <f>IF(AND(K821&lt;&gt;"",L821&lt;&gt;"",J821&lt;&gt;""),ROUND(MIN(IF(OR(J821="OZZ",J821="ZZ"),5000,17300),TRUNC(0.75*(SUMIF($D$12:$D821,$D821,K$12:K821)+SUMIF($D$12:$D821,$D821,L$12:L821)),2)) - SUMIF($D$12:$D820,$D821,N$12:N820),2),"")</f>
        <v/>
      </c>
      <c r="O821" s="249" t="str">
        <f>IF(AND(K821&lt;&gt;"",L821&lt;&gt;"",M821&lt;&gt;"",J821&lt;&gt;"",AH821&lt;&gt;""),IF(OR(J821="OZZ",J821="ZZ"),ROUND(0-SUMIF($D$12:$D820,$D821,O$12:O820),2),IF(M821=0,0,ROUND(MIN(MIN(17300,TRUNC(0.75*(SUMIF($D$12:$D$2012,$D821,K$12:K$2012)+SUMIF($D$12:$D$2012,$D821,L$12:L$2012)),2)+SUMIF($D$12:$D821,$D821,AH$12:AH821))-SUMIF($D$12:$D820,$D821,O$12:O820)-SUMIF($D$12:$D$2012,$D821,N$12:N$2012),AH821),2))),"")</f>
        <v/>
      </c>
      <c r="P821" s="250" t="str">
        <f>IF(J821&lt;&gt;"",1000 - SUMIF($D$12:$D820,$D821,P$12:P820),"")</f>
        <v/>
      </c>
      <c r="Q821" s="106"/>
      <c r="R821" s="247"/>
      <c r="S821" s="247"/>
      <c r="T821" s="247"/>
      <c r="U821" s="248" t="str">
        <f>IF(AND(R821&lt;&gt;"",S821&lt;&gt;"",Q821&lt;&gt;""),ROUND(MIN(IF(OR(Q821="OZZ",Q821="ZZ"),5000,17300),TRUNC(0.75*(SUMIF($D$12:$D821,$D821,R$12:R821)+SUMIF($D$12:$D821,$D821,S$12:S821)),2)) - SUMIF($D$12:$D820,$D821,U$12:U820),2),"")</f>
        <v/>
      </c>
      <c r="V821" s="248" t="str">
        <f>IF(AND(R821&lt;&gt;"",S821&lt;&gt;"",T821&lt;&gt;"",Q821&lt;&gt;"",AL821&lt;&gt;""),IF(OR(Q821="OZZ",Q821="ZZ"),ROUND(0-SUMIF($D$12:$D820,$D821,V$12:V820),2),IF(T821=0,0,ROUND(MIN(MIN(17300,TRUNC(0.75*(SUMIF($D$12:$D$2012,$D821,R$12:R$2012)+SUMIF($D$12:$D$2012,$D821,S$12:S$2012)),2)+SUMIF($D$12:$D821,$D821,AL$12:AL821))-SUMIF($D$12:$D820,$D821,V$12:V820)-SUMIF($D$12:$D$2012,$D821,U$12:U$2012),AL821),2))),"")</f>
        <v/>
      </c>
      <c r="W821" s="250" t="str">
        <f>IF(Q821&lt;&gt;"",1000 - SUMIF($D$12:$D820,$D821,W$12:W820),"")</f>
        <v/>
      </c>
      <c r="X821" s="106"/>
      <c r="Y821" s="247"/>
      <c r="Z821" s="247"/>
      <c r="AA821" s="247"/>
      <c r="AB821" s="248" t="str">
        <f>IF(AND(Y821&lt;&gt;"",Z821&lt;&gt;"",X821&lt;&gt;""),ROUND(MIN(IF(OR(X821="OZZ",X821="ZZ"),5000,17300),TRUNC(0.75*(SUMIF($D$12:$D821,$D821,Y$12:Y821)+SUMIF($D$12:$D821,$D821,Z$12:Z821)),2)) - SUMIF($D$12:$D820,$D821,AB$12:AB820),2),"")</f>
        <v/>
      </c>
      <c r="AC821" s="251" t="str">
        <f>IF(AND(Y821&lt;&gt;"",Z821&lt;&gt;"",AA821&lt;&gt;"",X821&lt;&gt;"",AP821&lt;&gt;""),IF(OR(X821="OZZ",X821="ZZ"),ROUND(0-SUMIF($D$12:$D820,$D821,AC$12:AC820),2),IF(AA821=0,0,ROUND(MIN(MIN(17300,TRUNC(0.75*(SUMIF($D$12:$D$2012,$D821,Y$12:Y$2012)+SUMIF($D$12:$D$2012,$D821,Z$12:Z$2012)),2)+SUMIF($D$12:$D821,$D821,AP$12:AP821))-SUMIF($D$12:$D820,$D821,AC$12:AC820)-SUMIF($D$12:$D$2012,$D821,AB$12:AB$2012),AP821),2))),"")</f>
        <v/>
      </c>
      <c r="AD821" s="250" t="str">
        <f>IF(X821&lt;&gt;"",1000 - SUMIF($D$12:$D820,$D821,AD$12:AD820),"")</f>
        <v/>
      </c>
      <c r="AE821" s="252"/>
      <c r="AF821" s="253"/>
      <c r="AG821" s="254"/>
      <c r="AH821" s="255" t="str">
        <f t="shared" si="271"/>
        <v/>
      </c>
      <c r="AI821" s="256"/>
      <c r="AJ821" s="253"/>
      <c r="AK821" s="254"/>
      <c r="AL821" s="255" t="str">
        <f t="shared" si="272"/>
        <v/>
      </c>
      <c r="AM821" s="256"/>
      <c r="AN821" s="253"/>
      <c r="AO821" s="254"/>
      <c r="AP821" s="255" t="str">
        <f t="shared" si="252"/>
        <v/>
      </c>
      <c r="AQ821" s="116"/>
      <c r="AR821" s="116"/>
      <c r="AS821" s="117"/>
      <c r="AT821" s="118"/>
      <c r="AU821" s="119" t="str">
        <f>IF(D821&lt;&gt; "", IF(COUNTIF($D$12:$D821,$D821)&gt;1,0,IF(SUM(N821,U821,AB821)&gt;0,IF(AND(X821="",OR(Q821&lt;&gt;"",J821&lt;&gt;"")),IF(Q821&lt;&gt;"",Q821,IF(J821&lt;&gt;"",J821,0)),IF(AND(Q821&lt;&gt;"",J821&lt;&gt;"",Q821=J821),Q821,X821)),0)),"")</f>
        <v/>
      </c>
      <c r="AV821" s="119" t="str">
        <f>IF(D821&lt;&gt;"",IF(COUNTIF($D$12:$D821,$D821)&gt;1,0,IF(SUM(O821,V821,AC821)&gt;0,IF(AND(X821="",OR(Q821&lt;&gt;"",J821&lt;&gt;"")),IF(Q821&lt;&gt;"",Q821,IF(J821&lt;&gt;"",J821,0)),IF(AND(Q821&lt;&gt;"",J821&lt;&gt;"",Q821=J821),Q821,X821)),0)),"")</f>
        <v/>
      </c>
      <c r="AW821" s="119" t="str">
        <f>IF(D821&lt;&gt;"",IF(COUNTIF($D$12:$D821,$D821)&gt;1,0,IF(SUM(P821,W821,AD821)&gt;0,IF(AND(X821="",OR(Q821&lt;&gt;"",J821&lt;&gt;"")),IF(Q821&lt;&gt;"",Q821,IF(J821&lt;&gt;"",J821,0)),IF(AND(Q821&lt;&gt;"",J821&lt;&gt;"",Q821=J821),Q821,X821)),0)),"")</f>
        <v/>
      </c>
      <c r="AX821" s="118" t="str">
        <f t="shared" si="253"/>
        <v/>
      </c>
      <c r="AY821" s="118" t="str">
        <f t="shared" si="254"/>
        <v/>
      </c>
      <c r="AZ821" s="118" t="str">
        <f t="shared" si="255"/>
        <v/>
      </c>
      <c r="BA821" s="118" t="str">
        <f t="shared" si="256"/>
        <v/>
      </c>
      <c r="BB821" s="118" t="str">
        <f t="shared" si="257"/>
        <v/>
      </c>
      <c r="BC821" s="118" t="str">
        <f t="shared" si="258"/>
        <v/>
      </c>
      <c r="BD821" s="118" t="str">
        <f t="shared" si="259"/>
        <v/>
      </c>
      <c r="BE821" s="118" t="str">
        <f t="shared" si="260"/>
        <v/>
      </c>
      <c r="BF821" s="118" t="str">
        <f t="shared" si="261"/>
        <v/>
      </c>
      <c r="BG821" s="120"/>
      <c r="BH821" s="120" t="str">
        <f t="shared" si="262"/>
        <v/>
      </c>
      <c r="BI821" s="120" t="str">
        <f t="shared" si="263"/>
        <v/>
      </c>
      <c r="BJ821" s="121"/>
      <c r="BK821" s="120" t="str">
        <f t="shared" si="264"/>
        <v/>
      </c>
      <c r="BL821" s="120" t="str">
        <f t="shared" si="265"/>
        <v/>
      </c>
      <c r="BM821" s="120" t="str">
        <f t="shared" si="266"/>
        <v/>
      </c>
      <c r="BN821" s="120" t="str">
        <f t="shared" si="267"/>
        <v/>
      </c>
      <c r="BO821" s="120" t="str">
        <f t="shared" si="268"/>
        <v/>
      </c>
      <c r="BP821" s="120" t="str">
        <f t="shared" si="269"/>
        <v/>
      </c>
      <c r="BQ821" s="98"/>
      <c r="BR821" s="98"/>
      <c r="BS821" s="98"/>
      <c r="BT821" s="98"/>
      <c r="BU821" s="98"/>
      <c r="BV821" s="98"/>
      <c r="BW821" s="98"/>
      <c r="BX821" s="98"/>
      <c r="BY821" s="98"/>
      <c r="BZ821" s="98"/>
      <c r="CA821" s="98"/>
      <c r="CB821" s="98"/>
      <c r="CC821" s="98"/>
      <c r="CD821" s="98"/>
      <c r="CE821" s="98"/>
      <c r="CF821" s="98"/>
      <c r="CG821" s="98"/>
      <c r="CH821" s="98"/>
      <c r="CI821" s="98"/>
      <c r="CJ821" s="98"/>
      <c r="CK821" s="98"/>
      <c r="CL821" s="98"/>
      <c r="CM821" s="98"/>
      <c r="CN821" s="98"/>
      <c r="CO821" s="98"/>
      <c r="CP821" s="98"/>
      <c r="CQ821" s="98"/>
      <c r="CR821" s="98"/>
      <c r="CS821" s="98"/>
    </row>
    <row r="822" spans="1:97" s="4" customFormat="1" ht="18.75" customHeight="1" x14ac:dyDescent="0.2">
      <c r="A822" s="3">
        <f t="shared" si="270"/>
        <v>810</v>
      </c>
      <c r="B822" s="263"/>
      <c r="C822" s="263"/>
      <c r="D822" s="263"/>
      <c r="E822" s="259"/>
      <c r="F822" s="259"/>
      <c r="G822" s="43"/>
      <c r="H822" s="264"/>
      <c r="I822" s="261"/>
      <c r="J822" s="106"/>
      <c r="K822" s="247"/>
      <c r="L822" s="247"/>
      <c r="M822" s="247"/>
      <c r="N822" s="248" t="str">
        <f>IF(AND(K822&lt;&gt;"",L822&lt;&gt;"",J822&lt;&gt;""),ROUND(MIN(IF(OR(J822="OZZ",J822="ZZ"),5000,17300),TRUNC(0.75*(SUMIF($D$12:$D822,$D822,K$12:K822)+SUMIF($D$12:$D822,$D822,L$12:L822)),2)) - SUMIF($D$12:$D821,$D822,N$12:N821),2),"")</f>
        <v/>
      </c>
      <c r="O822" s="249" t="str">
        <f>IF(AND(K822&lt;&gt;"",L822&lt;&gt;"",M822&lt;&gt;"",J822&lt;&gt;"",AH822&lt;&gt;""),IF(OR(J822="OZZ",J822="ZZ"),ROUND(0-SUMIF($D$12:$D821,$D822,O$12:O821),2),IF(M822=0,0,ROUND(MIN(MIN(17300,TRUNC(0.75*(SUMIF($D$12:$D$2012,$D822,K$12:K$2012)+SUMIF($D$12:$D$2012,$D822,L$12:L$2012)),2)+SUMIF($D$12:$D822,$D822,AH$12:AH822))-SUMIF($D$12:$D821,$D822,O$12:O821)-SUMIF($D$12:$D$2012,$D822,N$12:N$2012),AH822),2))),"")</f>
        <v/>
      </c>
      <c r="P822" s="250" t="str">
        <f>IF(J822&lt;&gt;"",1000 - SUMIF($D$12:$D821,$D822,P$12:P821),"")</f>
        <v/>
      </c>
      <c r="Q822" s="106"/>
      <c r="R822" s="247"/>
      <c r="S822" s="247"/>
      <c r="T822" s="247"/>
      <c r="U822" s="248" t="str">
        <f>IF(AND(R822&lt;&gt;"",S822&lt;&gt;"",Q822&lt;&gt;""),ROUND(MIN(IF(OR(Q822="OZZ",Q822="ZZ"),5000,17300),TRUNC(0.75*(SUMIF($D$12:$D822,$D822,R$12:R822)+SUMIF($D$12:$D822,$D822,S$12:S822)),2)) - SUMIF($D$12:$D821,$D822,U$12:U821),2),"")</f>
        <v/>
      </c>
      <c r="V822" s="248" t="str">
        <f>IF(AND(R822&lt;&gt;"",S822&lt;&gt;"",T822&lt;&gt;"",Q822&lt;&gt;"",AL822&lt;&gt;""),IF(OR(Q822="OZZ",Q822="ZZ"),ROUND(0-SUMIF($D$12:$D821,$D822,V$12:V821),2),IF(T822=0,0,ROUND(MIN(MIN(17300,TRUNC(0.75*(SUMIF($D$12:$D$2012,$D822,R$12:R$2012)+SUMIF($D$12:$D$2012,$D822,S$12:S$2012)),2)+SUMIF($D$12:$D822,$D822,AL$12:AL822))-SUMIF($D$12:$D821,$D822,V$12:V821)-SUMIF($D$12:$D$2012,$D822,U$12:U$2012),AL822),2))),"")</f>
        <v/>
      </c>
      <c r="W822" s="250" t="str">
        <f>IF(Q822&lt;&gt;"",1000 - SUMIF($D$12:$D821,$D822,W$12:W821),"")</f>
        <v/>
      </c>
      <c r="X822" s="106"/>
      <c r="Y822" s="247"/>
      <c r="Z822" s="247"/>
      <c r="AA822" s="247"/>
      <c r="AB822" s="248" t="str">
        <f>IF(AND(Y822&lt;&gt;"",Z822&lt;&gt;"",X822&lt;&gt;""),ROUND(MIN(IF(OR(X822="OZZ",X822="ZZ"),5000,17300),TRUNC(0.75*(SUMIF($D$12:$D822,$D822,Y$12:Y822)+SUMIF($D$12:$D822,$D822,Z$12:Z822)),2)) - SUMIF($D$12:$D821,$D822,AB$12:AB821),2),"")</f>
        <v/>
      </c>
      <c r="AC822" s="251" t="str">
        <f>IF(AND(Y822&lt;&gt;"",Z822&lt;&gt;"",AA822&lt;&gt;"",X822&lt;&gt;"",AP822&lt;&gt;""),IF(OR(X822="OZZ",X822="ZZ"),ROUND(0-SUMIF($D$12:$D821,$D822,AC$12:AC821),2),IF(AA822=0,0,ROUND(MIN(MIN(17300,TRUNC(0.75*(SUMIF($D$12:$D$2012,$D822,Y$12:Y$2012)+SUMIF($D$12:$D$2012,$D822,Z$12:Z$2012)),2)+SUMIF($D$12:$D822,$D822,AP$12:AP822))-SUMIF($D$12:$D821,$D822,AC$12:AC821)-SUMIF($D$12:$D$2012,$D822,AB$12:AB$2012),AP822),2))),"")</f>
        <v/>
      </c>
      <c r="AD822" s="250" t="str">
        <f>IF(X822&lt;&gt;"",1000 - SUMIF($D$12:$D821,$D822,AD$12:AD821),"")</f>
        <v/>
      </c>
      <c r="AE822" s="252"/>
      <c r="AF822" s="253"/>
      <c r="AG822" s="254"/>
      <c r="AH822" s="255" t="str">
        <f t="shared" si="271"/>
        <v/>
      </c>
      <c r="AI822" s="256"/>
      <c r="AJ822" s="253"/>
      <c r="AK822" s="254"/>
      <c r="AL822" s="255" t="str">
        <f t="shared" si="272"/>
        <v/>
      </c>
      <c r="AM822" s="256"/>
      <c r="AN822" s="253"/>
      <c r="AO822" s="254"/>
      <c r="AP822" s="255" t="str">
        <f t="shared" si="252"/>
        <v/>
      </c>
      <c r="AQ822" s="116"/>
      <c r="AR822" s="116"/>
      <c r="AS822" s="117"/>
      <c r="AT822" s="118"/>
      <c r="AU822" s="119" t="str">
        <f>IF(D822&lt;&gt; "", IF(COUNTIF($D$12:$D822,$D822)&gt;1,0,IF(SUM(N822,U822,AB822)&gt;0,IF(AND(X822="",OR(Q822&lt;&gt;"",J822&lt;&gt;"")),IF(Q822&lt;&gt;"",Q822,IF(J822&lt;&gt;"",J822,0)),IF(AND(Q822&lt;&gt;"",J822&lt;&gt;"",Q822=J822),Q822,X822)),0)),"")</f>
        <v/>
      </c>
      <c r="AV822" s="119" t="str">
        <f>IF(D822&lt;&gt;"",IF(COUNTIF($D$12:$D822,$D822)&gt;1,0,IF(SUM(O822,V822,AC822)&gt;0,IF(AND(X822="",OR(Q822&lt;&gt;"",J822&lt;&gt;"")),IF(Q822&lt;&gt;"",Q822,IF(J822&lt;&gt;"",J822,0)),IF(AND(Q822&lt;&gt;"",J822&lt;&gt;"",Q822=J822),Q822,X822)),0)),"")</f>
        <v/>
      </c>
      <c r="AW822" s="119" t="str">
        <f>IF(D822&lt;&gt;"",IF(COUNTIF($D$12:$D822,$D822)&gt;1,0,IF(SUM(P822,W822,AD822)&gt;0,IF(AND(X822="",OR(Q822&lt;&gt;"",J822&lt;&gt;"")),IF(Q822&lt;&gt;"",Q822,IF(J822&lt;&gt;"",J822,0)),IF(AND(Q822&lt;&gt;"",J822&lt;&gt;"",Q822=J822),Q822,X822)),0)),"")</f>
        <v/>
      </c>
      <c r="AX822" s="118" t="str">
        <f t="shared" si="253"/>
        <v/>
      </c>
      <c r="AY822" s="118" t="str">
        <f t="shared" si="254"/>
        <v/>
      </c>
      <c r="AZ822" s="118" t="str">
        <f t="shared" si="255"/>
        <v/>
      </c>
      <c r="BA822" s="118" t="str">
        <f t="shared" si="256"/>
        <v/>
      </c>
      <c r="BB822" s="118" t="str">
        <f t="shared" si="257"/>
        <v/>
      </c>
      <c r="BC822" s="118" t="str">
        <f t="shared" si="258"/>
        <v/>
      </c>
      <c r="BD822" s="118" t="str">
        <f t="shared" si="259"/>
        <v/>
      </c>
      <c r="BE822" s="118" t="str">
        <f t="shared" si="260"/>
        <v/>
      </c>
      <c r="BF822" s="118" t="str">
        <f t="shared" si="261"/>
        <v/>
      </c>
      <c r="BG822" s="120"/>
      <c r="BH822" s="120" t="str">
        <f t="shared" si="262"/>
        <v/>
      </c>
      <c r="BI822" s="120" t="str">
        <f t="shared" si="263"/>
        <v/>
      </c>
      <c r="BJ822" s="121"/>
      <c r="BK822" s="120" t="str">
        <f t="shared" si="264"/>
        <v/>
      </c>
      <c r="BL822" s="120" t="str">
        <f t="shared" si="265"/>
        <v/>
      </c>
      <c r="BM822" s="120" t="str">
        <f t="shared" si="266"/>
        <v/>
      </c>
      <c r="BN822" s="120" t="str">
        <f t="shared" si="267"/>
        <v/>
      </c>
      <c r="BO822" s="120" t="str">
        <f t="shared" si="268"/>
        <v/>
      </c>
      <c r="BP822" s="120" t="str">
        <f t="shared" si="269"/>
        <v/>
      </c>
      <c r="BQ822" s="98"/>
      <c r="BR822" s="98"/>
      <c r="BS822" s="98"/>
      <c r="BT822" s="98"/>
      <c r="BU822" s="98"/>
      <c r="BV822" s="98"/>
      <c r="BW822" s="98"/>
      <c r="BX822" s="98"/>
      <c r="BY822" s="98"/>
      <c r="BZ822" s="98"/>
      <c r="CA822" s="98"/>
      <c r="CB822" s="98"/>
      <c r="CC822" s="98"/>
      <c r="CD822" s="98"/>
      <c r="CE822" s="98"/>
      <c r="CF822" s="98"/>
      <c r="CG822" s="98"/>
      <c r="CH822" s="98"/>
      <c r="CI822" s="98"/>
      <c r="CJ822" s="98"/>
      <c r="CK822" s="98"/>
      <c r="CL822" s="98"/>
      <c r="CM822" s="98"/>
      <c r="CN822" s="98"/>
      <c r="CO822" s="98"/>
      <c r="CP822" s="98"/>
      <c r="CQ822" s="98"/>
      <c r="CR822" s="98"/>
      <c r="CS822" s="98"/>
    </row>
    <row r="823" spans="1:97" s="4" customFormat="1" ht="18.75" customHeight="1" x14ac:dyDescent="0.2">
      <c r="A823" s="3">
        <f t="shared" si="270"/>
        <v>811</v>
      </c>
      <c r="B823" s="263"/>
      <c r="C823" s="263"/>
      <c r="D823" s="263"/>
      <c r="E823" s="259"/>
      <c r="F823" s="259"/>
      <c r="G823" s="43"/>
      <c r="H823" s="264"/>
      <c r="I823" s="261"/>
      <c r="J823" s="106"/>
      <c r="K823" s="247"/>
      <c r="L823" s="247"/>
      <c r="M823" s="247"/>
      <c r="N823" s="248" t="str">
        <f>IF(AND(K823&lt;&gt;"",L823&lt;&gt;"",J823&lt;&gt;""),ROUND(MIN(IF(OR(J823="OZZ",J823="ZZ"),5000,17300),TRUNC(0.75*(SUMIF($D$12:$D823,$D823,K$12:K823)+SUMIF($D$12:$D823,$D823,L$12:L823)),2)) - SUMIF($D$12:$D822,$D823,N$12:N822),2),"")</f>
        <v/>
      </c>
      <c r="O823" s="249" t="str">
        <f>IF(AND(K823&lt;&gt;"",L823&lt;&gt;"",M823&lt;&gt;"",J823&lt;&gt;"",AH823&lt;&gt;""),IF(OR(J823="OZZ",J823="ZZ"),ROUND(0-SUMIF($D$12:$D822,$D823,O$12:O822),2),IF(M823=0,0,ROUND(MIN(MIN(17300,TRUNC(0.75*(SUMIF($D$12:$D$2012,$D823,K$12:K$2012)+SUMIF($D$12:$D$2012,$D823,L$12:L$2012)),2)+SUMIF($D$12:$D823,$D823,AH$12:AH823))-SUMIF($D$12:$D822,$D823,O$12:O822)-SUMIF($D$12:$D$2012,$D823,N$12:N$2012),AH823),2))),"")</f>
        <v/>
      </c>
      <c r="P823" s="250" t="str">
        <f>IF(J823&lt;&gt;"",1000 - SUMIF($D$12:$D822,$D823,P$12:P822),"")</f>
        <v/>
      </c>
      <c r="Q823" s="106"/>
      <c r="R823" s="247"/>
      <c r="S823" s="247"/>
      <c r="T823" s="247"/>
      <c r="U823" s="248" t="str">
        <f>IF(AND(R823&lt;&gt;"",S823&lt;&gt;"",Q823&lt;&gt;""),ROUND(MIN(IF(OR(Q823="OZZ",Q823="ZZ"),5000,17300),TRUNC(0.75*(SUMIF($D$12:$D823,$D823,R$12:R823)+SUMIF($D$12:$D823,$D823,S$12:S823)),2)) - SUMIF($D$12:$D822,$D823,U$12:U822),2),"")</f>
        <v/>
      </c>
      <c r="V823" s="248" t="str">
        <f>IF(AND(R823&lt;&gt;"",S823&lt;&gt;"",T823&lt;&gt;"",Q823&lt;&gt;"",AL823&lt;&gt;""),IF(OR(Q823="OZZ",Q823="ZZ"),ROUND(0-SUMIF($D$12:$D822,$D823,V$12:V822),2),IF(T823=0,0,ROUND(MIN(MIN(17300,TRUNC(0.75*(SUMIF($D$12:$D$2012,$D823,R$12:R$2012)+SUMIF($D$12:$D$2012,$D823,S$12:S$2012)),2)+SUMIF($D$12:$D823,$D823,AL$12:AL823))-SUMIF($D$12:$D822,$D823,V$12:V822)-SUMIF($D$12:$D$2012,$D823,U$12:U$2012),AL823),2))),"")</f>
        <v/>
      </c>
      <c r="W823" s="250" t="str">
        <f>IF(Q823&lt;&gt;"",1000 - SUMIF($D$12:$D822,$D823,W$12:W822),"")</f>
        <v/>
      </c>
      <c r="X823" s="106"/>
      <c r="Y823" s="247"/>
      <c r="Z823" s="247"/>
      <c r="AA823" s="247"/>
      <c r="AB823" s="248" t="str">
        <f>IF(AND(Y823&lt;&gt;"",Z823&lt;&gt;"",X823&lt;&gt;""),ROUND(MIN(IF(OR(X823="OZZ",X823="ZZ"),5000,17300),TRUNC(0.75*(SUMIF($D$12:$D823,$D823,Y$12:Y823)+SUMIF($D$12:$D823,$D823,Z$12:Z823)),2)) - SUMIF($D$12:$D822,$D823,AB$12:AB822),2),"")</f>
        <v/>
      </c>
      <c r="AC823" s="251" t="str">
        <f>IF(AND(Y823&lt;&gt;"",Z823&lt;&gt;"",AA823&lt;&gt;"",X823&lt;&gt;"",AP823&lt;&gt;""),IF(OR(X823="OZZ",X823="ZZ"),ROUND(0-SUMIF($D$12:$D822,$D823,AC$12:AC822),2),IF(AA823=0,0,ROUND(MIN(MIN(17300,TRUNC(0.75*(SUMIF($D$12:$D$2012,$D823,Y$12:Y$2012)+SUMIF($D$12:$D$2012,$D823,Z$12:Z$2012)),2)+SUMIF($D$12:$D823,$D823,AP$12:AP823))-SUMIF($D$12:$D822,$D823,AC$12:AC822)-SUMIF($D$12:$D$2012,$D823,AB$12:AB$2012),AP823),2))),"")</f>
        <v/>
      </c>
      <c r="AD823" s="250" t="str">
        <f>IF(X823&lt;&gt;"",1000 - SUMIF($D$12:$D822,$D823,AD$12:AD822),"")</f>
        <v/>
      </c>
      <c r="AE823" s="252"/>
      <c r="AF823" s="253"/>
      <c r="AG823" s="254"/>
      <c r="AH823" s="255" t="str">
        <f t="shared" si="271"/>
        <v/>
      </c>
      <c r="AI823" s="256"/>
      <c r="AJ823" s="253"/>
      <c r="AK823" s="254"/>
      <c r="AL823" s="255" t="str">
        <f t="shared" si="272"/>
        <v/>
      </c>
      <c r="AM823" s="256"/>
      <c r="AN823" s="253"/>
      <c r="AO823" s="254"/>
      <c r="AP823" s="255" t="str">
        <f t="shared" si="252"/>
        <v/>
      </c>
      <c r="AQ823" s="116"/>
      <c r="AR823" s="116"/>
      <c r="AS823" s="117"/>
      <c r="AT823" s="118"/>
      <c r="AU823" s="119" t="str">
        <f>IF(D823&lt;&gt; "", IF(COUNTIF($D$12:$D823,$D823)&gt;1,0,IF(SUM(N823,U823,AB823)&gt;0,IF(AND(X823="",OR(Q823&lt;&gt;"",J823&lt;&gt;"")),IF(Q823&lt;&gt;"",Q823,IF(J823&lt;&gt;"",J823,0)),IF(AND(Q823&lt;&gt;"",J823&lt;&gt;"",Q823=J823),Q823,X823)),0)),"")</f>
        <v/>
      </c>
      <c r="AV823" s="119" t="str">
        <f>IF(D823&lt;&gt;"",IF(COUNTIF($D$12:$D823,$D823)&gt;1,0,IF(SUM(O823,V823,AC823)&gt;0,IF(AND(X823="",OR(Q823&lt;&gt;"",J823&lt;&gt;"")),IF(Q823&lt;&gt;"",Q823,IF(J823&lt;&gt;"",J823,0)),IF(AND(Q823&lt;&gt;"",J823&lt;&gt;"",Q823=J823),Q823,X823)),0)),"")</f>
        <v/>
      </c>
      <c r="AW823" s="119" t="str">
        <f>IF(D823&lt;&gt;"",IF(COUNTIF($D$12:$D823,$D823)&gt;1,0,IF(SUM(P823,W823,AD823)&gt;0,IF(AND(X823="",OR(Q823&lt;&gt;"",J823&lt;&gt;"")),IF(Q823&lt;&gt;"",Q823,IF(J823&lt;&gt;"",J823,0)),IF(AND(Q823&lt;&gt;"",J823&lt;&gt;"",Q823=J823),Q823,X823)),0)),"")</f>
        <v/>
      </c>
      <c r="AX823" s="118" t="str">
        <f t="shared" si="253"/>
        <v/>
      </c>
      <c r="AY823" s="118" t="str">
        <f t="shared" si="254"/>
        <v/>
      </c>
      <c r="AZ823" s="118" t="str">
        <f t="shared" si="255"/>
        <v/>
      </c>
      <c r="BA823" s="118" t="str">
        <f t="shared" si="256"/>
        <v/>
      </c>
      <c r="BB823" s="118" t="str">
        <f t="shared" si="257"/>
        <v/>
      </c>
      <c r="BC823" s="118" t="str">
        <f t="shared" si="258"/>
        <v/>
      </c>
      <c r="BD823" s="118" t="str">
        <f t="shared" si="259"/>
        <v/>
      </c>
      <c r="BE823" s="118" t="str">
        <f t="shared" si="260"/>
        <v/>
      </c>
      <c r="BF823" s="118" t="str">
        <f t="shared" si="261"/>
        <v/>
      </c>
      <c r="BG823" s="120"/>
      <c r="BH823" s="120" t="str">
        <f t="shared" si="262"/>
        <v/>
      </c>
      <c r="BI823" s="120" t="str">
        <f t="shared" si="263"/>
        <v/>
      </c>
      <c r="BJ823" s="121"/>
      <c r="BK823" s="120" t="str">
        <f t="shared" si="264"/>
        <v/>
      </c>
      <c r="BL823" s="120" t="str">
        <f t="shared" si="265"/>
        <v/>
      </c>
      <c r="BM823" s="120" t="str">
        <f t="shared" si="266"/>
        <v/>
      </c>
      <c r="BN823" s="120" t="str">
        <f t="shared" si="267"/>
        <v/>
      </c>
      <c r="BO823" s="120" t="str">
        <f t="shared" si="268"/>
        <v/>
      </c>
      <c r="BP823" s="120" t="str">
        <f t="shared" si="269"/>
        <v/>
      </c>
      <c r="BQ823" s="98"/>
      <c r="BR823" s="98"/>
      <c r="BS823" s="98"/>
      <c r="BT823" s="98"/>
      <c r="BU823" s="98"/>
      <c r="BV823" s="98"/>
      <c r="BW823" s="98"/>
      <c r="BX823" s="98"/>
      <c r="BY823" s="98"/>
      <c r="BZ823" s="98"/>
      <c r="CA823" s="98"/>
      <c r="CB823" s="98"/>
      <c r="CC823" s="98"/>
      <c r="CD823" s="98"/>
      <c r="CE823" s="98"/>
      <c r="CF823" s="98"/>
      <c r="CG823" s="98"/>
      <c r="CH823" s="98"/>
      <c r="CI823" s="98"/>
      <c r="CJ823" s="98"/>
      <c r="CK823" s="98"/>
      <c r="CL823" s="98"/>
      <c r="CM823" s="98"/>
      <c r="CN823" s="98"/>
      <c r="CO823" s="98"/>
      <c r="CP823" s="98"/>
      <c r="CQ823" s="98"/>
      <c r="CR823" s="98"/>
      <c r="CS823" s="98"/>
    </row>
    <row r="824" spans="1:97" s="4" customFormat="1" ht="18.75" customHeight="1" x14ac:dyDescent="0.2">
      <c r="A824" s="3">
        <f t="shared" si="270"/>
        <v>812</v>
      </c>
      <c r="B824" s="263"/>
      <c r="C824" s="263"/>
      <c r="D824" s="263"/>
      <c r="E824" s="259"/>
      <c r="F824" s="259"/>
      <c r="G824" s="43"/>
      <c r="H824" s="264"/>
      <c r="I824" s="261"/>
      <c r="J824" s="106"/>
      <c r="K824" s="247"/>
      <c r="L824" s="247"/>
      <c r="M824" s="247"/>
      <c r="N824" s="248" t="str">
        <f>IF(AND(K824&lt;&gt;"",L824&lt;&gt;"",J824&lt;&gt;""),ROUND(MIN(IF(OR(J824="OZZ",J824="ZZ"),5000,17300),TRUNC(0.75*(SUMIF($D$12:$D824,$D824,K$12:K824)+SUMIF($D$12:$D824,$D824,L$12:L824)),2)) - SUMIF($D$12:$D823,$D824,N$12:N823),2),"")</f>
        <v/>
      </c>
      <c r="O824" s="249" t="str">
        <f>IF(AND(K824&lt;&gt;"",L824&lt;&gt;"",M824&lt;&gt;"",J824&lt;&gt;"",AH824&lt;&gt;""),IF(OR(J824="OZZ",J824="ZZ"),ROUND(0-SUMIF($D$12:$D823,$D824,O$12:O823),2),IF(M824=0,0,ROUND(MIN(MIN(17300,TRUNC(0.75*(SUMIF($D$12:$D$2012,$D824,K$12:K$2012)+SUMIF($D$12:$D$2012,$D824,L$12:L$2012)),2)+SUMIF($D$12:$D824,$D824,AH$12:AH824))-SUMIF($D$12:$D823,$D824,O$12:O823)-SUMIF($D$12:$D$2012,$D824,N$12:N$2012),AH824),2))),"")</f>
        <v/>
      </c>
      <c r="P824" s="250" t="str">
        <f>IF(J824&lt;&gt;"",1000 - SUMIF($D$12:$D823,$D824,P$12:P823),"")</f>
        <v/>
      </c>
      <c r="Q824" s="106"/>
      <c r="R824" s="247"/>
      <c r="S824" s="247"/>
      <c r="T824" s="247"/>
      <c r="U824" s="248" t="str">
        <f>IF(AND(R824&lt;&gt;"",S824&lt;&gt;"",Q824&lt;&gt;""),ROUND(MIN(IF(OR(Q824="OZZ",Q824="ZZ"),5000,17300),TRUNC(0.75*(SUMIF($D$12:$D824,$D824,R$12:R824)+SUMIF($D$12:$D824,$D824,S$12:S824)),2)) - SUMIF($D$12:$D823,$D824,U$12:U823),2),"")</f>
        <v/>
      </c>
      <c r="V824" s="248" t="str">
        <f>IF(AND(R824&lt;&gt;"",S824&lt;&gt;"",T824&lt;&gt;"",Q824&lt;&gt;"",AL824&lt;&gt;""),IF(OR(Q824="OZZ",Q824="ZZ"),ROUND(0-SUMIF($D$12:$D823,$D824,V$12:V823),2),IF(T824=0,0,ROUND(MIN(MIN(17300,TRUNC(0.75*(SUMIF($D$12:$D$2012,$D824,R$12:R$2012)+SUMIF($D$12:$D$2012,$D824,S$12:S$2012)),2)+SUMIF($D$12:$D824,$D824,AL$12:AL824))-SUMIF($D$12:$D823,$D824,V$12:V823)-SUMIF($D$12:$D$2012,$D824,U$12:U$2012),AL824),2))),"")</f>
        <v/>
      </c>
      <c r="W824" s="250" t="str">
        <f>IF(Q824&lt;&gt;"",1000 - SUMIF($D$12:$D823,$D824,W$12:W823),"")</f>
        <v/>
      </c>
      <c r="X824" s="106"/>
      <c r="Y824" s="247"/>
      <c r="Z824" s="247"/>
      <c r="AA824" s="247"/>
      <c r="AB824" s="248" t="str">
        <f>IF(AND(Y824&lt;&gt;"",Z824&lt;&gt;"",X824&lt;&gt;""),ROUND(MIN(IF(OR(X824="OZZ",X824="ZZ"),5000,17300),TRUNC(0.75*(SUMIF($D$12:$D824,$D824,Y$12:Y824)+SUMIF($D$12:$D824,$D824,Z$12:Z824)),2)) - SUMIF($D$12:$D823,$D824,AB$12:AB823),2),"")</f>
        <v/>
      </c>
      <c r="AC824" s="251" t="str">
        <f>IF(AND(Y824&lt;&gt;"",Z824&lt;&gt;"",AA824&lt;&gt;"",X824&lt;&gt;"",AP824&lt;&gt;""),IF(OR(X824="OZZ",X824="ZZ"),ROUND(0-SUMIF($D$12:$D823,$D824,AC$12:AC823),2),IF(AA824=0,0,ROUND(MIN(MIN(17300,TRUNC(0.75*(SUMIF($D$12:$D$2012,$D824,Y$12:Y$2012)+SUMIF($D$12:$D$2012,$D824,Z$12:Z$2012)),2)+SUMIF($D$12:$D824,$D824,AP$12:AP824))-SUMIF($D$12:$D823,$D824,AC$12:AC823)-SUMIF($D$12:$D$2012,$D824,AB$12:AB$2012),AP824),2))),"")</f>
        <v/>
      </c>
      <c r="AD824" s="250" t="str">
        <f>IF(X824&lt;&gt;"",1000 - SUMIF($D$12:$D823,$D824,AD$12:AD823),"")</f>
        <v/>
      </c>
      <c r="AE824" s="252"/>
      <c r="AF824" s="253"/>
      <c r="AG824" s="254"/>
      <c r="AH824" s="255" t="str">
        <f t="shared" si="271"/>
        <v/>
      </c>
      <c r="AI824" s="256"/>
      <c r="AJ824" s="253"/>
      <c r="AK824" s="254"/>
      <c r="AL824" s="255" t="str">
        <f t="shared" si="272"/>
        <v/>
      </c>
      <c r="AM824" s="256"/>
      <c r="AN824" s="253"/>
      <c r="AO824" s="254"/>
      <c r="AP824" s="255" t="str">
        <f t="shared" si="252"/>
        <v/>
      </c>
      <c r="AQ824" s="116"/>
      <c r="AR824" s="116"/>
      <c r="AS824" s="117"/>
      <c r="AT824" s="118"/>
      <c r="AU824" s="119" t="str">
        <f>IF(D824&lt;&gt; "", IF(COUNTIF($D$12:$D824,$D824)&gt;1,0,IF(SUM(N824,U824,AB824)&gt;0,IF(AND(X824="",OR(Q824&lt;&gt;"",J824&lt;&gt;"")),IF(Q824&lt;&gt;"",Q824,IF(J824&lt;&gt;"",J824,0)),IF(AND(Q824&lt;&gt;"",J824&lt;&gt;"",Q824=J824),Q824,X824)),0)),"")</f>
        <v/>
      </c>
      <c r="AV824" s="119" t="str">
        <f>IF(D824&lt;&gt;"",IF(COUNTIF($D$12:$D824,$D824)&gt;1,0,IF(SUM(O824,V824,AC824)&gt;0,IF(AND(X824="",OR(Q824&lt;&gt;"",J824&lt;&gt;"")),IF(Q824&lt;&gt;"",Q824,IF(J824&lt;&gt;"",J824,0)),IF(AND(Q824&lt;&gt;"",J824&lt;&gt;"",Q824=J824),Q824,X824)),0)),"")</f>
        <v/>
      </c>
      <c r="AW824" s="119" t="str">
        <f>IF(D824&lt;&gt;"",IF(COUNTIF($D$12:$D824,$D824)&gt;1,0,IF(SUM(P824,W824,AD824)&gt;0,IF(AND(X824="",OR(Q824&lt;&gt;"",J824&lt;&gt;"")),IF(Q824&lt;&gt;"",Q824,IF(J824&lt;&gt;"",J824,0)),IF(AND(Q824&lt;&gt;"",J824&lt;&gt;"",Q824=J824),Q824,X824)),0)),"")</f>
        <v/>
      </c>
      <c r="AX824" s="118" t="str">
        <f t="shared" si="253"/>
        <v/>
      </c>
      <c r="AY824" s="118" t="str">
        <f t="shared" si="254"/>
        <v/>
      </c>
      <c r="AZ824" s="118" t="str">
        <f t="shared" si="255"/>
        <v/>
      </c>
      <c r="BA824" s="118" t="str">
        <f t="shared" si="256"/>
        <v/>
      </c>
      <c r="BB824" s="118" t="str">
        <f t="shared" si="257"/>
        <v/>
      </c>
      <c r="BC824" s="118" t="str">
        <f t="shared" si="258"/>
        <v/>
      </c>
      <c r="BD824" s="118" t="str">
        <f t="shared" si="259"/>
        <v/>
      </c>
      <c r="BE824" s="118" t="str">
        <f t="shared" si="260"/>
        <v/>
      </c>
      <c r="BF824" s="118" t="str">
        <f t="shared" si="261"/>
        <v/>
      </c>
      <c r="BG824" s="120"/>
      <c r="BH824" s="120" t="str">
        <f t="shared" si="262"/>
        <v/>
      </c>
      <c r="BI824" s="120" t="str">
        <f t="shared" si="263"/>
        <v/>
      </c>
      <c r="BJ824" s="121"/>
      <c r="BK824" s="120" t="str">
        <f t="shared" si="264"/>
        <v/>
      </c>
      <c r="BL824" s="120" t="str">
        <f t="shared" si="265"/>
        <v/>
      </c>
      <c r="BM824" s="120" t="str">
        <f t="shared" si="266"/>
        <v/>
      </c>
      <c r="BN824" s="120" t="str">
        <f t="shared" si="267"/>
        <v/>
      </c>
      <c r="BO824" s="120" t="str">
        <f t="shared" si="268"/>
        <v/>
      </c>
      <c r="BP824" s="120" t="str">
        <f t="shared" si="269"/>
        <v/>
      </c>
      <c r="BQ824" s="98"/>
      <c r="BR824" s="98"/>
      <c r="BS824" s="98"/>
      <c r="BT824" s="98"/>
      <c r="BU824" s="98"/>
      <c r="BV824" s="98"/>
      <c r="BW824" s="98"/>
      <c r="BX824" s="98"/>
      <c r="BY824" s="98"/>
      <c r="BZ824" s="98"/>
      <c r="CA824" s="98"/>
      <c r="CB824" s="98"/>
      <c r="CC824" s="98"/>
      <c r="CD824" s="98"/>
      <c r="CE824" s="98"/>
      <c r="CF824" s="98"/>
      <c r="CG824" s="98"/>
      <c r="CH824" s="98"/>
      <c r="CI824" s="98"/>
      <c r="CJ824" s="98"/>
      <c r="CK824" s="98"/>
      <c r="CL824" s="98"/>
      <c r="CM824" s="98"/>
      <c r="CN824" s="98"/>
      <c r="CO824" s="98"/>
      <c r="CP824" s="98"/>
      <c r="CQ824" s="98"/>
      <c r="CR824" s="98"/>
      <c r="CS824" s="98"/>
    </row>
    <row r="825" spans="1:97" s="4" customFormat="1" ht="18.75" customHeight="1" x14ac:dyDescent="0.2">
      <c r="A825" s="3">
        <f t="shared" si="270"/>
        <v>813</v>
      </c>
      <c r="B825" s="263"/>
      <c r="C825" s="263"/>
      <c r="D825" s="263"/>
      <c r="E825" s="259"/>
      <c r="F825" s="259"/>
      <c r="G825" s="43"/>
      <c r="H825" s="264"/>
      <c r="I825" s="261"/>
      <c r="J825" s="106"/>
      <c r="K825" s="247"/>
      <c r="L825" s="247"/>
      <c r="M825" s="247"/>
      <c r="N825" s="248" t="str">
        <f>IF(AND(K825&lt;&gt;"",L825&lt;&gt;"",J825&lt;&gt;""),ROUND(MIN(IF(OR(J825="OZZ",J825="ZZ"),5000,17300),TRUNC(0.75*(SUMIF($D$12:$D825,$D825,K$12:K825)+SUMIF($D$12:$D825,$D825,L$12:L825)),2)) - SUMIF($D$12:$D824,$D825,N$12:N824),2),"")</f>
        <v/>
      </c>
      <c r="O825" s="249" t="str">
        <f>IF(AND(K825&lt;&gt;"",L825&lt;&gt;"",M825&lt;&gt;"",J825&lt;&gt;"",AH825&lt;&gt;""),IF(OR(J825="OZZ",J825="ZZ"),ROUND(0-SUMIF($D$12:$D824,$D825,O$12:O824),2),IF(M825=0,0,ROUND(MIN(MIN(17300,TRUNC(0.75*(SUMIF($D$12:$D$2012,$D825,K$12:K$2012)+SUMIF($D$12:$D$2012,$D825,L$12:L$2012)),2)+SUMIF($D$12:$D825,$D825,AH$12:AH825))-SUMIF($D$12:$D824,$D825,O$12:O824)-SUMIF($D$12:$D$2012,$D825,N$12:N$2012),AH825),2))),"")</f>
        <v/>
      </c>
      <c r="P825" s="250" t="str">
        <f>IF(J825&lt;&gt;"",1000 - SUMIF($D$12:$D824,$D825,P$12:P824),"")</f>
        <v/>
      </c>
      <c r="Q825" s="106"/>
      <c r="R825" s="247"/>
      <c r="S825" s="247"/>
      <c r="T825" s="247"/>
      <c r="U825" s="248" t="str">
        <f>IF(AND(R825&lt;&gt;"",S825&lt;&gt;"",Q825&lt;&gt;""),ROUND(MIN(IF(OR(Q825="OZZ",Q825="ZZ"),5000,17300),TRUNC(0.75*(SUMIF($D$12:$D825,$D825,R$12:R825)+SUMIF($D$12:$D825,$D825,S$12:S825)),2)) - SUMIF($D$12:$D824,$D825,U$12:U824),2),"")</f>
        <v/>
      </c>
      <c r="V825" s="248" t="str">
        <f>IF(AND(R825&lt;&gt;"",S825&lt;&gt;"",T825&lt;&gt;"",Q825&lt;&gt;"",AL825&lt;&gt;""),IF(OR(Q825="OZZ",Q825="ZZ"),ROUND(0-SUMIF($D$12:$D824,$D825,V$12:V824),2),IF(T825=0,0,ROUND(MIN(MIN(17300,TRUNC(0.75*(SUMIF($D$12:$D$2012,$D825,R$12:R$2012)+SUMIF($D$12:$D$2012,$D825,S$12:S$2012)),2)+SUMIF($D$12:$D825,$D825,AL$12:AL825))-SUMIF($D$12:$D824,$D825,V$12:V824)-SUMIF($D$12:$D$2012,$D825,U$12:U$2012),AL825),2))),"")</f>
        <v/>
      </c>
      <c r="W825" s="250" t="str">
        <f>IF(Q825&lt;&gt;"",1000 - SUMIF($D$12:$D824,$D825,W$12:W824),"")</f>
        <v/>
      </c>
      <c r="X825" s="106"/>
      <c r="Y825" s="247"/>
      <c r="Z825" s="247"/>
      <c r="AA825" s="247"/>
      <c r="AB825" s="248" t="str">
        <f>IF(AND(Y825&lt;&gt;"",Z825&lt;&gt;"",X825&lt;&gt;""),ROUND(MIN(IF(OR(X825="OZZ",X825="ZZ"),5000,17300),TRUNC(0.75*(SUMIF($D$12:$D825,$D825,Y$12:Y825)+SUMIF($D$12:$D825,$D825,Z$12:Z825)),2)) - SUMIF($D$12:$D824,$D825,AB$12:AB824),2),"")</f>
        <v/>
      </c>
      <c r="AC825" s="251" t="str">
        <f>IF(AND(Y825&lt;&gt;"",Z825&lt;&gt;"",AA825&lt;&gt;"",X825&lt;&gt;"",AP825&lt;&gt;""),IF(OR(X825="OZZ",X825="ZZ"),ROUND(0-SUMIF($D$12:$D824,$D825,AC$12:AC824),2),IF(AA825=0,0,ROUND(MIN(MIN(17300,TRUNC(0.75*(SUMIF($D$12:$D$2012,$D825,Y$12:Y$2012)+SUMIF($D$12:$D$2012,$D825,Z$12:Z$2012)),2)+SUMIF($D$12:$D825,$D825,AP$12:AP825))-SUMIF($D$12:$D824,$D825,AC$12:AC824)-SUMIF($D$12:$D$2012,$D825,AB$12:AB$2012),AP825),2))),"")</f>
        <v/>
      </c>
      <c r="AD825" s="250" t="str">
        <f>IF(X825&lt;&gt;"",1000 - SUMIF($D$12:$D824,$D825,AD$12:AD824),"")</f>
        <v/>
      </c>
      <c r="AE825" s="252"/>
      <c r="AF825" s="253"/>
      <c r="AG825" s="254"/>
      <c r="AH825" s="255" t="str">
        <f t="shared" si="271"/>
        <v/>
      </c>
      <c r="AI825" s="256"/>
      <c r="AJ825" s="253"/>
      <c r="AK825" s="254"/>
      <c r="AL825" s="255" t="str">
        <f t="shared" si="272"/>
        <v/>
      </c>
      <c r="AM825" s="256"/>
      <c r="AN825" s="253"/>
      <c r="AO825" s="254"/>
      <c r="AP825" s="255" t="str">
        <f t="shared" si="252"/>
        <v/>
      </c>
      <c r="AQ825" s="116"/>
      <c r="AR825" s="116"/>
      <c r="AS825" s="117"/>
      <c r="AT825" s="118"/>
      <c r="AU825" s="119" t="str">
        <f>IF(D825&lt;&gt; "", IF(COUNTIF($D$12:$D825,$D825)&gt;1,0,IF(SUM(N825,U825,AB825)&gt;0,IF(AND(X825="",OR(Q825&lt;&gt;"",J825&lt;&gt;"")),IF(Q825&lt;&gt;"",Q825,IF(J825&lt;&gt;"",J825,0)),IF(AND(Q825&lt;&gt;"",J825&lt;&gt;"",Q825=J825),Q825,X825)),0)),"")</f>
        <v/>
      </c>
      <c r="AV825" s="119" t="str">
        <f>IF(D825&lt;&gt;"",IF(COUNTIF($D$12:$D825,$D825)&gt;1,0,IF(SUM(O825,V825,AC825)&gt;0,IF(AND(X825="",OR(Q825&lt;&gt;"",J825&lt;&gt;"")),IF(Q825&lt;&gt;"",Q825,IF(J825&lt;&gt;"",J825,0)),IF(AND(Q825&lt;&gt;"",J825&lt;&gt;"",Q825=J825),Q825,X825)),0)),"")</f>
        <v/>
      </c>
      <c r="AW825" s="119" t="str">
        <f>IF(D825&lt;&gt;"",IF(COUNTIF($D$12:$D825,$D825)&gt;1,0,IF(SUM(P825,W825,AD825)&gt;0,IF(AND(X825="",OR(Q825&lt;&gt;"",J825&lt;&gt;"")),IF(Q825&lt;&gt;"",Q825,IF(J825&lt;&gt;"",J825,0)),IF(AND(Q825&lt;&gt;"",J825&lt;&gt;"",Q825=J825),Q825,X825)),0)),"")</f>
        <v/>
      </c>
      <c r="AX825" s="118" t="str">
        <f t="shared" si="253"/>
        <v/>
      </c>
      <c r="AY825" s="118" t="str">
        <f t="shared" si="254"/>
        <v/>
      </c>
      <c r="AZ825" s="118" t="str">
        <f t="shared" si="255"/>
        <v/>
      </c>
      <c r="BA825" s="118" t="str">
        <f t="shared" si="256"/>
        <v/>
      </c>
      <c r="BB825" s="118" t="str">
        <f t="shared" si="257"/>
        <v/>
      </c>
      <c r="BC825" s="118" t="str">
        <f t="shared" si="258"/>
        <v/>
      </c>
      <c r="BD825" s="118" t="str">
        <f t="shared" si="259"/>
        <v/>
      </c>
      <c r="BE825" s="118" t="str">
        <f t="shared" si="260"/>
        <v/>
      </c>
      <c r="BF825" s="118" t="str">
        <f t="shared" si="261"/>
        <v/>
      </c>
      <c r="BG825" s="120"/>
      <c r="BH825" s="120" t="str">
        <f t="shared" si="262"/>
        <v/>
      </c>
      <c r="BI825" s="120" t="str">
        <f t="shared" si="263"/>
        <v/>
      </c>
      <c r="BJ825" s="121"/>
      <c r="BK825" s="120" t="str">
        <f t="shared" si="264"/>
        <v/>
      </c>
      <c r="BL825" s="120" t="str">
        <f t="shared" si="265"/>
        <v/>
      </c>
      <c r="BM825" s="120" t="str">
        <f t="shared" si="266"/>
        <v/>
      </c>
      <c r="BN825" s="120" t="str">
        <f t="shared" si="267"/>
        <v/>
      </c>
      <c r="BO825" s="120" t="str">
        <f t="shared" si="268"/>
        <v/>
      </c>
      <c r="BP825" s="120" t="str">
        <f t="shared" si="269"/>
        <v/>
      </c>
      <c r="BQ825" s="98"/>
      <c r="BR825" s="98"/>
      <c r="BS825" s="98"/>
      <c r="BT825" s="98"/>
      <c r="BU825" s="98"/>
      <c r="BV825" s="98"/>
      <c r="BW825" s="98"/>
      <c r="BX825" s="98"/>
      <c r="BY825" s="98"/>
      <c r="BZ825" s="98"/>
      <c r="CA825" s="98"/>
      <c r="CB825" s="98"/>
      <c r="CC825" s="98"/>
      <c r="CD825" s="98"/>
      <c r="CE825" s="98"/>
      <c r="CF825" s="98"/>
      <c r="CG825" s="98"/>
      <c r="CH825" s="98"/>
      <c r="CI825" s="98"/>
      <c r="CJ825" s="98"/>
      <c r="CK825" s="98"/>
      <c r="CL825" s="98"/>
      <c r="CM825" s="98"/>
      <c r="CN825" s="98"/>
      <c r="CO825" s="98"/>
      <c r="CP825" s="98"/>
      <c r="CQ825" s="98"/>
      <c r="CR825" s="98"/>
      <c r="CS825" s="98"/>
    </row>
    <row r="826" spans="1:97" s="4" customFormat="1" ht="18.75" customHeight="1" x14ac:dyDescent="0.2">
      <c r="A826" s="3">
        <f t="shared" si="270"/>
        <v>814</v>
      </c>
      <c r="B826" s="263"/>
      <c r="C826" s="263"/>
      <c r="D826" s="263"/>
      <c r="E826" s="259"/>
      <c r="F826" s="259"/>
      <c r="G826" s="43"/>
      <c r="H826" s="264"/>
      <c r="I826" s="261"/>
      <c r="J826" s="106"/>
      <c r="K826" s="247"/>
      <c r="L826" s="247"/>
      <c r="M826" s="247"/>
      <c r="N826" s="248" t="str">
        <f>IF(AND(K826&lt;&gt;"",L826&lt;&gt;"",J826&lt;&gt;""),ROUND(MIN(IF(OR(J826="OZZ",J826="ZZ"),5000,17300),TRUNC(0.75*(SUMIF($D$12:$D826,$D826,K$12:K826)+SUMIF($D$12:$D826,$D826,L$12:L826)),2)) - SUMIF($D$12:$D825,$D826,N$12:N825),2),"")</f>
        <v/>
      </c>
      <c r="O826" s="249" t="str">
        <f>IF(AND(K826&lt;&gt;"",L826&lt;&gt;"",M826&lt;&gt;"",J826&lt;&gt;"",AH826&lt;&gt;""),IF(OR(J826="OZZ",J826="ZZ"),ROUND(0-SUMIF($D$12:$D825,$D826,O$12:O825),2),IF(M826=0,0,ROUND(MIN(MIN(17300,TRUNC(0.75*(SUMIF($D$12:$D$2012,$D826,K$12:K$2012)+SUMIF($D$12:$D$2012,$D826,L$12:L$2012)),2)+SUMIF($D$12:$D826,$D826,AH$12:AH826))-SUMIF($D$12:$D825,$D826,O$12:O825)-SUMIF($D$12:$D$2012,$D826,N$12:N$2012),AH826),2))),"")</f>
        <v/>
      </c>
      <c r="P826" s="250" t="str">
        <f>IF(J826&lt;&gt;"",1000 - SUMIF($D$12:$D825,$D826,P$12:P825),"")</f>
        <v/>
      </c>
      <c r="Q826" s="106"/>
      <c r="R826" s="247"/>
      <c r="S826" s="247"/>
      <c r="T826" s="247"/>
      <c r="U826" s="248" t="str">
        <f>IF(AND(R826&lt;&gt;"",S826&lt;&gt;"",Q826&lt;&gt;""),ROUND(MIN(IF(OR(Q826="OZZ",Q826="ZZ"),5000,17300),TRUNC(0.75*(SUMIF($D$12:$D826,$D826,R$12:R826)+SUMIF($D$12:$D826,$D826,S$12:S826)),2)) - SUMIF($D$12:$D825,$D826,U$12:U825),2),"")</f>
        <v/>
      </c>
      <c r="V826" s="248" t="str">
        <f>IF(AND(R826&lt;&gt;"",S826&lt;&gt;"",T826&lt;&gt;"",Q826&lt;&gt;"",AL826&lt;&gt;""),IF(OR(Q826="OZZ",Q826="ZZ"),ROUND(0-SUMIF($D$12:$D825,$D826,V$12:V825),2),IF(T826=0,0,ROUND(MIN(MIN(17300,TRUNC(0.75*(SUMIF($D$12:$D$2012,$D826,R$12:R$2012)+SUMIF($D$12:$D$2012,$D826,S$12:S$2012)),2)+SUMIF($D$12:$D826,$D826,AL$12:AL826))-SUMIF($D$12:$D825,$D826,V$12:V825)-SUMIF($D$12:$D$2012,$D826,U$12:U$2012),AL826),2))),"")</f>
        <v/>
      </c>
      <c r="W826" s="250" t="str">
        <f>IF(Q826&lt;&gt;"",1000 - SUMIF($D$12:$D825,$D826,W$12:W825),"")</f>
        <v/>
      </c>
      <c r="X826" s="106"/>
      <c r="Y826" s="247"/>
      <c r="Z826" s="247"/>
      <c r="AA826" s="247"/>
      <c r="AB826" s="248" t="str">
        <f>IF(AND(Y826&lt;&gt;"",Z826&lt;&gt;"",X826&lt;&gt;""),ROUND(MIN(IF(OR(X826="OZZ",X826="ZZ"),5000,17300),TRUNC(0.75*(SUMIF($D$12:$D826,$D826,Y$12:Y826)+SUMIF($D$12:$D826,$D826,Z$12:Z826)),2)) - SUMIF($D$12:$D825,$D826,AB$12:AB825),2),"")</f>
        <v/>
      </c>
      <c r="AC826" s="251" t="str">
        <f>IF(AND(Y826&lt;&gt;"",Z826&lt;&gt;"",AA826&lt;&gt;"",X826&lt;&gt;"",AP826&lt;&gt;""),IF(OR(X826="OZZ",X826="ZZ"),ROUND(0-SUMIF($D$12:$D825,$D826,AC$12:AC825),2),IF(AA826=0,0,ROUND(MIN(MIN(17300,TRUNC(0.75*(SUMIF($D$12:$D$2012,$D826,Y$12:Y$2012)+SUMIF($D$12:$D$2012,$D826,Z$12:Z$2012)),2)+SUMIF($D$12:$D826,$D826,AP$12:AP826))-SUMIF($D$12:$D825,$D826,AC$12:AC825)-SUMIF($D$12:$D$2012,$D826,AB$12:AB$2012),AP826),2))),"")</f>
        <v/>
      </c>
      <c r="AD826" s="250" t="str">
        <f>IF(X826&lt;&gt;"",1000 - SUMIF($D$12:$D825,$D826,AD$12:AD825),"")</f>
        <v/>
      </c>
      <c r="AE826" s="252"/>
      <c r="AF826" s="253"/>
      <c r="AG826" s="254"/>
      <c r="AH826" s="255" t="str">
        <f t="shared" si="271"/>
        <v/>
      </c>
      <c r="AI826" s="256"/>
      <c r="AJ826" s="253"/>
      <c r="AK826" s="254"/>
      <c r="AL826" s="255" t="str">
        <f t="shared" si="272"/>
        <v/>
      </c>
      <c r="AM826" s="256"/>
      <c r="AN826" s="253"/>
      <c r="AO826" s="254"/>
      <c r="AP826" s="255" t="str">
        <f t="shared" si="252"/>
        <v/>
      </c>
      <c r="AQ826" s="116"/>
      <c r="AR826" s="116"/>
      <c r="AS826" s="117"/>
      <c r="AT826" s="118"/>
      <c r="AU826" s="119" t="str">
        <f>IF(D826&lt;&gt; "", IF(COUNTIF($D$12:$D826,$D826)&gt;1,0,IF(SUM(N826,U826,AB826)&gt;0,IF(AND(X826="",OR(Q826&lt;&gt;"",J826&lt;&gt;"")),IF(Q826&lt;&gt;"",Q826,IF(J826&lt;&gt;"",J826,0)),IF(AND(Q826&lt;&gt;"",J826&lt;&gt;"",Q826=J826),Q826,X826)),0)),"")</f>
        <v/>
      </c>
      <c r="AV826" s="119" t="str">
        <f>IF(D826&lt;&gt;"",IF(COUNTIF($D$12:$D826,$D826)&gt;1,0,IF(SUM(O826,V826,AC826)&gt;0,IF(AND(X826="",OR(Q826&lt;&gt;"",J826&lt;&gt;"")),IF(Q826&lt;&gt;"",Q826,IF(J826&lt;&gt;"",J826,0)),IF(AND(Q826&lt;&gt;"",J826&lt;&gt;"",Q826=J826),Q826,X826)),0)),"")</f>
        <v/>
      </c>
      <c r="AW826" s="119" t="str">
        <f>IF(D826&lt;&gt;"",IF(COUNTIF($D$12:$D826,$D826)&gt;1,0,IF(SUM(P826,W826,AD826)&gt;0,IF(AND(X826="",OR(Q826&lt;&gt;"",J826&lt;&gt;"")),IF(Q826&lt;&gt;"",Q826,IF(J826&lt;&gt;"",J826,0)),IF(AND(Q826&lt;&gt;"",J826&lt;&gt;"",Q826=J826),Q826,X826)),0)),"")</f>
        <v/>
      </c>
      <c r="AX826" s="118" t="str">
        <f t="shared" si="253"/>
        <v/>
      </c>
      <c r="AY826" s="118" t="str">
        <f t="shared" si="254"/>
        <v/>
      </c>
      <c r="AZ826" s="118" t="str">
        <f t="shared" si="255"/>
        <v/>
      </c>
      <c r="BA826" s="118" t="str">
        <f t="shared" si="256"/>
        <v/>
      </c>
      <c r="BB826" s="118" t="str">
        <f t="shared" si="257"/>
        <v/>
      </c>
      <c r="BC826" s="118" t="str">
        <f t="shared" si="258"/>
        <v/>
      </c>
      <c r="BD826" s="118" t="str">
        <f t="shared" si="259"/>
        <v/>
      </c>
      <c r="BE826" s="118" t="str">
        <f t="shared" si="260"/>
        <v/>
      </c>
      <c r="BF826" s="118" t="str">
        <f t="shared" si="261"/>
        <v/>
      </c>
      <c r="BG826" s="120"/>
      <c r="BH826" s="120" t="str">
        <f t="shared" si="262"/>
        <v/>
      </c>
      <c r="BI826" s="120" t="str">
        <f t="shared" si="263"/>
        <v/>
      </c>
      <c r="BJ826" s="121"/>
      <c r="BK826" s="120" t="str">
        <f t="shared" si="264"/>
        <v/>
      </c>
      <c r="BL826" s="120" t="str">
        <f t="shared" si="265"/>
        <v/>
      </c>
      <c r="BM826" s="120" t="str">
        <f t="shared" si="266"/>
        <v/>
      </c>
      <c r="BN826" s="120" t="str">
        <f t="shared" si="267"/>
        <v/>
      </c>
      <c r="BO826" s="120" t="str">
        <f t="shared" si="268"/>
        <v/>
      </c>
      <c r="BP826" s="120" t="str">
        <f t="shared" si="269"/>
        <v/>
      </c>
      <c r="BQ826" s="98"/>
      <c r="BR826" s="98"/>
      <c r="BS826" s="98"/>
      <c r="BT826" s="98"/>
      <c r="BU826" s="98"/>
      <c r="BV826" s="98"/>
      <c r="BW826" s="98"/>
      <c r="BX826" s="98"/>
      <c r="BY826" s="98"/>
      <c r="BZ826" s="98"/>
      <c r="CA826" s="98"/>
      <c r="CB826" s="98"/>
      <c r="CC826" s="98"/>
      <c r="CD826" s="98"/>
      <c r="CE826" s="98"/>
      <c r="CF826" s="98"/>
      <c r="CG826" s="98"/>
      <c r="CH826" s="98"/>
      <c r="CI826" s="98"/>
      <c r="CJ826" s="98"/>
      <c r="CK826" s="98"/>
      <c r="CL826" s="98"/>
      <c r="CM826" s="98"/>
      <c r="CN826" s="98"/>
      <c r="CO826" s="98"/>
      <c r="CP826" s="98"/>
      <c r="CQ826" s="98"/>
      <c r="CR826" s="98"/>
      <c r="CS826" s="98"/>
    </row>
    <row r="827" spans="1:97" s="4" customFormat="1" ht="18.75" customHeight="1" x14ac:dyDescent="0.2">
      <c r="A827" s="3">
        <f t="shared" si="270"/>
        <v>815</v>
      </c>
      <c r="B827" s="263"/>
      <c r="C827" s="263"/>
      <c r="D827" s="263"/>
      <c r="E827" s="259"/>
      <c r="F827" s="259"/>
      <c r="G827" s="43"/>
      <c r="H827" s="264"/>
      <c r="I827" s="261"/>
      <c r="J827" s="106"/>
      <c r="K827" s="247"/>
      <c r="L827" s="247"/>
      <c r="M827" s="247"/>
      <c r="N827" s="248" t="str">
        <f>IF(AND(K827&lt;&gt;"",L827&lt;&gt;"",J827&lt;&gt;""),ROUND(MIN(IF(OR(J827="OZZ",J827="ZZ"),5000,17300),TRUNC(0.75*(SUMIF($D$12:$D827,$D827,K$12:K827)+SUMIF($D$12:$D827,$D827,L$12:L827)),2)) - SUMIF($D$12:$D826,$D827,N$12:N826),2),"")</f>
        <v/>
      </c>
      <c r="O827" s="249" t="str">
        <f>IF(AND(K827&lt;&gt;"",L827&lt;&gt;"",M827&lt;&gt;"",J827&lt;&gt;"",AH827&lt;&gt;""),IF(OR(J827="OZZ",J827="ZZ"),ROUND(0-SUMIF($D$12:$D826,$D827,O$12:O826),2),IF(M827=0,0,ROUND(MIN(MIN(17300,TRUNC(0.75*(SUMIF($D$12:$D$2012,$D827,K$12:K$2012)+SUMIF($D$12:$D$2012,$D827,L$12:L$2012)),2)+SUMIF($D$12:$D827,$D827,AH$12:AH827))-SUMIF($D$12:$D826,$D827,O$12:O826)-SUMIF($D$12:$D$2012,$D827,N$12:N$2012),AH827),2))),"")</f>
        <v/>
      </c>
      <c r="P827" s="250" t="str">
        <f>IF(J827&lt;&gt;"",1000 - SUMIF($D$12:$D826,$D827,P$12:P826),"")</f>
        <v/>
      </c>
      <c r="Q827" s="106"/>
      <c r="R827" s="247"/>
      <c r="S827" s="247"/>
      <c r="T827" s="247"/>
      <c r="U827" s="248" t="str">
        <f>IF(AND(R827&lt;&gt;"",S827&lt;&gt;"",Q827&lt;&gt;""),ROUND(MIN(IF(OR(Q827="OZZ",Q827="ZZ"),5000,17300),TRUNC(0.75*(SUMIF($D$12:$D827,$D827,R$12:R827)+SUMIF($D$12:$D827,$D827,S$12:S827)),2)) - SUMIF($D$12:$D826,$D827,U$12:U826),2),"")</f>
        <v/>
      </c>
      <c r="V827" s="248" t="str">
        <f>IF(AND(R827&lt;&gt;"",S827&lt;&gt;"",T827&lt;&gt;"",Q827&lt;&gt;"",AL827&lt;&gt;""),IF(OR(Q827="OZZ",Q827="ZZ"),ROUND(0-SUMIF($D$12:$D826,$D827,V$12:V826),2),IF(T827=0,0,ROUND(MIN(MIN(17300,TRUNC(0.75*(SUMIF($D$12:$D$2012,$D827,R$12:R$2012)+SUMIF($D$12:$D$2012,$D827,S$12:S$2012)),2)+SUMIF($D$12:$D827,$D827,AL$12:AL827))-SUMIF($D$12:$D826,$D827,V$12:V826)-SUMIF($D$12:$D$2012,$D827,U$12:U$2012),AL827),2))),"")</f>
        <v/>
      </c>
      <c r="W827" s="250" t="str">
        <f>IF(Q827&lt;&gt;"",1000 - SUMIF($D$12:$D826,$D827,W$12:W826),"")</f>
        <v/>
      </c>
      <c r="X827" s="106"/>
      <c r="Y827" s="247"/>
      <c r="Z827" s="247"/>
      <c r="AA827" s="247"/>
      <c r="AB827" s="248" t="str">
        <f>IF(AND(Y827&lt;&gt;"",Z827&lt;&gt;"",X827&lt;&gt;""),ROUND(MIN(IF(OR(X827="OZZ",X827="ZZ"),5000,17300),TRUNC(0.75*(SUMIF($D$12:$D827,$D827,Y$12:Y827)+SUMIF($D$12:$D827,$D827,Z$12:Z827)),2)) - SUMIF($D$12:$D826,$D827,AB$12:AB826),2),"")</f>
        <v/>
      </c>
      <c r="AC827" s="251" t="str">
        <f>IF(AND(Y827&lt;&gt;"",Z827&lt;&gt;"",AA827&lt;&gt;"",X827&lt;&gt;"",AP827&lt;&gt;""),IF(OR(X827="OZZ",X827="ZZ"),ROUND(0-SUMIF($D$12:$D826,$D827,AC$12:AC826),2),IF(AA827=0,0,ROUND(MIN(MIN(17300,TRUNC(0.75*(SUMIF($D$12:$D$2012,$D827,Y$12:Y$2012)+SUMIF($D$12:$D$2012,$D827,Z$12:Z$2012)),2)+SUMIF($D$12:$D827,$D827,AP$12:AP827))-SUMIF($D$12:$D826,$D827,AC$12:AC826)-SUMIF($D$12:$D$2012,$D827,AB$12:AB$2012),AP827),2))),"")</f>
        <v/>
      </c>
      <c r="AD827" s="250" t="str">
        <f>IF(X827&lt;&gt;"",1000 - SUMIF($D$12:$D826,$D827,AD$12:AD826),"")</f>
        <v/>
      </c>
      <c r="AE827" s="252"/>
      <c r="AF827" s="253"/>
      <c r="AG827" s="254"/>
      <c r="AH827" s="255" t="str">
        <f t="shared" si="271"/>
        <v/>
      </c>
      <c r="AI827" s="256"/>
      <c r="AJ827" s="253"/>
      <c r="AK827" s="254"/>
      <c r="AL827" s="255" t="str">
        <f t="shared" si="272"/>
        <v/>
      </c>
      <c r="AM827" s="256"/>
      <c r="AN827" s="253"/>
      <c r="AO827" s="254"/>
      <c r="AP827" s="255" t="str">
        <f t="shared" si="252"/>
        <v/>
      </c>
      <c r="AQ827" s="116"/>
      <c r="AR827" s="116"/>
      <c r="AS827" s="117"/>
      <c r="AT827" s="118"/>
      <c r="AU827" s="119" t="str">
        <f>IF(D827&lt;&gt; "", IF(COUNTIF($D$12:$D827,$D827)&gt;1,0,IF(SUM(N827,U827,AB827)&gt;0,IF(AND(X827="",OR(Q827&lt;&gt;"",J827&lt;&gt;"")),IF(Q827&lt;&gt;"",Q827,IF(J827&lt;&gt;"",J827,0)),IF(AND(Q827&lt;&gt;"",J827&lt;&gt;"",Q827=J827),Q827,X827)),0)),"")</f>
        <v/>
      </c>
      <c r="AV827" s="119" t="str">
        <f>IF(D827&lt;&gt;"",IF(COUNTIF($D$12:$D827,$D827)&gt;1,0,IF(SUM(O827,V827,AC827)&gt;0,IF(AND(X827="",OR(Q827&lt;&gt;"",J827&lt;&gt;"")),IF(Q827&lt;&gt;"",Q827,IF(J827&lt;&gt;"",J827,0)),IF(AND(Q827&lt;&gt;"",J827&lt;&gt;"",Q827=J827),Q827,X827)),0)),"")</f>
        <v/>
      </c>
      <c r="AW827" s="119" t="str">
        <f>IF(D827&lt;&gt;"",IF(COUNTIF($D$12:$D827,$D827)&gt;1,0,IF(SUM(P827,W827,AD827)&gt;0,IF(AND(X827="",OR(Q827&lt;&gt;"",J827&lt;&gt;"")),IF(Q827&lt;&gt;"",Q827,IF(J827&lt;&gt;"",J827,0)),IF(AND(Q827&lt;&gt;"",J827&lt;&gt;"",Q827=J827),Q827,X827)),0)),"")</f>
        <v/>
      </c>
      <c r="AX827" s="118" t="str">
        <f t="shared" si="253"/>
        <v/>
      </c>
      <c r="AY827" s="118" t="str">
        <f t="shared" si="254"/>
        <v/>
      </c>
      <c r="AZ827" s="118" t="str">
        <f t="shared" si="255"/>
        <v/>
      </c>
      <c r="BA827" s="118" t="str">
        <f t="shared" si="256"/>
        <v/>
      </c>
      <c r="BB827" s="118" t="str">
        <f t="shared" si="257"/>
        <v/>
      </c>
      <c r="BC827" s="118" t="str">
        <f t="shared" si="258"/>
        <v/>
      </c>
      <c r="BD827" s="118" t="str">
        <f t="shared" si="259"/>
        <v/>
      </c>
      <c r="BE827" s="118" t="str">
        <f t="shared" si="260"/>
        <v/>
      </c>
      <c r="BF827" s="118" t="str">
        <f t="shared" si="261"/>
        <v/>
      </c>
      <c r="BG827" s="120"/>
      <c r="BH827" s="120" t="str">
        <f t="shared" si="262"/>
        <v/>
      </c>
      <c r="BI827" s="120" t="str">
        <f t="shared" si="263"/>
        <v/>
      </c>
      <c r="BJ827" s="121"/>
      <c r="BK827" s="120" t="str">
        <f t="shared" si="264"/>
        <v/>
      </c>
      <c r="BL827" s="120" t="str">
        <f t="shared" si="265"/>
        <v/>
      </c>
      <c r="BM827" s="120" t="str">
        <f t="shared" si="266"/>
        <v/>
      </c>
      <c r="BN827" s="120" t="str">
        <f t="shared" si="267"/>
        <v/>
      </c>
      <c r="BO827" s="120" t="str">
        <f t="shared" si="268"/>
        <v/>
      </c>
      <c r="BP827" s="120" t="str">
        <f t="shared" si="269"/>
        <v/>
      </c>
      <c r="BQ827" s="98"/>
      <c r="BR827" s="98"/>
      <c r="BS827" s="98"/>
      <c r="BT827" s="98"/>
      <c r="BU827" s="98"/>
      <c r="BV827" s="98"/>
      <c r="BW827" s="98"/>
      <c r="BX827" s="98"/>
      <c r="BY827" s="98"/>
      <c r="BZ827" s="98"/>
      <c r="CA827" s="98"/>
      <c r="CB827" s="98"/>
      <c r="CC827" s="98"/>
      <c r="CD827" s="98"/>
      <c r="CE827" s="98"/>
      <c r="CF827" s="98"/>
      <c r="CG827" s="98"/>
      <c r="CH827" s="98"/>
      <c r="CI827" s="98"/>
      <c r="CJ827" s="98"/>
      <c r="CK827" s="98"/>
      <c r="CL827" s="98"/>
      <c r="CM827" s="98"/>
      <c r="CN827" s="98"/>
      <c r="CO827" s="98"/>
      <c r="CP827" s="98"/>
      <c r="CQ827" s="98"/>
      <c r="CR827" s="98"/>
      <c r="CS827" s="98"/>
    </row>
    <row r="828" spans="1:97" s="4" customFormat="1" ht="18.75" customHeight="1" x14ac:dyDescent="0.2">
      <c r="A828" s="3">
        <f t="shared" si="270"/>
        <v>816</v>
      </c>
      <c r="B828" s="263"/>
      <c r="C828" s="263"/>
      <c r="D828" s="263"/>
      <c r="E828" s="259"/>
      <c r="F828" s="259"/>
      <c r="G828" s="43"/>
      <c r="H828" s="264"/>
      <c r="I828" s="261"/>
      <c r="J828" s="106"/>
      <c r="K828" s="247"/>
      <c r="L828" s="247"/>
      <c r="M828" s="247"/>
      <c r="N828" s="248" t="str">
        <f>IF(AND(K828&lt;&gt;"",L828&lt;&gt;"",J828&lt;&gt;""),ROUND(MIN(IF(OR(J828="OZZ",J828="ZZ"),5000,17300),TRUNC(0.75*(SUMIF($D$12:$D828,$D828,K$12:K828)+SUMIF($D$12:$D828,$D828,L$12:L828)),2)) - SUMIF($D$12:$D827,$D828,N$12:N827),2),"")</f>
        <v/>
      </c>
      <c r="O828" s="249" t="str">
        <f>IF(AND(K828&lt;&gt;"",L828&lt;&gt;"",M828&lt;&gt;"",J828&lt;&gt;"",AH828&lt;&gt;""),IF(OR(J828="OZZ",J828="ZZ"),ROUND(0-SUMIF($D$12:$D827,$D828,O$12:O827),2),IF(M828=0,0,ROUND(MIN(MIN(17300,TRUNC(0.75*(SUMIF($D$12:$D$2012,$D828,K$12:K$2012)+SUMIF($D$12:$D$2012,$D828,L$12:L$2012)),2)+SUMIF($D$12:$D828,$D828,AH$12:AH828))-SUMIF($D$12:$D827,$D828,O$12:O827)-SUMIF($D$12:$D$2012,$D828,N$12:N$2012),AH828),2))),"")</f>
        <v/>
      </c>
      <c r="P828" s="250" t="str">
        <f>IF(J828&lt;&gt;"",1000 - SUMIF($D$12:$D827,$D828,P$12:P827),"")</f>
        <v/>
      </c>
      <c r="Q828" s="106"/>
      <c r="R828" s="247"/>
      <c r="S828" s="247"/>
      <c r="T828" s="247"/>
      <c r="U828" s="248" t="str">
        <f>IF(AND(R828&lt;&gt;"",S828&lt;&gt;"",Q828&lt;&gt;""),ROUND(MIN(IF(OR(Q828="OZZ",Q828="ZZ"),5000,17300),TRUNC(0.75*(SUMIF($D$12:$D828,$D828,R$12:R828)+SUMIF($D$12:$D828,$D828,S$12:S828)),2)) - SUMIF($D$12:$D827,$D828,U$12:U827),2),"")</f>
        <v/>
      </c>
      <c r="V828" s="248" t="str">
        <f>IF(AND(R828&lt;&gt;"",S828&lt;&gt;"",T828&lt;&gt;"",Q828&lt;&gt;"",AL828&lt;&gt;""),IF(OR(Q828="OZZ",Q828="ZZ"),ROUND(0-SUMIF($D$12:$D827,$D828,V$12:V827),2),IF(T828=0,0,ROUND(MIN(MIN(17300,TRUNC(0.75*(SUMIF($D$12:$D$2012,$D828,R$12:R$2012)+SUMIF($D$12:$D$2012,$D828,S$12:S$2012)),2)+SUMIF($D$12:$D828,$D828,AL$12:AL828))-SUMIF($D$12:$D827,$D828,V$12:V827)-SUMIF($D$12:$D$2012,$D828,U$12:U$2012),AL828),2))),"")</f>
        <v/>
      </c>
      <c r="W828" s="250" t="str">
        <f>IF(Q828&lt;&gt;"",1000 - SUMIF($D$12:$D827,$D828,W$12:W827),"")</f>
        <v/>
      </c>
      <c r="X828" s="106"/>
      <c r="Y828" s="247"/>
      <c r="Z828" s="247"/>
      <c r="AA828" s="247"/>
      <c r="AB828" s="248" t="str">
        <f>IF(AND(Y828&lt;&gt;"",Z828&lt;&gt;"",X828&lt;&gt;""),ROUND(MIN(IF(OR(X828="OZZ",X828="ZZ"),5000,17300),TRUNC(0.75*(SUMIF($D$12:$D828,$D828,Y$12:Y828)+SUMIF($D$12:$D828,$D828,Z$12:Z828)),2)) - SUMIF($D$12:$D827,$D828,AB$12:AB827),2),"")</f>
        <v/>
      </c>
      <c r="AC828" s="251" t="str">
        <f>IF(AND(Y828&lt;&gt;"",Z828&lt;&gt;"",AA828&lt;&gt;"",X828&lt;&gt;"",AP828&lt;&gt;""),IF(OR(X828="OZZ",X828="ZZ"),ROUND(0-SUMIF($D$12:$D827,$D828,AC$12:AC827),2),IF(AA828=0,0,ROUND(MIN(MIN(17300,TRUNC(0.75*(SUMIF($D$12:$D$2012,$D828,Y$12:Y$2012)+SUMIF($D$12:$D$2012,$D828,Z$12:Z$2012)),2)+SUMIF($D$12:$D828,$D828,AP$12:AP828))-SUMIF($D$12:$D827,$D828,AC$12:AC827)-SUMIF($D$12:$D$2012,$D828,AB$12:AB$2012),AP828),2))),"")</f>
        <v/>
      </c>
      <c r="AD828" s="250" t="str">
        <f>IF(X828&lt;&gt;"",1000 - SUMIF($D$12:$D827,$D828,AD$12:AD827),"")</f>
        <v/>
      </c>
      <c r="AE828" s="252"/>
      <c r="AF828" s="253"/>
      <c r="AG828" s="254"/>
      <c r="AH828" s="255" t="str">
        <f t="shared" si="271"/>
        <v/>
      </c>
      <c r="AI828" s="256"/>
      <c r="AJ828" s="253"/>
      <c r="AK828" s="254"/>
      <c r="AL828" s="255" t="str">
        <f t="shared" si="272"/>
        <v/>
      </c>
      <c r="AM828" s="256"/>
      <c r="AN828" s="253"/>
      <c r="AO828" s="254"/>
      <c r="AP828" s="255" t="str">
        <f t="shared" si="252"/>
        <v/>
      </c>
      <c r="AQ828" s="116"/>
      <c r="AR828" s="116"/>
      <c r="AS828" s="117"/>
      <c r="AT828" s="118"/>
      <c r="AU828" s="119" t="str">
        <f>IF(D828&lt;&gt; "", IF(COUNTIF($D$12:$D828,$D828)&gt;1,0,IF(SUM(N828,U828,AB828)&gt;0,IF(AND(X828="",OR(Q828&lt;&gt;"",J828&lt;&gt;"")),IF(Q828&lt;&gt;"",Q828,IF(J828&lt;&gt;"",J828,0)),IF(AND(Q828&lt;&gt;"",J828&lt;&gt;"",Q828=J828),Q828,X828)),0)),"")</f>
        <v/>
      </c>
      <c r="AV828" s="119" t="str">
        <f>IF(D828&lt;&gt;"",IF(COUNTIF($D$12:$D828,$D828)&gt;1,0,IF(SUM(O828,V828,AC828)&gt;0,IF(AND(X828="",OR(Q828&lt;&gt;"",J828&lt;&gt;"")),IF(Q828&lt;&gt;"",Q828,IF(J828&lt;&gt;"",J828,0)),IF(AND(Q828&lt;&gt;"",J828&lt;&gt;"",Q828=J828),Q828,X828)),0)),"")</f>
        <v/>
      </c>
      <c r="AW828" s="119" t="str">
        <f>IF(D828&lt;&gt;"",IF(COUNTIF($D$12:$D828,$D828)&gt;1,0,IF(SUM(P828,W828,AD828)&gt;0,IF(AND(X828="",OR(Q828&lt;&gt;"",J828&lt;&gt;"")),IF(Q828&lt;&gt;"",Q828,IF(J828&lt;&gt;"",J828,0)),IF(AND(Q828&lt;&gt;"",J828&lt;&gt;"",Q828=J828),Q828,X828)),0)),"")</f>
        <v/>
      </c>
      <c r="AX828" s="118" t="str">
        <f t="shared" si="253"/>
        <v/>
      </c>
      <c r="AY828" s="118" t="str">
        <f t="shared" si="254"/>
        <v/>
      </c>
      <c r="AZ828" s="118" t="str">
        <f t="shared" si="255"/>
        <v/>
      </c>
      <c r="BA828" s="118" t="str">
        <f t="shared" si="256"/>
        <v/>
      </c>
      <c r="BB828" s="118" t="str">
        <f t="shared" si="257"/>
        <v/>
      </c>
      <c r="BC828" s="118" t="str">
        <f t="shared" si="258"/>
        <v/>
      </c>
      <c r="BD828" s="118" t="str">
        <f t="shared" si="259"/>
        <v/>
      </c>
      <c r="BE828" s="118" t="str">
        <f t="shared" si="260"/>
        <v/>
      </c>
      <c r="BF828" s="118" t="str">
        <f t="shared" si="261"/>
        <v/>
      </c>
      <c r="BG828" s="120"/>
      <c r="BH828" s="120" t="str">
        <f t="shared" si="262"/>
        <v/>
      </c>
      <c r="BI828" s="120" t="str">
        <f t="shared" si="263"/>
        <v/>
      </c>
      <c r="BJ828" s="121"/>
      <c r="BK828" s="120" t="str">
        <f t="shared" si="264"/>
        <v/>
      </c>
      <c r="BL828" s="120" t="str">
        <f t="shared" si="265"/>
        <v/>
      </c>
      <c r="BM828" s="120" t="str">
        <f t="shared" si="266"/>
        <v/>
      </c>
      <c r="BN828" s="120" t="str">
        <f t="shared" si="267"/>
        <v/>
      </c>
      <c r="BO828" s="120" t="str">
        <f t="shared" si="268"/>
        <v/>
      </c>
      <c r="BP828" s="120" t="str">
        <f t="shared" si="269"/>
        <v/>
      </c>
      <c r="BQ828" s="98"/>
      <c r="BR828" s="98"/>
      <c r="BS828" s="98"/>
      <c r="BT828" s="98"/>
      <c r="BU828" s="98"/>
      <c r="BV828" s="98"/>
      <c r="BW828" s="98"/>
      <c r="BX828" s="98"/>
      <c r="BY828" s="98"/>
      <c r="BZ828" s="98"/>
      <c r="CA828" s="98"/>
      <c r="CB828" s="98"/>
      <c r="CC828" s="98"/>
      <c r="CD828" s="98"/>
      <c r="CE828" s="98"/>
      <c r="CF828" s="98"/>
      <c r="CG828" s="98"/>
      <c r="CH828" s="98"/>
      <c r="CI828" s="98"/>
      <c r="CJ828" s="98"/>
      <c r="CK828" s="98"/>
      <c r="CL828" s="98"/>
      <c r="CM828" s="98"/>
      <c r="CN828" s="98"/>
      <c r="CO828" s="98"/>
      <c r="CP828" s="98"/>
      <c r="CQ828" s="98"/>
      <c r="CR828" s="98"/>
      <c r="CS828" s="98"/>
    </row>
    <row r="829" spans="1:97" s="4" customFormat="1" ht="18.75" customHeight="1" x14ac:dyDescent="0.2">
      <c r="A829" s="3">
        <f t="shared" si="270"/>
        <v>817</v>
      </c>
      <c r="B829" s="263"/>
      <c r="C829" s="263"/>
      <c r="D829" s="263"/>
      <c r="E829" s="259"/>
      <c r="F829" s="259"/>
      <c r="G829" s="43"/>
      <c r="H829" s="264"/>
      <c r="I829" s="261"/>
      <c r="J829" s="106"/>
      <c r="K829" s="247"/>
      <c r="L829" s="247"/>
      <c r="M829" s="247"/>
      <c r="N829" s="248" t="str">
        <f>IF(AND(K829&lt;&gt;"",L829&lt;&gt;"",J829&lt;&gt;""),ROUND(MIN(IF(OR(J829="OZZ",J829="ZZ"),5000,17300),TRUNC(0.75*(SUMIF($D$12:$D829,$D829,K$12:K829)+SUMIF($D$12:$D829,$D829,L$12:L829)),2)) - SUMIF($D$12:$D828,$D829,N$12:N828),2),"")</f>
        <v/>
      </c>
      <c r="O829" s="249" t="str">
        <f>IF(AND(K829&lt;&gt;"",L829&lt;&gt;"",M829&lt;&gt;"",J829&lt;&gt;"",AH829&lt;&gt;""),IF(OR(J829="OZZ",J829="ZZ"),ROUND(0-SUMIF($D$12:$D828,$D829,O$12:O828),2),IF(M829=0,0,ROUND(MIN(MIN(17300,TRUNC(0.75*(SUMIF($D$12:$D$2012,$D829,K$12:K$2012)+SUMIF($D$12:$D$2012,$D829,L$12:L$2012)),2)+SUMIF($D$12:$D829,$D829,AH$12:AH829))-SUMIF($D$12:$D828,$D829,O$12:O828)-SUMIF($D$12:$D$2012,$D829,N$12:N$2012),AH829),2))),"")</f>
        <v/>
      </c>
      <c r="P829" s="250" t="str">
        <f>IF(J829&lt;&gt;"",1000 - SUMIF($D$12:$D828,$D829,P$12:P828),"")</f>
        <v/>
      </c>
      <c r="Q829" s="106"/>
      <c r="R829" s="247"/>
      <c r="S829" s="247"/>
      <c r="T829" s="247"/>
      <c r="U829" s="248" t="str">
        <f>IF(AND(R829&lt;&gt;"",S829&lt;&gt;"",Q829&lt;&gt;""),ROUND(MIN(IF(OR(Q829="OZZ",Q829="ZZ"),5000,17300),TRUNC(0.75*(SUMIF($D$12:$D829,$D829,R$12:R829)+SUMIF($D$12:$D829,$D829,S$12:S829)),2)) - SUMIF($D$12:$D828,$D829,U$12:U828),2),"")</f>
        <v/>
      </c>
      <c r="V829" s="248" t="str">
        <f>IF(AND(R829&lt;&gt;"",S829&lt;&gt;"",T829&lt;&gt;"",Q829&lt;&gt;"",AL829&lt;&gt;""),IF(OR(Q829="OZZ",Q829="ZZ"),ROUND(0-SUMIF($D$12:$D828,$D829,V$12:V828),2),IF(T829=0,0,ROUND(MIN(MIN(17300,TRUNC(0.75*(SUMIF($D$12:$D$2012,$D829,R$12:R$2012)+SUMIF($D$12:$D$2012,$D829,S$12:S$2012)),2)+SUMIF($D$12:$D829,$D829,AL$12:AL829))-SUMIF($D$12:$D828,$D829,V$12:V828)-SUMIF($D$12:$D$2012,$D829,U$12:U$2012),AL829),2))),"")</f>
        <v/>
      </c>
      <c r="W829" s="250" t="str">
        <f>IF(Q829&lt;&gt;"",1000 - SUMIF($D$12:$D828,$D829,W$12:W828),"")</f>
        <v/>
      </c>
      <c r="X829" s="106"/>
      <c r="Y829" s="247"/>
      <c r="Z829" s="247"/>
      <c r="AA829" s="247"/>
      <c r="AB829" s="248" t="str">
        <f>IF(AND(Y829&lt;&gt;"",Z829&lt;&gt;"",X829&lt;&gt;""),ROUND(MIN(IF(OR(X829="OZZ",X829="ZZ"),5000,17300),TRUNC(0.75*(SUMIF($D$12:$D829,$D829,Y$12:Y829)+SUMIF($D$12:$D829,$D829,Z$12:Z829)),2)) - SUMIF($D$12:$D828,$D829,AB$12:AB828),2),"")</f>
        <v/>
      </c>
      <c r="AC829" s="251" t="str">
        <f>IF(AND(Y829&lt;&gt;"",Z829&lt;&gt;"",AA829&lt;&gt;"",X829&lt;&gt;"",AP829&lt;&gt;""),IF(OR(X829="OZZ",X829="ZZ"),ROUND(0-SUMIF($D$12:$D828,$D829,AC$12:AC828),2),IF(AA829=0,0,ROUND(MIN(MIN(17300,TRUNC(0.75*(SUMIF($D$12:$D$2012,$D829,Y$12:Y$2012)+SUMIF($D$12:$D$2012,$D829,Z$12:Z$2012)),2)+SUMIF($D$12:$D829,$D829,AP$12:AP829))-SUMIF($D$12:$D828,$D829,AC$12:AC828)-SUMIF($D$12:$D$2012,$D829,AB$12:AB$2012),AP829),2))),"")</f>
        <v/>
      </c>
      <c r="AD829" s="250" t="str">
        <f>IF(X829&lt;&gt;"",1000 - SUMIF($D$12:$D828,$D829,AD$12:AD828),"")</f>
        <v/>
      </c>
      <c r="AE829" s="252"/>
      <c r="AF829" s="253"/>
      <c r="AG829" s="254"/>
      <c r="AH829" s="255" t="str">
        <f t="shared" si="271"/>
        <v/>
      </c>
      <c r="AI829" s="256"/>
      <c r="AJ829" s="253"/>
      <c r="AK829" s="254"/>
      <c r="AL829" s="255" t="str">
        <f t="shared" si="272"/>
        <v/>
      </c>
      <c r="AM829" s="256"/>
      <c r="AN829" s="253"/>
      <c r="AO829" s="254"/>
      <c r="AP829" s="255" t="str">
        <f t="shared" si="252"/>
        <v/>
      </c>
      <c r="AQ829" s="116"/>
      <c r="AR829" s="116"/>
      <c r="AS829" s="117"/>
      <c r="AT829" s="118"/>
      <c r="AU829" s="119" t="str">
        <f>IF(D829&lt;&gt; "", IF(COUNTIF($D$12:$D829,$D829)&gt;1,0,IF(SUM(N829,U829,AB829)&gt;0,IF(AND(X829="",OR(Q829&lt;&gt;"",J829&lt;&gt;"")),IF(Q829&lt;&gt;"",Q829,IF(J829&lt;&gt;"",J829,0)),IF(AND(Q829&lt;&gt;"",J829&lt;&gt;"",Q829=J829),Q829,X829)),0)),"")</f>
        <v/>
      </c>
      <c r="AV829" s="119" t="str">
        <f>IF(D829&lt;&gt;"",IF(COUNTIF($D$12:$D829,$D829)&gt;1,0,IF(SUM(O829,V829,AC829)&gt;0,IF(AND(X829="",OR(Q829&lt;&gt;"",J829&lt;&gt;"")),IF(Q829&lt;&gt;"",Q829,IF(J829&lt;&gt;"",J829,0)),IF(AND(Q829&lt;&gt;"",J829&lt;&gt;"",Q829=J829),Q829,X829)),0)),"")</f>
        <v/>
      </c>
      <c r="AW829" s="119" t="str">
        <f>IF(D829&lt;&gt;"",IF(COUNTIF($D$12:$D829,$D829)&gt;1,0,IF(SUM(P829,W829,AD829)&gt;0,IF(AND(X829="",OR(Q829&lt;&gt;"",J829&lt;&gt;"")),IF(Q829&lt;&gt;"",Q829,IF(J829&lt;&gt;"",J829,0)),IF(AND(Q829&lt;&gt;"",J829&lt;&gt;"",Q829=J829),Q829,X829)),0)),"")</f>
        <v/>
      </c>
      <c r="AX829" s="118" t="str">
        <f t="shared" si="253"/>
        <v/>
      </c>
      <c r="AY829" s="118" t="str">
        <f t="shared" si="254"/>
        <v/>
      </c>
      <c r="AZ829" s="118" t="str">
        <f t="shared" si="255"/>
        <v/>
      </c>
      <c r="BA829" s="118" t="str">
        <f t="shared" si="256"/>
        <v/>
      </c>
      <c r="BB829" s="118" t="str">
        <f t="shared" si="257"/>
        <v/>
      </c>
      <c r="BC829" s="118" t="str">
        <f t="shared" si="258"/>
        <v/>
      </c>
      <c r="BD829" s="118" t="str">
        <f t="shared" si="259"/>
        <v/>
      </c>
      <c r="BE829" s="118" t="str">
        <f t="shared" si="260"/>
        <v/>
      </c>
      <c r="BF829" s="118" t="str">
        <f t="shared" si="261"/>
        <v/>
      </c>
      <c r="BG829" s="120"/>
      <c r="BH829" s="120" t="str">
        <f t="shared" si="262"/>
        <v/>
      </c>
      <c r="BI829" s="120" t="str">
        <f t="shared" si="263"/>
        <v/>
      </c>
      <c r="BJ829" s="121"/>
      <c r="BK829" s="120" t="str">
        <f t="shared" si="264"/>
        <v/>
      </c>
      <c r="BL829" s="120" t="str">
        <f t="shared" si="265"/>
        <v/>
      </c>
      <c r="BM829" s="120" t="str">
        <f t="shared" si="266"/>
        <v/>
      </c>
      <c r="BN829" s="120" t="str">
        <f t="shared" si="267"/>
        <v/>
      </c>
      <c r="BO829" s="120" t="str">
        <f t="shared" si="268"/>
        <v/>
      </c>
      <c r="BP829" s="120" t="str">
        <f t="shared" si="269"/>
        <v/>
      </c>
      <c r="BQ829" s="98"/>
      <c r="BR829" s="98"/>
      <c r="BS829" s="98"/>
      <c r="BT829" s="98"/>
      <c r="BU829" s="98"/>
      <c r="BV829" s="98"/>
      <c r="BW829" s="98"/>
      <c r="BX829" s="98"/>
      <c r="BY829" s="98"/>
      <c r="BZ829" s="98"/>
      <c r="CA829" s="98"/>
      <c r="CB829" s="98"/>
      <c r="CC829" s="98"/>
      <c r="CD829" s="98"/>
      <c r="CE829" s="98"/>
      <c r="CF829" s="98"/>
      <c r="CG829" s="98"/>
      <c r="CH829" s="98"/>
      <c r="CI829" s="98"/>
      <c r="CJ829" s="98"/>
      <c r="CK829" s="98"/>
      <c r="CL829" s="98"/>
      <c r="CM829" s="98"/>
      <c r="CN829" s="98"/>
      <c r="CO829" s="98"/>
      <c r="CP829" s="98"/>
      <c r="CQ829" s="98"/>
      <c r="CR829" s="98"/>
      <c r="CS829" s="98"/>
    </row>
    <row r="830" spans="1:97" s="4" customFormat="1" ht="18.75" customHeight="1" x14ac:dyDescent="0.2">
      <c r="A830" s="3">
        <f t="shared" si="270"/>
        <v>818</v>
      </c>
      <c r="B830" s="263"/>
      <c r="C830" s="263"/>
      <c r="D830" s="263"/>
      <c r="E830" s="259"/>
      <c r="F830" s="259"/>
      <c r="G830" s="43"/>
      <c r="H830" s="264"/>
      <c r="I830" s="261"/>
      <c r="J830" s="106"/>
      <c r="K830" s="247"/>
      <c r="L830" s="247"/>
      <c r="M830" s="247"/>
      <c r="N830" s="248" t="str">
        <f>IF(AND(K830&lt;&gt;"",L830&lt;&gt;"",J830&lt;&gt;""),ROUND(MIN(IF(OR(J830="OZZ",J830="ZZ"),5000,17300),TRUNC(0.75*(SUMIF($D$12:$D830,$D830,K$12:K830)+SUMIF($D$12:$D830,$D830,L$12:L830)),2)) - SUMIF($D$12:$D829,$D830,N$12:N829),2),"")</f>
        <v/>
      </c>
      <c r="O830" s="249" t="str">
        <f>IF(AND(K830&lt;&gt;"",L830&lt;&gt;"",M830&lt;&gt;"",J830&lt;&gt;"",AH830&lt;&gt;""),IF(OR(J830="OZZ",J830="ZZ"),ROUND(0-SUMIF($D$12:$D829,$D830,O$12:O829),2),IF(M830=0,0,ROUND(MIN(MIN(17300,TRUNC(0.75*(SUMIF($D$12:$D$2012,$D830,K$12:K$2012)+SUMIF($D$12:$D$2012,$D830,L$12:L$2012)),2)+SUMIF($D$12:$D830,$D830,AH$12:AH830))-SUMIF($D$12:$D829,$D830,O$12:O829)-SUMIF($D$12:$D$2012,$D830,N$12:N$2012),AH830),2))),"")</f>
        <v/>
      </c>
      <c r="P830" s="250" t="str">
        <f>IF(J830&lt;&gt;"",1000 - SUMIF($D$12:$D829,$D830,P$12:P829),"")</f>
        <v/>
      </c>
      <c r="Q830" s="106"/>
      <c r="R830" s="247"/>
      <c r="S830" s="247"/>
      <c r="T830" s="247"/>
      <c r="U830" s="248" t="str">
        <f>IF(AND(R830&lt;&gt;"",S830&lt;&gt;"",Q830&lt;&gt;""),ROUND(MIN(IF(OR(Q830="OZZ",Q830="ZZ"),5000,17300),TRUNC(0.75*(SUMIF($D$12:$D830,$D830,R$12:R830)+SUMIF($D$12:$D830,$D830,S$12:S830)),2)) - SUMIF($D$12:$D829,$D830,U$12:U829),2),"")</f>
        <v/>
      </c>
      <c r="V830" s="248" t="str">
        <f>IF(AND(R830&lt;&gt;"",S830&lt;&gt;"",T830&lt;&gt;"",Q830&lt;&gt;"",AL830&lt;&gt;""),IF(OR(Q830="OZZ",Q830="ZZ"),ROUND(0-SUMIF($D$12:$D829,$D830,V$12:V829),2),IF(T830=0,0,ROUND(MIN(MIN(17300,TRUNC(0.75*(SUMIF($D$12:$D$2012,$D830,R$12:R$2012)+SUMIF($D$12:$D$2012,$D830,S$12:S$2012)),2)+SUMIF($D$12:$D830,$D830,AL$12:AL830))-SUMIF($D$12:$D829,$D830,V$12:V829)-SUMIF($D$12:$D$2012,$D830,U$12:U$2012),AL830),2))),"")</f>
        <v/>
      </c>
      <c r="W830" s="250" t="str">
        <f>IF(Q830&lt;&gt;"",1000 - SUMIF($D$12:$D829,$D830,W$12:W829),"")</f>
        <v/>
      </c>
      <c r="X830" s="106"/>
      <c r="Y830" s="247"/>
      <c r="Z830" s="247"/>
      <c r="AA830" s="247"/>
      <c r="AB830" s="248" t="str">
        <f>IF(AND(Y830&lt;&gt;"",Z830&lt;&gt;"",X830&lt;&gt;""),ROUND(MIN(IF(OR(X830="OZZ",X830="ZZ"),5000,17300),TRUNC(0.75*(SUMIF($D$12:$D830,$D830,Y$12:Y830)+SUMIF($D$12:$D830,$D830,Z$12:Z830)),2)) - SUMIF($D$12:$D829,$D830,AB$12:AB829),2),"")</f>
        <v/>
      </c>
      <c r="AC830" s="251" t="str">
        <f>IF(AND(Y830&lt;&gt;"",Z830&lt;&gt;"",AA830&lt;&gt;"",X830&lt;&gt;"",AP830&lt;&gt;""),IF(OR(X830="OZZ",X830="ZZ"),ROUND(0-SUMIF($D$12:$D829,$D830,AC$12:AC829),2),IF(AA830=0,0,ROUND(MIN(MIN(17300,TRUNC(0.75*(SUMIF($D$12:$D$2012,$D830,Y$12:Y$2012)+SUMIF($D$12:$D$2012,$D830,Z$12:Z$2012)),2)+SUMIF($D$12:$D830,$D830,AP$12:AP830))-SUMIF($D$12:$D829,$D830,AC$12:AC829)-SUMIF($D$12:$D$2012,$D830,AB$12:AB$2012),AP830),2))),"")</f>
        <v/>
      </c>
      <c r="AD830" s="250" t="str">
        <f>IF(X830&lt;&gt;"",1000 - SUMIF($D$12:$D829,$D830,AD$12:AD829),"")</f>
        <v/>
      </c>
      <c r="AE830" s="252"/>
      <c r="AF830" s="253"/>
      <c r="AG830" s="254"/>
      <c r="AH830" s="255" t="str">
        <f t="shared" si="271"/>
        <v/>
      </c>
      <c r="AI830" s="256"/>
      <c r="AJ830" s="253"/>
      <c r="AK830" s="254"/>
      <c r="AL830" s="255" t="str">
        <f t="shared" si="272"/>
        <v/>
      </c>
      <c r="AM830" s="256"/>
      <c r="AN830" s="253"/>
      <c r="AO830" s="254"/>
      <c r="AP830" s="255" t="str">
        <f t="shared" si="252"/>
        <v/>
      </c>
      <c r="AQ830" s="116"/>
      <c r="AR830" s="116"/>
      <c r="AS830" s="117"/>
      <c r="AT830" s="118"/>
      <c r="AU830" s="119" t="str">
        <f>IF(D830&lt;&gt; "", IF(COUNTIF($D$12:$D830,$D830)&gt;1,0,IF(SUM(N830,U830,AB830)&gt;0,IF(AND(X830="",OR(Q830&lt;&gt;"",J830&lt;&gt;"")),IF(Q830&lt;&gt;"",Q830,IF(J830&lt;&gt;"",J830,0)),IF(AND(Q830&lt;&gt;"",J830&lt;&gt;"",Q830=J830),Q830,X830)),0)),"")</f>
        <v/>
      </c>
      <c r="AV830" s="119" t="str">
        <f>IF(D830&lt;&gt;"",IF(COUNTIF($D$12:$D830,$D830)&gt;1,0,IF(SUM(O830,V830,AC830)&gt;0,IF(AND(X830="",OR(Q830&lt;&gt;"",J830&lt;&gt;"")),IF(Q830&lt;&gt;"",Q830,IF(J830&lt;&gt;"",J830,0)),IF(AND(Q830&lt;&gt;"",J830&lt;&gt;"",Q830=J830),Q830,X830)),0)),"")</f>
        <v/>
      </c>
      <c r="AW830" s="119" t="str">
        <f>IF(D830&lt;&gt;"",IF(COUNTIF($D$12:$D830,$D830)&gt;1,0,IF(SUM(P830,W830,AD830)&gt;0,IF(AND(X830="",OR(Q830&lt;&gt;"",J830&lt;&gt;"")),IF(Q830&lt;&gt;"",Q830,IF(J830&lt;&gt;"",J830,0)),IF(AND(Q830&lt;&gt;"",J830&lt;&gt;"",Q830=J830),Q830,X830)),0)),"")</f>
        <v/>
      </c>
      <c r="AX830" s="118" t="str">
        <f t="shared" si="253"/>
        <v/>
      </c>
      <c r="AY830" s="118" t="str">
        <f t="shared" si="254"/>
        <v/>
      </c>
      <c r="AZ830" s="118" t="str">
        <f t="shared" si="255"/>
        <v/>
      </c>
      <c r="BA830" s="118" t="str">
        <f t="shared" si="256"/>
        <v/>
      </c>
      <c r="BB830" s="118" t="str">
        <f t="shared" si="257"/>
        <v/>
      </c>
      <c r="BC830" s="118" t="str">
        <f t="shared" si="258"/>
        <v/>
      </c>
      <c r="BD830" s="118" t="str">
        <f t="shared" si="259"/>
        <v/>
      </c>
      <c r="BE830" s="118" t="str">
        <f t="shared" si="260"/>
        <v/>
      </c>
      <c r="BF830" s="118" t="str">
        <f t="shared" si="261"/>
        <v/>
      </c>
      <c r="BG830" s="120"/>
      <c r="BH830" s="120" t="str">
        <f t="shared" si="262"/>
        <v/>
      </c>
      <c r="BI830" s="120" t="str">
        <f t="shared" si="263"/>
        <v/>
      </c>
      <c r="BJ830" s="121"/>
      <c r="BK830" s="120" t="str">
        <f t="shared" si="264"/>
        <v/>
      </c>
      <c r="BL830" s="120" t="str">
        <f t="shared" si="265"/>
        <v/>
      </c>
      <c r="BM830" s="120" t="str">
        <f t="shared" si="266"/>
        <v/>
      </c>
      <c r="BN830" s="120" t="str">
        <f t="shared" si="267"/>
        <v/>
      </c>
      <c r="BO830" s="120" t="str">
        <f t="shared" si="268"/>
        <v/>
      </c>
      <c r="BP830" s="120" t="str">
        <f t="shared" si="269"/>
        <v/>
      </c>
      <c r="BQ830" s="98"/>
      <c r="BR830" s="98"/>
      <c r="BS830" s="98"/>
      <c r="BT830" s="98"/>
      <c r="BU830" s="98"/>
      <c r="BV830" s="98"/>
      <c r="BW830" s="98"/>
      <c r="BX830" s="98"/>
      <c r="BY830" s="98"/>
      <c r="BZ830" s="98"/>
      <c r="CA830" s="98"/>
      <c r="CB830" s="98"/>
      <c r="CC830" s="98"/>
      <c r="CD830" s="98"/>
      <c r="CE830" s="98"/>
      <c r="CF830" s="98"/>
      <c r="CG830" s="98"/>
      <c r="CH830" s="98"/>
      <c r="CI830" s="98"/>
      <c r="CJ830" s="98"/>
      <c r="CK830" s="98"/>
      <c r="CL830" s="98"/>
      <c r="CM830" s="98"/>
      <c r="CN830" s="98"/>
      <c r="CO830" s="98"/>
      <c r="CP830" s="98"/>
      <c r="CQ830" s="98"/>
      <c r="CR830" s="98"/>
      <c r="CS830" s="98"/>
    </row>
    <row r="831" spans="1:97" s="4" customFormat="1" ht="18.75" customHeight="1" x14ac:dyDescent="0.2">
      <c r="A831" s="3">
        <f t="shared" si="270"/>
        <v>819</v>
      </c>
      <c r="B831" s="263"/>
      <c r="C831" s="263"/>
      <c r="D831" s="263"/>
      <c r="E831" s="259"/>
      <c r="F831" s="259"/>
      <c r="G831" s="43"/>
      <c r="H831" s="264"/>
      <c r="I831" s="261"/>
      <c r="J831" s="106"/>
      <c r="K831" s="247"/>
      <c r="L831" s="247"/>
      <c r="M831" s="247"/>
      <c r="N831" s="248" t="str">
        <f>IF(AND(K831&lt;&gt;"",L831&lt;&gt;"",J831&lt;&gt;""),ROUND(MIN(IF(OR(J831="OZZ",J831="ZZ"),5000,17300),TRUNC(0.75*(SUMIF($D$12:$D831,$D831,K$12:K831)+SUMIF($D$12:$D831,$D831,L$12:L831)),2)) - SUMIF($D$12:$D830,$D831,N$12:N830),2),"")</f>
        <v/>
      </c>
      <c r="O831" s="249" t="str">
        <f>IF(AND(K831&lt;&gt;"",L831&lt;&gt;"",M831&lt;&gt;"",J831&lt;&gt;"",AH831&lt;&gt;""),IF(OR(J831="OZZ",J831="ZZ"),ROUND(0-SUMIF($D$12:$D830,$D831,O$12:O830),2),IF(M831=0,0,ROUND(MIN(MIN(17300,TRUNC(0.75*(SUMIF($D$12:$D$2012,$D831,K$12:K$2012)+SUMIF($D$12:$D$2012,$D831,L$12:L$2012)),2)+SUMIF($D$12:$D831,$D831,AH$12:AH831))-SUMIF($D$12:$D830,$D831,O$12:O830)-SUMIF($D$12:$D$2012,$D831,N$12:N$2012),AH831),2))),"")</f>
        <v/>
      </c>
      <c r="P831" s="250" t="str">
        <f>IF(J831&lt;&gt;"",1000 - SUMIF($D$12:$D830,$D831,P$12:P830),"")</f>
        <v/>
      </c>
      <c r="Q831" s="106"/>
      <c r="R831" s="247"/>
      <c r="S831" s="247"/>
      <c r="T831" s="247"/>
      <c r="U831" s="248" t="str">
        <f>IF(AND(R831&lt;&gt;"",S831&lt;&gt;"",Q831&lt;&gt;""),ROUND(MIN(IF(OR(Q831="OZZ",Q831="ZZ"),5000,17300),TRUNC(0.75*(SUMIF($D$12:$D831,$D831,R$12:R831)+SUMIF($D$12:$D831,$D831,S$12:S831)),2)) - SUMIF($D$12:$D830,$D831,U$12:U830),2),"")</f>
        <v/>
      </c>
      <c r="V831" s="248" t="str">
        <f>IF(AND(R831&lt;&gt;"",S831&lt;&gt;"",T831&lt;&gt;"",Q831&lt;&gt;"",AL831&lt;&gt;""),IF(OR(Q831="OZZ",Q831="ZZ"),ROUND(0-SUMIF($D$12:$D830,$D831,V$12:V830),2),IF(T831=0,0,ROUND(MIN(MIN(17300,TRUNC(0.75*(SUMIF($D$12:$D$2012,$D831,R$12:R$2012)+SUMIF($D$12:$D$2012,$D831,S$12:S$2012)),2)+SUMIF($D$12:$D831,$D831,AL$12:AL831))-SUMIF($D$12:$D830,$D831,V$12:V830)-SUMIF($D$12:$D$2012,$D831,U$12:U$2012),AL831),2))),"")</f>
        <v/>
      </c>
      <c r="W831" s="250" t="str">
        <f>IF(Q831&lt;&gt;"",1000 - SUMIF($D$12:$D830,$D831,W$12:W830),"")</f>
        <v/>
      </c>
      <c r="X831" s="106"/>
      <c r="Y831" s="247"/>
      <c r="Z831" s="247"/>
      <c r="AA831" s="247"/>
      <c r="AB831" s="248" t="str">
        <f>IF(AND(Y831&lt;&gt;"",Z831&lt;&gt;"",X831&lt;&gt;""),ROUND(MIN(IF(OR(X831="OZZ",X831="ZZ"),5000,17300),TRUNC(0.75*(SUMIF($D$12:$D831,$D831,Y$12:Y831)+SUMIF($D$12:$D831,$D831,Z$12:Z831)),2)) - SUMIF($D$12:$D830,$D831,AB$12:AB830),2),"")</f>
        <v/>
      </c>
      <c r="AC831" s="251" t="str">
        <f>IF(AND(Y831&lt;&gt;"",Z831&lt;&gt;"",AA831&lt;&gt;"",X831&lt;&gt;"",AP831&lt;&gt;""),IF(OR(X831="OZZ",X831="ZZ"),ROUND(0-SUMIF($D$12:$D830,$D831,AC$12:AC830),2),IF(AA831=0,0,ROUND(MIN(MIN(17300,TRUNC(0.75*(SUMIF($D$12:$D$2012,$D831,Y$12:Y$2012)+SUMIF($D$12:$D$2012,$D831,Z$12:Z$2012)),2)+SUMIF($D$12:$D831,$D831,AP$12:AP831))-SUMIF($D$12:$D830,$D831,AC$12:AC830)-SUMIF($D$12:$D$2012,$D831,AB$12:AB$2012),AP831),2))),"")</f>
        <v/>
      </c>
      <c r="AD831" s="250" t="str">
        <f>IF(X831&lt;&gt;"",1000 - SUMIF($D$12:$D830,$D831,AD$12:AD830),"")</f>
        <v/>
      </c>
      <c r="AE831" s="252"/>
      <c r="AF831" s="253"/>
      <c r="AG831" s="254"/>
      <c r="AH831" s="255" t="str">
        <f t="shared" si="271"/>
        <v/>
      </c>
      <c r="AI831" s="256"/>
      <c r="AJ831" s="253"/>
      <c r="AK831" s="254"/>
      <c r="AL831" s="255" t="str">
        <f t="shared" si="272"/>
        <v/>
      </c>
      <c r="AM831" s="256"/>
      <c r="AN831" s="253"/>
      <c r="AO831" s="254"/>
      <c r="AP831" s="255" t="str">
        <f t="shared" si="252"/>
        <v/>
      </c>
      <c r="AQ831" s="116"/>
      <c r="AR831" s="116"/>
      <c r="AS831" s="117"/>
      <c r="AT831" s="118"/>
      <c r="AU831" s="119" t="str">
        <f>IF(D831&lt;&gt; "", IF(COUNTIF($D$12:$D831,$D831)&gt;1,0,IF(SUM(N831,U831,AB831)&gt;0,IF(AND(X831="",OR(Q831&lt;&gt;"",J831&lt;&gt;"")),IF(Q831&lt;&gt;"",Q831,IF(J831&lt;&gt;"",J831,0)),IF(AND(Q831&lt;&gt;"",J831&lt;&gt;"",Q831=J831),Q831,X831)),0)),"")</f>
        <v/>
      </c>
      <c r="AV831" s="119" t="str">
        <f>IF(D831&lt;&gt;"",IF(COUNTIF($D$12:$D831,$D831)&gt;1,0,IF(SUM(O831,V831,AC831)&gt;0,IF(AND(X831="",OR(Q831&lt;&gt;"",J831&lt;&gt;"")),IF(Q831&lt;&gt;"",Q831,IF(J831&lt;&gt;"",J831,0)),IF(AND(Q831&lt;&gt;"",J831&lt;&gt;"",Q831=J831),Q831,X831)),0)),"")</f>
        <v/>
      </c>
      <c r="AW831" s="119" t="str">
        <f>IF(D831&lt;&gt;"",IF(COUNTIF($D$12:$D831,$D831)&gt;1,0,IF(SUM(P831,W831,AD831)&gt;0,IF(AND(X831="",OR(Q831&lt;&gt;"",J831&lt;&gt;"")),IF(Q831&lt;&gt;"",Q831,IF(J831&lt;&gt;"",J831,0)),IF(AND(Q831&lt;&gt;"",J831&lt;&gt;"",Q831=J831),Q831,X831)),0)),"")</f>
        <v/>
      </c>
      <c r="AX831" s="118" t="str">
        <f t="shared" si="253"/>
        <v/>
      </c>
      <c r="AY831" s="118" t="str">
        <f t="shared" si="254"/>
        <v/>
      </c>
      <c r="AZ831" s="118" t="str">
        <f t="shared" si="255"/>
        <v/>
      </c>
      <c r="BA831" s="118" t="str">
        <f t="shared" si="256"/>
        <v/>
      </c>
      <c r="BB831" s="118" t="str">
        <f t="shared" si="257"/>
        <v/>
      </c>
      <c r="BC831" s="118" t="str">
        <f t="shared" si="258"/>
        <v/>
      </c>
      <c r="BD831" s="118" t="str">
        <f t="shared" si="259"/>
        <v/>
      </c>
      <c r="BE831" s="118" t="str">
        <f t="shared" si="260"/>
        <v/>
      </c>
      <c r="BF831" s="118" t="str">
        <f t="shared" si="261"/>
        <v/>
      </c>
      <c r="BG831" s="120"/>
      <c r="BH831" s="120" t="str">
        <f t="shared" si="262"/>
        <v/>
      </c>
      <c r="BI831" s="120" t="str">
        <f t="shared" si="263"/>
        <v/>
      </c>
      <c r="BJ831" s="121"/>
      <c r="BK831" s="120" t="str">
        <f t="shared" si="264"/>
        <v/>
      </c>
      <c r="BL831" s="120" t="str">
        <f t="shared" si="265"/>
        <v/>
      </c>
      <c r="BM831" s="120" t="str">
        <f t="shared" si="266"/>
        <v/>
      </c>
      <c r="BN831" s="120" t="str">
        <f t="shared" si="267"/>
        <v/>
      </c>
      <c r="BO831" s="120" t="str">
        <f t="shared" si="268"/>
        <v/>
      </c>
      <c r="BP831" s="120" t="str">
        <f t="shared" si="269"/>
        <v/>
      </c>
      <c r="BQ831" s="98"/>
      <c r="BR831" s="98"/>
      <c r="BS831" s="98"/>
      <c r="BT831" s="98"/>
      <c r="BU831" s="98"/>
      <c r="BV831" s="98"/>
      <c r="BW831" s="98"/>
      <c r="BX831" s="98"/>
      <c r="BY831" s="98"/>
      <c r="BZ831" s="98"/>
      <c r="CA831" s="98"/>
      <c r="CB831" s="98"/>
      <c r="CC831" s="98"/>
      <c r="CD831" s="98"/>
      <c r="CE831" s="98"/>
      <c r="CF831" s="98"/>
      <c r="CG831" s="98"/>
      <c r="CH831" s="98"/>
      <c r="CI831" s="98"/>
      <c r="CJ831" s="98"/>
      <c r="CK831" s="98"/>
      <c r="CL831" s="98"/>
      <c r="CM831" s="98"/>
      <c r="CN831" s="98"/>
      <c r="CO831" s="98"/>
      <c r="CP831" s="98"/>
      <c r="CQ831" s="98"/>
      <c r="CR831" s="98"/>
      <c r="CS831" s="98"/>
    </row>
    <row r="832" spans="1:97" s="4" customFormat="1" ht="18.75" customHeight="1" x14ac:dyDescent="0.2">
      <c r="A832" s="3">
        <f t="shared" si="270"/>
        <v>820</v>
      </c>
      <c r="B832" s="263"/>
      <c r="C832" s="263"/>
      <c r="D832" s="263"/>
      <c r="E832" s="259"/>
      <c r="F832" s="259"/>
      <c r="G832" s="43"/>
      <c r="H832" s="264"/>
      <c r="I832" s="261"/>
      <c r="J832" s="106"/>
      <c r="K832" s="247"/>
      <c r="L832" s="247"/>
      <c r="M832" s="247"/>
      <c r="N832" s="248" t="str">
        <f>IF(AND(K832&lt;&gt;"",L832&lt;&gt;"",J832&lt;&gt;""),ROUND(MIN(IF(OR(J832="OZZ",J832="ZZ"),5000,17300),TRUNC(0.75*(SUMIF($D$12:$D832,$D832,K$12:K832)+SUMIF($D$12:$D832,$D832,L$12:L832)),2)) - SUMIF($D$12:$D831,$D832,N$12:N831),2),"")</f>
        <v/>
      </c>
      <c r="O832" s="249" t="str">
        <f>IF(AND(K832&lt;&gt;"",L832&lt;&gt;"",M832&lt;&gt;"",J832&lt;&gt;"",AH832&lt;&gt;""),IF(OR(J832="OZZ",J832="ZZ"),ROUND(0-SUMIF($D$12:$D831,$D832,O$12:O831),2),IF(M832=0,0,ROUND(MIN(MIN(17300,TRUNC(0.75*(SUMIF($D$12:$D$2012,$D832,K$12:K$2012)+SUMIF($D$12:$D$2012,$D832,L$12:L$2012)),2)+SUMIF($D$12:$D832,$D832,AH$12:AH832))-SUMIF($D$12:$D831,$D832,O$12:O831)-SUMIF($D$12:$D$2012,$D832,N$12:N$2012),AH832),2))),"")</f>
        <v/>
      </c>
      <c r="P832" s="250" t="str">
        <f>IF(J832&lt;&gt;"",1000 - SUMIF($D$12:$D831,$D832,P$12:P831),"")</f>
        <v/>
      </c>
      <c r="Q832" s="106"/>
      <c r="R832" s="247"/>
      <c r="S832" s="247"/>
      <c r="T832" s="247"/>
      <c r="U832" s="248" t="str">
        <f>IF(AND(R832&lt;&gt;"",S832&lt;&gt;"",Q832&lt;&gt;""),ROUND(MIN(IF(OR(Q832="OZZ",Q832="ZZ"),5000,17300),TRUNC(0.75*(SUMIF($D$12:$D832,$D832,R$12:R832)+SUMIF($D$12:$D832,$D832,S$12:S832)),2)) - SUMIF($D$12:$D831,$D832,U$12:U831),2),"")</f>
        <v/>
      </c>
      <c r="V832" s="248" t="str">
        <f>IF(AND(R832&lt;&gt;"",S832&lt;&gt;"",T832&lt;&gt;"",Q832&lt;&gt;"",AL832&lt;&gt;""),IF(OR(Q832="OZZ",Q832="ZZ"),ROUND(0-SUMIF($D$12:$D831,$D832,V$12:V831),2),IF(T832=0,0,ROUND(MIN(MIN(17300,TRUNC(0.75*(SUMIF($D$12:$D$2012,$D832,R$12:R$2012)+SUMIF($D$12:$D$2012,$D832,S$12:S$2012)),2)+SUMIF($D$12:$D832,$D832,AL$12:AL832))-SUMIF($D$12:$D831,$D832,V$12:V831)-SUMIF($D$12:$D$2012,$D832,U$12:U$2012),AL832),2))),"")</f>
        <v/>
      </c>
      <c r="W832" s="250" t="str">
        <f>IF(Q832&lt;&gt;"",1000 - SUMIF($D$12:$D831,$D832,W$12:W831),"")</f>
        <v/>
      </c>
      <c r="X832" s="106"/>
      <c r="Y832" s="247"/>
      <c r="Z832" s="247"/>
      <c r="AA832" s="247"/>
      <c r="AB832" s="248" t="str">
        <f>IF(AND(Y832&lt;&gt;"",Z832&lt;&gt;"",X832&lt;&gt;""),ROUND(MIN(IF(OR(X832="OZZ",X832="ZZ"),5000,17300),TRUNC(0.75*(SUMIF($D$12:$D832,$D832,Y$12:Y832)+SUMIF($D$12:$D832,$D832,Z$12:Z832)),2)) - SUMIF($D$12:$D831,$D832,AB$12:AB831),2),"")</f>
        <v/>
      </c>
      <c r="AC832" s="251" t="str">
        <f>IF(AND(Y832&lt;&gt;"",Z832&lt;&gt;"",AA832&lt;&gt;"",X832&lt;&gt;"",AP832&lt;&gt;""),IF(OR(X832="OZZ",X832="ZZ"),ROUND(0-SUMIF($D$12:$D831,$D832,AC$12:AC831),2),IF(AA832=0,0,ROUND(MIN(MIN(17300,TRUNC(0.75*(SUMIF($D$12:$D$2012,$D832,Y$12:Y$2012)+SUMIF($D$12:$D$2012,$D832,Z$12:Z$2012)),2)+SUMIF($D$12:$D832,$D832,AP$12:AP832))-SUMIF($D$12:$D831,$D832,AC$12:AC831)-SUMIF($D$12:$D$2012,$D832,AB$12:AB$2012),AP832),2))),"")</f>
        <v/>
      </c>
      <c r="AD832" s="250" t="str">
        <f>IF(X832&lt;&gt;"",1000 - SUMIF($D$12:$D831,$D832,AD$12:AD831),"")</f>
        <v/>
      </c>
      <c r="AE832" s="252"/>
      <c r="AF832" s="253"/>
      <c r="AG832" s="254"/>
      <c r="AH832" s="255" t="str">
        <f t="shared" si="271"/>
        <v/>
      </c>
      <c r="AI832" s="256"/>
      <c r="AJ832" s="253"/>
      <c r="AK832" s="254"/>
      <c r="AL832" s="255" t="str">
        <f t="shared" si="272"/>
        <v/>
      </c>
      <c r="AM832" s="256"/>
      <c r="AN832" s="253"/>
      <c r="AO832" s="254"/>
      <c r="AP832" s="255" t="str">
        <f t="shared" si="252"/>
        <v/>
      </c>
      <c r="AQ832" s="116"/>
      <c r="AR832" s="116"/>
      <c r="AS832" s="117"/>
      <c r="AT832" s="118"/>
      <c r="AU832" s="119" t="str">
        <f>IF(D832&lt;&gt; "", IF(COUNTIF($D$12:$D832,$D832)&gt;1,0,IF(SUM(N832,U832,AB832)&gt;0,IF(AND(X832="",OR(Q832&lt;&gt;"",J832&lt;&gt;"")),IF(Q832&lt;&gt;"",Q832,IF(J832&lt;&gt;"",J832,0)),IF(AND(Q832&lt;&gt;"",J832&lt;&gt;"",Q832=J832),Q832,X832)),0)),"")</f>
        <v/>
      </c>
      <c r="AV832" s="119" t="str">
        <f>IF(D832&lt;&gt;"",IF(COUNTIF($D$12:$D832,$D832)&gt;1,0,IF(SUM(O832,V832,AC832)&gt;0,IF(AND(X832="",OR(Q832&lt;&gt;"",J832&lt;&gt;"")),IF(Q832&lt;&gt;"",Q832,IF(J832&lt;&gt;"",J832,0)),IF(AND(Q832&lt;&gt;"",J832&lt;&gt;"",Q832=J832),Q832,X832)),0)),"")</f>
        <v/>
      </c>
      <c r="AW832" s="119" t="str">
        <f>IF(D832&lt;&gt;"",IF(COUNTIF($D$12:$D832,$D832)&gt;1,0,IF(SUM(P832,W832,AD832)&gt;0,IF(AND(X832="",OR(Q832&lt;&gt;"",J832&lt;&gt;"")),IF(Q832&lt;&gt;"",Q832,IF(J832&lt;&gt;"",J832,0)),IF(AND(Q832&lt;&gt;"",J832&lt;&gt;"",Q832=J832),Q832,X832)),0)),"")</f>
        <v/>
      </c>
      <c r="AX832" s="118" t="str">
        <f t="shared" si="253"/>
        <v/>
      </c>
      <c r="AY832" s="118" t="str">
        <f t="shared" si="254"/>
        <v/>
      </c>
      <c r="AZ832" s="118" t="str">
        <f t="shared" si="255"/>
        <v/>
      </c>
      <c r="BA832" s="118" t="str">
        <f t="shared" si="256"/>
        <v/>
      </c>
      <c r="BB832" s="118" t="str">
        <f t="shared" si="257"/>
        <v/>
      </c>
      <c r="BC832" s="118" t="str">
        <f t="shared" si="258"/>
        <v/>
      </c>
      <c r="BD832" s="118" t="str">
        <f t="shared" si="259"/>
        <v/>
      </c>
      <c r="BE832" s="118" t="str">
        <f t="shared" si="260"/>
        <v/>
      </c>
      <c r="BF832" s="118" t="str">
        <f t="shared" si="261"/>
        <v/>
      </c>
      <c r="BG832" s="120"/>
      <c r="BH832" s="120" t="str">
        <f t="shared" si="262"/>
        <v/>
      </c>
      <c r="BI832" s="120" t="str">
        <f t="shared" si="263"/>
        <v/>
      </c>
      <c r="BJ832" s="121"/>
      <c r="BK832" s="120" t="str">
        <f t="shared" si="264"/>
        <v/>
      </c>
      <c r="BL832" s="120" t="str">
        <f t="shared" si="265"/>
        <v/>
      </c>
      <c r="BM832" s="120" t="str">
        <f t="shared" si="266"/>
        <v/>
      </c>
      <c r="BN832" s="120" t="str">
        <f t="shared" si="267"/>
        <v/>
      </c>
      <c r="BO832" s="120" t="str">
        <f t="shared" si="268"/>
        <v/>
      </c>
      <c r="BP832" s="120" t="str">
        <f t="shared" si="269"/>
        <v/>
      </c>
      <c r="BQ832" s="98"/>
      <c r="BR832" s="98"/>
      <c r="BS832" s="98"/>
      <c r="BT832" s="98"/>
      <c r="BU832" s="98"/>
      <c r="BV832" s="98"/>
      <c r="BW832" s="98"/>
      <c r="BX832" s="98"/>
      <c r="BY832" s="98"/>
      <c r="BZ832" s="98"/>
      <c r="CA832" s="98"/>
      <c r="CB832" s="98"/>
      <c r="CC832" s="98"/>
      <c r="CD832" s="98"/>
      <c r="CE832" s="98"/>
      <c r="CF832" s="98"/>
      <c r="CG832" s="98"/>
      <c r="CH832" s="98"/>
      <c r="CI832" s="98"/>
      <c r="CJ832" s="98"/>
      <c r="CK832" s="98"/>
      <c r="CL832" s="98"/>
      <c r="CM832" s="98"/>
      <c r="CN832" s="98"/>
      <c r="CO832" s="98"/>
      <c r="CP832" s="98"/>
      <c r="CQ832" s="98"/>
      <c r="CR832" s="98"/>
      <c r="CS832" s="98"/>
    </row>
    <row r="833" spans="1:97" s="4" customFormat="1" ht="18.75" customHeight="1" x14ac:dyDescent="0.2">
      <c r="A833" s="3">
        <f t="shared" si="270"/>
        <v>821</v>
      </c>
      <c r="B833" s="263"/>
      <c r="C833" s="263"/>
      <c r="D833" s="263"/>
      <c r="E833" s="259"/>
      <c r="F833" s="259"/>
      <c r="G833" s="43"/>
      <c r="H833" s="264"/>
      <c r="I833" s="261"/>
      <c r="J833" s="106"/>
      <c r="K833" s="247"/>
      <c r="L833" s="247"/>
      <c r="M833" s="247"/>
      <c r="N833" s="248" t="str">
        <f>IF(AND(K833&lt;&gt;"",L833&lt;&gt;"",J833&lt;&gt;""),ROUND(MIN(IF(OR(J833="OZZ",J833="ZZ"),5000,17300),TRUNC(0.75*(SUMIF($D$12:$D833,$D833,K$12:K833)+SUMIF($D$12:$D833,$D833,L$12:L833)),2)) - SUMIF($D$12:$D832,$D833,N$12:N832),2),"")</f>
        <v/>
      </c>
      <c r="O833" s="249" t="str">
        <f>IF(AND(K833&lt;&gt;"",L833&lt;&gt;"",M833&lt;&gt;"",J833&lt;&gt;"",AH833&lt;&gt;""),IF(OR(J833="OZZ",J833="ZZ"),ROUND(0-SUMIF($D$12:$D832,$D833,O$12:O832),2),IF(M833=0,0,ROUND(MIN(MIN(17300,TRUNC(0.75*(SUMIF($D$12:$D$2012,$D833,K$12:K$2012)+SUMIF($D$12:$D$2012,$D833,L$12:L$2012)),2)+SUMIF($D$12:$D833,$D833,AH$12:AH833))-SUMIF($D$12:$D832,$D833,O$12:O832)-SUMIF($D$12:$D$2012,$D833,N$12:N$2012),AH833),2))),"")</f>
        <v/>
      </c>
      <c r="P833" s="250" t="str">
        <f>IF(J833&lt;&gt;"",1000 - SUMIF($D$12:$D832,$D833,P$12:P832),"")</f>
        <v/>
      </c>
      <c r="Q833" s="106"/>
      <c r="R833" s="247"/>
      <c r="S833" s="247"/>
      <c r="T833" s="247"/>
      <c r="U833" s="248" t="str">
        <f>IF(AND(R833&lt;&gt;"",S833&lt;&gt;"",Q833&lt;&gt;""),ROUND(MIN(IF(OR(Q833="OZZ",Q833="ZZ"),5000,17300),TRUNC(0.75*(SUMIF($D$12:$D833,$D833,R$12:R833)+SUMIF($D$12:$D833,$D833,S$12:S833)),2)) - SUMIF($D$12:$D832,$D833,U$12:U832),2),"")</f>
        <v/>
      </c>
      <c r="V833" s="248" t="str">
        <f>IF(AND(R833&lt;&gt;"",S833&lt;&gt;"",T833&lt;&gt;"",Q833&lt;&gt;"",AL833&lt;&gt;""),IF(OR(Q833="OZZ",Q833="ZZ"),ROUND(0-SUMIF($D$12:$D832,$D833,V$12:V832),2),IF(T833=0,0,ROUND(MIN(MIN(17300,TRUNC(0.75*(SUMIF($D$12:$D$2012,$D833,R$12:R$2012)+SUMIF($D$12:$D$2012,$D833,S$12:S$2012)),2)+SUMIF($D$12:$D833,$D833,AL$12:AL833))-SUMIF($D$12:$D832,$D833,V$12:V832)-SUMIF($D$12:$D$2012,$D833,U$12:U$2012),AL833),2))),"")</f>
        <v/>
      </c>
      <c r="W833" s="250" t="str">
        <f>IF(Q833&lt;&gt;"",1000 - SUMIF($D$12:$D832,$D833,W$12:W832),"")</f>
        <v/>
      </c>
      <c r="X833" s="106"/>
      <c r="Y833" s="247"/>
      <c r="Z833" s="247"/>
      <c r="AA833" s="247"/>
      <c r="AB833" s="248" t="str">
        <f>IF(AND(Y833&lt;&gt;"",Z833&lt;&gt;"",X833&lt;&gt;""),ROUND(MIN(IF(OR(X833="OZZ",X833="ZZ"),5000,17300),TRUNC(0.75*(SUMIF($D$12:$D833,$D833,Y$12:Y833)+SUMIF($D$12:$D833,$D833,Z$12:Z833)),2)) - SUMIF($D$12:$D832,$D833,AB$12:AB832),2),"")</f>
        <v/>
      </c>
      <c r="AC833" s="251" t="str">
        <f>IF(AND(Y833&lt;&gt;"",Z833&lt;&gt;"",AA833&lt;&gt;"",X833&lt;&gt;"",AP833&lt;&gt;""),IF(OR(X833="OZZ",X833="ZZ"),ROUND(0-SUMIF($D$12:$D832,$D833,AC$12:AC832),2),IF(AA833=0,0,ROUND(MIN(MIN(17300,TRUNC(0.75*(SUMIF($D$12:$D$2012,$D833,Y$12:Y$2012)+SUMIF($D$12:$D$2012,$D833,Z$12:Z$2012)),2)+SUMIF($D$12:$D833,$D833,AP$12:AP833))-SUMIF($D$12:$D832,$D833,AC$12:AC832)-SUMIF($D$12:$D$2012,$D833,AB$12:AB$2012),AP833),2))),"")</f>
        <v/>
      </c>
      <c r="AD833" s="250" t="str">
        <f>IF(X833&lt;&gt;"",1000 - SUMIF($D$12:$D832,$D833,AD$12:AD832),"")</f>
        <v/>
      </c>
      <c r="AE833" s="252"/>
      <c r="AF833" s="253"/>
      <c r="AG833" s="254"/>
      <c r="AH833" s="255" t="str">
        <f t="shared" si="271"/>
        <v/>
      </c>
      <c r="AI833" s="256"/>
      <c r="AJ833" s="253"/>
      <c r="AK833" s="254"/>
      <c r="AL833" s="255" t="str">
        <f t="shared" si="272"/>
        <v/>
      </c>
      <c r="AM833" s="256"/>
      <c r="AN833" s="253"/>
      <c r="AO833" s="254"/>
      <c r="AP833" s="255" t="str">
        <f t="shared" si="252"/>
        <v/>
      </c>
      <c r="AQ833" s="116"/>
      <c r="AR833" s="116"/>
      <c r="AS833" s="117"/>
      <c r="AT833" s="118"/>
      <c r="AU833" s="119" t="str">
        <f>IF(D833&lt;&gt; "", IF(COUNTIF($D$12:$D833,$D833)&gt;1,0,IF(SUM(N833,U833,AB833)&gt;0,IF(AND(X833="",OR(Q833&lt;&gt;"",J833&lt;&gt;"")),IF(Q833&lt;&gt;"",Q833,IF(J833&lt;&gt;"",J833,0)),IF(AND(Q833&lt;&gt;"",J833&lt;&gt;"",Q833=J833),Q833,X833)),0)),"")</f>
        <v/>
      </c>
      <c r="AV833" s="119" t="str">
        <f>IF(D833&lt;&gt;"",IF(COUNTIF($D$12:$D833,$D833)&gt;1,0,IF(SUM(O833,V833,AC833)&gt;0,IF(AND(X833="",OR(Q833&lt;&gt;"",J833&lt;&gt;"")),IF(Q833&lt;&gt;"",Q833,IF(J833&lt;&gt;"",J833,0)),IF(AND(Q833&lt;&gt;"",J833&lt;&gt;"",Q833=J833),Q833,X833)),0)),"")</f>
        <v/>
      </c>
      <c r="AW833" s="119" t="str">
        <f>IF(D833&lt;&gt;"",IF(COUNTIF($D$12:$D833,$D833)&gt;1,0,IF(SUM(P833,W833,AD833)&gt;0,IF(AND(X833="",OR(Q833&lt;&gt;"",J833&lt;&gt;"")),IF(Q833&lt;&gt;"",Q833,IF(J833&lt;&gt;"",J833,0)),IF(AND(Q833&lt;&gt;"",J833&lt;&gt;"",Q833=J833),Q833,X833)),0)),"")</f>
        <v/>
      </c>
      <c r="AX833" s="118" t="str">
        <f t="shared" si="253"/>
        <v/>
      </c>
      <c r="AY833" s="118" t="str">
        <f t="shared" si="254"/>
        <v/>
      </c>
      <c r="AZ833" s="118" t="str">
        <f t="shared" si="255"/>
        <v/>
      </c>
      <c r="BA833" s="118" t="str">
        <f t="shared" si="256"/>
        <v/>
      </c>
      <c r="BB833" s="118" t="str">
        <f t="shared" si="257"/>
        <v/>
      </c>
      <c r="BC833" s="118" t="str">
        <f t="shared" si="258"/>
        <v/>
      </c>
      <c r="BD833" s="118" t="str">
        <f t="shared" si="259"/>
        <v/>
      </c>
      <c r="BE833" s="118" t="str">
        <f t="shared" si="260"/>
        <v/>
      </c>
      <c r="BF833" s="118" t="str">
        <f t="shared" si="261"/>
        <v/>
      </c>
      <c r="BG833" s="120"/>
      <c r="BH833" s="120" t="str">
        <f t="shared" si="262"/>
        <v/>
      </c>
      <c r="BI833" s="120" t="str">
        <f t="shared" si="263"/>
        <v/>
      </c>
      <c r="BJ833" s="121"/>
      <c r="BK833" s="120" t="str">
        <f t="shared" si="264"/>
        <v/>
      </c>
      <c r="BL833" s="120" t="str">
        <f t="shared" si="265"/>
        <v/>
      </c>
      <c r="BM833" s="120" t="str">
        <f t="shared" si="266"/>
        <v/>
      </c>
      <c r="BN833" s="120" t="str">
        <f t="shared" si="267"/>
        <v/>
      </c>
      <c r="BO833" s="120" t="str">
        <f t="shared" si="268"/>
        <v/>
      </c>
      <c r="BP833" s="120" t="str">
        <f t="shared" si="269"/>
        <v/>
      </c>
      <c r="BQ833" s="98"/>
      <c r="BR833" s="98"/>
      <c r="BS833" s="98"/>
      <c r="BT833" s="98"/>
      <c r="BU833" s="98"/>
      <c r="BV833" s="98"/>
      <c r="BW833" s="98"/>
      <c r="BX833" s="98"/>
      <c r="BY833" s="98"/>
      <c r="BZ833" s="98"/>
      <c r="CA833" s="98"/>
      <c r="CB833" s="98"/>
      <c r="CC833" s="98"/>
      <c r="CD833" s="98"/>
      <c r="CE833" s="98"/>
      <c r="CF833" s="98"/>
      <c r="CG833" s="98"/>
      <c r="CH833" s="98"/>
      <c r="CI833" s="98"/>
      <c r="CJ833" s="98"/>
      <c r="CK833" s="98"/>
      <c r="CL833" s="98"/>
      <c r="CM833" s="98"/>
      <c r="CN833" s="98"/>
      <c r="CO833" s="98"/>
      <c r="CP833" s="98"/>
      <c r="CQ833" s="98"/>
      <c r="CR833" s="98"/>
      <c r="CS833" s="98"/>
    </row>
    <row r="834" spans="1:97" s="4" customFormat="1" ht="18.75" customHeight="1" x14ac:dyDescent="0.2">
      <c r="A834" s="3">
        <f t="shared" si="270"/>
        <v>822</v>
      </c>
      <c r="B834" s="263"/>
      <c r="C834" s="263"/>
      <c r="D834" s="263"/>
      <c r="E834" s="259"/>
      <c r="F834" s="259"/>
      <c r="G834" s="43"/>
      <c r="H834" s="264"/>
      <c r="I834" s="261"/>
      <c r="J834" s="106"/>
      <c r="K834" s="247"/>
      <c r="L834" s="247"/>
      <c r="M834" s="247"/>
      <c r="N834" s="248" t="str">
        <f>IF(AND(K834&lt;&gt;"",L834&lt;&gt;"",J834&lt;&gt;""),ROUND(MIN(IF(OR(J834="OZZ",J834="ZZ"),5000,17300),TRUNC(0.75*(SUMIF($D$12:$D834,$D834,K$12:K834)+SUMIF($D$12:$D834,$D834,L$12:L834)),2)) - SUMIF($D$12:$D833,$D834,N$12:N833),2),"")</f>
        <v/>
      </c>
      <c r="O834" s="249" t="str">
        <f>IF(AND(K834&lt;&gt;"",L834&lt;&gt;"",M834&lt;&gt;"",J834&lt;&gt;"",AH834&lt;&gt;""),IF(OR(J834="OZZ",J834="ZZ"),ROUND(0-SUMIF($D$12:$D833,$D834,O$12:O833),2),IF(M834=0,0,ROUND(MIN(MIN(17300,TRUNC(0.75*(SUMIF($D$12:$D$2012,$D834,K$12:K$2012)+SUMIF($D$12:$D$2012,$D834,L$12:L$2012)),2)+SUMIF($D$12:$D834,$D834,AH$12:AH834))-SUMIF($D$12:$D833,$D834,O$12:O833)-SUMIF($D$12:$D$2012,$D834,N$12:N$2012),AH834),2))),"")</f>
        <v/>
      </c>
      <c r="P834" s="250" t="str">
        <f>IF(J834&lt;&gt;"",1000 - SUMIF($D$12:$D833,$D834,P$12:P833),"")</f>
        <v/>
      </c>
      <c r="Q834" s="106"/>
      <c r="R834" s="247"/>
      <c r="S834" s="247"/>
      <c r="T834" s="247"/>
      <c r="U834" s="248" t="str">
        <f>IF(AND(R834&lt;&gt;"",S834&lt;&gt;"",Q834&lt;&gt;""),ROUND(MIN(IF(OR(Q834="OZZ",Q834="ZZ"),5000,17300),TRUNC(0.75*(SUMIF($D$12:$D834,$D834,R$12:R834)+SUMIF($D$12:$D834,$D834,S$12:S834)),2)) - SUMIF($D$12:$D833,$D834,U$12:U833),2),"")</f>
        <v/>
      </c>
      <c r="V834" s="248" t="str">
        <f>IF(AND(R834&lt;&gt;"",S834&lt;&gt;"",T834&lt;&gt;"",Q834&lt;&gt;"",AL834&lt;&gt;""),IF(OR(Q834="OZZ",Q834="ZZ"),ROUND(0-SUMIF($D$12:$D833,$D834,V$12:V833),2),IF(T834=0,0,ROUND(MIN(MIN(17300,TRUNC(0.75*(SUMIF($D$12:$D$2012,$D834,R$12:R$2012)+SUMIF($D$12:$D$2012,$D834,S$12:S$2012)),2)+SUMIF($D$12:$D834,$D834,AL$12:AL834))-SUMIF($D$12:$D833,$D834,V$12:V833)-SUMIF($D$12:$D$2012,$D834,U$12:U$2012),AL834),2))),"")</f>
        <v/>
      </c>
      <c r="W834" s="250" t="str">
        <f>IF(Q834&lt;&gt;"",1000 - SUMIF($D$12:$D833,$D834,W$12:W833),"")</f>
        <v/>
      </c>
      <c r="X834" s="106"/>
      <c r="Y834" s="247"/>
      <c r="Z834" s="247"/>
      <c r="AA834" s="247"/>
      <c r="AB834" s="248" t="str">
        <f>IF(AND(Y834&lt;&gt;"",Z834&lt;&gt;"",X834&lt;&gt;""),ROUND(MIN(IF(OR(X834="OZZ",X834="ZZ"),5000,17300),TRUNC(0.75*(SUMIF($D$12:$D834,$D834,Y$12:Y834)+SUMIF($D$12:$D834,$D834,Z$12:Z834)),2)) - SUMIF($D$12:$D833,$D834,AB$12:AB833),2),"")</f>
        <v/>
      </c>
      <c r="AC834" s="251" t="str">
        <f>IF(AND(Y834&lt;&gt;"",Z834&lt;&gt;"",AA834&lt;&gt;"",X834&lt;&gt;"",AP834&lt;&gt;""),IF(OR(X834="OZZ",X834="ZZ"),ROUND(0-SUMIF($D$12:$D833,$D834,AC$12:AC833),2),IF(AA834=0,0,ROUND(MIN(MIN(17300,TRUNC(0.75*(SUMIF($D$12:$D$2012,$D834,Y$12:Y$2012)+SUMIF($D$12:$D$2012,$D834,Z$12:Z$2012)),2)+SUMIF($D$12:$D834,$D834,AP$12:AP834))-SUMIF($D$12:$D833,$D834,AC$12:AC833)-SUMIF($D$12:$D$2012,$D834,AB$12:AB$2012),AP834),2))),"")</f>
        <v/>
      </c>
      <c r="AD834" s="250" t="str">
        <f>IF(X834&lt;&gt;"",1000 - SUMIF($D$12:$D833,$D834,AD$12:AD833),"")</f>
        <v/>
      </c>
      <c r="AE834" s="252"/>
      <c r="AF834" s="253"/>
      <c r="AG834" s="254"/>
      <c r="AH834" s="255" t="str">
        <f t="shared" si="271"/>
        <v/>
      </c>
      <c r="AI834" s="256"/>
      <c r="AJ834" s="253"/>
      <c r="AK834" s="254"/>
      <c r="AL834" s="255" t="str">
        <f t="shared" si="272"/>
        <v/>
      </c>
      <c r="AM834" s="256"/>
      <c r="AN834" s="253"/>
      <c r="AO834" s="254"/>
      <c r="AP834" s="255" t="str">
        <f t="shared" si="252"/>
        <v/>
      </c>
      <c r="AQ834" s="116"/>
      <c r="AR834" s="116"/>
      <c r="AS834" s="117"/>
      <c r="AT834" s="118"/>
      <c r="AU834" s="119" t="str">
        <f>IF(D834&lt;&gt; "", IF(COUNTIF($D$12:$D834,$D834)&gt;1,0,IF(SUM(N834,U834,AB834)&gt;0,IF(AND(X834="",OR(Q834&lt;&gt;"",J834&lt;&gt;"")),IF(Q834&lt;&gt;"",Q834,IF(J834&lt;&gt;"",J834,0)),IF(AND(Q834&lt;&gt;"",J834&lt;&gt;"",Q834=J834),Q834,X834)),0)),"")</f>
        <v/>
      </c>
      <c r="AV834" s="119" t="str">
        <f>IF(D834&lt;&gt;"",IF(COUNTIF($D$12:$D834,$D834)&gt;1,0,IF(SUM(O834,V834,AC834)&gt;0,IF(AND(X834="",OR(Q834&lt;&gt;"",J834&lt;&gt;"")),IF(Q834&lt;&gt;"",Q834,IF(J834&lt;&gt;"",J834,0)),IF(AND(Q834&lt;&gt;"",J834&lt;&gt;"",Q834=J834),Q834,X834)),0)),"")</f>
        <v/>
      </c>
      <c r="AW834" s="119" t="str">
        <f>IF(D834&lt;&gt;"",IF(COUNTIF($D$12:$D834,$D834)&gt;1,0,IF(SUM(P834,W834,AD834)&gt;0,IF(AND(X834="",OR(Q834&lt;&gt;"",J834&lt;&gt;"")),IF(Q834&lt;&gt;"",Q834,IF(J834&lt;&gt;"",J834,0)),IF(AND(Q834&lt;&gt;"",J834&lt;&gt;"",Q834=J834),Q834,X834)),0)),"")</f>
        <v/>
      </c>
      <c r="AX834" s="118" t="str">
        <f t="shared" si="253"/>
        <v/>
      </c>
      <c r="AY834" s="118" t="str">
        <f t="shared" si="254"/>
        <v/>
      </c>
      <c r="AZ834" s="118" t="str">
        <f t="shared" si="255"/>
        <v/>
      </c>
      <c r="BA834" s="118" t="str">
        <f t="shared" si="256"/>
        <v/>
      </c>
      <c r="BB834" s="118" t="str">
        <f t="shared" si="257"/>
        <v/>
      </c>
      <c r="BC834" s="118" t="str">
        <f t="shared" si="258"/>
        <v/>
      </c>
      <c r="BD834" s="118" t="str">
        <f t="shared" si="259"/>
        <v/>
      </c>
      <c r="BE834" s="118" t="str">
        <f t="shared" si="260"/>
        <v/>
      </c>
      <c r="BF834" s="118" t="str">
        <f t="shared" si="261"/>
        <v/>
      </c>
      <c r="BG834" s="120"/>
      <c r="BH834" s="120" t="str">
        <f t="shared" si="262"/>
        <v/>
      </c>
      <c r="BI834" s="120" t="str">
        <f t="shared" si="263"/>
        <v/>
      </c>
      <c r="BJ834" s="121"/>
      <c r="BK834" s="120" t="str">
        <f t="shared" si="264"/>
        <v/>
      </c>
      <c r="BL834" s="120" t="str">
        <f t="shared" si="265"/>
        <v/>
      </c>
      <c r="BM834" s="120" t="str">
        <f t="shared" si="266"/>
        <v/>
      </c>
      <c r="BN834" s="120" t="str">
        <f t="shared" si="267"/>
        <v/>
      </c>
      <c r="BO834" s="120" t="str">
        <f t="shared" si="268"/>
        <v/>
      </c>
      <c r="BP834" s="120" t="str">
        <f t="shared" si="269"/>
        <v/>
      </c>
      <c r="BQ834" s="98"/>
      <c r="BR834" s="98"/>
      <c r="BS834" s="98"/>
      <c r="BT834" s="98"/>
      <c r="BU834" s="98"/>
      <c r="BV834" s="98"/>
      <c r="BW834" s="98"/>
      <c r="BX834" s="98"/>
      <c r="BY834" s="98"/>
      <c r="BZ834" s="98"/>
      <c r="CA834" s="98"/>
      <c r="CB834" s="98"/>
      <c r="CC834" s="98"/>
      <c r="CD834" s="98"/>
      <c r="CE834" s="98"/>
      <c r="CF834" s="98"/>
      <c r="CG834" s="98"/>
      <c r="CH834" s="98"/>
      <c r="CI834" s="98"/>
      <c r="CJ834" s="98"/>
      <c r="CK834" s="98"/>
      <c r="CL834" s="98"/>
      <c r="CM834" s="98"/>
      <c r="CN834" s="98"/>
      <c r="CO834" s="98"/>
      <c r="CP834" s="98"/>
      <c r="CQ834" s="98"/>
      <c r="CR834" s="98"/>
      <c r="CS834" s="98"/>
    </row>
    <row r="835" spans="1:97" s="4" customFormat="1" ht="18.75" customHeight="1" x14ac:dyDescent="0.2">
      <c r="A835" s="3">
        <f t="shared" si="270"/>
        <v>823</v>
      </c>
      <c r="B835" s="263"/>
      <c r="C835" s="263"/>
      <c r="D835" s="263"/>
      <c r="E835" s="259"/>
      <c r="F835" s="259"/>
      <c r="G835" s="43"/>
      <c r="H835" s="264"/>
      <c r="I835" s="261"/>
      <c r="J835" s="106"/>
      <c r="K835" s="247"/>
      <c r="L835" s="247"/>
      <c r="M835" s="247"/>
      <c r="N835" s="248" t="str">
        <f>IF(AND(K835&lt;&gt;"",L835&lt;&gt;"",J835&lt;&gt;""),ROUND(MIN(IF(OR(J835="OZZ",J835="ZZ"),5000,17300),TRUNC(0.75*(SUMIF($D$12:$D835,$D835,K$12:K835)+SUMIF($D$12:$D835,$D835,L$12:L835)),2)) - SUMIF($D$12:$D834,$D835,N$12:N834),2),"")</f>
        <v/>
      </c>
      <c r="O835" s="249" t="str">
        <f>IF(AND(K835&lt;&gt;"",L835&lt;&gt;"",M835&lt;&gt;"",J835&lt;&gt;"",AH835&lt;&gt;""),IF(OR(J835="OZZ",J835="ZZ"),ROUND(0-SUMIF($D$12:$D834,$D835,O$12:O834),2),IF(M835=0,0,ROUND(MIN(MIN(17300,TRUNC(0.75*(SUMIF($D$12:$D$2012,$D835,K$12:K$2012)+SUMIF($D$12:$D$2012,$D835,L$12:L$2012)),2)+SUMIF($D$12:$D835,$D835,AH$12:AH835))-SUMIF($D$12:$D834,$D835,O$12:O834)-SUMIF($D$12:$D$2012,$D835,N$12:N$2012),AH835),2))),"")</f>
        <v/>
      </c>
      <c r="P835" s="250" t="str">
        <f>IF(J835&lt;&gt;"",1000 - SUMIF($D$12:$D834,$D835,P$12:P834),"")</f>
        <v/>
      </c>
      <c r="Q835" s="106"/>
      <c r="R835" s="247"/>
      <c r="S835" s="247"/>
      <c r="T835" s="247"/>
      <c r="U835" s="248" t="str">
        <f>IF(AND(R835&lt;&gt;"",S835&lt;&gt;"",Q835&lt;&gt;""),ROUND(MIN(IF(OR(Q835="OZZ",Q835="ZZ"),5000,17300),TRUNC(0.75*(SUMIF($D$12:$D835,$D835,R$12:R835)+SUMIF($D$12:$D835,$D835,S$12:S835)),2)) - SUMIF($D$12:$D834,$D835,U$12:U834),2),"")</f>
        <v/>
      </c>
      <c r="V835" s="248" t="str">
        <f>IF(AND(R835&lt;&gt;"",S835&lt;&gt;"",T835&lt;&gt;"",Q835&lt;&gt;"",AL835&lt;&gt;""),IF(OR(Q835="OZZ",Q835="ZZ"),ROUND(0-SUMIF($D$12:$D834,$D835,V$12:V834),2),IF(T835=0,0,ROUND(MIN(MIN(17300,TRUNC(0.75*(SUMIF($D$12:$D$2012,$D835,R$12:R$2012)+SUMIF($D$12:$D$2012,$D835,S$12:S$2012)),2)+SUMIF($D$12:$D835,$D835,AL$12:AL835))-SUMIF($D$12:$D834,$D835,V$12:V834)-SUMIF($D$12:$D$2012,$D835,U$12:U$2012),AL835),2))),"")</f>
        <v/>
      </c>
      <c r="W835" s="250" t="str">
        <f>IF(Q835&lt;&gt;"",1000 - SUMIF($D$12:$D834,$D835,W$12:W834),"")</f>
        <v/>
      </c>
      <c r="X835" s="106"/>
      <c r="Y835" s="247"/>
      <c r="Z835" s="247"/>
      <c r="AA835" s="247"/>
      <c r="AB835" s="248" t="str">
        <f>IF(AND(Y835&lt;&gt;"",Z835&lt;&gt;"",X835&lt;&gt;""),ROUND(MIN(IF(OR(X835="OZZ",X835="ZZ"),5000,17300),TRUNC(0.75*(SUMIF($D$12:$D835,$D835,Y$12:Y835)+SUMIF($D$12:$D835,$D835,Z$12:Z835)),2)) - SUMIF($D$12:$D834,$D835,AB$12:AB834),2),"")</f>
        <v/>
      </c>
      <c r="AC835" s="251" t="str">
        <f>IF(AND(Y835&lt;&gt;"",Z835&lt;&gt;"",AA835&lt;&gt;"",X835&lt;&gt;"",AP835&lt;&gt;""),IF(OR(X835="OZZ",X835="ZZ"),ROUND(0-SUMIF($D$12:$D834,$D835,AC$12:AC834),2),IF(AA835=0,0,ROUND(MIN(MIN(17300,TRUNC(0.75*(SUMIF($D$12:$D$2012,$D835,Y$12:Y$2012)+SUMIF($D$12:$D$2012,$D835,Z$12:Z$2012)),2)+SUMIF($D$12:$D835,$D835,AP$12:AP835))-SUMIF($D$12:$D834,$D835,AC$12:AC834)-SUMIF($D$12:$D$2012,$D835,AB$12:AB$2012),AP835),2))),"")</f>
        <v/>
      </c>
      <c r="AD835" s="250" t="str">
        <f>IF(X835&lt;&gt;"",1000 - SUMIF($D$12:$D834,$D835,AD$12:AD834),"")</f>
        <v/>
      </c>
      <c r="AE835" s="252"/>
      <c r="AF835" s="253"/>
      <c r="AG835" s="254"/>
      <c r="AH835" s="255" t="str">
        <f t="shared" si="271"/>
        <v/>
      </c>
      <c r="AI835" s="256"/>
      <c r="AJ835" s="253"/>
      <c r="AK835" s="254"/>
      <c r="AL835" s="255" t="str">
        <f t="shared" si="272"/>
        <v/>
      </c>
      <c r="AM835" s="256"/>
      <c r="AN835" s="253"/>
      <c r="AO835" s="254"/>
      <c r="AP835" s="255" t="str">
        <f t="shared" si="252"/>
        <v/>
      </c>
      <c r="AQ835" s="116"/>
      <c r="AR835" s="116"/>
      <c r="AS835" s="117"/>
      <c r="AT835" s="118"/>
      <c r="AU835" s="119" t="str">
        <f>IF(D835&lt;&gt; "", IF(COUNTIF($D$12:$D835,$D835)&gt;1,0,IF(SUM(N835,U835,AB835)&gt;0,IF(AND(X835="",OR(Q835&lt;&gt;"",J835&lt;&gt;"")),IF(Q835&lt;&gt;"",Q835,IF(J835&lt;&gt;"",J835,0)),IF(AND(Q835&lt;&gt;"",J835&lt;&gt;"",Q835=J835),Q835,X835)),0)),"")</f>
        <v/>
      </c>
      <c r="AV835" s="119" t="str">
        <f>IF(D835&lt;&gt;"",IF(COUNTIF($D$12:$D835,$D835)&gt;1,0,IF(SUM(O835,V835,AC835)&gt;0,IF(AND(X835="",OR(Q835&lt;&gt;"",J835&lt;&gt;"")),IF(Q835&lt;&gt;"",Q835,IF(J835&lt;&gt;"",J835,0)),IF(AND(Q835&lt;&gt;"",J835&lt;&gt;"",Q835=J835),Q835,X835)),0)),"")</f>
        <v/>
      </c>
      <c r="AW835" s="119" t="str">
        <f>IF(D835&lt;&gt;"",IF(COUNTIF($D$12:$D835,$D835)&gt;1,0,IF(SUM(P835,W835,AD835)&gt;0,IF(AND(X835="",OR(Q835&lt;&gt;"",J835&lt;&gt;"")),IF(Q835&lt;&gt;"",Q835,IF(J835&lt;&gt;"",J835,0)),IF(AND(Q835&lt;&gt;"",J835&lt;&gt;"",Q835=J835),Q835,X835)),0)),"")</f>
        <v/>
      </c>
      <c r="AX835" s="118" t="str">
        <f t="shared" si="253"/>
        <v/>
      </c>
      <c r="AY835" s="118" t="str">
        <f t="shared" si="254"/>
        <v/>
      </c>
      <c r="AZ835" s="118" t="str">
        <f t="shared" si="255"/>
        <v/>
      </c>
      <c r="BA835" s="118" t="str">
        <f t="shared" si="256"/>
        <v/>
      </c>
      <c r="BB835" s="118" t="str">
        <f t="shared" si="257"/>
        <v/>
      </c>
      <c r="BC835" s="118" t="str">
        <f t="shared" si="258"/>
        <v/>
      </c>
      <c r="BD835" s="118" t="str">
        <f t="shared" si="259"/>
        <v/>
      </c>
      <c r="BE835" s="118" t="str">
        <f t="shared" si="260"/>
        <v/>
      </c>
      <c r="BF835" s="118" t="str">
        <f t="shared" si="261"/>
        <v/>
      </c>
      <c r="BG835" s="120"/>
      <c r="BH835" s="120" t="str">
        <f t="shared" si="262"/>
        <v/>
      </c>
      <c r="BI835" s="120" t="str">
        <f t="shared" si="263"/>
        <v/>
      </c>
      <c r="BJ835" s="121"/>
      <c r="BK835" s="120" t="str">
        <f t="shared" si="264"/>
        <v/>
      </c>
      <c r="BL835" s="120" t="str">
        <f t="shared" si="265"/>
        <v/>
      </c>
      <c r="BM835" s="120" t="str">
        <f t="shared" si="266"/>
        <v/>
      </c>
      <c r="BN835" s="120" t="str">
        <f t="shared" si="267"/>
        <v/>
      </c>
      <c r="BO835" s="120" t="str">
        <f t="shared" si="268"/>
        <v/>
      </c>
      <c r="BP835" s="120" t="str">
        <f t="shared" si="269"/>
        <v/>
      </c>
      <c r="BQ835" s="98"/>
      <c r="BR835" s="98"/>
      <c r="BS835" s="98"/>
      <c r="BT835" s="98"/>
      <c r="BU835" s="98"/>
      <c r="BV835" s="98"/>
      <c r="BW835" s="98"/>
      <c r="BX835" s="98"/>
      <c r="BY835" s="98"/>
      <c r="BZ835" s="98"/>
      <c r="CA835" s="98"/>
      <c r="CB835" s="98"/>
      <c r="CC835" s="98"/>
      <c r="CD835" s="98"/>
      <c r="CE835" s="98"/>
      <c r="CF835" s="98"/>
      <c r="CG835" s="98"/>
      <c r="CH835" s="98"/>
      <c r="CI835" s="98"/>
      <c r="CJ835" s="98"/>
      <c r="CK835" s="98"/>
      <c r="CL835" s="98"/>
      <c r="CM835" s="98"/>
      <c r="CN835" s="98"/>
      <c r="CO835" s="98"/>
      <c r="CP835" s="98"/>
      <c r="CQ835" s="98"/>
      <c r="CR835" s="98"/>
      <c r="CS835" s="98"/>
    </row>
    <row r="836" spans="1:97" s="4" customFormat="1" ht="18.75" customHeight="1" x14ac:dyDescent="0.2">
      <c r="A836" s="3">
        <f t="shared" si="270"/>
        <v>824</v>
      </c>
      <c r="B836" s="263"/>
      <c r="C836" s="263"/>
      <c r="D836" s="263"/>
      <c r="E836" s="259"/>
      <c r="F836" s="259"/>
      <c r="G836" s="43"/>
      <c r="H836" s="264"/>
      <c r="I836" s="261"/>
      <c r="J836" s="106"/>
      <c r="K836" s="247"/>
      <c r="L836" s="247"/>
      <c r="M836" s="247"/>
      <c r="N836" s="248" t="str">
        <f>IF(AND(K836&lt;&gt;"",L836&lt;&gt;"",J836&lt;&gt;""),ROUND(MIN(IF(OR(J836="OZZ",J836="ZZ"),5000,17300),TRUNC(0.75*(SUMIF($D$12:$D836,$D836,K$12:K836)+SUMIF($D$12:$D836,$D836,L$12:L836)),2)) - SUMIF($D$12:$D835,$D836,N$12:N835),2),"")</f>
        <v/>
      </c>
      <c r="O836" s="249" t="str">
        <f>IF(AND(K836&lt;&gt;"",L836&lt;&gt;"",M836&lt;&gt;"",J836&lt;&gt;"",AH836&lt;&gt;""),IF(OR(J836="OZZ",J836="ZZ"),ROUND(0-SUMIF($D$12:$D835,$D836,O$12:O835),2),IF(M836=0,0,ROUND(MIN(MIN(17300,TRUNC(0.75*(SUMIF($D$12:$D$2012,$D836,K$12:K$2012)+SUMIF($D$12:$D$2012,$D836,L$12:L$2012)),2)+SUMIF($D$12:$D836,$D836,AH$12:AH836))-SUMIF($D$12:$D835,$D836,O$12:O835)-SUMIF($D$12:$D$2012,$D836,N$12:N$2012),AH836),2))),"")</f>
        <v/>
      </c>
      <c r="P836" s="250" t="str">
        <f>IF(J836&lt;&gt;"",1000 - SUMIF($D$12:$D835,$D836,P$12:P835),"")</f>
        <v/>
      </c>
      <c r="Q836" s="106"/>
      <c r="R836" s="247"/>
      <c r="S836" s="247"/>
      <c r="T836" s="247"/>
      <c r="U836" s="248" t="str">
        <f>IF(AND(R836&lt;&gt;"",S836&lt;&gt;"",Q836&lt;&gt;""),ROUND(MIN(IF(OR(Q836="OZZ",Q836="ZZ"),5000,17300),TRUNC(0.75*(SUMIF($D$12:$D836,$D836,R$12:R836)+SUMIF($D$12:$D836,$D836,S$12:S836)),2)) - SUMIF($D$12:$D835,$D836,U$12:U835),2),"")</f>
        <v/>
      </c>
      <c r="V836" s="248" t="str">
        <f>IF(AND(R836&lt;&gt;"",S836&lt;&gt;"",T836&lt;&gt;"",Q836&lt;&gt;"",AL836&lt;&gt;""),IF(OR(Q836="OZZ",Q836="ZZ"),ROUND(0-SUMIF($D$12:$D835,$D836,V$12:V835),2),IF(T836=0,0,ROUND(MIN(MIN(17300,TRUNC(0.75*(SUMIF($D$12:$D$2012,$D836,R$12:R$2012)+SUMIF($D$12:$D$2012,$D836,S$12:S$2012)),2)+SUMIF($D$12:$D836,$D836,AL$12:AL836))-SUMIF($D$12:$D835,$D836,V$12:V835)-SUMIF($D$12:$D$2012,$D836,U$12:U$2012),AL836),2))),"")</f>
        <v/>
      </c>
      <c r="W836" s="250" t="str">
        <f>IF(Q836&lt;&gt;"",1000 - SUMIF($D$12:$D835,$D836,W$12:W835),"")</f>
        <v/>
      </c>
      <c r="X836" s="106"/>
      <c r="Y836" s="247"/>
      <c r="Z836" s="247"/>
      <c r="AA836" s="247"/>
      <c r="AB836" s="248" t="str">
        <f>IF(AND(Y836&lt;&gt;"",Z836&lt;&gt;"",X836&lt;&gt;""),ROUND(MIN(IF(OR(X836="OZZ",X836="ZZ"),5000,17300),TRUNC(0.75*(SUMIF($D$12:$D836,$D836,Y$12:Y836)+SUMIF($D$12:$D836,$D836,Z$12:Z836)),2)) - SUMIF($D$12:$D835,$D836,AB$12:AB835),2),"")</f>
        <v/>
      </c>
      <c r="AC836" s="251" t="str">
        <f>IF(AND(Y836&lt;&gt;"",Z836&lt;&gt;"",AA836&lt;&gt;"",X836&lt;&gt;"",AP836&lt;&gt;""),IF(OR(X836="OZZ",X836="ZZ"),ROUND(0-SUMIF($D$12:$D835,$D836,AC$12:AC835),2),IF(AA836=0,0,ROUND(MIN(MIN(17300,TRUNC(0.75*(SUMIF($D$12:$D$2012,$D836,Y$12:Y$2012)+SUMIF($D$12:$D$2012,$D836,Z$12:Z$2012)),2)+SUMIF($D$12:$D836,$D836,AP$12:AP836))-SUMIF($D$12:$D835,$D836,AC$12:AC835)-SUMIF($D$12:$D$2012,$D836,AB$12:AB$2012),AP836),2))),"")</f>
        <v/>
      </c>
      <c r="AD836" s="250" t="str">
        <f>IF(X836&lt;&gt;"",1000 - SUMIF($D$12:$D835,$D836,AD$12:AD835),"")</f>
        <v/>
      </c>
      <c r="AE836" s="252"/>
      <c r="AF836" s="253"/>
      <c r="AG836" s="254"/>
      <c r="AH836" s="255" t="str">
        <f t="shared" si="271"/>
        <v/>
      </c>
      <c r="AI836" s="256"/>
      <c r="AJ836" s="253"/>
      <c r="AK836" s="254"/>
      <c r="AL836" s="255" t="str">
        <f t="shared" si="272"/>
        <v/>
      </c>
      <c r="AM836" s="256"/>
      <c r="AN836" s="253"/>
      <c r="AO836" s="254"/>
      <c r="AP836" s="255" t="str">
        <f t="shared" si="252"/>
        <v/>
      </c>
      <c r="AQ836" s="116"/>
      <c r="AR836" s="116"/>
      <c r="AS836" s="117"/>
      <c r="AT836" s="118"/>
      <c r="AU836" s="119" t="str">
        <f>IF(D836&lt;&gt; "", IF(COUNTIF($D$12:$D836,$D836)&gt;1,0,IF(SUM(N836,U836,AB836)&gt;0,IF(AND(X836="",OR(Q836&lt;&gt;"",J836&lt;&gt;"")),IF(Q836&lt;&gt;"",Q836,IF(J836&lt;&gt;"",J836,0)),IF(AND(Q836&lt;&gt;"",J836&lt;&gt;"",Q836=J836),Q836,X836)),0)),"")</f>
        <v/>
      </c>
      <c r="AV836" s="119" t="str">
        <f>IF(D836&lt;&gt;"",IF(COUNTIF($D$12:$D836,$D836)&gt;1,0,IF(SUM(O836,V836,AC836)&gt;0,IF(AND(X836="",OR(Q836&lt;&gt;"",J836&lt;&gt;"")),IF(Q836&lt;&gt;"",Q836,IF(J836&lt;&gt;"",J836,0)),IF(AND(Q836&lt;&gt;"",J836&lt;&gt;"",Q836=J836),Q836,X836)),0)),"")</f>
        <v/>
      </c>
      <c r="AW836" s="119" t="str">
        <f>IF(D836&lt;&gt;"",IF(COUNTIF($D$12:$D836,$D836)&gt;1,0,IF(SUM(P836,W836,AD836)&gt;0,IF(AND(X836="",OR(Q836&lt;&gt;"",J836&lt;&gt;"")),IF(Q836&lt;&gt;"",Q836,IF(J836&lt;&gt;"",J836,0)),IF(AND(Q836&lt;&gt;"",J836&lt;&gt;"",Q836=J836),Q836,X836)),0)),"")</f>
        <v/>
      </c>
      <c r="AX836" s="118" t="str">
        <f t="shared" si="253"/>
        <v/>
      </c>
      <c r="AY836" s="118" t="str">
        <f t="shared" si="254"/>
        <v/>
      </c>
      <c r="AZ836" s="118" t="str">
        <f t="shared" si="255"/>
        <v/>
      </c>
      <c r="BA836" s="118" t="str">
        <f t="shared" si="256"/>
        <v/>
      </c>
      <c r="BB836" s="118" t="str">
        <f t="shared" si="257"/>
        <v/>
      </c>
      <c r="BC836" s="118" t="str">
        <f t="shared" si="258"/>
        <v/>
      </c>
      <c r="BD836" s="118" t="str">
        <f t="shared" si="259"/>
        <v/>
      </c>
      <c r="BE836" s="118" t="str">
        <f t="shared" si="260"/>
        <v/>
      </c>
      <c r="BF836" s="118" t="str">
        <f t="shared" si="261"/>
        <v/>
      </c>
      <c r="BG836" s="120"/>
      <c r="BH836" s="120" t="str">
        <f t="shared" si="262"/>
        <v/>
      </c>
      <c r="BI836" s="120" t="str">
        <f t="shared" si="263"/>
        <v/>
      </c>
      <c r="BJ836" s="121"/>
      <c r="BK836" s="120" t="str">
        <f t="shared" si="264"/>
        <v/>
      </c>
      <c r="BL836" s="120" t="str">
        <f t="shared" si="265"/>
        <v/>
      </c>
      <c r="BM836" s="120" t="str">
        <f t="shared" si="266"/>
        <v/>
      </c>
      <c r="BN836" s="120" t="str">
        <f t="shared" si="267"/>
        <v/>
      </c>
      <c r="BO836" s="120" t="str">
        <f t="shared" si="268"/>
        <v/>
      </c>
      <c r="BP836" s="120" t="str">
        <f t="shared" si="269"/>
        <v/>
      </c>
      <c r="BQ836" s="98"/>
      <c r="BR836" s="98"/>
      <c r="BS836" s="98"/>
      <c r="BT836" s="98"/>
      <c r="BU836" s="98"/>
      <c r="BV836" s="98"/>
      <c r="BW836" s="98"/>
      <c r="BX836" s="98"/>
      <c r="BY836" s="98"/>
      <c r="BZ836" s="98"/>
      <c r="CA836" s="98"/>
      <c r="CB836" s="98"/>
      <c r="CC836" s="98"/>
      <c r="CD836" s="98"/>
      <c r="CE836" s="98"/>
      <c r="CF836" s="98"/>
      <c r="CG836" s="98"/>
      <c r="CH836" s="98"/>
      <c r="CI836" s="98"/>
      <c r="CJ836" s="98"/>
      <c r="CK836" s="98"/>
      <c r="CL836" s="98"/>
      <c r="CM836" s="98"/>
      <c r="CN836" s="98"/>
      <c r="CO836" s="98"/>
      <c r="CP836" s="98"/>
      <c r="CQ836" s="98"/>
      <c r="CR836" s="98"/>
      <c r="CS836" s="98"/>
    </row>
    <row r="837" spans="1:97" s="4" customFormat="1" ht="18.75" customHeight="1" x14ac:dyDescent="0.2">
      <c r="A837" s="3">
        <f t="shared" si="270"/>
        <v>825</v>
      </c>
      <c r="B837" s="263"/>
      <c r="C837" s="263"/>
      <c r="D837" s="263"/>
      <c r="E837" s="259"/>
      <c r="F837" s="259"/>
      <c r="G837" s="43"/>
      <c r="H837" s="264"/>
      <c r="I837" s="261"/>
      <c r="J837" s="106"/>
      <c r="K837" s="247"/>
      <c r="L837" s="247"/>
      <c r="M837" s="247"/>
      <c r="N837" s="248" t="str">
        <f>IF(AND(K837&lt;&gt;"",L837&lt;&gt;"",J837&lt;&gt;""),ROUND(MIN(IF(OR(J837="OZZ",J837="ZZ"),5000,17300),TRUNC(0.75*(SUMIF($D$12:$D837,$D837,K$12:K837)+SUMIF($D$12:$D837,$D837,L$12:L837)),2)) - SUMIF($D$12:$D836,$D837,N$12:N836),2),"")</f>
        <v/>
      </c>
      <c r="O837" s="249" t="str">
        <f>IF(AND(K837&lt;&gt;"",L837&lt;&gt;"",M837&lt;&gt;"",J837&lt;&gt;"",AH837&lt;&gt;""),IF(OR(J837="OZZ",J837="ZZ"),ROUND(0-SUMIF($D$12:$D836,$D837,O$12:O836),2),IF(M837=0,0,ROUND(MIN(MIN(17300,TRUNC(0.75*(SUMIF($D$12:$D$2012,$D837,K$12:K$2012)+SUMIF($D$12:$D$2012,$D837,L$12:L$2012)),2)+SUMIF($D$12:$D837,$D837,AH$12:AH837))-SUMIF($D$12:$D836,$D837,O$12:O836)-SUMIF($D$12:$D$2012,$D837,N$12:N$2012),AH837),2))),"")</f>
        <v/>
      </c>
      <c r="P837" s="250" t="str">
        <f>IF(J837&lt;&gt;"",1000 - SUMIF($D$12:$D836,$D837,P$12:P836),"")</f>
        <v/>
      </c>
      <c r="Q837" s="106"/>
      <c r="R837" s="247"/>
      <c r="S837" s="247"/>
      <c r="T837" s="247"/>
      <c r="U837" s="248" t="str">
        <f>IF(AND(R837&lt;&gt;"",S837&lt;&gt;"",Q837&lt;&gt;""),ROUND(MIN(IF(OR(Q837="OZZ",Q837="ZZ"),5000,17300),TRUNC(0.75*(SUMIF($D$12:$D837,$D837,R$12:R837)+SUMIF($D$12:$D837,$D837,S$12:S837)),2)) - SUMIF($D$12:$D836,$D837,U$12:U836),2),"")</f>
        <v/>
      </c>
      <c r="V837" s="248" t="str">
        <f>IF(AND(R837&lt;&gt;"",S837&lt;&gt;"",T837&lt;&gt;"",Q837&lt;&gt;"",AL837&lt;&gt;""),IF(OR(Q837="OZZ",Q837="ZZ"),ROUND(0-SUMIF($D$12:$D836,$D837,V$12:V836),2),IF(T837=0,0,ROUND(MIN(MIN(17300,TRUNC(0.75*(SUMIF($D$12:$D$2012,$D837,R$12:R$2012)+SUMIF($D$12:$D$2012,$D837,S$12:S$2012)),2)+SUMIF($D$12:$D837,$D837,AL$12:AL837))-SUMIF($D$12:$D836,$D837,V$12:V836)-SUMIF($D$12:$D$2012,$D837,U$12:U$2012),AL837),2))),"")</f>
        <v/>
      </c>
      <c r="W837" s="250" t="str">
        <f>IF(Q837&lt;&gt;"",1000 - SUMIF($D$12:$D836,$D837,W$12:W836),"")</f>
        <v/>
      </c>
      <c r="X837" s="106"/>
      <c r="Y837" s="247"/>
      <c r="Z837" s="247"/>
      <c r="AA837" s="247"/>
      <c r="AB837" s="248" t="str">
        <f>IF(AND(Y837&lt;&gt;"",Z837&lt;&gt;"",X837&lt;&gt;""),ROUND(MIN(IF(OR(X837="OZZ",X837="ZZ"),5000,17300),TRUNC(0.75*(SUMIF($D$12:$D837,$D837,Y$12:Y837)+SUMIF($D$12:$D837,$D837,Z$12:Z837)),2)) - SUMIF($D$12:$D836,$D837,AB$12:AB836),2),"")</f>
        <v/>
      </c>
      <c r="AC837" s="251" t="str">
        <f>IF(AND(Y837&lt;&gt;"",Z837&lt;&gt;"",AA837&lt;&gt;"",X837&lt;&gt;"",AP837&lt;&gt;""),IF(OR(X837="OZZ",X837="ZZ"),ROUND(0-SUMIF($D$12:$D836,$D837,AC$12:AC836),2),IF(AA837=0,0,ROUND(MIN(MIN(17300,TRUNC(0.75*(SUMIF($D$12:$D$2012,$D837,Y$12:Y$2012)+SUMIF($D$12:$D$2012,$D837,Z$12:Z$2012)),2)+SUMIF($D$12:$D837,$D837,AP$12:AP837))-SUMIF($D$12:$D836,$D837,AC$12:AC836)-SUMIF($D$12:$D$2012,$D837,AB$12:AB$2012),AP837),2))),"")</f>
        <v/>
      </c>
      <c r="AD837" s="250" t="str">
        <f>IF(X837&lt;&gt;"",1000 - SUMIF($D$12:$D836,$D837,AD$12:AD836),"")</f>
        <v/>
      </c>
      <c r="AE837" s="252"/>
      <c r="AF837" s="253"/>
      <c r="AG837" s="254"/>
      <c r="AH837" s="255" t="str">
        <f t="shared" si="271"/>
        <v/>
      </c>
      <c r="AI837" s="256"/>
      <c r="AJ837" s="253"/>
      <c r="AK837" s="254"/>
      <c r="AL837" s="255" t="str">
        <f t="shared" si="272"/>
        <v/>
      </c>
      <c r="AM837" s="256"/>
      <c r="AN837" s="253"/>
      <c r="AO837" s="254"/>
      <c r="AP837" s="255" t="str">
        <f t="shared" si="252"/>
        <v/>
      </c>
      <c r="AQ837" s="116"/>
      <c r="AR837" s="116"/>
      <c r="AS837" s="117"/>
      <c r="AT837" s="118"/>
      <c r="AU837" s="119" t="str">
        <f>IF(D837&lt;&gt; "", IF(COUNTIF($D$12:$D837,$D837)&gt;1,0,IF(SUM(N837,U837,AB837)&gt;0,IF(AND(X837="",OR(Q837&lt;&gt;"",J837&lt;&gt;"")),IF(Q837&lt;&gt;"",Q837,IF(J837&lt;&gt;"",J837,0)),IF(AND(Q837&lt;&gt;"",J837&lt;&gt;"",Q837=J837),Q837,X837)),0)),"")</f>
        <v/>
      </c>
      <c r="AV837" s="119" t="str">
        <f>IF(D837&lt;&gt;"",IF(COUNTIF($D$12:$D837,$D837)&gt;1,0,IF(SUM(O837,V837,AC837)&gt;0,IF(AND(X837="",OR(Q837&lt;&gt;"",J837&lt;&gt;"")),IF(Q837&lt;&gt;"",Q837,IF(J837&lt;&gt;"",J837,0)),IF(AND(Q837&lt;&gt;"",J837&lt;&gt;"",Q837=J837),Q837,X837)),0)),"")</f>
        <v/>
      </c>
      <c r="AW837" s="119" t="str">
        <f>IF(D837&lt;&gt;"",IF(COUNTIF($D$12:$D837,$D837)&gt;1,0,IF(SUM(P837,W837,AD837)&gt;0,IF(AND(X837="",OR(Q837&lt;&gt;"",J837&lt;&gt;"")),IF(Q837&lt;&gt;"",Q837,IF(J837&lt;&gt;"",J837,0)),IF(AND(Q837&lt;&gt;"",J837&lt;&gt;"",Q837=J837),Q837,X837)),0)),"")</f>
        <v/>
      </c>
      <c r="AX837" s="118" t="str">
        <f t="shared" si="253"/>
        <v/>
      </c>
      <c r="AY837" s="118" t="str">
        <f t="shared" si="254"/>
        <v/>
      </c>
      <c r="AZ837" s="118" t="str">
        <f t="shared" si="255"/>
        <v/>
      </c>
      <c r="BA837" s="118" t="str">
        <f t="shared" si="256"/>
        <v/>
      </c>
      <c r="BB837" s="118" t="str">
        <f t="shared" si="257"/>
        <v/>
      </c>
      <c r="BC837" s="118" t="str">
        <f t="shared" si="258"/>
        <v/>
      </c>
      <c r="BD837" s="118" t="str">
        <f t="shared" si="259"/>
        <v/>
      </c>
      <c r="BE837" s="118" t="str">
        <f t="shared" si="260"/>
        <v/>
      </c>
      <c r="BF837" s="118" t="str">
        <f t="shared" si="261"/>
        <v/>
      </c>
      <c r="BG837" s="120"/>
      <c r="BH837" s="120" t="str">
        <f t="shared" si="262"/>
        <v/>
      </c>
      <c r="BI837" s="120" t="str">
        <f t="shared" si="263"/>
        <v/>
      </c>
      <c r="BJ837" s="121"/>
      <c r="BK837" s="120" t="str">
        <f t="shared" si="264"/>
        <v/>
      </c>
      <c r="BL837" s="120" t="str">
        <f t="shared" si="265"/>
        <v/>
      </c>
      <c r="BM837" s="120" t="str">
        <f t="shared" si="266"/>
        <v/>
      </c>
      <c r="BN837" s="120" t="str">
        <f t="shared" si="267"/>
        <v/>
      </c>
      <c r="BO837" s="120" t="str">
        <f t="shared" si="268"/>
        <v/>
      </c>
      <c r="BP837" s="120" t="str">
        <f t="shared" si="269"/>
        <v/>
      </c>
      <c r="BQ837" s="98"/>
      <c r="BR837" s="98"/>
      <c r="BS837" s="98"/>
      <c r="BT837" s="98"/>
      <c r="BU837" s="98"/>
      <c r="BV837" s="98"/>
      <c r="BW837" s="98"/>
      <c r="BX837" s="98"/>
      <c r="BY837" s="98"/>
      <c r="BZ837" s="98"/>
      <c r="CA837" s="98"/>
      <c r="CB837" s="98"/>
      <c r="CC837" s="98"/>
      <c r="CD837" s="98"/>
      <c r="CE837" s="98"/>
      <c r="CF837" s="98"/>
      <c r="CG837" s="98"/>
      <c r="CH837" s="98"/>
      <c r="CI837" s="98"/>
      <c r="CJ837" s="98"/>
      <c r="CK837" s="98"/>
      <c r="CL837" s="98"/>
      <c r="CM837" s="98"/>
      <c r="CN837" s="98"/>
      <c r="CO837" s="98"/>
      <c r="CP837" s="98"/>
      <c r="CQ837" s="98"/>
      <c r="CR837" s="98"/>
      <c r="CS837" s="98"/>
    </row>
    <row r="838" spans="1:97" s="4" customFormat="1" ht="18.75" customHeight="1" x14ac:dyDescent="0.2">
      <c r="A838" s="3">
        <f t="shared" si="270"/>
        <v>826</v>
      </c>
      <c r="B838" s="263"/>
      <c r="C838" s="263"/>
      <c r="D838" s="263"/>
      <c r="E838" s="259"/>
      <c r="F838" s="259"/>
      <c r="G838" s="43"/>
      <c r="H838" s="264"/>
      <c r="I838" s="261"/>
      <c r="J838" s="106"/>
      <c r="K838" s="247"/>
      <c r="L838" s="247"/>
      <c r="M838" s="247"/>
      <c r="N838" s="248" t="str">
        <f>IF(AND(K838&lt;&gt;"",L838&lt;&gt;"",J838&lt;&gt;""),ROUND(MIN(IF(OR(J838="OZZ",J838="ZZ"),5000,17300),TRUNC(0.75*(SUMIF($D$12:$D838,$D838,K$12:K838)+SUMIF($D$12:$D838,$D838,L$12:L838)),2)) - SUMIF($D$12:$D837,$D838,N$12:N837),2),"")</f>
        <v/>
      </c>
      <c r="O838" s="249" t="str">
        <f>IF(AND(K838&lt;&gt;"",L838&lt;&gt;"",M838&lt;&gt;"",J838&lt;&gt;"",AH838&lt;&gt;""),IF(OR(J838="OZZ",J838="ZZ"),ROUND(0-SUMIF($D$12:$D837,$D838,O$12:O837),2),IF(M838=0,0,ROUND(MIN(MIN(17300,TRUNC(0.75*(SUMIF($D$12:$D$2012,$D838,K$12:K$2012)+SUMIF($D$12:$D$2012,$D838,L$12:L$2012)),2)+SUMIF($D$12:$D838,$D838,AH$12:AH838))-SUMIF($D$12:$D837,$D838,O$12:O837)-SUMIF($D$12:$D$2012,$D838,N$12:N$2012),AH838),2))),"")</f>
        <v/>
      </c>
      <c r="P838" s="250" t="str">
        <f>IF(J838&lt;&gt;"",1000 - SUMIF($D$12:$D837,$D838,P$12:P837),"")</f>
        <v/>
      </c>
      <c r="Q838" s="106"/>
      <c r="R838" s="247"/>
      <c r="S838" s="247"/>
      <c r="T838" s="247"/>
      <c r="U838" s="248" t="str">
        <f>IF(AND(R838&lt;&gt;"",S838&lt;&gt;"",Q838&lt;&gt;""),ROUND(MIN(IF(OR(Q838="OZZ",Q838="ZZ"),5000,17300),TRUNC(0.75*(SUMIF($D$12:$D838,$D838,R$12:R838)+SUMIF($D$12:$D838,$D838,S$12:S838)),2)) - SUMIF($D$12:$D837,$D838,U$12:U837),2),"")</f>
        <v/>
      </c>
      <c r="V838" s="248" t="str">
        <f>IF(AND(R838&lt;&gt;"",S838&lt;&gt;"",T838&lt;&gt;"",Q838&lt;&gt;"",AL838&lt;&gt;""),IF(OR(Q838="OZZ",Q838="ZZ"),ROUND(0-SUMIF($D$12:$D837,$D838,V$12:V837),2),IF(T838=0,0,ROUND(MIN(MIN(17300,TRUNC(0.75*(SUMIF($D$12:$D$2012,$D838,R$12:R$2012)+SUMIF($D$12:$D$2012,$D838,S$12:S$2012)),2)+SUMIF($D$12:$D838,$D838,AL$12:AL838))-SUMIF($D$12:$D837,$D838,V$12:V837)-SUMIF($D$12:$D$2012,$D838,U$12:U$2012),AL838),2))),"")</f>
        <v/>
      </c>
      <c r="W838" s="250" t="str">
        <f>IF(Q838&lt;&gt;"",1000 - SUMIF($D$12:$D837,$D838,W$12:W837),"")</f>
        <v/>
      </c>
      <c r="X838" s="106"/>
      <c r="Y838" s="247"/>
      <c r="Z838" s="247"/>
      <c r="AA838" s="247"/>
      <c r="AB838" s="248" t="str">
        <f>IF(AND(Y838&lt;&gt;"",Z838&lt;&gt;"",X838&lt;&gt;""),ROUND(MIN(IF(OR(X838="OZZ",X838="ZZ"),5000,17300),TRUNC(0.75*(SUMIF($D$12:$D838,$D838,Y$12:Y838)+SUMIF($D$12:$D838,$D838,Z$12:Z838)),2)) - SUMIF($D$12:$D837,$D838,AB$12:AB837),2),"")</f>
        <v/>
      </c>
      <c r="AC838" s="251" t="str">
        <f>IF(AND(Y838&lt;&gt;"",Z838&lt;&gt;"",AA838&lt;&gt;"",X838&lt;&gt;"",AP838&lt;&gt;""),IF(OR(X838="OZZ",X838="ZZ"),ROUND(0-SUMIF($D$12:$D837,$D838,AC$12:AC837),2),IF(AA838=0,0,ROUND(MIN(MIN(17300,TRUNC(0.75*(SUMIF($D$12:$D$2012,$D838,Y$12:Y$2012)+SUMIF($D$12:$D$2012,$D838,Z$12:Z$2012)),2)+SUMIF($D$12:$D838,$D838,AP$12:AP838))-SUMIF($D$12:$D837,$D838,AC$12:AC837)-SUMIF($D$12:$D$2012,$D838,AB$12:AB$2012),AP838),2))),"")</f>
        <v/>
      </c>
      <c r="AD838" s="250" t="str">
        <f>IF(X838&lt;&gt;"",1000 - SUMIF($D$12:$D837,$D838,AD$12:AD837),"")</f>
        <v/>
      </c>
      <c r="AE838" s="252"/>
      <c r="AF838" s="253"/>
      <c r="AG838" s="254"/>
      <c r="AH838" s="255" t="str">
        <f t="shared" si="271"/>
        <v/>
      </c>
      <c r="AI838" s="256"/>
      <c r="AJ838" s="253"/>
      <c r="AK838" s="254"/>
      <c r="AL838" s="255" t="str">
        <f t="shared" si="272"/>
        <v/>
      </c>
      <c r="AM838" s="256"/>
      <c r="AN838" s="253"/>
      <c r="AO838" s="254"/>
      <c r="AP838" s="255" t="str">
        <f t="shared" si="252"/>
        <v/>
      </c>
      <c r="AQ838" s="116"/>
      <c r="AR838" s="116"/>
      <c r="AS838" s="117"/>
      <c r="AT838" s="118"/>
      <c r="AU838" s="119" t="str">
        <f>IF(D838&lt;&gt; "", IF(COUNTIF($D$12:$D838,$D838)&gt;1,0,IF(SUM(N838,U838,AB838)&gt;0,IF(AND(X838="",OR(Q838&lt;&gt;"",J838&lt;&gt;"")),IF(Q838&lt;&gt;"",Q838,IF(J838&lt;&gt;"",J838,0)),IF(AND(Q838&lt;&gt;"",J838&lt;&gt;"",Q838=J838),Q838,X838)),0)),"")</f>
        <v/>
      </c>
      <c r="AV838" s="119" t="str">
        <f>IF(D838&lt;&gt;"",IF(COUNTIF($D$12:$D838,$D838)&gt;1,0,IF(SUM(O838,V838,AC838)&gt;0,IF(AND(X838="",OR(Q838&lt;&gt;"",J838&lt;&gt;"")),IF(Q838&lt;&gt;"",Q838,IF(J838&lt;&gt;"",J838,0)),IF(AND(Q838&lt;&gt;"",J838&lt;&gt;"",Q838=J838),Q838,X838)),0)),"")</f>
        <v/>
      </c>
      <c r="AW838" s="119" t="str">
        <f>IF(D838&lt;&gt;"",IF(COUNTIF($D$12:$D838,$D838)&gt;1,0,IF(SUM(P838,W838,AD838)&gt;0,IF(AND(X838="",OR(Q838&lt;&gt;"",J838&lt;&gt;"")),IF(Q838&lt;&gt;"",Q838,IF(J838&lt;&gt;"",J838,0)),IF(AND(Q838&lt;&gt;"",J838&lt;&gt;"",Q838=J838),Q838,X838)),0)),"")</f>
        <v/>
      </c>
      <c r="AX838" s="118" t="str">
        <f t="shared" si="253"/>
        <v/>
      </c>
      <c r="AY838" s="118" t="str">
        <f t="shared" si="254"/>
        <v/>
      </c>
      <c r="AZ838" s="118" t="str">
        <f t="shared" si="255"/>
        <v/>
      </c>
      <c r="BA838" s="118" t="str">
        <f t="shared" si="256"/>
        <v/>
      </c>
      <c r="BB838" s="118" t="str">
        <f t="shared" si="257"/>
        <v/>
      </c>
      <c r="BC838" s="118" t="str">
        <f t="shared" si="258"/>
        <v/>
      </c>
      <c r="BD838" s="118" t="str">
        <f t="shared" si="259"/>
        <v/>
      </c>
      <c r="BE838" s="118" t="str">
        <f t="shared" si="260"/>
        <v/>
      </c>
      <c r="BF838" s="118" t="str">
        <f t="shared" si="261"/>
        <v/>
      </c>
      <c r="BG838" s="120"/>
      <c r="BH838" s="120" t="str">
        <f t="shared" si="262"/>
        <v/>
      </c>
      <c r="BI838" s="120" t="str">
        <f t="shared" si="263"/>
        <v/>
      </c>
      <c r="BJ838" s="121"/>
      <c r="BK838" s="120" t="str">
        <f t="shared" si="264"/>
        <v/>
      </c>
      <c r="BL838" s="120" t="str">
        <f t="shared" si="265"/>
        <v/>
      </c>
      <c r="BM838" s="120" t="str">
        <f t="shared" si="266"/>
        <v/>
      </c>
      <c r="BN838" s="120" t="str">
        <f t="shared" si="267"/>
        <v/>
      </c>
      <c r="BO838" s="120" t="str">
        <f t="shared" si="268"/>
        <v/>
      </c>
      <c r="BP838" s="120" t="str">
        <f t="shared" si="269"/>
        <v/>
      </c>
      <c r="BQ838" s="98"/>
      <c r="BR838" s="98"/>
      <c r="BS838" s="98"/>
      <c r="BT838" s="98"/>
      <c r="BU838" s="98"/>
      <c r="BV838" s="98"/>
      <c r="BW838" s="98"/>
      <c r="BX838" s="98"/>
      <c r="BY838" s="98"/>
      <c r="BZ838" s="98"/>
      <c r="CA838" s="98"/>
      <c r="CB838" s="98"/>
      <c r="CC838" s="98"/>
      <c r="CD838" s="98"/>
      <c r="CE838" s="98"/>
      <c r="CF838" s="98"/>
      <c r="CG838" s="98"/>
      <c r="CH838" s="98"/>
      <c r="CI838" s="98"/>
      <c r="CJ838" s="98"/>
      <c r="CK838" s="98"/>
      <c r="CL838" s="98"/>
      <c r="CM838" s="98"/>
      <c r="CN838" s="98"/>
      <c r="CO838" s="98"/>
      <c r="CP838" s="98"/>
      <c r="CQ838" s="98"/>
      <c r="CR838" s="98"/>
      <c r="CS838" s="98"/>
    </row>
    <row r="839" spans="1:97" s="4" customFormat="1" ht="18.75" customHeight="1" x14ac:dyDescent="0.2">
      <c r="A839" s="3">
        <f t="shared" si="270"/>
        <v>827</v>
      </c>
      <c r="B839" s="263"/>
      <c r="C839" s="263"/>
      <c r="D839" s="263"/>
      <c r="E839" s="259"/>
      <c r="F839" s="259"/>
      <c r="G839" s="43"/>
      <c r="H839" s="264"/>
      <c r="I839" s="261"/>
      <c r="J839" s="106"/>
      <c r="K839" s="247"/>
      <c r="L839" s="247"/>
      <c r="M839" s="247"/>
      <c r="N839" s="248" t="str">
        <f>IF(AND(K839&lt;&gt;"",L839&lt;&gt;"",J839&lt;&gt;""),ROUND(MIN(IF(OR(J839="OZZ",J839="ZZ"),5000,17300),TRUNC(0.75*(SUMIF($D$12:$D839,$D839,K$12:K839)+SUMIF($D$12:$D839,$D839,L$12:L839)),2)) - SUMIF($D$12:$D838,$D839,N$12:N838),2),"")</f>
        <v/>
      </c>
      <c r="O839" s="249" t="str">
        <f>IF(AND(K839&lt;&gt;"",L839&lt;&gt;"",M839&lt;&gt;"",J839&lt;&gt;"",AH839&lt;&gt;""),IF(OR(J839="OZZ",J839="ZZ"),ROUND(0-SUMIF($D$12:$D838,$D839,O$12:O838),2),IF(M839=0,0,ROUND(MIN(MIN(17300,TRUNC(0.75*(SUMIF($D$12:$D$2012,$D839,K$12:K$2012)+SUMIF($D$12:$D$2012,$D839,L$12:L$2012)),2)+SUMIF($D$12:$D839,$D839,AH$12:AH839))-SUMIF($D$12:$D838,$D839,O$12:O838)-SUMIF($D$12:$D$2012,$D839,N$12:N$2012),AH839),2))),"")</f>
        <v/>
      </c>
      <c r="P839" s="250" t="str">
        <f>IF(J839&lt;&gt;"",1000 - SUMIF($D$12:$D838,$D839,P$12:P838),"")</f>
        <v/>
      </c>
      <c r="Q839" s="106"/>
      <c r="R839" s="247"/>
      <c r="S839" s="247"/>
      <c r="T839" s="247"/>
      <c r="U839" s="248" t="str">
        <f>IF(AND(R839&lt;&gt;"",S839&lt;&gt;"",Q839&lt;&gt;""),ROUND(MIN(IF(OR(Q839="OZZ",Q839="ZZ"),5000,17300),TRUNC(0.75*(SUMIF($D$12:$D839,$D839,R$12:R839)+SUMIF($D$12:$D839,$D839,S$12:S839)),2)) - SUMIF($D$12:$D838,$D839,U$12:U838),2),"")</f>
        <v/>
      </c>
      <c r="V839" s="248" t="str">
        <f>IF(AND(R839&lt;&gt;"",S839&lt;&gt;"",T839&lt;&gt;"",Q839&lt;&gt;"",AL839&lt;&gt;""),IF(OR(Q839="OZZ",Q839="ZZ"),ROUND(0-SUMIF($D$12:$D838,$D839,V$12:V838),2),IF(T839=0,0,ROUND(MIN(MIN(17300,TRUNC(0.75*(SUMIF($D$12:$D$2012,$D839,R$12:R$2012)+SUMIF($D$12:$D$2012,$D839,S$12:S$2012)),2)+SUMIF($D$12:$D839,$D839,AL$12:AL839))-SUMIF($D$12:$D838,$D839,V$12:V838)-SUMIF($D$12:$D$2012,$D839,U$12:U$2012),AL839),2))),"")</f>
        <v/>
      </c>
      <c r="W839" s="250" t="str">
        <f>IF(Q839&lt;&gt;"",1000 - SUMIF($D$12:$D838,$D839,W$12:W838),"")</f>
        <v/>
      </c>
      <c r="X839" s="106"/>
      <c r="Y839" s="247"/>
      <c r="Z839" s="247"/>
      <c r="AA839" s="247"/>
      <c r="AB839" s="248" t="str">
        <f>IF(AND(Y839&lt;&gt;"",Z839&lt;&gt;"",X839&lt;&gt;""),ROUND(MIN(IF(OR(X839="OZZ",X839="ZZ"),5000,17300),TRUNC(0.75*(SUMIF($D$12:$D839,$D839,Y$12:Y839)+SUMIF($D$12:$D839,$D839,Z$12:Z839)),2)) - SUMIF($D$12:$D838,$D839,AB$12:AB838),2),"")</f>
        <v/>
      </c>
      <c r="AC839" s="251" t="str">
        <f>IF(AND(Y839&lt;&gt;"",Z839&lt;&gt;"",AA839&lt;&gt;"",X839&lt;&gt;"",AP839&lt;&gt;""),IF(OR(X839="OZZ",X839="ZZ"),ROUND(0-SUMIF($D$12:$D838,$D839,AC$12:AC838),2),IF(AA839=0,0,ROUND(MIN(MIN(17300,TRUNC(0.75*(SUMIF($D$12:$D$2012,$D839,Y$12:Y$2012)+SUMIF($D$12:$D$2012,$D839,Z$12:Z$2012)),2)+SUMIF($D$12:$D839,$D839,AP$12:AP839))-SUMIF($D$12:$D838,$D839,AC$12:AC838)-SUMIF($D$12:$D$2012,$D839,AB$12:AB$2012),AP839),2))),"")</f>
        <v/>
      </c>
      <c r="AD839" s="250" t="str">
        <f>IF(X839&lt;&gt;"",1000 - SUMIF($D$12:$D838,$D839,AD$12:AD838),"")</f>
        <v/>
      </c>
      <c r="AE839" s="252"/>
      <c r="AF839" s="253"/>
      <c r="AG839" s="254"/>
      <c r="AH839" s="255" t="str">
        <f t="shared" si="271"/>
        <v/>
      </c>
      <c r="AI839" s="256"/>
      <c r="AJ839" s="253"/>
      <c r="AK839" s="254"/>
      <c r="AL839" s="255" t="str">
        <f t="shared" si="272"/>
        <v/>
      </c>
      <c r="AM839" s="256"/>
      <c r="AN839" s="253"/>
      <c r="AO839" s="254"/>
      <c r="AP839" s="255" t="str">
        <f t="shared" si="252"/>
        <v/>
      </c>
      <c r="AQ839" s="116"/>
      <c r="AR839" s="116"/>
      <c r="AS839" s="117"/>
      <c r="AT839" s="118"/>
      <c r="AU839" s="119" t="str">
        <f>IF(D839&lt;&gt; "", IF(COUNTIF($D$12:$D839,$D839)&gt;1,0,IF(SUM(N839,U839,AB839)&gt;0,IF(AND(X839="",OR(Q839&lt;&gt;"",J839&lt;&gt;"")),IF(Q839&lt;&gt;"",Q839,IF(J839&lt;&gt;"",J839,0)),IF(AND(Q839&lt;&gt;"",J839&lt;&gt;"",Q839=J839),Q839,X839)),0)),"")</f>
        <v/>
      </c>
      <c r="AV839" s="119" t="str">
        <f>IF(D839&lt;&gt;"",IF(COUNTIF($D$12:$D839,$D839)&gt;1,0,IF(SUM(O839,V839,AC839)&gt;0,IF(AND(X839="",OR(Q839&lt;&gt;"",J839&lt;&gt;"")),IF(Q839&lt;&gt;"",Q839,IF(J839&lt;&gt;"",J839,0)),IF(AND(Q839&lt;&gt;"",J839&lt;&gt;"",Q839=J839),Q839,X839)),0)),"")</f>
        <v/>
      </c>
      <c r="AW839" s="119" t="str">
        <f>IF(D839&lt;&gt;"",IF(COUNTIF($D$12:$D839,$D839)&gt;1,0,IF(SUM(P839,W839,AD839)&gt;0,IF(AND(X839="",OR(Q839&lt;&gt;"",J839&lt;&gt;"")),IF(Q839&lt;&gt;"",Q839,IF(J839&lt;&gt;"",J839,0)),IF(AND(Q839&lt;&gt;"",J839&lt;&gt;"",Q839=J839),Q839,X839)),0)),"")</f>
        <v/>
      </c>
      <c r="AX839" s="118" t="str">
        <f t="shared" si="253"/>
        <v/>
      </c>
      <c r="AY839" s="118" t="str">
        <f t="shared" si="254"/>
        <v/>
      </c>
      <c r="AZ839" s="118" t="str">
        <f t="shared" si="255"/>
        <v/>
      </c>
      <c r="BA839" s="118" t="str">
        <f t="shared" si="256"/>
        <v/>
      </c>
      <c r="BB839" s="118" t="str">
        <f t="shared" si="257"/>
        <v/>
      </c>
      <c r="BC839" s="118" t="str">
        <f t="shared" si="258"/>
        <v/>
      </c>
      <c r="BD839" s="118" t="str">
        <f t="shared" si="259"/>
        <v/>
      </c>
      <c r="BE839" s="118" t="str">
        <f t="shared" si="260"/>
        <v/>
      </c>
      <c r="BF839" s="118" t="str">
        <f t="shared" si="261"/>
        <v/>
      </c>
      <c r="BG839" s="120"/>
      <c r="BH839" s="120" t="str">
        <f t="shared" si="262"/>
        <v/>
      </c>
      <c r="BI839" s="120" t="str">
        <f t="shared" si="263"/>
        <v/>
      </c>
      <c r="BJ839" s="121"/>
      <c r="BK839" s="120" t="str">
        <f t="shared" si="264"/>
        <v/>
      </c>
      <c r="BL839" s="120" t="str">
        <f t="shared" si="265"/>
        <v/>
      </c>
      <c r="BM839" s="120" t="str">
        <f t="shared" si="266"/>
        <v/>
      </c>
      <c r="BN839" s="120" t="str">
        <f t="shared" si="267"/>
        <v/>
      </c>
      <c r="BO839" s="120" t="str">
        <f t="shared" si="268"/>
        <v/>
      </c>
      <c r="BP839" s="120" t="str">
        <f t="shared" si="269"/>
        <v/>
      </c>
      <c r="BQ839" s="98"/>
      <c r="BR839" s="98"/>
      <c r="BS839" s="98"/>
      <c r="BT839" s="98"/>
      <c r="BU839" s="98"/>
      <c r="BV839" s="98"/>
      <c r="BW839" s="98"/>
      <c r="BX839" s="98"/>
      <c r="BY839" s="98"/>
      <c r="BZ839" s="98"/>
      <c r="CA839" s="98"/>
      <c r="CB839" s="98"/>
      <c r="CC839" s="98"/>
      <c r="CD839" s="98"/>
      <c r="CE839" s="98"/>
      <c r="CF839" s="98"/>
      <c r="CG839" s="98"/>
      <c r="CH839" s="98"/>
      <c r="CI839" s="98"/>
      <c r="CJ839" s="98"/>
      <c r="CK839" s="98"/>
      <c r="CL839" s="98"/>
      <c r="CM839" s="98"/>
      <c r="CN839" s="98"/>
      <c r="CO839" s="98"/>
      <c r="CP839" s="98"/>
      <c r="CQ839" s="98"/>
      <c r="CR839" s="98"/>
      <c r="CS839" s="98"/>
    </row>
    <row r="840" spans="1:97" s="4" customFormat="1" ht="18.75" customHeight="1" x14ac:dyDescent="0.2">
      <c r="A840" s="3">
        <f t="shared" si="270"/>
        <v>828</v>
      </c>
      <c r="B840" s="263"/>
      <c r="C840" s="263"/>
      <c r="D840" s="263"/>
      <c r="E840" s="259"/>
      <c r="F840" s="259"/>
      <c r="G840" s="43"/>
      <c r="H840" s="264"/>
      <c r="I840" s="261"/>
      <c r="J840" s="106"/>
      <c r="K840" s="247"/>
      <c r="L840" s="247"/>
      <c r="M840" s="247"/>
      <c r="N840" s="248" t="str">
        <f>IF(AND(K840&lt;&gt;"",L840&lt;&gt;"",J840&lt;&gt;""),ROUND(MIN(IF(OR(J840="OZZ",J840="ZZ"),5000,17300),TRUNC(0.75*(SUMIF($D$12:$D840,$D840,K$12:K840)+SUMIF($D$12:$D840,$D840,L$12:L840)),2)) - SUMIF($D$12:$D839,$D840,N$12:N839),2),"")</f>
        <v/>
      </c>
      <c r="O840" s="249" t="str">
        <f>IF(AND(K840&lt;&gt;"",L840&lt;&gt;"",M840&lt;&gt;"",J840&lt;&gt;"",AH840&lt;&gt;""),IF(OR(J840="OZZ",J840="ZZ"),ROUND(0-SUMIF($D$12:$D839,$D840,O$12:O839),2),IF(M840=0,0,ROUND(MIN(MIN(17300,TRUNC(0.75*(SUMIF($D$12:$D$2012,$D840,K$12:K$2012)+SUMIF($D$12:$D$2012,$D840,L$12:L$2012)),2)+SUMIF($D$12:$D840,$D840,AH$12:AH840))-SUMIF($D$12:$D839,$D840,O$12:O839)-SUMIF($D$12:$D$2012,$D840,N$12:N$2012),AH840),2))),"")</f>
        <v/>
      </c>
      <c r="P840" s="250" t="str">
        <f>IF(J840&lt;&gt;"",1000 - SUMIF($D$12:$D839,$D840,P$12:P839),"")</f>
        <v/>
      </c>
      <c r="Q840" s="106"/>
      <c r="R840" s="247"/>
      <c r="S840" s="247"/>
      <c r="T840" s="247"/>
      <c r="U840" s="248" t="str">
        <f>IF(AND(R840&lt;&gt;"",S840&lt;&gt;"",Q840&lt;&gt;""),ROUND(MIN(IF(OR(Q840="OZZ",Q840="ZZ"),5000,17300),TRUNC(0.75*(SUMIF($D$12:$D840,$D840,R$12:R840)+SUMIF($D$12:$D840,$D840,S$12:S840)),2)) - SUMIF($D$12:$D839,$D840,U$12:U839),2),"")</f>
        <v/>
      </c>
      <c r="V840" s="248" t="str">
        <f>IF(AND(R840&lt;&gt;"",S840&lt;&gt;"",T840&lt;&gt;"",Q840&lt;&gt;"",AL840&lt;&gt;""),IF(OR(Q840="OZZ",Q840="ZZ"),ROUND(0-SUMIF($D$12:$D839,$D840,V$12:V839),2),IF(T840=0,0,ROUND(MIN(MIN(17300,TRUNC(0.75*(SUMIF($D$12:$D$2012,$D840,R$12:R$2012)+SUMIF($D$12:$D$2012,$D840,S$12:S$2012)),2)+SUMIF($D$12:$D840,$D840,AL$12:AL840))-SUMIF($D$12:$D839,$D840,V$12:V839)-SUMIF($D$12:$D$2012,$D840,U$12:U$2012),AL840),2))),"")</f>
        <v/>
      </c>
      <c r="W840" s="250" t="str">
        <f>IF(Q840&lt;&gt;"",1000 - SUMIF($D$12:$D839,$D840,W$12:W839),"")</f>
        <v/>
      </c>
      <c r="X840" s="106"/>
      <c r="Y840" s="247"/>
      <c r="Z840" s="247"/>
      <c r="AA840" s="247"/>
      <c r="AB840" s="248" t="str">
        <f>IF(AND(Y840&lt;&gt;"",Z840&lt;&gt;"",X840&lt;&gt;""),ROUND(MIN(IF(OR(X840="OZZ",X840="ZZ"),5000,17300),TRUNC(0.75*(SUMIF($D$12:$D840,$D840,Y$12:Y840)+SUMIF($D$12:$D840,$D840,Z$12:Z840)),2)) - SUMIF($D$12:$D839,$D840,AB$12:AB839),2),"")</f>
        <v/>
      </c>
      <c r="AC840" s="251" t="str">
        <f>IF(AND(Y840&lt;&gt;"",Z840&lt;&gt;"",AA840&lt;&gt;"",X840&lt;&gt;"",AP840&lt;&gt;""),IF(OR(X840="OZZ",X840="ZZ"),ROUND(0-SUMIF($D$12:$D839,$D840,AC$12:AC839),2),IF(AA840=0,0,ROUND(MIN(MIN(17300,TRUNC(0.75*(SUMIF($D$12:$D$2012,$D840,Y$12:Y$2012)+SUMIF($D$12:$D$2012,$D840,Z$12:Z$2012)),2)+SUMIF($D$12:$D840,$D840,AP$12:AP840))-SUMIF($D$12:$D839,$D840,AC$12:AC839)-SUMIF($D$12:$D$2012,$D840,AB$12:AB$2012),AP840),2))),"")</f>
        <v/>
      </c>
      <c r="AD840" s="250" t="str">
        <f>IF(X840&lt;&gt;"",1000 - SUMIF($D$12:$D839,$D840,AD$12:AD839),"")</f>
        <v/>
      </c>
      <c r="AE840" s="252"/>
      <c r="AF840" s="253"/>
      <c r="AG840" s="254"/>
      <c r="AH840" s="255" t="str">
        <f t="shared" si="271"/>
        <v/>
      </c>
      <c r="AI840" s="256"/>
      <c r="AJ840" s="253"/>
      <c r="AK840" s="254"/>
      <c r="AL840" s="255" t="str">
        <f t="shared" si="272"/>
        <v/>
      </c>
      <c r="AM840" s="256"/>
      <c r="AN840" s="253"/>
      <c r="AO840" s="254"/>
      <c r="AP840" s="255" t="str">
        <f t="shared" si="252"/>
        <v/>
      </c>
      <c r="AQ840" s="116"/>
      <c r="AR840" s="116"/>
      <c r="AS840" s="117"/>
      <c r="AT840" s="118"/>
      <c r="AU840" s="119" t="str">
        <f>IF(D840&lt;&gt; "", IF(COUNTIF($D$12:$D840,$D840)&gt;1,0,IF(SUM(N840,U840,AB840)&gt;0,IF(AND(X840="",OR(Q840&lt;&gt;"",J840&lt;&gt;"")),IF(Q840&lt;&gt;"",Q840,IF(J840&lt;&gt;"",J840,0)),IF(AND(Q840&lt;&gt;"",J840&lt;&gt;"",Q840=J840),Q840,X840)),0)),"")</f>
        <v/>
      </c>
      <c r="AV840" s="119" t="str">
        <f>IF(D840&lt;&gt;"",IF(COUNTIF($D$12:$D840,$D840)&gt;1,0,IF(SUM(O840,V840,AC840)&gt;0,IF(AND(X840="",OR(Q840&lt;&gt;"",J840&lt;&gt;"")),IF(Q840&lt;&gt;"",Q840,IF(J840&lt;&gt;"",J840,0)),IF(AND(Q840&lt;&gt;"",J840&lt;&gt;"",Q840=J840),Q840,X840)),0)),"")</f>
        <v/>
      </c>
      <c r="AW840" s="119" t="str">
        <f>IF(D840&lt;&gt;"",IF(COUNTIF($D$12:$D840,$D840)&gt;1,0,IF(SUM(P840,W840,AD840)&gt;0,IF(AND(X840="",OR(Q840&lt;&gt;"",J840&lt;&gt;"")),IF(Q840&lt;&gt;"",Q840,IF(J840&lt;&gt;"",J840,0)),IF(AND(Q840&lt;&gt;"",J840&lt;&gt;"",Q840=J840),Q840,X840)),0)),"")</f>
        <v/>
      </c>
      <c r="AX840" s="118" t="str">
        <f t="shared" si="253"/>
        <v/>
      </c>
      <c r="AY840" s="118" t="str">
        <f t="shared" si="254"/>
        <v/>
      </c>
      <c r="AZ840" s="118" t="str">
        <f t="shared" si="255"/>
        <v/>
      </c>
      <c r="BA840" s="118" t="str">
        <f t="shared" si="256"/>
        <v/>
      </c>
      <c r="BB840" s="118" t="str">
        <f t="shared" si="257"/>
        <v/>
      </c>
      <c r="BC840" s="118" t="str">
        <f t="shared" si="258"/>
        <v/>
      </c>
      <c r="BD840" s="118" t="str">
        <f t="shared" si="259"/>
        <v/>
      </c>
      <c r="BE840" s="118" t="str">
        <f t="shared" si="260"/>
        <v/>
      </c>
      <c r="BF840" s="118" t="str">
        <f t="shared" si="261"/>
        <v/>
      </c>
      <c r="BG840" s="120"/>
      <c r="BH840" s="120" t="str">
        <f t="shared" si="262"/>
        <v/>
      </c>
      <c r="BI840" s="120" t="str">
        <f t="shared" si="263"/>
        <v/>
      </c>
      <c r="BJ840" s="121"/>
      <c r="BK840" s="120" t="str">
        <f t="shared" si="264"/>
        <v/>
      </c>
      <c r="BL840" s="120" t="str">
        <f t="shared" si="265"/>
        <v/>
      </c>
      <c r="BM840" s="120" t="str">
        <f t="shared" si="266"/>
        <v/>
      </c>
      <c r="BN840" s="120" t="str">
        <f t="shared" si="267"/>
        <v/>
      </c>
      <c r="BO840" s="120" t="str">
        <f t="shared" si="268"/>
        <v/>
      </c>
      <c r="BP840" s="120" t="str">
        <f t="shared" si="269"/>
        <v/>
      </c>
      <c r="BQ840" s="98"/>
      <c r="BR840" s="98"/>
      <c r="BS840" s="98"/>
      <c r="BT840" s="98"/>
      <c r="BU840" s="98"/>
      <c r="BV840" s="98"/>
      <c r="BW840" s="98"/>
      <c r="BX840" s="98"/>
      <c r="BY840" s="98"/>
      <c r="BZ840" s="98"/>
      <c r="CA840" s="98"/>
      <c r="CB840" s="98"/>
      <c r="CC840" s="98"/>
      <c r="CD840" s="98"/>
      <c r="CE840" s="98"/>
      <c r="CF840" s="98"/>
      <c r="CG840" s="98"/>
      <c r="CH840" s="98"/>
      <c r="CI840" s="98"/>
      <c r="CJ840" s="98"/>
      <c r="CK840" s="98"/>
      <c r="CL840" s="98"/>
      <c r="CM840" s="98"/>
      <c r="CN840" s="98"/>
      <c r="CO840" s="98"/>
      <c r="CP840" s="98"/>
      <c r="CQ840" s="98"/>
      <c r="CR840" s="98"/>
      <c r="CS840" s="98"/>
    </row>
    <row r="841" spans="1:97" s="4" customFormat="1" ht="18.75" customHeight="1" x14ac:dyDescent="0.2">
      <c r="A841" s="3">
        <f t="shared" si="270"/>
        <v>829</v>
      </c>
      <c r="B841" s="263"/>
      <c r="C841" s="263"/>
      <c r="D841" s="263"/>
      <c r="E841" s="259"/>
      <c r="F841" s="259"/>
      <c r="G841" s="43"/>
      <c r="H841" s="264"/>
      <c r="I841" s="261"/>
      <c r="J841" s="106"/>
      <c r="K841" s="247"/>
      <c r="L841" s="247"/>
      <c r="M841" s="247"/>
      <c r="N841" s="248" t="str">
        <f>IF(AND(K841&lt;&gt;"",L841&lt;&gt;"",J841&lt;&gt;""),ROUND(MIN(IF(OR(J841="OZZ",J841="ZZ"),5000,17300),TRUNC(0.75*(SUMIF($D$12:$D841,$D841,K$12:K841)+SUMIF($D$12:$D841,$D841,L$12:L841)),2)) - SUMIF($D$12:$D840,$D841,N$12:N840),2),"")</f>
        <v/>
      </c>
      <c r="O841" s="249" t="str">
        <f>IF(AND(K841&lt;&gt;"",L841&lt;&gt;"",M841&lt;&gt;"",J841&lt;&gt;"",AH841&lt;&gt;""),IF(OR(J841="OZZ",J841="ZZ"),ROUND(0-SUMIF($D$12:$D840,$D841,O$12:O840),2),IF(M841=0,0,ROUND(MIN(MIN(17300,TRUNC(0.75*(SUMIF($D$12:$D$2012,$D841,K$12:K$2012)+SUMIF($D$12:$D$2012,$D841,L$12:L$2012)),2)+SUMIF($D$12:$D841,$D841,AH$12:AH841))-SUMIF($D$12:$D840,$D841,O$12:O840)-SUMIF($D$12:$D$2012,$D841,N$12:N$2012),AH841),2))),"")</f>
        <v/>
      </c>
      <c r="P841" s="250" t="str">
        <f>IF(J841&lt;&gt;"",1000 - SUMIF($D$12:$D840,$D841,P$12:P840),"")</f>
        <v/>
      </c>
      <c r="Q841" s="106"/>
      <c r="R841" s="247"/>
      <c r="S841" s="247"/>
      <c r="T841" s="247"/>
      <c r="U841" s="248" t="str">
        <f>IF(AND(R841&lt;&gt;"",S841&lt;&gt;"",Q841&lt;&gt;""),ROUND(MIN(IF(OR(Q841="OZZ",Q841="ZZ"),5000,17300),TRUNC(0.75*(SUMIF($D$12:$D841,$D841,R$12:R841)+SUMIF($D$12:$D841,$D841,S$12:S841)),2)) - SUMIF($D$12:$D840,$D841,U$12:U840),2),"")</f>
        <v/>
      </c>
      <c r="V841" s="248" t="str">
        <f>IF(AND(R841&lt;&gt;"",S841&lt;&gt;"",T841&lt;&gt;"",Q841&lt;&gt;"",AL841&lt;&gt;""),IF(OR(Q841="OZZ",Q841="ZZ"),ROUND(0-SUMIF($D$12:$D840,$D841,V$12:V840),2),IF(T841=0,0,ROUND(MIN(MIN(17300,TRUNC(0.75*(SUMIF($D$12:$D$2012,$D841,R$12:R$2012)+SUMIF($D$12:$D$2012,$D841,S$12:S$2012)),2)+SUMIF($D$12:$D841,$D841,AL$12:AL841))-SUMIF($D$12:$D840,$D841,V$12:V840)-SUMIF($D$12:$D$2012,$D841,U$12:U$2012),AL841),2))),"")</f>
        <v/>
      </c>
      <c r="W841" s="250" t="str">
        <f>IF(Q841&lt;&gt;"",1000 - SUMIF($D$12:$D840,$D841,W$12:W840),"")</f>
        <v/>
      </c>
      <c r="X841" s="106"/>
      <c r="Y841" s="247"/>
      <c r="Z841" s="247"/>
      <c r="AA841" s="247"/>
      <c r="AB841" s="248" t="str">
        <f>IF(AND(Y841&lt;&gt;"",Z841&lt;&gt;"",X841&lt;&gt;""),ROUND(MIN(IF(OR(X841="OZZ",X841="ZZ"),5000,17300),TRUNC(0.75*(SUMIF($D$12:$D841,$D841,Y$12:Y841)+SUMIF($D$12:$D841,$D841,Z$12:Z841)),2)) - SUMIF($D$12:$D840,$D841,AB$12:AB840),2),"")</f>
        <v/>
      </c>
      <c r="AC841" s="251" t="str">
        <f>IF(AND(Y841&lt;&gt;"",Z841&lt;&gt;"",AA841&lt;&gt;"",X841&lt;&gt;"",AP841&lt;&gt;""),IF(OR(X841="OZZ",X841="ZZ"),ROUND(0-SUMIF($D$12:$D840,$D841,AC$12:AC840),2),IF(AA841=0,0,ROUND(MIN(MIN(17300,TRUNC(0.75*(SUMIF($D$12:$D$2012,$D841,Y$12:Y$2012)+SUMIF($D$12:$D$2012,$D841,Z$12:Z$2012)),2)+SUMIF($D$12:$D841,$D841,AP$12:AP841))-SUMIF($D$12:$D840,$D841,AC$12:AC840)-SUMIF($D$12:$D$2012,$D841,AB$12:AB$2012),AP841),2))),"")</f>
        <v/>
      </c>
      <c r="AD841" s="250" t="str">
        <f>IF(X841&lt;&gt;"",1000 - SUMIF($D$12:$D840,$D841,AD$12:AD840),"")</f>
        <v/>
      </c>
      <c r="AE841" s="252"/>
      <c r="AF841" s="253"/>
      <c r="AG841" s="254"/>
      <c r="AH841" s="255" t="str">
        <f t="shared" si="271"/>
        <v/>
      </c>
      <c r="AI841" s="256"/>
      <c r="AJ841" s="253"/>
      <c r="AK841" s="254"/>
      <c r="AL841" s="255" t="str">
        <f t="shared" si="272"/>
        <v/>
      </c>
      <c r="AM841" s="256"/>
      <c r="AN841" s="253"/>
      <c r="AO841" s="254"/>
      <c r="AP841" s="255" t="str">
        <f t="shared" si="252"/>
        <v/>
      </c>
      <c r="AQ841" s="116"/>
      <c r="AR841" s="116"/>
      <c r="AS841" s="117"/>
      <c r="AT841" s="118"/>
      <c r="AU841" s="119" t="str">
        <f>IF(D841&lt;&gt; "", IF(COUNTIF($D$12:$D841,$D841)&gt;1,0,IF(SUM(N841,U841,AB841)&gt;0,IF(AND(X841="",OR(Q841&lt;&gt;"",J841&lt;&gt;"")),IF(Q841&lt;&gt;"",Q841,IF(J841&lt;&gt;"",J841,0)),IF(AND(Q841&lt;&gt;"",J841&lt;&gt;"",Q841=J841),Q841,X841)),0)),"")</f>
        <v/>
      </c>
      <c r="AV841" s="119" t="str">
        <f>IF(D841&lt;&gt;"",IF(COUNTIF($D$12:$D841,$D841)&gt;1,0,IF(SUM(O841,V841,AC841)&gt;0,IF(AND(X841="",OR(Q841&lt;&gt;"",J841&lt;&gt;"")),IF(Q841&lt;&gt;"",Q841,IF(J841&lt;&gt;"",J841,0)),IF(AND(Q841&lt;&gt;"",J841&lt;&gt;"",Q841=J841),Q841,X841)),0)),"")</f>
        <v/>
      </c>
      <c r="AW841" s="119" t="str">
        <f>IF(D841&lt;&gt;"",IF(COUNTIF($D$12:$D841,$D841)&gt;1,0,IF(SUM(P841,W841,AD841)&gt;0,IF(AND(X841="",OR(Q841&lt;&gt;"",J841&lt;&gt;"")),IF(Q841&lt;&gt;"",Q841,IF(J841&lt;&gt;"",J841,0)),IF(AND(Q841&lt;&gt;"",J841&lt;&gt;"",Q841=J841),Q841,X841)),0)),"")</f>
        <v/>
      </c>
      <c r="AX841" s="118" t="str">
        <f t="shared" si="253"/>
        <v/>
      </c>
      <c r="AY841" s="118" t="str">
        <f t="shared" si="254"/>
        <v/>
      </c>
      <c r="AZ841" s="118" t="str">
        <f t="shared" si="255"/>
        <v/>
      </c>
      <c r="BA841" s="118" t="str">
        <f t="shared" si="256"/>
        <v/>
      </c>
      <c r="BB841" s="118" t="str">
        <f t="shared" si="257"/>
        <v/>
      </c>
      <c r="BC841" s="118" t="str">
        <f t="shared" si="258"/>
        <v/>
      </c>
      <c r="BD841" s="118" t="str">
        <f t="shared" si="259"/>
        <v/>
      </c>
      <c r="BE841" s="118" t="str">
        <f t="shared" si="260"/>
        <v/>
      </c>
      <c r="BF841" s="118" t="str">
        <f t="shared" si="261"/>
        <v/>
      </c>
      <c r="BG841" s="120"/>
      <c r="BH841" s="120" t="str">
        <f t="shared" si="262"/>
        <v/>
      </c>
      <c r="BI841" s="120" t="str">
        <f t="shared" si="263"/>
        <v/>
      </c>
      <c r="BJ841" s="121"/>
      <c r="BK841" s="120" t="str">
        <f t="shared" si="264"/>
        <v/>
      </c>
      <c r="BL841" s="120" t="str">
        <f t="shared" si="265"/>
        <v/>
      </c>
      <c r="BM841" s="120" t="str">
        <f t="shared" si="266"/>
        <v/>
      </c>
      <c r="BN841" s="120" t="str">
        <f t="shared" si="267"/>
        <v/>
      </c>
      <c r="BO841" s="120" t="str">
        <f t="shared" si="268"/>
        <v/>
      </c>
      <c r="BP841" s="120" t="str">
        <f t="shared" si="269"/>
        <v/>
      </c>
      <c r="BQ841" s="98"/>
      <c r="BR841" s="98"/>
      <c r="BS841" s="98"/>
      <c r="BT841" s="98"/>
      <c r="BU841" s="98"/>
      <c r="BV841" s="98"/>
      <c r="BW841" s="98"/>
      <c r="BX841" s="98"/>
      <c r="BY841" s="98"/>
      <c r="BZ841" s="98"/>
      <c r="CA841" s="98"/>
      <c r="CB841" s="98"/>
      <c r="CC841" s="98"/>
      <c r="CD841" s="98"/>
      <c r="CE841" s="98"/>
      <c r="CF841" s="98"/>
      <c r="CG841" s="98"/>
      <c r="CH841" s="98"/>
      <c r="CI841" s="98"/>
      <c r="CJ841" s="98"/>
      <c r="CK841" s="98"/>
      <c r="CL841" s="98"/>
      <c r="CM841" s="98"/>
      <c r="CN841" s="98"/>
      <c r="CO841" s="98"/>
      <c r="CP841" s="98"/>
      <c r="CQ841" s="98"/>
      <c r="CR841" s="98"/>
      <c r="CS841" s="98"/>
    </row>
    <row r="842" spans="1:97" s="4" customFormat="1" ht="18.75" customHeight="1" x14ac:dyDescent="0.2">
      <c r="A842" s="3">
        <f t="shared" si="270"/>
        <v>830</v>
      </c>
      <c r="B842" s="263"/>
      <c r="C842" s="263"/>
      <c r="D842" s="263"/>
      <c r="E842" s="259"/>
      <c r="F842" s="259"/>
      <c r="G842" s="43"/>
      <c r="H842" s="264"/>
      <c r="I842" s="261"/>
      <c r="J842" s="106"/>
      <c r="K842" s="247"/>
      <c r="L842" s="247"/>
      <c r="M842" s="247"/>
      <c r="N842" s="248" t="str">
        <f>IF(AND(K842&lt;&gt;"",L842&lt;&gt;"",J842&lt;&gt;""),ROUND(MIN(IF(OR(J842="OZZ",J842="ZZ"),5000,17300),TRUNC(0.75*(SUMIF($D$12:$D842,$D842,K$12:K842)+SUMIF($D$12:$D842,$D842,L$12:L842)),2)) - SUMIF($D$12:$D841,$D842,N$12:N841),2),"")</f>
        <v/>
      </c>
      <c r="O842" s="249" t="str">
        <f>IF(AND(K842&lt;&gt;"",L842&lt;&gt;"",M842&lt;&gt;"",J842&lt;&gt;"",AH842&lt;&gt;""),IF(OR(J842="OZZ",J842="ZZ"),ROUND(0-SUMIF($D$12:$D841,$D842,O$12:O841),2),IF(M842=0,0,ROUND(MIN(MIN(17300,TRUNC(0.75*(SUMIF($D$12:$D$2012,$D842,K$12:K$2012)+SUMIF($D$12:$D$2012,$D842,L$12:L$2012)),2)+SUMIF($D$12:$D842,$D842,AH$12:AH842))-SUMIF($D$12:$D841,$D842,O$12:O841)-SUMIF($D$12:$D$2012,$D842,N$12:N$2012),AH842),2))),"")</f>
        <v/>
      </c>
      <c r="P842" s="250" t="str">
        <f>IF(J842&lt;&gt;"",1000 - SUMIF($D$12:$D841,$D842,P$12:P841),"")</f>
        <v/>
      </c>
      <c r="Q842" s="106"/>
      <c r="R842" s="247"/>
      <c r="S842" s="247"/>
      <c r="T842" s="247"/>
      <c r="U842" s="248" t="str">
        <f>IF(AND(R842&lt;&gt;"",S842&lt;&gt;"",Q842&lt;&gt;""),ROUND(MIN(IF(OR(Q842="OZZ",Q842="ZZ"),5000,17300),TRUNC(0.75*(SUMIF($D$12:$D842,$D842,R$12:R842)+SUMIF($D$12:$D842,$D842,S$12:S842)),2)) - SUMIF($D$12:$D841,$D842,U$12:U841),2),"")</f>
        <v/>
      </c>
      <c r="V842" s="248" t="str">
        <f>IF(AND(R842&lt;&gt;"",S842&lt;&gt;"",T842&lt;&gt;"",Q842&lt;&gt;"",AL842&lt;&gt;""),IF(OR(Q842="OZZ",Q842="ZZ"),ROUND(0-SUMIF($D$12:$D841,$D842,V$12:V841),2),IF(T842=0,0,ROUND(MIN(MIN(17300,TRUNC(0.75*(SUMIF($D$12:$D$2012,$D842,R$12:R$2012)+SUMIF($D$12:$D$2012,$D842,S$12:S$2012)),2)+SUMIF($D$12:$D842,$D842,AL$12:AL842))-SUMIF($D$12:$D841,$D842,V$12:V841)-SUMIF($D$12:$D$2012,$D842,U$12:U$2012),AL842),2))),"")</f>
        <v/>
      </c>
      <c r="W842" s="250" t="str">
        <f>IF(Q842&lt;&gt;"",1000 - SUMIF($D$12:$D841,$D842,W$12:W841),"")</f>
        <v/>
      </c>
      <c r="X842" s="106"/>
      <c r="Y842" s="247"/>
      <c r="Z842" s="247"/>
      <c r="AA842" s="247"/>
      <c r="AB842" s="248" t="str">
        <f>IF(AND(Y842&lt;&gt;"",Z842&lt;&gt;"",X842&lt;&gt;""),ROUND(MIN(IF(OR(X842="OZZ",X842="ZZ"),5000,17300),TRUNC(0.75*(SUMIF($D$12:$D842,$D842,Y$12:Y842)+SUMIF($D$12:$D842,$D842,Z$12:Z842)),2)) - SUMIF($D$12:$D841,$D842,AB$12:AB841),2),"")</f>
        <v/>
      </c>
      <c r="AC842" s="251" t="str">
        <f>IF(AND(Y842&lt;&gt;"",Z842&lt;&gt;"",AA842&lt;&gt;"",X842&lt;&gt;"",AP842&lt;&gt;""),IF(OR(X842="OZZ",X842="ZZ"),ROUND(0-SUMIF($D$12:$D841,$D842,AC$12:AC841),2),IF(AA842=0,0,ROUND(MIN(MIN(17300,TRUNC(0.75*(SUMIF($D$12:$D$2012,$D842,Y$12:Y$2012)+SUMIF($D$12:$D$2012,$D842,Z$12:Z$2012)),2)+SUMIF($D$12:$D842,$D842,AP$12:AP842))-SUMIF($D$12:$D841,$D842,AC$12:AC841)-SUMIF($D$12:$D$2012,$D842,AB$12:AB$2012),AP842),2))),"")</f>
        <v/>
      </c>
      <c r="AD842" s="250" t="str">
        <f>IF(X842&lt;&gt;"",1000 - SUMIF($D$12:$D841,$D842,AD$12:AD841),"")</f>
        <v/>
      </c>
      <c r="AE842" s="252"/>
      <c r="AF842" s="253"/>
      <c r="AG842" s="254"/>
      <c r="AH842" s="255" t="str">
        <f t="shared" si="271"/>
        <v/>
      </c>
      <c r="AI842" s="256"/>
      <c r="AJ842" s="253"/>
      <c r="AK842" s="254"/>
      <c r="AL842" s="255" t="str">
        <f t="shared" si="272"/>
        <v/>
      </c>
      <c r="AM842" s="256"/>
      <c r="AN842" s="253"/>
      <c r="AO842" s="254"/>
      <c r="AP842" s="255" t="str">
        <f t="shared" si="252"/>
        <v/>
      </c>
      <c r="AQ842" s="116"/>
      <c r="AR842" s="116"/>
      <c r="AS842" s="117"/>
      <c r="AT842" s="118"/>
      <c r="AU842" s="119" t="str">
        <f>IF(D842&lt;&gt; "", IF(COUNTIF($D$12:$D842,$D842)&gt;1,0,IF(SUM(N842,U842,AB842)&gt;0,IF(AND(X842="",OR(Q842&lt;&gt;"",J842&lt;&gt;"")),IF(Q842&lt;&gt;"",Q842,IF(J842&lt;&gt;"",J842,0)),IF(AND(Q842&lt;&gt;"",J842&lt;&gt;"",Q842=J842),Q842,X842)),0)),"")</f>
        <v/>
      </c>
      <c r="AV842" s="119" t="str">
        <f>IF(D842&lt;&gt;"",IF(COUNTIF($D$12:$D842,$D842)&gt;1,0,IF(SUM(O842,V842,AC842)&gt;0,IF(AND(X842="",OR(Q842&lt;&gt;"",J842&lt;&gt;"")),IF(Q842&lt;&gt;"",Q842,IF(J842&lt;&gt;"",J842,0)),IF(AND(Q842&lt;&gt;"",J842&lt;&gt;"",Q842=J842),Q842,X842)),0)),"")</f>
        <v/>
      </c>
      <c r="AW842" s="119" t="str">
        <f>IF(D842&lt;&gt;"",IF(COUNTIF($D$12:$D842,$D842)&gt;1,0,IF(SUM(P842,W842,AD842)&gt;0,IF(AND(X842="",OR(Q842&lt;&gt;"",J842&lt;&gt;"")),IF(Q842&lt;&gt;"",Q842,IF(J842&lt;&gt;"",J842,0)),IF(AND(Q842&lt;&gt;"",J842&lt;&gt;"",Q842=J842),Q842,X842)),0)),"")</f>
        <v/>
      </c>
      <c r="AX842" s="118" t="str">
        <f t="shared" si="253"/>
        <v/>
      </c>
      <c r="AY842" s="118" t="str">
        <f t="shared" si="254"/>
        <v/>
      </c>
      <c r="AZ842" s="118" t="str">
        <f t="shared" si="255"/>
        <v/>
      </c>
      <c r="BA842" s="118" t="str">
        <f t="shared" si="256"/>
        <v/>
      </c>
      <c r="BB842" s="118" t="str">
        <f t="shared" si="257"/>
        <v/>
      </c>
      <c r="BC842" s="118" t="str">
        <f t="shared" si="258"/>
        <v/>
      </c>
      <c r="BD842" s="118" t="str">
        <f t="shared" si="259"/>
        <v/>
      </c>
      <c r="BE842" s="118" t="str">
        <f t="shared" si="260"/>
        <v/>
      </c>
      <c r="BF842" s="118" t="str">
        <f t="shared" si="261"/>
        <v/>
      </c>
      <c r="BG842" s="120"/>
      <c r="BH842" s="120" t="str">
        <f t="shared" si="262"/>
        <v/>
      </c>
      <c r="BI842" s="120" t="str">
        <f t="shared" si="263"/>
        <v/>
      </c>
      <c r="BJ842" s="121"/>
      <c r="BK842" s="120" t="str">
        <f t="shared" si="264"/>
        <v/>
      </c>
      <c r="BL842" s="120" t="str">
        <f t="shared" si="265"/>
        <v/>
      </c>
      <c r="BM842" s="120" t="str">
        <f t="shared" si="266"/>
        <v/>
      </c>
      <c r="BN842" s="120" t="str">
        <f t="shared" si="267"/>
        <v/>
      </c>
      <c r="BO842" s="120" t="str">
        <f t="shared" si="268"/>
        <v/>
      </c>
      <c r="BP842" s="120" t="str">
        <f t="shared" si="269"/>
        <v/>
      </c>
      <c r="BQ842" s="98"/>
      <c r="BR842" s="98"/>
      <c r="BS842" s="98"/>
      <c r="BT842" s="98"/>
      <c r="BU842" s="98"/>
      <c r="BV842" s="98"/>
      <c r="BW842" s="98"/>
      <c r="BX842" s="98"/>
      <c r="BY842" s="98"/>
      <c r="BZ842" s="98"/>
      <c r="CA842" s="98"/>
      <c r="CB842" s="98"/>
      <c r="CC842" s="98"/>
      <c r="CD842" s="98"/>
      <c r="CE842" s="98"/>
      <c r="CF842" s="98"/>
      <c r="CG842" s="98"/>
      <c r="CH842" s="98"/>
      <c r="CI842" s="98"/>
      <c r="CJ842" s="98"/>
      <c r="CK842" s="98"/>
      <c r="CL842" s="98"/>
      <c r="CM842" s="98"/>
      <c r="CN842" s="98"/>
      <c r="CO842" s="98"/>
      <c r="CP842" s="98"/>
      <c r="CQ842" s="98"/>
      <c r="CR842" s="98"/>
      <c r="CS842" s="98"/>
    </row>
    <row r="843" spans="1:97" s="4" customFormat="1" ht="18.75" customHeight="1" x14ac:dyDescent="0.2">
      <c r="A843" s="3">
        <f t="shared" si="270"/>
        <v>831</v>
      </c>
      <c r="B843" s="263"/>
      <c r="C843" s="263"/>
      <c r="D843" s="263"/>
      <c r="E843" s="259"/>
      <c r="F843" s="259"/>
      <c r="G843" s="43"/>
      <c r="H843" s="264"/>
      <c r="I843" s="261"/>
      <c r="J843" s="106"/>
      <c r="K843" s="247"/>
      <c r="L843" s="247"/>
      <c r="M843" s="247"/>
      <c r="N843" s="248" t="str">
        <f>IF(AND(K843&lt;&gt;"",L843&lt;&gt;"",J843&lt;&gt;""),ROUND(MIN(IF(OR(J843="OZZ",J843="ZZ"),5000,17300),TRUNC(0.75*(SUMIF($D$12:$D843,$D843,K$12:K843)+SUMIF($D$12:$D843,$D843,L$12:L843)),2)) - SUMIF($D$12:$D842,$D843,N$12:N842),2),"")</f>
        <v/>
      </c>
      <c r="O843" s="249" t="str">
        <f>IF(AND(K843&lt;&gt;"",L843&lt;&gt;"",M843&lt;&gt;"",J843&lt;&gt;"",AH843&lt;&gt;""),IF(OR(J843="OZZ",J843="ZZ"),ROUND(0-SUMIF($D$12:$D842,$D843,O$12:O842),2),IF(M843=0,0,ROUND(MIN(MIN(17300,TRUNC(0.75*(SUMIF($D$12:$D$2012,$D843,K$12:K$2012)+SUMIF($D$12:$D$2012,$D843,L$12:L$2012)),2)+SUMIF($D$12:$D843,$D843,AH$12:AH843))-SUMIF($D$12:$D842,$D843,O$12:O842)-SUMIF($D$12:$D$2012,$D843,N$12:N$2012),AH843),2))),"")</f>
        <v/>
      </c>
      <c r="P843" s="250" t="str">
        <f>IF(J843&lt;&gt;"",1000 - SUMIF($D$12:$D842,$D843,P$12:P842),"")</f>
        <v/>
      </c>
      <c r="Q843" s="106"/>
      <c r="R843" s="247"/>
      <c r="S843" s="247"/>
      <c r="T843" s="247"/>
      <c r="U843" s="248" t="str">
        <f>IF(AND(R843&lt;&gt;"",S843&lt;&gt;"",Q843&lt;&gt;""),ROUND(MIN(IF(OR(Q843="OZZ",Q843="ZZ"),5000,17300),TRUNC(0.75*(SUMIF($D$12:$D843,$D843,R$12:R843)+SUMIF($D$12:$D843,$D843,S$12:S843)),2)) - SUMIF($D$12:$D842,$D843,U$12:U842),2),"")</f>
        <v/>
      </c>
      <c r="V843" s="248" t="str">
        <f>IF(AND(R843&lt;&gt;"",S843&lt;&gt;"",T843&lt;&gt;"",Q843&lt;&gt;"",AL843&lt;&gt;""),IF(OR(Q843="OZZ",Q843="ZZ"),ROUND(0-SUMIF($D$12:$D842,$D843,V$12:V842),2),IF(T843=0,0,ROUND(MIN(MIN(17300,TRUNC(0.75*(SUMIF($D$12:$D$2012,$D843,R$12:R$2012)+SUMIF($D$12:$D$2012,$D843,S$12:S$2012)),2)+SUMIF($D$12:$D843,$D843,AL$12:AL843))-SUMIF($D$12:$D842,$D843,V$12:V842)-SUMIF($D$12:$D$2012,$D843,U$12:U$2012),AL843),2))),"")</f>
        <v/>
      </c>
      <c r="W843" s="250" t="str">
        <f>IF(Q843&lt;&gt;"",1000 - SUMIF($D$12:$D842,$D843,W$12:W842),"")</f>
        <v/>
      </c>
      <c r="X843" s="106"/>
      <c r="Y843" s="247"/>
      <c r="Z843" s="247"/>
      <c r="AA843" s="247"/>
      <c r="AB843" s="248" t="str">
        <f>IF(AND(Y843&lt;&gt;"",Z843&lt;&gt;"",X843&lt;&gt;""),ROUND(MIN(IF(OR(X843="OZZ",X843="ZZ"),5000,17300),TRUNC(0.75*(SUMIF($D$12:$D843,$D843,Y$12:Y843)+SUMIF($D$12:$D843,$D843,Z$12:Z843)),2)) - SUMIF($D$12:$D842,$D843,AB$12:AB842),2),"")</f>
        <v/>
      </c>
      <c r="AC843" s="251" t="str">
        <f>IF(AND(Y843&lt;&gt;"",Z843&lt;&gt;"",AA843&lt;&gt;"",X843&lt;&gt;"",AP843&lt;&gt;""),IF(OR(X843="OZZ",X843="ZZ"),ROUND(0-SUMIF($D$12:$D842,$D843,AC$12:AC842),2),IF(AA843=0,0,ROUND(MIN(MIN(17300,TRUNC(0.75*(SUMIF($D$12:$D$2012,$D843,Y$12:Y$2012)+SUMIF($D$12:$D$2012,$D843,Z$12:Z$2012)),2)+SUMIF($D$12:$D843,$D843,AP$12:AP843))-SUMIF($D$12:$D842,$D843,AC$12:AC842)-SUMIF($D$12:$D$2012,$D843,AB$12:AB$2012),AP843),2))),"")</f>
        <v/>
      </c>
      <c r="AD843" s="250" t="str">
        <f>IF(X843&lt;&gt;"",1000 - SUMIF($D$12:$D842,$D843,AD$12:AD842),"")</f>
        <v/>
      </c>
      <c r="AE843" s="252"/>
      <c r="AF843" s="253"/>
      <c r="AG843" s="254"/>
      <c r="AH843" s="255" t="str">
        <f t="shared" si="271"/>
        <v/>
      </c>
      <c r="AI843" s="256"/>
      <c r="AJ843" s="253"/>
      <c r="AK843" s="254"/>
      <c r="AL843" s="255" t="str">
        <f t="shared" si="272"/>
        <v/>
      </c>
      <c r="AM843" s="256"/>
      <c r="AN843" s="253"/>
      <c r="AO843" s="254"/>
      <c r="AP843" s="255" t="str">
        <f t="shared" si="252"/>
        <v/>
      </c>
      <c r="AQ843" s="116"/>
      <c r="AR843" s="116"/>
      <c r="AS843" s="117"/>
      <c r="AT843" s="118"/>
      <c r="AU843" s="119" t="str">
        <f>IF(D843&lt;&gt; "", IF(COUNTIF($D$12:$D843,$D843)&gt;1,0,IF(SUM(N843,U843,AB843)&gt;0,IF(AND(X843="",OR(Q843&lt;&gt;"",J843&lt;&gt;"")),IF(Q843&lt;&gt;"",Q843,IF(J843&lt;&gt;"",J843,0)),IF(AND(Q843&lt;&gt;"",J843&lt;&gt;"",Q843=J843),Q843,X843)),0)),"")</f>
        <v/>
      </c>
      <c r="AV843" s="119" t="str">
        <f>IF(D843&lt;&gt;"",IF(COUNTIF($D$12:$D843,$D843)&gt;1,0,IF(SUM(O843,V843,AC843)&gt;0,IF(AND(X843="",OR(Q843&lt;&gt;"",J843&lt;&gt;"")),IF(Q843&lt;&gt;"",Q843,IF(J843&lt;&gt;"",J843,0)),IF(AND(Q843&lt;&gt;"",J843&lt;&gt;"",Q843=J843),Q843,X843)),0)),"")</f>
        <v/>
      </c>
      <c r="AW843" s="119" t="str">
        <f>IF(D843&lt;&gt;"",IF(COUNTIF($D$12:$D843,$D843)&gt;1,0,IF(SUM(P843,W843,AD843)&gt;0,IF(AND(X843="",OR(Q843&lt;&gt;"",J843&lt;&gt;"")),IF(Q843&lt;&gt;"",Q843,IF(J843&lt;&gt;"",J843,0)),IF(AND(Q843&lt;&gt;"",J843&lt;&gt;"",Q843=J843),Q843,X843)),0)),"")</f>
        <v/>
      </c>
      <c r="AX843" s="118" t="str">
        <f t="shared" si="253"/>
        <v/>
      </c>
      <c r="AY843" s="118" t="str">
        <f t="shared" si="254"/>
        <v/>
      </c>
      <c r="AZ843" s="118" t="str">
        <f t="shared" si="255"/>
        <v/>
      </c>
      <c r="BA843" s="118" t="str">
        <f t="shared" si="256"/>
        <v/>
      </c>
      <c r="BB843" s="118" t="str">
        <f t="shared" si="257"/>
        <v/>
      </c>
      <c r="BC843" s="118" t="str">
        <f t="shared" si="258"/>
        <v/>
      </c>
      <c r="BD843" s="118" t="str">
        <f t="shared" si="259"/>
        <v/>
      </c>
      <c r="BE843" s="118" t="str">
        <f t="shared" si="260"/>
        <v/>
      </c>
      <c r="BF843" s="118" t="str">
        <f t="shared" si="261"/>
        <v/>
      </c>
      <c r="BG843" s="120"/>
      <c r="BH843" s="120" t="str">
        <f t="shared" si="262"/>
        <v/>
      </c>
      <c r="BI843" s="120" t="str">
        <f t="shared" si="263"/>
        <v/>
      </c>
      <c r="BJ843" s="121"/>
      <c r="BK843" s="120" t="str">
        <f t="shared" si="264"/>
        <v/>
      </c>
      <c r="BL843" s="120" t="str">
        <f t="shared" si="265"/>
        <v/>
      </c>
      <c r="BM843" s="120" t="str">
        <f t="shared" si="266"/>
        <v/>
      </c>
      <c r="BN843" s="120" t="str">
        <f t="shared" si="267"/>
        <v/>
      </c>
      <c r="BO843" s="120" t="str">
        <f t="shared" si="268"/>
        <v/>
      </c>
      <c r="BP843" s="120" t="str">
        <f t="shared" si="269"/>
        <v/>
      </c>
      <c r="BQ843" s="98"/>
      <c r="BR843" s="98"/>
      <c r="BS843" s="98"/>
      <c r="BT843" s="98"/>
      <c r="BU843" s="98"/>
      <c r="BV843" s="98"/>
      <c r="BW843" s="98"/>
      <c r="BX843" s="98"/>
      <c r="BY843" s="98"/>
      <c r="BZ843" s="98"/>
      <c r="CA843" s="98"/>
      <c r="CB843" s="98"/>
      <c r="CC843" s="98"/>
      <c r="CD843" s="98"/>
      <c r="CE843" s="98"/>
      <c r="CF843" s="98"/>
      <c r="CG843" s="98"/>
      <c r="CH843" s="98"/>
      <c r="CI843" s="98"/>
      <c r="CJ843" s="98"/>
      <c r="CK843" s="98"/>
      <c r="CL843" s="98"/>
      <c r="CM843" s="98"/>
      <c r="CN843" s="98"/>
      <c r="CO843" s="98"/>
      <c r="CP843" s="98"/>
      <c r="CQ843" s="98"/>
      <c r="CR843" s="98"/>
      <c r="CS843" s="98"/>
    </row>
    <row r="844" spans="1:97" s="4" customFormat="1" ht="18.75" customHeight="1" x14ac:dyDescent="0.2">
      <c r="A844" s="3">
        <f t="shared" si="270"/>
        <v>832</v>
      </c>
      <c r="B844" s="263"/>
      <c r="C844" s="263"/>
      <c r="D844" s="263"/>
      <c r="E844" s="259"/>
      <c r="F844" s="259"/>
      <c r="G844" s="43"/>
      <c r="H844" s="264"/>
      <c r="I844" s="261"/>
      <c r="J844" s="106"/>
      <c r="K844" s="247"/>
      <c r="L844" s="247"/>
      <c r="M844" s="247"/>
      <c r="N844" s="248" t="str">
        <f>IF(AND(K844&lt;&gt;"",L844&lt;&gt;"",J844&lt;&gt;""),ROUND(MIN(IF(OR(J844="OZZ",J844="ZZ"),5000,17300),TRUNC(0.75*(SUMIF($D$12:$D844,$D844,K$12:K844)+SUMIF($D$12:$D844,$D844,L$12:L844)),2)) - SUMIF($D$12:$D843,$D844,N$12:N843),2),"")</f>
        <v/>
      </c>
      <c r="O844" s="249" t="str">
        <f>IF(AND(K844&lt;&gt;"",L844&lt;&gt;"",M844&lt;&gt;"",J844&lt;&gt;"",AH844&lt;&gt;""),IF(OR(J844="OZZ",J844="ZZ"),ROUND(0-SUMIF($D$12:$D843,$D844,O$12:O843),2),IF(M844=0,0,ROUND(MIN(MIN(17300,TRUNC(0.75*(SUMIF($D$12:$D$2012,$D844,K$12:K$2012)+SUMIF($D$12:$D$2012,$D844,L$12:L$2012)),2)+SUMIF($D$12:$D844,$D844,AH$12:AH844))-SUMIF($D$12:$D843,$D844,O$12:O843)-SUMIF($D$12:$D$2012,$D844,N$12:N$2012),AH844),2))),"")</f>
        <v/>
      </c>
      <c r="P844" s="250" t="str">
        <f>IF(J844&lt;&gt;"",1000 - SUMIF($D$12:$D843,$D844,P$12:P843),"")</f>
        <v/>
      </c>
      <c r="Q844" s="106"/>
      <c r="R844" s="247"/>
      <c r="S844" s="247"/>
      <c r="T844" s="247"/>
      <c r="U844" s="248" t="str">
        <f>IF(AND(R844&lt;&gt;"",S844&lt;&gt;"",Q844&lt;&gt;""),ROUND(MIN(IF(OR(Q844="OZZ",Q844="ZZ"),5000,17300),TRUNC(0.75*(SUMIF($D$12:$D844,$D844,R$12:R844)+SUMIF($D$12:$D844,$D844,S$12:S844)),2)) - SUMIF($D$12:$D843,$D844,U$12:U843),2),"")</f>
        <v/>
      </c>
      <c r="V844" s="248" t="str">
        <f>IF(AND(R844&lt;&gt;"",S844&lt;&gt;"",T844&lt;&gt;"",Q844&lt;&gt;"",AL844&lt;&gt;""),IF(OR(Q844="OZZ",Q844="ZZ"),ROUND(0-SUMIF($D$12:$D843,$D844,V$12:V843),2),IF(T844=0,0,ROUND(MIN(MIN(17300,TRUNC(0.75*(SUMIF($D$12:$D$2012,$D844,R$12:R$2012)+SUMIF($D$12:$D$2012,$D844,S$12:S$2012)),2)+SUMIF($D$12:$D844,$D844,AL$12:AL844))-SUMIF($D$12:$D843,$D844,V$12:V843)-SUMIF($D$12:$D$2012,$D844,U$12:U$2012),AL844),2))),"")</f>
        <v/>
      </c>
      <c r="W844" s="250" t="str">
        <f>IF(Q844&lt;&gt;"",1000 - SUMIF($D$12:$D843,$D844,W$12:W843),"")</f>
        <v/>
      </c>
      <c r="X844" s="106"/>
      <c r="Y844" s="247"/>
      <c r="Z844" s="247"/>
      <c r="AA844" s="247"/>
      <c r="AB844" s="248" t="str">
        <f>IF(AND(Y844&lt;&gt;"",Z844&lt;&gt;"",X844&lt;&gt;""),ROUND(MIN(IF(OR(X844="OZZ",X844="ZZ"),5000,17300),TRUNC(0.75*(SUMIF($D$12:$D844,$D844,Y$12:Y844)+SUMIF($D$12:$D844,$D844,Z$12:Z844)),2)) - SUMIF($D$12:$D843,$D844,AB$12:AB843),2),"")</f>
        <v/>
      </c>
      <c r="AC844" s="251" t="str">
        <f>IF(AND(Y844&lt;&gt;"",Z844&lt;&gt;"",AA844&lt;&gt;"",X844&lt;&gt;"",AP844&lt;&gt;""),IF(OR(X844="OZZ",X844="ZZ"),ROUND(0-SUMIF($D$12:$D843,$D844,AC$12:AC843),2),IF(AA844=0,0,ROUND(MIN(MIN(17300,TRUNC(0.75*(SUMIF($D$12:$D$2012,$D844,Y$12:Y$2012)+SUMIF($D$12:$D$2012,$D844,Z$12:Z$2012)),2)+SUMIF($D$12:$D844,$D844,AP$12:AP844))-SUMIF($D$12:$D843,$D844,AC$12:AC843)-SUMIF($D$12:$D$2012,$D844,AB$12:AB$2012),AP844),2))),"")</f>
        <v/>
      </c>
      <c r="AD844" s="250" t="str">
        <f>IF(X844&lt;&gt;"",1000 - SUMIF($D$12:$D843,$D844,AD$12:AD843),"")</f>
        <v/>
      </c>
      <c r="AE844" s="252"/>
      <c r="AF844" s="253"/>
      <c r="AG844" s="254"/>
      <c r="AH844" s="255" t="str">
        <f t="shared" si="271"/>
        <v/>
      </c>
      <c r="AI844" s="256"/>
      <c r="AJ844" s="253"/>
      <c r="AK844" s="254"/>
      <c r="AL844" s="255" t="str">
        <f t="shared" si="272"/>
        <v/>
      </c>
      <c r="AM844" s="256"/>
      <c r="AN844" s="253"/>
      <c r="AO844" s="254"/>
      <c r="AP844" s="255" t="str">
        <f t="shared" si="252"/>
        <v/>
      </c>
      <c r="AQ844" s="116"/>
      <c r="AR844" s="116"/>
      <c r="AS844" s="117"/>
      <c r="AT844" s="118"/>
      <c r="AU844" s="119" t="str">
        <f>IF(D844&lt;&gt; "", IF(COUNTIF($D$12:$D844,$D844)&gt;1,0,IF(SUM(N844,U844,AB844)&gt;0,IF(AND(X844="",OR(Q844&lt;&gt;"",J844&lt;&gt;"")),IF(Q844&lt;&gt;"",Q844,IF(J844&lt;&gt;"",J844,0)),IF(AND(Q844&lt;&gt;"",J844&lt;&gt;"",Q844=J844),Q844,X844)),0)),"")</f>
        <v/>
      </c>
      <c r="AV844" s="119" t="str">
        <f>IF(D844&lt;&gt;"",IF(COUNTIF($D$12:$D844,$D844)&gt;1,0,IF(SUM(O844,V844,AC844)&gt;0,IF(AND(X844="",OR(Q844&lt;&gt;"",J844&lt;&gt;"")),IF(Q844&lt;&gt;"",Q844,IF(J844&lt;&gt;"",J844,0)),IF(AND(Q844&lt;&gt;"",J844&lt;&gt;"",Q844=J844),Q844,X844)),0)),"")</f>
        <v/>
      </c>
      <c r="AW844" s="119" t="str">
        <f>IF(D844&lt;&gt;"",IF(COUNTIF($D$12:$D844,$D844)&gt;1,0,IF(SUM(P844,W844,AD844)&gt;0,IF(AND(X844="",OR(Q844&lt;&gt;"",J844&lt;&gt;"")),IF(Q844&lt;&gt;"",Q844,IF(J844&lt;&gt;"",J844,0)),IF(AND(Q844&lt;&gt;"",J844&lt;&gt;"",Q844=J844),Q844,X844)),0)),"")</f>
        <v/>
      </c>
      <c r="AX844" s="118" t="str">
        <f t="shared" si="253"/>
        <v/>
      </c>
      <c r="AY844" s="118" t="str">
        <f t="shared" si="254"/>
        <v/>
      </c>
      <c r="AZ844" s="118" t="str">
        <f t="shared" si="255"/>
        <v/>
      </c>
      <c r="BA844" s="118" t="str">
        <f t="shared" si="256"/>
        <v/>
      </c>
      <c r="BB844" s="118" t="str">
        <f t="shared" si="257"/>
        <v/>
      </c>
      <c r="BC844" s="118" t="str">
        <f t="shared" si="258"/>
        <v/>
      </c>
      <c r="BD844" s="118" t="str">
        <f t="shared" si="259"/>
        <v/>
      </c>
      <c r="BE844" s="118" t="str">
        <f t="shared" si="260"/>
        <v/>
      </c>
      <c r="BF844" s="118" t="str">
        <f t="shared" si="261"/>
        <v/>
      </c>
      <c r="BG844" s="120"/>
      <c r="BH844" s="120" t="str">
        <f t="shared" si="262"/>
        <v/>
      </c>
      <c r="BI844" s="120" t="str">
        <f t="shared" si="263"/>
        <v/>
      </c>
      <c r="BJ844" s="121"/>
      <c r="BK844" s="120" t="str">
        <f t="shared" si="264"/>
        <v/>
      </c>
      <c r="BL844" s="120" t="str">
        <f t="shared" si="265"/>
        <v/>
      </c>
      <c r="BM844" s="120" t="str">
        <f t="shared" si="266"/>
        <v/>
      </c>
      <c r="BN844" s="120" t="str">
        <f t="shared" si="267"/>
        <v/>
      </c>
      <c r="BO844" s="120" t="str">
        <f t="shared" si="268"/>
        <v/>
      </c>
      <c r="BP844" s="120" t="str">
        <f t="shared" si="269"/>
        <v/>
      </c>
      <c r="BQ844" s="98"/>
      <c r="BR844" s="98"/>
      <c r="BS844" s="98"/>
      <c r="BT844" s="98"/>
      <c r="BU844" s="98"/>
      <c r="BV844" s="98"/>
      <c r="BW844" s="98"/>
      <c r="BX844" s="98"/>
      <c r="BY844" s="98"/>
      <c r="BZ844" s="98"/>
      <c r="CA844" s="98"/>
      <c r="CB844" s="98"/>
      <c r="CC844" s="98"/>
      <c r="CD844" s="98"/>
      <c r="CE844" s="98"/>
      <c r="CF844" s="98"/>
      <c r="CG844" s="98"/>
      <c r="CH844" s="98"/>
      <c r="CI844" s="98"/>
      <c r="CJ844" s="98"/>
      <c r="CK844" s="98"/>
      <c r="CL844" s="98"/>
      <c r="CM844" s="98"/>
      <c r="CN844" s="98"/>
      <c r="CO844" s="98"/>
      <c r="CP844" s="98"/>
      <c r="CQ844" s="98"/>
      <c r="CR844" s="98"/>
      <c r="CS844" s="98"/>
    </row>
    <row r="845" spans="1:97" s="4" customFormat="1" ht="18.75" customHeight="1" x14ac:dyDescent="0.2">
      <c r="A845" s="3">
        <f t="shared" si="270"/>
        <v>833</v>
      </c>
      <c r="B845" s="263"/>
      <c r="C845" s="263"/>
      <c r="D845" s="263"/>
      <c r="E845" s="259"/>
      <c r="F845" s="259"/>
      <c r="G845" s="43"/>
      <c r="H845" s="264"/>
      <c r="I845" s="261"/>
      <c r="J845" s="106"/>
      <c r="K845" s="247"/>
      <c r="L845" s="247"/>
      <c r="M845" s="247"/>
      <c r="N845" s="248" t="str">
        <f>IF(AND(K845&lt;&gt;"",L845&lt;&gt;"",J845&lt;&gt;""),ROUND(MIN(IF(OR(J845="OZZ",J845="ZZ"),5000,17300),TRUNC(0.75*(SUMIF($D$12:$D845,$D845,K$12:K845)+SUMIF($D$12:$D845,$D845,L$12:L845)),2)) - SUMIF($D$12:$D844,$D845,N$12:N844),2),"")</f>
        <v/>
      </c>
      <c r="O845" s="249" t="str">
        <f>IF(AND(K845&lt;&gt;"",L845&lt;&gt;"",M845&lt;&gt;"",J845&lt;&gt;"",AH845&lt;&gt;""),IF(OR(J845="OZZ",J845="ZZ"),ROUND(0-SUMIF($D$12:$D844,$D845,O$12:O844),2),IF(M845=0,0,ROUND(MIN(MIN(17300,TRUNC(0.75*(SUMIF($D$12:$D$2012,$D845,K$12:K$2012)+SUMIF($D$12:$D$2012,$D845,L$12:L$2012)),2)+SUMIF($D$12:$D845,$D845,AH$12:AH845))-SUMIF($D$12:$D844,$D845,O$12:O844)-SUMIF($D$12:$D$2012,$D845,N$12:N$2012),AH845),2))),"")</f>
        <v/>
      </c>
      <c r="P845" s="250" t="str">
        <f>IF(J845&lt;&gt;"",1000 - SUMIF($D$12:$D844,$D845,P$12:P844),"")</f>
        <v/>
      </c>
      <c r="Q845" s="106"/>
      <c r="R845" s="247"/>
      <c r="S845" s="247"/>
      <c r="T845" s="247"/>
      <c r="U845" s="248" t="str">
        <f>IF(AND(R845&lt;&gt;"",S845&lt;&gt;"",Q845&lt;&gt;""),ROUND(MIN(IF(OR(Q845="OZZ",Q845="ZZ"),5000,17300),TRUNC(0.75*(SUMIF($D$12:$D845,$D845,R$12:R845)+SUMIF($D$12:$D845,$D845,S$12:S845)),2)) - SUMIF($D$12:$D844,$D845,U$12:U844),2),"")</f>
        <v/>
      </c>
      <c r="V845" s="248" t="str">
        <f>IF(AND(R845&lt;&gt;"",S845&lt;&gt;"",T845&lt;&gt;"",Q845&lt;&gt;"",AL845&lt;&gt;""),IF(OR(Q845="OZZ",Q845="ZZ"),ROUND(0-SUMIF($D$12:$D844,$D845,V$12:V844),2),IF(T845=0,0,ROUND(MIN(MIN(17300,TRUNC(0.75*(SUMIF($D$12:$D$2012,$D845,R$12:R$2012)+SUMIF($D$12:$D$2012,$D845,S$12:S$2012)),2)+SUMIF($D$12:$D845,$D845,AL$12:AL845))-SUMIF($D$12:$D844,$D845,V$12:V844)-SUMIF($D$12:$D$2012,$D845,U$12:U$2012),AL845),2))),"")</f>
        <v/>
      </c>
      <c r="W845" s="250" t="str">
        <f>IF(Q845&lt;&gt;"",1000 - SUMIF($D$12:$D844,$D845,W$12:W844),"")</f>
        <v/>
      </c>
      <c r="X845" s="106"/>
      <c r="Y845" s="247"/>
      <c r="Z845" s="247"/>
      <c r="AA845" s="247"/>
      <c r="AB845" s="248" t="str">
        <f>IF(AND(Y845&lt;&gt;"",Z845&lt;&gt;"",X845&lt;&gt;""),ROUND(MIN(IF(OR(X845="OZZ",X845="ZZ"),5000,17300),TRUNC(0.75*(SUMIF($D$12:$D845,$D845,Y$12:Y845)+SUMIF($D$12:$D845,$D845,Z$12:Z845)),2)) - SUMIF($D$12:$D844,$D845,AB$12:AB844),2),"")</f>
        <v/>
      </c>
      <c r="AC845" s="251" t="str">
        <f>IF(AND(Y845&lt;&gt;"",Z845&lt;&gt;"",AA845&lt;&gt;"",X845&lt;&gt;"",AP845&lt;&gt;""),IF(OR(X845="OZZ",X845="ZZ"),ROUND(0-SUMIF($D$12:$D844,$D845,AC$12:AC844),2),IF(AA845=0,0,ROUND(MIN(MIN(17300,TRUNC(0.75*(SUMIF($D$12:$D$2012,$D845,Y$12:Y$2012)+SUMIF($D$12:$D$2012,$D845,Z$12:Z$2012)),2)+SUMIF($D$12:$D845,$D845,AP$12:AP845))-SUMIF($D$12:$D844,$D845,AC$12:AC844)-SUMIF($D$12:$D$2012,$D845,AB$12:AB$2012),AP845),2))),"")</f>
        <v/>
      </c>
      <c r="AD845" s="250" t="str">
        <f>IF(X845&lt;&gt;"",1000 - SUMIF($D$12:$D844,$D845,AD$12:AD844),"")</f>
        <v/>
      </c>
      <c r="AE845" s="252"/>
      <c r="AF845" s="253"/>
      <c r="AG845" s="254"/>
      <c r="AH845" s="255" t="str">
        <f t="shared" si="271"/>
        <v/>
      </c>
      <c r="AI845" s="256"/>
      <c r="AJ845" s="253"/>
      <c r="AK845" s="254"/>
      <c r="AL845" s="255" t="str">
        <f t="shared" si="272"/>
        <v/>
      </c>
      <c r="AM845" s="256"/>
      <c r="AN845" s="253"/>
      <c r="AO845" s="254"/>
      <c r="AP845" s="255" t="str">
        <f t="shared" ref="AP845:AP908" si="273">IF(Y845&lt;&gt;"",ROUND(AM845,2)+ROUND(AN845,2)+ROUND(AO845,2),"")</f>
        <v/>
      </c>
      <c r="AQ845" s="116"/>
      <c r="AR845" s="116"/>
      <c r="AS845" s="117"/>
      <c r="AT845" s="118"/>
      <c r="AU845" s="119" t="str">
        <f>IF(D845&lt;&gt; "", IF(COUNTIF($D$12:$D845,$D845)&gt;1,0,IF(SUM(N845,U845,AB845)&gt;0,IF(AND(X845="",OR(Q845&lt;&gt;"",J845&lt;&gt;"")),IF(Q845&lt;&gt;"",Q845,IF(J845&lt;&gt;"",J845,0)),IF(AND(Q845&lt;&gt;"",J845&lt;&gt;"",Q845=J845),Q845,X845)),0)),"")</f>
        <v/>
      </c>
      <c r="AV845" s="119" t="str">
        <f>IF(D845&lt;&gt;"",IF(COUNTIF($D$12:$D845,$D845)&gt;1,0,IF(SUM(O845,V845,AC845)&gt;0,IF(AND(X845="",OR(Q845&lt;&gt;"",J845&lt;&gt;"")),IF(Q845&lt;&gt;"",Q845,IF(J845&lt;&gt;"",J845,0)),IF(AND(Q845&lt;&gt;"",J845&lt;&gt;"",Q845=J845),Q845,X845)),0)),"")</f>
        <v/>
      </c>
      <c r="AW845" s="119" t="str">
        <f>IF(D845&lt;&gt;"",IF(COUNTIF($D$12:$D845,$D845)&gt;1,0,IF(SUM(P845,W845,AD845)&gt;0,IF(AND(X845="",OR(Q845&lt;&gt;"",J845&lt;&gt;"")),IF(Q845&lt;&gt;"",Q845,IF(J845&lt;&gt;"",J845,0)),IF(AND(Q845&lt;&gt;"",J845&lt;&gt;"",Q845=J845),Q845,X845)),0)),"")</f>
        <v/>
      </c>
      <c r="AX845" s="118" t="str">
        <f t="shared" ref="AX845:AX908" si="274">IF(D845&lt;&gt;"",IF(J845="OZP12",N845,0),"")</f>
        <v/>
      </c>
      <c r="AY845" s="118" t="str">
        <f t="shared" ref="AY845:AY908" si="275">IF(D845&lt;&gt;"",IF(Q845="OZP12",U845,0),"")</f>
        <v/>
      </c>
      <c r="AZ845" s="118" t="str">
        <f t="shared" ref="AZ845:AZ908" si="276">IF(D845&lt;&gt;"",IF(X845="OZP12",AB845,0),"")</f>
        <v/>
      </c>
      <c r="BA845" s="118" t="str">
        <f t="shared" ref="BA845:BA908" si="277">IF(D845&lt;&gt;"",IF(J845="TZP",N845,0),"")</f>
        <v/>
      </c>
      <c r="BB845" s="118" t="str">
        <f t="shared" ref="BB845:BB908" si="278">IF(D845&lt;&gt;"",IF(Q845="TZP",U845,0),"")</f>
        <v/>
      </c>
      <c r="BC845" s="118" t="str">
        <f t="shared" ref="BC845:BC908" si="279">IF(D845&lt;&gt;"",IF(X845="TZP",AB845,0),"")</f>
        <v/>
      </c>
      <c r="BD845" s="118" t="str">
        <f t="shared" ref="BD845:BD908" si="280">IF(D845&lt;&gt;"",IF(J845="OZZ",N845,0),"")</f>
        <v/>
      </c>
      <c r="BE845" s="118" t="str">
        <f t="shared" ref="BE845:BE908" si="281">IF(D845&lt;&gt;"",IF(Q845="OZZ",U845,0),"")</f>
        <v/>
      </c>
      <c r="BF845" s="118" t="str">
        <f t="shared" ref="BF845:BF908" si="282">IF(D845&lt;&gt;"",IF(X845="OZZ",AB845,0),"")</f>
        <v/>
      </c>
      <c r="BG845" s="120"/>
      <c r="BH845" s="120" t="str">
        <f t="shared" ref="BH845:BH908" si="283">IF(D845&lt;&gt;"",IF(ISERROR(FIND("/",D845)), 0, 1),"")</f>
        <v/>
      </c>
      <c r="BI845" s="120" t="str">
        <f t="shared" ref="BI845:BI908" si="284">IF(D845&lt;&gt;"",IF(BH845*1=0,D845,CONCATENATE(MID(D845,1,FIND("/",D845,1)-1),MID(D845,FIND("/",D845,1)+1,LEN(D845)))),"")</f>
        <v/>
      </c>
      <c r="BJ845" s="121"/>
      <c r="BK845" s="120" t="str">
        <f t="shared" ref="BK845:BK908" si="285">IF(D845&lt;&gt;"",IF(J845="OZP12",O845,0),"")</f>
        <v/>
      </c>
      <c r="BL845" s="120" t="str">
        <f t="shared" ref="BL845:BL908" si="286">IF(D845&lt;&gt;"",IF(Q845="OZP12",V845,0),"")</f>
        <v/>
      </c>
      <c r="BM845" s="120" t="str">
        <f t="shared" ref="BM845:BM908" si="287">IF(D845&lt;&gt;"",IF(X845="OZP12",AC845,0),"")</f>
        <v/>
      </c>
      <c r="BN845" s="120" t="str">
        <f t="shared" ref="BN845:BN908" si="288">IF(D845&lt;&gt;"",IF(J845="TZP",O845,0),"")</f>
        <v/>
      </c>
      <c r="BO845" s="120" t="str">
        <f t="shared" ref="BO845:BO908" si="289">IF(D845&lt;&gt;"",IF(Q845="TZP",V845,0),"")</f>
        <v/>
      </c>
      <c r="BP845" s="120" t="str">
        <f t="shared" ref="BP845:BP908" si="290">IF(D845&lt;&gt;"",IF(X845="TZP",AC845,0),"")</f>
        <v/>
      </c>
      <c r="BQ845" s="98"/>
      <c r="BR845" s="98"/>
      <c r="BS845" s="98"/>
      <c r="BT845" s="98"/>
      <c r="BU845" s="98"/>
      <c r="BV845" s="98"/>
      <c r="BW845" s="98"/>
      <c r="BX845" s="98"/>
      <c r="BY845" s="98"/>
      <c r="BZ845" s="98"/>
      <c r="CA845" s="98"/>
      <c r="CB845" s="98"/>
      <c r="CC845" s="98"/>
      <c r="CD845" s="98"/>
      <c r="CE845" s="98"/>
      <c r="CF845" s="98"/>
      <c r="CG845" s="98"/>
      <c r="CH845" s="98"/>
      <c r="CI845" s="98"/>
      <c r="CJ845" s="98"/>
      <c r="CK845" s="98"/>
      <c r="CL845" s="98"/>
      <c r="CM845" s="98"/>
      <c r="CN845" s="98"/>
      <c r="CO845" s="98"/>
      <c r="CP845" s="98"/>
      <c r="CQ845" s="98"/>
      <c r="CR845" s="98"/>
      <c r="CS845" s="98"/>
    </row>
    <row r="846" spans="1:97" s="4" customFormat="1" ht="18.75" customHeight="1" x14ac:dyDescent="0.2">
      <c r="A846" s="3">
        <f t="shared" ref="A846:A909" si="291">A845+1</f>
        <v>834</v>
      </c>
      <c r="B846" s="263"/>
      <c r="C846" s="263"/>
      <c r="D846" s="263"/>
      <c r="E846" s="259"/>
      <c r="F846" s="259"/>
      <c r="G846" s="43"/>
      <c r="H846" s="264"/>
      <c r="I846" s="261"/>
      <c r="J846" s="106"/>
      <c r="K846" s="247"/>
      <c r="L846" s="247"/>
      <c r="M846" s="247"/>
      <c r="N846" s="248" t="str">
        <f>IF(AND(K846&lt;&gt;"",L846&lt;&gt;"",J846&lt;&gt;""),ROUND(MIN(IF(OR(J846="OZZ",J846="ZZ"),5000,17300),TRUNC(0.75*(SUMIF($D$12:$D846,$D846,K$12:K846)+SUMIF($D$12:$D846,$D846,L$12:L846)),2)) - SUMIF($D$12:$D845,$D846,N$12:N845),2),"")</f>
        <v/>
      </c>
      <c r="O846" s="249" t="str">
        <f>IF(AND(K846&lt;&gt;"",L846&lt;&gt;"",M846&lt;&gt;"",J846&lt;&gt;"",AH846&lt;&gt;""),IF(OR(J846="OZZ",J846="ZZ"),ROUND(0-SUMIF($D$12:$D845,$D846,O$12:O845),2),IF(M846=0,0,ROUND(MIN(MIN(17300,TRUNC(0.75*(SUMIF($D$12:$D$2012,$D846,K$12:K$2012)+SUMIF($D$12:$D$2012,$D846,L$12:L$2012)),2)+SUMIF($D$12:$D846,$D846,AH$12:AH846))-SUMIF($D$12:$D845,$D846,O$12:O845)-SUMIF($D$12:$D$2012,$D846,N$12:N$2012),AH846),2))),"")</f>
        <v/>
      </c>
      <c r="P846" s="250" t="str">
        <f>IF(J846&lt;&gt;"",1000 - SUMIF($D$12:$D845,$D846,P$12:P845),"")</f>
        <v/>
      </c>
      <c r="Q846" s="106"/>
      <c r="R846" s="247"/>
      <c r="S846" s="247"/>
      <c r="T846" s="247"/>
      <c r="U846" s="248" t="str">
        <f>IF(AND(R846&lt;&gt;"",S846&lt;&gt;"",Q846&lt;&gt;""),ROUND(MIN(IF(OR(Q846="OZZ",Q846="ZZ"),5000,17300),TRUNC(0.75*(SUMIF($D$12:$D846,$D846,R$12:R846)+SUMIF($D$12:$D846,$D846,S$12:S846)),2)) - SUMIF($D$12:$D845,$D846,U$12:U845),2),"")</f>
        <v/>
      </c>
      <c r="V846" s="248" t="str">
        <f>IF(AND(R846&lt;&gt;"",S846&lt;&gt;"",T846&lt;&gt;"",Q846&lt;&gt;"",AL846&lt;&gt;""),IF(OR(Q846="OZZ",Q846="ZZ"),ROUND(0-SUMIF($D$12:$D845,$D846,V$12:V845),2),IF(T846=0,0,ROUND(MIN(MIN(17300,TRUNC(0.75*(SUMIF($D$12:$D$2012,$D846,R$12:R$2012)+SUMIF($D$12:$D$2012,$D846,S$12:S$2012)),2)+SUMIF($D$12:$D846,$D846,AL$12:AL846))-SUMIF($D$12:$D845,$D846,V$12:V845)-SUMIF($D$12:$D$2012,$D846,U$12:U$2012),AL846),2))),"")</f>
        <v/>
      </c>
      <c r="W846" s="250" t="str">
        <f>IF(Q846&lt;&gt;"",1000 - SUMIF($D$12:$D845,$D846,W$12:W845),"")</f>
        <v/>
      </c>
      <c r="X846" s="106"/>
      <c r="Y846" s="247"/>
      <c r="Z846" s="247"/>
      <c r="AA846" s="247"/>
      <c r="AB846" s="248" t="str">
        <f>IF(AND(Y846&lt;&gt;"",Z846&lt;&gt;"",X846&lt;&gt;""),ROUND(MIN(IF(OR(X846="OZZ",X846="ZZ"),5000,17300),TRUNC(0.75*(SUMIF($D$12:$D846,$D846,Y$12:Y846)+SUMIF($D$12:$D846,$D846,Z$12:Z846)),2)) - SUMIF($D$12:$D845,$D846,AB$12:AB845),2),"")</f>
        <v/>
      </c>
      <c r="AC846" s="251" t="str">
        <f>IF(AND(Y846&lt;&gt;"",Z846&lt;&gt;"",AA846&lt;&gt;"",X846&lt;&gt;"",AP846&lt;&gt;""),IF(OR(X846="OZZ",X846="ZZ"),ROUND(0-SUMIF($D$12:$D845,$D846,AC$12:AC845),2),IF(AA846=0,0,ROUND(MIN(MIN(17300,TRUNC(0.75*(SUMIF($D$12:$D$2012,$D846,Y$12:Y$2012)+SUMIF($D$12:$D$2012,$D846,Z$12:Z$2012)),2)+SUMIF($D$12:$D846,$D846,AP$12:AP846))-SUMIF($D$12:$D845,$D846,AC$12:AC845)-SUMIF($D$12:$D$2012,$D846,AB$12:AB$2012),AP846),2))),"")</f>
        <v/>
      </c>
      <c r="AD846" s="250" t="str">
        <f>IF(X846&lt;&gt;"",1000 - SUMIF($D$12:$D845,$D846,AD$12:AD845),"")</f>
        <v/>
      </c>
      <c r="AE846" s="252"/>
      <c r="AF846" s="253"/>
      <c r="AG846" s="254"/>
      <c r="AH846" s="255" t="str">
        <f t="shared" ref="AH846:AH909" si="292">IF(K846&lt;&gt;"",ROUND(AE846,2)+ROUND(AF846,2)+ROUND(AG846,2),"")</f>
        <v/>
      </c>
      <c r="AI846" s="256"/>
      <c r="AJ846" s="253"/>
      <c r="AK846" s="254"/>
      <c r="AL846" s="255" t="str">
        <f t="shared" ref="AL846:AL909" si="293">IF(R846&lt;&gt;"",ROUND(AI846,2)+ROUND(AJ846,2)+ROUND(AK846,2),"")</f>
        <v/>
      </c>
      <c r="AM846" s="256"/>
      <c r="AN846" s="253"/>
      <c r="AO846" s="254"/>
      <c r="AP846" s="255" t="str">
        <f t="shared" si="273"/>
        <v/>
      </c>
      <c r="AQ846" s="116"/>
      <c r="AR846" s="116"/>
      <c r="AS846" s="117"/>
      <c r="AT846" s="118"/>
      <c r="AU846" s="119" t="str">
        <f>IF(D846&lt;&gt; "", IF(COUNTIF($D$12:$D846,$D846)&gt;1,0,IF(SUM(N846,U846,AB846)&gt;0,IF(AND(X846="",OR(Q846&lt;&gt;"",J846&lt;&gt;"")),IF(Q846&lt;&gt;"",Q846,IF(J846&lt;&gt;"",J846,0)),IF(AND(Q846&lt;&gt;"",J846&lt;&gt;"",Q846=J846),Q846,X846)),0)),"")</f>
        <v/>
      </c>
      <c r="AV846" s="119" t="str">
        <f>IF(D846&lt;&gt;"",IF(COUNTIF($D$12:$D846,$D846)&gt;1,0,IF(SUM(O846,V846,AC846)&gt;0,IF(AND(X846="",OR(Q846&lt;&gt;"",J846&lt;&gt;"")),IF(Q846&lt;&gt;"",Q846,IF(J846&lt;&gt;"",J846,0)),IF(AND(Q846&lt;&gt;"",J846&lt;&gt;"",Q846=J846),Q846,X846)),0)),"")</f>
        <v/>
      </c>
      <c r="AW846" s="119" t="str">
        <f>IF(D846&lt;&gt;"",IF(COUNTIF($D$12:$D846,$D846)&gt;1,0,IF(SUM(P846,W846,AD846)&gt;0,IF(AND(X846="",OR(Q846&lt;&gt;"",J846&lt;&gt;"")),IF(Q846&lt;&gt;"",Q846,IF(J846&lt;&gt;"",J846,0)),IF(AND(Q846&lt;&gt;"",J846&lt;&gt;"",Q846=J846),Q846,X846)),0)),"")</f>
        <v/>
      </c>
      <c r="AX846" s="118" t="str">
        <f t="shared" si="274"/>
        <v/>
      </c>
      <c r="AY846" s="118" t="str">
        <f t="shared" si="275"/>
        <v/>
      </c>
      <c r="AZ846" s="118" t="str">
        <f t="shared" si="276"/>
        <v/>
      </c>
      <c r="BA846" s="118" t="str">
        <f t="shared" si="277"/>
        <v/>
      </c>
      <c r="BB846" s="118" t="str">
        <f t="shared" si="278"/>
        <v/>
      </c>
      <c r="BC846" s="118" t="str">
        <f t="shared" si="279"/>
        <v/>
      </c>
      <c r="BD846" s="118" t="str">
        <f t="shared" si="280"/>
        <v/>
      </c>
      <c r="BE846" s="118" t="str">
        <f t="shared" si="281"/>
        <v/>
      </c>
      <c r="BF846" s="118" t="str">
        <f t="shared" si="282"/>
        <v/>
      </c>
      <c r="BG846" s="120"/>
      <c r="BH846" s="120" t="str">
        <f t="shared" si="283"/>
        <v/>
      </c>
      <c r="BI846" s="120" t="str">
        <f t="shared" si="284"/>
        <v/>
      </c>
      <c r="BJ846" s="121"/>
      <c r="BK846" s="120" t="str">
        <f t="shared" si="285"/>
        <v/>
      </c>
      <c r="BL846" s="120" t="str">
        <f t="shared" si="286"/>
        <v/>
      </c>
      <c r="BM846" s="120" t="str">
        <f t="shared" si="287"/>
        <v/>
      </c>
      <c r="BN846" s="120" t="str">
        <f t="shared" si="288"/>
        <v/>
      </c>
      <c r="BO846" s="120" t="str">
        <f t="shared" si="289"/>
        <v/>
      </c>
      <c r="BP846" s="120" t="str">
        <f t="shared" si="290"/>
        <v/>
      </c>
      <c r="BQ846" s="98"/>
      <c r="BR846" s="98"/>
      <c r="BS846" s="98"/>
      <c r="BT846" s="98"/>
      <c r="BU846" s="98"/>
      <c r="BV846" s="98"/>
      <c r="BW846" s="98"/>
      <c r="BX846" s="98"/>
      <c r="BY846" s="98"/>
      <c r="BZ846" s="98"/>
      <c r="CA846" s="98"/>
      <c r="CB846" s="98"/>
      <c r="CC846" s="98"/>
      <c r="CD846" s="98"/>
      <c r="CE846" s="98"/>
      <c r="CF846" s="98"/>
      <c r="CG846" s="98"/>
      <c r="CH846" s="98"/>
      <c r="CI846" s="98"/>
      <c r="CJ846" s="98"/>
      <c r="CK846" s="98"/>
      <c r="CL846" s="98"/>
      <c r="CM846" s="98"/>
      <c r="CN846" s="98"/>
      <c r="CO846" s="98"/>
      <c r="CP846" s="98"/>
      <c r="CQ846" s="98"/>
      <c r="CR846" s="98"/>
      <c r="CS846" s="98"/>
    </row>
    <row r="847" spans="1:97" s="4" customFormat="1" ht="18.75" customHeight="1" x14ac:dyDescent="0.2">
      <c r="A847" s="3">
        <f t="shared" si="291"/>
        <v>835</v>
      </c>
      <c r="B847" s="263"/>
      <c r="C847" s="263"/>
      <c r="D847" s="263"/>
      <c r="E847" s="259"/>
      <c r="F847" s="259"/>
      <c r="G847" s="43"/>
      <c r="H847" s="264"/>
      <c r="I847" s="261"/>
      <c r="J847" s="106"/>
      <c r="K847" s="247"/>
      <c r="L847" s="247"/>
      <c r="M847" s="247"/>
      <c r="N847" s="248" t="str">
        <f>IF(AND(K847&lt;&gt;"",L847&lt;&gt;"",J847&lt;&gt;""),ROUND(MIN(IF(OR(J847="OZZ",J847="ZZ"),5000,17300),TRUNC(0.75*(SUMIF($D$12:$D847,$D847,K$12:K847)+SUMIF($D$12:$D847,$D847,L$12:L847)),2)) - SUMIF($D$12:$D846,$D847,N$12:N846),2),"")</f>
        <v/>
      </c>
      <c r="O847" s="249" t="str">
        <f>IF(AND(K847&lt;&gt;"",L847&lt;&gt;"",M847&lt;&gt;"",J847&lt;&gt;"",AH847&lt;&gt;""),IF(OR(J847="OZZ",J847="ZZ"),ROUND(0-SUMIF($D$12:$D846,$D847,O$12:O846),2),IF(M847=0,0,ROUND(MIN(MIN(17300,TRUNC(0.75*(SUMIF($D$12:$D$2012,$D847,K$12:K$2012)+SUMIF($D$12:$D$2012,$D847,L$12:L$2012)),2)+SUMIF($D$12:$D847,$D847,AH$12:AH847))-SUMIF($D$12:$D846,$D847,O$12:O846)-SUMIF($D$12:$D$2012,$D847,N$12:N$2012),AH847),2))),"")</f>
        <v/>
      </c>
      <c r="P847" s="250" t="str">
        <f>IF(J847&lt;&gt;"",1000 - SUMIF($D$12:$D846,$D847,P$12:P846),"")</f>
        <v/>
      </c>
      <c r="Q847" s="106"/>
      <c r="R847" s="247"/>
      <c r="S847" s="247"/>
      <c r="T847" s="247"/>
      <c r="U847" s="248" t="str">
        <f>IF(AND(R847&lt;&gt;"",S847&lt;&gt;"",Q847&lt;&gt;""),ROUND(MIN(IF(OR(Q847="OZZ",Q847="ZZ"),5000,17300),TRUNC(0.75*(SUMIF($D$12:$D847,$D847,R$12:R847)+SUMIF($D$12:$D847,$D847,S$12:S847)),2)) - SUMIF($D$12:$D846,$D847,U$12:U846),2),"")</f>
        <v/>
      </c>
      <c r="V847" s="248" t="str">
        <f>IF(AND(R847&lt;&gt;"",S847&lt;&gt;"",T847&lt;&gt;"",Q847&lt;&gt;"",AL847&lt;&gt;""),IF(OR(Q847="OZZ",Q847="ZZ"),ROUND(0-SUMIF($D$12:$D846,$D847,V$12:V846),2),IF(T847=0,0,ROUND(MIN(MIN(17300,TRUNC(0.75*(SUMIF($D$12:$D$2012,$D847,R$12:R$2012)+SUMIF($D$12:$D$2012,$D847,S$12:S$2012)),2)+SUMIF($D$12:$D847,$D847,AL$12:AL847))-SUMIF($D$12:$D846,$D847,V$12:V846)-SUMIF($D$12:$D$2012,$D847,U$12:U$2012),AL847),2))),"")</f>
        <v/>
      </c>
      <c r="W847" s="250" t="str">
        <f>IF(Q847&lt;&gt;"",1000 - SUMIF($D$12:$D846,$D847,W$12:W846),"")</f>
        <v/>
      </c>
      <c r="X847" s="106"/>
      <c r="Y847" s="247"/>
      <c r="Z847" s="247"/>
      <c r="AA847" s="247"/>
      <c r="AB847" s="248" t="str">
        <f>IF(AND(Y847&lt;&gt;"",Z847&lt;&gt;"",X847&lt;&gt;""),ROUND(MIN(IF(OR(X847="OZZ",X847="ZZ"),5000,17300),TRUNC(0.75*(SUMIF($D$12:$D847,$D847,Y$12:Y847)+SUMIF($D$12:$D847,$D847,Z$12:Z847)),2)) - SUMIF($D$12:$D846,$D847,AB$12:AB846),2),"")</f>
        <v/>
      </c>
      <c r="AC847" s="251" t="str">
        <f>IF(AND(Y847&lt;&gt;"",Z847&lt;&gt;"",AA847&lt;&gt;"",X847&lt;&gt;"",AP847&lt;&gt;""),IF(OR(X847="OZZ",X847="ZZ"),ROUND(0-SUMIF($D$12:$D846,$D847,AC$12:AC846),2),IF(AA847=0,0,ROUND(MIN(MIN(17300,TRUNC(0.75*(SUMIF($D$12:$D$2012,$D847,Y$12:Y$2012)+SUMIF($D$12:$D$2012,$D847,Z$12:Z$2012)),2)+SUMIF($D$12:$D847,$D847,AP$12:AP847))-SUMIF($D$12:$D846,$D847,AC$12:AC846)-SUMIF($D$12:$D$2012,$D847,AB$12:AB$2012),AP847),2))),"")</f>
        <v/>
      </c>
      <c r="AD847" s="250" t="str">
        <f>IF(X847&lt;&gt;"",1000 - SUMIF($D$12:$D846,$D847,AD$12:AD846),"")</f>
        <v/>
      </c>
      <c r="AE847" s="252"/>
      <c r="AF847" s="253"/>
      <c r="AG847" s="254"/>
      <c r="AH847" s="255" t="str">
        <f t="shared" si="292"/>
        <v/>
      </c>
      <c r="AI847" s="256"/>
      <c r="AJ847" s="253"/>
      <c r="AK847" s="254"/>
      <c r="AL847" s="255" t="str">
        <f t="shared" si="293"/>
        <v/>
      </c>
      <c r="AM847" s="256"/>
      <c r="AN847" s="253"/>
      <c r="AO847" s="254"/>
      <c r="AP847" s="255" t="str">
        <f t="shared" si="273"/>
        <v/>
      </c>
      <c r="AQ847" s="116"/>
      <c r="AR847" s="116"/>
      <c r="AS847" s="117"/>
      <c r="AT847" s="118"/>
      <c r="AU847" s="119" t="str">
        <f>IF(D847&lt;&gt; "", IF(COUNTIF($D$12:$D847,$D847)&gt;1,0,IF(SUM(N847,U847,AB847)&gt;0,IF(AND(X847="",OR(Q847&lt;&gt;"",J847&lt;&gt;"")),IF(Q847&lt;&gt;"",Q847,IF(J847&lt;&gt;"",J847,0)),IF(AND(Q847&lt;&gt;"",J847&lt;&gt;"",Q847=J847),Q847,X847)),0)),"")</f>
        <v/>
      </c>
      <c r="AV847" s="119" t="str">
        <f>IF(D847&lt;&gt;"",IF(COUNTIF($D$12:$D847,$D847)&gt;1,0,IF(SUM(O847,V847,AC847)&gt;0,IF(AND(X847="",OR(Q847&lt;&gt;"",J847&lt;&gt;"")),IF(Q847&lt;&gt;"",Q847,IF(J847&lt;&gt;"",J847,0)),IF(AND(Q847&lt;&gt;"",J847&lt;&gt;"",Q847=J847),Q847,X847)),0)),"")</f>
        <v/>
      </c>
      <c r="AW847" s="119" t="str">
        <f>IF(D847&lt;&gt;"",IF(COUNTIF($D$12:$D847,$D847)&gt;1,0,IF(SUM(P847,W847,AD847)&gt;0,IF(AND(X847="",OR(Q847&lt;&gt;"",J847&lt;&gt;"")),IF(Q847&lt;&gt;"",Q847,IF(J847&lt;&gt;"",J847,0)),IF(AND(Q847&lt;&gt;"",J847&lt;&gt;"",Q847=J847),Q847,X847)),0)),"")</f>
        <v/>
      </c>
      <c r="AX847" s="118" t="str">
        <f t="shared" si="274"/>
        <v/>
      </c>
      <c r="AY847" s="118" t="str">
        <f t="shared" si="275"/>
        <v/>
      </c>
      <c r="AZ847" s="118" t="str">
        <f t="shared" si="276"/>
        <v/>
      </c>
      <c r="BA847" s="118" t="str">
        <f t="shared" si="277"/>
        <v/>
      </c>
      <c r="BB847" s="118" t="str">
        <f t="shared" si="278"/>
        <v/>
      </c>
      <c r="BC847" s="118" t="str">
        <f t="shared" si="279"/>
        <v/>
      </c>
      <c r="BD847" s="118" t="str">
        <f t="shared" si="280"/>
        <v/>
      </c>
      <c r="BE847" s="118" t="str">
        <f t="shared" si="281"/>
        <v/>
      </c>
      <c r="BF847" s="118" t="str">
        <f t="shared" si="282"/>
        <v/>
      </c>
      <c r="BG847" s="120"/>
      <c r="BH847" s="120" t="str">
        <f t="shared" si="283"/>
        <v/>
      </c>
      <c r="BI847" s="120" t="str">
        <f t="shared" si="284"/>
        <v/>
      </c>
      <c r="BJ847" s="121"/>
      <c r="BK847" s="120" t="str">
        <f t="shared" si="285"/>
        <v/>
      </c>
      <c r="BL847" s="120" t="str">
        <f t="shared" si="286"/>
        <v/>
      </c>
      <c r="BM847" s="120" t="str">
        <f t="shared" si="287"/>
        <v/>
      </c>
      <c r="BN847" s="120" t="str">
        <f t="shared" si="288"/>
        <v/>
      </c>
      <c r="BO847" s="120" t="str">
        <f t="shared" si="289"/>
        <v/>
      </c>
      <c r="BP847" s="120" t="str">
        <f t="shared" si="290"/>
        <v/>
      </c>
      <c r="BQ847" s="98"/>
      <c r="BR847" s="98"/>
      <c r="BS847" s="98"/>
      <c r="BT847" s="98"/>
      <c r="BU847" s="98"/>
      <c r="BV847" s="98"/>
      <c r="BW847" s="98"/>
      <c r="BX847" s="98"/>
      <c r="BY847" s="98"/>
      <c r="BZ847" s="98"/>
      <c r="CA847" s="98"/>
      <c r="CB847" s="98"/>
      <c r="CC847" s="98"/>
      <c r="CD847" s="98"/>
      <c r="CE847" s="98"/>
      <c r="CF847" s="98"/>
      <c r="CG847" s="98"/>
      <c r="CH847" s="98"/>
      <c r="CI847" s="98"/>
      <c r="CJ847" s="98"/>
      <c r="CK847" s="98"/>
      <c r="CL847" s="98"/>
      <c r="CM847" s="98"/>
      <c r="CN847" s="98"/>
      <c r="CO847" s="98"/>
      <c r="CP847" s="98"/>
      <c r="CQ847" s="98"/>
      <c r="CR847" s="98"/>
      <c r="CS847" s="98"/>
    </row>
    <row r="848" spans="1:97" s="4" customFormat="1" ht="18.75" customHeight="1" x14ac:dyDescent="0.2">
      <c r="A848" s="3">
        <f t="shared" si="291"/>
        <v>836</v>
      </c>
      <c r="B848" s="263"/>
      <c r="C848" s="263"/>
      <c r="D848" s="263"/>
      <c r="E848" s="259"/>
      <c r="F848" s="259"/>
      <c r="G848" s="43"/>
      <c r="H848" s="264"/>
      <c r="I848" s="261"/>
      <c r="J848" s="106"/>
      <c r="K848" s="247"/>
      <c r="L848" s="247"/>
      <c r="M848" s="247"/>
      <c r="N848" s="248" t="str">
        <f>IF(AND(K848&lt;&gt;"",L848&lt;&gt;"",J848&lt;&gt;""),ROUND(MIN(IF(OR(J848="OZZ",J848="ZZ"),5000,17300),TRUNC(0.75*(SUMIF($D$12:$D848,$D848,K$12:K848)+SUMIF($D$12:$D848,$D848,L$12:L848)),2)) - SUMIF($D$12:$D847,$D848,N$12:N847),2),"")</f>
        <v/>
      </c>
      <c r="O848" s="249" t="str">
        <f>IF(AND(K848&lt;&gt;"",L848&lt;&gt;"",M848&lt;&gt;"",J848&lt;&gt;"",AH848&lt;&gt;""),IF(OR(J848="OZZ",J848="ZZ"),ROUND(0-SUMIF($D$12:$D847,$D848,O$12:O847),2),IF(M848=0,0,ROUND(MIN(MIN(17300,TRUNC(0.75*(SUMIF($D$12:$D$2012,$D848,K$12:K$2012)+SUMIF($D$12:$D$2012,$D848,L$12:L$2012)),2)+SUMIF($D$12:$D848,$D848,AH$12:AH848))-SUMIF($D$12:$D847,$D848,O$12:O847)-SUMIF($D$12:$D$2012,$D848,N$12:N$2012),AH848),2))),"")</f>
        <v/>
      </c>
      <c r="P848" s="250" t="str">
        <f>IF(J848&lt;&gt;"",1000 - SUMIF($D$12:$D847,$D848,P$12:P847),"")</f>
        <v/>
      </c>
      <c r="Q848" s="106"/>
      <c r="R848" s="247"/>
      <c r="S848" s="247"/>
      <c r="T848" s="247"/>
      <c r="U848" s="248" t="str">
        <f>IF(AND(R848&lt;&gt;"",S848&lt;&gt;"",Q848&lt;&gt;""),ROUND(MIN(IF(OR(Q848="OZZ",Q848="ZZ"),5000,17300),TRUNC(0.75*(SUMIF($D$12:$D848,$D848,R$12:R848)+SUMIF($D$12:$D848,$D848,S$12:S848)),2)) - SUMIF($D$12:$D847,$D848,U$12:U847),2),"")</f>
        <v/>
      </c>
      <c r="V848" s="248" t="str">
        <f>IF(AND(R848&lt;&gt;"",S848&lt;&gt;"",T848&lt;&gt;"",Q848&lt;&gt;"",AL848&lt;&gt;""),IF(OR(Q848="OZZ",Q848="ZZ"),ROUND(0-SUMIF($D$12:$D847,$D848,V$12:V847),2),IF(T848=0,0,ROUND(MIN(MIN(17300,TRUNC(0.75*(SUMIF($D$12:$D$2012,$D848,R$12:R$2012)+SUMIF($D$12:$D$2012,$D848,S$12:S$2012)),2)+SUMIF($D$12:$D848,$D848,AL$12:AL848))-SUMIF($D$12:$D847,$D848,V$12:V847)-SUMIF($D$12:$D$2012,$D848,U$12:U$2012),AL848),2))),"")</f>
        <v/>
      </c>
      <c r="W848" s="250" t="str">
        <f>IF(Q848&lt;&gt;"",1000 - SUMIF($D$12:$D847,$D848,W$12:W847),"")</f>
        <v/>
      </c>
      <c r="X848" s="106"/>
      <c r="Y848" s="247"/>
      <c r="Z848" s="247"/>
      <c r="AA848" s="247"/>
      <c r="AB848" s="248" t="str">
        <f>IF(AND(Y848&lt;&gt;"",Z848&lt;&gt;"",X848&lt;&gt;""),ROUND(MIN(IF(OR(X848="OZZ",X848="ZZ"),5000,17300),TRUNC(0.75*(SUMIF($D$12:$D848,$D848,Y$12:Y848)+SUMIF($D$12:$D848,$D848,Z$12:Z848)),2)) - SUMIF($D$12:$D847,$D848,AB$12:AB847),2),"")</f>
        <v/>
      </c>
      <c r="AC848" s="251" t="str">
        <f>IF(AND(Y848&lt;&gt;"",Z848&lt;&gt;"",AA848&lt;&gt;"",X848&lt;&gt;"",AP848&lt;&gt;""),IF(OR(X848="OZZ",X848="ZZ"),ROUND(0-SUMIF($D$12:$D847,$D848,AC$12:AC847),2),IF(AA848=0,0,ROUND(MIN(MIN(17300,TRUNC(0.75*(SUMIF($D$12:$D$2012,$D848,Y$12:Y$2012)+SUMIF($D$12:$D$2012,$D848,Z$12:Z$2012)),2)+SUMIF($D$12:$D848,$D848,AP$12:AP848))-SUMIF($D$12:$D847,$D848,AC$12:AC847)-SUMIF($D$12:$D$2012,$D848,AB$12:AB$2012),AP848),2))),"")</f>
        <v/>
      </c>
      <c r="AD848" s="250" t="str">
        <f>IF(X848&lt;&gt;"",1000 - SUMIF($D$12:$D847,$D848,AD$12:AD847),"")</f>
        <v/>
      </c>
      <c r="AE848" s="252"/>
      <c r="AF848" s="253"/>
      <c r="AG848" s="254"/>
      <c r="AH848" s="255" t="str">
        <f t="shared" si="292"/>
        <v/>
      </c>
      <c r="AI848" s="256"/>
      <c r="AJ848" s="253"/>
      <c r="AK848" s="254"/>
      <c r="AL848" s="255" t="str">
        <f t="shared" si="293"/>
        <v/>
      </c>
      <c r="AM848" s="256"/>
      <c r="AN848" s="253"/>
      <c r="AO848" s="254"/>
      <c r="AP848" s="255" t="str">
        <f t="shared" si="273"/>
        <v/>
      </c>
      <c r="AQ848" s="116"/>
      <c r="AR848" s="116"/>
      <c r="AS848" s="117"/>
      <c r="AT848" s="118"/>
      <c r="AU848" s="119" t="str">
        <f>IF(D848&lt;&gt; "", IF(COUNTIF($D$12:$D848,$D848)&gt;1,0,IF(SUM(N848,U848,AB848)&gt;0,IF(AND(X848="",OR(Q848&lt;&gt;"",J848&lt;&gt;"")),IF(Q848&lt;&gt;"",Q848,IF(J848&lt;&gt;"",J848,0)),IF(AND(Q848&lt;&gt;"",J848&lt;&gt;"",Q848=J848),Q848,X848)),0)),"")</f>
        <v/>
      </c>
      <c r="AV848" s="119" t="str">
        <f>IF(D848&lt;&gt;"",IF(COUNTIF($D$12:$D848,$D848)&gt;1,0,IF(SUM(O848,V848,AC848)&gt;0,IF(AND(X848="",OR(Q848&lt;&gt;"",J848&lt;&gt;"")),IF(Q848&lt;&gt;"",Q848,IF(J848&lt;&gt;"",J848,0)),IF(AND(Q848&lt;&gt;"",J848&lt;&gt;"",Q848=J848),Q848,X848)),0)),"")</f>
        <v/>
      </c>
      <c r="AW848" s="119" t="str">
        <f>IF(D848&lt;&gt;"",IF(COUNTIF($D$12:$D848,$D848)&gt;1,0,IF(SUM(P848,W848,AD848)&gt;0,IF(AND(X848="",OR(Q848&lt;&gt;"",J848&lt;&gt;"")),IF(Q848&lt;&gt;"",Q848,IF(J848&lt;&gt;"",J848,0)),IF(AND(Q848&lt;&gt;"",J848&lt;&gt;"",Q848=J848),Q848,X848)),0)),"")</f>
        <v/>
      </c>
      <c r="AX848" s="118" t="str">
        <f t="shared" si="274"/>
        <v/>
      </c>
      <c r="AY848" s="118" t="str">
        <f t="shared" si="275"/>
        <v/>
      </c>
      <c r="AZ848" s="118" t="str">
        <f t="shared" si="276"/>
        <v/>
      </c>
      <c r="BA848" s="118" t="str">
        <f t="shared" si="277"/>
        <v/>
      </c>
      <c r="BB848" s="118" t="str">
        <f t="shared" si="278"/>
        <v/>
      </c>
      <c r="BC848" s="118" t="str">
        <f t="shared" si="279"/>
        <v/>
      </c>
      <c r="BD848" s="118" t="str">
        <f t="shared" si="280"/>
        <v/>
      </c>
      <c r="BE848" s="118" t="str">
        <f t="shared" si="281"/>
        <v/>
      </c>
      <c r="BF848" s="118" t="str">
        <f t="shared" si="282"/>
        <v/>
      </c>
      <c r="BG848" s="120"/>
      <c r="BH848" s="120" t="str">
        <f t="shared" si="283"/>
        <v/>
      </c>
      <c r="BI848" s="120" t="str">
        <f t="shared" si="284"/>
        <v/>
      </c>
      <c r="BJ848" s="121"/>
      <c r="BK848" s="120" t="str">
        <f t="shared" si="285"/>
        <v/>
      </c>
      <c r="BL848" s="120" t="str">
        <f t="shared" si="286"/>
        <v/>
      </c>
      <c r="BM848" s="120" t="str">
        <f t="shared" si="287"/>
        <v/>
      </c>
      <c r="BN848" s="120" t="str">
        <f t="shared" si="288"/>
        <v/>
      </c>
      <c r="BO848" s="120" t="str">
        <f t="shared" si="289"/>
        <v/>
      </c>
      <c r="BP848" s="120" t="str">
        <f t="shared" si="290"/>
        <v/>
      </c>
      <c r="BQ848" s="98"/>
      <c r="BR848" s="98"/>
      <c r="BS848" s="98"/>
      <c r="BT848" s="98"/>
      <c r="BU848" s="98"/>
      <c r="BV848" s="98"/>
      <c r="BW848" s="98"/>
      <c r="BX848" s="98"/>
      <c r="BY848" s="98"/>
      <c r="BZ848" s="98"/>
      <c r="CA848" s="98"/>
      <c r="CB848" s="98"/>
      <c r="CC848" s="98"/>
      <c r="CD848" s="98"/>
      <c r="CE848" s="98"/>
      <c r="CF848" s="98"/>
      <c r="CG848" s="98"/>
      <c r="CH848" s="98"/>
      <c r="CI848" s="98"/>
      <c r="CJ848" s="98"/>
      <c r="CK848" s="98"/>
      <c r="CL848" s="98"/>
      <c r="CM848" s="98"/>
      <c r="CN848" s="98"/>
      <c r="CO848" s="98"/>
      <c r="CP848" s="98"/>
      <c r="CQ848" s="98"/>
      <c r="CR848" s="98"/>
      <c r="CS848" s="98"/>
    </row>
    <row r="849" spans="1:97" s="4" customFormat="1" ht="18.75" customHeight="1" x14ac:dyDescent="0.2">
      <c r="A849" s="3">
        <f t="shared" si="291"/>
        <v>837</v>
      </c>
      <c r="B849" s="263"/>
      <c r="C849" s="263"/>
      <c r="D849" s="263"/>
      <c r="E849" s="259"/>
      <c r="F849" s="259"/>
      <c r="G849" s="43"/>
      <c r="H849" s="264"/>
      <c r="I849" s="261"/>
      <c r="J849" s="106"/>
      <c r="K849" s="247"/>
      <c r="L849" s="247"/>
      <c r="M849" s="247"/>
      <c r="N849" s="248" t="str">
        <f>IF(AND(K849&lt;&gt;"",L849&lt;&gt;"",J849&lt;&gt;""),ROUND(MIN(IF(OR(J849="OZZ",J849="ZZ"),5000,17300),TRUNC(0.75*(SUMIF($D$12:$D849,$D849,K$12:K849)+SUMIF($D$12:$D849,$D849,L$12:L849)),2)) - SUMIF($D$12:$D848,$D849,N$12:N848),2),"")</f>
        <v/>
      </c>
      <c r="O849" s="249" t="str">
        <f>IF(AND(K849&lt;&gt;"",L849&lt;&gt;"",M849&lt;&gt;"",J849&lt;&gt;"",AH849&lt;&gt;""),IF(OR(J849="OZZ",J849="ZZ"),ROUND(0-SUMIF($D$12:$D848,$D849,O$12:O848),2),IF(M849=0,0,ROUND(MIN(MIN(17300,TRUNC(0.75*(SUMIF($D$12:$D$2012,$D849,K$12:K$2012)+SUMIF($D$12:$D$2012,$D849,L$12:L$2012)),2)+SUMIF($D$12:$D849,$D849,AH$12:AH849))-SUMIF($D$12:$D848,$D849,O$12:O848)-SUMIF($D$12:$D$2012,$D849,N$12:N$2012),AH849),2))),"")</f>
        <v/>
      </c>
      <c r="P849" s="250" t="str">
        <f>IF(J849&lt;&gt;"",1000 - SUMIF($D$12:$D848,$D849,P$12:P848),"")</f>
        <v/>
      </c>
      <c r="Q849" s="106"/>
      <c r="R849" s="247"/>
      <c r="S849" s="247"/>
      <c r="T849" s="247"/>
      <c r="U849" s="248" t="str">
        <f>IF(AND(R849&lt;&gt;"",S849&lt;&gt;"",Q849&lt;&gt;""),ROUND(MIN(IF(OR(Q849="OZZ",Q849="ZZ"),5000,17300),TRUNC(0.75*(SUMIF($D$12:$D849,$D849,R$12:R849)+SUMIF($D$12:$D849,$D849,S$12:S849)),2)) - SUMIF($D$12:$D848,$D849,U$12:U848),2),"")</f>
        <v/>
      </c>
      <c r="V849" s="248" t="str">
        <f>IF(AND(R849&lt;&gt;"",S849&lt;&gt;"",T849&lt;&gt;"",Q849&lt;&gt;"",AL849&lt;&gt;""),IF(OR(Q849="OZZ",Q849="ZZ"),ROUND(0-SUMIF($D$12:$D848,$D849,V$12:V848),2),IF(T849=0,0,ROUND(MIN(MIN(17300,TRUNC(0.75*(SUMIF($D$12:$D$2012,$D849,R$12:R$2012)+SUMIF($D$12:$D$2012,$D849,S$12:S$2012)),2)+SUMIF($D$12:$D849,$D849,AL$12:AL849))-SUMIF($D$12:$D848,$D849,V$12:V848)-SUMIF($D$12:$D$2012,$D849,U$12:U$2012),AL849),2))),"")</f>
        <v/>
      </c>
      <c r="W849" s="250" t="str">
        <f>IF(Q849&lt;&gt;"",1000 - SUMIF($D$12:$D848,$D849,W$12:W848),"")</f>
        <v/>
      </c>
      <c r="X849" s="106"/>
      <c r="Y849" s="247"/>
      <c r="Z849" s="247"/>
      <c r="AA849" s="247"/>
      <c r="AB849" s="248" t="str">
        <f>IF(AND(Y849&lt;&gt;"",Z849&lt;&gt;"",X849&lt;&gt;""),ROUND(MIN(IF(OR(X849="OZZ",X849="ZZ"),5000,17300),TRUNC(0.75*(SUMIF($D$12:$D849,$D849,Y$12:Y849)+SUMIF($D$12:$D849,$D849,Z$12:Z849)),2)) - SUMIF($D$12:$D848,$D849,AB$12:AB848),2),"")</f>
        <v/>
      </c>
      <c r="AC849" s="251" t="str">
        <f>IF(AND(Y849&lt;&gt;"",Z849&lt;&gt;"",AA849&lt;&gt;"",X849&lt;&gt;"",AP849&lt;&gt;""),IF(OR(X849="OZZ",X849="ZZ"),ROUND(0-SUMIF($D$12:$D848,$D849,AC$12:AC848),2),IF(AA849=0,0,ROUND(MIN(MIN(17300,TRUNC(0.75*(SUMIF($D$12:$D$2012,$D849,Y$12:Y$2012)+SUMIF($D$12:$D$2012,$D849,Z$12:Z$2012)),2)+SUMIF($D$12:$D849,$D849,AP$12:AP849))-SUMIF($D$12:$D848,$D849,AC$12:AC848)-SUMIF($D$12:$D$2012,$D849,AB$12:AB$2012),AP849),2))),"")</f>
        <v/>
      </c>
      <c r="AD849" s="250" t="str">
        <f>IF(X849&lt;&gt;"",1000 - SUMIF($D$12:$D848,$D849,AD$12:AD848),"")</f>
        <v/>
      </c>
      <c r="AE849" s="252"/>
      <c r="AF849" s="253"/>
      <c r="AG849" s="254"/>
      <c r="AH849" s="255" t="str">
        <f t="shared" si="292"/>
        <v/>
      </c>
      <c r="AI849" s="256"/>
      <c r="AJ849" s="253"/>
      <c r="AK849" s="254"/>
      <c r="AL849" s="255" t="str">
        <f t="shared" si="293"/>
        <v/>
      </c>
      <c r="AM849" s="256"/>
      <c r="AN849" s="253"/>
      <c r="AO849" s="254"/>
      <c r="AP849" s="255" t="str">
        <f t="shared" si="273"/>
        <v/>
      </c>
      <c r="AQ849" s="116"/>
      <c r="AR849" s="116"/>
      <c r="AS849" s="117"/>
      <c r="AT849" s="118"/>
      <c r="AU849" s="119" t="str">
        <f>IF(D849&lt;&gt; "", IF(COUNTIF($D$12:$D849,$D849)&gt;1,0,IF(SUM(N849,U849,AB849)&gt;0,IF(AND(X849="",OR(Q849&lt;&gt;"",J849&lt;&gt;"")),IF(Q849&lt;&gt;"",Q849,IF(J849&lt;&gt;"",J849,0)),IF(AND(Q849&lt;&gt;"",J849&lt;&gt;"",Q849=J849),Q849,X849)),0)),"")</f>
        <v/>
      </c>
      <c r="AV849" s="119" t="str">
        <f>IF(D849&lt;&gt;"",IF(COUNTIF($D$12:$D849,$D849)&gt;1,0,IF(SUM(O849,V849,AC849)&gt;0,IF(AND(X849="",OR(Q849&lt;&gt;"",J849&lt;&gt;"")),IF(Q849&lt;&gt;"",Q849,IF(J849&lt;&gt;"",J849,0)),IF(AND(Q849&lt;&gt;"",J849&lt;&gt;"",Q849=J849),Q849,X849)),0)),"")</f>
        <v/>
      </c>
      <c r="AW849" s="119" t="str">
        <f>IF(D849&lt;&gt;"",IF(COUNTIF($D$12:$D849,$D849)&gt;1,0,IF(SUM(P849,W849,AD849)&gt;0,IF(AND(X849="",OR(Q849&lt;&gt;"",J849&lt;&gt;"")),IF(Q849&lt;&gt;"",Q849,IF(J849&lt;&gt;"",J849,0)),IF(AND(Q849&lt;&gt;"",J849&lt;&gt;"",Q849=J849),Q849,X849)),0)),"")</f>
        <v/>
      </c>
      <c r="AX849" s="118" t="str">
        <f t="shared" si="274"/>
        <v/>
      </c>
      <c r="AY849" s="118" t="str">
        <f t="shared" si="275"/>
        <v/>
      </c>
      <c r="AZ849" s="118" t="str">
        <f t="shared" si="276"/>
        <v/>
      </c>
      <c r="BA849" s="118" t="str">
        <f t="shared" si="277"/>
        <v/>
      </c>
      <c r="BB849" s="118" t="str">
        <f t="shared" si="278"/>
        <v/>
      </c>
      <c r="BC849" s="118" t="str">
        <f t="shared" si="279"/>
        <v/>
      </c>
      <c r="BD849" s="118" t="str">
        <f t="shared" si="280"/>
        <v/>
      </c>
      <c r="BE849" s="118" t="str">
        <f t="shared" si="281"/>
        <v/>
      </c>
      <c r="BF849" s="118" t="str">
        <f t="shared" si="282"/>
        <v/>
      </c>
      <c r="BG849" s="120"/>
      <c r="BH849" s="120" t="str">
        <f t="shared" si="283"/>
        <v/>
      </c>
      <c r="BI849" s="120" t="str">
        <f t="shared" si="284"/>
        <v/>
      </c>
      <c r="BJ849" s="121"/>
      <c r="BK849" s="120" t="str">
        <f t="shared" si="285"/>
        <v/>
      </c>
      <c r="BL849" s="120" t="str">
        <f t="shared" si="286"/>
        <v/>
      </c>
      <c r="BM849" s="120" t="str">
        <f t="shared" si="287"/>
        <v/>
      </c>
      <c r="BN849" s="120" t="str">
        <f t="shared" si="288"/>
        <v/>
      </c>
      <c r="BO849" s="120" t="str">
        <f t="shared" si="289"/>
        <v/>
      </c>
      <c r="BP849" s="120" t="str">
        <f t="shared" si="290"/>
        <v/>
      </c>
      <c r="BQ849" s="98"/>
      <c r="BR849" s="98"/>
      <c r="BS849" s="98"/>
      <c r="BT849" s="98"/>
      <c r="BU849" s="98"/>
      <c r="BV849" s="98"/>
      <c r="BW849" s="98"/>
      <c r="BX849" s="98"/>
      <c r="BY849" s="98"/>
      <c r="BZ849" s="98"/>
      <c r="CA849" s="98"/>
      <c r="CB849" s="98"/>
      <c r="CC849" s="98"/>
      <c r="CD849" s="98"/>
      <c r="CE849" s="98"/>
      <c r="CF849" s="98"/>
      <c r="CG849" s="98"/>
      <c r="CH849" s="98"/>
      <c r="CI849" s="98"/>
      <c r="CJ849" s="98"/>
      <c r="CK849" s="98"/>
      <c r="CL849" s="98"/>
      <c r="CM849" s="98"/>
      <c r="CN849" s="98"/>
      <c r="CO849" s="98"/>
      <c r="CP849" s="98"/>
      <c r="CQ849" s="98"/>
      <c r="CR849" s="98"/>
      <c r="CS849" s="98"/>
    </row>
    <row r="850" spans="1:97" s="4" customFormat="1" ht="18.75" customHeight="1" x14ac:dyDescent="0.2">
      <c r="A850" s="3">
        <f t="shared" si="291"/>
        <v>838</v>
      </c>
      <c r="B850" s="263"/>
      <c r="C850" s="263"/>
      <c r="D850" s="263"/>
      <c r="E850" s="259"/>
      <c r="F850" s="259"/>
      <c r="G850" s="43"/>
      <c r="H850" s="264"/>
      <c r="I850" s="261"/>
      <c r="J850" s="106"/>
      <c r="K850" s="247"/>
      <c r="L850" s="247"/>
      <c r="M850" s="247"/>
      <c r="N850" s="248" t="str">
        <f>IF(AND(K850&lt;&gt;"",L850&lt;&gt;"",J850&lt;&gt;""),ROUND(MIN(IF(OR(J850="OZZ",J850="ZZ"),5000,17300),TRUNC(0.75*(SUMIF($D$12:$D850,$D850,K$12:K850)+SUMIF($D$12:$D850,$D850,L$12:L850)),2)) - SUMIF($D$12:$D849,$D850,N$12:N849),2),"")</f>
        <v/>
      </c>
      <c r="O850" s="249" t="str">
        <f>IF(AND(K850&lt;&gt;"",L850&lt;&gt;"",M850&lt;&gt;"",J850&lt;&gt;"",AH850&lt;&gt;""),IF(OR(J850="OZZ",J850="ZZ"),ROUND(0-SUMIF($D$12:$D849,$D850,O$12:O849),2),IF(M850=0,0,ROUND(MIN(MIN(17300,TRUNC(0.75*(SUMIF($D$12:$D$2012,$D850,K$12:K$2012)+SUMIF($D$12:$D$2012,$D850,L$12:L$2012)),2)+SUMIF($D$12:$D850,$D850,AH$12:AH850))-SUMIF($D$12:$D849,$D850,O$12:O849)-SUMIF($D$12:$D$2012,$D850,N$12:N$2012),AH850),2))),"")</f>
        <v/>
      </c>
      <c r="P850" s="250" t="str">
        <f>IF(J850&lt;&gt;"",1000 - SUMIF($D$12:$D849,$D850,P$12:P849),"")</f>
        <v/>
      </c>
      <c r="Q850" s="106"/>
      <c r="R850" s="247"/>
      <c r="S850" s="247"/>
      <c r="T850" s="247"/>
      <c r="U850" s="248" t="str">
        <f>IF(AND(R850&lt;&gt;"",S850&lt;&gt;"",Q850&lt;&gt;""),ROUND(MIN(IF(OR(Q850="OZZ",Q850="ZZ"),5000,17300),TRUNC(0.75*(SUMIF($D$12:$D850,$D850,R$12:R850)+SUMIF($D$12:$D850,$D850,S$12:S850)),2)) - SUMIF($D$12:$D849,$D850,U$12:U849),2),"")</f>
        <v/>
      </c>
      <c r="V850" s="248" t="str">
        <f>IF(AND(R850&lt;&gt;"",S850&lt;&gt;"",T850&lt;&gt;"",Q850&lt;&gt;"",AL850&lt;&gt;""),IF(OR(Q850="OZZ",Q850="ZZ"),ROUND(0-SUMIF($D$12:$D849,$D850,V$12:V849),2),IF(T850=0,0,ROUND(MIN(MIN(17300,TRUNC(0.75*(SUMIF($D$12:$D$2012,$D850,R$12:R$2012)+SUMIF($D$12:$D$2012,$D850,S$12:S$2012)),2)+SUMIF($D$12:$D850,$D850,AL$12:AL850))-SUMIF($D$12:$D849,$D850,V$12:V849)-SUMIF($D$12:$D$2012,$D850,U$12:U$2012),AL850),2))),"")</f>
        <v/>
      </c>
      <c r="W850" s="250" t="str">
        <f>IF(Q850&lt;&gt;"",1000 - SUMIF($D$12:$D849,$D850,W$12:W849),"")</f>
        <v/>
      </c>
      <c r="X850" s="106"/>
      <c r="Y850" s="247"/>
      <c r="Z850" s="247"/>
      <c r="AA850" s="247"/>
      <c r="AB850" s="248" t="str">
        <f>IF(AND(Y850&lt;&gt;"",Z850&lt;&gt;"",X850&lt;&gt;""),ROUND(MIN(IF(OR(X850="OZZ",X850="ZZ"),5000,17300),TRUNC(0.75*(SUMIF($D$12:$D850,$D850,Y$12:Y850)+SUMIF($D$12:$D850,$D850,Z$12:Z850)),2)) - SUMIF($D$12:$D849,$D850,AB$12:AB849),2),"")</f>
        <v/>
      </c>
      <c r="AC850" s="251" t="str">
        <f>IF(AND(Y850&lt;&gt;"",Z850&lt;&gt;"",AA850&lt;&gt;"",X850&lt;&gt;"",AP850&lt;&gt;""),IF(OR(X850="OZZ",X850="ZZ"),ROUND(0-SUMIF($D$12:$D849,$D850,AC$12:AC849),2),IF(AA850=0,0,ROUND(MIN(MIN(17300,TRUNC(0.75*(SUMIF($D$12:$D$2012,$D850,Y$12:Y$2012)+SUMIF($D$12:$D$2012,$D850,Z$12:Z$2012)),2)+SUMIF($D$12:$D850,$D850,AP$12:AP850))-SUMIF($D$12:$D849,$D850,AC$12:AC849)-SUMIF($D$12:$D$2012,$D850,AB$12:AB$2012),AP850),2))),"")</f>
        <v/>
      </c>
      <c r="AD850" s="250" t="str">
        <f>IF(X850&lt;&gt;"",1000 - SUMIF($D$12:$D849,$D850,AD$12:AD849),"")</f>
        <v/>
      </c>
      <c r="AE850" s="252"/>
      <c r="AF850" s="253"/>
      <c r="AG850" s="254"/>
      <c r="AH850" s="255" t="str">
        <f t="shared" si="292"/>
        <v/>
      </c>
      <c r="AI850" s="256"/>
      <c r="AJ850" s="253"/>
      <c r="AK850" s="254"/>
      <c r="AL850" s="255" t="str">
        <f t="shared" si="293"/>
        <v/>
      </c>
      <c r="AM850" s="256"/>
      <c r="AN850" s="253"/>
      <c r="AO850" s="254"/>
      <c r="AP850" s="255" t="str">
        <f t="shared" si="273"/>
        <v/>
      </c>
      <c r="AQ850" s="116"/>
      <c r="AR850" s="116"/>
      <c r="AS850" s="117"/>
      <c r="AT850" s="118"/>
      <c r="AU850" s="119" t="str">
        <f>IF(D850&lt;&gt; "", IF(COUNTIF($D$12:$D850,$D850)&gt;1,0,IF(SUM(N850,U850,AB850)&gt;0,IF(AND(X850="",OR(Q850&lt;&gt;"",J850&lt;&gt;"")),IF(Q850&lt;&gt;"",Q850,IF(J850&lt;&gt;"",J850,0)),IF(AND(Q850&lt;&gt;"",J850&lt;&gt;"",Q850=J850),Q850,X850)),0)),"")</f>
        <v/>
      </c>
      <c r="AV850" s="119" t="str">
        <f>IF(D850&lt;&gt;"",IF(COUNTIF($D$12:$D850,$D850)&gt;1,0,IF(SUM(O850,V850,AC850)&gt;0,IF(AND(X850="",OR(Q850&lt;&gt;"",J850&lt;&gt;"")),IF(Q850&lt;&gt;"",Q850,IF(J850&lt;&gt;"",J850,0)),IF(AND(Q850&lt;&gt;"",J850&lt;&gt;"",Q850=J850),Q850,X850)),0)),"")</f>
        <v/>
      </c>
      <c r="AW850" s="119" t="str">
        <f>IF(D850&lt;&gt;"",IF(COUNTIF($D$12:$D850,$D850)&gt;1,0,IF(SUM(P850,W850,AD850)&gt;0,IF(AND(X850="",OR(Q850&lt;&gt;"",J850&lt;&gt;"")),IF(Q850&lt;&gt;"",Q850,IF(J850&lt;&gt;"",J850,0)),IF(AND(Q850&lt;&gt;"",J850&lt;&gt;"",Q850=J850),Q850,X850)),0)),"")</f>
        <v/>
      </c>
      <c r="AX850" s="118" t="str">
        <f t="shared" si="274"/>
        <v/>
      </c>
      <c r="AY850" s="118" t="str">
        <f t="shared" si="275"/>
        <v/>
      </c>
      <c r="AZ850" s="118" t="str">
        <f t="shared" si="276"/>
        <v/>
      </c>
      <c r="BA850" s="118" t="str">
        <f t="shared" si="277"/>
        <v/>
      </c>
      <c r="BB850" s="118" t="str">
        <f t="shared" si="278"/>
        <v/>
      </c>
      <c r="BC850" s="118" t="str">
        <f t="shared" si="279"/>
        <v/>
      </c>
      <c r="BD850" s="118" t="str">
        <f t="shared" si="280"/>
        <v/>
      </c>
      <c r="BE850" s="118" t="str">
        <f t="shared" si="281"/>
        <v/>
      </c>
      <c r="BF850" s="118" t="str">
        <f t="shared" si="282"/>
        <v/>
      </c>
      <c r="BG850" s="120"/>
      <c r="BH850" s="120" t="str">
        <f t="shared" si="283"/>
        <v/>
      </c>
      <c r="BI850" s="120" t="str">
        <f t="shared" si="284"/>
        <v/>
      </c>
      <c r="BJ850" s="121"/>
      <c r="BK850" s="120" t="str">
        <f t="shared" si="285"/>
        <v/>
      </c>
      <c r="BL850" s="120" t="str">
        <f t="shared" si="286"/>
        <v/>
      </c>
      <c r="BM850" s="120" t="str">
        <f t="shared" si="287"/>
        <v/>
      </c>
      <c r="BN850" s="120" t="str">
        <f t="shared" si="288"/>
        <v/>
      </c>
      <c r="BO850" s="120" t="str">
        <f t="shared" si="289"/>
        <v/>
      </c>
      <c r="BP850" s="120" t="str">
        <f t="shared" si="290"/>
        <v/>
      </c>
      <c r="BQ850" s="98"/>
      <c r="BR850" s="98"/>
      <c r="BS850" s="98"/>
      <c r="BT850" s="98"/>
      <c r="BU850" s="98"/>
      <c r="BV850" s="98"/>
      <c r="BW850" s="98"/>
      <c r="BX850" s="98"/>
      <c r="BY850" s="98"/>
      <c r="BZ850" s="98"/>
      <c r="CA850" s="98"/>
      <c r="CB850" s="98"/>
      <c r="CC850" s="98"/>
      <c r="CD850" s="98"/>
      <c r="CE850" s="98"/>
      <c r="CF850" s="98"/>
      <c r="CG850" s="98"/>
      <c r="CH850" s="98"/>
      <c r="CI850" s="98"/>
      <c r="CJ850" s="98"/>
      <c r="CK850" s="98"/>
      <c r="CL850" s="98"/>
      <c r="CM850" s="98"/>
      <c r="CN850" s="98"/>
      <c r="CO850" s="98"/>
      <c r="CP850" s="98"/>
      <c r="CQ850" s="98"/>
      <c r="CR850" s="98"/>
      <c r="CS850" s="98"/>
    </row>
    <row r="851" spans="1:97" s="4" customFormat="1" ht="18.75" customHeight="1" x14ac:dyDescent="0.2">
      <c r="A851" s="3">
        <f t="shared" si="291"/>
        <v>839</v>
      </c>
      <c r="B851" s="263"/>
      <c r="C851" s="263"/>
      <c r="D851" s="263"/>
      <c r="E851" s="259"/>
      <c r="F851" s="259"/>
      <c r="G851" s="43"/>
      <c r="H851" s="264"/>
      <c r="I851" s="261"/>
      <c r="J851" s="106"/>
      <c r="K851" s="247"/>
      <c r="L851" s="247"/>
      <c r="M851" s="247"/>
      <c r="N851" s="248" t="str">
        <f>IF(AND(K851&lt;&gt;"",L851&lt;&gt;"",J851&lt;&gt;""),ROUND(MIN(IF(OR(J851="OZZ",J851="ZZ"),5000,17300),TRUNC(0.75*(SUMIF($D$12:$D851,$D851,K$12:K851)+SUMIF($D$12:$D851,$D851,L$12:L851)),2)) - SUMIF($D$12:$D850,$D851,N$12:N850),2),"")</f>
        <v/>
      </c>
      <c r="O851" s="249" t="str">
        <f>IF(AND(K851&lt;&gt;"",L851&lt;&gt;"",M851&lt;&gt;"",J851&lt;&gt;"",AH851&lt;&gt;""),IF(OR(J851="OZZ",J851="ZZ"),ROUND(0-SUMIF($D$12:$D850,$D851,O$12:O850),2),IF(M851=0,0,ROUND(MIN(MIN(17300,TRUNC(0.75*(SUMIF($D$12:$D$2012,$D851,K$12:K$2012)+SUMIF($D$12:$D$2012,$D851,L$12:L$2012)),2)+SUMIF($D$12:$D851,$D851,AH$12:AH851))-SUMIF($D$12:$D850,$D851,O$12:O850)-SUMIF($D$12:$D$2012,$D851,N$12:N$2012),AH851),2))),"")</f>
        <v/>
      </c>
      <c r="P851" s="250" t="str">
        <f>IF(J851&lt;&gt;"",1000 - SUMIF($D$12:$D850,$D851,P$12:P850),"")</f>
        <v/>
      </c>
      <c r="Q851" s="106"/>
      <c r="R851" s="247"/>
      <c r="S851" s="247"/>
      <c r="T851" s="247"/>
      <c r="U851" s="248" t="str">
        <f>IF(AND(R851&lt;&gt;"",S851&lt;&gt;"",Q851&lt;&gt;""),ROUND(MIN(IF(OR(Q851="OZZ",Q851="ZZ"),5000,17300),TRUNC(0.75*(SUMIF($D$12:$D851,$D851,R$12:R851)+SUMIF($D$12:$D851,$D851,S$12:S851)),2)) - SUMIF($D$12:$D850,$D851,U$12:U850),2),"")</f>
        <v/>
      </c>
      <c r="V851" s="248" t="str">
        <f>IF(AND(R851&lt;&gt;"",S851&lt;&gt;"",T851&lt;&gt;"",Q851&lt;&gt;"",AL851&lt;&gt;""),IF(OR(Q851="OZZ",Q851="ZZ"),ROUND(0-SUMIF($D$12:$D850,$D851,V$12:V850),2),IF(T851=0,0,ROUND(MIN(MIN(17300,TRUNC(0.75*(SUMIF($D$12:$D$2012,$D851,R$12:R$2012)+SUMIF($D$12:$D$2012,$D851,S$12:S$2012)),2)+SUMIF($D$12:$D851,$D851,AL$12:AL851))-SUMIF($D$12:$D850,$D851,V$12:V850)-SUMIF($D$12:$D$2012,$D851,U$12:U$2012),AL851),2))),"")</f>
        <v/>
      </c>
      <c r="W851" s="250" t="str">
        <f>IF(Q851&lt;&gt;"",1000 - SUMIF($D$12:$D850,$D851,W$12:W850),"")</f>
        <v/>
      </c>
      <c r="X851" s="106"/>
      <c r="Y851" s="247"/>
      <c r="Z851" s="247"/>
      <c r="AA851" s="247"/>
      <c r="AB851" s="248" t="str">
        <f>IF(AND(Y851&lt;&gt;"",Z851&lt;&gt;"",X851&lt;&gt;""),ROUND(MIN(IF(OR(X851="OZZ",X851="ZZ"),5000,17300),TRUNC(0.75*(SUMIF($D$12:$D851,$D851,Y$12:Y851)+SUMIF($D$12:$D851,$D851,Z$12:Z851)),2)) - SUMIF($D$12:$D850,$D851,AB$12:AB850),2),"")</f>
        <v/>
      </c>
      <c r="AC851" s="251" t="str">
        <f>IF(AND(Y851&lt;&gt;"",Z851&lt;&gt;"",AA851&lt;&gt;"",X851&lt;&gt;"",AP851&lt;&gt;""),IF(OR(X851="OZZ",X851="ZZ"),ROUND(0-SUMIF($D$12:$D850,$D851,AC$12:AC850),2),IF(AA851=0,0,ROUND(MIN(MIN(17300,TRUNC(0.75*(SUMIF($D$12:$D$2012,$D851,Y$12:Y$2012)+SUMIF($D$12:$D$2012,$D851,Z$12:Z$2012)),2)+SUMIF($D$12:$D851,$D851,AP$12:AP851))-SUMIF($D$12:$D850,$D851,AC$12:AC850)-SUMIF($D$12:$D$2012,$D851,AB$12:AB$2012),AP851),2))),"")</f>
        <v/>
      </c>
      <c r="AD851" s="250" t="str">
        <f>IF(X851&lt;&gt;"",1000 - SUMIF($D$12:$D850,$D851,AD$12:AD850),"")</f>
        <v/>
      </c>
      <c r="AE851" s="252"/>
      <c r="AF851" s="253"/>
      <c r="AG851" s="254"/>
      <c r="AH851" s="255" t="str">
        <f t="shared" si="292"/>
        <v/>
      </c>
      <c r="AI851" s="256"/>
      <c r="AJ851" s="253"/>
      <c r="AK851" s="254"/>
      <c r="AL851" s="255" t="str">
        <f t="shared" si="293"/>
        <v/>
      </c>
      <c r="AM851" s="256"/>
      <c r="AN851" s="253"/>
      <c r="AO851" s="254"/>
      <c r="AP851" s="255" t="str">
        <f t="shared" si="273"/>
        <v/>
      </c>
      <c r="AQ851" s="116"/>
      <c r="AR851" s="116"/>
      <c r="AS851" s="117"/>
      <c r="AT851" s="118"/>
      <c r="AU851" s="119" t="str">
        <f>IF(D851&lt;&gt; "", IF(COUNTIF($D$12:$D851,$D851)&gt;1,0,IF(SUM(N851,U851,AB851)&gt;0,IF(AND(X851="",OR(Q851&lt;&gt;"",J851&lt;&gt;"")),IF(Q851&lt;&gt;"",Q851,IF(J851&lt;&gt;"",J851,0)),IF(AND(Q851&lt;&gt;"",J851&lt;&gt;"",Q851=J851),Q851,X851)),0)),"")</f>
        <v/>
      </c>
      <c r="AV851" s="119" t="str">
        <f>IF(D851&lt;&gt;"",IF(COUNTIF($D$12:$D851,$D851)&gt;1,0,IF(SUM(O851,V851,AC851)&gt;0,IF(AND(X851="",OR(Q851&lt;&gt;"",J851&lt;&gt;"")),IF(Q851&lt;&gt;"",Q851,IF(J851&lt;&gt;"",J851,0)),IF(AND(Q851&lt;&gt;"",J851&lt;&gt;"",Q851=J851),Q851,X851)),0)),"")</f>
        <v/>
      </c>
      <c r="AW851" s="119" t="str">
        <f>IF(D851&lt;&gt;"",IF(COUNTIF($D$12:$D851,$D851)&gt;1,0,IF(SUM(P851,W851,AD851)&gt;0,IF(AND(X851="",OR(Q851&lt;&gt;"",J851&lt;&gt;"")),IF(Q851&lt;&gt;"",Q851,IF(J851&lt;&gt;"",J851,0)),IF(AND(Q851&lt;&gt;"",J851&lt;&gt;"",Q851=J851),Q851,X851)),0)),"")</f>
        <v/>
      </c>
      <c r="AX851" s="118" t="str">
        <f t="shared" si="274"/>
        <v/>
      </c>
      <c r="AY851" s="118" t="str">
        <f t="shared" si="275"/>
        <v/>
      </c>
      <c r="AZ851" s="118" t="str">
        <f t="shared" si="276"/>
        <v/>
      </c>
      <c r="BA851" s="118" t="str">
        <f t="shared" si="277"/>
        <v/>
      </c>
      <c r="BB851" s="118" t="str">
        <f t="shared" si="278"/>
        <v/>
      </c>
      <c r="BC851" s="118" t="str">
        <f t="shared" si="279"/>
        <v/>
      </c>
      <c r="BD851" s="118" t="str">
        <f t="shared" si="280"/>
        <v/>
      </c>
      <c r="BE851" s="118" t="str">
        <f t="shared" si="281"/>
        <v/>
      </c>
      <c r="BF851" s="118" t="str">
        <f t="shared" si="282"/>
        <v/>
      </c>
      <c r="BG851" s="120"/>
      <c r="BH851" s="120" t="str">
        <f t="shared" si="283"/>
        <v/>
      </c>
      <c r="BI851" s="120" t="str">
        <f t="shared" si="284"/>
        <v/>
      </c>
      <c r="BJ851" s="121"/>
      <c r="BK851" s="120" t="str">
        <f t="shared" si="285"/>
        <v/>
      </c>
      <c r="BL851" s="120" t="str">
        <f t="shared" si="286"/>
        <v/>
      </c>
      <c r="BM851" s="120" t="str">
        <f t="shared" si="287"/>
        <v/>
      </c>
      <c r="BN851" s="120" t="str">
        <f t="shared" si="288"/>
        <v/>
      </c>
      <c r="BO851" s="120" t="str">
        <f t="shared" si="289"/>
        <v/>
      </c>
      <c r="BP851" s="120" t="str">
        <f t="shared" si="290"/>
        <v/>
      </c>
      <c r="BQ851" s="98"/>
      <c r="BR851" s="98"/>
      <c r="BS851" s="98"/>
      <c r="BT851" s="98"/>
      <c r="BU851" s="98"/>
      <c r="BV851" s="98"/>
      <c r="BW851" s="98"/>
      <c r="BX851" s="98"/>
      <c r="BY851" s="98"/>
      <c r="BZ851" s="98"/>
      <c r="CA851" s="98"/>
      <c r="CB851" s="98"/>
      <c r="CC851" s="98"/>
      <c r="CD851" s="98"/>
      <c r="CE851" s="98"/>
      <c r="CF851" s="98"/>
      <c r="CG851" s="98"/>
      <c r="CH851" s="98"/>
      <c r="CI851" s="98"/>
      <c r="CJ851" s="98"/>
      <c r="CK851" s="98"/>
      <c r="CL851" s="98"/>
      <c r="CM851" s="98"/>
      <c r="CN851" s="98"/>
      <c r="CO851" s="98"/>
      <c r="CP851" s="98"/>
      <c r="CQ851" s="98"/>
      <c r="CR851" s="98"/>
      <c r="CS851" s="98"/>
    </row>
    <row r="852" spans="1:97" s="4" customFormat="1" ht="18.75" customHeight="1" x14ac:dyDescent="0.2">
      <c r="A852" s="3">
        <f t="shared" si="291"/>
        <v>840</v>
      </c>
      <c r="B852" s="263"/>
      <c r="C852" s="263"/>
      <c r="D852" s="263"/>
      <c r="E852" s="259"/>
      <c r="F852" s="259"/>
      <c r="G852" s="43"/>
      <c r="H852" s="264"/>
      <c r="I852" s="261"/>
      <c r="J852" s="106"/>
      <c r="K852" s="247"/>
      <c r="L852" s="247"/>
      <c r="M852" s="247"/>
      <c r="N852" s="248" t="str">
        <f>IF(AND(K852&lt;&gt;"",L852&lt;&gt;"",J852&lt;&gt;""),ROUND(MIN(IF(OR(J852="OZZ",J852="ZZ"),5000,17300),TRUNC(0.75*(SUMIF($D$12:$D852,$D852,K$12:K852)+SUMIF($D$12:$D852,$D852,L$12:L852)),2)) - SUMIF($D$12:$D851,$D852,N$12:N851),2),"")</f>
        <v/>
      </c>
      <c r="O852" s="249" t="str">
        <f>IF(AND(K852&lt;&gt;"",L852&lt;&gt;"",M852&lt;&gt;"",J852&lt;&gt;"",AH852&lt;&gt;""),IF(OR(J852="OZZ",J852="ZZ"),ROUND(0-SUMIF($D$12:$D851,$D852,O$12:O851),2),IF(M852=0,0,ROUND(MIN(MIN(17300,TRUNC(0.75*(SUMIF($D$12:$D$2012,$D852,K$12:K$2012)+SUMIF($D$12:$D$2012,$D852,L$12:L$2012)),2)+SUMIF($D$12:$D852,$D852,AH$12:AH852))-SUMIF($D$12:$D851,$D852,O$12:O851)-SUMIF($D$12:$D$2012,$D852,N$12:N$2012),AH852),2))),"")</f>
        <v/>
      </c>
      <c r="P852" s="250" t="str">
        <f>IF(J852&lt;&gt;"",1000 - SUMIF($D$12:$D851,$D852,P$12:P851),"")</f>
        <v/>
      </c>
      <c r="Q852" s="106"/>
      <c r="R852" s="247"/>
      <c r="S852" s="247"/>
      <c r="T852" s="247"/>
      <c r="U852" s="248" t="str">
        <f>IF(AND(R852&lt;&gt;"",S852&lt;&gt;"",Q852&lt;&gt;""),ROUND(MIN(IF(OR(Q852="OZZ",Q852="ZZ"),5000,17300),TRUNC(0.75*(SUMIF($D$12:$D852,$D852,R$12:R852)+SUMIF($D$12:$D852,$D852,S$12:S852)),2)) - SUMIF($D$12:$D851,$D852,U$12:U851),2),"")</f>
        <v/>
      </c>
      <c r="V852" s="248" t="str">
        <f>IF(AND(R852&lt;&gt;"",S852&lt;&gt;"",T852&lt;&gt;"",Q852&lt;&gt;"",AL852&lt;&gt;""),IF(OR(Q852="OZZ",Q852="ZZ"),ROUND(0-SUMIF($D$12:$D851,$D852,V$12:V851),2),IF(T852=0,0,ROUND(MIN(MIN(17300,TRUNC(0.75*(SUMIF($D$12:$D$2012,$D852,R$12:R$2012)+SUMIF($D$12:$D$2012,$D852,S$12:S$2012)),2)+SUMIF($D$12:$D852,$D852,AL$12:AL852))-SUMIF($D$12:$D851,$D852,V$12:V851)-SUMIF($D$12:$D$2012,$D852,U$12:U$2012),AL852),2))),"")</f>
        <v/>
      </c>
      <c r="W852" s="250" t="str">
        <f>IF(Q852&lt;&gt;"",1000 - SUMIF($D$12:$D851,$D852,W$12:W851),"")</f>
        <v/>
      </c>
      <c r="X852" s="106"/>
      <c r="Y852" s="247"/>
      <c r="Z852" s="247"/>
      <c r="AA852" s="247"/>
      <c r="AB852" s="248" t="str">
        <f>IF(AND(Y852&lt;&gt;"",Z852&lt;&gt;"",X852&lt;&gt;""),ROUND(MIN(IF(OR(X852="OZZ",X852="ZZ"),5000,17300),TRUNC(0.75*(SUMIF($D$12:$D852,$D852,Y$12:Y852)+SUMIF($D$12:$D852,$D852,Z$12:Z852)),2)) - SUMIF($D$12:$D851,$D852,AB$12:AB851),2),"")</f>
        <v/>
      </c>
      <c r="AC852" s="251" t="str">
        <f>IF(AND(Y852&lt;&gt;"",Z852&lt;&gt;"",AA852&lt;&gt;"",X852&lt;&gt;"",AP852&lt;&gt;""),IF(OR(X852="OZZ",X852="ZZ"),ROUND(0-SUMIF($D$12:$D851,$D852,AC$12:AC851),2),IF(AA852=0,0,ROUND(MIN(MIN(17300,TRUNC(0.75*(SUMIF($D$12:$D$2012,$D852,Y$12:Y$2012)+SUMIF($D$12:$D$2012,$D852,Z$12:Z$2012)),2)+SUMIF($D$12:$D852,$D852,AP$12:AP852))-SUMIF($D$12:$D851,$D852,AC$12:AC851)-SUMIF($D$12:$D$2012,$D852,AB$12:AB$2012),AP852),2))),"")</f>
        <v/>
      </c>
      <c r="AD852" s="250" t="str">
        <f>IF(X852&lt;&gt;"",1000 - SUMIF($D$12:$D851,$D852,AD$12:AD851),"")</f>
        <v/>
      </c>
      <c r="AE852" s="252"/>
      <c r="AF852" s="253"/>
      <c r="AG852" s="254"/>
      <c r="AH852" s="255" t="str">
        <f t="shared" si="292"/>
        <v/>
      </c>
      <c r="AI852" s="256"/>
      <c r="AJ852" s="253"/>
      <c r="AK852" s="254"/>
      <c r="AL852" s="255" t="str">
        <f t="shared" si="293"/>
        <v/>
      </c>
      <c r="AM852" s="256"/>
      <c r="AN852" s="253"/>
      <c r="AO852" s="254"/>
      <c r="AP852" s="255" t="str">
        <f t="shared" si="273"/>
        <v/>
      </c>
      <c r="AQ852" s="116"/>
      <c r="AR852" s="116"/>
      <c r="AS852" s="117"/>
      <c r="AT852" s="118"/>
      <c r="AU852" s="119" t="str">
        <f>IF(D852&lt;&gt; "", IF(COUNTIF($D$12:$D852,$D852)&gt;1,0,IF(SUM(N852,U852,AB852)&gt;0,IF(AND(X852="",OR(Q852&lt;&gt;"",J852&lt;&gt;"")),IF(Q852&lt;&gt;"",Q852,IF(J852&lt;&gt;"",J852,0)),IF(AND(Q852&lt;&gt;"",J852&lt;&gt;"",Q852=J852),Q852,X852)),0)),"")</f>
        <v/>
      </c>
      <c r="AV852" s="119" t="str">
        <f>IF(D852&lt;&gt;"",IF(COUNTIF($D$12:$D852,$D852)&gt;1,0,IF(SUM(O852,V852,AC852)&gt;0,IF(AND(X852="",OR(Q852&lt;&gt;"",J852&lt;&gt;"")),IF(Q852&lt;&gt;"",Q852,IF(J852&lt;&gt;"",J852,0)),IF(AND(Q852&lt;&gt;"",J852&lt;&gt;"",Q852=J852),Q852,X852)),0)),"")</f>
        <v/>
      </c>
      <c r="AW852" s="119" t="str">
        <f>IF(D852&lt;&gt;"",IF(COUNTIF($D$12:$D852,$D852)&gt;1,0,IF(SUM(P852,W852,AD852)&gt;0,IF(AND(X852="",OR(Q852&lt;&gt;"",J852&lt;&gt;"")),IF(Q852&lt;&gt;"",Q852,IF(J852&lt;&gt;"",J852,0)),IF(AND(Q852&lt;&gt;"",J852&lt;&gt;"",Q852=J852),Q852,X852)),0)),"")</f>
        <v/>
      </c>
      <c r="AX852" s="118" t="str">
        <f t="shared" si="274"/>
        <v/>
      </c>
      <c r="AY852" s="118" t="str">
        <f t="shared" si="275"/>
        <v/>
      </c>
      <c r="AZ852" s="118" t="str">
        <f t="shared" si="276"/>
        <v/>
      </c>
      <c r="BA852" s="118" t="str">
        <f t="shared" si="277"/>
        <v/>
      </c>
      <c r="BB852" s="118" t="str">
        <f t="shared" si="278"/>
        <v/>
      </c>
      <c r="BC852" s="118" t="str">
        <f t="shared" si="279"/>
        <v/>
      </c>
      <c r="BD852" s="118" t="str">
        <f t="shared" si="280"/>
        <v/>
      </c>
      <c r="BE852" s="118" t="str">
        <f t="shared" si="281"/>
        <v/>
      </c>
      <c r="BF852" s="118" t="str">
        <f t="shared" si="282"/>
        <v/>
      </c>
      <c r="BG852" s="120"/>
      <c r="BH852" s="120" t="str">
        <f t="shared" si="283"/>
        <v/>
      </c>
      <c r="BI852" s="120" t="str">
        <f t="shared" si="284"/>
        <v/>
      </c>
      <c r="BJ852" s="121"/>
      <c r="BK852" s="120" t="str">
        <f t="shared" si="285"/>
        <v/>
      </c>
      <c r="BL852" s="120" t="str">
        <f t="shared" si="286"/>
        <v/>
      </c>
      <c r="BM852" s="120" t="str">
        <f t="shared" si="287"/>
        <v/>
      </c>
      <c r="BN852" s="120" t="str">
        <f t="shared" si="288"/>
        <v/>
      </c>
      <c r="BO852" s="120" t="str">
        <f t="shared" si="289"/>
        <v/>
      </c>
      <c r="BP852" s="120" t="str">
        <f t="shared" si="290"/>
        <v/>
      </c>
      <c r="BQ852" s="98"/>
      <c r="BR852" s="98"/>
      <c r="BS852" s="98"/>
      <c r="BT852" s="98"/>
      <c r="BU852" s="98"/>
      <c r="BV852" s="98"/>
      <c r="BW852" s="98"/>
      <c r="BX852" s="98"/>
      <c r="BY852" s="98"/>
      <c r="BZ852" s="98"/>
      <c r="CA852" s="98"/>
      <c r="CB852" s="98"/>
      <c r="CC852" s="98"/>
      <c r="CD852" s="98"/>
      <c r="CE852" s="98"/>
      <c r="CF852" s="98"/>
      <c r="CG852" s="98"/>
      <c r="CH852" s="98"/>
      <c r="CI852" s="98"/>
      <c r="CJ852" s="98"/>
      <c r="CK852" s="98"/>
      <c r="CL852" s="98"/>
      <c r="CM852" s="98"/>
      <c r="CN852" s="98"/>
      <c r="CO852" s="98"/>
      <c r="CP852" s="98"/>
      <c r="CQ852" s="98"/>
      <c r="CR852" s="98"/>
      <c r="CS852" s="98"/>
    </row>
    <row r="853" spans="1:97" s="4" customFormat="1" ht="18.75" customHeight="1" x14ac:dyDescent="0.2">
      <c r="A853" s="3">
        <f t="shared" si="291"/>
        <v>841</v>
      </c>
      <c r="B853" s="263"/>
      <c r="C853" s="263"/>
      <c r="D853" s="263"/>
      <c r="E853" s="259"/>
      <c r="F853" s="259"/>
      <c r="G853" s="43"/>
      <c r="H853" s="264"/>
      <c r="I853" s="261"/>
      <c r="J853" s="106"/>
      <c r="K853" s="247"/>
      <c r="L853" s="247"/>
      <c r="M853" s="247"/>
      <c r="N853" s="248" t="str">
        <f>IF(AND(K853&lt;&gt;"",L853&lt;&gt;"",J853&lt;&gt;""),ROUND(MIN(IF(OR(J853="OZZ",J853="ZZ"),5000,17300),TRUNC(0.75*(SUMIF($D$12:$D853,$D853,K$12:K853)+SUMIF($D$12:$D853,$D853,L$12:L853)),2)) - SUMIF($D$12:$D852,$D853,N$12:N852),2),"")</f>
        <v/>
      </c>
      <c r="O853" s="249" t="str">
        <f>IF(AND(K853&lt;&gt;"",L853&lt;&gt;"",M853&lt;&gt;"",J853&lt;&gt;"",AH853&lt;&gt;""),IF(OR(J853="OZZ",J853="ZZ"),ROUND(0-SUMIF($D$12:$D852,$D853,O$12:O852),2),IF(M853=0,0,ROUND(MIN(MIN(17300,TRUNC(0.75*(SUMIF($D$12:$D$2012,$D853,K$12:K$2012)+SUMIF($D$12:$D$2012,$D853,L$12:L$2012)),2)+SUMIF($D$12:$D853,$D853,AH$12:AH853))-SUMIF($D$12:$D852,$D853,O$12:O852)-SUMIF($D$12:$D$2012,$D853,N$12:N$2012),AH853),2))),"")</f>
        <v/>
      </c>
      <c r="P853" s="250" t="str">
        <f>IF(J853&lt;&gt;"",1000 - SUMIF($D$12:$D852,$D853,P$12:P852),"")</f>
        <v/>
      </c>
      <c r="Q853" s="106"/>
      <c r="R853" s="247"/>
      <c r="S853" s="247"/>
      <c r="T853" s="247"/>
      <c r="U853" s="248" t="str">
        <f>IF(AND(R853&lt;&gt;"",S853&lt;&gt;"",Q853&lt;&gt;""),ROUND(MIN(IF(OR(Q853="OZZ",Q853="ZZ"),5000,17300),TRUNC(0.75*(SUMIF($D$12:$D853,$D853,R$12:R853)+SUMIF($D$12:$D853,$D853,S$12:S853)),2)) - SUMIF($D$12:$D852,$D853,U$12:U852),2),"")</f>
        <v/>
      </c>
      <c r="V853" s="248" t="str">
        <f>IF(AND(R853&lt;&gt;"",S853&lt;&gt;"",T853&lt;&gt;"",Q853&lt;&gt;"",AL853&lt;&gt;""),IF(OR(Q853="OZZ",Q853="ZZ"),ROUND(0-SUMIF($D$12:$D852,$D853,V$12:V852),2),IF(T853=0,0,ROUND(MIN(MIN(17300,TRUNC(0.75*(SUMIF($D$12:$D$2012,$D853,R$12:R$2012)+SUMIF($D$12:$D$2012,$D853,S$12:S$2012)),2)+SUMIF($D$12:$D853,$D853,AL$12:AL853))-SUMIF($D$12:$D852,$D853,V$12:V852)-SUMIF($D$12:$D$2012,$D853,U$12:U$2012),AL853),2))),"")</f>
        <v/>
      </c>
      <c r="W853" s="250" t="str">
        <f>IF(Q853&lt;&gt;"",1000 - SUMIF($D$12:$D852,$D853,W$12:W852),"")</f>
        <v/>
      </c>
      <c r="X853" s="106"/>
      <c r="Y853" s="247"/>
      <c r="Z853" s="247"/>
      <c r="AA853" s="247"/>
      <c r="AB853" s="248" t="str">
        <f>IF(AND(Y853&lt;&gt;"",Z853&lt;&gt;"",X853&lt;&gt;""),ROUND(MIN(IF(OR(X853="OZZ",X853="ZZ"),5000,17300),TRUNC(0.75*(SUMIF($D$12:$D853,$D853,Y$12:Y853)+SUMIF($D$12:$D853,$D853,Z$12:Z853)),2)) - SUMIF($D$12:$D852,$D853,AB$12:AB852),2),"")</f>
        <v/>
      </c>
      <c r="AC853" s="251" t="str">
        <f>IF(AND(Y853&lt;&gt;"",Z853&lt;&gt;"",AA853&lt;&gt;"",X853&lt;&gt;"",AP853&lt;&gt;""),IF(OR(X853="OZZ",X853="ZZ"),ROUND(0-SUMIF($D$12:$D852,$D853,AC$12:AC852),2),IF(AA853=0,0,ROUND(MIN(MIN(17300,TRUNC(0.75*(SUMIF($D$12:$D$2012,$D853,Y$12:Y$2012)+SUMIF($D$12:$D$2012,$D853,Z$12:Z$2012)),2)+SUMIF($D$12:$D853,$D853,AP$12:AP853))-SUMIF($D$12:$D852,$D853,AC$12:AC852)-SUMIF($D$12:$D$2012,$D853,AB$12:AB$2012),AP853),2))),"")</f>
        <v/>
      </c>
      <c r="AD853" s="250" t="str">
        <f>IF(X853&lt;&gt;"",1000 - SUMIF($D$12:$D852,$D853,AD$12:AD852),"")</f>
        <v/>
      </c>
      <c r="AE853" s="252"/>
      <c r="AF853" s="253"/>
      <c r="AG853" s="254"/>
      <c r="AH853" s="255" t="str">
        <f t="shared" si="292"/>
        <v/>
      </c>
      <c r="AI853" s="256"/>
      <c r="AJ853" s="253"/>
      <c r="AK853" s="254"/>
      <c r="AL853" s="255" t="str">
        <f t="shared" si="293"/>
        <v/>
      </c>
      <c r="AM853" s="256"/>
      <c r="AN853" s="253"/>
      <c r="AO853" s="254"/>
      <c r="AP853" s="255" t="str">
        <f t="shared" si="273"/>
        <v/>
      </c>
      <c r="AQ853" s="116"/>
      <c r="AR853" s="116"/>
      <c r="AS853" s="117"/>
      <c r="AT853" s="118"/>
      <c r="AU853" s="119" t="str">
        <f>IF(D853&lt;&gt; "", IF(COUNTIF($D$12:$D853,$D853)&gt;1,0,IF(SUM(N853,U853,AB853)&gt;0,IF(AND(X853="",OR(Q853&lt;&gt;"",J853&lt;&gt;"")),IF(Q853&lt;&gt;"",Q853,IF(J853&lt;&gt;"",J853,0)),IF(AND(Q853&lt;&gt;"",J853&lt;&gt;"",Q853=J853),Q853,X853)),0)),"")</f>
        <v/>
      </c>
      <c r="AV853" s="119" t="str">
        <f>IF(D853&lt;&gt;"",IF(COUNTIF($D$12:$D853,$D853)&gt;1,0,IF(SUM(O853,V853,AC853)&gt;0,IF(AND(X853="",OR(Q853&lt;&gt;"",J853&lt;&gt;"")),IF(Q853&lt;&gt;"",Q853,IF(J853&lt;&gt;"",J853,0)),IF(AND(Q853&lt;&gt;"",J853&lt;&gt;"",Q853=J853),Q853,X853)),0)),"")</f>
        <v/>
      </c>
      <c r="AW853" s="119" t="str">
        <f>IF(D853&lt;&gt;"",IF(COUNTIF($D$12:$D853,$D853)&gt;1,0,IF(SUM(P853,W853,AD853)&gt;0,IF(AND(X853="",OR(Q853&lt;&gt;"",J853&lt;&gt;"")),IF(Q853&lt;&gt;"",Q853,IF(J853&lt;&gt;"",J853,0)),IF(AND(Q853&lt;&gt;"",J853&lt;&gt;"",Q853=J853),Q853,X853)),0)),"")</f>
        <v/>
      </c>
      <c r="AX853" s="118" t="str">
        <f t="shared" si="274"/>
        <v/>
      </c>
      <c r="AY853" s="118" t="str">
        <f t="shared" si="275"/>
        <v/>
      </c>
      <c r="AZ853" s="118" t="str">
        <f t="shared" si="276"/>
        <v/>
      </c>
      <c r="BA853" s="118" t="str">
        <f t="shared" si="277"/>
        <v/>
      </c>
      <c r="BB853" s="118" t="str">
        <f t="shared" si="278"/>
        <v/>
      </c>
      <c r="BC853" s="118" t="str">
        <f t="shared" si="279"/>
        <v/>
      </c>
      <c r="BD853" s="118" t="str">
        <f t="shared" si="280"/>
        <v/>
      </c>
      <c r="BE853" s="118" t="str">
        <f t="shared" si="281"/>
        <v/>
      </c>
      <c r="BF853" s="118" t="str">
        <f t="shared" si="282"/>
        <v/>
      </c>
      <c r="BG853" s="120"/>
      <c r="BH853" s="120" t="str">
        <f t="shared" si="283"/>
        <v/>
      </c>
      <c r="BI853" s="120" t="str">
        <f t="shared" si="284"/>
        <v/>
      </c>
      <c r="BJ853" s="121"/>
      <c r="BK853" s="120" t="str">
        <f t="shared" si="285"/>
        <v/>
      </c>
      <c r="BL853" s="120" t="str">
        <f t="shared" si="286"/>
        <v/>
      </c>
      <c r="BM853" s="120" t="str">
        <f t="shared" si="287"/>
        <v/>
      </c>
      <c r="BN853" s="120" t="str">
        <f t="shared" si="288"/>
        <v/>
      </c>
      <c r="BO853" s="120" t="str">
        <f t="shared" si="289"/>
        <v/>
      </c>
      <c r="BP853" s="120" t="str">
        <f t="shared" si="290"/>
        <v/>
      </c>
      <c r="BQ853" s="98"/>
      <c r="BR853" s="98"/>
      <c r="BS853" s="98"/>
      <c r="BT853" s="98"/>
      <c r="BU853" s="98"/>
      <c r="BV853" s="98"/>
      <c r="BW853" s="98"/>
      <c r="BX853" s="98"/>
      <c r="BY853" s="98"/>
      <c r="BZ853" s="98"/>
      <c r="CA853" s="98"/>
      <c r="CB853" s="98"/>
      <c r="CC853" s="98"/>
      <c r="CD853" s="98"/>
      <c r="CE853" s="98"/>
      <c r="CF853" s="98"/>
      <c r="CG853" s="98"/>
      <c r="CH853" s="98"/>
      <c r="CI853" s="98"/>
      <c r="CJ853" s="98"/>
      <c r="CK853" s="98"/>
      <c r="CL853" s="98"/>
      <c r="CM853" s="98"/>
      <c r="CN853" s="98"/>
      <c r="CO853" s="98"/>
      <c r="CP853" s="98"/>
      <c r="CQ853" s="98"/>
      <c r="CR853" s="98"/>
      <c r="CS853" s="98"/>
    </row>
    <row r="854" spans="1:97" s="4" customFormat="1" ht="18.75" customHeight="1" x14ac:dyDescent="0.2">
      <c r="A854" s="3">
        <f t="shared" si="291"/>
        <v>842</v>
      </c>
      <c r="B854" s="263"/>
      <c r="C854" s="263"/>
      <c r="D854" s="263"/>
      <c r="E854" s="259"/>
      <c r="F854" s="259"/>
      <c r="G854" s="43"/>
      <c r="H854" s="264"/>
      <c r="I854" s="261"/>
      <c r="J854" s="106"/>
      <c r="K854" s="247"/>
      <c r="L854" s="247"/>
      <c r="M854" s="247"/>
      <c r="N854" s="248" t="str">
        <f>IF(AND(K854&lt;&gt;"",L854&lt;&gt;"",J854&lt;&gt;""),ROUND(MIN(IF(OR(J854="OZZ",J854="ZZ"),5000,17300),TRUNC(0.75*(SUMIF($D$12:$D854,$D854,K$12:K854)+SUMIF($D$12:$D854,$D854,L$12:L854)),2)) - SUMIF($D$12:$D853,$D854,N$12:N853),2),"")</f>
        <v/>
      </c>
      <c r="O854" s="249" t="str">
        <f>IF(AND(K854&lt;&gt;"",L854&lt;&gt;"",M854&lt;&gt;"",J854&lt;&gt;"",AH854&lt;&gt;""),IF(OR(J854="OZZ",J854="ZZ"),ROUND(0-SUMIF($D$12:$D853,$D854,O$12:O853),2),IF(M854=0,0,ROUND(MIN(MIN(17300,TRUNC(0.75*(SUMIF($D$12:$D$2012,$D854,K$12:K$2012)+SUMIF($D$12:$D$2012,$D854,L$12:L$2012)),2)+SUMIF($D$12:$D854,$D854,AH$12:AH854))-SUMIF($D$12:$D853,$D854,O$12:O853)-SUMIF($D$12:$D$2012,$D854,N$12:N$2012),AH854),2))),"")</f>
        <v/>
      </c>
      <c r="P854" s="250" t="str">
        <f>IF(J854&lt;&gt;"",1000 - SUMIF($D$12:$D853,$D854,P$12:P853),"")</f>
        <v/>
      </c>
      <c r="Q854" s="106"/>
      <c r="R854" s="247"/>
      <c r="S854" s="247"/>
      <c r="T854" s="247"/>
      <c r="U854" s="248" t="str">
        <f>IF(AND(R854&lt;&gt;"",S854&lt;&gt;"",Q854&lt;&gt;""),ROUND(MIN(IF(OR(Q854="OZZ",Q854="ZZ"),5000,17300),TRUNC(0.75*(SUMIF($D$12:$D854,$D854,R$12:R854)+SUMIF($D$12:$D854,$D854,S$12:S854)),2)) - SUMIF($D$12:$D853,$D854,U$12:U853),2),"")</f>
        <v/>
      </c>
      <c r="V854" s="248" t="str">
        <f>IF(AND(R854&lt;&gt;"",S854&lt;&gt;"",T854&lt;&gt;"",Q854&lt;&gt;"",AL854&lt;&gt;""),IF(OR(Q854="OZZ",Q854="ZZ"),ROUND(0-SUMIF($D$12:$D853,$D854,V$12:V853),2),IF(T854=0,0,ROUND(MIN(MIN(17300,TRUNC(0.75*(SUMIF($D$12:$D$2012,$D854,R$12:R$2012)+SUMIF($D$12:$D$2012,$D854,S$12:S$2012)),2)+SUMIF($D$12:$D854,$D854,AL$12:AL854))-SUMIF($D$12:$D853,$D854,V$12:V853)-SUMIF($D$12:$D$2012,$D854,U$12:U$2012),AL854),2))),"")</f>
        <v/>
      </c>
      <c r="W854" s="250" t="str">
        <f>IF(Q854&lt;&gt;"",1000 - SUMIF($D$12:$D853,$D854,W$12:W853),"")</f>
        <v/>
      </c>
      <c r="X854" s="106"/>
      <c r="Y854" s="247"/>
      <c r="Z854" s="247"/>
      <c r="AA854" s="247"/>
      <c r="AB854" s="248" t="str">
        <f>IF(AND(Y854&lt;&gt;"",Z854&lt;&gt;"",X854&lt;&gt;""),ROUND(MIN(IF(OR(X854="OZZ",X854="ZZ"),5000,17300),TRUNC(0.75*(SUMIF($D$12:$D854,$D854,Y$12:Y854)+SUMIF($D$12:$D854,$D854,Z$12:Z854)),2)) - SUMIF($D$12:$D853,$D854,AB$12:AB853),2),"")</f>
        <v/>
      </c>
      <c r="AC854" s="251" t="str">
        <f>IF(AND(Y854&lt;&gt;"",Z854&lt;&gt;"",AA854&lt;&gt;"",X854&lt;&gt;"",AP854&lt;&gt;""),IF(OR(X854="OZZ",X854="ZZ"),ROUND(0-SUMIF($D$12:$D853,$D854,AC$12:AC853),2),IF(AA854=0,0,ROUND(MIN(MIN(17300,TRUNC(0.75*(SUMIF($D$12:$D$2012,$D854,Y$12:Y$2012)+SUMIF($D$12:$D$2012,$D854,Z$12:Z$2012)),2)+SUMIF($D$12:$D854,$D854,AP$12:AP854))-SUMIF($D$12:$D853,$D854,AC$12:AC853)-SUMIF($D$12:$D$2012,$D854,AB$12:AB$2012),AP854),2))),"")</f>
        <v/>
      </c>
      <c r="AD854" s="250" t="str">
        <f>IF(X854&lt;&gt;"",1000 - SUMIF($D$12:$D853,$D854,AD$12:AD853),"")</f>
        <v/>
      </c>
      <c r="AE854" s="252"/>
      <c r="AF854" s="253"/>
      <c r="AG854" s="254"/>
      <c r="AH854" s="255" t="str">
        <f t="shared" si="292"/>
        <v/>
      </c>
      <c r="AI854" s="256"/>
      <c r="AJ854" s="253"/>
      <c r="AK854" s="254"/>
      <c r="AL854" s="255" t="str">
        <f t="shared" si="293"/>
        <v/>
      </c>
      <c r="AM854" s="256"/>
      <c r="AN854" s="253"/>
      <c r="AO854" s="254"/>
      <c r="AP854" s="255" t="str">
        <f t="shared" si="273"/>
        <v/>
      </c>
      <c r="AQ854" s="116"/>
      <c r="AR854" s="116"/>
      <c r="AS854" s="117"/>
      <c r="AT854" s="118"/>
      <c r="AU854" s="119" t="str">
        <f>IF(D854&lt;&gt; "", IF(COUNTIF($D$12:$D854,$D854)&gt;1,0,IF(SUM(N854,U854,AB854)&gt;0,IF(AND(X854="",OR(Q854&lt;&gt;"",J854&lt;&gt;"")),IF(Q854&lt;&gt;"",Q854,IF(J854&lt;&gt;"",J854,0)),IF(AND(Q854&lt;&gt;"",J854&lt;&gt;"",Q854=J854),Q854,X854)),0)),"")</f>
        <v/>
      </c>
      <c r="AV854" s="119" t="str">
        <f>IF(D854&lt;&gt;"",IF(COUNTIF($D$12:$D854,$D854)&gt;1,0,IF(SUM(O854,V854,AC854)&gt;0,IF(AND(X854="",OR(Q854&lt;&gt;"",J854&lt;&gt;"")),IF(Q854&lt;&gt;"",Q854,IF(J854&lt;&gt;"",J854,0)),IF(AND(Q854&lt;&gt;"",J854&lt;&gt;"",Q854=J854),Q854,X854)),0)),"")</f>
        <v/>
      </c>
      <c r="AW854" s="119" t="str">
        <f>IF(D854&lt;&gt;"",IF(COUNTIF($D$12:$D854,$D854)&gt;1,0,IF(SUM(P854,W854,AD854)&gt;0,IF(AND(X854="",OR(Q854&lt;&gt;"",J854&lt;&gt;"")),IF(Q854&lt;&gt;"",Q854,IF(J854&lt;&gt;"",J854,0)),IF(AND(Q854&lt;&gt;"",J854&lt;&gt;"",Q854=J854),Q854,X854)),0)),"")</f>
        <v/>
      </c>
      <c r="AX854" s="118" t="str">
        <f t="shared" si="274"/>
        <v/>
      </c>
      <c r="AY854" s="118" t="str">
        <f t="shared" si="275"/>
        <v/>
      </c>
      <c r="AZ854" s="118" t="str">
        <f t="shared" si="276"/>
        <v/>
      </c>
      <c r="BA854" s="118" t="str">
        <f t="shared" si="277"/>
        <v/>
      </c>
      <c r="BB854" s="118" t="str">
        <f t="shared" si="278"/>
        <v/>
      </c>
      <c r="BC854" s="118" t="str">
        <f t="shared" si="279"/>
        <v/>
      </c>
      <c r="BD854" s="118" t="str">
        <f t="shared" si="280"/>
        <v/>
      </c>
      <c r="BE854" s="118" t="str">
        <f t="shared" si="281"/>
        <v/>
      </c>
      <c r="BF854" s="118" t="str">
        <f t="shared" si="282"/>
        <v/>
      </c>
      <c r="BG854" s="120"/>
      <c r="BH854" s="120" t="str">
        <f t="shared" si="283"/>
        <v/>
      </c>
      <c r="BI854" s="120" t="str">
        <f t="shared" si="284"/>
        <v/>
      </c>
      <c r="BJ854" s="121"/>
      <c r="BK854" s="120" t="str">
        <f t="shared" si="285"/>
        <v/>
      </c>
      <c r="BL854" s="120" t="str">
        <f t="shared" si="286"/>
        <v/>
      </c>
      <c r="BM854" s="120" t="str">
        <f t="shared" si="287"/>
        <v/>
      </c>
      <c r="BN854" s="120" t="str">
        <f t="shared" si="288"/>
        <v/>
      </c>
      <c r="BO854" s="120" t="str">
        <f t="shared" si="289"/>
        <v/>
      </c>
      <c r="BP854" s="120" t="str">
        <f t="shared" si="290"/>
        <v/>
      </c>
      <c r="BQ854" s="98"/>
      <c r="BR854" s="98"/>
      <c r="BS854" s="98"/>
      <c r="BT854" s="98"/>
      <c r="BU854" s="98"/>
      <c r="BV854" s="98"/>
      <c r="BW854" s="98"/>
      <c r="BX854" s="98"/>
      <c r="BY854" s="98"/>
      <c r="BZ854" s="98"/>
      <c r="CA854" s="98"/>
      <c r="CB854" s="98"/>
      <c r="CC854" s="98"/>
      <c r="CD854" s="98"/>
      <c r="CE854" s="98"/>
      <c r="CF854" s="98"/>
      <c r="CG854" s="98"/>
      <c r="CH854" s="98"/>
      <c r="CI854" s="98"/>
      <c r="CJ854" s="98"/>
      <c r="CK854" s="98"/>
      <c r="CL854" s="98"/>
      <c r="CM854" s="98"/>
      <c r="CN854" s="98"/>
      <c r="CO854" s="98"/>
      <c r="CP854" s="98"/>
      <c r="CQ854" s="98"/>
      <c r="CR854" s="98"/>
      <c r="CS854" s="98"/>
    </row>
    <row r="855" spans="1:97" s="4" customFormat="1" ht="18.75" customHeight="1" x14ac:dyDescent="0.2">
      <c r="A855" s="3">
        <f t="shared" si="291"/>
        <v>843</v>
      </c>
      <c r="B855" s="263"/>
      <c r="C855" s="263"/>
      <c r="D855" s="263"/>
      <c r="E855" s="259"/>
      <c r="F855" s="259"/>
      <c r="G855" s="43"/>
      <c r="H855" s="264"/>
      <c r="I855" s="261"/>
      <c r="J855" s="106"/>
      <c r="K855" s="247"/>
      <c r="L855" s="247"/>
      <c r="M855" s="247"/>
      <c r="N855" s="248" t="str">
        <f>IF(AND(K855&lt;&gt;"",L855&lt;&gt;"",J855&lt;&gt;""),ROUND(MIN(IF(OR(J855="OZZ",J855="ZZ"),5000,17300),TRUNC(0.75*(SUMIF($D$12:$D855,$D855,K$12:K855)+SUMIF($D$12:$D855,$D855,L$12:L855)),2)) - SUMIF($D$12:$D854,$D855,N$12:N854),2),"")</f>
        <v/>
      </c>
      <c r="O855" s="249" t="str">
        <f>IF(AND(K855&lt;&gt;"",L855&lt;&gt;"",M855&lt;&gt;"",J855&lt;&gt;"",AH855&lt;&gt;""),IF(OR(J855="OZZ",J855="ZZ"),ROUND(0-SUMIF($D$12:$D854,$D855,O$12:O854),2),IF(M855=0,0,ROUND(MIN(MIN(17300,TRUNC(0.75*(SUMIF($D$12:$D$2012,$D855,K$12:K$2012)+SUMIF($D$12:$D$2012,$D855,L$12:L$2012)),2)+SUMIF($D$12:$D855,$D855,AH$12:AH855))-SUMIF($D$12:$D854,$D855,O$12:O854)-SUMIF($D$12:$D$2012,$D855,N$12:N$2012),AH855),2))),"")</f>
        <v/>
      </c>
      <c r="P855" s="250" t="str">
        <f>IF(J855&lt;&gt;"",1000 - SUMIF($D$12:$D854,$D855,P$12:P854),"")</f>
        <v/>
      </c>
      <c r="Q855" s="106"/>
      <c r="R855" s="247"/>
      <c r="S855" s="247"/>
      <c r="T855" s="247"/>
      <c r="U855" s="248" t="str">
        <f>IF(AND(R855&lt;&gt;"",S855&lt;&gt;"",Q855&lt;&gt;""),ROUND(MIN(IF(OR(Q855="OZZ",Q855="ZZ"),5000,17300),TRUNC(0.75*(SUMIF($D$12:$D855,$D855,R$12:R855)+SUMIF($D$12:$D855,$D855,S$12:S855)),2)) - SUMIF($D$12:$D854,$D855,U$12:U854),2),"")</f>
        <v/>
      </c>
      <c r="V855" s="248" t="str">
        <f>IF(AND(R855&lt;&gt;"",S855&lt;&gt;"",T855&lt;&gt;"",Q855&lt;&gt;"",AL855&lt;&gt;""),IF(OR(Q855="OZZ",Q855="ZZ"),ROUND(0-SUMIF($D$12:$D854,$D855,V$12:V854),2),IF(T855=0,0,ROUND(MIN(MIN(17300,TRUNC(0.75*(SUMIF($D$12:$D$2012,$D855,R$12:R$2012)+SUMIF($D$12:$D$2012,$D855,S$12:S$2012)),2)+SUMIF($D$12:$D855,$D855,AL$12:AL855))-SUMIF($D$12:$D854,$D855,V$12:V854)-SUMIF($D$12:$D$2012,$D855,U$12:U$2012),AL855),2))),"")</f>
        <v/>
      </c>
      <c r="W855" s="250" t="str">
        <f>IF(Q855&lt;&gt;"",1000 - SUMIF($D$12:$D854,$D855,W$12:W854),"")</f>
        <v/>
      </c>
      <c r="X855" s="106"/>
      <c r="Y855" s="247"/>
      <c r="Z855" s="247"/>
      <c r="AA855" s="247"/>
      <c r="AB855" s="248" t="str">
        <f>IF(AND(Y855&lt;&gt;"",Z855&lt;&gt;"",X855&lt;&gt;""),ROUND(MIN(IF(OR(X855="OZZ",X855="ZZ"),5000,17300),TRUNC(0.75*(SUMIF($D$12:$D855,$D855,Y$12:Y855)+SUMIF($D$12:$D855,$D855,Z$12:Z855)),2)) - SUMIF($D$12:$D854,$D855,AB$12:AB854),2),"")</f>
        <v/>
      </c>
      <c r="AC855" s="251" t="str">
        <f>IF(AND(Y855&lt;&gt;"",Z855&lt;&gt;"",AA855&lt;&gt;"",X855&lt;&gt;"",AP855&lt;&gt;""),IF(OR(X855="OZZ",X855="ZZ"),ROUND(0-SUMIF($D$12:$D854,$D855,AC$12:AC854),2),IF(AA855=0,0,ROUND(MIN(MIN(17300,TRUNC(0.75*(SUMIF($D$12:$D$2012,$D855,Y$12:Y$2012)+SUMIF($D$12:$D$2012,$D855,Z$12:Z$2012)),2)+SUMIF($D$12:$D855,$D855,AP$12:AP855))-SUMIF($D$12:$D854,$D855,AC$12:AC854)-SUMIF($D$12:$D$2012,$D855,AB$12:AB$2012),AP855),2))),"")</f>
        <v/>
      </c>
      <c r="AD855" s="250" t="str">
        <f>IF(X855&lt;&gt;"",1000 - SUMIF($D$12:$D854,$D855,AD$12:AD854),"")</f>
        <v/>
      </c>
      <c r="AE855" s="252"/>
      <c r="AF855" s="253"/>
      <c r="AG855" s="254"/>
      <c r="AH855" s="255" t="str">
        <f t="shared" si="292"/>
        <v/>
      </c>
      <c r="AI855" s="256"/>
      <c r="AJ855" s="253"/>
      <c r="AK855" s="254"/>
      <c r="AL855" s="255" t="str">
        <f t="shared" si="293"/>
        <v/>
      </c>
      <c r="AM855" s="256"/>
      <c r="AN855" s="253"/>
      <c r="AO855" s="254"/>
      <c r="AP855" s="255" t="str">
        <f t="shared" si="273"/>
        <v/>
      </c>
      <c r="AQ855" s="116"/>
      <c r="AR855" s="116"/>
      <c r="AS855" s="117"/>
      <c r="AT855" s="118"/>
      <c r="AU855" s="119" t="str">
        <f>IF(D855&lt;&gt; "", IF(COUNTIF($D$12:$D855,$D855)&gt;1,0,IF(SUM(N855,U855,AB855)&gt;0,IF(AND(X855="",OR(Q855&lt;&gt;"",J855&lt;&gt;"")),IF(Q855&lt;&gt;"",Q855,IF(J855&lt;&gt;"",J855,0)),IF(AND(Q855&lt;&gt;"",J855&lt;&gt;"",Q855=J855),Q855,X855)),0)),"")</f>
        <v/>
      </c>
      <c r="AV855" s="119" t="str">
        <f>IF(D855&lt;&gt;"",IF(COUNTIF($D$12:$D855,$D855)&gt;1,0,IF(SUM(O855,V855,AC855)&gt;0,IF(AND(X855="",OR(Q855&lt;&gt;"",J855&lt;&gt;"")),IF(Q855&lt;&gt;"",Q855,IF(J855&lt;&gt;"",J855,0)),IF(AND(Q855&lt;&gt;"",J855&lt;&gt;"",Q855=J855),Q855,X855)),0)),"")</f>
        <v/>
      </c>
      <c r="AW855" s="119" t="str">
        <f>IF(D855&lt;&gt;"",IF(COUNTIF($D$12:$D855,$D855)&gt;1,0,IF(SUM(P855,W855,AD855)&gt;0,IF(AND(X855="",OR(Q855&lt;&gt;"",J855&lt;&gt;"")),IF(Q855&lt;&gt;"",Q855,IF(J855&lt;&gt;"",J855,0)),IF(AND(Q855&lt;&gt;"",J855&lt;&gt;"",Q855=J855),Q855,X855)),0)),"")</f>
        <v/>
      </c>
      <c r="AX855" s="118" t="str">
        <f t="shared" si="274"/>
        <v/>
      </c>
      <c r="AY855" s="118" t="str">
        <f t="shared" si="275"/>
        <v/>
      </c>
      <c r="AZ855" s="118" t="str">
        <f t="shared" si="276"/>
        <v/>
      </c>
      <c r="BA855" s="118" t="str">
        <f t="shared" si="277"/>
        <v/>
      </c>
      <c r="BB855" s="118" t="str">
        <f t="shared" si="278"/>
        <v/>
      </c>
      <c r="BC855" s="118" t="str">
        <f t="shared" si="279"/>
        <v/>
      </c>
      <c r="BD855" s="118" t="str">
        <f t="shared" si="280"/>
        <v/>
      </c>
      <c r="BE855" s="118" t="str">
        <f t="shared" si="281"/>
        <v/>
      </c>
      <c r="BF855" s="118" t="str">
        <f t="shared" si="282"/>
        <v/>
      </c>
      <c r="BG855" s="120"/>
      <c r="BH855" s="120" t="str">
        <f t="shared" si="283"/>
        <v/>
      </c>
      <c r="BI855" s="120" t="str">
        <f t="shared" si="284"/>
        <v/>
      </c>
      <c r="BJ855" s="121"/>
      <c r="BK855" s="120" t="str">
        <f t="shared" si="285"/>
        <v/>
      </c>
      <c r="BL855" s="120" t="str">
        <f t="shared" si="286"/>
        <v/>
      </c>
      <c r="BM855" s="120" t="str">
        <f t="shared" si="287"/>
        <v/>
      </c>
      <c r="BN855" s="120" t="str">
        <f t="shared" si="288"/>
        <v/>
      </c>
      <c r="BO855" s="120" t="str">
        <f t="shared" si="289"/>
        <v/>
      </c>
      <c r="BP855" s="120" t="str">
        <f t="shared" si="290"/>
        <v/>
      </c>
      <c r="BQ855" s="98"/>
      <c r="BR855" s="98"/>
      <c r="BS855" s="98"/>
      <c r="BT855" s="98"/>
      <c r="BU855" s="98"/>
      <c r="BV855" s="98"/>
      <c r="BW855" s="98"/>
      <c r="BX855" s="98"/>
      <c r="BY855" s="98"/>
      <c r="BZ855" s="98"/>
      <c r="CA855" s="98"/>
      <c r="CB855" s="98"/>
      <c r="CC855" s="98"/>
      <c r="CD855" s="98"/>
      <c r="CE855" s="98"/>
      <c r="CF855" s="98"/>
      <c r="CG855" s="98"/>
      <c r="CH855" s="98"/>
      <c r="CI855" s="98"/>
      <c r="CJ855" s="98"/>
      <c r="CK855" s="98"/>
      <c r="CL855" s="98"/>
      <c r="CM855" s="98"/>
      <c r="CN855" s="98"/>
      <c r="CO855" s="98"/>
      <c r="CP855" s="98"/>
      <c r="CQ855" s="98"/>
      <c r="CR855" s="98"/>
      <c r="CS855" s="98"/>
    </row>
    <row r="856" spans="1:97" s="4" customFormat="1" ht="18.75" customHeight="1" x14ac:dyDescent="0.2">
      <c r="A856" s="3">
        <f t="shared" si="291"/>
        <v>844</v>
      </c>
      <c r="B856" s="263"/>
      <c r="C856" s="263"/>
      <c r="D856" s="263"/>
      <c r="E856" s="259"/>
      <c r="F856" s="259"/>
      <c r="G856" s="43"/>
      <c r="H856" s="264"/>
      <c r="I856" s="261"/>
      <c r="J856" s="106"/>
      <c r="K856" s="247"/>
      <c r="L856" s="247"/>
      <c r="M856" s="247"/>
      <c r="N856" s="248" t="str">
        <f>IF(AND(K856&lt;&gt;"",L856&lt;&gt;"",J856&lt;&gt;""),ROUND(MIN(IF(OR(J856="OZZ",J856="ZZ"),5000,17300),TRUNC(0.75*(SUMIF($D$12:$D856,$D856,K$12:K856)+SUMIF($D$12:$D856,$D856,L$12:L856)),2)) - SUMIF($D$12:$D855,$D856,N$12:N855),2),"")</f>
        <v/>
      </c>
      <c r="O856" s="249" t="str">
        <f>IF(AND(K856&lt;&gt;"",L856&lt;&gt;"",M856&lt;&gt;"",J856&lt;&gt;"",AH856&lt;&gt;""),IF(OR(J856="OZZ",J856="ZZ"),ROUND(0-SUMIF($D$12:$D855,$D856,O$12:O855),2),IF(M856=0,0,ROUND(MIN(MIN(17300,TRUNC(0.75*(SUMIF($D$12:$D$2012,$D856,K$12:K$2012)+SUMIF($D$12:$D$2012,$D856,L$12:L$2012)),2)+SUMIF($D$12:$D856,$D856,AH$12:AH856))-SUMIF($D$12:$D855,$D856,O$12:O855)-SUMIF($D$12:$D$2012,$D856,N$12:N$2012),AH856),2))),"")</f>
        <v/>
      </c>
      <c r="P856" s="250" t="str">
        <f>IF(J856&lt;&gt;"",1000 - SUMIF($D$12:$D855,$D856,P$12:P855),"")</f>
        <v/>
      </c>
      <c r="Q856" s="106"/>
      <c r="R856" s="247"/>
      <c r="S856" s="247"/>
      <c r="T856" s="247"/>
      <c r="U856" s="248" t="str">
        <f>IF(AND(R856&lt;&gt;"",S856&lt;&gt;"",Q856&lt;&gt;""),ROUND(MIN(IF(OR(Q856="OZZ",Q856="ZZ"),5000,17300),TRUNC(0.75*(SUMIF($D$12:$D856,$D856,R$12:R856)+SUMIF($D$12:$D856,$D856,S$12:S856)),2)) - SUMIF($D$12:$D855,$D856,U$12:U855),2),"")</f>
        <v/>
      </c>
      <c r="V856" s="248" t="str">
        <f>IF(AND(R856&lt;&gt;"",S856&lt;&gt;"",T856&lt;&gt;"",Q856&lt;&gt;"",AL856&lt;&gt;""),IF(OR(Q856="OZZ",Q856="ZZ"),ROUND(0-SUMIF($D$12:$D855,$D856,V$12:V855),2),IF(T856=0,0,ROUND(MIN(MIN(17300,TRUNC(0.75*(SUMIF($D$12:$D$2012,$D856,R$12:R$2012)+SUMIF($D$12:$D$2012,$D856,S$12:S$2012)),2)+SUMIF($D$12:$D856,$D856,AL$12:AL856))-SUMIF($D$12:$D855,$D856,V$12:V855)-SUMIF($D$12:$D$2012,$D856,U$12:U$2012),AL856),2))),"")</f>
        <v/>
      </c>
      <c r="W856" s="250" t="str">
        <f>IF(Q856&lt;&gt;"",1000 - SUMIF($D$12:$D855,$D856,W$12:W855),"")</f>
        <v/>
      </c>
      <c r="X856" s="106"/>
      <c r="Y856" s="247"/>
      <c r="Z856" s="247"/>
      <c r="AA856" s="247"/>
      <c r="AB856" s="248" t="str">
        <f>IF(AND(Y856&lt;&gt;"",Z856&lt;&gt;"",X856&lt;&gt;""),ROUND(MIN(IF(OR(X856="OZZ",X856="ZZ"),5000,17300),TRUNC(0.75*(SUMIF($D$12:$D856,$D856,Y$12:Y856)+SUMIF($D$12:$D856,$D856,Z$12:Z856)),2)) - SUMIF($D$12:$D855,$D856,AB$12:AB855),2),"")</f>
        <v/>
      </c>
      <c r="AC856" s="251" t="str">
        <f>IF(AND(Y856&lt;&gt;"",Z856&lt;&gt;"",AA856&lt;&gt;"",X856&lt;&gt;"",AP856&lt;&gt;""),IF(OR(X856="OZZ",X856="ZZ"),ROUND(0-SUMIF($D$12:$D855,$D856,AC$12:AC855),2),IF(AA856=0,0,ROUND(MIN(MIN(17300,TRUNC(0.75*(SUMIF($D$12:$D$2012,$D856,Y$12:Y$2012)+SUMIF($D$12:$D$2012,$D856,Z$12:Z$2012)),2)+SUMIF($D$12:$D856,$D856,AP$12:AP856))-SUMIF($D$12:$D855,$D856,AC$12:AC855)-SUMIF($D$12:$D$2012,$D856,AB$12:AB$2012),AP856),2))),"")</f>
        <v/>
      </c>
      <c r="AD856" s="250" t="str">
        <f>IF(X856&lt;&gt;"",1000 - SUMIF($D$12:$D855,$D856,AD$12:AD855),"")</f>
        <v/>
      </c>
      <c r="AE856" s="252"/>
      <c r="AF856" s="253"/>
      <c r="AG856" s="254"/>
      <c r="AH856" s="255" t="str">
        <f t="shared" si="292"/>
        <v/>
      </c>
      <c r="AI856" s="256"/>
      <c r="AJ856" s="253"/>
      <c r="AK856" s="254"/>
      <c r="AL856" s="255" t="str">
        <f t="shared" si="293"/>
        <v/>
      </c>
      <c r="AM856" s="256"/>
      <c r="AN856" s="253"/>
      <c r="AO856" s="254"/>
      <c r="AP856" s="255" t="str">
        <f t="shared" si="273"/>
        <v/>
      </c>
      <c r="AQ856" s="116"/>
      <c r="AR856" s="116"/>
      <c r="AS856" s="117"/>
      <c r="AT856" s="118"/>
      <c r="AU856" s="119" t="str">
        <f>IF(D856&lt;&gt; "", IF(COUNTIF($D$12:$D856,$D856)&gt;1,0,IF(SUM(N856,U856,AB856)&gt;0,IF(AND(X856="",OR(Q856&lt;&gt;"",J856&lt;&gt;"")),IF(Q856&lt;&gt;"",Q856,IF(J856&lt;&gt;"",J856,0)),IF(AND(Q856&lt;&gt;"",J856&lt;&gt;"",Q856=J856),Q856,X856)),0)),"")</f>
        <v/>
      </c>
      <c r="AV856" s="119" t="str">
        <f>IF(D856&lt;&gt;"",IF(COUNTIF($D$12:$D856,$D856)&gt;1,0,IF(SUM(O856,V856,AC856)&gt;0,IF(AND(X856="",OR(Q856&lt;&gt;"",J856&lt;&gt;"")),IF(Q856&lt;&gt;"",Q856,IF(J856&lt;&gt;"",J856,0)),IF(AND(Q856&lt;&gt;"",J856&lt;&gt;"",Q856=J856),Q856,X856)),0)),"")</f>
        <v/>
      </c>
      <c r="AW856" s="119" t="str">
        <f>IF(D856&lt;&gt;"",IF(COUNTIF($D$12:$D856,$D856)&gt;1,0,IF(SUM(P856,W856,AD856)&gt;0,IF(AND(X856="",OR(Q856&lt;&gt;"",J856&lt;&gt;"")),IF(Q856&lt;&gt;"",Q856,IF(J856&lt;&gt;"",J856,0)),IF(AND(Q856&lt;&gt;"",J856&lt;&gt;"",Q856=J856),Q856,X856)),0)),"")</f>
        <v/>
      </c>
      <c r="AX856" s="118" t="str">
        <f t="shared" si="274"/>
        <v/>
      </c>
      <c r="AY856" s="118" t="str">
        <f t="shared" si="275"/>
        <v/>
      </c>
      <c r="AZ856" s="118" t="str">
        <f t="shared" si="276"/>
        <v/>
      </c>
      <c r="BA856" s="118" t="str">
        <f t="shared" si="277"/>
        <v/>
      </c>
      <c r="BB856" s="118" t="str">
        <f t="shared" si="278"/>
        <v/>
      </c>
      <c r="BC856" s="118" t="str">
        <f t="shared" si="279"/>
        <v/>
      </c>
      <c r="BD856" s="118" t="str">
        <f t="shared" si="280"/>
        <v/>
      </c>
      <c r="BE856" s="118" t="str">
        <f t="shared" si="281"/>
        <v/>
      </c>
      <c r="BF856" s="118" t="str">
        <f t="shared" si="282"/>
        <v/>
      </c>
      <c r="BG856" s="120"/>
      <c r="BH856" s="120" t="str">
        <f t="shared" si="283"/>
        <v/>
      </c>
      <c r="BI856" s="120" t="str">
        <f t="shared" si="284"/>
        <v/>
      </c>
      <c r="BJ856" s="121"/>
      <c r="BK856" s="120" t="str">
        <f t="shared" si="285"/>
        <v/>
      </c>
      <c r="BL856" s="120" t="str">
        <f t="shared" si="286"/>
        <v/>
      </c>
      <c r="BM856" s="120" t="str">
        <f t="shared" si="287"/>
        <v/>
      </c>
      <c r="BN856" s="120" t="str">
        <f t="shared" si="288"/>
        <v/>
      </c>
      <c r="BO856" s="120" t="str">
        <f t="shared" si="289"/>
        <v/>
      </c>
      <c r="BP856" s="120" t="str">
        <f t="shared" si="290"/>
        <v/>
      </c>
      <c r="BQ856" s="98"/>
      <c r="BR856" s="98"/>
      <c r="BS856" s="98"/>
      <c r="BT856" s="98"/>
      <c r="BU856" s="98"/>
      <c r="BV856" s="98"/>
      <c r="BW856" s="98"/>
      <c r="BX856" s="98"/>
      <c r="BY856" s="98"/>
      <c r="BZ856" s="98"/>
      <c r="CA856" s="98"/>
      <c r="CB856" s="98"/>
      <c r="CC856" s="98"/>
      <c r="CD856" s="98"/>
      <c r="CE856" s="98"/>
      <c r="CF856" s="98"/>
      <c r="CG856" s="98"/>
      <c r="CH856" s="98"/>
      <c r="CI856" s="98"/>
      <c r="CJ856" s="98"/>
      <c r="CK856" s="98"/>
      <c r="CL856" s="98"/>
      <c r="CM856" s="98"/>
      <c r="CN856" s="98"/>
      <c r="CO856" s="98"/>
      <c r="CP856" s="98"/>
      <c r="CQ856" s="98"/>
      <c r="CR856" s="98"/>
      <c r="CS856" s="98"/>
    </row>
    <row r="857" spans="1:97" s="4" customFormat="1" ht="18.75" customHeight="1" x14ac:dyDescent="0.2">
      <c r="A857" s="3">
        <f t="shared" si="291"/>
        <v>845</v>
      </c>
      <c r="B857" s="263"/>
      <c r="C857" s="263"/>
      <c r="D857" s="263"/>
      <c r="E857" s="259"/>
      <c r="F857" s="259"/>
      <c r="G857" s="43"/>
      <c r="H857" s="264"/>
      <c r="I857" s="261"/>
      <c r="J857" s="106"/>
      <c r="K857" s="247"/>
      <c r="L857" s="247"/>
      <c r="M857" s="247"/>
      <c r="N857" s="248" t="str">
        <f>IF(AND(K857&lt;&gt;"",L857&lt;&gt;"",J857&lt;&gt;""),ROUND(MIN(IF(OR(J857="OZZ",J857="ZZ"),5000,17300),TRUNC(0.75*(SUMIF($D$12:$D857,$D857,K$12:K857)+SUMIF($D$12:$D857,$D857,L$12:L857)),2)) - SUMIF($D$12:$D856,$D857,N$12:N856),2),"")</f>
        <v/>
      </c>
      <c r="O857" s="249" t="str">
        <f>IF(AND(K857&lt;&gt;"",L857&lt;&gt;"",M857&lt;&gt;"",J857&lt;&gt;"",AH857&lt;&gt;""),IF(OR(J857="OZZ",J857="ZZ"),ROUND(0-SUMIF($D$12:$D856,$D857,O$12:O856),2),IF(M857=0,0,ROUND(MIN(MIN(17300,TRUNC(0.75*(SUMIF($D$12:$D$2012,$D857,K$12:K$2012)+SUMIF($D$12:$D$2012,$D857,L$12:L$2012)),2)+SUMIF($D$12:$D857,$D857,AH$12:AH857))-SUMIF($D$12:$D856,$D857,O$12:O856)-SUMIF($D$12:$D$2012,$D857,N$12:N$2012),AH857),2))),"")</f>
        <v/>
      </c>
      <c r="P857" s="250" t="str">
        <f>IF(J857&lt;&gt;"",1000 - SUMIF($D$12:$D856,$D857,P$12:P856),"")</f>
        <v/>
      </c>
      <c r="Q857" s="106"/>
      <c r="R857" s="247"/>
      <c r="S857" s="247"/>
      <c r="T857" s="247"/>
      <c r="U857" s="248" t="str">
        <f>IF(AND(R857&lt;&gt;"",S857&lt;&gt;"",Q857&lt;&gt;""),ROUND(MIN(IF(OR(Q857="OZZ",Q857="ZZ"),5000,17300),TRUNC(0.75*(SUMIF($D$12:$D857,$D857,R$12:R857)+SUMIF($D$12:$D857,$D857,S$12:S857)),2)) - SUMIF($D$12:$D856,$D857,U$12:U856),2),"")</f>
        <v/>
      </c>
      <c r="V857" s="248" t="str">
        <f>IF(AND(R857&lt;&gt;"",S857&lt;&gt;"",T857&lt;&gt;"",Q857&lt;&gt;"",AL857&lt;&gt;""),IF(OR(Q857="OZZ",Q857="ZZ"),ROUND(0-SUMIF($D$12:$D856,$D857,V$12:V856),2),IF(T857=0,0,ROUND(MIN(MIN(17300,TRUNC(0.75*(SUMIF($D$12:$D$2012,$D857,R$12:R$2012)+SUMIF($D$12:$D$2012,$D857,S$12:S$2012)),2)+SUMIF($D$12:$D857,$D857,AL$12:AL857))-SUMIF($D$12:$D856,$D857,V$12:V856)-SUMIF($D$12:$D$2012,$D857,U$12:U$2012),AL857),2))),"")</f>
        <v/>
      </c>
      <c r="W857" s="250" t="str">
        <f>IF(Q857&lt;&gt;"",1000 - SUMIF($D$12:$D856,$D857,W$12:W856),"")</f>
        <v/>
      </c>
      <c r="X857" s="106"/>
      <c r="Y857" s="247"/>
      <c r="Z857" s="247"/>
      <c r="AA857" s="247"/>
      <c r="AB857" s="248" t="str">
        <f>IF(AND(Y857&lt;&gt;"",Z857&lt;&gt;"",X857&lt;&gt;""),ROUND(MIN(IF(OR(X857="OZZ",X857="ZZ"),5000,17300),TRUNC(0.75*(SUMIF($D$12:$D857,$D857,Y$12:Y857)+SUMIF($D$12:$D857,$D857,Z$12:Z857)),2)) - SUMIF($D$12:$D856,$D857,AB$12:AB856),2),"")</f>
        <v/>
      </c>
      <c r="AC857" s="251" t="str">
        <f>IF(AND(Y857&lt;&gt;"",Z857&lt;&gt;"",AA857&lt;&gt;"",X857&lt;&gt;"",AP857&lt;&gt;""),IF(OR(X857="OZZ",X857="ZZ"),ROUND(0-SUMIF($D$12:$D856,$D857,AC$12:AC856),2),IF(AA857=0,0,ROUND(MIN(MIN(17300,TRUNC(0.75*(SUMIF($D$12:$D$2012,$D857,Y$12:Y$2012)+SUMIF($D$12:$D$2012,$D857,Z$12:Z$2012)),2)+SUMIF($D$12:$D857,$D857,AP$12:AP857))-SUMIF($D$12:$D856,$D857,AC$12:AC856)-SUMIF($D$12:$D$2012,$D857,AB$12:AB$2012),AP857),2))),"")</f>
        <v/>
      </c>
      <c r="AD857" s="250" t="str">
        <f>IF(X857&lt;&gt;"",1000 - SUMIF($D$12:$D856,$D857,AD$12:AD856),"")</f>
        <v/>
      </c>
      <c r="AE857" s="252"/>
      <c r="AF857" s="253"/>
      <c r="AG857" s="254"/>
      <c r="AH857" s="255" t="str">
        <f t="shared" si="292"/>
        <v/>
      </c>
      <c r="AI857" s="256"/>
      <c r="AJ857" s="253"/>
      <c r="AK857" s="254"/>
      <c r="AL857" s="255" t="str">
        <f t="shared" si="293"/>
        <v/>
      </c>
      <c r="AM857" s="256"/>
      <c r="AN857" s="253"/>
      <c r="AO857" s="254"/>
      <c r="AP857" s="255" t="str">
        <f t="shared" si="273"/>
        <v/>
      </c>
      <c r="AQ857" s="116"/>
      <c r="AR857" s="116"/>
      <c r="AS857" s="117"/>
      <c r="AT857" s="118"/>
      <c r="AU857" s="119" t="str">
        <f>IF(D857&lt;&gt; "", IF(COUNTIF($D$12:$D857,$D857)&gt;1,0,IF(SUM(N857,U857,AB857)&gt;0,IF(AND(X857="",OR(Q857&lt;&gt;"",J857&lt;&gt;"")),IF(Q857&lt;&gt;"",Q857,IF(J857&lt;&gt;"",J857,0)),IF(AND(Q857&lt;&gt;"",J857&lt;&gt;"",Q857=J857),Q857,X857)),0)),"")</f>
        <v/>
      </c>
      <c r="AV857" s="119" t="str">
        <f>IF(D857&lt;&gt;"",IF(COUNTIF($D$12:$D857,$D857)&gt;1,0,IF(SUM(O857,V857,AC857)&gt;0,IF(AND(X857="",OR(Q857&lt;&gt;"",J857&lt;&gt;"")),IF(Q857&lt;&gt;"",Q857,IF(J857&lt;&gt;"",J857,0)),IF(AND(Q857&lt;&gt;"",J857&lt;&gt;"",Q857=J857),Q857,X857)),0)),"")</f>
        <v/>
      </c>
      <c r="AW857" s="119" t="str">
        <f>IF(D857&lt;&gt;"",IF(COUNTIF($D$12:$D857,$D857)&gt;1,0,IF(SUM(P857,W857,AD857)&gt;0,IF(AND(X857="",OR(Q857&lt;&gt;"",J857&lt;&gt;"")),IF(Q857&lt;&gt;"",Q857,IF(J857&lt;&gt;"",J857,0)),IF(AND(Q857&lt;&gt;"",J857&lt;&gt;"",Q857=J857),Q857,X857)),0)),"")</f>
        <v/>
      </c>
      <c r="AX857" s="118" t="str">
        <f t="shared" si="274"/>
        <v/>
      </c>
      <c r="AY857" s="118" t="str">
        <f t="shared" si="275"/>
        <v/>
      </c>
      <c r="AZ857" s="118" t="str">
        <f t="shared" si="276"/>
        <v/>
      </c>
      <c r="BA857" s="118" t="str">
        <f t="shared" si="277"/>
        <v/>
      </c>
      <c r="BB857" s="118" t="str">
        <f t="shared" si="278"/>
        <v/>
      </c>
      <c r="BC857" s="118" t="str">
        <f t="shared" si="279"/>
        <v/>
      </c>
      <c r="BD857" s="118" t="str">
        <f t="shared" si="280"/>
        <v/>
      </c>
      <c r="BE857" s="118" t="str">
        <f t="shared" si="281"/>
        <v/>
      </c>
      <c r="BF857" s="118" t="str">
        <f t="shared" si="282"/>
        <v/>
      </c>
      <c r="BG857" s="120"/>
      <c r="BH857" s="120" t="str">
        <f t="shared" si="283"/>
        <v/>
      </c>
      <c r="BI857" s="120" t="str">
        <f t="shared" si="284"/>
        <v/>
      </c>
      <c r="BJ857" s="121"/>
      <c r="BK857" s="120" t="str">
        <f t="shared" si="285"/>
        <v/>
      </c>
      <c r="BL857" s="120" t="str">
        <f t="shared" si="286"/>
        <v/>
      </c>
      <c r="BM857" s="120" t="str">
        <f t="shared" si="287"/>
        <v/>
      </c>
      <c r="BN857" s="120" t="str">
        <f t="shared" si="288"/>
        <v/>
      </c>
      <c r="BO857" s="120" t="str">
        <f t="shared" si="289"/>
        <v/>
      </c>
      <c r="BP857" s="120" t="str">
        <f t="shared" si="290"/>
        <v/>
      </c>
      <c r="BQ857" s="98"/>
      <c r="BR857" s="98"/>
      <c r="BS857" s="98"/>
      <c r="BT857" s="98"/>
      <c r="BU857" s="98"/>
      <c r="BV857" s="98"/>
      <c r="BW857" s="98"/>
      <c r="BX857" s="98"/>
      <c r="BY857" s="98"/>
      <c r="BZ857" s="98"/>
      <c r="CA857" s="98"/>
      <c r="CB857" s="98"/>
      <c r="CC857" s="98"/>
      <c r="CD857" s="98"/>
      <c r="CE857" s="98"/>
      <c r="CF857" s="98"/>
      <c r="CG857" s="98"/>
      <c r="CH857" s="98"/>
      <c r="CI857" s="98"/>
      <c r="CJ857" s="98"/>
      <c r="CK857" s="98"/>
      <c r="CL857" s="98"/>
      <c r="CM857" s="98"/>
      <c r="CN857" s="98"/>
      <c r="CO857" s="98"/>
      <c r="CP857" s="98"/>
      <c r="CQ857" s="98"/>
      <c r="CR857" s="98"/>
      <c r="CS857" s="98"/>
    </row>
    <row r="858" spans="1:97" s="4" customFormat="1" ht="18.75" customHeight="1" x14ac:dyDescent="0.2">
      <c r="A858" s="3">
        <f t="shared" si="291"/>
        <v>846</v>
      </c>
      <c r="B858" s="263"/>
      <c r="C858" s="263"/>
      <c r="D858" s="263"/>
      <c r="E858" s="259"/>
      <c r="F858" s="259"/>
      <c r="G858" s="43"/>
      <c r="H858" s="264"/>
      <c r="I858" s="261"/>
      <c r="J858" s="106"/>
      <c r="K858" s="247"/>
      <c r="L858" s="247"/>
      <c r="M858" s="247"/>
      <c r="N858" s="248" t="str">
        <f>IF(AND(K858&lt;&gt;"",L858&lt;&gt;"",J858&lt;&gt;""),ROUND(MIN(IF(OR(J858="OZZ",J858="ZZ"),5000,17300),TRUNC(0.75*(SUMIF($D$12:$D858,$D858,K$12:K858)+SUMIF($D$12:$D858,$D858,L$12:L858)),2)) - SUMIF($D$12:$D857,$D858,N$12:N857),2),"")</f>
        <v/>
      </c>
      <c r="O858" s="249" t="str">
        <f>IF(AND(K858&lt;&gt;"",L858&lt;&gt;"",M858&lt;&gt;"",J858&lt;&gt;"",AH858&lt;&gt;""),IF(OR(J858="OZZ",J858="ZZ"),ROUND(0-SUMIF($D$12:$D857,$D858,O$12:O857),2),IF(M858=0,0,ROUND(MIN(MIN(17300,TRUNC(0.75*(SUMIF($D$12:$D$2012,$D858,K$12:K$2012)+SUMIF($D$12:$D$2012,$D858,L$12:L$2012)),2)+SUMIF($D$12:$D858,$D858,AH$12:AH858))-SUMIF($D$12:$D857,$D858,O$12:O857)-SUMIF($D$12:$D$2012,$D858,N$12:N$2012),AH858),2))),"")</f>
        <v/>
      </c>
      <c r="P858" s="250" t="str">
        <f>IF(J858&lt;&gt;"",1000 - SUMIF($D$12:$D857,$D858,P$12:P857),"")</f>
        <v/>
      </c>
      <c r="Q858" s="106"/>
      <c r="R858" s="247"/>
      <c r="S858" s="247"/>
      <c r="T858" s="247"/>
      <c r="U858" s="248" t="str">
        <f>IF(AND(R858&lt;&gt;"",S858&lt;&gt;"",Q858&lt;&gt;""),ROUND(MIN(IF(OR(Q858="OZZ",Q858="ZZ"),5000,17300),TRUNC(0.75*(SUMIF($D$12:$D858,$D858,R$12:R858)+SUMIF($D$12:$D858,$D858,S$12:S858)),2)) - SUMIF($D$12:$D857,$D858,U$12:U857),2),"")</f>
        <v/>
      </c>
      <c r="V858" s="248" t="str">
        <f>IF(AND(R858&lt;&gt;"",S858&lt;&gt;"",T858&lt;&gt;"",Q858&lt;&gt;"",AL858&lt;&gt;""),IF(OR(Q858="OZZ",Q858="ZZ"),ROUND(0-SUMIF($D$12:$D857,$D858,V$12:V857),2),IF(T858=0,0,ROUND(MIN(MIN(17300,TRUNC(0.75*(SUMIF($D$12:$D$2012,$D858,R$12:R$2012)+SUMIF($D$12:$D$2012,$D858,S$12:S$2012)),2)+SUMIF($D$12:$D858,$D858,AL$12:AL858))-SUMIF($D$12:$D857,$D858,V$12:V857)-SUMIF($D$12:$D$2012,$D858,U$12:U$2012),AL858),2))),"")</f>
        <v/>
      </c>
      <c r="W858" s="250" t="str">
        <f>IF(Q858&lt;&gt;"",1000 - SUMIF($D$12:$D857,$D858,W$12:W857),"")</f>
        <v/>
      </c>
      <c r="X858" s="106"/>
      <c r="Y858" s="247"/>
      <c r="Z858" s="247"/>
      <c r="AA858" s="247"/>
      <c r="AB858" s="248" t="str">
        <f>IF(AND(Y858&lt;&gt;"",Z858&lt;&gt;"",X858&lt;&gt;""),ROUND(MIN(IF(OR(X858="OZZ",X858="ZZ"),5000,17300),TRUNC(0.75*(SUMIF($D$12:$D858,$D858,Y$12:Y858)+SUMIF($D$12:$D858,$D858,Z$12:Z858)),2)) - SUMIF($D$12:$D857,$D858,AB$12:AB857),2),"")</f>
        <v/>
      </c>
      <c r="AC858" s="251" t="str">
        <f>IF(AND(Y858&lt;&gt;"",Z858&lt;&gt;"",AA858&lt;&gt;"",X858&lt;&gt;"",AP858&lt;&gt;""),IF(OR(X858="OZZ",X858="ZZ"),ROUND(0-SUMIF($D$12:$D857,$D858,AC$12:AC857),2),IF(AA858=0,0,ROUND(MIN(MIN(17300,TRUNC(0.75*(SUMIF($D$12:$D$2012,$D858,Y$12:Y$2012)+SUMIF($D$12:$D$2012,$D858,Z$12:Z$2012)),2)+SUMIF($D$12:$D858,$D858,AP$12:AP858))-SUMIF($D$12:$D857,$D858,AC$12:AC857)-SUMIF($D$12:$D$2012,$D858,AB$12:AB$2012),AP858),2))),"")</f>
        <v/>
      </c>
      <c r="AD858" s="250" t="str">
        <f>IF(X858&lt;&gt;"",1000 - SUMIF($D$12:$D857,$D858,AD$12:AD857),"")</f>
        <v/>
      </c>
      <c r="AE858" s="252"/>
      <c r="AF858" s="253"/>
      <c r="AG858" s="254"/>
      <c r="AH858" s="255" t="str">
        <f t="shared" si="292"/>
        <v/>
      </c>
      <c r="AI858" s="256"/>
      <c r="AJ858" s="253"/>
      <c r="AK858" s="254"/>
      <c r="AL858" s="255" t="str">
        <f t="shared" si="293"/>
        <v/>
      </c>
      <c r="AM858" s="256"/>
      <c r="AN858" s="253"/>
      <c r="AO858" s="254"/>
      <c r="AP858" s="255" t="str">
        <f t="shared" si="273"/>
        <v/>
      </c>
      <c r="AQ858" s="116"/>
      <c r="AR858" s="116"/>
      <c r="AS858" s="117"/>
      <c r="AT858" s="118"/>
      <c r="AU858" s="119" t="str">
        <f>IF(D858&lt;&gt; "", IF(COUNTIF($D$12:$D858,$D858)&gt;1,0,IF(SUM(N858,U858,AB858)&gt;0,IF(AND(X858="",OR(Q858&lt;&gt;"",J858&lt;&gt;"")),IF(Q858&lt;&gt;"",Q858,IF(J858&lt;&gt;"",J858,0)),IF(AND(Q858&lt;&gt;"",J858&lt;&gt;"",Q858=J858),Q858,X858)),0)),"")</f>
        <v/>
      </c>
      <c r="AV858" s="119" t="str">
        <f>IF(D858&lt;&gt;"",IF(COUNTIF($D$12:$D858,$D858)&gt;1,0,IF(SUM(O858,V858,AC858)&gt;0,IF(AND(X858="",OR(Q858&lt;&gt;"",J858&lt;&gt;"")),IF(Q858&lt;&gt;"",Q858,IF(J858&lt;&gt;"",J858,0)),IF(AND(Q858&lt;&gt;"",J858&lt;&gt;"",Q858=J858),Q858,X858)),0)),"")</f>
        <v/>
      </c>
      <c r="AW858" s="119" t="str">
        <f>IF(D858&lt;&gt;"",IF(COUNTIF($D$12:$D858,$D858)&gt;1,0,IF(SUM(P858,W858,AD858)&gt;0,IF(AND(X858="",OR(Q858&lt;&gt;"",J858&lt;&gt;"")),IF(Q858&lt;&gt;"",Q858,IF(J858&lt;&gt;"",J858,0)),IF(AND(Q858&lt;&gt;"",J858&lt;&gt;"",Q858=J858),Q858,X858)),0)),"")</f>
        <v/>
      </c>
      <c r="AX858" s="118" t="str">
        <f t="shared" si="274"/>
        <v/>
      </c>
      <c r="AY858" s="118" t="str">
        <f t="shared" si="275"/>
        <v/>
      </c>
      <c r="AZ858" s="118" t="str">
        <f t="shared" si="276"/>
        <v/>
      </c>
      <c r="BA858" s="118" t="str">
        <f t="shared" si="277"/>
        <v/>
      </c>
      <c r="BB858" s="118" t="str">
        <f t="shared" si="278"/>
        <v/>
      </c>
      <c r="BC858" s="118" t="str">
        <f t="shared" si="279"/>
        <v/>
      </c>
      <c r="BD858" s="118" t="str">
        <f t="shared" si="280"/>
        <v/>
      </c>
      <c r="BE858" s="118" t="str">
        <f t="shared" si="281"/>
        <v/>
      </c>
      <c r="BF858" s="118" t="str">
        <f t="shared" si="282"/>
        <v/>
      </c>
      <c r="BG858" s="120"/>
      <c r="BH858" s="120" t="str">
        <f t="shared" si="283"/>
        <v/>
      </c>
      <c r="BI858" s="120" t="str">
        <f t="shared" si="284"/>
        <v/>
      </c>
      <c r="BJ858" s="121"/>
      <c r="BK858" s="120" t="str">
        <f t="shared" si="285"/>
        <v/>
      </c>
      <c r="BL858" s="120" t="str">
        <f t="shared" si="286"/>
        <v/>
      </c>
      <c r="BM858" s="120" t="str">
        <f t="shared" si="287"/>
        <v/>
      </c>
      <c r="BN858" s="120" t="str">
        <f t="shared" si="288"/>
        <v/>
      </c>
      <c r="BO858" s="120" t="str">
        <f t="shared" si="289"/>
        <v/>
      </c>
      <c r="BP858" s="120" t="str">
        <f t="shared" si="290"/>
        <v/>
      </c>
      <c r="BQ858" s="98"/>
      <c r="BR858" s="98"/>
      <c r="BS858" s="98"/>
      <c r="BT858" s="98"/>
      <c r="BU858" s="98"/>
      <c r="BV858" s="98"/>
      <c r="BW858" s="98"/>
      <c r="BX858" s="98"/>
      <c r="BY858" s="98"/>
      <c r="BZ858" s="98"/>
      <c r="CA858" s="98"/>
      <c r="CB858" s="98"/>
      <c r="CC858" s="98"/>
      <c r="CD858" s="98"/>
      <c r="CE858" s="98"/>
      <c r="CF858" s="98"/>
      <c r="CG858" s="98"/>
      <c r="CH858" s="98"/>
      <c r="CI858" s="98"/>
      <c r="CJ858" s="98"/>
      <c r="CK858" s="98"/>
      <c r="CL858" s="98"/>
      <c r="CM858" s="98"/>
      <c r="CN858" s="98"/>
      <c r="CO858" s="98"/>
      <c r="CP858" s="98"/>
      <c r="CQ858" s="98"/>
      <c r="CR858" s="98"/>
      <c r="CS858" s="98"/>
    </row>
    <row r="859" spans="1:97" s="4" customFormat="1" ht="18.75" customHeight="1" x14ac:dyDescent="0.2">
      <c r="A859" s="3">
        <f t="shared" si="291"/>
        <v>847</v>
      </c>
      <c r="B859" s="263"/>
      <c r="C859" s="263"/>
      <c r="D859" s="263"/>
      <c r="E859" s="259"/>
      <c r="F859" s="259"/>
      <c r="G859" s="43"/>
      <c r="H859" s="264"/>
      <c r="I859" s="261"/>
      <c r="J859" s="106"/>
      <c r="K859" s="247"/>
      <c r="L859" s="247"/>
      <c r="M859" s="247"/>
      <c r="N859" s="248" t="str">
        <f>IF(AND(K859&lt;&gt;"",L859&lt;&gt;"",J859&lt;&gt;""),ROUND(MIN(IF(OR(J859="OZZ",J859="ZZ"),5000,17300),TRUNC(0.75*(SUMIF($D$12:$D859,$D859,K$12:K859)+SUMIF($D$12:$D859,$D859,L$12:L859)),2)) - SUMIF($D$12:$D858,$D859,N$12:N858),2),"")</f>
        <v/>
      </c>
      <c r="O859" s="249" t="str">
        <f>IF(AND(K859&lt;&gt;"",L859&lt;&gt;"",M859&lt;&gt;"",J859&lt;&gt;"",AH859&lt;&gt;""),IF(OR(J859="OZZ",J859="ZZ"),ROUND(0-SUMIF($D$12:$D858,$D859,O$12:O858),2),IF(M859=0,0,ROUND(MIN(MIN(17300,TRUNC(0.75*(SUMIF($D$12:$D$2012,$D859,K$12:K$2012)+SUMIF($D$12:$D$2012,$D859,L$12:L$2012)),2)+SUMIF($D$12:$D859,$D859,AH$12:AH859))-SUMIF($D$12:$D858,$D859,O$12:O858)-SUMIF($D$12:$D$2012,$D859,N$12:N$2012),AH859),2))),"")</f>
        <v/>
      </c>
      <c r="P859" s="250" t="str">
        <f>IF(J859&lt;&gt;"",1000 - SUMIF($D$12:$D858,$D859,P$12:P858),"")</f>
        <v/>
      </c>
      <c r="Q859" s="106"/>
      <c r="R859" s="247"/>
      <c r="S859" s="247"/>
      <c r="T859" s="247"/>
      <c r="U859" s="248" t="str">
        <f>IF(AND(R859&lt;&gt;"",S859&lt;&gt;"",Q859&lt;&gt;""),ROUND(MIN(IF(OR(Q859="OZZ",Q859="ZZ"),5000,17300),TRUNC(0.75*(SUMIF($D$12:$D859,$D859,R$12:R859)+SUMIF($D$12:$D859,$D859,S$12:S859)),2)) - SUMIF($D$12:$D858,$D859,U$12:U858),2),"")</f>
        <v/>
      </c>
      <c r="V859" s="248" t="str">
        <f>IF(AND(R859&lt;&gt;"",S859&lt;&gt;"",T859&lt;&gt;"",Q859&lt;&gt;"",AL859&lt;&gt;""),IF(OR(Q859="OZZ",Q859="ZZ"),ROUND(0-SUMIF($D$12:$D858,$D859,V$12:V858),2),IF(T859=0,0,ROUND(MIN(MIN(17300,TRUNC(0.75*(SUMIF($D$12:$D$2012,$D859,R$12:R$2012)+SUMIF($D$12:$D$2012,$D859,S$12:S$2012)),2)+SUMIF($D$12:$D859,$D859,AL$12:AL859))-SUMIF($D$12:$D858,$D859,V$12:V858)-SUMIF($D$12:$D$2012,$D859,U$12:U$2012),AL859),2))),"")</f>
        <v/>
      </c>
      <c r="W859" s="250" t="str">
        <f>IF(Q859&lt;&gt;"",1000 - SUMIF($D$12:$D858,$D859,W$12:W858),"")</f>
        <v/>
      </c>
      <c r="X859" s="106"/>
      <c r="Y859" s="247"/>
      <c r="Z859" s="247"/>
      <c r="AA859" s="247"/>
      <c r="AB859" s="248" t="str">
        <f>IF(AND(Y859&lt;&gt;"",Z859&lt;&gt;"",X859&lt;&gt;""),ROUND(MIN(IF(OR(X859="OZZ",X859="ZZ"),5000,17300),TRUNC(0.75*(SUMIF($D$12:$D859,$D859,Y$12:Y859)+SUMIF($D$12:$D859,$D859,Z$12:Z859)),2)) - SUMIF($D$12:$D858,$D859,AB$12:AB858),2),"")</f>
        <v/>
      </c>
      <c r="AC859" s="251" t="str">
        <f>IF(AND(Y859&lt;&gt;"",Z859&lt;&gt;"",AA859&lt;&gt;"",X859&lt;&gt;"",AP859&lt;&gt;""),IF(OR(X859="OZZ",X859="ZZ"),ROUND(0-SUMIF($D$12:$D858,$D859,AC$12:AC858),2),IF(AA859=0,0,ROUND(MIN(MIN(17300,TRUNC(0.75*(SUMIF($D$12:$D$2012,$D859,Y$12:Y$2012)+SUMIF($D$12:$D$2012,$D859,Z$12:Z$2012)),2)+SUMIF($D$12:$D859,$D859,AP$12:AP859))-SUMIF($D$12:$D858,$D859,AC$12:AC858)-SUMIF($D$12:$D$2012,$D859,AB$12:AB$2012),AP859),2))),"")</f>
        <v/>
      </c>
      <c r="AD859" s="250" t="str">
        <f>IF(X859&lt;&gt;"",1000 - SUMIF($D$12:$D858,$D859,AD$12:AD858),"")</f>
        <v/>
      </c>
      <c r="AE859" s="252"/>
      <c r="AF859" s="253"/>
      <c r="AG859" s="254"/>
      <c r="AH859" s="255" t="str">
        <f t="shared" si="292"/>
        <v/>
      </c>
      <c r="AI859" s="256"/>
      <c r="AJ859" s="253"/>
      <c r="AK859" s="254"/>
      <c r="AL859" s="255" t="str">
        <f t="shared" si="293"/>
        <v/>
      </c>
      <c r="AM859" s="256"/>
      <c r="AN859" s="253"/>
      <c r="AO859" s="254"/>
      <c r="AP859" s="255" t="str">
        <f t="shared" si="273"/>
        <v/>
      </c>
      <c r="AQ859" s="116"/>
      <c r="AR859" s="116"/>
      <c r="AS859" s="117"/>
      <c r="AT859" s="118"/>
      <c r="AU859" s="119" t="str">
        <f>IF(D859&lt;&gt; "", IF(COUNTIF($D$12:$D859,$D859)&gt;1,0,IF(SUM(N859,U859,AB859)&gt;0,IF(AND(X859="",OR(Q859&lt;&gt;"",J859&lt;&gt;"")),IF(Q859&lt;&gt;"",Q859,IF(J859&lt;&gt;"",J859,0)),IF(AND(Q859&lt;&gt;"",J859&lt;&gt;"",Q859=J859),Q859,X859)),0)),"")</f>
        <v/>
      </c>
      <c r="AV859" s="119" t="str">
        <f>IF(D859&lt;&gt;"",IF(COUNTIF($D$12:$D859,$D859)&gt;1,0,IF(SUM(O859,V859,AC859)&gt;0,IF(AND(X859="",OR(Q859&lt;&gt;"",J859&lt;&gt;"")),IF(Q859&lt;&gt;"",Q859,IF(J859&lt;&gt;"",J859,0)),IF(AND(Q859&lt;&gt;"",J859&lt;&gt;"",Q859=J859),Q859,X859)),0)),"")</f>
        <v/>
      </c>
      <c r="AW859" s="119" t="str">
        <f>IF(D859&lt;&gt;"",IF(COUNTIF($D$12:$D859,$D859)&gt;1,0,IF(SUM(P859,W859,AD859)&gt;0,IF(AND(X859="",OR(Q859&lt;&gt;"",J859&lt;&gt;"")),IF(Q859&lt;&gt;"",Q859,IF(J859&lt;&gt;"",J859,0)),IF(AND(Q859&lt;&gt;"",J859&lt;&gt;"",Q859=J859),Q859,X859)),0)),"")</f>
        <v/>
      </c>
      <c r="AX859" s="118" t="str">
        <f t="shared" si="274"/>
        <v/>
      </c>
      <c r="AY859" s="118" t="str">
        <f t="shared" si="275"/>
        <v/>
      </c>
      <c r="AZ859" s="118" t="str">
        <f t="shared" si="276"/>
        <v/>
      </c>
      <c r="BA859" s="118" t="str">
        <f t="shared" si="277"/>
        <v/>
      </c>
      <c r="BB859" s="118" t="str">
        <f t="shared" si="278"/>
        <v/>
      </c>
      <c r="BC859" s="118" t="str">
        <f t="shared" si="279"/>
        <v/>
      </c>
      <c r="BD859" s="118" t="str">
        <f t="shared" si="280"/>
        <v/>
      </c>
      <c r="BE859" s="118" t="str">
        <f t="shared" si="281"/>
        <v/>
      </c>
      <c r="BF859" s="118" t="str">
        <f t="shared" si="282"/>
        <v/>
      </c>
      <c r="BG859" s="120"/>
      <c r="BH859" s="120" t="str">
        <f t="shared" si="283"/>
        <v/>
      </c>
      <c r="BI859" s="120" t="str">
        <f t="shared" si="284"/>
        <v/>
      </c>
      <c r="BJ859" s="121"/>
      <c r="BK859" s="120" t="str">
        <f t="shared" si="285"/>
        <v/>
      </c>
      <c r="BL859" s="120" t="str">
        <f t="shared" si="286"/>
        <v/>
      </c>
      <c r="BM859" s="120" t="str">
        <f t="shared" si="287"/>
        <v/>
      </c>
      <c r="BN859" s="120" t="str">
        <f t="shared" si="288"/>
        <v/>
      </c>
      <c r="BO859" s="120" t="str">
        <f t="shared" si="289"/>
        <v/>
      </c>
      <c r="BP859" s="120" t="str">
        <f t="shared" si="290"/>
        <v/>
      </c>
      <c r="BQ859" s="98"/>
      <c r="BR859" s="98"/>
      <c r="BS859" s="98"/>
      <c r="BT859" s="98"/>
      <c r="BU859" s="98"/>
      <c r="BV859" s="98"/>
      <c r="BW859" s="98"/>
      <c r="BX859" s="98"/>
      <c r="BY859" s="98"/>
      <c r="BZ859" s="98"/>
      <c r="CA859" s="98"/>
      <c r="CB859" s="98"/>
      <c r="CC859" s="98"/>
      <c r="CD859" s="98"/>
      <c r="CE859" s="98"/>
      <c r="CF859" s="98"/>
      <c r="CG859" s="98"/>
      <c r="CH859" s="98"/>
      <c r="CI859" s="98"/>
      <c r="CJ859" s="98"/>
      <c r="CK859" s="98"/>
      <c r="CL859" s="98"/>
      <c r="CM859" s="98"/>
      <c r="CN859" s="98"/>
      <c r="CO859" s="98"/>
      <c r="CP859" s="98"/>
      <c r="CQ859" s="98"/>
      <c r="CR859" s="98"/>
      <c r="CS859" s="98"/>
    </row>
    <row r="860" spans="1:97" s="4" customFormat="1" ht="18.75" customHeight="1" x14ac:dyDescent="0.2">
      <c r="A860" s="3">
        <f t="shared" si="291"/>
        <v>848</v>
      </c>
      <c r="B860" s="263"/>
      <c r="C860" s="263"/>
      <c r="D860" s="263"/>
      <c r="E860" s="259"/>
      <c r="F860" s="259"/>
      <c r="G860" s="43"/>
      <c r="H860" s="264"/>
      <c r="I860" s="261"/>
      <c r="J860" s="106"/>
      <c r="K860" s="247"/>
      <c r="L860" s="247"/>
      <c r="M860" s="247"/>
      <c r="N860" s="248" t="str">
        <f>IF(AND(K860&lt;&gt;"",L860&lt;&gt;"",J860&lt;&gt;""),ROUND(MIN(IF(OR(J860="OZZ",J860="ZZ"),5000,17300),TRUNC(0.75*(SUMIF($D$12:$D860,$D860,K$12:K860)+SUMIF($D$12:$D860,$D860,L$12:L860)),2)) - SUMIF($D$12:$D859,$D860,N$12:N859),2),"")</f>
        <v/>
      </c>
      <c r="O860" s="249" t="str">
        <f>IF(AND(K860&lt;&gt;"",L860&lt;&gt;"",M860&lt;&gt;"",J860&lt;&gt;"",AH860&lt;&gt;""),IF(OR(J860="OZZ",J860="ZZ"),ROUND(0-SUMIF($D$12:$D859,$D860,O$12:O859),2),IF(M860=0,0,ROUND(MIN(MIN(17300,TRUNC(0.75*(SUMIF($D$12:$D$2012,$D860,K$12:K$2012)+SUMIF($D$12:$D$2012,$D860,L$12:L$2012)),2)+SUMIF($D$12:$D860,$D860,AH$12:AH860))-SUMIF($D$12:$D859,$D860,O$12:O859)-SUMIF($D$12:$D$2012,$D860,N$12:N$2012),AH860),2))),"")</f>
        <v/>
      </c>
      <c r="P860" s="250" t="str">
        <f>IF(J860&lt;&gt;"",1000 - SUMIF($D$12:$D859,$D860,P$12:P859),"")</f>
        <v/>
      </c>
      <c r="Q860" s="106"/>
      <c r="R860" s="247"/>
      <c r="S860" s="247"/>
      <c r="T860" s="247"/>
      <c r="U860" s="248" t="str">
        <f>IF(AND(R860&lt;&gt;"",S860&lt;&gt;"",Q860&lt;&gt;""),ROUND(MIN(IF(OR(Q860="OZZ",Q860="ZZ"),5000,17300),TRUNC(0.75*(SUMIF($D$12:$D860,$D860,R$12:R860)+SUMIF($D$12:$D860,$D860,S$12:S860)),2)) - SUMIF($D$12:$D859,$D860,U$12:U859),2),"")</f>
        <v/>
      </c>
      <c r="V860" s="248" t="str">
        <f>IF(AND(R860&lt;&gt;"",S860&lt;&gt;"",T860&lt;&gt;"",Q860&lt;&gt;"",AL860&lt;&gt;""),IF(OR(Q860="OZZ",Q860="ZZ"),ROUND(0-SUMIF($D$12:$D859,$D860,V$12:V859),2),IF(T860=0,0,ROUND(MIN(MIN(17300,TRUNC(0.75*(SUMIF($D$12:$D$2012,$D860,R$12:R$2012)+SUMIF($D$12:$D$2012,$D860,S$12:S$2012)),2)+SUMIF($D$12:$D860,$D860,AL$12:AL860))-SUMIF($D$12:$D859,$D860,V$12:V859)-SUMIF($D$12:$D$2012,$D860,U$12:U$2012),AL860),2))),"")</f>
        <v/>
      </c>
      <c r="W860" s="250" t="str">
        <f>IF(Q860&lt;&gt;"",1000 - SUMIF($D$12:$D859,$D860,W$12:W859),"")</f>
        <v/>
      </c>
      <c r="X860" s="106"/>
      <c r="Y860" s="247"/>
      <c r="Z860" s="247"/>
      <c r="AA860" s="247"/>
      <c r="AB860" s="248" t="str">
        <f>IF(AND(Y860&lt;&gt;"",Z860&lt;&gt;"",X860&lt;&gt;""),ROUND(MIN(IF(OR(X860="OZZ",X860="ZZ"),5000,17300),TRUNC(0.75*(SUMIF($D$12:$D860,$D860,Y$12:Y860)+SUMIF($D$12:$D860,$D860,Z$12:Z860)),2)) - SUMIF($D$12:$D859,$D860,AB$12:AB859),2),"")</f>
        <v/>
      </c>
      <c r="AC860" s="251" t="str">
        <f>IF(AND(Y860&lt;&gt;"",Z860&lt;&gt;"",AA860&lt;&gt;"",X860&lt;&gt;"",AP860&lt;&gt;""),IF(OR(X860="OZZ",X860="ZZ"),ROUND(0-SUMIF($D$12:$D859,$D860,AC$12:AC859),2),IF(AA860=0,0,ROUND(MIN(MIN(17300,TRUNC(0.75*(SUMIF($D$12:$D$2012,$D860,Y$12:Y$2012)+SUMIF($D$12:$D$2012,$D860,Z$12:Z$2012)),2)+SUMIF($D$12:$D860,$D860,AP$12:AP860))-SUMIF($D$12:$D859,$D860,AC$12:AC859)-SUMIF($D$12:$D$2012,$D860,AB$12:AB$2012),AP860),2))),"")</f>
        <v/>
      </c>
      <c r="AD860" s="250" t="str">
        <f>IF(X860&lt;&gt;"",1000 - SUMIF($D$12:$D859,$D860,AD$12:AD859),"")</f>
        <v/>
      </c>
      <c r="AE860" s="252"/>
      <c r="AF860" s="253"/>
      <c r="AG860" s="254"/>
      <c r="AH860" s="255" t="str">
        <f t="shared" si="292"/>
        <v/>
      </c>
      <c r="AI860" s="256"/>
      <c r="AJ860" s="253"/>
      <c r="AK860" s="254"/>
      <c r="AL860" s="255" t="str">
        <f t="shared" si="293"/>
        <v/>
      </c>
      <c r="AM860" s="256"/>
      <c r="AN860" s="253"/>
      <c r="AO860" s="254"/>
      <c r="AP860" s="255" t="str">
        <f t="shared" si="273"/>
        <v/>
      </c>
      <c r="AQ860" s="116"/>
      <c r="AR860" s="116"/>
      <c r="AS860" s="117"/>
      <c r="AT860" s="118"/>
      <c r="AU860" s="119" t="str">
        <f>IF(D860&lt;&gt; "", IF(COUNTIF($D$12:$D860,$D860)&gt;1,0,IF(SUM(N860,U860,AB860)&gt;0,IF(AND(X860="",OR(Q860&lt;&gt;"",J860&lt;&gt;"")),IF(Q860&lt;&gt;"",Q860,IF(J860&lt;&gt;"",J860,0)),IF(AND(Q860&lt;&gt;"",J860&lt;&gt;"",Q860=J860),Q860,X860)),0)),"")</f>
        <v/>
      </c>
      <c r="AV860" s="119" t="str">
        <f>IF(D860&lt;&gt;"",IF(COUNTIF($D$12:$D860,$D860)&gt;1,0,IF(SUM(O860,V860,AC860)&gt;0,IF(AND(X860="",OR(Q860&lt;&gt;"",J860&lt;&gt;"")),IF(Q860&lt;&gt;"",Q860,IF(J860&lt;&gt;"",J860,0)),IF(AND(Q860&lt;&gt;"",J860&lt;&gt;"",Q860=J860),Q860,X860)),0)),"")</f>
        <v/>
      </c>
      <c r="AW860" s="119" t="str">
        <f>IF(D860&lt;&gt;"",IF(COUNTIF($D$12:$D860,$D860)&gt;1,0,IF(SUM(P860,W860,AD860)&gt;0,IF(AND(X860="",OR(Q860&lt;&gt;"",J860&lt;&gt;"")),IF(Q860&lt;&gt;"",Q860,IF(J860&lt;&gt;"",J860,0)),IF(AND(Q860&lt;&gt;"",J860&lt;&gt;"",Q860=J860),Q860,X860)),0)),"")</f>
        <v/>
      </c>
      <c r="AX860" s="118" t="str">
        <f t="shared" si="274"/>
        <v/>
      </c>
      <c r="AY860" s="118" t="str">
        <f t="shared" si="275"/>
        <v/>
      </c>
      <c r="AZ860" s="118" t="str">
        <f t="shared" si="276"/>
        <v/>
      </c>
      <c r="BA860" s="118" t="str">
        <f t="shared" si="277"/>
        <v/>
      </c>
      <c r="BB860" s="118" t="str">
        <f t="shared" si="278"/>
        <v/>
      </c>
      <c r="BC860" s="118" t="str">
        <f t="shared" si="279"/>
        <v/>
      </c>
      <c r="BD860" s="118" t="str">
        <f t="shared" si="280"/>
        <v/>
      </c>
      <c r="BE860" s="118" t="str">
        <f t="shared" si="281"/>
        <v/>
      </c>
      <c r="BF860" s="118" t="str">
        <f t="shared" si="282"/>
        <v/>
      </c>
      <c r="BG860" s="120"/>
      <c r="BH860" s="120" t="str">
        <f t="shared" si="283"/>
        <v/>
      </c>
      <c r="BI860" s="120" t="str">
        <f t="shared" si="284"/>
        <v/>
      </c>
      <c r="BJ860" s="121"/>
      <c r="BK860" s="120" t="str">
        <f t="shared" si="285"/>
        <v/>
      </c>
      <c r="BL860" s="120" t="str">
        <f t="shared" si="286"/>
        <v/>
      </c>
      <c r="BM860" s="120" t="str">
        <f t="shared" si="287"/>
        <v/>
      </c>
      <c r="BN860" s="120" t="str">
        <f t="shared" si="288"/>
        <v/>
      </c>
      <c r="BO860" s="120" t="str">
        <f t="shared" si="289"/>
        <v/>
      </c>
      <c r="BP860" s="120" t="str">
        <f t="shared" si="290"/>
        <v/>
      </c>
      <c r="BQ860" s="98"/>
      <c r="BR860" s="98"/>
      <c r="BS860" s="98"/>
      <c r="BT860" s="98"/>
      <c r="BU860" s="98"/>
      <c r="BV860" s="98"/>
      <c r="BW860" s="98"/>
      <c r="BX860" s="98"/>
      <c r="BY860" s="98"/>
      <c r="BZ860" s="98"/>
      <c r="CA860" s="98"/>
      <c r="CB860" s="98"/>
      <c r="CC860" s="98"/>
      <c r="CD860" s="98"/>
      <c r="CE860" s="98"/>
      <c r="CF860" s="98"/>
      <c r="CG860" s="98"/>
      <c r="CH860" s="98"/>
      <c r="CI860" s="98"/>
      <c r="CJ860" s="98"/>
      <c r="CK860" s="98"/>
      <c r="CL860" s="98"/>
      <c r="CM860" s="98"/>
      <c r="CN860" s="98"/>
      <c r="CO860" s="98"/>
      <c r="CP860" s="98"/>
      <c r="CQ860" s="98"/>
      <c r="CR860" s="98"/>
      <c r="CS860" s="98"/>
    </row>
    <row r="861" spans="1:97" s="4" customFormat="1" ht="18.75" customHeight="1" x14ac:dyDescent="0.2">
      <c r="A861" s="3">
        <f t="shared" si="291"/>
        <v>849</v>
      </c>
      <c r="B861" s="263"/>
      <c r="C861" s="263"/>
      <c r="D861" s="263"/>
      <c r="E861" s="259"/>
      <c r="F861" s="259"/>
      <c r="G861" s="43"/>
      <c r="H861" s="264"/>
      <c r="I861" s="261"/>
      <c r="J861" s="106"/>
      <c r="K861" s="247"/>
      <c r="L861" s="247"/>
      <c r="M861" s="247"/>
      <c r="N861" s="248" t="str">
        <f>IF(AND(K861&lt;&gt;"",L861&lt;&gt;"",J861&lt;&gt;""),ROUND(MIN(IF(OR(J861="OZZ",J861="ZZ"),5000,17300),TRUNC(0.75*(SUMIF($D$12:$D861,$D861,K$12:K861)+SUMIF($D$12:$D861,$D861,L$12:L861)),2)) - SUMIF($D$12:$D860,$D861,N$12:N860),2),"")</f>
        <v/>
      </c>
      <c r="O861" s="249" t="str">
        <f>IF(AND(K861&lt;&gt;"",L861&lt;&gt;"",M861&lt;&gt;"",J861&lt;&gt;"",AH861&lt;&gt;""),IF(OR(J861="OZZ",J861="ZZ"),ROUND(0-SUMIF($D$12:$D860,$D861,O$12:O860),2),IF(M861=0,0,ROUND(MIN(MIN(17300,TRUNC(0.75*(SUMIF($D$12:$D$2012,$D861,K$12:K$2012)+SUMIF($D$12:$D$2012,$D861,L$12:L$2012)),2)+SUMIF($D$12:$D861,$D861,AH$12:AH861))-SUMIF($D$12:$D860,$D861,O$12:O860)-SUMIF($D$12:$D$2012,$D861,N$12:N$2012),AH861),2))),"")</f>
        <v/>
      </c>
      <c r="P861" s="250" t="str">
        <f>IF(J861&lt;&gt;"",1000 - SUMIF($D$12:$D860,$D861,P$12:P860),"")</f>
        <v/>
      </c>
      <c r="Q861" s="106"/>
      <c r="R861" s="247"/>
      <c r="S861" s="247"/>
      <c r="T861" s="247"/>
      <c r="U861" s="248" t="str">
        <f>IF(AND(R861&lt;&gt;"",S861&lt;&gt;"",Q861&lt;&gt;""),ROUND(MIN(IF(OR(Q861="OZZ",Q861="ZZ"),5000,17300),TRUNC(0.75*(SUMIF($D$12:$D861,$D861,R$12:R861)+SUMIF($D$12:$D861,$D861,S$12:S861)),2)) - SUMIF($D$12:$D860,$D861,U$12:U860),2),"")</f>
        <v/>
      </c>
      <c r="V861" s="248" t="str">
        <f>IF(AND(R861&lt;&gt;"",S861&lt;&gt;"",T861&lt;&gt;"",Q861&lt;&gt;"",AL861&lt;&gt;""),IF(OR(Q861="OZZ",Q861="ZZ"),ROUND(0-SUMIF($D$12:$D860,$D861,V$12:V860),2),IF(T861=0,0,ROUND(MIN(MIN(17300,TRUNC(0.75*(SUMIF($D$12:$D$2012,$D861,R$12:R$2012)+SUMIF($D$12:$D$2012,$D861,S$12:S$2012)),2)+SUMIF($D$12:$D861,$D861,AL$12:AL861))-SUMIF($D$12:$D860,$D861,V$12:V860)-SUMIF($D$12:$D$2012,$D861,U$12:U$2012),AL861),2))),"")</f>
        <v/>
      </c>
      <c r="W861" s="250" t="str">
        <f>IF(Q861&lt;&gt;"",1000 - SUMIF($D$12:$D860,$D861,W$12:W860),"")</f>
        <v/>
      </c>
      <c r="X861" s="106"/>
      <c r="Y861" s="247"/>
      <c r="Z861" s="247"/>
      <c r="AA861" s="247"/>
      <c r="AB861" s="248" t="str">
        <f>IF(AND(Y861&lt;&gt;"",Z861&lt;&gt;"",X861&lt;&gt;""),ROUND(MIN(IF(OR(X861="OZZ",X861="ZZ"),5000,17300),TRUNC(0.75*(SUMIF($D$12:$D861,$D861,Y$12:Y861)+SUMIF($D$12:$D861,$D861,Z$12:Z861)),2)) - SUMIF($D$12:$D860,$D861,AB$12:AB860),2),"")</f>
        <v/>
      </c>
      <c r="AC861" s="251" t="str">
        <f>IF(AND(Y861&lt;&gt;"",Z861&lt;&gt;"",AA861&lt;&gt;"",X861&lt;&gt;"",AP861&lt;&gt;""),IF(OR(X861="OZZ",X861="ZZ"),ROUND(0-SUMIF($D$12:$D860,$D861,AC$12:AC860),2),IF(AA861=0,0,ROUND(MIN(MIN(17300,TRUNC(0.75*(SUMIF($D$12:$D$2012,$D861,Y$12:Y$2012)+SUMIF($D$12:$D$2012,$D861,Z$12:Z$2012)),2)+SUMIF($D$12:$D861,$D861,AP$12:AP861))-SUMIF($D$12:$D860,$D861,AC$12:AC860)-SUMIF($D$12:$D$2012,$D861,AB$12:AB$2012),AP861),2))),"")</f>
        <v/>
      </c>
      <c r="AD861" s="250" t="str">
        <f>IF(X861&lt;&gt;"",1000 - SUMIF($D$12:$D860,$D861,AD$12:AD860),"")</f>
        <v/>
      </c>
      <c r="AE861" s="252"/>
      <c r="AF861" s="253"/>
      <c r="AG861" s="254"/>
      <c r="AH861" s="255" t="str">
        <f t="shared" si="292"/>
        <v/>
      </c>
      <c r="AI861" s="256"/>
      <c r="AJ861" s="253"/>
      <c r="AK861" s="254"/>
      <c r="AL861" s="255" t="str">
        <f t="shared" si="293"/>
        <v/>
      </c>
      <c r="AM861" s="256"/>
      <c r="AN861" s="253"/>
      <c r="AO861" s="254"/>
      <c r="AP861" s="255" t="str">
        <f t="shared" si="273"/>
        <v/>
      </c>
      <c r="AQ861" s="116"/>
      <c r="AR861" s="116"/>
      <c r="AS861" s="117"/>
      <c r="AT861" s="118"/>
      <c r="AU861" s="119" t="str">
        <f>IF(D861&lt;&gt; "", IF(COUNTIF($D$12:$D861,$D861)&gt;1,0,IF(SUM(N861,U861,AB861)&gt;0,IF(AND(X861="",OR(Q861&lt;&gt;"",J861&lt;&gt;"")),IF(Q861&lt;&gt;"",Q861,IF(J861&lt;&gt;"",J861,0)),IF(AND(Q861&lt;&gt;"",J861&lt;&gt;"",Q861=J861),Q861,X861)),0)),"")</f>
        <v/>
      </c>
      <c r="AV861" s="119" t="str">
        <f>IF(D861&lt;&gt;"",IF(COUNTIF($D$12:$D861,$D861)&gt;1,0,IF(SUM(O861,V861,AC861)&gt;0,IF(AND(X861="",OR(Q861&lt;&gt;"",J861&lt;&gt;"")),IF(Q861&lt;&gt;"",Q861,IF(J861&lt;&gt;"",J861,0)),IF(AND(Q861&lt;&gt;"",J861&lt;&gt;"",Q861=J861),Q861,X861)),0)),"")</f>
        <v/>
      </c>
      <c r="AW861" s="119" t="str">
        <f>IF(D861&lt;&gt;"",IF(COUNTIF($D$12:$D861,$D861)&gt;1,0,IF(SUM(P861,W861,AD861)&gt;0,IF(AND(X861="",OR(Q861&lt;&gt;"",J861&lt;&gt;"")),IF(Q861&lt;&gt;"",Q861,IF(J861&lt;&gt;"",J861,0)),IF(AND(Q861&lt;&gt;"",J861&lt;&gt;"",Q861=J861),Q861,X861)),0)),"")</f>
        <v/>
      </c>
      <c r="AX861" s="118" t="str">
        <f t="shared" si="274"/>
        <v/>
      </c>
      <c r="AY861" s="118" t="str">
        <f t="shared" si="275"/>
        <v/>
      </c>
      <c r="AZ861" s="118" t="str">
        <f t="shared" si="276"/>
        <v/>
      </c>
      <c r="BA861" s="118" t="str">
        <f t="shared" si="277"/>
        <v/>
      </c>
      <c r="BB861" s="118" t="str">
        <f t="shared" si="278"/>
        <v/>
      </c>
      <c r="BC861" s="118" t="str">
        <f t="shared" si="279"/>
        <v/>
      </c>
      <c r="BD861" s="118" t="str">
        <f t="shared" si="280"/>
        <v/>
      </c>
      <c r="BE861" s="118" t="str">
        <f t="shared" si="281"/>
        <v/>
      </c>
      <c r="BF861" s="118" t="str">
        <f t="shared" si="282"/>
        <v/>
      </c>
      <c r="BG861" s="120"/>
      <c r="BH861" s="120" t="str">
        <f t="shared" si="283"/>
        <v/>
      </c>
      <c r="BI861" s="120" t="str">
        <f t="shared" si="284"/>
        <v/>
      </c>
      <c r="BJ861" s="121"/>
      <c r="BK861" s="120" t="str">
        <f t="shared" si="285"/>
        <v/>
      </c>
      <c r="BL861" s="120" t="str">
        <f t="shared" si="286"/>
        <v/>
      </c>
      <c r="BM861" s="120" t="str">
        <f t="shared" si="287"/>
        <v/>
      </c>
      <c r="BN861" s="120" t="str">
        <f t="shared" si="288"/>
        <v/>
      </c>
      <c r="BO861" s="120" t="str">
        <f t="shared" si="289"/>
        <v/>
      </c>
      <c r="BP861" s="120" t="str">
        <f t="shared" si="290"/>
        <v/>
      </c>
      <c r="BQ861" s="98"/>
      <c r="BR861" s="98"/>
      <c r="BS861" s="98"/>
      <c r="BT861" s="98"/>
      <c r="BU861" s="98"/>
      <c r="BV861" s="98"/>
      <c r="BW861" s="98"/>
      <c r="BX861" s="98"/>
      <c r="BY861" s="98"/>
      <c r="BZ861" s="98"/>
      <c r="CA861" s="98"/>
      <c r="CB861" s="98"/>
      <c r="CC861" s="98"/>
      <c r="CD861" s="98"/>
      <c r="CE861" s="98"/>
      <c r="CF861" s="98"/>
      <c r="CG861" s="98"/>
      <c r="CH861" s="98"/>
      <c r="CI861" s="98"/>
      <c r="CJ861" s="98"/>
      <c r="CK861" s="98"/>
      <c r="CL861" s="98"/>
      <c r="CM861" s="98"/>
      <c r="CN861" s="98"/>
      <c r="CO861" s="98"/>
      <c r="CP861" s="98"/>
      <c r="CQ861" s="98"/>
      <c r="CR861" s="98"/>
      <c r="CS861" s="98"/>
    </row>
    <row r="862" spans="1:97" s="4" customFormat="1" ht="18.75" customHeight="1" x14ac:dyDescent="0.2">
      <c r="A862" s="3">
        <f t="shared" si="291"/>
        <v>850</v>
      </c>
      <c r="B862" s="263"/>
      <c r="C862" s="263"/>
      <c r="D862" s="263"/>
      <c r="E862" s="259"/>
      <c r="F862" s="259"/>
      <c r="G862" s="43"/>
      <c r="H862" s="264"/>
      <c r="I862" s="261"/>
      <c r="J862" s="106"/>
      <c r="K862" s="247"/>
      <c r="L862" s="247"/>
      <c r="M862" s="247"/>
      <c r="N862" s="248" t="str">
        <f>IF(AND(K862&lt;&gt;"",L862&lt;&gt;"",J862&lt;&gt;""),ROUND(MIN(IF(OR(J862="OZZ",J862="ZZ"),5000,17300),TRUNC(0.75*(SUMIF($D$12:$D862,$D862,K$12:K862)+SUMIF($D$12:$D862,$D862,L$12:L862)),2)) - SUMIF($D$12:$D861,$D862,N$12:N861),2),"")</f>
        <v/>
      </c>
      <c r="O862" s="249" t="str">
        <f>IF(AND(K862&lt;&gt;"",L862&lt;&gt;"",M862&lt;&gt;"",J862&lt;&gt;"",AH862&lt;&gt;""),IF(OR(J862="OZZ",J862="ZZ"),ROUND(0-SUMIF($D$12:$D861,$D862,O$12:O861),2),IF(M862=0,0,ROUND(MIN(MIN(17300,TRUNC(0.75*(SUMIF($D$12:$D$2012,$D862,K$12:K$2012)+SUMIF($D$12:$D$2012,$D862,L$12:L$2012)),2)+SUMIF($D$12:$D862,$D862,AH$12:AH862))-SUMIF($D$12:$D861,$D862,O$12:O861)-SUMIF($D$12:$D$2012,$D862,N$12:N$2012),AH862),2))),"")</f>
        <v/>
      </c>
      <c r="P862" s="250" t="str">
        <f>IF(J862&lt;&gt;"",1000 - SUMIF($D$12:$D861,$D862,P$12:P861),"")</f>
        <v/>
      </c>
      <c r="Q862" s="106"/>
      <c r="R862" s="247"/>
      <c r="S862" s="247"/>
      <c r="T862" s="247"/>
      <c r="U862" s="248" t="str">
        <f>IF(AND(R862&lt;&gt;"",S862&lt;&gt;"",Q862&lt;&gt;""),ROUND(MIN(IF(OR(Q862="OZZ",Q862="ZZ"),5000,17300),TRUNC(0.75*(SUMIF($D$12:$D862,$D862,R$12:R862)+SUMIF($D$12:$D862,$D862,S$12:S862)),2)) - SUMIF($D$12:$D861,$D862,U$12:U861),2),"")</f>
        <v/>
      </c>
      <c r="V862" s="248" t="str">
        <f>IF(AND(R862&lt;&gt;"",S862&lt;&gt;"",T862&lt;&gt;"",Q862&lt;&gt;"",AL862&lt;&gt;""),IF(OR(Q862="OZZ",Q862="ZZ"),ROUND(0-SUMIF($D$12:$D861,$D862,V$12:V861),2),IF(T862=0,0,ROUND(MIN(MIN(17300,TRUNC(0.75*(SUMIF($D$12:$D$2012,$D862,R$12:R$2012)+SUMIF($D$12:$D$2012,$D862,S$12:S$2012)),2)+SUMIF($D$12:$D862,$D862,AL$12:AL862))-SUMIF($D$12:$D861,$D862,V$12:V861)-SUMIF($D$12:$D$2012,$D862,U$12:U$2012),AL862),2))),"")</f>
        <v/>
      </c>
      <c r="W862" s="250" t="str">
        <f>IF(Q862&lt;&gt;"",1000 - SUMIF($D$12:$D861,$D862,W$12:W861),"")</f>
        <v/>
      </c>
      <c r="X862" s="106"/>
      <c r="Y862" s="247"/>
      <c r="Z862" s="247"/>
      <c r="AA862" s="247"/>
      <c r="AB862" s="248" t="str">
        <f>IF(AND(Y862&lt;&gt;"",Z862&lt;&gt;"",X862&lt;&gt;""),ROUND(MIN(IF(OR(X862="OZZ",X862="ZZ"),5000,17300),TRUNC(0.75*(SUMIF($D$12:$D862,$D862,Y$12:Y862)+SUMIF($D$12:$D862,$D862,Z$12:Z862)),2)) - SUMIF($D$12:$D861,$D862,AB$12:AB861),2),"")</f>
        <v/>
      </c>
      <c r="AC862" s="251" t="str">
        <f>IF(AND(Y862&lt;&gt;"",Z862&lt;&gt;"",AA862&lt;&gt;"",X862&lt;&gt;"",AP862&lt;&gt;""),IF(OR(X862="OZZ",X862="ZZ"),ROUND(0-SUMIF($D$12:$D861,$D862,AC$12:AC861),2),IF(AA862=0,0,ROUND(MIN(MIN(17300,TRUNC(0.75*(SUMIF($D$12:$D$2012,$D862,Y$12:Y$2012)+SUMIF($D$12:$D$2012,$D862,Z$12:Z$2012)),2)+SUMIF($D$12:$D862,$D862,AP$12:AP862))-SUMIF($D$12:$D861,$D862,AC$12:AC861)-SUMIF($D$12:$D$2012,$D862,AB$12:AB$2012),AP862),2))),"")</f>
        <v/>
      </c>
      <c r="AD862" s="250" t="str">
        <f>IF(X862&lt;&gt;"",1000 - SUMIF($D$12:$D861,$D862,AD$12:AD861),"")</f>
        <v/>
      </c>
      <c r="AE862" s="252"/>
      <c r="AF862" s="253"/>
      <c r="AG862" s="254"/>
      <c r="AH862" s="255" t="str">
        <f t="shared" si="292"/>
        <v/>
      </c>
      <c r="AI862" s="256"/>
      <c r="AJ862" s="253"/>
      <c r="AK862" s="254"/>
      <c r="AL862" s="255" t="str">
        <f t="shared" si="293"/>
        <v/>
      </c>
      <c r="AM862" s="256"/>
      <c r="AN862" s="253"/>
      <c r="AO862" s="254"/>
      <c r="AP862" s="255" t="str">
        <f t="shared" si="273"/>
        <v/>
      </c>
      <c r="AQ862" s="116"/>
      <c r="AR862" s="116"/>
      <c r="AS862" s="117"/>
      <c r="AT862" s="118"/>
      <c r="AU862" s="119" t="str">
        <f>IF(D862&lt;&gt; "", IF(COUNTIF($D$12:$D862,$D862)&gt;1,0,IF(SUM(N862,U862,AB862)&gt;0,IF(AND(X862="",OR(Q862&lt;&gt;"",J862&lt;&gt;"")),IF(Q862&lt;&gt;"",Q862,IF(J862&lt;&gt;"",J862,0)),IF(AND(Q862&lt;&gt;"",J862&lt;&gt;"",Q862=J862),Q862,X862)),0)),"")</f>
        <v/>
      </c>
      <c r="AV862" s="119" t="str">
        <f>IF(D862&lt;&gt;"",IF(COUNTIF($D$12:$D862,$D862)&gt;1,0,IF(SUM(O862,V862,AC862)&gt;0,IF(AND(X862="",OR(Q862&lt;&gt;"",J862&lt;&gt;"")),IF(Q862&lt;&gt;"",Q862,IF(J862&lt;&gt;"",J862,0)),IF(AND(Q862&lt;&gt;"",J862&lt;&gt;"",Q862=J862),Q862,X862)),0)),"")</f>
        <v/>
      </c>
      <c r="AW862" s="119" t="str">
        <f>IF(D862&lt;&gt;"",IF(COUNTIF($D$12:$D862,$D862)&gt;1,0,IF(SUM(P862,W862,AD862)&gt;0,IF(AND(X862="",OR(Q862&lt;&gt;"",J862&lt;&gt;"")),IF(Q862&lt;&gt;"",Q862,IF(J862&lt;&gt;"",J862,0)),IF(AND(Q862&lt;&gt;"",J862&lt;&gt;"",Q862=J862),Q862,X862)),0)),"")</f>
        <v/>
      </c>
      <c r="AX862" s="118" t="str">
        <f t="shared" si="274"/>
        <v/>
      </c>
      <c r="AY862" s="118" t="str">
        <f t="shared" si="275"/>
        <v/>
      </c>
      <c r="AZ862" s="118" t="str">
        <f t="shared" si="276"/>
        <v/>
      </c>
      <c r="BA862" s="118" t="str">
        <f t="shared" si="277"/>
        <v/>
      </c>
      <c r="BB862" s="118" t="str">
        <f t="shared" si="278"/>
        <v/>
      </c>
      <c r="BC862" s="118" t="str">
        <f t="shared" si="279"/>
        <v/>
      </c>
      <c r="BD862" s="118" t="str">
        <f t="shared" si="280"/>
        <v/>
      </c>
      <c r="BE862" s="118" t="str">
        <f t="shared" si="281"/>
        <v/>
      </c>
      <c r="BF862" s="118" t="str">
        <f t="shared" si="282"/>
        <v/>
      </c>
      <c r="BG862" s="120"/>
      <c r="BH862" s="120" t="str">
        <f t="shared" si="283"/>
        <v/>
      </c>
      <c r="BI862" s="120" t="str">
        <f t="shared" si="284"/>
        <v/>
      </c>
      <c r="BJ862" s="121"/>
      <c r="BK862" s="120" t="str">
        <f t="shared" si="285"/>
        <v/>
      </c>
      <c r="BL862" s="120" t="str">
        <f t="shared" si="286"/>
        <v/>
      </c>
      <c r="BM862" s="120" t="str">
        <f t="shared" si="287"/>
        <v/>
      </c>
      <c r="BN862" s="120" t="str">
        <f t="shared" si="288"/>
        <v/>
      </c>
      <c r="BO862" s="120" t="str">
        <f t="shared" si="289"/>
        <v/>
      </c>
      <c r="BP862" s="120" t="str">
        <f t="shared" si="290"/>
        <v/>
      </c>
      <c r="BQ862" s="98"/>
      <c r="BR862" s="98"/>
      <c r="BS862" s="98"/>
      <c r="BT862" s="98"/>
      <c r="BU862" s="98"/>
      <c r="BV862" s="98"/>
      <c r="BW862" s="98"/>
      <c r="BX862" s="98"/>
      <c r="BY862" s="98"/>
      <c r="BZ862" s="98"/>
      <c r="CA862" s="98"/>
      <c r="CB862" s="98"/>
      <c r="CC862" s="98"/>
      <c r="CD862" s="98"/>
      <c r="CE862" s="98"/>
      <c r="CF862" s="98"/>
      <c r="CG862" s="98"/>
      <c r="CH862" s="98"/>
      <c r="CI862" s="98"/>
      <c r="CJ862" s="98"/>
      <c r="CK862" s="98"/>
      <c r="CL862" s="98"/>
      <c r="CM862" s="98"/>
      <c r="CN862" s="98"/>
      <c r="CO862" s="98"/>
      <c r="CP862" s="98"/>
      <c r="CQ862" s="98"/>
      <c r="CR862" s="98"/>
      <c r="CS862" s="98"/>
    </row>
    <row r="863" spans="1:97" s="4" customFormat="1" ht="18.75" customHeight="1" x14ac:dyDescent="0.2">
      <c r="A863" s="3">
        <f t="shared" si="291"/>
        <v>851</v>
      </c>
      <c r="B863" s="263"/>
      <c r="C863" s="263"/>
      <c r="D863" s="263"/>
      <c r="E863" s="259"/>
      <c r="F863" s="259"/>
      <c r="G863" s="43"/>
      <c r="H863" s="264"/>
      <c r="I863" s="261"/>
      <c r="J863" s="106"/>
      <c r="K863" s="247"/>
      <c r="L863" s="247"/>
      <c r="M863" s="247"/>
      <c r="N863" s="248" t="str">
        <f>IF(AND(K863&lt;&gt;"",L863&lt;&gt;"",J863&lt;&gt;""),ROUND(MIN(IF(OR(J863="OZZ",J863="ZZ"),5000,17300),TRUNC(0.75*(SUMIF($D$12:$D863,$D863,K$12:K863)+SUMIF($D$12:$D863,$D863,L$12:L863)),2)) - SUMIF($D$12:$D862,$D863,N$12:N862),2),"")</f>
        <v/>
      </c>
      <c r="O863" s="249" t="str">
        <f>IF(AND(K863&lt;&gt;"",L863&lt;&gt;"",M863&lt;&gt;"",J863&lt;&gt;"",AH863&lt;&gt;""),IF(OR(J863="OZZ",J863="ZZ"),ROUND(0-SUMIF($D$12:$D862,$D863,O$12:O862),2),IF(M863=0,0,ROUND(MIN(MIN(17300,TRUNC(0.75*(SUMIF($D$12:$D$2012,$D863,K$12:K$2012)+SUMIF($D$12:$D$2012,$D863,L$12:L$2012)),2)+SUMIF($D$12:$D863,$D863,AH$12:AH863))-SUMIF($D$12:$D862,$D863,O$12:O862)-SUMIF($D$12:$D$2012,$D863,N$12:N$2012),AH863),2))),"")</f>
        <v/>
      </c>
      <c r="P863" s="250" t="str">
        <f>IF(J863&lt;&gt;"",1000 - SUMIF($D$12:$D862,$D863,P$12:P862),"")</f>
        <v/>
      </c>
      <c r="Q863" s="106"/>
      <c r="R863" s="247"/>
      <c r="S863" s="247"/>
      <c r="T863" s="247"/>
      <c r="U863" s="248" t="str">
        <f>IF(AND(R863&lt;&gt;"",S863&lt;&gt;"",Q863&lt;&gt;""),ROUND(MIN(IF(OR(Q863="OZZ",Q863="ZZ"),5000,17300),TRUNC(0.75*(SUMIF($D$12:$D863,$D863,R$12:R863)+SUMIF($D$12:$D863,$D863,S$12:S863)),2)) - SUMIF($D$12:$D862,$D863,U$12:U862),2),"")</f>
        <v/>
      </c>
      <c r="V863" s="248" t="str">
        <f>IF(AND(R863&lt;&gt;"",S863&lt;&gt;"",T863&lt;&gt;"",Q863&lt;&gt;"",AL863&lt;&gt;""),IF(OR(Q863="OZZ",Q863="ZZ"),ROUND(0-SUMIF($D$12:$D862,$D863,V$12:V862),2),IF(T863=0,0,ROUND(MIN(MIN(17300,TRUNC(0.75*(SUMIF($D$12:$D$2012,$D863,R$12:R$2012)+SUMIF($D$12:$D$2012,$D863,S$12:S$2012)),2)+SUMIF($D$12:$D863,$D863,AL$12:AL863))-SUMIF($D$12:$D862,$D863,V$12:V862)-SUMIF($D$12:$D$2012,$D863,U$12:U$2012),AL863),2))),"")</f>
        <v/>
      </c>
      <c r="W863" s="250" t="str">
        <f>IF(Q863&lt;&gt;"",1000 - SUMIF($D$12:$D862,$D863,W$12:W862),"")</f>
        <v/>
      </c>
      <c r="X863" s="106"/>
      <c r="Y863" s="247"/>
      <c r="Z863" s="247"/>
      <c r="AA863" s="247"/>
      <c r="AB863" s="248" t="str">
        <f>IF(AND(Y863&lt;&gt;"",Z863&lt;&gt;"",X863&lt;&gt;""),ROUND(MIN(IF(OR(X863="OZZ",X863="ZZ"),5000,17300),TRUNC(0.75*(SUMIF($D$12:$D863,$D863,Y$12:Y863)+SUMIF($D$12:$D863,$D863,Z$12:Z863)),2)) - SUMIF($D$12:$D862,$D863,AB$12:AB862),2),"")</f>
        <v/>
      </c>
      <c r="AC863" s="251" t="str">
        <f>IF(AND(Y863&lt;&gt;"",Z863&lt;&gt;"",AA863&lt;&gt;"",X863&lt;&gt;"",AP863&lt;&gt;""),IF(OR(X863="OZZ",X863="ZZ"),ROUND(0-SUMIF($D$12:$D862,$D863,AC$12:AC862),2),IF(AA863=0,0,ROUND(MIN(MIN(17300,TRUNC(0.75*(SUMIF($D$12:$D$2012,$D863,Y$12:Y$2012)+SUMIF($D$12:$D$2012,$D863,Z$12:Z$2012)),2)+SUMIF($D$12:$D863,$D863,AP$12:AP863))-SUMIF($D$12:$D862,$D863,AC$12:AC862)-SUMIF($D$12:$D$2012,$D863,AB$12:AB$2012),AP863),2))),"")</f>
        <v/>
      </c>
      <c r="AD863" s="250" t="str">
        <f>IF(X863&lt;&gt;"",1000 - SUMIF($D$12:$D862,$D863,AD$12:AD862),"")</f>
        <v/>
      </c>
      <c r="AE863" s="252"/>
      <c r="AF863" s="253"/>
      <c r="AG863" s="254"/>
      <c r="AH863" s="255" t="str">
        <f t="shared" si="292"/>
        <v/>
      </c>
      <c r="AI863" s="256"/>
      <c r="AJ863" s="253"/>
      <c r="AK863" s="254"/>
      <c r="AL863" s="255" t="str">
        <f t="shared" si="293"/>
        <v/>
      </c>
      <c r="AM863" s="256"/>
      <c r="AN863" s="253"/>
      <c r="AO863" s="254"/>
      <c r="AP863" s="255" t="str">
        <f t="shared" si="273"/>
        <v/>
      </c>
      <c r="AQ863" s="116"/>
      <c r="AR863" s="116"/>
      <c r="AS863" s="117"/>
      <c r="AT863" s="118"/>
      <c r="AU863" s="119" t="str">
        <f>IF(D863&lt;&gt; "", IF(COUNTIF($D$12:$D863,$D863)&gt;1,0,IF(SUM(N863,U863,AB863)&gt;0,IF(AND(X863="",OR(Q863&lt;&gt;"",J863&lt;&gt;"")),IF(Q863&lt;&gt;"",Q863,IF(J863&lt;&gt;"",J863,0)),IF(AND(Q863&lt;&gt;"",J863&lt;&gt;"",Q863=J863),Q863,X863)),0)),"")</f>
        <v/>
      </c>
      <c r="AV863" s="119" t="str">
        <f>IF(D863&lt;&gt;"",IF(COUNTIF($D$12:$D863,$D863)&gt;1,0,IF(SUM(O863,V863,AC863)&gt;0,IF(AND(X863="",OR(Q863&lt;&gt;"",J863&lt;&gt;"")),IF(Q863&lt;&gt;"",Q863,IF(J863&lt;&gt;"",J863,0)),IF(AND(Q863&lt;&gt;"",J863&lt;&gt;"",Q863=J863),Q863,X863)),0)),"")</f>
        <v/>
      </c>
      <c r="AW863" s="119" t="str">
        <f>IF(D863&lt;&gt;"",IF(COUNTIF($D$12:$D863,$D863)&gt;1,0,IF(SUM(P863,W863,AD863)&gt;0,IF(AND(X863="",OR(Q863&lt;&gt;"",J863&lt;&gt;"")),IF(Q863&lt;&gt;"",Q863,IF(J863&lt;&gt;"",J863,0)),IF(AND(Q863&lt;&gt;"",J863&lt;&gt;"",Q863=J863),Q863,X863)),0)),"")</f>
        <v/>
      </c>
      <c r="AX863" s="118" t="str">
        <f t="shared" si="274"/>
        <v/>
      </c>
      <c r="AY863" s="118" t="str">
        <f t="shared" si="275"/>
        <v/>
      </c>
      <c r="AZ863" s="118" t="str">
        <f t="shared" si="276"/>
        <v/>
      </c>
      <c r="BA863" s="118" t="str">
        <f t="shared" si="277"/>
        <v/>
      </c>
      <c r="BB863" s="118" t="str">
        <f t="shared" si="278"/>
        <v/>
      </c>
      <c r="BC863" s="118" t="str">
        <f t="shared" si="279"/>
        <v/>
      </c>
      <c r="BD863" s="118" t="str">
        <f t="shared" si="280"/>
        <v/>
      </c>
      <c r="BE863" s="118" t="str">
        <f t="shared" si="281"/>
        <v/>
      </c>
      <c r="BF863" s="118" t="str">
        <f t="shared" si="282"/>
        <v/>
      </c>
      <c r="BG863" s="120"/>
      <c r="BH863" s="120" t="str">
        <f t="shared" si="283"/>
        <v/>
      </c>
      <c r="BI863" s="120" t="str">
        <f t="shared" si="284"/>
        <v/>
      </c>
      <c r="BJ863" s="121"/>
      <c r="BK863" s="120" t="str">
        <f t="shared" si="285"/>
        <v/>
      </c>
      <c r="BL863" s="120" t="str">
        <f t="shared" si="286"/>
        <v/>
      </c>
      <c r="BM863" s="120" t="str">
        <f t="shared" si="287"/>
        <v/>
      </c>
      <c r="BN863" s="120" t="str">
        <f t="shared" si="288"/>
        <v/>
      </c>
      <c r="BO863" s="120" t="str">
        <f t="shared" si="289"/>
        <v/>
      </c>
      <c r="BP863" s="120" t="str">
        <f t="shared" si="290"/>
        <v/>
      </c>
      <c r="BQ863" s="98"/>
      <c r="BR863" s="98"/>
      <c r="BS863" s="98"/>
      <c r="BT863" s="98"/>
      <c r="BU863" s="98"/>
      <c r="BV863" s="98"/>
      <c r="BW863" s="98"/>
      <c r="BX863" s="98"/>
      <c r="BY863" s="98"/>
      <c r="BZ863" s="98"/>
      <c r="CA863" s="98"/>
      <c r="CB863" s="98"/>
      <c r="CC863" s="98"/>
      <c r="CD863" s="98"/>
      <c r="CE863" s="98"/>
      <c r="CF863" s="98"/>
      <c r="CG863" s="98"/>
      <c r="CH863" s="98"/>
      <c r="CI863" s="98"/>
      <c r="CJ863" s="98"/>
      <c r="CK863" s="98"/>
      <c r="CL863" s="98"/>
      <c r="CM863" s="98"/>
      <c r="CN863" s="98"/>
      <c r="CO863" s="98"/>
      <c r="CP863" s="98"/>
      <c r="CQ863" s="98"/>
      <c r="CR863" s="98"/>
      <c r="CS863" s="98"/>
    </row>
    <row r="864" spans="1:97" s="4" customFormat="1" ht="18.75" customHeight="1" x14ac:dyDescent="0.2">
      <c r="A864" s="3">
        <f t="shared" si="291"/>
        <v>852</v>
      </c>
      <c r="B864" s="263"/>
      <c r="C864" s="263"/>
      <c r="D864" s="263"/>
      <c r="E864" s="259"/>
      <c r="F864" s="259"/>
      <c r="G864" s="43"/>
      <c r="H864" s="264"/>
      <c r="I864" s="261"/>
      <c r="J864" s="106"/>
      <c r="K864" s="247"/>
      <c r="L864" s="247"/>
      <c r="M864" s="247"/>
      <c r="N864" s="248" t="str">
        <f>IF(AND(K864&lt;&gt;"",L864&lt;&gt;"",J864&lt;&gt;""),ROUND(MIN(IF(OR(J864="OZZ",J864="ZZ"),5000,17300),TRUNC(0.75*(SUMIF($D$12:$D864,$D864,K$12:K864)+SUMIF($D$12:$D864,$D864,L$12:L864)),2)) - SUMIF($D$12:$D863,$D864,N$12:N863),2),"")</f>
        <v/>
      </c>
      <c r="O864" s="249" t="str">
        <f>IF(AND(K864&lt;&gt;"",L864&lt;&gt;"",M864&lt;&gt;"",J864&lt;&gt;"",AH864&lt;&gt;""),IF(OR(J864="OZZ",J864="ZZ"),ROUND(0-SUMIF($D$12:$D863,$D864,O$12:O863),2),IF(M864=0,0,ROUND(MIN(MIN(17300,TRUNC(0.75*(SUMIF($D$12:$D$2012,$D864,K$12:K$2012)+SUMIF($D$12:$D$2012,$D864,L$12:L$2012)),2)+SUMIF($D$12:$D864,$D864,AH$12:AH864))-SUMIF($D$12:$D863,$D864,O$12:O863)-SUMIF($D$12:$D$2012,$D864,N$12:N$2012),AH864),2))),"")</f>
        <v/>
      </c>
      <c r="P864" s="250" t="str">
        <f>IF(J864&lt;&gt;"",1000 - SUMIF($D$12:$D863,$D864,P$12:P863),"")</f>
        <v/>
      </c>
      <c r="Q864" s="106"/>
      <c r="R864" s="247"/>
      <c r="S864" s="247"/>
      <c r="T864" s="247"/>
      <c r="U864" s="248" t="str">
        <f>IF(AND(R864&lt;&gt;"",S864&lt;&gt;"",Q864&lt;&gt;""),ROUND(MIN(IF(OR(Q864="OZZ",Q864="ZZ"),5000,17300),TRUNC(0.75*(SUMIF($D$12:$D864,$D864,R$12:R864)+SUMIF($D$12:$D864,$D864,S$12:S864)),2)) - SUMIF($D$12:$D863,$D864,U$12:U863),2),"")</f>
        <v/>
      </c>
      <c r="V864" s="248" t="str">
        <f>IF(AND(R864&lt;&gt;"",S864&lt;&gt;"",T864&lt;&gt;"",Q864&lt;&gt;"",AL864&lt;&gt;""),IF(OR(Q864="OZZ",Q864="ZZ"),ROUND(0-SUMIF($D$12:$D863,$D864,V$12:V863),2),IF(T864=0,0,ROUND(MIN(MIN(17300,TRUNC(0.75*(SUMIF($D$12:$D$2012,$D864,R$12:R$2012)+SUMIF($D$12:$D$2012,$D864,S$12:S$2012)),2)+SUMIF($D$12:$D864,$D864,AL$12:AL864))-SUMIF($D$12:$D863,$D864,V$12:V863)-SUMIF($D$12:$D$2012,$D864,U$12:U$2012),AL864),2))),"")</f>
        <v/>
      </c>
      <c r="W864" s="250" t="str">
        <f>IF(Q864&lt;&gt;"",1000 - SUMIF($D$12:$D863,$D864,W$12:W863),"")</f>
        <v/>
      </c>
      <c r="X864" s="106"/>
      <c r="Y864" s="247"/>
      <c r="Z864" s="247"/>
      <c r="AA864" s="247"/>
      <c r="AB864" s="248" t="str">
        <f>IF(AND(Y864&lt;&gt;"",Z864&lt;&gt;"",X864&lt;&gt;""),ROUND(MIN(IF(OR(X864="OZZ",X864="ZZ"),5000,17300),TRUNC(0.75*(SUMIF($D$12:$D864,$D864,Y$12:Y864)+SUMIF($D$12:$D864,$D864,Z$12:Z864)),2)) - SUMIF($D$12:$D863,$D864,AB$12:AB863),2),"")</f>
        <v/>
      </c>
      <c r="AC864" s="251" t="str">
        <f>IF(AND(Y864&lt;&gt;"",Z864&lt;&gt;"",AA864&lt;&gt;"",X864&lt;&gt;"",AP864&lt;&gt;""),IF(OR(X864="OZZ",X864="ZZ"),ROUND(0-SUMIF($D$12:$D863,$D864,AC$12:AC863),2),IF(AA864=0,0,ROUND(MIN(MIN(17300,TRUNC(0.75*(SUMIF($D$12:$D$2012,$D864,Y$12:Y$2012)+SUMIF($D$12:$D$2012,$D864,Z$12:Z$2012)),2)+SUMIF($D$12:$D864,$D864,AP$12:AP864))-SUMIF($D$12:$D863,$D864,AC$12:AC863)-SUMIF($D$12:$D$2012,$D864,AB$12:AB$2012),AP864),2))),"")</f>
        <v/>
      </c>
      <c r="AD864" s="250" t="str">
        <f>IF(X864&lt;&gt;"",1000 - SUMIF($D$12:$D863,$D864,AD$12:AD863),"")</f>
        <v/>
      </c>
      <c r="AE864" s="252"/>
      <c r="AF864" s="253"/>
      <c r="AG864" s="254"/>
      <c r="AH864" s="255" t="str">
        <f t="shared" si="292"/>
        <v/>
      </c>
      <c r="AI864" s="256"/>
      <c r="AJ864" s="253"/>
      <c r="AK864" s="254"/>
      <c r="AL864" s="255" t="str">
        <f t="shared" si="293"/>
        <v/>
      </c>
      <c r="AM864" s="256"/>
      <c r="AN864" s="253"/>
      <c r="AO864" s="254"/>
      <c r="AP864" s="255" t="str">
        <f t="shared" si="273"/>
        <v/>
      </c>
      <c r="AQ864" s="116"/>
      <c r="AR864" s="116"/>
      <c r="AS864" s="117"/>
      <c r="AT864" s="118"/>
      <c r="AU864" s="119" t="str">
        <f>IF(D864&lt;&gt; "", IF(COUNTIF($D$12:$D864,$D864)&gt;1,0,IF(SUM(N864,U864,AB864)&gt;0,IF(AND(X864="",OR(Q864&lt;&gt;"",J864&lt;&gt;"")),IF(Q864&lt;&gt;"",Q864,IF(J864&lt;&gt;"",J864,0)),IF(AND(Q864&lt;&gt;"",J864&lt;&gt;"",Q864=J864),Q864,X864)),0)),"")</f>
        <v/>
      </c>
      <c r="AV864" s="119" t="str">
        <f>IF(D864&lt;&gt;"",IF(COUNTIF($D$12:$D864,$D864)&gt;1,0,IF(SUM(O864,V864,AC864)&gt;0,IF(AND(X864="",OR(Q864&lt;&gt;"",J864&lt;&gt;"")),IF(Q864&lt;&gt;"",Q864,IF(J864&lt;&gt;"",J864,0)),IF(AND(Q864&lt;&gt;"",J864&lt;&gt;"",Q864=J864),Q864,X864)),0)),"")</f>
        <v/>
      </c>
      <c r="AW864" s="119" t="str">
        <f>IF(D864&lt;&gt;"",IF(COUNTIF($D$12:$D864,$D864)&gt;1,0,IF(SUM(P864,W864,AD864)&gt;0,IF(AND(X864="",OR(Q864&lt;&gt;"",J864&lt;&gt;"")),IF(Q864&lt;&gt;"",Q864,IF(J864&lt;&gt;"",J864,0)),IF(AND(Q864&lt;&gt;"",J864&lt;&gt;"",Q864=J864),Q864,X864)),0)),"")</f>
        <v/>
      </c>
      <c r="AX864" s="118" t="str">
        <f t="shared" si="274"/>
        <v/>
      </c>
      <c r="AY864" s="118" t="str">
        <f t="shared" si="275"/>
        <v/>
      </c>
      <c r="AZ864" s="118" t="str">
        <f t="shared" si="276"/>
        <v/>
      </c>
      <c r="BA864" s="118" t="str">
        <f t="shared" si="277"/>
        <v/>
      </c>
      <c r="BB864" s="118" t="str">
        <f t="shared" si="278"/>
        <v/>
      </c>
      <c r="BC864" s="118" t="str">
        <f t="shared" si="279"/>
        <v/>
      </c>
      <c r="BD864" s="118" t="str">
        <f t="shared" si="280"/>
        <v/>
      </c>
      <c r="BE864" s="118" t="str">
        <f t="shared" si="281"/>
        <v/>
      </c>
      <c r="BF864" s="118" t="str">
        <f t="shared" si="282"/>
        <v/>
      </c>
      <c r="BG864" s="120"/>
      <c r="BH864" s="120" t="str">
        <f t="shared" si="283"/>
        <v/>
      </c>
      <c r="BI864" s="120" t="str">
        <f t="shared" si="284"/>
        <v/>
      </c>
      <c r="BJ864" s="121"/>
      <c r="BK864" s="120" t="str">
        <f t="shared" si="285"/>
        <v/>
      </c>
      <c r="BL864" s="120" t="str">
        <f t="shared" si="286"/>
        <v/>
      </c>
      <c r="BM864" s="120" t="str">
        <f t="shared" si="287"/>
        <v/>
      </c>
      <c r="BN864" s="120" t="str">
        <f t="shared" si="288"/>
        <v/>
      </c>
      <c r="BO864" s="120" t="str">
        <f t="shared" si="289"/>
        <v/>
      </c>
      <c r="BP864" s="120" t="str">
        <f t="shared" si="290"/>
        <v/>
      </c>
      <c r="BQ864" s="98"/>
      <c r="BR864" s="98"/>
      <c r="BS864" s="98"/>
      <c r="BT864" s="98"/>
      <c r="BU864" s="98"/>
      <c r="BV864" s="98"/>
      <c r="BW864" s="98"/>
      <c r="BX864" s="98"/>
      <c r="BY864" s="98"/>
      <c r="BZ864" s="98"/>
      <c r="CA864" s="98"/>
      <c r="CB864" s="98"/>
      <c r="CC864" s="98"/>
      <c r="CD864" s="98"/>
      <c r="CE864" s="98"/>
      <c r="CF864" s="98"/>
      <c r="CG864" s="98"/>
      <c r="CH864" s="98"/>
      <c r="CI864" s="98"/>
      <c r="CJ864" s="98"/>
      <c r="CK864" s="98"/>
      <c r="CL864" s="98"/>
      <c r="CM864" s="98"/>
      <c r="CN864" s="98"/>
      <c r="CO864" s="98"/>
      <c r="CP864" s="98"/>
      <c r="CQ864" s="98"/>
      <c r="CR864" s="98"/>
      <c r="CS864" s="98"/>
    </row>
    <row r="865" spans="1:97" s="4" customFormat="1" ht="18.75" customHeight="1" x14ac:dyDescent="0.2">
      <c r="A865" s="3">
        <f t="shared" si="291"/>
        <v>853</v>
      </c>
      <c r="B865" s="263"/>
      <c r="C865" s="263"/>
      <c r="D865" s="263"/>
      <c r="E865" s="259"/>
      <c r="F865" s="259"/>
      <c r="G865" s="43"/>
      <c r="H865" s="264"/>
      <c r="I865" s="261"/>
      <c r="J865" s="106"/>
      <c r="K865" s="247"/>
      <c r="L865" s="247"/>
      <c r="M865" s="247"/>
      <c r="N865" s="248" t="str">
        <f>IF(AND(K865&lt;&gt;"",L865&lt;&gt;"",J865&lt;&gt;""),ROUND(MIN(IF(OR(J865="OZZ",J865="ZZ"),5000,17300),TRUNC(0.75*(SUMIF($D$12:$D865,$D865,K$12:K865)+SUMIF($D$12:$D865,$D865,L$12:L865)),2)) - SUMIF($D$12:$D864,$D865,N$12:N864),2),"")</f>
        <v/>
      </c>
      <c r="O865" s="249" t="str">
        <f>IF(AND(K865&lt;&gt;"",L865&lt;&gt;"",M865&lt;&gt;"",J865&lt;&gt;"",AH865&lt;&gt;""),IF(OR(J865="OZZ",J865="ZZ"),ROUND(0-SUMIF($D$12:$D864,$D865,O$12:O864),2),IF(M865=0,0,ROUND(MIN(MIN(17300,TRUNC(0.75*(SUMIF($D$12:$D$2012,$D865,K$12:K$2012)+SUMIF($D$12:$D$2012,$D865,L$12:L$2012)),2)+SUMIF($D$12:$D865,$D865,AH$12:AH865))-SUMIF($D$12:$D864,$D865,O$12:O864)-SUMIF($D$12:$D$2012,$D865,N$12:N$2012),AH865),2))),"")</f>
        <v/>
      </c>
      <c r="P865" s="250" t="str">
        <f>IF(J865&lt;&gt;"",1000 - SUMIF($D$12:$D864,$D865,P$12:P864),"")</f>
        <v/>
      </c>
      <c r="Q865" s="106"/>
      <c r="R865" s="247"/>
      <c r="S865" s="247"/>
      <c r="T865" s="247"/>
      <c r="U865" s="248" t="str">
        <f>IF(AND(R865&lt;&gt;"",S865&lt;&gt;"",Q865&lt;&gt;""),ROUND(MIN(IF(OR(Q865="OZZ",Q865="ZZ"),5000,17300),TRUNC(0.75*(SUMIF($D$12:$D865,$D865,R$12:R865)+SUMIF($D$12:$D865,$D865,S$12:S865)),2)) - SUMIF($D$12:$D864,$D865,U$12:U864),2),"")</f>
        <v/>
      </c>
      <c r="V865" s="248" t="str">
        <f>IF(AND(R865&lt;&gt;"",S865&lt;&gt;"",T865&lt;&gt;"",Q865&lt;&gt;"",AL865&lt;&gt;""),IF(OR(Q865="OZZ",Q865="ZZ"),ROUND(0-SUMIF($D$12:$D864,$D865,V$12:V864),2),IF(T865=0,0,ROUND(MIN(MIN(17300,TRUNC(0.75*(SUMIF($D$12:$D$2012,$D865,R$12:R$2012)+SUMIF($D$12:$D$2012,$D865,S$12:S$2012)),2)+SUMIF($D$12:$D865,$D865,AL$12:AL865))-SUMIF($D$12:$D864,$D865,V$12:V864)-SUMIF($D$12:$D$2012,$D865,U$12:U$2012),AL865),2))),"")</f>
        <v/>
      </c>
      <c r="W865" s="250" t="str">
        <f>IF(Q865&lt;&gt;"",1000 - SUMIF($D$12:$D864,$D865,W$12:W864),"")</f>
        <v/>
      </c>
      <c r="X865" s="106"/>
      <c r="Y865" s="247"/>
      <c r="Z865" s="247"/>
      <c r="AA865" s="247"/>
      <c r="AB865" s="248" t="str">
        <f>IF(AND(Y865&lt;&gt;"",Z865&lt;&gt;"",X865&lt;&gt;""),ROUND(MIN(IF(OR(X865="OZZ",X865="ZZ"),5000,17300),TRUNC(0.75*(SUMIF($D$12:$D865,$D865,Y$12:Y865)+SUMIF($D$12:$D865,$D865,Z$12:Z865)),2)) - SUMIF($D$12:$D864,$D865,AB$12:AB864),2),"")</f>
        <v/>
      </c>
      <c r="AC865" s="251" t="str">
        <f>IF(AND(Y865&lt;&gt;"",Z865&lt;&gt;"",AA865&lt;&gt;"",X865&lt;&gt;"",AP865&lt;&gt;""),IF(OR(X865="OZZ",X865="ZZ"),ROUND(0-SUMIF($D$12:$D864,$D865,AC$12:AC864),2),IF(AA865=0,0,ROUND(MIN(MIN(17300,TRUNC(0.75*(SUMIF($D$12:$D$2012,$D865,Y$12:Y$2012)+SUMIF($D$12:$D$2012,$D865,Z$12:Z$2012)),2)+SUMIF($D$12:$D865,$D865,AP$12:AP865))-SUMIF($D$12:$D864,$D865,AC$12:AC864)-SUMIF($D$12:$D$2012,$D865,AB$12:AB$2012),AP865),2))),"")</f>
        <v/>
      </c>
      <c r="AD865" s="250" t="str">
        <f>IF(X865&lt;&gt;"",1000 - SUMIF($D$12:$D864,$D865,AD$12:AD864),"")</f>
        <v/>
      </c>
      <c r="AE865" s="252"/>
      <c r="AF865" s="253"/>
      <c r="AG865" s="254"/>
      <c r="AH865" s="255" t="str">
        <f t="shared" si="292"/>
        <v/>
      </c>
      <c r="AI865" s="256"/>
      <c r="AJ865" s="253"/>
      <c r="AK865" s="254"/>
      <c r="AL865" s="255" t="str">
        <f t="shared" si="293"/>
        <v/>
      </c>
      <c r="AM865" s="256"/>
      <c r="AN865" s="253"/>
      <c r="AO865" s="254"/>
      <c r="AP865" s="255" t="str">
        <f t="shared" si="273"/>
        <v/>
      </c>
      <c r="AQ865" s="116"/>
      <c r="AR865" s="116"/>
      <c r="AS865" s="117"/>
      <c r="AT865" s="118"/>
      <c r="AU865" s="119" t="str">
        <f>IF(D865&lt;&gt; "", IF(COUNTIF($D$12:$D865,$D865)&gt;1,0,IF(SUM(N865,U865,AB865)&gt;0,IF(AND(X865="",OR(Q865&lt;&gt;"",J865&lt;&gt;"")),IF(Q865&lt;&gt;"",Q865,IF(J865&lt;&gt;"",J865,0)),IF(AND(Q865&lt;&gt;"",J865&lt;&gt;"",Q865=J865),Q865,X865)),0)),"")</f>
        <v/>
      </c>
      <c r="AV865" s="119" t="str">
        <f>IF(D865&lt;&gt;"",IF(COUNTIF($D$12:$D865,$D865)&gt;1,0,IF(SUM(O865,V865,AC865)&gt;0,IF(AND(X865="",OR(Q865&lt;&gt;"",J865&lt;&gt;"")),IF(Q865&lt;&gt;"",Q865,IF(J865&lt;&gt;"",J865,0)),IF(AND(Q865&lt;&gt;"",J865&lt;&gt;"",Q865=J865),Q865,X865)),0)),"")</f>
        <v/>
      </c>
      <c r="AW865" s="119" t="str">
        <f>IF(D865&lt;&gt;"",IF(COUNTIF($D$12:$D865,$D865)&gt;1,0,IF(SUM(P865,W865,AD865)&gt;0,IF(AND(X865="",OR(Q865&lt;&gt;"",J865&lt;&gt;"")),IF(Q865&lt;&gt;"",Q865,IF(J865&lt;&gt;"",J865,0)),IF(AND(Q865&lt;&gt;"",J865&lt;&gt;"",Q865=J865),Q865,X865)),0)),"")</f>
        <v/>
      </c>
      <c r="AX865" s="118" t="str">
        <f t="shared" si="274"/>
        <v/>
      </c>
      <c r="AY865" s="118" t="str">
        <f t="shared" si="275"/>
        <v/>
      </c>
      <c r="AZ865" s="118" t="str">
        <f t="shared" si="276"/>
        <v/>
      </c>
      <c r="BA865" s="118" t="str">
        <f t="shared" si="277"/>
        <v/>
      </c>
      <c r="BB865" s="118" t="str">
        <f t="shared" si="278"/>
        <v/>
      </c>
      <c r="BC865" s="118" t="str">
        <f t="shared" si="279"/>
        <v/>
      </c>
      <c r="BD865" s="118" t="str">
        <f t="shared" si="280"/>
        <v/>
      </c>
      <c r="BE865" s="118" t="str">
        <f t="shared" si="281"/>
        <v/>
      </c>
      <c r="BF865" s="118" t="str">
        <f t="shared" si="282"/>
        <v/>
      </c>
      <c r="BG865" s="120"/>
      <c r="BH865" s="120" t="str">
        <f t="shared" si="283"/>
        <v/>
      </c>
      <c r="BI865" s="120" t="str">
        <f t="shared" si="284"/>
        <v/>
      </c>
      <c r="BJ865" s="121"/>
      <c r="BK865" s="120" t="str">
        <f t="shared" si="285"/>
        <v/>
      </c>
      <c r="BL865" s="120" t="str">
        <f t="shared" si="286"/>
        <v/>
      </c>
      <c r="BM865" s="120" t="str">
        <f t="shared" si="287"/>
        <v/>
      </c>
      <c r="BN865" s="120" t="str">
        <f t="shared" si="288"/>
        <v/>
      </c>
      <c r="BO865" s="120" t="str">
        <f t="shared" si="289"/>
        <v/>
      </c>
      <c r="BP865" s="120" t="str">
        <f t="shared" si="290"/>
        <v/>
      </c>
      <c r="BQ865" s="98"/>
      <c r="BR865" s="98"/>
      <c r="BS865" s="98"/>
      <c r="BT865" s="98"/>
      <c r="BU865" s="98"/>
      <c r="BV865" s="98"/>
      <c r="BW865" s="98"/>
      <c r="BX865" s="98"/>
      <c r="BY865" s="98"/>
      <c r="BZ865" s="98"/>
      <c r="CA865" s="98"/>
      <c r="CB865" s="98"/>
      <c r="CC865" s="98"/>
      <c r="CD865" s="98"/>
      <c r="CE865" s="98"/>
      <c r="CF865" s="98"/>
      <c r="CG865" s="98"/>
      <c r="CH865" s="98"/>
      <c r="CI865" s="98"/>
      <c r="CJ865" s="98"/>
      <c r="CK865" s="98"/>
      <c r="CL865" s="98"/>
      <c r="CM865" s="98"/>
      <c r="CN865" s="98"/>
      <c r="CO865" s="98"/>
      <c r="CP865" s="98"/>
      <c r="CQ865" s="98"/>
      <c r="CR865" s="98"/>
      <c r="CS865" s="98"/>
    </row>
    <row r="866" spans="1:97" s="4" customFormat="1" ht="18.75" customHeight="1" x14ac:dyDescent="0.2">
      <c r="A866" s="3">
        <f t="shared" si="291"/>
        <v>854</v>
      </c>
      <c r="B866" s="263"/>
      <c r="C866" s="263"/>
      <c r="D866" s="263"/>
      <c r="E866" s="259"/>
      <c r="F866" s="259"/>
      <c r="G866" s="43"/>
      <c r="H866" s="264"/>
      <c r="I866" s="261"/>
      <c r="J866" s="106"/>
      <c r="K866" s="247"/>
      <c r="L866" s="247"/>
      <c r="M866" s="247"/>
      <c r="N866" s="248" t="str">
        <f>IF(AND(K866&lt;&gt;"",L866&lt;&gt;"",J866&lt;&gt;""),ROUND(MIN(IF(OR(J866="OZZ",J866="ZZ"),5000,17300),TRUNC(0.75*(SUMIF($D$12:$D866,$D866,K$12:K866)+SUMIF($D$12:$D866,$D866,L$12:L866)),2)) - SUMIF($D$12:$D865,$D866,N$12:N865),2),"")</f>
        <v/>
      </c>
      <c r="O866" s="249" t="str">
        <f>IF(AND(K866&lt;&gt;"",L866&lt;&gt;"",M866&lt;&gt;"",J866&lt;&gt;"",AH866&lt;&gt;""),IF(OR(J866="OZZ",J866="ZZ"),ROUND(0-SUMIF($D$12:$D865,$D866,O$12:O865),2),IF(M866=0,0,ROUND(MIN(MIN(17300,TRUNC(0.75*(SUMIF($D$12:$D$2012,$D866,K$12:K$2012)+SUMIF($D$12:$D$2012,$D866,L$12:L$2012)),2)+SUMIF($D$12:$D866,$D866,AH$12:AH866))-SUMIF($D$12:$D865,$D866,O$12:O865)-SUMIF($D$12:$D$2012,$D866,N$12:N$2012),AH866),2))),"")</f>
        <v/>
      </c>
      <c r="P866" s="250" t="str">
        <f>IF(J866&lt;&gt;"",1000 - SUMIF($D$12:$D865,$D866,P$12:P865),"")</f>
        <v/>
      </c>
      <c r="Q866" s="106"/>
      <c r="R866" s="247"/>
      <c r="S866" s="247"/>
      <c r="T866" s="247"/>
      <c r="U866" s="248" t="str">
        <f>IF(AND(R866&lt;&gt;"",S866&lt;&gt;"",Q866&lt;&gt;""),ROUND(MIN(IF(OR(Q866="OZZ",Q866="ZZ"),5000,17300),TRUNC(0.75*(SUMIF($D$12:$D866,$D866,R$12:R866)+SUMIF($D$12:$D866,$D866,S$12:S866)),2)) - SUMIF($D$12:$D865,$D866,U$12:U865),2),"")</f>
        <v/>
      </c>
      <c r="V866" s="248" t="str">
        <f>IF(AND(R866&lt;&gt;"",S866&lt;&gt;"",T866&lt;&gt;"",Q866&lt;&gt;"",AL866&lt;&gt;""),IF(OR(Q866="OZZ",Q866="ZZ"),ROUND(0-SUMIF($D$12:$D865,$D866,V$12:V865),2),IF(T866=0,0,ROUND(MIN(MIN(17300,TRUNC(0.75*(SUMIF($D$12:$D$2012,$D866,R$12:R$2012)+SUMIF($D$12:$D$2012,$D866,S$12:S$2012)),2)+SUMIF($D$12:$D866,$D866,AL$12:AL866))-SUMIF($D$12:$D865,$D866,V$12:V865)-SUMIF($D$12:$D$2012,$D866,U$12:U$2012),AL866),2))),"")</f>
        <v/>
      </c>
      <c r="W866" s="250" t="str">
        <f>IF(Q866&lt;&gt;"",1000 - SUMIF($D$12:$D865,$D866,W$12:W865),"")</f>
        <v/>
      </c>
      <c r="X866" s="106"/>
      <c r="Y866" s="247"/>
      <c r="Z866" s="247"/>
      <c r="AA866" s="247"/>
      <c r="AB866" s="248" t="str">
        <f>IF(AND(Y866&lt;&gt;"",Z866&lt;&gt;"",X866&lt;&gt;""),ROUND(MIN(IF(OR(X866="OZZ",X866="ZZ"),5000,17300),TRUNC(0.75*(SUMIF($D$12:$D866,$D866,Y$12:Y866)+SUMIF($D$12:$D866,$D866,Z$12:Z866)),2)) - SUMIF($D$12:$D865,$D866,AB$12:AB865),2),"")</f>
        <v/>
      </c>
      <c r="AC866" s="251" t="str">
        <f>IF(AND(Y866&lt;&gt;"",Z866&lt;&gt;"",AA866&lt;&gt;"",X866&lt;&gt;"",AP866&lt;&gt;""),IF(OR(X866="OZZ",X866="ZZ"),ROUND(0-SUMIF($D$12:$D865,$D866,AC$12:AC865),2),IF(AA866=0,0,ROUND(MIN(MIN(17300,TRUNC(0.75*(SUMIF($D$12:$D$2012,$D866,Y$12:Y$2012)+SUMIF($D$12:$D$2012,$D866,Z$12:Z$2012)),2)+SUMIF($D$12:$D866,$D866,AP$12:AP866))-SUMIF($D$12:$D865,$D866,AC$12:AC865)-SUMIF($D$12:$D$2012,$D866,AB$12:AB$2012),AP866),2))),"")</f>
        <v/>
      </c>
      <c r="AD866" s="250" t="str">
        <f>IF(X866&lt;&gt;"",1000 - SUMIF($D$12:$D865,$D866,AD$12:AD865),"")</f>
        <v/>
      </c>
      <c r="AE866" s="252"/>
      <c r="AF866" s="253"/>
      <c r="AG866" s="254"/>
      <c r="AH866" s="255" t="str">
        <f t="shared" si="292"/>
        <v/>
      </c>
      <c r="AI866" s="256"/>
      <c r="AJ866" s="253"/>
      <c r="AK866" s="254"/>
      <c r="AL866" s="255" t="str">
        <f t="shared" si="293"/>
        <v/>
      </c>
      <c r="AM866" s="256"/>
      <c r="AN866" s="253"/>
      <c r="AO866" s="254"/>
      <c r="AP866" s="255" t="str">
        <f t="shared" si="273"/>
        <v/>
      </c>
      <c r="AQ866" s="116"/>
      <c r="AR866" s="116"/>
      <c r="AS866" s="117"/>
      <c r="AT866" s="118"/>
      <c r="AU866" s="119" t="str">
        <f>IF(D866&lt;&gt; "", IF(COUNTIF($D$12:$D866,$D866)&gt;1,0,IF(SUM(N866,U866,AB866)&gt;0,IF(AND(X866="",OR(Q866&lt;&gt;"",J866&lt;&gt;"")),IF(Q866&lt;&gt;"",Q866,IF(J866&lt;&gt;"",J866,0)),IF(AND(Q866&lt;&gt;"",J866&lt;&gt;"",Q866=J866),Q866,X866)),0)),"")</f>
        <v/>
      </c>
      <c r="AV866" s="119" t="str">
        <f>IF(D866&lt;&gt;"",IF(COUNTIF($D$12:$D866,$D866)&gt;1,0,IF(SUM(O866,V866,AC866)&gt;0,IF(AND(X866="",OR(Q866&lt;&gt;"",J866&lt;&gt;"")),IF(Q866&lt;&gt;"",Q866,IF(J866&lt;&gt;"",J866,0)),IF(AND(Q866&lt;&gt;"",J866&lt;&gt;"",Q866=J866),Q866,X866)),0)),"")</f>
        <v/>
      </c>
      <c r="AW866" s="119" t="str">
        <f>IF(D866&lt;&gt;"",IF(COUNTIF($D$12:$D866,$D866)&gt;1,0,IF(SUM(P866,W866,AD866)&gt;0,IF(AND(X866="",OR(Q866&lt;&gt;"",J866&lt;&gt;"")),IF(Q866&lt;&gt;"",Q866,IF(J866&lt;&gt;"",J866,0)),IF(AND(Q866&lt;&gt;"",J866&lt;&gt;"",Q866=J866),Q866,X866)),0)),"")</f>
        <v/>
      </c>
      <c r="AX866" s="118" t="str">
        <f t="shared" si="274"/>
        <v/>
      </c>
      <c r="AY866" s="118" t="str">
        <f t="shared" si="275"/>
        <v/>
      </c>
      <c r="AZ866" s="118" t="str">
        <f t="shared" si="276"/>
        <v/>
      </c>
      <c r="BA866" s="118" t="str">
        <f t="shared" si="277"/>
        <v/>
      </c>
      <c r="BB866" s="118" t="str">
        <f t="shared" si="278"/>
        <v/>
      </c>
      <c r="BC866" s="118" t="str">
        <f t="shared" si="279"/>
        <v/>
      </c>
      <c r="BD866" s="118" t="str">
        <f t="shared" si="280"/>
        <v/>
      </c>
      <c r="BE866" s="118" t="str">
        <f t="shared" si="281"/>
        <v/>
      </c>
      <c r="BF866" s="118" t="str">
        <f t="shared" si="282"/>
        <v/>
      </c>
      <c r="BG866" s="120"/>
      <c r="BH866" s="120" t="str">
        <f t="shared" si="283"/>
        <v/>
      </c>
      <c r="BI866" s="120" t="str">
        <f t="shared" si="284"/>
        <v/>
      </c>
      <c r="BJ866" s="121"/>
      <c r="BK866" s="120" t="str">
        <f t="shared" si="285"/>
        <v/>
      </c>
      <c r="BL866" s="120" t="str">
        <f t="shared" si="286"/>
        <v/>
      </c>
      <c r="BM866" s="120" t="str">
        <f t="shared" si="287"/>
        <v/>
      </c>
      <c r="BN866" s="120" t="str">
        <f t="shared" si="288"/>
        <v/>
      </c>
      <c r="BO866" s="120" t="str">
        <f t="shared" si="289"/>
        <v/>
      </c>
      <c r="BP866" s="120" t="str">
        <f t="shared" si="290"/>
        <v/>
      </c>
      <c r="BQ866" s="98"/>
      <c r="BR866" s="98"/>
      <c r="BS866" s="98"/>
      <c r="BT866" s="98"/>
      <c r="BU866" s="98"/>
      <c r="BV866" s="98"/>
      <c r="BW866" s="98"/>
      <c r="BX866" s="98"/>
      <c r="BY866" s="98"/>
      <c r="BZ866" s="98"/>
      <c r="CA866" s="98"/>
      <c r="CB866" s="98"/>
      <c r="CC866" s="98"/>
      <c r="CD866" s="98"/>
      <c r="CE866" s="98"/>
      <c r="CF866" s="98"/>
      <c r="CG866" s="98"/>
      <c r="CH866" s="98"/>
      <c r="CI866" s="98"/>
      <c r="CJ866" s="98"/>
      <c r="CK866" s="98"/>
      <c r="CL866" s="98"/>
      <c r="CM866" s="98"/>
      <c r="CN866" s="98"/>
      <c r="CO866" s="98"/>
      <c r="CP866" s="98"/>
      <c r="CQ866" s="98"/>
      <c r="CR866" s="98"/>
      <c r="CS866" s="98"/>
    </row>
    <row r="867" spans="1:97" s="4" customFormat="1" ht="18.75" customHeight="1" x14ac:dyDescent="0.2">
      <c r="A867" s="3">
        <f t="shared" si="291"/>
        <v>855</v>
      </c>
      <c r="B867" s="263"/>
      <c r="C867" s="263"/>
      <c r="D867" s="263"/>
      <c r="E867" s="259"/>
      <c r="F867" s="259"/>
      <c r="G867" s="43"/>
      <c r="H867" s="264"/>
      <c r="I867" s="261"/>
      <c r="J867" s="106"/>
      <c r="K867" s="247"/>
      <c r="L867" s="247"/>
      <c r="M867" s="247"/>
      <c r="N867" s="248" t="str">
        <f>IF(AND(K867&lt;&gt;"",L867&lt;&gt;"",J867&lt;&gt;""),ROUND(MIN(IF(OR(J867="OZZ",J867="ZZ"),5000,17300),TRUNC(0.75*(SUMIF($D$12:$D867,$D867,K$12:K867)+SUMIF($D$12:$D867,$D867,L$12:L867)),2)) - SUMIF($D$12:$D866,$D867,N$12:N866),2),"")</f>
        <v/>
      </c>
      <c r="O867" s="249" t="str">
        <f>IF(AND(K867&lt;&gt;"",L867&lt;&gt;"",M867&lt;&gt;"",J867&lt;&gt;"",AH867&lt;&gt;""),IF(OR(J867="OZZ",J867="ZZ"),ROUND(0-SUMIF($D$12:$D866,$D867,O$12:O866),2),IF(M867=0,0,ROUND(MIN(MIN(17300,TRUNC(0.75*(SUMIF($D$12:$D$2012,$D867,K$12:K$2012)+SUMIF($D$12:$D$2012,$D867,L$12:L$2012)),2)+SUMIF($D$12:$D867,$D867,AH$12:AH867))-SUMIF($D$12:$D866,$D867,O$12:O866)-SUMIF($D$12:$D$2012,$D867,N$12:N$2012),AH867),2))),"")</f>
        <v/>
      </c>
      <c r="P867" s="250" t="str">
        <f>IF(J867&lt;&gt;"",1000 - SUMIF($D$12:$D866,$D867,P$12:P866),"")</f>
        <v/>
      </c>
      <c r="Q867" s="106"/>
      <c r="R867" s="247"/>
      <c r="S867" s="247"/>
      <c r="T867" s="247"/>
      <c r="U867" s="248" t="str">
        <f>IF(AND(R867&lt;&gt;"",S867&lt;&gt;"",Q867&lt;&gt;""),ROUND(MIN(IF(OR(Q867="OZZ",Q867="ZZ"),5000,17300),TRUNC(0.75*(SUMIF($D$12:$D867,$D867,R$12:R867)+SUMIF($D$12:$D867,$D867,S$12:S867)),2)) - SUMIF($D$12:$D866,$D867,U$12:U866),2),"")</f>
        <v/>
      </c>
      <c r="V867" s="248" t="str">
        <f>IF(AND(R867&lt;&gt;"",S867&lt;&gt;"",T867&lt;&gt;"",Q867&lt;&gt;"",AL867&lt;&gt;""),IF(OR(Q867="OZZ",Q867="ZZ"),ROUND(0-SUMIF($D$12:$D866,$D867,V$12:V866),2),IF(T867=0,0,ROUND(MIN(MIN(17300,TRUNC(0.75*(SUMIF($D$12:$D$2012,$D867,R$12:R$2012)+SUMIF($D$12:$D$2012,$D867,S$12:S$2012)),2)+SUMIF($D$12:$D867,$D867,AL$12:AL867))-SUMIF($D$12:$D866,$D867,V$12:V866)-SUMIF($D$12:$D$2012,$D867,U$12:U$2012),AL867),2))),"")</f>
        <v/>
      </c>
      <c r="W867" s="250" t="str">
        <f>IF(Q867&lt;&gt;"",1000 - SUMIF($D$12:$D866,$D867,W$12:W866),"")</f>
        <v/>
      </c>
      <c r="X867" s="106"/>
      <c r="Y867" s="247"/>
      <c r="Z867" s="247"/>
      <c r="AA867" s="247"/>
      <c r="AB867" s="248" t="str">
        <f>IF(AND(Y867&lt;&gt;"",Z867&lt;&gt;"",X867&lt;&gt;""),ROUND(MIN(IF(OR(X867="OZZ",X867="ZZ"),5000,17300),TRUNC(0.75*(SUMIF($D$12:$D867,$D867,Y$12:Y867)+SUMIF($D$12:$D867,$D867,Z$12:Z867)),2)) - SUMIF($D$12:$D866,$D867,AB$12:AB866),2),"")</f>
        <v/>
      </c>
      <c r="AC867" s="251" t="str">
        <f>IF(AND(Y867&lt;&gt;"",Z867&lt;&gt;"",AA867&lt;&gt;"",X867&lt;&gt;"",AP867&lt;&gt;""),IF(OR(X867="OZZ",X867="ZZ"),ROUND(0-SUMIF($D$12:$D866,$D867,AC$12:AC866),2),IF(AA867=0,0,ROUND(MIN(MIN(17300,TRUNC(0.75*(SUMIF($D$12:$D$2012,$D867,Y$12:Y$2012)+SUMIF($D$12:$D$2012,$D867,Z$12:Z$2012)),2)+SUMIF($D$12:$D867,$D867,AP$12:AP867))-SUMIF($D$12:$D866,$D867,AC$12:AC866)-SUMIF($D$12:$D$2012,$D867,AB$12:AB$2012),AP867),2))),"")</f>
        <v/>
      </c>
      <c r="AD867" s="250" t="str">
        <f>IF(X867&lt;&gt;"",1000 - SUMIF($D$12:$D866,$D867,AD$12:AD866),"")</f>
        <v/>
      </c>
      <c r="AE867" s="252"/>
      <c r="AF867" s="253"/>
      <c r="AG867" s="254"/>
      <c r="AH867" s="255" t="str">
        <f t="shared" si="292"/>
        <v/>
      </c>
      <c r="AI867" s="256"/>
      <c r="AJ867" s="253"/>
      <c r="AK867" s="254"/>
      <c r="AL867" s="255" t="str">
        <f t="shared" si="293"/>
        <v/>
      </c>
      <c r="AM867" s="256"/>
      <c r="AN867" s="253"/>
      <c r="AO867" s="254"/>
      <c r="AP867" s="255" t="str">
        <f t="shared" si="273"/>
        <v/>
      </c>
      <c r="AQ867" s="116"/>
      <c r="AR867" s="116"/>
      <c r="AS867" s="117"/>
      <c r="AT867" s="118"/>
      <c r="AU867" s="119" t="str">
        <f>IF(D867&lt;&gt; "", IF(COUNTIF($D$12:$D867,$D867)&gt;1,0,IF(SUM(N867,U867,AB867)&gt;0,IF(AND(X867="",OR(Q867&lt;&gt;"",J867&lt;&gt;"")),IF(Q867&lt;&gt;"",Q867,IF(J867&lt;&gt;"",J867,0)),IF(AND(Q867&lt;&gt;"",J867&lt;&gt;"",Q867=J867),Q867,X867)),0)),"")</f>
        <v/>
      </c>
      <c r="AV867" s="119" t="str">
        <f>IF(D867&lt;&gt;"",IF(COUNTIF($D$12:$D867,$D867)&gt;1,0,IF(SUM(O867,V867,AC867)&gt;0,IF(AND(X867="",OR(Q867&lt;&gt;"",J867&lt;&gt;"")),IF(Q867&lt;&gt;"",Q867,IF(J867&lt;&gt;"",J867,0)),IF(AND(Q867&lt;&gt;"",J867&lt;&gt;"",Q867=J867),Q867,X867)),0)),"")</f>
        <v/>
      </c>
      <c r="AW867" s="119" t="str">
        <f>IF(D867&lt;&gt;"",IF(COUNTIF($D$12:$D867,$D867)&gt;1,0,IF(SUM(P867,W867,AD867)&gt;0,IF(AND(X867="",OR(Q867&lt;&gt;"",J867&lt;&gt;"")),IF(Q867&lt;&gt;"",Q867,IF(J867&lt;&gt;"",J867,0)),IF(AND(Q867&lt;&gt;"",J867&lt;&gt;"",Q867=J867),Q867,X867)),0)),"")</f>
        <v/>
      </c>
      <c r="AX867" s="118" t="str">
        <f t="shared" si="274"/>
        <v/>
      </c>
      <c r="AY867" s="118" t="str">
        <f t="shared" si="275"/>
        <v/>
      </c>
      <c r="AZ867" s="118" t="str">
        <f t="shared" si="276"/>
        <v/>
      </c>
      <c r="BA867" s="118" t="str">
        <f t="shared" si="277"/>
        <v/>
      </c>
      <c r="BB867" s="118" t="str">
        <f t="shared" si="278"/>
        <v/>
      </c>
      <c r="BC867" s="118" t="str">
        <f t="shared" si="279"/>
        <v/>
      </c>
      <c r="BD867" s="118" t="str">
        <f t="shared" si="280"/>
        <v/>
      </c>
      <c r="BE867" s="118" t="str">
        <f t="shared" si="281"/>
        <v/>
      </c>
      <c r="BF867" s="118" t="str">
        <f t="shared" si="282"/>
        <v/>
      </c>
      <c r="BG867" s="120"/>
      <c r="BH867" s="120" t="str">
        <f t="shared" si="283"/>
        <v/>
      </c>
      <c r="BI867" s="120" t="str">
        <f t="shared" si="284"/>
        <v/>
      </c>
      <c r="BJ867" s="121"/>
      <c r="BK867" s="120" t="str">
        <f t="shared" si="285"/>
        <v/>
      </c>
      <c r="BL867" s="120" t="str">
        <f t="shared" si="286"/>
        <v/>
      </c>
      <c r="BM867" s="120" t="str">
        <f t="shared" si="287"/>
        <v/>
      </c>
      <c r="BN867" s="120" t="str">
        <f t="shared" si="288"/>
        <v/>
      </c>
      <c r="BO867" s="120" t="str">
        <f t="shared" si="289"/>
        <v/>
      </c>
      <c r="BP867" s="120" t="str">
        <f t="shared" si="290"/>
        <v/>
      </c>
      <c r="BQ867" s="98"/>
      <c r="BR867" s="98"/>
      <c r="BS867" s="98"/>
      <c r="BT867" s="98"/>
      <c r="BU867" s="98"/>
      <c r="BV867" s="98"/>
      <c r="BW867" s="98"/>
      <c r="BX867" s="98"/>
      <c r="BY867" s="98"/>
      <c r="BZ867" s="98"/>
      <c r="CA867" s="98"/>
      <c r="CB867" s="98"/>
      <c r="CC867" s="98"/>
      <c r="CD867" s="98"/>
      <c r="CE867" s="98"/>
      <c r="CF867" s="98"/>
      <c r="CG867" s="98"/>
      <c r="CH867" s="98"/>
      <c r="CI867" s="98"/>
      <c r="CJ867" s="98"/>
      <c r="CK867" s="98"/>
      <c r="CL867" s="98"/>
      <c r="CM867" s="98"/>
      <c r="CN867" s="98"/>
      <c r="CO867" s="98"/>
      <c r="CP867" s="98"/>
      <c r="CQ867" s="98"/>
      <c r="CR867" s="98"/>
      <c r="CS867" s="98"/>
    </row>
    <row r="868" spans="1:97" s="4" customFormat="1" ht="18.75" customHeight="1" x14ac:dyDescent="0.2">
      <c r="A868" s="3">
        <f t="shared" si="291"/>
        <v>856</v>
      </c>
      <c r="B868" s="263"/>
      <c r="C868" s="263"/>
      <c r="D868" s="263"/>
      <c r="E868" s="259"/>
      <c r="F868" s="259"/>
      <c r="G868" s="43"/>
      <c r="H868" s="264"/>
      <c r="I868" s="261"/>
      <c r="J868" s="106"/>
      <c r="K868" s="247"/>
      <c r="L868" s="247"/>
      <c r="M868" s="247"/>
      <c r="N868" s="248" t="str">
        <f>IF(AND(K868&lt;&gt;"",L868&lt;&gt;"",J868&lt;&gt;""),ROUND(MIN(IF(OR(J868="OZZ",J868="ZZ"),5000,17300),TRUNC(0.75*(SUMIF($D$12:$D868,$D868,K$12:K868)+SUMIF($D$12:$D868,$D868,L$12:L868)),2)) - SUMIF($D$12:$D867,$D868,N$12:N867),2),"")</f>
        <v/>
      </c>
      <c r="O868" s="249" t="str">
        <f>IF(AND(K868&lt;&gt;"",L868&lt;&gt;"",M868&lt;&gt;"",J868&lt;&gt;"",AH868&lt;&gt;""),IF(OR(J868="OZZ",J868="ZZ"),ROUND(0-SUMIF($D$12:$D867,$D868,O$12:O867),2),IF(M868=0,0,ROUND(MIN(MIN(17300,TRUNC(0.75*(SUMIF($D$12:$D$2012,$D868,K$12:K$2012)+SUMIF($D$12:$D$2012,$D868,L$12:L$2012)),2)+SUMIF($D$12:$D868,$D868,AH$12:AH868))-SUMIF($D$12:$D867,$D868,O$12:O867)-SUMIF($D$12:$D$2012,$D868,N$12:N$2012),AH868),2))),"")</f>
        <v/>
      </c>
      <c r="P868" s="250" t="str">
        <f>IF(J868&lt;&gt;"",1000 - SUMIF($D$12:$D867,$D868,P$12:P867),"")</f>
        <v/>
      </c>
      <c r="Q868" s="106"/>
      <c r="R868" s="247"/>
      <c r="S868" s="247"/>
      <c r="T868" s="247"/>
      <c r="U868" s="248" t="str">
        <f>IF(AND(R868&lt;&gt;"",S868&lt;&gt;"",Q868&lt;&gt;""),ROUND(MIN(IF(OR(Q868="OZZ",Q868="ZZ"),5000,17300),TRUNC(0.75*(SUMIF($D$12:$D868,$D868,R$12:R868)+SUMIF($D$12:$D868,$D868,S$12:S868)),2)) - SUMIF($D$12:$D867,$D868,U$12:U867),2),"")</f>
        <v/>
      </c>
      <c r="V868" s="248" t="str">
        <f>IF(AND(R868&lt;&gt;"",S868&lt;&gt;"",T868&lt;&gt;"",Q868&lt;&gt;"",AL868&lt;&gt;""),IF(OR(Q868="OZZ",Q868="ZZ"),ROUND(0-SUMIF($D$12:$D867,$D868,V$12:V867),2),IF(T868=0,0,ROUND(MIN(MIN(17300,TRUNC(0.75*(SUMIF($D$12:$D$2012,$D868,R$12:R$2012)+SUMIF($D$12:$D$2012,$D868,S$12:S$2012)),2)+SUMIF($D$12:$D868,$D868,AL$12:AL868))-SUMIF($D$12:$D867,$D868,V$12:V867)-SUMIF($D$12:$D$2012,$D868,U$12:U$2012),AL868),2))),"")</f>
        <v/>
      </c>
      <c r="W868" s="250" t="str">
        <f>IF(Q868&lt;&gt;"",1000 - SUMIF($D$12:$D867,$D868,W$12:W867),"")</f>
        <v/>
      </c>
      <c r="X868" s="106"/>
      <c r="Y868" s="247"/>
      <c r="Z868" s="247"/>
      <c r="AA868" s="247"/>
      <c r="AB868" s="248" t="str">
        <f>IF(AND(Y868&lt;&gt;"",Z868&lt;&gt;"",X868&lt;&gt;""),ROUND(MIN(IF(OR(X868="OZZ",X868="ZZ"),5000,17300),TRUNC(0.75*(SUMIF($D$12:$D868,$D868,Y$12:Y868)+SUMIF($D$12:$D868,$D868,Z$12:Z868)),2)) - SUMIF($D$12:$D867,$D868,AB$12:AB867),2),"")</f>
        <v/>
      </c>
      <c r="AC868" s="251" t="str">
        <f>IF(AND(Y868&lt;&gt;"",Z868&lt;&gt;"",AA868&lt;&gt;"",X868&lt;&gt;"",AP868&lt;&gt;""),IF(OR(X868="OZZ",X868="ZZ"),ROUND(0-SUMIF($D$12:$D867,$D868,AC$12:AC867),2),IF(AA868=0,0,ROUND(MIN(MIN(17300,TRUNC(0.75*(SUMIF($D$12:$D$2012,$D868,Y$12:Y$2012)+SUMIF($D$12:$D$2012,$D868,Z$12:Z$2012)),2)+SUMIF($D$12:$D868,$D868,AP$12:AP868))-SUMIF($D$12:$D867,$D868,AC$12:AC867)-SUMIF($D$12:$D$2012,$D868,AB$12:AB$2012),AP868),2))),"")</f>
        <v/>
      </c>
      <c r="AD868" s="250" t="str">
        <f>IF(X868&lt;&gt;"",1000 - SUMIF($D$12:$D867,$D868,AD$12:AD867),"")</f>
        <v/>
      </c>
      <c r="AE868" s="252"/>
      <c r="AF868" s="253"/>
      <c r="AG868" s="254"/>
      <c r="AH868" s="255" t="str">
        <f t="shared" si="292"/>
        <v/>
      </c>
      <c r="AI868" s="256"/>
      <c r="AJ868" s="253"/>
      <c r="AK868" s="254"/>
      <c r="AL868" s="255" t="str">
        <f t="shared" si="293"/>
        <v/>
      </c>
      <c r="AM868" s="256"/>
      <c r="AN868" s="253"/>
      <c r="AO868" s="254"/>
      <c r="AP868" s="255" t="str">
        <f t="shared" si="273"/>
        <v/>
      </c>
      <c r="AQ868" s="116"/>
      <c r="AR868" s="116"/>
      <c r="AS868" s="117"/>
      <c r="AT868" s="118"/>
      <c r="AU868" s="119" t="str">
        <f>IF(D868&lt;&gt; "", IF(COUNTIF($D$12:$D868,$D868)&gt;1,0,IF(SUM(N868,U868,AB868)&gt;0,IF(AND(X868="",OR(Q868&lt;&gt;"",J868&lt;&gt;"")),IF(Q868&lt;&gt;"",Q868,IF(J868&lt;&gt;"",J868,0)),IF(AND(Q868&lt;&gt;"",J868&lt;&gt;"",Q868=J868),Q868,X868)),0)),"")</f>
        <v/>
      </c>
      <c r="AV868" s="119" t="str">
        <f>IF(D868&lt;&gt;"",IF(COUNTIF($D$12:$D868,$D868)&gt;1,0,IF(SUM(O868,V868,AC868)&gt;0,IF(AND(X868="",OR(Q868&lt;&gt;"",J868&lt;&gt;"")),IF(Q868&lt;&gt;"",Q868,IF(J868&lt;&gt;"",J868,0)),IF(AND(Q868&lt;&gt;"",J868&lt;&gt;"",Q868=J868),Q868,X868)),0)),"")</f>
        <v/>
      </c>
      <c r="AW868" s="119" t="str">
        <f>IF(D868&lt;&gt;"",IF(COUNTIF($D$12:$D868,$D868)&gt;1,0,IF(SUM(P868,W868,AD868)&gt;0,IF(AND(X868="",OR(Q868&lt;&gt;"",J868&lt;&gt;"")),IF(Q868&lt;&gt;"",Q868,IF(J868&lt;&gt;"",J868,0)),IF(AND(Q868&lt;&gt;"",J868&lt;&gt;"",Q868=J868),Q868,X868)),0)),"")</f>
        <v/>
      </c>
      <c r="AX868" s="118" t="str">
        <f t="shared" si="274"/>
        <v/>
      </c>
      <c r="AY868" s="118" t="str">
        <f t="shared" si="275"/>
        <v/>
      </c>
      <c r="AZ868" s="118" t="str">
        <f t="shared" si="276"/>
        <v/>
      </c>
      <c r="BA868" s="118" t="str">
        <f t="shared" si="277"/>
        <v/>
      </c>
      <c r="BB868" s="118" t="str">
        <f t="shared" si="278"/>
        <v/>
      </c>
      <c r="BC868" s="118" t="str">
        <f t="shared" si="279"/>
        <v/>
      </c>
      <c r="BD868" s="118" t="str">
        <f t="shared" si="280"/>
        <v/>
      </c>
      <c r="BE868" s="118" t="str">
        <f t="shared" si="281"/>
        <v/>
      </c>
      <c r="BF868" s="118" t="str">
        <f t="shared" si="282"/>
        <v/>
      </c>
      <c r="BG868" s="120"/>
      <c r="BH868" s="120" t="str">
        <f t="shared" si="283"/>
        <v/>
      </c>
      <c r="BI868" s="120" t="str">
        <f t="shared" si="284"/>
        <v/>
      </c>
      <c r="BJ868" s="121"/>
      <c r="BK868" s="120" t="str">
        <f t="shared" si="285"/>
        <v/>
      </c>
      <c r="BL868" s="120" t="str">
        <f t="shared" si="286"/>
        <v/>
      </c>
      <c r="BM868" s="120" t="str">
        <f t="shared" si="287"/>
        <v/>
      </c>
      <c r="BN868" s="120" t="str">
        <f t="shared" si="288"/>
        <v/>
      </c>
      <c r="BO868" s="120" t="str">
        <f t="shared" si="289"/>
        <v/>
      </c>
      <c r="BP868" s="120" t="str">
        <f t="shared" si="290"/>
        <v/>
      </c>
      <c r="BQ868" s="98"/>
      <c r="BR868" s="98"/>
      <c r="BS868" s="98"/>
      <c r="BT868" s="98"/>
      <c r="BU868" s="98"/>
      <c r="BV868" s="98"/>
      <c r="BW868" s="98"/>
      <c r="BX868" s="98"/>
      <c r="BY868" s="98"/>
      <c r="BZ868" s="98"/>
      <c r="CA868" s="98"/>
      <c r="CB868" s="98"/>
      <c r="CC868" s="98"/>
      <c r="CD868" s="98"/>
      <c r="CE868" s="98"/>
      <c r="CF868" s="98"/>
      <c r="CG868" s="98"/>
      <c r="CH868" s="98"/>
      <c r="CI868" s="98"/>
      <c r="CJ868" s="98"/>
      <c r="CK868" s="98"/>
      <c r="CL868" s="98"/>
      <c r="CM868" s="98"/>
      <c r="CN868" s="98"/>
      <c r="CO868" s="98"/>
      <c r="CP868" s="98"/>
      <c r="CQ868" s="98"/>
      <c r="CR868" s="98"/>
      <c r="CS868" s="98"/>
    </row>
    <row r="869" spans="1:97" s="4" customFormat="1" ht="18.75" customHeight="1" x14ac:dyDescent="0.2">
      <c r="A869" s="3">
        <f t="shared" si="291"/>
        <v>857</v>
      </c>
      <c r="B869" s="263"/>
      <c r="C869" s="263"/>
      <c r="D869" s="263"/>
      <c r="E869" s="259"/>
      <c r="F869" s="259"/>
      <c r="G869" s="43"/>
      <c r="H869" s="264"/>
      <c r="I869" s="261"/>
      <c r="J869" s="106"/>
      <c r="K869" s="247"/>
      <c r="L869" s="247"/>
      <c r="M869" s="247"/>
      <c r="N869" s="248" t="str">
        <f>IF(AND(K869&lt;&gt;"",L869&lt;&gt;"",J869&lt;&gt;""),ROUND(MIN(IF(OR(J869="OZZ",J869="ZZ"),5000,17300),TRUNC(0.75*(SUMIF($D$12:$D869,$D869,K$12:K869)+SUMIF($D$12:$D869,$D869,L$12:L869)),2)) - SUMIF($D$12:$D868,$D869,N$12:N868),2),"")</f>
        <v/>
      </c>
      <c r="O869" s="249" t="str">
        <f>IF(AND(K869&lt;&gt;"",L869&lt;&gt;"",M869&lt;&gt;"",J869&lt;&gt;"",AH869&lt;&gt;""),IF(OR(J869="OZZ",J869="ZZ"),ROUND(0-SUMIF($D$12:$D868,$D869,O$12:O868),2),IF(M869=0,0,ROUND(MIN(MIN(17300,TRUNC(0.75*(SUMIF($D$12:$D$2012,$D869,K$12:K$2012)+SUMIF($D$12:$D$2012,$D869,L$12:L$2012)),2)+SUMIF($D$12:$D869,$D869,AH$12:AH869))-SUMIF($D$12:$D868,$D869,O$12:O868)-SUMIF($D$12:$D$2012,$D869,N$12:N$2012),AH869),2))),"")</f>
        <v/>
      </c>
      <c r="P869" s="250" t="str">
        <f>IF(J869&lt;&gt;"",1000 - SUMIF($D$12:$D868,$D869,P$12:P868),"")</f>
        <v/>
      </c>
      <c r="Q869" s="106"/>
      <c r="R869" s="247"/>
      <c r="S869" s="247"/>
      <c r="T869" s="247"/>
      <c r="U869" s="248" t="str">
        <f>IF(AND(R869&lt;&gt;"",S869&lt;&gt;"",Q869&lt;&gt;""),ROUND(MIN(IF(OR(Q869="OZZ",Q869="ZZ"),5000,17300),TRUNC(0.75*(SUMIF($D$12:$D869,$D869,R$12:R869)+SUMIF($D$12:$D869,$D869,S$12:S869)),2)) - SUMIF($D$12:$D868,$D869,U$12:U868),2),"")</f>
        <v/>
      </c>
      <c r="V869" s="248" t="str">
        <f>IF(AND(R869&lt;&gt;"",S869&lt;&gt;"",T869&lt;&gt;"",Q869&lt;&gt;"",AL869&lt;&gt;""),IF(OR(Q869="OZZ",Q869="ZZ"),ROUND(0-SUMIF($D$12:$D868,$D869,V$12:V868),2),IF(T869=0,0,ROUND(MIN(MIN(17300,TRUNC(0.75*(SUMIF($D$12:$D$2012,$D869,R$12:R$2012)+SUMIF($D$12:$D$2012,$D869,S$12:S$2012)),2)+SUMIF($D$12:$D869,$D869,AL$12:AL869))-SUMIF($D$12:$D868,$D869,V$12:V868)-SUMIF($D$12:$D$2012,$D869,U$12:U$2012),AL869),2))),"")</f>
        <v/>
      </c>
      <c r="W869" s="250" t="str">
        <f>IF(Q869&lt;&gt;"",1000 - SUMIF($D$12:$D868,$D869,W$12:W868),"")</f>
        <v/>
      </c>
      <c r="X869" s="106"/>
      <c r="Y869" s="247"/>
      <c r="Z869" s="247"/>
      <c r="AA869" s="247"/>
      <c r="AB869" s="248" t="str">
        <f>IF(AND(Y869&lt;&gt;"",Z869&lt;&gt;"",X869&lt;&gt;""),ROUND(MIN(IF(OR(X869="OZZ",X869="ZZ"),5000,17300),TRUNC(0.75*(SUMIF($D$12:$D869,$D869,Y$12:Y869)+SUMIF($D$12:$D869,$D869,Z$12:Z869)),2)) - SUMIF($D$12:$D868,$D869,AB$12:AB868),2),"")</f>
        <v/>
      </c>
      <c r="AC869" s="251" t="str">
        <f>IF(AND(Y869&lt;&gt;"",Z869&lt;&gt;"",AA869&lt;&gt;"",X869&lt;&gt;"",AP869&lt;&gt;""),IF(OR(X869="OZZ",X869="ZZ"),ROUND(0-SUMIF($D$12:$D868,$D869,AC$12:AC868),2),IF(AA869=0,0,ROUND(MIN(MIN(17300,TRUNC(0.75*(SUMIF($D$12:$D$2012,$D869,Y$12:Y$2012)+SUMIF($D$12:$D$2012,$D869,Z$12:Z$2012)),2)+SUMIF($D$12:$D869,$D869,AP$12:AP869))-SUMIF($D$12:$D868,$D869,AC$12:AC868)-SUMIF($D$12:$D$2012,$D869,AB$12:AB$2012),AP869),2))),"")</f>
        <v/>
      </c>
      <c r="AD869" s="250" t="str">
        <f>IF(X869&lt;&gt;"",1000 - SUMIF($D$12:$D868,$D869,AD$12:AD868),"")</f>
        <v/>
      </c>
      <c r="AE869" s="252"/>
      <c r="AF869" s="253"/>
      <c r="AG869" s="254"/>
      <c r="AH869" s="255" t="str">
        <f t="shared" si="292"/>
        <v/>
      </c>
      <c r="AI869" s="256"/>
      <c r="AJ869" s="253"/>
      <c r="AK869" s="254"/>
      <c r="AL869" s="255" t="str">
        <f t="shared" si="293"/>
        <v/>
      </c>
      <c r="AM869" s="256"/>
      <c r="AN869" s="253"/>
      <c r="AO869" s="254"/>
      <c r="AP869" s="255" t="str">
        <f t="shared" si="273"/>
        <v/>
      </c>
      <c r="AQ869" s="116"/>
      <c r="AR869" s="116"/>
      <c r="AS869" s="117"/>
      <c r="AT869" s="118"/>
      <c r="AU869" s="119" t="str">
        <f>IF(D869&lt;&gt; "", IF(COUNTIF($D$12:$D869,$D869)&gt;1,0,IF(SUM(N869,U869,AB869)&gt;0,IF(AND(X869="",OR(Q869&lt;&gt;"",J869&lt;&gt;"")),IF(Q869&lt;&gt;"",Q869,IF(J869&lt;&gt;"",J869,0)),IF(AND(Q869&lt;&gt;"",J869&lt;&gt;"",Q869=J869),Q869,X869)),0)),"")</f>
        <v/>
      </c>
      <c r="AV869" s="119" t="str">
        <f>IF(D869&lt;&gt;"",IF(COUNTIF($D$12:$D869,$D869)&gt;1,0,IF(SUM(O869,V869,AC869)&gt;0,IF(AND(X869="",OR(Q869&lt;&gt;"",J869&lt;&gt;"")),IF(Q869&lt;&gt;"",Q869,IF(J869&lt;&gt;"",J869,0)),IF(AND(Q869&lt;&gt;"",J869&lt;&gt;"",Q869=J869),Q869,X869)),0)),"")</f>
        <v/>
      </c>
      <c r="AW869" s="119" t="str">
        <f>IF(D869&lt;&gt;"",IF(COUNTIF($D$12:$D869,$D869)&gt;1,0,IF(SUM(P869,W869,AD869)&gt;0,IF(AND(X869="",OR(Q869&lt;&gt;"",J869&lt;&gt;"")),IF(Q869&lt;&gt;"",Q869,IF(J869&lt;&gt;"",J869,0)),IF(AND(Q869&lt;&gt;"",J869&lt;&gt;"",Q869=J869),Q869,X869)),0)),"")</f>
        <v/>
      </c>
      <c r="AX869" s="118" t="str">
        <f t="shared" si="274"/>
        <v/>
      </c>
      <c r="AY869" s="118" t="str">
        <f t="shared" si="275"/>
        <v/>
      </c>
      <c r="AZ869" s="118" t="str">
        <f t="shared" si="276"/>
        <v/>
      </c>
      <c r="BA869" s="118" t="str">
        <f t="shared" si="277"/>
        <v/>
      </c>
      <c r="BB869" s="118" t="str">
        <f t="shared" si="278"/>
        <v/>
      </c>
      <c r="BC869" s="118" t="str">
        <f t="shared" si="279"/>
        <v/>
      </c>
      <c r="BD869" s="118" t="str">
        <f t="shared" si="280"/>
        <v/>
      </c>
      <c r="BE869" s="118" t="str">
        <f t="shared" si="281"/>
        <v/>
      </c>
      <c r="BF869" s="118" t="str">
        <f t="shared" si="282"/>
        <v/>
      </c>
      <c r="BG869" s="120"/>
      <c r="BH869" s="120" t="str">
        <f t="shared" si="283"/>
        <v/>
      </c>
      <c r="BI869" s="120" t="str">
        <f t="shared" si="284"/>
        <v/>
      </c>
      <c r="BJ869" s="121"/>
      <c r="BK869" s="120" t="str">
        <f t="shared" si="285"/>
        <v/>
      </c>
      <c r="BL869" s="120" t="str">
        <f t="shared" si="286"/>
        <v/>
      </c>
      <c r="BM869" s="120" t="str">
        <f t="shared" si="287"/>
        <v/>
      </c>
      <c r="BN869" s="120" t="str">
        <f t="shared" si="288"/>
        <v/>
      </c>
      <c r="BO869" s="120" t="str">
        <f t="shared" si="289"/>
        <v/>
      </c>
      <c r="BP869" s="120" t="str">
        <f t="shared" si="290"/>
        <v/>
      </c>
      <c r="BQ869" s="98"/>
      <c r="BR869" s="98"/>
      <c r="BS869" s="98"/>
      <c r="BT869" s="98"/>
      <c r="BU869" s="98"/>
      <c r="BV869" s="98"/>
      <c r="BW869" s="98"/>
      <c r="BX869" s="98"/>
      <c r="BY869" s="98"/>
      <c r="BZ869" s="98"/>
      <c r="CA869" s="98"/>
      <c r="CB869" s="98"/>
      <c r="CC869" s="98"/>
      <c r="CD869" s="98"/>
      <c r="CE869" s="98"/>
      <c r="CF869" s="98"/>
      <c r="CG869" s="98"/>
      <c r="CH869" s="98"/>
      <c r="CI869" s="98"/>
      <c r="CJ869" s="98"/>
      <c r="CK869" s="98"/>
      <c r="CL869" s="98"/>
      <c r="CM869" s="98"/>
      <c r="CN869" s="98"/>
      <c r="CO869" s="98"/>
      <c r="CP869" s="98"/>
      <c r="CQ869" s="98"/>
      <c r="CR869" s="98"/>
      <c r="CS869" s="98"/>
    </row>
    <row r="870" spans="1:97" s="4" customFormat="1" ht="18.75" customHeight="1" x14ac:dyDescent="0.2">
      <c r="A870" s="3">
        <f t="shared" si="291"/>
        <v>858</v>
      </c>
      <c r="B870" s="263"/>
      <c r="C870" s="263"/>
      <c r="D870" s="263"/>
      <c r="E870" s="259"/>
      <c r="F870" s="259"/>
      <c r="G870" s="43"/>
      <c r="H870" s="264"/>
      <c r="I870" s="261"/>
      <c r="J870" s="106"/>
      <c r="K870" s="247"/>
      <c r="L870" s="247"/>
      <c r="M870" s="247"/>
      <c r="N870" s="248" t="str">
        <f>IF(AND(K870&lt;&gt;"",L870&lt;&gt;"",J870&lt;&gt;""),ROUND(MIN(IF(OR(J870="OZZ",J870="ZZ"),5000,17300),TRUNC(0.75*(SUMIF($D$12:$D870,$D870,K$12:K870)+SUMIF($D$12:$D870,$D870,L$12:L870)),2)) - SUMIF($D$12:$D869,$D870,N$12:N869),2),"")</f>
        <v/>
      </c>
      <c r="O870" s="249" t="str">
        <f>IF(AND(K870&lt;&gt;"",L870&lt;&gt;"",M870&lt;&gt;"",J870&lt;&gt;"",AH870&lt;&gt;""),IF(OR(J870="OZZ",J870="ZZ"),ROUND(0-SUMIF($D$12:$D869,$D870,O$12:O869),2),IF(M870=0,0,ROUND(MIN(MIN(17300,TRUNC(0.75*(SUMIF($D$12:$D$2012,$D870,K$12:K$2012)+SUMIF($D$12:$D$2012,$D870,L$12:L$2012)),2)+SUMIF($D$12:$D870,$D870,AH$12:AH870))-SUMIF($D$12:$D869,$D870,O$12:O869)-SUMIF($D$12:$D$2012,$D870,N$12:N$2012),AH870),2))),"")</f>
        <v/>
      </c>
      <c r="P870" s="250" t="str">
        <f>IF(J870&lt;&gt;"",1000 - SUMIF($D$12:$D869,$D870,P$12:P869),"")</f>
        <v/>
      </c>
      <c r="Q870" s="106"/>
      <c r="R870" s="247"/>
      <c r="S870" s="247"/>
      <c r="T870" s="247"/>
      <c r="U870" s="248" t="str">
        <f>IF(AND(R870&lt;&gt;"",S870&lt;&gt;"",Q870&lt;&gt;""),ROUND(MIN(IF(OR(Q870="OZZ",Q870="ZZ"),5000,17300),TRUNC(0.75*(SUMIF($D$12:$D870,$D870,R$12:R870)+SUMIF($D$12:$D870,$D870,S$12:S870)),2)) - SUMIF($D$12:$D869,$D870,U$12:U869),2),"")</f>
        <v/>
      </c>
      <c r="V870" s="248" t="str">
        <f>IF(AND(R870&lt;&gt;"",S870&lt;&gt;"",T870&lt;&gt;"",Q870&lt;&gt;"",AL870&lt;&gt;""),IF(OR(Q870="OZZ",Q870="ZZ"),ROUND(0-SUMIF($D$12:$D869,$D870,V$12:V869),2),IF(T870=0,0,ROUND(MIN(MIN(17300,TRUNC(0.75*(SUMIF($D$12:$D$2012,$D870,R$12:R$2012)+SUMIF($D$12:$D$2012,$D870,S$12:S$2012)),2)+SUMIF($D$12:$D870,$D870,AL$12:AL870))-SUMIF($D$12:$D869,$D870,V$12:V869)-SUMIF($D$12:$D$2012,$D870,U$12:U$2012),AL870),2))),"")</f>
        <v/>
      </c>
      <c r="W870" s="250" t="str">
        <f>IF(Q870&lt;&gt;"",1000 - SUMIF($D$12:$D869,$D870,W$12:W869),"")</f>
        <v/>
      </c>
      <c r="X870" s="106"/>
      <c r="Y870" s="247"/>
      <c r="Z870" s="247"/>
      <c r="AA870" s="247"/>
      <c r="AB870" s="248" t="str">
        <f>IF(AND(Y870&lt;&gt;"",Z870&lt;&gt;"",X870&lt;&gt;""),ROUND(MIN(IF(OR(X870="OZZ",X870="ZZ"),5000,17300),TRUNC(0.75*(SUMIF($D$12:$D870,$D870,Y$12:Y870)+SUMIF($D$12:$D870,$D870,Z$12:Z870)),2)) - SUMIF($D$12:$D869,$D870,AB$12:AB869),2),"")</f>
        <v/>
      </c>
      <c r="AC870" s="251" t="str">
        <f>IF(AND(Y870&lt;&gt;"",Z870&lt;&gt;"",AA870&lt;&gt;"",X870&lt;&gt;"",AP870&lt;&gt;""),IF(OR(X870="OZZ",X870="ZZ"),ROUND(0-SUMIF($D$12:$D869,$D870,AC$12:AC869),2),IF(AA870=0,0,ROUND(MIN(MIN(17300,TRUNC(0.75*(SUMIF($D$12:$D$2012,$D870,Y$12:Y$2012)+SUMIF($D$12:$D$2012,$D870,Z$12:Z$2012)),2)+SUMIF($D$12:$D870,$D870,AP$12:AP870))-SUMIF($D$12:$D869,$D870,AC$12:AC869)-SUMIF($D$12:$D$2012,$D870,AB$12:AB$2012),AP870),2))),"")</f>
        <v/>
      </c>
      <c r="AD870" s="250" t="str">
        <f>IF(X870&lt;&gt;"",1000 - SUMIF($D$12:$D869,$D870,AD$12:AD869),"")</f>
        <v/>
      </c>
      <c r="AE870" s="252"/>
      <c r="AF870" s="253"/>
      <c r="AG870" s="254"/>
      <c r="AH870" s="255" t="str">
        <f t="shared" si="292"/>
        <v/>
      </c>
      <c r="AI870" s="256"/>
      <c r="AJ870" s="253"/>
      <c r="AK870" s="254"/>
      <c r="AL870" s="255" t="str">
        <f t="shared" si="293"/>
        <v/>
      </c>
      <c r="AM870" s="256"/>
      <c r="AN870" s="253"/>
      <c r="AO870" s="254"/>
      <c r="AP870" s="255" t="str">
        <f t="shared" si="273"/>
        <v/>
      </c>
      <c r="AQ870" s="116"/>
      <c r="AR870" s="116"/>
      <c r="AS870" s="117"/>
      <c r="AT870" s="118"/>
      <c r="AU870" s="119" t="str">
        <f>IF(D870&lt;&gt; "", IF(COUNTIF($D$12:$D870,$D870)&gt;1,0,IF(SUM(N870,U870,AB870)&gt;0,IF(AND(X870="",OR(Q870&lt;&gt;"",J870&lt;&gt;"")),IF(Q870&lt;&gt;"",Q870,IF(J870&lt;&gt;"",J870,0)),IF(AND(Q870&lt;&gt;"",J870&lt;&gt;"",Q870=J870),Q870,X870)),0)),"")</f>
        <v/>
      </c>
      <c r="AV870" s="119" t="str">
        <f>IF(D870&lt;&gt;"",IF(COUNTIF($D$12:$D870,$D870)&gt;1,0,IF(SUM(O870,V870,AC870)&gt;0,IF(AND(X870="",OR(Q870&lt;&gt;"",J870&lt;&gt;"")),IF(Q870&lt;&gt;"",Q870,IF(J870&lt;&gt;"",J870,0)),IF(AND(Q870&lt;&gt;"",J870&lt;&gt;"",Q870=J870),Q870,X870)),0)),"")</f>
        <v/>
      </c>
      <c r="AW870" s="119" t="str">
        <f>IF(D870&lt;&gt;"",IF(COUNTIF($D$12:$D870,$D870)&gt;1,0,IF(SUM(P870,W870,AD870)&gt;0,IF(AND(X870="",OR(Q870&lt;&gt;"",J870&lt;&gt;"")),IF(Q870&lt;&gt;"",Q870,IF(J870&lt;&gt;"",J870,0)),IF(AND(Q870&lt;&gt;"",J870&lt;&gt;"",Q870=J870),Q870,X870)),0)),"")</f>
        <v/>
      </c>
      <c r="AX870" s="118" t="str">
        <f t="shared" si="274"/>
        <v/>
      </c>
      <c r="AY870" s="118" t="str">
        <f t="shared" si="275"/>
        <v/>
      </c>
      <c r="AZ870" s="118" t="str">
        <f t="shared" si="276"/>
        <v/>
      </c>
      <c r="BA870" s="118" t="str">
        <f t="shared" si="277"/>
        <v/>
      </c>
      <c r="BB870" s="118" t="str">
        <f t="shared" si="278"/>
        <v/>
      </c>
      <c r="BC870" s="118" t="str">
        <f t="shared" si="279"/>
        <v/>
      </c>
      <c r="BD870" s="118" t="str">
        <f t="shared" si="280"/>
        <v/>
      </c>
      <c r="BE870" s="118" t="str">
        <f t="shared" si="281"/>
        <v/>
      </c>
      <c r="BF870" s="118" t="str">
        <f t="shared" si="282"/>
        <v/>
      </c>
      <c r="BG870" s="120"/>
      <c r="BH870" s="120" t="str">
        <f t="shared" si="283"/>
        <v/>
      </c>
      <c r="BI870" s="120" t="str">
        <f t="shared" si="284"/>
        <v/>
      </c>
      <c r="BJ870" s="121"/>
      <c r="BK870" s="120" t="str">
        <f t="shared" si="285"/>
        <v/>
      </c>
      <c r="BL870" s="120" t="str">
        <f t="shared" si="286"/>
        <v/>
      </c>
      <c r="BM870" s="120" t="str">
        <f t="shared" si="287"/>
        <v/>
      </c>
      <c r="BN870" s="120" t="str">
        <f t="shared" si="288"/>
        <v/>
      </c>
      <c r="BO870" s="120" t="str">
        <f t="shared" si="289"/>
        <v/>
      </c>
      <c r="BP870" s="120" t="str">
        <f t="shared" si="290"/>
        <v/>
      </c>
      <c r="BQ870" s="98"/>
      <c r="BR870" s="98"/>
      <c r="BS870" s="98"/>
      <c r="BT870" s="98"/>
      <c r="BU870" s="98"/>
      <c r="BV870" s="98"/>
      <c r="BW870" s="98"/>
      <c r="BX870" s="98"/>
      <c r="BY870" s="98"/>
      <c r="BZ870" s="98"/>
      <c r="CA870" s="98"/>
      <c r="CB870" s="98"/>
      <c r="CC870" s="98"/>
      <c r="CD870" s="98"/>
      <c r="CE870" s="98"/>
      <c r="CF870" s="98"/>
      <c r="CG870" s="98"/>
      <c r="CH870" s="98"/>
      <c r="CI870" s="98"/>
      <c r="CJ870" s="98"/>
      <c r="CK870" s="98"/>
      <c r="CL870" s="98"/>
      <c r="CM870" s="98"/>
      <c r="CN870" s="98"/>
      <c r="CO870" s="98"/>
      <c r="CP870" s="98"/>
      <c r="CQ870" s="98"/>
      <c r="CR870" s="98"/>
      <c r="CS870" s="98"/>
    </row>
    <row r="871" spans="1:97" s="4" customFormat="1" ht="18.75" customHeight="1" x14ac:dyDescent="0.2">
      <c r="A871" s="3">
        <f t="shared" si="291"/>
        <v>859</v>
      </c>
      <c r="B871" s="263"/>
      <c r="C871" s="263"/>
      <c r="D871" s="263"/>
      <c r="E871" s="259"/>
      <c r="F871" s="259"/>
      <c r="G871" s="43"/>
      <c r="H871" s="264"/>
      <c r="I871" s="261"/>
      <c r="J871" s="106"/>
      <c r="K871" s="247"/>
      <c r="L871" s="247"/>
      <c r="M871" s="247"/>
      <c r="N871" s="248" t="str">
        <f>IF(AND(K871&lt;&gt;"",L871&lt;&gt;"",J871&lt;&gt;""),ROUND(MIN(IF(OR(J871="OZZ",J871="ZZ"),5000,17300),TRUNC(0.75*(SUMIF($D$12:$D871,$D871,K$12:K871)+SUMIF($D$12:$D871,$D871,L$12:L871)),2)) - SUMIF($D$12:$D870,$D871,N$12:N870),2),"")</f>
        <v/>
      </c>
      <c r="O871" s="249" t="str">
        <f>IF(AND(K871&lt;&gt;"",L871&lt;&gt;"",M871&lt;&gt;"",J871&lt;&gt;"",AH871&lt;&gt;""),IF(OR(J871="OZZ",J871="ZZ"),ROUND(0-SUMIF($D$12:$D870,$D871,O$12:O870),2),IF(M871=0,0,ROUND(MIN(MIN(17300,TRUNC(0.75*(SUMIF($D$12:$D$2012,$D871,K$12:K$2012)+SUMIF($D$12:$D$2012,$D871,L$12:L$2012)),2)+SUMIF($D$12:$D871,$D871,AH$12:AH871))-SUMIF($D$12:$D870,$D871,O$12:O870)-SUMIF($D$12:$D$2012,$D871,N$12:N$2012),AH871),2))),"")</f>
        <v/>
      </c>
      <c r="P871" s="250" t="str">
        <f>IF(J871&lt;&gt;"",1000 - SUMIF($D$12:$D870,$D871,P$12:P870),"")</f>
        <v/>
      </c>
      <c r="Q871" s="106"/>
      <c r="R871" s="247"/>
      <c r="S871" s="247"/>
      <c r="T871" s="247"/>
      <c r="U871" s="248" t="str">
        <f>IF(AND(R871&lt;&gt;"",S871&lt;&gt;"",Q871&lt;&gt;""),ROUND(MIN(IF(OR(Q871="OZZ",Q871="ZZ"),5000,17300),TRUNC(0.75*(SUMIF($D$12:$D871,$D871,R$12:R871)+SUMIF($D$12:$D871,$D871,S$12:S871)),2)) - SUMIF($D$12:$D870,$D871,U$12:U870),2),"")</f>
        <v/>
      </c>
      <c r="V871" s="248" t="str">
        <f>IF(AND(R871&lt;&gt;"",S871&lt;&gt;"",T871&lt;&gt;"",Q871&lt;&gt;"",AL871&lt;&gt;""),IF(OR(Q871="OZZ",Q871="ZZ"),ROUND(0-SUMIF($D$12:$D870,$D871,V$12:V870),2),IF(T871=0,0,ROUND(MIN(MIN(17300,TRUNC(0.75*(SUMIF($D$12:$D$2012,$D871,R$12:R$2012)+SUMIF($D$12:$D$2012,$D871,S$12:S$2012)),2)+SUMIF($D$12:$D871,$D871,AL$12:AL871))-SUMIF($D$12:$D870,$D871,V$12:V870)-SUMIF($D$12:$D$2012,$D871,U$12:U$2012),AL871),2))),"")</f>
        <v/>
      </c>
      <c r="W871" s="250" t="str">
        <f>IF(Q871&lt;&gt;"",1000 - SUMIF($D$12:$D870,$D871,W$12:W870),"")</f>
        <v/>
      </c>
      <c r="X871" s="106"/>
      <c r="Y871" s="247"/>
      <c r="Z871" s="247"/>
      <c r="AA871" s="247"/>
      <c r="AB871" s="248" t="str">
        <f>IF(AND(Y871&lt;&gt;"",Z871&lt;&gt;"",X871&lt;&gt;""),ROUND(MIN(IF(OR(X871="OZZ",X871="ZZ"),5000,17300),TRUNC(0.75*(SUMIF($D$12:$D871,$D871,Y$12:Y871)+SUMIF($D$12:$D871,$D871,Z$12:Z871)),2)) - SUMIF($D$12:$D870,$D871,AB$12:AB870),2),"")</f>
        <v/>
      </c>
      <c r="AC871" s="251" t="str">
        <f>IF(AND(Y871&lt;&gt;"",Z871&lt;&gt;"",AA871&lt;&gt;"",X871&lt;&gt;"",AP871&lt;&gt;""),IF(OR(X871="OZZ",X871="ZZ"),ROUND(0-SUMIF($D$12:$D870,$D871,AC$12:AC870),2),IF(AA871=0,0,ROUND(MIN(MIN(17300,TRUNC(0.75*(SUMIF($D$12:$D$2012,$D871,Y$12:Y$2012)+SUMIF($D$12:$D$2012,$D871,Z$12:Z$2012)),2)+SUMIF($D$12:$D871,$D871,AP$12:AP871))-SUMIF($D$12:$D870,$D871,AC$12:AC870)-SUMIF($D$12:$D$2012,$D871,AB$12:AB$2012),AP871),2))),"")</f>
        <v/>
      </c>
      <c r="AD871" s="250" t="str">
        <f>IF(X871&lt;&gt;"",1000 - SUMIF($D$12:$D870,$D871,AD$12:AD870),"")</f>
        <v/>
      </c>
      <c r="AE871" s="252"/>
      <c r="AF871" s="253"/>
      <c r="AG871" s="254"/>
      <c r="AH871" s="255" t="str">
        <f t="shared" si="292"/>
        <v/>
      </c>
      <c r="AI871" s="256"/>
      <c r="AJ871" s="253"/>
      <c r="AK871" s="254"/>
      <c r="AL871" s="255" t="str">
        <f t="shared" si="293"/>
        <v/>
      </c>
      <c r="AM871" s="256"/>
      <c r="AN871" s="253"/>
      <c r="AO871" s="254"/>
      <c r="AP871" s="255" t="str">
        <f t="shared" si="273"/>
        <v/>
      </c>
      <c r="AQ871" s="116"/>
      <c r="AR871" s="116"/>
      <c r="AS871" s="117"/>
      <c r="AT871" s="118"/>
      <c r="AU871" s="119" t="str">
        <f>IF(D871&lt;&gt; "", IF(COUNTIF($D$12:$D871,$D871)&gt;1,0,IF(SUM(N871,U871,AB871)&gt;0,IF(AND(X871="",OR(Q871&lt;&gt;"",J871&lt;&gt;"")),IF(Q871&lt;&gt;"",Q871,IF(J871&lt;&gt;"",J871,0)),IF(AND(Q871&lt;&gt;"",J871&lt;&gt;"",Q871=J871),Q871,X871)),0)),"")</f>
        <v/>
      </c>
      <c r="AV871" s="119" t="str">
        <f>IF(D871&lt;&gt;"",IF(COUNTIF($D$12:$D871,$D871)&gt;1,0,IF(SUM(O871,V871,AC871)&gt;0,IF(AND(X871="",OR(Q871&lt;&gt;"",J871&lt;&gt;"")),IF(Q871&lt;&gt;"",Q871,IF(J871&lt;&gt;"",J871,0)),IF(AND(Q871&lt;&gt;"",J871&lt;&gt;"",Q871=J871),Q871,X871)),0)),"")</f>
        <v/>
      </c>
      <c r="AW871" s="119" t="str">
        <f>IF(D871&lt;&gt;"",IF(COUNTIF($D$12:$D871,$D871)&gt;1,0,IF(SUM(P871,W871,AD871)&gt;0,IF(AND(X871="",OR(Q871&lt;&gt;"",J871&lt;&gt;"")),IF(Q871&lt;&gt;"",Q871,IF(J871&lt;&gt;"",J871,0)),IF(AND(Q871&lt;&gt;"",J871&lt;&gt;"",Q871=J871),Q871,X871)),0)),"")</f>
        <v/>
      </c>
      <c r="AX871" s="118" t="str">
        <f t="shared" si="274"/>
        <v/>
      </c>
      <c r="AY871" s="118" t="str">
        <f t="shared" si="275"/>
        <v/>
      </c>
      <c r="AZ871" s="118" t="str">
        <f t="shared" si="276"/>
        <v/>
      </c>
      <c r="BA871" s="118" t="str">
        <f t="shared" si="277"/>
        <v/>
      </c>
      <c r="BB871" s="118" t="str">
        <f t="shared" si="278"/>
        <v/>
      </c>
      <c r="BC871" s="118" t="str">
        <f t="shared" si="279"/>
        <v/>
      </c>
      <c r="BD871" s="118" t="str">
        <f t="shared" si="280"/>
        <v/>
      </c>
      <c r="BE871" s="118" t="str">
        <f t="shared" si="281"/>
        <v/>
      </c>
      <c r="BF871" s="118" t="str">
        <f t="shared" si="282"/>
        <v/>
      </c>
      <c r="BG871" s="120"/>
      <c r="BH871" s="120" t="str">
        <f t="shared" si="283"/>
        <v/>
      </c>
      <c r="BI871" s="120" t="str">
        <f t="shared" si="284"/>
        <v/>
      </c>
      <c r="BJ871" s="121"/>
      <c r="BK871" s="120" t="str">
        <f t="shared" si="285"/>
        <v/>
      </c>
      <c r="BL871" s="120" t="str">
        <f t="shared" si="286"/>
        <v/>
      </c>
      <c r="BM871" s="120" t="str">
        <f t="shared" si="287"/>
        <v/>
      </c>
      <c r="BN871" s="120" t="str">
        <f t="shared" si="288"/>
        <v/>
      </c>
      <c r="BO871" s="120" t="str">
        <f t="shared" si="289"/>
        <v/>
      </c>
      <c r="BP871" s="120" t="str">
        <f t="shared" si="290"/>
        <v/>
      </c>
      <c r="BQ871" s="98"/>
      <c r="BR871" s="98"/>
      <c r="BS871" s="98"/>
      <c r="BT871" s="98"/>
      <c r="BU871" s="98"/>
      <c r="BV871" s="98"/>
      <c r="BW871" s="98"/>
      <c r="BX871" s="98"/>
      <c r="BY871" s="98"/>
      <c r="BZ871" s="98"/>
      <c r="CA871" s="98"/>
      <c r="CB871" s="98"/>
      <c r="CC871" s="98"/>
      <c r="CD871" s="98"/>
      <c r="CE871" s="98"/>
      <c r="CF871" s="98"/>
      <c r="CG871" s="98"/>
      <c r="CH871" s="98"/>
      <c r="CI871" s="98"/>
      <c r="CJ871" s="98"/>
      <c r="CK871" s="98"/>
      <c r="CL871" s="98"/>
      <c r="CM871" s="98"/>
      <c r="CN871" s="98"/>
      <c r="CO871" s="98"/>
      <c r="CP871" s="98"/>
      <c r="CQ871" s="98"/>
      <c r="CR871" s="98"/>
      <c r="CS871" s="98"/>
    </row>
    <row r="872" spans="1:97" s="4" customFormat="1" ht="18.75" customHeight="1" x14ac:dyDescent="0.2">
      <c r="A872" s="3">
        <f t="shared" si="291"/>
        <v>860</v>
      </c>
      <c r="B872" s="263"/>
      <c r="C872" s="263"/>
      <c r="D872" s="263"/>
      <c r="E872" s="259"/>
      <c r="F872" s="259"/>
      <c r="G872" s="43"/>
      <c r="H872" s="264"/>
      <c r="I872" s="261"/>
      <c r="J872" s="106"/>
      <c r="K872" s="247"/>
      <c r="L872" s="247"/>
      <c r="M872" s="247"/>
      <c r="N872" s="248" t="str">
        <f>IF(AND(K872&lt;&gt;"",L872&lt;&gt;"",J872&lt;&gt;""),ROUND(MIN(IF(OR(J872="OZZ",J872="ZZ"),5000,17300),TRUNC(0.75*(SUMIF($D$12:$D872,$D872,K$12:K872)+SUMIF($D$12:$D872,$D872,L$12:L872)),2)) - SUMIF($D$12:$D871,$D872,N$12:N871),2),"")</f>
        <v/>
      </c>
      <c r="O872" s="249" t="str">
        <f>IF(AND(K872&lt;&gt;"",L872&lt;&gt;"",M872&lt;&gt;"",J872&lt;&gt;"",AH872&lt;&gt;""),IF(OR(J872="OZZ",J872="ZZ"),ROUND(0-SUMIF($D$12:$D871,$D872,O$12:O871),2),IF(M872=0,0,ROUND(MIN(MIN(17300,TRUNC(0.75*(SUMIF($D$12:$D$2012,$D872,K$12:K$2012)+SUMIF($D$12:$D$2012,$D872,L$12:L$2012)),2)+SUMIF($D$12:$D872,$D872,AH$12:AH872))-SUMIF($D$12:$D871,$D872,O$12:O871)-SUMIF($D$12:$D$2012,$D872,N$12:N$2012),AH872),2))),"")</f>
        <v/>
      </c>
      <c r="P872" s="250" t="str">
        <f>IF(J872&lt;&gt;"",1000 - SUMIF($D$12:$D871,$D872,P$12:P871),"")</f>
        <v/>
      </c>
      <c r="Q872" s="106"/>
      <c r="R872" s="247"/>
      <c r="S872" s="247"/>
      <c r="T872" s="247"/>
      <c r="U872" s="248" t="str">
        <f>IF(AND(R872&lt;&gt;"",S872&lt;&gt;"",Q872&lt;&gt;""),ROUND(MIN(IF(OR(Q872="OZZ",Q872="ZZ"),5000,17300),TRUNC(0.75*(SUMIF($D$12:$D872,$D872,R$12:R872)+SUMIF($D$12:$D872,$D872,S$12:S872)),2)) - SUMIF($D$12:$D871,$D872,U$12:U871),2),"")</f>
        <v/>
      </c>
      <c r="V872" s="248" t="str">
        <f>IF(AND(R872&lt;&gt;"",S872&lt;&gt;"",T872&lt;&gt;"",Q872&lt;&gt;"",AL872&lt;&gt;""),IF(OR(Q872="OZZ",Q872="ZZ"),ROUND(0-SUMIF($D$12:$D871,$D872,V$12:V871),2),IF(T872=0,0,ROUND(MIN(MIN(17300,TRUNC(0.75*(SUMIF($D$12:$D$2012,$D872,R$12:R$2012)+SUMIF($D$12:$D$2012,$D872,S$12:S$2012)),2)+SUMIF($D$12:$D872,$D872,AL$12:AL872))-SUMIF($D$12:$D871,$D872,V$12:V871)-SUMIF($D$12:$D$2012,$D872,U$12:U$2012),AL872),2))),"")</f>
        <v/>
      </c>
      <c r="W872" s="250" t="str">
        <f>IF(Q872&lt;&gt;"",1000 - SUMIF($D$12:$D871,$D872,W$12:W871),"")</f>
        <v/>
      </c>
      <c r="X872" s="106"/>
      <c r="Y872" s="247"/>
      <c r="Z872" s="247"/>
      <c r="AA872" s="247"/>
      <c r="AB872" s="248" t="str">
        <f>IF(AND(Y872&lt;&gt;"",Z872&lt;&gt;"",X872&lt;&gt;""),ROUND(MIN(IF(OR(X872="OZZ",X872="ZZ"),5000,17300),TRUNC(0.75*(SUMIF($D$12:$D872,$D872,Y$12:Y872)+SUMIF($D$12:$D872,$D872,Z$12:Z872)),2)) - SUMIF($D$12:$D871,$D872,AB$12:AB871),2),"")</f>
        <v/>
      </c>
      <c r="AC872" s="251" t="str">
        <f>IF(AND(Y872&lt;&gt;"",Z872&lt;&gt;"",AA872&lt;&gt;"",X872&lt;&gt;"",AP872&lt;&gt;""),IF(OR(X872="OZZ",X872="ZZ"),ROUND(0-SUMIF($D$12:$D871,$D872,AC$12:AC871),2),IF(AA872=0,0,ROUND(MIN(MIN(17300,TRUNC(0.75*(SUMIF($D$12:$D$2012,$D872,Y$12:Y$2012)+SUMIF($D$12:$D$2012,$D872,Z$12:Z$2012)),2)+SUMIF($D$12:$D872,$D872,AP$12:AP872))-SUMIF($D$12:$D871,$D872,AC$12:AC871)-SUMIF($D$12:$D$2012,$D872,AB$12:AB$2012),AP872),2))),"")</f>
        <v/>
      </c>
      <c r="AD872" s="250" t="str">
        <f>IF(X872&lt;&gt;"",1000 - SUMIF($D$12:$D871,$D872,AD$12:AD871),"")</f>
        <v/>
      </c>
      <c r="AE872" s="252"/>
      <c r="AF872" s="253"/>
      <c r="AG872" s="254"/>
      <c r="AH872" s="255" t="str">
        <f t="shared" si="292"/>
        <v/>
      </c>
      <c r="AI872" s="256"/>
      <c r="AJ872" s="253"/>
      <c r="AK872" s="254"/>
      <c r="AL872" s="255" t="str">
        <f t="shared" si="293"/>
        <v/>
      </c>
      <c r="AM872" s="256"/>
      <c r="AN872" s="253"/>
      <c r="AO872" s="254"/>
      <c r="AP872" s="255" t="str">
        <f t="shared" si="273"/>
        <v/>
      </c>
      <c r="AQ872" s="116"/>
      <c r="AR872" s="116"/>
      <c r="AS872" s="117"/>
      <c r="AT872" s="118"/>
      <c r="AU872" s="119" t="str">
        <f>IF(D872&lt;&gt; "", IF(COUNTIF($D$12:$D872,$D872)&gt;1,0,IF(SUM(N872,U872,AB872)&gt;0,IF(AND(X872="",OR(Q872&lt;&gt;"",J872&lt;&gt;"")),IF(Q872&lt;&gt;"",Q872,IF(J872&lt;&gt;"",J872,0)),IF(AND(Q872&lt;&gt;"",J872&lt;&gt;"",Q872=J872),Q872,X872)),0)),"")</f>
        <v/>
      </c>
      <c r="AV872" s="119" t="str">
        <f>IF(D872&lt;&gt;"",IF(COUNTIF($D$12:$D872,$D872)&gt;1,0,IF(SUM(O872,V872,AC872)&gt;0,IF(AND(X872="",OR(Q872&lt;&gt;"",J872&lt;&gt;"")),IF(Q872&lt;&gt;"",Q872,IF(J872&lt;&gt;"",J872,0)),IF(AND(Q872&lt;&gt;"",J872&lt;&gt;"",Q872=J872),Q872,X872)),0)),"")</f>
        <v/>
      </c>
      <c r="AW872" s="119" t="str">
        <f>IF(D872&lt;&gt;"",IF(COUNTIF($D$12:$D872,$D872)&gt;1,0,IF(SUM(P872,W872,AD872)&gt;0,IF(AND(X872="",OR(Q872&lt;&gt;"",J872&lt;&gt;"")),IF(Q872&lt;&gt;"",Q872,IF(J872&lt;&gt;"",J872,0)),IF(AND(Q872&lt;&gt;"",J872&lt;&gt;"",Q872=J872),Q872,X872)),0)),"")</f>
        <v/>
      </c>
      <c r="AX872" s="118" t="str">
        <f t="shared" si="274"/>
        <v/>
      </c>
      <c r="AY872" s="118" t="str">
        <f t="shared" si="275"/>
        <v/>
      </c>
      <c r="AZ872" s="118" t="str">
        <f t="shared" si="276"/>
        <v/>
      </c>
      <c r="BA872" s="118" t="str">
        <f t="shared" si="277"/>
        <v/>
      </c>
      <c r="BB872" s="118" t="str">
        <f t="shared" si="278"/>
        <v/>
      </c>
      <c r="BC872" s="118" t="str">
        <f t="shared" si="279"/>
        <v/>
      </c>
      <c r="BD872" s="118" t="str">
        <f t="shared" si="280"/>
        <v/>
      </c>
      <c r="BE872" s="118" t="str">
        <f t="shared" si="281"/>
        <v/>
      </c>
      <c r="BF872" s="118" t="str">
        <f t="shared" si="282"/>
        <v/>
      </c>
      <c r="BG872" s="120"/>
      <c r="BH872" s="120" t="str">
        <f t="shared" si="283"/>
        <v/>
      </c>
      <c r="BI872" s="120" t="str">
        <f t="shared" si="284"/>
        <v/>
      </c>
      <c r="BJ872" s="121"/>
      <c r="BK872" s="120" t="str">
        <f t="shared" si="285"/>
        <v/>
      </c>
      <c r="BL872" s="120" t="str">
        <f t="shared" si="286"/>
        <v/>
      </c>
      <c r="BM872" s="120" t="str">
        <f t="shared" si="287"/>
        <v/>
      </c>
      <c r="BN872" s="120" t="str">
        <f t="shared" si="288"/>
        <v/>
      </c>
      <c r="BO872" s="120" t="str">
        <f t="shared" si="289"/>
        <v/>
      </c>
      <c r="BP872" s="120" t="str">
        <f t="shared" si="290"/>
        <v/>
      </c>
      <c r="BQ872" s="98"/>
      <c r="BR872" s="98"/>
      <c r="BS872" s="98"/>
      <c r="BT872" s="98"/>
      <c r="BU872" s="98"/>
      <c r="BV872" s="98"/>
      <c r="BW872" s="98"/>
      <c r="BX872" s="98"/>
      <c r="BY872" s="98"/>
      <c r="BZ872" s="98"/>
      <c r="CA872" s="98"/>
      <c r="CB872" s="98"/>
      <c r="CC872" s="98"/>
      <c r="CD872" s="98"/>
      <c r="CE872" s="98"/>
      <c r="CF872" s="98"/>
      <c r="CG872" s="98"/>
      <c r="CH872" s="98"/>
      <c r="CI872" s="98"/>
      <c r="CJ872" s="98"/>
      <c r="CK872" s="98"/>
      <c r="CL872" s="98"/>
      <c r="CM872" s="98"/>
      <c r="CN872" s="98"/>
      <c r="CO872" s="98"/>
      <c r="CP872" s="98"/>
      <c r="CQ872" s="98"/>
      <c r="CR872" s="98"/>
      <c r="CS872" s="98"/>
    </row>
    <row r="873" spans="1:97" s="4" customFormat="1" ht="18.75" customHeight="1" x14ac:dyDescent="0.2">
      <c r="A873" s="3">
        <f t="shared" si="291"/>
        <v>861</v>
      </c>
      <c r="B873" s="263"/>
      <c r="C873" s="263"/>
      <c r="D873" s="263"/>
      <c r="E873" s="259"/>
      <c r="F873" s="259"/>
      <c r="G873" s="43"/>
      <c r="H873" s="264"/>
      <c r="I873" s="261"/>
      <c r="J873" s="106"/>
      <c r="K873" s="247"/>
      <c r="L873" s="247"/>
      <c r="M873" s="247"/>
      <c r="N873" s="248" t="str">
        <f>IF(AND(K873&lt;&gt;"",L873&lt;&gt;"",J873&lt;&gt;""),ROUND(MIN(IF(OR(J873="OZZ",J873="ZZ"),5000,17300),TRUNC(0.75*(SUMIF($D$12:$D873,$D873,K$12:K873)+SUMIF($D$12:$D873,$D873,L$12:L873)),2)) - SUMIF($D$12:$D872,$D873,N$12:N872),2),"")</f>
        <v/>
      </c>
      <c r="O873" s="249" t="str">
        <f>IF(AND(K873&lt;&gt;"",L873&lt;&gt;"",M873&lt;&gt;"",J873&lt;&gt;"",AH873&lt;&gt;""),IF(OR(J873="OZZ",J873="ZZ"),ROUND(0-SUMIF($D$12:$D872,$D873,O$12:O872),2),IF(M873=0,0,ROUND(MIN(MIN(17300,TRUNC(0.75*(SUMIF($D$12:$D$2012,$D873,K$12:K$2012)+SUMIF($D$12:$D$2012,$D873,L$12:L$2012)),2)+SUMIF($D$12:$D873,$D873,AH$12:AH873))-SUMIF($D$12:$D872,$D873,O$12:O872)-SUMIF($D$12:$D$2012,$D873,N$12:N$2012),AH873),2))),"")</f>
        <v/>
      </c>
      <c r="P873" s="250" t="str">
        <f>IF(J873&lt;&gt;"",1000 - SUMIF($D$12:$D872,$D873,P$12:P872),"")</f>
        <v/>
      </c>
      <c r="Q873" s="106"/>
      <c r="R873" s="247"/>
      <c r="S873" s="247"/>
      <c r="T873" s="247"/>
      <c r="U873" s="248" t="str">
        <f>IF(AND(R873&lt;&gt;"",S873&lt;&gt;"",Q873&lt;&gt;""),ROUND(MIN(IF(OR(Q873="OZZ",Q873="ZZ"),5000,17300),TRUNC(0.75*(SUMIF($D$12:$D873,$D873,R$12:R873)+SUMIF($D$12:$D873,$D873,S$12:S873)),2)) - SUMIF($D$12:$D872,$D873,U$12:U872),2),"")</f>
        <v/>
      </c>
      <c r="V873" s="248" t="str">
        <f>IF(AND(R873&lt;&gt;"",S873&lt;&gt;"",T873&lt;&gt;"",Q873&lt;&gt;"",AL873&lt;&gt;""),IF(OR(Q873="OZZ",Q873="ZZ"),ROUND(0-SUMIF($D$12:$D872,$D873,V$12:V872),2),IF(T873=0,0,ROUND(MIN(MIN(17300,TRUNC(0.75*(SUMIF($D$12:$D$2012,$D873,R$12:R$2012)+SUMIF($D$12:$D$2012,$D873,S$12:S$2012)),2)+SUMIF($D$12:$D873,$D873,AL$12:AL873))-SUMIF($D$12:$D872,$D873,V$12:V872)-SUMIF($D$12:$D$2012,$D873,U$12:U$2012),AL873),2))),"")</f>
        <v/>
      </c>
      <c r="W873" s="250" t="str">
        <f>IF(Q873&lt;&gt;"",1000 - SUMIF($D$12:$D872,$D873,W$12:W872),"")</f>
        <v/>
      </c>
      <c r="X873" s="106"/>
      <c r="Y873" s="247"/>
      <c r="Z873" s="247"/>
      <c r="AA873" s="247"/>
      <c r="AB873" s="248" t="str">
        <f>IF(AND(Y873&lt;&gt;"",Z873&lt;&gt;"",X873&lt;&gt;""),ROUND(MIN(IF(OR(X873="OZZ",X873="ZZ"),5000,17300),TRUNC(0.75*(SUMIF($D$12:$D873,$D873,Y$12:Y873)+SUMIF($D$12:$D873,$D873,Z$12:Z873)),2)) - SUMIF($D$12:$D872,$D873,AB$12:AB872),2),"")</f>
        <v/>
      </c>
      <c r="AC873" s="251" t="str">
        <f>IF(AND(Y873&lt;&gt;"",Z873&lt;&gt;"",AA873&lt;&gt;"",X873&lt;&gt;"",AP873&lt;&gt;""),IF(OR(X873="OZZ",X873="ZZ"),ROUND(0-SUMIF($D$12:$D872,$D873,AC$12:AC872),2),IF(AA873=0,0,ROUND(MIN(MIN(17300,TRUNC(0.75*(SUMIF($D$12:$D$2012,$D873,Y$12:Y$2012)+SUMIF($D$12:$D$2012,$D873,Z$12:Z$2012)),2)+SUMIF($D$12:$D873,$D873,AP$12:AP873))-SUMIF($D$12:$D872,$D873,AC$12:AC872)-SUMIF($D$12:$D$2012,$D873,AB$12:AB$2012),AP873),2))),"")</f>
        <v/>
      </c>
      <c r="AD873" s="250" t="str">
        <f>IF(X873&lt;&gt;"",1000 - SUMIF($D$12:$D872,$D873,AD$12:AD872),"")</f>
        <v/>
      </c>
      <c r="AE873" s="252"/>
      <c r="AF873" s="253"/>
      <c r="AG873" s="254"/>
      <c r="AH873" s="255" t="str">
        <f t="shared" si="292"/>
        <v/>
      </c>
      <c r="AI873" s="256"/>
      <c r="AJ873" s="253"/>
      <c r="AK873" s="254"/>
      <c r="AL873" s="255" t="str">
        <f t="shared" si="293"/>
        <v/>
      </c>
      <c r="AM873" s="256"/>
      <c r="AN873" s="253"/>
      <c r="AO873" s="254"/>
      <c r="AP873" s="255" t="str">
        <f t="shared" si="273"/>
        <v/>
      </c>
      <c r="AQ873" s="116"/>
      <c r="AR873" s="116"/>
      <c r="AS873" s="117"/>
      <c r="AT873" s="118"/>
      <c r="AU873" s="119" t="str">
        <f>IF(D873&lt;&gt; "", IF(COUNTIF($D$12:$D873,$D873)&gt;1,0,IF(SUM(N873,U873,AB873)&gt;0,IF(AND(X873="",OR(Q873&lt;&gt;"",J873&lt;&gt;"")),IF(Q873&lt;&gt;"",Q873,IF(J873&lt;&gt;"",J873,0)),IF(AND(Q873&lt;&gt;"",J873&lt;&gt;"",Q873=J873),Q873,X873)),0)),"")</f>
        <v/>
      </c>
      <c r="AV873" s="119" t="str">
        <f>IF(D873&lt;&gt;"",IF(COUNTIF($D$12:$D873,$D873)&gt;1,0,IF(SUM(O873,V873,AC873)&gt;0,IF(AND(X873="",OR(Q873&lt;&gt;"",J873&lt;&gt;"")),IF(Q873&lt;&gt;"",Q873,IF(J873&lt;&gt;"",J873,0)),IF(AND(Q873&lt;&gt;"",J873&lt;&gt;"",Q873=J873),Q873,X873)),0)),"")</f>
        <v/>
      </c>
      <c r="AW873" s="119" t="str">
        <f>IF(D873&lt;&gt;"",IF(COUNTIF($D$12:$D873,$D873)&gt;1,0,IF(SUM(P873,W873,AD873)&gt;0,IF(AND(X873="",OR(Q873&lt;&gt;"",J873&lt;&gt;"")),IF(Q873&lt;&gt;"",Q873,IF(J873&lt;&gt;"",J873,0)),IF(AND(Q873&lt;&gt;"",J873&lt;&gt;"",Q873=J873),Q873,X873)),0)),"")</f>
        <v/>
      </c>
      <c r="AX873" s="118" t="str">
        <f t="shared" si="274"/>
        <v/>
      </c>
      <c r="AY873" s="118" t="str">
        <f t="shared" si="275"/>
        <v/>
      </c>
      <c r="AZ873" s="118" t="str">
        <f t="shared" si="276"/>
        <v/>
      </c>
      <c r="BA873" s="118" t="str">
        <f t="shared" si="277"/>
        <v/>
      </c>
      <c r="BB873" s="118" t="str">
        <f t="shared" si="278"/>
        <v/>
      </c>
      <c r="BC873" s="118" t="str">
        <f t="shared" si="279"/>
        <v/>
      </c>
      <c r="BD873" s="118" t="str">
        <f t="shared" si="280"/>
        <v/>
      </c>
      <c r="BE873" s="118" t="str">
        <f t="shared" si="281"/>
        <v/>
      </c>
      <c r="BF873" s="118" t="str">
        <f t="shared" si="282"/>
        <v/>
      </c>
      <c r="BG873" s="120"/>
      <c r="BH873" s="120" t="str">
        <f t="shared" si="283"/>
        <v/>
      </c>
      <c r="BI873" s="120" t="str">
        <f t="shared" si="284"/>
        <v/>
      </c>
      <c r="BJ873" s="121"/>
      <c r="BK873" s="120" t="str">
        <f t="shared" si="285"/>
        <v/>
      </c>
      <c r="BL873" s="120" t="str">
        <f t="shared" si="286"/>
        <v/>
      </c>
      <c r="BM873" s="120" t="str">
        <f t="shared" si="287"/>
        <v/>
      </c>
      <c r="BN873" s="120" t="str">
        <f t="shared" si="288"/>
        <v/>
      </c>
      <c r="BO873" s="120" t="str">
        <f t="shared" si="289"/>
        <v/>
      </c>
      <c r="BP873" s="120" t="str">
        <f t="shared" si="290"/>
        <v/>
      </c>
      <c r="BQ873" s="98"/>
      <c r="BR873" s="98"/>
      <c r="BS873" s="98"/>
      <c r="BT873" s="98"/>
      <c r="BU873" s="98"/>
      <c r="BV873" s="98"/>
      <c r="BW873" s="98"/>
      <c r="BX873" s="98"/>
      <c r="BY873" s="98"/>
      <c r="BZ873" s="98"/>
      <c r="CA873" s="98"/>
      <c r="CB873" s="98"/>
      <c r="CC873" s="98"/>
      <c r="CD873" s="98"/>
      <c r="CE873" s="98"/>
      <c r="CF873" s="98"/>
      <c r="CG873" s="98"/>
      <c r="CH873" s="98"/>
      <c r="CI873" s="98"/>
      <c r="CJ873" s="98"/>
      <c r="CK873" s="98"/>
      <c r="CL873" s="98"/>
      <c r="CM873" s="98"/>
      <c r="CN873" s="98"/>
      <c r="CO873" s="98"/>
      <c r="CP873" s="98"/>
      <c r="CQ873" s="98"/>
      <c r="CR873" s="98"/>
      <c r="CS873" s="98"/>
    </row>
    <row r="874" spans="1:97" s="4" customFormat="1" ht="18.75" customHeight="1" x14ac:dyDescent="0.2">
      <c r="A874" s="3">
        <f t="shared" si="291"/>
        <v>862</v>
      </c>
      <c r="B874" s="263"/>
      <c r="C874" s="263"/>
      <c r="D874" s="263"/>
      <c r="E874" s="259"/>
      <c r="F874" s="259"/>
      <c r="G874" s="43"/>
      <c r="H874" s="264"/>
      <c r="I874" s="261"/>
      <c r="J874" s="106"/>
      <c r="K874" s="247"/>
      <c r="L874" s="247"/>
      <c r="M874" s="247"/>
      <c r="N874" s="248" t="str">
        <f>IF(AND(K874&lt;&gt;"",L874&lt;&gt;"",J874&lt;&gt;""),ROUND(MIN(IF(OR(J874="OZZ",J874="ZZ"),5000,17300),TRUNC(0.75*(SUMIF($D$12:$D874,$D874,K$12:K874)+SUMIF($D$12:$D874,$D874,L$12:L874)),2)) - SUMIF($D$12:$D873,$D874,N$12:N873),2),"")</f>
        <v/>
      </c>
      <c r="O874" s="249" t="str">
        <f>IF(AND(K874&lt;&gt;"",L874&lt;&gt;"",M874&lt;&gt;"",J874&lt;&gt;"",AH874&lt;&gt;""),IF(OR(J874="OZZ",J874="ZZ"),ROUND(0-SUMIF($D$12:$D873,$D874,O$12:O873),2),IF(M874=0,0,ROUND(MIN(MIN(17300,TRUNC(0.75*(SUMIF($D$12:$D$2012,$D874,K$12:K$2012)+SUMIF($D$12:$D$2012,$D874,L$12:L$2012)),2)+SUMIF($D$12:$D874,$D874,AH$12:AH874))-SUMIF($D$12:$D873,$D874,O$12:O873)-SUMIF($D$12:$D$2012,$D874,N$12:N$2012),AH874),2))),"")</f>
        <v/>
      </c>
      <c r="P874" s="250" t="str">
        <f>IF(J874&lt;&gt;"",1000 - SUMIF($D$12:$D873,$D874,P$12:P873),"")</f>
        <v/>
      </c>
      <c r="Q874" s="106"/>
      <c r="R874" s="247"/>
      <c r="S874" s="247"/>
      <c r="T874" s="247"/>
      <c r="U874" s="248" t="str">
        <f>IF(AND(R874&lt;&gt;"",S874&lt;&gt;"",Q874&lt;&gt;""),ROUND(MIN(IF(OR(Q874="OZZ",Q874="ZZ"),5000,17300),TRUNC(0.75*(SUMIF($D$12:$D874,$D874,R$12:R874)+SUMIF($D$12:$D874,$D874,S$12:S874)),2)) - SUMIF($D$12:$D873,$D874,U$12:U873),2),"")</f>
        <v/>
      </c>
      <c r="V874" s="248" t="str">
        <f>IF(AND(R874&lt;&gt;"",S874&lt;&gt;"",T874&lt;&gt;"",Q874&lt;&gt;"",AL874&lt;&gt;""),IF(OR(Q874="OZZ",Q874="ZZ"),ROUND(0-SUMIF($D$12:$D873,$D874,V$12:V873),2),IF(T874=0,0,ROUND(MIN(MIN(17300,TRUNC(0.75*(SUMIF($D$12:$D$2012,$D874,R$12:R$2012)+SUMIF($D$12:$D$2012,$D874,S$12:S$2012)),2)+SUMIF($D$12:$D874,$D874,AL$12:AL874))-SUMIF($D$12:$D873,$D874,V$12:V873)-SUMIF($D$12:$D$2012,$D874,U$12:U$2012),AL874),2))),"")</f>
        <v/>
      </c>
      <c r="W874" s="250" t="str">
        <f>IF(Q874&lt;&gt;"",1000 - SUMIF($D$12:$D873,$D874,W$12:W873),"")</f>
        <v/>
      </c>
      <c r="X874" s="106"/>
      <c r="Y874" s="247"/>
      <c r="Z874" s="247"/>
      <c r="AA874" s="247"/>
      <c r="AB874" s="248" t="str">
        <f>IF(AND(Y874&lt;&gt;"",Z874&lt;&gt;"",X874&lt;&gt;""),ROUND(MIN(IF(OR(X874="OZZ",X874="ZZ"),5000,17300),TRUNC(0.75*(SUMIF($D$12:$D874,$D874,Y$12:Y874)+SUMIF($D$12:$D874,$D874,Z$12:Z874)),2)) - SUMIF($D$12:$D873,$D874,AB$12:AB873),2),"")</f>
        <v/>
      </c>
      <c r="AC874" s="251" t="str">
        <f>IF(AND(Y874&lt;&gt;"",Z874&lt;&gt;"",AA874&lt;&gt;"",X874&lt;&gt;"",AP874&lt;&gt;""),IF(OR(X874="OZZ",X874="ZZ"),ROUND(0-SUMIF($D$12:$D873,$D874,AC$12:AC873),2),IF(AA874=0,0,ROUND(MIN(MIN(17300,TRUNC(0.75*(SUMIF($D$12:$D$2012,$D874,Y$12:Y$2012)+SUMIF($D$12:$D$2012,$D874,Z$12:Z$2012)),2)+SUMIF($D$12:$D874,$D874,AP$12:AP874))-SUMIF($D$12:$D873,$D874,AC$12:AC873)-SUMIF($D$12:$D$2012,$D874,AB$12:AB$2012),AP874),2))),"")</f>
        <v/>
      </c>
      <c r="AD874" s="250" t="str">
        <f>IF(X874&lt;&gt;"",1000 - SUMIF($D$12:$D873,$D874,AD$12:AD873),"")</f>
        <v/>
      </c>
      <c r="AE874" s="252"/>
      <c r="AF874" s="253"/>
      <c r="AG874" s="254"/>
      <c r="AH874" s="255" t="str">
        <f t="shared" si="292"/>
        <v/>
      </c>
      <c r="AI874" s="256"/>
      <c r="AJ874" s="253"/>
      <c r="AK874" s="254"/>
      <c r="AL874" s="255" t="str">
        <f t="shared" si="293"/>
        <v/>
      </c>
      <c r="AM874" s="256"/>
      <c r="AN874" s="253"/>
      <c r="AO874" s="254"/>
      <c r="AP874" s="255" t="str">
        <f t="shared" si="273"/>
        <v/>
      </c>
      <c r="AQ874" s="116"/>
      <c r="AR874" s="116"/>
      <c r="AS874" s="117"/>
      <c r="AT874" s="118"/>
      <c r="AU874" s="119" t="str">
        <f>IF(D874&lt;&gt; "", IF(COUNTIF($D$12:$D874,$D874)&gt;1,0,IF(SUM(N874,U874,AB874)&gt;0,IF(AND(X874="",OR(Q874&lt;&gt;"",J874&lt;&gt;"")),IF(Q874&lt;&gt;"",Q874,IF(J874&lt;&gt;"",J874,0)),IF(AND(Q874&lt;&gt;"",J874&lt;&gt;"",Q874=J874),Q874,X874)),0)),"")</f>
        <v/>
      </c>
      <c r="AV874" s="119" t="str">
        <f>IF(D874&lt;&gt;"",IF(COUNTIF($D$12:$D874,$D874)&gt;1,0,IF(SUM(O874,V874,AC874)&gt;0,IF(AND(X874="",OR(Q874&lt;&gt;"",J874&lt;&gt;"")),IF(Q874&lt;&gt;"",Q874,IF(J874&lt;&gt;"",J874,0)),IF(AND(Q874&lt;&gt;"",J874&lt;&gt;"",Q874=J874),Q874,X874)),0)),"")</f>
        <v/>
      </c>
      <c r="AW874" s="119" t="str">
        <f>IF(D874&lt;&gt;"",IF(COUNTIF($D$12:$D874,$D874)&gt;1,0,IF(SUM(P874,W874,AD874)&gt;0,IF(AND(X874="",OR(Q874&lt;&gt;"",J874&lt;&gt;"")),IF(Q874&lt;&gt;"",Q874,IF(J874&lt;&gt;"",J874,0)),IF(AND(Q874&lt;&gt;"",J874&lt;&gt;"",Q874=J874),Q874,X874)),0)),"")</f>
        <v/>
      </c>
      <c r="AX874" s="118" t="str">
        <f t="shared" si="274"/>
        <v/>
      </c>
      <c r="AY874" s="118" t="str">
        <f t="shared" si="275"/>
        <v/>
      </c>
      <c r="AZ874" s="118" t="str">
        <f t="shared" si="276"/>
        <v/>
      </c>
      <c r="BA874" s="118" t="str">
        <f t="shared" si="277"/>
        <v/>
      </c>
      <c r="BB874" s="118" t="str">
        <f t="shared" si="278"/>
        <v/>
      </c>
      <c r="BC874" s="118" t="str">
        <f t="shared" si="279"/>
        <v/>
      </c>
      <c r="BD874" s="118" t="str">
        <f t="shared" si="280"/>
        <v/>
      </c>
      <c r="BE874" s="118" t="str">
        <f t="shared" si="281"/>
        <v/>
      </c>
      <c r="BF874" s="118" t="str">
        <f t="shared" si="282"/>
        <v/>
      </c>
      <c r="BG874" s="120"/>
      <c r="BH874" s="120" t="str">
        <f t="shared" si="283"/>
        <v/>
      </c>
      <c r="BI874" s="120" t="str">
        <f t="shared" si="284"/>
        <v/>
      </c>
      <c r="BJ874" s="121"/>
      <c r="BK874" s="120" t="str">
        <f t="shared" si="285"/>
        <v/>
      </c>
      <c r="BL874" s="120" t="str">
        <f t="shared" si="286"/>
        <v/>
      </c>
      <c r="BM874" s="120" t="str">
        <f t="shared" si="287"/>
        <v/>
      </c>
      <c r="BN874" s="120" t="str">
        <f t="shared" si="288"/>
        <v/>
      </c>
      <c r="BO874" s="120" t="str">
        <f t="shared" si="289"/>
        <v/>
      </c>
      <c r="BP874" s="120" t="str">
        <f t="shared" si="290"/>
        <v/>
      </c>
      <c r="BQ874" s="98"/>
      <c r="BR874" s="98"/>
      <c r="BS874" s="98"/>
      <c r="BT874" s="98"/>
      <c r="BU874" s="98"/>
      <c r="BV874" s="98"/>
      <c r="BW874" s="98"/>
      <c r="BX874" s="98"/>
      <c r="BY874" s="98"/>
      <c r="BZ874" s="98"/>
      <c r="CA874" s="98"/>
      <c r="CB874" s="98"/>
      <c r="CC874" s="98"/>
      <c r="CD874" s="98"/>
      <c r="CE874" s="98"/>
      <c r="CF874" s="98"/>
      <c r="CG874" s="98"/>
      <c r="CH874" s="98"/>
      <c r="CI874" s="98"/>
      <c r="CJ874" s="98"/>
      <c r="CK874" s="98"/>
      <c r="CL874" s="98"/>
      <c r="CM874" s="98"/>
      <c r="CN874" s="98"/>
      <c r="CO874" s="98"/>
      <c r="CP874" s="98"/>
      <c r="CQ874" s="98"/>
      <c r="CR874" s="98"/>
      <c r="CS874" s="98"/>
    </row>
    <row r="875" spans="1:97" s="4" customFormat="1" ht="18.75" customHeight="1" x14ac:dyDescent="0.2">
      <c r="A875" s="3">
        <f t="shared" si="291"/>
        <v>863</v>
      </c>
      <c r="B875" s="263"/>
      <c r="C875" s="263"/>
      <c r="D875" s="263"/>
      <c r="E875" s="259"/>
      <c r="F875" s="259"/>
      <c r="G875" s="43"/>
      <c r="H875" s="264"/>
      <c r="I875" s="261"/>
      <c r="J875" s="106"/>
      <c r="K875" s="247"/>
      <c r="L875" s="247"/>
      <c r="M875" s="247"/>
      <c r="N875" s="248" t="str">
        <f>IF(AND(K875&lt;&gt;"",L875&lt;&gt;"",J875&lt;&gt;""),ROUND(MIN(IF(OR(J875="OZZ",J875="ZZ"),5000,17300),TRUNC(0.75*(SUMIF($D$12:$D875,$D875,K$12:K875)+SUMIF($D$12:$D875,$D875,L$12:L875)),2)) - SUMIF($D$12:$D874,$D875,N$12:N874),2),"")</f>
        <v/>
      </c>
      <c r="O875" s="249" t="str">
        <f>IF(AND(K875&lt;&gt;"",L875&lt;&gt;"",M875&lt;&gt;"",J875&lt;&gt;"",AH875&lt;&gt;""),IF(OR(J875="OZZ",J875="ZZ"),ROUND(0-SUMIF($D$12:$D874,$D875,O$12:O874),2),IF(M875=0,0,ROUND(MIN(MIN(17300,TRUNC(0.75*(SUMIF($D$12:$D$2012,$D875,K$12:K$2012)+SUMIF($D$12:$D$2012,$D875,L$12:L$2012)),2)+SUMIF($D$12:$D875,$D875,AH$12:AH875))-SUMIF($D$12:$D874,$D875,O$12:O874)-SUMIF($D$12:$D$2012,$D875,N$12:N$2012),AH875),2))),"")</f>
        <v/>
      </c>
      <c r="P875" s="250" t="str">
        <f>IF(J875&lt;&gt;"",1000 - SUMIF($D$12:$D874,$D875,P$12:P874),"")</f>
        <v/>
      </c>
      <c r="Q875" s="106"/>
      <c r="R875" s="247"/>
      <c r="S875" s="247"/>
      <c r="T875" s="247"/>
      <c r="U875" s="248" t="str">
        <f>IF(AND(R875&lt;&gt;"",S875&lt;&gt;"",Q875&lt;&gt;""),ROUND(MIN(IF(OR(Q875="OZZ",Q875="ZZ"),5000,17300),TRUNC(0.75*(SUMIF($D$12:$D875,$D875,R$12:R875)+SUMIF($D$12:$D875,$D875,S$12:S875)),2)) - SUMIF($D$12:$D874,$D875,U$12:U874),2),"")</f>
        <v/>
      </c>
      <c r="V875" s="248" t="str">
        <f>IF(AND(R875&lt;&gt;"",S875&lt;&gt;"",T875&lt;&gt;"",Q875&lt;&gt;"",AL875&lt;&gt;""),IF(OR(Q875="OZZ",Q875="ZZ"),ROUND(0-SUMIF($D$12:$D874,$D875,V$12:V874),2),IF(T875=0,0,ROUND(MIN(MIN(17300,TRUNC(0.75*(SUMIF($D$12:$D$2012,$D875,R$12:R$2012)+SUMIF($D$12:$D$2012,$D875,S$12:S$2012)),2)+SUMIF($D$12:$D875,$D875,AL$12:AL875))-SUMIF($D$12:$D874,$D875,V$12:V874)-SUMIF($D$12:$D$2012,$D875,U$12:U$2012),AL875),2))),"")</f>
        <v/>
      </c>
      <c r="W875" s="250" t="str">
        <f>IF(Q875&lt;&gt;"",1000 - SUMIF($D$12:$D874,$D875,W$12:W874),"")</f>
        <v/>
      </c>
      <c r="X875" s="106"/>
      <c r="Y875" s="247"/>
      <c r="Z875" s="247"/>
      <c r="AA875" s="247"/>
      <c r="AB875" s="248" t="str">
        <f>IF(AND(Y875&lt;&gt;"",Z875&lt;&gt;"",X875&lt;&gt;""),ROUND(MIN(IF(OR(X875="OZZ",X875="ZZ"),5000,17300),TRUNC(0.75*(SUMIF($D$12:$D875,$D875,Y$12:Y875)+SUMIF($D$12:$D875,$D875,Z$12:Z875)),2)) - SUMIF($D$12:$D874,$D875,AB$12:AB874),2),"")</f>
        <v/>
      </c>
      <c r="AC875" s="251" t="str">
        <f>IF(AND(Y875&lt;&gt;"",Z875&lt;&gt;"",AA875&lt;&gt;"",X875&lt;&gt;"",AP875&lt;&gt;""),IF(OR(X875="OZZ",X875="ZZ"),ROUND(0-SUMIF($D$12:$D874,$D875,AC$12:AC874),2),IF(AA875=0,0,ROUND(MIN(MIN(17300,TRUNC(0.75*(SUMIF($D$12:$D$2012,$D875,Y$12:Y$2012)+SUMIF($D$12:$D$2012,$D875,Z$12:Z$2012)),2)+SUMIF($D$12:$D875,$D875,AP$12:AP875))-SUMIF($D$12:$D874,$D875,AC$12:AC874)-SUMIF($D$12:$D$2012,$D875,AB$12:AB$2012),AP875),2))),"")</f>
        <v/>
      </c>
      <c r="AD875" s="250" t="str">
        <f>IF(X875&lt;&gt;"",1000 - SUMIF($D$12:$D874,$D875,AD$12:AD874),"")</f>
        <v/>
      </c>
      <c r="AE875" s="252"/>
      <c r="AF875" s="253"/>
      <c r="AG875" s="254"/>
      <c r="AH875" s="255" t="str">
        <f t="shared" si="292"/>
        <v/>
      </c>
      <c r="AI875" s="256"/>
      <c r="AJ875" s="253"/>
      <c r="AK875" s="254"/>
      <c r="AL875" s="255" t="str">
        <f t="shared" si="293"/>
        <v/>
      </c>
      <c r="AM875" s="256"/>
      <c r="AN875" s="253"/>
      <c r="AO875" s="254"/>
      <c r="AP875" s="255" t="str">
        <f t="shared" si="273"/>
        <v/>
      </c>
      <c r="AQ875" s="116"/>
      <c r="AR875" s="116"/>
      <c r="AS875" s="117"/>
      <c r="AT875" s="118"/>
      <c r="AU875" s="119" t="str">
        <f>IF(D875&lt;&gt; "", IF(COUNTIF($D$12:$D875,$D875)&gt;1,0,IF(SUM(N875,U875,AB875)&gt;0,IF(AND(X875="",OR(Q875&lt;&gt;"",J875&lt;&gt;"")),IF(Q875&lt;&gt;"",Q875,IF(J875&lt;&gt;"",J875,0)),IF(AND(Q875&lt;&gt;"",J875&lt;&gt;"",Q875=J875),Q875,X875)),0)),"")</f>
        <v/>
      </c>
      <c r="AV875" s="119" t="str">
        <f>IF(D875&lt;&gt;"",IF(COUNTIF($D$12:$D875,$D875)&gt;1,0,IF(SUM(O875,V875,AC875)&gt;0,IF(AND(X875="",OR(Q875&lt;&gt;"",J875&lt;&gt;"")),IF(Q875&lt;&gt;"",Q875,IF(J875&lt;&gt;"",J875,0)),IF(AND(Q875&lt;&gt;"",J875&lt;&gt;"",Q875=J875),Q875,X875)),0)),"")</f>
        <v/>
      </c>
      <c r="AW875" s="119" t="str">
        <f>IF(D875&lt;&gt;"",IF(COUNTIF($D$12:$D875,$D875)&gt;1,0,IF(SUM(P875,W875,AD875)&gt;0,IF(AND(X875="",OR(Q875&lt;&gt;"",J875&lt;&gt;"")),IF(Q875&lt;&gt;"",Q875,IF(J875&lt;&gt;"",J875,0)),IF(AND(Q875&lt;&gt;"",J875&lt;&gt;"",Q875=J875),Q875,X875)),0)),"")</f>
        <v/>
      </c>
      <c r="AX875" s="118" t="str">
        <f t="shared" si="274"/>
        <v/>
      </c>
      <c r="AY875" s="118" t="str">
        <f t="shared" si="275"/>
        <v/>
      </c>
      <c r="AZ875" s="118" t="str">
        <f t="shared" si="276"/>
        <v/>
      </c>
      <c r="BA875" s="118" t="str">
        <f t="shared" si="277"/>
        <v/>
      </c>
      <c r="BB875" s="118" t="str">
        <f t="shared" si="278"/>
        <v/>
      </c>
      <c r="BC875" s="118" t="str">
        <f t="shared" si="279"/>
        <v/>
      </c>
      <c r="BD875" s="118" t="str">
        <f t="shared" si="280"/>
        <v/>
      </c>
      <c r="BE875" s="118" t="str">
        <f t="shared" si="281"/>
        <v/>
      </c>
      <c r="BF875" s="118" t="str">
        <f t="shared" si="282"/>
        <v/>
      </c>
      <c r="BG875" s="120"/>
      <c r="BH875" s="120" t="str">
        <f t="shared" si="283"/>
        <v/>
      </c>
      <c r="BI875" s="120" t="str">
        <f t="shared" si="284"/>
        <v/>
      </c>
      <c r="BJ875" s="121"/>
      <c r="BK875" s="120" t="str">
        <f t="shared" si="285"/>
        <v/>
      </c>
      <c r="BL875" s="120" t="str">
        <f t="shared" si="286"/>
        <v/>
      </c>
      <c r="BM875" s="120" t="str">
        <f t="shared" si="287"/>
        <v/>
      </c>
      <c r="BN875" s="120" t="str">
        <f t="shared" si="288"/>
        <v/>
      </c>
      <c r="BO875" s="120" t="str">
        <f t="shared" si="289"/>
        <v/>
      </c>
      <c r="BP875" s="120" t="str">
        <f t="shared" si="290"/>
        <v/>
      </c>
      <c r="BQ875" s="98"/>
      <c r="BR875" s="98"/>
      <c r="BS875" s="98"/>
      <c r="BT875" s="98"/>
      <c r="BU875" s="98"/>
      <c r="BV875" s="98"/>
      <c r="BW875" s="98"/>
      <c r="BX875" s="98"/>
      <c r="BY875" s="98"/>
      <c r="BZ875" s="98"/>
      <c r="CA875" s="98"/>
      <c r="CB875" s="98"/>
      <c r="CC875" s="98"/>
      <c r="CD875" s="98"/>
      <c r="CE875" s="98"/>
      <c r="CF875" s="98"/>
      <c r="CG875" s="98"/>
      <c r="CH875" s="98"/>
      <c r="CI875" s="98"/>
      <c r="CJ875" s="98"/>
      <c r="CK875" s="98"/>
      <c r="CL875" s="98"/>
      <c r="CM875" s="98"/>
      <c r="CN875" s="98"/>
      <c r="CO875" s="98"/>
      <c r="CP875" s="98"/>
      <c r="CQ875" s="98"/>
      <c r="CR875" s="98"/>
      <c r="CS875" s="98"/>
    </row>
    <row r="876" spans="1:97" s="4" customFormat="1" ht="18.75" customHeight="1" x14ac:dyDescent="0.2">
      <c r="A876" s="3">
        <f t="shared" si="291"/>
        <v>864</v>
      </c>
      <c r="B876" s="263"/>
      <c r="C876" s="263"/>
      <c r="D876" s="263"/>
      <c r="E876" s="259"/>
      <c r="F876" s="259"/>
      <c r="G876" s="43"/>
      <c r="H876" s="264"/>
      <c r="I876" s="261"/>
      <c r="J876" s="106"/>
      <c r="K876" s="247"/>
      <c r="L876" s="247"/>
      <c r="M876" s="247"/>
      <c r="N876" s="248" t="str">
        <f>IF(AND(K876&lt;&gt;"",L876&lt;&gt;"",J876&lt;&gt;""),ROUND(MIN(IF(OR(J876="OZZ",J876="ZZ"),5000,17300),TRUNC(0.75*(SUMIF($D$12:$D876,$D876,K$12:K876)+SUMIF($D$12:$D876,$D876,L$12:L876)),2)) - SUMIF($D$12:$D875,$D876,N$12:N875),2),"")</f>
        <v/>
      </c>
      <c r="O876" s="249" t="str">
        <f>IF(AND(K876&lt;&gt;"",L876&lt;&gt;"",M876&lt;&gt;"",J876&lt;&gt;"",AH876&lt;&gt;""),IF(OR(J876="OZZ",J876="ZZ"),ROUND(0-SUMIF($D$12:$D875,$D876,O$12:O875),2),IF(M876=0,0,ROUND(MIN(MIN(17300,TRUNC(0.75*(SUMIF($D$12:$D$2012,$D876,K$12:K$2012)+SUMIF($D$12:$D$2012,$D876,L$12:L$2012)),2)+SUMIF($D$12:$D876,$D876,AH$12:AH876))-SUMIF($D$12:$D875,$D876,O$12:O875)-SUMIF($D$12:$D$2012,$D876,N$12:N$2012),AH876),2))),"")</f>
        <v/>
      </c>
      <c r="P876" s="250" t="str">
        <f>IF(J876&lt;&gt;"",1000 - SUMIF($D$12:$D875,$D876,P$12:P875),"")</f>
        <v/>
      </c>
      <c r="Q876" s="106"/>
      <c r="R876" s="247"/>
      <c r="S876" s="247"/>
      <c r="T876" s="247"/>
      <c r="U876" s="248" t="str">
        <f>IF(AND(R876&lt;&gt;"",S876&lt;&gt;"",Q876&lt;&gt;""),ROUND(MIN(IF(OR(Q876="OZZ",Q876="ZZ"),5000,17300),TRUNC(0.75*(SUMIF($D$12:$D876,$D876,R$12:R876)+SUMIF($D$12:$D876,$D876,S$12:S876)),2)) - SUMIF($D$12:$D875,$D876,U$12:U875),2),"")</f>
        <v/>
      </c>
      <c r="V876" s="248" t="str">
        <f>IF(AND(R876&lt;&gt;"",S876&lt;&gt;"",T876&lt;&gt;"",Q876&lt;&gt;"",AL876&lt;&gt;""),IF(OR(Q876="OZZ",Q876="ZZ"),ROUND(0-SUMIF($D$12:$D875,$D876,V$12:V875),2),IF(T876=0,0,ROUND(MIN(MIN(17300,TRUNC(0.75*(SUMIF($D$12:$D$2012,$D876,R$12:R$2012)+SUMIF($D$12:$D$2012,$D876,S$12:S$2012)),2)+SUMIF($D$12:$D876,$D876,AL$12:AL876))-SUMIF($D$12:$D875,$D876,V$12:V875)-SUMIF($D$12:$D$2012,$D876,U$12:U$2012),AL876),2))),"")</f>
        <v/>
      </c>
      <c r="W876" s="250" t="str">
        <f>IF(Q876&lt;&gt;"",1000 - SUMIF($D$12:$D875,$D876,W$12:W875),"")</f>
        <v/>
      </c>
      <c r="X876" s="106"/>
      <c r="Y876" s="247"/>
      <c r="Z876" s="247"/>
      <c r="AA876" s="247"/>
      <c r="AB876" s="248" t="str">
        <f>IF(AND(Y876&lt;&gt;"",Z876&lt;&gt;"",X876&lt;&gt;""),ROUND(MIN(IF(OR(X876="OZZ",X876="ZZ"),5000,17300),TRUNC(0.75*(SUMIF($D$12:$D876,$D876,Y$12:Y876)+SUMIF($D$12:$D876,$D876,Z$12:Z876)),2)) - SUMIF($D$12:$D875,$D876,AB$12:AB875),2),"")</f>
        <v/>
      </c>
      <c r="AC876" s="251" t="str">
        <f>IF(AND(Y876&lt;&gt;"",Z876&lt;&gt;"",AA876&lt;&gt;"",X876&lt;&gt;"",AP876&lt;&gt;""),IF(OR(X876="OZZ",X876="ZZ"),ROUND(0-SUMIF($D$12:$D875,$D876,AC$12:AC875),2),IF(AA876=0,0,ROUND(MIN(MIN(17300,TRUNC(0.75*(SUMIF($D$12:$D$2012,$D876,Y$12:Y$2012)+SUMIF($D$12:$D$2012,$D876,Z$12:Z$2012)),2)+SUMIF($D$12:$D876,$D876,AP$12:AP876))-SUMIF($D$12:$D875,$D876,AC$12:AC875)-SUMIF($D$12:$D$2012,$D876,AB$12:AB$2012),AP876),2))),"")</f>
        <v/>
      </c>
      <c r="AD876" s="250" t="str">
        <f>IF(X876&lt;&gt;"",1000 - SUMIF($D$12:$D875,$D876,AD$12:AD875),"")</f>
        <v/>
      </c>
      <c r="AE876" s="252"/>
      <c r="AF876" s="253"/>
      <c r="AG876" s="254"/>
      <c r="AH876" s="255" t="str">
        <f t="shared" si="292"/>
        <v/>
      </c>
      <c r="AI876" s="256"/>
      <c r="AJ876" s="253"/>
      <c r="AK876" s="254"/>
      <c r="AL876" s="255" t="str">
        <f t="shared" si="293"/>
        <v/>
      </c>
      <c r="AM876" s="256"/>
      <c r="AN876" s="253"/>
      <c r="AO876" s="254"/>
      <c r="AP876" s="255" t="str">
        <f t="shared" si="273"/>
        <v/>
      </c>
      <c r="AQ876" s="116"/>
      <c r="AR876" s="116"/>
      <c r="AS876" s="117"/>
      <c r="AT876" s="118"/>
      <c r="AU876" s="119" t="str">
        <f>IF(D876&lt;&gt; "", IF(COUNTIF($D$12:$D876,$D876)&gt;1,0,IF(SUM(N876,U876,AB876)&gt;0,IF(AND(X876="",OR(Q876&lt;&gt;"",J876&lt;&gt;"")),IF(Q876&lt;&gt;"",Q876,IF(J876&lt;&gt;"",J876,0)),IF(AND(Q876&lt;&gt;"",J876&lt;&gt;"",Q876=J876),Q876,X876)),0)),"")</f>
        <v/>
      </c>
      <c r="AV876" s="119" t="str">
        <f>IF(D876&lt;&gt;"",IF(COUNTIF($D$12:$D876,$D876)&gt;1,0,IF(SUM(O876,V876,AC876)&gt;0,IF(AND(X876="",OR(Q876&lt;&gt;"",J876&lt;&gt;"")),IF(Q876&lt;&gt;"",Q876,IF(J876&lt;&gt;"",J876,0)),IF(AND(Q876&lt;&gt;"",J876&lt;&gt;"",Q876=J876),Q876,X876)),0)),"")</f>
        <v/>
      </c>
      <c r="AW876" s="119" t="str">
        <f>IF(D876&lt;&gt;"",IF(COUNTIF($D$12:$D876,$D876)&gt;1,0,IF(SUM(P876,W876,AD876)&gt;0,IF(AND(X876="",OR(Q876&lt;&gt;"",J876&lt;&gt;"")),IF(Q876&lt;&gt;"",Q876,IF(J876&lt;&gt;"",J876,0)),IF(AND(Q876&lt;&gt;"",J876&lt;&gt;"",Q876=J876),Q876,X876)),0)),"")</f>
        <v/>
      </c>
      <c r="AX876" s="118" t="str">
        <f t="shared" si="274"/>
        <v/>
      </c>
      <c r="AY876" s="118" t="str">
        <f t="shared" si="275"/>
        <v/>
      </c>
      <c r="AZ876" s="118" t="str">
        <f t="shared" si="276"/>
        <v/>
      </c>
      <c r="BA876" s="118" t="str">
        <f t="shared" si="277"/>
        <v/>
      </c>
      <c r="BB876" s="118" t="str">
        <f t="shared" si="278"/>
        <v/>
      </c>
      <c r="BC876" s="118" t="str">
        <f t="shared" si="279"/>
        <v/>
      </c>
      <c r="BD876" s="118" t="str">
        <f t="shared" si="280"/>
        <v/>
      </c>
      <c r="BE876" s="118" t="str">
        <f t="shared" si="281"/>
        <v/>
      </c>
      <c r="BF876" s="118" t="str">
        <f t="shared" si="282"/>
        <v/>
      </c>
      <c r="BG876" s="120"/>
      <c r="BH876" s="120" t="str">
        <f t="shared" si="283"/>
        <v/>
      </c>
      <c r="BI876" s="120" t="str">
        <f t="shared" si="284"/>
        <v/>
      </c>
      <c r="BJ876" s="121"/>
      <c r="BK876" s="120" t="str">
        <f t="shared" si="285"/>
        <v/>
      </c>
      <c r="BL876" s="120" t="str">
        <f t="shared" si="286"/>
        <v/>
      </c>
      <c r="BM876" s="120" t="str">
        <f t="shared" si="287"/>
        <v/>
      </c>
      <c r="BN876" s="120" t="str">
        <f t="shared" si="288"/>
        <v/>
      </c>
      <c r="BO876" s="120" t="str">
        <f t="shared" si="289"/>
        <v/>
      </c>
      <c r="BP876" s="120" t="str">
        <f t="shared" si="290"/>
        <v/>
      </c>
      <c r="BQ876" s="98"/>
      <c r="BR876" s="98"/>
      <c r="BS876" s="98"/>
      <c r="BT876" s="98"/>
      <c r="BU876" s="98"/>
      <c r="BV876" s="98"/>
      <c r="BW876" s="98"/>
      <c r="BX876" s="98"/>
      <c r="BY876" s="98"/>
      <c r="BZ876" s="98"/>
      <c r="CA876" s="98"/>
      <c r="CB876" s="98"/>
      <c r="CC876" s="98"/>
      <c r="CD876" s="98"/>
      <c r="CE876" s="98"/>
      <c r="CF876" s="98"/>
      <c r="CG876" s="98"/>
      <c r="CH876" s="98"/>
      <c r="CI876" s="98"/>
      <c r="CJ876" s="98"/>
      <c r="CK876" s="98"/>
      <c r="CL876" s="98"/>
      <c r="CM876" s="98"/>
      <c r="CN876" s="98"/>
      <c r="CO876" s="98"/>
      <c r="CP876" s="98"/>
      <c r="CQ876" s="98"/>
      <c r="CR876" s="98"/>
      <c r="CS876" s="98"/>
    </row>
    <row r="877" spans="1:97" s="4" customFormat="1" ht="18.75" customHeight="1" x14ac:dyDescent="0.2">
      <c r="A877" s="3">
        <f t="shared" si="291"/>
        <v>865</v>
      </c>
      <c r="B877" s="263"/>
      <c r="C877" s="263"/>
      <c r="D877" s="263"/>
      <c r="E877" s="259"/>
      <c r="F877" s="259"/>
      <c r="G877" s="43"/>
      <c r="H877" s="264"/>
      <c r="I877" s="261"/>
      <c r="J877" s="106"/>
      <c r="K877" s="247"/>
      <c r="L877" s="247"/>
      <c r="M877" s="247"/>
      <c r="N877" s="248" t="str">
        <f>IF(AND(K877&lt;&gt;"",L877&lt;&gt;"",J877&lt;&gt;""),ROUND(MIN(IF(OR(J877="OZZ",J877="ZZ"),5000,17300),TRUNC(0.75*(SUMIF($D$12:$D877,$D877,K$12:K877)+SUMIF($D$12:$D877,$D877,L$12:L877)),2)) - SUMIF($D$12:$D876,$D877,N$12:N876),2),"")</f>
        <v/>
      </c>
      <c r="O877" s="249" t="str">
        <f>IF(AND(K877&lt;&gt;"",L877&lt;&gt;"",M877&lt;&gt;"",J877&lt;&gt;"",AH877&lt;&gt;""),IF(OR(J877="OZZ",J877="ZZ"),ROUND(0-SUMIF($D$12:$D876,$D877,O$12:O876),2),IF(M877=0,0,ROUND(MIN(MIN(17300,TRUNC(0.75*(SUMIF($D$12:$D$2012,$D877,K$12:K$2012)+SUMIF($D$12:$D$2012,$D877,L$12:L$2012)),2)+SUMIF($D$12:$D877,$D877,AH$12:AH877))-SUMIF($D$12:$D876,$D877,O$12:O876)-SUMIF($D$12:$D$2012,$D877,N$12:N$2012),AH877),2))),"")</f>
        <v/>
      </c>
      <c r="P877" s="250" t="str">
        <f>IF(J877&lt;&gt;"",1000 - SUMIF($D$12:$D876,$D877,P$12:P876),"")</f>
        <v/>
      </c>
      <c r="Q877" s="106"/>
      <c r="R877" s="247"/>
      <c r="S877" s="247"/>
      <c r="T877" s="247"/>
      <c r="U877" s="248" t="str">
        <f>IF(AND(R877&lt;&gt;"",S877&lt;&gt;"",Q877&lt;&gt;""),ROUND(MIN(IF(OR(Q877="OZZ",Q877="ZZ"),5000,17300),TRUNC(0.75*(SUMIF($D$12:$D877,$D877,R$12:R877)+SUMIF($D$12:$D877,$D877,S$12:S877)),2)) - SUMIF($D$12:$D876,$D877,U$12:U876),2),"")</f>
        <v/>
      </c>
      <c r="V877" s="248" t="str">
        <f>IF(AND(R877&lt;&gt;"",S877&lt;&gt;"",T877&lt;&gt;"",Q877&lt;&gt;"",AL877&lt;&gt;""),IF(OR(Q877="OZZ",Q877="ZZ"),ROUND(0-SUMIF($D$12:$D876,$D877,V$12:V876),2),IF(T877=0,0,ROUND(MIN(MIN(17300,TRUNC(0.75*(SUMIF($D$12:$D$2012,$D877,R$12:R$2012)+SUMIF($D$12:$D$2012,$D877,S$12:S$2012)),2)+SUMIF($D$12:$D877,$D877,AL$12:AL877))-SUMIF($D$12:$D876,$D877,V$12:V876)-SUMIF($D$12:$D$2012,$D877,U$12:U$2012),AL877),2))),"")</f>
        <v/>
      </c>
      <c r="W877" s="250" t="str">
        <f>IF(Q877&lt;&gt;"",1000 - SUMIF($D$12:$D876,$D877,W$12:W876),"")</f>
        <v/>
      </c>
      <c r="X877" s="106"/>
      <c r="Y877" s="247"/>
      <c r="Z877" s="247"/>
      <c r="AA877" s="247"/>
      <c r="AB877" s="248" t="str">
        <f>IF(AND(Y877&lt;&gt;"",Z877&lt;&gt;"",X877&lt;&gt;""),ROUND(MIN(IF(OR(X877="OZZ",X877="ZZ"),5000,17300),TRUNC(0.75*(SUMIF($D$12:$D877,$D877,Y$12:Y877)+SUMIF($D$12:$D877,$D877,Z$12:Z877)),2)) - SUMIF($D$12:$D876,$D877,AB$12:AB876),2),"")</f>
        <v/>
      </c>
      <c r="AC877" s="251" t="str">
        <f>IF(AND(Y877&lt;&gt;"",Z877&lt;&gt;"",AA877&lt;&gt;"",X877&lt;&gt;"",AP877&lt;&gt;""),IF(OR(X877="OZZ",X877="ZZ"),ROUND(0-SUMIF($D$12:$D876,$D877,AC$12:AC876),2),IF(AA877=0,0,ROUND(MIN(MIN(17300,TRUNC(0.75*(SUMIF($D$12:$D$2012,$D877,Y$12:Y$2012)+SUMIF($D$12:$D$2012,$D877,Z$12:Z$2012)),2)+SUMIF($D$12:$D877,$D877,AP$12:AP877))-SUMIF($D$12:$D876,$D877,AC$12:AC876)-SUMIF($D$12:$D$2012,$D877,AB$12:AB$2012),AP877),2))),"")</f>
        <v/>
      </c>
      <c r="AD877" s="250" t="str">
        <f>IF(X877&lt;&gt;"",1000 - SUMIF($D$12:$D876,$D877,AD$12:AD876),"")</f>
        <v/>
      </c>
      <c r="AE877" s="252"/>
      <c r="AF877" s="253"/>
      <c r="AG877" s="254"/>
      <c r="AH877" s="255" t="str">
        <f t="shared" si="292"/>
        <v/>
      </c>
      <c r="AI877" s="256"/>
      <c r="AJ877" s="253"/>
      <c r="AK877" s="254"/>
      <c r="AL877" s="255" t="str">
        <f t="shared" si="293"/>
        <v/>
      </c>
      <c r="AM877" s="256"/>
      <c r="AN877" s="253"/>
      <c r="AO877" s="254"/>
      <c r="AP877" s="255" t="str">
        <f t="shared" si="273"/>
        <v/>
      </c>
      <c r="AQ877" s="116"/>
      <c r="AR877" s="116"/>
      <c r="AS877" s="117"/>
      <c r="AT877" s="118"/>
      <c r="AU877" s="119" t="str">
        <f>IF(D877&lt;&gt; "", IF(COUNTIF($D$12:$D877,$D877)&gt;1,0,IF(SUM(N877,U877,AB877)&gt;0,IF(AND(X877="",OR(Q877&lt;&gt;"",J877&lt;&gt;"")),IF(Q877&lt;&gt;"",Q877,IF(J877&lt;&gt;"",J877,0)),IF(AND(Q877&lt;&gt;"",J877&lt;&gt;"",Q877=J877),Q877,X877)),0)),"")</f>
        <v/>
      </c>
      <c r="AV877" s="119" t="str">
        <f>IF(D877&lt;&gt;"",IF(COUNTIF($D$12:$D877,$D877)&gt;1,0,IF(SUM(O877,V877,AC877)&gt;0,IF(AND(X877="",OR(Q877&lt;&gt;"",J877&lt;&gt;"")),IF(Q877&lt;&gt;"",Q877,IF(J877&lt;&gt;"",J877,0)),IF(AND(Q877&lt;&gt;"",J877&lt;&gt;"",Q877=J877),Q877,X877)),0)),"")</f>
        <v/>
      </c>
      <c r="AW877" s="119" t="str">
        <f>IF(D877&lt;&gt;"",IF(COUNTIF($D$12:$D877,$D877)&gt;1,0,IF(SUM(P877,W877,AD877)&gt;0,IF(AND(X877="",OR(Q877&lt;&gt;"",J877&lt;&gt;"")),IF(Q877&lt;&gt;"",Q877,IF(J877&lt;&gt;"",J877,0)),IF(AND(Q877&lt;&gt;"",J877&lt;&gt;"",Q877=J877),Q877,X877)),0)),"")</f>
        <v/>
      </c>
      <c r="AX877" s="118" t="str">
        <f t="shared" si="274"/>
        <v/>
      </c>
      <c r="AY877" s="118" t="str">
        <f t="shared" si="275"/>
        <v/>
      </c>
      <c r="AZ877" s="118" t="str">
        <f t="shared" si="276"/>
        <v/>
      </c>
      <c r="BA877" s="118" t="str">
        <f t="shared" si="277"/>
        <v/>
      </c>
      <c r="BB877" s="118" t="str">
        <f t="shared" si="278"/>
        <v/>
      </c>
      <c r="BC877" s="118" t="str">
        <f t="shared" si="279"/>
        <v/>
      </c>
      <c r="BD877" s="118" t="str">
        <f t="shared" si="280"/>
        <v/>
      </c>
      <c r="BE877" s="118" t="str">
        <f t="shared" si="281"/>
        <v/>
      </c>
      <c r="BF877" s="118" t="str">
        <f t="shared" si="282"/>
        <v/>
      </c>
      <c r="BG877" s="120"/>
      <c r="BH877" s="120" t="str">
        <f t="shared" si="283"/>
        <v/>
      </c>
      <c r="BI877" s="120" t="str">
        <f t="shared" si="284"/>
        <v/>
      </c>
      <c r="BJ877" s="121"/>
      <c r="BK877" s="120" t="str">
        <f t="shared" si="285"/>
        <v/>
      </c>
      <c r="BL877" s="120" t="str">
        <f t="shared" si="286"/>
        <v/>
      </c>
      <c r="BM877" s="120" t="str">
        <f t="shared" si="287"/>
        <v/>
      </c>
      <c r="BN877" s="120" t="str">
        <f t="shared" si="288"/>
        <v/>
      </c>
      <c r="BO877" s="120" t="str">
        <f t="shared" si="289"/>
        <v/>
      </c>
      <c r="BP877" s="120" t="str">
        <f t="shared" si="290"/>
        <v/>
      </c>
      <c r="BQ877" s="98"/>
      <c r="BR877" s="98"/>
      <c r="BS877" s="98"/>
      <c r="BT877" s="98"/>
      <c r="BU877" s="98"/>
      <c r="BV877" s="98"/>
      <c r="BW877" s="98"/>
      <c r="BX877" s="98"/>
      <c r="BY877" s="98"/>
      <c r="BZ877" s="98"/>
      <c r="CA877" s="98"/>
      <c r="CB877" s="98"/>
      <c r="CC877" s="98"/>
      <c r="CD877" s="98"/>
      <c r="CE877" s="98"/>
      <c r="CF877" s="98"/>
      <c r="CG877" s="98"/>
      <c r="CH877" s="98"/>
      <c r="CI877" s="98"/>
      <c r="CJ877" s="98"/>
      <c r="CK877" s="98"/>
      <c r="CL877" s="98"/>
      <c r="CM877" s="98"/>
      <c r="CN877" s="98"/>
      <c r="CO877" s="98"/>
      <c r="CP877" s="98"/>
      <c r="CQ877" s="98"/>
      <c r="CR877" s="98"/>
      <c r="CS877" s="98"/>
    </row>
    <row r="878" spans="1:97" s="4" customFormat="1" ht="18.75" customHeight="1" x14ac:dyDescent="0.2">
      <c r="A878" s="3">
        <f t="shared" si="291"/>
        <v>866</v>
      </c>
      <c r="B878" s="263"/>
      <c r="C878" s="263"/>
      <c r="D878" s="263"/>
      <c r="E878" s="259"/>
      <c r="F878" s="259"/>
      <c r="G878" s="43"/>
      <c r="H878" s="264"/>
      <c r="I878" s="261"/>
      <c r="J878" s="106"/>
      <c r="K878" s="247"/>
      <c r="L878" s="247"/>
      <c r="M878" s="247"/>
      <c r="N878" s="248" t="str">
        <f>IF(AND(K878&lt;&gt;"",L878&lt;&gt;"",J878&lt;&gt;""),ROUND(MIN(IF(OR(J878="OZZ",J878="ZZ"),5000,17300),TRUNC(0.75*(SUMIF($D$12:$D878,$D878,K$12:K878)+SUMIF($D$12:$D878,$D878,L$12:L878)),2)) - SUMIF($D$12:$D877,$D878,N$12:N877),2),"")</f>
        <v/>
      </c>
      <c r="O878" s="249" t="str">
        <f>IF(AND(K878&lt;&gt;"",L878&lt;&gt;"",M878&lt;&gt;"",J878&lt;&gt;"",AH878&lt;&gt;""),IF(OR(J878="OZZ",J878="ZZ"),ROUND(0-SUMIF($D$12:$D877,$D878,O$12:O877),2),IF(M878=0,0,ROUND(MIN(MIN(17300,TRUNC(0.75*(SUMIF($D$12:$D$2012,$D878,K$12:K$2012)+SUMIF($D$12:$D$2012,$D878,L$12:L$2012)),2)+SUMIF($D$12:$D878,$D878,AH$12:AH878))-SUMIF($D$12:$D877,$D878,O$12:O877)-SUMIF($D$12:$D$2012,$D878,N$12:N$2012),AH878),2))),"")</f>
        <v/>
      </c>
      <c r="P878" s="250" t="str">
        <f>IF(J878&lt;&gt;"",1000 - SUMIF($D$12:$D877,$D878,P$12:P877),"")</f>
        <v/>
      </c>
      <c r="Q878" s="106"/>
      <c r="R878" s="247"/>
      <c r="S878" s="247"/>
      <c r="T878" s="247"/>
      <c r="U878" s="248" t="str">
        <f>IF(AND(R878&lt;&gt;"",S878&lt;&gt;"",Q878&lt;&gt;""),ROUND(MIN(IF(OR(Q878="OZZ",Q878="ZZ"),5000,17300),TRUNC(0.75*(SUMIF($D$12:$D878,$D878,R$12:R878)+SUMIF($D$12:$D878,$D878,S$12:S878)),2)) - SUMIF($D$12:$D877,$D878,U$12:U877),2),"")</f>
        <v/>
      </c>
      <c r="V878" s="248" t="str">
        <f>IF(AND(R878&lt;&gt;"",S878&lt;&gt;"",T878&lt;&gt;"",Q878&lt;&gt;"",AL878&lt;&gt;""),IF(OR(Q878="OZZ",Q878="ZZ"),ROUND(0-SUMIF($D$12:$D877,$D878,V$12:V877),2),IF(T878=0,0,ROUND(MIN(MIN(17300,TRUNC(0.75*(SUMIF($D$12:$D$2012,$D878,R$12:R$2012)+SUMIF($D$12:$D$2012,$D878,S$12:S$2012)),2)+SUMIF($D$12:$D878,$D878,AL$12:AL878))-SUMIF($D$12:$D877,$D878,V$12:V877)-SUMIF($D$12:$D$2012,$D878,U$12:U$2012),AL878),2))),"")</f>
        <v/>
      </c>
      <c r="W878" s="250" t="str">
        <f>IF(Q878&lt;&gt;"",1000 - SUMIF($D$12:$D877,$D878,W$12:W877),"")</f>
        <v/>
      </c>
      <c r="X878" s="106"/>
      <c r="Y878" s="247"/>
      <c r="Z878" s="247"/>
      <c r="AA878" s="247"/>
      <c r="AB878" s="248" t="str">
        <f>IF(AND(Y878&lt;&gt;"",Z878&lt;&gt;"",X878&lt;&gt;""),ROUND(MIN(IF(OR(X878="OZZ",X878="ZZ"),5000,17300),TRUNC(0.75*(SUMIF($D$12:$D878,$D878,Y$12:Y878)+SUMIF($D$12:$D878,$D878,Z$12:Z878)),2)) - SUMIF($D$12:$D877,$D878,AB$12:AB877),2),"")</f>
        <v/>
      </c>
      <c r="AC878" s="251" t="str">
        <f>IF(AND(Y878&lt;&gt;"",Z878&lt;&gt;"",AA878&lt;&gt;"",X878&lt;&gt;"",AP878&lt;&gt;""),IF(OR(X878="OZZ",X878="ZZ"),ROUND(0-SUMIF($D$12:$D877,$D878,AC$12:AC877),2),IF(AA878=0,0,ROUND(MIN(MIN(17300,TRUNC(0.75*(SUMIF($D$12:$D$2012,$D878,Y$12:Y$2012)+SUMIF($D$12:$D$2012,$D878,Z$12:Z$2012)),2)+SUMIF($D$12:$D878,$D878,AP$12:AP878))-SUMIF($D$12:$D877,$D878,AC$12:AC877)-SUMIF($D$12:$D$2012,$D878,AB$12:AB$2012),AP878),2))),"")</f>
        <v/>
      </c>
      <c r="AD878" s="250" t="str">
        <f>IF(X878&lt;&gt;"",1000 - SUMIF($D$12:$D877,$D878,AD$12:AD877),"")</f>
        <v/>
      </c>
      <c r="AE878" s="252"/>
      <c r="AF878" s="253"/>
      <c r="AG878" s="254"/>
      <c r="AH878" s="255" t="str">
        <f t="shared" si="292"/>
        <v/>
      </c>
      <c r="AI878" s="256"/>
      <c r="AJ878" s="253"/>
      <c r="AK878" s="254"/>
      <c r="AL878" s="255" t="str">
        <f t="shared" si="293"/>
        <v/>
      </c>
      <c r="AM878" s="256"/>
      <c r="AN878" s="253"/>
      <c r="AO878" s="254"/>
      <c r="AP878" s="255" t="str">
        <f t="shared" si="273"/>
        <v/>
      </c>
      <c r="AQ878" s="116"/>
      <c r="AR878" s="116"/>
      <c r="AS878" s="117"/>
      <c r="AT878" s="118"/>
      <c r="AU878" s="119" t="str">
        <f>IF(D878&lt;&gt; "", IF(COUNTIF($D$12:$D878,$D878)&gt;1,0,IF(SUM(N878,U878,AB878)&gt;0,IF(AND(X878="",OR(Q878&lt;&gt;"",J878&lt;&gt;"")),IF(Q878&lt;&gt;"",Q878,IF(J878&lt;&gt;"",J878,0)),IF(AND(Q878&lt;&gt;"",J878&lt;&gt;"",Q878=J878),Q878,X878)),0)),"")</f>
        <v/>
      </c>
      <c r="AV878" s="119" t="str">
        <f>IF(D878&lt;&gt;"",IF(COUNTIF($D$12:$D878,$D878)&gt;1,0,IF(SUM(O878,V878,AC878)&gt;0,IF(AND(X878="",OR(Q878&lt;&gt;"",J878&lt;&gt;"")),IF(Q878&lt;&gt;"",Q878,IF(J878&lt;&gt;"",J878,0)),IF(AND(Q878&lt;&gt;"",J878&lt;&gt;"",Q878=J878),Q878,X878)),0)),"")</f>
        <v/>
      </c>
      <c r="AW878" s="119" t="str">
        <f>IF(D878&lt;&gt;"",IF(COUNTIF($D$12:$D878,$D878)&gt;1,0,IF(SUM(P878,W878,AD878)&gt;0,IF(AND(X878="",OR(Q878&lt;&gt;"",J878&lt;&gt;"")),IF(Q878&lt;&gt;"",Q878,IF(J878&lt;&gt;"",J878,0)),IF(AND(Q878&lt;&gt;"",J878&lt;&gt;"",Q878=J878),Q878,X878)),0)),"")</f>
        <v/>
      </c>
      <c r="AX878" s="118" t="str">
        <f t="shared" si="274"/>
        <v/>
      </c>
      <c r="AY878" s="118" t="str">
        <f t="shared" si="275"/>
        <v/>
      </c>
      <c r="AZ878" s="118" t="str">
        <f t="shared" si="276"/>
        <v/>
      </c>
      <c r="BA878" s="118" t="str">
        <f t="shared" si="277"/>
        <v/>
      </c>
      <c r="BB878" s="118" t="str">
        <f t="shared" si="278"/>
        <v/>
      </c>
      <c r="BC878" s="118" t="str">
        <f t="shared" si="279"/>
        <v/>
      </c>
      <c r="BD878" s="118" t="str">
        <f t="shared" si="280"/>
        <v/>
      </c>
      <c r="BE878" s="118" t="str">
        <f t="shared" si="281"/>
        <v/>
      </c>
      <c r="BF878" s="118" t="str">
        <f t="shared" si="282"/>
        <v/>
      </c>
      <c r="BG878" s="120"/>
      <c r="BH878" s="120" t="str">
        <f t="shared" si="283"/>
        <v/>
      </c>
      <c r="BI878" s="120" t="str">
        <f t="shared" si="284"/>
        <v/>
      </c>
      <c r="BJ878" s="121"/>
      <c r="BK878" s="120" t="str">
        <f t="shared" si="285"/>
        <v/>
      </c>
      <c r="BL878" s="120" t="str">
        <f t="shared" si="286"/>
        <v/>
      </c>
      <c r="BM878" s="120" t="str">
        <f t="shared" si="287"/>
        <v/>
      </c>
      <c r="BN878" s="120" t="str">
        <f t="shared" si="288"/>
        <v/>
      </c>
      <c r="BO878" s="120" t="str">
        <f t="shared" si="289"/>
        <v/>
      </c>
      <c r="BP878" s="120" t="str">
        <f t="shared" si="290"/>
        <v/>
      </c>
      <c r="BQ878" s="98"/>
      <c r="BR878" s="98"/>
      <c r="BS878" s="98"/>
      <c r="BT878" s="98"/>
      <c r="BU878" s="98"/>
      <c r="BV878" s="98"/>
      <c r="BW878" s="98"/>
      <c r="BX878" s="98"/>
      <c r="BY878" s="98"/>
      <c r="BZ878" s="98"/>
      <c r="CA878" s="98"/>
      <c r="CB878" s="98"/>
      <c r="CC878" s="98"/>
      <c r="CD878" s="98"/>
      <c r="CE878" s="98"/>
      <c r="CF878" s="98"/>
      <c r="CG878" s="98"/>
      <c r="CH878" s="98"/>
      <c r="CI878" s="98"/>
      <c r="CJ878" s="98"/>
      <c r="CK878" s="98"/>
      <c r="CL878" s="98"/>
      <c r="CM878" s="98"/>
      <c r="CN878" s="98"/>
      <c r="CO878" s="98"/>
      <c r="CP878" s="98"/>
      <c r="CQ878" s="98"/>
      <c r="CR878" s="98"/>
      <c r="CS878" s="98"/>
    </row>
    <row r="879" spans="1:97" s="4" customFormat="1" ht="18.75" customHeight="1" x14ac:dyDescent="0.2">
      <c r="A879" s="3">
        <f t="shared" si="291"/>
        <v>867</v>
      </c>
      <c r="B879" s="263"/>
      <c r="C879" s="263"/>
      <c r="D879" s="263"/>
      <c r="E879" s="259"/>
      <c r="F879" s="259"/>
      <c r="G879" s="43"/>
      <c r="H879" s="264"/>
      <c r="I879" s="261"/>
      <c r="J879" s="106"/>
      <c r="K879" s="247"/>
      <c r="L879" s="247"/>
      <c r="M879" s="247"/>
      <c r="N879" s="248" t="str">
        <f>IF(AND(K879&lt;&gt;"",L879&lt;&gt;"",J879&lt;&gt;""),ROUND(MIN(IF(OR(J879="OZZ",J879="ZZ"),5000,17300),TRUNC(0.75*(SUMIF($D$12:$D879,$D879,K$12:K879)+SUMIF($D$12:$D879,$D879,L$12:L879)),2)) - SUMIF($D$12:$D878,$D879,N$12:N878),2),"")</f>
        <v/>
      </c>
      <c r="O879" s="249" t="str">
        <f>IF(AND(K879&lt;&gt;"",L879&lt;&gt;"",M879&lt;&gt;"",J879&lt;&gt;"",AH879&lt;&gt;""),IF(OR(J879="OZZ",J879="ZZ"),ROUND(0-SUMIF($D$12:$D878,$D879,O$12:O878),2),IF(M879=0,0,ROUND(MIN(MIN(17300,TRUNC(0.75*(SUMIF($D$12:$D$2012,$D879,K$12:K$2012)+SUMIF($D$12:$D$2012,$D879,L$12:L$2012)),2)+SUMIF($D$12:$D879,$D879,AH$12:AH879))-SUMIF($D$12:$D878,$D879,O$12:O878)-SUMIF($D$12:$D$2012,$D879,N$12:N$2012),AH879),2))),"")</f>
        <v/>
      </c>
      <c r="P879" s="250" t="str">
        <f>IF(J879&lt;&gt;"",1000 - SUMIF($D$12:$D878,$D879,P$12:P878),"")</f>
        <v/>
      </c>
      <c r="Q879" s="106"/>
      <c r="R879" s="247"/>
      <c r="S879" s="247"/>
      <c r="T879" s="247"/>
      <c r="U879" s="248" t="str">
        <f>IF(AND(R879&lt;&gt;"",S879&lt;&gt;"",Q879&lt;&gt;""),ROUND(MIN(IF(OR(Q879="OZZ",Q879="ZZ"),5000,17300),TRUNC(0.75*(SUMIF($D$12:$D879,$D879,R$12:R879)+SUMIF($D$12:$D879,$D879,S$12:S879)),2)) - SUMIF($D$12:$D878,$D879,U$12:U878),2),"")</f>
        <v/>
      </c>
      <c r="V879" s="248" t="str">
        <f>IF(AND(R879&lt;&gt;"",S879&lt;&gt;"",T879&lt;&gt;"",Q879&lt;&gt;"",AL879&lt;&gt;""),IF(OR(Q879="OZZ",Q879="ZZ"),ROUND(0-SUMIF($D$12:$D878,$D879,V$12:V878),2),IF(T879=0,0,ROUND(MIN(MIN(17300,TRUNC(0.75*(SUMIF($D$12:$D$2012,$D879,R$12:R$2012)+SUMIF($D$12:$D$2012,$D879,S$12:S$2012)),2)+SUMIF($D$12:$D879,$D879,AL$12:AL879))-SUMIF($D$12:$D878,$D879,V$12:V878)-SUMIF($D$12:$D$2012,$D879,U$12:U$2012),AL879),2))),"")</f>
        <v/>
      </c>
      <c r="W879" s="250" t="str">
        <f>IF(Q879&lt;&gt;"",1000 - SUMIF($D$12:$D878,$D879,W$12:W878),"")</f>
        <v/>
      </c>
      <c r="X879" s="106"/>
      <c r="Y879" s="247"/>
      <c r="Z879" s="247"/>
      <c r="AA879" s="247"/>
      <c r="AB879" s="248" t="str">
        <f>IF(AND(Y879&lt;&gt;"",Z879&lt;&gt;"",X879&lt;&gt;""),ROUND(MIN(IF(OR(X879="OZZ",X879="ZZ"),5000,17300),TRUNC(0.75*(SUMIF($D$12:$D879,$D879,Y$12:Y879)+SUMIF($D$12:$D879,$D879,Z$12:Z879)),2)) - SUMIF($D$12:$D878,$D879,AB$12:AB878),2),"")</f>
        <v/>
      </c>
      <c r="AC879" s="251" t="str">
        <f>IF(AND(Y879&lt;&gt;"",Z879&lt;&gt;"",AA879&lt;&gt;"",X879&lt;&gt;"",AP879&lt;&gt;""),IF(OR(X879="OZZ",X879="ZZ"),ROUND(0-SUMIF($D$12:$D878,$D879,AC$12:AC878),2),IF(AA879=0,0,ROUND(MIN(MIN(17300,TRUNC(0.75*(SUMIF($D$12:$D$2012,$D879,Y$12:Y$2012)+SUMIF($D$12:$D$2012,$D879,Z$12:Z$2012)),2)+SUMIF($D$12:$D879,$D879,AP$12:AP879))-SUMIF($D$12:$D878,$D879,AC$12:AC878)-SUMIF($D$12:$D$2012,$D879,AB$12:AB$2012),AP879),2))),"")</f>
        <v/>
      </c>
      <c r="AD879" s="250" t="str">
        <f>IF(X879&lt;&gt;"",1000 - SUMIF($D$12:$D878,$D879,AD$12:AD878),"")</f>
        <v/>
      </c>
      <c r="AE879" s="252"/>
      <c r="AF879" s="253"/>
      <c r="AG879" s="254"/>
      <c r="AH879" s="255" t="str">
        <f t="shared" si="292"/>
        <v/>
      </c>
      <c r="AI879" s="256"/>
      <c r="AJ879" s="253"/>
      <c r="AK879" s="254"/>
      <c r="AL879" s="255" t="str">
        <f t="shared" si="293"/>
        <v/>
      </c>
      <c r="AM879" s="256"/>
      <c r="AN879" s="253"/>
      <c r="AO879" s="254"/>
      <c r="AP879" s="255" t="str">
        <f t="shared" si="273"/>
        <v/>
      </c>
      <c r="AQ879" s="116"/>
      <c r="AR879" s="116"/>
      <c r="AS879" s="117"/>
      <c r="AT879" s="118"/>
      <c r="AU879" s="119" t="str">
        <f>IF(D879&lt;&gt; "", IF(COUNTIF($D$12:$D879,$D879)&gt;1,0,IF(SUM(N879,U879,AB879)&gt;0,IF(AND(X879="",OR(Q879&lt;&gt;"",J879&lt;&gt;"")),IF(Q879&lt;&gt;"",Q879,IF(J879&lt;&gt;"",J879,0)),IF(AND(Q879&lt;&gt;"",J879&lt;&gt;"",Q879=J879),Q879,X879)),0)),"")</f>
        <v/>
      </c>
      <c r="AV879" s="119" t="str">
        <f>IF(D879&lt;&gt;"",IF(COUNTIF($D$12:$D879,$D879)&gt;1,0,IF(SUM(O879,V879,AC879)&gt;0,IF(AND(X879="",OR(Q879&lt;&gt;"",J879&lt;&gt;"")),IF(Q879&lt;&gt;"",Q879,IF(J879&lt;&gt;"",J879,0)),IF(AND(Q879&lt;&gt;"",J879&lt;&gt;"",Q879=J879),Q879,X879)),0)),"")</f>
        <v/>
      </c>
      <c r="AW879" s="119" t="str">
        <f>IF(D879&lt;&gt;"",IF(COUNTIF($D$12:$D879,$D879)&gt;1,0,IF(SUM(P879,W879,AD879)&gt;0,IF(AND(X879="",OR(Q879&lt;&gt;"",J879&lt;&gt;"")),IF(Q879&lt;&gt;"",Q879,IF(J879&lt;&gt;"",J879,0)),IF(AND(Q879&lt;&gt;"",J879&lt;&gt;"",Q879=J879),Q879,X879)),0)),"")</f>
        <v/>
      </c>
      <c r="AX879" s="118" t="str">
        <f t="shared" si="274"/>
        <v/>
      </c>
      <c r="AY879" s="118" t="str">
        <f t="shared" si="275"/>
        <v/>
      </c>
      <c r="AZ879" s="118" t="str">
        <f t="shared" si="276"/>
        <v/>
      </c>
      <c r="BA879" s="118" t="str">
        <f t="shared" si="277"/>
        <v/>
      </c>
      <c r="BB879" s="118" t="str">
        <f t="shared" si="278"/>
        <v/>
      </c>
      <c r="BC879" s="118" t="str">
        <f t="shared" si="279"/>
        <v/>
      </c>
      <c r="BD879" s="118" t="str">
        <f t="shared" si="280"/>
        <v/>
      </c>
      <c r="BE879" s="118" t="str">
        <f t="shared" si="281"/>
        <v/>
      </c>
      <c r="BF879" s="118" t="str">
        <f t="shared" si="282"/>
        <v/>
      </c>
      <c r="BG879" s="120"/>
      <c r="BH879" s="120" t="str">
        <f t="shared" si="283"/>
        <v/>
      </c>
      <c r="BI879" s="120" t="str">
        <f t="shared" si="284"/>
        <v/>
      </c>
      <c r="BJ879" s="121"/>
      <c r="BK879" s="120" t="str">
        <f t="shared" si="285"/>
        <v/>
      </c>
      <c r="BL879" s="120" t="str">
        <f t="shared" si="286"/>
        <v/>
      </c>
      <c r="BM879" s="120" t="str">
        <f t="shared" si="287"/>
        <v/>
      </c>
      <c r="BN879" s="120" t="str">
        <f t="shared" si="288"/>
        <v/>
      </c>
      <c r="BO879" s="120" t="str">
        <f t="shared" si="289"/>
        <v/>
      </c>
      <c r="BP879" s="120" t="str">
        <f t="shared" si="290"/>
        <v/>
      </c>
      <c r="BQ879" s="98"/>
      <c r="BR879" s="98"/>
      <c r="BS879" s="98"/>
      <c r="BT879" s="98"/>
      <c r="BU879" s="98"/>
      <c r="BV879" s="98"/>
      <c r="BW879" s="98"/>
      <c r="BX879" s="98"/>
      <c r="BY879" s="98"/>
      <c r="BZ879" s="98"/>
      <c r="CA879" s="98"/>
      <c r="CB879" s="98"/>
      <c r="CC879" s="98"/>
      <c r="CD879" s="98"/>
      <c r="CE879" s="98"/>
      <c r="CF879" s="98"/>
      <c r="CG879" s="98"/>
      <c r="CH879" s="98"/>
      <c r="CI879" s="98"/>
      <c r="CJ879" s="98"/>
      <c r="CK879" s="98"/>
      <c r="CL879" s="98"/>
      <c r="CM879" s="98"/>
      <c r="CN879" s="98"/>
      <c r="CO879" s="98"/>
      <c r="CP879" s="98"/>
      <c r="CQ879" s="98"/>
      <c r="CR879" s="98"/>
      <c r="CS879" s="98"/>
    </row>
    <row r="880" spans="1:97" s="4" customFormat="1" ht="18.75" customHeight="1" x14ac:dyDescent="0.2">
      <c r="A880" s="3">
        <f t="shared" si="291"/>
        <v>868</v>
      </c>
      <c r="B880" s="263"/>
      <c r="C880" s="263"/>
      <c r="D880" s="263"/>
      <c r="E880" s="259"/>
      <c r="F880" s="259"/>
      <c r="G880" s="43"/>
      <c r="H880" s="264"/>
      <c r="I880" s="261"/>
      <c r="J880" s="106"/>
      <c r="K880" s="247"/>
      <c r="L880" s="247"/>
      <c r="M880" s="247"/>
      <c r="N880" s="248" t="str">
        <f>IF(AND(K880&lt;&gt;"",L880&lt;&gt;"",J880&lt;&gt;""),ROUND(MIN(IF(OR(J880="OZZ",J880="ZZ"),5000,17300),TRUNC(0.75*(SUMIF($D$12:$D880,$D880,K$12:K880)+SUMIF($D$12:$D880,$D880,L$12:L880)),2)) - SUMIF($D$12:$D879,$D880,N$12:N879),2),"")</f>
        <v/>
      </c>
      <c r="O880" s="249" t="str">
        <f>IF(AND(K880&lt;&gt;"",L880&lt;&gt;"",M880&lt;&gt;"",J880&lt;&gt;"",AH880&lt;&gt;""),IF(OR(J880="OZZ",J880="ZZ"),ROUND(0-SUMIF($D$12:$D879,$D880,O$12:O879),2),IF(M880=0,0,ROUND(MIN(MIN(17300,TRUNC(0.75*(SUMIF($D$12:$D$2012,$D880,K$12:K$2012)+SUMIF($D$12:$D$2012,$D880,L$12:L$2012)),2)+SUMIF($D$12:$D880,$D880,AH$12:AH880))-SUMIF($D$12:$D879,$D880,O$12:O879)-SUMIF($D$12:$D$2012,$D880,N$12:N$2012),AH880),2))),"")</f>
        <v/>
      </c>
      <c r="P880" s="250" t="str">
        <f>IF(J880&lt;&gt;"",1000 - SUMIF($D$12:$D879,$D880,P$12:P879),"")</f>
        <v/>
      </c>
      <c r="Q880" s="106"/>
      <c r="R880" s="247"/>
      <c r="S880" s="247"/>
      <c r="T880" s="247"/>
      <c r="U880" s="248" t="str">
        <f>IF(AND(R880&lt;&gt;"",S880&lt;&gt;"",Q880&lt;&gt;""),ROUND(MIN(IF(OR(Q880="OZZ",Q880="ZZ"),5000,17300),TRUNC(0.75*(SUMIF($D$12:$D880,$D880,R$12:R880)+SUMIF($D$12:$D880,$D880,S$12:S880)),2)) - SUMIF($D$12:$D879,$D880,U$12:U879),2),"")</f>
        <v/>
      </c>
      <c r="V880" s="248" t="str">
        <f>IF(AND(R880&lt;&gt;"",S880&lt;&gt;"",T880&lt;&gt;"",Q880&lt;&gt;"",AL880&lt;&gt;""),IF(OR(Q880="OZZ",Q880="ZZ"),ROUND(0-SUMIF($D$12:$D879,$D880,V$12:V879),2),IF(T880=0,0,ROUND(MIN(MIN(17300,TRUNC(0.75*(SUMIF($D$12:$D$2012,$D880,R$12:R$2012)+SUMIF($D$12:$D$2012,$D880,S$12:S$2012)),2)+SUMIF($D$12:$D880,$D880,AL$12:AL880))-SUMIF($D$12:$D879,$D880,V$12:V879)-SUMIF($D$12:$D$2012,$D880,U$12:U$2012),AL880),2))),"")</f>
        <v/>
      </c>
      <c r="W880" s="250" t="str">
        <f>IF(Q880&lt;&gt;"",1000 - SUMIF($D$12:$D879,$D880,W$12:W879),"")</f>
        <v/>
      </c>
      <c r="X880" s="106"/>
      <c r="Y880" s="247"/>
      <c r="Z880" s="247"/>
      <c r="AA880" s="247"/>
      <c r="AB880" s="248" t="str">
        <f>IF(AND(Y880&lt;&gt;"",Z880&lt;&gt;"",X880&lt;&gt;""),ROUND(MIN(IF(OR(X880="OZZ",X880="ZZ"),5000,17300),TRUNC(0.75*(SUMIF($D$12:$D880,$D880,Y$12:Y880)+SUMIF($D$12:$D880,$D880,Z$12:Z880)),2)) - SUMIF($D$12:$D879,$D880,AB$12:AB879),2),"")</f>
        <v/>
      </c>
      <c r="AC880" s="251" t="str">
        <f>IF(AND(Y880&lt;&gt;"",Z880&lt;&gt;"",AA880&lt;&gt;"",X880&lt;&gt;"",AP880&lt;&gt;""),IF(OR(X880="OZZ",X880="ZZ"),ROUND(0-SUMIF($D$12:$D879,$D880,AC$12:AC879),2),IF(AA880=0,0,ROUND(MIN(MIN(17300,TRUNC(0.75*(SUMIF($D$12:$D$2012,$D880,Y$12:Y$2012)+SUMIF($D$12:$D$2012,$D880,Z$12:Z$2012)),2)+SUMIF($D$12:$D880,$D880,AP$12:AP880))-SUMIF($D$12:$D879,$D880,AC$12:AC879)-SUMIF($D$12:$D$2012,$D880,AB$12:AB$2012),AP880),2))),"")</f>
        <v/>
      </c>
      <c r="AD880" s="250" t="str">
        <f>IF(X880&lt;&gt;"",1000 - SUMIF($D$12:$D879,$D880,AD$12:AD879),"")</f>
        <v/>
      </c>
      <c r="AE880" s="252"/>
      <c r="AF880" s="253"/>
      <c r="AG880" s="254"/>
      <c r="AH880" s="255" t="str">
        <f t="shared" si="292"/>
        <v/>
      </c>
      <c r="AI880" s="256"/>
      <c r="AJ880" s="253"/>
      <c r="AK880" s="254"/>
      <c r="AL880" s="255" t="str">
        <f t="shared" si="293"/>
        <v/>
      </c>
      <c r="AM880" s="256"/>
      <c r="AN880" s="253"/>
      <c r="AO880" s="254"/>
      <c r="AP880" s="255" t="str">
        <f t="shared" si="273"/>
        <v/>
      </c>
      <c r="AQ880" s="116"/>
      <c r="AR880" s="116"/>
      <c r="AS880" s="117"/>
      <c r="AT880" s="118"/>
      <c r="AU880" s="119" t="str">
        <f>IF(D880&lt;&gt; "", IF(COUNTIF($D$12:$D880,$D880)&gt;1,0,IF(SUM(N880,U880,AB880)&gt;0,IF(AND(X880="",OR(Q880&lt;&gt;"",J880&lt;&gt;"")),IF(Q880&lt;&gt;"",Q880,IF(J880&lt;&gt;"",J880,0)),IF(AND(Q880&lt;&gt;"",J880&lt;&gt;"",Q880=J880),Q880,X880)),0)),"")</f>
        <v/>
      </c>
      <c r="AV880" s="119" t="str">
        <f>IF(D880&lt;&gt;"",IF(COUNTIF($D$12:$D880,$D880)&gt;1,0,IF(SUM(O880,V880,AC880)&gt;0,IF(AND(X880="",OR(Q880&lt;&gt;"",J880&lt;&gt;"")),IF(Q880&lt;&gt;"",Q880,IF(J880&lt;&gt;"",J880,0)),IF(AND(Q880&lt;&gt;"",J880&lt;&gt;"",Q880=J880),Q880,X880)),0)),"")</f>
        <v/>
      </c>
      <c r="AW880" s="119" t="str">
        <f>IF(D880&lt;&gt;"",IF(COUNTIF($D$12:$D880,$D880)&gt;1,0,IF(SUM(P880,W880,AD880)&gt;0,IF(AND(X880="",OR(Q880&lt;&gt;"",J880&lt;&gt;"")),IF(Q880&lt;&gt;"",Q880,IF(J880&lt;&gt;"",J880,0)),IF(AND(Q880&lt;&gt;"",J880&lt;&gt;"",Q880=J880),Q880,X880)),0)),"")</f>
        <v/>
      </c>
      <c r="AX880" s="118" t="str">
        <f t="shared" si="274"/>
        <v/>
      </c>
      <c r="AY880" s="118" t="str">
        <f t="shared" si="275"/>
        <v/>
      </c>
      <c r="AZ880" s="118" t="str">
        <f t="shared" si="276"/>
        <v/>
      </c>
      <c r="BA880" s="118" t="str">
        <f t="shared" si="277"/>
        <v/>
      </c>
      <c r="BB880" s="118" t="str">
        <f t="shared" si="278"/>
        <v/>
      </c>
      <c r="BC880" s="118" t="str">
        <f t="shared" si="279"/>
        <v/>
      </c>
      <c r="BD880" s="118" t="str">
        <f t="shared" si="280"/>
        <v/>
      </c>
      <c r="BE880" s="118" t="str">
        <f t="shared" si="281"/>
        <v/>
      </c>
      <c r="BF880" s="118" t="str">
        <f t="shared" si="282"/>
        <v/>
      </c>
      <c r="BG880" s="120"/>
      <c r="BH880" s="120" t="str">
        <f t="shared" si="283"/>
        <v/>
      </c>
      <c r="BI880" s="120" t="str">
        <f t="shared" si="284"/>
        <v/>
      </c>
      <c r="BJ880" s="121"/>
      <c r="BK880" s="120" t="str">
        <f t="shared" si="285"/>
        <v/>
      </c>
      <c r="BL880" s="120" t="str">
        <f t="shared" si="286"/>
        <v/>
      </c>
      <c r="BM880" s="120" t="str">
        <f t="shared" si="287"/>
        <v/>
      </c>
      <c r="BN880" s="120" t="str">
        <f t="shared" si="288"/>
        <v/>
      </c>
      <c r="BO880" s="120" t="str">
        <f t="shared" si="289"/>
        <v/>
      </c>
      <c r="BP880" s="120" t="str">
        <f t="shared" si="290"/>
        <v/>
      </c>
      <c r="BQ880" s="98"/>
      <c r="BR880" s="98"/>
      <c r="BS880" s="98"/>
      <c r="BT880" s="98"/>
      <c r="BU880" s="98"/>
      <c r="BV880" s="98"/>
      <c r="BW880" s="98"/>
      <c r="BX880" s="98"/>
      <c r="BY880" s="98"/>
      <c r="BZ880" s="98"/>
      <c r="CA880" s="98"/>
      <c r="CB880" s="98"/>
      <c r="CC880" s="98"/>
      <c r="CD880" s="98"/>
      <c r="CE880" s="98"/>
      <c r="CF880" s="98"/>
      <c r="CG880" s="98"/>
      <c r="CH880" s="98"/>
      <c r="CI880" s="98"/>
      <c r="CJ880" s="98"/>
      <c r="CK880" s="98"/>
      <c r="CL880" s="98"/>
      <c r="CM880" s="98"/>
      <c r="CN880" s="98"/>
      <c r="CO880" s="98"/>
      <c r="CP880" s="98"/>
      <c r="CQ880" s="98"/>
      <c r="CR880" s="98"/>
      <c r="CS880" s="98"/>
    </row>
    <row r="881" spans="1:97" s="4" customFormat="1" ht="18.75" customHeight="1" x14ac:dyDescent="0.2">
      <c r="A881" s="3">
        <f t="shared" si="291"/>
        <v>869</v>
      </c>
      <c r="B881" s="263"/>
      <c r="C881" s="263"/>
      <c r="D881" s="263"/>
      <c r="E881" s="259"/>
      <c r="F881" s="259"/>
      <c r="G881" s="43"/>
      <c r="H881" s="264"/>
      <c r="I881" s="261"/>
      <c r="J881" s="106"/>
      <c r="K881" s="247"/>
      <c r="L881" s="247"/>
      <c r="M881" s="247"/>
      <c r="N881" s="248" t="str">
        <f>IF(AND(K881&lt;&gt;"",L881&lt;&gt;"",J881&lt;&gt;""),ROUND(MIN(IF(OR(J881="OZZ",J881="ZZ"),5000,17300),TRUNC(0.75*(SUMIF($D$12:$D881,$D881,K$12:K881)+SUMIF($D$12:$D881,$D881,L$12:L881)),2)) - SUMIF($D$12:$D880,$D881,N$12:N880),2),"")</f>
        <v/>
      </c>
      <c r="O881" s="249" t="str">
        <f>IF(AND(K881&lt;&gt;"",L881&lt;&gt;"",M881&lt;&gt;"",J881&lt;&gt;"",AH881&lt;&gt;""),IF(OR(J881="OZZ",J881="ZZ"),ROUND(0-SUMIF($D$12:$D880,$D881,O$12:O880),2),IF(M881=0,0,ROUND(MIN(MIN(17300,TRUNC(0.75*(SUMIF($D$12:$D$2012,$D881,K$12:K$2012)+SUMIF($D$12:$D$2012,$D881,L$12:L$2012)),2)+SUMIF($D$12:$D881,$D881,AH$12:AH881))-SUMIF($D$12:$D880,$D881,O$12:O880)-SUMIF($D$12:$D$2012,$D881,N$12:N$2012),AH881),2))),"")</f>
        <v/>
      </c>
      <c r="P881" s="250" t="str">
        <f>IF(J881&lt;&gt;"",1000 - SUMIF($D$12:$D880,$D881,P$12:P880),"")</f>
        <v/>
      </c>
      <c r="Q881" s="106"/>
      <c r="R881" s="247"/>
      <c r="S881" s="247"/>
      <c r="T881" s="247"/>
      <c r="U881" s="248" t="str">
        <f>IF(AND(R881&lt;&gt;"",S881&lt;&gt;"",Q881&lt;&gt;""),ROUND(MIN(IF(OR(Q881="OZZ",Q881="ZZ"),5000,17300),TRUNC(0.75*(SUMIF($D$12:$D881,$D881,R$12:R881)+SUMIF($D$12:$D881,$D881,S$12:S881)),2)) - SUMIF($D$12:$D880,$D881,U$12:U880),2),"")</f>
        <v/>
      </c>
      <c r="V881" s="248" t="str">
        <f>IF(AND(R881&lt;&gt;"",S881&lt;&gt;"",T881&lt;&gt;"",Q881&lt;&gt;"",AL881&lt;&gt;""),IF(OR(Q881="OZZ",Q881="ZZ"),ROUND(0-SUMIF($D$12:$D880,$D881,V$12:V880),2),IF(T881=0,0,ROUND(MIN(MIN(17300,TRUNC(0.75*(SUMIF($D$12:$D$2012,$D881,R$12:R$2012)+SUMIF($D$12:$D$2012,$D881,S$12:S$2012)),2)+SUMIF($D$12:$D881,$D881,AL$12:AL881))-SUMIF($D$12:$D880,$D881,V$12:V880)-SUMIF($D$12:$D$2012,$D881,U$12:U$2012),AL881),2))),"")</f>
        <v/>
      </c>
      <c r="W881" s="250" t="str">
        <f>IF(Q881&lt;&gt;"",1000 - SUMIF($D$12:$D880,$D881,W$12:W880),"")</f>
        <v/>
      </c>
      <c r="X881" s="106"/>
      <c r="Y881" s="247"/>
      <c r="Z881" s="247"/>
      <c r="AA881" s="247"/>
      <c r="AB881" s="248" t="str">
        <f>IF(AND(Y881&lt;&gt;"",Z881&lt;&gt;"",X881&lt;&gt;""),ROUND(MIN(IF(OR(X881="OZZ",X881="ZZ"),5000,17300),TRUNC(0.75*(SUMIF($D$12:$D881,$D881,Y$12:Y881)+SUMIF($D$12:$D881,$D881,Z$12:Z881)),2)) - SUMIF($D$12:$D880,$D881,AB$12:AB880),2),"")</f>
        <v/>
      </c>
      <c r="AC881" s="251" t="str">
        <f>IF(AND(Y881&lt;&gt;"",Z881&lt;&gt;"",AA881&lt;&gt;"",X881&lt;&gt;"",AP881&lt;&gt;""),IF(OR(X881="OZZ",X881="ZZ"),ROUND(0-SUMIF($D$12:$D880,$D881,AC$12:AC880),2),IF(AA881=0,0,ROUND(MIN(MIN(17300,TRUNC(0.75*(SUMIF($D$12:$D$2012,$D881,Y$12:Y$2012)+SUMIF($D$12:$D$2012,$D881,Z$12:Z$2012)),2)+SUMIF($D$12:$D881,$D881,AP$12:AP881))-SUMIF($D$12:$D880,$D881,AC$12:AC880)-SUMIF($D$12:$D$2012,$D881,AB$12:AB$2012),AP881),2))),"")</f>
        <v/>
      </c>
      <c r="AD881" s="250" t="str">
        <f>IF(X881&lt;&gt;"",1000 - SUMIF($D$12:$D880,$D881,AD$12:AD880),"")</f>
        <v/>
      </c>
      <c r="AE881" s="252"/>
      <c r="AF881" s="253"/>
      <c r="AG881" s="254"/>
      <c r="AH881" s="255" t="str">
        <f t="shared" si="292"/>
        <v/>
      </c>
      <c r="AI881" s="256"/>
      <c r="AJ881" s="253"/>
      <c r="AK881" s="254"/>
      <c r="AL881" s="255" t="str">
        <f t="shared" si="293"/>
        <v/>
      </c>
      <c r="AM881" s="256"/>
      <c r="AN881" s="253"/>
      <c r="AO881" s="254"/>
      <c r="AP881" s="255" t="str">
        <f t="shared" si="273"/>
        <v/>
      </c>
      <c r="AQ881" s="116"/>
      <c r="AR881" s="116"/>
      <c r="AS881" s="117"/>
      <c r="AT881" s="118"/>
      <c r="AU881" s="119" t="str">
        <f>IF(D881&lt;&gt; "", IF(COUNTIF($D$12:$D881,$D881)&gt;1,0,IF(SUM(N881,U881,AB881)&gt;0,IF(AND(X881="",OR(Q881&lt;&gt;"",J881&lt;&gt;"")),IF(Q881&lt;&gt;"",Q881,IF(J881&lt;&gt;"",J881,0)),IF(AND(Q881&lt;&gt;"",J881&lt;&gt;"",Q881=J881),Q881,X881)),0)),"")</f>
        <v/>
      </c>
      <c r="AV881" s="119" t="str">
        <f>IF(D881&lt;&gt;"",IF(COUNTIF($D$12:$D881,$D881)&gt;1,0,IF(SUM(O881,V881,AC881)&gt;0,IF(AND(X881="",OR(Q881&lt;&gt;"",J881&lt;&gt;"")),IF(Q881&lt;&gt;"",Q881,IF(J881&lt;&gt;"",J881,0)),IF(AND(Q881&lt;&gt;"",J881&lt;&gt;"",Q881=J881),Q881,X881)),0)),"")</f>
        <v/>
      </c>
      <c r="AW881" s="119" t="str">
        <f>IF(D881&lt;&gt;"",IF(COUNTIF($D$12:$D881,$D881)&gt;1,0,IF(SUM(P881,W881,AD881)&gt;0,IF(AND(X881="",OR(Q881&lt;&gt;"",J881&lt;&gt;"")),IF(Q881&lt;&gt;"",Q881,IF(J881&lt;&gt;"",J881,0)),IF(AND(Q881&lt;&gt;"",J881&lt;&gt;"",Q881=J881),Q881,X881)),0)),"")</f>
        <v/>
      </c>
      <c r="AX881" s="118" t="str">
        <f t="shared" si="274"/>
        <v/>
      </c>
      <c r="AY881" s="118" t="str">
        <f t="shared" si="275"/>
        <v/>
      </c>
      <c r="AZ881" s="118" t="str">
        <f t="shared" si="276"/>
        <v/>
      </c>
      <c r="BA881" s="118" t="str">
        <f t="shared" si="277"/>
        <v/>
      </c>
      <c r="BB881" s="118" t="str">
        <f t="shared" si="278"/>
        <v/>
      </c>
      <c r="BC881" s="118" t="str">
        <f t="shared" si="279"/>
        <v/>
      </c>
      <c r="BD881" s="118" t="str">
        <f t="shared" si="280"/>
        <v/>
      </c>
      <c r="BE881" s="118" t="str">
        <f t="shared" si="281"/>
        <v/>
      </c>
      <c r="BF881" s="118" t="str">
        <f t="shared" si="282"/>
        <v/>
      </c>
      <c r="BG881" s="120"/>
      <c r="BH881" s="120" t="str">
        <f t="shared" si="283"/>
        <v/>
      </c>
      <c r="BI881" s="120" t="str">
        <f t="shared" si="284"/>
        <v/>
      </c>
      <c r="BJ881" s="121"/>
      <c r="BK881" s="120" t="str">
        <f t="shared" si="285"/>
        <v/>
      </c>
      <c r="BL881" s="120" t="str">
        <f t="shared" si="286"/>
        <v/>
      </c>
      <c r="BM881" s="120" t="str">
        <f t="shared" si="287"/>
        <v/>
      </c>
      <c r="BN881" s="120" t="str">
        <f t="shared" si="288"/>
        <v/>
      </c>
      <c r="BO881" s="120" t="str">
        <f t="shared" si="289"/>
        <v/>
      </c>
      <c r="BP881" s="120" t="str">
        <f t="shared" si="290"/>
        <v/>
      </c>
      <c r="BQ881" s="98"/>
      <c r="BR881" s="98"/>
      <c r="BS881" s="98"/>
      <c r="BT881" s="98"/>
      <c r="BU881" s="98"/>
      <c r="BV881" s="98"/>
      <c r="BW881" s="98"/>
      <c r="BX881" s="98"/>
      <c r="BY881" s="98"/>
      <c r="BZ881" s="98"/>
      <c r="CA881" s="98"/>
      <c r="CB881" s="98"/>
      <c r="CC881" s="98"/>
      <c r="CD881" s="98"/>
      <c r="CE881" s="98"/>
      <c r="CF881" s="98"/>
      <c r="CG881" s="98"/>
      <c r="CH881" s="98"/>
      <c r="CI881" s="98"/>
      <c r="CJ881" s="98"/>
      <c r="CK881" s="98"/>
      <c r="CL881" s="98"/>
      <c r="CM881" s="98"/>
      <c r="CN881" s="98"/>
      <c r="CO881" s="98"/>
      <c r="CP881" s="98"/>
      <c r="CQ881" s="98"/>
      <c r="CR881" s="98"/>
      <c r="CS881" s="98"/>
    </row>
    <row r="882" spans="1:97" s="4" customFormat="1" ht="18.75" customHeight="1" x14ac:dyDescent="0.2">
      <c r="A882" s="3">
        <f t="shared" si="291"/>
        <v>870</v>
      </c>
      <c r="B882" s="263"/>
      <c r="C882" s="263"/>
      <c r="D882" s="263"/>
      <c r="E882" s="259"/>
      <c r="F882" s="259"/>
      <c r="G882" s="43"/>
      <c r="H882" s="264"/>
      <c r="I882" s="261"/>
      <c r="J882" s="106"/>
      <c r="K882" s="247"/>
      <c r="L882" s="247"/>
      <c r="M882" s="247"/>
      <c r="N882" s="248" t="str">
        <f>IF(AND(K882&lt;&gt;"",L882&lt;&gt;"",J882&lt;&gt;""),ROUND(MIN(IF(OR(J882="OZZ",J882="ZZ"),5000,17300),TRUNC(0.75*(SUMIF($D$12:$D882,$D882,K$12:K882)+SUMIF($D$12:$D882,$D882,L$12:L882)),2)) - SUMIF($D$12:$D881,$D882,N$12:N881),2),"")</f>
        <v/>
      </c>
      <c r="O882" s="249" t="str">
        <f>IF(AND(K882&lt;&gt;"",L882&lt;&gt;"",M882&lt;&gt;"",J882&lt;&gt;"",AH882&lt;&gt;""),IF(OR(J882="OZZ",J882="ZZ"),ROUND(0-SUMIF($D$12:$D881,$D882,O$12:O881),2),IF(M882=0,0,ROUND(MIN(MIN(17300,TRUNC(0.75*(SUMIF($D$12:$D$2012,$D882,K$12:K$2012)+SUMIF($D$12:$D$2012,$D882,L$12:L$2012)),2)+SUMIF($D$12:$D882,$D882,AH$12:AH882))-SUMIF($D$12:$D881,$D882,O$12:O881)-SUMIF($D$12:$D$2012,$D882,N$12:N$2012),AH882),2))),"")</f>
        <v/>
      </c>
      <c r="P882" s="250" t="str">
        <f>IF(J882&lt;&gt;"",1000 - SUMIF($D$12:$D881,$D882,P$12:P881),"")</f>
        <v/>
      </c>
      <c r="Q882" s="106"/>
      <c r="R882" s="247"/>
      <c r="S882" s="247"/>
      <c r="T882" s="247"/>
      <c r="U882" s="248" t="str">
        <f>IF(AND(R882&lt;&gt;"",S882&lt;&gt;"",Q882&lt;&gt;""),ROUND(MIN(IF(OR(Q882="OZZ",Q882="ZZ"),5000,17300),TRUNC(0.75*(SUMIF($D$12:$D882,$D882,R$12:R882)+SUMIF($D$12:$D882,$D882,S$12:S882)),2)) - SUMIF($D$12:$D881,$D882,U$12:U881),2),"")</f>
        <v/>
      </c>
      <c r="V882" s="248" t="str">
        <f>IF(AND(R882&lt;&gt;"",S882&lt;&gt;"",T882&lt;&gt;"",Q882&lt;&gt;"",AL882&lt;&gt;""),IF(OR(Q882="OZZ",Q882="ZZ"),ROUND(0-SUMIF($D$12:$D881,$D882,V$12:V881),2),IF(T882=0,0,ROUND(MIN(MIN(17300,TRUNC(0.75*(SUMIF($D$12:$D$2012,$D882,R$12:R$2012)+SUMIF($D$12:$D$2012,$D882,S$12:S$2012)),2)+SUMIF($D$12:$D882,$D882,AL$12:AL882))-SUMIF($D$12:$D881,$D882,V$12:V881)-SUMIF($D$12:$D$2012,$D882,U$12:U$2012),AL882),2))),"")</f>
        <v/>
      </c>
      <c r="W882" s="250" t="str">
        <f>IF(Q882&lt;&gt;"",1000 - SUMIF($D$12:$D881,$D882,W$12:W881),"")</f>
        <v/>
      </c>
      <c r="X882" s="106"/>
      <c r="Y882" s="247"/>
      <c r="Z882" s="247"/>
      <c r="AA882" s="247"/>
      <c r="AB882" s="248" t="str">
        <f>IF(AND(Y882&lt;&gt;"",Z882&lt;&gt;"",X882&lt;&gt;""),ROUND(MIN(IF(OR(X882="OZZ",X882="ZZ"),5000,17300),TRUNC(0.75*(SUMIF($D$12:$D882,$D882,Y$12:Y882)+SUMIF($D$12:$D882,$D882,Z$12:Z882)),2)) - SUMIF($D$12:$D881,$D882,AB$12:AB881),2),"")</f>
        <v/>
      </c>
      <c r="AC882" s="251" t="str">
        <f>IF(AND(Y882&lt;&gt;"",Z882&lt;&gt;"",AA882&lt;&gt;"",X882&lt;&gt;"",AP882&lt;&gt;""),IF(OR(X882="OZZ",X882="ZZ"),ROUND(0-SUMIF($D$12:$D881,$D882,AC$12:AC881),2),IF(AA882=0,0,ROUND(MIN(MIN(17300,TRUNC(0.75*(SUMIF($D$12:$D$2012,$D882,Y$12:Y$2012)+SUMIF($D$12:$D$2012,$D882,Z$12:Z$2012)),2)+SUMIF($D$12:$D882,$D882,AP$12:AP882))-SUMIF($D$12:$D881,$D882,AC$12:AC881)-SUMIF($D$12:$D$2012,$D882,AB$12:AB$2012),AP882),2))),"")</f>
        <v/>
      </c>
      <c r="AD882" s="250" t="str">
        <f>IF(X882&lt;&gt;"",1000 - SUMIF($D$12:$D881,$D882,AD$12:AD881),"")</f>
        <v/>
      </c>
      <c r="AE882" s="252"/>
      <c r="AF882" s="253"/>
      <c r="AG882" s="254"/>
      <c r="AH882" s="255" t="str">
        <f t="shared" si="292"/>
        <v/>
      </c>
      <c r="AI882" s="256"/>
      <c r="AJ882" s="253"/>
      <c r="AK882" s="254"/>
      <c r="AL882" s="255" t="str">
        <f t="shared" si="293"/>
        <v/>
      </c>
      <c r="AM882" s="256"/>
      <c r="AN882" s="253"/>
      <c r="AO882" s="254"/>
      <c r="AP882" s="255" t="str">
        <f t="shared" si="273"/>
        <v/>
      </c>
      <c r="AQ882" s="116"/>
      <c r="AR882" s="116"/>
      <c r="AS882" s="117"/>
      <c r="AT882" s="118"/>
      <c r="AU882" s="119" t="str">
        <f>IF(D882&lt;&gt; "", IF(COUNTIF($D$12:$D882,$D882)&gt;1,0,IF(SUM(N882,U882,AB882)&gt;0,IF(AND(X882="",OR(Q882&lt;&gt;"",J882&lt;&gt;"")),IF(Q882&lt;&gt;"",Q882,IF(J882&lt;&gt;"",J882,0)),IF(AND(Q882&lt;&gt;"",J882&lt;&gt;"",Q882=J882),Q882,X882)),0)),"")</f>
        <v/>
      </c>
      <c r="AV882" s="119" t="str">
        <f>IF(D882&lt;&gt;"",IF(COUNTIF($D$12:$D882,$D882)&gt;1,0,IF(SUM(O882,V882,AC882)&gt;0,IF(AND(X882="",OR(Q882&lt;&gt;"",J882&lt;&gt;"")),IF(Q882&lt;&gt;"",Q882,IF(J882&lt;&gt;"",J882,0)),IF(AND(Q882&lt;&gt;"",J882&lt;&gt;"",Q882=J882),Q882,X882)),0)),"")</f>
        <v/>
      </c>
      <c r="AW882" s="119" t="str">
        <f>IF(D882&lt;&gt;"",IF(COUNTIF($D$12:$D882,$D882)&gt;1,0,IF(SUM(P882,W882,AD882)&gt;0,IF(AND(X882="",OR(Q882&lt;&gt;"",J882&lt;&gt;"")),IF(Q882&lt;&gt;"",Q882,IF(J882&lt;&gt;"",J882,0)),IF(AND(Q882&lt;&gt;"",J882&lt;&gt;"",Q882=J882),Q882,X882)),0)),"")</f>
        <v/>
      </c>
      <c r="AX882" s="118" t="str">
        <f t="shared" si="274"/>
        <v/>
      </c>
      <c r="AY882" s="118" t="str">
        <f t="shared" si="275"/>
        <v/>
      </c>
      <c r="AZ882" s="118" t="str">
        <f t="shared" si="276"/>
        <v/>
      </c>
      <c r="BA882" s="118" t="str">
        <f t="shared" si="277"/>
        <v/>
      </c>
      <c r="BB882" s="118" t="str">
        <f t="shared" si="278"/>
        <v/>
      </c>
      <c r="BC882" s="118" t="str">
        <f t="shared" si="279"/>
        <v/>
      </c>
      <c r="BD882" s="118" t="str">
        <f t="shared" si="280"/>
        <v/>
      </c>
      <c r="BE882" s="118" t="str">
        <f t="shared" si="281"/>
        <v/>
      </c>
      <c r="BF882" s="118" t="str">
        <f t="shared" si="282"/>
        <v/>
      </c>
      <c r="BG882" s="120"/>
      <c r="BH882" s="120" t="str">
        <f t="shared" si="283"/>
        <v/>
      </c>
      <c r="BI882" s="120" t="str">
        <f t="shared" si="284"/>
        <v/>
      </c>
      <c r="BJ882" s="121"/>
      <c r="BK882" s="120" t="str">
        <f t="shared" si="285"/>
        <v/>
      </c>
      <c r="BL882" s="120" t="str">
        <f t="shared" si="286"/>
        <v/>
      </c>
      <c r="BM882" s="120" t="str">
        <f t="shared" si="287"/>
        <v/>
      </c>
      <c r="BN882" s="120" t="str">
        <f t="shared" si="288"/>
        <v/>
      </c>
      <c r="BO882" s="120" t="str">
        <f t="shared" si="289"/>
        <v/>
      </c>
      <c r="BP882" s="120" t="str">
        <f t="shared" si="290"/>
        <v/>
      </c>
      <c r="BQ882" s="98"/>
      <c r="BR882" s="98"/>
      <c r="BS882" s="98"/>
      <c r="BT882" s="98"/>
      <c r="BU882" s="98"/>
      <c r="BV882" s="98"/>
      <c r="BW882" s="98"/>
      <c r="BX882" s="98"/>
      <c r="BY882" s="98"/>
      <c r="BZ882" s="98"/>
      <c r="CA882" s="98"/>
      <c r="CB882" s="98"/>
      <c r="CC882" s="98"/>
      <c r="CD882" s="98"/>
      <c r="CE882" s="98"/>
      <c r="CF882" s="98"/>
      <c r="CG882" s="98"/>
      <c r="CH882" s="98"/>
      <c r="CI882" s="98"/>
      <c r="CJ882" s="98"/>
      <c r="CK882" s="98"/>
      <c r="CL882" s="98"/>
      <c r="CM882" s="98"/>
      <c r="CN882" s="98"/>
      <c r="CO882" s="98"/>
      <c r="CP882" s="98"/>
      <c r="CQ882" s="98"/>
      <c r="CR882" s="98"/>
      <c r="CS882" s="98"/>
    </row>
    <row r="883" spans="1:97" s="4" customFormat="1" ht="18.75" customHeight="1" x14ac:dyDescent="0.2">
      <c r="A883" s="3">
        <f t="shared" si="291"/>
        <v>871</v>
      </c>
      <c r="B883" s="263"/>
      <c r="C883" s="263"/>
      <c r="D883" s="263"/>
      <c r="E883" s="259"/>
      <c r="F883" s="259"/>
      <c r="G883" s="43"/>
      <c r="H883" s="264"/>
      <c r="I883" s="261"/>
      <c r="J883" s="106"/>
      <c r="K883" s="247"/>
      <c r="L883" s="247"/>
      <c r="M883" s="247"/>
      <c r="N883" s="248" t="str">
        <f>IF(AND(K883&lt;&gt;"",L883&lt;&gt;"",J883&lt;&gt;""),ROUND(MIN(IF(OR(J883="OZZ",J883="ZZ"),5000,17300),TRUNC(0.75*(SUMIF($D$12:$D883,$D883,K$12:K883)+SUMIF($D$12:$D883,$D883,L$12:L883)),2)) - SUMIF($D$12:$D882,$D883,N$12:N882),2),"")</f>
        <v/>
      </c>
      <c r="O883" s="249" t="str">
        <f>IF(AND(K883&lt;&gt;"",L883&lt;&gt;"",M883&lt;&gt;"",J883&lt;&gt;"",AH883&lt;&gt;""),IF(OR(J883="OZZ",J883="ZZ"),ROUND(0-SUMIF($D$12:$D882,$D883,O$12:O882),2),IF(M883=0,0,ROUND(MIN(MIN(17300,TRUNC(0.75*(SUMIF($D$12:$D$2012,$D883,K$12:K$2012)+SUMIF($D$12:$D$2012,$D883,L$12:L$2012)),2)+SUMIF($D$12:$D883,$D883,AH$12:AH883))-SUMIF($D$12:$D882,$D883,O$12:O882)-SUMIF($D$12:$D$2012,$D883,N$12:N$2012),AH883),2))),"")</f>
        <v/>
      </c>
      <c r="P883" s="250" t="str">
        <f>IF(J883&lt;&gt;"",1000 - SUMIF($D$12:$D882,$D883,P$12:P882),"")</f>
        <v/>
      </c>
      <c r="Q883" s="106"/>
      <c r="R883" s="247"/>
      <c r="S883" s="247"/>
      <c r="T883" s="247"/>
      <c r="U883" s="248" t="str">
        <f>IF(AND(R883&lt;&gt;"",S883&lt;&gt;"",Q883&lt;&gt;""),ROUND(MIN(IF(OR(Q883="OZZ",Q883="ZZ"),5000,17300),TRUNC(0.75*(SUMIF($D$12:$D883,$D883,R$12:R883)+SUMIF($D$12:$D883,$D883,S$12:S883)),2)) - SUMIF($D$12:$D882,$D883,U$12:U882),2),"")</f>
        <v/>
      </c>
      <c r="V883" s="248" t="str">
        <f>IF(AND(R883&lt;&gt;"",S883&lt;&gt;"",T883&lt;&gt;"",Q883&lt;&gt;"",AL883&lt;&gt;""),IF(OR(Q883="OZZ",Q883="ZZ"),ROUND(0-SUMIF($D$12:$D882,$D883,V$12:V882),2),IF(T883=0,0,ROUND(MIN(MIN(17300,TRUNC(0.75*(SUMIF($D$12:$D$2012,$D883,R$12:R$2012)+SUMIF($D$12:$D$2012,$D883,S$12:S$2012)),2)+SUMIF($D$12:$D883,$D883,AL$12:AL883))-SUMIF($D$12:$D882,$D883,V$12:V882)-SUMIF($D$12:$D$2012,$D883,U$12:U$2012),AL883),2))),"")</f>
        <v/>
      </c>
      <c r="W883" s="250" t="str">
        <f>IF(Q883&lt;&gt;"",1000 - SUMIF($D$12:$D882,$D883,W$12:W882),"")</f>
        <v/>
      </c>
      <c r="X883" s="106"/>
      <c r="Y883" s="247"/>
      <c r="Z883" s="247"/>
      <c r="AA883" s="247"/>
      <c r="AB883" s="248" t="str">
        <f>IF(AND(Y883&lt;&gt;"",Z883&lt;&gt;"",X883&lt;&gt;""),ROUND(MIN(IF(OR(X883="OZZ",X883="ZZ"),5000,17300),TRUNC(0.75*(SUMIF($D$12:$D883,$D883,Y$12:Y883)+SUMIF($D$12:$D883,$D883,Z$12:Z883)),2)) - SUMIF($D$12:$D882,$D883,AB$12:AB882),2),"")</f>
        <v/>
      </c>
      <c r="AC883" s="251" t="str">
        <f>IF(AND(Y883&lt;&gt;"",Z883&lt;&gt;"",AA883&lt;&gt;"",X883&lt;&gt;"",AP883&lt;&gt;""),IF(OR(X883="OZZ",X883="ZZ"),ROUND(0-SUMIF($D$12:$D882,$D883,AC$12:AC882),2),IF(AA883=0,0,ROUND(MIN(MIN(17300,TRUNC(0.75*(SUMIF($D$12:$D$2012,$D883,Y$12:Y$2012)+SUMIF($D$12:$D$2012,$D883,Z$12:Z$2012)),2)+SUMIF($D$12:$D883,$D883,AP$12:AP883))-SUMIF($D$12:$D882,$D883,AC$12:AC882)-SUMIF($D$12:$D$2012,$D883,AB$12:AB$2012),AP883),2))),"")</f>
        <v/>
      </c>
      <c r="AD883" s="250" t="str">
        <f>IF(X883&lt;&gt;"",1000 - SUMIF($D$12:$D882,$D883,AD$12:AD882),"")</f>
        <v/>
      </c>
      <c r="AE883" s="252"/>
      <c r="AF883" s="253"/>
      <c r="AG883" s="254"/>
      <c r="AH883" s="255" t="str">
        <f t="shared" si="292"/>
        <v/>
      </c>
      <c r="AI883" s="256"/>
      <c r="AJ883" s="253"/>
      <c r="AK883" s="254"/>
      <c r="AL883" s="255" t="str">
        <f t="shared" si="293"/>
        <v/>
      </c>
      <c r="AM883" s="256"/>
      <c r="AN883" s="253"/>
      <c r="AO883" s="254"/>
      <c r="AP883" s="255" t="str">
        <f t="shared" si="273"/>
        <v/>
      </c>
      <c r="AQ883" s="116"/>
      <c r="AR883" s="116"/>
      <c r="AS883" s="117"/>
      <c r="AT883" s="118"/>
      <c r="AU883" s="119" t="str">
        <f>IF(D883&lt;&gt; "", IF(COUNTIF($D$12:$D883,$D883)&gt;1,0,IF(SUM(N883,U883,AB883)&gt;0,IF(AND(X883="",OR(Q883&lt;&gt;"",J883&lt;&gt;"")),IF(Q883&lt;&gt;"",Q883,IF(J883&lt;&gt;"",J883,0)),IF(AND(Q883&lt;&gt;"",J883&lt;&gt;"",Q883=J883),Q883,X883)),0)),"")</f>
        <v/>
      </c>
      <c r="AV883" s="119" t="str">
        <f>IF(D883&lt;&gt;"",IF(COUNTIF($D$12:$D883,$D883)&gt;1,0,IF(SUM(O883,V883,AC883)&gt;0,IF(AND(X883="",OR(Q883&lt;&gt;"",J883&lt;&gt;"")),IF(Q883&lt;&gt;"",Q883,IF(J883&lt;&gt;"",J883,0)),IF(AND(Q883&lt;&gt;"",J883&lt;&gt;"",Q883=J883),Q883,X883)),0)),"")</f>
        <v/>
      </c>
      <c r="AW883" s="119" t="str">
        <f>IF(D883&lt;&gt;"",IF(COUNTIF($D$12:$D883,$D883)&gt;1,0,IF(SUM(P883,W883,AD883)&gt;0,IF(AND(X883="",OR(Q883&lt;&gt;"",J883&lt;&gt;"")),IF(Q883&lt;&gt;"",Q883,IF(J883&lt;&gt;"",J883,0)),IF(AND(Q883&lt;&gt;"",J883&lt;&gt;"",Q883=J883),Q883,X883)),0)),"")</f>
        <v/>
      </c>
      <c r="AX883" s="118" t="str">
        <f t="shared" si="274"/>
        <v/>
      </c>
      <c r="AY883" s="118" t="str">
        <f t="shared" si="275"/>
        <v/>
      </c>
      <c r="AZ883" s="118" t="str">
        <f t="shared" si="276"/>
        <v/>
      </c>
      <c r="BA883" s="118" t="str">
        <f t="shared" si="277"/>
        <v/>
      </c>
      <c r="BB883" s="118" t="str">
        <f t="shared" si="278"/>
        <v/>
      </c>
      <c r="BC883" s="118" t="str">
        <f t="shared" si="279"/>
        <v/>
      </c>
      <c r="BD883" s="118" t="str">
        <f t="shared" si="280"/>
        <v/>
      </c>
      <c r="BE883" s="118" t="str">
        <f t="shared" si="281"/>
        <v/>
      </c>
      <c r="BF883" s="118" t="str">
        <f t="shared" si="282"/>
        <v/>
      </c>
      <c r="BG883" s="120"/>
      <c r="BH883" s="120" t="str">
        <f t="shared" si="283"/>
        <v/>
      </c>
      <c r="BI883" s="120" t="str">
        <f t="shared" si="284"/>
        <v/>
      </c>
      <c r="BJ883" s="121"/>
      <c r="BK883" s="120" t="str">
        <f t="shared" si="285"/>
        <v/>
      </c>
      <c r="BL883" s="120" t="str">
        <f t="shared" si="286"/>
        <v/>
      </c>
      <c r="BM883" s="120" t="str">
        <f t="shared" si="287"/>
        <v/>
      </c>
      <c r="BN883" s="120" t="str">
        <f t="shared" si="288"/>
        <v/>
      </c>
      <c r="BO883" s="120" t="str">
        <f t="shared" si="289"/>
        <v/>
      </c>
      <c r="BP883" s="120" t="str">
        <f t="shared" si="290"/>
        <v/>
      </c>
      <c r="BQ883" s="98"/>
      <c r="BR883" s="98"/>
      <c r="BS883" s="98"/>
      <c r="BT883" s="98"/>
      <c r="BU883" s="98"/>
      <c r="BV883" s="98"/>
      <c r="BW883" s="98"/>
      <c r="BX883" s="98"/>
      <c r="BY883" s="98"/>
      <c r="BZ883" s="98"/>
      <c r="CA883" s="98"/>
      <c r="CB883" s="98"/>
      <c r="CC883" s="98"/>
      <c r="CD883" s="98"/>
      <c r="CE883" s="98"/>
      <c r="CF883" s="98"/>
      <c r="CG883" s="98"/>
      <c r="CH883" s="98"/>
      <c r="CI883" s="98"/>
      <c r="CJ883" s="98"/>
      <c r="CK883" s="98"/>
      <c r="CL883" s="98"/>
      <c r="CM883" s="98"/>
      <c r="CN883" s="98"/>
      <c r="CO883" s="98"/>
      <c r="CP883" s="98"/>
      <c r="CQ883" s="98"/>
      <c r="CR883" s="98"/>
      <c r="CS883" s="98"/>
    </row>
    <row r="884" spans="1:97" s="4" customFormat="1" ht="18.75" customHeight="1" x14ac:dyDescent="0.2">
      <c r="A884" s="3">
        <f t="shared" si="291"/>
        <v>872</v>
      </c>
      <c r="B884" s="263"/>
      <c r="C884" s="263"/>
      <c r="D884" s="263"/>
      <c r="E884" s="259"/>
      <c r="F884" s="259"/>
      <c r="G884" s="43"/>
      <c r="H884" s="264"/>
      <c r="I884" s="261"/>
      <c r="J884" s="106"/>
      <c r="K884" s="247"/>
      <c r="L884" s="247"/>
      <c r="M884" s="247"/>
      <c r="N884" s="248" t="str">
        <f>IF(AND(K884&lt;&gt;"",L884&lt;&gt;"",J884&lt;&gt;""),ROUND(MIN(IF(OR(J884="OZZ",J884="ZZ"),5000,17300),TRUNC(0.75*(SUMIF($D$12:$D884,$D884,K$12:K884)+SUMIF($D$12:$D884,$D884,L$12:L884)),2)) - SUMIF($D$12:$D883,$D884,N$12:N883),2),"")</f>
        <v/>
      </c>
      <c r="O884" s="249" t="str">
        <f>IF(AND(K884&lt;&gt;"",L884&lt;&gt;"",M884&lt;&gt;"",J884&lt;&gt;"",AH884&lt;&gt;""),IF(OR(J884="OZZ",J884="ZZ"),ROUND(0-SUMIF($D$12:$D883,$D884,O$12:O883),2),IF(M884=0,0,ROUND(MIN(MIN(17300,TRUNC(0.75*(SUMIF($D$12:$D$2012,$D884,K$12:K$2012)+SUMIF($D$12:$D$2012,$D884,L$12:L$2012)),2)+SUMIF($D$12:$D884,$D884,AH$12:AH884))-SUMIF($D$12:$D883,$D884,O$12:O883)-SUMIF($D$12:$D$2012,$D884,N$12:N$2012),AH884),2))),"")</f>
        <v/>
      </c>
      <c r="P884" s="250" t="str">
        <f>IF(J884&lt;&gt;"",1000 - SUMIF($D$12:$D883,$D884,P$12:P883),"")</f>
        <v/>
      </c>
      <c r="Q884" s="106"/>
      <c r="R884" s="247"/>
      <c r="S884" s="247"/>
      <c r="T884" s="247"/>
      <c r="U884" s="248" t="str">
        <f>IF(AND(R884&lt;&gt;"",S884&lt;&gt;"",Q884&lt;&gt;""),ROUND(MIN(IF(OR(Q884="OZZ",Q884="ZZ"),5000,17300),TRUNC(0.75*(SUMIF($D$12:$D884,$D884,R$12:R884)+SUMIF($D$12:$D884,$D884,S$12:S884)),2)) - SUMIF($D$12:$D883,$D884,U$12:U883),2),"")</f>
        <v/>
      </c>
      <c r="V884" s="248" t="str">
        <f>IF(AND(R884&lt;&gt;"",S884&lt;&gt;"",T884&lt;&gt;"",Q884&lt;&gt;"",AL884&lt;&gt;""),IF(OR(Q884="OZZ",Q884="ZZ"),ROUND(0-SUMIF($D$12:$D883,$D884,V$12:V883),2),IF(T884=0,0,ROUND(MIN(MIN(17300,TRUNC(0.75*(SUMIF($D$12:$D$2012,$D884,R$12:R$2012)+SUMIF($D$12:$D$2012,$D884,S$12:S$2012)),2)+SUMIF($D$12:$D884,$D884,AL$12:AL884))-SUMIF($D$12:$D883,$D884,V$12:V883)-SUMIF($D$12:$D$2012,$D884,U$12:U$2012),AL884),2))),"")</f>
        <v/>
      </c>
      <c r="W884" s="250" t="str">
        <f>IF(Q884&lt;&gt;"",1000 - SUMIF($D$12:$D883,$D884,W$12:W883),"")</f>
        <v/>
      </c>
      <c r="X884" s="106"/>
      <c r="Y884" s="247"/>
      <c r="Z884" s="247"/>
      <c r="AA884" s="247"/>
      <c r="AB884" s="248" t="str">
        <f>IF(AND(Y884&lt;&gt;"",Z884&lt;&gt;"",X884&lt;&gt;""),ROUND(MIN(IF(OR(X884="OZZ",X884="ZZ"),5000,17300),TRUNC(0.75*(SUMIF($D$12:$D884,$D884,Y$12:Y884)+SUMIF($D$12:$D884,$D884,Z$12:Z884)),2)) - SUMIF($D$12:$D883,$D884,AB$12:AB883),2),"")</f>
        <v/>
      </c>
      <c r="AC884" s="251" t="str">
        <f>IF(AND(Y884&lt;&gt;"",Z884&lt;&gt;"",AA884&lt;&gt;"",X884&lt;&gt;"",AP884&lt;&gt;""),IF(OR(X884="OZZ",X884="ZZ"),ROUND(0-SUMIF($D$12:$D883,$D884,AC$12:AC883),2),IF(AA884=0,0,ROUND(MIN(MIN(17300,TRUNC(0.75*(SUMIF($D$12:$D$2012,$D884,Y$12:Y$2012)+SUMIF($D$12:$D$2012,$D884,Z$12:Z$2012)),2)+SUMIF($D$12:$D884,$D884,AP$12:AP884))-SUMIF($D$12:$D883,$D884,AC$12:AC883)-SUMIF($D$12:$D$2012,$D884,AB$12:AB$2012),AP884),2))),"")</f>
        <v/>
      </c>
      <c r="AD884" s="250" t="str">
        <f>IF(X884&lt;&gt;"",1000 - SUMIF($D$12:$D883,$D884,AD$12:AD883),"")</f>
        <v/>
      </c>
      <c r="AE884" s="252"/>
      <c r="AF884" s="253"/>
      <c r="AG884" s="254"/>
      <c r="AH884" s="255" t="str">
        <f t="shared" si="292"/>
        <v/>
      </c>
      <c r="AI884" s="256"/>
      <c r="AJ884" s="253"/>
      <c r="AK884" s="254"/>
      <c r="AL884" s="255" t="str">
        <f t="shared" si="293"/>
        <v/>
      </c>
      <c r="AM884" s="256"/>
      <c r="AN884" s="253"/>
      <c r="AO884" s="254"/>
      <c r="AP884" s="255" t="str">
        <f t="shared" si="273"/>
        <v/>
      </c>
      <c r="AQ884" s="116"/>
      <c r="AR884" s="116"/>
      <c r="AS884" s="117"/>
      <c r="AT884" s="118"/>
      <c r="AU884" s="119" t="str">
        <f>IF(D884&lt;&gt; "", IF(COUNTIF($D$12:$D884,$D884)&gt;1,0,IF(SUM(N884,U884,AB884)&gt;0,IF(AND(X884="",OR(Q884&lt;&gt;"",J884&lt;&gt;"")),IF(Q884&lt;&gt;"",Q884,IF(J884&lt;&gt;"",J884,0)),IF(AND(Q884&lt;&gt;"",J884&lt;&gt;"",Q884=J884),Q884,X884)),0)),"")</f>
        <v/>
      </c>
      <c r="AV884" s="119" t="str">
        <f>IF(D884&lt;&gt;"",IF(COUNTIF($D$12:$D884,$D884)&gt;1,0,IF(SUM(O884,V884,AC884)&gt;0,IF(AND(X884="",OR(Q884&lt;&gt;"",J884&lt;&gt;"")),IF(Q884&lt;&gt;"",Q884,IF(J884&lt;&gt;"",J884,0)),IF(AND(Q884&lt;&gt;"",J884&lt;&gt;"",Q884=J884),Q884,X884)),0)),"")</f>
        <v/>
      </c>
      <c r="AW884" s="119" t="str">
        <f>IF(D884&lt;&gt;"",IF(COUNTIF($D$12:$D884,$D884)&gt;1,0,IF(SUM(P884,W884,AD884)&gt;0,IF(AND(X884="",OR(Q884&lt;&gt;"",J884&lt;&gt;"")),IF(Q884&lt;&gt;"",Q884,IF(J884&lt;&gt;"",J884,0)),IF(AND(Q884&lt;&gt;"",J884&lt;&gt;"",Q884=J884),Q884,X884)),0)),"")</f>
        <v/>
      </c>
      <c r="AX884" s="118" t="str">
        <f t="shared" si="274"/>
        <v/>
      </c>
      <c r="AY884" s="118" t="str">
        <f t="shared" si="275"/>
        <v/>
      </c>
      <c r="AZ884" s="118" t="str">
        <f t="shared" si="276"/>
        <v/>
      </c>
      <c r="BA884" s="118" t="str">
        <f t="shared" si="277"/>
        <v/>
      </c>
      <c r="BB884" s="118" t="str">
        <f t="shared" si="278"/>
        <v/>
      </c>
      <c r="BC884" s="118" t="str">
        <f t="shared" si="279"/>
        <v/>
      </c>
      <c r="BD884" s="118" t="str">
        <f t="shared" si="280"/>
        <v/>
      </c>
      <c r="BE884" s="118" t="str">
        <f t="shared" si="281"/>
        <v/>
      </c>
      <c r="BF884" s="118" t="str">
        <f t="shared" si="282"/>
        <v/>
      </c>
      <c r="BG884" s="120"/>
      <c r="BH884" s="120" t="str">
        <f t="shared" si="283"/>
        <v/>
      </c>
      <c r="BI884" s="120" t="str">
        <f t="shared" si="284"/>
        <v/>
      </c>
      <c r="BJ884" s="121"/>
      <c r="BK884" s="120" t="str">
        <f t="shared" si="285"/>
        <v/>
      </c>
      <c r="BL884" s="120" t="str">
        <f t="shared" si="286"/>
        <v/>
      </c>
      <c r="BM884" s="120" t="str">
        <f t="shared" si="287"/>
        <v/>
      </c>
      <c r="BN884" s="120" t="str">
        <f t="shared" si="288"/>
        <v/>
      </c>
      <c r="BO884" s="120" t="str">
        <f t="shared" si="289"/>
        <v/>
      </c>
      <c r="BP884" s="120" t="str">
        <f t="shared" si="290"/>
        <v/>
      </c>
      <c r="BQ884" s="98"/>
      <c r="BR884" s="98"/>
      <c r="BS884" s="98"/>
      <c r="BT884" s="98"/>
      <c r="BU884" s="98"/>
      <c r="BV884" s="98"/>
      <c r="BW884" s="98"/>
      <c r="BX884" s="98"/>
      <c r="BY884" s="98"/>
      <c r="BZ884" s="98"/>
      <c r="CA884" s="98"/>
      <c r="CB884" s="98"/>
      <c r="CC884" s="98"/>
      <c r="CD884" s="98"/>
      <c r="CE884" s="98"/>
      <c r="CF884" s="98"/>
      <c r="CG884" s="98"/>
      <c r="CH884" s="98"/>
      <c r="CI884" s="98"/>
      <c r="CJ884" s="98"/>
      <c r="CK884" s="98"/>
      <c r="CL884" s="98"/>
      <c r="CM884" s="98"/>
      <c r="CN884" s="98"/>
      <c r="CO884" s="98"/>
      <c r="CP884" s="98"/>
      <c r="CQ884" s="98"/>
      <c r="CR884" s="98"/>
      <c r="CS884" s="98"/>
    </row>
    <row r="885" spans="1:97" s="4" customFormat="1" ht="18.75" customHeight="1" x14ac:dyDescent="0.2">
      <c r="A885" s="3">
        <f t="shared" si="291"/>
        <v>873</v>
      </c>
      <c r="B885" s="263"/>
      <c r="C885" s="263"/>
      <c r="D885" s="263"/>
      <c r="E885" s="259"/>
      <c r="F885" s="259"/>
      <c r="G885" s="43"/>
      <c r="H885" s="264"/>
      <c r="I885" s="261"/>
      <c r="J885" s="106"/>
      <c r="K885" s="247"/>
      <c r="L885" s="247"/>
      <c r="M885" s="247"/>
      <c r="N885" s="248" t="str">
        <f>IF(AND(K885&lt;&gt;"",L885&lt;&gt;"",J885&lt;&gt;""),ROUND(MIN(IF(OR(J885="OZZ",J885="ZZ"),5000,17300),TRUNC(0.75*(SUMIF($D$12:$D885,$D885,K$12:K885)+SUMIF($D$12:$D885,$D885,L$12:L885)),2)) - SUMIF($D$12:$D884,$D885,N$12:N884),2),"")</f>
        <v/>
      </c>
      <c r="O885" s="249" t="str">
        <f>IF(AND(K885&lt;&gt;"",L885&lt;&gt;"",M885&lt;&gt;"",J885&lt;&gt;"",AH885&lt;&gt;""),IF(OR(J885="OZZ",J885="ZZ"),ROUND(0-SUMIF($D$12:$D884,$D885,O$12:O884),2),IF(M885=0,0,ROUND(MIN(MIN(17300,TRUNC(0.75*(SUMIF($D$12:$D$2012,$D885,K$12:K$2012)+SUMIF($D$12:$D$2012,$D885,L$12:L$2012)),2)+SUMIF($D$12:$D885,$D885,AH$12:AH885))-SUMIF($D$12:$D884,$D885,O$12:O884)-SUMIF($D$12:$D$2012,$D885,N$12:N$2012),AH885),2))),"")</f>
        <v/>
      </c>
      <c r="P885" s="250" t="str">
        <f>IF(J885&lt;&gt;"",1000 - SUMIF($D$12:$D884,$D885,P$12:P884),"")</f>
        <v/>
      </c>
      <c r="Q885" s="106"/>
      <c r="R885" s="247"/>
      <c r="S885" s="247"/>
      <c r="T885" s="247"/>
      <c r="U885" s="248" t="str">
        <f>IF(AND(R885&lt;&gt;"",S885&lt;&gt;"",Q885&lt;&gt;""),ROUND(MIN(IF(OR(Q885="OZZ",Q885="ZZ"),5000,17300),TRUNC(0.75*(SUMIF($D$12:$D885,$D885,R$12:R885)+SUMIF($D$12:$D885,$D885,S$12:S885)),2)) - SUMIF($D$12:$D884,$D885,U$12:U884),2),"")</f>
        <v/>
      </c>
      <c r="V885" s="248" t="str">
        <f>IF(AND(R885&lt;&gt;"",S885&lt;&gt;"",T885&lt;&gt;"",Q885&lt;&gt;"",AL885&lt;&gt;""),IF(OR(Q885="OZZ",Q885="ZZ"),ROUND(0-SUMIF($D$12:$D884,$D885,V$12:V884),2),IF(T885=0,0,ROUND(MIN(MIN(17300,TRUNC(0.75*(SUMIF($D$12:$D$2012,$D885,R$12:R$2012)+SUMIF($D$12:$D$2012,$D885,S$12:S$2012)),2)+SUMIF($D$12:$D885,$D885,AL$12:AL885))-SUMIF($D$12:$D884,$D885,V$12:V884)-SUMIF($D$12:$D$2012,$D885,U$12:U$2012),AL885),2))),"")</f>
        <v/>
      </c>
      <c r="W885" s="250" t="str">
        <f>IF(Q885&lt;&gt;"",1000 - SUMIF($D$12:$D884,$D885,W$12:W884),"")</f>
        <v/>
      </c>
      <c r="X885" s="106"/>
      <c r="Y885" s="247"/>
      <c r="Z885" s="247"/>
      <c r="AA885" s="247"/>
      <c r="AB885" s="248" t="str">
        <f>IF(AND(Y885&lt;&gt;"",Z885&lt;&gt;"",X885&lt;&gt;""),ROUND(MIN(IF(OR(X885="OZZ",X885="ZZ"),5000,17300),TRUNC(0.75*(SUMIF($D$12:$D885,$D885,Y$12:Y885)+SUMIF($D$12:$D885,$D885,Z$12:Z885)),2)) - SUMIF($D$12:$D884,$D885,AB$12:AB884),2),"")</f>
        <v/>
      </c>
      <c r="AC885" s="251" t="str">
        <f>IF(AND(Y885&lt;&gt;"",Z885&lt;&gt;"",AA885&lt;&gt;"",X885&lt;&gt;"",AP885&lt;&gt;""),IF(OR(X885="OZZ",X885="ZZ"),ROUND(0-SUMIF($D$12:$D884,$D885,AC$12:AC884),2),IF(AA885=0,0,ROUND(MIN(MIN(17300,TRUNC(0.75*(SUMIF($D$12:$D$2012,$D885,Y$12:Y$2012)+SUMIF($D$12:$D$2012,$D885,Z$12:Z$2012)),2)+SUMIF($D$12:$D885,$D885,AP$12:AP885))-SUMIF($D$12:$D884,$D885,AC$12:AC884)-SUMIF($D$12:$D$2012,$D885,AB$12:AB$2012),AP885),2))),"")</f>
        <v/>
      </c>
      <c r="AD885" s="250" t="str">
        <f>IF(X885&lt;&gt;"",1000 - SUMIF($D$12:$D884,$D885,AD$12:AD884),"")</f>
        <v/>
      </c>
      <c r="AE885" s="252"/>
      <c r="AF885" s="253"/>
      <c r="AG885" s="254"/>
      <c r="AH885" s="255" t="str">
        <f t="shared" si="292"/>
        <v/>
      </c>
      <c r="AI885" s="256"/>
      <c r="AJ885" s="253"/>
      <c r="AK885" s="254"/>
      <c r="AL885" s="255" t="str">
        <f t="shared" si="293"/>
        <v/>
      </c>
      <c r="AM885" s="256"/>
      <c r="AN885" s="253"/>
      <c r="AO885" s="254"/>
      <c r="AP885" s="255" t="str">
        <f t="shared" si="273"/>
        <v/>
      </c>
      <c r="AQ885" s="116"/>
      <c r="AR885" s="116"/>
      <c r="AS885" s="117"/>
      <c r="AT885" s="118"/>
      <c r="AU885" s="119" t="str">
        <f>IF(D885&lt;&gt; "", IF(COUNTIF($D$12:$D885,$D885)&gt;1,0,IF(SUM(N885,U885,AB885)&gt;0,IF(AND(X885="",OR(Q885&lt;&gt;"",J885&lt;&gt;"")),IF(Q885&lt;&gt;"",Q885,IF(J885&lt;&gt;"",J885,0)),IF(AND(Q885&lt;&gt;"",J885&lt;&gt;"",Q885=J885),Q885,X885)),0)),"")</f>
        <v/>
      </c>
      <c r="AV885" s="119" t="str">
        <f>IF(D885&lt;&gt;"",IF(COUNTIF($D$12:$D885,$D885)&gt;1,0,IF(SUM(O885,V885,AC885)&gt;0,IF(AND(X885="",OR(Q885&lt;&gt;"",J885&lt;&gt;"")),IF(Q885&lt;&gt;"",Q885,IF(J885&lt;&gt;"",J885,0)),IF(AND(Q885&lt;&gt;"",J885&lt;&gt;"",Q885=J885),Q885,X885)),0)),"")</f>
        <v/>
      </c>
      <c r="AW885" s="119" t="str">
        <f>IF(D885&lt;&gt;"",IF(COUNTIF($D$12:$D885,$D885)&gt;1,0,IF(SUM(P885,W885,AD885)&gt;0,IF(AND(X885="",OR(Q885&lt;&gt;"",J885&lt;&gt;"")),IF(Q885&lt;&gt;"",Q885,IF(J885&lt;&gt;"",J885,0)),IF(AND(Q885&lt;&gt;"",J885&lt;&gt;"",Q885=J885),Q885,X885)),0)),"")</f>
        <v/>
      </c>
      <c r="AX885" s="118" t="str">
        <f t="shared" si="274"/>
        <v/>
      </c>
      <c r="AY885" s="118" t="str">
        <f t="shared" si="275"/>
        <v/>
      </c>
      <c r="AZ885" s="118" t="str">
        <f t="shared" si="276"/>
        <v/>
      </c>
      <c r="BA885" s="118" t="str">
        <f t="shared" si="277"/>
        <v/>
      </c>
      <c r="BB885" s="118" t="str">
        <f t="shared" si="278"/>
        <v/>
      </c>
      <c r="BC885" s="118" t="str">
        <f t="shared" si="279"/>
        <v/>
      </c>
      <c r="BD885" s="118" t="str">
        <f t="shared" si="280"/>
        <v/>
      </c>
      <c r="BE885" s="118" t="str">
        <f t="shared" si="281"/>
        <v/>
      </c>
      <c r="BF885" s="118" t="str">
        <f t="shared" si="282"/>
        <v/>
      </c>
      <c r="BG885" s="120"/>
      <c r="BH885" s="120" t="str">
        <f t="shared" si="283"/>
        <v/>
      </c>
      <c r="BI885" s="120" t="str">
        <f t="shared" si="284"/>
        <v/>
      </c>
      <c r="BJ885" s="121"/>
      <c r="BK885" s="120" t="str">
        <f t="shared" si="285"/>
        <v/>
      </c>
      <c r="BL885" s="120" t="str">
        <f t="shared" si="286"/>
        <v/>
      </c>
      <c r="BM885" s="120" t="str">
        <f t="shared" si="287"/>
        <v/>
      </c>
      <c r="BN885" s="120" t="str">
        <f t="shared" si="288"/>
        <v/>
      </c>
      <c r="BO885" s="120" t="str">
        <f t="shared" si="289"/>
        <v/>
      </c>
      <c r="BP885" s="120" t="str">
        <f t="shared" si="290"/>
        <v/>
      </c>
      <c r="BQ885" s="98"/>
      <c r="BR885" s="98"/>
      <c r="BS885" s="98"/>
      <c r="BT885" s="98"/>
      <c r="BU885" s="98"/>
      <c r="BV885" s="98"/>
      <c r="BW885" s="98"/>
      <c r="BX885" s="98"/>
      <c r="BY885" s="98"/>
      <c r="BZ885" s="98"/>
      <c r="CA885" s="98"/>
      <c r="CB885" s="98"/>
      <c r="CC885" s="98"/>
      <c r="CD885" s="98"/>
      <c r="CE885" s="98"/>
      <c r="CF885" s="98"/>
      <c r="CG885" s="98"/>
      <c r="CH885" s="98"/>
      <c r="CI885" s="98"/>
      <c r="CJ885" s="98"/>
      <c r="CK885" s="98"/>
      <c r="CL885" s="98"/>
      <c r="CM885" s="98"/>
      <c r="CN885" s="98"/>
      <c r="CO885" s="98"/>
      <c r="CP885" s="98"/>
      <c r="CQ885" s="98"/>
      <c r="CR885" s="98"/>
      <c r="CS885" s="98"/>
    </row>
    <row r="886" spans="1:97" s="4" customFormat="1" ht="18.75" customHeight="1" x14ac:dyDescent="0.2">
      <c r="A886" s="3">
        <f t="shared" si="291"/>
        <v>874</v>
      </c>
      <c r="B886" s="263"/>
      <c r="C886" s="263"/>
      <c r="D886" s="263"/>
      <c r="E886" s="259"/>
      <c r="F886" s="259"/>
      <c r="G886" s="43"/>
      <c r="H886" s="264"/>
      <c r="I886" s="261"/>
      <c r="J886" s="106"/>
      <c r="K886" s="247"/>
      <c r="L886" s="247"/>
      <c r="M886" s="247"/>
      <c r="N886" s="248" t="str">
        <f>IF(AND(K886&lt;&gt;"",L886&lt;&gt;"",J886&lt;&gt;""),ROUND(MIN(IF(OR(J886="OZZ",J886="ZZ"),5000,17300),TRUNC(0.75*(SUMIF($D$12:$D886,$D886,K$12:K886)+SUMIF($D$12:$D886,$D886,L$12:L886)),2)) - SUMIF($D$12:$D885,$D886,N$12:N885),2),"")</f>
        <v/>
      </c>
      <c r="O886" s="249" t="str">
        <f>IF(AND(K886&lt;&gt;"",L886&lt;&gt;"",M886&lt;&gt;"",J886&lt;&gt;"",AH886&lt;&gt;""),IF(OR(J886="OZZ",J886="ZZ"),ROUND(0-SUMIF($D$12:$D885,$D886,O$12:O885),2),IF(M886=0,0,ROUND(MIN(MIN(17300,TRUNC(0.75*(SUMIF($D$12:$D$2012,$D886,K$12:K$2012)+SUMIF($D$12:$D$2012,$D886,L$12:L$2012)),2)+SUMIF($D$12:$D886,$D886,AH$12:AH886))-SUMIF($D$12:$D885,$D886,O$12:O885)-SUMIF($D$12:$D$2012,$D886,N$12:N$2012),AH886),2))),"")</f>
        <v/>
      </c>
      <c r="P886" s="250" t="str">
        <f>IF(J886&lt;&gt;"",1000 - SUMIF($D$12:$D885,$D886,P$12:P885),"")</f>
        <v/>
      </c>
      <c r="Q886" s="106"/>
      <c r="R886" s="247"/>
      <c r="S886" s="247"/>
      <c r="T886" s="247"/>
      <c r="U886" s="248" t="str">
        <f>IF(AND(R886&lt;&gt;"",S886&lt;&gt;"",Q886&lt;&gt;""),ROUND(MIN(IF(OR(Q886="OZZ",Q886="ZZ"),5000,17300),TRUNC(0.75*(SUMIF($D$12:$D886,$D886,R$12:R886)+SUMIF($D$12:$D886,$D886,S$12:S886)),2)) - SUMIF($D$12:$D885,$D886,U$12:U885),2),"")</f>
        <v/>
      </c>
      <c r="V886" s="248" t="str">
        <f>IF(AND(R886&lt;&gt;"",S886&lt;&gt;"",T886&lt;&gt;"",Q886&lt;&gt;"",AL886&lt;&gt;""),IF(OR(Q886="OZZ",Q886="ZZ"),ROUND(0-SUMIF($D$12:$D885,$D886,V$12:V885),2),IF(T886=0,0,ROUND(MIN(MIN(17300,TRUNC(0.75*(SUMIF($D$12:$D$2012,$D886,R$12:R$2012)+SUMIF($D$12:$D$2012,$D886,S$12:S$2012)),2)+SUMIF($D$12:$D886,$D886,AL$12:AL886))-SUMIF($D$12:$D885,$D886,V$12:V885)-SUMIF($D$12:$D$2012,$D886,U$12:U$2012),AL886),2))),"")</f>
        <v/>
      </c>
      <c r="W886" s="250" t="str">
        <f>IF(Q886&lt;&gt;"",1000 - SUMIF($D$12:$D885,$D886,W$12:W885),"")</f>
        <v/>
      </c>
      <c r="X886" s="106"/>
      <c r="Y886" s="247"/>
      <c r="Z886" s="247"/>
      <c r="AA886" s="247"/>
      <c r="AB886" s="248" t="str">
        <f>IF(AND(Y886&lt;&gt;"",Z886&lt;&gt;"",X886&lt;&gt;""),ROUND(MIN(IF(OR(X886="OZZ",X886="ZZ"),5000,17300),TRUNC(0.75*(SUMIF($D$12:$D886,$D886,Y$12:Y886)+SUMIF($D$12:$D886,$D886,Z$12:Z886)),2)) - SUMIF($D$12:$D885,$D886,AB$12:AB885),2),"")</f>
        <v/>
      </c>
      <c r="AC886" s="251" t="str">
        <f>IF(AND(Y886&lt;&gt;"",Z886&lt;&gt;"",AA886&lt;&gt;"",X886&lt;&gt;"",AP886&lt;&gt;""),IF(OR(X886="OZZ",X886="ZZ"),ROUND(0-SUMIF($D$12:$D885,$D886,AC$12:AC885),2),IF(AA886=0,0,ROUND(MIN(MIN(17300,TRUNC(0.75*(SUMIF($D$12:$D$2012,$D886,Y$12:Y$2012)+SUMIF($D$12:$D$2012,$D886,Z$12:Z$2012)),2)+SUMIF($D$12:$D886,$D886,AP$12:AP886))-SUMIF($D$12:$D885,$D886,AC$12:AC885)-SUMIF($D$12:$D$2012,$D886,AB$12:AB$2012),AP886),2))),"")</f>
        <v/>
      </c>
      <c r="AD886" s="250" t="str">
        <f>IF(X886&lt;&gt;"",1000 - SUMIF($D$12:$D885,$D886,AD$12:AD885),"")</f>
        <v/>
      </c>
      <c r="AE886" s="252"/>
      <c r="AF886" s="253"/>
      <c r="AG886" s="254"/>
      <c r="AH886" s="255" t="str">
        <f t="shared" si="292"/>
        <v/>
      </c>
      <c r="AI886" s="256"/>
      <c r="AJ886" s="253"/>
      <c r="AK886" s="254"/>
      <c r="AL886" s="255" t="str">
        <f t="shared" si="293"/>
        <v/>
      </c>
      <c r="AM886" s="256"/>
      <c r="AN886" s="253"/>
      <c r="AO886" s="254"/>
      <c r="AP886" s="255" t="str">
        <f t="shared" si="273"/>
        <v/>
      </c>
      <c r="AQ886" s="116"/>
      <c r="AR886" s="116"/>
      <c r="AS886" s="117"/>
      <c r="AT886" s="118"/>
      <c r="AU886" s="119" t="str">
        <f>IF(D886&lt;&gt; "", IF(COUNTIF($D$12:$D886,$D886)&gt;1,0,IF(SUM(N886,U886,AB886)&gt;0,IF(AND(X886="",OR(Q886&lt;&gt;"",J886&lt;&gt;"")),IF(Q886&lt;&gt;"",Q886,IF(J886&lt;&gt;"",J886,0)),IF(AND(Q886&lt;&gt;"",J886&lt;&gt;"",Q886=J886),Q886,X886)),0)),"")</f>
        <v/>
      </c>
      <c r="AV886" s="119" t="str">
        <f>IF(D886&lt;&gt;"",IF(COUNTIF($D$12:$D886,$D886)&gt;1,0,IF(SUM(O886,V886,AC886)&gt;0,IF(AND(X886="",OR(Q886&lt;&gt;"",J886&lt;&gt;"")),IF(Q886&lt;&gt;"",Q886,IF(J886&lt;&gt;"",J886,0)),IF(AND(Q886&lt;&gt;"",J886&lt;&gt;"",Q886=J886),Q886,X886)),0)),"")</f>
        <v/>
      </c>
      <c r="AW886" s="119" t="str">
        <f>IF(D886&lt;&gt;"",IF(COUNTIF($D$12:$D886,$D886)&gt;1,0,IF(SUM(P886,W886,AD886)&gt;0,IF(AND(X886="",OR(Q886&lt;&gt;"",J886&lt;&gt;"")),IF(Q886&lt;&gt;"",Q886,IF(J886&lt;&gt;"",J886,0)),IF(AND(Q886&lt;&gt;"",J886&lt;&gt;"",Q886=J886),Q886,X886)),0)),"")</f>
        <v/>
      </c>
      <c r="AX886" s="118" t="str">
        <f t="shared" si="274"/>
        <v/>
      </c>
      <c r="AY886" s="118" t="str">
        <f t="shared" si="275"/>
        <v/>
      </c>
      <c r="AZ886" s="118" t="str">
        <f t="shared" si="276"/>
        <v/>
      </c>
      <c r="BA886" s="118" t="str">
        <f t="shared" si="277"/>
        <v/>
      </c>
      <c r="BB886" s="118" t="str">
        <f t="shared" si="278"/>
        <v/>
      </c>
      <c r="BC886" s="118" t="str">
        <f t="shared" si="279"/>
        <v/>
      </c>
      <c r="BD886" s="118" t="str">
        <f t="shared" si="280"/>
        <v/>
      </c>
      <c r="BE886" s="118" t="str">
        <f t="shared" si="281"/>
        <v/>
      </c>
      <c r="BF886" s="118" t="str">
        <f t="shared" si="282"/>
        <v/>
      </c>
      <c r="BG886" s="120"/>
      <c r="BH886" s="120" t="str">
        <f t="shared" si="283"/>
        <v/>
      </c>
      <c r="BI886" s="120" t="str">
        <f t="shared" si="284"/>
        <v/>
      </c>
      <c r="BJ886" s="121"/>
      <c r="BK886" s="120" t="str">
        <f t="shared" si="285"/>
        <v/>
      </c>
      <c r="BL886" s="120" t="str">
        <f t="shared" si="286"/>
        <v/>
      </c>
      <c r="BM886" s="120" t="str">
        <f t="shared" si="287"/>
        <v/>
      </c>
      <c r="BN886" s="120" t="str">
        <f t="shared" si="288"/>
        <v/>
      </c>
      <c r="BO886" s="120" t="str">
        <f t="shared" si="289"/>
        <v/>
      </c>
      <c r="BP886" s="120" t="str">
        <f t="shared" si="290"/>
        <v/>
      </c>
      <c r="BQ886" s="98"/>
      <c r="BR886" s="98"/>
      <c r="BS886" s="98"/>
      <c r="BT886" s="98"/>
      <c r="BU886" s="98"/>
      <c r="BV886" s="98"/>
      <c r="BW886" s="98"/>
      <c r="BX886" s="98"/>
      <c r="BY886" s="98"/>
      <c r="BZ886" s="98"/>
      <c r="CA886" s="98"/>
      <c r="CB886" s="98"/>
      <c r="CC886" s="98"/>
      <c r="CD886" s="98"/>
      <c r="CE886" s="98"/>
      <c r="CF886" s="98"/>
      <c r="CG886" s="98"/>
      <c r="CH886" s="98"/>
      <c r="CI886" s="98"/>
      <c r="CJ886" s="98"/>
      <c r="CK886" s="98"/>
      <c r="CL886" s="98"/>
      <c r="CM886" s="98"/>
      <c r="CN886" s="98"/>
      <c r="CO886" s="98"/>
      <c r="CP886" s="98"/>
      <c r="CQ886" s="98"/>
      <c r="CR886" s="98"/>
      <c r="CS886" s="98"/>
    </row>
    <row r="887" spans="1:97" s="4" customFormat="1" ht="18.75" customHeight="1" x14ac:dyDescent="0.2">
      <c r="A887" s="3">
        <f t="shared" si="291"/>
        <v>875</v>
      </c>
      <c r="B887" s="263"/>
      <c r="C887" s="263"/>
      <c r="D887" s="263"/>
      <c r="E887" s="259"/>
      <c r="F887" s="259"/>
      <c r="G887" s="43"/>
      <c r="H887" s="264"/>
      <c r="I887" s="261"/>
      <c r="J887" s="106"/>
      <c r="K887" s="247"/>
      <c r="L887" s="247"/>
      <c r="M887" s="247"/>
      <c r="N887" s="248" t="str">
        <f>IF(AND(K887&lt;&gt;"",L887&lt;&gt;"",J887&lt;&gt;""),ROUND(MIN(IF(OR(J887="OZZ",J887="ZZ"),5000,17300),TRUNC(0.75*(SUMIF($D$12:$D887,$D887,K$12:K887)+SUMIF($D$12:$D887,$D887,L$12:L887)),2)) - SUMIF($D$12:$D886,$D887,N$12:N886),2),"")</f>
        <v/>
      </c>
      <c r="O887" s="249" t="str">
        <f>IF(AND(K887&lt;&gt;"",L887&lt;&gt;"",M887&lt;&gt;"",J887&lt;&gt;"",AH887&lt;&gt;""),IF(OR(J887="OZZ",J887="ZZ"),ROUND(0-SUMIF($D$12:$D886,$D887,O$12:O886),2),IF(M887=0,0,ROUND(MIN(MIN(17300,TRUNC(0.75*(SUMIF($D$12:$D$2012,$D887,K$12:K$2012)+SUMIF($D$12:$D$2012,$D887,L$12:L$2012)),2)+SUMIF($D$12:$D887,$D887,AH$12:AH887))-SUMIF($D$12:$D886,$D887,O$12:O886)-SUMIF($D$12:$D$2012,$D887,N$12:N$2012),AH887),2))),"")</f>
        <v/>
      </c>
      <c r="P887" s="250" t="str">
        <f>IF(J887&lt;&gt;"",1000 - SUMIF($D$12:$D886,$D887,P$12:P886),"")</f>
        <v/>
      </c>
      <c r="Q887" s="106"/>
      <c r="R887" s="247"/>
      <c r="S887" s="247"/>
      <c r="T887" s="247"/>
      <c r="U887" s="248" t="str">
        <f>IF(AND(R887&lt;&gt;"",S887&lt;&gt;"",Q887&lt;&gt;""),ROUND(MIN(IF(OR(Q887="OZZ",Q887="ZZ"),5000,17300),TRUNC(0.75*(SUMIF($D$12:$D887,$D887,R$12:R887)+SUMIF($D$12:$D887,$D887,S$12:S887)),2)) - SUMIF($D$12:$D886,$D887,U$12:U886),2),"")</f>
        <v/>
      </c>
      <c r="V887" s="248" t="str">
        <f>IF(AND(R887&lt;&gt;"",S887&lt;&gt;"",T887&lt;&gt;"",Q887&lt;&gt;"",AL887&lt;&gt;""),IF(OR(Q887="OZZ",Q887="ZZ"),ROUND(0-SUMIF($D$12:$D886,$D887,V$12:V886),2),IF(T887=0,0,ROUND(MIN(MIN(17300,TRUNC(0.75*(SUMIF($D$12:$D$2012,$D887,R$12:R$2012)+SUMIF($D$12:$D$2012,$D887,S$12:S$2012)),2)+SUMIF($D$12:$D887,$D887,AL$12:AL887))-SUMIF($D$12:$D886,$D887,V$12:V886)-SUMIF($D$12:$D$2012,$D887,U$12:U$2012),AL887),2))),"")</f>
        <v/>
      </c>
      <c r="W887" s="250" t="str">
        <f>IF(Q887&lt;&gt;"",1000 - SUMIF($D$12:$D886,$D887,W$12:W886),"")</f>
        <v/>
      </c>
      <c r="X887" s="106"/>
      <c r="Y887" s="247"/>
      <c r="Z887" s="247"/>
      <c r="AA887" s="247"/>
      <c r="AB887" s="248" t="str">
        <f>IF(AND(Y887&lt;&gt;"",Z887&lt;&gt;"",X887&lt;&gt;""),ROUND(MIN(IF(OR(X887="OZZ",X887="ZZ"),5000,17300),TRUNC(0.75*(SUMIF($D$12:$D887,$D887,Y$12:Y887)+SUMIF($D$12:$D887,$D887,Z$12:Z887)),2)) - SUMIF($D$12:$D886,$D887,AB$12:AB886),2),"")</f>
        <v/>
      </c>
      <c r="AC887" s="251" t="str">
        <f>IF(AND(Y887&lt;&gt;"",Z887&lt;&gt;"",AA887&lt;&gt;"",X887&lt;&gt;"",AP887&lt;&gt;""),IF(OR(X887="OZZ",X887="ZZ"),ROUND(0-SUMIF($D$12:$D886,$D887,AC$12:AC886),2),IF(AA887=0,0,ROUND(MIN(MIN(17300,TRUNC(0.75*(SUMIF($D$12:$D$2012,$D887,Y$12:Y$2012)+SUMIF($D$12:$D$2012,$D887,Z$12:Z$2012)),2)+SUMIF($D$12:$D887,$D887,AP$12:AP887))-SUMIF($D$12:$D886,$D887,AC$12:AC886)-SUMIF($D$12:$D$2012,$D887,AB$12:AB$2012),AP887),2))),"")</f>
        <v/>
      </c>
      <c r="AD887" s="250" t="str">
        <f>IF(X887&lt;&gt;"",1000 - SUMIF($D$12:$D886,$D887,AD$12:AD886),"")</f>
        <v/>
      </c>
      <c r="AE887" s="252"/>
      <c r="AF887" s="253"/>
      <c r="AG887" s="254"/>
      <c r="AH887" s="255" t="str">
        <f t="shared" si="292"/>
        <v/>
      </c>
      <c r="AI887" s="256"/>
      <c r="AJ887" s="253"/>
      <c r="AK887" s="254"/>
      <c r="AL887" s="255" t="str">
        <f t="shared" si="293"/>
        <v/>
      </c>
      <c r="AM887" s="256"/>
      <c r="AN887" s="253"/>
      <c r="AO887" s="254"/>
      <c r="AP887" s="255" t="str">
        <f t="shared" si="273"/>
        <v/>
      </c>
      <c r="AQ887" s="116"/>
      <c r="AR887" s="116"/>
      <c r="AS887" s="117"/>
      <c r="AT887" s="118"/>
      <c r="AU887" s="119" t="str">
        <f>IF(D887&lt;&gt; "", IF(COUNTIF($D$12:$D887,$D887)&gt;1,0,IF(SUM(N887,U887,AB887)&gt;0,IF(AND(X887="",OR(Q887&lt;&gt;"",J887&lt;&gt;"")),IF(Q887&lt;&gt;"",Q887,IF(J887&lt;&gt;"",J887,0)),IF(AND(Q887&lt;&gt;"",J887&lt;&gt;"",Q887=J887),Q887,X887)),0)),"")</f>
        <v/>
      </c>
      <c r="AV887" s="119" t="str">
        <f>IF(D887&lt;&gt;"",IF(COUNTIF($D$12:$D887,$D887)&gt;1,0,IF(SUM(O887,V887,AC887)&gt;0,IF(AND(X887="",OR(Q887&lt;&gt;"",J887&lt;&gt;"")),IF(Q887&lt;&gt;"",Q887,IF(J887&lt;&gt;"",J887,0)),IF(AND(Q887&lt;&gt;"",J887&lt;&gt;"",Q887=J887),Q887,X887)),0)),"")</f>
        <v/>
      </c>
      <c r="AW887" s="119" t="str">
        <f>IF(D887&lt;&gt;"",IF(COUNTIF($D$12:$D887,$D887)&gt;1,0,IF(SUM(P887,W887,AD887)&gt;0,IF(AND(X887="",OR(Q887&lt;&gt;"",J887&lt;&gt;"")),IF(Q887&lt;&gt;"",Q887,IF(J887&lt;&gt;"",J887,0)),IF(AND(Q887&lt;&gt;"",J887&lt;&gt;"",Q887=J887),Q887,X887)),0)),"")</f>
        <v/>
      </c>
      <c r="AX887" s="118" t="str">
        <f t="shared" si="274"/>
        <v/>
      </c>
      <c r="AY887" s="118" t="str">
        <f t="shared" si="275"/>
        <v/>
      </c>
      <c r="AZ887" s="118" t="str">
        <f t="shared" si="276"/>
        <v/>
      </c>
      <c r="BA887" s="118" t="str">
        <f t="shared" si="277"/>
        <v/>
      </c>
      <c r="BB887" s="118" t="str">
        <f t="shared" si="278"/>
        <v/>
      </c>
      <c r="BC887" s="118" t="str">
        <f t="shared" si="279"/>
        <v/>
      </c>
      <c r="BD887" s="118" t="str">
        <f t="shared" si="280"/>
        <v/>
      </c>
      <c r="BE887" s="118" t="str">
        <f t="shared" si="281"/>
        <v/>
      </c>
      <c r="BF887" s="118" t="str">
        <f t="shared" si="282"/>
        <v/>
      </c>
      <c r="BG887" s="120"/>
      <c r="BH887" s="120" t="str">
        <f t="shared" si="283"/>
        <v/>
      </c>
      <c r="BI887" s="120" t="str">
        <f t="shared" si="284"/>
        <v/>
      </c>
      <c r="BJ887" s="121"/>
      <c r="BK887" s="120" t="str">
        <f t="shared" si="285"/>
        <v/>
      </c>
      <c r="BL887" s="120" t="str">
        <f t="shared" si="286"/>
        <v/>
      </c>
      <c r="BM887" s="120" t="str">
        <f t="shared" si="287"/>
        <v/>
      </c>
      <c r="BN887" s="120" t="str">
        <f t="shared" si="288"/>
        <v/>
      </c>
      <c r="BO887" s="120" t="str">
        <f t="shared" si="289"/>
        <v/>
      </c>
      <c r="BP887" s="120" t="str">
        <f t="shared" si="290"/>
        <v/>
      </c>
      <c r="BQ887" s="98"/>
      <c r="BR887" s="98"/>
      <c r="BS887" s="98"/>
      <c r="BT887" s="98"/>
      <c r="BU887" s="98"/>
      <c r="BV887" s="98"/>
      <c r="BW887" s="98"/>
      <c r="BX887" s="98"/>
      <c r="BY887" s="98"/>
      <c r="BZ887" s="98"/>
      <c r="CA887" s="98"/>
      <c r="CB887" s="98"/>
      <c r="CC887" s="98"/>
      <c r="CD887" s="98"/>
      <c r="CE887" s="98"/>
      <c r="CF887" s="98"/>
      <c r="CG887" s="98"/>
      <c r="CH887" s="98"/>
      <c r="CI887" s="98"/>
      <c r="CJ887" s="98"/>
      <c r="CK887" s="98"/>
      <c r="CL887" s="98"/>
      <c r="CM887" s="98"/>
      <c r="CN887" s="98"/>
      <c r="CO887" s="98"/>
      <c r="CP887" s="98"/>
      <c r="CQ887" s="98"/>
      <c r="CR887" s="98"/>
      <c r="CS887" s="98"/>
    </row>
    <row r="888" spans="1:97" s="4" customFormat="1" ht="18.75" customHeight="1" x14ac:dyDescent="0.2">
      <c r="A888" s="3">
        <f t="shared" si="291"/>
        <v>876</v>
      </c>
      <c r="B888" s="263"/>
      <c r="C888" s="263"/>
      <c r="D888" s="263"/>
      <c r="E888" s="259"/>
      <c r="F888" s="259"/>
      <c r="G888" s="43"/>
      <c r="H888" s="264"/>
      <c r="I888" s="261"/>
      <c r="J888" s="106"/>
      <c r="K888" s="247"/>
      <c r="L888" s="247"/>
      <c r="M888" s="247"/>
      <c r="N888" s="248" t="str">
        <f>IF(AND(K888&lt;&gt;"",L888&lt;&gt;"",J888&lt;&gt;""),ROUND(MIN(IF(OR(J888="OZZ",J888="ZZ"),5000,17300),TRUNC(0.75*(SUMIF($D$12:$D888,$D888,K$12:K888)+SUMIF($D$12:$D888,$D888,L$12:L888)),2)) - SUMIF($D$12:$D887,$D888,N$12:N887),2),"")</f>
        <v/>
      </c>
      <c r="O888" s="249" t="str">
        <f>IF(AND(K888&lt;&gt;"",L888&lt;&gt;"",M888&lt;&gt;"",J888&lt;&gt;"",AH888&lt;&gt;""),IF(OR(J888="OZZ",J888="ZZ"),ROUND(0-SUMIF($D$12:$D887,$D888,O$12:O887),2),IF(M888=0,0,ROUND(MIN(MIN(17300,TRUNC(0.75*(SUMIF($D$12:$D$2012,$D888,K$12:K$2012)+SUMIF($D$12:$D$2012,$D888,L$12:L$2012)),2)+SUMIF($D$12:$D888,$D888,AH$12:AH888))-SUMIF($D$12:$D887,$D888,O$12:O887)-SUMIF($D$12:$D$2012,$D888,N$12:N$2012),AH888),2))),"")</f>
        <v/>
      </c>
      <c r="P888" s="250" t="str">
        <f>IF(J888&lt;&gt;"",1000 - SUMIF($D$12:$D887,$D888,P$12:P887),"")</f>
        <v/>
      </c>
      <c r="Q888" s="106"/>
      <c r="R888" s="247"/>
      <c r="S888" s="247"/>
      <c r="T888" s="247"/>
      <c r="U888" s="248" t="str">
        <f>IF(AND(R888&lt;&gt;"",S888&lt;&gt;"",Q888&lt;&gt;""),ROUND(MIN(IF(OR(Q888="OZZ",Q888="ZZ"),5000,17300),TRUNC(0.75*(SUMIF($D$12:$D888,$D888,R$12:R888)+SUMIF($D$12:$D888,$D888,S$12:S888)),2)) - SUMIF($D$12:$D887,$D888,U$12:U887),2),"")</f>
        <v/>
      </c>
      <c r="V888" s="248" t="str">
        <f>IF(AND(R888&lt;&gt;"",S888&lt;&gt;"",T888&lt;&gt;"",Q888&lt;&gt;"",AL888&lt;&gt;""),IF(OR(Q888="OZZ",Q888="ZZ"),ROUND(0-SUMIF($D$12:$D887,$D888,V$12:V887),2),IF(T888=0,0,ROUND(MIN(MIN(17300,TRUNC(0.75*(SUMIF($D$12:$D$2012,$D888,R$12:R$2012)+SUMIF($D$12:$D$2012,$D888,S$12:S$2012)),2)+SUMIF($D$12:$D888,$D888,AL$12:AL888))-SUMIF($D$12:$D887,$D888,V$12:V887)-SUMIF($D$12:$D$2012,$D888,U$12:U$2012),AL888),2))),"")</f>
        <v/>
      </c>
      <c r="W888" s="250" t="str">
        <f>IF(Q888&lt;&gt;"",1000 - SUMIF($D$12:$D887,$D888,W$12:W887),"")</f>
        <v/>
      </c>
      <c r="X888" s="106"/>
      <c r="Y888" s="247"/>
      <c r="Z888" s="247"/>
      <c r="AA888" s="247"/>
      <c r="AB888" s="248" t="str">
        <f>IF(AND(Y888&lt;&gt;"",Z888&lt;&gt;"",X888&lt;&gt;""),ROUND(MIN(IF(OR(X888="OZZ",X888="ZZ"),5000,17300),TRUNC(0.75*(SUMIF($D$12:$D888,$D888,Y$12:Y888)+SUMIF($D$12:$D888,$D888,Z$12:Z888)),2)) - SUMIF($D$12:$D887,$D888,AB$12:AB887),2),"")</f>
        <v/>
      </c>
      <c r="AC888" s="251" t="str">
        <f>IF(AND(Y888&lt;&gt;"",Z888&lt;&gt;"",AA888&lt;&gt;"",X888&lt;&gt;"",AP888&lt;&gt;""),IF(OR(X888="OZZ",X888="ZZ"),ROUND(0-SUMIF($D$12:$D887,$D888,AC$12:AC887),2),IF(AA888=0,0,ROUND(MIN(MIN(17300,TRUNC(0.75*(SUMIF($D$12:$D$2012,$D888,Y$12:Y$2012)+SUMIF($D$12:$D$2012,$D888,Z$12:Z$2012)),2)+SUMIF($D$12:$D888,$D888,AP$12:AP888))-SUMIF($D$12:$D887,$D888,AC$12:AC887)-SUMIF($D$12:$D$2012,$D888,AB$12:AB$2012),AP888),2))),"")</f>
        <v/>
      </c>
      <c r="AD888" s="250" t="str">
        <f>IF(X888&lt;&gt;"",1000 - SUMIF($D$12:$D887,$D888,AD$12:AD887),"")</f>
        <v/>
      </c>
      <c r="AE888" s="252"/>
      <c r="AF888" s="253"/>
      <c r="AG888" s="254"/>
      <c r="AH888" s="255" t="str">
        <f t="shared" si="292"/>
        <v/>
      </c>
      <c r="AI888" s="256"/>
      <c r="AJ888" s="253"/>
      <c r="AK888" s="254"/>
      <c r="AL888" s="255" t="str">
        <f t="shared" si="293"/>
        <v/>
      </c>
      <c r="AM888" s="256"/>
      <c r="AN888" s="253"/>
      <c r="AO888" s="254"/>
      <c r="AP888" s="255" t="str">
        <f t="shared" si="273"/>
        <v/>
      </c>
      <c r="AQ888" s="116"/>
      <c r="AR888" s="116"/>
      <c r="AS888" s="117"/>
      <c r="AT888" s="118"/>
      <c r="AU888" s="119" t="str">
        <f>IF(D888&lt;&gt; "", IF(COUNTIF($D$12:$D888,$D888)&gt;1,0,IF(SUM(N888,U888,AB888)&gt;0,IF(AND(X888="",OR(Q888&lt;&gt;"",J888&lt;&gt;"")),IF(Q888&lt;&gt;"",Q888,IF(J888&lt;&gt;"",J888,0)),IF(AND(Q888&lt;&gt;"",J888&lt;&gt;"",Q888=J888),Q888,X888)),0)),"")</f>
        <v/>
      </c>
      <c r="AV888" s="119" t="str">
        <f>IF(D888&lt;&gt;"",IF(COUNTIF($D$12:$D888,$D888)&gt;1,0,IF(SUM(O888,V888,AC888)&gt;0,IF(AND(X888="",OR(Q888&lt;&gt;"",J888&lt;&gt;"")),IF(Q888&lt;&gt;"",Q888,IF(J888&lt;&gt;"",J888,0)),IF(AND(Q888&lt;&gt;"",J888&lt;&gt;"",Q888=J888),Q888,X888)),0)),"")</f>
        <v/>
      </c>
      <c r="AW888" s="119" t="str">
        <f>IF(D888&lt;&gt;"",IF(COUNTIF($D$12:$D888,$D888)&gt;1,0,IF(SUM(P888,W888,AD888)&gt;0,IF(AND(X888="",OR(Q888&lt;&gt;"",J888&lt;&gt;"")),IF(Q888&lt;&gt;"",Q888,IF(J888&lt;&gt;"",J888,0)),IF(AND(Q888&lt;&gt;"",J888&lt;&gt;"",Q888=J888),Q888,X888)),0)),"")</f>
        <v/>
      </c>
      <c r="AX888" s="118" t="str">
        <f t="shared" si="274"/>
        <v/>
      </c>
      <c r="AY888" s="118" t="str">
        <f t="shared" si="275"/>
        <v/>
      </c>
      <c r="AZ888" s="118" t="str">
        <f t="shared" si="276"/>
        <v/>
      </c>
      <c r="BA888" s="118" t="str">
        <f t="shared" si="277"/>
        <v/>
      </c>
      <c r="BB888" s="118" t="str">
        <f t="shared" si="278"/>
        <v/>
      </c>
      <c r="BC888" s="118" t="str">
        <f t="shared" si="279"/>
        <v/>
      </c>
      <c r="BD888" s="118" t="str">
        <f t="shared" si="280"/>
        <v/>
      </c>
      <c r="BE888" s="118" t="str">
        <f t="shared" si="281"/>
        <v/>
      </c>
      <c r="BF888" s="118" t="str">
        <f t="shared" si="282"/>
        <v/>
      </c>
      <c r="BG888" s="120"/>
      <c r="BH888" s="120" t="str">
        <f t="shared" si="283"/>
        <v/>
      </c>
      <c r="BI888" s="120" t="str">
        <f t="shared" si="284"/>
        <v/>
      </c>
      <c r="BJ888" s="121"/>
      <c r="BK888" s="120" t="str">
        <f t="shared" si="285"/>
        <v/>
      </c>
      <c r="BL888" s="120" t="str">
        <f t="shared" si="286"/>
        <v/>
      </c>
      <c r="BM888" s="120" t="str">
        <f t="shared" si="287"/>
        <v/>
      </c>
      <c r="BN888" s="120" t="str">
        <f t="shared" si="288"/>
        <v/>
      </c>
      <c r="BO888" s="120" t="str">
        <f t="shared" si="289"/>
        <v/>
      </c>
      <c r="BP888" s="120" t="str">
        <f t="shared" si="290"/>
        <v/>
      </c>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c r="CM888" s="98"/>
      <c r="CN888" s="98"/>
      <c r="CO888" s="98"/>
      <c r="CP888" s="98"/>
      <c r="CQ888" s="98"/>
      <c r="CR888" s="98"/>
      <c r="CS888" s="98"/>
    </row>
    <row r="889" spans="1:97" s="4" customFormat="1" ht="18.75" customHeight="1" x14ac:dyDescent="0.2">
      <c r="A889" s="3">
        <f t="shared" si="291"/>
        <v>877</v>
      </c>
      <c r="B889" s="263"/>
      <c r="C889" s="263"/>
      <c r="D889" s="263"/>
      <c r="E889" s="259"/>
      <c r="F889" s="259"/>
      <c r="G889" s="43"/>
      <c r="H889" s="264"/>
      <c r="I889" s="261"/>
      <c r="J889" s="106"/>
      <c r="K889" s="247"/>
      <c r="L889" s="247"/>
      <c r="M889" s="247"/>
      <c r="N889" s="248" t="str">
        <f>IF(AND(K889&lt;&gt;"",L889&lt;&gt;"",J889&lt;&gt;""),ROUND(MIN(IF(OR(J889="OZZ",J889="ZZ"),5000,17300),TRUNC(0.75*(SUMIF($D$12:$D889,$D889,K$12:K889)+SUMIF($D$12:$D889,$D889,L$12:L889)),2)) - SUMIF($D$12:$D888,$D889,N$12:N888),2),"")</f>
        <v/>
      </c>
      <c r="O889" s="249" t="str">
        <f>IF(AND(K889&lt;&gt;"",L889&lt;&gt;"",M889&lt;&gt;"",J889&lt;&gt;"",AH889&lt;&gt;""),IF(OR(J889="OZZ",J889="ZZ"),ROUND(0-SUMIF($D$12:$D888,$D889,O$12:O888),2),IF(M889=0,0,ROUND(MIN(MIN(17300,TRUNC(0.75*(SUMIF($D$12:$D$2012,$D889,K$12:K$2012)+SUMIF($D$12:$D$2012,$D889,L$12:L$2012)),2)+SUMIF($D$12:$D889,$D889,AH$12:AH889))-SUMIF($D$12:$D888,$D889,O$12:O888)-SUMIF($D$12:$D$2012,$D889,N$12:N$2012),AH889),2))),"")</f>
        <v/>
      </c>
      <c r="P889" s="250" t="str">
        <f>IF(J889&lt;&gt;"",1000 - SUMIF($D$12:$D888,$D889,P$12:P888),"")</f>
        <v/>
      </c>
      <c r="Q889" s="106"/>
      <c r="R889" s="247"/>
      <c r="S889" s="247"/>
      <c r="T889" s="247"/>
      <c r="U889" s="248" t="str">
        <f>IF(AND(R889&lt;&gt;"",S889&lt;&gt;"",Q889&lt;&gt;""),ROUND(MIN(IF(OR(Q889="OZZ",Q889="ZZ"),5000,17300),TRUNC(0.75*(SUMIF($D$12:$D889,$D889,R$12:R889)+SUMIF($D$12:$D889,$D889,S$12:S889)),2)) - SUMIF($D$12:$D888,$D889,U$12:U888),2),"")</f>
        <v/>
      </c>
      <c r="V889" s="248" t="str">
        <f>IF(AND(R889&lt;&gt;"",S889&lt;&gt;"",T889&lt;&gt;"",Q889&lt;&gt;"",AL889&lt;&gt;""),IF(OR(Q889="OZZ",Q889="ZZ"),ROUND(0-SUMIF($D$12:$D888,$D889,V$12:V888),2),IF(T889=0,0,ROUND(MIN(MIN(17300,TRUNC(0.75*(SUMIF($D$12:$D$2012,$D889,R$12:R$2012)+SUMIF($D$12:$D$2012,$D889,S$12:S$2012)),2)+SUMIF($D$12:$D889,$D889,AL$12:AL889))-SUMIF($D$12:$D888,$D889,V$12:V888)-SUMIF($D$12:$D$2012,$D889,U$12:U$2012),AL889),2))),"")</f>
        <v/>
      </c>
      <c r="W889" s="250" t="str">
        <f>IF(Q889&lt;&gt;"",1000 - SUMIF($D$12:$D888,$D889,W$12:W888),"")</f>
        <v/>
      </c>
      <c r="X889" s="106"/>
      <c r="Y889" s="247"/>
      <c r="Z889" s="247"/>
      <c r="AA889" s="247"/>
      <c r="AB889" s="248" t="str">
        <f>IF(AND(Y889&lt;&gt;"",Z889&lt;&gt;"",X889&lt;&gt;""),ROUND(MIN(IF(OR(X889="OZZ",X889="ZZ"),5000,17300),TRUNC(0.75*(SUMIF($D$12:$D889,$D889,Y$12:Y889)+SUMIF($D$12:$D889,$D889,Z$12:Z889)),2)) - SUMIF($D$12:$D888,$D889,AB$12:AB888),2),"")</f>
        <v/>
      </c>
      <c r="AC889" s="251" t="str">
        <f>IF(AND(Y889&lt;&gt;"",Z889&lt;&gt;"",AA889&lt;&gt;"",X889&lt;&gt;"",AP889&lt;&gt;""),IF(OR(X889="OZZ",X889="ZZ"),ROUND(0-SUMIF($D$12:$D888,$D889,AC$12:AC888),2),IF(AA889=0,0,ROUND(MIN(MIN(17300,TRUNC(0.75*(SUMIF($D$12:$D$2012,$D889,Y$12:Y$2012)+SUMIF($D$12:$D$2012,$D889,Z$12:Z$2012)),2)+SUMIF($D$12:$D889,$D889,AP$12:AP889))-SUMIF($D$12:$D888,$D889,AC$12:AC888)-SUMIF($D$12:$D$2012,$D889,AB$12:AB$2012),AP889),2))),"")</f>
        <v/>
      </c>
      <c r="AD889" s="250" t="str">
        <f>IF(X889&lt;&gt;"",1000 - SUMIF($D$12:$D888,$D889,AD$12:AD888),"")</f>
        <v/>
      </c>
      <c r="AE889" s="252"/>
      <c r="AF889" s="253"/>
      <c r="AG889" s="254"/>
      <c r="AH889" s="255" t="str">
        <f t="shared" si="292"/>
        <v/>
      </c>
      <c r="AI889" s="256"/>
      <c r="AJ889" s="253"/>
      <c r="AK889" s="254"/>
      <c r="AL889" s="255" t="str">
        <f t="shared" si="293"/>
        <v/>
      </c>
      <c r="AM889" s="256"/>
      <c r="AN889" s="253"/>
      <c r="AO889" s="254"/>
      <c r="AP889" s="255" t="str">
        <f t="shared" si="273"/>
        <v/>
      </c>
      <c r="AQ889" s="116"/>
      <c r="AR889" s="116"/>
      <c r="AS889" s="117"/>
      <c r="AT889" s="118"/>
      <c r="AU889" s="119" t="str">
        <f>IF(D889&lt;&gt; "", IF(COUNTIF($D$12:$D889,$D889)&gt;1,0,IF(SUM(N889,U889,AB889)&gt;0,IF(AND(X889="",OR(Q889&lt;&gt;"",J889&lt;&gt;"")),IF(Q889&lt;&gt;"",Q889,IF(J889&lt;&gt;"",J889,0)),IF(AND(Q889&lt;&gt;"",J889&lt;&gt;"",Q889=J889),Q889,X889)),0)),"")</f>
        <v/>
      </c>
      <c r="AV889" s="119" t="str">
        <f>IF(D889&lt;&gt;"",IF(COUNTIF($D$12:$D889,$D889)&gt;1,0,IF(SUM(O889,V889,AC889)&gt;0,IF(AND(X889="",OR(Q889&lt;&gt;"",J889&lt;&gt;"")),IF(Q889&lt;&gt;"",Q889,IF(J889&lt;&gt;"",J889,0)),IF(AND(Q889&lt;&gt;"",J889&lt;&gt;"",Q889=J889),Q889,X889)),0)),"")</f>
        <v/>
      </c>
      <c r="AW889" s="119" t="str">
        <f>IF(D889&lt;&gt;"",IF(COUNTIF($D$12:$D889,$D889)&gt;1,0,IF(SUM(P889,W889,AD889)&gt;0,IF(AND(X889="",OR(Q889&lt;&gt;"",J889&lt;&gt;"")),IF(Q889&lt;&gt;"",Q889,IF(J889&lt;&gt;"",J889,0)),IF(AND(Q889&lt;&gt;"",J889&lt;&gt;"",Q889=J889),Q889,X889)),0)),"")</f>
        <v/>
      </c>
      <c r="AX889" s="118" t="str">
        <f t="shared" si="274"/>
        <v/>
      </c>
      <c r="AY889" s="118" t="str">
        <f t="shared" si="275"/>
        <v/>
      </c>
      <c r="AZ889" s="118" t="str">
        <f t="shared" si="276"/>
        <v/>
      </c>
      <c r="BA889" s="118" t="str">
        <f t="shared" si="277"/>
        <v/>
      </c>
      <c r="BB889" s="118" t="str">
        <f t="shared" si="278"/>
        <v/>
      </c>
      <c r="BC889" s="118" t="str">
        <f t="shared" si="279"/>
        <v/>
      </c>
      <c r="BD889" s="118" t="str">
        <f t="shared" si="280"/>
        <v/>
      </c>
      <c r="BE889" s="118" t="str">
        <f t="shared" si="281"/>
        <v/>
      </c>
      <c r="BF889" s="118" t="str">
        <f t="shared" si="282"/>
        <v/>
      </c>
      <c r="BG889" s="120"/>
      <c r="BH889" s="120" t="str">
        <f t="shared" si="283"/>
        <v/>
      </c>
      <c r="BI889" s="120" t="str">
        <f t="shared" si="284"/>
        <v/>
      </c>
      <c r="BJ889" s="121"/>
      <c r="BK889" s="120" t="str">
        <f t="shared" si="285"/>
        <v/>
      </c>
      <c r="BL889" s="120" t="str">
        <f t="shared" si="286"/>
        <v/>
      </c>
      <c r="BM889" s="120" t="str">
        <f t="shared" si="287"/>
        <v/>
      </c>
      <c r="BN889" s="120" t="str">
        <f t="shared" si="288"/>
        <v/>
      </c>
      <c r="BO889" s="120" t="str">
        <f t="shared" si="289"/>
        <v/>
      </c>
      <c r="BP889" s="120" t="str">
        <f t="shared" si="290"/>
        <v/>
      </c>
      <c r="BQ889" s="98"/>
      <c r="BR889" s="98"/>
      <c r="BS889" s="98"/>
      <c r="BT889" s="98"/>
      <c r="BU889" s="98"/>
      <c r="BV889" s="98"/>
      <c r="BW889" s="98"/>
      <c r="BX889" s="98"/>
      <c r="BY889" s="98"/>
      <c r="BZ889" s="98"/>
      <c r="CA889" s="98"/>
      <c r="CB889" s="98"/>
      <c r="CC889" s="98"/>
      <c r="CD889" s="98"/>
      <c r="CE889" s="98"/>
      <c r="CF889" s="98"/>
      <c r="CG889" s="98"/>
      <c r="CH889" s="98"/>
      <c r="CI889" s="98"/>
      <c r="CJ889" s="98"/>
      <c r="CK889" s="98"/>
      <c r="CL889" s="98"/>
      <c r="CM889" s="98"/>
      <c r="CN889" s="98"/>
      <c r="CO889" s="98"/>
      <c r="CP889" s="98"/>
      <c r="CQ889" s="98"/>
      <c r="CR889" s="98"/>
      <c r="CS889" s="98"/>
    </row>
    <row r="890" spans="1:97" s="4" customFormat="1" ht="18.75" customHeight="1" x14ac:dyDescent="0.2">
      <c r="A890" s="3">
        <f t="shared" si="291"/>
        <v>878</v>
      </c>
      <c r="B890" s="263"/>
      <c r="C890" s="263"/>
      <c r="D890" s="263"/>
      <c r="E890" s="259"/>
      <c r="F890" s="259"/>
      <c r="G890" s="43"/>
      <c r="H890" s="264"/>
      <c r="I890" s="261"/>
      <c r="J890" s="106"/>
      <c r="K890" s="247"/>
      <c r="L890" s="247"/>
      <c r="M890" s="247"/>
      <c r="N890" s="248" t="str">
        <f>IF(AND(K890&lt;&gt;"",L890&lt;&gt;"",J890&lt;&gt;""),ROUND(MIN(IF(OR(J890="OZZ",J890="ZZ"),5000,17300),TRUNC(0.75*(SUMIF($D$12:$D890,$D890,K$12:K890)+SUMIF($D$12:$D890,$D890,L$12:L890)),2)) - SUMIF($D$12:$D889,$D890,N$12:N889),2),"")</f>
        <v/>
      </c>
      <c r="O890" s="249" t="str">
        <f>IF(AND(K890&lt;&gt;"",L890&lt;&gt;"",M890&lt;&gt;"",J890&lt;&gt;"",AH890&lt;&gt;""),IF(OR(J890="OZZ",J890="ZZ"),ROUND(0-SUMIF($D$12:$D889,$D890,O$12:O889),2),IF(M890=0,0,ROUND(MIN(MIN(17300,TRUNC(0.75*(SUMIF($D$12:$D$2012,$D890,K$12:K$2012)+SUMIF($D$12:$D$2012,$D890,L$12:L$2012)),2)+SUMIF($D$12:$D890,$D890,AH$12:AH890))-SUMIF($D$12:$D889,$D890,O$12:O889)-SUMIF($D$12:$D$2012,$D890,N$12:N$2012),AH890),2))),"")</f>
        <v/>
      </c>
      <c r="P890" s="250" t="str">
        <f>IF(J890&lt;&gt;"",1000 - SUMIF($D$12:$D889,$D890,P$12:P889),"")</f>
        <v/>
      </c>
      <c r="Q890" s="106"/>
      <c r="R890" s="247"/>
      <c r="S890" s="247"/>
      <c r="T890" s="247"/>
      <c r="U890" s="248" t="str">
        <f>IF(AND(R890&lt;&gt;"",S890&lt;&gt;"",Q890&lt;&gt;""),ROUND(MIN(IF(OR(Q890="OZZ",Q890="ZZ"),5000,17300),TRUNC(0.75*(SUMIF($D$12:$D890,$D890,R$12:R890)+SUMIF($D$12:$D890,$D890,S$12:S890)),2)) - SUMIF($D$12:$D889,$D890,U$12:U889),2),"")</f>
        <v/>
      </c>
      <c r="V890" s="248" t="str">
        <f>IF(AND(R890&lt;&gt;"",S890&lt;&gt;"",T890&lt;&gt;"",Q890&lt;&gt;"",AL890&lt;&gt;""),IF(OR(Q890="OZZ",Q890="ZZ"),ROUND(0-SUMIF($D$12:$D889,$D890,V$12:V889),2),IF(T890=0,0,ROUND(MIN(MIN(17300,TRUNC(0.75*(SUMIF($D$12:$D$2012,$D890,R$12:R$2012)+SUMIF($D$12:$D$2012,$D890,S$12:S$2012)),2)+SUMIF($D$12:$D890,$D890,AL$12:AL890))-SUMIF($D$12:$D889,$D890,V$12:V889)-SUMIF($D$12:$D$2012,$D890,U$12:U$2012),AL890),2))),"")</f>
        <v/>
      </c>
      <c r="W890" s="250" t="str">
        <f>IF(Q890&lt;&gt;"",1000 - SUMIF($D$12:$D889,$D890,W$12:W889),"")</f>
        <v/>
      </c>
      <c r="X890" s="106"/>
      <c r="Y890" s="247"/>
      <c r="Z890" s="247"/>
      <c r="AA890" s="247"/>
      <c r="AB890" s="248" t="str">
        <f>IF(AND(Y890&lt;&gt;"",Z890&lt;&gt;"",X890&lt;&gt;""),ROUND(MIN(IF(OR(X890="OZZ",X890="ZZ"),5000,17300),TRUNC(0.75*(SUMIF($D$12:$D890,$D890,Y$12:Y890)+SUMIF($D$12:$D890,$D890,Z$12:Z890)),2)) - SUMIF($D$12:$D889,$D890,AB$12:AB889),2),"")</f>
        <v/>
      </c>
      <c r="AC890" s="251" t="str">
        <f>IF(AND(Y890&lt;&gt;"",Z890&lt;&gt;"",AA890&lt;&gt;"",X890&lt;&gt;"",AP890&lt;&gt;""),IF(OR(X890="OZZ",X890="ZZ"),ROUND(0-SUMIF($D$12:$D889,$D890,AC$12:AC889),2),IF(AA890=0,0,ROUND(MIN(MIN(17300,TRUNC(0.75*(SUMIF($D$12:$D$2012,$D890,Y$12:Y$2012)+SUMIF($D$12:$D$2012,$D890,Z$12:Z$2012)),2)+SUMIF($D$12:$D890,$D890,AP$12:AP890))-SUMIF($D$12:$D889,$D890,AC$12:AC889)-SUMIF($D$12:$D$2012,$D890,AB$12:AB$2012),AP890),2))),"")</f>
        <v/>
      </c>
      <c r="AD890" s="250" t="str">
        <f>IF(X890&lt;&gt;"",1000 - SUMIF($D$12:$D889,$D890,AD$12:AD889),"")</f>
        <v/>
      </c>
      <c r="AE890" s="252"/>
      <c r="AF890" s="253"/>
      <c r="AG890" s="254"/>
      <c r="AH890" s="255" t="str">
        <f t="shared" si="292"/>
        <v/>
      </c>
      <c r="AI890" s="256"/>
      <c r="AJ890" s="253"/>
      <c r="AK890" s="254"/>
      <c r="AL890" s="255" t="str">
        <f t="shared" si="293"/>
        <v/>
      </c>
      <c r="AM890" s="256"/>
      <c r="AN890" s="253"/>
      <c r="AO890" s="254"/>
      <c r="AP890" s="255" t="str">
        <f t="shared" si="273"/>
        <v/>
      </c>
      <c r="AQ890" s="116"/>
      <c r="AR890" s="116"/>
      <c r="AS890" s="117"/>
      <c r="AT890" s="118"/>
      <c r="AU890" s="119" t="str">
        <f>IF(D890&lt;&gt; "", IF(COUNTIF($D$12:$D890,$D890)&gt;1,0,IF(SUM(N890,U890,AB890)&gt;0,IF(AND(X890="",OR(Q890&lt;&gt;"",J890&lt;&gt;"")),IF(Q890&lt;&gt;"",Q890,IF(J890&lt;&gt;"",J890,0)),IF(AND(Q890&lt;&gt;"",J890&lt;&gt;"",Q890=J890),Q890,X890)),0)),"")</f>
        <v/>
      </c>
      <c r="AV890" s="119" t="str">
        <f>IF(D890&lt;&gt;"",IF(COUNTIF($D$12:$D890,$D890)&gt;1,0,IF(SUM(O890,V890,AC890)&gt;0,IF(AND(X890="",OR(Q890&lt;&gt;"",J890&lt;&gt;"")),IF(Q890&lt;&gt;"",Q890,IF(J890&lt;&gt;"",J890,0)),IF(AND(Q890&lt;&gt;"",J890&lt;&gt;"",Q890=J890),Q890,X890)),0)),"")</f>
        <v/>
      </c>
      <c r="AW890" s="119" t="str">
        <f>IF(D890&lt;&gt;"",IF(COUNTIF($D$12:$D890,$D890)&gt;1,0,IF(SUM(P890,W890,AD890)&gt;0,IF(AND(X890="",OR(Q890&lt;&gt;"",J890&lt;&gt;"")),IF(Q890&lt;&gt;"",Q890,IF(J890&lt;&gt;"",J890,0)),IF(AND(Q890&lt;&gt;"",J890&lt;&gt;"",Q890=J890),Q890,X890)),0)),"")</f>
        <v/>
      </c>
      <c r="AX890" s="118" t="str">
        <f t="shared" si="274"/>
        <v/>
      </c>
      <c r="AY890" s="118" t="str">
        <f t="shared" si="275"/>
        <v/>
      </c>
      <c r="AZ890" s="118" t="str">
        <f t="shared" si="276"/>
        <v/>
      </c>
      <c r="BA890" s="118" t="str">
        <f t="shared" si="277"/>
        <v/>
      </c>
      <c r="BB890" s="118" t="str">
        <f t="shared" si="278"/>
        <v/>
      </c>
      <c r="BC890" s="118" t="str">
        <f t="shared" si="279"/>
        <v/>
      </c>
      <c r="BD890" s="118" t="str">
        <f t="shared" si="280"/>
        <v/>
      </c>
      <c r="BE890" s="118" t="str">
        <f t="shared" si="281"/>
        <v/>
      </c>
      <c r="BF890" s="118" t="str">
        <f t="shared" si="282"/>
        <v/>
      </c>
      <c r="BG890" s="120"/>
      <c r="BH890" s="120" t="str">
        <f t="shared" si="283"/>
        <v/>
      </c>
      <c r="BI890" s="120" t="str">
        <f t="shared" si="284"/>
        <v/>
      </c>
      <c r="BJ890" s="121"/>
      <c r="BK890" s="120" t="str">
        <f t="shared" si="285"/>
        <v/>
      </c>
      <c r="BL890" s="120" t="str">
        <f t="shared" si="286"/>
        <v/>
      </c>
      <c r="BM890" s="120" t="str">
        <f t="shared" si="287"/>
        <v/>
      </c>
      <c r="BN890" s="120" t="str">
        <f t="shared" si="288"/>
        <v/>
      </c>
      <c r="BO890" s="120" t="str">
        <f t="shared" si="289"/>
        <v/>
      </c>
      <c r="BP890" s="120" t="str">
        <f t="shared" si="290"/>
        <v/>
      </c>
      <c r="BQ890" s="98"/>
      <c r="BR890" s="98"/>
      <c r="BS890" s="98"/>
      <c r="BT890" s="98"/>
      <c r="BU890" s="98"/>
      <c r="BV890" s="98"/>
      <c r="BW890" s="98"/>
      <c r="BX890" s="98"/>
      <c r="BY890" s="98"/>
      <c r="BZ890" s="98"/>
      <c r="CA890" s="98"/>
      <c r="CB890" s="98"/>
      <c r="CC890" s="98"/>
      <c r="CD890" s="98"/>
      <c r="CE890" s="98"/>
      <c r="CF890" s="98"/>
      <c r="CG890" s="98"/>
      <c r="CH890" s="98"/>
      <c r="CI890" s="98"/>
      <c r="CJ890" s="98"/>
      <c r="CK890" s="98"/>
      <c r="CL890" s="98"/>
      <c r="CM890" s="98"/>
      <c r="CN890" s="98"/>
      <c r="CO890" s="98"/>
      <c r="CP890" s="98"/>
      <c r="CQ890" s="98"/>
      <c r="CR890" s="98"/>
      <c r="CS890" s="98"/>
    </row>
    <row r="891" spans="1:97" s="4" customFormat="1" ht="18.75" customHeight="1" x14ac:dyDescent="0.2">
      <c r="A891" s="3">
        <f t="shared" si="291"/>
        <v>879</v>
      </c>
      <c r="B891" s="263"/>
      <c r="C891" s="263"/>
      <c r="D891" s="263"/>
      <c r="E891" s="259"/>
      <c r="F891" s="259"/>
      <c r="G891" s="43"/>
      <c r="H891" s="264"/>
      <c r="I891" s="261"/>
      <c r="J891" s="106"/>
      <c r="K891" s="247"/>
      <c r="L891" s="247"/>
      <c r="M891" s="247"/>
      <c r="N891" s="248" t="str">
        <f>IF(AND(K891&lt;&gt;"",L891&lt;&gt;"",J891&lt;&gt;""),ROUND(MIN(IF(OR(J891="OZZ",J891="ZZ"),5000,17300),TRUNC(0.75*(SUMIF($D$12:$D891,$D891,K$12:K891)+SUMIF($D$12:$D891,$D891,L$12:L891)),2)) - SUMIF($D$12:$D890,$D891,N$12:N890),2),"")</f>
        <v/>
      </c>
      <c r="O891" s="249" t="str">
        <f>IF(AND(K891&lt;&gt;"",L891&lt;&gt;"",M891&lt;&gt;"",J891&lt;&gt;"",AH891&lt;&gt;""),IF(OR(J891="OZZ",J891="ZZ"),ROUND(0-SUMIF($D$12:$D890,$D891,O$12:O890),2),IF(M891=0,0,ROUND(MIN(MIN(17300,TRUNC(0.75*(SUMIF($D$12:$D$2012,$D891,K$12:K$2012)+SUMIF($D$12:$D$2012,$D891,L$12:L$2012)),2)+SUMIF($D$12:$D891,$D891,AH$12:AH891))-SUMIF($D$12:$D890,$D891,O$12:O890)-SUMIF($D$12:$D$2012,$D891,N$12:N$2012),AH891),2))),"")</f>
        <v/>
      </c>
      <c r="P891" s="250" t="str">
        <f>IF(J891&lt;&gt;"",1000 - SUMIF($D$12:$D890,$D891,P$12:P890),"")</f>
        <v/>
      </c>
      <c r="Q891" s="106"/>
      <c r="R891" s="247"/>
      <c r="S891" s="247"/>
      <c r="T891" s="247"/>
      <c r="U891" s="248" t="str">
        <f>IF(AND(R891&lt;&gt;"",S891&lt;&gt;"",Q891&lt;&gt;""),ROUND(MIN(IF(OR(Q891="OZZ",Q891="ZZ"),5000,17300),TRUNC(0.75*(SUMIF($D$12:$D891,$D891,R$12:R891)+SUMIF($D$12:$D891,$D891,S$12:S891)),2)) - SUMIF($D$12:$D890,$D891,U$12:U890),2),"")</f>
        <v/>
      </c>
      <c r="V891" s="248" t="str">
        <f>IF(AND(R891&lt;&gt;"",S891&lt;&gt;"",T891&lt;&gt;"",Q891&lt;&gt;"",AL891&lt;&gt;""),IF(OR(Q891="OZZ",Q891="ZZ"),ROUND(0-SUMIF($D$12:$D890,$D891,V$12:V890),2),IF(T891=0,0,ROUND(MIN(MIN(17300,TRUNC(0.75*(SUMIF($D$12:$D$2012,$D891,R$12:R$2012)+SUMIF($D$12:$D$2012,$D891,S$12:S$2012)),2)+SUMIF($D$12:$D891,$D891,AL$12:AL891))-SUMIF($D$12:$D890,$D891,V$12:V890)-SUMIF($D$12:$D$2012,$D891,U$12:U$2012),AL891),2))),"")</f>
        <v/>
      </c>
      <c r="W891" s="250" t="str">
        <f>IF(Q891&lt;&gt;"",1000 - SUMIF($D$12:$D890,$D891,W$12:W890),"")</f>
        <v/>
      </c>
      <c r="X891" s="106"/>
      <c r="Y891" s="247"/>
      <c r="Z891" s="247"/>
      <c r="AA891" s="247"/>
      <c r="AB891" s="248" t="str">
        <f>IF(AND(Y891&lt;&gt;"",Z891&lt;&gt;"",X891&lt;&gt;""),ROUND(MIN(IF(OR(X891="OZZ",X891="ZZ"),5000,17300),TRUNC(0.75*(SUMIF($D$12:$D891,$D891,Y$12:Y891)+SUMIF($D$12:$D891,$D891,Z$12:Z891)),2)) - SUMIF($D$12:$D890,$D891,AB$12:AB890),2),"")</f>
        <v/>
      </c>
      <c r="AC891" s="251" t="str">
        <f>IF(AND(Y891&lt;&gt;"",Z891&lt;&gt;"",AA891&lt;&gt;"",X891&lt;&gt;"",AP891&lt;&gt;""),IF(OR(X891="OZZ",X891="ZZ"),ROUND(0-SUMIF($D$12:$D890,$D891,AC$12:AC890),2),IF(AA891=0,0,ROUND(MIN(MIN(17300,TRUNC(0.75*(SUMIF($D$12:$D$2012,$D891,Y$12:Y$2012)+SUMIF($D$12:$D$2012,$D891,Z$12:Z$2012)),2)+SUMIF($D$12:$D891,$D891,AP$12:AP891))-SUMIF($D$12:$D890,$D891,AC$12:AC890)-SUMIF($D$12:$D$2012,$D891,AB$12:AB$2012),AP891),2))),"")</f>
        <v/>
      </c>
      <c r="AD891" s="250" t="str">
        <f>IF(X891&lt;&gt;"",1000 - SUMIF($D$12:$D890,$D891,AD$12:AD890),"")</f>
        <v/>
      </c>
      <c r="AE891" s="252"/>
      <c r="AF891" s="253"/>
      <c r="AG891" s="254"/>
      <c r="AH891" s="255" t="str">
        <f t="shared" si="292"/>
        <v/>
      </c>
      <c r="AI891" s="256"/>
      <c r="AJ891" s="253"/>
      <c r="AK891" s="254"/>
      <c r="AL891" s="255" t="str">
        <f t="shared" si="293"/>
        <v/>
      </c>
      <c r="AM891" s="256"/>
      <c r="AN891" s="253"/>
      <c r="AO891" s="254"/>
      <c r="AP891" s="255" t="str">
        <f t="shared" si="273"/>
        <v/>
      </c>
      <c r="AQ891" s="116"/>
      <c r="AR891" s="116"/>
      <c r="AS891" s="117"/>
      <c r="AT891" s="118"/>
      <c r="AU891" s="119" t="str">
        <f>IF(D891&lt;&gt; "", IF(COUNTIF($D$12:$D891,$D891)&gt;1,0,IF(SUM(N891,U891,AB891)&gt;0,IF(AND(X891="",OR(Q891&lt;&gt;"",J891&lt;&gt;"")),IF(Q891&lt;&gt;"",Q891,IF(J891&lt;&gt;"",J891,0)),IF(AND(Q891&lt;&gt;"",J891&lt;&gt;"",Q891=J891),Q891,X891)),0)),"")</f>
        <v/>
      </c>
      <c r="AV891" s="119" t="str">
        <f>IF(D891&lt;&gt;"",IF(COUNTIF($D$12:$D891,$D891)&gt;1,0,IF(SUM(O891,V891,AC891)&gt;0,IF(AND(X891="",OR(Q891&lt;&gt;"",J891&lt;&gt;"")),IF(Q891&lt;&gt;"",Q891,IF(J891&lt;&gt;"",J891,0)),IF(AND(Q891&lt;&gt;"",J891&lt;&gt;"",Q891=J891),Q891,X891)),0)),"")</f>
        <v/>
      </c>
      <c r="AW891" s="119" t="str">
        <f>IF(D891&lt;&gt;"",IF(COUNTIF($D$12:$D891,$D891)&gt;1,0,IF(SUM(P891,W891,AD891)&gt;0,IF(AND(X891="",OR(Q891&lt;&gt;"",J891&lt;&gt;"")),IF(Q891&lt;&gt;"",Q891,IF(J891&lt;&gt;"",J891,0)),IF(AND(Q891&lt;&gt;"",J891&lt;&gt;"",Q891=J891),Q891,X891)),0)),"")</f>
        <v/>
      </c>
      <c r="AX891" s="118" t="str">
        <f t="shared" si="274"/>
        <v/>
      </c>
      <c r="AY891" s="118" t="str">
        <f t="shared" si="275"/>
        <v/>
      </c>
      <c r="AZ891" s="118" t="str">
        <f t="shared" si="276"/>
        <v/>
      </c>
      <c r="BA891" s="118" t="str">
        <f t="shared" si="277"/>
        <v/>
      </c>
      <c r="BB891" s="118" t="str">
        <f t="shared" si="278"/>
        <v/>
      </c>
      <c r="BC891" s="118" t="str">
        <f t="shared" si="279"/>
        <v/>
      </c>
      <c r="BD891" s="118" t="str">
        <f t="shared" si="280"/>
        <v/>
      </c>
      <c r="BE891" s="118" t="str">
        <f t="shared" si="281"/>
        <v/>
      </c>
      <c r="BF891" s="118" t="str">
        <f t="shared" si="282"/>
        <v/>
      </c>
      <c r="BG891" s="120"/>
      <c r="BH891" s="120" t="str">
        <f t="shared" si="283"/>
        <v/>
      </c>
      <c r="BI891" s="120" t="str">
        <f t="shared" si="284"/>
        <v/>
      </c>
      <c r="BJ891" s="121"/>
      <c r="BK891" s="120" t="str">
        <f t="shared" si="285"/>
        <v/>
      </c>
      <c r="BL891" s="120" t="str">
        <f t="shared" si="286"/>
        <v/>
      </c>
      <c r="BM891" s="120" t="str">
        <f t="shared" si="287"/>
        <v/>
      </c>
      <c r="BN891" s="120" t="str">
        <f t="shared" si="288"/>
        <v/>
      </c>
      <c r="BO891" s="120" t="str">
        <f t="shared" si="289"/>
        <v/>
      </c>
      <c r="BP891" s="120" t="str">
        <f t="shared" si="290"/>
        <v/>
      </c>
      <c r="BQ891" s="98"/>
      <c r="BR891" s="98"/>
      <c r="BS891" s="98"/>
      <c r="BT891" s="98"/>
      <c r="BU891" s="98"/>
      <c r="BV891" s="98"/>
      <c r="BW891" s="98"/>
      <c r="BX891" s="98"/>
      <c r="BY891" s="98"/>
      <c r="BZ891" s="98"/>
      <c r="CA891" s="98"/>
      <c r="CB891" s="98"/>
      <c r="CC891" s="98"/>
      <c r="CD891" s="98"/>
      <c r="CE891" s="98"/>
      <c r="CF891" s="98"/>
      <c r="CG891" s="98"/>
      <c r="CH891" s="98"/>
      <c r="CI891" s="98"/>
      <c r="CJ891" s="98"/>
      <c r="CK891" s="98"/>
      <c r="CL891" s="98"/>
      <c r="CM891" s="98"/>
      <c r="CN891" s="98"/>
      <c r="CO891" s="98"/>
      <c r="CP891" s="98"/>
      <c r="CQ891" s="98"/>
      <c r="CR891" s="98"/>
      <c r="CS891" s="98"/>
    </row>
    <row r="892" spans="1:97" s="4" customFormat="1" ht="18.75" customHeight="1" x14ac:dyDescent="0.2">
      <c r="A892" s="3">
        <f t="shared" si="291"/>
        <v>880</v>
      </c>
      <c r="B892" s="263"/>
      <c r="C892" s="263"/>
      <c r="D892" s="263"/>
      <c r="E892" s="259"/>
      <c r="F892" s="259"/>
      <c r="G892" s="43"/>
      <c r="H892" s="264"/>
      <c r="I892" s="261"/>
      <c r="J892" s="106"/>
      <c r="K892" s="247"/>
      <c r="L892" s="247"/>
      <c r="M892" s="247"/>
      <c r="N892" s="248" t="str">
        <f>IF(AND(K892&lt;&gt;"",L892&lt;&gt;"",J892&lt;&gt;""),ROUND(MIN(IF(OR(J892="OZZ",J892="ZZ"),5000,17300),TRUNC(0.75*(SUMIF($D$12:$D892,$D892,K$12:K892)+SUMIF($D$12:$D892,$D892,L$12:L892)),2)) - SUMIF($D$12:$D891,$D892,N$12:N891),2),"")</f>
        <v/>
      </c>
      <c r="O892" s="249" t="str">
        <f>IF(AND(K892&lt;&gt;"",L892&lt;&gt;"",M892&lt;&gt;"",J892&lt;&gt;"",AH892&lt;&gt;""),IF(OR(J892="OZZ",J892="ZZ"),ROUND(0-SUMIF($D$12:$D891,$D892,O$12:O891),2),IF(M892=0,0,ROUND(MIN(MIN(17300,TRUNC(0.75*(SUMIF($D$12:$D$2012,$D892,K$12:K$2012)+SUMIF($D$12:$D$2012,$D892,L$12:L$2012)),2)+SUMIF($D$12:$D892,$D892,AH$12:AH892))-SUMIF($D$12:$D891,$D892,O$12:O891)-SUMIF($D$12:$D$2012,$D892,N$12:N$2012),AH892),2))),"")</f>
        <v/>
      </c>
      <c r="P892" s="250" t="str">
        <f>IF(J892&lt;&gt;"",1000 - SUMIF($D$12:$D891,$D892,P$12:P891),"")</f>
        <v/>
      </c>
      <c r="Q892" s="106"/>
      <c r="R892" s="247"/>
      <c r="S892" s="247"/>
      <c r="T892" s="247"/>
      <c r="U892" s="248" t="str">
        <f>IF(AND(R892&lt;&gt;"",S892&lt;&gt;"",Q892&lt;&gt;""),ROUND(MIN(IF(OR(Q892="OZZ",Q892="ZZ"),5000,17300),TRUNC(0.75*(SUMIF($D$12:$D892,$D892,R$12:R892)+SUMIF($D$12:$D892,$D892,S$12:S892)),2)) - SUMIF($D$12:$D891,$D892,U$12:U891),2),"")</f>
        <v/>
      </c>
      <c r="V892" s="248" t="str">
        <f>IF(AND(R892&lt;&gt;"",S892&lt;&gt;"",T892&lt;&gt;"",Q892&lt;&gt;"",AL892&lt;&gt;""),IF(OR(Q892="OZZ",Q892="ZZ"),ROUND(0-SUMIF($D$12:$D891,$D892,V$12:V891),2),IF(T892=0,0,ROUND(MIN(MIN(17300,TRUNC(0.75*(SUMIF($D$12:$D$2012,$D892,R$12:R$2012)+SUMIF($D$12:$D$2012,$D892,S$12:S$2012)),2)+SUMIF($D$12:$D892,$D892,AL$12:AL892))-SUMIF($D$12:$D891,$D892,V$12:V891)-SUMIF($D$12:$D$2012,$D892,U$12:U$2012),AL892),2))),"")</f>
        <v/>
      </c>
      <c r="W892" s="250" t="str">
        <f>IF(Q892&lt;&gt;"",1000 - SUMIF($D$12:$D891,$D892,W$12:W891),"")</f>
        <v/>
      </c>
      <c r="X892" s="106"/>
      <c r="Y892" s="247"/>
      <c r="Z892" s="247"/>
      <c r="AA892" s="247"/>
      <c r="AB892" s="248" t="str">
        <f>IF(AND(Y892&lt;&gt;"",Z892&lt;&gt;"",X892&lt;&gt;""),ROUND(MIN(IF(OR(X892="OZZ",X892="ZZ"),5000,17300),TRUNC(0.75*(SUMIF($D$12:$D892,$D892,Y$12:Y892)+SUMIF($D$12:$D892,$D892,Z$12:Z892)),2)) - SUMIF($D$12:$D891,$D892,AB$12:AB891),2),"")</f>
        <v/>
      </c>
      <c r="AC892" s="251" t="str">
        <f>IF(AND(Y892&lt;&gt;"",Z892&lt;&gt;"",AA892&lt;&gt;"",X892&lt;&gt;"",AP892&lt;&gt;""),IF(OR(X892="OZZ",X892="ZZ"),ROUND(0-SUMIF($D$12:$D891,$D892,AC$12:AC891),2),IF(AA892=0,0,ROUND(MIN(MIN(17300,TRUNC(0.75*(SUMIF($D$12:$D$2012,$D892,Y$12:Y$2012)+SUMIF($D$12:$D$2012,$D892,Z$12:Z$2012)),2)+SUMIF($D$12:$D892,$D892,AP$12:AP892))-SUMIF($D$12:$D891,$D892,AC$12:AC891)-SUMIF($D$12:$D$2012,$D892,AB$12:AB$2012),AP892),2))),"")</f>
        <v/>
      </c>
      <c r="AD892" s="250" t="str">
        <f>IF(X892&lt;&gt;"",1000 - SUMIF($D$12:$D891,$D892,AD$12:AD891),"")</f>
        <v/>
      </c>
      <c r="AE892" s="252"/>
      <c r="AF892" s="253"/>
      <c r="AG892" s="254"/>
      <c r="AH892" s="255" t="str">
        <f t="shared" si="292"/>
        <v/>
      </c>
      <c r="AI892" s="256"/>
      <c r="AJ892" s="253"/>
      <c r="AK892" s="254"/>
      <c r="AL892" s="255" t="str">
        <f t="shared" si="293"/>
        <v/>
      </c>
      <c r="AM892" s="256"/>
      <c r="AN892" s="253"/>
      <c r="AO892" s="254"/>
      <c r="AP892" s="255" t="str">
        <f t="shared" si="273"/>
        <v/>
      </c>
      <c r="AQ892" s="116"/>
      <c r="AR892" s="116"/>
      <c r="AS892" s="117"/>
      <c r="AT892" s="118"/>
      <c r="AU892" s="119" t="str">
        <f>IF(D892&lt;&gt; "", IF(COUNTIF($D$12:$D892,$D892)&gt;1,0,IF(SUM(N892,U892,AB892)&gt;0,IF(AND(X892="",OR(Q892&lt;&gt;"",J892&lt;&gt;"")),IF(Q892&lt;&gt;"",Q892,IF(J892&lt;&gt;"",J892,0)),IF(AND(Q892&lt;&gt;"",J892&lt;&gt;"",Q892=J892),Q892,X892)),0)),"")</f>
        <v/>
      </c>
      <c r="AV892" s="119" t="str">
        <f>IF(D892&lt;&gt;"",IF(COUNTIF($D$12:$D892,$D892)&gt;1,0,IF(SUM(O892,V892,AC892)&gt;0,IF(AND(X892="",OR(Q892&lt;&gt;"",J892&lt;&gt;"")),IF(Q892&lt;&gt;"",Q892,IF(J892&lt;&gt;"",J892,0)),IF(AND(Q892&lt;&gt;"",J892&lt;&gt;"",Q892=J892),Q892,X892)),0)),"")</f>
        <v/>
      </c>
      <c r="AW892" s="119" t="str">
        <f>IF(D892&lt;&gt;"",IF(COUNTIF($D$12:$D892,$D892)&gt;1,0,IF(SUM(P892,W892,AD892)&gt;0,IF(AND(X892="",OR(Q892&lt;&gt;"",J892&lt;&gt;"")),IF(Q892&lt;&gt;"",Q892,IF(J892&lt;&gt;"",J892,0)),IF(AND(Q892&lt;&gt;"",J892&lt;&gt;"",Q892=J892),Q892,X892)),0)),"")</f>
        <v/>
      </c>
      <c r="AX892" s="118" t="str">
        <f t="shared" si="274"/>
        <v/>
      </c>
      <c r="AY892" s="118" t="str">
        <f t="shared" si="275"/>
        <v/>
      </c>
      <c r="AZ892" s="118" t="str">
        <f t="shared" si="276"/>
        <v/>
      </c>
      <c r="BA892" s="118" t="str">
        <f t="shared" si="277"/>
        <v/>
      </c>
      <c r="BB892" s="118" t="str">
        <f t="shared" si="278"/>
        <v/>
      </c>
      <c r="BC892" s="118" t="str">
        <f t="shared" si="279"/>
        <v/>
      </c>
      <c r="BD892" s="118" t="str">
        <f t="shared" si="280"/>
        <v/>
      </c>
      <c r="BE892" s="118" t="str">
        <f t="shared" si="281"/>
        <v/>
      </c>
      <c r="BF892" s="118" t="str">
        <f t="shared" si="282"/>
        <v/>
      </c>
      <c r="BG892" s="120"/>
      <c r="BH892" s="120" t="str">
        <f t="shared" si="283"/>
        <v/>
      </c>
      <c r="BI892" s="120" t="str">
        <f t="shared" si="284"/>
        <v/>
      </c>
      <c r="BJ892" s="121"/>
      <c r="BK892" s="120" t="str">
        <f t="shared" si="285"/>
        <v/>
      </c>
      <c r="BL892" s="120" t="str">
        <f t="shared" si="286"/>
        <v/>
      </c>
      <c r="BM892" s="120" t="str">
        <f t="shared" si="287"/>
        <v/>
      </c>
      <c r="BN892" s="120" t="str">
        <f t="shared" si="288"/>
        <v/>
      </c>
      <c r="BO892" s="120" t="str">
        <f t="shared" si="289"/>
        <v/>
      </c>
      <c r="BP892" s="120" t="str">
        <f t="shared" si="290"/>
        <v/>
      </c>
      <c r="BQ892" s="98"/>
      <c r="BR892" s="98"/>
      <c r="BS892" s="98"/>
      <c r="BT892" s="98"/>
      <c r="BU892" s="98"/>
      <c r="BV892" s="98"/>
      <c r="BW892" s="98"/>
      <c r="BX892" s="98"/>
      <c r="BY892" s="98"/>
      <c r="BZ892" s="98"/>
      <c r="CA892" s="98"/>
      <c r="CB892" s="98"/>
      <c r="CC892" s="98"/>
      <c r="CD892" s="98"/>
      <c r="CE892" s="98"/>
      <c r="CF892" s="98"/>
      <c r="CG892" s="98"/>
      <c r="CH892" s="98"/>
      <c r="CI892" s="98"/>
      <c r="CJ892" s="98"/>
      <c r="CK892" s="98"/>
      <c r="CL892" s="98"/>
      <c r="CM892" s="98"/>
      <c r="CN892" s="98"/>
      <c r="CO892" s="98"/>
      <c r="CP892" s="98"/>
      <c r="CQ892" s="98"/>
      <c r="CR892" s="98"/>
      <c r="CS892" s="98"/>
    </row>
    <row r="893" spans="1:97" s="4" customFormat="1" ht="18.75" customHeight="1" x14ac:dyDescent="0.2">
      <c r="A893" s="3">
        <f t="shared" si="291"/>
        <v>881</v>
      </c>
      <c r="B893" s="263"/>
      <c r="C893" s="263"/>
      <c r="D893" s="263"/>
      <c r="E893" s="259"/>
      <c r="F893" s="259"/>
      <c r="G893" s="43"/>
      <c r="H893" s="264"/>
      <c r="I893" s="261"/>
      <c r="J893" s="106"/>
      <c r="K893" s="247"/>
      <c r="L893" s="247"/>
      <c r="M893" s="247"/>
      <c r="N893" s="248" t="str">
        <f>IF(AND(K893&lt;&gt;"",L893&lt;&gt;"",J893&lt;&gt;""),ROUND(MIN(IF(OR(J893="OZZ",J893="ZZ"),5000,17300),TRUNC(0.75*(SUMIF($D$12:$D893,$D893,K$12:K893)+SUMIF($D$12:$D893,$D893,L$12:L893)),2)) - SUMIF($D$12:$D892,$D893,N$12:N892),2),"")</f>
        <v/>
      </c>
      <c r="O893" s="249" t="str">
        <f>IF(AND(K893&lt;&gt;"",L893&lt;&gt;"",M893&lt;&gt;"",J893&lt;&gt;"",AH893&lt;&gt;""),IF(OR(J893="OZZ",J893="ZZ"),ROUND(0-SUMIF($D$12:$D892,$D893,O$12:O892),2),IF(M893=0,0,ROUND(MIN(MIN(17300,TRUNC(0.75*(SUMIF($D$12:$D$2012,$D893,K$12:K$2012)+SUMIF($D$12:$D$2012,$D893,L$12:L$2012)),2)+SUMIF($D$12:$D893,$D893,AH$12:AH893))-SUMIF($D$12:$D892,$D893,O$12:O892)-SUMIF($D$12:$D$2012,$D893,N$12:N$2012),AH893),2))),"")</f>
        <v/>
      </c>
      <c r="P893" s="250" t="str">
        <f>IF(J893&lt;&gt;"",1000 - SUMIF($D$12:$D892,$D893,P$12:P892),"")</f>
        <v/>
      </c>
      <c r="Q893" s="106"/>
      <c r="R893" s="247"/>
      <c r="S893" s="247"/>
      <c r="T893" s="247"/>
      <c r="U893" s="248" t="str">
        <f>IF(AND(R893&lt;&gt;"",S893&lt;&gt;"",Q893&lt;&gt;""),ROUND(MIN(IF(OR(Q893="OZZ",Q893="ZZ"),5000,17300),TRUNC(0.75*(SUMIF($D$12:$D893,$D893,R$12:R893)+SUMIF($D$12:$D893,$D893,S$12:S893)),2)) - SUMIF($D$12:$D892,$D893,U$12:U892),2),"")</f>
        <v/>
      </c>
      <c r="V893" s="248" t="str">
        <f>IF(AND(R893&lt;&gt;"",S893&lt;&gt;"",T893&lt;&gt;"",Q893&lt;&gt;"",AL893&lt;&gt;""),IF(OR(Q893="OZZ",Q893="ZZ"),ROUND(0-SUMIF($D$12:$D892,$D893,V$12:V892),2),IF(T893=0,0,ROUND(MIN(MIN(17300,TRUNC(0.75*(SUMIF($D$12:$D$2012,$D893,R$12:R$2012)+SUMIF($D$12:$D$2012,$D893,S$12:S$2012)),2)+SUMIF($D$12:$D893,$D893,AL$12:AL893))-SUMIF($D$12:$D892,$D893,V$12:V892)-SUMIF($D$12:$D$2012,$D893,U$12:U$2012),AL893),2))),"")</f>
        <v/>
      </c>
      <c r="W893" s="250" t="str">
        <f>IF(Q893&lt;&gt;"",1000 - SUMIF($D$12:$D892,$D893,W$12:W892),"")</f>
        <v/>
      </c>
      <c r="X893" s="106"/>
      <c r="Y893" s="247"/>
      <c r="Z893" s="247"/>
      <c r="AA893" s="247"/>
      <c r="AB893" s="248" t="str">
        <f>IF(AND(Y893&lt;&gt;"",Z893&lt;&gt;"",X893&lt;&gt;""),ROUND(MIN(IF(OR(X893="OZZ",X893="ZZ"),5000,17300),TRUNC(0.75*(SUMIF($D$12:$D893,$D893,Y$12:Y893)+SUMIF($D$12:$D893,$D893,Z$12:Z893)),2)) - SUMIF($D$12:$D892,$D893,AB$12:AB892),2),"")</f>
        <v/>
      </c>
      <c r="AC893" s="251" t="str">
        <f>IF(AND(Y893&lt;&gt;"",Z893&lt;&gt;"",AA893&lt;&gt;"",X893&lt;&gt;"",AP893&lt;&gt;""),IF(OR(X893="OZZ",X893="ZZ"),ROUND(0-SUMIF($D$12:$D892,$D893,AC$12:AC892),2),IF(AA893=0,0,ROUND(MIN(MIN(17300,TRUNC(0.75*(SUMIF($D$12:$D$2012,$D893,Y$12:Y$2012)+SUMIF($D$12:$D$2012,$D893,Z$12:Z$2012)),2)+SUMIF($D$12:$D893,$D893,AP$12:AP893))-SUMIF($D$12:$D892,$D893,AC$12:AC892)-SUMIF($D$12:$D$2012,$D893,AB$12:AB$2012),AP893),2))),"")</f>
        <v/>
      </c>
      <c r="AD893" s="250" t="str">
        <f>IF(X893&lt;&gt;"",1000 - SUMIF($D$12:$D892,$D893,AD$12:AD892),"")</f>
        <v/>
      </c>
      <c r="AE893" s="252"/>
      <c r="AF893" s="253"/>
      <c r="AG893" s="254"/>
      <c r="AH893" s="255" t="str">
        <f t="shared" si="292"/>
        <v/>
      </c>
      <c r="AI893" s="256"/>
      <c r="AJ893" s="253"/>
      <c r="AK893" s="254"/>
      <c r="AL893" s="255" t="str">
        <f t="shared" si="293"/>
        <v/>
      </c>
      <c r="AM893" s="256"/>
      <c r="AN893" s="253"/>
      <c r="AO893" s="254"/>
      <c r="AP893" s="255" t="str">
        <f t="shared" si="273"/>
        <v/>
      </c>
      <c r="AQ893" s="116"/>
      <c r="AR893" s="116"/>
      <c r="AS893" s="117"/>
      <c r="AT893" s="118"/>
      <c r="AU893" s="119" t="str">
        <f>IF(D893&lt;&gt; "", IF(COUNTIF($D$12:$D893,$D893)&gt;1,0,IF(SUM(N893,U893,AB893)&gt;0,IF(AND(X893="",OR(Q893&lt;&gt;"",J893&lt;&gt;"")),IF(Q893&lt;&gt;"",Q893,IF(J893&lt;&gt;"",J893,0)),IF(AND(Q893&lt;&gt;"",J893&lt;&gt;"",Q893=J893),Q893,X893)),0)),"")</f>
        <v/>
      </c>
      <c r="AV893" s="119" t="str">
        <f>IF(D893&lt;&gt;"",IF(COUNTIF($D$12:$D893,$D893)&gt;1,0,IF(SUM(O893,V893,AC893)&gt;0,IF(AND(X893="",OR(Q893&lt;&gt;"",J893&lt;&gt;"")),IF(Q893&lt;&gt;"",Q893,IF(J893&lt;&gt;"",J893,0)),IF(AND(Q893&lt;&gt;"",J893&lt;&gt;"",Q893=J893),Q893,X893)),0)),"")</f>
        <v/>
      </c>
      <c r="AW893" s="119" t="str">
        <f>IF(D893&lt;&gt;"",IF(COUNTIF($D$12:$D893,$D893)&gt;1,0,IF(SUM(P893,W893,AD893)&gt;0,IF(AND(X893="",OR(Q893&lt;&gt;"",J893&lt;&gt;"")),IF(Q893&lt;&gt;"",Q893,IF(J893&lt;&gt;"",J893,0)),IF(AND(Q893&lt;&gt;"",J893&lt;&gt;"",Q893=J893),Q893,X893)),0)),"")</f>
        <v/>
      </c>
      <c r="AX893" s="118" t="str">
        <f t="shared" si="274"/>
        <v/>
      </c>
      <c r="AY893" s="118" t="str">
        <f t="shared" si="275"/>
        <v/>
      </c>
      <c r="AZ893" s="118" t="str">
        <f t="shared" si="276"/>
        <v/>
      </c>
      <c r="BA893" s="118" t="str">
        <f t="shared" si="277"/>
        <v/>
      </c>
      <c r="BB893" s="118" t="str">
        <f t="shared" si="278"/>
        <v/>
      </c>
      <c r="BC893" s="118" t="str">
        <f t="shared" si="279"/>
        <v/>
      </c>
      <c r="BD893" s="118" t="str">
        <f t="shared" si="280"/>
        <v/>
      </c>
      <c r="BE893" s="118" t="str">
        <f t="shared" si="281"/>
        <v/>
      </c>
      <c r="BF893" s="118" t="str">
        <f t="shared" si="282"/>
        <v/>
      </c>
      <c r="BG893" s="120"/>
      <c r="BH893" s="120" t="str">
        <f t="shared" si="283"/>
        <v/>
      </c>
      <c r="BI893" s="120" t="str">
        <f t="shared" si="284"/>
        <v/>
      </c>
      <c r="BJ893" s="121"/>
      <c r="BK893" s="120" t="str">
        <f t="shared" si="285"/>
        <v/>
      </c>
      <c r="BL893" s="120" t="str">
        <f t="shared" si="286"/>
        <v/>
      </c>
      <c r="BM893" s="120" t="str">
        <f t="shared" si="287"/>
        <v/>
      </c>
      <c r="BN893" s="120" t="str">
        <f t="shared" si="288"/>
        <v/>
      </c>
      <c r="BO893" s="120" t="str">
        <f t="shared" si="289"/>
        <v/>
      </c>
      <c r="BP893" s="120" t="str">
        <f t="shared" si="290"/>
        <v/>
      </c>
      <c r="BQ893" s="98"/>
      <c r="BR893" s="98"/>
      <c r="BS893" s="98"/>
      <c r="BT893" s="98"/>
      <c r="BU893" s="98"/>
      <c r="BV893" s="98"/>
      <c r="BW893" s="98"/>
      <c r="BX893" s="98"/>
      <c r="BY893" s="98"/>
      <c r="BZ893" s="98"/>
      <c r="CA893" s="98"/>
      <c r="CB893" s="98"/>
      <c r="CC893" s="98"/>
      <c r="CD893" s="98"/>
      <c r="CE893" s="98"/>
      <c r="CF893" s="98"/>
      <c r="CG893" s="98"/>
      <c r="CH893" s="98"/>
      <c r="CI893" s="98"/>
      <c r="CJ893" s="98"/>
      <c r="CK893" s="98"/>
      <c r="CL893" s="98"/>
      <c r="CM893" s="98"/>
      <c r="CN893" s="98"/>
      <c r="CO893" s="98"/>
      <c r="CP893" s="98"/>
      <c r="CQ893" s="98"/>
      <c r="CR893" s="98"/>
      <c r="CS893" s="98"/>
    </row>
    <row r="894" spans="1:97" s="4" customFormat="1" ht="18.75" customHeight="1" x14ac:dyDescent="0.2">
      <c r="A894" s="3">
        <f t="shared" si="291"/>
        <v>882</v>
      </c>
      <c r="B894" s="263"/>
      <c r="C894" s="263"/>
      <c r="D894" s="263"/>
      <c r="E894" s="259"/>
      <c r="F894" s="259"/>
      <c r="G894" s="43"/>
      <c r="H894" s="264"/>
      <c r="I894" s="261"/>
      <c r="J894" s="106"/>
      <c r="K894" s="247"/>
      <c r="L894" s="247"/>
      <c r="M894" s="247"/>
      <c r="N894" s="248" t="str">
        <f>IF(AND(K894&lt;&gt;"",L894&lt;&gt;"",J894&lt;&gt;""),ROUND(MIN(IF(OR(J894="OZZ",J894="ZZ"),5000,17300),TRUNC(0.75*(SUMIF($D$12:$D894,$D894,K$12:K894)+SUMIF($D$12:$D894,$D894,L$12:L894)),2)) - SUMIF($D$12:$D893,$D894,N$12:N893),2),"")</f>
        <v/>
      </c>
      <c r="O894" s="249" t="str">
        <f>IF(AND(K894&lt;&gt;"",L894&lt;&gt;"",M894&lt;&gt;"",J894&lt;&gt;"",AH894&lt;&gt;""),IF(OR(J894="OZZ",J894="ZZ"),ROUND(0-SUMIF($D$12:$D893,$D894,O$12:O893),2),IF(M894=0,0,ROUND(MIN(MIN(17300,TRUNC(0.75*(SUMIF($D$12:$D$2012,$D894,K$12:K$2012)+SUMIF($D$12:$D$2012,$D894,L$12:L$2012)),2)+SUMIF($D$12:$D894,$D894,AH$12:AH894))-SUMIF($D$12:$D893,$D894,O$12:O893)-SUMIF($D$12:$D$2012,$D894,N$12:N$2012),AH894),2))),"")</f>
        <v/>
      </c>
      <c r="P894" s="250" t="str">
        <f>IF(J894&lt;&gt;"",1000 - SUMIF($D$12:$D893,$D894,P$12:P893),"")</f>
        <v/>
      </c>
      <c r="Q894" s="106"/>
      <c r="R894" s="247"/>
      <c r="S894" s="247"/>
      <c r="T894" s="247"/>
      <c r="U894" s="248" t="str">
        <f>IF(AND(R894&lt;&gt;"",S894&lt;&gt;"",Q894&lt;&gt;""),ROUND(MIN(IF(OR(Q894="OZZ",Q894="ZZ"),5000,17300),TRUNC(0.75*(SUMIF($D$12:$D894,$D894,R$12:R894)+SUMIF($D$12:$D894,$D894,S$12:S894)),2)) - SUMIF($D$12:$D893,$D894,U$12:U893),2),"")</f>
        <v/>
      </c>
      <c r="V894" s="248" t="str">
        <f>IF(AND(R894&lt;&gt;"",S894&lt;&gt;"",T894&lt;&gt;"",Q894&lt;&gt;"",AL894&lt;&gt;""),IF(OR(Q894="OZZ",Q894="ZZ"),ROUND(0-SUMIF($D$12:$D893,$D894,V$12:V893),2),IF(T894=0,0,ROUND(MIN(MIN(17300,TRUNC(0.75*(SUMIF($D$12:$D$2012,$D894,R$12:R$2012)+SUMIF($D$12:$D$2012,$D894,S$12:S$2012)),2)+SUMIF($D$12:$D894,$D894,AL$12:AL894))-SUMIF($D$12:$D893,$D894,V$12:V893)-SUMIF($D$12:$D$2012,$D894,U$12:U$2012),AL894),2))),"")</f>
        <v/>
      </c>
      <c r="W894" s="250" t="str">
        <f>IF(Q894&lt;&gt;"",1000 - SUMIF($D$12:$D893,$D894,W$12:W893),"")</f>
        <v/>
      </c>
      <c r="X894" s="106"/>
      <c r="Y894" s="247"/>
      <c r="Z894" s="247"/>
      <c r="AA894" s="247"/>
      <c r="AB894" s="248" t="str">
        <f>IF(AND(Y894&lt;&gt;"",Z894&lt;&gt;"",X894&lt;&gt;""),ROUND(MIN(IF(OR(X894="OZZ",X894="ZZ"),5000,17300),TRUNC(0.75*(SUMIF($D$12:$D894,$D894,Y$12:Y894)+SUMIF($D$12:$D894,$D894,Z$12:Z894)),2)) - SUMIF($D$12:$D893,$D894,AB$12:AB893),2),"")</f>
        <v/>
      </c>
      <c r="AC894" s="251" t="str">
        <f>IF(AND(Y894&lt;&gt;"",Z894&lt;&gt;"",AA894&lt;&gt;"",X894&lt;&gt;"",AP894&lt;&gt;""),IF(OR(X894="OZZ",X894="ZZ"),ROUND(0-SUMIF($D$12:$D893,$D894,AC$12:AC893),2),IF(AA894=0,0,ROUND(MIN(MIN(17300,TRUNC(0.75*(SUMIF($D$12:$D$2012,$D894,Y$12:Y$2012)+SUMIF($D$12:$D$2012,$D894,Z$12:Z$2012)),2)+SUMIF($D$12:$D894,$D894,AP$12:AP894))-SUMIF($D$12:$D893,$D894,AC$12:AC893)-SUMIF($D$12:$D$2012,$D894,AB$12:AB$2012),AP894),2))),"")</f>
        <v/>
      </c>
      <c r="AD894" s="250" t="str">
        <f>IF(X894&lt;&gt;"",1000 - SUMIF($D$12:$D893,$D894,AD$12:AD893),"")</f>
        <v/>
      </c>
      <c r="AE894" s="252"/>
      <c r="AF894" s="253"/>
      <c r="AG894" s="254"/>
      <c r="AH894" s="255" t="str">
        <f t="shared" si="292"/>
        <v/>
      </c>
      <c r="AI894" s="256"/>
      <c r="AJ894" s="253"/>
      <c r="AK894" s="254"/>
      <c r="AL894" s="255" t="str">
        <f t="shared" si="293"/>
        <v/>
      </c>
      <c r="AM894" s="256"/>
      <c r="AN894" s="253"/>
      <c r="AO894" s="254"/>
      <c r="AP894" s="255" t="str">
        <f t="shared" si="273"/>
        <v/>
      </c>
      <c r="AQ894" s="116"/>
      <c r="AR894" s="116"/>
      <c r="AS894" s="117"/>
      <c r="AT894" s="118"/>
      <c r="AU894" s="119" t="str">
        <f>IF(D894&lt;&gt; "", IF(COUNTIF($D$12:$D894,$D894)&gt;1,0,IF(SUM(N894,U894,AB894)&gt;0,IF(AND(X894="",OR(Q894&lt;&gt;"",J894&lt;&gt;"")),IF(Q894&lt;&gt;"",Q894,IF(J894&lt;&gt;"",J894,0)),IF(AND(Q894&lt;&gt;"",J894&lt;&gt;"",Q894=J894),Q894,X894)),0)),"")</f>
        <v/>
      </c>
      <c r="AV894" s="119" t="str">
        <f>IF(D894&lt;&gt;"",IF(COUNTIF($D$12:$D894,$D894)&gt;1,0,IF(SUM(O894,V894,AC894)&gt;0,IF(AND(X894="",OR(Q894&lt;&gt;"",J894&lt;&gt;"")),IF(Q894&lt;&gt;"",Q894,IF(J894&lt;&gt;"",J894,0)),IF(AND(Q894&lt;&gt;"",J894&lt;&gt;"",Q894=J894),Q894,X894)),0)),"")</f>
        <v/>
      </c>
      <c r="AW894" s="119" t="str">
        <f>IF(D894&lt;&gt;"",IF(COUNTIF($D$12:$D894,$D894)&gt;1,0,IF(SUM(P894,W894,AD894)&gt;0,IF(AND(X894="",OR(Q894&lt;&gt;"",J894&lt;&gt;"")),IF(Q894&lt;&gt;"",Q894,IF(J894&lt;&gt;"",J894,0)),IF(AND(Q894&lt;&gt;"",J894&lt;&gt;"",Q894=J894),Q894,X894)),0)),"")</f>
        <v/>
      </c>
      <c r="AX894" s="118" t="str">
        <f t="shared" si="274"/>
        <v/>
      </c>
      <c r="AY894" s="118" t="str">
        <f t="shared" si="275"/>
        <v/>
      </c>
      <c r="AZ894" s="118" t="str">
        <f t="shared" si="276"/>
        <v/>
      </c>
      <c r="BA894" s="118" t="str">
        <f t="shared" si="277"/>
        <v/>
      </c>
      <c r="BB894" s="118" t="str">
        <f t="shared" si="278"/>
        <v/>
      </c>
      <c r="BC894" s="118" t="str">
        <f t="shared" si="279"/>
        <v/>
      </c>
      <c r="BD894" s="118" t="str">
        <f t="shared" si="280"/>
        <v/>
      </c>
      <c r="BE894" s="118" t="str">
        <f t="shared" si="281"/>
        <v/>
      </c>
      <c r="BF894" s="118" t="str">
        <f t="shared" si="282"/>
        <v/>
      </c>
      <c r="BG894" s="120"/>
      <c r="BH894" s="120" t="str">
        <f t="shared" si="283"/>
        <v/>
      </c>
      <c r="BI894" s="120" t="str">
        <f t="shared" si="284"/>
        <v/>
      </c>
      <c r="BJ894" s="121"/>
      <c r="BK894" s="120" t="str">
        <f t="shared" si="285"/>
        <v/>
      </c>
      <c r="BL894" s="120" t="str">
        <f t="shared" si="286"/>
        <v/>
      </c>
      <c r="BM894" s="120" t="str">
        <f t="shared" si="287"/>
        <v/>
      </c>
      <c r="BN894" s="120" t="str">
        <f t="shared" si="288"/>
        <v/>
      </c>
      <c r="BO894" s="120" t="str">
        <f t="shared" si="289"/>
        <v/>
      </c>
      <c r="BP894" s="120" t="str">
        <f t="shared" si="290"/>
        <v/>
      </c>
      <c r="BQ894" s="98"/>
      <c r="BR894" s="98"/>
      <c r="BS894" s="98"/>
      <c r="BT894" s="98"/>
      <c r="BU894" s="98"/>
      <c r="BV894" s="98"/>
      <c r="BW894" s="98"/>
      <c r="BX894" s="98"/>
      <c r="BY894" s="98"/>
      <c r="BZ894" s="98"/>
      <c r="CA894" s="98"/>
      <c r="CB894" s="98"/>
      <c r="CC894" s="98"/>
      <c r="CD894" s="98"/>
      <c r="CE894" s="98"/>
      <c r="CF894" s="98"/>
      <c r="CG894" s="98"/>
      <c r="CH894" s="98"/>
      <c r="CI894" s="98"/>
      <c r="CJ894" s="98"/>
      <c r="CK894" s="98"/>
      <c r="CL894" s="98"/>
      <c r="CM894" s="98"/>
      <c r="CN894" s="98"/>
      <c r="CO894" s="98"/>
      <c r="CP894" s="98"/>
      <c r="CQ894" s="98"/>
      <c r="CR894" s="98"/>
      <c r="CS894" s="98"/>
    </row>
    <row r="895" spans="1:97" s="4" customFormat="1" ht="18.75" customHeight="1" x14ac:dyDescent="0.2">
      <c r="A895" s="3">
        <f t="shared" si="291"/>
        <v>883</v>
      </c>
      <c r="B895" s="263"/>
      <c r="C895" s="263"/>
      <c r="D895" s="263"/>
      <c r="E895" s="259"/>
      <c r="F895" s="259"/>
      <c r="G895" s="43"/>
      <c r="H895" s="264"/>
      <c r="I895" s="261"/>
      <c r="J895" s="106"/>
      <c r="K895" s="247"/>
      <c r="L895" s="247"/>
      <c r="M895" s="247"/>
      <c r="N895" s="248" t="str">
        <f>IF(AND(K895&lt;&gt;"",L895&lt;&gt;"",J895&lt;&gt;""),ROUND(MIN(IF(OR(J895="OZZ",J895="ZZ"),5000,17300),TRUNC(0.75*(SUMIF($D$12:$D895,$D895,K$12:K895)+SUMIF($D$12:$D895,$D895,L$12:L895)),2)) - SUMIF($D$12:$D894,$D895,N$12:N894),2),"")</f>
        <v/>
      </c>
      <c r="O895" s="249" t="str">
        <f>IF(AND(K895&lt;&gt;"",L895&lt;&gt;"",M895&lt;&gt;"",J895&lt;&gt;"",AH895&lt;&gt;""),IF(OR(J895="OZZ",J895="ZZ"),ROUND(0-SUMIF($D$12:$D894,$D895,O$12:O894),2),IF(M895=0,0,ROUND(MIN(MIN(17300,TRUNC(0.75*(SUMIF($D$12:$D$2012,$D895,K$12:K$2012)+SUMIF($D$12:$D$2012,$D895,L$12:L$2012)),2)+SUMIF($D$12:$D895,$D895,AH$12:AH895))-SUMIF($D$12:$D894,$D895,O$12:O894)-SUMIF($D$12:$D$2012,$D895,N$12:N$2012),AH895),2))),"")</f>
        <v/>
      </c>
      <c r="P895" s="250" t="str">
        <f>IF(J895&lt;&gt;"",1000 - SUMIF($D$12:$D894,$D895,P$12:P894),"")</f>
        <v/>
      </c>
      <c r="Q895" s="106"/>
      <c r="R895" s="247"/>
      <c r="S895" s="247"/>
      <c r="T895" s="247"/>
      <c r="U895" s="248" t="str">
        <f>IF(AND(R895&lt;&gt;"",S895&lt;&gt;"",Q895&lt;&gt;""),ROUND(MIN(IF(OR(Q895="OZZ",Q895="ZZ"),5000,17300),TRUNC(0.75*(SUMIF($D$12:$D895,$D895,R$12:R895)+SUMIF($D$12:$D895,$D895,S$12:S895)),2)) - SUMIF($D$12:$D894,$D895,U$12:U894),2),"")</f>
        <v/>
      </c>
      <c r="V895" s="248" t="str">
        <f>IF(AND(R895&lt;&gt;"",S895&lt;&gt;"",T895&lt;&gt;"",Q895&lt;&gt;"",AL895&lt;&gt;""),IF(OR(Q895="OZZ",Q895="ZZ"),ROUND(0-SUMIF($D$12:$D894,$D895,V$12:V894),2),IF(T895=0,0,ROUND(MIN(MIN(17300,TRUNC(0.75*(SUMIF($D$12:$D$2012,$D895,R$12:R$2012)+SUMIF($D$12:$D$2012,$D895,S$12:S$2012)),2)+SUMIF($D$12:$D895,$D895,AL$12:AL895))-SUMIF($D$12:$D894,$D895,V$12:V894)-SUMIF($D$12:$D$2012,$D895,U$12:U$2012),AL895),2))),"")</f>
        <v/>
      </c>
      <c r="W895" s="250" t="str">
        <f>IF(Q895&lt;&gt;"",1000 - SUMIF($D$12:$D894,$D895,W$12:W894),"")</f>
        <v/>
      </c>
      <c r="X895" s="106"/>
      <c r="Y895" s="247"/>
      <c r="Z895" s="247"/>
      <c r="AA895" s="247"/>
      <c r="AB895" s="248" t="str">
        <f>IF(AND(Y895&lt;&gt;"",Z895&lt;&gt;"",X895&lt;&gt;""),ROUND(MIN(IF(OR(X895="OZZ",X895="ZZ"),5000,17300),TRUNC(0.75*(SUMIF($D$12:$D895,$D895,Y$12:Y895)+SUMIF($D$12:$D895,$D895,Z$12:Z895)),2)) - SUMIF($D$12:$D894,$D895,AB$12:AB894),2),"")</f>
        <v/>
      </c>
      <c r="AC895" s="251" t="str">
        <f>IF(AND(Y895&lt;&gt;"",Z895&lt;&gt;"",AA895&lt;&gt;"",X895&lt;&gt;"",AP895&lt;&gt;""),IF(OR(X895="OZZ",X895="ZZ"),ROUND(0-SUMIF($D$12:$D894,$D895,AC$12:AC894),2),IF(AA895=0,0,ROUND(MIN(MIN(17300,TRUNC(0.75*(SUMIF($D$12:$D$2012,$D895,Y$12:Y$2012)+SUMIF($D$12:$D$2012,$D895,Z$12:Z$2012)),2)+SUMIF($D$12:$D895,$D895,AP$12:AP895))-SUMIF($D$12:$D894,$D895,AC$12:AC894)-SUMIF($D$12:$D$2012,$D895,AB$12:AB$2012),AP895),2))),"")</f>
        <v/>
      </c>
      <c r="AD895" s="250" t="str">
        <f>IF(X895&lt;&gt;"",1000 - SUMIF($D$12:$D894,$D895,AD$12:AD894),"")</f>
        <v/>
      </c>
      <c r="AE895" s="252"/>
      <c r="AF895" s="253"/>
      <c r="AG895" s="254"/>
      <c r="AH895" s="255" t="str">
        <f t="shared" si="292"/>
        <v/>
      </c>
      <c r="AI895" s="256"/>
      <c r="AJ895" s="253"/>
      <c r="AK895" s="254"/>
      <c r="AL895" s="255" t="str">
        <f t="shared" si="293"/>
        <v/>
      </c>
      <c r="AM895" s="256"/>
      <c r="AN895" s="253"/>
      <c r="AO895" s="254"/>
      <c r="AP895" s="255" t="str">
        <f t="shared" si="273"/>
        <v/>
      </c>
      <c r="AQ895" s="116"/>
      <c r="AR895" s="116"/>
      <c r="AS895" s="117"/>
      <c r="AT895" s="118"/>
      <c r="AU895" s="119" t="str">
        <f>IF(D895&lt;&gt; "", IF(COUNTIF($D$12:$D895,$D895)&gt;1,0,IF(SUM(N895,U895,AB895)&gt;0,IF(AND(X895="",OR(Q895&lt;&gt;"",J895&lt;&gt;"")),IF(Q895&lt;&gt;"",Q895,IF(J895&lt;&gt;"",J895,0)),IF(AND(Q895&lt;&gt;"",J895&lt;&gt;"",Q895=J895),Q895,X895)),0)),"")</f>
        <v/>
      </c>
      <c r="AV895" s="119" t="str">
        <f>IF(D895&lt;&gt;"",IF(COUNTIF($D$12:$D895,$D895)&gt;1,0,IF(SUM(O895,V895,AC895)&gt;0,IF(AND(X895="",OR(Q895&lt;&gt;"",J895&lt;&gt;"")),IF(Q895&lt;&gt;"",Q895,IF(J895&lt;&gt;"",J895,0)),IF(AND(Q895&lt;&gt;"",J895&lt;&gt;"",Q895=J895),Q895,X895)),0)),"")</f>
        <v/>
      </c>
      <c r="AW895" s="119" t="str">
        <f>IF(D895&lt;&gt;"",IF(COUNTIF($D$12:$D895,$D895)&gt;1,0,IF(SUM(P895,W895,AD895)&gt;0,IF(AND(X895="",OR(Q895&lt;&gt;"",J895&lt;&gt;"")),IF(Q895&lt;&gt;"",Q895,IF(J895&lt;&gt;"",J895,0)),IF(AND(Q895&lt;&gt;"",J895&lt;&gt;"",Q895=J895),Q895,X895)),0)),"")</f>
        <v/>
      </c>
      <c r="AX895" s="118" t="str">
        <f t="shared" si="274"/>
        <v/>
      </c>
      <c r="AY895" s="118" t="str">
        <f t="shared" si="275"/>
        <v/>
      </c>
      <c r="AZ895" s="118" t="str">
        <f t="shared" si="276"/>
        <v/>
      </c>
      <c r="BA895" s="118" t="str">
        <f t="shared" si="277"/>
        <v/>
      </c>
      <c r="BB895" s="118" t="str">
        <f t="shared" si="278"/>
        <v/>
      </c>
      <c r="BC895" s="118" t="str">
        <f t="shared" si="279"/>
        <v/>
      </c>
      <c r="BD895" s="118" t="str">
        <f t="shared" si="280"/>
        <v/>
      </c>
      <c r="BE895" s="118" t="str">
        <f t="shared" si="281"/>
        <v/>
      </c>
      <c r="BF895" s="118" t="str">
        <f t="shared" si="282"/>
        <v/>
      </c>
      <c r="BG895" s="120"/>
      <c r="BH895" s="120" t="str">
        <f t="shared" si="283"/>
        <v/>
      </c>
      <c r="BI895" s="120" t="str">
        <f t="shared" si="284"/>
        <v/>
      </c>
      <c r="BJ895" s="121"/>
      <c r="BK895" s="120" t="str">
        <f t="shared" si="285"/>
        <v/>
      </c>
      <c r="BL895" s="120" t="str">
        <f t="shared" si="286"/>
        <v/>
      </c>
      <c r="BM895" s="120" t="str">
        <f t="shared" si="287"/>
        <v/>
      </c>
      <c r="BN895" s="120" t="str">
        <f t="shared" si="288"/>
        <v/>
      </c>
      <c r="BO895" s="120" t="str">
        <f t="shared" si="289"/>
        <v/>
      </c>
      <c r="BP895" s="120" t="str">
        <f t="shared" si="290"/>
        <v/>
      </c>
      <c r="BQ895" s="98"/>
      <c r="BR895" s="98"/>
      <c r="BS895" s="98"/>
      <c r="BT895" s="98"/>
      <c r="BU895" s="98"/>
      <c r="BV895" s="98"/>
      <c r="BW895" s="98"/>
      <c r="BX895" s="98"/>
      <c r="BY895" s="98"/>
      <c r="BZ895" s="98"/>
      <c r="CA895" s="98"/>
      <c r="CB895" s="98"/>
      <c r="CC895" s="98"/>
      <c r="CD895" s="98"/>
      <c r="CE895" s="98"/>
      <c r="CF895" s="98"/>
      <c r="CG895" s="98"/>
      <c r="CH895" s="98"/>
      <c r="CI895" s="98"/>
      <c r="CJ895" s="98"/>
      <c r="CK895" s="98"/>
      <c r="CL895" s="98"/>
      <c r="CM895" s="98"/>
      <c r="CN895" s="98"/>
      <c r="CO895" s="98"/>
      <c r="CP895" s="98"/>
      <c r="CQ895" s="98"/>
      <c r="CR895" s="98"/>
      <c r="CS895" s="98"/>
    </row>
    <row r="896" spans="1:97" s="4" customFormat="1" ht="18.75" customHeight="1" x14ac:dyDescent="0.2">
      <c r="A896" s="3">
        <f t="shared" si="291"/>
        <v>884</v>
      </c>
      <c r="B896" s="263"/>
      <c r="C896" s="263"/>
      <c r="D896" s="263"/>
      <c r="E896" s="259"/>
      <c r="F896" s="259"/>
      <c r="G896" s="43"/>
      <c r="H896" s="264"/>
      <c r="I896" s="261"/>
      <c r="J896" s="106"/>
      <c r="K896" s="247"/>
      <c r="L896" s="247"/>
      <c r="M896" s="247"/>
      <c r="N896" s="248" t="str">
        <f>IF(AND(K896&lt;&gt;"",L896&lt;&gt;"",J896&lt;&gt;""),ROUND(MIN(IF(OR(J896="OZZ",J896="ZZ"),5000,17300),TRUNC(0.75*(SUMIF($D$12:$D896,$D896,K$12:K896)+SUMIF($D$12:$D896,$D896,L$12:L896)),2)) - SUMIF($D$12:$D895,$D896,N$12:N895),2),"")</f>
        <v/>
      </c>
      <c r="O896" s="249" t="str">
        <f>IF(AND(K896&lt;&gt;"",L896&lt;&gt;"",M896&lt;&gt;"",J896&lt;&gt;"",AH896&lt;&gt;""),IF(OR(J896="OZZ",J896="ZZ"),ROUND(0-SUMIF($D$12:$D895,$D896,O$12:O895),2),IF(M896=0,0,ROUND(MIN(MIN(17300,TRUNC(0.75*(SUMIF($D$12:$D$2012,$D896,K$12:K$2012)+SUMIF($D$12:$D$2012,$D896,L$12:L$2012)),2)+SUMIF($D$12:$D896,$D896,AH$12:AH896))-SUMIF($D$12:$D895,$D896,O$12:O895)-SUMIF($D$12:$D$2012,$D896,N$12:N$2012),AH896),2))),"")</f>
        <v/>
      </c>
      <c r="P896" s="250" t="str">
        <f>IF(J896&lt;&gt;"",1000 - SUMIF($D$12:$D895,$D896,P$12:P895),"")</f>
        <v/>
      </c>
      <c r="Q896" s="106"/>
      <c r="R896" s="247"/>
      <c r="S896" s="247"/>
      <c r="T896" s="247"/>
      <c r="U896" s="248" t="str">
        <f>IF(AND(R896&lt;&gt;"",S896&lt;&gt;"",Q896&lt;&gt;""),ROUND(MIN(IF(OR(Q896="OZZ",Q896="ZZ"),5000,17300),TRUNC(0.75*(SUMIF($D$12:$D896,$D896,R$12:R896)+SUMIF($D$12:$D896,$D896,S$12:S896)),2)) - SUMIF($D$12:$D895,$D896,U$12:U895),2),"")</f>
        <v/>
      </c>
      <c r="V896" s="248" t="str">
        <f>IF(AND(R896&lt;&gt;"",S896&lt;&gt;"",T896&lt;&gt;"",Q896&lt;&gt;"",AL896&lt;&gt;""),IF(OR(Q896="OZZ",Q896="ZZ"),ROUND(0-SUMIF($D$12:$D895,$D896,V$12:V895),2),IF(T896=0,0,ROUND(MIN(MIN(17300,TRUNC(0.75*(SUMIF($D$12:$D$2012,$D896,R$12:R$2012)+SUMIF($D$12:$D$2012,$D896,S$12:S$2012)),2)+SUMIF($D$12:$D896,$D896,AL$12:AL896))-SUMIF($D$12:$D895,$D896,V$12:V895)-SUMIF($D$12:$D$2012,$D896,U$12:U$2012),AL896),2))),"")</f>
        <v/>
      </c>
      <c r="W896" s="250" t="str">
        <f>IF(Q896&lt;&gt;"",1000 - SUMIF($D$12:$D895,$D896,W$12:W895),"")</f>
        <v/>
      </c>
      <c r="X896" s="106"/>
      <c r="Y896" s="247"/>
      <c r="Z896" s="247"/>
      <c r="AA896" s="247"/>
      <c r="AB896" s="248" t="str">
        <f>IF(AND(Y896&lt;&gt;"",Z896&lt;&gt;"",X896&lt;&gt;""),ROUND(MIN(IF(OR(X896="OZZ",X896="ZZ"),5000,17300),TRUNC(0.75*(SUMIF($D$12:$D896,$D896,Y$12:Y896)+SUMIF($D$12:$D896,$D896,Z$12:Z896)),2)) - SUMIF($D$12:$D895,$D896,AB$12:AB895),2),"")</f>
        <v/>
      </c>
      <c r="AC896" s="251" t="str">
        <f>IF(AND(Y896&lt;&gt;"",Z896&lt;&gt;"",AA896&lt;&gt;"",X896&lt;&gt;"",AP896&lt;&gt;""),IF(OR(X896="OZZ",X896="ZZ"),ROUND(0-SUMIF($D$12:$D895,$D896,AC$12:AC895),2),IF(AA896=0,0,ROUND(MIN(MIN(17300,TRUNC(0.75*(SUMIF($D$12:$D$2012,$D896,Y$12:Y$2012)+SUMIF($D$12:$D$2012,$D896,Z$12:Z$2012)),2)+SUMIF($D$12:$D896,$D896,AP$12:AP896))-SUMIF($D$12:$D895,$D896,AC$12:AC895)-SUMIF($D$12:$D$2012,$D896,AB$12:AB$2012),AP896),2))),"")</f>
        <v/>
      </c>
      <c r="AD896" s="250" t="str">
        <f>IF(X896&lt;&gt;"",1000 - SUMIF($D$12:$D895,$D896,AD$12:AD895),"")</f>
        <v/>
      </c>
      <c r="AE896" s="252"/>
      <c r="AF896" s="253"/>
      <c r="AG896" s="254"/>
      <c r="AH896" s="255" t="str">
        <f t="shared" si="292"/>
        <v/>
      </c>
      <c r="AI896" s="256"/>
      <c r="AJ896" s="253"/>
      <c r="AK896" s="254"/>
      <c r="AL896" s="255" t="str">
        <f t="shared" si="293"/>
        <v/>
      </c>
      <c r="AM896" s="256"/>
      <c r="AN896" s="253"/>
      <c r="AO896" s="254"/>
      <c r="AP896" s="255" t="str">
        <f t="shared" si="273"/>
        <v/>
      </c>
      <c r="AQ896" s="116"/>
      <c r="AR896" s="116"/>
      <c r="AS896" s="117"/>
      <c r="AT896" s="118"/>
      <c r="AU896" s="119" t="str">
        <f>IF(D896&lt;&gt; "", IF(COUNTIF($D$12:$D896,$D896)&gt;1,0,IF(SUM(N896,U896,AB896)&gt;0,IF(AND(X896="",OR(Q896&lt;&gt;"",J896&lt;&gt;"")),IF(Q896&lt;&gt;"",Q896,IF(J896&lt;&gt;"",J896,0)),IF(AND(Q896&lt;&gt;"",J896&lt;&gt;"",Q896=J896),Q896,X896)),0)),"")</f>
        <v/>
      </c>
      <c r="AV896" s="119" t="str">
        <f>IF(D896&lt;&gt;"",IF(COUNTIF($D$12:$D896,$D896)&gt;1,0,IF(SUM(O896,V896,AC896)&gt;0,IF(AND(X896="",OR(Q896&lt;&gt;"",J896&lt;&gt;"")),IF(Q896&lt;&gt;"",Q896,IF(J896&lt;&gt;"",J896,0)),IF(AND(Q896&lt;&gt;"",J896&lt;&gt;"",Q896=J896),Q896,X896)),0)),"")</f>
        <v/>
      </c>
      <c r="AW896" s="119" t="str">
        <f>IF(D896&lt;&gt;"",IF(COUNTIF($D$12:$D896,$D896)&gt;1,0,IF(SUM(P896,W896,AD896)&gt;0,IF(AND(X896="",OR(Q896&lt;&gt;"",J896&lt;&gt;"")),IF(Q896&lt;&gt;"",Q896,IF(J896&lt;&gt;"",J896,0)),IF(AND(Q896&lt;&gt;"",J896&lt;&gt;"",Q896=J896),Q896,X896)),0)),"")</f>
        <v/>
      </c>
      <c r="AX896" s="118" t="str">
        <f t="shared" si="274"/>
        <v/>
      </c>
      <c r="AY896" s="118" t="str">
        <f t="shared" si="275"/>
        <v/>
      </c>
      <c r="AZ896" s="118" t="str">
        <f t="shared" si="276"/>
        <v/>
      </c>
      <c r="BA896" s="118" t="str">
        <f t="shared" si="277"/>
        <v/>
      </c>
      <c r="BB896" s="118" t="str">
        <f t="shared" si="278"/>
        <v/>
      </c>
      <c r="BC896" s="118" t="str">
        <f t="shared" si="279"/>
        <v/>
      </c>
      <c r="BD896" s="118" t="str">
        <f t="shared" si="280"/>
        <v/>
      </c>
      <c r="BE896" s="118" t="str">
        <f t="shared" si="281"/>
        <v/>
      </c>
      <c r="BF896" s="118" t="str">
        <f t="shared" si="282"/>
        <v/>
      </c>
      <c r="BG896" s="120"/>
      <c r="BH896" s="120" t="str">
        <f t="shared" si="283"/>
        <v/>
      </c>
      <c r="BI896" s="120" t="str">
        <f t="shared" si="284"/>
        <v/>
      </c>
      <c r="BJ896" s="121"/>
      <c r="BK896" s="120" t="str">
        <f t="shared" si="285"/>
        <v/>
      </c>
      <c r="BL896" s="120" t="str">
        <f t="shared" si="286"/>
        <v/>
      </c>
      <c r="BM896" s="120" t="str">
        <f t="shared" si="287"/>
        <v/>
      </c>
      <c r="BN896" s="120" t="str">
        <f t="shared" si="288"/>
        <v/>
      </c>
      <c r="BO896" s="120" t="str">
        <f t="shared" si="289"/>
        <v/>
      </c>
      <c r="BP896" s="120" t="str">
        <f t="shared" si="290"/>
        <v/>
      </c>
      <c r="BQ896" s="98"/>
      <c r="BR896" s="98"/>
      <c r="BS896" s="98"/>
      <c r="BT896" s="98"/>
      <c r="BU896" s="98"/>
      <c r="BV896" s="98"/>
      <c r="BW896" s="98"/>
      <c r="BX896" s="98"/>
      <c r="BY896" s="98"/>
      <c r="BZ896" s="98"/>
      <c r="CA896" s="98"/>
      <c r="CB896" s="98"/>
      <c r="CC896" s="98"/>
      <c r="CD896" s="98"/>
      <c r="CE896" s="98"/>
      <c r="CF896" s="98"/>
      <c r="CG896" s="98"/>
      <c r="CH896" s="98"/>
      <c r="CI896" s="98"/>
      <c r="CJ896" s="98"/>
      <c r="CK896" s="98"/>
      <c r="CL896" s="98"/>
      <c r="CM896" s="98"/>
      <c r="CN896" s="98"/>
      <c r="CO896" s="98"/>
      <c r="CP896" s="98"/>
      <c r="CQ896" s="98"/>
      <c r="CR896" s="98"/>
      <c r="CS896" s="98"/>
    </row>
    <row r="897" spans="1:97" s="4" customFormat="1" ht="18.75" customHeight="1" x14ac:dyDescent="0.2">
      <c r="A897" s="3">
        <f t="shared" si="291"/>
        <v>885</v>
      </c>
      <c r="B897" s="263"/>
      <c r="C897" s="263"/>
      <c r="D897" s="263"/>
      <c r="E897" s="259"/>
      <c r="F897" s="259"/>
      <c r="G897" s="43"/>
      <c r="H897" s="264"/>
      <c r="I897" s="261"/>
      <c r="J897" s="106"/>
      <c r="K897" s="247"/>
      <c r="L897" s="247"/>
      <c r="M897" s="247"/>
      <c r="N897" s="248" t="str">
        <f>IF(AND(K897&lt;&gt;"",L897&lt;&gt;"",J897&lt;&gt;""),ROUND(MIN(IF(OR(J897="OZZ",J897="ZZ"),5000,17300),TRUNC(0.75*(SUMIF($D$12:$D897,$D897,K$12:K897)+SUMIF($D$12:$D897,$D897,L$12:L897)),2)) - SUMIF($D$12:$D896,$D897,N$12:N896),2),"")</f>
        <v/>
      </c>
      <c r="O897" s="249" t="str">
        <f>IF(AND(K897&lt;&gt;"",L897&lt;&gt;"",M897&lt;&gt;"",J897&lt;&gt;"",AH897&lt;&gt;""),IF(OR(J897="OZZ",J897="ZZ"),ROUND(0-SUMIF($D$12:$D896,$D897,O$12:O896),2),IF(M897=0,0,ROUND(MIN(MIN(17300,TRUNC(0.75*(SUMIF($D$12:$D$2012,$D897,K$12:K$2012)+SUMIF($D$12:$D$2012,$D897,L$12:L$2012)),2)+SUMIF($D$12:$D897,$D897,AH$12:AH897))-SUMIF($D$12:$D896,$D897,O$12:O896)-SUMIF($D$12:$D$2012,$D897,N$12:N$2012),AH897),2))),"")</f>
        <v/>
      </c>
      <c r="P897" s="250" t="str">
        <f>IF(J897&lt;&gt;"",1000 - SUMIF($D$12:$D896,$D897,P$12:P896),"")</f>
        <v/>
      </c>
      <c r="Q897" s="106"/>
      <c r="R897" s="247"/>
      <c r="S897" s="247"/>
      <c r="T897" s="247"/>
      <c r="U897" s="248" t="str">
        <f>IF(AND(R897&lt;&gt;"",S897&lt;&gt;"",Q897&lt;&gt;""),ROUND(MIN(IF(OR(Q897="OZZ",Q897="ZZ"),5000,17300),TRUNC(0.75*(SUMIF($D$12:$D897,$D897,R$12:R897)+SUMIF($D$12:$D897,$D897,S$12:S897)),2)) - SUMIF($D$12:$D896,$D897,U$12:U896),2),"")</f>
        <v/>
      </c>
      <c r="V897" s="248" t="str">
        <f>IF(AND(R897&lt;&gt;"",S897&lt;&gt;"",T897&lt;&gt;"",Q897&lt;&gt;"",AL897&lt;&gt;""),IF(OR(Q897="OZZ",Q897="ZZ"),ROUND(0-SUMIF($D$12:$D896,$D897,V$12:V896),2),IF(T897=0,0,ROUND(MIN(MIN(17300,TRUNC(0.75*(SUMIF($D$12:$D$2012,$D897,R$12:R$2012)+SUMIF($D$12:$D$2012,$D897,S$12:S$2012)),2)+SUMIF($D$12:$D897,$D897,AL$12:AL897))-SUMIF($D$12:$D896,$D897,V$12:V896)-SUMIF($D$12:$D$2012,$D897,U$12:U$2012),AL897),2))),"")</f>
        <v/>
      </c>
      <c r="W897" s="250" t="str">
        <f>IF(Q897&lt;&gt;"",1000 - SUMIF($D$12:$D896,$D897,W$12:W896),"")</f>
        <v/>
      </c>
      <c r="X897" s="106"/>
      <c r="Y897" s="247"/>
      <c r="Z897" s="247"/>
      <c r="AA897" s="247"/>
      <c r="AB897" s="248" t="str">
        <f>IF(AND(Y897&lt;&gt;"",Z897&lt;&gt;"",X897&lt;&gt;""),ROUND(MIN(IF(OR(X897="OZZ",X897="ZZ"),5000,17300),TRUNC(0.75*(SUMIF($D$12:$D897,$D897,Y$12:Y897)+SUMIF($D$12:$D897,$D897,Z$12:Z897)),2)) - SUMIF($D$12:$D896,$D897,AB$12:AB896),2),"")</f>
        <v/>
      </c>
      <c r="AC897" s="251" t="str">
        <f>IF(AND(Y897&lt;&gt;"",Z897&lt;&gt;"",AA897&lt;&gt;"",X897&lt;&gt;"",AP897&lt;&gt;""),IF(OR(X897="OZZ",X897="ZZ"),ROUND(0-SUMIF($D$12:$D896,$D897,AC$12:AC896),2),IF(AA897=0,0,ROUND(MIN(MIN(17300,TRUNC(0.75*(SUMIF($D$12:$D$2012,$D897,Y$12:Y$2012)+SUMIF($D$12:$D$2012,$D897,Z$12:Z$2012)),2)+SUMIF($D$12:$D897,$D897,AP$12:AP897))-SUMIF($D$12:$D896,$D897,AC$12:AC896)-SUMIF($D$12:$D$2012,$D897,AB$12:AB$2012),AP897),2))),"")</f>
        <v/>
      </c>
      <c r="AD897" s="250" t="str">
        <f>IF(X897&lt;&gt;"",1000 - SUMIF($D$12:$D896,$D897,AD$12:AD896),"")</f>
        <v/>
      </c>
      <c r="AE897" s="252"/>
      <c r="AF897" s="253"/>
      <c r="AG897" s="254"/>
      <c r="AH897" s="255" t="str">
        <f t="shared" si="292"/>
        <v/>
      </c>
      <c r="AI897" s="256"/>
      <c r="AJ897" s="253"/>
      <c r="AK897" s="254"/>
      <c r="AL897" s="255" t="str">
        <f t="shared" si="293"/>
        <v/>
      </c>
      <c r="AM897" s="256"/>
      <c r="AN897" s="253"/>
      <c r="AO897" s="254"/>
      <c r="AP897" s="255" t="str">
        <f t="shared" si="273"/>
        <v/>
      </c>
      <c r="AQ897" s="116"/>
      <c r="AR897" s="116"/>
      <c r="AS897" s="117"/>
      <c r="AT897" s="118"/>
      <c r="AU897" s="119" t="str">
        <f>IF(D897&lt;&gt; "", IF(COUNTIF($D$12:$D897,$D897)&gt;1,0,IF(SUM(N897,U897,AB897)&gt;0,IF(AND(X897="",OR(Q897&lt;&gt;"",J897&lt;&gt;"")),IF(Q897&lt;&gt;"",Q897,IF(J897&lt;&gt;"",J897,0)),IF(AND(Q897&lt;&gt;"",J897&lt;&gt;"",Q897=J897),Q897,X897)),0)),"")</f>
        <v/>
      </c>
      <c r="AV897" s="119" t="str">
        <f>IF(D897&lt;&gt;"",IF(COUNTIF($D$12:$D897,$D897)&gt;1,0,IF(SUM(O897,V897,AC897)&gt;0,IF(AND(X897="",OR(Q897&lt;&gt;"",J897&lt;&gt;"")),IF(Q897&lt;&gt;"",Q897,IF(J897&lt;&gt;"",J897,0)),IF(AND(Q897&lt;&gt;"",J897&lt;&gt;"",Q897=J897),Q897,X897)),0)),"")</f>
        <v/>
      </c>
      <c r="AW897" s="119" t="str">
        <f>IF(D897&lt;&gt;"",IF(COUNTIF($D$12:$D897,$D897)&gt;1,0,IF(SUM(P897,W897,AD897)&gt;0,IF(AND(X897="",OR(Q897&lt;&gt;"",J897&lt;&gt;"")),IF(Q897&lt;&gt;"",Q897,IF(J897&lt;&gt;"",J897,0)),IF(AND(Q897&lt;&gt;"",J897&lt;&gt;"",Q897=J897),Q897,X897)),0)),"")</f>
        <v/>
      </c>
      <c r="AX897" s="118" t="str">
        <f t="shared" si="274"/>
        <v/>
      </c>
      <c r="AY897" s="118" t="str">
        <f t="shared" si="275"/>
        <v/>
      </c>
      <c r="AZ897" s="118" t="str">
        <f t="shared" si="276"/>
        <v/>
      </c>
      <c r="BA897" s="118" t="str">
        <f t="shared" si="277"/>
        <v/>
      </c>
      <c r="BB897" s="118" t="str">
        <f t="shared" si="278"/>
        <v/>
      </c>
      <c r="BC897" s="118" t="str">
        <f t="shared" si="279"/>
        <v/>
      </c>
      <c r="BD897" s="118" t="str">
        <f t="shared" si="280"/>
        <v/>
      </c>
      <c r="BE897" s="118" t="str">
        <f t="shared" si="281"/>
        <v/>
      </c>
      <c r="BF897" s="118" t="str">
        <f t="shared" si="282"/>
        <v/>
      </c>
      <c r="BG897" s="120"/>
      <c r="BH897" s="120" t="str">
        <f t="shared" si="283"/>
        <v/>
      </c>
      <c r="BI897" s="120" t="str">
        <f t="shared" si="284"/>
        <v/>
      </c>
      <c r="BJ897" s="121"/>
      <c r="BK897" s="120" t="str">
        <f t="shared" si="285"/>
        <v/>
      </c>
      <c r="BL897" s="120" t="str">
        <f t="shared" si="286"/>
        <v/>
      </c>
      <c r="BM897" s="120" t="str">
        <f t="shared" si="287"/>
        <v/>
      </c>
      <c r="BN897" s="120" t="str">
        <f t="shared" si="288"/>
        <v/>
      </c>
      <c r="BO897" s="120" t="str">
        <f t="shared" si="289"/>
        <v/>
      </c>
      <c r="BP897" s="120" t="str">
        <f t="shared" si="290"/>
        <v/>
      </c>
      <c r="BQ897" s="98"/>
      <c r="BR897" s="98"/>
      <c r="BS897" s="98"/>
      <c r="BT897" s="98"/>
      <c r="BU897" s="98"/>
      <c r="BV897" s="98"/>
      <c r="BW897" s="98"/>
      <c r="BX897" s="98"/>
      <c r="BY897" s="98"/>
      <c r="BZ897" s="98"/>
      <c r="CA897" s="98"/>
      <c r="CB897" s="98"/>
      <c r="CC897" s="98"/>
      <c r="CD897" s="98"/>
      <c r="CE897" s="98"/>
      <c r="CF897" s="98"/>
      <c r="CG897" s="98"/>
      <c r="CH897" s="98"/>
      <c r="CI897" s="98"/>
      <c r="CJ897" s="98"/>
      <c r="CK897" s="98"/>
      <c r="CL897" s="98"/>
      <c r="CM897" s="98"/>
      <c r="CN897" s="98"/>
      <c r="CO897" s="98"/>
      <c r="CP897" s="98"/>
      <c r="CQ897" s="98"/>
      <c r="CR897" s="98"/>
      <c r="CS897" s="98"/>
    </row>
    <row r="898" spans="1:97" s="4" customFormat="1" ht="18.75" customHeight="1" x14ac:dyDescent="0.2">
      <c r="A898" s="3">
        <f t="shared" si="291"/>
        <v>886</v>
      </c>
      <c r="B898" s="263"/>
      <c r="C898" s="263"/>
      <c r="D898" s="263"/>
      <c r="E898" s="259"/>
      <c r="F898" s="259"/>
      <c r="G898" s="43"/>
      <c r="H898" s="264"/>
      <c r="I898" s="261"/>
      <c r="J898" s="106"/>
      <c r="K898" s="247"/>
      <c r="L898" s="247"/>
      <c r="M898" s="247"/>
      <c r="N898" s="248" t="str">
        <f>IF(AND(K898&lt;&gt;"",L898&lt;&gt;"",J898&lt;&gt;""),ROUND(MIN(IF(OR(J898="OZZ",J898="ZZ"),5000,17300),TRUNC(0.75*(SUMIF($D$12:$D898,$D898,K$12:K898)+SUMIF($D$12:$D898,$D898,L$12:L898)),2)) - SUMIF($D$12:$D897,$D898,N$12:N897),2),"")</f>
        <v/>
      </c>
      <c r="O898" s="249" t="str">
        <f>IF(AND(K898&lt;&gt;"",L898&lt;&gt;"",M898&lt;&gt;"",J898&lt;&gt;"",AH898&lt;&gt;""),IF(OR(J898="OZZ",J898="ZZ"),ROUND(0-SUMIF($D$12:$D897,$D898,O$12:O897),2),IF(M898=0,0,ROUND(MIN(MIN(17300,TRUNC(0.75*(SUMIF($D$12:$D$2012,$D898,K$12:K$2012)+SUMIF($D$12:$D$2012,$D898,L$12:L$2012)),2)+SUMIF($D$12:$D898,$D898,AH$12:AH898))-SUMIF($D$12:$D897,$D898,O$12:O897)-SUMIF($D$12:$D$2012,$D898,N$12:N$2012),AH898),2))),"")</f>
        <v/>
      </c>
      <c r="P898" s="250" t="str">
        <f>IF(J898&lt;&gt;"",1000 - SUMIF($D$12:$D897,$D898,P$12:P897),"")</f>
        <v/>
      </c>
      <c r="Q898" s="106"/>
      <c r="R898" s="247"/>
      <c r="S898" s="247"/>
      <c r="T898" s="247"/>
      <c r="U898" s="248" t="str">
        <f>IF(AND(R898&lt;&gt;"",S898&lt;&gt;"",Q898&lt;&gt;""),ROUND(MIN(IF(OR(Q898="OZZ",Q898="ZZ"),5000,17300),TRUNC(0.75*(SUMIF($D$12:$D898,$D898,R$12:R898)+SUMIF($D$12:$D898,$D898,S$12:S898)),2)) - SUMIF($D$12:$D897,$D898,U$12:U897),2),"")</f>
        <v/>
      </c>
      <c r="V898" s="248" t="str">
        <f>IF(AND(R898&lt;&gt;"",S898&lt;&gt;"",T898&lt;&gt;"",Q898&lt;&gt;"",AL898&lt;&gt;""),IF(OR(Q898="OZZ",Q898="ZZ"),ROUND(0-SUMIF($D$12:$D897,$D898,V$12:V897),2),IF(T898=0,0,ROUND(MIN(MIN(17300,TRUNC(0.75*(SUMIF($D$12:$D$2012,$D898,R$12:R$2012)+SUMIF($D$12:$D$2012,$D898,S$12:S$2012)),2)+SUMIF($D$12:$D898,$D898,AL$12:AL898))-SUMIF($D$12:$D897,$D898,V$12:V897)-SUMIF($D$12:$D$2012,$D898,U$12:U$2012),AL898),2))),"")</f>
        <v/>
      </c>
      <c r="W898" s="250" t="str">
        <f>IF(Q898&lt;&gt;"",1000 - SUMIF($D$12:$D897,$D898,W$12:W897),"")</f>
        <v/>
      </c>
      <c r="X898" s="106"/>
      <c r="Y898" s="247"/>
      <c r="Z898" s="247"/>
      <c r="AA898" s="247"/>
      <c r="AB898" s="248" t="str">
        <f>IF(AND(Y898&lt;&gt;"",Z898&lt;&gt;"",X898&lt;&gt;""),ROUND(MIN(IF(OR(X898="OZZ",X898="ZZ"),5000,17300),TRUNC(0.75*(SUMIF($D$12:$D898,$D898,Y$12:Y898)+SUMIF($D$12:$D898,$D898,Z$12:Z898)),2)) - SUMIF($D$12:$D897,$D898,AB$12:AB897),2),"")</f>
        <v/>
      </c>
      <c r="AC898" s="251" t="str">
        <f>IF(AND(Y898&lt;&gt;"",Z898&lt;&gt;"",AA898&lt;&gt;"",X898&lt;&gt;"",AP898&lt;&gt;""),IF(OR(X898="OZZ",X898="ZZ"),ROUND(0-SUMIF($D$12:$D897,$D898,AC$12:AC897),2),IF(AA898=0,0,ROUND(MIN(MIN(17300,TRUNC(0.75*(SUMIF($D$12:$D$2012,$D898,Y$12:Y$2012)+SUMIF($D$12:$D$2012,$D898,Z$12:Z$2012)),2)+SUMIF($D$12:$D898,$D898,AP$12:AP898))-SUMIF($D$12:$D897,$D898,AC$12:AC897)-SUMIF($D$12:$D$2012,$D898,AB$12:AB$2012),AP898),2))),"")</f>
        <v/>
      </c>
      <c r="AD898" s="250" t="str">
        <f>IF(X898&lt;&gt;"",1000 - SUMIF($D$12:$D897,$D898,AD$12:AD897),"")</f>
        <v/>
      </c>
      <c r="AE898" s="252"/>
      <c r="AF898" s="253"/>
      <c r="AG898" s="254"/>
      <c r="AH898" s="255" t="str">
        <f t="shared" si="292"/>
        <v/>
      </c>
      <c r="AI898" s="256"/>
      <c r="AJ898" s="253"/>
      <c r="AK898" s="254"/>
      <c r="AL898" s="255" t="str">
        <f t="shared" si="293"/>
        <v/>
      </c>
      <c r="AM898" s="256"/>
      <c r="AN898" s="253"/>
      <c r="AO898" s="254"/>
      <c r="AP898" s="255" t="str">
        <f t="shared" si="273"/>
        <v/>
      </c>
      <c r="AQ898" s="116"/>
      <c r="AR898" s="116"/>
      <c r="AS898" s="117"/>
      <c r="AT898" s="118"/>
      <c r="AU898" s="119" t="str">
        <f>IF(D898&lt;&gt; "", IF(COUNTIF($D$12:$D898,$D898)&gt;1,0,IF(SUM(N898,U898,AB898)&gt;0,IF(AND(X898="",OR(Q898&lt;&gt;"",J898&lt;&gt;"")),IF(Q898&lt;&gt;"",Q898,IF(J898&lt;&gt;"",J898,0)),IF(AND(Q898&lt;&gt;"",J898&lt;&gt;"",Q898=J898),Q898,X898)),0)),"")</f>
        <v/>
      </c>
      <c r="AV898" s="119" t="str">
        <f>IF(D898&lt;&gt;"",IF(COUNTIF($D$12:$D898,$D898)&gt;1,0,IF(SUM(O898,V898,AC898)&gt;0,IF(AND(X898="",OR(Q898&lt;&gt;"",J898&lt;&gt;"")),IF(Q898&lt;&gt;"",Q898,IF(J898&lt;&gt;"",J898,0)),IF(AND(Q898&lt;&gt;"",J898&lt;&gt;"",Q898=J898),Q898,X898)),0)),"")</f>
        <v/>
      </c>
      <c r="AW898" s="119" t="str">
        <f>IF(D898&lt;&gt;"",IF(COUNTIF($D$12:$D898,$D898)&gt;1,0,IF(SUM(P898,W898,AD898)&gt;0,IF(AND(X898="",OR(Q898&lt;&gt;"",J898&lt;&gt;"")),IF(Q898&lt;&gt;"",Q898,IF(J898&lt;&gt;"",J898,0)),IF(AND(Q898&lt;&gt;"",J898&lt;&gt;"",Q898=J898),Q898,X898)),0)),"")</f>
        <v/>
      </c>
      <c r="AX898" s="118" t="str">
        <f t="shared" si="274"/>
        <v/>
      </c>
      <c r="AY898" s="118" t="str">
        <f t="shared" si="275"/>
        <v/>
      </c>
      <c r="AZ898" s="118" t="str">
        <f t="shared" si="276"/>
        <v/>
      </c>
      <c r="BA898" s="118" t="str">
        <f t="shared" si="277"/>
        <v/>
      </c>
      <c r="BB898" s="118" t="str">
        <f t="shared" si="278"/>
        <v/>
      </c>
      <c r="BC898" s="118" t="str">
        <f t="shared" si="279"/>
        <v/>
      </c>
      <c r="BD898" s="118" t="str">
        <f t="shared" si="280"/>
        <v/>
      </c>
      <c r="BE898" s="118" t="str">
        <f t="shared" si="281"/>
        <v/>
      </c>
      <c r="BF898" s="118" t="str">
        <f t="shared" si="282"/>
        <v/>
      </c>
      <c r="BG898" s="120"/>
      <c r="BH898" s="120" t="str">
        <f t="shared" si="283"/>
        <v/>
      </c>
      <c r="BI898" s="120" t="str">
        <f t="shared" si="284"/>
        <v/>
      </c>
      <c r="BJ898" s="121"/>
      <c r="BK898" s="120" t="str">
        <f t="shared" si="285"/>
        <v/>
      </c>
      <c r="BL898" s="120" t="str">
        <f t="shared" si="286"/>
        <v/>
      </c>
      <c r="BM898" s="120" t="str">
        <f t="shared" si="287"/>
        <v/>
      </c>
      <c r="BN898" s="120" t="str">
        <f t="shared" si="288"/>
        <v/>
      </c>
      <c r="BO898" s="120" t="str">
        <f t="shared" si="289"/>
        <v/>
      </c>
      <c r="BP898" s="120" t="str">
        <f t="shared" si="290"/>
        <v/>
      </c>
      <c r="BQ898" s="98"/>
      <c r="BR898" s="98"/>
      <c r="BS898" s="98"/>
      <c r="BT898" s="98"/>
      <c r="BU898" s="98"/>
      <c r="BV898" s="98"/>
      <c r="BW898" s="98"/>
      <c r="BX898" s="98"/>
      <c r="BY898" s="98"/>
      <c r="BZ898" s="98"/>
      <c r="CA898" s="98"/>
      <c r="CB898" s="98"/>
      <c r="CC898" s="98"/>
      <c r="CD898" s="98"/>
      <c r="CE898" s="98"/>
      <c r="CF898" s="98"/>
      <c r="CG898" s="98"/>
      <c r="CH898" s="98"/>
      <c r="CI898" s="98"/>
      <c r="CJ898" s="98"/>
      <c r="CK898" s="98"/>
      <c r="CL898" s="98"/>
      <c r="CM898" s="98"/>
      <c r="CN898" s="98"/>
      <c r="CO898" s="98"/>
      <c r="CP898" s="98"/>
      <c r="CQ898" s="98"/>
      <c r="CR898" s="98"/>
      <c r="CS898" s="98"/>
    </row>
    <row r="899" spans="1:97" s="4" customFormat="1" ht="18.75" customHeight="1" x14ac:dyDescent="0.2">
      <c r="A899" s="3">
        <f t="shared" si="291"/>
        <v>887</v>
      </c>
      <c r="B899" s="263"/>
      <c r="C899" s="263"/>
      <c r="D899" s="263"/>
      <c r="E899" s="259"/>
      <c r="F899" s="259"/>
      <c r="G899" s="43"/>
      <c r="H899" s="264"/>
      <c r="I899" s="261"/>
      <c r="J899" s="106"/>
      <c r="K899" s="247"/>
      <c r="L899" s="247"/>
      <c r="M899" s="247"/>
      <c r="N899" s="248" t="str">
        <f>IF(AND(K899&lt;&gt;"",L899&lt;&gt;"",J899&lt;&gt;""),ROUND(MIN(IF(OR(J899="OZZ",J899="ZZ"),5000,17300),TRUNC(0.75*(SUMIF($D$12:$D899,$D899,K$12:K899)+SUMIF($D$12:$D899,$D899,L$12:L899)),2)) - SUMIF($D$12:$D898,$D899,N$12:N898),2),"")</f>
        <v/>
      </c>
      <c r="O899" s="249" t="str">
        <f>IF(AND(K899&lt;&gt;"",L899&lt;&gt;"",M899&lt;&gt;"",J899&lt;&gt;"",AH899&lt;&gt;""),IF(OR(J899="OZZ",J899="ZZ"),ROUND(0-SUMIF($D$12:$D898,$D899,O$12:O898),2),IF(M899=0,0,ROUND(MIN(MIN(17300,TRUNC(0.75*(SUMIF($D$12:$D$2012,$D899,K$12:K$2012)+SUMIF($D$12:$D$2012,$D899,L$12:L$2012)),2)+SUMIF($D$12:$D899,$D899,AH$12:AH899))-SUMIF($D$12:$D898,$D899,O$12:O898)-SUMIF($D$12:$D$2012,$D899,N$12:N$2012),AH899),2))),"")</f>
        <v/>
      </c>
      <c r="P899" s="250" t="str">
        <f>IF(J899&lt;&gt;"",1000 - SUMIF($D$12:$D898,$D899,P$12:P898),"")</f>
        <v/>
      </c>
      <c r="Q899" s="106"/>
      <c r="R899" s="247"/>
      <c r="S899" s="247"/>
      <c r="T899" s="247"/>
      <c r="U899" s="248" t="str">
        <f>IF(AND(R899&lt;&gt;"",S899&lt;&gt;"",Q899&lt;&gt;""),ROUND(MIN(IF(OR(Q899="OZZ",Q899="ZZ"),5000,17300),TRUNC(0.75*(SUMIF($D$12:$D899,$D899,R$12:R899)+SUMIF($D$12:$D899,$D899,S$12:S899)),2)) - SUMIF($D$12:$D898,$D899,U$12:U898),2),"")</f>
        <v/>
      </c>
      <c r="V899" s="248" t="str">
        <f>IF(AND(R899&lt;&gt;"",S899&lt;&gt;"",T899&lt;&gt;"",Q899&lt;&gt;"",AL899&lt;&gt;""),IF(OR(Q899="OZZ",Q899="ZZ"),ROUND(0-SUMIF($D$12:$D898,$D899,V$12:V898),2),IF(T899=0,0,ROUND(MIN(MIN(17300,TRUNC(0.75*(SUMIF($D$12:$D$2012,$D899,R$12:R$2012)+SUMIF($D$12:$D$2012,$D899,S$12:S$2012)),2)+SUMIF($D$12:$D899,$D899,AL$12:AL899))-SUMIF($D$12:$D898,$D899,V$12:V898)-SUMIF($D$12:$D$2012,$D899,U$12:U$2012),AL899),2))),"")</f>
        <v/>
      </c>
      <c r="W899" s="250" t="str">
        <f>IF(Q899&lt;&gt;"",1000 - SUMIF($D$12:$D898,$D899,W$12:W898),"")</f>
        <v/>
      </c>
      <c r="X899" s="106"/>
      <c r="Y899" s="247"/>
      <c r="Z899" s="247"/>
      <c r="AA899" s="247"/>
      <c r="AB899" s="248" t="str">
        <f>IF(AND(Y899&lt;&gt;"",Z899&lt;&gt;"",X899&lt;&gt;""),ROUND(MIN(IF(OR(X899="OZZ",X899="ZZ"),5000,17300),TRUNC(0.75*(SUMIF($D$12:$D899,$D899,Y$12:Y899)+SUMIF($D$12:$D899,$D899,Z$12:Z899)),2)) - SUMIF($D$12:$D898,$D899,AB$12:AB898),2),"")</f>
        <v/>
      </c>
      <c r="AC899" s="251" t="str">
        <f>IF(AND(Y899&lt;&gt;"",Z899&lt;&gt;"",AA899&lt;&gt;"",X899&lt;&gt;"",AP899&lt;&gt;""),IF(OR(X899="OZZ",X899="ZZ"),ROUND(0-SUMIF($D$12:$D898,$D899,AC$12:AC898),2),IF(AA899=0,0,ROUND(MIN(MIN(17300,TRUNC(0.75*(SUMIF($D$12:$D$2012,$D899,Y$12:Y$2012)+SUMIF($D$12:$D$2012,$D899,Z$12:Z$2012)),2)+SUMIF($D$12:$D899,$D899,AP$12:AP899))-SUMIF($D$12:$D898,$D899,AC$12:AC898)-SUMIF($D$12:$D$2012,$D899,AB$12:AB$2012),AP899),2))),"")</f>
        <v/>
      </c>
      <c r="AD899" s="250" t="str">
        <f>IF(X899&lt;&gt;"",1000 - SUMIF($D$12:$D898,$D899,AD$12:AD898),"")</f>
        <v/>
      </c>
      <c r="AE899" s="252"/>
      <c r="AF899" s="253"/>
      <c r="AG899" s="254"/>
      <c r="AH899" s="255" t="str">
        <f t="shared" si="292"/>
        <v/>
      </c>
      <c r="AI899" s="256"/>
      <c r="AJ899" s="253"/>
      <c r="AK899" s="254"/>
      <c r="AL899" s="255" t="str">
        <f t="shared" si="293"/>
        <v/>
      </c>
      <c r="AM899" s="256"/>
      <c r="AN899" s="253"/>
      <c r="AO899" s="254"/>
      <c r="AP899" s="255" t="str">
        <f t="shared" si="273"/>
        <v/>
      </c>
      <c r="AQ899" s="116"/>
      <c r="AR899" s="116"/>
      <c r="AS899" s="117"/>
      <c r="AT899" s="118"/>
      <c r="AU899" s="119" t="str">
        <f>IF(D899&lt;&gt; "", IF(COUNTIF($D$12:$D899,$D899)&gt;1,0,IF(SUM(N899,U899,AB899)&gt;0,IF(AND(X899="",OR(Q899&lt;&gt;"",J899&lt;&gt;"")),IF(Q899&lt;&gt;"",Q899,IF(J899&lt;&gt;"",J899,0)),IF(AND(Q899&lt;&gt;"",J899&lt;&gt;"",Q899=J899),Q899,X899)),0)),"")</f>
        <v/>
      </c>
      <c r="AV899" s="119" t="str">
        <f>IF(D899&lt;&gt;"",IF(COUNTIF($D$12:$D899,$D899)&gt;1,0,IF(SUM(O899,V899,AC899)&gt;0,IF(AND(X899="",OR(Q899&lt;&gt;"",J899&lt;&gt;"")),IF(Q899&lt;&gt;"",Q899,IF(J899&lt;&gt;"",J899,0)),IF(AND(Q899&lt;&gt;"",J899&lt;&gt;"",Q899=J899),Q899,X899)),0)),"")</f>
        <v/>
      </c>
      <c r="AW899" s="119" t="str">
        <f>IF(D899&lt;&gt;"",IF(COUNTIF($D$12:$D899,$D899)&gt;1,0,IF(SUM(P899,W899,AD899)&gt;0,IF(AND(X899="",OR(Q899&lt;&gt;"",J899&lt;&gt;"")),IF(Q899&lt;&gt;"",Q899,IF(J899&lt;&gt;"",J899,0)),IF(AND(Q899&lt;&gt;"",J899&lt;&gt;"",Q899=J899),Q899,X899)),0)),"")</f>
        <v/>
      </c>
      <c r="AX899" s="118" t="str">
        <f t="shared" si="274"/>
        <v/>
      </c>
      <c r="AY899" s="118" t="str">
        <f t="shared" si="275"/>
        <v/>
      </c>
      <c r="AZ899" s="118" t="str">
        <f t="shared" si="276"/>
        <v/>
      </c>
      <c r="BA899" s="118" t="str">
        <f t="shared" si="277"/>
        <v/>
      </c>
      <c r="BB899" s="118" t="str">
        <f t="shared" si="278"/>
        <v/>
      </c>
      <c r="BC899" s="118" t="str">
        <f t="shared" si="279"/>
        <v/>
      </c>
      <c r="BD899" s="118" t="str">
        <f t="shared" si="280"/>
        <v/>
      </c>
      <c r="BE899" s="118" t="str">
        <f t="shared" si="281"/>
        <v/>
      </c>
      <c r="BF899" s="118" t="str">
        <f t="shared" si="282"/>
        <v/>
      </c>
      <c r="BG899" s="120"/>
      <c r="BH899" s="120" t="str">
        <f t="shared" si="283"/>
        <v/>
      </c>
      <c r="BI899" s="120" t="str">
        <f t="shared" si="284"/>
        <v/>
      </c>
      <c r="BJ899" s="121"/>
      <c r="BK899" s="120" t="str">
        <f t="shared" si="285"/>
        <v/>
      </c>
      <c r="BL899" s="120" t="str">
        <f t="shared" si="286"/>
        <v/>
      </c>
      <c r="BM899" s="120" t="str">
        <f t="shared" si="287"/>
        <v/>
      </c>
      <c r="BN899" s="120" t="str">
        <f t="shared" si="288"/>
        <v/>
      </c>
      <c r="BO899" s="120" t="str">
        <f t="shared" si="289"/>
        <v/>
      </c>
      <c r="BP899" s="120" t="str">
        <f t="shared" si="290"/>
        <v/>
      </c>
      <c r="BQ899" s="98"/>
      <c r="BR899" s="98"/>
      <c r="BS899" s="98"/>
      <c r="BT899" s="98"/>
      <c r="BU899" s="98"/>
      <c r="BV899" s="98"/>
      <c r="BW899" s="98"/>
      <c r="BX899" s="98"/>
      <c r="BY899" s="98"/>
      <c r="BZ899" s="98"/>
      <c r="CA899" s="98"/>
      <c r="CB899" s="98"/>
      <c r="CC899" s="98"/>
      <c r="CD899" s="98"/>
      <c r="CE899" s="98"/>
      <c r="CF899" s="98"/>
      <c r="CG899" s="98"/>
      <c r="CH899" s="98"/>
      <c r="CI899" s="98"/>
      <c r="CJ899" s="98"/>
      <c r="CK899" s="98"/>
      <c r="CL899" s="98"/>
      <c r="CM899" s="98"/>
      <c r="CN899" s="98"/>
      <c r="CO899" s="98"/>
      <c r="CP899" s="98"/>
      <c r="CQ899" s="98"/>
      <c r="CR899" s="98"/>
      <c r="CS899" s="98"/>
    </row>
    <row r="900" spans="1:97" s="4" customFormat="1" ht="18.75" customHeight="1" x14ac:dyDescent="0.2">
      <c r="A900" s="3">
        <f t="shared" si="291"/>
        <v>888</v>
      </c>
      <c r="B900" s="263"/>
      <c r="C900" s="263"/>
      <c r="D900" s="263"/>
      <c r="E900" s="259"/>
      <c r="F900" s="259"/>
      <c r="G900" s="43"/>
      <c r="H900" s="264"/>
      <c r="I900" s="261"/>
      <c r="J900" s="106"/>
      <c r="K900" s="247"/>
      <c r="L900" s="247"/>
      <c r="M900" s="247"/>
      <c r="N900" s="248" t="str">
        <f>IF(AND(K900&lt;&gt;"",L900&lt;&gt;"",J900&lt;&gt;""),ROUND(MIN(IF(OR(J900="OZZ",J900="ZZ"),5000,17300),TRUNC(0.75*(SUMIF($D$12:$D900,$D900,K$12:K900)+SUMIF($D$12:$D900,$D900,L$12:L900)),2)) - SUMIF($D$12:$D899,$D900,N$12:N899),2),"")</f>
        <v/>
      </c>
      <c r="O900" s="249" t="str">
        <f>IF(AND(K900&lt;&gt;"",L900&lt;&gt;"",M900&lt;&gt;"",J900&lt;&gt;"",AH900&lt;&gt;""),IF(OR(J900="OZZ",J900="ZZ"),ROUND(0-SUMIF($D$12:$D899,$D900,O$12:O899),2),IF(M900=0,0,ROUND(MIN(MIN(17300,TRUNC(0.75*(SUMIF($D$12:$D$2012,$D900,K$12:K$2012)+SUMIF($D$12:$D$2012,$D900,L$12:L$2012)),2)+SUMIF($D$12:$D900,$D900,AH$12:AH900))-SUMIF($D$12:$D899,$D900,O$12:O899)-SUMIF($D$12:$D$2012,$D900,N$12:N$2012),AH900),2))),"")</f>
        <v/>
      </c>
      <c r="P900" s="250" t="str">
        <f>IF(J900&lt;&gt;"",1000 - SUMIF($D$12:$D899,$D900,P$12:P899),"")</f>
        <v/>
      </c>
      <c r="Q900" s="106"/>
      <c r="R900" s="247"/>
      <c r="S900" s="247"/>
      <c r="T900" s="247"/>
      <c r="U900" s="248" t="str">
        <f>IF(AND(R900&lt;&gt;"",S900&lt;&gt;"",Q900&lt;&gt;""),ROUND(MIN(IF(OR(Q900="OZZ",Q900="ZZ"),5000,17300),TRUNC(0.75*(SUMIF($D$12:$D900,$D900,R$12:R900)+SUMIF($D$12:$D900,$D900,S$12:S900)),2)) - SUMIF($D$12:$D899,$D900,U$12:U899),2),"")</f>
        <v/>
      </c>
      <c r="V900" s="248" t="str">
        <f>IF(AND(R900&lt;&gt;"",S900&lt;&gt;"",T900&lt;&gt;"",Q900&lt;&gt;"",AL900&lt;&gt;""),IF(OR(Q900="OZZ",Q900="ZZ"),ROUND(0-SUMIF($D$12:$D899,$D900,V$12:V899),2),IF(T900=0,0,ROUND(MIN(MIN(17300,TRUNC(0.75*(SUMIF($D$12:$D$2012,$D900,R$12:R$2012)+SUMIF($D$12:$D$2012,$D900,S$12:S$2012)),2)+SUMIF($D$12:$D900,$D900,AL$12:AL900))-SUMIF($D$12:$D899,$D900,V$12:V899)-SUMIF($D$12:$D$2012,$D900,U$12:U$2012),AL900),2))),"")</f>
        <v/>
      </c>
      <c r="W900" s="250" t="str">
        <f>IF(Q900&lt;&gt;"",1000 - SUMIF($D$12:$D899,$D900,W$12:W899),"")</f>
        <v/>
      </c>
      <c r="X900" s="106"/>
      <c r="Y900" s="247"/>
      <c r="Z900" s="247"/>
      <c r="AA900" s="247"/>
      <c r="AB900" s="248" t="str">
        <f>IF(AND(Y900&lt;&gt;"",Z900&lt;&gt;"",X900&lt;&gt;""),ROUND(MIN(IF(OR(X900="OZZ",X900="ZZ"),5000,17300),TRUNC(0.75*(SUMIF($D$12:$D900,$D900,Y$12:Y900)+SUMIF($D$12:$D900,$D900,Z$12:Z900)),2)) - SUMIF($D$12:$D899,$D900,AB$12:AB899),2),"")</f>
        <v/>
      </c>
      <c r="AC900" s="251" t="str">
        <f>IF(AND(Y900&lt;&gt;"",Z900&lt;&gt;"",AA900&lt;&gt;"",X900&lt;&gt;"",AP900&lt;&gt;""),IF(OR(X900="OZZ",X900="ZZ"),ROUND(0-SUMIF($D$12:$D899,$D900,AC$12:AC899),2),IF(AA900=0,0,ROUND(MIN(MIN(17300,TRUNC(0.75*(SUMIF($D$12:$D$2012,$D900,Y$12:Y$2012)+SUMIF($D$12:$D$2012,$D900,Z$12:Z$2012)),2)+SUMIF($D$12:$D900,$D900,AP$12:AP900))-SUMIF($D$12:$D899,$D900,AC$12:AC899)-SUMIF($D$12:$D$2012,$D900,AB$12:AB$2012),AP900),2))),"")</f>
        <v/>
      </c>
      <c r="AD900" s="250" t="str">
        <f>IF(X900&lt;&gt;"",1000 - SUMIF($D$12:$D899,$D900,AD$12:AD899),"")</f>
        <v/>
      </c>
      <c r="AE900" s="252"/>
      <c r="AF900" s="253"/>
      <c r="AG900" s="254"/>
      <c r="AH900" s="255" t="str">
        <f t="shared" si="292"/>
        <v/>
      </c>
      <c r="AI900" s="256"/>
      <c r="AJ900" s="253"/>
      <c r="AK900" s="254"/>
      <c r="AL900" s="255" t="str">
        <f t="shared" si="293"/>
        <v/>
      </c>
      <c r="AM900" s="256"/>
      <c r="AN900" s="253"/>
      <c r="AO900" s="254"/>
      <c r="AP900" s="255" t="str">
        <f t="shared" si="273"/>
        <v/>
      </c>
      <c r="AQ900" s="116"/>
      <c r="AR900" s="116"/>
      <c r="AS900" s="117"/>
      <c r="AT900" s="118"/>
      <c r="AU900" s="119" t="str">
        <f>IF(D900&lt;&gt; "", IF(COUNTIF($D$12:$D900,$D900)&gt;1,0,IF(SUM(N900,U900,AB900)&gt;0,IF(AND(X900="",OR(Q900&lt;&gt;"",J900&lt;&gt;"")),IF(Q900&lt;&gt;"",Q900,IF(J900&lt;&gt;"",J900,0)),IF(AND(Q900&lt;&gt;"",J900&lt;&gt;"",Q900=J900),Q900,X900)),0)),"")</f>
        <v/>
      </c>
      <c r="AV900" s="119" t="str">
        <f>IF(D900&lt;&gt;"",IF(COUNTIF($D$12:$D900,$D900)&gt;1,0,IF(SUM(O900,V900,AC900)&gt;0,IF(AND(X900="",OR(Q900&lt;&gt;"",J900&lt;&gt;"")),IF(Q900&lt;&gt;"",Q900,IF(J900&lt;&gt;"",J900,0)),IF(AND(Q900&lt;&gt;"",J900&lt;&gt;"",Q900=J900),Q900,X900)),0)),"")</f>
        <v/>
      </c>
      <c r="AW900" s="119" t="str">
        <f>IF(D900&lt;&gt;"",IF(COUNTIF($D$12:$D900,$D900)&gt;1,0,IF(SUM(P900,W900,AD900)&gt;0,IF(AND(X900="",OR(Q900&lt;&gt;"",J900&lt;&gt;"")),IF(Q900&lt;&gt;"",Q900,IF(J900&lt;&gt;"",J900,0)),IF(AND(Q900&lt;&gt;"",J900&lt;&gt;"",Q900=J900),Q900,X900)),0)),"")</f>
        <v/>
      </c>
      <c r="AX900" s="118" t="str">
        <f t="shared" si="274"/>
        <v/>
      </c>
      <c r="AY900" s="118" t="str">
        <f t="shared" si="275"/>
        <v/>
      </c>
      <c r="AZ900" s="118" t="str">
        <f t="shared" si="276"/>
        <v/>
      </c>
      <c r="BA900" s="118" t="str">
        <f t="shared" si="277"/>
        <v/>
      </c>
      <c r="BB900" s="118" t="str">
        <f t="shared" si="278"/>
        <v/>
      </c>
      <c r="BC900" s="118" t="str">
        <f t="shared" si="279"/>
        <v/>
      </c>
      <c r="BD900" s="118" t="str">
        <f t="shared" si="280"/>
        <v/>
      </c>
      <c r="BE900" s="118" t="str">
        <f t="shared" si="281"/>
        <v/>
      </c>
      <c r="BF900" s="118" t="str">
        <f t="shared" si="282"/>
        <v/>
      </c>
      <c r="BG900" s="120"/>
      <c r="BH900" s="120" t="str">
        <f t="shared" si="283"/>
        <v/>
      </c>
      <c r="BI900" s="120" t="str">
        <f t="shared" si="284"/>
        <v/>
      </c>
      <c r="BJ900" s="121"/>
      <c r="BK900" s="120" t="str">
        <f t="shared" si="285"/>
        <v/>
      </c>
      <c r="BL900" s="120" t="str">
        <f t="shared" si="286"/>
        <v/>
      </c>
      <c r="BM900" s="120" t="str">
        <f t="shared" si="287"/>
        <v/>
      </c>
      <c r="BN900" s="120" t="str">
        <f t="shared" si="288"/>
        <v/>
      </c>
      <c r="BO900" s="120" t="str">
        <f t="shared" si="289"/>
        <v/>
      </c>
      <c r="BP900" s="120" t="str">
        <f t="shared" si="290"/>
        <v/>
      </c>
      <c r="BQ900" s="98"/>
      <c r="BR900" s="98"/>
      <c r="BS900" s="98"/>
      <c r="BT900" s="98"/>
      <c r="BU900" s="98"/>
      <c r="BV900" s="98"/>
      <c r="BW900" s="98"/>
      <c r="BX900" s="98"/>
      <c r="BY900" s="98"/>
      <c r="BZ900" s="98"/>
      <c r="CA900" s="98"/>
      <c r="CB900" s="98"/>
      <c r="CC900" s="98"/>
      <c r="CD900" s="98"/>
      <c r="CE900" s="98"/>
      <c r="CF900" s="98"/>
      <c r="CG900" s="98"/>
      <c r="CH900" s="98"/>
      <c r="CI900" s="98"/>
      <c r="CJ900" s="98"/>
      <c r="CK900" s="98"/>
      <c r="CL900" s="98"/>
      <c r="CM900" s="98"/>
      <c r="CN900" s="98"/>
      <c r="CO900" s="98"/>
      <c r="CP900" s="98"/>
      <c r="CQ900" s="98"/>
      <c r="CR900" s="98"/>
      <c r="CS900" s="98"/>
    </row>
    <row r="901" spans="1:97" s="4" customFormat="1" ht="18.75" customHeight="1" x14ac:dyDescent="0.2">
      <c r="A901" s="3">
        <f t="shared" si="291"/>
        <v>889</v>
      </c>
      <c r="B901" s="263"/>
      <c r="C901" s="263"/>
      <c r="D901" s="263"/>
      <c r="E901" s="259"/>
      <c r="F901" s="259"/>
      <c r="G901" s="43"/>
      <c r="H901" s="264"/>
      <c r="I901" s="261"/>
      <c r="J901" s="106"/>
      <c r="K901" s="247"/>
      <c r="L901" s="247"/>
      <c r="M901" s="247"/>
      <c r="N901" s="248" t="str">
        <f>IF(AND(K901&lt;&gt;"",L901&lt;&gt;"",J901&lt;&gt;""),ROUND(MIN(IF(OR(J901="OZZ",J901="ZZ"),5000,17300),TRUNC(0.75*(SUMIF($D$12:$D901,$D901,K$12:K901)+SUMIF($D$12:$D901,$D901,L$12:L901)),2)) - SUMIF($D$12:$D900,$D901,N$12:N900),2),"")</f>
        <v/>
      </c>
      <c r="O901" s="249" t="str">
        <f>IF(AND(K901&lt;&gt;"",L901&lt;&gt;"",M901&lt;&gt;"",J901&lt;&gt;"",AH901&lt;&gt;""),IF(OR(J901="OZZ",J901="ZZ"),ROUND(0-SUMIF($D$12:$D900,$D901,O$12:O900),2),IF(M901=0,0,ROUND(MIN(MIN(17300,TRUNC(0.75*(SUMIF($D$12:$D$2012,$D901,K$12:K$2012)+SUMIF($D$12:$D$2012,$D901,L$12:L$2012)),2)+SUMIF($D$12:$D901,$D901,AH$12:AH901))-SUMIF($D$12:$D900,$D901,O$12:O900)-SUMIF($D$12:$D$2012,$D901,N$12:N$2012),AH901),2))),"")</f>
        <v/>
      </c>
      <c r="P901" s="250" t="str">
        <f>IF(J901&lt;&gt;"",1000 - SUMIF($D$12:$D900,$D901,P$12:P900),"")</f>
        <v/>
      </c>
      <c r="Q901" s="106"/>
      <c r="R901" s="247"/>
      <c r="S901" s="247"/>
      <c r="T901" s="247"/>
      <c r="U901" s="248" t="str">
        <f>IF(AND(R901&lt;&gt;"",S901&lt;&gt;"",Q901&lt;&gt;""),ROUND(MIN(IF(OR(Q901="OZZ",Q901="ZZ"),5000,17300),TRUNC(0.75*(SUMIF($D$12:$D901,$D901,R$12:R901)+SUMIF($D$12:$D901,$D901,S$12:S901)),2)) - SUMIF($D$12:$D900,$D901,U$12:U900),2),"")</f>
        <v/>
      </c>
      <c r="V901" s="248" t="str">
        <f>IF(AND(R901&lt;&gt;"",S901&lt;&gt;"",T901&lt;&gt;"",Q901&lt;&gt;"",AL901&lt;&gt;""),IF(OR(Q901="OZZ",Q901="ZZ"),ROUND(0-SUMIF($D$12:$D900,$D901,V$12:V900),2),IF(T901=0,0,ROUND(MIN(MIN(17300,TRUNC(0.75*(SUMIF($D$12:$D$2012,$D901,R$12:R$2012)+SUMIF($D$12:$D$2012,$D901,S$12:S$2012)),2)+SUMIF($D$12:$D901,$D901,AL$12:AL901))-SUMIF($D$12:$D900,$D901,V$12:V900)-SUMIF($D$12:$D$2012,$D901,U$12:U$2012),AL901),2))),"")</f>
        <v/>
      </c>
      <c r="W901" s="250" t="str">
        <f>IF(Q901&lt;&gt;"",1000 - SUMIF($D$12:$D900,$D901,W$12:W900),"")</f>
        <v/>
      </c>
      <c r="X901" s="106"/>
      <c r="Y901" s="247"/>
      <c r="Z901" s="247"/>
      <c r="AA901" s="247"/>
      <c r="AB901" s="248" t="str">
        <f>IF(AND(Y901&lt;&gt;"",Z901&lt;&gt;"",X901&lt;&gt;""),ROUND(MIN(IF(OR(X901="OZZ",X901="ZZ"),5000,17300),TRUNC(0.75*(SUMIF($D$12:$D901,$D901,Y$12:Y901)+SUMIF($D$12:$D901,$D901,Z$12:Z901)),2)) - SUMIF($D$12:$D900,$D901,AB$12:AB900),2),"")</f>
        <v/>
      </c>
      <c r="AC901" s="251" t="str">
        <f>IF(AND(Y901&lt;&gt;"",Z901&lt;&gt;"",AA901&lt;&gt;"",X901&lt;&gt;"",AP901&lt;&gt;""),IF(OR(X901="OZZ",X901="ZZ"),ROUND(0-SUMIF($D$12:$D900,$D901,AC$12:AC900),2),IF(AA901=0,0,ROUND(MIN(MIN(17300,TRUNC(0.75*(SUMIF($D$12:$D$2012,$D901,Y$12:Y$2012)+SUMIF($D$12:$D$2012,$D901,Z$12:Z$2012)),2)+SUMIF($D$12:$D901,$D901,AP$12:AP901))-SUMIF($D$12:$D900,$D901,AC$12:AC900)-SUMIF($D$12:$D$2012,$D901,AB$12:AB$2012),AP901),2))),"")</f>
        <v/>
      </c>
      <c r="AD901" s="250" t="str">
        <f>IF(X901&lt;&gt;"",1000 - SUMIF($D$12:$D900,$D901,AD$12:AD900),"")</f>
        <v/>
      </c>
      <c r="AE901" s="252"/>
      <c r="AF901" s="253"/>
      <c r="AG901" s="254"/>
      <c r="AH901" s="255" t="str">
        <f t="shared" si="292"/>
        <v/>
      </c>
      <c r="AI901" s="256"/>
      <c r="AJ901" s="253"/>
      <c r="AK901" s="254"/>
      <c r="AL901" s="255" t="str">
        <f t="shared" si="293"/>
        <v/>
      </c>
      <c r="AM901" s="256"/>
      <c r="AN901" s="253"/>
      <c r="AO901" s="254"/>
      <c r="AP901" s="255" t="str">
        <f t="shared" si="273"/>
        <v/>
      </c>
      <c r="AQ901" s="116"/>
      <c r="AR901" s="116"/>
      <c r="AS901" s="117"/>
      <c r="AT901" s="118"/>
      <c r="AU901" s="119" t="str">
        <f>IF(D901&lt;&gt; "", IF(COUNTIF($D$12:$D901,$D901)&gt;1,0,IF(SUM(N901,U901,AB901)&gt;0,IF(AND(X901="",OR(Q901&lt;&gt;"",J901&lt;&gt;"")),IF(Q901&lt;&gt;"",Q901,IF(J901&lt;&gt;"",J901,0)),IF(AND(Q901&lt;&gt;"",J901&lt;&gt;"",Q901=J901),Q901,X901)),0)),"")</f>
        <v/>
      </c>
      <c r="AV901" s="119" t="str">
        <f>IF(D901&lt;&gt;"",IF(COUNTIF($D$12:$D901,$D901)&gt;1,0,IF(SUM(O901,V901,AC901)&gt;0,IF(AND(X901="",OR(Q901&lt;&gt;"",J901&lt;&gt;"")),IF(Q901&lt;&gt;"",Q901,IF(J901&lt;&gt;"",J901,0)),IF(AND(Q901&lt;&gt;"",J901&lt;&gt;"",Q901=J901),Q901,X901)),0)),"")</f>
        <v/>
      </c>
      <c r="AW901" s="119" t="str">
        <f>IF(D901&lt;&gt;"",IF(COUNTIF($D$12:$D901,$D901)&gt;1,0,IF(SUM(P901,W901,AD901)&gt;0,IF(AND(X901="",OR(Q901&lt;&gt;"",J901&lt;&gt;"")),IF(Q901&lt;&gt;"",Q901,IF(J901&lt;&gt;"",J901,0)),IF(AND(Q901&lt;&gt;"",J901&lt;&gt;"",Q901=J901),Q901,X901)),0)),"")</f>
        <v/>
      </c>
      <c r="AX901" s="118" t="str">
        <f t="shared" si="274"/>
        <v/>
      </c>
      <c r="AY901" s="118" t="str">
        <f t="shared" si="275"/>
        <v/>
      </c>
      <c r="AZ901" s="118" t="str">
        <f t="shared" si="276"/>
        <v/>
      </c>
      <c r="BA901" s="118" t="str">
        <f t="shared" si="277"/>
        <v/>
      </c>
      <c r="BB901" s="118" t="str">
        <f t="shared" si="278"/>
        <v/>
      </c>
      <c r="BC901" s="118" t="str">
        <f t="shared" si="279"/>
        <v/>
      </c>
      <c r="BD901" s="118" t="str">
        <f t="shared" si="280"/>
        <v/>
      </c>
      <c r="BE901" s="118" t="str">
        <f t="shared" si="281"/>
        <v/>
      </c>
      <c r="BF901" s="118" t="str">
        <f t="shared" si="282"/>
        <v/>
      </c>
      <c r="BG901" s="120"/>
      <c r="BH901" s="120" t="str">
        <f t="shared" si="283"/>
        <v/>
      </c>
      <c r="BI901" s="120" t="str">
        <f t="shared" si="284"/>
        <v/>
      </c>
      <c r="BJ901" s="121"/>
      <c r="BK901" s="120" t="str">
        <f t="shared" si="285"/>
        <v/>
      </c>
      <c r="BL901" s="120" t="str">
        <f t="shared" si="286"/>
        <v/>
      </c>
      <c r="BM901" s="120" t="str">
        <f t="shared" si="287"/>
        <v/>
      </c>
      <c r="BN901" s="120" t="str">
        <f t="shared" si="288"/>
        <v/>
      </c>
      <c r="BO901" s="120" t="str">
        <f t="shared" si="289"/>
        <v/>
      </c>
      <c r="BP901" s="120" t="str">
        <f t="shared" si="290"/>
        <v/>
      </c>
      <c r="BQ901" s="98"/>
      <c r="BR901" s="98"/>
      <c r="BS901" s="98"/>
      <c r="BT901" s="98"/>
      <c r="BU901" s="98"/>
      <c r="BV901" s="98"/>
      <c r="BW901" s="98"/>
      <c r="BX901" s="98"/>
      <c r="BY901" s="98"/>
      <c r="BZ901" s="98"/>
      <c r="CA901" s="98"/>
      <c r="CB901" s="98"/>
      <c r="CC901" s="98"/>
      <c r="CD901" s="98"/>
      <c r="CE901" s="98"/>
      <c r="CF901" s="98"/>
      <c r="CG901" s="98"/>
      <c r="CH901" s="98"/>
      <c r="CI901" s="98"/>
      <c r="CJ901" s="98"/>
      <c r="CK901" s="98"/>
      <c r="CL901" s="98"/>
      <c r="CM901" s="98"/>
      <c r="CN901" s="98"/>
      <c r="CO901" s="98"/>
      <c r="CP901" s="98"/>
      <c r="CQ901" s="98"/>
      <c r="CR901" s="98"/>
      <c r="CS901" s="98"/>
    </row>
    <row r="902" spans="1:97" s="4" customFormat="1" ht="18.75" customHeight="1" x14ac:dyDescent="0.2">
      <c r="A902" s="3">
        <f t="shared" si="291"/>
        <v>890</v>
      </c>
      <c r="B902" s="263"/>
      <c r="C902" s="263"/>
      <c r="D902" s="263"/>
      <c r="E902" s="259"/>
      <c r="F902" s="259"/>
      <c r="G902" s="43"/>
      <c r="H902" s="264"/>
      <c r="I902" s="261"/>
      <c r="J902" s="106"/>
      <c r="K902" s="247"/>
      <c r="L902" s="247"/>
      <c r="M902" s="247"/>
      <c r="N902" s="248" t="str">
        <f>IF(AND(K902&lt;&gt;"",L902&lt;&gt;"",J902&lt;&gt;""),ROUND(MIN(IF(OR(J902="OZZ",J902="ZZ"),5000,17300),TRUNC(0.75*(SUMIF($D$12:$D902,$D902,K$12:K902)+SUMIF($D$12:$D902,$D902,L$12:L902)),2)) - SUMIF($D$12:$D901,$D902,N$12:N901),2),"")</f>
        <v/>
      </c>
      <c r="O902" s="249" t="str">
        <f>IF(AND(K902&lt;&gt;"",L902&lt;&gt;"",M902&lt;&gt;"",J902&lt;&gt;"",AH902&lt;&gt;""),IF(OR(J902="OZZ",J902="ZZ"),ROUND(0-SUMIF($D$12:$D901,$D902,O$12:O901),2),IF(M902=0,0,ROUND(MIN(MIN(17300,TRUNC(0.75*(SUMIF($D$12:$D$2012,$D902,K$12:K$2012)+SUMIF($D$12:$D$2012,$D902,L$12:L$2012)),2)+SUMIF($D$12:$D902,$D902,AH$12:AH902))-SUMIF($D$12:$D901,$D902,O$12:O901)-SUMIF($D$12:$D$2012,$D902,N$12:N$2012),AH902),2))),"")</f>
        <v/>
      </c>
      <c r="P902" s="250" t="str">
        <f>IF(J902&lt;&gt;"",1000 - SUMIF($D$12:$D901,$D902,P$12:P901),"")</f>
        <v/>
      </c>
      <c r="Q902" s="106"/>
      <c r="R902" s="247"/>
      <c r="S902" s="247"/>
      <c r="T902" s="247"/>
      <c r="U902" s="248" t="str">
        <f>IF(AND(R902&lt;&gt;"",S902&lt;&gt;"",Q902&lt;&gt;""),ROUND(MIN(IF(OR(Q902="OZZ",Q902="ZZ"),5000,17300),TRUNC(0.75*(SUMIF($D$12:$D902,$D902,R$12:R902)+SUMIF($D$12:$D902,$D902,S$12:S902)),2)) - SUMIF($D$12:$D901,$D902,U$12:U901),2),"")</f>
        <v/>
      </c>
      <c r="V902" s="248" t="str">
        <f>IF(AND(R902&lt;&gt;"",S902&lt;&gt;"",T902&lt;&gt;"",Q902&lt;&gt;"",AL902&lt;&gt;""),IF(OR(Q902="OZZ",Q902="ZZ"),ROUND(0-SUMIF($D$12:$D901,$D902,V$12:V901),2),IF(T902=0,0,ROUND(MIN(MIN(17300,TRUNC(0.75*(SUMIF($D$12:$D$2012,$D902,R$12:R$2012)+SUMIF($D$12:$D$2012,$D902,S$12:S$2012)),2)+SUMIF($D$12:$D902,$D902,AL$12:AL902))-SUMIF($D$12:$D901,$D902,V$12:V901)-SUMIF($D$12:$D$2012,$D902,U$12:U$2012),AL902),2))),"")</f>
        <v/>
      </c>
      <c r="W902" s="250" t="str">
        <f>IF(Q902&lt;&gt;"",1000 - SUMIF($D$12:$D901,$D902,W$12:W901),"")</f>
        <v/>
      </c>
      <c r="X902" s="106"/>
      <c r="Y902" s="247"/>
      <c r="Z902" s="247"/>
      <c r="AA902" s="247"/>
      <c r="AB902" s="248" t="str">
        <f>IF(AND(Y902&lt;&gt;"",Z902&lt;&gt;"",X902&lt;&gt;""),ROUND(MIN(IF(OR(X902="OZZ",X902="ZZ"),5000,17300),TRUNC(0.75*(SUMIF($D$12:$D902,$D902,Y$12:Y902)+SUMIF($D$12:$D902,$D902,Z$12:Z902)),2)) - SUMIF($D$12:$D901,$D902,AB$12:AB901),2),"")</f>
        <v/>
      </c>
      <c r="AC902" s="251" t="str">
        <f>IF(AND(Y902&lt;&gt;"",Z902&lt;&gt;"",AA902&lt;&gt;"",X902&lt;&gt;"",AP902&lt;&gt;""),IF(OR(X902="OZZ",X902="ZZ"),ROUND(0-SUMIF($D$12:$D901,$D902,AC$12:AC901),2),IF(AA902=0,0,ROUND(MIN(MIN(17300,TRUNC(0.75*(SUMIF($D$12:$D$2012,$D902,Y$12:Y$2012)+SUMIF($D$12:$D$2012,$D902,Z$12:Z$2012)),2)+SUMIF($D$12:$D902,$D902,AP$12:AP902))-SUMIF($D$12:$D901,$D902,AC$12:AC901)-SUMIF($D$12:$D$2012,$D902,AB$12:AB$2012),AP902),2))),"")</f>
        <v/>
      </c>
      <c r="AD902" s="250" t="str">
        <f>IF(X902&lt;&gt;"",1000 - SUMIF($D$12:$D901,$D902,AD$12:AD901),"")</f>
        <v/>
      </c>
      <c r="AE902" s="252"/>
      <c r="AF902" s="253"/>
      <c r="AG902" s="254"/>
      <c r="AH902" s="255" t="str">
        <f t="shared" si="292"/>
        <v/>
      </c>
      <c r="AI902" s="256"/>
      <c r="AJ902" s="253"/>
      <c r="AK902" s="254"/>
      <c r="AL902" s="255" t="str">
        <f t="shared" si="293"/>
        <v/>
      </c>
      <c r="AM902" s="256"/>
      <c r="AN902" s="253"/>
      <c r="AO902" s="254"/>
      <c r="AP902" s="255" t="str">
        <f t="shared" si="273"/>
        <v/>
      </c>
      <c r="AQ902" s="116"/>
      <c r="AR902" s="116"/>
      <c r="AS902" s="117"/>
      <c r="AT902" s="118"/>
      <c r="AU902" s="119" t="str">
        <f>IF(D902&lt;&gt; "", IF(COUNTIF($D$12:$D902,$D902)&gt;1,0,IF(SUM(N902,U902,AB902)&gt;0,IF(AND(X902="",OR(Q902&lt;&gt;"",J902&lt;&gt;"")),IF(Q902&lt;&gt;"",Q902,IF(J902&lt;&gt;"",J902,0)),IF(AND(Q902&lt;&gt;"",J902&lt;&gt;"",Q902=J902),Q902,X902)),0)),"")</f>
        <v/>
      </c>
      <c r="AV902" s="119" t="str">
        <f>IF(D902&lt;&gt;"",IF(COUNTIF($D$12:$D902,$D902)&gt;1,0,IF(SUM(O902,V902,AC902)&gt;0,IF(AND(X902="",OR(Q902&lt;&gt;"",J902&lt;&gt;"")),IF(Q902&lt;&gt;"",Q902,IF(J902&lt;&gt;"",J902,0)),IF(AND(Q902&lt;&gt;"",J902&lt;&gt;"",Q902=J902),Q902,X902)),0)),"")</f>
        <v/>
      </c>
      <c r="AW902" s="119" t="str">
        <f>IF(D902&lt;&gt;"",IF(COUNTIF($D$12:$D902,$D902)&gt;1,0,IF(SUM(P902,W902,AD902)&gt;0,IF(AND(X902="",OR(Q902&lt;&gt;"",J902&lt;&gt;"")),IF(Q902&lt;&gt;"",Q902,IF(J902&lt;&gt;"",J902,0)),IF(AND(Q902&lt;&gt;"",J902&lt;&gt;"",Q902=J902),Q902,X902)),0)),"")</f>
        <v/>
      </c>
      <c r="AX902" s="118" t="str">
        <f t="shared" si="274"/>
        <v/>
      </c>
      <c r="AY902" s="118" t="str">
        <f t="shared" si="275"/>
        <v/>
      </c>
      <c r="AZ902" s="118" t="str">
        <f t="shared" si="276"/>
        <v/>
      </c>
      <c r="BA902" s="118" t="str">
        <f t="shared" si="277"/>
        <v/>
      </c>
      <c r="BB902" s="118" t="str">
        <f t="shared" si="278"/>
        <v/>
      </c>
      <c r="BC902" s="118" t="str">
        <f t="shared" si="279"/>
        <v/>
      </c>
      <c r="BD902" s="118" t="str">
        <f t="shared" si="280"/>
        <v/>
      </c>
      <c r="BE902" s="118" t="str">
        <f t="shared" si="281"/>
        <v/>
      </c>
      <c r="BF902" s="118" t="str">
        <f t="shared" si="282"/>
        <v/>
      </c>
      <c r="BG902" s="120"/>
      <c r="BH902" s="120" t="str">
        <f t="shared" si="283"/>
        <v/>
      </c>
      <c r="BI902" s="120" t="str">
        <f t="shared" si="284"/>
        <v/>
      </c>
      <c r="BJ902" s="121"/>
      <c r="BK902" s="120" t="str">
        <f t="shared" si="285"/>
        <v/>
      </c>
      <c r="BL902" s="120" t="str">
        <f t="shared" si="286"/>
        <v/>
      </c>
      <c r="BM902" s="120" t="str">
        <f t="shared" si="287"/>
        <v/>
      </c>
      <c r="BN902" s="120" t="str">
        <f t="shared" si="288"/>
        <v/>
      </c>
      <c r="BO902" s="120" t="str">
        <f t="shared" si="289"/>
        <v/>
      </c>
      <c r="BP902" s="120" t="str">
        <f t="shared" si="290"/>
        <v/>
      </c>
      <c r="BQ902" s="98"/>
      <c r="BR902" s="98"/>
      <c r="BS902" s="98"/>
      <c r="BT902" s="98"/>
      <c r="BU902" s="98"/>
      <c r="BV902" s="98"/>
      <c r="BW902" s="98"/>
      <c r="BX902" s="98"/>
      <c r="BY902" s="98"/>
      <c r="BZ902" s="98"/>
      <c r="CA902" s="98"/>
      <c r="CB902" s="98"/>
      <c r="CC902" s="98"/>
      <c r="CD902" s="98"/>
      <c r="CE902" s="98"/>
      <c r="CF902" s="98"/>
      <c r="CG902" s="98"/>
      <c r="CH902" s="98"/>
      <c r="CI902" s="98"/>
      <c r="CJ902" s="98"/>
      <c r="CK902" s="98"/>
      <c r="CL902" s="98"/>
      <c r="CM902" s="98"/>
      <c r="CN902" s="98"/>
      <c r="CO902" s="98"/>
      <c r="CP902" s="98"/>
      <c r="CQ902" s="98"/>
      <c r="CR902" s="98"/>
      <c r="CS902" s="98"/>
    </row>
    <row r="903" spans="1:97" s="4" customFormat="1" ht="18.75" customHeight="1" x14ac:dyDescent="0.2">
      <c r="A903" s="3">
        <f t="shared" si="291"/>
        <v>891</v>
      </c>
      <c r="B903" s="263"/>
      <c r="C903" s="263"/>
      <c r="D903" s="263"/>
      <c r="E903" s="259"/>
      <c r="F903" s="259"/>
      <c r="G903" s="43"/>
      <c r="H903" s="264"/>
      <c r="I903" s="261"/>
      <c r="J903" s="106"/>
      <c r="K903" s="247"/>
      <c r="L903" s="247"/>
      <c r="M903" s="247"/>
      <c r="N903" s="248" t="str">
        <f>IF(AND(K903&lt;&gt;"",L903&lt;&gt;"",J903&lt;&gt;""),ROUND(MIN(IF(OR(J903="OZZ",J903="ZZ"),5000,17300),TRUNC(0.75*(SUMIF($D$12:$D903,$D903,K$12:K903)+SUMIF($D$12:$D903,$D903,L$12:L903)),2)) - SUMIF($D$12:$D902,$D903,N$12:N902),2),"")</f>
        <v/>
      </c>
      <c r="O903" s="249" t="str">
        <f>IF(AND(K903&lt;&gt;"",L903&lt;&gt;"",M903&lt;&gt;"",J903&lt;&gt;"",AH903&lt;&gt;""),IF(OR(J903="OZZ",J903="ZZ"),ROUND(0-SUMIF($D$12:$D902,$D903,O$12:O902),2),IF(M903=0,0,ROUND(MIN(MIN(17300,TRUNC(0.75*(SUMIF($D$12:$D$2012,$D903,K$12:K$2012)+SUMIF($D$12:$D$2012,$D903,L$12:L$2012)),2)+SUMIF($D$12:$D903,$D903,AH$12:AH903))-SUMIF($D$12:$D902,$D903,O$12:O902)-SUMIF($D$12:$D$2012,$D903,N$12:N$2012),AH903),2))),"")</f>
        <v/>
      </c>
      <c r="P903" s="250" t="str">
        <f>IF(J903&lt;&gt;"",1000 - SUMIF($D$12:$D902,$D903,P$12:P902),"")</f>
        <v/>
      </c>
      <c r="Q903" s="106"/>
      <c r="R903" s="247"/>
      <c r="S903" s="247"/>
      <c r="T903" s="247"/>
      <c r="U903" s="248" t="str">
        <f>IF(AND(R903&lt;&gt;"",S903&lt;&gt;"",Q903&lt;&gt;""),ROUND(MIN(IF(OR(Q903="OZZ",Q903="ZZ"),5000,17300),TRUNC(0.75*(SUMIF($D$12:$D903,$D903,R$12:R903)+SUMIF($D$12:$D903,$D903,S$12:S903)),2)) - SUMIF($D$12:$D902,$D903,U$12:U902),2),"")</f>
        <v/>
      </c>
      <c r="V903" s="248" t="str">
        <f>IF(AND(R903&lt;&gt;"",S903&lt;&gt;"",T903&lt;&gt;"",Q903&lt;&gt;"",AL903&lt;&gt;""),IF(OR(Q903="OZZ",Q903="ZZ"),ROUND(0-SUMIF($D$12:$D902,$D903,V$12:V902),2),IF(T903=0,0,ROUND(MIN(MIN(17300,TRUNC(0.75*(SUMIF($D$12:$D$2012,$D903,R$12:R$2012)+SUMIF($D$12:$D$2012,$D903,S$12:S$2012)),2)+SUMIF($D$12:$D903,$D903,AL$12:AL903))-SUMIF($D$12:$D902,$D903,V$12:V902)-SUMIF($D$12:$D$2012,$D903,U$12:U$2012),AL903),2))),"")</f>
        <v/>
      </c>
      <c r="W903" s="250" t="str">
        <f>IF(Q903&lt;&gt;"",1000 - SUMIF($D$12:$D902,$D903,W$12:W902),"")</f>
        <v/>
      </c>
      <c r="X903" s="106"/>
      <c r="Y903" s="247"/>
      <c r="Z903" s="247"/>
      <c r="AA903" s="247"/>
      <c r="AB903" s="248" t="str">
        <f>IF(AND(Y903&lt;&gt;"",Z903&lt;&gt;"",X903&lt;&gt;""),ROUND(MIN(IF(OR(X903="OZZ",X903="ZZ"),5000,17300),TRUNC(0.75*(SUMIF($D$12:$D903,$D903,Y$12:Y903)+SUMIF($D$12:$D903,$D903,Z$12:Z903)),2)) - SUMIF($D$12:$D902,$D903,AB$12:AB902),2),"")</f>
        <v/>
      </c>
      <c r="AC903" s="251" t="str">
        <f>IF(AND(Y903&lt;&gt;"",Z903&lt;&gt;"",AA903&lt;&gt;"",X903&lt;&gt;"",AP903&lt;&gt;""),IF(OR(X903="OZZ",X903="ZZ"),ROUND(0-SUMIF($D$12:$D902,$D903,AC$12:AC902),2),IF(AA903=0,0,ROUND(MIN(MIN(17300,TRUNC(0.75*(SUMIF($D$12:$D$2012,$D903,Y$12:Y$2012)+SUMIF($D$12:$D$2012,$D903,Z$12:Z$2012)),2)+SUMIF($D$12:$D903,$D903,AP$12:AP903))-SUMIF($D$12:$D902,$D903,AC$12:AC902)-SUMIF($D$12:$D$2012,$D903,AB$12:AB$2012),AP903),2))),"")</f>
        <v/>
      </c>
      <c r="AD903" s="250" t="str">
        <f>IF(X903&lt;&gt;"",1000 - SUMIF($D$12:$D902,$D903,AD$12:AD902),"")</f>
        <v/>
      </c>
      <c r="AE903" s="252"/>
      <c r="AF903" s="253"/>
      <c r="AG903" s="254"/>
      <c r="AH903" s="255" t="str">
        <f t="shared" si="292"/>
        <v/>
      </c>
      <c r="AI903" s="256"/>
      <c r="AJ903" s="253"/>
      <c r="AK903" s="254"/>
      <c r="AL903" s="255" t="str">
        <f t="shared" si="293"/>
        <v/>
      </c>
      <c r="AM903" s="256"/>
      <c r="AN903" s="253"/>
      <c r="AO903" s="254"/>
      <c r="AP903" s="255" t="str">
        <f t="shared" si="273"/>
        <v/>
      </c>
      <c r="AQ903" s="116"/>
      <c r="AR903" s="116"/>
      <c r="AS903" s="117"/>
      <c r="AT903" s="118"/>
      <c r="AU903" s="119" t="str">
        <f>IF(D903&lt;&gt; "", IF(COUNTIF($D$12:$D903,$D903)&gt;1,0,IF(SUM(N903,U903,AB903)&gt;0,IF(AND(X903="",OR(Q903&lt;&gt;"",J903&lt;&gt;"")),IF(Q903&lt;&gt;"",Q903,IF(J903&lt;&gt;"",J903,0)),IF(AND(Q903&lt;&gt;"",J903&lt;&gt;"",Q903=J903),Q903,X903)),0)),"")</f>
        <v/>
      </c>
      <c r="AV903" s="119" t="str">
        <f>IF(D903&lt;&gt;"",IF(COUNTIF($D$12:$D903,$D903)&gt;1,0,IF(SUM(O903,V903,AC903)&gt;0,IF(AND(X903="",OR(Q903&lt;&gt;"",J903&lt;&gt;"")),IF(Q903&lt;&gt;"",Q903,IF(J903&lt;&gt;"",J903,0)),IF(AND(Q903&lt;&gt;"",J903&lt;&gt;"",Q903=J903),Q903,X903)),0)),"")</f>
        <v/>
      </c>
      <c r="AW903" s="119" t="str">
        <f>IF(D903&lt;&gt;"",IF(COUNTIF($D$12:$D903,$D903)&gt;1,0,IF(SUM(P903,W903,AD903)&gt;0,IF(AND(X903="",OR(Q903&lt;&gt;"",J903&lt;&gt;"")),IF(Q903&lt;&gt;"",Q903,IF(J903&lt;&gt;"",J903,0)),IF(AND(Q903&lt;&gt;"",J903&lt;&gt;"",Q903=J903),Q903,X903)),0)),"")</f>
        <v/>
      </c>
      <c r="AX903" s="118" t="str">
        <f t="shared" si="274"/>
        <v/>
      </c>
      <c r="AY903" s="118" t="str">
        <f t="shared" si="275"/>
        <v/>
      </c>
      <c r="AZ903" s="118" t="str">
        <f t="shared" si="276"/>
        <v/>
      </c>
      <c r="BA903" s="118" t="str">
        <f t="shared" si="277"/>
        <v/>
      </c>
      <c r="BB903" s="118" t="str">
        <f t="shared" si="278"/>
        <v/>
      </c>
      <c r="BC903" s="118" t="str">
        <f t="shared" si="279"/>
        <v/>
      </c>
      <c r="BD903" s="118" t="str">
        <f t="shared" si="280"/>
        <v/>
      </c>
      <c r="BE903" s="118" t="str">
        <f t="shared" si="281"/>
        <v/>
      </c>
      <c r="BF903" s="118" t="str">
        <f t="shared" si="282"/>
        <v/>
      </c>
      <c r="BG903" s="120"/>
      <c r="BH903" s="120" t="str">
        <f t="shared" si="283"/>
        <v/>
      </c>
      <c r="BI903" s="120" t="str">
        <f t="shared" si="284"/>
        <v/>
      </c>
      <c r="BJ903" s="121"/>
      <c r="BK903" s="120" t="str">
        <f t="shared" si="285"/>
        <v/>
      </c>
      <c r="BL903" s="120" t="str">
        <f t="shared" si="286"/>
        <v/>
      </c>
      <c r="BM903" s="120" t="str">
        <f t="shared" si="287"/>
        <v/>
      </c>
      <c r="BN903" s="120" t="str">
        <f t="shared" si="288"/>
        <v/>
      </c>
      <c r="BO903" s="120" t="str">
        <f t="shared" si="289"/>
        <v/>
      </c>
      <c r="BP903" s="120" t="str">
        <f t="shared" si="290"/>
        <v/>
      </c>
      <c r="BQ903" s="98"/>
      <c r="BR903" s="98"/>
      <c r="BS903" s="98"/>
      <c r="BT903" s="98"/>
      <c r="BU903" s="98"/>
      <c r="BV903" s="98"/>
      <c r="BW903" s="98"/>
      <c r="BX903" s="98"/>
      <c r="BY903" s="98"/>
      <c r="BZ903" s="98"/>
      <c r="CA903" s="98"/>
      <c r="CB903" s="98"/>
      <c r="CC903" s="98"/>
      <c r="CD903" s="98"/>
      <c r="CE903" s="98"/>
      <c r="CF903" s="98"/>
      <c r="CG903" s="98"/>
      <c r="CH903" s="98"/>
      <c r="CI903" s="98"/>
      <c r="CJ903" s="98"/>
      <c r="CK903" s="98"/>
      <c r="CL903" s="98"/>
      <c r="CM903" s="98"/>
      <c r="CN903" s="98"/>
      <c r="CO903" s="98"/>
      <c r="CP903" s="98"/>
      <c r="CQ903" s="98"/>
      <c r="CR903" s="98"/>
      <c r="CS903" s="98"/>
    </row>
    <row r="904" spans="1:97" s="4" customFormat="1" ht="18.75" customHeight="1" x14ac:dyDescent="0.2">
      <c r="A904" s="3">
        <f t="shared" si="291"/>
        <v>892</v>
      </c>
      <c r="B904" s="263"/>
      <c r="C904" s="263"/>
      <c r="D904" s="263"/>
      <c r="E904" s="259"/>
      <c r="F904" s="259"/>
      <c r="G904" s="43"/>
      <c r="H904" s="264"/>
      <c r="I904" s="261"/>
      <c r="J904" s="106"/>
      <c r="K904" s="247"/>
      <c r="L904" s="247"/>
      <c r="M904" s="247"/>
      <c r="N904" s="248" t="str">
        <f>IF(AND(K904&lt;&gt;"",L904&lt;&gt;"",J904&lt;&gt;""),ROUND(MIN(IF(OR(J904="OZZ",J904="ZZ"),5000,17300),TRUNC(0.75*(SUMIF($D$12:$D904,$D904,K$12:K904)+SUMIF($D$12:$D904,$D904,L$12:L904)),2)) - SUMIF($D$12:$D903,$D904,N$12:N903),2),"")</f>
        <v/>
      </c>
      <c r="O904" s="249" t="str">
        <f>IF(AND(K904&lt;&gt;"",L904&lt;&gt;"",M904&lt;&gt;"",J904&lt;&gt;"",AH904&lt;&gt;""),IF(OR(J904="OZZ",J904="ZZ"),ROUND(0-SUMIF($D$12:$D903,$D904,O$12:O903),2),IF(M904=0,0,ROUND(MIN(MIN(17300,TRUNC(0.75*(SUMIF($D$12:$D$2012,$D904,K$12:K$2012)+SUMIF($D$12:$D$2012,$D904,L$12:L$2012)),2)+SUMIF($D$12:$D904,$D904,AH$12:AH904))-SUMIF($D$12:$D903,$D904,O$12:O903)-SUMIF($D$12:$D$2012,$D904,N$12:N$2012),AH904),2))),"")</f>
        <v/>
      </c>
      <c r="P904" s="250" t="str">
        <f>IF(J904&lt;&gt;"",1000 - SUMIF($D$12:$D903,$D904,P$12:P903),"")</f>
        <v/>
      </c>
      <c r="Q904" s="106"/>
      <c r="R904" s="247"/>
      <c r="S904" s="247"/>
      <c r="T904" s="247"/>
      <c r="U904" s="248" t="str">
        <f>IF(AND(R904&lt;&gt;"",S904&lt;&gt;"",Q904&lt;&gt;""),ROUND(MIN(IF(OR(Q904="OZZ",Q904="ZZ"),5000,17300),TRUNC(0.75*(SUMIF($D$12:$D904,$D904,R$12:R904)+SUMIF($D$12:$D904,$D904,S$12:S904)),2)) - SUMIF($D$12:$D903,$D904,U$12:U903),2),"")</f>
        <v/>
      </c>
      <c r="V904" s="248" t="str">
        <f>IF(AND(R904&lt;&gt;"",S904&lt;&gt;"",T904&lt;&gt;"",Q904&lt;&gt;"",AL904&lt;&gt;""),IF(OR(Q904="OZZ",Q904="ZZ"),ROUND(0-SUMIF($D$12:$D903,$D904,V$12:V903),2),IF(T904=0,0,ROUND(MIN(MIN(17300,TRUNC(0.75*(SUMIF($D$12:$D$2012,$D904,R$12:R$2012)+SUMIF($D$12:$D$2012,$D904,S$12:S$2012)),2)+SUMIF($D$12:$D904,$D904,AL$12:AL904))-SUMIF($D$12:$D903,$D904,V$12:V903)-SUMIF($D$12:$D$2012,$D904,U$12:U$2012),AL904),2))),"")</f>
        <v/>
      </c>
      <c r="W904" s="250" t="str">
        <f>IF(Q904&lt;&gt;"",1000 - SUMIF($D$12:$D903,$D904,W$12:W903),"")</f>
        <v/>
      </c>
      <c r="X904" s="106"/>
      <c r="Y904" s="247"/>
      <c r="Z904" s="247"/>
      <c r="AA904" s="247"/>
      <c r="AB904" s="248" t="str">
        <f>IF(AND(Y904&lt;&gt;"",Z904&lt;&gt;"",X904&lt;&gt;""),ROUND(MIN(IF(OR(X904="OZZ",X904="ZZ"),5000,17300),TRUNC(0.75*(SUMIF($D$12:$D904,$D904,Y$12:Y904)+SUMIF($D$12:$D904,$D904,Z$12:Z904)),2)) - SUMIF($D$12:$D903,$D904,AB$12:AB903),2),"")</f>
        <v/>
      </c>
      <c r="AC904" s="251" t="str">
        <f>IF(AND(Y904&lt;&gt;"",Z904&lt;&gt;"",AA904&lt;&gt;"",X904&lt;&gt;"",AP904&lt;&gt;""),IF(OR(X904="OZZ",X904="ZZ"),ROUND(0-SUMIF($D$12:$D903,$D904,AC$12:AC903),2),IF(AA904=0,0,ROUND(MIN(MIN(17300,TRUNC(0.75*(SUMIF($D$12:$D$2012,$D904,Y$12:Y$2012)+SUMIF($D$12:$D$2012,$D904,Z$12:Z$2012)),2)+SUMIF($D$12:$D904,$D904,AP$12:AP904))-SUMIF($D$12:$D903,$D904,AC$12:AC903)-SUMIF($D$12:$D$2012,$D904,AB$12:AB$2012),AP904),2))),"")</f>
        <v/>
      </c>
      <c r="AD904" s="250" t="str">
        <f>IF(X904&lt;&gt;"",1000 - SUMIF($D$12:$D903,$D904,AD$12:AD903),"")</f>
        <v/>
      </c>
      <c r="AE904" s="252"/>
      <c r="AF904" s="253"/>
      <c r="AG904" s="254"/>
      <c r="AH904" s="255" t="str">
        <f t="shared" si="292"/>
        <v/>
      </c>
      <c r="AI904" s="256"/>
      <c r="AJ904" s="253"/>
      <c r="AK904" s="254"/>
      <c r="AL904" s="255" t="str">
        <f t="shared" si="293"/>
        <v/>
      </c>
      <c r="AM904" s="256"/>
      <c r="AN904" s="253"/>
      <c r="AO904" s="254"/>
      <c r="AP904" s="255" t="str">
        <f t="shared" si="273"/>
        <v/>
      </c>
      <c r="AQ904" s="116"/>
      <c r="AR904" s="116"/>
      <c r="AS904" s="117"/>
      <c r="AT904" s="118"/>
      <c r="AU904" s="119" t="str">
        <f>IF(D904&lt;&gt; "", IF(COUNTIF($D$12:$D904,$D904)&gt;1,0,IF(SUM(N904,U904,AB904)&gt;0,IF(AND(X904="",OR(Q904&lt;&gt;"",J904&lt;&gt;"")),IF(Q904&lt;&gt;"",Q904,IF(J904&lt;&gt;"",J904,0)),IF(AND(Q904&lt;&gt;"",J904&lt;&gt;"",Q904=J904),Q904,X904)),0)),"")</f>
        <v/>
      </c>
      <c r="AV904" s="119" t="str">
        <f>IF(D904&lt;&gt;"",IF(COUNTIF($D$12:$D904,$D904)&gt;1,0,IF(SUM(O904,V904,AC904)&gt;0,IF(AND(X904="",OR(Q904&lt;&gt;"",J904&lt;&gt;"")),IF(Q904&lt;&gt;"",Q904,IF(J904&lt;&gt;"",J904,0)),IF(AND(Q904&lt;&gt;"",J904&lt;&gt;"",Q904=J904),Q904,X904)),0)),"")</f>
        <v/>
      </c>
      <c r="AW904" s="119" t="str">
        <f>IF(D904&lt;&gt;"",IF(COUNTIF($D$12:$D904,$D904)&gt;1,0,IF(SUM(P904,W904,AD904)&gt;0,IF(AND(X904="",OR(Q904&lt;&gt;"",J904&lt;&gt;"")),IF(Q904&lt;&gt;"",Q904,IF(J904&lt;&gt;"",J904,0)),IF(AND(Q904&lt;&gt;"",J904&lt;&gt;"",Q904=J904),Q904,X904)),0)),"")</f>
        <v/>
      </c>
      <c r="AX904" s="118" t="str">
        <f t="shared" si="274"/>
        <v/>
      </c>
      <c r="AY904" s="118" t="str">
        <f t="shared" si="275"/>
        <v/>
      </c>
      <c r="AZ904" s="118" t="str">
        <f t="shared" si="276"/>
        <v/>
      </c>
      <c r="BA904" s="118" t="str">
        <f t="shared" si="277"/>
        <v/>
      </c>
      <c r="BB904" s="118" t="str">
        <f t="shared" si="278"/>
        <v/>
      </c>
      <c r="BC904" s="118" t="str">
        <f t="shared" si="279"/>
        <v/>
      </c>
      <c r="BD904" s="118" t="str">
        <f t="shared" si="280"/>
        <v/>
      </c>
      <c r="BE904" s="118" t="str">
        <f t="shared" si="281"/>
        <v/>
      </c>
      <c r="BF904" s="118" t="str">
        <f t="shared" si="282"/>
        <v/>
      </c>
      <c r="BG904" s="120"/>
      <c r="BH904" s="120" t="str">
        <f t="shared" si="283"/>
        <v/>
      </c>
      <c r="BI904" s="120" t="str">
        <f t="shared" si="284"/>
        <v/>
      </c>
      <c r="BJ904" s="121"/>
      <c r="BK904" s="120" t="str">
        <f t="shared" si="285"/>
        <v/>
      </c>
      <c r="BL904" s="120" t="str">
        <f t="shared" si="286"/>
        <v/>
      </c>
      <c r="BM904" s="120" t="str">
        <f t="shared" si="287"/>
        <v/>
      </c>
      <c r="BN904" s="120" t="str">
        <f t="shared" si="288"/>
        <v/>
      </c>
      <c r="BO904" s="120" t="str">
        <f t="shared" si="289"/>
        <v/>
      </c>
      <c r="BP904" s="120" t="str">
        <f t="shared" si="290"/>
        <v/>
      </c>
      <c r="BQ904" s="98"/>
      <c r="BR904" s="98"/>
      <c r="BS904" s="98"/>
      <c r="BT904" s="98"/>
      <c r="BU904" s="98"/>
      <c r="BV904" s="98"/>
      <c r="BW904" s="98"/>
      <c r="BX904" s="98"/>
      <c r="BY904" s="98"/>
      <c r="BZ904" s="98"/>
      <c r="CA904" s="98"/>
      <c r="CB904" s="98"/>
      <c r="CC904" s="98"/>
      <c r="CD904" s="98"/>
      <c r="CE904" s="98"/>
      <c r="CF904" s="98"/>
      <c r="CG904" s="98"/>
      <c r="CH904" s="98"/>
      <c r="CI904" s="98"/>
      <c r="CJ904" s="98"/>
      <c r="CK904" s="98"/>
      <c r="CL904" s="98"/>
      <c r="CM904" s="98"/>
      <c r="CN904" s="98"/>
      <c r="CO904" s="98"/>
      <c r="CP904" s="98"/>
      <c r="CQ904" s="98"/>
      <c r="CR904" s="98"/>
      <c r="CS904" s="98"/>
    </row>
    <row r="905" spans="1:97" s="4" customFormat="1" ht="18.75" customHeight="1" x14ac:dyDescent="0.2">
      <c r="A905" s="3">
        <f t="shared" si="291"/>
        <v>893</v>
      </c>
      <c r="B905" s="263"/>
      <c r="C905" s="263"/>
      <c r="D905" s="263"/>
      <c r="E905" s="259"/>
      <c r="F905" s="259"/>
      <c r="G905" s="43"/>
      <c r="H905" s="264"/>
      <c r="I905" s="261"/>
      <c r="J905" s="106"/>
      <c r="K905" s="247"/>
      <c r="L905" s="247"/>
      <c r="M905" s="247"/>
      <c r="N905" s="248" t="str">
        <f>IF(AND(K905&lt;&gt;"",L905&lt;&gt;"",J905&lt;&gt;""),ROUND(MIN(IF(OR(J905="OZZ",J905="ZZ"),5000,17300),TRUNC(0.75*(SUMIF($D$12:$D905,$D905,K$12:K905)+SUMIF($D$12:$D905,$D905,L$12:L905)),2)) - SUMIF($D$12:$D904,$D905,N$12:N904),2),"")</f>
        <v/>
      </c>
      <c r="O905" s="249" t="str">
        <f>IF(AND(K905&lt;&gt;"",L905&lt;&gt;"",M905&lt;&gt;"",J905&lt;&gt;"",AH905&lt;&gt;""),IF(OR(J905="OZZ",J905="ZZ"),ROUND(0-SUMIF($D$12:$D904,$D905,O$12:O904),2),IF(M905=0,0,ROUND(MIN(MIN(17300,TRUNC(0.75*(SUMIF($D$12:$D$2012,$D905,K$12:K$2012)+SUMIF($D$12:$D$2012,$D905,L$12:L$2012)),2)+SUMIF($D$12:$D905,$D905,AH$12:AH905))-SUMIF($D$12:$D904,$D905,O$12:O904)-SUMIF($D$12:$D$2012,$D905,N$12:N$2012),AH905),2))),"")</f>
        <v/>
      </c>
      <c r="P905" s="250" t="str">
        <f>IF(J905&lt;&gt;"",1000 - SUMIF($D$12:$D904,$D905,P$12:P904),"")</f>
        <v/>
      </c>
      <c r="Q905" s="106"/>
      <c r="R905" s="247"/>
      <c r="S905" s="247"/>
      <c r="T905" s="247"/>
      <c r="U905" s="248" t="str">
        <f>IF(AND(R905&lt;&gt;"",S905&lt;&gt;"",Q905&lt;&gt;""),ROUND(MIN(IF(OR(Q905="OZZ",Q905="ZZ"),5000,17300),TRUNC(0.75*(SUMIF($D$12:$D905,$D905,R$12:R905)+SUMIF($D$12:$D905,$D905,S$12:S905)),2)) - SUMIF($D$12:$D904,$D905,U$12:U904),2),"")</f>
        <v/>
      </c>
      <c r="V905" s="248" t="str">
        <f>IF(AND(R905&lt;&gt;"",S905&lt;&gt;"",T905&lt;&gt;"",Q905&lt;&gt;"",AL905&lt;&gt;""),IF(OR(Q905="OZZ",Q905="ZZ"),ROUND(0-SUMIF($D$12:$D904,$D905,V$12:V904),2),IF(T905=0,0,ROUND(MIN(MIN(17300,TRUNC(0.75*(SUMIF($D$12:$D$2012,$D905,R$12:R$2012)+SUMIF($D$12:$D$2012,$D905,S$12:S$2012)),2)+SUMIF($D$12:$D905,$D905,AL$12:AL905))-SUMIF($D$12:$D904,$D905,V$12:V904)-SUMIF($D$12:$D$2012,$D905,U$12:U$2012),AL905),2))),"")</f>
        <v/>
      </c>
      <c r="W905" s="250" t="str">
        <f>IF(Q905&lt;&gt;"",1000 - SUMIF($D$12:$D904,$D905,W$12:W904),"")</f>
        <v/>
      </c>
      <c r="X905" s="106"/>
      <c r="Y905" s="247"/>
      <c r="Z905" s="247"/>
      <c r="AA905" s="247"/>
      <c r="AB905" s="248" t="str">
        <f>IF(AND(Y905&lt;&gt;"",Z905&lt;&gt;"",X905&lt;&gt;""),ROUND(MIN(IF(OR(X905="OZZ",X905="ZZ"),5000,17300),TRUNC(0.75*(SUMIF($D$12:$D905,$D905,Y$12:Y905)+SUMIF($D$12:$D905,$D905,Z$12:Z905)),2)) - SUMIF($D$12:$D904,$D905,AB$12:AB904),2),"")</f>
        <v/>
      </c>
      <c r="AC905" s="251" t="str">
        <f>IF(AND(Y905&lt;&gt;"",Z905&lt;&gt;"",AA905&lt;&gt;"",X905&lt;&gt;"",AP905&lt;&gt;""),IF(OR(X905="OZZ",X905="ZZ"),ROUND(0-SUMIF($D$12:$D904,$D905,AC$12:AC904),2),IF(AA905=0,0,ROUND(MIN(MIN(17300,TRUNC(0.75*(SUMIF($D$12:$D$2012,$D905,Y$12:Y$2012)+SUMIF($D$12:$D$2012,$D905,Z$12:Z$2012)),2)+SUMIF($D$12:$D905,$D905,AP$12:AP905))-SUMIF($D$12:$D904,$D905,AC$12:AC904)-SUMIF($D$12:$D$2012,$D905,AB$12:AB$2012),AP905),2))),"")</f>
        <v/>
      </c>
      <c r="AD905" s="250" t="str">
        <f>IF(X905&lt;&gt;"",1000 - SUMIF($D$12:$D904,$D905,AD$12:AD904),"")</f>
        <v/>
      </c>
      <c r="AE905" s="252"/>
      <c r="AF905" s="253"/>
      <c r="AG905" s="254"/>
      <c r="AH905" s="255" t="str">
        <f t="shared" si="292"/>
        <v/>
      </c>
      <c r="AI905" s="256"/>
      <c r="AJ905" s="253"/>
      <c r="AK905" s="254"/>
      <c r="AL905" s="255" t="str">
        <f t="shared" si="293"/>
        <v/>
      </c>
      <c r="AM905" s="256"/>
      <c r="AN905" s="253"/>
      <c r="AO905" s="254"/>
      <c r="AP905" s="255" t="str">
        <f t="shared" si="273"/>
        <v/>
      </c>
      <c r="AQ905" s="116"/>
      <c r="AR905" s="116"/>
      <c r="AS905" s="117"/>
      <c r="AT905" s="118"/>
      <c r="AU905" s="119" t="str">
        <f>IF(D905&lt;&gt; "", IF(COUNTIF($D$12:$D905,$D905)&gt;1,0,IF(SUM(N905,U905,AB905)&gt;0,IF(AND(X905="",OR(Q905&lt;&gt;"",J905&lt;&gt;"")),IF(Q905&lt;&gt;"",Q905,IF(J905&lt;&gt;"",J905,0)),IF(AND(Q905&lt;&gt;"",J905&lt;&gt;"",Q905=J905),Q905,X905)),0)),"")</f>
        <v/>
      </c>
      <c r="AV905" s="119" t="str">
        <f>IF(D905&lt;&gt;"",IF(COUNTIF($D$12:$D905,$D905)&gt;1,0,IF(SUM(O905,V905,AC905)&gt;0,IF(AND(X905="",OR(Q905&lt;&gt;"",J905&lt;&gt;"")),IF(Q905&lt;&gt;"",Q905,IF(J905&lt;&gt;"",J905,0)),IF(AND(Q905&lt;&gt;"",J905&lt;&gt;"",Q905=J905),Q905,X905)),0)),"")</f>
        <v/>
      </c>
      <c r="AW905" s="119" t="str">
        <f>IF(D905&lt;&gt;"",IF(COUNTIF($D$12:$D905,$D905)&gt;1,0,IF(SUM(P905,W905,AD905)&gt;0,IF(AND(X905="",OR(Q905&lt;&gt;"",J905&lt;&gt;"")),IF(Q905&lt;&gt;"",Q905,IF(J905&lt;&gt;"",J905,0)),IF(AND(Q905&lt;&gt;"",J905&lt;&gt;"",Q905=J905),Q905,X905)),0)),"")</f>
        <v/>
      </c>
      <c r="AX905" s="118" t="str">
        <f t="shared" si="274"/>
        <v/>
      </c>
      <c r="AY905" s="118" t="str">
        <f t="shared" si="275"/>
        <v/>
      </c>
      <c r="AZ905" s="118" t="str">
        <f t="shared" si="276"/>
        <v/>
      </c>
      <c r="BA905" s="118" t="str">
        <f t="shared" si="277"/>
        <v/>
      </c>
      <c r="BB905" s="118" t="str">
        <f t="shared" si="278"/>
        <v/>
      </c>
      <c r="BC905" s="118" t="str">
        <f t="shared" si="279"/>
        <v/>
      </c>
      <c r="BD905" s="118" t="str">
        <f t="shared" si="280"/>
        <v/>
      </c>
      <c r="BE905" s="118" t="str">
        <f t="shared" si="281"/>
        <v/>
      </c>
      <c r="BF905" s="118" t="str">
        <f t="shared" si="282"/>
        <v/>
      </c>
      <c r="BG905" s="120"/>
      <c r="BH905" s="120" t="str">
        <f t="shared" si="283"/>
        <v/>
      </c>
      <c r="BI905" s="120" t="str">
        <f t="shared" si="284"/>
        <v/>
      </c>
      <c r="BJ905" s="121"/>
      <c r="BK905" s="120" t="str">
        <f t="shared" si="285"/>
        <v/>
      </c>
      <c r="BL905" s="120" t="str">
        <f t="shared" si="286"/>
        <v/>
      </c>
      <c r="BM905" s="120" t="str">
        <f t="shared" si="287"/>
        <v/>
      </c>
      <c r="BN905" s="120" t="str">
        <f t="shared" si="288"/>
        <v/>
      </c>
      <c r="BO905" s="120" t="str">
        <f t="shared" si="289"/>
        <v/>
      </c>
      <c r="BP905" s="120" t="str">
        <f t="shared" si="290"/>
        <v/>
      </c>
      <c r="BQ905" s="98"/>
      <c r="BR905" s="98"/>
      <c r="BS905" s="98"/>
      <c r="BT905" s="98"/>
      <c r="BU905" s="98"/>
      <c r="BV905" s="98"/>
      <c r="BW905" s="98"/>
      <c r="BX905" s="98"/>
      <c r="BY905" s="98"/>
      <c r="BZ905" s="98"/>
      <c r="CA905" s="98"/>
      <c r="CB905" s="98"/>
      <c r="CC905" s="98"/>
      <c r="CD905" s="98"/>
      <c r="CE905" s="98"/>
      <c r="CF905" s="98"/>
      <c r="CG905" s="98"/>
      <c r="CH905" s="98"/>
      <c r="CI905" s="98"/>
      <c r="CJ905" s="98"/>
      <c r="CK905" s="98"/>
      <c r="CL905" s="98"/>
      <c r="CM905" s="98"/>
      <c r="CN905" s="98"/>
      <c r="CO905" s="98"/>
      <c r="CP905" s="98"/>
      <c r="CQ905" s="98"/>
      <c r="CR905" s="98"/>
      <c r="CS905" s="98"/>
    </row>
    <row r="906" spans="1:97" s="4" customFormat="1" ht="18.75" customHeight="1" x14ac:dyDescent="0.2">
      <c r="A906" s="3">
        <f t="shared" si="291"/>
        <v>894</v>
      </c>
      <c r="B906" s="263"/>
      <c r="C906" s="263"/>
      <c r="D906" s="263"/>
      <c r="E906" s="259"/>
      <c r="F906" s="259"/>
      <c r="G906" s="43"/>
      <c r="H906" s="264"/>
      <c r="I906" s="261"/>
      <c r="J906" s="106"/>
      <c r="K906" s="247"/>
      <c r="L906" s="247"/>
      <c r="M906" s="247"/>
      <c r="N906" s="248" t="str">
        <f>IF(AND(K906&lt;&gt;"",L906&lt;&gt;"",J906&lt;&gt;""),ROUND(MIN(IF(OR(J906="OZZ",J906="ZZ"),5000,17300),TRUNC(0.75*(SUMIF($D$12:$D906,$D906,K$12:K906)+SUMIF($D$12:$D906,$D906,L$12:L906)),2)) - SUMIF($D$12:$D905,$D906,N$12:N905),2),"")</f>
        <v/>
      </c>
      <c r="O906" s="249" t="str">
        <f>IF(AND(K906&lt;&gt;"",L906&lt;&gt;"",M906&lt;&gt;"",J906&lt;&gt;"",AH906&lt;&gt;""),IF(OR(J906="OZZ",J906="ZZ"),ROUND(0-SUMIF($D$12:$D905,$D906,O$12:O905),2),IF(M906=0,0,ROUND(MIN(MIN(17300,TRUNC(0.75*(SUMIF($D$12:$D$2012,$D906,K$12:K$2012)+SUMIF($D$12:$D$2012,$D906,L$12:L$2012)),2)+SUMIF($D$12:$D906,$D906,AH$12:AH906))-SUMIF($D$12:$D905,$D906,O$12:O905)-SUMIF($D$12:$D$2012,$D906,N$12:N$2012),AH906),2))),"")</f>
        <v/>
      </c>
      <c r="P906" s="250" t="str">
        <f>IF(J906&lt;&gt;"",1000 - SUMIF($D$12:$D905,$D906,P$12:P905),"")</f>
        <v/>
      </c>
      <c r="Q906" s="106"/>
      <c r="R906" s="247"/>
      <c r="S906" s="247"/>
      <c r="T906" s="247"/>
      <c r="U906" s="248" t="str">
        <f>IF(AND(R906&lt;&gt;"",S906&lt;&gt;"",Q906&lt;&gt;""),ROUND(MIN(IF(OR(Q906="OZZ",Q906="ZZ"),5000,17300),TRUNC(0.75*(SUMIF($D$12:$D906,$D906,R$12:R906)+SUMIF($D$12:$D906,$D906,S$12:S906)),2)) - SUMIF($D$12:$D905,$D906,U$12:U905),2),"")</f>
        <v/>
      </c>
      <c r="V906" s="248" t="str">
        <f>IF(AND(R906&lt;&gt;"",S906&lt;&gt;"",T906&lt;&gt;"",Q906&lt;&gt;"",AL906&lt;&gt;""),IF(OR(Q906="OZZ",Q906="ZZ"),ROUND(0-SUMIF($D$12:$D905,$D906,V$12:V905),2),IF(T906=0,0,ROUND(MIN(MIN(17300,TRUNC(0.75*(SUMIF($D$12:$D$2012,$D906,R$12:R$2012)+SUMIF($D$12:$D$2012,$D906,S$12:S$2012)),2)+SUMIF($D$12:$D906,$D906,AL$12:AL906))-SUMIF($D$12:$D905,$D906,V$12:V905)-SUMIF($D$12:$D$2012,$D906,U$12:U$2012),AL906),2))),"")</f>
        <v/>
      </c>
      <c r="W906" s="250" t="str">
        <f>IF(Q906&lt;&gt;"",1000 - SUMIF($D$12:$D905,$D906,W$12:W905),"")</f>
        <v/>
      </c>
      <c r="X906" s="106"/>
      <c r="Y906" s="247"/>
      <c r="Z906" s="247"/>
      <c r="AA906" s="247"/>
      <c r="AB906" s="248" t="str">
        <f>IF(AND(Y906&lt;&gt;"",Z906&lt;&gt;"",X906&lt;&gt;""),ROUND(MIN(IF(OR(X906="OZZ",X906="ZZ"),5000,17300),TRUNC(0.75*(SUMIF($D$12:$D906,$D906,Y$12:Y906)+SUMIF($D$12:$D906,$D906,Z$12:Z906)),2)) - SUMIF($D$12:$D905,$D906,AB$12:AB905),2),"")</f>
        <v/>
      </c>
      <c r="AC906" s="251" t="str">
        <f>IF(AND(Y906&lt;&gt;"",Z906&lt;&gt;"",AA906&lt;&gt;"",X906&lt;&gt;"",AP906&lt;&gt;""),IF(OR(X906="OZZ",X906="ZZ"),ROUND(0-SUMIF($D$12:$D905,$D906,AC$12:AC905),2),IF(AA906=0,0,ROUND(MIN(MIN(17300,TRUNC(0.75*(SUMIF($D$12:$D$2012,$D906,Y$12:Y$2012)+SUMIF($D$12:$D$2012,$D906,Z$12:Z$2012)),2)+SUMIF($D$12:$D906,$D906,AP$12:AP906))-SUMIF($D$12:$D905,$D906,AC$12:AC905)-SUMIF($D$12:$D$2012,$D906,AB$12:AB$2012),AP906),2))),"")</f>
        <v/>
      </c>
      <c r="AD906" s="250" t="str">
        <f>IF(X906&lt;&gt;"",1000 - SUMIF($D$12:$D905,$D906,AD$12:AD905),"")</f>
        <v/>
      </c>
      <c r="AE906" s="252"/>
      <c r="AF906" s="253"/>
      <c r="AG906" s="254"/>
      <c r="AH906" s="255" t="str">
        <f t="shared" si="292"/>
        <v/>
      </c>
      <c r="AI906" s="256"/>
      <c r="AJ906" s="253"/>
      <c r="AK906" s="254"/>
      <c r="AL906" s="255" t="str">
        <f t="shared" si="293"/>
        <v/>
      </c>
      <c r="AM906" s="256"/>
      <c r="AN906" s="253"/>
      <c r="AO906" s="254"/>
      <c r="AP906" s="255" t="str">
        <f t="shared" si="273"/>
        <v/>
      </c>
      <c r="AQ906" s="116"/>
      <c r="AR906" s="116"/>
      <c r="AS906" s="117"/>
      <c r="AT906" s="118"/>
      <c r="AU906" s="119" t="str">
        <f>IF(D906&lt;&gt; "", IF(COUNTIF($D$12:$D906,$D906)&gt;1,0,IF(SUM(N906,U906,AB906)&gt;0,IF(AND(X906="",OR(Q906&lt;&gt;"",J906&lt;&gt;"")),IF(Q906&lt;&gt;"",Q906,IF(J906&lt;&gt;"",J906,0)),IF(AND(Q906&lt;&gt;"",J906&lt;&gt;"",Q906=J906),Q906,X906)),0)),"")</f>
        <v/>
      </c>
      <c r="AV906" s="119" t="str">
        <f>IF(D906&lt;&gt;"",IF(COUNTIF($D$12:$D906,$D906)&gt;1,0,IF(SUM(O906,V906,AC906)&gt;0,IF(AND(X906="",OR(Q906&lt;&gt;"",J906&lt;&gt;"")),IF(Q906&lt;&gt;"",Q906,IF(J906&lt;&gt;"",J906,0)),IF(AND(Q906&lt;&gt;"",J906&lt;&gt;"",Q906=J906),Q906,X906)),0)),"")</f>
        <v/>
      </c>
      <c r="AW906" s="119" t="str">
        <f>IF(D906&lt;&gt;"",IF(COUNTIF($D$12:$D906,$D906)&gt;1,0,IF(SUM(P906,W906,AD906)&gt;0,IF(AND(X906="",OR(Q906&lt;&gt;"",J906&lt;&gt;"")),IF(Q906&lt;&gt;"",Q906,IF(J906&lt;&gt;"",J906,0)),IF(AND(Q906&lt;&gt;"",J906&lt;&gt;"",Q906=J906),Q906,X906)),0)),"")</f>
        <v/>
      </c>
      <c r="AX906" s="118" t="str">
        <f t="shared" si="274"/>
        <v/>
      </c>
      <c r="AY906" s="118" t="str">
        <f t="shared" si="275"/>
        <v/>
      </c>
      <c r="AZ906" s="118" t="str">
        <f t="shared" si="276"/>
        <v/>
      </c>
      <c r="BA906" s="118" t="str">
        <f t="shared" si="277"/>
        <v/>
      </c>
      <c r="BB906" s="118" t="str">
        <f t="shared" si="278"/>
        <v/>
      </c>
      <c r="BC906" s="118" t="str">
        <f t="shared" si="279"/>
        <v/>
      </c>
      <c r="BD906" s="118" t="str">
        <f t="shared" si="280"/>
        <v/>
      </c>
      <c r="BE906" s="118" t="str">
        <f t="shared" si="281"/>
        <v/>
      </c>
      <c r="BF906" s="118" t="str">
        <f t="shared" si="282"/>
        <v/>
      </c>
      <c r="BG906" s="120"/>
      <c r="BH906" s="120" t="str">
        <f t="shared" si="283"/>
        <v/>
      </c>
      <c r="BI906" s="120" t="str">
        <f t="shared" si="284"/>
        <v/>
      </c>
      <c r="BJ906" s="121"/>
      <c r="BK906" s="120" t="str">
        <f t="shared" si="285"/>
        <v/>
      </c>
      <c r="BL906" s="120" t="str">
        <f t="shared" si="286"/>
        <v/>
      </c>
      <c r="BM906" s="120" t="str">
        <f t="shared" si="287"/>
        <v/>
      </c>
      <c r="BN906" s="120" t="str">
        <f t="shared" si="288"/>
        <v/>
      </c>
      <c r="BO906" s="120" t="str">
        <f t="shared" si="289"/>
        <v/>
      </c>
      <c r="BP906" s="120" t="str">
        <f t="shared" si="290"/>
        <v/>
      </c>
      <c r="BQ906" s="98"/>
      <c r="BR906" s="98"/>
      <c r="BS906" s="98"/>
      <c r="BT906" s="98"/>
      <c r="BU906" s="98"/>
      <c r="BV906" s="98"/>
      <c r="BW906" s="98"/>
      <c r="BX906" s="98"/>
      <c r="BY906" s="98"/>
      <c r="BZ906" s="98"/>
      <c r="CA906" s="98"/>
      <c r="CB906" s="98"/>
      <c r="CC906" s="98"/>
      <c r="CD906" s="98"/>
      <c r="CE906" s="98"/>
      <c r="CF906" s="98"/>
      <c r="CG906" s="98"/>
      <c r="CH906" s="98"/>
      <c r="CI906" s="98"/>
      <c r="CJ906" s="98"/>
      <c r="CK906" s="98"/>
      <c r="CL906" s="98"/>
      <c r="CM906" s="98"/>
      <c r="CN906" s="98"/>
      <c r="CO906" s="98"/>
      <c r="CP906" s="98"/>
      <c r="CQ906" s="98"/>
      <c r="CR906" s="98"/>
      <c r="CS906" s="98"/>
    </row>
    <row r="907" spans="1:97" s="4" customFormat="1" ht="18.75" customHeight="1" x14ac:dyDescent="0.2">
      <c r="A907" s="3">
        <f t="shared" si="291"/>
        <v>895</v>
      </c>
      <c r="B907" s="263"/>
      <c r="C907" s="263"/>
      <c r="D907" s="263"/>
      <c r="E907" s="259"/>
      <c r="F907" s="259"/>
      <c r="G907" s="43"/>
      <c r="H907" s="264"/>
      <c r="I907" s="261"/>
      <c r="J907" s="106"/>
      <c r="K907" s="247"/>
      <c r="L907" s="247"/>
      <c r="M907" s="247"/>
      <c r="N907" s="248" t="str">
        <f>IF(AND(K907&lt;&gt;"",L907&lt;&gt;"",J907&lt;&gt;""),ROUND(MIN(IF(OR(J907="OZZ",J907="ZZ"),5000,17300),TRUNC(0.75*(SUMIF($D$12:$D907,$D907,K$12:K907)+SUMIF($D$12:$D907,$D907,L$12:L907)),2)) - SUMIF($D$12:$D906,$D907,N$12:N906),2),"")</f>
        <v/>
      </c>
      <c r="O907" s="249" t="str">
        <f>IF(AND(K907&lt;&gt;"",L907&lt;&gt;"",M907&lt;&gt;"",J907&lt;&gt;"",AH907&lt;&gt;""),IF(OR(J907="OZZ",J907="ZZ"),ROUND(0-SUMIF($D$12:$D906,$D907,O$12:O906),2),IF(M907=0,0,ROUND(MIN(MIN(17300,TRUNC(0.75*(SUMIF($D$12:$D$2012,$D907,K$12:K$2012)+SUMIF($D$12:$D$2012,$D907,L$12:L$2012)),2)+SUMIF($D$12:$D907,$D907,AH$12:AH907))-SUMIF($D$12:$D906,$D907,O$12:O906)-SUMIF($D$12:$D$2012,$D907,N$12:N$2012),AH907),2))),"")</f>
        <v/>
      </c>
      <c r="P907" s="250" t="str">
        <f>IF(J907&lt;&gt;"",1000 - SUMIF($D$12:$D906,$D907,P$12:P906),"")</f>
        <v/>
      </c>
      <c r="Q907" s="106"/>
      <c r="R907" s="247"/>
      <c r="S907" s="247"/>
      <c r="T907" s="247"/>
      <c r="U907" s="248" t="str">
        <f>IF(AND(R907&lt;&gt;"",S907&lt;&gt;"",Q907&lt;&gt;""),ROUND(MIN(IF(OR(Q907="OZZ",Q907="ZZ"),5000,17300),TRUNC(0.75*(SUMIF($D$12:$D907,$D907,R$12:R907)+SUMIF($D$12:$D907,$D907,S$12:S907)),2)) - SUMIF($D$12:$D906,$D907,U$12:U906),2),"")</f>
        <v/>
      </c>
      <c r="V907" s="248" t="str">
        <f>IF(AND(R907&lt;&gt;"",S907&lt;&gt;"",T907&lt;&gt;"",Q907&lt;&gt;"",AL907&lt;&gt;""),IF(OR(Q907="OZZ",Q907="ZZ"),ROUND(0-SUMIF($D$12:$D906,$D907,V$12:V906),2),IF(T907=0,0,ROUND(MIN(MIN(17300,TRUNC(0.75*(SUMIF($D$12:$D$2012,$D907,R$12:R$2012)+SUMIF($D$12:$D$2012,$D907,S$12:S$2012)),2)+SUMIF($D$12:$D907,$D907,AL$12:AL907))-SUMIF($D$12:$D906,$D907,V$12:V906)-SUMIF($D$12:$D$2012,$D907,U$12:U$2012),AL907),2))),"")</f>
        <v/>
      </c>
      <c r="W907" s="250" t="str">
        <f>IF(Q907&lt;&gt;"",1000 - SUMIF($D$12:$D906,$D907,W$12:W906),"")</f>
        <v/>
      </c>
      <c r="X907" s="106"/>
      <c r="Y907" s="247"/>
      <c r="Z907" s="247"/>
      <c r="AA907" s="247"/>
      <c r="AB907" s="248" t="str">
        <f>IF(AND(Y907&lt;&gt;"",Z907&lt;&gt;"",X907&lt;&gt;""),ROUND(MIN(IF(OR(X907="OZZ",X907="ZZ"),5000,17300),TRUNC(0.75*(SUMIF($D$12:$D907,$D907,Y$12:Y907)+SUMIF($D$12:$D907,$D907,Z$12:Z907)),2)) - SUMIF($D$12:$D906,$D907,AB$12:AB906),2),"")</f>
        <v/>
      </c>
      <c r="AC907" s="251" t="str">
        <f>IF(AND(Y907&lt;&gt;"",Z907&lt;&gt;"",AA907&lt;&gt;"",X907&lt;&gt;"",AP907&lt;&gt;""),IF(OR(X907="OZZ",X907="ZZ"),ROUND(0-SUMIF($D$12:$D906,$D907,AC$12:AC906),2),IF(AA907=0,0,ROUND(MIN(MIN(17300,TRUNC(0.75*(SUMIF($D$12:$D$2012,$D907,Y$12:Y$2012)+SUMIF($D$12:$D$2012,$D907,Z$12:Z$2012)),2)+SUMIF($D$12:$D907,$D907,AP$12:AP907))-SUMIF($D$12:$D906,$D907,AC$12:AC906)-SUMIF($D$12:$D$2012,$D907,AB$12:AB$2012),AP907),2))),"")</f>
        <v/>
      </c>
      <c r="AD907" s="250" t="str">
        <f>IF(X907&lt;&gt;"",1000 - SUMIF($D$12:$D906,$D907,AD$12:AD906),"")</f>
        <v/>
      </c>
      <c r="AE907" s="252"/>
      <c r="AF907" s="253"/>
      <c r="AG907" s="254"/>
      <c r="AH907" s="255" t="str">
        <f t="shared" si="292"/>
        <v/>
      </c>
      <c r="AI907" s="256"/>
      <c r="AJ907" s="253"/>
      <c r="AK907" s="254"/>
      <c r="AL907" s="255" t="str">
        <f t="shared" si="293"/>
        <v/>
      </c>
      <c r="AM907" s="256"/>
      <c r="AN907" s="253"/>
      <c r="AO907" s="254"/>
      <c r="AP907" s="255" t="str">
        <f t="shared" si="273"/>
        <v/>
      </c>
      <c r="AQ907" s="116"/>
      <c r="AR907" s="116"/>
      <c r="AS907" s="117"/>
      <c r="AT907" s="118"/>
      <c r="AU907" s="119" t="str">
        <f>IF(D907&lt;&gt; "", IF(COUNTIF($D$12:$D907,$D907)&gt;1,0,IF(SUM(N907,U907,AB907)&gt;0,IF(AND(X907="",OR(Q907&lt;&gt;"",J907&lt;&gt;"")),IF(Q907&lt;&gt;"",Q907,IF(J907&lt;&gt;"",J907,0)),IF(AND(Q907&lt;&gt;"",J907&lt;&gt;"",Q907=J907),Q907,X907)),0)),"")</f>
        <v/>
      </c>
      <c r="AV907" s="119" t="str">
        <f>IF(D907&lt;&gt;"",IF(COUNTIF($D$12:$D907,$D907)&gt;1,0,IF(SUM(O907,V907,AC907)&gt;0,IF(AND(X907="",OR(Q907&lt;&gt;"",J907&lt;&gt;"")),IF(Q907&lt;&gt;"",Q907,IF(J907&lt;&gt;"",J907,0)),IF(AND(Q907&lt;&gt;"",J907&lt;&gt;"",Q907=J907),Q907,X907)),0)),"")</f>
        <v/>
      </c>
      <c r="AW907" s="119" t="str">
        <f>IF(D907&lt;&gt;"",IF(COUNTIF($D$12:$D907,$D907)&gt;1,0,IF(SUM(P907,W907,AD907)&gt;0,IF(AND(X907="",OR(Q907&lt;&gt;"",J907&lt;&gt;"")),IF(Q907&lt;&gt;"",Q907,IF(J907&lt;&gt;"",J907,0)),IF(AND(Q907&lt;&gt;"",J907&lt;&gt;"",Q907=J907),Q907,X907)),0)),"")</f>
        <v/>
      </c>
      <c r="AX907" s="118" t="str">
        <f t="shared" si="274"/>
        <v/>
      </c>
      <c r="AY907" s="118" t="str">
        <f t="shared" si="275"/>
        <v/>
      </c>
      <c r="AZ907" s="118" t="str">
        <f t="shared" si="276"/>
        <v/>
      </c>
      <c r="BA907" s="118" t="str">
        <f t="shared" si="277"/>
        <v/>
      </c>
      <c r="BB907" s="118" t="str">
        <f t="shared" si="278"/>
        <v/>
      </c>
      <c r="BC907" s="118" t="str">
        <f t="shared" si="279"/>
        <v/>
      </c>
      <c r="BD907" s="118" t="str">
        <f t="shared" si="280"/>
        <v/>
      </c>
      <c r="BE907" s="118" t="str">
        <f t="shared" si="281"/>
        <v/>
      </c>
      <c r="BF907" s="118" t="str">
        <f t="shared" si="282"/>
        <v/>
      </c>
      <c r="BG907" s="120"/>
      <c r="BH907" s="120" t="str">
        <f t="shared" si="283"/>
        <v/>
      </c>
      <c r="BI907" s="120" t="str">
        <f t="shared" si="284"/>
        <v/>
      </c>
      <c r="BJ907" s="121"/>
      <c r="BK907" s="120" t="str">
        <f t="shared" si="285"/>
        <v/>
      </c>
      <c r="BL907" s="120" t="str">
        <f t="shared" si="286"/>
        <v/>
      </c>
      <c r="BM907" s="120" t="str">
        <f t="shared" si="287"/>
        <v/>
      </c>
      <c r="BN907" s="120" t="str">
        <f t="shared" si="288"/>
        <v/>
      </c>
      <c r="BO907" s="120" t="str">
        <f t="shared" si="289"/>
        <v/>
      </c>
      <c r="BP907" s="120" t="str">
        <f t="shared" si="290"/>
        <v/>
      </c>
      <c r="BQ907" s="98"/>
      <c r="BR907" s="98"/>
      <c r="BS907" s="98"/>
      <c r="BT907" s="98"/>
      <c r="BU907" s="98"/>
      <c r="BV907" s="98"/>
      <c r="BW907" s="98"/>
      <c r="BX907" s="98"/>
      <c r="BY907" s="98"/>
      <c r="BZ907" s="98"/>
      <c r="CA907" s="98"/>
      <c r="CB907" s="98"/>
      <c r="CC907" s="98"/>
      <c r="CD907" s="98"/>
      <c r="CE907" s="98"/>
      <c r="CF907" s="98"/>
      <c r="CG907" s="98"/>
      <c r="CH907" s="98"/>
      <c r="CI907" s="98"/>
      <c r="CJ907" s="98"/>
      <c r="CK907" s="98"/>
      <c r="CL907" s="98"/>
      <c r="CM907" s="98"/>
      <c r="CN907" s="98"/>
      <c r="CO907" s="98"/>
      <c r="CP907" s="98"/>
      <c r="CQ907" s="98"/>
      <c r="CR907" s="98"/>
      <c r="CS907" s="98"/>
    </row>
    <row r="908" spans="1:97" s="4" customFormat="1" ht="18.75" customHeight="1" x14ac:dyDescent="0.2">
      <c r="A908" s="3">
        <f t="shared" si="291"/>
        <v>896</v>
      </c>
      <c r="B908" s="263"/>
      <c r="C908" s="263"/>
      <c r="D908" s="263"/>
      <c r="E908" s="259"/>
      <c r="F908" s="259"/>
      <c r="G908" s="43"/>
      <c r="H908" s="264"/>
      <c r="I908" s="261"/>
      <c r="J908" s="106"/>
      <c r="K908" s="247"/>
      <c r="L908" s="247"/>
      <c r="M908" s="247"/>
      <c r="N908" s="248" t="str">
        <f>IF(AND(K908&lt;&gt;"",L908&lt;&gt;"",J908&lt;&gt;""),ROUND(MIN(IF(OR(J908="OZZ",J908="ZZ"),5000,17300),TRUNC(0.75*(SUMIF($D$12:$D908,$D908,K$12:K908)+SUMIF($D$12:$D908,$D908,L$12:L908)),2)) - SUMIF($D$12:$D907,$D908,N$12:N907),2),"")</f>
        <v/>
      </c>
      <c r="O908" s="249" t="str">
        <f>IF(AND(K908&lt;&gt;"",L908&lt;&gt;"",M908&lt;&gt;"",J908&lt;&gt;"",AH908&lt;&gt;""),IF(OR(J908="OZZ",J908="ZZ"),ROUND(0-SUMIF($D$12:$D907,$D908,O$12:O907),2),IF(M908=0,0,ROUND(MIN(MIN(17300,TRUNC(0.75*(SUMIF($D$12:$D$2012,$D908,K$12:K$2012)+SUMIF($D$12:$D$2012,$D908,L$12:L$2012)),2)+SUMIF($D$12:$D908,$D908,AH$12:AH908))-SUMIF($D$12:$D907,$D908,O$12:O907)-SUMIF($D$12:$D$2012,$D908,N$12:N$2012),AH908),2))),"")</f>
        <v/>
      </c>
      <c r="P908" s="250" t="str">
        <f>IF(J908&lt;&gt;"",1000 - SUMIF($D$12:$D907,$D908,P$12:P907),"")</f>
        <v/>
      </c>
      <c r="Q908" s="106"/>
      <c r="R908" s="247"/>
      <c r="S908" s="247"/>
      <c r="T908" s="247"/>
      <c r="U908" s="248" t="str">
        <f>IF(AND(R908&lt;&gt;"",S908&lt;&gt;"",Q908&lt;&gt;""),ROUND(MIN(IF(OR(Q908="OZZ",Q908="ZZ"),5000,17300),TRUNC(0.75*(SUMIF($D$12:$D908,$D908,R$12:R908)+SUMIF($D$12:$D908,$D908,S$12:S908)),2)) - SUMIF($D$12:$D907,$D908,U$12:U907),2),"")</f>
        <v/>
      </c>
      <c r="V908" s="248" t="str">
        <f>IF(AND(R908&lt;&gt;"",S908&lt;&gt;"",T908&lt;&gt;"",Q908&lt;&gt;"",AL908&lt;&gt;""),IF(OR(Q908="OZZ",Q908="ZZ"),ROUND(0-SUMIF($D$12:$D907,$D908,V$12:V907),2),IF(T908=0,0,ROUND(MIN(MIN(17300,TRUNC(0.75*(SUMIF($D$12:$D$2012,$D908,R$12:R$2012)+SUMIF($D$12:$D$2012,$D908,S$12:S$2012)),2)+SUMIF($D$12:$D908,$D908,AL$12:AL908))-SUMIF($D$12:$D907,$D908,V$12:V907)-SUMIF($D$12:$D$2012,$D908,U$12:U$2012),AL908),2))),"")</f>
        <v/>
      </c>
      <c r="W908" s="250" t="str">
        <f>IF(Q908&lt;&gt;"",1000 - SUMIF($D$12:$D907,$D908,W$12:W907),"")</f>
        <v/>
      </c>
      <c r="X908" s="106"/>
      <c r="Y908" s="247"/>
      <c r="Z908" s="247"/>
      <c r="AA908" s="247"/>
      <c r="AB908" s="248" t="str">
        <f>IF(AND(Y908&lt;&gt;"",Z908&lt;&gt;"",X908&lt;&gt;""),ROUND(MIN(IF(OR(X908="OZZ",X908="ZZ"),5000,17300),TRUNC(0.75*(SUMIF($D$12:$D908,$D908,Y$12:Y908)+SUMIF($D$12:$D908,$D908,Z$12:Z908)),2)) - SUMIF($D$12:$D907,$D908,AB$12:AB907),2),"")</f>
        <v/>
      </c>
      <c r="AC908" s="251" t="str">
        <f>IF(AND(Y908&lt;&gt;"",Z908&lt;&gt;"",AA908&lt;&gt;"",X908&lt;&gt;"",AP908&lt;&gt;""),IF(OR(X908="OZZ",X908="ZZ"),ROUND(0-SUMIF($D$12:$D907,$D908,AC$12:AC907),2),IF(AA908=0,0,ROUND(MIN(MIN(17300,TRUNC(0.75*(SUMIF($D$12:$D$2012,$D908,Y$12:Y$2012)+SUMIF($D$12:$D$2012,$D908,Z$12:Z$2012)),2)+SUMIF($D$12:$D908,$D908,AP$12:AP908))-SUMIF($D$12:$D907,$D908,AC$12:AC907)-SUMIF($D$12:$D$2012,$D908,AB$12:AB$2012),AP908),2))),"")</f>
        <v/>
      </c>
      <c r="AD908" s="250" t="str">
        <f>IF(X908&lt;&gt;"",1000 - SUMIF($D$12:$D907,$D908,AD$12:AD907),"")</f>
        <v/>
      </c>
      <c r="AE908" s="252"/>
      <c r="AF908" s="253"/>
      <c r="AG908" s="254"/>
      <c r="AH908" s="255" t="str">
        <f t="shared" si="292"/>
        <v/>
      </c>
      <c r="AI908" s="256"/>
      <c r="AJ908" s="253"/>
      <c r="AK908" s="254"/>
      <c r="AL908" s="255" t="str">
        <f t="shared" si="293"/>
        <v/>
      </c>
      <c r="AM908" s="256"/>
      <c r="AN908" s="253"/>
      <c r="AO908" s="254"/>
      <c r="AP908" s="255" t="str">
        <f t="shared" si="273"/>
        <v/>
      </c>
      <c r="AQ908" s="116"/>
      <c r="AR908" s="116"/>
      <c r="AS908" s="117"/>
      <c r="AT908" s="118"/>
      <c r="AU908" s="119" t="str">
        <f>IF(D908&lt;&gt; "", IF(COUNTIF($D$12:$D908,$D908)&gt;1,0,IF(SUM(N908,U908,AB908)&gt;0,IF(AND(X908="",OR(Q908&lt;&gt;"",J908&lt;&gt;"")),IF(Q908&lt;&gt;"",Q908,IF(J908&lt;&gt;"",J908,0)),IF(AND(Q908&lt;&gt;"",J908&lt;&gt;"",Q908=J908),Q908,X908)),0)),"")</f>
        <v/>
      </c>
      <c r="AV908" s="119" t="str">
        <f>IF(D908&lt;&gt;"",IF(COUNTIF($D$12:$D908,$D908)&gt;1,0,IF(SUM(O908,V908,AC908)&gt;0,IF(AND(X908="",OR(Q908&lt;&gt;"",J908&lt;&gt;"")),IF(Q908&lt;&gt;"",Q908,IF(J908&lt;&gt;"",J908,0)),IF(AND(Q908&lt;&gt;"",J908&lt;&gt;"",Q908=J908),Q908,X908)),0)),"")</f>
        <v/>
      </c>
      <c r="AW908" s="119" t="str">
        <f>IF(D908&lt;&gt;"",IF(COUNTIF($D$12:$D908,$D908)&gt;1,0,IF(SUM(P908,W908,AD908)&gt;0,IF(AND(X908="",OR(Q908&lt;&gt;"",J908&lt;&gt;"")),IF(Q908&lt;&gt;"",Q908,IF(J908&lt;&gt;"",J908,0)),IF(AND(Q908&lt;&gt;"",J908&lt;&gt;"",Q908=J908),Q908,X908)),0)),"")</f>
        <v/>
      </c>
      <c r="AX908" s="118" t="str">
        <f t="shared" si="274"/>
        <v/>
      </c>
      <c r="AY908" s="118" t="str">
        <f t="shared" si="275"/>
        <v/>
      </c>
      <c r="AZ908" s="118" t="str">
        <f t="shared" si="276"/>
        <v/>
      </c>
      <c r="BA908" s="118" t="str">
        <f t="shared" si="277"/>
        <v/>
      </c>
      <c r="BB908" s="118" t="str">
        <f t="shared" si="278"/>
        <v/>
      </c>
      <c r="BC908" s="118" t="str">
        <f t="shared" si="279"/>
        <v/>
      </c>
      <c r="BD908" s="118" t="str">
        <f t="shared" si="280"/>
        <v/>
      </c>
      <c r="BE908" s="118" t="str">
        <f t="shared" si="281"/>
        <v/>
      </c>
      <c r="BF908" s="118" t="str">
        <f t="shared" si="282"/>
        <v/>
      </c>
      <c r="BG908" s="120"/>
      <c r="BH908" s="120" t="str">
        <f t="shared" si="283"/>
        <v/>
      </c>
      <c r="BI908" s="120" t="str">
        <f t="shared" si="284"/>
        <v/>
      </c>
      <c r="BJ908" s="121"/>
      <c r="BK908" s="120" t="str">
        <f t="shared" si="285"/>
        <v/>
      </c>
      <c r="BL908" s="120" t="str">
        <f t="shared" si="286"/>
        <v/>
      </c>
      <c r="BM908" s="120" t="str">
        <f t="shared" si="287"/>
        <v/>
      </c>
      <c r="BN908" s="120" t="str">
        <f t="shared" si="288"/>
        <v/>
      </c>
      <c r="BO908" s="120" t="str">
        <f t="shared" si="289"/>
        <v/>
      </c>
      <c r="BP908" s="120" t="str">
        <f t="shared" si="290"/>
        <v/>
      </c>
      <c r="BQ908" s="98"/>
      <c r="BR908" s="98"/>
      <c r="BS908" s="98"/>
      <c r="BT908" s="98"/>
      <c r="BU908" s="98"/>
      <c r="BV908" s="98"/>
      <c r="BW908" s="98"/>
      <c r="BX908" s="98"/>
      <c r="BY908" s="98"/>
      <c r="BZ908" s="98"/>
      <c r="CA908" s="98"/>
      <c r="CB908" s="98"/>
      <c r="CC908" s="98"/>
      <c r="CD908" s="98"/>
      <c r="CE908" s="98"/>
      <c r="CF908" s="98"/>
      <c r="CG908" s="98"/>
      <c r="CH908" s="98"/>
      <c r="CI908" s="98"/>
      <c r="CJ908" s="98"/>
      <c r="CK908" s="98"/>
      <c r="CL908" s="98"/>
      <c r="CM908" s="98"/>
      <c r="CN908" s="98"/>
      <c r="CO908" s="98"/>
      <c r="CP908" s="98"/>
      <c r="CQ908" s="98"/>
      <c r="CR908" s="98"/>
      <c r="CS908" s="98"/>
    </row>
    <row r="909" spans="1:97" s="4" customFormat="1" ht="18.75" customHeight="1" x14ac:dyDescent="0.2">
      <c r="A909" s="3">
        <f t="shared" si="291"/>
        <v>897</v>
      </c>
      <c r="B909" s="263"/>
      <c r="C909" s="263"/>
      <c r="D909" s="263"/>
      <c r="E909" s="259"/>
      <c r="F909" s="259"/>
      <c r="G909" s="43"/>
      <c r="H909" s="264"/>
      <c r="I909" s="261"/>
      <c r="J909" s="106"/>
      <c r="K909" s="247"/>
      <c r="L909" s="247"/>
      <c r="M909" s="247"/>
      <c r="N909" s="248" t="str">
        <f>IF(AND(K909&lt;&gt;"",L909&lt;&gt;"",J909&lt;&gt;""),ROUND(MIN(IF(OR(J909="OZZ",J909="ZZ"),5000,17300),TRUNC(0.75*(SUMIF($D$12:$D909,$D909,K$12:K909)+SUMIF($D$12:$D909,$D909,L$12:L909)),2)) - SUMIF($D$12:$D908,$D909,N$12:N908),2),"")</f>
        <v/>
      </c>
      <c r="O909" s="249" t="str">
        <f>IF(AND(K909&lt;&gt;"",L909&lt;&gt;"",M909&lt;&gt;"",J909&lt;&gt;"",AH909&lt;&gt;""),IF(OR(J909="OZZ",J909="ZZ"),ROUND(0-SUMIF($D$12:$D908,$D909,O$12:O908),2),IF(M909=0,0,ROUND(MIN(MIN(17300,TRUNC(0.75*(SUMIF($D$12:$D$2012,$D909,K$12:K$2012)+SUMIF($D$12:$D$2012,$D909,L$12:L$2012)),2)+SUMIF($D$12:$D909,$D909,AH$12:AH909))-SUMIF($D$12:$D908,$D909,O$12:O908)-SUMIF($D$12:$D$2012,$D909,N$12:N$2012),AH909),2))),"")</f>
        <v/>
      </c>
      <c r="P909" s="250" t="str">
        <f>IF(J909&lt;&gt;"",1000 - SUMIF($D$12:$D908,$D909,P$12:P908),"")</f>
        <v/>
      </c>
      <c r="Q909" s="106"/>
      <c r="R909" s="247"/>
      <c r="S909" s="247"/>
      <c r="T909" s="247"/>
      <c r="U909" s="248" t="str">
        <f>IF(AND(R909&lt;&gt;"",S909&lt;&gt;"",Q909&lt;&gt;""),ROUND(MIN(IF(OR(Q909="OZZ",Q909="ZZ"),5000,17300),TRUNC(0.75*(SUMIF($D$12:$D909,$D909,R$12:R909)+SUMIF($D$12:$D909,$D909,S$12:S909)),2)) - SUMIF($D$12:$D908,$D909,U$12:U908),2),"")</f>
        <v/>
      </c>
      <c r="V909" s="248" t="str">
        <f>IF(AND(R909&lt;&gt;"",S909&lt;&gt;"",T909&lt;&gt;"",Q909&lt;&gt;"",AL909&lt;&gt;""),IF(OR(Q909="OZZ",Q909="ZZ"),ROUND(0-SUMIF($D$12:$D908,$D909,V$12:V908),2),IF(T909=0,0,ROUND(MIN(MIN(17300,TRUNC(0.75*(SUMIF($D$12:$D$2012,$D909,R$12:R$2012)+SUMIF($D$12:$D$2012,$D909,S$12:S$2012)),2)+SUMIF($D$12:$D909,$D909,AL$12:AL909))-SUMIF($D$12:$D908,$D909,V$12:V908)-SUMIF($D$12:$D$2012,$D909,U$12:U$2012),AL909),2))),"")</f>
        <v/>
      </c>
      <c r="W909" s="250" t="str">
        <f>IF(Q909&lt;&gt;"",1000 - SUMIF($D$12:$D908,$D909,W$12:W908),"")</f>
        <v/>
      </c>
      <c r="X909" s="106"/>
      <c r="Y909" s="247"/>
      <c r="Z909" s="247"/>
      <c r="AA909" s="247"/>
      <c r="AB909" s="248" t="str">
        <f>IF(AND(Y909&lt;&gt;"",Z909&lt;&gt;"",X909&lt;&gt;""),ROUND(MIN(IF(OR(X909="OZZ",X909="ZZ"),5000,17300),TRUNC(0.75*(SUMIF($D$12:$D909,$D909,Y$12:Y909)+SUMIF($D$12:$D909,$D909,Z$12:Z909)),2)) - SUMIF($D$12:$D908,$D909,AB$12:AB908),2),"")</f>
        <v/>
      </c>
      <c r="AC909" s="251" t="str">
        <f>IF(AND(Y909&lt;&gt;"",Z909&lt;&gt;"",AA909&lt;&gt;"",X909&lt;&gt;"",AP909&lt;&gt;""),IF(OR(X909="OZZ",X909="ZZ"),ROUND(0-SUMIF($D$12:$D908,$D909,AC$12:AC908),2),IF(AA909=0,0,ROUND(MIN(MIN(17300,TRUNC(0.75*(SUMIF($D$12:$D$2012,$D909,Y$12:Y$2012)+SUMIF($D$12:$D$2012,$D909,Z$12:Z$2012)),2)+SUMIF($D$12:$D909,$D909,AP$12:AP909))-SUMIF($D$12:$D908,$D909,AC$12:AC908)-SUMIF($D$12:$D$2012,$D909,AB$12:AB$2012),AP909),2))),"")</f>
        <v/>
      </c>
      <c r="AD909" s="250" t="str">
        <f>IF(X909&lt;&gt;"",1000 - SUMIF($D$12:$D908,$D909,AD$12:AD908),"")</f>
        <v/>
      </c>
      <c r="AE909" s="252"/>
      <c r="AF909" s="253"/>
      <c r="AG909" s="254"/>
      <c r="AH909" s="255" t="str">
        <f t="shared" si="292"/>
        <v/>
      </c>
      <c r="AI909" s="256"/>
      <c r="AJ909" s="253"/>
      <c r="AK909" s="254"/>
      <c r="AL909" s="255" t="str">
        <f t="shared" si="293"/>
        <v/>
      </c>
      <c r="AM909" s="256"/>
      <c r="AN909" s="253"/>
      <c r="AO909" s="254"/>
      <c r="AP909" s="255" t="str">
        <f t="shared" ref="AP909:AP972" si="294">IF(Y909&lt;&gt;"",ROUND(AM909,2)+ROUND(AN909,2)+ROUND(AO909,2),"")</f>
        <v/>
      </c>
      <c r="AQ909" s="116"/>
      <c r="AR909" s="116"/>
      <c r="AS909" s="117"/>
      <c r="AT909" s="118"/>
      <c r="AU909" s="119" t="str">
        <f>IF(D909&lt;&gt; "", IF(COUNTIF($D$12:$D909,$D909)&gt;1,0,IF(SUM(N909,U909,AB909)&gt;0,IF(AND(X909="",OR(Q909&lt;&gt;"",J909&lt;&gt;"")),IF(Q909&lt;&gt;"",Q909,IF(J909&lt;&gt;"",J909,0)),IF(AND(Q909&lt;&gt;"",J909&lt;&gt;"",Q909=J909),Q909,X909)),0)),"")</f>
        <v/>
      </c>
      <c r="AV909" s="119" t="str">
        <f>IF(D909&lt;&gt;"",IF(COUNTIF($D$12:$D909,$D909)&gt;1,0,IF(SUM(O909,V909,AC909)&gt;0,IF(AND(X909="",OR(Q909&lt;&gt;"",J909&lt;&gt;"")),IF(Q909&lt;&gt;"",Q909,IF(J909&lt;&gt;"",J909,0)),IF(AND(Q909&lt;&gt;"",J909&lt;&gt;"",Q909=J909),Q909,X909)),0)),"")</f>
        <v/>
      </c>
      <c r="AW909" s="119" t="str">
        <f>IF(D909&lt;&gt;"",IF(COUNTIF($D$12:$D909,$D909)&gt;1,0,IF(SUM(P909,W909,AD909)&gt;0,IF(AND(X909="",OR(Q909&lt;&gt;"",J909&lt;&gt;"")),IF(Q909&lt;&gt;"",Q909,IF(J909&lt;&gt;"",J909,0)),IF(AND(Q909&lt;&gt;"",J909&lt;&gt;"",Q909=J909),Q909,X909)),0)),"")</f>
        <v/>
      </c>
      <c r="AX909" s="118" t="str">
        <f t="shared" ref="AX909:AX972" si="295">IF(D909&lt;&gt;"",IF(J909="OZP12",N909,0),"")</f>
        <v/>
      </c>
      <c r="AY909" s="118" t="str">
        <f t="shared" ref="AY909:AY972" si="296">IF(D909&lt;&gt;"",IF(Q909="OZP12",U909,0),"")</f>
        <v/>
      </c>
      <c r="AZ909" s="118" t="str">
        <f t="shared" ref="AZ909:AZ972" si="297">IF(D909&lt;&gt;"",IF(X909="OZP12",AB909,0),"")</f>
        <v/>
      </c>
      <c r="BA909" s="118" t="str">
        <f t="shared" ref="BA909:BA972" si="298">IF(D909&lt;&gt;"",IF(J909="TZP",N909,0),"")</f>
        <v/>
      </c>
      <c r="BB909" s="118" t="str">
        <f t="shared" ref="BB909:BB972" si="299">IF(D909&lt;&gt;"",IF(Q909="TZP",U909,0),"")</f>
        <v/>
      </c>
      <c r="BC909" s="118" t="str">
        <f t="shared" ref="BC909:BC972" si="300">IF(D909&lt;&gt;"",IF(X909="TZP",AB909,0),"")</f>
        <v/>
      </c>
      <c r="BD909" s="118" t="str">
        <f t="shared" ref="BD909:BD972" si="301">IF(D909&lt;&gt;"",IF(J909="OZZ",N909,0),"")</f>
        <v/>
      </c>
      <c r="BE909" s="118" t="str">
        <f t="shared" ref="BE909:BE972" si="302">IF(D909&lt;&gt;"",IF(Q909="OZZ",U909,0),"")</f>
        <v/>
      </c>
      <c r="BF909" s="118" t="str">
        <f t="shared" ref="BF909:BF972" si="303">IF(D909&lt;&gt;"",IF(X909="OZZ",AB909,0),"")</f>
        <v/>
      </c>
      <c r="BG909" s="120"/>
      <c r="BH909" s="120" t="str">
        <f t="shared" ref="BH909:BH972" si="304">IF(D909&lt;&gt;"",IF(ISERROR(FIND("/",D909)), 0, 1),"")</f>
        <v/>
      </c>
      <c r="BI909" s="120" t="str">
        <f t="shared" ref="BI909:BI972" si="305">IF(D909&lt;&gt;"",IF(BH909*1=0,D909,CONCATENATE(MID(D909,1,FIND("/",D909,1)-1),MID(D909,FIND("/",D909,1)+1,LEN(D909)))),"")</f>
        <v/>
      </c>
      <c r="BJ909" s="121"/>
      <c r="BK909" s="120" t="str">
        <f t="shared" ref="BK909:BK972" si="306">IF(D909&lt;&gt;"",IF(J909="OZP12",O909,0),"")</f>
        <v/>
      </c>
      <c r="BL909" s="120" t="str">
        <f t="shared" ref="BL909:BL972" si="307">IF(D909&lt;&gt;"",IF(Q909="OZP12",V909,0),"")</f>
        <v/>
      </c>
      <c r="BM909" s="120" t="str">
        <f t="shared" ref="BM909:BM972" si="308">IF(D909&lt;&gt;"",IF(X909="OZP12",AC909,0),"")</f>
        <v/>
      </c>
      <c r="BN909" s="120" t="str">
        <f t="shared" ref="BN909:BN972" si="309">IF(D909&lt;&gt;"",IF(J909="TZP",O909,0),"")</f>
        <v/>
      </c>
      <c r="BO909" s="120" t="str">
        <f t="shared" ref="BO909:BO972" si="310">IF(D909&lt;&gt;"",IF(Q909="TZP",V909,0),"")</f>
        <v/>
      </c>
      <c r="BP909" s="120" t="str">
        <f t="shared" ref="BP909:BP972" si="311">IF(D909&lt;&gt;"",IF(X909="TZP",AC909,0),"")</f>
        <v/>
      </c>
      <c r="BQ909" s="98"/>
      <c r="BR909" s="98"/>
      <c r="BS909" s="98"/>
      <c r="BT909" s="98"/>
      <c r="BU909" s="98"/>
      <c r="BV909" s="98"/>
      <c r="BW909" s="98"/>
      <c r="BX909" s="98"/>
      <c r="BY909" s="98"/>
      <c r="BZ909" s="98"/>
      <c r="CA909" s="98"/>
      <c r="CB909" s="98"/>
      <c r="CC909" s="98"/>
      <c r="CD909" s="98"/>
      <c r="CE909" s="98"/>
      <c r="CF909" s="98"/>
      <c r="CG909" s="98"/>
      <c r="CH909" s="98"/>
      <c r="CI909" s="98"/>
      <c r="CJ909" s="98"/>
      <c r="CK909" s="98"/>
      <c r="CL909" s="98"/>
      <c r="CM909" s="98"/>
      <c r="CN909" s="98"/>
      <c r="CO909" s="98"/>
      <c r="CP909" s="98"/>
      <c r="CQ909" s="98"/>
      <c r="CR909" s="98"/>
      <c r="CS909" s="98"/>
    </row>
    <row r="910" spans="1:97" s="4" customFormat="1" ht="18.75" customHeight="1" x14ac:dyDescent="0.2">
      <c r="A910" s="3">
        <f t="shared" ref="A910:A973" si="312">A909+1</f>
        <v>898</v>
      </c>
      <c r="B910" s="263"/>
      <c r="C910" s="263"/>
      <c r="D910" s="263"/>
      <c r="E910" s="259"/>
      <c r="F910" s="259"/>
      <c r="G910" s="43"/>
      <c r="H910" s="264"/>
      <c r="I910" s="261"/>
      <c r="J910" s="106"/>
      <c r="K910" s="247"/>
      <c r="L910" s="247"/>
      <c r="M910" s="247"/>
      <c r="N910" s="248" t="str">
        <f>IF(AND(K910&lt;&gt;"",L910&lt;&gt;"",J910&lt;&gt;""),ROUND(MIN(IF(OR(J910="OZZ",J910="ZZ"),5000,17300),TRUNC(0.75*(SUMIF($D$12:$D910,$D910,K$12:K910)+SUMIF($D$12:$D910,$D910,L$12:L910)),2)) - SUMIF($D$12:$D909,$D910,N$12:N909),2),"")</f>
        <v/>
      </c>
      <c r="O910" s="249" t="str">
        <f>IF(AND(K910&lt;&gt;"",L910&lt;&gt;"",M910&lt;&gt;"",J910&lt;&gt;"",AH910&lt;&gt;""),IF(OR(J910="OZZ",J910="ZZ"),ROUND(0-SUMIF($D$12:$D909,$D910,O$12:O909),2),IF(M910=0,0,ROUND(MIN(MIN(17300,TRUNC(0.75*(SUMIF($D$12:$D$2012,$D910,K$12:K$2012)+SUMIF($D$12:$D$2012,$D910,L$12:L$2012)),2)+SUMIF($D$12:$D910,$D910,AH$12:AH910))-SUMIF($D$12:$D909,$D910,O$12:O909)-SUMIF($D$12:$D$2012,$D910,N$12:N$2012),AH910),2))),"")</f>
        <v/>
      </c>
      <c r="P910" s="250" t="str">
        <f>IF(J910&lt;&gt;"",1000 - SUMIF($D$12:$D909,$D910,P$12:P909),"")</f>
        <v/>
      </c>
      <c r="Q910" s="106"/>
      <c r="R910" s="247"/>
      <c r="S910" s="247"/>
      <c r="T910" s="247"/>
      <c r="U910" s="248" t="str">
        <f>IF(AND(R910&lt;&gt;"",S910&lt;&gt;"",Q910&lt;&gt;""),ROUND(MIN(IF(OR(Q910="OZZ",Q910="ZZ"),5000,17300),TRUNC(0.75*(SUMIF($D$12:$D910,$D910,R$12:R910)+SUMIF($D$12:$D910,$D910,S$12:S910)),2)) - SUMIF($D$12:$D909,$D910,U$12:U909),2),"")</f>
        <v/>
      </c>
      <c r="V910" s="248" t="str">
        <f>IF(AND(R910&lt;&gt;"",S910&lt;&gt;"",T910&lt;&gt;"",Q910&lt;&gt;"",AL910&lt;&gt;""),IF(OR(Q910="OZZ",Q910="ZZ"),ROUND(0-SUMIF($D$12:$D909,$D910,V$12:V909),2),IF(T910=0,0,ROUND(MIN(MIN(17300,TRUNC(0.75*(SUMIF($D$12:$D$2012,$D910,R$12:R$2012)+SUMIF($D$12:$D$2012,$D910,S$12:S$2012)),2)+SUMIF($D$12:$D910,$D910,AL$12:AL910))-SUMIF($D$12:$D909,$D910,V$12:V909)-SUMIF($D$12:$D$2012,$D910,U$12:U$2012),AL910),2))),"")</f>
        <v/>
      </c>
      <c r="W910" s="250" t="str">
        <f>IF(Q910&lt;&gt;"",1000 - SUMIF($D$12:$D909,$D910,W$12:W909),"")</f>
        <v/>
      </c>
      <c r="X910" s="106"/>
      <c r="Y910" s="247"/>
      <c r="Z910" s="247"/>
      <c r="AA910" s="247"/>
      <c r="AB910" s="248" t="str">
        <f>IF(AND(Y910&lt;&gt;"",Z910&lt;&gt;"",X910&lt;&gt;""),ROUND(MIN(IF(OR(X910="OZZ",X910="ZZ"),5000,17300),TRUNC(0.75*(SUMIF($D$12:$D910,$D910,Y$12:Y910)+SUMIF($D$12:$D910,$D910,Z$12:Z910)),2)) - SUMIF($D$12:$D909,$D910,AB$12:AB909),2),"")</f>
        <v/>
      </c>
      <c r="AC910" s="251" t="str">
        <f>IF(AND(Y910&lt;&gt;"",Z910&lt;&gt;"",AA910&lt;&gt;"",X910&lt;&gt;"",AP910&lt;&gt;""),IF(OR(X910="OZZ",X910="ZZ"),ROUND(0-SUMIF($D$12:$D909,$D910,AC$12:AC909),2),IF(AA910=0,0,ROUND(MIN(MIN(17300,TRUNC(0.75*(SUMIF($D$12:$D$2012,$D910,Y$12:Y$2012)+SUMIF($D$12:$D$2012,$D910,Z$12:Z$2012)),2)+SUMIF($D$12:$D910,$D910,AP$12:AP910))-SUMIF($D$12:$D909,$D910,AC$12:AC909)-SUMIF($D$12:$D$2012,$D910,AB$12:AB$2012),AP910),2))),"")</f>
        <v/>
      </c>
      <c r="AD910" s="250" t="str">
        <f>IF(X910&lt;&gt;"",1000 - SUMIF($D$12:$D909,$D910,AD$12:AD909),"")</f>
        <v/>
      </c>
      <c r="AE910" s="252"/>
      <c r="AF910" s="253"/>
      <c r="AG910" s="254"/>
      <c r="AH910" s="255" t="str">
        <f t="shared" ref="AH910:AH973" si="313">IF(K910&lt;&gt;"",ROUND(AE910,2)+ROUND(AF910,2)+ROUND(AG910,2),"")</f>
        <v/>
      </c>
      <c r="AI910" s="256"/>
      <c r="AJ910" s="253"/>
      <c r="AK910" s="254"/>
      <c r="AL910" s="255" t="str">
        <f t="shared" ref="AL910:AL973" si="314">IF(R910&lt;&gt;"",ROUND(AI910,2)+ROUND(AJ910,2)+ROUND(AK910,2),"")</f>
        <v/>
      </c>
      <c r="AM910" s="256"/>
      <c r="AN910" s="253"/>
      <c r="AO910" s="254"/>
      <c r="AP910" s="255" t="str">
        <f t="shared" si="294"/>
        <v/>
      </c>
      <c r="AQ910" s="116"/>
      <c r="AR910" s="116"/>
      <c r="AS910" s="117"/>
      <c r="AT910" s="118"/>
      <c r="AU910" s="119" t="str">
        <f>IF(D910&lt;&gt; "", IF(COUNTIF($D$12:$D910,$D910)&gt;1,0,IF(SUM(N910,U910,AB910)&gt;0,IF(AND(X910="",OR(Q910&lt;&gt;"",J910&lt;&gt;"")),IF(Q910&lt;&gt;"",Q910,IF(J910&lt;&gt;"",J910,0)),IF(AND(Q910&lt;&gt;"",J910&lt;&gt;"",Q910=J910),Q910,X910)),0)),"")</f>
        <v/>
      </c>
      <c r="AV910" s="119" t="str">
        <f>IF(D910&lt;&gt;"",IF(COUNTIF($D$12:$D910,$D910)&gt;1,0,IF(SUM(O910,V910,AC910)&gt;0,IF(AND(X910="",OR(Q910&lt;&gt;"",J910&lt;&gt;"")),IF(Q910&lt;&gt;"",Q910,IF(J910&lt;&gt;"",J910,0)),IF(AND(Q910&lt;&gt;"",J910&lt;&gt;"",Q910=J910),Q910,X910)),0)),"")</f>
        <v/>
      </c>
      <c r="AW910" s="119" t="str">
        <f>IF(D910&lt;&gt;"",IF(COUNTIF($D$12:$D910,$D910)&gt;1,0,IF(SUM(P910,W910,AD910)&gt;0,IF(AND(X910="",OR(Q910&lt;&gt;"",J910&lt;&gt;"")),IF(Q910&lt;&gt;"",Q910,IF(J910&lt;&gt;"",J910,0)),IF(AND(Q910&lt;&gt;"",J910&lt;&gt;"",Q910=J910),Q910,X910)),0)),"")</f>
        <v/>
      </c>
      <c r="AX910" s="118" t="str">
        <f t="shared" si="295"/>
        <v/>
      </c>
      <c r="AY910" s="118" t="str">
        <f t="shared" si="296"/>
        <v/>
      </c>
      <c r="AZ910" s="118" t="str">
        <f t="shared" si="297"/>
        <v/>
      </c>
      <c r="BA910" s="118" t="str">
        <f t="shared" si="298"/>
        <v/>
      </c>
      <c r="BB910" s="118" t="str">
        <f t="shared" si="299"/>
        <v/>
      </c>
      <c r="BC910" s="118" t="str">
        <f t="shared" si="300"/>
        <v/>
      </c>
      <c r="BD910" s="118" t="str">
        <f t="shared" si="301"/>
        <v/>
      </c>
      <c r="BE910" s="118" t="str">
        <f t="shared" si="302"/>
        <v/>
      </c>
      <c r="BF910" s="118" t="str">
        <f t="shared" si="303"/>
        <v/>
      </c>
      <c r="BG910" s="120"/>
      <c r="BH910" s="120" t="str">
        <f t="shared" si="304"/>
        <v/>
      </c>
      <c r="BI910" s="120" t="str">
        <f t="shared" si="305"/>
        <v/>
      </c>
      <c r="BJ910" s="121"/>
      <c r="BK910" s="120" t="str">
        <f t="shared" si="306"/>
        <v/>
      </c>
      <c r="BL910" s="120" t="str">
        <f t="shared" si="307"/>
        <v/>
      </c>
      <c r="BM910" s="120" t="str">
        <f t="shared" si="308"/>
        <v/>
      </c>
      <c r="BN910" s="120" t="str">
        <f t="shared" si="309"/>
        <v/>
      </c>
      <c r="BO910" s="120" t="str">
        <f t="shared" si="310"/>
        <v/>
      </c>
      <c r="BP910" s="120" t="str">
        <f t="shared" si="311"/>
        <v/>
      </c>
      <c r="BQ910" s="98"/>
      <c r="BR910" s="98"/>
      <c r="BS910" s="98"/>
      <c r="BT910" s="98"/>
      <c r="BU910" s="98"/>
      <c r="BV910" s="98"/>
      <c r="BW910" s="98"/>
      <c r="BX910" s="98"/>
      <c r="BY910" s="98"/>
      <c r="BZ910" s="98"/>
      <c r="CA910" s="98"/>
      <c r="CB910" s="98"/>
      <c r="CC910" s="98"/>
      <c r="CD910" s="98"/>
      <c r="CE910" s="98"/>
      <c r="CF910" s="98"/>
      <c r="CG910" s="98"/>
      <c r="CH910" s="98"/>
      <c r="CI910" s="98"/>
      <c r="CJ910" s="98"/>
      <c r="CK910" s="98"/>
      <c r="CL910" s="98"/>
      <c r="CM910" s="98"/>
      <c r="CN910" s="98"/>
      <c r="CO910" s="98"/>
      <c r="CP910" s="98"/>
      <c r="CQ910" s="98"/>
      <c r="CR910" s="98"/>
      <c r="CS910" s="98"/>
    </row>
    <row r="911" spans="1:97" s="4" customFormat="1" ht="18.75" customHeight="1" x14ac:dyDescent="0.2">
      <c r="A911" s="3">
        <f t="shared" si="312"/>
        <v>899</v>
      </c>
      <c r="B911" s="263"/>
      <c r="C911" s="263"/>
      <c r="D911" s="263"/>
      <c r="E911" s="259"/>
      <c r="F911" s="259"/>
      <c r="G911" s="43"/>
      <c r="H911" s="264"/>
      <c r="I911" s="261"/>
      <c r="J911" s="106"/>
      <c r="K911" s="247"/>
      <c r="L911" s="247"/>
      <c r="M911" s="247"/>
      <c r="N911" s="248" t="str">
        <f>IF(AND(K911&lt;&gt;"",L911&lt;&gt;"",J911&lt;&gt;""),ROUND(MIN(IF(OR(J911="OZZ",J911="ZZ"),5000,17300),TRUNC(0.75*(SUMIF($D$12:$D911,$D911,K$12:K911)+SUMIF($D$12:$D911,$D911,L$12:L911)),2)) - SUMIF($D$12:$D910,$D911,N$12:N910),2),"")</f>
        <v/>
      </c>
      <c r="O911" s="249" t="str">
        <f>IF(AND(K911&lt;&gt;"",L911&lt;&gt;"",M911&lt;&gt;"",J911&lt;&gt;"",AH911&lt;&gt;""),IF(OR(J911="OZZ",J911="ZZ"),ROUND(0-SUMIF($D$12:$D910,$D911,O$12:O910),2),IF(M911=0,0,ROUND(MIN(MIN(17300,TRUNC(0.75*(SUMIF($D$12:$D$2012,$D911,K$12:K$2012)+SUMIF($D$12:$D$2012,$D911,L$12:L$2012)),2)+SUMIF($D$12:$D911,$D911,AH$12:AH911))-SUMIF($D$12:$D910,$D911,O$12:O910)-SUMIF($D$12:$D$2012,$D911,N$12:N$2012),AH911),2))),"")</f>
        <v/>
      </c>
      <c r="P911" s="250" t="str">
        <f>IF(J911&lt;&gt;"",1000 - SUMIF($D$12:$D910,$D911,P$12:P910),"")</f>
        <v/>
      </c>
      <c r="Q911" s="106"/>
      <c r="R911" s="247"/>
      <c r="S911" s="247"/>
      <c r="T911" s="247"/>
      <c r="U911" s="248" t="str">
        <f>IF(AND(R911&lt;&gt;"",S911&lt;&gt;"",Q911&lt;&gt;""),ROUND(MIN(IF(OR(Q911="OZZ",Q911="ZZ"),5000,17300),TRUNC(0.75*(SUMIF($D$12:$D911,$D911,R$12:R911)+SUMIF($D$12:$D911,$D911,S$12:S911)),2)) - SUMIF($D$12:$D910,$D911,U$12:U910),2),"")</f>
        <v/>
      </c>
      <c r="V911" s="248" t="str">
        <f>IF(AND(R911&lt;&gt;"",S911&lt;&gt;"",T911&lt;&gt;"",Q911&lt;&gt;"",AL911&lt;&gt;""),IF(OR(Q911="OZZ",Q911="ZZ"),ROUND(0-SUMIF($D$12:$D910,$D911,V$12:V910),2),IF(T911=0,0,ROUND(MIN(MIN(17300,TRUNC(0.75*(SUMIF($D$12:$D$2012,$D911,R$12:R$2012)+SUMIF($D$12:$D$2012,$D911,S$12:S$2012)),2)+SUMIF($D$12:$D911,$D911,AL$12:AL911))-SUMIF($D$12:$D910,$D911,V$12:V910)-SUMIF($D$12:$D$2012,$D911,U$12:U$2012),AL911),2))),"")</f>
        <v/>
      </c>
      <c r="W911" s="250" t="str">
        <f>IF(Q911&lt;&gt;"",1000 - SUMIF($D$12:$D910,$D911,W$12:W910),"")</f>
        <v/>
      </c>
      <c r="X911" s="106"/>
      <c r="Y911" s="247"/>
      <c r="Z911" s="247"/>
      <c r="AA911" s="247"/>
      <c r="AB911" s="248" t="str">
        <f>IF(AND(Y911&lt;&gt;"",Z911&lt;&gt;"",X911&lt;&gt;""),ROUND(MIN(IF(OR(X911="OZZ",X911="ZZ"),5000,17300),TRUNC(0.75*(SUMIF($D$12:$D911,$D911,Y$12:Y911)+SUMIF($D$12:$D911,$D911,Z$12:Z911)),2)) - SUMIF($D$12:$D910,$D911,AB$12:AB910),2),"")</f>
        <v/>
      </c>
      <c r="AC911" s="251" t="str">
        <f>IF(AND(Y911&lt;&gt;"",Z911&lt;&gt;"",AA911&lt;&gt;"",X911&lt;&gt;"",AP911&lt;&gt;""),IF(OR(X911="OZZ",X911="ZZ"),ROUND(0-SUMIF($D$12:$D910,$D911,AC$12:AC910),2),IF(AA911=0,0,ROUND(MIN(MIN(17300,TRUNC(0.75*(SUMIF($D$12:$D$2012,$D911,Y$12:Y$2012)+SUMIF($D$12:$D$2012,$D911,Z$12:Z$2012)),2)+SUMIF($D$12:$D911,$D911,AP$12:AP911))-SUMIF($D$12:$D910,$D911,AC$12:AC910)-SUMIF($D$12:$D$2012,$D911,AB$12:AB$2012),AP911),2))),"")</f>
        <v/>
      </c>
      <c r="AD911" s="250" t="str">
        <f>IF(X911&lt;&gt;"",1000 - SUMIF($D$12:$D910,$D911,AD$12:AD910),"")</f>
        <v/>
      </c>
      <c r="AE911" s="252"/>
      <c r="AF911" s="253"/>
      <c r="AG911" s="254"/>
      <c r="AH911" s="255" t="str">
        <f t="shared" si="313"/>
        <v/>
      </c>
      <c r="AI911" s="256"/>
      <c r="AJ911" s="253"/>
      <c r="AK911" s="254"/>
      <c r="AL911" s="255" t="str">
        <f t="shared" si="314"/>
        <v/>
      </c>
      <c r="AM911" s="256"/>
      <c r="AN911" s="253"/>
      <c r="AO911" s="254"/>
      <c r="AP911" s="255" t="str">
        <f t="shared" si="294"/>
        <v/>
      </c>
      <c r="AQ911" s="116"/>
      <c r="AR911" s="116"/>
      <c r="AS911" s="117"/>
      <c r="AT911" s="118"/>
      <c r="AU911" s="119" t="str">
        <f>IF(D911&lt;&gt; "", IF(COUNTIF($D$12:$D911,$D911)&gt;1,0,IF(SUM(N911,U911,AB911)&gt;0,IF(AND(X911="",OR(Q911&lt;&gt;"",J911&lt;&gt;"")),IF(Q911&lt;&gt;"",Q911,IF(J911&lt;&gt;"",J911,0)),IF(AND(Q911&lt;&gt;"",J911&lt;&gt;"",Q911=J911),Q911,X911)),0)),"")</f>
        <v/>
      </c>
      <c r="AV911" s="119" t="str">
        <f>IF(D911&lt;&gt;"",IF(COUNTIF($D$12:$D911,$D911)&gt;1,0,IF(SUM(O911,V911,AC911)&gt;0,IF(AND(X911="",OR(Q911&lt;&gt;"",J911&lt;&gt;"")),IF(Q911&lt;&gt;"",Q911,IF(J911&lt;&gt;"",J911,0)),IF(AND(Q911&lt;&gt;"",J911&lt;&gt;"",Q911=J911),Q911,X911)),0)),"")</f>
        <v/>
      </c>
      <c r="AW911" s="119" t="str">
        <f>IF(D911&lt;&gt;"",IF(COUNTIF($D$12:$D911,$D911)&gt;1,0,IF(SUM(P911,W911,AD911)&gt;0,IF(AND(X911="",OR(Q911&lt;&gt;"",J911&lt;&gt;"")),IF(Q911&lt;&gt;"",Q911,IF(J911&lt;&gt;"",J911,0)),IF(AND(Q911&lt;&gt;"",J911&lt;&gt;"",Q911=J911),Q911,X911)),0)),"")</f>
        <v/>
      </c>
      <c r="AX911" s="118" t="str">
        <f t="shared" si="295"/>
        <v/>
      </c>
      <c r="AY911" s="118" t="str">
        <f t="shared" si="296"/>
        <v/>
      </c>
      <c r="AZ911" s="118" t="str">
        <f t="shared" si="297"/>
        <v/>
      </c>
      <c r="BA911" s="118" t="str">
        <f t="shared" si="298"/>
        <v/>
      </c>
      <c r="BB911" s="118" t="str">
        <f t="shared" si="299"/>
        <v/>
      </c>
      <c r="BC911" s="118" t="str">
        <f t="shared" si="300"/>
        <v/>
      </c>
      <c r="BD911" s="118" t="str">
        <f t="shared" si="301"/>
        <v/>
      </c>
      <c r="BE911" s="118" t="str">
        <f t="shared" si="302"/>
        <v/>
      </c>
      <c r="BF911" s="118" t="str">
        <f t="shared" si="303"/>
        <v/>
      </c>
      <c r="BG911" s="120"/>
      <c r="BH911" s="120" t="str">
        <f t="shared" si="304"/>
        <v/>
      </c>
      <c r="BI911" s="120" t="str">
        <f t="shared" si="305"/>
        <v/>
      </c>
      <c r="BJ911" s="121"/>
      <c r="BK911" s="120" t="str">
        <f t="shared" si="306"/>
        <v/>
      </c>
      <c r="BL911" s="120" t="str">
        <f t="shared" si="307"/>
        <v/>
      </c>
      <c r="BM911" s="120" t="str">
        <f t="shared" si="308"/>
        <v/>
      </c>
      <c r="BN911" s="120" t="str">
        <f t="shared" si="309"/>
        <v/>
      </c>
      <c r="BO911" s="120" t="str">
        <f t="shared" si="310"/>
        <v/>
      </c>
      <c r="BP911" s="120" t="str">
        <f t="shared" si="311"/>
        <v/>
      </c>
      <c r="BQ911" s="98"/>
      <c r="BR911" s="98"/>
      <c r="BS911" s="98"/>
      <c r="BT911" s="98"/>
      <c r="BU911" s="98"/>
      <c r="BV911" s="98"/>
      <c r="BW911" s="98"/>
      <c r="BX911" s="98"/>
      <c r="BY911" s="98"/>
      <c r="BZ911" s="98"/>
      <c r="CA911" s="98"/>
      <c r="CB911" s="98"/>
      <c r="CC911" s="98"/>
      <c r="CD911" s="98"/>
      <c r="CE911" s="98"/>
      <c r="CF911" s="98"/>
      <c r="CG911" s="98"/>
      <c r="CH911" s="98"/>
      <c r="CI911" s="98"/>
      <c r="CJ911" s="98"/>
      <c r="CK911" s="98"/>
      <c r="CL911" s="98"/>
      <c r="CM911" s="98"/>
      <c r="CN911" s="98"/>
      <c r="CO911" s="98"/>
      <c r="CP911" s="98"/>
      <c r="CQ911" s="98"/>
      <c r="CR911" s="98"/>
      <c r="CS911" s="98"/>
    </row>
    <row r="912" spans="1:97" s="4" customFormat="1" ht="18.75" customHeight="1" x14ac:dyDescent="0.2">
      <c r="A912" s="3">
        <f t="shared" si="312"/>
        <v>900</v>
      </c>
      <c r="B912" s="263"/>
      <c r="C912" s="263"/>
      <c r="D912" s="263"/>
      <c r="E912" s="259"/>
      <c r="F912" s="259"/>
      <c r="G912" s="43"/>
      <c r="H912" s="264"/>
      <c r="I912" s="261"/>
      <c r="J912" s="106"/>
      <c r="K912" s="247"/>
      <c r="L912" s="247"/>
      <c r="M912" s="247"/>
      <c r="N912" s="248" t="str">
        <f>IF(AND(K912&lt;&gt;"",L912&lt;&gt;"",J912&lt;&gt;""),ROUND(MIN(IF(OR(J912="OZZ",J912="ZZ"),5000,17300),TRUNC(0.75*(SUMIF($D$12:$D912,$D912,K$12:K912)+SUMIF($D$12:$D912,$D912,L$12:L912)),2)) - SUMIF($D$12:$D911,$D912,N$12:N911),2),"")</f>
        <v/>
      </c>
      <c r="O912" s="249" t="str">
        <f>IF(AND(K912&lt;&gt;"",L912&lt;&gt;"",M912&lt;&gt;"",J912&lt;&gt;"",AH912&lt;&gt;""),IF(OR(J912="OZZ",J912="ZZ"),ROUND(0-SUMIF($D$12:$D911,$D912,O$12:O911),2),IF(M912=0,0,ROUND(MIN(MIN(17300,TRUNC(0.75*(SUMIF($D$12:$D$2012,$D912,K$12:K$2012)+SUMIF($D$12:$D$2012,$D912,L$12:L$2012)),2)+SUMIF($D$12:$D912,$D912,AH$12:AH912))-SUMIF($D$12:$D911,$D912,O$12:O911)-SUMIF($D$12:$D$2012,$D912,N$12:N$2012),AH912),2))),"")</f>
        <v/>
      </c>
      <c r="P912" s="250" t="str">
        <f>IF(J912&lt;&gt;"",1000 - SUMIF($D$12:$D911,$D912,P$12:P911),"")</f>
        <v/>
      </c>
      <c r="Q912" s="106"/>
      <c r="R912" s="247"/>
      <c r="S912" s="247"/>
      <c r="T912" s="247"/>
      <c r="U912" s="248" t="str">
        <f>IF(AND(R912&lt;&gt;"",S912&lt;&gt;"",Q912&lt;&gt;""),ROUND(MIN(IF(OR(Q912="OZZ",Q912="ZZ"),5000,17300),TRUNC(0.75*(SUMIF($D$12:$D912,$D912,R$12:R912)+SUMIF($D$12:$D912,$D912,S$12:S912)),2)) - SUMIF($D$12:$D911,$D912,U$12:U911),2),"")</f>
        <v/>
      </c>
      <c r="V912" s="248" t="str">
        <f>IF(AND(R912&lt;&gt;"",S912&lt;&gt;"",T912&lt;&gt;"",Q912&lt;&gt;"",AL912&lt;&gt;""),IF(OR(Q912="OZZ",Q912="ZZ"),ROUND(0-SUMIF($D$12:$D911,$D912,V$12:V911),2),IF(T912=0,0,ROUND(MIN(MIN(17300,TRUNC(0.75*(SUMIF($D$12:$D$2012,$D912,R$12:R$2012)+SUMIF($D$12:$D$2012,$D912,S$12:S$2012)),2)+SUMIF($D$12:$D912,$D912,AL$12:AL912))-SUMIF($D$12:$D911,$D912,V$12:V911)-SUMIF($D$12:$D$2012,$D912,U$12:U$2012),AL912),2))),"")</f>
        <v/>
      </c>
      <c r="W912" s="250" t="str">
        <f>IF(Q912&lt;&gt;"",1000 - SUMIF($D$12:$D911,$D912,W$12:W911),"")</f>
        <v/>
      </c>
      <c r="X912" s="106"/>
      <c r="Y912" s="247"/>
      <c r="Z912" s="247"/>
      <c r="AA912" s="247"/>
      <c r="AB912" s="248" t="str">
        <f>IF(AND(Y912&lt;&gt;"",Z912&lt;&gt;"",X912&lt;&gt;""),ROUND(MIN(IF(OR(X912="OZZ",X912="ZZ"),5000,17300),TRUNC(0.75*(SUMIF($D$12:$D912,$D912,Y$12:Y912)+SUMIF($D$12:$D912,$D912,Z$12:Z912)),2)) - SUMIF($D$12:$D911,$D912,AB$12:AB911),2),"")</f>
        <v/>
      </c>
      <c r="AC912" s="251" t="str">
        <f>IF(AND(Y912&lt;&gt;"",Z912&lt;&gt;"",AA912&lt;&gt;"",X912&lt;&gt;"",AP912&lt;&gt;""),IF(OR(X912="OZZ",X912="ZZ"),ROUND(0-SUMIF($D$12:$D911,$D912,AC$12:AC911),2),IF(AA912=0,0,ROUND(MIN(MIN(17300,TRUNC(0.75*(SUMIF($D$12:$D$2012,$D912,Y$12:Y$2012)+SUMIF($D$12:$D$2012,$D912,Z$12:Z$2012)),2)+SUMIF($D$12:$D912,$D912,AP$12:AP912))-SUMIF($D$12:$D911,$D912,AC$12:AC911)-SUMIF($D$12:$D$2012,$D912,AB$12:AB$2012),AP912),2))),"")</f>
        <v/>
      </c>
      <c r="AD912" s="250" t="str">
        <f>IF(X912&lt;&gt;"",1000 - SUMIF($D$12:$D911,$D912,AD$12:AD911),"")</f>
        <v/>
      </c>
      <c r="AE912" s="252"/>
      <c r="AF912" s="253"/>
      <c r="AG912" s="254"/>
      <c r="AH912" s="255" t="str">
        <f t="shared" si="313"/>
        <v/>
      </c>
      <c r="AI912" s="256"/>
      <c r="AJ912" s="253"/>
      <c r="AK912" s="254"/>
      <c r="AL912" s="255" t="str">
        <f t="shared" si="314"/>
        <v/>
      </c>
      <c r="AM912" s="256"/>
      <c r="AN912" s="253"/>
      <c r="AO912" s="254"/>
      <c r="AP912" s="255" t="str">
        <f t="shared" si="294"/>
        <v/>
      </c>
      <c r="AQ912" s="116"/>
      <c r="AR912" s="116"/>
      <c r="AS912" s="117"/>
      <c r="AT912" s="118"/>
      <c r="AU912" s="119" t="str">
        <f>IF(D912&lt;&gt; "", IF(COUNTIF($D$12:$D912,$D912)&gt;1,0,IF(SUM(N912,U912,AB912)&gt;0,IF(AND(X912="",OR(Q912&lt;&gt;"",J912&lt;&gt;"")),IF(Q912&lt;&gt;"",Q912,IF(J912&lt;&gt;"",J912,0)),IF(AND(Q912&lt;&gt;"",J912&lt;&gt;"",Q912=J912),Q912,X912)),0)),"")</f>
        <v/>
      </c>
      <c r="AV912" s="119" t="str">
        <f>IF(D912&lt;&gt;"",IF(COUNTIF($D$12:$D912,$D912)&gt;1,0,IF(SUM(O912,V912,AC912)&gt;0,IF(AND(X912="",OR(Q912&lt;&gt;"",J912&lt;&gt;"")),IF(Q912&lt;&gt;"",Q912,IF(J912&lt;&gt;"",J912,0)),IF(AND(Q912&lt;&gt;"",J912&lt;&gt;"",Q912=J912),Q912,X912)),0)),"")</f>
        <v/>
      </c>
      <c r="AW912" s="119" t="str">
        <f>IF(D912&lt;&gt;"",IF(COUNTIF($D$12:$D912,$D912)&gt;1,0,IF(SUM(P912,W912,AD912)&gt;0,IF(AND(X912="",OR(Q912&lt;&gt;"",J912&lt;&gt;"")),IF(Q912&lt;&gt;"",Q912,IF(J912&lt;&gt;"",J912,0)),IF(AND(Q912&lt;&gt;"",J912&lt;&gt;"",Q912=J912),Q912,X912)),0)),"")</f>
        <v/>
      </c>
      <c r="AX912" s="118" t="str">
        <f t="shared" si="295"/>
        <v/>
      </c>
      <c r="AY912" s="118" t="str">
        <f t="shared" si="296"/>
        <v/>
      </c>
      <c r="AZ912" s="118" t="str">
        <f t="shared" si="297"/>
        <v/>
      </c>
      <c r="BA912" s="118" t="str">
        <f t="shared" si="298"/>
        <v/>
      </c>
      <c r="BB912" s="118" t="str">
        <f t="shared" si="299"/>
        <v/>
      </c>
      <c r="BC912" s="118" t="str">
        <f t="shared" si="300"/>
        <v/>
      </c>
      <c r="BD912" s="118" t="str">
        <f t="shared" si="301"/>
        <v/>
      </c>
      <c r="BE912" s="118" t="str">
        <f t="shared" si="302"/>
        <v/>
      </c>
      <c r="BF912" s="118" t="str">
        <f t="shared" si="303"/>
        <v/>
      </c>
      <c r="BG912" s="120"/>
      <c r="BH912" s="120" t="str">
        <f t="shared" si="304"/>
        <v/>
      </c>
      <c r="BI912" s="120" t="str">
        <f t="shared" si="305"/>
        <v/>
      </c>
      <c r="BJ912" s="121"/>
      <c r="BK912" s="120" t="str">
        <f t="shared" si="306"/>
        <v/>
      </c>
      <c r="BL912" s="120" t="str">
        <f t="shared" si="307"/>
        <v/>
      </c>
      <c r="BM912" s="120" t="str">
        <f t="shared" si="308"/>
        <v/>
      </c>
      <c r="BN912" s="120" t="str">
        <f t="shared" si="309"/>
        <v/>
      </c>
      <c r="BO912" s="120" t="str">
        <f t="shared" si="310"/>
        <v/>
      </c>
      <c r="BP912" s="120" t="str">
        <f t="shared" si="311"/>
        <v/>
      </c>
      <c r="BQ912" s="98"/>
      <c r="BR912" s="98"/>
      <c r="BS912" s="98"/>
      <c r="BT912" s="98"/>
      <c r="BU912" s="98"/>
      <c r="BV912" s="98"/>
      <c r="BW912" s="98"/>
      <c r="BX912" s="98"/>
      <c r="BY912" s="98"/>
      <c r="BZ912" s="98"/>
      <c r="CA912" s="98"/>
      <c r="CB912" s="98"/>
      <c r="CC912" s="98"/>
      <c r="CD912" s="98"/>
      <c r="CE912" s="98"/>
      <c r="CF912" s="98"/>
      <c r="CG912" s="98"/>
      <c r="CH912" s="98"/>
      <c r="CI912" s="98"/>
      <c r="CJ912" s="98"/>
      <c r="CK912" s="98"/>
      <c r="CL912" s="98"/>
      <c r="CM912" s="98"/>
      <c r="CN912" s="98"/>
      <c r="CO912" s="98"/>
      <c r="CP912" s="98"/>
      <c r="CQ912" s="98"/>
      <c r="CR912" s="98"/>
      <c r="CS912" s="98"/>
    </row>
    <row r="913" spans="1:97" s="4" customFormat="1" ht="18.75" customHeight="1" x14ac:dyDescent="0.2">
      <c r="A913" s="3">
        <f t="shared" si="312"/>
        <v>901</v>
      </c>
      <c r="B913" s="263"/>
      <c r="C913" s="263"/>
      <c r="D913" s="263"/>
      <c r="E913" s="259"/>
      <c r="F913" s="259"/>
      <c r="G913" s="43"/>
      <c r="H913" s="264"/>
      <c r="I913" s="261"/>
      <c r="J913" s="106"/>
      <c r="K913" s="247"/>
      <c r="L913" s="247"/>
      <c r="M913" s="247"/>
      <c r="N913" s="248" t="str">
        <f>IF(AND(K913&lt;&gt;"",L913&lt;&gt;"",J913&lt;&gt;""),ROUND(MIN(IF(OR(J913="OZZ",J913="ZZ"),5000,17300),TRUNC(0.75*(SUMIF($D$12:$D913,$D913,K$12:K913)+SUMIF($D$12:$D913,$D913,L$12:L913)),2)) - SUMIF($D$12:$D912,$D913,N$12:N912),2),"")</f>
        <v/>
      </c>
      <c r="O913" s="249" t="str">
        <f>IF(AND(K913&lt;&gt;"",L913&lt;&gt;"",M913&lt;&gt;"",J913&lt;&gt;"",AH913&lt;&gt;""),IF(OR(J913="OZZ",J913="ZZ"),ROUND(0-SUMIF($D$12:$D912,$D913,O$12:O912),2),IF(M913=0,0,ROUND(MIN(MIN(17300,TRUNC(0.75*(SUMIF($D$12:$D$2012,$D913,K$12:K$2012)+SUMIF($D$12:$D$2012,$D913,L$12:L$2012)),2)+SUMIF($D$12:$D913,$D913,AH$12:AH913))-SUMIF($D$12:$D912,$D913,O$12:O912)-SUMIF($D$12:$D$2012,$D913,N$12:N$2012),AH913),2))),"")</f>
        <v/>
      </c>
      <c r="P913" s="250" t="str">
        <f>IF(J913&lt;&gt;"",1000 - SUMIF($D$12:$D912,$D913,P$12:P912),"")</f>
        <v/>
      </c>
      <c r="Q913" s="106"/>
      <c r="R913" s="247"/>
      <c r="S913" s="247"/>
      <c r="T913" s="247"/>
      <c r="U913" s="248" t="str">
        <f>IF(AND(R913&lt;&gt;"",S913&lt;&gt;"",Q913&lt;&gt;""),ROUND(MIN(IF(OR(Q913="OZZ",Q913="ZZ"),5000,17300),TRUNC(0.75*(SUMIF($D$12:$D913,$D913,R$12:R913)+SUMIF($D$12:$D913,$D913,S$12:S913)),2)) - SUMIF($D$12:$D912,$D913,U$12:U912),2),"")</f>
        <v/>
      </c>
      <c r="V913" s="248" t="str">
        <f>IF(AND(R913&lt;&gt;"",S913&lt;&gt;"",T913&lt;&gt;"",Q913&lt;&gt;"",AL913&lt;&gt;""),IF(OR(Q913="OZZ",Q913="ZZ"),ROUND(0-SUMIF($D$12:$D912,$D913,V$12:V912),2),IF(T913=0,0,ROUND(MIN(MIN(17300,TRUNC(0.75*(SUMIF($D$12:$D$2012,$D913,R$12:R$2012)+SUMIF($D$12:$D$2012,$D913,S$12:S$2012)),2)+SUMIF($D$12:$D913,$D913,AL$12:AL913))-SUMIF($D$12:$D912,$D913,V$12:V912)-SUMIF($D$12:$D$2012,$D913,U$12:U$2012),AL913),2))),"")</f>
        <v/>
      </c>
      <c r="W913" s="250" t="str">
        <f>IF(Q913&lt;&gt;"",1000 - SUMIF($D$12:$D912,$D913,W$12:W912),"")</f>
        <v/>
      </c>
      <c r="X913" s="106"/>
      <c r="Y913" s="247"/>
      <c r="Z913" s="247"/>
      <c r="AA913" s="247"/>
      <c r="AB913" s="248" t="str">
        <f>IF(AND(Y913&lt;&gt;"",Z913&lt;&gt;"",X913&lt;&gt;""),ROUND(MIN(IF(OR(X913="OZZ",X913="ZZ"),5000,17300),TRUNC(0.75*(SUMIF($D$12:$D913,$D913,Y$12:Y913)+SUMIF($D$12:$D913,$D913,Z$12:Z913)),2)) - SUMIF($D$12:$D912,$D913,AB$12:AB912),2),"")</f>
        <v/>
      </c>
      <c r="AC913" s="251" t="str">
        <f>IF(AND(Y913&lt;&gt;"",Z913&lt;&gt;"",AA913&lt;&gt;"",X913&lt;&gt;"",AP913&lt;&gt;""),IF(OR(X913="OZZ",X913="ZZ"),ROUND(0-SUMIF($D$12:$D912,$D913,AC$12:AC912),2),IF(AA913=0,0,ROUND(MIN(MIN(17300,TRUNC(0.75*(SUMIF($D$12:$D$2012,$D913,Y$12:Y$2012)+SUMIF($D$12:$D$2012,$D913,Z$12:Z$2012)),2)+SUMIF($D$12:$D913,$D913,AP$12:AP913))-SUMIF($D$12:$D912,$D913,AC$12:AC912)-SUMIF($D$12:$D$2012,$D913,AB$12:AB$2012),AP913),2))),"")</f>
        <v/>
      </c>
      <c r="AD913" s="250" t="str">
        <f>IF(X913&lt;&gt;"",1000 - SUMIF($D$12:$D912,$D913,AD$12:AD912),"")</f>
        <v/>
      </c>
      <c r="AE913" s="252"/>
      <c r="AF913" s="253"/>
      <c r="AG913" s="254"/>
      <c r="AH913" s="255" t="str">
        <f t="shared" si="313"/>
        <v/>
      </c>
      <c r="AI913" s="256"/>
      <c r="AJ913" s="253"/>
      <c r="AK913" s="254"/>
      <c r="AL913" s="255" t="str">
        <f t="shared" si="314"/>
        <v/>
      </c>
      <c r="AM913" s="256"/>
      <c r="AN913" s="253"/>
      <c r="AO913" s="254"/>
      <c r="AP913" s="255" t="str">
        <f t="shared" si="294"/>
        <v/>
      </c>
      <c r="AQ913" s="116"/>
      <c r="AR913" s="116"/>
      <c r="AS913" s="117"/>
      <c r="AT913" s="118"/>
      <c r="AU913" s="119" t="str">
        <f>IF(D913&lt;&gt; "", IF(COUNTIF($D$12:$D913,$D913)&gt;1,0,IF(SUM(N913,U913,AB913)&gt;0,IF(AND(X913="",OR(Q913&lt;&gt;"",J913&lt;&gt;"")),IF(Q913&lt;&gt;"",Q913,IF(J913&lt;&gt;"",J913,0)),IF(AND(Q913&lt;&gt;"",J913&lt;&gt;"",Q913=J913),Q913,X913)),0)),"")</f>
        <v/>
      </c>
      <c r="AV913" s="119" t="str">
        <f>IF(D913&lt;&gt;"",IF(COUNTIF($D$12:$D913,$D913)&gt;1,0,IF(SUM(O913,V913,AC913)&gt;0,IF(AND(X913="",OR(Q913&lt;&gt;"",J913&lt;&gt;"")),IF(Q913&lt;&gt;"",Q913,IF(J913&lt;&gt;"",J913,0)),IF(AND(Q913&lt;&gt;"",J913&lt;&gt;"",Q913=J913),Q913,X913)),0)),"")</f>
        <v/>
      </c>
      <c r="AW913" s="119" t="str">
        <f>IF(D913&lt;&gt;"",IF(COUNTIF($D$12:$D913,$D913)&gt;1,0,IF(SUM(P913,W913,AD913)&gt;0,IF(AND(X913="",OR(Q913&lt;&gt;"",J913&lt;&gt;"")),IF(Q913&lt;&gt;"",Q913,IF(J913&lt;&gt;"",J913,0)),IF(AND(Q913&lt;&gt;"",J913&lt;&gt;"",Q913=J913),Q913,X913)),0)),"")</f>
        <v/>
      </c>
      <c r="AX913" s="118" t="str">
        <f t="shared" si="295"/>
        <v/>
      </c>
      <c r="AY913" s="118" t="str">
        <f t="shared" si="296"/>
        <v/>
      </c>
      <c r="AZ913" s="118" t="str">
        <f t="shared" si="297"/>
        <v/>
      </c>
      <c r="BA913" s="118" t="str">
        <f t="shared" si="298"/>
        <v/>
      </c>
      <c r="BB913" s="118" t="str">
        <f t="shared" si="299"/>
        <v/>
      </c>
      <c r="BC913" s="118" t="str">
        <f t="shared" si="300"/>
        <v/>
      </c>
      <c r="BD913" s="118" t="str">
        <f t="shared" si="301"/>
        <v/>
      </c>
      <c r="BE913" s="118" t="str">
        <f t="shared" si="302"/>
        <v/>
      </c>
      <c r="BF913" s="118" t="str">
        <f t="shared" si="303"/>
        <v/>
      </c>
      <c r="BG913" s="120"/>
      <c r="BH913" s="120" t="str">
        <f t="shared" si="304"/>
        <v/>
      </c>
      <c r="BI913" s="120" t="str">
        <f t="shared" si="305"/>
        <v/>
      </c>
      <c r="BJ913" s="121"/>
      <c r="BK913" s="120" t="str">
        <f t="shared" si="306"/>
        <v/>
      </c>
      <c r="BL913" s="120" t="str">
        <f t="shared" si="307"/>
        <v/>
      </c>
      <c r="BM913" s="120" t="str">
        <f t="shared" si="308"/>
        <v/>
      </c>
      <c r="BN913" s="120" t="str">
        <f t="shared" si="309"/>
        <v/>
      </c>
      <c r="BO913" s="120" t="str">
        <f t="shared" si="310"/>
        <v/>
      </c>
      <c r="BP913" s="120" t="str">
        <f t="shared" si="311"/>
        <v/>
      </c>
      <c r="BQ913" s="98"/>
      <c r="BR913" s="98"/>
      <c r="BS913" s="98"/>
      <c r="BT913" s="98"/>
      <c r="BU913" s="98"/>
      <c r="BV913" s="98"/>
      <c r="BW913" s="98"/>
      <c r="BX913" s="98"/>
      <c r="BY913" s="98"/>
      <c r="BZ913" s="98"/>
      <c r="CA913" s="98"/>
      <c r="CB913" s="98"/>
      <c r="CC913" s="98"/>
      <c r="CD913" s="98"/>
      <c r="CE913" s="98"/>
      <c r="CF913" s="98"/>
      <c r="CG913" s="98"/>
      <c r="CH913" s="98"/>
      <c r="CI913" s="98"/>
      <c r="CJ913" s="98"/>
      <c r="CK913" s="98"/>
      <c r="CL913" s="98"/>
      <c r="CM913" s="98"/>
      <c r="CN913" s="98"/>
      <c r="CO913" s="98"/>
      <c r="CP913" s="98"/>
      <c r="CQ913" s="98"/>
      <c r="CR913" s="98"/>
      <c r="CS913" s="98"/>
    </row>
    <row r="914" spans="1:97" s="4" customFormat="1" ht="18.75" customHeight="1" x14ac:dyDescent="0.2">
      <c r="A914" s="3">
        <f t="shared" si="312"/>
        <v>902</v>
      </c>
      <c r="B914" s="263"/>
      <c r="C914" s="263"/>
      <c r="D914" s="263"/>
      <c r="E914" s="259"/>
      <c r="F914" s="259"/>
      <c r="G914" s="43"/>
      <c r="H914" s="264"/>
      <c r="I914" s="261"/>
      <c r="J914" s="106"/>
      <c r="K914" s="247"/>
      <c r="L914" s="247"/>
      <c r="M914" s="247"/>
      <c r="N914" s="248" t="str">
        <f>IF(AND(K914&lt;&gt;"",L914&lt;&gt;"",J914&lt;&gt;""),ROUND(MIN(IF(OR(J914="OZZ",J914="ZZ"),5000,17300),TRUNC(0.75*(SUMIF($D$12:$D914,$D914,K$12:K914)+SUMIF($D$12:$D914,$D914,L$12:L914)),2)) - SUMIF($D$12:$D913,$D914,N$12:N913),2),"")</f>
        <v/>
      </c>
      <c r="O914" s="249" t="str">
        <f>IF(AND(K914&lt;&gt;"",L914&lt;&gt;"",M914&lt;&gt;"",J914&lt;&gt;"",AH914&lt;&gt;""),IF(OR(J914="OZZ",J914="ZZ"),ROUND(0-SUMIF($D$12:$D913,$D914,O$12:O913),2),IF(M914=0,0,ROUND(MIN(MIN(17300,TRUNC(0.75*(SUMIF($D$12:$D$2012,$D914,K$12:K$2012)+SUMIF($D$12:$D$2012,$D914,L$12:L$2012)),2)+SUMIF($D$12:$D914,$D914,AH$12:AH914))-SUMIF($D$12:$D913,$D914,O$12:O913)-SUMIF($D$12:$D$2012,$D914,N$12:N$2012),AH914),2))),"")</f>
        <v/>
      </c>
      <c r="P914" s="250" t="str">
        <f>IF(J914&lt;&gt;"",1000 - SUMIF($D$12:$D913,$D914,P$12:P913),"")</f>
        <v/>
      </c>
      <c r="Q914" s="106"/>
      <c r="R914" s="247"/>
      <c r="S914" s="247"/>
      <c r="T914" s="247"/>
      <c r="U914" s="248" t="str">
        <f>IF(AND(R914&lt;&gt;"",S914&lt;&gt;"",Q914&lt;&gt;""),ROUND(MIN(IF(OR(Q914="OZZ",Q914="ZZ"),5000,17300),TRUNC(0.75*(SUMIF($D$12:$D914,$D914,R$12:R914)+SUMIF($D$12:$D914,$D914,S$12:S914)),2)) - SUMIF($D$12:$D913,$D914,U$12:U913),2),"")</f>
        <v/>
      </c>
      <c r="V914" s="248" t="str">
        <f>IF(AND(R914&lt;&gt;"",S914&lt;&gt;"",T914&lt;&gt;"",Q914&lt;&gt;"",AL914&lt;&gt;""),IF(OR(Q914="OZZ",Q914="ZZ"),ROUND(0-SUMIF($D$12:$D913,$D914,V$12:V913),2),IF(T914=0,0,ROUND(MIN(MIN(17300,TRUNC(0.75*(SUMIF($D$12:$D$2012,$D914,R$12:R$2012)+SUMIF($D$12:$D$2012,$D914,S$12:S$2012)),2)+SUMIF($D$12:$D914,$D914,AL$12:AL914))-SUMIF($D$12:$D913,$D914,V$12:V913)-SUMIF($D$12:$D$2012,$D914,U$12:U$2012),AL914),2))),"")</f>
        <v/>
      </c>
      <c r="W914" s="250" t="str">
        <f>IF(Q914&lt;&gt;"",1000 - SUMIF($D$12:$D913,$D914,W$12:W913),"")</f>
        <v/>
      </c>
      <c r="X914" s="106"/>
      <c r="Y914" s="247"/>
      <c r="Z914" s="247"/>
      <c r="AA914" s="247"/>
      <c r="AB914" s="248" t="str">
        <f>IF(AND(Y914&lt;&gt;"",Z914&lt;&gt;"",X914&lt;&gt;""),ROUND(MIN(IF(OR(X914="OZZ",X914="ZZ"),5000,17300),TRUNC(0.75*(SUMIF($D$12:$D914,$D914,Y$12:Y914)+SUMIF($D$12:$D914,$D914,Z$12:Z914)),2)) - SUMIF($D$12:$D913,$D914,AB$12:AB913),2),"")</f>
        <v/>
      </c>
      <c r="AC914" s="251" t="str">
        <f>IF(AND(Y914&lt;&gt;"",Z914&lt;&gt;"",AA914&lt;&gt;"",X914&lt;&gt;"",AP914&lt;&gt;""),IF(OR(X914="OZZ",X914="ZZ"),ROUND(0-SUMIF($D$12:$D913,$D914,AC$12:AC913),2),IF(AA914=0,0,ROUND(MIN(MIN(17300,TRUNC(0.75*(SUMIF($D$12:$D$2012,$D914,Y$12:Y$2012)+SUMIF($D$12:$D$2012,$D914,Z$12:Z$2012)),2)+SUMIF($D$12:$D914,$D914,AP$12:AP914))-SUMIF($D$12:$D913,$D914,AC$12:AC913)-SUMIF($D$12:$D$2012,$D914,AB$12:AB$2012),AP914),2))),"")</f>
        <v/>
      </c>
      <c r="AD914" s="250" t="str">
        <f>IF(X914&lt;&gt;"",1000 - SUMIF($D$12:$D913,$D914,AD$12:AD913),"")</f>
        <v/>
      </c>
      <c r="AE914" s="252"/>
      <c r="AF914" s="253"/>
      <c r="AG914" s="254"/>
      <c r="AH914" s="255" t="str">
        <f t="shared" si="313"/>
        <v/>
      </c>
      <c r="AI914" s="256"/>
      <c r="AJ914" s="253"/>
      <c r="AK914" s="254"/>
      <c r="AL914" s="255" t="str">
        <f t="shared" si="314"/>
        <v/>
      </c>
      <c r="AM914" s="256"/>
      <c r="AN914" s="253"/>
      <c r="AO914" s="254"/>
      <c r="AP914" s="255" t="str">
        <f t="shared" si="294"/>
        <v/>
      </c>
      <c r="AQ914" s="116"/>
      <c r="AR914" s="116"/>
      <c r="AS914" s="117"/>
      <c r="AT914" s="118"/>
      <c r="AU914" s="119" t="str">
        <f>IF(D914&lt;&gt; "", IF(COUNTIF($D$12:$D914,$D914)&gt;1,0,IF(SUM(N914,U914,AB914)&gt;0,IF(AND(X914="",OR(Q914&lt;&gt;"",J914&lt;&gt;"")),IF(Q914&lt;&gt;"",Q914,IF(J914&lt;&gt;"",J914,0)),IF(AND(Q914&lt;&gt;"",J914&lt;&gt;"",Q914=J914),Q914,X914)),0)),"")</f>
        <v/>
      </c>
      <c r="AV914" s="119" t="str">
        <f>IF(D914&lt;&gt;"",IF(COUNTIF($D$12:$D914,$D914)&gt;1,0,IF(SUM(O914,V914,AC914)&gt;0,IF(AND(X914="",OR(Q914&lt;&gt;"",J914&lt;&gt;"")),IF(Q914&lt;&gt;"",Q914,IF(J914&lt;&gt;"",J914,0)),IF(AND(Q914&lt;&gt;"",J914&lt;&gt;"",Q914=J914),Q914,X914)),0)),"")</f>
        <v/>
      </c>
      <c r="AW914" s="119" t="str">
        <f>IF(D914&lt;&gt;"",IF(COUNTIF($D$12:$D914,$D914)&gt;1,0,IF(SUM(P914,W914,AD914)&gt;0,IF(AND(X914="",OR(Q914&lt;&gt;"",J914&lt;&gt;"")),IF(Q914&lt;&gt;"",Q914,IF(J914&lt;&gt;"",J914,0)),IF(AND(Q914&lt;&gt;"",J914&lt;&gt;"",Q914=J914),Q914,X914)),0)),"")</f>
        <v/>
      </c>
      <c r="AX914" s="118" t="str">
        <f t="shared" si="295"/>
        <v/>
      </c>
      <c r="AY914" s="118" t="str">
        <f t="shared" si="296"/>
        <v/>
      </c>
      <c r="AZ914" s="118" t="str">
        <f t="shared" si="297"/>
        <v/>
      </c>
      <c r="BA914" s="118" t="str">
        <f t="shared" si="298"/>
        <v/>
      </c>
      <c r="BB914" s="118" t="str">
        <f t="shared" si="299"/>
        <v/>
      </c>
      <c r="BC914" s="118" t="str">
        <f t="shared" si="300"/>
        <v/>
      </c>
      <c r="BD914" s="118" t="str">
        <f t="shared" si="301"/>
        <v/>
      </c>
      <c r="BE914" s="118" t="str">
        <f t="shared" si="302"/>
        <v/>
      </c>
      <c r="BF914" s="118" t="str">
        <f t="shared" si="303"/>
        <v/>
      </c>
      <c r="BG914" s="120"/>
      <c r="BH914" s="120" t="str">
        <f t="shared" si="304"/>
        <v/>
      </c>
      <c r="BI914" s="120" t="str">
        <f t="shared" si="305"/>
        <v/>
      </c>
      <c r="BJ914" s="121"/>
      <c r="BK914" s="120" t="str">
        <f t="shared" si="306"/>
        <v/>
      </c>
      <c r="BL914" s="120" t="str">
        <f t="shared" si="307"/>
        <v/>
      </c>
      <c r="BM914" s="120" t="str">
        <f t="shared" si="308"/>
        <v/>
      </c>
      <c r="BN914" s="120" t="str">
        <f t="shared" si="309"/>
        <v/>
      </c>
      <c r="BO914" s="120" t="str">
        <f t="shared" si="310"/>
        <v/>
      </c>
      <c r="BP914" s="120" t="str">
        <f t="shared" si="311"/>
        <v/>
      </c>
      <c r="BQ914" s="98"/>
      <c r="BR914" s="98"/>
      <c r="BS914" s="98"/>
      <c r="BT914" s="98"/>
      <c r="BU914" s="98"/>
      <c r="BV914" s="98"/>
      <c r="BW914" s="98"/>
      <c r="BX914" s="98"/>
      <c r="BY914" s="98"/>
      <c r="BZ914" s="98"/>
      <c r="CA914" s="98"/>
      <c r="CB914" s="98"/>
      <c r="CC914" s="98"/>
      <c r="CD914" s="98"/>
      <c r="CE914" s="98"/>
      <c r="CF914" s="98"/>
      <c r="CG914" s="98"/>
      <c r="CH914" s="98"/>
      <c r="CI914" s="98"/>
      <c r="CJ914" s="98"/>
      <c r="CK914" s="98"/>
      <c r="CL914" s="98"/>
      <c r="CM914" s="98"/>
      <c r="CN914" s="98"/>
      <c r="CO914" s="98"/>
      <c r="CP914" s="98"/>
      <c r="CQ914" s="98"/>
      <c r="CR914" s="98"/>
      <c r="CS914" s="98"/>
    </row>
    <row r="915" spans="1:97" s="4" customFormat="1" ht="18.75" customHeight="1" x14ac:dyDescent="0.2">
      <c r="A915" s="3">
        <f t="shared" si="312"/>
        <v>903</v>
      </c>
      <c r="B915" s="263"/>
      <c r="C915" s="263"/>
      <c r="D915" s="263"/>
      <c r="E915" s="259"/>
      <c r="F915" s="259"/>
      <c r="G915" s="43"/>
      <c r="H915" s="264"/>
      <c r="I915" s="261"/>
      <c r="J915" s="106"/>
      <c r="K915" s="247"/>
      <c r="L915" s="247"/>
      <c r="M915" s="247"/>
      <c r="N915" s="248" t="str">
        <f>IF(AND(K915&lt;&gt;"",L915&lt;&gt;"",J915&lt;&gt;""),ROUND(MIN(IF(OR(J915="OZZ",J915="ZZ"),5000,17300),TRUNC(0.75*(SUMIF($D$12:$D915,$D915,K$12:K915)+SUMIF($D$12:$D915,$D915,L$12:L915)),2)) - SUMIF($D$12:$D914,$D915,N$12:N914),2),"")</f>
        <v/>
      </c>
      <c r="O915" s="249" t="str">
        <f>IF(AND(K915&lt;&gt;"",L915&lt;&gt;"",M915&lt;&gt;"",J915&lt;&gt;"",AH915&lt;&gt;""),IF(OR(J915="OZZ",J915="ZZ"),ROUND(0-SUMIF($D$12:$D914,$D915,O$12:O914),2),IF(M915=0,0,ROUND(MIN(MIN(17300,TRUNC(0.75*(SUMIF($D$12:$D$2012,$D915,K$12:K$2012)+SUMIF($D$12:$D$2012,$D915,L$12:L$2012)),2)+SUMIF($D$12:$D915,$D915,AH$12:AH915))-SUMIF($D$12:$D914,$D915,O$12:O914)-SUMIF($D$12:$D$2012,$D915,N$12:N$2012),AH915),2))),"")</f>
        <v/>
      </c>
      <c r="P915" s="250" t="str">
        <f>IF(J915&lt;&gt;"",1000 - SUMIF($D$12:$D914,$D915,P$12:P914),"")</f>
        <v/>
      </c>
      <c r="Q915" s="106"/>
      <c r="R915" s="247"/>
      <c r="S915" s="247"/>
      <c r="T915" s="247"/>
      <c r="U915" s="248" t="str">
        <f>IF(AND(R915&lt;&gt;"",S915&lt;&gt;"",Q915&lt;&gt;""),ROUND(MIN(IF(OR(Q915="OZZ",Q915="ZZ"),5000,17300),TRUNC(0.75*(SUMIF($D$12:$D915,$D915,R$12:R915)+SUMIF($D$12:$D915,$D915,S$12:S915)),2)) - SUMIF($D$12:$D914,$D915,U$12:U914),2),"")</f>
        <v/>
      </c>
      <c r="V915" s="248" t="str">
        <f>IF(AND(R915&lt;&gt;"",S915&lt;&gt;"",T915&lt;&gt;"",Q915&lt;&gt;"",AL915&lt;&gt;""),IF(OR(Q915="OZZ",Q915="ZZ"),ROUND(0-SUMIF($D$12:$D914,$D915,V$12:V914),2),IF(T915=0,0,ROUND(MIN(MIN(17300,TRUNC(0.75*(SUMIF($D$12:$D$2012,$D915,R$12:R$2012)+SUMIF($D$12:$D$2012,$D915,S$12:S$2012)),2)+SUMIF($D$12:$D915,$D915,AL$12:AL915))-SUMIF($D$12:$D914,$D915,V$12:V914)-SUMIF($D$12:$D$2012,$D915,U$12:U$2012),AL915),2))),"")</f>
        <v/>
      </c>
      <c r="W915" s="250" t="str">
        <f>IF(Q915&lt;&gt;"",1000 - SUMIF($D$12:$D914,$D915,W$12:W914),"")</f>
        <v/>
      </c>
      <c r="X915" s="106"/>
      <c r="Y915" s="247"/>
      <c r="Z915" s="247"/>
      <c r="AA915" s="247"/>
      <c r="AB915" s="248" t="str">
        <f>IF(AND(Y915&lt;&gt;"",Z915&lt;&gt;"",X915&lt;&gt;""),ROUND(MIN(IF(OR(X915="OZZ",X915="ZZ"),5000,17300),TRUNC(0.75*(SUMIF($D$12:$D915,$D915,Y$12:Y915)+SUMIF($D$12:$D915,$D915,Z$12:Z915)),2)) - SUMIF($D$12:$D914,$D915,AB$12:AB914),2),"")</f>
        <v/>
      </c>
      <c r="AC915" s="251" t="str">
        <f>IF(AND(Y915&lt;&gt;"",Z915&lt;&gt;"",AA915&lt;&gt;"",X915&lt;&gt;"",AP915&lt;&gt;""),IF(OR(X915="OZZ",X915="ZZ"),ROUND(0-SUMIF($D$12:$D914,$D915,AC$12:AC914),2),IF(AA915=0,0,ROUND(MIN(MIN(17300,TRUNC(0.75*(SUMIF($D$12:$D$2012,$D915,Y$12:Y$2012)+SUMIF($D$12:$D$2012,$D915,Z$12:Z$2012)),2)+SUMIF($D$12:$D915,$D915,AP$12:AP915))-SUMIF($D$12:$D914,$D915,AC$12:AC914)-SUMIF($D$12:$D$2012,$D915,AB$12:AB$2012),AP915),2))),"")</f>
        <v/>
      </c>
      <c r="AD915" s="250" t="str">
        <f>IF(X915&lt;&gt;"",1000 - SUMIF($D$12:$D914,$D915,AD$12:AD914),"")</f>
        <v/>
      </c>
      <c r="AE915" s="252"/>
      <c r="AF915" s="253"/>
      <c r="AG915" s="254"/>
      <c r="AH915" s="255" t="str">
        <f t="shared" si="313"/>
        <v/>
      </c>
      <c r="AI915" s="256"/>
      <c r="AJ915" s="253"/>
      <c r="AK915" s="254"/>
      <c r="AL915" s="255" t="str">
        <f t="shared" si="314"/>
        <v/>
      </c>
      <c r="AM915" s="256"/>
      <c r="AN915" s="253"/>
      <c r="AO915" s="254"/>
      <c r="AP915" s="255" t="str">
        <f t="shared" si="294"/>
        <v/>
      </c>
      <c r="AQ915" s="116"/>
      <c r="AR915" s="116"/>
      <c r="AS915" s="117"/>
      <c r="AT915" s="118"/>
      <c r="AU915" s="119" t="str">
        <f>IF(D915&lt;&gt; "", IF(COUNTIF($D$12:$D915,$D915)&gt;1,0,IF(SUM(N915,U915,AB915)&gt;0,IF(AND(X915="",OR(Q915&lt;&gt;"",J915&lt;&gt;"")),IF(Q915&lt;&gt;"",Q915,IF(J915&lt;&gt;"",J915,0)),IF(AND(Q915&lt;&gt;"",J915&lt;&gt;"",Q915=J915),Q915,X915)),0)),"")</f>
        <v/>
      </c>
      <c r="AV915" s="119" t="str">
        <f>IF(D915&lt;&gt;"",IF(COUNTIF($D$12:$D915,$D915)&gt;1,0,IF(SUM(O915,V915,AC915)&gt;0,IF(AND(X915="",OR(Q915&lt;&gt;"",J915&lt;&gt;"")),IF(Q915&lt;&gt;"",Q915,IF(J915&lt;&gt;"",J915,0)),IF(AND(Q915&lt;&gt;"",J915&lt;&gt;"",Q915=J915),Q915,X915)),0)),"")</f>
        <v/>
      </c>
      <c r="AW915" s="119" t="str">
        <f>IF(D915&lt;&gt;"",IF(COUNTIF($D$12:$D915,$D915)&gt;1,0,IF(SUM(P915,W915,AD915)&gt;0,IF(AND(X915="",OR(Q915&lt;&gt;"",J915&lt;&gt;"")),IF(Q915&lt;&gt;"",Q915,IF(J915&lt;&gt;"",J915,0)),IF(AND(Q915&lt;&gt;"",J915&lt;&gt;"",Q915=J915),Q915,X915)),0)),"")</f>
        <v/>
      </c>
      <c r="AX915" s="118" t="str">
        <f t="shared" si="295"/>
        <v/>
      </c>
      <c r="AY915" s="118" t="str">
        <f t="shared" si="296"/>
        <v/>
      </c>
      <c r="AZ915" s="118" t="str">
        <f t="shared" si="297"/>
        <v/>
      </c>
      <c r="BA915" s="118" t="str">
        <f t="shared" si="298"/>
        <v/>
      </c>
      <c r="BB915" s="118" t="str">
        <f t="shared" si="299"/>
        <v/>
      </c>
      <c r="BC915" s="118" t="str">
        <f t="shared" si="300"/>
        <v/>
      </c>
      <c r="BD915" s="118" t="str">
        <f t="shared" si="301"/>
        <v/>
      </c>
      <c r="BE915" s="118" t="str">
        <f t="shared" si="302"/>
        <v/>
      </c>
      <c r="BF915" s="118" t="str">
        <f t="shared" si="303"/>
        <v/>
      </c>
      <c r="BG915" s="120"/>
      <c r="BH915" s="120" t="str">
        <f t="shared" si="304"/>
        <v/>
      </c>
      <c r="BI915" s="120" t="str">
        <f t="shared" si="305"/>
        <v/>
      </c>
      <c r="BJ915" s="121"/>
      <c r="BK915" s="120" t="str">
        <f t="shared" si="306"/>
        <v/>
      </c>
      <c r="BL915" s="120" t="str">
        <f t="shared" si="307"/>
        <v/>
      </c>
      <c r="BM915" s="120" t="str">
        <f t="shared" si="308"/>
        <v/>
      </c>
      <c r="BN915" s="120" t="str">
        <f t="shared" si="309"/>
        <v/>
      </c>
      <c r="BO915" s="120" t="str">
        <f t="shared" si="310"/>
        <v/>
      </c>
      <c r="BP915" s="120" t="str">
        <f t="shared" si="311"/>
        <v/>
      </c>
      <c r="BQ915" s="98"/>
      <c r="BR915" s="98"/>
      <c r="BS915" s="98"/>
      <c r="BT915" s="98"/>
      <c r="BU915" s="98"/>
      <c r="BV915" s="98"/>
      <c r="BW915" s="98"/>
      <c r="BX915" s="98"/>
      <c r="BY915" s="98"/>
      <c r="BZ915" s="98"/>
      <c r="CA915" s="98"/>
      <c r="CB915" s="98"/>
      <c r="CC915" s="98"/>
      <c r="CD915" s="98"/>
      <c r="CE915" s="98"/>
      <c r="CF915" s="98"/>
      <c r="CG915" s="98"/>
      <c r="CH915" s="98"/>
      <c r="CI915" s="98"/>
      <c r="CJ915" s="98"/>
      <c r="CK915" s="98"/>
      <c r="CL915" s="98"/>
      <c r="CM915" s="98"/>
      <c r="CN915" s="98"/>
      <c r="CO915" s="98"/>
      <c r="CP915" s="98"/>
      <c r="CQ915" s="98"/>
      <c r="CR915" s="98"/>
      <c r="CS915" s="98"/>
    </row>
    <row r="916" spans="1:97" s="4" customFormat="1" ht="18.75" customHeight="1" x14ac:dyDescent="0.2">
      <c r="A916" s="3">
        <f t="shared" si="312"/>
        <v>904</v>
      </c>
      <c r="B916" s="263"/>
      <c r="C916" s="263"/>
      <c r="D916" s="263"/>
      <c r="E916" s="259"/>
      <c r="F916" s="259"/>
      <c r="G916" s="43"/>
      <c r="H916" s="264"/>
      <c r="I916" s="261"/>
      <c r="J916" s="106"/>
      <c r="K916" s="247"/>
      <c r="L916" s="247"/>
      <c r="M916" s="247"/>
      <c r="N916" s="248" t="str">
        <f>IF(AND(K916&lt;&gt;"",L916&lt;&gt;"",J916&lt;&gt;""),ROUND(MIN(IF(OR(J916="OZZ",J916="ZZ"),5000,17300),TRUNC(0.75*(SUMIF($D$12:$D916,$D916,K$12:K916)+SUMIF($D$12:$D916,$D916,L$12:L916)),2)) - SUMIF($D$12:$D915,$D916,N$12:N915),2),"")</f>
        <v/>
      </c>
      <c r="O916" s="249" t="str">
        <f>IF(AND(K916&lt;&gt;"",L916&lt;&gt;"",M916&lt;&gt;"",J916&lt;&gt;"",AH916&lt;&gt;""),IF(OR(J916="OZZ",J916="ZZ"),ROUND(0-SUMIF($D$12:$D915,$D916,O$12:O915),2),IF(M916=0,0,ROUND(MIN(MIN(17300,TRUNC(0.75*(SUMIF($D$12:$D$2012,$D916,K$12:K$2012)+SUMIF($D$12:$D$2012,$D916,L$12:L$2012)),2)+SUMIF($D$12:$D916,$D916,AH$12:AH916))-SUMIF($D$12:$D915,$D916,O$12:O915)-SUMIF($D$12:$D$2012,$D916,N$12:N$2012),AH916),2))),"")</f>
        <v/>
      </c>
      <c r="P916" s="250" t="str">
        <f>IF(J916&lt;&gt;"",1000 - SUMIF($D$12:$D915,$D916,P$12:P915),"")</f>
        <v/>
      </c>
      <c r="Q916" s="106"/>
      <c r="R916" s="247"/>
      <c r="S916" s="247"/>
      <c r="T916" s="247"/>
      <c r="U916" s="248" t="str">
        <f>IF(AND(R916&lt;&gt;"",S916&lt;&gt;"",Q916&lt;&gt;""),ROUND(MIN(IF(OR(Q916="OZZ",Q916="ZZ"),5000,17300),TRUNC(0.75*(SUMIF($D$12:$D916,$D916,R$12:R916)+SUMIF($D$12:$D916,$D916,S$12:S916)),2)) - SUMIF($D$12:$D915,$D916,U$12:U915),2),"")</f>
        <v/>
      </c>
      <c r="V916" s="248" t="str">
        <f>IF(AND(R916&lt;&gt;"",S916&lt;&gt;"",T916&lt;&gt;"",Q916&lt;&gt;"",AL916&lt;&gt;""),IF(OR(Q916="OZZ",Q916="ZZ"),ROUND(0-SUMIF($D$12:$D915,$D916,V$12:V915),2),IF(T916=0,0,ROUND(MIN(MIN(17300,TRUNC(0.75*(SUMIF($D$12:$D$2012,$D916,R$12:R$2012)+SUMIF($D$12:$D$2012,$D916,S$12:S$2012)),2)+SUMIF($D$12:$D916,$D916,AL$12:AL916))-SUMIF($D$12:$D915,$D916,V$12:V915)-SUMIF($D$12:$D$2012,$D916,U$12:U$2012),AL916),2))),"")</f>
        <v/>
      </c>
      <c r="W916" s="250" t="str">
        <f>IF(Q916&lt;&gt;"",1000 - SUMIF($D$12:$D915,$D916,W$12:W915),"")</f>
        <v/>
      </c>
      <c r="X916" s="106"/>
      <c r="Y916" s="247"/>
      <c r="Z916" s="247"/>
      <c r="AA916" s="247"/>
      <c r="AB916" s="248" t="str">
        <f>IF(AND(Y916&lt;&gt;"",Z916&lt;&gt;"",X916&lt;&gt;""),ROUND(MIN(IF(OR(X916="OZZ",X916="ZZ"),5000,17300),TRUNC(0.75*(SUMIF($D$12:$D916,$D916,Y$12:Y916)+SUMIF($D$12:$D916,$D916,Z$12:Z916)),2)) - SUMIF($D$12:$D915,$D916,AB$12:AB915),2),"")</f>
        <v/>
      </c>
      <c r="AC916" s="251" t="str">
        <f>IF(AND(Y916&lt;&gt;"",Z916&lt;&gt;"",AA916&lt;&gt;"",X916&lt;&gt;"",AP916&lt;&gt;""),IF(OR(X916="OZZ",X916="ZZ"),ROUND(0-SUMIF($D$12:$D915,$D916,AC$12:AC915),2),IF(AA916=0,0,ROUND(MIN(MIN(17300,TRUNC(0.75*(SUMIF($D$12:$D$2012,$D916,Y$12:Y$2012)+SUMIF($D$12:$D$2012,$D916,Z$12:Z$2012)),2)+SUMIF($D$12:$D916,$D916,AP$12:AP916))-SUMIF($D$12:$D915,$D916,AC$12:AC915)-SUMIF($D$12:$D$2012,$D916,AB$12:AB$2012),AP916),2))),"")</f>
        <v/>
      </c>
      <c r="AD916" s="250" t="str">
        <f>IF(X916&lt;&gt;"",1000 - SUMIF($D$12:$D915,$D916,AD$12:AD915),"")</f>
        <v/>
      </c>
      <c r="AE916" s="252"/>
      <c r="AF916" s="253"/>
      <c r="AG916" s="254"/>
      <c r="AH916" s="255" t="str">
        <f t="shared" si="313"/>
        <v/>
      </c>
      <c r="AI916" s="256"/>
      <c r="AJ916" s="253"/>
      <c r="AK916" s="254"/>
      <c r="AL916" s="255" t="str">
        <f t="shared" si="314"/>
        <v/>
      </c>
      <c r="AM916" s="256"/>
      <c r="AN916" s="253"/>
      <c r="AO916" s="254"/>
      <c r="AP916" s="255" t="str">
        <f t="shared" si="294"/>
        <v/>
      </c>
      <c r="AQ916" s="116"/>
      <c r="AR916" s="116"/>
      <c r="AS916" s="117"/>
      <c r="AT916" s="118"/>
      <c r="AU916" s="119" t="str">
        <f>IF(D916&lt;&gt; "", IF(COUNTIF($D$12:$D916,$D916)&gt;1,0,IF(SUM(N916,U916,AB916)&gt;0,IF(AND(X916="",OR(Q916&lt;&gt;"",J916&lt;&gt;"")),IF(Q916&lt;&gt;"",Q916,IF(J916&lt;&gt;"",J916,0)),IF(AND(Q916&lt;&gt;"",J916&lt;&gt;"",Q916=J916),Q916,X916)),0)),"")</f>
        <v/>
      </c>
      <c r="AV916" s="119" t="str">
        <f>IF(D916&lt;&gt;"",IF(COUNTIF($D$12:$D916,$D916)&gt;1,0,IF(SUM(O916,V916,AC916)&gt;0,IF(AND(X916="",OR(Q916&lt;&gt;"",J916&lt;&gt;"")),IF(Q916&lt;&gt;"",Q916,IF(J916&lt;&gt;"",J916,0)),IF(AND(Q916&lt;&gt;"",J916&lt;&gt;"",Q916=J916),Q916,X916)),0)),"")</f>
        <v/>
      </c>
      <c r="AW916" s="119" t="str">
        <f>IF(D916&lt;&gt;"",IF(COUNTIF($D$12:$D916,$D916)&gt;1,0,IF(SUM(P916,W916,AD916)&gt;0,IF(AND(X916="",OR(Q916&lt;&gt;"",J916&lt;&gt;"")),IF(Q916&lt;&gt;"",Q916,IF(J916&lt;&gt;"",J916,0)),IF(AND(Q916&lt;&gt;"",J916&lt;&gt;"",Q916=J916),Q916,X916)),0)),"")</f>
        <v/>
      </c>
      <c r="AX916" s="118" t="str">
        <f t="shared" si="295"/>
        <v/>
      </c>
      <c r="AY916" s="118" t="str">
        <f t="shared" si="296"/>
        <v/>
      </c>
      <c r="AZ916" s="118" t="str">
        <f t="shared" si="297"/>
        <v/>
      </c>
      <c r="BA916" s="118" t="str">
        <f t="shared" si="298"/>
        <v/>
      </c>
      <c r="BB916" s="118" t="str">
        <f t="shared" si="299"/>
        <v/>
      </c>
      <c r="BC916" s="118" t="str">
        <f t="shared" si="300"/>
        <v/>
      </c>
      <c r="BD916" s="118" t="str">
        <f t="shared" si="301"/>
        <v/>
      </c>
      <c r="BE916" s="118" t="str">
        <f t="shared" si="302"/>
        <v/>
      </c>
      <c r="BF916" s="118" t="str">
        <f t="shared" si="303"/>
        <v/>
      </c>
      <c r="BG916" s="120"/>
      <c r="BH916" s="120" t="str">
        <f t="shared" si="304"/>
        <v/>
      </c>
      <c r="BI916" s="120" t="str">
        <f t="shared" si="305"/>
        <v/>
      </c>
      <c r="BJ916" s="121"/>
      <c r="BK916" s="120" t="str">
        <f t="shared" si="306"/>
        <v/>
      </c>
      <c r="BL916" s="120" t="str">
        <f t="shared" si="307"/>
        <v/>
      </c>
      <c r="BM916" s="120" t="str">
        <f t="shared" si="308"/>
        <v/>
      </c>
      <c r="BN916" s="120" t="str">
        <f t="shared" si="309"/>
        <v/>
      </c>
      <c r="BO916" s="120" t="str">
        <f t="shared" si="310"/>
        <v/>
      </c>
      <c r="BP916" s="120" t="str">
        <f t="shared" si="311"/>
        <v/>
      </c>
      <c r="BQ916" s="98"/>
      <c r="BR916" s="98"/>
      <c r="BS916" s="98"/>
      <c r="BT916" s="98"/>
      <c r="BU916" s="98"/>
      <c r="BV916" s="98"/>
      <c r="BW916" s="98"/>
      <c r="BX916" s="98"/>
      <c r="BY916" s="98"/>
      <c r="BZ916" s="98"/>
      <c r="CA916" s="98"/>
      <c r="CB916" s="98"/>
      <c r="CC916" s="98"/>
      <c r="CD916" s="98"/>
      <c r="CE916" s="98"/>
      <c r="CF916" s="98"/>
      <c r="CG916" s="98"/>
      <c r="CH916" s="98"/>
      <c r="CI916" s="98"/>
      <c r="CJ916" s="98"/>
      <c r="CK916" s="98"/>
      <c r="CL916" s="98"/>
      <c r="CM916" s="98"/>
      <c r="CN916" s="98"/>
      <c r="CO916" s="98"/>
      <c r="CP916" s="98"/>
      <c r="CQ916" s="98"/>
      <c r="CR916" s="98"/>
      <c r="CS916" s="98"/>
    </row>
    <row r="917" spans="1:97" s="4" customFormat="1" ht="18.75" customHeight="1" x14ac:dyDescent="0.2">
      <c r="A917" s="3">
        <f t="shared" si="312"/>
        <v>905</v>
      </c>
      <c r="B917" s="263"/>
      <c r="C917" s="263"/>
      <c r="D917" s="263"/>
      <c r="E917" s="259"/>
      <c r="F917" s="259"/>
      <c r="G917" s="43"/>
      <c r="H917" s="264"/>
      <c r="I917" s="261"/>
      <c r="J917" s="106"/>
      <c r="K917" s="247"/>
      <c r="L917" s="247"/>
      <c r="M917" s="247"/>
      <c r="N917" s="248" t="str">
        <f>IF(AND(K917&lt;&gt;"",L917&lt;&gt;"",J917&lt;&gt;""),ROUND(MIN(IF(OR(J917="OZZ",J917="ZZ"),5000,17300),TRUNC(0.75*(SUMIF($D$12:$D917,$D917,K$12:K917)+SUMIF($D$12:$D917,$D917,L$12:L917)),2)) - SUMIF($D$12:$D916,$D917,N$12:N916),2),"")</f>
        <v/>
      </c>
      <c r="O917" s="249" t="str">
        <f>IF(AND(K917&lt;&gt;"",L917&lt;&gt;"",M917&lt;&gt;"",J917&lt;&gt;"",AH917&lt;&gt;""),IF(OR(J917="OZZ",J917="ZZ"),ROUND(0-SUMIF($D$12:$D916,$D917,O$12:O916),2),IF(M917=0,0,ROUND(MIN(MIN(17300,TRUNC(0.75*(SUMIF($D$12:$D$2012,$D917,K$12:K$2012)+SUMIF($D$12:$D$2012,$D917,L$12:L$2012)),2)+SUMIF($D$12:$D917,$D917,AH$12:AH917))-SUMIF($D$12:$D916,$D917,O$12:O916)-SUMIF($D$12:$D$2012,$D917,N$12:N$2012),AH917),2))),"")</f>
        <v/>
      </c>
      <c r="P917" s="250" t="str">
        <f>IF(J917&lt;&gt;"",1000 - SUMIF($D$12:$D916,$D917,P$12:P916),"")</f>
        <v/>
      </c>
      <c r="Q917" s="106"/>
      <c r="R917" s="247"/>
      <c r="S917" s="247"/>
      <c r="T917" s="247"/>
      <c r="U917" s="248" t="str">
        <f>IF(AND(R917&lt;&gt;"",S917&lt;&gt;"",Q917&lt;&gt;""),ROUND(MIN(IF(OR(Q917="OZZ",Q917="ZZ"),5000,17300),TRUNC(0.75*(SUMIF($D$12:$D917,$D917,R$12:R917)+SUMIF($D$12:$D917,$D917,S$12:S917)),2)) - SUMIF($D$12:$D916,$D917,U$12:U916),2),"")</f>
        <v/>
      </c>
      <c r="V917" s="248" t="str">
        <f>IF(AND(R917&lt;&gt;"",S917&lt;&gt;"",T917&lt;&gt;"",Q917&lt;&gt;"",AL917&lt;&gt;""),IF(OR(Q917="OZZ",Q917="ZZ"),ROUND(0-SUMIF($D$12:$D916,$D917,V$12:V916),2),IF(T917=0,0,ROUND(MIN(MIN(17300,TRUNC(0.75*(SUMIF($D$12:$D$2012,$D917,R$12:R$2012)+SUMIF($D$12:$D$2012,$D917,S$12:S$2012)),2)+SUMIF($D$12:$D917,$D917,AL$12:AL917))-SUMIF($D$12:$D916,$D917,V$12:V916)-SUMIF($D$12:$D$2012,$D917,U$12:U$2012),AL917),2))),"")</f>
        <v/>
      </c>
      <c r="W917" s="250" t="str">
        <f>IF(Q917&lt;&gt;"",1000 - SUMIF($D$12:$D916,$D917,W$12:W916),"")</f>
        <v/>
      </c>
      <c r="X917" s="106"/>
      <c r="Y917" s="247"/>
      <c r="Z917" s="247"/>
      <c r="AA917" s="247"/>
      <c r="AB917" s="248" t="str">
        <f>IF(AND(Y917&lt;&gt;"",Z917&lt;&gt;"",X917&lt;&gt;""),ROUND(MIN(IF(OR(X917="OZZ",X917="ZZ"),5000,17300),TRUNC(0.75*(SUMIF($D$12:$D917,$D917,Y$12:Y917)+SUMIF($D$12:$D917,$D917,Z$12:Z917)),2)) - SUMIF($D$12:$D916,$D917,AB$12:AB916),2),"")</f>
        <v/>
      </c>
      <c r="AC917" s="251" t="str">
        <f>IF(AND(Y917&lt;&gt;"",Z917&lt;&gt;"",AA917&lt;&gt;"",X917&lt;&gt;"",AP917&lt;&gt;""),IF(OR(X917="OZZ",X917="ZZ"),ROUND(0-SUMIF($D$12:$D916,$D917,AC$12:AC916),2),IF(AA917=0,0,ROUND(MIN(MIN(17300,TRUNC(0.75*(SUMIF($D$12:$D$2012,$D917,Y$12:Y$2012)+SUMIF($D$12:$D$2012,$D917,Z$12:Z$2012)),2)+SUMIF($D$12:$D917,$D917,AP$12:AP917))-SUMIF($D$12:$D916,$D917,AC$12:AC916)-SUMIF($D$12:$D$2012,$D917,AB$12:AB$2012),AP917),2))),"")</f>
        <v/>
      </c>
      <c r="AD917" s="250" t="str">
        <f>IF(X917&lt;&gt;"",1000 - SUMIF($D$12:$D916,$D917,AD$12:AD916),"")</f>
        <v/>
      </c>
      <c r="AE917" s="252"/>
      <c r="AF917" s="253"/>
      <c r="AG917" s="254"/>
      <c r="AH917" s="255" t="str">
        <f t="shared" si="313"/>
        <v/>
      </c>
      <c r="AI917" s="256"/>
      <c r="AJ917" s="253"/>
      <c r="AK917" s="254"/>
      <c r="AL917" s="255" t="str">
        <f t="shared" si="314"/>
        <v/>
      </c>
      <c r="AM917" s="256"/>
      <c r="AN917" s="253"/>
      <c r="AO917" s="254"/>
      <c r="AP917" s="255" t="str">
        <f t="shared" si="294"/>
        <v/>
      </c>
      <c r="AQ917" s="116"/>
      <c r="AR917" s="116"/>
      <c r="AS917" s="117"/>
      <c r="AT917" s="118"/>
      <c r="AU917" s="119" t="str">
        <f>IF(D917&lt;&gt; "", IF(COUNTIF($D$12:$D917,$D917)&gt;1,0,IF(SUM(N917,U917,AB917)&gt;0,IF(AND(X917="",OR(Q917&lt;&gt;"",J917&lt;&gt;"")),IF(Q917&lt;&gt;"",Q917,IF(J917&lt;&gt;"",J917,0)),IF(AND(Q917&lt;&gt;"",J917&lt;&gt;"",Q917=J917),Q917,X917)),0)),"")</f>
        <v/>
      </c>
      <c r="AV917" s="119" t="str">
        <f>IF(D917&lt;&gt;"",IF(COUNTIF($D$12:$D917,$D917)&gt;1,0,IF(SUM(O917,V917,AC917)&gt;0,IF(AND(X917="",OR(Q917&lt;&gt;"",J917&lt;&gt;"")),IF(Q917&lt;&gt;"",Q917,IF(J917&lt;&gt;"",J917,0)),IF(AND(Q917&lt;&gt;"",J917&lt;&gt;"",Q917=J917),Q917,X917)),0)),"")</f>
        <v/>
      </c>
      <c r="AW917" s="119" t="str">
        <f>IF(D917&lt;&gt;"",IF(COUNTIF($D$12:$D917,$D917)&gt;1,0,IF(SUM(P917,W917,AD917)&gt;0,IF(AND(X917="",OR(Q917&lt;&gt;"",J917&lt;&gt;"")),IF(Q917&lt;&gt;"",Q917,IF(J917&lt;&gt;"",J917,0)),IF(AND(Q917&lt;&gt;"",J917&lt;&gt;"",Q917=J917),Q917,X917)),0)),"")</f>
        <v/>
      </c>
      <c r="AX917" s="118" t="str">
        <f t="shared" si="295"/>
        <v/>
      </c>
      <c r="AY917" s="118" t="str">
        <f t="shared" si="296"/>
        <v/>
      </c>
      <c r="AZ917" s="118" t="str">
        <f t="shared" si="297"/>
        <v/>
      </c>
      <c r="BA917" s="118" t="str">
        <f t="shared" si="298"/>
        <v/>
      </c>
      <c r="BB917" s="118" t="str">
        <f t="shared" si="299"/>
        <v/>
      </c>
      <c r="BC917" s="118" t="str">
        <f t="shared" si="300"/>
        <v/>
      </c>
      <c r="BD917" s="118" t="str">
        <f t="shared" si="301"/>
        <v/>
      </c>
      <c r="BE917" s="118" t="str">
        <f t="shared" si="302"/>
        <v/>
      </c>
      <c r="BF917" s="118" t="str">
        <f t="shared" si="303"/>
        <v/>
      </c>
      <c r="BG917" s="120"/>
      <c r="BH917" s="120" t="str">
        <f t="shared" si="304"/>
        <v/>
      </c>
      <c r="BI917" s="120" t="str">
        <f t="shared" si="305"/>
        <v/>
      </c>
      <c r="BJ917" s="121"/>
      <c r="BK917" s="120" t="str">
        <f t="shared" si="306"/>
        <v/>
      </c>
      <c r="BL917" s="120" t="str">
        <f t="shared" si="307"/>
        <v/>
      </c>
      <c r="BM917" s="120" t="str">
        <f t="shared" si="308"/>
        <v/>
      </c>
      <c r="BN917" s="120" t="str">
        <f t="shared" si="309"/>
        <v/>
      </c>
      <c r="BO917" s="120" t="str">
        <f t="shared" si="310"/>
        <v/>
      </c>
      <c r="BP917" s="120" t="str">
        <f t="shared" si="311"/>
        <v/>
      </c>
      <c r="BQ917" s="98"/>
      <c r="BR917" s="98"/>
      <c r="BS917" s="98"/>
      <c r="BT917" s="98"/>
      <c r="BU917" s="98"/>
      <c r="BV917" s="98"/>
      <c r="BW917" s="98"/>
      <c r="BX917" s="98"/>
      <c r="BY917" s="98"/>
      <c r="BZ917" s="98"/>
      <c r="CA917" s="98"/>
      <c r="CB917" s="98"/>
      <c r="CC917" s="98"/>
      <c r="CD917" s="98"/>
      <c r="CE917" s="98"/>
      <c r="CF917" s="98"/>
      <c r="CG917" s="98"/>
      <c r="CH917" s="98"/>
      <c r="CI917" s="98"/>
      <c r="CJ917" s="98"/>
      <c r="CK917" s="98"/>
      <c r="CL917" s="98"/>
      <c r="CM917" s="98"/>
      <c r="CN917" s="98"/>
      <c r="CO917" s="98"/>
      <c r="CP917" s="98"/>
      <c r="CQ917" s="98"/>
      <c r="CR917" s="98"/>
      <c r="CS917" s="98"/>
    </row>
    <row r="918" spans="1:97" s="4" customFormat="1" ht="18.75" customHeight="1" x14ac:dyDescent="0.2">
      <c r="A918" s="3">
        <f t="shared" si="312"/>
        <v>906</v>
      </c>
      <c r="B918" s="263"/>
      <c r="C918" s="263"/>
      <c r="D918" s="263"/>
      <c r="E918" s="259"/>
      <c r="F918" s="259"/>
      <c r="G918" s="43"/>
      <c r="H918" s="264"/>
      <c r="I918" s="261"/>
      <c r="J918" s="106"/>
      <c r="K918" s="247"/>
      <c r="L918" s="247"/>
      <c r="M918" s="247"/>
      <c r="N918" s="248" t="str">
        <f>IF(AND(K918&lt;&gt;"",L918&lt;&gt;"",J918&lt;&gt;""),ROUND(MIN(IF(OR(J918="OZZ",J918="ZZ"),5000,17300),TRUNC(0.75*(SUMIF($D$12:$D918,$D918,K$12:K918)+SUMIF($D$12:$D918,$D918,L$12:L918)),2)) - SUMIF($D$12:$D917,$D918,N$12:N917),2),"")</f>
        <v/>
      </c>
      <c r="O918" s="249" t="str">
        <f>IF(AND(K918&lt;&gt;"",L918&lt;&gt;"",M918&lt;&gt;"",J918&lt;&gt;"",AH918&lt;&gt;""),IF(OR(J918="OZZ",J918="ZZ"),ROUND(0-SUMIF($D$12:$D917,$D918,O$12:O917),2),IF(M918=0,0,ROUND(MIN(MIN(17300,TRUNC(0.75*(SUMIF($D$12:$D$2012,$D918,K$12:K$2012)+SUMIF($D$12:$D$2012,$D918,L$12:L$2012)),2)+SUMIF($D$12:$D918,$D918,AH$12:AH918))-SUMIF($D$12:$D917,$D918,O$12:O917)-SUMIF($D$12:$D$2012,$D918,N$12:N$2012),AH918),2))),"")</f>
        <v/>
      </c>
      <c r="P918" s="250" t="str">
        <f>IF(J918&lt;&gt;"",1000 - SUMIF($D$12:$D917,$D918,P$12:P917),"")</f>
        <v/>
      </c>
      <c r="Q918" s="106"/>
      <c r="R918" s="247"/>
      <c r="S918" s="247"/>
      <c r="T918" s="247"/>
      <c r="U918" s="248" t="str">
        <f>IF(AND(R918&lt;&gt;"",S918&lt;&gt;"",Q918&lt;&gt;""),ROUND(MIN(IF(OR(Q918="OZZ",Q918="ZZ"),5000,17300),TRUNC(0.75*(SUMIF($D$12:$D918,$D918,R$12:R918)+SUMIF($D$12:$D918,$D918,S$12:S918)),2)) - SUMIF($D$12:$D917,$D918,U$12:U917),2),"")</f>
        <v/>
      </c>
      <c r="V918" s="248" t="str">
        <f>IF(AND(R918&lt;&gt;"",S918&lt;&gt;"",T918&lt;&gt;"",Q918&lt;&gt;"",AL918&lt;&gt;""),IF(OR(Q918="OZZ",Q918="ZZ"),ROUND(0-SUMIF($D$12:$D917,$D918,V$12:V917),2),IF(T918=0,0,ROUND(MIN(MIN(17300,TRUNC(0.75*(SUMIF($D$12:$D$2012,$D918,R$12:R$2012)+SUMIF($D$12:$D$2012,$D918,S$12:S$2012)),2)+SUMIF($D$12:$D918,$D918,AL$12:AL918))-SUMIF($D$12:$D917,$D918,V$12:V917)-SUMIF($D$12:$D$2012,$D918,U$12:U$2012),AL918),2))),"")</f>
        <v/>
      </c>
      <c r="W918" s="250" t="str">
        <f>IF(Q918&lt;&gt;"",1000 - SUMIF($D$12:$D917,$D918,W$12:W917),"")</f>
        <v/>
      </c>
      <c r="X918" s="106"/>
      <c r="Y918" s="247"/>
      <c r="Z918" s="247"/>
      <c r="AA918" s="247"/>
      <c r="AB918" s="248" t="str">
        <f>IF(AND(Y918&lt;&gt;"",Z918&lt;&gt;"",X918&lt;&gt;""),ROUND(MIN(IF(OR(X918="OZZ",X918="ZZ"),5000,17300),TRUNC(0.75*(SUMIF($D$12:$D918,$D918,Y$12:Y918)+SUMIF($D$12:$D918,$D918,Z$12:Z918)),2)) - SUMIF($D$12:$D917,$D918,AB$12:AB917),2),"")</f>
        <v/>
      </c>
      <c r="AC918" s="251" t="str">
        <f>IF(AND(Y918&lt;&gt;"",Z918&lt;&gt;"",AA918&lt;&gt;"",X918&lt;&gt;"",AP918&lt;&gt;""),IF(OR(X918="OZZ",X918="ZZ"),ROUND(0-SUMIF($D$12:$D917,$D918,AC$12:AC917),2),IF(AA918=0,0,ROUND(MIN(MIN(17300,TRUNC(0.75*(SUMIF($D$12:$D$2012,$D918,Y$12:Y$2012)+SUMIF($D$12:$D$2012,$D918,Z$12:Z$2012)),2)+SUMIF($D$12:$D918,$D918,AP$12:AP918))-SUMIF($D$12:$D917,$D918,AC$12:AC917)-SUMIF($D$12:$D$2012,$D918,AB$12:AB$2012),AP918),2))),"")</f>
        <v/>
      </c>
      <c r="AD918" s="250" t="str">
        <f>IF(X918&lt;&gt;"",1000 - SUMIF($D$12:$D917,$D918,AD$12:AD917),"")</f>
        <v/>
      </c>
      <c r="AE918" s="252"/>
      <c r="AF918" s="253"/>
      <c r="AG918" s="254"/>
      <c r="AH918" s="255" t="str">
        <f t="shared" si="313"/>
        <v/>
      </c>
      <c r="AI918" s="256"/>
      <c r="AJ918" s="253"/>
      <c r="AK918" s="254"/>
      <c r="AL918" s="255" t="str">
        <f t="shared" si="314"/>
        <v/>
      </c>
      <c r="AM918" s="256"/>
      <c r="AN918" s="253"/>
      <c r="AO918" s="254"/>
      <c r="AP918" s="255" t="str">
        <f t="shared" si="294"/>
        <v/>
      </c>
      <c r="AQ918" s="116"/>
      <c r="AR918" s="116"/>
      <c r="AS918" s="117"/>
      <c r="AT918" s="118"/>
      <c r="AU918" s="119" t="str">
        <f>IF(D918&lt;&gt; "", IF(COUNTIF($D$12:$D918,$D918)&gt;1,0,IF(SUM(N918,U918,AB918)&gt;0,IF(AND(X918="",OR(Q918&lt;&gt;"",J918&lt;&gt;"")),IF(Q918&lt;&gt;"",Q918,IF(J918&lt;&gt;"",J918,0)),IF(AND(Q918&lt;&gt;"",J918&lt;&gt;"",Q918=J918),Q918,X918)),0)),"")</f>
        <v/>
      </c>
      <c r="AV918" s="119" t="str">
        <f>IF(D918&lt;&gt;"",IF(COUNTIF($D$12:$D918,$D918)&gt;1,0,IF(SUM(O918,V918,AC918)&gt;0,IF(AND(X918="",OR(Q918&lt;&gt;"",J918&lt;&gt;"")),IF(Q918&lt;&gt;"",Q918,IF(J918&lt;&gt;"",J918,0)),IF(AND(Q918&lt;&gt;"",J918&lt;&gt;"",Q918=J918),Q918,X918)),0)),"")</f>
        <v/>
      </c>
      <c r="AW918" s="119" t="str">
        <f>IF(D918&lt;&gt;"",IF(COUNTIF($D$12:$D918,$D918)&gt;1,0,IF(SUM(P918,W918,AD918)&gt;0,IF(AND(X918="",OR(Q918&lt;&gt;"",J918&lt;&gt;"")),IF(Q918&lt;&gt;"",Q918,IF(J918&lt;&gt;"",J918,0)),IF(AND(Q918&lt;&gt;"",J918&lt;&gt;"",Q918=J918),Q918,X918)),0)),"")</f>
        <v/>
      </c>
      <c r="AX918" s="118" t="str">
        <f t="shared" si="295"/>
        <v/>
      </c>
      <c r="AY918" s="118" t="str">
        <f t="shared" si="296"/>
        <v/>
      </c>
      <c r="AZ918" s="118" t="str">
        <f t="shared" si="297"/>
        <v/>
      </c>
      <c r="BA918" s="118" t="str">
        <f t="shared" si="298"/>
        <v/>
      </c>
      <c r="BB918" s="118" t="str">
        <f t="shared" si="299"/>
        <v/>
      </c>
      <c r="BC918" s="118" t="str">
        <f t="shared" si="300"/>
        <v/>
      </c>
      <c r="BD918" s="118" t="str">
        <f t="shared" si="301"/>
        <v/>
      </c>
      <c r="BE918" s="118" t="str">
        <f t="shared" si="302"/>
        <v/>
      </c>
      <c r="BF918" s="118" t="str">
        <f t="shared" si="303"/>
        <v/>
      </c>
      <c r="BG918" s="120"/>
      <c r="BH918" s="120" t="str">
        <f t="shared" si="304"/>
        <v/>
      </c>
      <c r="BI918" s="120" t="str">
        <f t="shared" si="305"/>
        <v/>
      </c>
      <c r="BJ918" s="121"/>
      <c r="BK918" s="120" t="str">
        <f t="shared" si="306"/>
        <v/>
      </c>
      <c r="BL918" s="120" t="str">
        <f t="shared" si="307"/>
        <v/>
      </c>
      <c r="BM918" s="120" t="str">
        <f t="shared" si="308"/>
        <v/>
      </c>
      <c r="BN918" s="120" t="str">
        <f t="shared" si="309"/>
        <v/>
      </c>
      <c r="BO918" s="120" t="str">
        <f t="shared" si="310"/>
        <v/>
      </c>
      <c r="BP918" s="120" t="str">
        <f t="shared" si="311"/>
        <v/>
      </c>
      <c r="BQ918" s="98"/>
      <c r="BR918" s="98"/>
      <c r="BS918" s="98"/>
      <c r="BT918" s="98"/>
      <c r="BU918" s="98"/>
      <c r="BV918" s="98"/>
      <c r="BW918" s="98"/>
      <c r="BX918" s="98"/>
      <c r="BY918" s="98"/>
      <c r="BZ918" s="98"/>
      <c r="CA918" s="98"/>
      <c r="CB918" s="98"/>
      <c r="CC918" s="98"/>
      <c r="CD918" s="98"/>
      <c r="CE918" s="98"/>
      <c r="CF918" s="98"/>
      <c r="CG918" s="98"/>
      <c r="CH918" s="98"/>
      <c r="CI918" s="98"/>
      <c r="CJ918" s="98"/>
      <c r="CK918" s="98"/>
      <c r="CL918" s="98"/>
      <c r="CM918" s="98"/>
      <c r="CN918" s="98"/>
      <c r="CO918" s="98"/>
      <c r="CP918" s="98"/>
      <c r="CQ918" s="98"/>
      <c r="CR918" s="98"/>
      <c r="CS918" s="98"/>
    </row>
    <row r="919" spans="1:97" s="4" customFormat="1" ht="18.75" customHeight="1" x14ac:dyDescent="0.2">
      <c r="A919" s="3">
        <f t="shared" si="312"/>
        <v>907</v>
      </c>
      <c r="B919" s="263"/>
      <c r="C919" s="263"/>
      <c r="D919" s="263"/>
      <c r="E919" s="259"/>
      <c r="F919" s="259"/>
      <c r="G919" s="43"/>
      <c r="H919" s="264"/>
      <c r="I919" s="261"/>
      <c r="J919" s="106"/>
      <c r="K919" s="247"/>
      <c r="L919" s="247"/>
      <c r="M919" s="247"/>
      <c r="N919" s="248" t="str">
        <f>IF(AND(K919&lt;&gt;"",L919&lt;&gt;"",J919&lt;&gt;""),ROUND(MIN(IF(OR(J919="OZZ",J919="ZZ"),5000,17300),TRUNC(0.75*(SUMIF($D$12:$D919,$D919,K$12:K919)+SUMIF($D$12:$D919,$D919,L$12:L919)),2)) - SUMIF($D$12:$D918,$D919,N$12:N918),2),"")</f>
        <v/>
      </c>
      <c r="O919" s="249" t="str">
        <f>IF(AND(K919&lt;&gt;"",L919&lt;&gt;"",M919&lt;&gt;"",J919&lt;&gt;"",AH919&lt;&gt;""),IF(OR(J919="OZZ",J919="ZZ"),ROUND(0-SUMIF($D$12:$D918,$D919,O$12:O918),2),IF(M919=0,0,ROUND(MIN(MIN(17300,TRUNC(0.75*(SUMIF($D$12:$D$2012,$D919,K$12:K$2012)+SUMIF($D$12:$D$2012,$D919,L$12:L$2012)),2)+SUMIF($D$12:$D919,$D919,AH$12:AH919))-SUMIF($D$12:$D918,$D919,O$12:O918)-SUMIF($D$12:$D$2012,$D919,N$12:N$2012),AH919),2))),"")</f>
        <v/>
      </c>
      <c r="P919" s="250" t="str">
        <f>IF(J919&lt;&gt;"",1000 - SUMIF($D$12:$D918,$D919,P$12:P918),"")</f>
        <v/>
      </c>
      <c r="Q919" s="106"/>
      <c r="R919" s="247"/>
      <c r="S919" s="247"/>
      <c r="T919" s="247"/>
      <c r="U919" s="248" t="str">
        <f>IF(AND(R919&lt;&gt;"",S919&lt;&gt;"",Q919&lt;&gt;""),ROUND(MIN(IF(OR(Q919="OZZ",Q919="ZZ"),5000,17300),TRUNC(0.75*(SUMIF($D$12:$D919,$D919,R$12:R919)+SUMIF($D$12:$D919,$D919,S$12:S919)),2)) - SUMIF($D$12:$D918,$D919,U$12:U918),2),"")</f>
        <v/>
      </c>
      <c r="V919" s="248" t="str">
        <f>IF(AND(R919&lt;&gt;"",S919&lt;&gt;"",T919&lt;&gt;"",Q919&lt;&gt;"",AL919&lt;&gt;""),IF(OR(Q919="OZZ",Q919="ZZ"),ROUND(0-SUMIF($D$12:$D918,$D919,V$12:V918),2),IF(T919=0,0,ROUND(MIN(MIN(17300,TRUNC(0.75*(SUMIF($D$12:$D$2012,$D919,R$12:R$2012)+SUMIF($D$12:$D$2012,$D919,S$12:S$2012)),2)+SUMIF($D$12:$D919,$D919,AL$12:AL919))-SUMIF($D$12:$D918,$D919,V$12:V918)-SUMIF($D$12:$D$2012,$D919,U$12:U$2012),AL919),2))),"")</f>
        <v/>
      </c>
      <c r="W919" s="250" t="str">
        <f>IF(Q919&lt;&gt;"",1000 - SUMIF($D$12:$D918,$D919,W$12:W918),"")</f>
        <v/>
      </c>
      <c r="X919" s="106"/>
      <c r="Y919" s="247"/>
      <c r="Z919" s="247"/>
      <c r="AA919" s="247"/>
      <c r="AB919" s="248" t="str">
        <f>IF(AND(Y919&lt;&gt;"",Z919&lt;&gt;"",X919&lt;&gt;""),ROUND(MIN(IF(OR(X919="OZZ",X919="ZZ"),5000,17300),TRUNC(0.75*(SUMIF($D$12:$D919,$D919,Y$12:Y919)+SUMIF($D$12:$D919,$D919,Z$12:Z919)),2)) - SUMIF($D$12:$D918,$D919,AB$12:AB918),2),"")</f>
        <v/>
      </c>
      <c r="AC919" s="251" t="str">
        <f>IF(AND(Y919&lt;&gt;"",Z919&lt;&gt;"",AA919&lt;&gt;"",X919&lt;&gt;"",AP919&lt;&gt;""),IF(OR(X919="OZZ",X919="ZZ"),ROUND(0-SUMIF($D$12:$D918,$D919,AC$12:AC918),2),IF(AA919=0,0,ROUND(MIN(MIN(17300,TRUNC(0.75*(SUMIF($D$12:$D$2012,$D919,Y$12:Y$2012)+SUMIF($D$12:$D$2012,$D919,Z$12:Z$2012)),2)+SUMIF($D$12:$D919,$D919,AP$12:AP919))-SUMIF($D$12:$D918,$D919,AC$12:AC918)-SUMIF($D$12:$D$2012,$D919,AB$12:AB$2012),AP919),2))),"")</f>
        <v/>
      </c>
      <c r="AD919" s="250" t="str">
        <f>IF(X919&lt;&gt;"",1000 - SUMIF($D$12:$D918,$D919,AD$12:AD918),"")</f>
        <v/>
      </c>
      <c r="AE919" s="252"/>
      <c r="AF919" s="253"/>
      <c r="AG919" s="254"/>
      <c r="AH919" s="255" t="str">
        <f t="shared" si="313"/>
        <v/>
      </c>
      <c r="AI919" s="256"/>
      <c r="AJ919" s="253"/>
      <c r="AK919" s="254"/>
      <c r="AL919" s="255" t="str">
        <f t="shared" si="314"/>
        <v/>
      </c>
      <c r="AM919" s="256"/>
      <c r="AN919" s="253"/>
      <c r="AO919" s="254"/>
      <c r="AP919" s="255" t="str">
        <f t="shared" si="294"/>
        <v/>
      </c>
      <c r="AQ919" s="116"/>
      <c r="AR919" s="116"/>
      <c r="AS919" s="117"/>
      <c r="AT919" s="118"/>
      <c r="AU919" s="119" t="str">
        <f>IF(D919&lt;&gt; "", IF(COUNTIF($D$12:$D919,$D919)&gt;1,0,IF(SUM(N919,U919,AB919)&gt;0,IF(AND(X919="",OR(Q919&lt;&gt;"",J919&lt;&gt;"")),IF(Q919&lt;&gt;"",Q919,IF(J919&lt;&gt;"",J919,0)),IF(AND(Q919&lt;&gt;"",J919&lt;&gt;"",Q919=J919),Q919,X919)),0)),"")</f>
        <v/>
      </c>
      <c r="AV919" s="119" t="str">
        <f>IF(D919&lt;&gt;"",IF(COUNTIF($D$12:$D919,$D919)&gt;1,0,IF(SUM(O919,V919,AC919)&gt;0,IF(AND(X919="",OR(Q919&lt;&gt;"",J919&lt;&gt;"")),IF(Q919&lt;&gt;"",Q919,IF(J919&lt;&gt;"",J919,0)),IF(AND(Q919&lt;&gt;"",J919&lt;&gt;"",Q919=J919),Q919,X919)),0)),"")</f>
        <v/>
      </c>
      <c r="AW919" s="119" t="str">
        <f>IF(D919&lt;&gt;"",IF(COUNTIF($D$12:$D919,$D919)&gt;1,0,IF(SUM(P919,W919,AD919)&gt;0,IF(AND(X919="",OR(Q919&lt;&gt;"",J919&lt;&gt;"")),IF(Q919&lt;&gt;"",Q919,IF(J919&lt;&gt;"",J919,0)),IF(AND(Q919&lt;&gt;"",J919&lt;&gt;"",Q919=J919),Q919,X919)),0)),"")</f>
        <v/>
      </c>
      <c r="AX919" s="118" t="str">
        <f t="shared" si="295"/>
        <v/>
      </c>
      <c r="AY919" s="118" t="str">
        <f t="shared" si="296"/>
        <v/>
      </c>
      <c r="AZ919" s="118" t="str">
        <f t="shared" si="297"/>
        <v/>
      </c>
      <c r="BA919" s="118" t="str">
        <f t="shared" si="298"/>
        <v/>
      </c>
      <c r="BB919" s="118" t="str">
        <f t="shared" si="299"/>
        <v/>
      </c>
      <c r="BC919" s="118" t="str">
        <f t="shared" si="300"/>
        <v/>
      </c>
      <c r="BD919" s="118" t="str">
        <f t="shared" si="301"/>
        <v/>
      </c>
      <c r="BE919" s="118" t="str">
        <f t="shared" si="302"/>
        <v/>
      </c>
      <c r="BF919" s="118" t="str">
        <f t="shared" si="303"/>
        <v/>
      </c>
      <c r="BG919" s="120"/>
      <c r="BH919" s="120" t="str">
        <f t="shared" si="304"/>
        <v/>
      </c>
      <c r="BI919" s="120" t="str">
        <f t="shared" si="305"/>
        <v/>
      </c>
      <c r="BJ919" s="121"/>
      <c r="BK919" s="120" t="str">
        <f t="shared" si="306"/>
        <v/>
      </c>
      <c r="BL919" s="120" t="str">
        <f t="shared" si="307"/>
        <v/>
      </c>
      <c r="BM919" s="120" t="str">
        <f t="shared" si="308"/>
        <v/>
      </c>
      <c r="BN919" s="120" t="str">
        <f t="shared" si="309"/>
        <v/>
      </c>
      <c r="BO919" s="120" t="str">
        <f t="shared" si="310"/>
        <v/>
      </c>
      <c r="BP919" s="120" t="str">
        <f t="shared" si="311"/>
        <v/>
      </c>
      <c r="BQ919" s="98"/>
      <c r="BR919" s="98"/>
      <c r="BS919" s="98"/>
      <c r="BT919" s="98"/>
      <c r="BU919" s="98"/>
      <c r="BV919" s="98"/>
      <c r="BW919" s="98"/>
      <c r="BX919" s="98"/>
      <c r="BY919" s="98"/>
      <c r="BZ919" s="98"/>
      <c r="CA919" s="98"/>
      <c r="CB919" s="98"/>
      <c r="CC919" s="98"/>
      <c r="CD919" s="98"/>
      <c r="CE919" s="98"/>
      <c r="CF919" s="98"/>
      <c r="CG919" s="98"/>
      <c r="CH919" s="98"/>
      <c r="CI919" s="98"/>
      <c r="CJ919" s="98"/>
      <c r="CK919" s="98"/>
      <c r="CL919" s="98"/>
      <c r="CM919" s="98"/>
      <c r="CN919" s="98"/>
      <c r="CO919" s="98"/>
      <c r="CP919" s="98"/>
      <c r="CQ919" s="98"/>
      <c r="CR919" s="98"/>
      <c r="CS919" s="98"/>
    </row>
    <row r="920" spans="1:97" s="4" customFormat="1" ht="18.75" customHeight="1" x14ac:dyDescent="0.2">
      <c r="A920" s="3">
        <f t="shared" si="312"/>
        <v>908</v>
      </c>
      <c r="B920" s="263"/>
      <c r="C920" s="263"/>
      <c r="D920" s="263"/>
      <c r="E920" s="259"/>
      <c r="F920" s="259"/>
      <c r="G920" s="43"/>
      <c r="H920" s="264"/>
      <c r="I920" s="261"/>
      <c r="J920" s="106"/>
      <c r="K920" s="247"/>
      <c r="L920" s="247"/>
      <c r="M920" s="247"/>
      <c r="N920" s="248" t="str">
        <f>IF(AND(K920&lt;&gt;"",L920&lt;&gt;"",J920&lt;&gt;""),ROUND(MIN(IF(OR(J920="OZZ",J920="ZZ"),5000,17300),TRUNC(0.75*(SUMIF($D$12:$D920,$D920,K$12:K920)+SUMIF($D$12:$D920,$D920,L$12:L920)),2)) - SUMIF($D$12:$D919,$D920,N$12:N919),2),"")</f>
        <v/>
      </c>
      <c r="O920" s="249" t="str">
        <f>IF(AND(K920&lt;&gt;"",L920&lt;&gt;"",M920&lt;&gt;"",J920&lt;&gt;"",AH920&lt;&gt;""),IF(OR(J920="OZZ",J920="ZZ"),ROUND(0-SUMIF($D$12:$D919,$D920,O$12:O919),2),IF(M920=0,0,ROUND(MIN(MIN(17300,TRUNC(0.75*(SUMIF($D$12:$D$2012,$D920,K$12:K$2012)+SUMIF($D$12:$D$2012,$D920,L$12:L$2012)),2)+SUMIF($D$12:$D920,$D920,AH$12:AH920))-SUMIF($D$12:$D919,$D920,O$12:O919)-SUMIF($D$12:$D$2012,$D920,N$12:N$2012),AH920),2))),"")</f>
        <v/>
      </c>
      <c r="P920" s="250" t="str">
        <f>IF(J920&lt;&gt;"",1000 - SUMIF($D$12:$D919,$D920,P$12:P919),"")</f>
        <v/>
      </c>
      <c r="Q920" s="106"/>
      <c r="R920" s="247"/>
      <c r="S920" s="247"/>
      <c r="T920" s="247"/>
      <c r="U920" s="248" t="str">
        <f>IF(AND(R920&lt;&gt;"",S920&lt;&gt;"",Q920&lt;&gt;""),ROUND(MIN(IF(OR(Q920="OZZ",Q920="ZZ"),5000,17300),TRUNC(0.75*(SUMIF($D$12:$D920,$D920,R$12:R920)+SUMIF($D$12:$D920,$D920,S$12:S920)),2)) - SUMIF($D$12:$D919,$D920,U$12:U919),2),"")</f>
        <v/>
      </c>
      <c r="V920" s="248" t="str">
        <f>IF(AND(R920&lt;&gt;"",S920&lt;&gt;"",T920&lt;&gt;"",Q920&lt;&gt;"",AL920&lt;&gt;""),IF(OR(Q920="OZZ",Q920="ZZ"),ROUND(0-SUMIF($D$12:$D919,$D920,V$12:V919),2),IF(T920=0,0,ROUND(MIN(MIN(17300,TRUNC(0.75*(SUMIF($D$12:$D$2012,$D920,R$12:R$2012)+SUMIF($D$12:$D$2012,$D920,S$12:S$2012)),2)+SUMIF($D$12:$D920,$D920,AL$12:AL920))-SUMIF($D$12:$D919,$D920,V$12:V919)-SUMIF($D$12:$D$2012,$D920,U$12:U$2012),AL920),2))),"")</f>
        <v/>
      </c>
      <c r="W920" s="250" t="str">
        <f>IF(Q920&lt;&gt;"",1000 - SUMIF($D$12:$D919,$D920,W$12:W919),"")</f>
        <v/>
      </c>
      <c r="X920" s="106"/>
      <c r="Y920" s="247"/>
      <c r="Z920" s="247"/>
      <c r="AA920" s="247"/>
      <c r="AB920" s="248" t="str">
        <f>IF(AND(Y920&lt;&gt;"",Z920&lt;&gt;"",X920&lt;&gt;""),ROUND(MIN(IF(OR(X920="OZZ",X920="ZZ"),5000,17300),TRUNC(0.75*(SUMIF($D$12:$D920,$D920,Y$12:Y920)+SUMIF($D$12:$D920,$D920,Z$12:Z920)),2)) - SUMIF($D$12:$D919,$D920,AB$12:AB919),2),"")</f>
        <v/>
      </c>
      <c r="AC920" s="251" t="str">
        <f>IF(AND(Y920&lt;&gt;"",Z920&lt;&gt;"",AA920&lt;&gt;"",X920&lt;&gt;"",AP920&lt;&gt;""),IF(OR(X920="OZZ",X920="ZZ"),ROUND(0-SUMIF($D$12:$D919,$D920,AC$12:AC919),2),IF(AA920=0,0,ROUND(MIN(MIN(17300,TRUNC(0.75*(SUMIF($D$12:$D$2012,$D920,Y$12:Y$2012)+SUMIF($D$12:$D$2012,$D920,Z$12:Z$2012)),2)+SUMIF($D$12:$D920,$D920,AP$12:AP920))-SUMIF($D$12:$D919,$D920,AC$12:AC919)-SUMIF($D$12:$D$2012,$D920,AB$12:AB$2012),AP920),2))),"")</f>
        <v/>
      </c>
      <c r="AD920" s="250" t="str">
        <f>IF(X920&lt;&gt;"",1000 - SUMIF($D$12:$D919,$D920,AD$12:AD919),"")</f>
        <v/>
      </c>
      <c r="AE920" s="252"/>
      <c r="AF920" s="253"/>
      <c r="AG920" s="254"/>
      <c r="AH920" s="255" t="str">
        <f t="shared" si="313"/>
        <v/>
      </c>
      <c r="AI920" s="256"/>
      <c r="AJ920" s="253"/>
      <c r="AK920" s="254"/>
      <c r="AL920" s="255" t="str">
        <f t="shared" si="314"/>
        <v/>
      </c>
      <c r="AM920" s="256"/>
      <c r="AN920" s="253"/>
      <c r="AO920" s="254"/>
      <c r="AP920" s="255" t="str">
        <f t="shared" si="294"/>
        <v/>
      </c>
      <c r="AQ920" s="116"/>
      <c r="AR920" s="116"/>
      <c r="AS920" s="117"/>
      <c r="AT920" s="118"/>
      <c r="AU920" s="119" t="str">
        <f>IF(D920&lt;&gt; "", IF(COUNTIF($D$12:$D920,$D920)&gt;1,0,IF(SUM(N920,U920,AB920)&gt;0,IF(AND(X920="",OR(Q920&lt;&gt;"",J920&lt;&gt;"")),IF(Q920&lt;&gt;"",Q920,IF(J920&lt;&gt;"",J920,0)),IF(AND(Q920&lt;&gt;"",J920&lt;&gt;"",Q920=J920),Q920,X920)),0)),"")</f>
        <v/>
      </c>
      <c r="AV920" s="119" t="str">
        <f>IF(D920&lt;&gt;"",IF(COUNTIF($D$12:$D920,$D920)&gt;1,0,IF(SUM(O920,V920,AC920)&gt;0,IF(AND(X920="",OR(Q920&lt;&gt;"",J920&lt;&gt;"")),IF(Q920&lt;&gt;"",Q920,IF(J920&lt;&gt;"",J920,0)),IF(AND(Q920&lt;&gt;"",J920&lt;&gt;"",Q920=J920),Q920,X920)),0)),"")</f>
        <v/>
      </c>
      <c r="AW920" s="119" t="str">
        <f>IF(D920&lt;&gt;"",IF(COUNTIF($D$12:$D920,$D920)&gt;1,0,IF(SUM(P920,W920,AD920)&gt;0,IF(AND(X920="",OR(Q920&lt;&gt;"",J920&lt;&gt;"")),IF(Q920&lt;&gt;"",Q920,IF(J920&lt;&gt;"",J920,0)),IF(AND(Q920&lt;&gt;"",J920&lt;&gt;"",Q920=J920),Q920,X920)),0)),"")</f>
        <v/>
      </c>
      <c r="AX920" s="118" t="str">
        <f t="shared" si="295"/>
        <v/>
      </c>
      <c r="AY920" s="118" t="str">
        <f t="shared" si="296"/>
        <v/>
      </c>
      <c r="AZ920" s="118" t="str">
        <f t="shared" si="297"/>
        <v/>
      </c>
      <c r="BA920" s="118" t="str">
        <f t="shared" si="298"/>
        <v/>
      </c>
      <c r="BB920" s="118" t="str">
        <f t="shared" si="299"/>
        <v/>
      </c>
      <c r="BC920" s="118" t="str">
        <f t="shared" si="300"/>
        <v/>
      </c>
      <c r="BD920" s="118" t="str">
        <f t="shared" si="301"/>
        <v/>
      </c>
      <c r="BE920" s="118" t="str">
        <f t="shared" si="302"/>
        <v/>
      </c>
      <c r="BF920" s="118" t="str">
        <f t="shared" si="303"/>
        <v/>
      </c>
      <c r="BG920" s="120"/>
      <c r="BH920" s="120" t="str">
        <f t="shared" si="304"/>
        <v/>
      </c>
      <c r="BI920" s="120" t="str">
        <f t="shared" si="305"/>
        <v/>
      </c>
      <c r="BJ920" s="121"/>
      <c r="BK920" s="120" t="str">
        <f t="shared" si="306"/>
        <v/>
      </c>
      <c r="BL920" s="120" t="str">
        <f t="shared" si="307"/>
        <v/>
      </c>
      <c r="BM920" s="120" t="str">
        <f t="shared" si="308"/>
        <v/>
      </c>
      <c r="BN920" s="120" t="str">
        <f t="shared" si="309"/>
        <v/>
      </c>
      <c r="BO920" s="120" t="str">
        <f t="shared" si="310"/>
        <v/>
      </c>
      <c r="BP920" s="120" t="str">
        <f t="shared" si="311"/>
        <v/>
      </c>
      <c r="BQ920" s="98"/>
      <c r="BR920" s="98"/>
      <c r="BS920" s="98"/>
      <c r="BT920" s="98"/>
      <c r="BU920" s="98"/>
      <c r="BV920" s="98"/>
      <c r="BW920" s="98"/>
      <c r="BX920" s="98"/>
      <c r="BY920" s="98"/>
      <c r="BZ920" s="98"/>
      <c r="CA920" s="98"/>
      <c r="CB920" s="98"/>
      <c r="CC920" s="98"/>
      <c r="CD920" s="98"/>
      <c r="CE920" s="98"/>
      <c r="CF920" s="98"/>
      <c r="CG920" s="98"/>
      <c r="CH920" s="98"/>
      <c r="CI920" s="98"/>
      <c r="CJ920" s="98"/>
      <c r="CK920" s="98"/>
      <c r="CL920" s="98"/>
      <c r="CM920" s="98"/>
      <c r="CN920" s="98"/>
      <c r="CO920" s="98"/>
      <c r="CP920" s="98"/>
      <c r="CQ920" s="98"/>
      <c r="CR920" s="98"/>
      <c r="CS920" s="98"/>
    </row>
    <row r="921" spans="1:97" s="4" customFormat="1" ht="18.75" customHeight="1" x14ac:dyDescent="0.2">
      <c r="A921" s="3">
        <f t="shared" si="312"/>
        <v>909</v>
      </c>
      <c r="B921" s="263"/>
      <c r="C921" s="263"/>
      <c r="D921" s="263"/>
      <c r="E921" s="259"/>
      <c r="F921" s="259"/>
      <c r="G921" s="43"/>
      <c r="H921" s="264"/>
      <c r="I921" s="261"/>
      <c r="J921" s="106"/>
      <c r="K921" s="247"/>
      <c r="L921" s="247"/>
      <c r="M921" s="247"/>
      <c r="N921" s="248" t="str">
        <f>IF(AND(K921&lt;&gt;"",L921&lt;&gt;"",J921&lt;&gt;""),ROUND(MIN(IF(OR(J921="OZZ",J921="ZZ"),5000,17300),TRUNC(0.75*(SUMIF($D$12:$D921,$D921,K$12:K921)+SUMIF($D$12:$D921,$D921,L$12:L921)),2)) - SUMIF($D$12:$D920,$D921,N$12:N920),2),"")</f>
        <v/>
      </c>
      <c r="O921" s="249" t="str">
        <f>IF(AND(K921&lt;&gt;"",L921&lt;&gt;"",M921&lt;&gt;"",J921&lt;&gt;"",AH921&lt;&gt;""),IF(OR(J921="OZZ",J921="ZZ"),ROUND(0-SUMIF($D$12:$D920,$D921,O$12:O920),2),IF(M921=0,0,ROUND(MIN(MIN(17300,TRUNC(0.75*(SUMIF($D$12:$D$2012,$D921,K$12:K$2012)+SUMIF($D$12:$D$2012,$D921,L$12:L$2012)),2)+SUMIF($D$12:$D921,$D921,AH$12:AH921))-SUMIF($D$12:$D920,$D921,O$12:O920)-SUMIF($D$12:$D$2012,$D921,N$12:N$2012),AH921),2))),"")</f>
        <v/>
      </c>
      <c r="P921" s="250" t="str">
        <f>IF(J921&lt;&gt;"",1000 - SUMIF($D$12:$D920,$D921,P$12:P920),"")</f>
        <v/>
      </c>
      <c r="Q921" s="106"/>
      <c r="R921" s="247"/>
      <c r="S921" s="247"/>
      <c r="T921" s="247"/>
      <c r="U921" s="248" t="str">
        <f>IF(AND(R921&lt;&gt;"",S921&lt;&gt;"",Q921&lt;&gt;""),ROUND(MIN(IF(OR(Q921="OZZ",Q921="ZZ"),5000,17300),TRUNC(0.75*(SUMIF($D$12:$D921,$D921,R$12:R921)+SUMIF($D$12:$D921,$D921,S$12:S921)),2)) - SUMIF($D$12:$D920,$D921,U$12:U920),2),"")</f>
        <v/>
      </c>
      <c r="V921" s="248" t="str">
        <f>IF(AND(R921&lt;&gt;"",S921&lt;&gt;"",T921&lt;&gt;"",Q921&lt;&gt;"",AL921&lt;&gt;""),IF(OR(Q921="OZZ",Q921="ZZ"),ROUND(0-SUMIF($D$12:$D920,$D921,V$12:V920),2),IF(T921=0,0,ROUND(MIN(MIN(17300,TRUNC(0.75*(SUMIF($D$12:$D$2012,$D921,R$12:R$2012)+SUMIF($D$12:$D$2012,$D921,S$12:S$2012)),2)+SUMIF($D$12:$D921,$D921,AL$12:AL921))-SUMIF($D$12:$D920,$D921,V$12:V920)-SUMIF($D$12:$D$2012,$D921,U$12:U$2012),AL921),2))),"")</f>
        <v/>
      </c>
      <c r="W921" s="250" t="str">
        <f>IF(Q921&lt;&gt;"",1000 - SUMIF($D$12:$D920,$D921,W$12:W920),"")</f>
        <v/>
      </c>
      <c r="X921" s="106"/>
      <c r="Y921" s="247"/>
      <c r="Z921" s="247"/>
      <c r="AA921" s="247"/>
      <c r="AB921" s="248" t="str">
        <f>IF(AND(Y921&lt;&gt;"",Z921&lt;&gt;"",X921&lt;&gt;""),ROUND(MIN(IF(OR(X921="OZZ",X921="ZZ"),5000,17300),TRUNC(0.75*(SUMIF($D$12:$D921,$D921,Y$12:Y921)+SUMIF($D$12:$D921,$D921,Z$12:Z921)),2)) - SUMIF($D$12:$D920,$D921,AB$12:AB920),2),"")</f>
        <v/>
      </c>
      <c r="AC921" s="251" t="str">
        <f>IF(AND(Y921&lt;&gt;"",Z921&lt;&gt;"",AA921&lt;&gt;"",X921&lt;&gt;"",AP921&lt;&gt;""),IF(OR(X921="OZZ",X921="ZZ"),ROUND(0-SUMIF($D$12:$D920,$D921,AC$12:AC920),2),IF(AA921=0,0,ROUND(MIN(MIN(17300,TRUNC(0.75*(SUMIF($D$12:$D$2012,$D921,Y$12:Y$2012)+SUMIF($D$12:$D$2012,$D921,Z$12:Z$2012)),2)+SUMIF($D$12:$D921,$D921,AP$12:AP921))-SUMIF($D$12:$D920,$D921,AC$12:AC920)-SUMIF($D$12:$D$2012,$D921,AB$12:AB$2012),AP921),2))),"")</f>
        <v/>
      </c>
      <c r="AD921" s="250" t="str">
        <f>IF(X921&lt;&gt;"",1000 - SUMIF($D$12:$D920,$D921,AD$12:AD920),"")</f>
        <v/>
      </c>
      <c r="AE921" s="252"/>
      <c r="AF921" s="253"/>
      <c r="AG921" s="254"/>
      <c r="AH921" s="255" t="str">
        <f t="shared" si="313"/>
        <v/>
      </c>
      <c r="AI921" s="256"/>
      <c r="AJ921" s="253"/>
      <c r="AK921" s="254"/>
      <c r="AL921" s="255" t="str">
        <f t="shared" si="314"/>
        <v/>
      </c>
      <c r="AM921" s="256"/>
      <c r="AN921" s="253"/>
      <c r="AO921" s="254"/>
      <c r="AP921" s="255" t="str">
        <f t="shared" si="294"/>
        <v/>
      </c>
      <c r="AQ921" s="116"/>
      <c r="AR921" s="116"/>
      <c r="AS921" s="117"/>
      <c r="AT921" s="118"/>
      <c r="AU921" s="119" t="str">
        <f>IF(D921&lt;&gt; "", IF(COUNTIF($D$12:$D921,$D921)&gt;1,0,IF(SUM(N921,U921,AB921)&gt;0,IF(AND(X921="",OR(Q921&lt;&gt;"",J921&lt;&gt;"")),IF(Q921&lt;&gt;"",Q921,IF(J921&lt;&gt;"",J921,0)),IF(AND(Q921&lt;&gt;"",J921&lt;&gt;"",Q921=J921),Q921,X921)),0)),"")</f>
        <v/>
      </c>
      <c r="AV921" s="119" t="str">
        <f>IF(D921&lt;&gt;"",IF(COUNTIF($D$12:$D921,$D921)&gt;1,0,IF(SUM(O921,V921,AC921)&gt;0,IF(AND(X921="",OR(Q921&lt;&gt;"",J921&lt;&gt;"")),IF(Q921&lt;&gt;"",Q921,IF(J921&lt;&gt;"",J921,0)),IF(AND(Q921&lt;&gt;"",J921&lt;&gt;"",Q921=J921),Q921,X921)),0)),"")</f>
        <v/>
      </c>
      <c r="AW921" s="119" t="str">
        <f>IF(D921&lt;&gt;"",IF(COUNTIF($D$12:$D921,$D921)&gt;1,0,IF(SUM(P921,W921,AD921)&gt;0,IF(AND(X921="",OR(Q921&lt;&gt;"",J921&lt;&gt;"")),IF(Q921&lt;&gt;"",Q921,IF(J921&lt;&gt;"",J921,0)),IF(AND(Q921&lt;&gt;"",J921&lt;&gt;"",Q921=J921),Q921,X921)),0)),"")</f>
        <v/>
      </c>
      <c r="AX921" s="118" t="str">
        <f t="shared" si="295"/>
        <v/>
      </c>
      <c r="AY921" s="118" t="str">
        <f t="shared" si="296"/>
        <v/>
      </c>
      <c r="AZ921" s="118" t="str">
        <f t="shared" si="297"/>
        <v/>
      </c>
      <c r="BA921" s="118" t="str">
        <f t="shared" si="298"/>
        <v/>
      </c>
      <c r="BB921" s="118" t="str">
        <f t="shared" si="299"/>
        <v/>
      </c>
      <c r="BC921" s="118" t="str">
        <f t="shared" si="300"/>
        <v/>
      </c>
      <c r="BD921" s="118" t="str">
        <f t="shared" si="301"/>
        <v/>
      </c>
      <c r="BE921" s="118" t="str">
        <f t="shared" si="302"/>
        <v/>
      </c>
      <c r="BF921" s="118" t="str">
        <f t="shared" si="303"/>
        <v/>
      </c>
      <c r="BG921" s="120"/>
      <c r="BH921" s="120" t="str">
        <f t="shared" si="304"/>
        <v/>
      </c>
      <c r="BI921" s="120" t="str">
        <f t="shared" si="305"/>
        <v/>
      </c>
      <c r="BJ921" s="121"/>
      <c r="BK921" s="120" t="str">
        <f t="shared" si="306"/>
        <v/>
      </c>
      <c r="BL921" s="120" t="str">
        <f t="shared" si="307"/>
        <v/>
      </c>
      <c r="BM921" s="120" t="str">
        <f t="shared" si="308"/>
        <v/>
      </c>
      <c r="BN921" s="120" t="str">
        <f t="shared" si="309"/>
        <v/>
      </c>
      <c r="BO921" s="120" t="str">
        <f t="shared" si="310"/>
        <v/>
      </c>
      <c r="BP921" s="120" t="str">
        <f t="shared" si="311"/>
        <v/>
      </c>
      <c r="BQ921" s="98"/>
      <c r="BR921" s="98"/>
      <c r="BS921" s="98"/>
      <c r="BT921" s="98"/>
      <c r="BU921" s="98"/>
      <c r="BV921" s="98"/>
      <c r="BW921" s="98"/>
      <c r="BX921" s="98"/>
      <c r="BY921" s="98"/>
      <c r="BZ921" s="98"/>
      <c r="CA921" s="98"/>
      <c r="CB921" s="98"/>
      <c r="CC921" s="98"/>
      <c r="CD921" s="98"/>
      <c r="CE921" s="98"/>
      <c r="CF921" s="98"/>
      <c r="CG921" s="98"/>
      <c r="CH921" s="98"/>
      <c r="CI921" s="98"/>
      <c r="CJ921" s="98"/>
      <c r="CK921" s="98"/>
      <c r="CL921" s="98"/>
      <c r="CM921" s="98"/>
      <c r="CN921" s="98"/>
      <c r="CO921" s="98"/>
      <c r="CP921" s="98"/>
      <c r="CQ921" s="98"/>
      <c r="CR921" s="98"/>
      <c r="CS921" s="98"/>
    </row>
    <row r="922" spans="1:97" s="4" customFormat="1" ht="18.75" customHeight="1" x14ac:dyDescent="0.2">
      <c r="A922" s="3">
        <f t="shared" si="312"/>
        <v>910</v>
      </c>
      <c r="B922" s="263"/>
      <c r="C922" s="263"/>
      <c r="D922" s="263"/>
      <c r="E922" s="259"/>
      <c r="F922" s="259"/>
      <c r="G922" s="43"/>
      <c r="H922" s="264"/>
      <c r="I922" s="261"/>
      <c r="J922" s="106"/>
      <c r="K922" s="247"/>
      <c r="L922" s="247"/>
      <c r="M922" s="247"/>
      <c r="N922" s="248" t="str">
        <f>IF(AND(K922&lt;&gt;"",L922&lt;&gt;"",J922&lt;&gt;""),ROUND(MIN(IF(OR(J922="OZZ",J922="ZZ"),5000,17300),TRUNC(0.75*(SUMIF($D$12:$D922,$D922,K$12:K922)+SUMIF($D$12:$D922,$D922,L$12:L922)),2)) - SUMIF($D$12:$D921,$D922,N$12:N921),2),"")</f>
        <v/>
      </c>
      <c r="O922" s="249" t="str">
        <f>IF(AND(K922&lt;&gt;"",L922&lt;&gt;"",M922&lt;&gt;"",J922&lt;&gt;"",AH922&lt;&gt;""),IF(OR(J922="OZZ",J922="ZZ"),ROUND(0-SUMIF($D$12:$D921,$D922,O$12:O921),2),IF(M922=0,0,ROUND(MIN(MIN(17300,TRUNC(0.75*(SUMIF($D$12:$D$2012,$D922,K$12:K$2012)+SUMIF($D$12:$D$2012,$D922,L$12:L$2012)),2)+SUMIF($D$12:$D922,$D922,AH$12:AH922))-SUMIF($D$12:$D921,$D922,O$12:O921)-SUMIF($D$12:$D$2012,$D922,N$12:N$2012),AH922),2))),"")</f>
        <v/>
      </c>
      <c r="P922" s="250" t="str">
        <f>IF(J922&lt;&gt;"",1000 - SUMIF($D$12:$D921,$D922,P$12:P921),"")</f>
        <v/>
      </c>
      <c r="Q922" s="106"/>
      <c r="R922" s="247"/>
      <c r="S922" s="247"/>
      <c r="T922" s="247"/>
      <c r="U922" s="248" t="str">
        <f>IF(AND(R922&lt;&gt;"",S922&lt;&gt;"",Q922&lt;&gt;""),ROUND(MIN(IF(OR(Q922="OZZ",Q922="ZZ"),5000,17300),TRUNC(0.75*(SUMIF($D$12:$D922,$D922,R$12:R922)+SUMIF($D$12:$D922,$D922,S$12:S922)),2)) - SUMIF($D$12:$D921,$D922,U$12:U921),2),"")</f>
        <v/>
      </c>
      <c r="V922" s="248" t="str">
        <f>IF(AND(R922&lt;&gt;"",S922&lt;&gt;"",T922&lt;&gt;"",Q922&lt;&gt;"",AL922&lt;&gt;""),IF(OR(Q922="OZZ",Q922="ZZ"),ROUND(0-SUMIF($D$12:$D921,$D922,V$12:V921),2),IF(T922=0,0,ROUND(MIN(MIN(17300,TRUNC(0.75*(SUMIF($D$12:$D$2012,$D922,R$12:R$2012)+SUMIF($D$12:$D$2012,$D922,S$12:S$2012)),2)+SUMIF($D$12:$D922,$D922,AL$12:AL922))-SUMIF($D$12:$D921,$D922,V$12:V921)-SUMIF($D$12:$D$2012,$D922,U$12:U$2012),AL922),2))),"")</f>
        <v/>
      </c>
      <c r="W922" s="250" t="str">
        <f>IF(Q922&lt;&gt;"",1000 - SUMIF($D$12:$D921,$D922,W$12:W921),"")</f>
        <v/>
      </c>
      <c r="X922" s="106"/>
      <c r="Y922" s="247"/>
      <c r="Z922" s="247"/>
      <c r="AA922" s="247"/>
      <c r="AB922" s="248" t="str">
        <f>IF(AND(Y922&lt;&gt;"",Z922&lt;&gt;"",X922&lt;&gt;""),ROUND(MIN(IF(OR(X922="OZZ",X922="ZZ"),5000,17300),TRUNC(0.75*(SUMIF($D$12:$D922,$D922,Y$12:Y922)+SUMIF($D$12:$D922,$D922,Z$12:Z922)),2)) - SUMIF($D$12:$D921,$D922,AB$12:AB921),2),"")</f>
        <v/>
      </c>
      <c r="AC922" s="251" t="str">
        <f>IF(AND(Y922&lt;&gt;"",Z922&lt;&gt;"",AA922&lt;&gt;"",X922&lt;&gt;"",AP922&lt;&gt;""),IF(OR(X922="OZZ",X922="ZZ"),ROUND(0-SUMIF($D$12:$D921,$D922,AC$12:AC921),2),IF(AA922=0,0,ROUND(MIN(MIN(17300,TRUNC(0.75*(SUMIF($D$12:$D$2012,$D922,Y$12:Y$2012)+SUMIF($D$12:$D$2012,$D922,Z$12:Z$2012)),2)+SUMIF($D$12:$D922,$D922,AP$12:AP922))-SUMIF($D$12:$D921,$D922,AC$12:AC921)-SUMIF($D$12:$D$2012,$D922,AB$12:AB$2012),AP922),2))),"")</f>
        <v/>
      </c>
      <c r="AD922" s="250" t="str">
        <f>IF(X922&lt;&gt;"",1000 - SUMIF($D$12:$D921,$D922,AD$12:AD921),"")</f>
        <v/>
      </c>
      <c r="AE922" s="252"/>
      <c r="AF922" s="253"/>
      <c r="AG922" s="254"/>
      <c r="AH922" s="255" t="str">
        <f t="shared" si="313"/>
        <v/>
      </c>
      <c r="AI922" s="256"/>
      <c r="AJ922" s="253"/>
      <c r="AK922" s="254"/>
      <c r="AL922" s="255" t="str">
        <f t="shared" si="314"/>
        <v/>
      </c>
      <c r="AM922" s="256"/>
      <c r="AN922" s="253"/>
      <c r="AO922" s="254"/>
      <c r="AP922" s="255" t="str">
        <f t="shared" si="294"/>
        <v/>
      </c>
      <c r="AQ922" s="116"/>
      <c r="AR922" s="116"/>
      <c r="AS922" s="117"/>
      <c r="AT922" s="118"/>
      <c r="AU922" s="119" t="str">
        <f>IF(D922&lt;&gt; "", IF(COUNTIF($D$12:$D922,$D922)&gt;1,0,IF(SUM(N922,U922,AB922)&gt;0,IF(AND(X922="",OR(Q922&lt;&gt;"",J922&lt;&gt;"")),IF(Q922&lt;&gt;"",Q922,IF(J922&lt;&gt;"",J922,0)),IF(AND(Q922&lt;&gt;"",J922&lt;&gt;"",Q922=J922),Q922,X922)),0)),"")</f>
        <v/>
      </c>
      <c r="AV922" s="119" t="str">
        <f>IF(D922&lt;&gt;"",IF(COUNTIF($D$12:$D922,$D922)&gt;1,0,IF(SUM(O922,V922,AC922)&gt;0,IF(AND(X922="",OR(Q922&lt;&gt;"",J922&lt;&gt;"")),IF(Q922&lt;&gt;"",Q922,IF(J922&lt;&gt;"",J922,0)),IF(AND(Q922&lt;&gt;"",J922&lt;&gt;"",Q922=J922),Q922,X922)),0)),"")</f>
        <v/>
      </c>
      <c r="AW922" s="119" t="str">
        <f>IF(D922&lt;&gt;"",IF(COUNTIF($D$12:$D922,$D922)&gt;1,0,IF(SUM(P922,W922,AD922)&gt;0,IF(AND(X922="",OR(Q922&lt;&gt;"",J922&lt;&gt;"")),IF(Q922&lt;&gt;"",Q922,IF(J922&lt;&gt;"",J922,0)),IF(AND(Q922&lt;&gt;"",J922&lt;&gt;"",Q922=J922),Q922,X922)),0)),"")</f>
        <v/>
      </c>
      <c r="AX922" s="118" t="str">
        <f t="shared" si="295"/>
        <v/>
      </c>
      <c r="AY922" s="118" t="str">
        <f t="shared" si="296"/>
        <v/>
      </c>
      <c r="AZ922" s="118" t="str">
        <f t="shared" si="297"/>
        <v/>
      </c>
      <c r="BA922" s="118" t="str">
        <f t="shared" si="298"/>
        <v/>
      </c>
      <c r="BB922" s="118" t="str">
        <f t="shared" si="299"/>
        <v/>
      </c>
      <c r="BC922" s="118" t="str">
        <f t="shared" si="300"/>
        <v/>
      </c>
      <c r="BD922" s="118" t="str">
        <f t="shared" si="301"/>
        <v/>
      </c>
      <c r="BE922" s="118" t="str">
        <f t="shared" si="302"/>
        <v/>
      </c>
      <c r="BF922" s="118" t="str">
        <f t="shared" si="303"/>
        <v/>
      </c>
      <c r="BG922" s="120"/>
      <c r="BH922" s="120" t="str">
        <f t="shared" si="304"/>
        <v/>
      </c>
      <c r="BI922" s="120" t="str">
        <f t="shared" si="305"/>
        <v/>
      </c>
      <c r="BJ922" s="121"/>
      <c r="BK922" s="120" t="str">
        <f t="shared" si="306"/>
        <v/>
      </c>
      <c r="BL922" s="120" t="str">
        <f t="shared" si="307"/>
        <v/>
      </c>
      <c r="BM922" s="120" t="str">
        <f t="shared" si="308"/>
        <v/>
      </c>
      <c r="BN922" s="120" t="str">
        <f t="shared" si="309"/>
        <v/>
      </c>
      <c r="BO922" s="120" t="str">
        <f t="shared" si="310"/>
        <v/>
      </c>
      <c r="BP922" s="120" t="str">
        <f t="shared" si="311"/>
        <v/>
      </c>
      <c r="BQ922" s="98"/>
      <c r="BR922" s="98"/>
      <c r="BS922" s="98"/>
      <c r="BT922" s="98"/>
      <c r="BU922" s="98"/>
      <c r="BV922" s="98"/>
      <c r="BW922" s="98"/>
      <c r="BX922" s="98"/>
      <c r="BY922" s="98"/>
      <c r="BZ922" s="98"/>
      <c r="CA922" s="98"/>
      <c r="CB922" s="98"/>
      <c r="CC922" s="98"/>
      <c r="CD922" s="98"/>
      <c r="CE922" s="98"/>
      <c r="CF922" s="98"/>
      <c r="CG922" s="98"/>
      <c r="CH922" s="98"/>
      <c r="CI922" s="98"/>
      <c r="CJ922" s="98"/>
      <c r="CK922" s="98"/>
      <c r="CL922" s="98"/>
      <c r="CM922" s="98"/>
      <c r="CN922" s="98"/>
      <c r="CO922" s="98"/>
      <c r="CP922" s="98"/>
      <c r="CQ922" s="98"/>
      <c r="CR922" s="98"/>
      <c r="CS922" s="98"/>
    </row>
    <row r="923" spans="1:97" s="4" customFormat="1" ht="18.75" customHeight="1" x14ac:dyDescent="0.2">
      <c r="A923" s="3">
        <f t="shared" si="312"/>
        <v>911</v>
      </c>
      <c r="B923" s="263"/>
      <c r="C923" s="263"/>
      <c r="D923" s="263"/>
      <c r="E923" s="259"/>
      <c r="F923" s="259"/>
      <c r="G923" s="43"/>
      <c r="H923" s="264"/>
      <c r="I923" s="261"/>
      <c r="J923" s="106"/>
      <c r="K923" s="247"/>
      <c r="L923" s="247"/>
      <c r="M923" s="247"/>
      <c r="N923" s="248" t="str">
        <f>IF(AND(K923&lt;&gt;"",L923&lt;&gt;"",J923&lt;&gt;""),ROUND(MIN(IF(OR(J923="OZZ",J923="ZZ"),5000,17300),TRUNC(0.75*(SUMIF($D$12:$D923,$D923,K$12:K923)+SUMIF($D$12:$D923,$D923,L$12:L923)),2)) - SUMIF($D$12:$D922,$D923,N$12:N922),2),"")</f>
        <v/>
      </c>
      <c r="O923" s="249" t="str">
        <f>IF(AND(K923&lt;&gt;"",L923&lt;&gt;"",M923&lt;&gt;"",J923&lt;&gt;"",AH923&lt;&gt;""),IF(OR(J923="OZZ",J923="ZZ"),ROUND(0-SUMIF($D$12:$D922,$D923,O$12:O922),2),IF(M923=0,0,ROUND(MIN(MIN(17300,TRUNC(0.75*(SUMIF($D$12:$D$2012,$D923,K$12:K$2012)+SUMIF($D$12:$D$2012,$D923,L$12:L$2012)),2)+SUMIF($D$12:$D923,$D923,AH$12:AH923))-SUMIF($D$12:$D922,$D923,O$12:O922)-SUMIF($D$12:$D$2012,$D923,N$12:N$2012),AH923),2))),"")</f>
        <v/>
      </c>
      <c r="P923" s="250" t="str">
        <f>IF(J923&lt;&gt;"",1000 - SUMIF($D$12:$D922,$D923,P$12:P922),"")</f>
        <v/>
      </c>
      <c r="Q923" s="106"/>
      <c r="R923" s="247"/>
      <c r="S923" s="247"/>
      <c r="T923" s="247"/>
      <c r="U923" s="248" t="str">
        <f>IF(AND(R923&lt;&gt;"",S923&lt;&gt;"",Q923&lt;&gt;""),ROUND(MIN(IF(OR(Q923="OZZ",Q923="ZZ"),5000,17300),TRUNC(0.75*(SUMIF($D$12:$D923,$D923,R$12:R923)+SUMIF($D$12:$D923,$D923,S$12:S923)),2)) - SUMIF($D$12:$D922,$D923,U$12:U922),2),"")</f>
        <v/>
      </c>
      <c r="V923" s="248" t="str">
        <f>IF(AND(R923&lt;&gt;"",S923&lt;&gt;"",T923&lt;&gt;"",Q923&lt;&gt;"",AL923&lt;&gt;""),IF(OR(Q923="OZZ",Q923="ZZ"),ROUND(0-SUMIF($D$12:$D922,$D923,V$12:V922),2),IF(T923=0,0,ROUND(MIN(MIN(17300,TRUNC(0.75*(SUMIF($D$12:$D$2012,$D923,R$12:R$2012)+SUMIF($D$12:$D$2012,$D923,S$12:S$2012)),2)+SUMIF($D$12:$D923,$D923,AL$12:AL923))-SUMIF($D$12:$D922,$D923,V$12:V922)-SUMIF($D$12:$D$2012,$D923,U$12:U$2012),AL923),2))),"")</f>
        <v/>
      </c>
      <c r="W923" s="250" t="str">
        <f>IF(Q923&lt;&gt;"",1000 - SUMIF($D$12:$D922,$D923,W$12:W922),"")</f>
        <v/>
      </c>
      <c r="X923" s="106"/>
      <c r="Y923" s="247"/>
      <c r="Z923" s="247"/>
      <c r="AA923" s="247"/>
      <c r="AB923" s="248" t="str">
        <f>IF(AND(Y923&lt;&gt;"",Z923&lt;&gt;"",X923&lt;&gt;""),ROUND(MIN(IF(OR(X923="OZZ",X923="ZZ"),5000,17300),TRUNC(0.75*(SUMIF($D$12:$D923,$D923,Y$12:Y923)+SUMIF($D$12:$D923,$D923,Z$12:Z923)),2)) - SUMIF($D$12:$D922,$D923,AB$12:AB922),2),"")</f>
        <v/>
      </c>
      <c r="AC923" s="251" t="str">
        <f>IF(AND(Y923&lt;&gt;"",Z923&lt;&gt;"",AA923&lt;&gt;"",X923&lt;&gt;"",AP923&lt;&gt;""),IF(OR(X923="OZZ",X923="ZZ"),ROUND(0-SUMIF($D$12:$D922,$D923,AC$12:AC922),2),IF(AA923=0,0,ROUND(MIN(MIN(17300,TRUNC(0.75*(SUMIF($D$12:$D$2012,$D923,Y$12:Y$2012)+SUMIF($D$12:$D$2012,$D923,Z$12:Z$2012)),2)+SUMIF($D$12:$D923,$D923,AP$12:AP923))-SUMIF($D$12:$D922,$D923,AC$12:AC922)-SUMIF($D$12:$D$2012,$D923,AB$12:AB$2012),AP923),2))),"")</f>
        <v/>
      </c>
      <c r="AD923" s="250" t="str">
        <f>IF(X923&lt;&gt;"",1000 - SUMIF($D$12:$D922,$D923,AD$12:AD922),"")</f>
        <v/>
      </c>
      <c r="AE923" s="252"/>
      <c r="AF923" s="253"/>
      <c r="AG923" s="254"/>
      <c r="AH923" s="255" t="str">
        <f t="shared" si="313"/>
        <v/>
      </c>
      <c r="AI923" s="256"/>
      <c r="AJ923" s="253"/>
      <c r="AK923" s="254"/>
      <c r="AL923" s="255" t="str">
        <f t="shared" si="314"/>
        <v/>
      </c>
      <c r="AM923" s="256"/>
      <c r="AN923" s="253"/>
      <c r="AO923" s="254"/>
      <c r="AP923" s="255" t="str">
        <f t="shared" si="294"/>
        <v/>
      </c>
      <c r="AQ923" s="116"/>
      <c r="AR923" s="116"/>
      <c r="AS923" s="117"/>
      <c r="AT923" s="118"/>
      <c r="AU923" s="119" t="str">
        <f>IF(D923&lt;&gt; "", IF(COUNTIF($D$12:$D923,$D923)&gt;1,0,IF(SUM(N923,U923,AB923)&gt;0,IF(AND(X923="",OR(Q923&lt;&gt;"",J923&lt;&gt;"")),IF(Q923&lt;&gt;"",Q923,IF(J923&lt;&gt;"",J923,0)),IF(AND(Q923&lt;&gt;"",J923&lt;&gt;"",Q923=J923),Q923,X923)),0)),"")</f>
        <v/>
      </c>
      <c r="AV923" s="119" t="str">
        <f>IF(D923&lt;&gt;"",IF(COUNTIF($D$12:$D923,$D923)&gt;1,0,IF(SUM(O923,V923,AC923)&gt;0,IF(AND(X923="",OR(Q923&lt;&gt;"",J923&lt;&gt;"")),IF(Q923&lt;&gt;"",Q923,IF(J923&lt;&gt;"",J923,0)),IF(AND(Q923&lt;&gt;"",J923&lt;&gt;"",Q923=J923),Q923,X923)),0)),"")</f>
        <v/>
      </c>
      <c r="AW923" s="119" t="str">
        <f>IF(D923&lt;&gt;"",IF(COUNTIF($D$12:$D923,$D923)&gt;1,0,IF(SUM(P923,W923,AD923)&gt;0,IF(AND(X923="",OR(Q923&lt;&gt;"",J923&lt;&gt;"")),IF(Q923&lt;&gt;"",Q923,IF(J923&lt;&gt;"",J923,0)),IF(AND(Q923&lt;&gt;"",J923&lt;&gt;"",Q923=J923),Q923,X923)),0)),"")</f>
        <v/>
      </c>
      <c r="AX923" s="118" t="str">
        <f t="shared" si="295"/>
        <v/>
      </c>
      <c r="AY923" s="118" t="str">
        <f t="shared" si="296"/>
        <v/>
      </c>
      <c r="AZ923" s="118" t="str">
        <f t="shared" si="297"/>
        <v/>
      </c>
      <c r="BA923" s="118" t="str">
        <f t="shared" si="298"/>
        <v/>
      </c>
      <c r="BB923" s="118" t="str">
        <f t="shared" si="299"/>
        <v/>
      </c>
      <c r="BC923" s="118" t="str">
        <f t="shared" si="300"/>
        <v/>
      </c>
      <c r="BD923" s="118" t="str">
        <f t="shared" si="301"/>
        <v/>
      </c>
      <c r="BE923" s="118" t="str">
        <f t="shared" si="302"/>
        <v/>
      </c>
      <c r="BF923" s="118" t="str">
        <f t="shared" si="303"/>
        <v/>
      </c>
      <c r="BG923" s="120"/>
      <c r="BH923" s="120" t="str">
        <f t="shared" si="304"/>
        <v/>
      </c>
      <c r="BI923" s="120" t="str">
        <f t="shared" si="305"/>
        <v/>
      </c>
      <c r="BJ923" s="121"/>
      <c r="BK923" s="120" t="str">
        <f t="shared" si="306"/>
        <v/>
      </c>
      <c r="BL923" s="120" t="str">
        <f t="shared" si="307"/>
        <v/>
      </c>
      <c r="BM923" s="120" t="str">
        <f t="shared" si="308"/>
        <v/>
      </c>
      <c r="BN923" s="120" t="str">
        <f t="shared" si="309"/>
        <v/>
      </c>
      <c r="BO923" s="120" t="str">
        <f t="shared" si="310"/>
        <v/>
      </c>
      <c r="BP923" s="120" t="str">
        <f t="shared" si="311"/>
        <v/>
      </c>
      <c r="BQ923" s="98"/>
      <c r="BR923" s="98"/>
      <c r="BS923" s="98"/>
      <c r="BT923" s="98"/>
      <c r="BU923" s="98"/>
      <c r="BV923" s="98"/>
      <c r="BW923" s="98"/>
      <c r="BX923" s="98"/>
      <c r="BY923" s="98"/>
      <c r="BZ923" s="98"/>
      <c r="CA923" s="98"/>
      <c r="CB923" s="98"/>
      <c r="CC923" s="98"/>
      <c r="CD923" s="98"/>
      <c r="CE923" s="98"/>
      <c r="CF923" s="98"/>
      <c r="CG923" s="98"/>
      <c r="CH923" s="98"/>
      <c r="CI923" s="98"/>
      <c r="CJ923" s="98"/>
      <c r="CK923" s="98"/>
      <c r="CL923" s="98"/>
      <c r="CM923" s="98"/>
      <c r="CN923" s="98"/>
      <c r="CO923" s="98"/>
      <c r="CP923" s="98"/>
      <c r="CQ923" s="98"/>
      <c r="CR923" s="98"/>
      <c r="CS923" s="98"/>
    </row>
    <row r="924" spans="1:97" s="4" customFormat="1" ht="18.75" customHeight="1" x14ac:dyDescent="0.2">
      <c r="A924" s="3">
        <f t="shared" si="312"/>
        <v>912</v>
      </c>
      <c r="B924" s="263"/>
      <c r="C924" s="263"/>
      <c r="D924" s="263"/>
      <c r="E924" s="259"/>
      <c r="F924" s="259"/>
      <c r="G924" s="43"/>
      <c r="H924" s="264"/>
      <c r="I924" s="261"/>
      <c r="J924" s="106"/>
      <c r="K924" s="247"/>
      <c r="L924" s="247"/>
      <c r="M924" s="247"/>
      <c r="N924" s="248" t="str">
        <f>IF(AND(K924&lt;&gt;"",L924&lt;&gt;"",J924&lt;&gt;""),ROUND(MIN(IF(OR(J924="OZZ",J924="ZZ"),5000,17300),TRUNC(0.75*(SUMIF($D$12:$D924,$D924,K$12:K924)+SUMIF($D$12:$D924,$D924,L$12:L924)),2)) - SUMIF($D$12:$D923,$D924,N$12:N923),2),"")</f>
        <v/>
      </c>
      <c r="O924" s="249" t="str">
        <f>IF(AND(K924&lt;&gt;"",L924&lt;&gt;"",M924&lt;&gt;"",J924&lt;&gt;"",AH924&lt;&gt;""),IF(OR(J924="OZZ",J924="ZZ"),ROUND(0-SUMIF($D$12:$D923,$D924,O$12:O923),2),IF(M924=0,0,ROUND(MIN(MIN(17300,TRUNC(0.75*(SUMIF($D$12:$D$2012,$D924,K$12:K$2012)+SUMIF($D$12:$D$2012,$D924,L$12:L$2012)),2)+SUMIF($D$12:$D924,$D924,AH$12:AH924))-SUMIF($D$12:$D923,$D924,O$12:O923)-SUMIF($D$12:$D$2012,$D924,N$12:N$2012),AH924),2))),"")</f>
        <v/>
      </c>
      <c r="P924" s="250" t="str">
        <f>IF(J924&lt;&gt;"",1000 - SUMIF($D$12:$D923,$D924,P$12:P923),"")</f>
        <v/>
      </c>
      <c r="Q924" s="106"/>
      <c r="R924" s="247"/>
      <c r="S924" s="247"/>
      <c r="T924" s="247"/>
      <c r="U924" s="248" t="str">
        <f>IF(AND(R924&lt;&gt;"",S924&lt;&gt;"",Q924&lt;&gt;""),ROUND(MIN(IF(OR(Q924="OZZ",Q924="ZZ"),5000,17300),TRUNC(0.75*(SUMIF($D$12:$D924,$D924,R$12:R924)+SUMIF($D$12:$D924,$D924,S$12:S924)),2)) - SUMIF($D$12:$D923,$D924,U$12:U923),2),"")</f>
        <v/>
      </c>
      <c r="V924" s="248" t="str">
        <f>IF(AND(R924&lt;&gt;"",S924&lt;&gt;"",T924&lt;&gt;"",Q924&lt;&gt;"",AL924&lt;&gt;""),IF(OR(Q924="OZZ",Q924="ZZ"),ROUND(0-SUMIF($D$12:$D923,$D924,V$12:V923),2),IF(T924=0,0,ROUND(MIN(MIN(17300,TRUNC(0.75*(SUMIF($D$12:$D$2012,$D924,R$12:R$2012)+SUMIF($D$12:$D$2012,$D924,S$12:S$2012)),2)+SUMIF($D$12:$D924,$D924,AL$12:AL924))-SUMIF($D$12:$D923,$D924,V$12:V923)-SUMIF($D$12:$D$2012,$D924,U$12:U$2012),AL924),2))),"")</f>
        <v/>
      </c>
      <c r="W924" s="250" t="str">
        <f>IF(Q924&lt;&gt;"",1000 - SUMIF($D$12:$D923,$D924,W$12:W923),"")</f>
        <v/>
      </c>
      <c r="X924" s="106"/>
      <c r="Y924" s="247"/>
      <c r="Z924" s="247"/>
      <c r="AA924" s="247"/>
      <c r="AB924" s="248" t="str">
        <f>IF(AND(Y924&lt;&gt;"",Z924&lt;&gt;"",X924&lt;&gt;""),ROUND(MIN(IF(OR(X924="OZZ",X924="ZZ"),5000,17300),TRUNC(0.75*(SUMIF($D$12:$D924,$D924,Y$12:Y924)+SUMIF($D$12:$D924,$D924,Z$12:Z924)),2)) - SUMIF($D$12:$D923,$D924,AB$12:AB923),2),"")</f>
        <v/>
      </c>
      <c r="AC924" s="251" t="str">
        <f>IF(AND(Y924&lt;&gt;"",Z924&lt;&gt;"",AA924&lt;&gt;"",X924&lt;&gt;"",AP924&lt;&gt;""),IF(OR(X924="OZZ",X924="ZZ"),ROUND(0-SUMIF($D$12:$D923,$D924,AC$12:AC923),2),IF(AA924=0,0,ROUND(MIN(MIN(17300,TRUNC(0.75*(SUMIF($D$12:$D$2012,$D924,Y$12:Y$2012)+SUMIF($D$12:$D$2012,$D924,Z$12:Z$2012)),2)+SUMIF($D$12:$D924,$D924,AP$12:AP924))-SUMIF($D$12:$D923,$D924,AC$12:AC923)-SUMIF($D$12:$D$2012,$D924,AB$12:AB$2012),AP924),2))),"")</f>
        <v/>
      </c>
      <c r="AD924" s="250" t="str">
        <f>IF(X924&lt;&gt;"",1000 - SUMIF($D$12:$D923,$D924,AD$12:AD923),"")</f>
        <v/>
      </c>
      <c r="AE924" s="252"/>
      <c r="AF924" s="253"/>
      <c r="AG924" s="254"/>
      <c r="AH924" s="255" t="str">
        <f t="shared" si="313"/>
        <v/>
      </c>
      <c r="AI924" s="256"/>
      <c r="AJ924" s="253"/>
      <c r="AK924" s="254"/>
      <c r="AL924" s="255" t="str">
        <f t="shared" si="314"/>
        <v/>
      </c>
      <c r="AM924" s="256"/>
      <c r="AN924" s="253"/>
      <c r="AO924" s="254"/>
      <c r="AP924" s="255" t="str">
        <f t="shared" si="294"/>
        <v/>
      </c>
      <c r="AQ924" s="116"/>
      <c r="AR924" s="116"/>
      <c r="AS924" s="117"/>
      <c r="AT924" s="118"/>
      <c r="AU924" s="119" t="str">
        <f>IF(D924&lt;&gt; "", IF(COUNTIF($D$12:$D924,$D924)&gt;1,0,IF(SUM(N924,U924,AB924)&gt;0,IF(AND(X924="",OR(Q924&lt;&gt;"",J924&lt;&gt;"")),IF(Q924&lt;&gt;"",Q924,IF(J924&lt;&gt;"",J924,0)),IF(AND(Q924&lt;&gt;"",J924&lt;&gt;"",Q924=J924),Q924,X924)),0)),"")</f>
        <v/>
      </c>
      <c r="AV924" s="119" t="str">
        <f>IF(D924&lt;&gt;"",IF(COUNTIF($D$12:$D924,$D924)&gt;1,0,IF(SUM(O924,V924,AC924)&gt;0,IF(AND(X924="",OR(Q924&lt;&gt;"",J924&lt;&gt;"")),IF(Q924&lt;&gt;"",Q924,IF(J924&lt;&gt;"",J924,0)),IF(AND(Q924&lt;&gt;"",J924&lt;&gt;"",Q924=J924),Q924,X924)),0)),"")</f>
        <v/>
      </c>
      <c r="AW924" s="119" t="str">
        <f>IF(D924&lt;&gt;"",IF(COUNTIF($D$12:$D924,$D924)&gt;1,0,IF(SUM(P924,W924,AD924)&gt;0,IF(AND(X924="",OR(Q924&lt;&gt;"",J924&lt;&gt;"")),IF(Q924&lt;&gt;"",Q924,IF(J924&lt;&gt;"",J924,0)),IF(AND(Q924&lt;&gt;"",J924&lt;&gt;"",Q924=J924),Q924,X924)),0)),"")</f>
        <v/>
      </c>
      <c r="AX924" s="118" t="str">
        <f t="shared" si="295"/>
        <v/>
      </c>
      <c r="AY924" s="118" t="str">
        <f t="shared" si="296"/>
        <v/>
      </c>
      <c r="AZ924" s="118" t="str">
        <f t="shared" si="297"/>
        <v/>
      </c>
      <c r="BA924" s="118" t="str">
        <f t="shared" si="298"/>
        <v/>
      </c>
      <c r="BB924" s="118" t="str">
        <f t="shared" si="299"/>
        <v/>
      </c>
      <c r="BC924" s="118" t="str">
        <f t="shared" si="300"/>
        <v/>
      </c>
      <c r="BD924" s="118" t="str">
        <f t="shared" si="301"/>
        <v/>
      </c>
      <c r="BE924" s="118" t="str">
        <f t="shared" si="302"/>
        <v/>
      </c>
      <c r="BF924" s="118" t="str">
        <f t="shared" si="303"/>
        <v/>
      </c>
      <c r="BG924" s="120"/>
      <c r="BH924" s="120" t="str">
        <f t="shared" si="304"/>
        <v/>
      </c>
      <c r="BI924" s="120" t="str">
        <f t="shared" si="305"/>
        <v/>
      </c>
      <c r="BJ924" s="121"/>
      <c r="BK924" s="120" t="str">
        <f t="shared" si="306"/>
        <v/>
      </c>
      <c r="BL924" s="120" t="str">
        <f t="shared" si="307"/>
        <v/>
      </c>
      <c r="BM924" s="120" t="str">
        <f t="shared" si="308"/>
        <v/>
      </c>
      <c r="BN924" s="120" t="str">
        <f t="shared" si="309"/>
        <v/>
      </c>
      <c r="BO924" s="120" t="str">
        <f t="shared" si="310"/>
        <v/>
      </c>
      <c r="BP924" s="120" t="str">
        <f t="shared" si="311"/>
        <v/>
      </c>
      <c r="BQ924" s="98"/>
      <c r="BR924" s="98"/>
      <c r="BS924" s="98"/>
      <c r="BT924" s="98"/>
      <c r="BU924" s="98"/>
      <c r="BV924" s="98"/>
      <c r="BW924" s="98"/>
      <c r="BX924" s="98"/>
      <c r="BY924" s="98"/>
      <c r="BZ924" s="98"/>
      <c r="CA924" s="98"/>
      <c r="CB924" s="98"/>
      <c r="CC924" s="98"/>
      <c r="CD924" s="98"/>
      <c r="CE924" s="98"/>
      <c r="CF924" s="98"/>
      <c r="CG924" s="98"/>
      <c r="CH924" s="98"/>
      <c r="CI924" s="98"/>
      <c r="CJ924" s="98"/>
      <c r="CK924" s="98"/>
      <c r="CL924" s="98"/>
      <c r="CM924" s="98"/>
      <c r="CN924" s="98"/>
      <c r="CO924" s="98"/>
      <c r="CP924" s="98"/>
      <c r="CQ924" s="98"/>
      <c r="CR924" s="98"/>
      <c r="CS924" s="98"/>
    </row>
    <row r="925" spans="1:97" s="4" customFormat="1" ht="18.75" customHeight="1" x14ac:dyDescent="0.2">
      <c r="A925" s="3">
        <f t="shared" si="312"/>
        <v>913</v>
      </c>
      <c r="B925" s="263"/>
      <c r="C925" s="263"/>
      <c r="D925" s="263"/>
      <c r="E925" s="259"/>
      <c r="F925" s="259"/>
      <c r="G925" s="43"/>
      <c r="H925" s="264"/>
      <c r="I925" s="261"/>
      <c r="J925" s="106"/>
      <c r="K925" s="247"/>
      <c r="L925" s="247"/>
      <c r="M925" s="247"/>
      <c r="N925" s="248" t="str">
        <f>IF(AND(K925&lt;&gt;"",L925&lt;&gt;"",J925&lt;&gt;""),ROUND(MIN(IF(OR(J925="OZZ",J925="ZZ"),5000,17300),TRUNC(0.75*(SUMIF($D$12:$D925,$D925,K$12:K925)+SUMIF($D$12:$D925,$D925,L$12:L925)),2)) - SUMIF($D$12:$D924,$D925,N$12:N924),2),"")</f>
        <v/>
      </c>
      <c r="O925" s="249" t="str">
        <f>IF(AND(K925&lt;&gt;"",L925&lt;&gt;"",M925&lt;&gt;"",J925&lt;&gt;"",AH925&lt;&gt;""),IF(OR(J925="OZZ",J925="ZZ"),ROUND(0-SUMIF($D$12:$D924,$D925,O$12:O924),2),IF(M925=0,0,ROUND(MIN(MIN(17300,TRUNC(0.75*(SUMIF($D$12:$D$2012,$D925,K$12:K$2012)+SUMIF($D$12:$D$2012,$D925,L$12:L$2012)),2)+SUMIF($D$12:$D925,$D925,AH$12:AH925))-SUMIF($D$12:$D924,$D925,O$12:O924)-SUMIF($D$12:$D$2012,$D925,N$12:N$2012),AH925),2))),"")</f>
        <v/>
      </c>
      <c r="P925" s="250" t="str">
        <f>IF(J925&lt;&gt;"",1000 - SUMIF($D$12:$D924,$D925,P$12:P924),"")</f>
        <v/>
      </c>
      <c r="Q925" s="106"/>
      <c r="R925" s="247"/>
      <c r="S925" s="247"/>
      <c r="T925" s="247"/>
      <c r="U925" s="248" t="str">
        <f>IF(AND(R925&lt;&gt;"",S925&lt;&gt;"",Q925&lt;&gt;""),ROUND(MIN(IF(OR(Q925="OZZ",Q925="ZZ"),5000,17300),TRUNC(0.75*(SUMIF($D$12:$D925,$D925,R$12:R925)+SUMIF($D$12:$D925,$D925,S$12:S925)),2)) - SUMIF($D$12:$D924,$D925,U$12:U924),2),"")</f>
        <v/>
      </c>
      <c r="V925" s="248" t="str">
        <f>IF(AND(R925&lt;&gt;"",S925&lt;&gt;"",T925&lt;&gt;"",Q925&lt;&gt;"",AL925&lt;&gt;""),IF(OR(Q925="OZZ",Q925="ZZ"),ROUND(0-SUMIF($D$12:$D924,$D925,V$12:V924),2),IF(T925=0,0,ROUND(MIN(MIN(17300,TRUNC(0.75*(SUMIF($D$12:$D$2012,$D925,R$12:R$2012)+SUMIF($D$12:$D$2012,$D925,S$12:S$2012)),2)+SUMIF($D$12:$D925,$D925,AL$12:AL925))-SUMIF($D$12:$D924,$D925,V$12:V924)-SUMIF($D$12:$D$2012,$D925,U$12:U$2012),AL925),2))),"")</f>
        <v/>
      </c>
      <c r="W925" s="250" t="str">
        <f>IF(Q925&lt;&gt;"",1000 - SUMIF($D$12:$D924,$D925,W$12:W924),"")</f>
        <v/>
      </c>
      <c r="X925" s="106"/>
      <c r="Y925" s="247"/>
      <c r="Z925" s="247"/>
      <c r="AA925" s="247"/>
      <c r="AB925" s="248" t="str">
        <f>IF(AND(Y925&lt;&gt;"",Z925&lt;&gt;"",X925&lt;&gt;""),ROUND(MIN(IF(OR(X925="OZZ",X925="ZZ"),5000,17300),TRUNC(0.75*(SUMIF($D$12:$D925,$D925,Y$12:Y925)+SUMIF($D$12:$D925,$D925,Z$12:Z925)),2)) - SUMIF($D$12:$D924,$D925,AB$12:AB924),2),"")</f>
        <v/>
      </c>
      <c r="AC925" s="251" t="str">
        <f>IF(AND(Y925&lt;&gt;"",Z925&lt;&gt;"",AA925&lt;&gt;"",X925&lt;&gt;"",AP925&lt;&gt;""),IF(OR(X925="OZZ",X925="ZZ"),ROUND(0-SUMIF($D$12:$D924,$D925,AC$12:AC924),2),IF(AA925=0,0,ROUND(MIN(MIN(17300,TRUNC(0.75*(SUMIF($D$12:$D$2012,$D925,Y$12:Y$2012)+SUMIF($D$12:$D$2012,$D925,Z$12:Z$2012)),2)+SUMIF($D$12:$D925,$D925,AP$12:AP925))-SUMIF($D$12:$D924,$D925,AC$12:AC924)-SUMIF($D$12:$D$2012,$D925,AB$12:AB$2012),AP925),2))),"")</f>
        <v/>
      </c>
      <c r="AD925" s="250" t="str">
        <f>IF(X925&lt;&gt;"",1000 - SUMIF($D$12:$D924,$D925,AD$12:AD924),"")</f>
        <v/>
      </c>
      <c r="AE925" s="252"/>
      <c r="AF925" s="253"/>
      <c r="AG925" s="254"/>
      <c r="AH925" s="255" t="str">
        <f t="shared" si="313"/>
        <v/>
      </c>
      <c r="AI925" s="256"/>
      <c r="AJ925" s="253"/>
      <c r="AK925" s="254"/>
      <c r="AL925" s="255" t="str">
        <f t="shared" si="314"/>
        <v/>
      </c>
      <c r="AM925" s="256"/>
      <c r="AN925" s="253"/>
      <c r="AO925" s="254"/>
      <c r="AP925" s="255" t="str">
        <f t="shared" si="294"/>
        <v/>
      </c>
      <c r="AQ925" s="116"/>
      <c r="AR925" s="116"/>
      <c r="AS925" s="117"/>
      <c r="AT925" s="118"/>
      <c r="AU925" s="119" t="str">
        <f>IF(D925&lt;&gt; "", IF(COUNTIF($D$12:$D925,$D925)&gt;1,0,IF(SUM(N925,U925,AB925)&gt;0,IF(AND(X925="",OR(Q925&lt;&gt;"",J925&lt;&gt;"")),IF(Q925&lt;&gt;"",Q925,IF(J925&lt;&gt;"",J925,0)),IF(AND(Q925&lt;&gt;"",J925&lt;&gt;"",Q925=J925),Q925,X925)),0)),"")</f>
        <v/>
      </c>
      <c r="AV925" s="119" t="str">
        <f>IF(D925&lt;&gt;"",IF(COUNTIF($D$12:$D925,$D925)&gt;1,0,IF(SUM(O925,V925,AC925)&gt;0,IF(AND(X925="",OR(Q925&lt;&gt;"",J925&lt;&gt;"")),IF(Q925&lt;&gt;"",Q925,IF(J925&lt;&gt;"",J925,0)),IF(AND(Q925&lt;&gt;"",J925&lt;&gt;"",Q925=J925),Q925,X925)),0)),"")</f>
        <v/>
      </c>
      <c r="AW925" s="119" t="str">
        <f>IF(D925&lt;&gt;"",IF(COUNTIF($D$12:$D925,$D925)&gt;1,0,IF(SUM(P925,W925,AD925)&gt;0,IF(AND(X925="",OR(Q925&lt;&gt;"",J925&lt;&gt;"")),IF(Q925&lt;&gt;"",Q925,IF(J925&lt;&gt;"",J925,0)),IF(AND(Q925&lt;&gt;"",J925&lt;&gt;"",Q925=J925),Q925,X925)),0)),"")</f>
        <v/>
      </c>
      <c r="AX925" s="118" t="str">
        <f t="shared" si="295"/>
        <v/>
      </c>
      <c r="AY925" s="118" t="str">
        <f t="shared" si="296"/>
        <v/>
      </c>
      <c r="AZ925" s="118" t="str">
        <f t="shared" si="297"/>
        <v/>
      </c>
      <c r="BA925" s="118" t="str">
        <f t="shared" si="298"/>
        <v/>
      </c>
      <c r="BB925" s="118" t="str">
        <f t="shared" si="299"/>
        <v/>
      </c>
      <c r="BC925" s="118" t="str">
        <f t="shared" si="300"/>
        <v/>
      </c>
      <c r="BD925" s="118" t="str">
        <f t="shared" si="301"/>
        <v/>
      </c>
      <c r="BE925" s="118" t="str">
        <f t="shared" si="302"/>
        <v/>
      </c>
      <c r="BF925" s="118" t="str">
        <f t="shared" si="303"/>
        <v/>
      </c>
      <c r="BG925" s="120"/>
      <c r="BH925" s="120" t="str">
        <f t="shared" si="304"/>
        <v/>
      </c>
      <c r="BI925" s="120" t="str">
        <f t="shared" si="305"/>
        <v/>
      </c>
      <c r="BJ925" s="121"/>
      <c r="BK925" s="120" t="str">
        <f t="shared" si="306"/>
        <v/>
      </c>
      <c r="BL925" s="120" t="str">
        <f t="shared" si="307"/>
        <v/>
      </c>
      <c r="BM925" s="120" t="str">
        <f t="shared" si="308"/>
        <v/>
      </c>
      <c r="BN925" s="120" t="str">
        <f t="shared" si="309"/>
        <v/>
      </c>
      <c r="BO925" s="120" t="str">
        <f t="shared" si="310"/>
        <v/>
      </c>
      <c r="BP925" s="120" t="str">
        <f t="shared" si="311"/>
        <v/>
      </c>
      <c r="BQ925" s="98"/>
      <c r="BR925" s="98"/>
      <c r="BS925" s="98"/>
      <c r="BT925" s="98"/>
      <c r="BU925" s="98"/>
      <c r="BV925" s="98"/>
      <c r="BW925" s="98"/>
      <c r="BX925" s="98"/>
      <c r="BY925" s="98"/>
      <c r="BZ925" s="98"/>
      <c r="CA925" s="98"/>
      <c r="CB925" s="98"/>
      <c r="CC925" s="98"/>
      <c r="CD925" s="98"/>
      <c r="CE925" s="98"/>
      <c r="CF925" s="98"/>
      <c r="CG925" s="98"/>
      <c r="CH925" s="98"/>
      <c r="CI925" s="98"/>
      <c r="CJ925" s="98"/>
      <c r="CK925" s="98"/>
      <c r="CL925" s="98"/>
      <c r="CM925" s="98"/>
      <c r="CN925" s="98"/>
      <c r="CO925" s="98"/>
      <c r="CP925" s="98"/>
      <c r="CQ925" s="98"/>
      <c r="CR925" s="98"/>
      <c r="CS925" s="98"/>
    </row>
    <row r="926" spans="1:97" s="4" customFormat="1" ht="18.75" customHeight="1" x14ac:dyDescent="0.2">
      <c r="A926" s="3">
        <f t="shared" si="312"/>
        <v>914</v>
      </c>
      <c r="B926" s="263"/>
      <c r="C926" s="263"/>
      <c r="D926" s="263"/>
      <c r="E926" s="259"/>
      <c r="F926" s="259"/>
      <c r="G926" s="43"/>
      <c r="H926" s="264"/>
      <c r="I926" s="261"/>
      <c r="J926" s="106"/>
      <c r="K926" s="247"/>
      <c r="L926" s="247"/>
      <c r="M926" s="247"/>
      <c r="N926" s="248" t="str">
        <f>IF(AND(K926&lt;&gt;"",L926&lt;&gt;"",J926&lt;&gt;""),ROUND(MIN(IF(OR(J926="OZZ",J926="ZZ"),5000,17300),TRUNC(0.75*(SUMIF($D$12:$D926,$D926,K$12:K926)+SUMIF($D$12:$D926,$D926,L$12:L926)),2)) - SUMIF($D$12:$D925,$D926,N$12:N925),2),"")</f>
        <v/>
      </c>
      <c r="O926" s="249" t="str">
        <f>IF(AND(K926&lt;&gt;"",L926&lt;&gt;"",M926&lt;&gt;"",J926&lt;&gt;"",AH926&lt;&gt;""),IF(OR(J926="OZZ",J926="ZZ"),ROUND(0-SUMIF($D$12:$D925,$D926,O$12:O925),2),IF(M926=0,0,ROUND(MIN(MIN(17300,TRUNC(0.75*(SUMIF($D$12:$D$2012,$D926,K$12:K$2012)+SUMIF($D$12:$D$2012,$D926,L$12:L$2012)),2)+SUMIF($D$12:$D926,$D926,AH$12:AH926))-SUMIF($D$12:$D925,$D926,O$12:O925)-SUMIF($D$12:$D$2012,$D926,N$12:N$2012),AH926),2))),"")</f>
        <v/>
      </c>
      <c r="P926" s="250" t="str">
        <f>IF(J926&lt;&gt;"",1000 - SUMIF($D$12:$D925,$D926,P$12:P925),"")</f>
        <v/>
      </c>
      <c r="Q926" s="106"/>
      <c r="R926" s="247"/>
      <c r="S926" s="247"/>
      <c r="T926" s="247"/>
      <c r="U926" s="248" t="str">
        <f>IF(AND(R926&lt;&gt;"",S926&lt;&gt;"",Q926&lt;&gt;""),ROUND(MIN(IF(OR(Q926="OZZ",Q926="ZZ"),5000,17300),TRUNC(0.75*(SUMIF($D$12:$D926,$D926,R$12:R926)+SUMIF($D$12:$D926,$D926,S$12:S926)),2)) - SUMIF($D$12:$D925,$D926,U$12:U925),2),"")</f>
        <v/>
      </c>
      <c r="V926" s="248" t="str">
        <f>IF(AND(R926&lt;&gt;"",S926&lt;&gt;"",T926&lt;&gt;"",Q926&lt;&gt;"",AL926&lt;&gt;""),IF(OR(Q926="OZZ",Q926="ZZ"),ROUND(0-SUMIF($D$12:$D925,$D926,V$12:V925),2),IF(T926=0,0,ROUND(MIN(MIN(17300,TRUNC(0.75*(SUMIF($D$12:$D$2012,$D926,R$12:R$2012)+SUMIF($D$12:$D$2012,$D926,S$12:S$2012)),2)+SUMIF($D$12:$D926,$D926,AL$12:AL926))-SUMIF($D$12:$D925,$D926,V$12:V925)-SUMIF($D$12:$D$2012,$D926,U$12:U$2012),AL926),2))),"")</f>
        <v/>
      </c>
      <c r="W926" s="250" t="str">
        <f>IF(Q926&lt;&gt;"",1000 - SUMIF($D$12:$D925,$D926,W$12:W925),"")</f>
        <v/>
      </c>
      <c r="X926" s="106"/>
      <c r="Y926" s="247"/>
      <c r="Z926" s="247"/>
      <c r="AA926" s="247"/>
      <c r="AB926" s="248" t="str">
        <f>IF(AND(Y926&lt;&gt;"",Z926&lt;&gt;"",X926&lt;&gt;""),ROUND(MIN(IF(OR(X926="OZZ",X926="ZZ"),5000,17300),TRUNC(0.75*(SUMIF($D$12:$D926,$D926,Y$12:Y926)+SUMIF($D$12:$D926,$D926,Z$12:Z926)),2)) - SUMIF($D$12:$D925,$D926,AB$12:AB925),2),"")</f>
        <v/>
      </c>
      <c r="AC926" s="251" t="str">
        <f>IF(AND(Y926&lt;&gt;"",Z926&lt;&gt;"",AA926&lt;&gt;"",X926&lt;&gt;"",AP926&lt;&gt;""),IF(OR(X926="OZZ",X926="ZZ"),ROUND(0-SUMIF($D$12:$D925,$D926,AC$12:AC925),2),IF(AA926=0,0,ROUND(MIN(MIN(17300,TRUNC(0.75*(SUMIF($D$12:$D$2012,$D926,Y$12:Y$2012)+SUMIF($D$12:$D$2012,$D926,Z$12:Z$2012)),2)+SUMIF($D$12:$D926,$D926,AP$12:AP926))-SUMIF($D$12:$D925,$D926,AC$12:AC925)-SUMIF($D$12:$D$2012,$D926,AB$12:AB$2012),AP926),2))),"")</f>
        <v/>
      </c>
      <c r="AD926" s="250" t="str">
        <f>IF(X926&lt;&gt;"",1000 - SUMIF($D$12:$D925,$D926,AD$12:AD925),"")</f>
        <v/>
      </c>
      <c r="AE926" s="252"/>
      <c r="AF926" s="253"/>
      <c r="AG926" s="254"/>
      <c r="AH926" s="255" t="str">
        <f t="shared" si="313"/>
        <v/>
      </c>
      <c r="AI926" s="256"/>
      <c r="AJ926" s="253"/>
      <c r="AK926" s="254"/>
      <c r="AL926" s="255" t="str">
        <f t="shared" si="314"/>
        <v/>
      </c>
      <c r="AM926" s="256"/>
      <c r="AN926" s="253"/>
      <c r="AO926" s="254"/>
      <c r="AP926" s="255" t="str">
        <f t="shared" si="294"/>
        <v/>
      </c>
      <c r="AQ926" s="116"/>
      <c r="AR926" s="116"/>
      <c r="AS926" s="117"/>
      <c r="AT926" s="118"/>
      <c r="AU926" s="119" t="str">
        <f>IF(D926&lt;&gt; "", IF(COUNTIF($D$12:$D926,$D926)&gt;1,0,IF(SUM(N926,U926,AB926)&gt;0,IF(AND(X926="",OR(Q926&lt;&gt;"",J926&lt;&gt;"")),IF(Q926&lt;&gt;"",Q926,IF(J926&lt;&gt;"",J926,0)),IF(AND(Q926&lt;&gt;"",J926&lt;&gt;"",Q926=J926),Q926,X926)),0)),"")</f>
        <v/>
      </c>
      <c r="AV926" s="119" t="str">
        <f>IF(D926&lt;&gt;"",IF(COUNTIF($D$12:$D926,$D926)&gt;1,0,IF(SUM(O926,V926,AC926)&gt;0,IF(AND(X926="",OR(Q926&lt;&gt;"",J926&lt;&gt;"")),IF(Q926&lt;&gt;"",Q926,IF(J926&lt;&gt;"",J926,0)),IF(AND(Q926&lt;&gt;"",J926&lt;&gt;"",Q926=J926),Q926,X926)),0)),"")</f>
        <v/>
      </c>
      <c r="AW926" s="119" t="str">
        <f>IF(D926&lt;&gt;"",IF(COUNTIF($D$12:$D926,$D926)&gt;1,0,IF(SUM(P926,W926,AD926)&gt;0,IF(AND(X926="",OR(Q926&lt;&gt;"",J926&lt;&gt;"")),IF(Q926&lt;&gt;"",Q926,IF(J926&lt;&gt;"",J926,0)),IF(AND(Q926&lt;&gt;"",J926&lt;&gt;"",Q926=J926),Q926,X926)),0)),"")</f>
        <v/>
      </c>
      <c r="AX926" s="118" t="str">
        <f t="shared" si="295"/>
        <v/>
      </c>
      <c r="AY926" s="118" t="str">
        <f t="shared" si="296"/>
        <v/>
      </c>
      <c r="AZ926" s="118" t="str">
        <f t="shared" si="297"/>
        <v/>
      </c>
      <c r="BA926" s="118" t="str">
        <f t="shared" si="298"/>
        <v/>
      </c>
      <c r="BB926" s="118" t="str">
        <f t="shared" si="299"/>
        <v/>
      </c>
      <c r="BC926" s="118" t="str">
        <f t="shared" si="300"/>
        <v/>
      </c>
      <c r="BD926" s="118" t="str">
        <f t="shared" si="301"/>
        <v/>
      </c>
      <c r="BE926" s="118" t="str">
        <f t="shared" si="302"/>
        <v/>
      </c>
      <c r="BF926" s="118" t="str">
        <f t="shared" si="303"/>
        <v/>
      </c>
      <c r="BG926" s="120"/>
      <c r="BH926" s="120" t="str">
        <f t="shared" si="304"/>
        <v/>
      </c>
      <c r="BI926" s="120" t="str">
        <f t="shared" si="305"/>
        <v/>
      </c>
      <c r="BJ926" s="121"/>
      <c r="BK926" s="120" t="str">
        <f t="shared" si="306"/>
        <v/>
      </c>
      <c r="BL926" s="120" t="str">
        <f t="shared" si="307"/>
        <v/>
      </c>
      <c r="BM926" s="120" t="str">
        <f t="shared" si="308"/>
        <v/>
      </c>
      <c r="BN926" s="120" t="str">
        <f t="shared" si="309"/>
        <v/>
      </c>
      <c r="BO926" s="120" t="str">
        <f t="shared" si="310"/>
        <v/>
      </c>
      <c r="BP926" s="120" t="str">
        <f t="shared" si="311"/>
        <v/>
      </c>
      <c r="BQ926" s="98"/>
      <c r="BR926" s="98"/>
      <c r="BS926" s="98"/>
      <c r="BT926" s="98"/>
      <c r="BU926" s="98"/>
      <c r="BV926" s="98"/>
      <c r="BW926" s="98"/>
      <c r="BX926" s="98"/>
      <c r="BY926" s="98"/>
      <c r="BZ926" s="98"/>
      <c r="CA926" s="98"/>
      <c r="CB926" s="98"/>
      <c r="CC926" s="98"/>
      <c r="CD926" s="98"/>
      <c r="CE926" s="98"/>
      <c r="CF926" s="98"/>
      <c r="CG926" s="98"/>
      <c r="CH926" s="98"/>
      <c r="CI926" s="98"/>
      <c r="CJ926" s="98"/>
      <c r="CK926" s="98"/>
      <c r="CL926" s="98"/>
      <c r="CM926" s="98"/>
      <c r="CN926" s="98"/>
      <c r="CO926" s="98"/>
      <c r="CP926" s="98"/>
      <c r="CQ926" s="98"/>
      <c r="CR926" s="98"/>
      <c r="CS926" s="98"/>
    </row>
    <row r="927" spans="1:97" s="4" customFormat="1" ht="18.75" customHeight="1" x14ac:dyDescent="0.2">
      <c r="A927" s="3">
        <f t="shared" si="312"/>
        <v>915</v>
      </c>
      <c r="B927" s="263"/>
      <c r="C927" s="263"/>
      <c r="D927" s="263"/>
      <c r="E927" s="259"/>
      <c r="F927" s="259"/>
      <c r="G927" s="43"/>
      <c r="H927" s="264"/>
      <c r="I927" s="261"/>
      <c r="J927" s="106"/>
      <c r="K927" s="247"/>
      <c r="L927" s="247"/>
      <c r="M927" s="247"/>
      <c r="N927" s="248" t="str">
        <f>IF(AND(K927&lt;&gt;"",L927&lt;&gt;"",J927&lt;&gt;""),ROUND(MIN(IF(OR(J927="OZZ",J927="ZZ"),5000,17300),TRUNC(0.75*(SUMIF($D$12:$D927,$D927,K$12:K927)+SUMIF($D$12:$D927,$D927,L$12:L927)),2)) - SUMIF($D$12:$D926,$D927,N$12:N926),2),"")</f>
        <v/>
      </c>
      <c r="O927" s="249" t="str">
        <f>IF(AND(K927&lt;&gt;"",L927&lt;&gt;"",M927&lt;&gt;"",J927&lt;&gt;"",AH927&lt;&gt;""),IF(OR(J927="OZZ",J927="ZZ"),ROUND(0-SUMIF($D$12:$D926,$D927,O$12:O926),2),IF(M927=0,0,ROUND(MIN(MIN(17300,TRUNC(0.75*(SUMIF($D$12:$D$2012,$D927,K$12:K$2012)+SUMIF($D$12:$D$2012,$D927,L$12:L$2012)),2)+SUMIF($D$12:$D927,$D927,AH$12:AH927))-SUMIF($D$12:$D926,$D927,O$12:O926)-SUMIF($D$12:$D$2012,$D927,N$12:N$2012),AH927),2))),"")</f>
        <v/>
      </c>
      <c r="P927" s="250" t="str">
        <f>IF(J927&lt;&gt;"",1000 - SUMIF($D$12:$D926,$D927,P$12:P926),"")</f>
        <v/>
      </c>
      <c r="Q927" s="106"/>
      <c r="R927" s="247"/>
      <c r="S927" s="247"/>
      <c r="T927" s="247"/>
      <c r="U927" s="248" t="str">
        <f>IF(AND(R927&lt;&gt;"",S927&lt;&gt;"",Q927&lt;&gt;""),ROUND(MIN(IF(OR(Q927="OZZ",Q927="ZZ"),5000,17300),TRUNC(0.75*(SUMIF($D$12:$D927,$D927,R$12:R927)+SUMIF($D$12:$D927,$D927,S$12:S927)),2)) - SUMIF($D$12:$D926,$D927,U$12:U926),2),"")</f>
        <v/>
      </c>
      <c r="V927" s="248" t="str">
        <f>IF(AND(R927&lt;&gt;"",S927&lt;&gt;"",T927&lt;&gt;"",Q927&lt;&gt;"",AL927&lt;&gt;""),IF(OR(Q927="OZZ",Q927="ZZ"),ROUND(0-SUMIF($D$12:$D926,$D927,V$12:V926),2),IF(T927=0,0,ROUND(MIN(MIN(17300,TRUNC(0.75*(SUMIF($D$12:$D$2012,$D927,R$12:R$2012)+SUMIF($D$12:$D$2012,$D927,S$12:S$2012)),2)+SUMIF($D$12:$D927,$D927,AL$12:AL927))-SUMIF($D$12:$D926,$D927,V$12:V926)-SUMIF($D$12:$D$2012,$D927,U$12:U$2012),AL927),2))),"")</f>
        <v/>
      </c>
      <c r="W927" s="250" t="str">
        <f>IF(Q927&lt;&gt;"",1000 - SUMIF($D$12:$D926,$D927,W$12:W926),"")</f>
        <v/>
      </c>
      <c r="X927" s="106"/>
      <c r="Y927" s="247"/>
      <c r="Z927" s="247"/>
      <c r="AA927" s="247"/>
      <c r="AB927" s="248" t="str">
        <f>IF(AND(Y927&lt;&gt;"",Z927&lt;&gt;"",X927&lt;&gt;""),ROUND(MIN(IF(OR(X927="OZZ",X927="ZZ"),5000,17300),TRUNC(0.75*(SUMIF($D$12:$D927,$D927,Y$12:Y927)+SUMIF($D$12:$D927,$D927,Z$12:Z927)),2)) - SUMIF($D$12:$D926,$D927,AB$12:AB926),2),"")</f>
        <v/>
      </c>
      <c r="AC927" s="251" t="str">
        <f>IF(AND(Y927&lt;&gt;"",Z927&lt;&gt;"",AA927&lt;&gt;"",X927&lt;&gt;"",AP927&lt;&gt;""),IF(OR(X927="OZZ",X927="ZZ"),ROUND(0-SUMIF($D$12:$D926,$D927,AC$12:AC926),2),IF(AA927=0,0,ROUND(MIN(MIN(17300,TRUNC(0.75*(SUMIF($D$12:$D$2012,$D927,Y$12:Y$2012)+SUMIF($D$12:$D$2012,$D927,Z$12:Z$2012)),2)+SUMIF($D$12:$D927,$D927,AP$12:AP927))-SUMIF($D$12:$D926,$D927,AC$12:AC926)-SUMIF($D$12:$D$2012,$D927,AB$12:AB$2012),AP927),2))),"")</f>
        <v/>
      </c>
      <c r="AD927" s="250" t="str">
        <f>IF(X927&lt;&gt;"",1000 - SUMIF($D$12:$D926,$D927,AD$12:AD926),"")</f>
        <v/>
      </c>
      <c r="AE927" s="252"/>
      <c r="AF927" s="253"/>
      <c r="AG927" s="254"/>
      <c r="AH927" s="255" t="str">
        <f t="shared" si="313"/>
        <v/>
      </c>
      <c r="AI927" s="256"/>
      <c r="AJ927" s="253"/>
      <c r="AK927" s="254"/>
      <c r="AL927" s="255" t="str">
        <f t="shared" si="314"/>
        <v/>
      </c>
      <c r="AM927" s="256"/>
      <c r="AN927" s="253"/>
      <c r="AO927" s="254"/>
      <c r="AP927" s="255" t="str">
        <f t="shared" si="294"/>
        <v/>
      </c>
      <c r="AQ927" s="116"/>
      <c r="AR927" s="116"/>
      <c r="AS927" s="117"/>
      <c r="AT927" s="118"/>
      <c r="AU927" s="119" t="str">
        <f>IF(D927&lt;&gt; "", IF(COUNTIF($D$12:$D927,$D927)&gt;1,0,IF(SUM(N927,U927,AB927)&gt;0,IF(AND(X927="",OR(Q927&lt;&gt;"",J927&lt;&gt;"")),IF(Q927&lt;&gt;"",Q927,IF(J927&lt;&gt;"",J927,0)),IF(AND(Q927&lt;&gt;"",J927&lt;&gt;"",Q927=J927),Q927,X927)),0)),"")</f>
        <v/>
      </c>
      <c r="AV927" s="119" t="str">
        <f>IF(D927&lt;&gt;"",IF(COUNTIF($D$12:$D927,$D927)&gt;1,0,IF(SUM(O927,V927,AC927)&gt;0,IF(AND(X927="",OR(Q927&lt;&gt;"",J927&lt;&gt;"")),IF(Q927&lt;&gt;"",Q927,IF(J927&lt;&gt;"",J927,0)),IF(AND(Q927&lt;&gt;"",J927&lt;&gt;"",Q927=J927),Q927,X927)),0)),"")</f>
        <v/>
      </c>
      <c r="AW927" s="119" t="str">
        <f>IF(D927&lt;&gt;"",IF(COUNTIF($D$12:$D927,$D927)&gt;1,0,IF(SUM(P927,W927,AD927)&gt;0,IF(AND(X927="",OR(Q927&lt;&gt;"",J927&lt;&gt;"")),IF(Q927&lt;&gt;"",Q927,IF(J927&lt;&gt;"",J927,0)),IF(AND(Q927&lt;&gt;"",J927&lt;&gt;"",Q927=J927),Q927,X927)),0)),"")</f>
        <v/>
      </c>
      <c r="AX927" s="118" t="str">
        <f t="shared" si="295"/>
        <v/>
      </c>
      <c r="AY927" s="118" t="str">
        <f t="shared" si="296"/>
        <v/>
      </c>
      <c r="AZ927" s="118" t="str">
        <f t="shared" si="297"/>
        <v/>
      </c>
      <c r="BA927" s="118" t="str">
        <f t="shared" si="298"/>
        <v/>
      </c>
      <c r="BB927" s="118" t="str">
        <f t="shared" si="299"/>
        <v/>
      </c>
      <c r="BC927" s="118" t="str">
        <f t="shared" si="300"/>
        <v/>
      </c>
      <c r="BD927" s="118" t="str">
        <f t="shared" si="301"/>
        <v/>
      </c>
      <c r="BE927" s="118" t="str">
        <f t="shared" si="302"/>
        <v/>
      </c>
      <c r="BF927" s="118" t="str">
        <f t="shared" si="303"/>
        <v/>
      </c>
      <c r="BG927" s="120"/>
      <c r="BH927" s="120" t="str">
        <f t="shared" si="304"/>
        <v/>
      </c>
      <c r="BI927" s="120" t="str">
        <f t="shared" si="305"/>
        <v/>
      </c>
      <c r="BJ927" s="121"/>
      <c r="BK927" s="120" t="str">
        <f t="shared" si="306"/>
        <v/>
      </c>
      <c r="BL927" s="120" t="str">
        <f t="shared" si="307"/>
        <v/>
      </c>
      <c r="BM927" s="120" t="str">
        <f t="shared" si="308"/>
        <v/>
      </c>
      <c r="BN927" s="120" t="str">
        <f t="shared" si="309"/>
        <v/>
      </c>
      <c r="BO927" s="120" t="str">
        <f t="shared" si="310"/>
        <v/>
      </c>
      <c r="BP927" s="120" t="str">
        <f t="shared" si="311"/>
        <v/>
      </c>
      <c r="BQ927" s="98"/>
      <c r="BR927" s="98"/>
      <c r="BS927" s="98"/>
      <c r="BT927" s="98"/>
      <c r="BU927" s="98"/>
      <c r="BV927" s="98"/>
      <c r="BW927" s="98"/>
      <c r="BX927" s="98"/>
      <c r="BY927" s="98"/>
      <c r="BZ927" s="98"/>
      <c r="CA927" s="98"/>
      <c r="CB927" s="98"/>
      <c r="CC927" s="98"/>
      <c r="CD927" s="98"/>
      <c r="CE927" s="98"/>
      <c r="CF927" s="98"/>
      <c r="CG927" s="98"/>
      <c r="CH927" s="98"/>
      <c r="CI927" s="98"/>
      <c r="CJ927" s="98"/>
      <c r="CK927" s="98"/>
      <c r="CL927" s="98"/>
      <c r="CM927" s="98"/>
      <c r="CN927" s="98"/>
      <c r="CO927" s="98"/>
      <c r="CP927" s="98"/>
      <c r="CQ927" s="98"/>
      <c r="CR927" s="98"/>
      <c r="CS927" s="98"/>
    </row>
    <row r="928" spans="1:97" s="4" customFormat="1" ht="18.75" customHeight="1" x14ac:dyDescent="0.2">
      <c r="A928" s="3">
        <f t="shared" si="312"/>
        <v>916</v>
      </c>
      <c r="B928" s="263"/>
      <c r="C928" s="263"/>
      <c r="D928" s="263"/>
      <c r="E928" s="259"/>
      <c r="F928" s="259"/>
      <c r="G928" s="43"/>
      <c r="H928" s="264"/>
      <c r="I928" s="261"/>
      <c r="J928" s="106"/>
      <c r="K928" s="247"/>
      <c r="L928" s="247"/>
      <c r="M928" s="247"/>
      <c r="N928" s="248" t="str">
        <f>IF(AND(K928&lt;&gt;"",L928&lt;&gt;"",J928&lt;&gt;""),ROUND(MIN(IF(OR(J928="OZZ",J928="ZZ"),5000,17300),TRUNC(0.75*(SUMIF($D$12:$D928,$D928,K$12:K928)+SUMIF($D$12:$D928,$D928,L$12:L928)),2)) - SUMIF($D$12:$D927,$D928,N$12:N927),2),"")</f>
        <v/>
      </c>
      <c r="O928" s="249" t="str">
        <f>IF(AND(K928&lt;&gt;"",L928&lt;&gt;"",M928&lt;&gt;"",J928&lt;&gt;"",AH928&lt;&gt;""),IF(OR(J928="OZZ",J928="ZZ"),ROUND(0-SUMIF($D$12:$D927,$D928,O$12:O927),2),IF(M928=0,0,ROUND(MIN(MIN(17300,TRUNC(0.75*(SUMIF($D$12:$D$2012,$D928,K$12:K$2012)+SUMIF($D$12:$D$2012,$D928,L$12:L$2012)),2)+SUMIF($D$12:$D928,$D928,AH$12:AH928))-SUMIF($D$12:$D927,$D928,O$12:O927)-SUMIF($D$12:$D$2012,$D928,N$12:N$2012),AH928),2))),"")</f>
        <v/>
      </c>
      <c r="P928" s="250" t="str">
        <f>IF(J928&lt;&gt;"",1000 - SUMIF($D$12:$D927,$D928,P$12:P927),"")</f>
        <v/>
      </c>
      <c r="Q928" s="106"/>
      <c r="R928" s="247"/>
      <c r="S928" s="247"/>
      <c r="T928" s="247"/>
      <c r="U928" s="248" t="str">
        <f>IF(AND(R928&lt;&gt;"",S928&lt;&gt;"",Q928&lt;&gt;""),ROUND(MIN(IF(OR(Q928="OZZ",Q928="ZZ"),5000,17300),TRUNC(0.75*(SUMIF($D$12:$D928,$D928,R$12:R928)+SUMIF($D$12:$D928,$D928,S$12:S928)),2)) - SUMIF($D$12:$D927,$D928,U$12:U927),2),"")</f>
        <v/>
      </c>
      <c r="V928" s="248" t="str">
        <f>IF(AND(R928&lt;&gt;"",S928&lt;&gt;"",T928&lt;&gt;"",Q928&lt;&gt;"",AL928&lt;&gt;""),IF(OR(Q928="OZZ",Q928="ZZ"),ROUND(0-SUMIF($D$12:$D927,$D928,V$12:V927),2),IF(T928=0,0,ROUND(MIN(MIN(17300,TRUNC(0.75*(SUMIF($D$12:$D$2012,$D928,R$12:R$2012)+SUMIF($D$12:$D$2012,$D928,S$12:S$2012)),2)+SUMIF($D$12:$D928,$D928,AL$12:AL928))-SUMIF($D$12:$D927,$D928,V$12:V927)-SUMIF($D$12:$D$2012,$D928,U$12:U$2012),AL928),2))),"")</f>
        <v/>
      </c>
      <c r="W928" s="250" t="str">
        <f>IF(Q928&lt;&gt;"",1000 - SUMIF($D$12:$D927,$D928,W$12:W927),"")</f>
        <v/>
      </c>
      <c r="X928" s="106"/>
      <c r="Y928" s="247"/>
      <c r="Z928" s="247"/>
      <c r="AA928" s="247"/>
      <c r="AB928" s="248" t="str">
        <f>IF(AND(Y928&lt;&gt;"",Z928&lt;&gt;"",X928&lt;&gt;""),ROUND(MIN(IF(OR(X928="OZZ",X928="ZZ"),5000,17300),TRUNC(0.75*(SUMIF($D$12:$D928,$D928,Y$12:Y928)+SUMIF($D$12:$D928,$D928,Z$12:Z928)),2)) - SUMIF($D$12:$D927,$D928,AB$12:AB927),2),"")</f>
        <v/>
      </c>
      <c r="AC928" s="251" t="str">
        <f>IF(AND(Y928&lt;&gt;"",Z928&lt;&gt;"",AA928&lt;&gt;"",X928&lt;&gt;"",AP928&lt;&gt;""),IF(OR(X928="OZZ",X928="ZZ"),ROUND(0-SUMIF($D$12:$D927,$D928,AC$12:AC927),2),IF(AA928=0,0,ROUND(MIN(MIN(17300,TRUNC(0.75*(SUMIF($D$12:$D$2012,$D928,Y$12:Y$2012)+SUMIF($D$12:$D$2012,$D928,Z$12:Z$2012)),2)+SUMIF($D$12:$D928,$D928,AP$12:AP928))-SUMIF($D$12:$D927,$D928,AC$12:AC927)-SUMIF($D$12:$D$2012,$D928,AB$12:AB$2012),AP928),2))),"")</f>
        <v/>
      </c>
      <c r="AD928" s="250" t="str">
        <f>IF(X928&lt;&gt;"",1000 - SUMIF($D$12:$D927,$D928,AD$12:AD927),"")</f>
        <v/>
      </c>
      <c r="AE928" s="252"/>
      <c r="AF928" s="253"/>
      <c r="AG928" s="254"/>
      <c r="AH928" s="255" t="str">
        <f t="shared" si="313"/>
        <v/>
      </c>
      <c r="AI928" s="256"/>
      <c r="AJ928" s="253"/>
      <c r="AK928" s="254"/>
      <c r="AL928" s="255" t="str">
        <f t="shared" si="314"/>
        <v/>
      </c>
      <c r="AM928" s="256"/>
      <c r="AN928" s="253"/>
      <c r="AO928" s="254"/>
      <c r="AP928" s="255" t="str">
        <f t="shared" si="294"/>
        <v/>
      </c>
      <c r="AQ928" s="116"/>
      <c r="AR928" s="116"/>
      <c r="AS928" s="117"/>
      <c r="AT928" s="118"/>
      <c r="AU928" s="119" t="str">
        <f>IF(D928&lt;&gt; "", IF(COUNTIF($D$12:$D928,$D928)&gt;1,0,IF(SUM(N928,U928,AB928)&gt;0,IF(AND(X928="",OR(Q928&lt;&gt;"",J928&lt;&gt;"")),IF(Q928&lt;&gt;"",Q928,IF(J928&lt;&gt;"",J928,0)),IF(AND(Q928&lt;&gt;"",J928&lt;&gt;"",Q928=J928),Q928,X928)),0)),"")</f>
        <v/>
      </c>
      <c r="AV928" s="119" t="str">
        <f>IF(D928&lt;&gt;"",IF(COUNTIF($D$12:$D928,$D928)&gt;1,0,IF(SUM(O928,V928,AC928)&gt;0,IF(AND(X928="",OR(Q928&lt;&gt;"",J928&lt;&gt;"")),IF(Q928&lt;&gt;"",Q928,IF(J928&lt;&gt;"",J928,0)),IF(AND(Q928&lt;&gt;"",J928&lt;&gt;"",Q928=J928),Q928,X928)),0)),"")</f>
        <v/>
      </c>
      <c r="AW928" s="119" t="str">
        <f>IF(D928&lt;&gt;"",IF(COUNTIF($D$12:$D928,$D928)&gt;1,0,IF(SUM(P928,W928,AD928)&gt;0,IF(AND(X928="",OR(Q928&lt;&gt;"",J928&lt;&gt;"")),IF(Q928&lt;&gt;"",Q928,IF(J928&lt;&gt;"",J928,0)),IF(AND(Q928&lt;&gt;"",J928&lt;&gt;"",Q928=J928),Q928,X928)),0)),"")</f>
        <v/>
      </c>
      <c r="AX928" s="118" t="str">
        <f t="shared" si="295"/>
        <v/>
      </c>
      <c r="AY928" s="118" t="str">
        <f t="shared" si="296"/>
        <v/>
      </c>
      <c r="AZ928" s="118" t="str">
        <f t="shared" si="297"/>
        <v/>
      </c>
      <c r="BA928" s="118" t="str">
        <f t="shared" si="298"/>
        <v/>
      </c>
      <c r="BB928" s="118" t="str">
        <f t="shared" si="299"/>
        <v/>
      </c>
      <c r="BC928" s="118" t="str">
        <f t="shared" si="300"/>
        <v/>
      </c>
      <c r="BD928" s="118" t="str">
        <f t="shared" si="301"/>
        <v/>
      </c>
      <c r="BE928" s="118" t="str">
        <f t="shared" si="302"/>
        <v/>
      </c>
      <c r="BF928" s="118" t="str">
        <f t="shared" si="303"/>
        <v/>
      </c>
      <c r="BG928" s="120"/>
      <c r="BH928" s="120" t="str">
        <f t="shared" si="304"/>
        <v/>
      </c>
      <c r="BI928" s="120" t="str">
        <f t="shared" si="305"/>
        <v/>
      </c>
      <c r="BJ928" s="121"/>
      <c r="BK928" s="120" t="str">
        <f t="shared" si="306"/>
        <v/>
      </c>
      <c r="BL928" s="120" t="str">
        <f t="shared" si="307"/>
        <v/>
      </c>
      <c r="BM928" s="120" t="str">
        <f t="shared" si="308"/>
        <v/>
      </c>
      <c r="BN928" s="120" t="str">
        <f t="shared" si="309"/>
        <v/>
      </c>
      <c r="BO928" s="120" t="str">
        <f t="shared" si="310"/>
        <v/>
      </c>
      <c r="BP928" s="120" t="str">
        <f t="shared" si="311"/>
        <v/>
      </c>
      <c r="BQ928" s="98"/>
      <c r="BR928" s="98"/>
      <c r="BS928" s="98"/>
      <c r="BT928" s="98"/>
      <c r="BU928" s="98"/>
      <c r="BV928" s="98"/>
      <c r="BW928" s="98"/>
      <c r="BX928" s="98"/>
      <c r="BY928" s="98"/>
      <c r="BZ928" s="98"/>
      <c r="CA928" s="98"/>
      <c r="CB928" s="98"/>
      <c r="CC928" s="98"/>
      <c r="CD928" s="98"/>
      <c r="CE928" s="98"/>
      <c r="CF928" s="98"/>
      <c r="CG928" s="98"/>
      <c r="CH928" s="98"/>
      <c r="CI928" s="98"/>
      <c r="CJ928" s="98"/>
      <c r="CK928" s="98"/>
      <c r="CL928" s="98"/>
      <c r="CM928" s="98"/>
      <c r="CN928" s="98"/>
      <c r="CO928" s="98"/>
      <c r="CP928" s="98"/>
      <c r="CQ928" s="98"/>
      <c r="CR928" s="98"/>
      <c r="CS928" s="98"/>
    </row>
    <row r="929" spans="1:97" s="4" customFormat="1" ht="18.75" customHeight="1" x14ac:dyDescent="0.2">
      <c r="A929" s="3">
        <f t="shared" si="312"/>
        <v>917</v>
      </c>
      <c r="B929" s="263"/>
      <c r="C929" s="263"/>
      <c r="D929" s="263"/>
      <c r="E929" s="259"/>
      <c r="F929" s="259"/>
      <c r="G929" s="43"/>
      <c r="H929" s="264"/>
      <c r="I929" s="261"/>
      <c r="J929" s="106"/>
      <c r="K929" s="247"/>
      <c r="L929" s="247"/>
      <c r="M929" s="247"/>
      <c r="N929" s="248" t="str">
        <f>IF(AND(K929&lt;&gt;"",L929&lt;&gt;"",J929&lt;&gt;""),ROUND(MIN(IF(OR(J929="OZZ",J929="ZZ"),5000,17300),TRUNC(0.75*(SUMIF($D$12:$D929,$D929,K$12:K929)+SUMIF($D$12:$D929,$D929,L$12:L929)),2)) - SUMIF($D$12:$D928,$D929,N$12:N928),2),"")</f>
        <v/>
      </c>
      <c r="O929" s="249" t="str">
        <f>IF(AND(K929&lt;&gt;"",L929&lt;&gt;"",M929&lt;&gt;"",J929&lt;&gt;"",AH929&lt;&gt;""),IF(OR(J929="OZZ",J929="ZZ"),ROUND(0-SUMIF($D$12:$D928,$D929,O$12:O928),2),IF(M929=0,0,ROUND(MIN(MIN(17300,TRUNC(0.75*(SUMIF($D$12:$D$2012,$D929,K$12:K$2012)+SUMIF($D$12:$D$2012,$D929,L$12:L$2012)),2)+SUMIF($D$12:$D929,$D929,AH$12:AH929))-SUMIF($D$12:$D928,$D929,O$12:O928)-SUMIF($D$12:$D$2012,$D929,N$12:N$2012),AH929),2))),"")</f>
        <v/>
      </c>
      <c r="P929" s="250" t="str">
        <f>IF(J929&lt;&gt;"",1000 - SUMIF($D$12:$D928,$D929,P$12:P928),"")</f>
        <v/>
      </c>
      <c r="Q929" s="106"/>
      <c r="R929" s="247"/>
      <c r="S929" s="247"/>
      <c r="T929" s="247"/>
      <c r="U929" s="248" t="str">
        <f>IF(AND(R929&lt;&gt;"",S929&lt;&gt;"",Q929&lt;&gt;""),ROUND(MIN(IF(OR(Q929="OZZ",Q929="ZZ"),5000,17300),TRUNC(0.75*(SUMIF($D$12:$D929,$D929,R$12:R929)+SUMIF($D$12:$D929,$D929,S$12:S929)),2)) - SUMIF($D$12:$D928,$D929,U$12:U928),2),"")</f>
        <v/>
      </c>
      <c r="V929" s="248" t="str">
        <f>IF(AND(R929&lt;&gt;"",S929&lt;&gt;"",T929&lt;&gt;"",Q929&lt;&gt;"",AL929&lt;&gt;""),IF(OR(Q929="OZZ",Q929="ZZ"),ROUND(0-SUMIF($D$12:$D928,$D929,V$12:V928),2),IF(T929=0,0,ROUND(MIN(MIN(17300,TRUNC(0.75*(SUMIF($D$12:$D$2012,$D929,R$12:R$2012)+SUMIF($D$12:$D$2012,$D929,S$12:S$2012)),2)+SUMIF($D$12:$D929,$D929,AL$12:AL929))-SUMIF($D$12:$D928,$D929,V$12:V928)-SUMIF($D$12:$D$2012,$D929,U$12:U$2012),AL929),2))),"")</f>
        <v/>
      </c>
      <c r="W929" s="250" t="str">
        <f>IF(Q929&lt;&gt;"",1000 - SUMIF($D$12:$D928,$D929,W$12:W928),"")</f>
        <v/>
      </c>
      <c r="X929" s="106"/>
      <c r="Y929" s="247"/>
      <c r="Z929" s="247"/>
      <c r="AA929" s="247"/>
      <c r="AB929" s="248" t="str">
        <f>IF(AND(Y929&lt;&gt;"",Z929&lt;&gt;"",X929&lt;&gt;""),ROUND(MIN(IF(OR(X929="OZZ",X929="ZZ"),5000,17300),TRUNC(0.75*(SUMIF($D$12:$D929,$D929,Y$12:Y929)+SUMIF($D$12:$D929,$D929,Z$12:Z929)),2)) - SUMIF($D$12:$D928,$D929,AB$12:AB928),2),"")</f>
        <v/>
      </c>
      <c r="AC929" s="251" t="str">
        <f>IF(AND(Y929&lt;&gt;"",Z929&lt;&gt;"",AA929&lt;&gt;"",X929&lt;&gt;"",AP929&lt;&gt;""),IF(OR(X929="OZZ",X929="ZZ"),ROUND(0-SUMIF($D$12:$D928,$D929,AC$12:AC928),2),IF(AA929=0,0,ROUND(MIN(MIN(17300,TRUNC(0.75*(SUMIF($D$12:$D$2012,$D929,Y$12:Y$2012)+SUMIF($D$12:$D$2012,$D929,Z$12:Z$2012)),2)+SUMIF($D$12:$D929,$D929,AP$12:AP929))-SUMIF($D$12:$D928,$D929,AC$12:AC928)-SUMIF($D$12:$D$2012,$D929,AB$12:AB$2012),AP929),2))),"")</f>
        <v/>
      </c>
      <c r="AD929" s="250" t="str">
        <f>IF(X929&lt;&gt;"",1000 - SUMIF($D$12:$D928,$D929,AD$12:AD928),"")</f>
        <v/>
      </c>
      <c r="AE929" s="252"/>
      <c r="AF929" s="253"/>
      <c r="AG929" s="254"/>
      <c r="AH929" s="255" t="str">
        <f t="shared" si="313"/>
        <v/>
      </c>
      <c r="AI929" s="256"/>
      <c r="AJ929" s="253"/>
      <c r="AK929" s="254"/>
      <c r="AL929" s="255" t="str">
        <f t="shared" si="314"/>
        <v/>
      </c>
      <c r="AM929" s="256"/>
      <c r="AN929" s="253"/>
      <c r="AO929" s="254"/>
      <c r="AP929" s="255" t="str">
        <f t="shared" si="294"/>
        <v/>
      </c>
      <c r="AQ929" s="116"/>
      <c r="AR929" s="116"/>
      <c r="AS929" s="117"/>
      <c r="AT929" s="118"/>
      <c r="AU929" s="119" t="str">
        <f>IF(D929&lt;&gt; "", IF(COUNTIF($D$12:$D929,$D929)&gt;1,0,IF(SUM(N929,U929,AB929)&gt;0,IF(AND(X929="",OR(Q929&lt;&gt;"",J929&lt;&gt;"")),IF(Q929&lt;&gt;"",Q929,IF(J929&lt;&gt;"",J929,0)),IF(AND(Q929&lt;&gt;"",J929&lt;&gt;"",Q929=J929),Q929,X929)),0)),"")</f>
        <v/>
      </c>
      <c r="AV929" s="119" t="str">
        <f>IF(D929&lt;&gt;"",IF(COUNTIF($D$12:$D929,$D929)&gt;1,0,IF(SUM(O929,V929,AC929)&gt;0,IF(AND(X929="",OR(Q929&lt;&gt;"",J929&lt;&gt;"")),IF(Q929&lt;&gt;"",Q929,IF(J929&lt;&gt;"",J929,0)),IF(AND(Q929&lt;&gt;"",J929&lt;&gt;"",Q929=J929),Q929,X929)),0)),"")</f>
        <v/>
      </c>
      <c r="AW929" s="119" t="str">
        <f>IF(D929&lt;&gt;"",IF(COUNTIF($D$12:$D929,$D929)&gt;1,0,IF(SUM(P929,W929,AD929)&gt;0,IF(AND(X929="",OR(Q929&lt;&gt;"",J929&lt;&gt;"")),IF(Q929&lt;&gt;"",Q929,IF(J929&lt;&gt;"",J929,0)),IF(AND(Q929&lt;&gt;"",J929&lt;&gt;"",Q929=J929),Q929,X929)),0)),"")</f>
        <v/>
      </c>
      <c r="AX929" s="118" t="str">
        <f t="shared" si="295"/>
        <v/>
      </c>
      <c r="AY929" s="118" t="str">
        <f t="shared" si="296"/>
        <v/>
      </c>
      <c r="AZ929" s="118" t="str">
        <f t="shared" si="297"/>
        <v/>
      </c>
      <c r="BA929" s="118" t="str">
        <f t="shared" si="298"/>
        <v/>
      </c>
      <c r="BB929" s="118" t="str">
        <f t="shared" si="299"/>
        <v/>
      </c>
      <c r="BC929" s="118" t="str">
        <f t="shared" si="300"/>
        <v/>
      </c>
      <c r="BD929" s="118" t="str">
        <f t="shared" si="301"/>
        <v/>
      </c>
      <c r="BE929" s="118" t="str">
        <f t="shared" si="302"/>
        <v/>
      </c>
      <c r="BF929" s="118" t="str">
        <f t="shared" si="303"/>
        <v/>
      </c>
      <c r="BG929" s="120"/>
      <c r="BH929" s="120" t="str">
        <f t="shared" si="304"/>
        <v/>
      </c>
      <c r="BI929" s="120" t="str">
        <f t="shared" si="305"/>
        <v/>
      </c>
      <c r="BJ929" s="121"/>
      <c r="BK929" s="120" t="str">
        <f t="shared" si="306"/>
        <v/>
      </c>
      <c r="BL929" s="120" t="str">
        <f t="shared" si="307"/>
        <v/>
      </c>
      <c r="BM929" s="120" t="str">
        <f t="shared" si="308"/>
        <v/>
      </c>
      <c r="BN929" s="120" t="str">
        <f t="shared" si="309"/>
        <v/>
      </c>
      <c r="BO929" s="120" t="str">
        <f t="shared" si="310"/>
        <v/>
      </c>
      <c r="BP929" s="120" t="str">
        <f t="shared" si="311"/>
        <v/>
      </c>
      <c r="BQ929" s="98"/>
      <c r="BR929" s="98"/>
      <c r="BS929" s="98"/>
      <c r="BT929" s="98"/>
      <c r="BU929" s="98"/>
      <c r="BV929" s="98"/>
      <c r="BW929" s="98"/>
      <c r="BX929" s="98"/>
      <c r="BY929" s="98"/>
      <c r="BZ929" s="98"/>
      <c r="CA929" s="98"/>
      <c r="CB929" s="98"/>
      <c r="CC929" s="98"/>
      <c r="CD929" s="98"/>
      <c r="CE929" s="98"/>
      <c r="CF929" s="98"/>
      <c r="CG929" s="98"/>
      <c r="CH929" s="98"/>
      <c r="CI929" s="98"/>
      <c r="CJ929" s="98"/>
      <c r="CK929" s="98"/>
      <c r="CL929" s="98"/>
      <c r="CM929" s="98"/>
      <c r="CN929" s="98"/>
      <c r="CO929" s="98"/>
      <c r="CP929" s="98"/>
      <c r="CQ929" s="98"/>
      <c r="CR929" s="98"/>
      <c r="CS929" s="98"/>
    </row>
    <row r="930" spans="1:97" s="4" customFormat="1" ht="18.75" customHeight="1" x14ac:dyDescent="0.2">
      <c r="A930" s="3">
        <f t="shared" si="312"/>
        <v>918</v>
      </c>
      <c r="B930" s="263"/>
      <c r="C930" s="263"/>
      <c r="D930" s="263"/>
      <c r="E930" s="259"/>
      <c r="F930" s="259"/>
      <c r="G930" s="43"/>
      <c r="H930" s="264"/>
      <c r="I930" s="261"/>
      <c r="J930" s="106"/>
      <c r="K930" s="247"/>
      <c r="L930" s="247"/>
      <c r="M930" s="247"/>
      <c r="N930" s="248" t="str">
        <f>IF(AND(K930&lt;&gt;"",L930&lt;&gt;"",J930&lt;&gt;""),ROUND(MIN(IF(OR(J930="OZZ",J930="ZZ"),5000,17300),TRUNC(0.75*(SUMIF($D$12:$D930,$D930,K$12:K930)+SUMIF($D$12:$D930,$D930,L$12:L930)),2)) - SUMIF($D$12:$D929,$D930,N$12:N929),2),"")</f>
        <v/>
      </c>
      <c r="O930" s="249" t="str">
        <f>IF(AND(K930&lt;&gt;"",L930&lt;&gt;"",M930&lt;&gt;"",J930&lt;&gt;"",AH930&lt;&gt;""),IF(OR(J930="OZZ",J930="ZZ"),ROUND(0-SUMIF($D$12:$D929,$D930,O$12:O929),2),IF(M930=0,0,ROUND(MIN(MIN(17300,TRUNC(0.75*(SUMIF($D$12:$D$2012,$D930,K$12:K$2012)+SUMIF($D$12:$D$2012,$D930,L$12:L$2012)),2)+SUMIF($D$12:$D930,$D930,AH$12:AH930))-SUMIF($D$12:$D929,$D930,O$12:O929)-SUMIF($D$12:$D$2012,$D930,N$12:N$2012),AH930),2))),"")</f>
        <v/>
      </c>
      <c r="P930" s="250" t="str">
        <f>IF(J930&lt;&gt;"",1000 - SUMIF($D$12:$D929,$D930,P$12:P929),"")</f>
        <v/>
      </c>
      <c r="Q930" s="106"/>
      <c r="R930" s="247"/>
      <c r="S930" s="247"/>
      <c r="T930" s="247"/>
      <c r="U930" s="248" t="str">
        <f>IF(AND(R930&lt;&gt;"",S930&lt;&gt;"",Q930&lt;&gt;""),ROUND(MIN(IF(OR(Q930="OZZ",Q930="ZZ"),5000,17300),TRUNC(0.75*(SUMIF($D$12:$D930,$D930,R$12:R930)+SUMIF($D$12:$D930,$D930,S$12:S930)),2)) - SUMIF($D$12:$D929,$D930,U$12:U929),2),"")</f>
        <v/>
      </c>
      <c r="V930" s="248" t="str">
        <f>IF(AND(R930&lt;&gt;"",S930&lt;&gt;"",T930&lt;&gt;"",Q930&lt;&gt;"",AL930&lt;&gt;""),IF(OR(Q930="OZZ",Q930="ZZ"),ROUND(0-SUMIF($D$12:$D929,$D930,V$12:V929),2),IF(T930=0,0,ROUND(MIN(MIN(17300,TRUNC(0.75*(SUMIF($D$12:$D$2012,$D930,R$12:R$2012)+SUMIF($D$12:$D$2012,$D930,S$12:S$2012)),2)+SUMIF($D$12:$D930,$D930,AL$12:AL930))-SUMIF($D$12:$D929,$D930,V$12:V929)-SUMIF($D$12:$D$2012,$D930,U$12:U$2012),AL930),2))),"")</f>
        <v/>
      </c>
      <c r="W930" s="250" t="str">
        <f>IF(Q930&lt;&gt;"",1000 - SUMIF($D$12:$D929,$D930,W$12:W929),"")</f>
        <v/>
      </c>
      <c r="X930" s="106"/>
      <c r="Y930" s="247"/>
      <c r="Z930" s="247"/>
      <c r="AA930" s="247"/>
      <c r="AB930" s="248" t="str">
        <f>IF(AND(Y930&lt;&gt;"",Z930&lt;&gt;"",X930&lt;&gt;""),ROUND(MIN(IF(OR(X930="OZZ",X930="ZZ"),5000,17300),TRUNC(0.75*(SUMIF($D$12:$D930,$D930,Y$12:Y930)+SUMIF($D$12:$D930,$D930,Z$12:Z930)),2)) - SUMIF($D$12:$D929,$D930,AB$12:AB929),2),"")</f>
        <v/>
      </c>
      <c r="AC930" s="251" t="str">
        <f>IF(AND(Y930&lt;&gt;"",Z930&lt;&gt;"",AA930&lt;&gt;"",X930&lt;&gt;"",AP930&lt;&gt;""),IF(OR(X930="OZZ",X930="ZZ"),ROUND(0-SUMIF($D$12:$D929,$D930,AC$12:AC929),2),IF(AA930=0,0,ROUND(MIN(MIN(17300,TRUNC(0.75*(SUMIF($D$12:$D$2012,$D930,Y$12:Y$2012)+SUMIF($D$12:$D$2012,$D930,Z$12:Z$2012)),2)+SUMIF($D$12:$D930,$D930,AP$12:AP930))-SUMIF($D$12:$D929,$D930,AC$12:AC929)-SUMIF($D$12:$D$2012,$D930,AB$12:AB$2012),AP930),2))),"")</f>
        <v/>
      </c>
      <c r="AD930" s="250" t="str">
        <f>IF(X930&lt;&gt;"",1000 - SUMIF($D$12:$D929,$D930,AD$12:AD929),"")</f>
        <v/>
      </c>
      <c r="AE930" s="252"/>
      <c r="AF930" s="253"/>
      <c r="AG930" s="254"/>
      <c r="AH930" s="255" t="str">
        <f t="shared" si="313"/>
        <v/>
      </c>
      <c r="AI930" s="256"/>
      <c r="AJ930" s="253"/>
      <c r="AK930" s="254"/>
      <c r="AL930" s="255" t="str">
        <f t="shared" si="314"/>
        <v/>
      </c>
      <c r="AM930" s="256"/>
      <c r="AN930" s="253"/>
      <c r="AO930" s="254"/>
      <c r="AP930" s="255" t="str">
        <f t="shared" si="294"/>
        <v/>
      </c>
      <c r="AQ930" s="116"/>
      <c r="AR930" s="116"/>
      <c r="AS930" s="117"/>
      <c r="AT930" s="118"/>
      <c r="AU930" s="119" t="str">
        <f>IF(D930&lt;&gt; "", IF(COUNTIF($D$12:$D930,$D930)&gt;1,0,IF(SUM(N930,U930,AB930)&gt;0,IF(AND(X930="",OR(Q930&lt;&gt;"",J930&lt;&gt;"")),IF(Q930&lt;&gt;"",Q930,IF(J930&lt;&gt;"",J930,0)),IF(AND(Q930&lt;&gt;"",J930&lt;&gt;"",Q930=J930),Q930,X930)),0)),"")</f>
        <v/>
      </c>
      <c r="AV930" s="119" t="str">
        <f>IF(D930&lt;&gt;"",IF(COUNTIF($D$12:$D930,$D930)&gt;1,0,IF(SUM(O930,V930,AC930)&gt;0,IF(AND(X930="",OR(Q930&lt;&gt;"",J930&lt;&gt;"")),IF(Q930&lt;&gt;"",Q930,IF(J930&lt;&gt;"",J930,0)),IF(AND(Q930&lt;&gt;"",J930&lt;&gt;"",Q930=J930),Q930,X930)),0)),"")</f>
        <v/>
      </c>
      <c r="AW930" s="119" t="str">
        <f>IF(D930&lt;&gt;"",IF(COUNTIF($D$12:$D930,$D930)&gt;1,0,IF(SUM(P930,W930,AD930)&gt;0,IF(AND(X930="",OR(Q930&lt;&gt;"",J930&lt;&gt;"")),IF(Q930&lt;&gt;"",Q930,IF(J930&lt;&gt;"",J930,0)),IF(AND(Q930&lt;&gt;"",J930&lt;&gt;"",Q930=J930),Q930,X930)),0)),"")</f>
        <v/>
      </c>
      <c r="AX930" s="118" t="str">
        <f t="shared" si="295"/>
        <v/>
      </c>
      <c r="AY930" s="118" t="str">
        <f t="shared" si="296"/>
        <v/>
      </c>
      <c r="AZ930" s="118" t="str">
        <f t="shared" si="297"/>
        <v/>
      </c>
      <c r="BA930" s="118" t="str">
        <f t="shared" si="298"/>
        <v/>
      </c>
      <c r="BB930" s="118" t="str">
        <f t="shared" si="299"/>
        <v/>
      </c>
      <c r="BC930" s="118" t="str">
        <f t="shared" si="300"/>
        <v/>
      </c>
      <c r="BD930" s="118" t="str">
        <f t="shared" si="301"/>
        <v/>
      </c>
      <c r="BE930" s="118" t="str">
        <f t="shared" si="302"/>
        <v/>
      </c>
      <c r="BF930" s="118" t="str">
        <f t="shared" si="303"/>
        <v/>
      </c>
      <c r="BG930" s="120"/>
      <c r="BH930" s="120" t="str">
        <f t="shared" si="304"/>
        <v/>
      </c>
      <c r="BI930" s="120" t="str">
        <f t="shared" si="305"/>
        <v/>
      </c>
      <c r="BJ930" s="121"/>
      <c r="BK930" s="120" t="str">
        <f t="shared" si="306"/>
        <v/>
      </c>
      <c r="BL930" s="120" t="str">
        <f t="shared" si="307"/>
        <v/>
      </c>
      <c r="BM930" s="120" t="str">
        <f t="shared" si="308"/>
        <v/>
      </c>
      <c r="BN930" s="120" t="str">
        <f t="shared" si="309"/>
        <v/>
      </c>
      <c r="BO930" s="120" t="str">
        <f t="shared" si="310"/>
        <v/>
      </c>
      <c r="BP930" s="120" t="str">
        <f t="shared" si="311"/>
        <v/>
      </c>
      <c r="BQ930" s="98"/>
      <c r="BR930" s="98"/>
      <c r="BS930" s="98"/>
      <c r="BT930" s="98"/>
      <c r="BU930" s="98"/>
      <c r="BV930" s="98"/>
      <c r="BW930" s="98"/>
      <c r="BX930" s="98"/>
      <c r="BY930" s="98"/>
      <c r="BZ930" s="98"/>
      <c r="CA930" s="98"/>
      <c r="CB930" s="98"/>
      <c r="CC930" s="98"/>
      <c r="CD930" s="98"/>
      <c r="CE930" s="98"/>
      <c r="CF930" s="98"/>
      <c r="CG930" s="98"/>
      <c r="CH930" s="98"/>
      <c r="CI930" s="98"/>
      <c r="CJ930" s="98"/>
      <c r="CK930" s="98"/>
      <c r="CL930" s="98"/>
      <c r="CM930" s="98"/>
      <c r="CN930" s="98"/>
      <c r="CO930" s="98"/>
      <c r="CP930" s="98"/>
      <c r="CQ930" s="98"/>
      <c r="CR930" s="98"/>
      <c r="CS930" s="98"/>
    </row>
    <row r="931" spans="1:97" s="4" customFormat="1" ht="18.75" customHeight="1" x14ac:dyDescent="0.2">
      <c r="A931" s="3">
        <f t="shared" si="312"/>
        <v>919</v>
      </c>
      <c r="B931" s="263"/>
      <c r="C931" s="263"/>
      <c r="D931" s="263"/>
      <c r="E931" s="259"/>
      <c r="F931" s="259"/>
      <c r="G931" s="43"/>
      <c r="H931" s="264"/>
      <c r="I931" s="261"/>
      <c r="J931" s="106"/>
      <c r="K931" s="247"/>
      <c r="L931" s="247"/>
      <c r="M931" s="247"/>
      <c r="N931" s="248" t="str">
        <f>IF(AND(K931&lt;&gt;"",L931&lt;&gt;"",J931&lt;&gt;""),ROUND(MIN(IF(OR(J931="OZZ",J931="ZZ"),5000,17300),TRUNC(0.75*(SUMIF($D$12:$D931,$D931,K$12:K931)+SUMIF($D$12:$D931,$D931,L$12:L931)),2)) - SUMIF($D$12:$D930,$D931,N$12:N930),2),"")</f>
        <v/>
      </c>
      <c r="O931" s="249" t="str">
        <f>IF(AND(K931&lt;&gt;"",L931&lt;&gt;"",M931&lt;&gt;"",J931&lt;&gt;"",AH931&lt;&gt;""),IF(OR(J931="OZZ",J931="ZZ"),ROUND(0-SUMIF($D$12:$D930,$D931,O$12:O930),2),IF(M931=0,0,ROUND(MIN(MIN(17300,TRUNC(0.75*(SUMIF($D$12:$D$2012,$D931,K$12:K$2012)+SUMIF($D$12:$D$2012,$D931,L$12:L$2012)),2)+SUMIF($D$12:$D931,$D931,AH$12:AH931))-SUMIF($D$12:$D930,$D931,O$12:O930)-SUMIF($D$12:$D$2012,$D931,N$12:N$2012),AH931),2))),"")</f>
        <v/>
      </c>
      <c r="P931" s="250" t="str">
        <f>IF(J931&lt;&gt;"",1000 - SUMIF($D$12:$D930,$D931,P$12:P930),"")</f>
        <v/>
      </c>
      <c r="Q931" s="106"/>
      <c r="R931" s="247"/>
      <c r="S931" s="247"/>
      <c r="T931" s="247"/>
      <c r="U931" s="248" t="str">
        <f>IF(AND(R931&lt;&gt;"",S931&lt;&gt;"",Q931&lt;&gt;""),ROUND(MIN(IF(OR(Q931="OZZ",Q931="ZZ"),5000,17300),TRUNC(0.75*(SUMIF($D$12:$D931,$D931,R$12:R931)+SUMIF($D$12:$D931,$D931,S$12:S931)),2)) - SUMIF($D$12:$D930,$D931,U$12:U930),2),"")</f>
        <v/>
      </c>
      <c r="V931" s="248" t="str">
        <f>IF(AND(R931&lt;&gt;"",S931&lt;&gt;"",T931&lt;&gt;"",Q931&lt;&gt;"",AL931&lt;&gt;""),IF(OR(Q931="OZZ",Q931="ZZ"),ROUND(0-SUMIF($D$12:$D930,$D931,V$12:V930),2),IF(T931=0,0,ROUND(MIN(MIN(17300,TRUNC(0.75*(SUMIF($D$12:$D$2012,$D931,R$12:R$2012)+SUMIF($D$12:$D$2012,$D931,S$12:S$2012)),2)+SUMIF($D$12:$D931,$D931,AL$12:AL931))-SUMIF($D$12:$D930,$D931,V$12:V930)-SUMIF($D$12:$D$2012,$D931,U$12:U$2012),AL931),2))),"")</f>
        <v/>
      </c>
      <c r="W931" s="250" t="str">
        <f>IF(Q931&lt;&gt;"",1000 - SUMIF($D$12:$D930,$D931,W$12:W930),"")</f>
        <v/>
      </c>
      <c r="X931" s="106"/>
      <c r="Y931" s="247"/>
      <c r="Z931" s="247"/>
      <c r="AA931" s="247"/>
      <c r="AB931" s="248" t="str">
        <f>IF(AND(Y931&lt;&gt;"",Z931&lt;&gt;"",X931&lt;&gt;""),ROUND(MIN(IF(OR(X931="OZZ",X931="ZZ"),5000,17300),TRUNC(0.75*(SUMIF($D$12:$D931,$D931,Y$12:Y931)+SUMIF($D$12:$D931,$D931,Z$12:Z931)),2)) - SUMIF($D$12:$D930,$D931,AB$12:AB930),2),"")</f>
        <v/>
      </c>
      <c r="AC931" s="251" t="str">
        <f>IF(AND(Y931&lt;&gt;"",Z931&lt;&gt;"",AA931&lt;&gt;"",X931&lt;&gt;"",AP931&lt;&gt;""),IF(OR(X931="OZZ",X931="ZZ"),ROUND(0-SUMIF($D$12:$D930,$D931,AC$12:AC930),2),IF(AA931=0,0,ROUND(MIN(MIN(17300,TRUNC(0.75*(SUMIF($D$12:$D$2012,$D931,Y$12:Y$2012)+SUMIF($D$12:$D$2012,$D931,Z$12:Z$2012)),2)+SUMIF($D$12:$D931,$D931,AP$12:AP931))-SUMIF($D$12:$D930,$D931,AC$12:AC930)-SUMIF($D$12:$D$2012,$D931,AB$12:AB$2012),AP931),2))),"")</f>
        <v/>
      </c>
      <c r="AD931" s="250" t="str">
        <f>IF(X931&lt;&gt;"",1000 - SUMIF($D$12:$D930,$D931,AD$12:AD930),"")</f>
        <v/>
      </c>
      <c r="AE931" s="252"/>
      <c r="AF931" s="253"/>
      <c r="AG931" s="254"/>
      <c r="AH931" s="255" t="str">
        <f t="shared" si="313"/>
        <v/>
      </c>
      <c r="AI931" s="256"/>
      <c r="AJ931" s="253"/>
      <c r="AK931" s="254"/>
      <c r="AL931" s="255" t="str">
        <f t="shared" si="314"/>
        <v/>
      </c>
      <c r="AM931" s="256"/>
      <c r="AN931" s="253"/>
      <c r="AO931" s="254"/>
      <c r="AP931" s="255" t="str">
        <f t="shared" si="294"/>
        <v/>
      </c>
      <c r="AQ931" s="116"/>
      <c r="AR931" s="116"/>
      <c r="AS931" s="117"/>
      <c r="AT931" s="118"/>
      <c r="AU931" s="119" t="str">
        <f>IF(D931&lt;&gt; "", IF(COUNTIF($D$12:$D931,$D931)&gt;1,0,IF(SUM(N931,U931,AB931)&gt;0,IF(AND(X931="",OR(Q931&lt;&gt;"",J931&lt;&gt;"")),IF(Q931&lt;&gt;"",Q931,IF(J931&lt;&gt;"",J931,0)),IF(AND(Q931&lt;&gt;"",J931&lt;&gt;"",Q931=J931),Q931,X931)),0)),"")</f>
        <v/>
      </c>
      <c r="AV931" s="119" t="str">
        <f>IF(D931&lt;&gt;"",IF(COUNTIF($D$12:$D931,$D931)&gt;1,0,IF(SUM(O931,V931,AC931)&gt;0,IF(AND(X931="",OR(Q931&lt;&gt;"",J931&lt;&gt;"")),IF(Q931&lt;&gt;"",Q931,IF(J931&lt;&gt;"",J931,0)),IF(AND(Q931&lt;&gt;"",J931&lt;&gt;"",Q931=J931),Q931,X931)),0)),"")</f>
        <v/>
      </c>
      <c r="AW931" s="119" t="str">
        <f>IF(D931&lt;&gt;"",IF(COUNTIF($D$12:$D931,$D931)&gt;1,0,IF(SUM(P931,W931,AD931)&gt;0,IF(AND(X931="",OR(Q931&lt;&gt;"",J931&lt;&gt;"")),IF(Q931&lt;&gt;"",Q931,IF(J931&lt;&gt;"",J931,0)),IF(AND(Q931&lt;&gt;"",J931&lt;&gt;"",Q931=J931),Q931,X931)),0)),"")</f>
        <v/>
      </c>
      <c r="AX931" s="118" t="str">
        <f t="shared" si="295"/>
        <v/>
      </c>
      <c r="AY931" s="118" t="str">
        <f t="shared" si="296"/>
        <v/>
      </c>
      <c r="AZ931" s="118" t="str">
        <f t="shared" si="297"/>
        <v/>
      </c>
      <c r="BA931" s="118" t="str">
        <f t="shared" si="298"/>
        <v/>
      </c>
      <c r="BB931" s="118" t="str">
        <f t="shared" si="299"/>
        <v/>
      </c>
      <c r="BC931" s="118" t="str">
        <f t="shared" si="300"/>
        <v/>
      </c>
      <c r="BD931" s="118" t="str">
        <f t="shared" si="301"/>
        <v/>
      </c>
      <c r="BE931" s="118" t="str">
        <f t="shared" si="302"/>
        <v/>
      </c>
      <c r="BF931" s="118" t="str">
        <f t="shared" si="303"/>
        <v/>
      </c>
      <c r="BG931" s="120"/>
      <c r="BH931" s="120" t="str">
        <f t="shared" si="304"/>
        <v/>
      </c>
      <c r="BI931" s="120" t="str">
        <f t="shared" si="305"/>
        <v/>
      </c>
      <c r="BJ931" s="121"/>
      <c r="BK931" s="120" t="str">
        <f t="shared" si="306"/>
        <v/>
      </c>
      <c r="BL931" s="120" t="str">
        <f t="shared" si="307"/>
        <v/>
      </c>
      <c r="BM931" s="120" t="str">
        <f t="shared" si="308"/>
        <v/>
      </c>
      <c r="BN931" s="120" t="str">
        <f t="shared" si="309"/>
        <v/>
      </c>
      <c r="BO931" s="120" t="str">
        <f t="shared" si="310"/>
        <v/>
      </c>
      <c r="BP931" s="120" t="str">
        <f t="shared" si="311"/>
        <v/>
      </c>
      <c r="BQ931" s="98"/>
      <c r="BR931" s="98"/>
      <c r="BS931" s="98"/>
      <c r="BT931" s="98"/>
      <c r="BU931" s="98"/>
      <c r="BV931" s="98"/>
      <c r="BW931" s="98"/>
      <c r="BX931" s="98"/>
      <c r="BY931" s="98"/>
      <c r="BZ931" s="98"/>
      <c r="CA931" s="98"/>
      <c r="CB931" s="98"/>
      <c r="CC931" s="98"/>
      <c r="CD931" s="98"/>
      <c r="CE931" s="98"/>
      <c r="CF931" s="98"/>
      <c r="CG931" s="98"/>
      <c r="CH931" s="98"/>
      <c r="CI931" s="98"/>
      <c r="CJ931" s="98"/>
      <c r="CK931" s="98"/>
      <c r="CL931" s="98"/>
      <c r="CM931" s="98"/>
      <c r="CN931" s="98"/>
      <c r="CO931" s="98"/>
      <c r="CP931" s="98"/>
      <c r="CQ931" s="98"/>
      <c r="CR931" s="98"/>
      <c r="CS931" s="98"/>
    </row>
    <row r="932" spans="1:97" s="4" customFormat="1" ht="18.75" customHeight="1" x14ac:dyDescent="0.2">
      <c r="A932" s="3">
        <f t="shared" si="312"/>
        <v>920</v>
      </c>
      <c r="B932" s="263"/>
      <c r="C932" s="263"/>
      <c r="D932" s="263"/>
      <c r="E932" s="259"/>
      <c r="F932" s="259"/>
      <c r="G932" s="43"/>
      <c r="H932" s="264"/>
      <c r="I932" s="261"/>
      <c r="J932" s="106"/>
      <c r="K932" s="247"/>
      <c r="L932" s="247"/>
      <c r="M932" s="247"/>
      <c r="N932" s="248" t="str">
        <f>IF(AND(K932&lt;&gt;"",L932&lt;&gt;"",J932&lt;&gt;""),ROUND(MIN(IF(OR(J932="OZZ",J932="ZZ"),5000,17300),TRUNC(0.75*(SUMIF($D$12:$D932,$D932,K$12:K932)+SUMIF($D$12:$D932,$D932,L$12:L932)),2)) - SUMIF($D$12:$D931,$D932,N$12:N931),2),"")</f>
        <v/>
      </c>
      <c r="O932" s="249" t="str">
        <f>IF(AND(K932&lt;&gt;"",L932&lt;&gt;"",M932&lt;&gt;"",J932&lt;&gt;"",AH932&lt;&gt;""),IF(OR(J932="OZZ",J932="ZZ"),ROUND(0-SUMIF($D$12:$D931,$D932,O$12:O931),2),IF(M932=0,0,ROUND(MIN(MIN(17300,TRUNC(0.75*(SUMIF($D$12:$D$2012,$D932,K$12:K$2012)+SUMIF($D$12:$D$2012,$D932,L$12:L$2012)),2)+SUMIF($D$12:$D932,$D932,AH$12:AH932))-SUMIF($D$12:$D931,$D932,O$12:O931)-SUMIF($D$12:$D$2012,$D932,N$12:N$2012),AH932),2))),"")</f>
        <v/>
      </c>
      <c r="P932" s="250" t="str">
        <f>IF(J932&lt;&gt;"",1000 - SUMIF($D$12:$D931,$D932,P$12:P931),"")</f>
        <v/>
      </c>
      <c r="Q932" s="106"/>
      <c r="R932" s="247"/>
      <c r="S932" s="247"/>
      <c r="T932" s="247"/>
      <c r="U932" s="248" t="str">
        <f>IF(AND(R932&lt;&gt;"",S932&lt;&gt;"",Q932&lt;&gt;""),ROUND(MIN(IF(OR(Q932="OZZ",Q932="ZZ"),5000,17300),TRUNC(0.75*(SUMIF($D$12:$D932,$D932,R$12:R932)+SUMIF($D$12:$D932,$D932,S$12:S932)),2)) - SUMIF($D$12:$D931,$D932,U$12:U931),2),"")</f>
        <v/>
      </c>
      <c r="V932" s="248" t="str">
        <f>IF(AND(R932&lt;&gt;"",S932&lt;&gt;"",T932&lt;&gt;"",Q932&lt;&gt;"",AL932&lt;&gt;""),IF(OR(Q932="OZZ",Q932="ZZ"),ROUND(0-SUMIF($D$12:$D931,$D932,V$12:V931),2),IF(T932=0,0,ROUND(MIN(MIN(17300,TRUNC(0.75*(SUMIF($D$12:$D$2012,$D932,R$12:R$2012)+SUMIF($D$12:$D$2012,$D932,S$12:S$2012)),2)+SUMIF($D$12:$D932,$D932,AL$12:AL932))-SUMIF($D$12:$D931,$D932,V$12:V931)-SUMIF($D$12:$D$2012,$D932,U$12:U$2012),AL932),2))),"")</f>
        <v/>
      </c>
      <c r="W932" s="250" t="str">
        <f>IF(Q932&lt;&gt;"",1000 - SUMIF($D$12:$D931,$D932,W$12:W931),"")</f>
        <v/>
      </c>
      <c r="X932" s="106"/>
      <c r="Y932" s="247"/>
      <c r="Z932" s="247"/>
      <c r="AA932" s="247"/>
      <c r="AB932" s="248" t="str">
        <f>IF(AND(Y932&lt;&gt;"",Z932&lt;&gt;"",X932&lt;&gt;""),ROUND(MIN(IF(OR(X932="OZZ",X932="ZZ"),5000,17300),TRUNC(0.75*(SUMIF($D$12:$D932,$D932,Y$12:Y932)+SUMIF($D$12:$D932,$D932,Z$12:Z932)),2)) - SUMIF($D$12:$D931,$D932,AB$12:AB931),2),"")</f>
        <v/>
      </c>
      <c r="AC932" s="251" t="str">
        <f>IF(AND(Y932&lt;&gt;"",Z932&lt;&gt;"",AA932&lt;&gt;"",X932&lt;&gt;"",AP932&lt;&gt;""),IF(OR(X932="OZZ",X932="ZZ"),ROUND(0-SUMIF($D$12:$D931,$D932,AC$12:AC931),2),IF(AA932=0,0,ROUND(MIN(MIN(17300,TRUNC(0.75*(SUMIF($D$12:$D$2012,$D932,Y$12:Y$2012)+SUMIF($D$12:$D$2012,$D932,Z$12:Z$2012)),2)+SUMIF($D$12:$D932,$D932,AP$12:AP932))-SUMIF($D$12:$D931,$D932,AC$12:AC931)-SUMIF($D$12:$D$2012,$D932,AB$12:AB$2012),AP932),2))),"")</f>
        <v/>
      </c>
      <c r="AD932" s="250" t="str">
        <f>IF(X932&lt;&gt;"",1000 - SUMIF($D$12:$D931,$D932,AD$12:AD931),"")</f>
        <v/>
      </c>
      <c r="AE932" s="252"/>
      <c r="AF932" s="253"/>
      <c r="AG932" s="254"/>
      <c r="AH932" s="255" t="str">
        <f t="shared" si="313"/>
        <v/>
      </c>
      <c r="AI932" s="256"/>
      <c r="AJ932" s="253"/>
      <c r="AK932" s="254"/>
      <c r="AL932" s="255" t="str">
        <f t="shared" si="314"/>
        <v/>
      </c>
      <c r="AM932" s="256"/>
      <c r="AN932" s="253"/>
      <c r="AO932" s="254"/>
      <c r="AP932" s="255" t="str">
        <f t="shared" si="294"/>
        <v/>
      </c>
      <c r="AQ932" s="116"/>
      <c r="AR932" s="116"/>
      <c r="AS932" s="117"/>
      <c r="AT932" s="118"/>
      <c r="AU932" s="119" t="str">
        <f>IF(D932&lt;&gt; "", IF(COUNTIF($D$12:$D932,$D932)&gt;1,0,IF(SUM(N932,U932,AB932)&gt;0,IF(AND(X932="",OR(Q932&lt;&gt;"",J932&lt;&gt;"")),IF(Q932&lt;&gt;"",Q932,IF(J932&lt;&gt;"",J932,0)),IF(AND(Q932&lt;&gt;"",J932&lt;&gt;"",Q932=J932),Q932,X932)),0)),"")</f>
        <v/>
      </c>
      <c r="AV932" s="119" t="str">
        <f>IF(D932&lt;&gt;"",IF(COUNTIF($D$12:$D932,$D932)&gt;1,0,IF(SUM(O932,V932,AC932)&gt;0,IF(AND(X932="",OR(Q932&lt;&gt;"",J932&lt;&gt;"")),IF(Q932&lt;&gt;"",Q932,IF(J932&lt;&gt;"",J932,0)),IF(AND(Q932&lt;&gt;"",J932&lt;&gt;"",Q932=J932),Q932,X932)),0)),"")</f>
        <v/>
      </c>
      <c r="AW932" s="119" t="str">
        <f>IF(D932&lt;&gt;"",IF(COUNTIF($D$12:$D932,$D932)&gt;1,0,IF(SUM(P932,W932,AD932)&gt;0,IF(AND(X932="",OR(Q932&lt;&gt;"",J932&lt;&gt;"")),IF(Q932&lt;&gt;"",Q932,IF(J932&lt;&gt;"",J932,0)),IF(AND(Q932&lt;&gt;"",J932&lt;&gt;"",Q932=J932),Q932,X932)),0)),"")</f>
        <v/>
      </c>
      <c r="AX932" s="118" t="str">
        <f t="shared" si="295"/>
        <v/>
      </c>
      <c r="AY932" s="118" t="str">
        <f t="shared" si="296"/>
        <v/>
      </c>
      <c r="AZ932" s="118" t="str">
        <f t="shared" si="297"/>
        <v/>
      </c>
      <c r="BA932" s="118" t="str">
        <f t="shared" si="298"/>
        <v/>
      </c>
      <c r="BB932" s="118" t="str">
        <f t="shared" si="299"/>
        <v/>
      </c>
      <c r="BC932" s="118" t="str">
        <f t="shared" si="300"/>
        <v/>
      </c>
      <c r="BD932" s="118" t="str">
        <f t="shared" si="301"/>
        <v/>
      </c>
      <c r="BE932" s="118" t="str">
        <f t="shared" si="302"/>
        <v/>
      </c>
      <c r="BF932" s="118" t="str">
        <f t="shared" si="303"/>
        <v/>
      </c>
      <c r="BG932" s="120"/>
      <c r="BH932" s="120" t="str">
        <f t="shared" si="304"/>
        <v/>
      </c>
      <c r="BI932" s="120" t="str">
        <f t="shared" si="305"/>
        <v/>
      </c>
      <c r="BJ932" s="121"/>
      <c r="BK932" s="120" t="str">
        <f t="shared" si="306"/>
        <v/>
      </c>
      <c r="BL932" s="120" t="str">
        <f t="shared" si="307"/>
        <v/>
      </c>
      <c r="BM932" s="120" t="str">
        <f t="shared" si="308"/>
        <v/>
      </c>
      <c r="BN932" s="120" t="str">
        <f t="shared" si="309"/>
        <v/>
      </c>
      <c r="BO932" s="120" t="str">
        <f t="shared" si="310"/>
        <v/>
      </c>
      <c r="BP932" s="120" t="str">
        <f t="shared" si="311"/>
        <v/>
      </c>
      <c r="BQ932" s="98"/>
      <c r="BR932" s="98"/>
      <c r="BS932" s="98"/>
      <c r="BT932" s="98"/>
      <c r="BU932" s="98"/>
      <c r="BV932" s="98"/>
      <c r="BW932" s="98"/>
      <c r="BX932" s="98"/>
      <c r="BY932" s="98"/>
      <c r="BZ932" s="98"/>
      <c r="CA932" s="98"/>
      <c r="CB932" s="98"/>
      <c r="CC932" s="98"/>
      <c r="CD932" s="98"/>
      <c r="CE932" s="98"/>
      <c r="CF932" s="98"/>
      <c r="CG932" s="98"/>
      <c r="CH932" s="98"/>
      <c r="CI932" s="98"/>
      <c r="CJ932" s="98"/>
      <c r="CK932" s="98"/>
      <c r="CL932" s="98"/>
      <c r="CM932" s="98"/>
      <c r="CN932" s="98"/>
      <c r="CO932" s="98"/>
      <c r="CP932" s="98"/>
      <c r="CQ932" s="98"/>
      <c r="CR932" s="98"/>
      <c r="CS932" s="98"/>
    </row>
    <row r="933" spans="1:97" s="4" customFormat="1" ht="18.75" customHeight="1" x14ac:dyDescent="0.2">
      <c r="A933" s="3">
        <f t="shared" si="312"/>
        <v>921</v>
      </c>
      <c r="B933" s="263"/>
      <c r="C933" s="263"/>
      <c r="D933" s="263"/>
      <c r="E933" s="259"/>
      <c r="F933" s="259"/>
      <c r="G933" s="43"/>
      <c r="H933" s="264"/>
      <c r="I933" s="261"/>
      <c r="J933" s="106"/>
      <c r="K933" s="247"/>
      <c r="L933" s="247"/>
      <c r="M933" s="247"/>
      <c r="N933" s="248" t="str">
        <f>IF(AND(K933&lt;&gt;"",L933&lt;&gt;"",J933&lt;&gt;""),ROUND(MIN(IF(OR(J933="OZZ",J933="ZZ"),5000,17300),TRUNC(0.75*(SUMIF($D$12:$D933,$D933,K$12:K933)+SUMIF($D$12:$D933,$D933,L$12:L933)),2)) - SUMIF($D$12:$D932,$D933,N$12:N932),2),"")</f>
        <v/>
      </c>
      <c r="O933" s="249" t="str">
        <f>IF(AND(K933&lt;&gt;"",L933&lt;&gt;"",M933&lt;&gt;"",J933&lt;&gt;"",AH933&lt;&gt;""),IF(OR(J933="OZZ",J933="ZZ"),ROUND(0-SUMIF($D$12:$D932,$D933,O$12:O932),2),IF(M933=0,0,ROUND(MIN(MIN(17300,TRUNC(0.75*(SUMIF($D$12:$D$2012,$D933,K$12:K$2012)+SUMIF($D$12:$D$2012,$D933,L$12:L$2012)),2)+SUMIF($D$12:$D933,$D933,AH$12:AH933))-SUMIF($D$12:$D932,$D933,O$12:O932)-SUMIF($D$12:$D$2012,$D933,N$12:N$2012),AH933),2))),"")</f>
        <v/>
      </c>
      <c r="P933" s="250" t="str">
        <f>IF(J933&lt;&gt;"",1000 - SUMIF($D$12:$D932,$D933,P$12:P932),"")</f>
        <v/>
      </c>
      <c r="Q933" s="106"/>
      <c r="R933" s="247"/>
      <c r="S933" s="247"/>
      <c r="T933" s="247"/>
      <c r="U933" s="248" t="str">
        <f>IF(AND(R933&lt;&gt;"",S933&lt;&gt;"",Q933&lt;&gt;""),ROUND(MIN(IF(OR(Q933="OZZ",Q933="ZZ"),5000,17300),TRUNC(0.75*(SUMIF($D$12:$D933,$D933,R$12:R933)+SUMIF($D$12:$D933,$D933,S$12:S933)),2)) - SUMIF($D$12:$D932,$D933,U$12:U932),2),"")</f>
        <v/>
      </c>
      <c r="V933" s="248" t="str">
        <f>IF(AND(R933&lt;&gt;"",S933&lt;&gt;"",T933&lt;&gt;"",Q933&lt;&gt;"",AL933&lt;&gt;""),IF(OR(Q933="OZZ",Q933="ZZ"),ROUND(0-SUMIF($D$12:$D932,$D933,V$12:V932),2),IF(T933=0,0,ROUND(MIN(MIN(17300,TRUNC(0.75*(SUMIF($D$12:$D$2012,$D933,R$12:R$2012)+SUMIF($D$12:$D$2012,$D933,S$12:S$2012)),2)+SUMIF($D$12:$D933,$D933,AL$12:AL933))-SUMIF($D$12:$D932,$D933,V$12:V932)-SUMIF($D$12:$D$2012,$D933,U$12:U$2012),AL933),2))),"")</f>
        <v/>
      </c>
      <c r="W933" s="250" t="str">
        <f>IF(Q933&lt;&gt;"",1000 - SUMIF($D$12:$D932,$D933,W$12:W932),"")</f>
        <v/>
      </c>
      <c r="X933" s="106"/>
      <c r="Y933" s="247"/>
      <c r="Z933" s="247"/>
      <c r="AA933" s="247"/>
      <c r="AB933" s="248" t="str">
        <f>IF(AND(Y933&lt;&gt;"",Z933&lt;&gt;"",X933&lt;&gt;""),ROUND(MIN(IF(OR(X933="OZZ",X933="ZZ"),5000,17300),TRUNC(0.75*(SUMIF($D$12:$D933,$D933,Y$12:Y933)+SUMIF($D$12:$D933,$D933,Z$12:Z933)),2)) - SUMIF($D$12:$D932,$D933,AB$12:AB932),2),"")</f>
        <v/>
      </c>
      <c r="AC933" s="251" t="str">
        <f>IF(AND(Y933&lt;&gt;"",Z933&lt;&gt;"",AA933&lt;&gt;"",X933&lt;&gt;"",AP933&lt;&gt;""),IF(OR(X933="OZZ",X933="ZZ"),ROUND(0-SUMIF($D$12:$D932,$D933,AC$12:AC932),2),IF(AA933=0,0,ROUND(MIN(MIN(17300,TRUNC(0.75*(SUMIF($D$12:$D$2012,$D933,Y$12:Y$2012)+SUMIF($D$12:$D$2012,$D933,Z$12:Z$2012)),2)+SUMIF($D$12:$D933,$D933,AP$12:AP933))-SUMIF($D$12:$D932,$D933,AC$12:AC932)-SUMIF($D$12:$D$2012,$D933,AB$12:AB$2012),AP933),2))),"")</f>
        <v/>
      </c>
      <c r="AD933" s="250" t="str">
        <f>IF(X933&lt;&gt;"",1000 - SUMIF($D$12:$D932,$D933,AD$12:AD932),"")</f>
        <v/>
      </c>
      <c r="AE933" s="252"/>
      <c r="AF933" s="253"/>
      <c r="AG933" s="254"/>
      <c r="AH933" s="255" t="str">
        <f t="shared" si="313"/>
        <v/>
      </c>
      <c r="AI933" s="256"/>
      <c r="AJ933" s="253"/>
      <c r="AK933" s="254"/>
      <c r="AL933" s="255" t="str">
        <f t="shared" si="314"/>
        <v/>
      </c>
      <c r="AM933" s="256"/>
      <c r="AN933" s="253"/>
      <c r="AO933" s="254"/>
      <c r="AP933" s="255" t="str">
        <f t="shared" si="294"/>
        <v/>
      </c>
      <c r="AQ933" s="116"/>
      <c r="AR933" s="116"/>
      <c r="AS933" s="117"/>
      <c r="AT933" s="118"/>
      <c r="AU933" s="119" t="str">
        <f>IF(D933&lt;&gt; "", IF(COUNTIF($D$12:$D933,$D933)&gt;1,0,IF(SUM(N933,U933,AB933)&gt;0,IF(AND(X933="",OR(Q933&lt;&gt;"",J933&lt;&gt;"")),IF(Q933&lt;&gt;"",Q933,IF(J933&lt;&gt;"",J933,0)),IF(AND(Q933&lt;&gt;"",J933&lt;&gt;"",Q933=J933),Q933,X933)),0)),"")</f>
        <v/>
      </c>
      <c r="AV933" s="119" t="str">
        <f>IF(D933&lt;&gt;"",IF(COUNTIF($D$12:$D933,$D933)&gt;1,0,IF(SUM(O933,V933,AC933)&gt;0,IF(AND(X933="",OR(Q933&lt;&gt;"",J933&lt;&gt;"")),IF(Q933&lt;&gt;"",Q933,IF(J933&lt;&gt;"",J933,0)),IF(AND(Q933&lt;&gt;"",J933&lt;&gt;"",Q933=J933),Q933,X933)),0)),"")</f>
        <v/>
      </c>
      <c r="AW933" s="119" t="str">
        <f>IF(D933&lt;&gt;"",IF(COUNTIF($D$12:$D933,$D933)&gt;1,0,IF(SUM(P933,W933,AD933)&gt;0,IF(AND(X933="",OR(Q933&lt;&gt;"",J933&lt;&gt;"")),IF(Q933&lt;&gt;"",Q933,IF(J933&lt;&gt;"",J933,0)),IF(AND(Q933&lt;&gt;"",J933&lt;&gt;"",Q933=J933),Q933,X933)),0)),"")</f>
        <v/>
      </c>
      <c r="AX933" s="118" t="str">
        <f t="shared" si="295"/>
        <v/>
      </c>
      <c r="AY933" s="118" t="str">
        <f t="shared" si="296"/>
        <v/>
      </c>
      <c r="AZ933" s="118" t="str">
        <f t="shared" si="297"/>
        <v/>
      </c>
      <c r="BA933" s="118" t="str">
        <f t="shared" si="298"/>
        <v/>
      </c>
      <c r="BB933" s="118" t="str">
        <f t="shared" si="299"/>
        <v/>
      </c>
      <c r="BC933" s="118" t="str">
        <f t="shared" si="300"/>
        <v/>
      </c>
      <c r="BD933" s="118" t="str">
        <f t="shared" si="301"/>
        <v/>
      </c>
      <c r="BE933" s="118" t="str">
        <f t="shared" si="302"/>
        <v/>
      </c>
      <c r="BF933" s="118" t="str">
        <f t="shared" si="303"/>
        <v/>
      </c>
      <c r="BG933" s="120"/>
      <c r="BH933" s="120" t="str">
        <f t="shared" si="304"/>
        <v/>
      </c>
      <c r="BI933" s="120" t="str">
        <f t="shared" si="305"/>
        <v/>
      </c>
      <c r="BJ933" s="121"/>
      <c r="BK933" s="120" t="str">
        <f t="shared" si="306"/>
        <v/>
      </c>
      <c r="BL933" s="120" t="str">
        <f t="shared" si="307"/>
        <v/>
      </c>
      <c r="BM933" s="120" t="str">
        <f t="shared" si="308"/>
        <v/>
      </c>
      <c r="BN933" s="120" t="str">
        <f t="shared" si="309"/>
        <v/>
      </c>
      <c r="BO933" s="120" t="str">
        <f t="shared" si="310"/>
        <v/>
      </c>
      <c r="BP933" s="120" t="str">
        <f t="shared" si="311"/>
        <v/>
      </c>
      <c r="BQ933" s="98"/>
      <c r="BR933" s="98"/>
      <c r="BS933" s="98"/>
      <c r="BT933" s="98"/>
      <c r="BU933" s="98"/>
      <c r="BV933" s="98"/>
      <c r="BW933" s="98"/>
      <c r="BX933" s="98"/>
      <c r="BY933" s="98"/>
      <c r="BZ933" s="98"/>
      <c r="CA933" s="98"/>
      <c r="CB933" s="98"/>
      <c r="CC933" s="98"/>
      <c r="CD933" s="98"/>
      <c r="CE933" s="98"/>
      <c r="CF933" s="98"/>
      <c r="CG933" s="98"/>
      <c r="CH933" s="98"/>
      <c r="CI933" s="98"/>
      <c r="CJ933" s="98"/>
      <c r="CK933" s="98"/>
      <c r="CL933" s="98"/>
      <c r="CM933" s="98"/>
      <c r="CN933" s="98"/>
      <c r="CO933" s="98"/>
      <c r="CP933" s="98"/>
      <c r="CQ933" s="98"/>
      <c r="CR933" s="98"/>
      <c r="CS933" s="98"/>
    </row>
    <row r="934" spans="1:97" s="4" customFormat="1" ht="18.75" customHeight="1" x14ac:dyDescent="0.2">
      <c r="A934" s="3">
        <f t="shared" si="312"/>
        <v>922</v>
      </c>
      <c r="B934" s="263"/>
      <c r="C934" s="263"/>
      <c r="D934" s="263"/>
      <c r="E934" s="259"/>
      <c r="F934" s="259"/>
      <c r="G934" s="43"/>
      <c r="H934" s="264"/>
      <c r="I934" s="261"/>
      <c r="J934" s="106"/>
      <c r="K934" s="247"/>
      <c r="L934" s="247"/>
      <c r="M934" s="247"/>
      <c r="N934" s="248" t="str">
        <f>IF(AND(K934&lt;&gt;"",L934&lt;&gt;"",J934&lt;&gt;""),ROUND(MIN(IF(OR(J934="OZZ",J934="ZZ"),5000,17300),TRUNC(0.75*(SUMIF($D$12:$D934,$D934,K$12:K934)+SUMIF($D$12:$D934,$D934,L$12:L934)),2)) - SUMIF($D$12:$D933,$D934,N$12:N933),2),"")</f>
        <v/>
      </c>
      <c r="O934" s="249" t="str">
        <f>IF(AND(K934&lt;&gt;"",L934&lt;&gt;"",M934&lt;&gt;"",J934&lt;&gt;"",AH934&lt;&gt;""),IF(OR(J934="OZZ",J934="ZZ"),ROUND(0-SUMIF($D$12:$D933,$D934,O$12:O933),2),IF(M934=0,0,ROUND(MIN(MIN(17300,TRUNC(0.75*(SUMIF($D$12:$D$2012,$D934,K$12:K$2012)+SUMIF($D$12:$D$2012,$D934,L$12:L$2012)),2)+SUMIF($D$12:$D934,$D934,AH$12:AH934))-SUMIF($D$12:$D933,$D934,O$12:O933)-SUMIF($D$12:$D$2012,$D934,N$12:N$2012),AH934),2))),"")</f>
        <v/>
      </c>
      <c r="P934" s="250" t="str">
        <f>IF(J934&lt;&gt;"",1000 - SUMIF($D$12:$D933,$D934,P$12:P933),"")</f>
        <v/>
      </c>
      <c r="Q934" s="106"/>
      <c r="R934" s="247"/>
      <c r="S934" s="247"/>
      <c r="T934" s="247"/>
      <c r="U934" s="248" t="str">
        <f>IF(AND(R934&lt;&gt;"",S934&lt;&gt;"",Q934&lt;&gt;""),ROUND(MIN(IF(OR(Q934="OZZ",Q934="ZZ"),5000,17300),TRUNC(0.75*(SUMIF($D$12:$D934,$D934,R$12:R934)+SUMIF($D$12:$D934,$D934,S$12:S934)),2)) - SUMIF($D$12:$D933,$D934,U$12:U933),2),"")</f>
        <v/>
      </c>
      <c r="V934" s="248" t="str">
        <f>IF(AND(R934&lt;&gt;"",S934&lt;&gt;"",T934&lt;&gt;"",Q934&lt;&gt;"",AL934&lt;&gt;""),IF(OR(Q934="OZZ",Q934="ZZ"),ROUND(0-SUMIF($D$12:$D933,$D934,V$12:V933),2),IF(T934=0,0,ROUND(MIN(MIN(17300,TRUNC(0.75*(SUMIF($D$12:$D$2012,$D934,R$12:R$2012)+SUMIF($D$12:$D$2012,$D934,S$12:S$2012)),2)+SUMIF($D$12:$D934,$D934,AL$12:AL934))-SUMIF($D$12:$D933,$D934,V$12:V933)-SUMIF($D$12:$D$2012,$D934,U$12:U$2012),AL934),2))),"")</f>
        <v/>
      </c>
      <c r="W934" s="250" t="str">
        <f>IF(Q934&lt;&gt;"",1000 - SUMIF($D$12:$D933,$D934,W$12:W933),"")</f>
        <v/>
      </c>
      <c r="X934" s="106"/>
      <c r="Y934" s="247"/>
      <c r="Z934" s="247"/>
      <c r="AA934" s="247"/>
      <c r="AB934" s="248" t="str">
        <f>IF(AND(Y934&lt;&gt;"",Z934&lt;&gt;"",X934&lt;&gt;""),ROUND(MIN(IF(OR(X934="OZZ",X934="ZZ"),5000,17300),TRUNC(0.75*(SUMIF($D$12:$D934,$D934,Y$12:Y934)+SUMIF($D$12:$D934,$D934,Z$12:Z934)),2)) - SUMIF($D$12:$D933,$D934,AB$12:AB933),2),"")</f>
        <v/>
      </c>
      <c r="AC934" s="251" t="str">
        <f>IF(AND(Y934&lt;&gt;"",Z934&lt;&gt;"",AA934&lt;&gt;"",X934&lt;&gt;"",AP934&lt;&gt;""),IF(OR(X934="OZZ",X934="ZZ"),ROUND(0-SUMIF($D$12:$D933,$D934,AC$12:AC933),2),IF(AA934=0,0,ROUND(MIN(MIN(17300,TRUNC(0.75*(SUMIF($D$12:$D$2012,$D934,Y$12:Y$2012)+SUMIF($D$12:$D$2012,$D934,Z$12:Z$2012)),2)+SUMIF($D$12:$D934,$D934,AP$12:AP934))-SUMIF($D$12:$D933,$D934,AC$12:AC933)-SUMIF($D$12:$D$2012,$D934,AB$12:AB$2012),AP934),2))),"")</f>
        <v/>
      </c>
      <c r="AD934" s="250" t="str">
        <f>IF(X934&lt;&gt;"",1000 - SUMIF($D$12:$D933,$D934,AD$12:AD933),"")</f>
        <v/>
      </c>
      <c r="AE934" s="252"/>
      <c r="AF934" s="253"/>
      <c r="AG934" s="254"/>
      <c r="AH934" s="255" t="str">
        <f t="shared" si="313"/>
        <v/>
      </c>
      <c r="AI934" s="256"/>
      <c r="AJ934" s="253"/>
      <c r="AK934" s="254"/>
      <c r="AL934" s="255" t="str">
        <f t="shared" si="314"/>
        <v/>
      </c>
      <c r="AM934" s="256"/>
      <c r="AN934" s="253"/>
      <c r="AO934" s="254"/>
      <c r="AP934" s="255" t="str">
        <f t="shared" si="294"/>
        <v/>
      </c>
      <c r="AQ934" s="116"/>
      <c r="AR934" s="116"/>
      <c r="AS934" s="117"/>
      <c r="AT934" s="118"/>
      <c r="AU934" s="119" t="str">
        <f>IF(D934&lt;&gt; "", IF(COUNTIF($D$12:$D934,$D934)&gt;1,0,IF(SUM(N934,U934,AB934)&gt;0,IF(AND(X934="",OR(Q934&lt;&gt;"",J934&lt;&gt;"")),IF(Q934&lt;&gt;"",Q934,IF(J934&lt;&gt;"",J934,0)),IF(AND(Q934&lt;&gt;"",J934&lt;&gt;"",Q934=J934),Q934,X934)),0)),"")</f>
        <v/>
      </c>
      <c r="AV934" s="119" t="str">
        <f>IF(D934&lt;&gt;"",IF(COUNTIF($D$12:$D934,$D934)&gt;1,0,IF(SUM(O934,V934,AC934)&gt;0,IF(AND(X934="",OR(Q934&lt;&gt;"",J934&lt;&gt;"")),IF(Q934&lt;&gt;"",Q934,IF(J934&lt;&gt;"",J934,0)),IF(AND(Q934&lt;&gt;"",J934&lt;&gt;"",Q934=J934),Q934,X934)),0)),"")</f>
        <v/>
      </c>
      <c r="AW934" s="119" t="str">
        <f>IF(D934&lt;&gt;"",IF(COUNTIF($D$12:$D934,$D934)&gt;1,0,IF(SUM(P934,W934,AD934)&gt;0,IF(AND(X934="",OR(Q934&lt;&gt;"",J934&lt;&gt;"")),IF(Q934&lt;&gt;"",Q934,IF(J934&lt;&gt;"",J934,0)),IF(AND(Q934&lt;&gt;"",J934&lt;&gt;"",Q934=J934),Q934,X934)),0)),"")</f>
        <v/>
      </c>
      <c r="AX934" s="118" t="str">
        <f t="shared" si="295"/>
        <v/>
      </c>
      <c r="AY934" s="118" t="str">
        <f t="shared" si="296"/>
        <v/>
      </c>
      <c r="AZ934" s="118" t="str">
        <f t="shared" si="297"/>
        <v/>
      </c>
      <c r="BA934" s="118" t="str">
        <f t="shared" si="298"/>
        <v/>
      </c>
      <c r="BB934" s="118" t="str">
        <f t="shared" si="299"/>
        <v/>
      </c>
      <c r="BC934" s="118" t="str">
        <f t="shared" si="300"/>
        <v/>
      </c>
      <c r="BD934" s="118" t="str">
        <f t="shared" si="301"/>
        <v/>
      </c>
      <c r="BE934" s="118" t="str">
        <f t="shared" si="302"/>
        <v/>
      </c>
      <c r="BF934" s="118" t="str">
        <f t="shared" si="303"/>
        <v/>
      </c>
      <c r="BG934" s="120"/>
      <c r="BH934" s="120" t="str">
        <f t="shared" si="304"/>
        <v/>
      </c>
      <c r="BI934" s="120" t="str">
        <f t="shared" si="305"/>
        <v/>
      </c>
      <c r="BJ934" s="121"/>
      <c r="BK934" s="120" t="str">
        <f t="shared" si="306"/>
        <v/>
      </c>
      <c r="BL934" s="120" t="str">
        <f t="shared" si="307"/>
        <v/>
      </c>
      <c r="BM934" s="120" t="str">
        <f t="shared" si="308"/>
        <v/>
      </c>
      <c r="BN934" s="120" t="str">
        <f t="shared" si="309"/>
        <v/>
      </c>
      <c r="BO934" s="120" t="str">
        <f t="shared" si="310"/>
        <v/>
      </c>
      <c r="BP934" s="120" t="str">
        <f t="shared" si="311"/>
        <v/>
      </c>
      <c r="BQ934" s="98"/>
      <c r="BR934" s="98"/>
      <c r="BS934" s="98"/>
      <c r="BT934" s="98"/>
      <c r="BU934" s="98"/>
      <c r="BV934" s="98"/>
      <c r="BW934" s="98"/>
      <c r="BX934" s="98"/>
      <c r="BY934" s="98"/>
      <c r="BZ934" s="98"/>
      <c r="CA934" s="98"/>
      <c r="CB934" s="98"/>
      <c r="CC934" s="98"/>
      <c r="CD934" s="98"/>
      <c r="CE934" s="98"/>
      <c r="CF934" s="98"/>
      <c r="CG934" s="98"/>
      <c r="CH934" s="98"/>
      <c r="CI934" s="98"/>
      <c r="CJ934" s="98"/>
      <c r="CK934" s="98"/>
      <c r="CL934" s="98"/>
      <c r="CM934" s="98"/>
      <c r="CN934" s="98"/>
      <c r="CO934" s="98"/>
      <c r="CP934" s="98"/>
      <c r="CQ934" s="98"/>
      <c r="CR934" s="98"/>
      <c r="CS934" s="98"/>
    </row>
    <row r="935" spans="1:97" s="4" customFormat="1" ht="18.75" customHeight="1" x14ac:dyDescent="0.2">
      <c r="A935" s="3">
        <f t="shared" si="312"/>
        <v>923</v>
      </c>
      <c r="B935" s="263"/>
      <c r="C935" s="263"/>
      <c r="D935" s="263"/>
      <c r="E935" s="259"/>
      <c r="F935" s="259"/>
      <c r="G935" s="43"/>
      <c r="H935" s="264"/>
      <c r="I935" s="261"/>
      <c r="J935" s="106"/>
      <c r="K935" s="247"/>
      <c r="L935" s="247"/>
      <c r="M935" s="247"/>
      <c r="N935" s="248" t="str">
        <f>IF(AND(K935&lt;&gt;"",L935&lt;&gt;"",J935&lt;&gt;""),ROUND(MIN(IF(OR(J935="OZZ",J935="ZZ"),5000,17300),TRUNC(0.75*(SUMIF($D$12:$D935,$D935,K$12:K935)+SUMIF($D$12:$D935,$D935,L$12:L935)),2)) - SUMIF($D$12:$D934,$D935,N$12:N934),2),"")</f>
        <v/>
      </c>
      <c r="O935" s="249" t="str">
        <f>IF(AND(K935&lt;&gt;"",L935&lt;&gt;"",M935&lt;&gt;"",J935&lt;&gt;"",AH935&lt;&gt;""),IF(OR(J935="OZZ",J935="ZZ"),ROUND(0-SUMIF($D$12:$D934,$D935,O$12:O934),2),IF(M935=0,0,ROUND(MIN(MIN(17300,TRUNC(0.75*(SUMIF($D$12:$D$2012,$D935,K$12:K$2012)+SUMIF($D$12:$D$2012,$D935,L$12:L$2012)),2)+SUMIF($D$12:$D935,$D935,AH$12:AH935))-SUMIF($D$12:$D934,$D935,O$12:O934)-SUMIF($D$12:$D$2012,$D935,N$12:N$2012),AH935),2))),"")</f>
        <v/>
      </c>
      <c r="P935" s="250" t="str">
        <f>IF(J935&lt;&gt;"",1000 - SUMIF($D$12:$D934,$D935,P$12:P934),"")</f>
        <v/>
      </c>
      <c r="Q935" s="106"/>
      <c r="R935" s="247"/>
      <c r="S935" s="247"/>
      <c r="T935" s="247"/>
      <c r="U935" s="248" t="str">
        <f>IF(AND(R935&lt;&gt;"",S935&lt;&gt;"",Q935&lt;&gt;""),ROUND(MIN(IF(OR(Q935="OZZ",Q935="ZZ"),5000,17300),TRUNC(0.75*(SUMIF($D$12:$D935,$D935,R$12:R935)+SUMIF($D$12:$D935,$D935,S$12:S935)),2)) - SUMIF($D$12:$D934,$D935,U$12:U934),2),"")</f>
        <v/>
      </c>
      <c r="V935" s="248" t="str">
        <f>IF(AND(R935&lt;&gt;"",S935&lt;&gt;"",T935&lt;&gt;"",Q935&lt;&gt;"",AL935&lt;&gt;""),IF(OR(Q935="OZZ",Q935="ZZ"),ROUND(0-SUMIF($D$12:$D934,$D935,V$12:V934),2),IF(T935=0,0,ROUND(MIN(MIN(17300,TRUNC(0.75*(SUMIF($D$12:$D$2012,$D935,R$12:R$2012)+SUMIF($D$12:$D$2012,$D935,S$12:S$2012)),2)+SUMIF($D$12:$D935,$D935,AL$12:AL935))-SUMIF($D$12:$D934,$D935,V$12:V934)-SUMIF($D$12:$D$2012,$D935,U$12:U$2012),AL935),2))),"")</f>
        <v/>
      </c>
      <c r="W935" s="250" t="str">
        <f>IF(Q935&lt;&gt;"",1000 - SUMIF($D$12:$D934,$D935,W$12:W934),"")</f>
        <v/>
      </c>
      <c r="X935" s="106"/>
      <c r="Y935" s="247"/>
      <c r="Z935" s="247"/>
      <c r="AA935" s="247"/>
      <c r="AB935" s="248" t="str">
        <f>IF(AND(Y935&lt;&gt;"",Z935&lt;&gt;"",X935&lt;&gt;""),ROUND(MIN(IF(OR(X935="OZZ",X935="ZZ"),5000,17300),TRUNC(0.75*(SUMIF($D$12:$D935,$D935,Y$12:Y935)+SUMIF($D$12:$D935,$D935,Z$12:Z935)),2)) - SUMIF($D$12:$D934,$D935,AB$12:AB934),2),"")</f>
        <v/>
      </c>
      <c r="AC935" s="251" t="str">
        <f>IF(AND(Y935&lt;&gt;"",Z935&lt;&gt;"",AA935&lt;&gt;"",X935&lt;&gt;"",AP935&lt;&gt;""),IF(OR(X935="OZZ",X935="ZZ"),ROUND(0-SUMIF($D$12:$D934,$D935,AC$12:AC934),2),IF(AA935=0,0,ROUND(MIN(MIN(17300,TRUNC(0.75*(SUMIF($D$12:$D$2012,$D935,Y$12:Y$2012)+SUMIF($D$12:$D$2012,$D935,Z$12:Z$2012)),2)+SUMIF($D$12:$D935,$D935,AP$12:AP935))-SUMIF($D$12:$D934,$D935,AC$12:AC934)-SUMIF($D$12:$D$2012,$D935,AB$12:AB$2012),AP935),2))),"")</f>
        <v/>
      </c>
      <c r="AD935" s="250" t="str">
        <f>IF(X935&lt;&gt;"",1000 - SUMIF($D$12:$D934,$D935,AD$12:AD934),"")</f>
        <v/>
      </c>
      <c r="AE935" s="252"/>
      <c r="AF935" s="253"/>
      <c r="AG935" s="254"/>
      <c r="AH935" s="255" t="str">
        <f t="shared" si="313"/>
        <v/>
      </c>
      <c r="AI935" s="256"/>
      <c r="AJ935" s="253"/>
      <c r="AK935" s="254"/>
      <c r="AL935" s="255" t="str">
        <f t="shared" si="314"/>
        <v/>
      </c>
      <c r="AM935" s="256"/>
      <c r="AN935" s="253"/>
      <c r="AO935" s="254"/>
      <c r="AP935" s="255" t="str">
        <f t="shared" si="294"/>
        <v/>
      </c>
      <c r="AQ935" s="116"/>
      <c r="AR935" s="116"/>
      <c r="AS935" s="117"/>
      <c r="AT935" s="118"/>
      <c r="AU935" s="119" t="str">
        <f>IF(D935&lt;&gt; "", IF(COUNTIF($D$12:$D935,$D935)&gt;1,0,IF(SUM(N935,U935,AB935)&gt;0,IF(AND(X935="",OR(Q935&lt;&gt;"",J935&lt;&gt;"")),IF(Q935&lt;&gt;"",Q935,IF(J935&lt;&gt;"",J935,0)),IF(AND(Q935&lt;&gt;"",J935&lt;&gt;"",Q935=J935),Q935,X935)),0)),"")</f>
        <v/>
      </c>
      <c r="AV935" s="119" t="str">
        <f>IF(D935&lt;&gt;"",IF(COUNTIF($D$12:$D935,$D935)&gt;1,0,IF(SUM(O935,V935,AC935)&gt;0,IF(AND(X935="",OR(Q935&lt;&gt;"",J935&lt;&gt;"")),IF(Q935&lt;&gt;"",Q935,IF(J935&lt;&gt;"",J935,0)),IF(AND(Q935&lt;&gt;"",J935&lt;&gt;"",Q935=J935),Q935,X935)),0)),"")</f>
        <v/>
      </c>
      <c r="AW935" s="119" t="str">
        <f>IF(D935&lt;&gt;"",IF(COUNTIF($D$12:$D935,$D935)&gt;1,0,IF(SUM(P935,W935,AD935)&gt;0,IF(AND(X935="",OR(Q935&lt;&gt;"",J935&lt;&gt;"")),IF(Q935&lt;&gt;"",Q935,IF(J935&lt;&gt;"",J935,0)),IF(AND(Q935&lt;&gt;"",J935&lt;&gt;"",Q935=J935),Q935,X935)),0)),"")</f>
        <v/>
      </c>
      <c r="AX935" s="118" t="str">
        <f t="shared" si="295"/>
        <v/>
      </c>
      <c r="AY935" s="118" t="str">
        <f t="shared" si="296"/>
        <v/>
      </c>
      <c r="AZ935" s="118" t="str">
        <f t="shared" si="297"/>
        <v/>
      </c>
      <c r="BA935" s="118" t="str">
        <f t="shared" si="298"/>
        <v/>
      </c>
      <c r="BB935" s="118" t="str">
        <f t="shared" si="299"/>
        <v/>
      </c>
      <c r="BC935" s="118" t="str">
        <f t="shared" si="300"/>
        <v/>
      </c>
      <c r="BD935" s="118" t="str">
        <f t="shared" si="301"/>
        <v/>
      </c>
      <c r="BE935" s="118" t="str">
        <f t="shared" si="302"/>
        <v/>
      </c>
      <c r="BF935" s="118" t="str">
        <f t="shared" si="303"/>
        <v/>
      </c>
      <c r="BG935" s="120"/>
      <c r="BH935" s="120" t="str">
        <f t="shared" si="304"/>
        <v/>
      </c>
      <c r="BI935" s="120" t="str">
        <f t="shared" si="305"/>
        <v/>
      </c>
      <c r="BJ935" s="121"/>
      <c r="BK935" s="120" t="str">
        <f t="shared" si="306"/>
        <v/>
      </c>
      <c r="BL935" s="120" t="str">
        <f t="shared" si="307"/>
        <v/>
      </c>
      <c r="BM935" s="120" t="str">
        <f t="shared" si="308"/>
        <v/>
      </c>
      <c r="BN935" s="120" t="str">
        <f t="shared" si="309"/>
        <v/>
      </c>
      <c r="BO935" s="120" t="str">
        <f t="shared" si="310"/>
        <v/>
      </c>
      <c r="BP935" s="120" t="str">
        <f t="shared" si="311"/>
        <v/>
      </c>
      <c r="BQ935" s="98"/>
      <c r="BR935" s="98"/>
      <c r="BS935" s="98"/>
      <c r="BT935" s="98"/>
      <c r="BU935" s="98"/>
      <c r="BV935" s="98"/>
      <c r="BW935" s="98"/>
      <c r="BX935" s="98"/>
      <c r="BY935" s="98"/>
      <c r="BZ935" s="98"/>
      <c r="CA935" s="98"/>
      <c r="CB935" s="98"/>
      <c r="CC935" s="98"/>
      <c r="CD935" s="98"/>
      <c r="CE935" s="98"/>
      <c r="CF935" s="98"/>
      <c r="CG935" s="98"/>
      <c r="CH935" s="98"/>
      <c r="CI935" s="98"/>
      <c r="CJ935" s="98"/>
      <c r="CK935" s="98"/>
      <c r="CL935" s="98"/>
      <c r="CM935" s="98"/>
      <c r="CN935" s="98"/>
      <c r="CO935" s="98"/>
      <c r="CP935" s="98"/>
      <c r="CQ935" s="98"/>
      <c r="CR935" s="98"/>
      <c r="CS935" s="98"/>
    </row>
    <row r="936" spans="1:97" s="4" customFormat="1" ht="18.75" customHeight="1" x14ac:dyDescent="0.2">
      <c r="A936" s="3">
        <f t="shared" si="312"/>
        <v>924</v>
      </c>
      <c r="B936" s="263"/>
      <c r="C936" s="263"/>
      <c r="D936" s="263"/>
      <c r="E936" s="259"/>
      <c r="F936" s="259"/>
      <c r="G936" s="43"/>
      <c r="H936" s="264"/>
      <c r="I936" s="261"/>
      <c r="J936" s="106"/>
      <c r="K936" s="247"/>
      <c r="L936" s="247"/>
      <c r="M936" s="247"/>
      <c r="N936" s="248" t="str">
        <f>IF(AND(K936&lt;&gt;"",L936&lt;&gt;"",J936&lt;&gt;""),ROUND(MIN(IF(OR(J936="OZZ",J936="ZZ"),5000,17300),TRUNC(0.75*(SUMIF($D$12:$D936,$D936,K$12:K936)+SUMIF($D$12:$D936,$D936,L$12:L936)),2)) - SUMIF($D$12:$D935,$D936,N$12:N935),2),"")</f>
        <v/>
      </c>
      <c r="O936" s="249" t="str">
        <f>IF(AND(K936&lt;&gt;"",L936&lt;&gt;"",M936&lt;&gt;"",J936&lt;&gt;"",AH936&lt;&gt;""),IF(OR(J936="OZZ",J936="ZZ"),ROUND(0-SUMIF($D$12:$D935,$D936,O$12:O935),2),IF(M936=0,0,ROUND(MIN(MIN(17300,TRUNC(0.75*(SUMIF($D$12:$D$2012,$D936,K$12:K$2012)+SUMIF($D$12:$D$2012,$D936,L$12:L$2012)),2)+SUMIF($D$12:$D936,$D936,AH$12:AH936))-SUMIF($D$12:$D935,$D936,O$12:O935)-SUMIF($D$12:$D$2012,$D936,N$12:N$2012),AH936),2))),"")</f>
        <v/>
      </c>
      <c r="P936" s="250" t="str">
        <f>IF(J936&lt;&gt;"",1000 - SUMIF($D$12:$D935,$D936,P$12:P935),"")</f>
        <v/>
      </c>
      <c r="Q936" s="106"/>
      <c r="R936" s="247"/>
      <c r="S936" s="247"/>
      <c r="T936" s="247"/>
      <c r="U936" s="248" t="str">
        <f>IF(AND(R936&lt;&gt;"",S936&lt;&gt;"",Q936&lt;&gt;""),ROUND(MIN(IF(OR(Q936="OZZ",Q936="ZZ"),5000,17300),TRUNC(0.75*(SUMIF($D$12:$D936,$D936,R$12:R936)+SUMIF($D$12:$D936,$D936,S$12:S936)),2)) - SUMIF($D$12:$D935,$D936,U$12:U935),2),"")</f>
        <v/>
      </c>
      <c r="V936" s="248" t="str">
        <f>IF(AND(R936&lt;&gt;"",S936&lt;&gt;"",T936&lt;&gt;"",Q936&lt;&gt;"",AL936&lt;&gt;""),IF(OR(Q936="OZZ",Q936="ZZ"),ROUND(0-SUMIF($D$12:$D935,$D936,V$12:V935),2),IF(T936=0,0,ROUND(MIN(MIN(17300,TRUNC(0.75*(SUMIF($D$12:$D$2012,$D936,R$12:R$2012)+SUMIF($D$12:$D$2012,$D936,S$12:S$2012)),2)+SUMIF($D$12:$D936,$D936,AL$12:AL936))-SUMIF($D$12:$D935,$D936,V$12:V935)-SUMIF($D$12:$D$2012,$D936,U$12:U$2012),AL936),2))),"")</f>
        <v/>
      </c>
      <c r="W936" s="250" t="str">
        <f>IF(Q936&lt;&gt;"",1000 - SUMIF($D$12:$D935,$D936,W$12:W935),"")</f>
        <v/>
      </c>
      <c r="X936" s="106"/>
      <c r="Y936" s="247"/>
      <c r="Z936" s="247"/>
      <c r="AA936" s="247"/>
      <c r="AB936" s="248" t="str">
        <f>IF(AND(Y936&lt;&gt;"",Z936&lt;&gt;"",X936&lt;&gt;""),ROUND(MIN(IF(OR(X936="OZZ",X936="ZZ"),5000,17300),TRUNC(0.75*(SUMIF($D$12:$D936,$D936,Y$12:Y936)+SUMIF($D$12:$D936,$D936,Z$12:Z936)),2)) - SUMIF($D$12:$D935,$D936,AB$12:AB935),2),"")</f>
        <v/>
      </c>
      <c r="AC936" s="251" t="str">
        <f>IF(AND(Y936&lt;&gt;"",Z936&lt;&gt;"",AA936&lt;&gt;"",X936&lt;&gt;"",AP936&lt;&gt;""),IF(OR(X936="OZZ",X936="ZZ"),ROUND(0-SUMIF($D$12:$D935,$D936,AC$12:AC935),2),IF(AA936=0,0,ROUND(MIN(MIN(17300,TRUNC(0.75*(SUMIF($D$12:$D$2012,$D936,Y$12:Y$2012)+SUMIF($D$12:$D$2012,$D936,Z$12:Z$2012)),2)+SUMIF($D$12:$D936,$D936,AP$12:AP936))-SUMIF($D$12:$D935,$D936,AC$12:AC935)-SUMIF($D$12:$D$2012,$D936,AB$12:AB$2012),AP936),2))),"")</f>
        <v/>
      </c>
      <c r="AD936" s="250" t="str">
        <f>IF(X936&lt;&gt;"",1000 - SUMIF($D$12:$D935,$D936,AD$12:AD935),"")</f>
        <v/>
      </c>
      <c r="AE936" s="252"/>
      <c r="AF936" s="253"/>
      <c r="AG936" s="254"/>
      <c r="AH936" s="255" t="str">
        <f t="shared" si="313"/>
        <v/>
      </c>
      <c r="AI936" s="256"/>
      <c r="AJ936" s="253"/>
      <c r="AK936" s="254"/>
      <c r="AL936" s="255" t="str">
        <f t="shared" si="314"/>
        <v/>
      </c>
      <c r="AM936" s="256"/>
      <c r="AN936" s="253"/>
      <c r="AO936" s="254"/>
      <c r="AP936" s="255" t="str">
        <f t="shared" si="294"/>
        <v/>
      </c>
      <c r="AQ936" s="116"/>
      <c r="AR936" s="116"/>
      <c r="AS936" s="117"/>
      <c r="AT936" s="118"/>
      <c r="AU936" s="119" t="str">
        <f>IF(D936&lt;&gt; "", IF(COUNTIF($D$12:$D936,$D936)&gt;1,0,IF(SUM(N936,U936,AB936)&gt;0,IF(AND(X936="",OR(Q936&lt;&gt;"",J936&lt;&gt;"")),IF(Q936&lt;&gt;"",Q936,IF(J936&lt;&gt;"",J936,0)),IF(AND(Q936&lt;&gt;"",J936&lt;&gt;"",Q936=J936),Q936,X936)),0)),"")</f>
        <v/>
      </c>
      <c r="AV936" s="119" t="str">
        <f>IF(D936&lt;&gt;"",IF(COUNTIF($D$12:$D936,$D936)&gt;1,0,IF(SUM(O936,V936,AC936)&gt;0,IF(AND(X936="",OR(Q936&lt;&gt;"",J936&lt;&gt;"")),IF(Q936&lt;&gt;"",Q936,IF(J936&lt;&gt;"",J936,0)),IF(AND(Q936&lt;&gt;"",J936&lt;&gt;"",Q936=J936),Q936,X936)),0)),"")</f>
        <v/>
      </c>
      <c r="AW936" s="119" t="str">
        <f>IF(D936&lt;&gt;"",IF(COUNTIF($D$12:$D936,$D936)&gt;1,0,IF(SUM(P936,W936,AD936)&gt;0,IF(AND(X936="",OR(Q936&lt;&gt;"",J936&lt;&gt;"")),IF(Q936&lt;&gt;"",Q936,IF(J936&lt;&gt;"",J936,0)),IF(AND(Q936&lt;&gt;"",J936&lt;&gt;"",Q936=J936),Q936,X936)),0)),"")</f>
        <v/>
      </c>
      <c r="AX936" s="118" t="str">
        <f t="shared" si="295"/>
        <v/>
      </c>
      <c r="AY936" s="118" t="str">
        <f t="shared" si="296"/>
        <v/>
      </c>
      <c r="AZ936" s="118" t="str">
        <f t="shared" si="297"/>
        <v/>
      </c>
      <c r="BA936" s="118" t="str">
        <f t="shared" si="298"/>
        <v/>
      </c>
      <c r="BB936" s="118" t="str">
        <f t="shared" si="299"/>
        <v/>
      </c>
      <c r="BC936" s="118" t="str">
        <f t="shared" si="300"/>
        <v/>
      </c>
      <c r="BD936" s="118" t="str">
        <f t="shared" si="301"/>
        <v/>
      </c>
      <c r="BE936" s="118" t="str">
        <f t="shared" si="302"/>
        <v/>
      </c>
      <c r="BF936" s="118" t="str">
        <f t="shared" si="303"/>
        <v/>
      </c>
      <c r="BG936" s="120"/>
      <c r="BH936" s="120" t="str">
        <f t="shared" si="304"/>
        <v/>
      </c>
      <c r="BI936" s="120" t="str">
        <f t="shared" si="305"/>
        <v/>
      </c>
      <c r="BJ936" s="121"/>
      <c r="BK936" s="120" t="str">
        <f t="shared" si="306"/>
        <v/>
      </c>
      <c r="BL936" s="120" t="str">
        <f t="shared" si="307"/>
        <v/>
      </c>
      <c r="BM936" s="120" t="str">
        <f t="shared" si="308"/>
        <v/>
      </c>
      <c r="BN936" s="120" t="str">
        <f t="shared" si="309"/>
        <v/>
      </c>
      <c r="BO936" s="120" t="str">
        <f t="shared" si="310"/>
        <v/>
      </c>
      <c r="BP936" s="120" t="str">
        <f t="shared" si="311"/>
        <v/>
      </c>
      <c r="BQ936" s="98"/>
      <c r="BR936" s="98"/>
      <c r="BS936" s="98"/>
      <c r="BT936" s="98"/>
      <c r="BU936" s="98"/>
      <c r="BV936" s="98"/>
      <c r="BW936" s="98"/>
      <c r="BX936" s="98"/>
      <c r="BY936" s="98"/>
      <c r="BZ936" s="98"/>
      <c r="CA936" s="98"/>
      <c r="CB936" s="98"/>
      <c r="CC936" s="98"/>
      <c r="CD936" s="98"/>
      <c r="CE936" s="98"/>
      <c r="CF936" s="98"/>
      <c r="CG936" s="98"/>
      <c r="CH936" s="98"/>
      <c r="CI936" s="98"/>
      <c r="CJ936" s="98"/>
      <c r="CK936" s="98"/>
      <c r="CL936" s="98"/>
      <c r="CM936" s="98"/>
      <c r="CN936" s="98"/>
      <c r="CO936" s="98"/>
      <c r="CP936" s="98"/>
      <c r="CQ936" s="98"/>
      <c r="CR936" s="98"/>
      <c r="CS936" s="98"/>
    </row>
    <row r="937" spans="1:97" s="4" customFormat="1" ht="18.75" customHeight="1" x14ac:dyDescent="0.2">
      <c r="A937" s="3">
        <f t="shared" si="312"/>
        <v>925</v>
      </c>
      <c r="B937" s="263"/>
      <c r="C937" s="263"/>
      <c r="D937" s="263"/>
      <c r="E937" s="259"/>
      <c r="F937" s="259"/>
      <c r="G937" s="43"/>
      <c r="H937" s="264"/>
      <c r="I937" s="261"/>
      <c r="J937" s="106"/>
      <c r="K937" s="247"/>
      <c r="L937" s="247"/>
      <c r="M937" s="247"/>
      <c r="N937" s="248" t="str">
        <f>IF(AND(K937&lt;&gt;"",L937&lt;&gt;"",J937&lt;&gt;""),ROUND(MIN(IF(OR(J937="OZZ",J937="ZZ"),5000,17300),TRUNC(0.75*(SUMIF($D$12:$D937,$D937,K$12:K937)+SUMIF($D$12:$D937,$D937,L$12:L937)),2)) - SUMIF($D$12:$D936,$D937,N$12:N936),2),"")</f>
        <v/>
      </c>
      <c r="O937" s="249" t="str">
        <f>IF(AND(K937&lt;&gt;"",L937&lt;&gt;"",M937&lt;&gt;"",J937&lt;&gt;"",AH937&lt;&gt;""),IF(OR(J937="OZZ",J937="ZZ"),ROUND(0-SUMIF($D$12:$D936,$D937,O$12:O936),2),IF(M937=0,0,ROUND(MIN(MIN(17300,TRUNC(0.75*(SUMIF($D$12:$D$2012,$D937,K$12:K$2012)+SUMIF($D$12:$D$2012,$D937,L$12:L$2012)),2)+SUMIF($D$12:$D937,$D937,AH$12:AH937))-SUMIF($D$12:$D936,$D937,O$12:O936)-SUMIF($D$12:$D$2012,$D937,N$12:N$2012),AH937),2))),"")</f>
        <v/>
      </c>
      <c r="P937" s="250" t="str">
        <f>IF(J937&lt;&gt;"",1000 - SUMIF($D$12:$D936,$D937,P$12:P936),"")</f>
        <v/>
      </c>
      <c r="Q937" s="106"/>
      <c r="R937" s="247"/>
      <c r="S937" s="247"/>
      <c r="T937" s="247"/>
      <c r="U937" s="248" t="str">
        <f>IF(AND(R937&lt;&gt;"",S937&lt;&gt;"",Q937&lt;&gt;""),ROUND(MIN(IF(OR(Q937="OZZ",Q937="ZZ"),5000,17300),TRUNC(0.75*(SUMIF($D$12:$D937,$D937,R$12:R937)+SUMIF($D$12:$D937,$D937,S$12:S937)),2)) - SUMIF($D$12:$D936,$D937,U$12:U936),2),"")</f>
        <v/>
      </c>
      <c r="V937" s="248" t="str">
        <f>IF(AND(R937&lt;&gt;"",S937&lt;&gt;"",T937&lt;&gt;"",Q937&lt;&gt;"",AL937&lt;&gt;""),IF(OR(Q937="OZZ",Q937="ZZ"),ROUND(0-SUMIF($D$12:$D936,$D937,V$12:V936),2),IF(T937=0,0,ROUND(MIN(MIN(17300,TRUNC(0.75*(SUMIF($D$12:$D$2012,$D937,R$12:R$2012)+SUMIF($D$12:$D$2012,$D937,S$12:S$2012)),2)+SUMIF($D$12:$D937,$D937,AL$12:AL937))-SUMIF($D$12:$D936,$D937,V$12:V936)-SUMIF($D$12:$D$2012,$D937,U$12:U$2012),AL937),2))),"")</f>
        <v/>
      </c>
      <c r="W937" s="250" t="str">
        <f>IF(Q937&lt;&gt;"",1000 - SUMIF($D$12:$D936,$D937,W$12:W936),"")</f>
        <v/>
      </c>
      <c r="X937" s="106"/>
      <c r="Y937" s="247"/>
      <c r="Z937" s="247"/>
      <c r="AA937" s="247"/>
      <c r="AB937" s="248" t="str">
        <f>IF(AND(Y937&lt;&gt;"",Z937&lt;&gt;"",X937&lt;&gt;""),ROUND(MIN(IF(OR(X937="OZZ",X937="ZZ"),5000,17300),TRUNC(0.75*(SUMIF($D$12:$D937,$D937,Y$12:Y937)+SUMIF($D$12:$D937,$D937,Z$12:Z937)),2)) - SUMIF($D$12:$D936,$D937,AB$12:AB936),2),"")</f>
        <v/>
      </c>
      <c r="AC937" s="251" t="str">
        <f>IF(AND(Y937&lt;&gt;"",Z937&lt;&gt;"",AA937&lt;&gt;"",X937&lt;&gt;"",AP937&lt;&gt;""),IF(OR(X937="OZZ",X937="ZZ"),ROUND(0-SUMIF($D$12:$D936,$D937,AC$12:AC936),2),IF(AA937=0,0,ROUND(MIN(MIN(17300,TRUNC(0.75*(SUMIF($D$12:$D$2012,$D937,Y$12:Y$2012)+SUMIF($D$12:$D$2012,$D937,Z$12:Z$2012)),2)+SUMIF($D$12:$D937,$D937,AP$12:AP937))-SUMIF($D$12:$D936,$D937,AC$12:AC936)-SUMIF($D$12:$D$2012,$D937,AB$12:AB$2012),AP937),2))),"")</f>
        <v/>
      </c>
      <c r="AD937" s="250" t="str">
        <f>IF(X937&lt;&gt;"",1000 - SUMIF($D$12:$D936,$D937,AD$12:AD936),"")</f>
        <v/>
      </c>
      <c r="AE937" s="252"/>
      <c r="AF937" s="253"/>
      <c r="AG937" s="254"/>
      <c r="AH937" s="255" t="str">
        <f t="shared" si="313"/>
        <v/>
      </c>
      <c r="AI937" s="256"/>
      <c r="AJ937" s="253"/>
      <c r="AK937" s="254"/>
      <c r="AL937" s="255" t="str">
        <f t="shared" si="314"/>
        <v/>
      </c>
      <c r="AM937" s="256"/>
      <c r="AN937" s="253"/>
      <c r="AO937" s="254"/>
      <c r="AP937" s="255" t="str">
        <f t="shared" si="294"/>
        <v/>
      </c>
      <c r="AQ937" s="116"/>
      <c r="AR937" s="116"/>
      <c r="AS937" s="117"/>
      <c r="AT937" s="118"/>
      <c r="AU937" s="119" t="str">
        <f>IF(D937&lt;&gt; "", IF(COUNTIF($D$12:$D937,$D937)&gt;1,0,IF(SUM(N937,U937,AB937)&gt;0,IF(AND(X937="",OR(Q937&lt;&gt;"",J937&lt;&gt;"")),IF(Q937&lt;&gt;"",Q937,IF(J937&lt;&gt;"",J937,0)),IF(AND(Q937&lt;&gt;"",J937&lt;&gt;"",Q937=J937),Q937,X937)),0)),"")</f>
        <v/>
      </c>
      <c r="AV937" s="119" t="str">
        <f>IF(D937&lt;&gt;"",IF(COUNTIF($D$12:$D937,$D937)&gt;1,0,IF(SUM(O937,V937,AC937)&gt;0,IF(AND(X937="",OR(Q937&lt;&gt;"",J937&lt;&gt;"")),IF(Q937&lt;&gt;"",Q937,IF(J937&lt;&gt;"",J937,0)),IF(AND(Q937&lt;&gt;"",J937&lt;&gt;"",Q937=J937),Q937,X937)),0)),"")</f>
        <v/>
      </c>
      <c r="AW937" s="119" t="str">
        <f>IF(D937&lt;&gt;"",IF(COUNTIF($D$12:$D937,$D937)&gt;1,0,IF(SUM(P937,W937,AD937)&gt;0,IF(AND(X937="",OR(Q937&lt;&gt;"",J937&lt;&gt;"")),IF(Q937&lt;&gt;"",Q937,IF(J937&lt;&gt;"",J937,0)),IF(AND(Q937&lt;&gt;"",J937&lt;&gt;"",Q937=J937),Q937,X937)),0)),"")</f>
        <v/>
      </c>
      <c r="AX937" s="118" t="str">
        <f t="shared" si="295"/>
        <v/>
      </c>
      <c r="AY937" s="118" t="str">
        <f t="shared" si="296"/>
        <v/>
      </c>
      <c r="AZ937" s="118" t="str">
        <f t="shared" si="297"/>
        <v/>
      </c>
      <c r="BA937" s="118" t="str">
        <f t="shared" si="298"/>
        <v/>
      </c>
      <c r="BB937" s="118" t="str">
        <f t="shared" si="299"/>
        <v/>
      </c>
      <c r="BC937" s="118" t="str">
        <f t="shared" si="300"/>
        <v/>
      </c>
      <c r="BD937" s="118" t="str">
        <f t="shared" si="301"/>
        <v/>
      </c>
      <c r="BE937" s="118" t="str">
        <f t="shared" si="302"/>
        <v/>
      </c>
      <c r="BF937" s="118" t="str">
        <f t="shared" si="303"/>
        <v/>
      </c>
      <c r="BG937" s="120"/>
      <c r="BH937" s="120" t="str">
        <f t="shared" si="304"/>
        <v/>
      </c>
      <c r="BI937" s="120" t="str">
        <f t="shared" si="305"/>
        <v/>
      </c>
      <c r="BJ937" s="121"/>
      <c r="BK937" s="120" t="str">
        <f t="shared" si="306"/>
        <v/>
      </c>
      <c r="BL937" s="120" t="str">
        <f t="shared" si="307"/>
        <v/>
      </c>
      <c r="BM937" s="120" t="str">
        <f t="shared" si="308"/>
        <v/>
      </c>
      <c r="BN937" s="120" t="str">
        <f t="shared" si="309"/>
        <v/>
      </c>
      <c r="BO937" s="120" t="str">
        <f t="shared" si="310"/>
        <v/>
      </c>
      <c r="BP937" s="120" t="str">
        <f t="shared" si="311"/>
        <v/>
      </c>
      <c r="BQ937" s="98"/>
      <c r="BR937" s="98"/>
      <c r="BS937" s="98"/>
      <c r="BT937" s="98"/>
      <c r="BU937" s="98"/>
      <c r="BV937" s="98"/>
      <c r="BW937" s="98"/>
      <c r="BX937" s="98"/>
      <c r="BY937" s="98"/>
      <c r="BZ937" s="98"/>
      <c r="CA937" s="98"/>
      <c r="CB937" s="98"/>
      <c r="CC937" s="98"/>
      <c r="CD937" s="98"/>
      <c r="CE937" s="98"/>
      <c r="CF937" s="98"/>
      <c r="CG937" s="98"/>
      <c r="CH937" s="98"/>
      <c r="CI937" s="98"/>
      <c r="CJ937" s="98"/>
      <c r="CK937" s="98"/>
      <c r="CL937" s="98"/>
      <c r="CM937" s="98"/>
      <c r="CN937" s="98"/>
      <c r="CO937" s="98"/>
      <c r="CP937" s="98"/>
      <c r="CQ937" s="98"/>
      <c r="CR937" s="98"/>
      <c r="CS937" s="98"/>
    </row>
    <row r="938" spans="1:97" s="4" customFormat="1" ht="18.75" customHeight="1" x14ac:dyDescent="0.2">
      <c r="A938" s="3">
        <f t="shared" si="312"/>
        <v>926</v>
      </c>
      <c r="B938" s="263"/>
      <c r="C938" s="263"/>
      <c r="D938" s="263"/>
      <c r="E938" s="259"/>
      <c r="F938" s="259"/>
      <c r="G938" s="43"/>
      <c r="H938" s="264"/>
      <c r="I938" s="261"/>
      <c r="J938" s="106"/>
      <c r="K938" s="247"/>
      <c r="L938" s="247"/>
      <c r="M938" s="247"/>
      <c r="N938" s="248" t="str">
        <f>IF(AND(K938&lt;&gt;"",L938&lt;&gt;"",J938&lt;&gt;""),ROUND(MIN(IF(OR(J938="OZZ",J938="ZZ"),5000,17300),TRUNC(0.75*(SUMIF($D$12:$D938,$D938,K$12:K938)+SUMIF($D$12:$D938,$D938,L$12:L938)),2)) - SUMIF($D$12:$D937,$D938,N$12:N937),2),"")</f>
        <v/>
      </c>
      <c r="O938" s="249" t="str">
        <f>IF(AND(K938&lt;&gt;"",L938&lt;&gt;"",M938&lt;&gt;"",J938&lt;&gt;"",AH938&lt;&gt;""),IF(OR(J938="OZZ",J938="ZZ"),ROUND(0-SUMIF($D$12:$D937,$D938,O$12:O937),2),IF(M938=0,0,ROUND(MIN(MIN(17300,TRUNC(0.75*(SUMIF($D$12:$D$2012,$D938,K$12:K$2012)+SUMIF($D$12:$D$2012,$D938,L$12:L$2012)),2)+SUMIF($D$12:$D938,$D938,AH$12:AH938))-SUMIF($D$12:$D937,$D938,O$12:O937)-SUMIF($D$12:$D$2012,$D938,N$12:N$2012),AH938),2))),"")</f>
        <v/>
      </c>
      <c r="P938" s="250" t="str">
        <f>IF(J938&lt;&gt;"",1000 - SUMIF($D$12:$D937,$D938,P$12:P937),"")</f>
        <v/>
      </c>
      <c r="Q938" s="106"/>
      <c r="R938" s="247"/>
      <c r="S938" s="247"/>
      <c r="T938" s="247"/>
      <c r="U938" s="248" t="str">
        <f>IF(AND(R938&lt;&gt;"",S938&lt;&gt;"",Q938&lt;&gt;""),ROUND(MIN(IF(OR(Q938="OZZ",Q938="ZZ"),5000,17300),TRUNC(0.75*(SUMIF($D$12:$D938,$D938,R$12:R938)+SUMIF($D$12:$D938,$D938,S$12:S938)),2)) - SUMIF($D$12:$D937,$D938,U$12:U937),2),"")</f>
        <v/>
      </c>
      <c r="V938" s="248" t="str">
        <f>IF(AND(R938&lt;&gt;"",S938&lt;&gt;"",T938&lt;&gt;"",Q938&lt;&gt;"",AL938&lt;&gt;""),IF(OR(Q938="OZZ",Q938="ZZ"),ROUND(0-SUMIF($D$12:$D937,$D938,V$12:V937),2),IF(T938=0,0,ROUND(MIN(MIN(17300,TRUNC(0.75*(SUMIF($D$12:$D$2012,$D938,R$12:R$2012)+SUMIF($D$12:$D$2012,$D938,S$12:S$2012)),2)+SUMIF($D$12:$D938,$D938,AL$12:AL938))-SUMIF($D$12:$D937,$D938,V$12:V937)-SUMIF($D$12:$D$2012,$D938,U$12:U$2012),AL938),2))),"")</f>
        <v/>
      </c>
      <c r="W938" s="250" t="str">
        <f>IF(Q938&lt;&gt;"",1000 - SUMIF($D$12:$D937,$D938,W$12:W937),"")</f>
        <v/>
      </c>
      <c r="X938" s="106"/>
      <c r="Y938" s="247"/>
      <c r="Z938" s="247"/>
      <c r="AA938" s="247"/>
      <c r="AB938" s="248" t="str">
        <f>IF(AND(Y938&lt;&gt;"",Z938&lt;&gt;"",X938&lt;&gt;""),ROUND(MIN(IF(OR(X938="OZZ",X938="ZZ"),5000,17300),TRUNC(0.75*(SUMIF($D$12:$D938,$D938,Y$12:Y938)+SUMIF($D$12:$D938,$D938,Z$12:Z938)),2)) - SUMIF($D$12:$D937,$D938,AB$12:AB937),2),"")</f>
        <v/>
      </c>
      <c r="AC938" s="251" t="str">
        <f>IF(AND(Y938&lt;&gt;"",Z938&lt;&gt;"",AA938&lt;&gt;"",X938&lt;&gt;"",AP938&lt;&gt;""),IF(OR(X938="OZZ",X938="ZZ"),ROUND(0-SUMIF($D$12:$D937,$D938,AC$12:AC937),2),IF(AA938=0,0,ROUND(MIN(MIN(17300,TRUNC(0.75*(SUMIF($D$12:$D$2012,$D938,Y$12:Y$2012)+SUMIF($D$12:$D$2012,$D938,Z$12:Z$2012)),2)+SUMIF($D$12:$D938,$D938,AP$12:AP938))-SUMIF($D$12:$D937,$D938,AC$12:AC937)-SUMIF($D$12:$D$2012,$D938,AB$12:AB$2012),AP938),2))),"")</f>
        <v/>
      </c>
      <c r="AD938" s="250" t="str">
        <f>IF(X938&lt;&gt;"",1000 - SUMIF($D$12:$D937,$D938,AD$12:AD937),"")</f>
        <v/>
      </c>
      <c r="AE938" s="252"/>
      <c r="AF938" s="253"/>
      <c r="AG938" s="254"/>
      <c r="AH938" s="255" t="str">
        <f t="shared" si="313"/>
        <v/>
      </c>
      <c r="AI938" s="256"/>
      <c r="AJ938" s="253"/>
      <c r="AK938" s="254"/>
      <c r="AL938" s="255" t="str">
        <f t="shared" si="314"/>
        <v/>
      </c>
      <c r="AM938" s="256"/>
      <c r="AN938" s="253"/>
      <c r="AO938" s="254"/>
      <c r="AP938" s="255" t="str">
        <f t="shared" si="294"/>
        <v/>
      </c>
      <c r="AQ938" s="116"/>
      <c r="AR938" s="116"/>
      <c r="AS938" s="117"/>
      <c r="AT938" s="118"/>
      <c r="AU938" s="119" t="str">
        <f>IF(D938&lt;&gt; "", IF(COUNTIF($D$12:$D938,$D938)&gt;1,0,IF(SUM(N938,U938,AB938)&gt;0,IF(AND(X938="",OR(Q938&lt;&gt;"",J938&lt;&gt;"")),IF(Q938&lt;&gt;"",Q938,IF(J938&lt;&gt;"",J938,0)),IF(AND(Q938&lt;&gt;"",J938&lt;&gt;"",Q938=J938),Q938,X938)),0)),"")</f>
        <v/>
      </c>
      <c r="AV938" s="119" t="str">
        <f>IF(D938&lt;&gt;"",IF(COUNTIF($D$12:$D938,$D938)&gt;1,0,IF(SUM(O938,V938,AC938)&gt;0,IF(AND(X938="",OR(Q938&lt;&gt;"",J938&lt;&gt;"")),IF(Q938&lt;&gt;"",Q938,IF(J938&lt;&gt;"",J938,0)),IF(AND(Q938&lt;&gt;"",J938&lt;&gt;"",Q938=J938),Q938,X938)),0)),"")</f>
        <v/>
      </c>
      <c r="AW938" s="119" t="str">
        <f>IF(D938&lt;&gt;"",IF(COUNTIF($D$12:$D938,$D938)&gt;1,0,IF(SUM(P938,W938,AD938)&gt;0,IF(AND(X938="",OR(Q938&lt;&gt;"",J938&lt;&gt;"")),IF(Q938&lt;&gt;"",Q938,IF(J938&lt;&gt;"",J938,0)),IF(AND(Q938&lt;&gt;"",J938&lt;&gt;"",Q938=J938),Q938,X938)),0)),"")</f>
        <v/>
      </c>
      <c r="AX938" s="118" t="str">
        <f t="shared" si="295"/>
        <v/>
      </c>
      <c r="AY938" s="118" t="str">
        <f t="shared" si="296"/>
        <v/>
      </c>
      <c r="AZ938" s="118" t="str">
        <f t="shared" si="297"/>
        <v/>
      </c>
      <c r="BA938" s="118" t="str">
        <f t="shared" si="298"/>
        <v/>
      </c>
      <c r="BB938" s="118" t="str">
        <f t="shared" si="299"/>
        <v/>
      </c>
      <c r="BC938" s="118" t="str">
        <f t="shared" si="300"/>
        <v/>
      </c>
      <c r="BD938" s="118" t="str">
        <f t="shared" si="301"/>
        <v/>
      </c>
      <c r="BE938" s="118" t="str">
        <f t="shared" si="302"/>
        <v/>
      </c>
      <c r="BF938" s="118" t="str">
        <f t="shared" si="303"/>
        <v/>
      </c>
      <c r="BG938" s="120"/>
      <c r="BH938" s="120" t="str">
        <f t="shared" si="304"/>
        <v/>
      </c>
      <c r="BI938" s="120" t="str">
        <f t="shared" si="305"/>
        <v/>
      </c>
      <c r="BJ938" s="121"/>
      <c r="BK938" s="120" t="str">
        <f t="shared" si="306"/>
        <v/>
      </c>
      <c r="BL938" s="120" t="str">
        <f t="shared" si="307"/>
        <v/>
      </c>
      <c r="BM938" s="120" t="str">
        <f t="shared" si="308"/>
        <v/>
      </c>
      <c r="BN938" s="120" t="str">
        <f t="shared" si="309"/>
        <v/>
      </c>
      <c r="BO938" s="120" t="str">
        <f t="shared" si="310"/>
        <v/>
      </c>
      <c r="BP938" s="120" t="str">
        <f t="shared" si="311"/>
        <v/>
      </c>
      <c r="BQ938" s="98"/>
      <c r="BR938" s="98"/>
      <c r="BS938" s="98"/>
      <c r="BT938" s="98"/>
      <c r="BU938" s="98"/>
      <c r="BV938" s="98"/>
      <c r="BW938" s="98"/>
      <c r="BX938" s="98"/>
      <c r="BY938" s="98"/>
      <c r="BZ938" s="98"/>
      <c r="CA938" s="98"/>
      <c r="CB938" s="98"/>
      <c r="CC938" s="98"/>
      <c r="CD938" s="98"/>
      <c r="CE938" s="98"/>
      <c r="CF938" s="98"/>
      <c r="CG938" s="98"/>
      <c r="CH938" s="98"/>
      <c r="CI938" s="98"/>
      <c r="CJ938" s="98"/>
      <c r="CK938" s="98"/>
      <c r="CL938" s="98"/>
      <c r="CM938" s="98"/>
      <c r="CN938" s="98"/>
      <c r="CO938" s="98"/>
      <c r="CP938" s="98"/>
      <c r="CQ938" s="98"/>
      <c r="CR938" s="98"/>
      <c r="CS938" s="98"/>
    </row>
    <row r="939" spans="1:97" s="4" customFormat="1" ht="18.75" customHeight="1" x14ac:dyDescent="0.2">
      <c r="A939" s="3">
        <f t="shared" si="312"/>
        <v>927</v>
      </c>
      <c r="B939" s="263"/>
      <c r="C939" s="263"/>
      <c r="D939" s="263"/>
      <c r="E939" s="259"/>
      <c r="F939" s="259"/>
      <c r="G939" s="43"/>
      <c r="H939" s="264"/>
      <c r="I939" s="261"/>
      <c r="J939" s="106"/>
      <c r="K939" s="247"/>
      <c r="L939" s="247"/>
      <c r="M939" s="247"/>
      <c r="N939" s="248" t="str">
        <f>IF(AND(K939&lt;&gt;"",L939&lt;&gt;"",J939&lt;&gt;""),ROUND(MIN(IF(OR(J939="OZZ",J939="ZZ"),5000,17300),TRUNC(0.75*(SUMIF($D$12:$D939,$D939,K$12:K939)+SUMIF($D$12:$D939,$D939,L$12:L939)),2)) - SUMIF($D$12:$D938,$D939,N$12:N938),2),"")</f>
        <v/>
      </c>
      <c r="O939" s="249" t="str">
        <f>IF(AND(K939&lt;&gt;"",L939&lt;&gt;"",M939&lt;&gt;"",J939&lt;&gt;"",AH939&lt;&gt;""),IF(OR(J939="OZZ",J939="ZZ"),ROUND(0-SUMIF($D$12:$D938,$D939,O$12:O938),2),IF(M939=0,0,ROUND(MIN(MIN(17300,TRUNC(0.75*(SUMIF($D$12:$D$2012,$D939,K$12:K$2012)+SUMIF($D$12:$D$2012,$D939,L$12:L$2012)),2)+SUMIF($D$12:$D939,$D939,AH$12:AH939))-SUMIF($D$12:$D938,$D939,O$12:O938)-SUMIF($D$12:$D$2012,$D939,N$12:N$2012),AH939),2))),"")</f>
        <v/>
      </c>
      <c r="P939" s="250" t="str">
        <f>IF(J939&lt;&gt;"",1000 - SUMIF($D$12:$D938,$D939,P$12:P938),"")</f>
        <v/>
      </c>
      <c r="Q939" s="106"/>
      <c r="R939" s="247"/>
      <c r="S939" s="247"/>
      <c r="T939" s="247"/>
      <c r="U939" s="248" t="str">
        <f>IF(AND(R939&lt;&gt;"",S939&lt;&gt;"",Q939&lt;&gt;""),ROUND(MIN(IF(OR(Q939="OZZ",Q939="ZZ"),5000,17300),TRUNC(0.75*(SUMIF($D$12:$D939,$D939,R$12:R939)+SUMIF($D$12:$D939,$D939,S$12:S939)),2)) - SUMIF($D$12:$D938,$D939,U$12:U938),2),"")</f>
        <v/>
      </c>
      <c r="V939" s="248" t="str">
        <f>IF(AND(R939&lt;&gt;"",S939&lt;&gt;"",T939&lt;&gt;"",Q939&lt;&gt;"",AL939&lt;&gt;""),IF(OR(Q939="OZZ",Q939="ZZ"),ROUND(0-SUMIF($D$12:$D938,$D939,V$12:V938),2),IF(T939=0,0,ROUND(MIN(MIN(17300,TRUNC(0.75*(SUMIF($D$12:$D$2012,$D939,R$12:R$2012)+SUMIF($D$12:$D$2012,$D939,S$12:S$2012)),2)+SUMIF($D$12:$D939,$D939,AL$12:AL939))-SUMIF($D$12:$D938,$D939,V$12:V938)-SUMIF($D$12:$D$2012,$D939,U$12:U$2012),AL939),2))),"")</f>
        <v/>
      </c>
      <c r="W939" s="250" t="str">
        <f>IF(Q939&lt;&gt;"",1000 - SUMIF($D$12:$D938,$D939,W$12:W938),"")</f>
        <v/>
      </c>
      <c r="X939" s="106"/>
      <c r="Y939" s="247"/>
      <c r="Z939" s="247"/>
      <c r="AA939" s="247"/>
      <c r="AB939" s="248" t="str">
        <f>IF(AND(Y939&lt;&gt;"",Z939&lt;&gt;"",X939&lt;&gt;""),ROUND(MIN(IF(OR(X939="OZZ",X939="ZZ"),5000,17300),TRUNC(0.75*(SUMIF($D$12:$D939,$D939,Y$12:Y939)+SUMIF($D$12:$D939,$D939,Z$12:Z939)),2)) - SUMIF($D$12:$D938,$D939,AB$12:AB938),2),"")</f>
        <v/>
      </c>
      <c r="AC939" s="251" t="str">
        <f>IF(AND(Y939&lt;&gt;"",Z939&lt;&gt;"",AA939&lt;&gt;"",X939&lt;&gt;"",AP939&lt;&gt;""),IF(OR(X939="OZZ",X939="ZZ"),ROUND(0-SUMIF($D$12:$D938,$D939,AC$12:AC938),2),IF(AA939=0,0,ROUND(MIN(MIN(17300,TRUNC(0.75*(SUMIF($D$12:$D$2012,$D939,Y$12:Y$2012)+SUMIF($D$12:$D$2012,$D939,Z$12:Z$2012)),2)+SUMIF($D$12:$D939,$D939,AP$12:AP939))-SUMIF($D$12:$D938,$D939,AC$12:AC938)-SUMIF($D$12:$D$2012,$D939,AB$12:AB$2012),AP939),2))),"")</f>
        <v/>
      </c>
      <c r="AD939" s="250" t="str">
        <f>IF(X939&lt;&gt;"",1000 - SUMIF($D$12:$D938,$D939,AD$12:AD938),"")</f>
        <v/>
      </c>
      <c r="AE939" s="252"/>
      <c r="AF939" s="253"/>
      <c r="AG939" s="254"/>
      <c r="AH939" s="255" t="str">
        <f t="shared" si="313"/>
        <v/>
      </c>
      <c r="AI939" s="256"/>
      <c r="AJ939" s="253"/>
      <c r="AK939" s="254"/>
      <c r="AL939" s="255" t="str">
        <f t="shared" si="314"/>
        <v/>
      </c>
      <c r="AM939" s="256"/>
      <c r="AN939" s="253"/>
      <c r="AO939" s="254"/>
      <c r="AP939" s="255" t="str">
        <f t="shared" si="294"/>
        <v/>
      </c>
      <c r="AQ939" s="116"/>
      <c r="AR939" s="116"/>
      <c r="AS939" s="117"/>
      <c r="AT939" s="118"/>
      <c r="AU939" s="119" t="str">
        <f>IF(D939&lt;&gt; "", IF(COUNTIF($D$12:$D939,$D939)&gt;1,0,IF(SUM(N939,U939,AB939)&gt;0,IF(AND(X939="",OR(Q939&lt;&gt;"",J939&lt;&gt;"")),IF(Q939&lt;&gt;"",Q939,IF(J939&lt;&gt;"",J939,0)),IF(AND(Q939&lt;&gt;"",J939&lt;&gt;"",Q939=J939),Q939,X939)),0)),"")</f>
        <v/>
      </c>
      <c r="AV939" s="119" t="str">
        <f>IF(D939&lt;&gt;"",IF(COUNTIF($D$12:$D939,$D939)&gt;1,0,IF(SUM(O939,V939,AC939)&gt;0,IF(AND(X939="",OR(Q939&lt;&gt;"",J939&lt;&gt;"")),IF(Q939&lt;&gt;"",Q939,IF(J939&lt;&gt;"",J939,0)),IF(AND(Q939&lt;&gt;"",J939&lt;&gt;"",Q939=J939),Q939,X939)),0)),"")</f>
        <v/>
      </c>
      <c r="AW939" s="119" t="str">
        <f>IF(D939&lt;&gt;"",IF(COUNTIF($D$12:$D939,$D939)&gt;1,0,IF(SUM(P939,W939,AD939)&gt;0,IF(AND(X939="",OR(Q939&lt;&gt;"",J939&lt;&gt;"")),IF(Q939&lt;&gt;"",Q939,IF(J939&lt;&gt;"",J939,0)),IF(AND(Q939&lt;&gt;"",J939&lt;&gt;"",Q939=J939),Q939,X939)),0)),"")</f>
        <v/>
      </c>
      <c r="AX939" s="118" t="str">
        <f t="shared" si="295"/>
        <v/>
      </c>
      <c r="AY939" s="118" t="str">
        <f t="shared" si="296"/>
        <v/>
      </c>
      <c r="AZ939" s="118" t="str">
        <f t="shared" si="297"/>
        <v/>
      </c>
      <c r="BA939" s="118" t="str">
        <f t="shared" si="298"/>
        <v/>
      </c>
      <c r="BB939" s="118" t="str">
        <f t="shared" si="299"/>
        <v/>
      </c>
      <c r="BC939" s="118" t="str">
        <f t="shared" si="300"/>
        <v/>
      </c>
      <c r="BD939" s="118" t="str">
        <f t="shared" si="301"/>
        <v/>
      </c>
      <c r="BE939" s="118" t="str">
        <f t="shared" si="302"/>
        <v/>
      </c>
      <c r="BF939" s="118" t="str">
        <f t="shared" si="303"/>
        <v/>
      </c>
      <c r="BG939" s="120"/>
      <c r="BH939" s="120" t="str">
        <f t="shared" si="304"/>
        <v/>
      </c>
      <c r="BI939" s="120" t="str">
        <f t="shared" si="305"/>
        <v/>
      </c>
      <c r="BJ939" s="121"/>
      <c r="BK939" s="120" t="str">
        <f t="shared" si="306"/>
        <v/>
      </c>
      <c r="BL939" s="120" t="str">
        <f t="shared" si="307"/>
        <v/>
      </c>
      <c r="BM939" s="120" t="str">
        <f t="shared" si="308"/>
        <v/>
      </c>
      <c r="BN939" s="120" t="str">
        <f t="shared" si="309"/>
        <v/>
      </c>
      <c r="BO939" s="120" t="str">
        <f t="shared" si="310"/>
        <v/>
      </c>
      <c r="BP939" s="120" t="str">
        <f t="shared" si="311"/>
        <v/>
      </c>
      <c r="BQ939" s="98"/>
      <c r="BR939" s="98"/>
      <c r="BS939" s="98"/>
      <c r="BT939" s="98"/>
      <c r="BU939" s="98"/>
      <c r="BV939" s="98"/>
      <c r="BW939" s="98"/>
      <c r="BX939" s="98"/>
      <c r="BY939" s="98"/>
      <c r="BZ939" s="98"/>
      <c r="CA939" s="98"/>
      <c r="CB939" s="98"/>
      <c r="CC939" s="98"/>
      <c r="CD939" s="98"/>
      <c r="CE939" s="98"/>
      <c r="CF939" s="98"/>
      <c r="CG939" s="98"/>
      <c r="CH939" s="98"/>
      <c r="CI939" s="98"/>
      <c r="CJ939" s="98"/>
      <c r="CK939" s="98"/>
      <c r="CL939" s="98"/>
      <c r="CM939" s="98"/>
      <c r="CN939" s="98"/>
      <c r="CO939" s="98"/>
      <c r="CP939" s="98"/>
      <c r="CQ939" s="98"/>
      <c r="CR939" s="98"/>
      <c r="CS939" s="98"/>
    </row>
    <row r="940" spans="1:97" s="4" customFormat="1" ht="18.75" customHeight="1" x14ac:dyDescent="0.2">
      <c r="A940" s="3">
        <f t="shared" si="312"/>
        <v>928</v>
      </c>
      <c r="B940" s="263"/>
      <c r="C940" s="263"/>
      <c r="D940" s="263"/>
      <c r="E940" s="259"/>
      <c r="F940" s="259"/>
      <c r="G940" s="43"/>
      <c r="H940" s="264"/>
      <c r="I940" s="261"/>
      <c r="J940" s="106"/>
      <c r="K940" s="247"/>
      <c r="L940" s="247"/>
      <c r="M940" s="247"/>
      <c r="N940" s="248" t="str">
        <f>IF(AND(K940&lt;&gt;"",L940&lt;&gt;"",J940&lt;&gt;""),ROUND(MIN(IF(OR(J940="OZZ",J940="ZZ"),5000,17300),TRUNC(0.75*(SUMIF($D$12:$D940,$D940,K$12:K940)+SUMIF($D$12:$D940,$D940,L$12:L940)),2)) - SUMIF($D$12:$D939,$D940,N$12:N939),2),"")</f>
        <v/>
      </c>
      <c r="O940" s="249" t="str">
        <f>IF(AND(K940&lt;&gt;"",L940&lt;&gt;"",M940&lt;&gt;"",J940&lt;&gt;"",AH940&lt;&gt;""),IF(OR(J940="OZZ",J940="ZZ"),ROUND(0-SUMIF($D$12:$D939,$D940,O$12:O939),2),IF(M940=0,0,ROUND(MIN(MIN(17300,TRUNC(0.75*(SUMIF($D$12:$D$2012,$D940,K$12:K$2012)+SUMIF($D$12:$D$2012,$D940,L$12:L$2012)),2)+SUMIF($D$12:$D940,$D940,AH$12:AH940))-SUMIF($D$12:$D939,$D940,O$12:O939)-SUMIF($D$12:$D$2012,$D940,N$12:N$2012),AH940),2))),"")</f>
        <v/>
      </c>
      <c r="P940" s="250" t="str">
        <f>IF(J940&lt;&gt;"",1000 - SUMIF($D$12:$D939,$D940,P$12:P939),"")</f>
        <v/>
      </c>
      <c r="Q940" s="106"/>
      <c r="R940" s="247"/>
      <c r="S940" s="247"/>
      <c r="T940" s="247"/>
      <c r="U940" s="248" t="str">
        <f>IF(AND(R940&lt;&gt;"",S940&lt;&gt;"",Q940&lt;&gt;""),ROUND(MIN(IF(OR(Q940="OZZ",Q940="ZZ"),5000,17300),TRUNC(0.75*(SUMIF($D$12:$D940,$D940,R$12:R940)+SUMIF($D$12:$D940,$D940,S$12:S940)),2)) - SUMIF($D$12:$D939,$D940,U$12:U939),2),"")</f>
        <v/>
      </c>
      <c r="V940" s="248" t="str">
        <f>IF(AND(R940&lt;&gt;"",S940&lt;&gt;"",T940&lt;&gt;"",Q940&lt;&gt;"",AL940&lt;&gt;""),IF(OR(Q940="OZZ",Q940="ZZ"),ROUND(0-SUMIF($D$12:$D939,$D940,V$12:V939),2),IF(T940=0,0,ROUND(MIN(MIN(17300,TRUNC(0.75*(SUMIF($D$12:$D$2012,$D940,R$12:R$2012)+SUMIF($D$12:$D$2012,$D940,S$12:S$2012)),2)+SUMIF($D$12:$D940,$D940,AL$12:AL940))-SUMIF($D$12:$D939,$D940,V$12:V939)-SUMIF($D$12:$D$2012,$D940,U$12:U$2012),AL940),2))),"")</f>
        <v/>
      </c>
      <c r="W940" s="250" t="str">
        <f>IF(Q940&lt;&gt;"",1000 - SUMIF($D$12:$D939,$D940,W$12:W939),"")</f>
        <v/>
      </c>
      <c r="X940" s="106"/>
      <c r="Y940" s="247"/>
      <c r="Z940" s="247"/>
      <c r="AA940" s="247"/>
      <c r="AB940" s="248" t="str">
        <f>IF(AND(Y940&lt;&gt;"",Z940&lt;&gt;"",X940&lt;&gt;""),ROUND(MIN(IF(OR(X940="OZZ",X940="ZZ"),5000,17300),TRUNC(0.75*(SUMIF($D$12:$D940,$D940,Y$12:Y940)+SUMIF($D$12:$D940,$D940,Z$12:Z940)),2)) - SUMIF($D$12:$D939,$D940,AB$12:AB939),2),"")</f>
        <v/>
      </c>
      <c r="AC940" s="251" t="str">
        <f>IF(AND(Y940&lt;&gt;"",Z940&lt;&gt;"",AA940&lt;&gt;"",X940&lt;&gt;"",AP940&lt;&gt;""),IF(OR(X940="OZZ",X940="ZZ"),ROUND(0-SUMIF($D$12:$D939,$D940,AC$12:AC939),2),IF(AA940=0,0,ROUND(MIN(MIN(17300,TRUNC(0.75*(SUMIF($D$12:$D$2012,$D940,Y$12:Y$2012)+SUMIF($D$12:$D$2012,$D940,Z$12:Z$2012)),2)+SUMIF($D$12:$D940,$D940,AP$12:AP940))-SUMIF($D$12:$D939,$D940,AC$12:AC939)-SUMIF($D$12:$D$2012,$D940,AB$12:AB$2012),AP940),2))),"")</f>
        <v/>
      </c>
      <c r="AD940" s="250" t="str">
        <f>IF(X940&lt;&gt;"",1000 - SUMIF($D$12:$D939,$D940,AD$12:AD939),"")</f>
        <v/>
      </c>
      <c r="AE940" s="252"/>
      <c r="AF940" s="253"/>
      <c r="AG940" s="254"/>
      <c r="AH940" s="255" t="str">
        <f t="shared" si="313"/>
        <v/>
      </c>
      <c r="AI940" s="256"/>
      <c r="AJ940" s="253"/>
      <c r="AK940" s="254"/>
      <c r="AL940" s="255" t="str">
        <f t="shared" si="314"/>
        <v/>
      </c>
      <c r="AM940" s="256"/>
      <c r="AN940" s="253"/>
      <c r="AO940" s="254"/>
      <c r="AP940" s="255" t="str">
        <f t="shared" si="294"/>
        <v/>
      </c>
      <c r="AQ940" s="116"/>
      <c r="AR940" s="116"/>
      <c r="AS940" s="117"/>
      <c r="AT940" s="118"/>
      <c r="AU940" s="119" t="str">
        <f>IF(D940&lt;&gt; "", IF(COUNTIF($D$12:$D940,$D940)&gt;1,0,IF(SUM(N940,U940,AB940)&gt;0,IF(AND(X940="",OR(Q940&lt;&gt;"",J940&lt;&gt;"")),IF(Q940&lt;&gt;"",Q940,IF(J940&lt;&gt;"",J940,0)),IF(AND(Q940&lt;&gt;"",J940&lt;&gt;"",Q940=J940),Q940,X940)),0)),"")</f>
        <v/>
      </c>
      <c r="AV940" s="119" t="str">
        <f>IF(D940&lt;&gt;"",IF(COUNTIF($D$12:$D940,$D940)&gt;1,0,IF(SUM(O940,V940,AC940)&gt;0,IF(AND(X940="",OR(Q940&lt;&gt;"",J940&lt;&gt;"")),IF(Q940&lt;&gt;"",Q940,IF(J940&lt;&gt;"",J940,0)),IF(AND(Q940&lt;&gt;"",J940&lt;&gt;"",Q940=J940),Q940,X940)),0)),"")</f>
        <v/>
      </c>
      <c r="AW940" s="119" t="str">
        <f>IF(D940&lt;&gt;"",IF(COUNTIF($D$12:$D940,$D940)&gt;1,0,IF(SUM(P940,W940,AD940)&gt;0,IF(AND(X940="",OR(Q940&lt;&gt;"",J940&lt;&gt;"")),IF(Q940&lt;&gt;"",Q940,IF(J940&lt;&gt;"",J940,0)),IF(AND(Q940&lt;&gt;"",J940&lt;&gt;"",Q940=J940),Q940,X940)),0)),"")</f>
        <v/>
      </c>
      <c r="AX940" s="118" t="str">
        <f t="shared" si="295"/>
        <v/>
      </c>
      <c r="AY940" s="118" t="str">
        <f t="shared" si="296"/>
        <v/>
      </c>
      <c r="AZ940" s="118" t="str">
        <f t="shared" si="297"/>
        <v/>
      </c>
      <c r="BA940" s="118" t="str">
        <f t="shared" si="298"/>
        <v/>
      </c>
      <c r="BB940" s="118" t="str">
        <f t="shared" si="299"/>
        <v/>
      </c>
      <c r="BC940" s="118" t="str">
        <f t="shared" si="300"/>
        <v/>
      </c>
      <c r="BD940" s="118" t="str">
        <f t="shared" si="301"/>
        <v/>
      </c>
      <c r="BE940" s="118" t="str">
        <f t="shared" si="302"/>
        <v/>
      </c>
      <c r="BF940" s="118" t="str">
        <f t="shared" si="303"/>
        <v/>
      </c>
      <c r="BG940" s="120"/>
      <c r="BH940" s="120" t="str">
        <f t="shared" si="304"/>
        <v/>
      </c>
      <c r="BI940" s="120" t="str">
        <f t="shared" si="305"/>
        <v/>
      </c>
      <c r="BJ940" s="121"/>
      <c r="BK940" s="120" t="str">
        <f t="shared" si="306"/>
        <v/>
      </c>
      <c r="BL940" s="120" t="str">
        <f t="shared" si="307"/>
        <v/>
      </c>
      <c r="BM940" s="120" t="str">
        <f t="shared" si="308"/>
        <v/>
      </c>
      <c r="BN940" s="120" t="str">
        <f t="shared" si="309"/>
        <v/>
      </c>
      <c r="BO940" s="120" t="str">
        <f t="shared" si="310"/>
        <v/>
      </c>
      <c r="BP940" s="120" t="str">
        <f t="shared" si="311"/>
        <v/>
      </c>
      <c r="BQ940" s="98"/>
      <c r="BR940" s="98"/>
      <c r="BS940" s="98"/>
      <c r="BT940" s="98"/>
      <c r="BU940" s="98"/>
      <c r="BV940" s="98"/>
      <c r="BW940" s="98"/>
      <c r="BX940" s="98"/>
      <c r="BY940" s="98"/>
      <c r="BZ940" s="98"/>
      <c r="CA940" s="98"/>
      <c r="CB940" s="98"/>
      <c r="CC940" s="98"/>
      <c r="CD940" s="98"/>
      <c r="CE940" s="98"/>
      <c r="CF940" s="98"/>
      <c r="CG940" s="98"/>
      <c r="CH940" s="98"/>
      <c r="CI940" s="98"/>
      <c r="CJ940" s="98"/>
      <c r="CK940" s="98"/>
      <c r="CL940" s="98"/>
      <c r="CM940" s="98"/>
      <c r="CN940" s="98"/>
      <c r="CO940" s="98"/>
      <c r="CP940" s="98"/>
      <c r="CQ940" s="98"/>
      <c r="CR940" s="98"/>
      <c r="CS940" s="98"/>
    </row>
    <row r="941" spans="1:97" s="4" customFormat="1" ht="18.75" customHeight="1" x14ac:dyDescent="0.2">
      <c r="A941" s="3">
        <f t="shared" si="312"/>
        <v>929</v>
      </c>
      <c r="B941" s="263"/>
      <c r="C941" s="263"/>
      <c r="D941" s="263"/>
      <c r="E941" s="259"/>
      <c r="F941" s="259"/>
      <c r="G941" s="43"/>
      <c r="H941" s="264"/>
      <c r="I941" s="261"/>
      <c r="J941" s="106"/>
      <c r="K941" s="247"/>
      <c r="L941" s="247"/>
      <c r="M941" s="247"/>
      <c r="N941" s="248" t="str">
        <f>IF(AND(K941&lt;&gt;"",L941&lt;&gt;"",J941&lt;&gt;""),ROUND(MIN(IF(OR(J941="OZZ",J941="ZZ"),5000,17300),TRUNC(0.75*(SUMIF($D$12:$D941,$D941,K$12:K941)+SUMIF($D$12:$D941,$D941,L$12:L941)),2)) - SUMIF($D$12:$D940,$D941,N$12:N940),2),"")</f>
        <v/>
      </c>
      <c r="O941" s="249" t="str">
        <f>IF(AND(K941&lt;&gt;"",L941&lt;&gt;"",M941&lt;&gt;"",J941&lt;&gt;"",AH941&lt;&gt;""),IF(OR(J941="OZZ",J941="ZZ"),ROUND(0-SUMIF($D$12:$D940,$D941,O$12:O940),2),IF(M941=0,0,ROUND(MIN(MIN(17300,TRUNC(0.75*(SUMIF($D$12:$D$2012,$D941,K$12:K$2012)+SUMIF($D$12:$D$2012,$D941,L$12:L$2012)),2)+SUMIF($D$12:$D941,$D941,AH$12:AH941))-SUMIF($D$12:$D940,$D941,O$12:O940)-SUMIF($D$12:$D$2012,$D941,N$12:N$2012),AH941),2))),"")</f>
        <v/>
      </c>
      <c r="P941" s="250" t="str">
        <f>IF(J941&lt;&gt;"",1000 - SUMIF($D$12:$D940,$D941,P$12:P940),"")</f>
        <v/>
      </c>
      <c r="Q941" s="106"/>
      <c r="R941" s="247"/>
      <c r="S941" s="247"/>
      <c r="T941" s="247"/>
      <c r="U941" s="248" t="str">
        <f>IF(AND(R941&lt;&gt;"",S941&lt;&gt;"",Q941&lt;&gt;""),ROUND(MIN(IF(OR(Q941="OZZ",Q941="ZZ"),5000,17300),TRUNC(0.75*(SUMIF($D$12:$D941,$D941,R$12:R941)+SUMIF($D$12:$D941,$D941,S$12:S941)),2)) - SUMIF($D$12:$D940,$D941,U$12:U940),2),"")</f>
        <v/>
      </c>
      <c r="V941" s="248" t="str">
        <f>IF(AND(R941&lt;&gt;"",S941&lt;&gt;"",T941&lt;&gt;"",Q941&lt;&gt;"",AL941&lt;&gt;""),IF(OR(Q941="OZZ",Q941="ZZ"),ROUND(0-SUMIF($D$12:$D940,$D941,V$12:V940),2),IF(T941=0,0,ROUND(MIN(MIN(17300,TRUNC(0.75*(SUMIF($D$12:$D$2012,$D941,R$12:R$2012)+SUMIF($D$12:$D$2012,$D941,S$12:S$2012)),2)+SUMIF($D$12:$D941,$D941,AL$12:AL941))-SUMIF($D$12:$D940,$D941,V$12:V940)-SUMIF($D$12:$D$2012,$D941,U$12:U$2012),AL941),2))),"")</f>
        <v/>
      </c>
      <c r="W941" s="250" t="str">
        <f>IF(Q941&lt;&gt;"",1000 - SUMIF($D$12:$D940,$D941,W$12:W940),"")</f>
        <v/>
      </c>
      <c r="X941" s="106"/>
      <c r="Y941" s="247"/>
      <c r="Z941" s="247"/>
      <c r="AA941" s="247"/>
      <c r="AB941" s="248" t="str">
        <f>IF(AND(Y941&lt;&gt;"",Z941&lt;&gt;"",X941&lt;&gt;""),ROUND(MIN(IF(OR(X941="OZZ",X941="ZZ"),5000,17300),TRUNC(0.75*(SUMIF($D$12:$D941,$D941,Y$12:Y941)+SUMIF($D$12:$D941,$D941,Z$12:Z941)),2)) - SUMIF($D$12:$D940,$D941,AB$12:AB940),2),"")</f>
        <v/>
      </c>
      <c r="AC941" s="251" t="str">
        <f>IF(AND(Y941&lt;&gt;"",Z941&lt;&gt;"",AA941&lt;&gt;"",X941&lt;&gt;"",AP941&lt;&gt;""),IF(OR(X941="OZZ",X941="ZZ"),ROUND(0-SUMIF($D$12:$D940,$D941,AC$12:AC940),2),IF(AA941=0,0,ROUND(MIN(MIN(17300,TRUNC(0.75*(SUMIF($D$12:$D$2012,$D941,Y$12:Y$2012)+SUMIF($D$12:$D$2012,$D941,Z$12:Z$2012)),2)+SUMIF($D$12:$D941,$D941,AP$12:AP941))-SUMIF($D$12:$D940,$D941,AC$12:AC940)-SUMIF($D$12:$D$2012,$D941,AB$12:AB$2012),AP941),2))),"")</f>
        <v/>
      </c>
      <c r="AD941" s="250" t="str">
        <f>IF(X941&lt;&gt;"",1000 - SUMIF($D$12:$D940,$D941,AD$12:AD940),"")</f>
        <v/>
      </c>
      <c r="AE941" s="252"/>
      <c r="AF941" s="253"/>
      <c r="AG941" s="254"/>
      <c r="AH941" s="255" t="str">
        <f t="shared" si="313"/>
        <v/>
      </c>
      <c r="AI941" s="256"/>
      <c r="AJ941" s="253"/>
      <c r="AK941" s="254"/>
      <c r="AL941" s="255" t="str">
        <f t="shared" si="314"/>
        <v/>
      </c>
      <c r="AM941" s="256"/>
      <c r="AN941" s="253"/>
      <c r="AO941" s="254"/>
      <c r="AP941" s="255" t="str">
        <f t="shared" si="294"/>
        <v/>
      </c>
      <c r="AQ941" s="116"/>
      <c r="AR941" s="116"/>
      <c r="AS941" s="117"/>
      <c r="AT941" s="118"/>
      <c r="AU941" s="119" t="str">
        <f>IF(D941&lt;&gt; "", IF(COUNTIF($D$12:$D941,$D941)&gt;1,0,IF(SUM(N941,U941,AB941)&gt;0,IF(AND(X941="",OR(Q941&lt;&gt;"",J941&lt;&gt;"")),IF(Q941&lt;&gt;"",Q941,IF(J941&lt;&gt;"",J941,0)),IF(AND(Q941&lt;&gt;"",J941&lt;&gt;"",Q941=J941),Q941,X941)),0)),"")</f>
        <v/>
      </c>
      <c r="AV941" s="119" t="str">
        <f>IF(D941&lt;&gt;"",IF(COUNTIF($D$12:$D941,$D941)&gt;1,0,IF(SUM(O941,V941,AC941)&gt;0,IF(AND(X941="",OR(Q941&lt;&gt;"",J941&lt;&gt;"")),IF(Q941&lt;&gt;"",Q941,IF(J941&lt;&gt;"",J941,0)),IF(AND(Q941&lt;&gt;"",J941&lt;&gt;"",Q941=J941),Q941,X941)),0)),"")</f>
        <v/>
      </c>
      <c r="AW941" s="119" t="str">
        <f>IF(D941&lt;&gt;"",IF(COUNTIF($D$12:$D941,$D941)&gt;1,0,IF(SUM(P941,W941,AD941)&gt;0,IF(AND(X941="",OR(Q941&lt;&gt;"",J941&lt;&gt;"")),IF(Q941&lt;&gt;"",Q941,IF(J941&lt;&gt;"",J941,0)),IF(AND(Q941&lt;&gt;"",J941&lt;&gt;"",Q941=J941),Q941,X941)),0)),"")</f>
        <v/>
      </c>
      <c r="AX941" s="118" t="str">
        <f t="shared" si="295"/>
        <v/>
      </c>
      <c r="AY941" s="118" t="str">
        <f t="shared" si="296"/>
        <v/>
      </c>
      <c r="AZ941" s="118" t="str">
        <f t="shared" si="297"/>
        <v/>
      </c>
      <c r="BA941" s="118" t="str">
        <f t="shared" si="298"/>
        <v/>
      </c>
      <c r="BB941" s="118" t="str">
        <f t="shared" si="299"/>
        <v/>
      </c>
      <c r="BC941" s="118" t="str">
        <f t="shared" si="300"/>
        <v/>
      </c>
      <c r="BD941" s="118" t="str">
        <f t="shared" si="301"/>
        <v/>
      </c>
      <c r="BE941" s="118" t="str">
        <f t="shared" si="302"/>
        <v/>
      </c>
      <c r="BF941" s="118" t="str">
        <f t="shared" si="303"/>
        <v/>
      </c>
      <c r="BG941" s="120"/>
      <c r="BH941" s="120" t="str">
        <f t="shared" si="304"/>
        <v/>
      </c>
      <c r="BI941" s="120" t="str">
        <f t="shared" si="305"/>
        <v/>
      </c>
      <c r="BJ941" s="121"/>
      <c r="BK941" s="120" t="str">
        <f t="shared" si="306"/>
        <v/>
      </c>
      <c r="BL941" s="120" t="str">
        <f t="shared" si="307"/>
        <v/>
      </c>
      <c r="BM941" s="120" t="str">
        <f t="shared" si="308"/>
        <v/>
      </c>
      <c r="BN941" s="120" t="str">
        <f t="shared" si="309"/>
        <v/>
      </c>
      <c r="BO941" s="120" t="str">
        <f t="shared" si="310"/>
        <v/>
      </c>
      <c r="BP941" s="120" t="str">
        <f t="shared" si="311"/>
        <v/>
      </c>
      <c r="BQ941" s="98"/>
      <c r="BR941" s="98"/>
      <c r="BS941" s="98"/>
      <c r="BT941" s="98"/>
      <c r="BU941" s="98"/>
      <c r="BV941" s="98"/>
      <c r="BW941" s="98"/>
      <c r="BX941" s="98"/>
      <c r="BY941" s="98"/>
      <c r="BZ941" s="98"/>
      <c r="CA941" s="98"/>
      <c r="CB941" s="98"/>
      <c r="CC941" s="98"/>
      <c r="CD941" s="98"/>
      <c r="CE941" s="98"/>
      <c r="CF941" s="98"/>
      <c r="CG941" s="98"/>
      <c r="CH941" s="98"/>
      <c r="CI941" s="98"/>
      <c r="CJ941" s="98"/>
      <c r="CK941" s="98"/>
      <c r="CL941" s="98"/>
      <c r="CM941" s="98"/>
      <c r="CN941" s="98"/>
      <c r="CO941" s="98"/>
      <c r="CP941" s="98"/>
      <c r="CQ941" s="98"/>
      <c r="CR941" s="98"/>
      <c r="CS941" s="98"/>
    </row>
    <row r="942" spans="1:97" s="4" customFormat="1" ht="18.75" customHeight="1" x14ac:dyDescent="0.2">
      <c r="A942" s="3">
        <f t="shared" si="312"/>
        <v>930</v>
      </c>
      <c r="B942" s="263"/>
      <c r="C942" s="263"/>
      <c r="D942" s="263"/>
      <c r="E942" s="259"/>
      <c r="F942" s="259"/>
      <c r="G942" s="43"/>
      <c r="H942" s="264"/>
      <c r="I942" s="261"/>
      <c r="J942" s="106"/>
      <c r="K942" s="247"/>
      <c r="L942" s="247"/>
      <c r="M942" s="247"/>
      <c r="N942" s="248" t="str">
        <f>IF(AND(K942&lt;&gt;"",L942&lt;&gt;"",J942&lt;&gt;""),ROUND(MIN(IF(OR(J942="OZZ",J942="ZZ"),5000,17300),TRUNC(0.75*(SUMIF($D$12:$D942,$D942,K$12:K942)+SUMIF($D$12:$D942,$D942,L$12:L942)),2)) - SUMIF($D$12:$D941,$D942,N$12:N941),2),"")</f>
        <v/>
      </c>
      <c r="O942" s="249" t="str">
        <f>IF(AND(K942&lt;&gt;"",L942&lt;&gt;"",M942&lt;&gt;"",J942&lt;&gt;"",AH942&lt;&gt;""),IF(OR(J942="OZZ",J942="ZZ"),ROUND(0-SUMIF($D$12:$D941,$D942,O$12:O941),2),IF(M942=0,0,ROUND(MIN(MIN(17300,TRUNC(0.75*(SUMIF($D$12:$D$2012,$D942,K$12:K$2012)+SUMIF($D$12:$D$2012,$D942,L$12:L$2012)),2)+SUMIF($D$12:$D942,$D942,AH$12:AH942))-SUMIF($D$12:$D941,$D942,O$12:O941)-SUMIF($D$12:$D$2012,$D942,N$12:N$2012),AH942),2))),"")</f>
        <v/>
      </c>
      <c r="P942" s="250" t="str">
        <f>IF(J942&lt;&gt;"",1000 - SUMIF($D$12:$D941,$D942,P$12:P941),"")</f>
        <v/>
      </c>
      <c r="Q942" s="106"/>
      <c r="R942" s="247"/>
      <c r="S942" s="247"/>
      <c r="T942" s="247"/>
      <c r="U942" s="248" t="str">
        <f>IF(AND(R942&lt;&gt;"",S942&lt;&gt;"",Q942&lt;&gt;""),ROUND(MIN(IF(OR(Q942="OZZ",Q942="ZZ"),5000,17300),TRUNC(0.75*(SUMIF($D$12:$D942,$D942,R$12:R942)+SUMIF($D$12:$D942,$D942,S$12:S942)),2)) - SUMIF($D$12:$D941,$D942,U$12:U941),2),"")</f>
        <v/>
      </c>
      <c r="V942" s="248" t="str">
        <f>IF(AND(R942&lt;&gt;"",S942&lt;&gt;"",T942&lt;&gt;"",Q942&lt;&gt;"",AL942&lt;&gt;""),IF(OR(Q942="OZZ",Q942="ZZ"),ROUND(0-SUMIF($D$12:$D941,$D942,V$12:V941),2),IF(T942=0,0,ROUND(MIN(MIN(17300,TRUNC(0.75*(SUMIF($D$12:$D$2012,$D942,R$12:R$2012)+SUMIF($D$12:$D$2012,$D942,S$12:S$2012)),2)+SUMIF($D$12:$D942,$D942,AL$12:AL942))-SUMIF($D$12:$D941,$D942,V$12:V941)-SUMIF($D$12:$D$2012,$D942,U$12:U$2012),AL942),2))),"")</f>
        <v/>
      </c>
      <c r="W942" s="250" t="str">
        <f>IF(Q942&lt;&gt;"",1000 - SUMIF($D$12:$D941,$D942,W$12:W941),"")</f>
        <v/>
      </c>
      <c r="X942" s="106"/>
      <c r="Y942" s="247"/>
      <c r="Z942" s="247"/>
      <c r="AA942" s="247"/>
      <c r="AB942" s="248" t="str">
        <f>IF(AND(Y942&lt;&gt;"",Z942&lt;&gt;"",X942&lt;&gt;""),ROUND(MIN(IF(OR(X942="OZZ",X942="ZZ"),5000,17300),TRUNC(0.75*(SUMIF($D$12:$D942,$D942,Y$12:Y942)+SUMIF($D$12:$D942,$D942,Z$12:Z942)),2)) - SUMIF($D$12:$D941,$D942,AB$12:AB941),2),"")</f>
        <v/>
      </c>
      <c r="AC942" s="251" t="str">
        <f>IF(AND(Y942&lt;&gt;"",Z942&lt;&gt;"",AA942&lt;&gt;"",X942&lt;&gt;"",AP942&lt;&gt;""),IF(OR(X942="OZZ",X942="ZZ"),ROUND(0-SUMIF($D$12:$D941,$D942,AC$12:AC941),2),IF(AA942=0,0,ROUND(MIN(MIN(17300,TRUNC(0.75*(SUMIF($D$12:$D$2012,$D942,Y$12:Y$2012)+SUMIF($D$12:$D$2012,$D942,Z$12:Z$2012)),2)+SUMIF($D$12:$D942,$D942,AP$12:AP942))-SUMIF($D$12:$D941,$D942,AC$12:AC941)-SUMIF($D$12:$D$2012,$D942,AB$12:AB$2012),AP942),2))),"")</f>
        <v/>
      </c>
      <c r="AD942" s="250" t="str">
        <f>IF(X942&lt;&gt;"",1000 - SUMIF($D$12:$D941,$D942,AD$12:AD941),"")</f>
        <v/>
      </c>
      <c r="AE942" s="252"/>
      <c r="AF942" s="253"/>
      <c r="AG942" s="254"/>
      <c r="AH942" s="255" t="str">
        <f t="shared" si="313"/>
        <v/>
      </c>
      <c r="AI942" s="256"/>
      <c r="AJ942" s="253"/>
      <c r="AK942" s="254"/>
      <c r="AL942" s="255" t="str">
        <f t="shared" si="314"/>
        <v/>
      </c>
      <c r="AM942" s="256"/>
      <c r="AN942" s="253"/>
      <c r="AO942" s="254"/>
      <c r="AP942" s="255" t="str">
        <f t="shared" si="294"/>
        <v/>
      </c>
      <c r="AQ942" s="116"/>
      <c r="AR942" s="116"/>
      <c r="AS942" s="117"/>
      <c r="AT942" s="118"/>
      <c r="AU942" s="119" t="str">
        <f>IF(D942&lt;&gt; "", IF(COUNTIF($D$12:$D942,$D942)&gt;1,0,IF(SUM(N942,U942,AB942)&gt;0,IF(AND(X942="",OR(Q942&lt;&gt;"",J942&lt;&gt;"")),IF(Q942&lt;&gt;"",Q942,IF(J942&lt;&gt;"",J942,0)),IF(AND(Q942&lt;&gt;"",J942&lt;&gt;"",Q942=J942),Q942,X942)),0)),"")</f>
        <v/>
      </c>
      <c r="AV942" s="119" t="str">
        <f>IF(D942&lt;&gt;"",IF(COUNTIF($D$12:$D942,$D942)&gt;1,0,IF(SUM(O942,V942,AC942)&gt;0,IF(AND(X942="",OR(Q942&lt;&gt;"",J942&lt;&gt;"")),IF(Q942&lt;&gt;"",Q942,IF(J942&lt;&gt;"",J942,0)),IF(AND(Q942&lt;&gt;"",J942&lt;&gt;"",Q942=J942),Q942,X942)),0)),"")</f>
        <v/>
      </c>
      <c r="AW942" s="119" t="str">
        <f>IF(D942&lt;&gt;"",IF(COUNTIF($D$12:$D942,$D942)&gt;1,0,IF(SUM(P942,W942,AD942)&gt;0,IF(AND(X942="",OR(Q942&lt;&gt;"",J942&lt;&gt;"")),IF(Q942&lt;&gt;"",Q942,IF(J942&lt;&gt;"",J942,0)),IF(AND(Q942&lt;&gt;"",J942&lt;&gt;"",Q942=J942),Q942,X942)),0)),"")</f>
        <v/>
      </c>
      <c r="AX942" s="118" t="str">
        <f t="shared" si="295"/>
        <v/>
      </c>
      <c r="AY942" s="118" t="str">
        <f t="shared" si="296"/>
        <v/>
      </c>
      <c r="AZ942" s="118" t="str">
        <f t="shared" si="297"/>
        <v/>
      </c>
      <c r="BA942" s="118" t="str">
        <f t="shared" si="298"/>
        <v/>
      </c>
      <c r="BB942" s="118" t="str">
        <f t="shared" si="299"/>
        <v/>
      </c>
      <c r="BC942" s="118" t="str">
        <f t="shared" si="300"/>
        <v/>
      </c>
      <c r="BD942" s="118" t="str">
        <f t="shared" si="301"/>
        <v/>
      </c>
      <c r="BE942" s="118" t="str">
        <f t="shared" si="302"/>
        <v/>
      </c>
      <c r="BF942" s="118" t="str">
        <f t="shared" si="303"/>
        <v/>
      </c>
      <c r="BG942" s="120"/>
      <c r="BH942" s="120" t="str">
        <f t="shared" si="304"/>
        <v/>
      </c>
      <c r="BI942" s="120" t="str">
        <f t="shared" si="305"/>
        <v/>
      </c>
      <c r="BJ942" s="121"/>
      <c r="BK942" s="120" t="str">
        <f t="shared" si="306"/>
        <v/>
      </c>
      <c r="BL942" s="120" t="str">
        <f t="shared" si="307"/>
        <v/>
      </c>
      <c r="BM942" s="120" t="str">
        <f t="shared" si="308"/>
        <v/>
      </c>
      <c r="BN942" s="120" t="str">
        <f t="shared" si="309"/>
        <v/>
      </c>
      <c r="BO942" s="120" t="str">
        <f t="shared" si="310"/>
        <v/>
      </c>
      <c r="BP942" s="120" t="str">
        <f t="shared" si="311"/>
        <v/>
      </c>
      <c r="BQ942" s="98"/>
      <c r="BR942" s="98"/>
      <c r="BS942" s="98"/>
      <c r="BT942" s="98"/>
      <c r="BU942" s="98"/>
      <c r="BV942" s="98"/>
      <c r="BW942" s="98"/>
      <c r="BX942" s="98"/>
      <c r="BY942" s="98"/>
      <c r="BZ942" s="98"/>
      <c r="CA942" s="98"/>
      <c r="CB942" s="98"/>
      <c r="CC942" s="98"/>
      <c r="CD942" s="98"/>
      <c r="CE942" s="98"/>
      <c r="CF942" s="98"/>
      <c r="CG942" s="98"/>
      <c r="CH942" s="98"/>
      <c r="CI942" s="98"/>
      <c r="CJ942" s="98"/>
      <c r="CK942" s="98"/>
      <c r="CL942" s="98"/>
      <c r="CM942" s="98"/>
      <c r="CN942" s="98"/>
      <c r="CO942" s="98"/>
      <c r="CP942" s="98"/>
      <c r="CQ942" s="98"/>
      <c r="CR942" s="98"/>
      <c r="CS942" s="98"/>
    </row>
    <row r="943" spans="1:97" s="4" customFormat="1" ht="18.75" customHeight="1" x14ac:dyDescent="0.2">
      <c r="A943" s="3">
        <f t="shared" si="312"/>
        <v>931</v>
      </c>
      <c r="B943" s="263"/>
      <c r="C943" s="263"/>
      <c r="D943" s="263"/>
      <c r="E943" s="259"/>
      <c r="F943" s="259"/>
      <c r="G943" s="43"/>
      <c r="H943" s="264"/>
      <c r="I943" s="261"/>
      <c r="J943" s="106"/>
      <c r="K943" s="247"/>
      <c r="L943" s="247"/>
      <c r="M943" s="247"/>
      <c r="N943" s="248" t="str">
        <f>IF(AND(K943&lt;&gt;"",L943&lt;&gt;"",J943&lt;&gt;""),ROUND(MIN(IF(OR(J943="OZZ",J943="ZZ"),5000,17300),TRUNC(0.75*(SUMIF($D$12:$D943,$D943,K$12:K943)+SUMIF($D$12:$D943,$D943,L$12:L943)),2)) - SUMIF($D$12:$D942,$D943,N$12:N942),2),"")</f>
        <v/>
      </c>
      <c r="O943" s="249" t="str">
        <f>IF(AND(K943&lt;&gt;"",L943&lt;&gt;"",M943&lt;&gt;"",J943&lt;&gt;"",AH943&lt;&gt;""),IF(OR(J943="OZZ",J943="ZZ"),ROUND(0-SUMIF($D$12:$D942,$D943,O$12:O942),2),IF(M943=0,0,ROUND(MIN(MIN(17300,TRUNC(0.75*(SUMIF($D$12:$D$2012,$D943,K$12:K$2012)+SUMIF($D$12:$D$2012,$D943,L$12:L$2012)),2)+SUMIF($D$12:$D943,$D943,AH$12:AH943))-SUMIF($D$12:$D942,$D943,O$12:O942)-SUMIF($D$12:$D$2012,$D943,N$12:N$2012),AH943),2))),"")</f>
        <v/>
      </c>
      <c r="P943" s="250" t="str">
        <f>IF(J943&lt;&gt;"",1000 - SUMIF($D$12:$D942,$D943,P$12:P942),"")</f>
        <v/>
      </c>
      <c r="Q943" s="106"/>
      <c r="R943" s="247"/>
      <c r="S943" s="247"/>
      <c r="T943" s="247"/>
      <c r="U943" s="248" t="str">
        <f>IF(AND(R943&lt;&gt;"",S943&lt;&gt;"",Q943&lt;&gt;""),ROUND(MIN(IF(OR(Q943="OZZ",Q943="ZZ"),5000,17300),TRUNC(0.75*(SUMIF($D$12:$D943,$D943,R$12:R943)+SUMIF($D$12:$D943,$D943,S$12:S943)),2)) - SUMIF($D$12:$D942,$D943,U$12:U942),2),"")</f>
        <v/>
      </c>
      <c r="V943" s="248" t="str">
        <f>IF(AND(R943&lt;&gt;"",S943&lt;&gt;"",T943&lt;&gt;"",Q943&lt;&gt;"",AL943&lt;&gt;""),IF(OR(Q943="OZZ",Q943="ZZ"),ROUND(0-SUMIF($D$12:$D942,$D943,V$12:V942),2),IF(T943=0,0,ROUND(MIN(MIN(17300,TRUNC(0.75*(SUMIF($D$12:$D$2012,$D943,R$12:R$2012)+SUMIF($D$12:$D$2012,$D943,S$12:S$2012)),2)+SUMIF($D$12:$D943,$D943,AL$12:AL943))-SUMIF($D$12:$D942,$D943,V$12:V942)-SUMIF($D$12:$D$2012,$D943,U$12:U$2012),AL943),2))),"")</f>
        <v/>
      </c>
      <c r="W943" s="250" t="str">
        <f>IF(Q943&lt;&gt;"",1000 - SUMIF($D$12:$D942,$D943,W$12:W942),"")</f>
        <v/>
      </c>
      <c r="X943" s="106"/>
      <c r="Y943" s="247"/>
      <c r="Z943" s="247"/>
      <c r="AA943" s="247"/>
      <c r="AB943" s="248" t="str">
        <f>IF(AND(Y943&lt;&gt;"",Z943&lt;&gt;"",X943&lt;&gt;""),ROUND(MIN(IF(OR(X943="OZZ",X943="ZZ"),5000,17300),TRUNC(0.75*(SUMIF($D$12:$D943,$D943,Y$12:Y943)+SUMIF($D$12:$D943,$D943,Z$12:Z943)),2)) - SUMIF($D$12:$D942,$D943,AB$12:AB942),2),"")</f>
        <v/>
      </c>
      <c r="AC943" s="251" t="str">
        <f>IF(AND(Y943&lt;&gt;"",Z943&lt;&gt;"",AA943&lt;&gt;"",X943&lt;&gt;"",AP943&lt;&gt;""),IF(OR(X943="OZZ",X943="ZZ"),ROUND(0-SUMIF($D$12:$D942,$D943,AC$12:AC942),2),IF(AA943=0,0,ROUND(MIN(MIN(17300,TRUNC(0.75*(SUMIF($D$12:$D$2012,$D943,Y$12:Y$2012)+SUMIF($D$12:$D$2012,$D943,Z$12:Z$2012)),2)+SUMIF($D$12:$D943,$D943,AP$12:AP943))-SUMIF($D$12:$D942,$D943,AC$12:AC942)-SUMIF($D$12:$D$2012,$D943,AB$12:AB$2012),AP943),2))),"")</f>
        <v/>
      </c>
      <c r="AD943" s="250" t="str">
        <f>IF(X943&lt;&gt;"",1000 - SUMIF($D$12:$D942,$D943,AD$12:AD942),"")</f>
        <v/>
      </c>
      <c r="AE943" s="252"/>
      <c r="AF943" s="253"/>
      <c r="AG943" s="254"/>
      <c r="AH943" s="255" t="str">
        <f t="shared" si="313"/>
        <v/>
      </c>
      <c r="AI943" s="256"/>
      <c r="AJ943" s="253"/>
      <c r="AK943" s="254"/>
      <c r="AL943" s="255" t="str">
        <f t="shared" si="314"/>
        <v/>
      </c>
      <c r="AM943" s="256"/>
      <c r="AN943" s="253"/>
      <c r="AO943" s="254"/>
      <c r="AP943" s="255" t="str">
        <f t="shared" si="294"/>
        <v/>
      </c>
      <c r="AQ943" s="116"/>
      <c r="AR943" s="116"/>
      <c r="AS943" s="117"/>
      <c r="AT943" s="118"/>
      <c r="AU943" s="119" t="str">
        <f>IF(D943&lt;&gt; "", IF(COUNTIF($D$12:$D943,$D943)&gt;1,0,IF(SUM(N943,U943,AB943)&gt;0,IF(AND(X943="",OR(Q943&lt;&gt;"",J943&lt;&gt;"")),IF(Q943&lt;&gt;"",Q943,IF(J943&lt;&gt;"",J943,0)),IF(AND(Q943&lt;&gt;"",J943&lt;&gt;"",Q943=J943),Q943,X943)),0)),"")</f>
        <v/>
      </c>
      <c r="AV943" s="119" t="str">
        <f>IF(D943&lt;&gt;"",IF(COUNTIF($D$12:$D943,$D943)&gt;1,0,IF(SUM(O943,V943,AC943)&gt;0,IF(AND(X943="",OR(Q943&lt;&gt;"",J943&lt;&gt;"")),IF(Q943&lt;&gt;"",Q943,IF(J943&lt;&gt;"",J943,0)),IF(AND(Q943&lt;&gt;"",J943&lt;&gt;"",Q943=J943),Q943,X943)),0)),"")</f>
        <v/>
      </c>
      <c r="AW943" s="119" t="str">
        <f>IF(D943&lt;&gt;"",IF(COUNTIF($D$12:$D943,$D943)&gt;1,0,IF(SUM(P943,W943,AD943)&gt;0,IF(AND(X943="",OR(Q943&lt;&gt;"",J943&lt;&gt;"")),IF(Q943&lt;&gt;"",Q943,IF(J943&lt;&gt;"",J943,0)),IF(AND(Q943&lt;&gt;"",J943&lt;&gt;"",Q943=J943),Q943,X943)),0)),"")</f>
        <v/>
      </c>
      <c r="AX943" s="118" t="str">
        <f t="shared" si="295"/>
        <v/>
      </c>
      <c r="AY943" s="118" t="str">
        <f t="shared" si="296"/>
        <v/>
      </c>
      <c r="AZ943" s="118" t="str">
        <f t="shared" si="297"/>
        <v/>
      </c>
      <c r="BA943" s="118" t="str">
        <f t="shared" si="298"/>
        <v/>
      </c>
      <c r="BB943" s="118" t="str">
        <f t="shared" si="299"/>
        <v/>
      </c>
      <c r="BC943" s="118" t="str">
        <f t="shared" si="300"/>
        <v/>
      </c>
      <c r="BD943" s="118" t="str">
        <f t="shared" si="301"/>
        <v/>
      </c>
      <c r="BE943" s="118" t="str">
        <f t="shared" si="302"/>
        <v/>
      </c>
      <c r="BF943" s="118" t="str">
        <f t="shared" si="303"/>
        <v/>
      </c>
      <c r="BG943" s="120"/>
      <c r="BH943" s="120" t="str">
        <f t="shared" si="304"/>
        <v/>
      </c>
      <c r="BI943" s="120" t="str">
        <f t="shared" si="305"/>
        <v/>
      </c>
      <c r="BJ943" s="121"/>
      <c r="BK943" s="120" t="str">
        <f t="shared" si="306"/>
        <v/>
      </c>
      <c r="BL943" s="120" t="str">
        <f t="shared" si="307"/>
        <v/>
      </c>
      <c r="BM943" s="120" t="str">
        <f t="shared" si="308"/>
        <v/>
      </c>
      <c r="BN943" s="120" t="str">
        <f t="shared" si="309"/>
        <v/>
      </c>
      <c r="BO943" s="120" t="str">
        <f t="shared" si="310"/>
        <v/>
      </c>
      <c r="BP943" s="120" t="str">
        <f t="shared" si="311"/>
        <v/>
      </c>
      <c r="BQ943" s="98"/>
      <c r="BR943" s="98"/>
      <c r="BS943" s="98"/>
      <c r="BT943" s="98"/>
      <c r="BU943" s="98"/>
      <c r="BV943" s="98"/>
      <c r="BW943" s="98"/>
      <c r="BX943" s="98"/>
      <c r="BY943" s="98"/>
      <c r="BZ943" s="98"/>
      <c r="CA943" s="98"/>
      <c r="CB943" s="98"/>
      <c r="CC943" s="98"/>
      <c r="CD943" s="98"/>
      <c r="CE943" s="98"/>
      <c r="CF943" s="98"/>
      <c r="CG943" s="98"/>
      <c r="CH943" s="98"/>
      <c r="CI943" s="98"/>
      <c r="CJ943" s="98"/>
      <c r="CK943" s="98"/>
      <c r="CL943" s="98"/>
      <c r="CM943" s="98"/>
      <c r="CN943" s="98"/>
      <c r="CO943" s="98"/>
      <c r="CP943" s="98"/>
      <c r="CQ943" s="98"/>
      <c r="CR943" s="98"/>
      <c r="CS943" s="98"/>
    </row>
    <row r="944" spans="1:97" s="4" customFormat="1" ht="18.75" customHeight="1" x14ac:dyDescent="0.2">
      <c r="A944" s="3">
        <f t="shared" si="312"/>
        <v>932</v>
      </c>
      <c r="B944" s="263"/>
      <c r="C944" s="263"/>
      <c r="D944" s="263"/>
      <c r="E944" s="259"/>
      <c r="F944" s="259"/>
      <c r="G944" s="43"/>
      <c r="H944" s="264"/>
      <c r="I944" s="261"/>
      <c r="J944" s="106"/>
      <c r="K944" s="247"/>
      <c r="L944" s="247"/>
      <c r="M944" s="247"/>
      <c r="N944" s="248" t="str">
        <f>IF(AND(K944&lt;&gt;"",L944&lt;&gt;"",J944&lt;&gt;""),ROUND(MIN(IF(OR(J944="OZZ",J944="ZZ"),5000,17300),TRUNC(0.75*(SUMIF($D$12:$D944,$D944,K$12:K944)+SUMIF($D$12:$D944,$D944,L$12:L944)),2)) - SUMIF($D$12:$D943,$D944,N$12:N943),2),"")</f>
        <v/>
      </c>
      <c r="O944" s="249" t="str">
        <f>IF(AND(K944&lt;&gt;"",L944&lt;&gt;"",M944&lt;&gt;"",J944&lt;&gt;"",AH944&lt;&gt;""),IF(OR(J944="OZZ",J944="ZZ"),ROUND(0-SUMIF($D$12:$D943,$D944,O$12:O943),2),IF(M944=0,0,ROUND(MIN(MIN(17300,TRUNC(0.75*(SUMIF($D$12:$D$2012,$D944,K$12:K$2012)+SUMIF($D$12:$D$2012,$D944,L$12:L$2012)),2)+SUMIF($D$12:$D944,$D944,AH$12:AH944))-SUMIF($D$12:$D943,$D944,O$12:O943)-SUMIF($D$12:$D$2012,$D944,N$12:N$2012),AH944),2))),"")</f>
        <v/>
      </c>
      <c r="P944" s="250" t="str">
        <f>IF(J944&lt;&gt;"",1000 - SUMIF($D$12:$D943,$D944,P$12:P943),"")</f>
        <v/>
      </c>
      <c r="Q944" s="106"/>
      <c r="R944" s="247"/>
      <c r="S944" s="247"/>
      <c r="T944" s="247"/>
      <c r="U944" s="248" t="str">
        <f>IF(AND(R944&lt;&gt;"",S944&lt;&gt;"",Q944&lt;&gt;""),ROUND(MIN(IF(OR(Q944="OZZ",Q944="ZZ"),5000,17300),TRUNC(0.75*(SUMIF($D$12:$D944,$D944,R$12:R944)+SUMIF($D$12:$D944,$D944,S$12:S944)),2)) - SUMIF($D$12:$D943,$D944,U$12:U943),2),"")</f>
        <v/>
      </c>
      <c r="V944" s="248" t="str">
        <f>IF(AND(R944&lt;&gt;"",S944&lt;&gt;"",T944&lt;&gt;"",Q944&lt;&gt;"",AL944&lt;&gt;""),IF(OR(Q944="OZZ",Q944="ZZ"),ROUND(0-SUMIF($D$12:$D943,$D944,V$12:V943),2),IF(T944=0,0,ROUND(MIN(MIN(17300,TRUNC(0.75*(SUMIF($D$12:$D$2012,$D944,R$12:R$2012)+SUMIF($D$12:$D$2012,$D944,S$12:S$2012)),2)+SUMIF($D$12:$D944,$D944,AL$12:AL944))-SUMIF($D$12:$D943,$D944,V$12:V943)-SUMIF($D$12:$D$2012,$D944,U$12:U$2012),AL944),2))),"")</f>
        <v/>
      </c>
      <c r="W944" s="250" t="str">
        <f>IF(Q944&lt;&gt;"",1000 - SUMIF($D$12:$D943,$D944,W$12:W943),"")</f>
        <v/>
      </c>
      <c r="X944" s="106"/>
      <c r="Y944" s="247"/>
      <c r="Z944" s="247"/>
      <c r="AA944" s="247"/>
      <c r="AB944" s="248" t="str">
        <f>IF(AND(Y944&lt;&gt;"",Z944&lt;&gt;"",X944&lt;&gt;""),ROUND(MIN(IF(OR(X944="OZZ",X944="ZZ"),5000,17300),TRUNC(0.75*(SUMIF($D$12:$D944,$D944,Y$12:Y944)+SUMIF($D$12:$D944,$D944,Z$12:Z944)),2)) - SUMIF($D$12:$D943,$D944,AB$12:AB943),2),"")</f>
        <v/>
      </c>
      <c r="AC944" s="251" t="str">
        <f>IF(AND(Y944&lt;&gt;"",Z944&lt;&gt;"",AA944&lt;&gt;"",X944&lt;&gt;"",AP944&lt;&gt;""),IF(OR(X944="OZZ",X944="ZZ"),ROUND(0-SUMIF($D$12:$D943,$D944,AC$12:AC943),2),IF(AA944=0,0,ROUND(MIN(MIN(17300,TRUNC(0.75*(SUMIF($D$12:$D$2012,$D944,Y$12:Y$2012)+SUMIF($D$12:$D$2012,$D944,Z$12:Z$2012)),2)+SUMIF($D$12:$D944,$D944,AP$12:AP944))-SUMIF($D$12:$D943,$D944,AC$12:AC943)-SUMIF($D$12:$D$2012,$D944,AB$12:AB$2012),AP944),2))),"")</f>
        <v/>
      </c>
      <c r="AD944" s="250" t="str">
        <f>IF(X944&lt;&gt;"",1000 - SUMIF($D$12:$D943,$D944,AD$12:AD943),"")</f>
        <v/>
      </c>
      <c r="AE944" s="252"/>
      <c r="AF944" s="253"/>
      <c r="AG944" s="254"/>
      <c r="AH944" s="255" t="str">
        <f t="shared" si="313"/>
        <v/>
      </c>
      <c r="AI944" s="256"/>
      <c r="AJ944" s="253"/>
      <c r="AK944" s="254"/>
      <c r="AL944" s="255" t="str">
        <f t="shared" si="314"/>
        <v/>
      </c>
      <c r="AM944" s="256"/>
      <c r="AN944" s="253"/>
      <c r="AO944" s="254"/>
      <c r="AP944" s="255" t="str">
        <f t="shared" si="294"/>
        <v/>
      </c>
      <c r="AQ944" s="116"/>
      <c r="AR944" s="116"/>
      <c r="AS944" s="117"/>
      <c r="AT944" s="118"/>
      <c r="AU944" s="119" t="str">
        <f>IF(D944&lt;&gt; "", IF(COUNTIF($D$12:$D944,$D944)&gt;1,0,IF(SUM(N944,U944,AB944)&gt;0,IF(AND(X944="",OR(Q944&lt;&gt;"",J944&lt;&gt;"")),IF(Q944&lt;&gt;"",Q944,IF(J944&lt;&gt;"",J944,0)),IF(AND(Q944&lt;&gt;"",J944&lt;&gt;"",Q944=J944),Q944,X944)),0)),"")</f>
        <v/>
      </c>
      <c r="AV944" s="119" t="str">
        <f>IF(D944&lt;&gt;"",IF(COUNTIF($D$12:$D944,$D944)&gt;1,0,IF(SUM(O944,V944,AC944)&gt;0,IF(AND(X944="",OR(Q944&lt;&gt;"",J944&lt;&gt;"")),IF(Q944&lt;&gt;"",Q944,IF(J944&lt;&gt;"",J944,0)),IF(AND(Q944&lt;&gt;"",J944&lt;&gt;"",Q944=J944),Q944,X944)),0)),"")</f>
        <v/>
      </c>
      <c r="AW944" s="119" t="str">
        <f>IF(D944&lt;&gt;"",IF(COUNTIF($D$12:$D944,$D944)&gt;1,0,IF(SUM(P944,W944,AD944)&gt;0,IF(AND(X944="",OR(Q944&lt;&gt;"",J944&lt;&gt;"")),IF(Q944&lt;&gt;"",Q944,IF(J944&lt;&gt;"",J944,0)),IF(AND(Q944&lt;&gt;"",J944&lt;&gt;"",Q944=J944),Q944,X944)),0)),"")</f>
        <v/>
      </c>
      <c r="AX944" s="118" t="str">
        <f t="shared" si="295"/>
        <v/>
      </c>
      <c r="AY944" s="118" t="str">
        <f t="shared" si="296"/>
        <v/>
      </c>
      <c r="AZ944" s="118" t="str">
        <f t="shared" si="297"/>
        <v/>
      </c>
      <c r="BA944" s="118" t="str">
        <f t="shared" si="298"/>
        <v/>
      </c>
      <c r="BB944" s="118" t="str">
        <f t="shared" si="299"/>
        <v/>
      </c>
      <c r="BC944" s="118" t="str">
        <f t="shared" si="300"/>
        <v/>
      </c>
      <c r="BD944" s="118" t="str">
        <f t="shared" si="301"/>
        <v/>
      </c>
      <c r="BE944" s="118" t="str">
        <f t="shared" si="302"/>
        <v/>
      </c>
      <c r="BF944" s="118" t="str">
        <f t="shared" si="303"/>
        <v/>
      </c>
      <c r="BG944" s="120"/>
      <c r="BH944" s="120" t="str">
        <f t="shared" si="304"/>
        <v/>
      </c>
      <c r="BI944" s="120" t="str">
        <f t="shared" si="305"/>
        <v/>
      </c>
      <c r="BJ944" s="121"/>
      <c r="BK944" s="120" t="str">
        <f t="shared" si="306"/>
        <v/>
      </c>
      <c r="BL944" s="120" t="str">
        <f t="shared" si="307"/>
        <v/>
      </c>
      <c r="BM944" s="120" t="str">
        <f t="shared" si="308"/>
        <v/>
      </c>
      <c r="BN944" s="120" t="str">
        <f t="shared" si="309"/>
        <v/>
      </c>
      <c r="BO944" s="120" t="str">
        <f t="shared" si="310"/>
        <v/>
      </c>
      <c r="BP944" s="120" t="str">
        <f t="shared" si="311"/>
        <v/>
      </c>
      <c r="BQ944" s="98"/>
      <c r="BR944" s="98"/>
      <c r="BS944" s="98"/>
      <c r="BT944" s="98"/>
      <c r="BU944" s="98"/>
      <c r="BV944" s="98"/>
      <c r="BW944" s="98"/>
      <c r="BX944" s="98"/>
      <c r="BY944" s="98"/>
      <c r="BZ944" s="98"/>
      <c r="CA944" s="98"/>
      <c r="CB944" s="98"/>
      <c r="CC944" s="98"/>
      <c r="CD944" s="98"/>
      <c r="CE944" s="98"/>
      <c r="CF944" s="98"/>
      <c r="CG944" s="98"/>
      <c r="CH944" s="98"/>
      <c r="CI944" s="98"/>
      <c r="CJ944" s="98"/>
      <c r="CK944" s="98"/>
      <c r="CL944" s="98"/>
      <c r="CM944" s="98"/>
      <c r="CN944" s="98"/>
      <c r="CO944" s="98"/>
      <c r="CP944" s="98"/>
      <c r="CQ944" s="98"/>
      <c r="CR944" s="98"/>
      <c r="CS944" s="98"/>
    </row>
    <row r="945" spans="1:97" s="4" customFormat="1" ht="18.75" customHeight="1" x14ac:dyDescent="0.2">
      <c r="A945" s="3">
        <f t="shared" si="312"/>
        <v>933</v>
      </c>
      <c r="B945" s="263"/>
      <c r="C945" s="263"/>
      <c r="D945" s="263"/>
      <c r="E945" s="259"/>
      <c r="F945" s="259"/>
      <c r="G945" s="43"/>
      <c r="H945" s="264"/>
      <c r="I945" s="261"/>
      <c r="J945" s="106"/>
      <c r="K945" s="247"/>
      <c r="L945" s="247"/>
      <c r="M945" s="247"/>
      <c r="N945" s="248" t="str">
        <f>IF(AND(K945&lt;&gt;"",L945&lt;&gt;"",J945&lt;&gt;""),ROUND(MIN(IF(OR(J945="OZZ",J945="ZZ"),5000,17300),TRUNC(0.75*(SUMIF($D$12:$D945,$D945,K$12:K945)+SUMIF($D$12:$D945,$D945,L$12:L945)),2)) - SUMIF($D$12:$D944,$D945,N$12:N944),2),"")</f>
        <v/>
      </c>
      <c r="O945" s="249" t="str">
        <f>IF(AND(K945&lt;&gt;"",L945&lt;&gt;"",M945&lt;&gt;"",J945&lt;&gt;"",AH945&lt;&gt;""),IF(OR(J945="OZZ",J945="ZZ"),ROUND(0-SUMIF($D$12:$D944,$D945,O$12:O944),2),IF(M945=0,0,ROUND(MIN(MIN(17300,TRUNC(0.75*(SUMIF($D$12:$D$2012,$D945,K$12:K$2012)+SUMIF($D$12:$D$2012,$D945,L$12:L$2012)),2)+SUMIF($D$12:$D945,$D945,AH$12:AH945))-SUMIF($D$12:$D944,$D945,O$12:O944)-SUMIF($D$12:$D$2012,$D945,N$12:N$2012),AH945),2))),"")</f>
        <v/>
      </c>
      <c r="P945" s="250" t="str">
        <f>IF(J945&lt;&gt;"",1000 - SUMIF($D$12:$D944,$D945,P$12:P944),"")</f>
        <v/>
      </c>
      <c r="Q945" s="106"/>
      <c r="R945" s="247"/>
      <c r="S945" s="247"/>
      <c r="T945" s="247"/>
      <c r="U945" s="248" t="str">
        <f>IF(AND(R945&lt;&gt;"",S945&lt;&gt;"",Q945&lt;&gt;""),ROUND(MIN(IF(OR(Q945="OZZ",Q945="ZZ"),5000,17300),TRUNC(0.75*(SUMIF($D$12:$D945,$D945,R$12:R945)+SUMIF($D$12:$D945,$D945,S$12:S945)),2)) - SUMIF($D$12:$D944,$D945,U$12:U944),2),"")</f>
        <v/>
      </c>
      <c r="V945" s="248" t="str">
        <f>IF(AND(R945&lt;&gt;"",S945&lt;&gt;"",T945&lt;&gt;"",Q945&lt;&gt;"",AL945&lt;&gt;""),IF(OR(Q945="OZZ",Q945="ZZ"),ROUND(0-SUMIF($D$12:$D944,$D945,V$12:V944),2),IF(T945=0,0,ROUND(MIN(MIN(17300,TRUNC(0.75*(SUMIF($D$12:$D$2012,$D945,R$12:R$2012)+SUMIF($D$12:$D$2012,$D945,S$12:S$2012)),2)+SUMIF($D$12:$D945,$D945,AL$12:AL945))-SUMIF($D$12:$D944,$D945,V$12:V944)-SUMIF($D$12:$D$2012,$D945,U$12:U$2012),AL945),2))),"")</f>
        <v/>
      </c>
      <c r="W945" s="250" t="str">
        <f>IF(Q945&lt;&gt;"",1000 - SUMIF($D$12:$D944,$D945,W$12:W944),"")</f>
        <v/>
      </c>
      <c r="X945" s="106"/>
      <c r="Y945" s="247"/>
      <c r="Z945" s="247"/>
      <c r="AA945" s="247"/>
      <c r="AB945" s="248" t="str">
        <f>IF(AND(Y945&lt;&gt;"",Z945&lt;&gt;"",X945&lt;&gt;""),ROUND(MIN(IF(OR(X945="OZZ",X945="ZZ"),5000,17300),TRUNC(0.75*(SUMIF($D$12:$D945,$D945,Y$12:Y945)+SUMIF($D$12:$D945,$D945,Z$12:Z945)),2)) - SUMIF($D$12:$D944,$D945,AB$12:AB944),2),"")</f>
        <v/>
      </c>
      <c r="AC945" s="251" t="str">
        <f>IF(AND(Y945&lt;&gt;"",Z945&lt;&gt;"",AA945&lt;&gt;"",X945&lt;&gt;"",AP945&lt;&gt;""),IF(OR(X945="OZZ",X945="ZZ"),ROUND(0-SUMIF($D$12:$D944,$D945,AC$12:AC944),2),IF(AA945=0,0,ROUND(MIN(MIN(17300,TRUNC(0.75*(SUMIF($D$12:$D$2012,$D945,Y$12:Y$2012)+SUMIF($D$12:$D$2012,$D945,Z$12:Z$2012)),2)+SUMIF($D$12:$D945,$D945,AP$12:AP945))-SUMIF($D$12:$D944,$D945,AC$12:AC944)-SUMIF($D$12:$D$2012,$D945,AB$12:AB$2012),AP945),2))),"")</f>
        <v/>
      </c>
      <c r="AD945" s="250" t="str">
        <f>IF(X945&lt;&gt;"",1000 - SUMIF($D$12:$D944,$D945,AD$12:AD944),"")</f>
        <v/>
      </c>
      <c r="AE945" s="252"/>
      <c r="AF945" s="253"/>
      <c r="AG945" s="254"/>
      <c r="AH945" s="255" t="str">
        <f t="shared" si="313"/>
        <v/>
      </c>
      <c r="AI945" s="256"/>
      <c r="AJ945" s="253"/>
      <c r="AK945" s="254"/>
      <c r="AL945" s="255" t="str">
        <f t="shared" si="314"/>
        <v/>
      </c>
      <c r="AM945" s="256"/>
      <c r="AN945" s="253"/>
      <c r="AO945" s="254"/>
      <c r="AP945" s="255" t="str">
        <f t="shared" si="294"/>
        <v/>
      </c>
      <c r="AQ945" s="116"/>
      <c r="AR945" s="116"/>
      <c r="AS945" s="117"/>
      <c r="AT945" s="118"/>
      <c r="AU945" s="119" t="str">
        <f>IF(D945&lt;&gt; "", IF(COUNTIF($D$12:$D945,$D945)&gt;1,0,IF(SUM(N945,U945,AB945)&gt;0,IF(AND(X945="",OR(Q945&lt;&gt;"",J945&lt;&gt;"")),IF(Q945&lt;&gt;"",Q945,IF(J945&lt;&gt;"",J945,0)),IF(AND(Q945&lt;&gt;"",J945&lt;&gt;"",Q945=J945),Q945,X945)),0)),"")</f>
        <v/>
      </c>
      <c r="AV945" s="119" t="str">
        <f>IF(D945&lt;&gt;"",IF(COUNTIF($D$12:$D945,$D945)&gt;1,0,IF(SUM(O945,V945,AC945)&gt;0,IF(AND(X945="",OR(Q945&lt;&gt;"",J945&lt;&gt;"")),IF(Q945&lt;&gt;"",Q945,IF(J945&lt;&gt;"",J945,0)),IF(AND(Q945&lt;&gt;"",J945&lt;&gt;"",Q945=J945),Q945,X945)),0)),"")</f>
        <v/>
      </c>
      <c r="AW945" s="119" t="str">
        <f>IF(D945&lt;&gt;"",IF(COUNTIF($D$12:$D945,$D945)&gt;1,0,IF(SUM(P945,W945,AD945)&gt;0,IF(AND(X945="",OR(Q945&lt;&gt;"",J945&lt;&gt;"")),IF(Q945&lt;&gt;"",Q945,IF(J945&lt;&gt;"",J945,0)),IF(AND(Q945&lt;&gt;"",J945&lt;&gt;"",Q945=J945),Q945,X945)),0)),"")</f>
        <v/>
      </c>
      <c r="AX945" s="118" t="str">
        <f t="shared" si="295"/>
        <v/>
      </c>
      <c r="AY945" s="118" t="str">
        <f t="shared" si="296"/>
        <v/>
      </c>
      <c r="AZ945" s="118" t="str">
        <f t="shared" si="297"/>
        <v/>
      </c>
      <c r="BA945" s="118" t="str">
        <f t="shared" si="298"/>
        <v/>
      </c>
      <c r="BB945" s="118" t="str">
        <f t="shared" si="299"/>
        <v/>
      </c>
      <c r="BC945" s="118" t="str">
        <f t="shared" si="300"/>
        <v/>
      </c>
      <c r="BD945" s="118" t="str">
        <f t="shared" si="301"/>
        <v/>
      </c>
      <c r="BE945" s="118" t="str">
        <f t="shared" si="302"/>
        <v/>
      </c>
      <c r="BF945" s="118" t="str">
        <f t="shared" si="303"/>
        <v/>
      </c>
      <c r="BG945" s="120"/>
      <c r="BH945" s="120" t="str">
        <f t="shared" si="304"/>
        <v/>
      </c>
      <c r="BI945" s="120" t="str">
        <f t="shared" si="305"/>
        <v/>
      </c>
      <c r="BJ945" s="121"/>
      <c r="BK945" s="120" t="str">
        <f t="shared" si="306"/>
        <v/>
      </c>
      <c r="BL945" s="120" t="str">
        <f t="shared" si="307"/>
        <v/>
      </c>
      <c r="BM945" s="120" t="str">
        <f t="shared" si="308"/>
        <v/>
      </c>
      <c r="BN945" s="120" t="str">
        <f t="shared" si="309"/>
        <v/>
      </c>
      <c r="BO945" s="120" t="str">
        <f t="shared" si="310"/>
        <v/>
      </c>
      <c r="BP945" s="120" t="str">
        <f t="shared" si="311"/>
        <v/>
      </c>
      <c r="BQ945" s="98"/>
      <c r="BR945" s="98"/>
      <c r="BS945" s="98"/>
      <c r="BT945" s="98"/>
      <c r="BU945" s="98"/>
      <c r="BV945" s="98"/>
      <c r="BW945" s="98"/>
      <c r="BX945" s="98"/>
      <c r="BY945" s="98"/>
      <c r="BZ945" s="98"/>
      <c r="CA945" s="98"/>
      <c r="CB945" s="98"/>
      <c r="CC945" s="98"/>
      <c r="CD945" s="98"/>
      <c r="CE945" s="98"/>
      <c r="CF945" s="98"/>
      <c r="CG945" s="98"/>
      <c r="CH945" s="98"/>
      <c r="CI945" s="98"/>
      <c r="CJ945" s="98"/>
      <c r="CK945" s="98"/>
      <c r="CL945" s="98"/>
      <c r="CM945" s="98"/>
      <c r="CN945" s="98"/>
      <c r="CO945" s="98"/>
      <c r="CP945" s="98"/>
      <c r="CQ945" s="98"/>
      <c r="CR945" s="98"/>
      <c r="CS945" s="98"/>
    </row>
    <row r="946" spans="1:97" s="4" customFormat="1" ht="18.75" customHeight="1" x14ac:dyDescent="0.2">
      <c r="A946" s="3">
        <f t="shared" si="312"/>
        <v>934</v>
      </c>
      <c r="B946" s="263"/>
      <c r="C946" s="263"/>
      <c r="D946" s="263"/>
      <c r="E946" s="259"/>
      <c r="F946" s="259"/>
      <c r="G946" s="43"/>
      <c r="H946" s="264"/>
      <c r="I946" s="261"/>
      <c r="J946" s="106"/>
      <c r="K946" s="247"/>
      <c r="L946" s="247"/>
      <c r="M946" s="247"/>
      <c r="N946" s="248" t="str">
        <f>IF(AND(K946&lt;&gt;"",L946&lt;&gt;"",J946&lt;&gt;""),ROUND(MIN(IF(OR(J946="OZZ",J946="ZZ"),5000,17300),TRUNC(0.75*(SUMIF($D$12:$D946,$D946,K$12:K946)+SUMIF($D$12:$D946,$D946,L$12:L946)),2)) - SUMIF($D$12:$D945,$D946,N$12:N945),2),"")</f>
        <v/>
      </c>
      <c r="O946" s="249" t="str">
        <f>IF(AND(K946&lt;&gt;"",L946&lt;&gt;"",M946&lt;&gt;"",J946&lt;&gt;"",AH946&lt;&gt;""),IF(OR(J946="OZZ",J946="ZZ"),ROUND(0-SUMIF($D$12:$D945,$D946,O$12:O945),2),IF(M946=0,0,ROUND(MIN(MIN(17300,TRUNC(0.75*(SUMIF($D$12:$D$2012,$D946,K$12:K$2012)+SUMIF($D$12:$D$2012,$D946,L$12:L$2012)),2)+SUMIF($D$12:$D946,$D946,AH$12:AH946))-SUMIF($D$12:$D945,$D946,O$12:O945)-SUMIF($D$12:$D$2012,$D946,N$12:N$2012),AH946),2))),"")</f>
        <v/>
      </c>
      <c r="P946" s="250" t="str">
        <f>IF(J946&lt;&gt;"",1000 - SUMIF($D$12:$D945,$D946,P$12:P945),"")</f>
        <v/>
      </c>
      <c r="Q946" s="106"/>
      <c r="R946" s="247"/>
      <c r="S946" s="247"/>
      <c r="T946" s="247"/>
      <c r="U946" s="248" t="str">
        <f>IF(AND(R946&lt;&gt;"",S946&lt;&gt;"",Q946&lt;&gt;""),ROUND(MIN(IF(OR(Q946="OZZ",Q946="ZZ"),5000,17300),TRUNC(0.75*(SUMIF($D$12:$D946,$D946,R$12:R946)+SUMIF($D$12:$D946,$D946,S$12:S946)),2)) - SUMIF($D$12:$D945,$D946,U$12:U945),2),"")</f>
        <v/>
      </c>
      <c r="V946" s="248" t="str">
        <f>IF(AND(R946&lt;&gt;"",S946&lt;&gt;"",T946&lt;&gt;"",Q946&lt;&gt;"",AL946&lt;&gt;""),IF(OR(Q946="OZZ",Q946="ZZ"),ROUND(0-SUMIF($D$12:$D945,$D946,V$12:V945),2),IF(T946=0,0,ROUND(MIN(MIN(17300,TRUNC(0.75*(SUMIF($D$12:$D$2012,$D946,R$12:R$2012)+SUMIF($D$12:$D$2012,$D946,S$12:S$2012)),2)+SUMIF($D$12:$D946,$D946,AL$12:AL946))-SUMIF($D$12:$D945,$D946,V$12:V945)-SUMIF($D$12:$D$2012,$D946,U$12:U$2012),AL946),2))),"")</f>
        <v/>
      </c>
      <c r="W946" s="250" t="str">
        <f>IF(Q946&lt;&gt;"",1000 - SUMIF($D$12:$D945,$D946,W$12:W945),"")</f>
        <v/>
      </c>
      <c r="X946" s="106"/>
      <c r="Y946" s="247"/>
      <c r="Z946" s="247"/>
      <c r="AA946" s="247"/>
      <c r="AB946" s="248" t="str">
        <f>IF(AND(Y946&lt;&gt;"",Z946&lt;&gt;"",X946&lt;&gt;""),ROUND(MIN(IF(OR(X946="OZZ",X946="ZZ"),5000,17300),TRUNC(0.75*(SUMIF($D$12:$D946,$D946,Y$12:Y946)+SUMIF($D$12:$D946,$D946,Z$12:Z946)),2)) - SUMIF($D$12:$D945,$D946,AB$12:AB945),2),"")</f>
        <v/>
      </c>
      <c r="AC946" s="251" t="str">
        <f>IF(AND(Y946&lt;&gt;"",Z946&lt;&gt;"",AA946&lt;&gt;"",X946&lt;&gt;"",AP946&lt;&gt;""),IF(OR(X946="OZZ",X946="ZZ"),ROUND(0-SUMIF($D$12:$D945,$D946,AC$12:AC945),2),IF(AA946=0,0,ROUND(MIN(MIN(17300,TRUNC(0.75*(SUMIF($D$12:$D$2012,$D946,Y$12:Y$2012)+SUMIF($D$12:$D$2012,$D946,Z$12:Z$2012)),2)+SUMIF($D$12:$D946,$D946,AP$12:AP946))-SUMIF($D$12:$D945,$D946,AC$12:AC945)-SUMIF($D$12:$D$2012,$D946,AB$12:AB$2012),AP946),2))),"")</f>
        <v/>
      </c>
      <c r="AD946" s="250" t="str">
        <f>IF(X946&lt;&gt;"",1000 - SUMIF($D$12:$D945,$D946,AD$12:AD945),"")</f>
        <v/>
      </c>
      <c r="AE946" s="252"/>
      <c r="AF946" s="253"/>
      <c r="AG946" s="254"/>
      <c r="AH946" s="255" t="str">
        <f t="shared" si="313"/>
        <v/>
      </c>
      <c r="AI946" s="256"/>
      <c r="AJ946" s="253"/>
      <c r="AK946" s="254"/>
      <c r="AL946" s="255" t="str">
        <f t="shared" si="314"/>
        <v/>
      </c>
      <c r="AM946" s="256"/>
      <c r="AN946" s="253"/>
      <c r="AO946" s="254"/>
      <c r="AP946" s="255" t="str">
        <f t="shared" si="294"/>
        <v/>
      </c>
      <c r="AQ946" s="116"/>
      <c r="AR946" s="116"/>
      <c r="AS946" s="117"/>
      <c r="AT946" s="118"/>
      <c r="AU946" s="119" t="str">
        <f>IF(D946&lt;&gt; "", IF(COUNTIF($D$12:$D946,$D946)&gt;1,0,IF(SUM(N946,U946,AB946)&gt;0,IF(AND(X946="",OR(Q946&lt;&gt;"",J946&lt;&gt;"")),IF(Q946&lt;&gt;"",Q946,IF(J946&lt;&gt;"",J946,0)),IF(AND(Q946&lt;&gt;"",J946&lt;&gt;"",Q946=J946),Q946,X946)),0)),"")</f>
        <v/>
      </c>
      <c r="AV946" s="119" t="str">
        <f>IF(D946&lt;&gt;"",IF(COUNTIF($D$12:$D946,$D946)&gt;1,0,IF(SUM(O946,V946,AC946)&gt;0,IF(AND(X946="",OR(Q946&lt;&gt;"",J946&lt;&gt;"")),IF(Q946&lt;&gt;"",Q946,IF(J946&lt;&gt;"",J946,0)),IF(AND(Q946&lt;&gt;"",J946&lt;&gt;"",Q946=J946),Q946,X946)),0)),"")</f>
        <v/>
      </c>
      <c r="AW946" s="119" t="str">
        <f>IF(D946&lt;&gt;"",IF(COUNTIF($D$12:$D946,$D946)&gt;1,0,IF(SUM(P946,W946,AD946)&gt;0,IF(AND(X946="",OR(Q946&lt;&gt;"",J946&lt;&gt;"")),IF(Q946&lt;&gt;"",Q946,IF(J946&lt;&gt;"",J946,0)),IF(AND(Q946&lt;&gt;"",J946&lt;&gt;"",Q946=J946),Q946,X946)),0)),"")</f>
        <v/>
      </c>
      <c r="AX946" s="118" t="str">
        <f t="shared" si="295"/>
        <v/>
      </c>
      <c r="AY946" s="118" t="str">
        <f t="shared" si="296"/>
        <v/>
      </c>
      <c r="AZ946" s="118" t="str">
        <f t="shared" si="297"/>
        <v/>
      </c>
      <c r="BA946" s="118" t="str">
        <f t="shared" si="298"/>
        <v/>
      </c>
      <c r="BB946" s="118" t="str">
        <f t="shared" si="299"/>
        <v/>
      </c>
      <c r="BC946" s="118" t="str">
        <f t="shared" si="300"/>
        <v/>
      </c>
      <c r="BD946" s="118" t="str">
        <f t="shared" si="301"/>
        <v/>
      </c>
      <c r="BE946" s="118" t="str">
        <f t="shared" si="302"/>
        <v/>
      </c>
      <c r="BF946" s="118" t="str">
        <f t="shared" si="303"/>
        <v/>
      </c>
      <c r="BG946" s="120"/>
      <c r="BH946" s="120" t="str">
        <f t="shared" si="304"/>
        <v/>
      </c>
      <c r="BI946" s="120" t="str">
        <f t="shared" si="305"/>
        <v/>
      </c>
      <c r="BJ946" s="121"/>
      <c r="BK946" s="120" t="str">
        <f t="shared" si="306"/>
        <v/>
      </c>
      <c r="BL946" s="120" t="str">
        <f t="shared" si="307"/>
        <v/>
      </c>
      <c r="BM946" s="120" t="str">
        <f t="shared" si="308"/>
        <v/>
      </c>
      <c r="BN946" s="120" t="str">
        <f t="shared" si="309"/>
        <v/>
      </c>
      <c r="BO946" s="120" t="str">
        <f t="shared" si="310"/>
        <v/>
      </c>
      <c r="BP946" s="120" t="str">
        <f t="shared" si="311"/>
        <v/>
      </c>
      <c r="BQ946" s="98"/>
      <c r="BR946" s="98"/>
      <c r="BS946" s="98"/>
      <c r="BT946" s="98"/>
      <c r="BU946" s="98"/>
      <c r="BV946" s="98"/>
      <c r="BW946" s="98"/>
      <c r="BX946" s="98"/>
      <c r="BY946" s="98"/>
      <c r="BZ946" s="98"/>
      <c r="CA946" s="98"/>
      <c r="CB946" s="98"/>
      <c r="CC946" s="98"/>
      <c r="CD946" s="98"/>
      <c r="CE946" s="98"/>
      <c r="CF946" s="98"/>
      <c r="CG946" s="98"/>
      <c r="CH946" s="98"/>
      <c r="CI946" s="98"/>
      <c r="CJ946" s="98"/>
      <c r="CK946" s="98"/>
      <c r="CL946" s="98"/>
      <c r="CM946" s="98"/>
      <c r="CN946" s="98"/>
      <c r="CO946" s="98"/>
      <c r="CP946" s="98"/>
      <c r="CQ946" s="98"/>
      <c r="CR946" s="98"/>
      <c r="CS946" s="98"/>
    </row>
    <row r="947" spans="1:97" s="4" customFormat="1" ht="18.75" customHeight="1" x14ac:dyDescent="0.2">
      <c r="A947" s="3">
        <f t="shared" si="312"/>
        <v>935</v>
      </c>
      <c r="B947" s="263"/>
      <c r="C947" s="263"/>
      <c r="D947" s="263"/>
      <c r="E947" s="259"/>
      <c r="F947" s="259"/>
      <c r="G947" s="43"/>
      <c r="H947" s="264"/>
      <c r="I947" s="261"/>
      <c r="J947" s="106"/>
      <c r="K947" s="247"/>
      <c r="L947" s="247"/>
      <c r="M947" s="247"/>
      <c r="N947" s="248" t="str">
        <f>IF(AND(K947&lt;&gt;"",L947&lt;&gt;"",J947&lt;&gt;""),ROUND(MIN(IF(OR(J947="OZZ",J947="ZZ"),5000,17300),TRUNC(0.75*(SUMIF($D$12:$D947,$D947,K$12:K947)+SUMIF($D$12:$D947,$D947,L$12:L947)),2)) - SUMIF($D$12:$D946,$D947,N$12:N946),2),"")</f>
        <v/>
      </c>
      <c r="O947" s="249" t="str">
        <f>IF(AND(K947&lt;&gt;"",L947&lt;&gt;"",M947&lt;&gt;"",J947&lt;&gt;"",AH947&lt;&gt;""),IF(OR(J947="OZZ",J947="ZZ"),ROUND(0-SUMIF($D$12:$D946,$D947,O$12:O946),2),IF(M947=0,0,ROUND(MIN(MIN(17300,TRUNC(0.75*(SUMIF($D$12:$D$2012,$D947,K$12:K$2012)+SUMIF($D$12:$D$2012,$D947,L$12:L$2012)),2)+SUMIF($D$12:$D947,$D947,AH$12:AH947))-SUMIF($D$12:$D946,$D947,O$12:O946)-SUMIF($D$12:$D$2012,$D947,N$12:N$2012),AH947),2))),"")</f>
        <v/>
      </c>
      <c r="P947" s="250" t="str">
        <f>IF(J947&lt;&gt;"",1000 - SUMIF($D$12:$D946,$D947,P$12:P946),"")</f>
        <v/>
      </c>
      <c r="Q947" s="106"/>
      <c r="R947" s="247"/>
      <c r="S947" s="247"/>
      <c r="T947" s="247"/>
      <c r="U947" s="248" t="str">
        <f>IF(AND(R947&lt;&gt;"",S947&lt;&gt;"",Q947&lt;&gt;""),ROUND(MIN(IF(OR(Q947="OZZ",Q947="ZZ"),5000,17300),TRUNC(0.75*(SUMIF($D$12:$D947,$D947,R$12:R947)+SUMIF($D$12:$D947,$D947,S$12:S947)),2)) - SUMIF($D$12:$D946,$D947,U$12:U946),2),"")</f>
        <v/>
      </c>
      <c r="V947" s="248" t="str">
        <f>IF(AND(R947&lt;&gt;"",S947&lt;&gt;"",T947&lt;&gt;"",Q947&lt;&gt;"",AL947&lt;&gt;""),IF(OR(Q947="OZZ",Q947="ZZ"),ROUND(0-SUMIF($D$12:$D946,$D947,V$12:V946),2),IF(T947=0,0,ROUND(MIN(MIN(17300,TRUNC(0.75*(SUMIF($D$12:$D$2012,$D947,R$12:R$2012)+SUMIF($D$12:$D$2012,$D947,S$12:S$2012)),2)+SUMIF($D$12:$D947,$D947,AL$12:AL947))-SUMIF($D$12:$D946,$D947,V$12:V946)-SUMIF($D$12:$D$2012,$D947,U$12:U$2012),AL947),2))),"")</f>
        <v/>
      </c>
      <c r="W947" s="250" t="str">
        <f>IF(Q947&lt;&gt;"",1000 - SUMIF($D$12:$D946,$D947,W$12:W946),"")</f>
        <v/>
      </c>
      <c r="X947" s="106"/>
      <c r="Y947" s="247"/>
      <c r="Z947" s="247"/>
      <c r="AA947" s="247"/>
      <c r="AB947" s="248" t="str">
        <f>IF(AND(Y947&lt;&gt;"",Z947&lt;&gt;"",X947&lt;&gt;""),ROUND(MIN(IF(OR(X947="OZZ",X947="ZZ"),5000,17300),TRUNC(0.75*(SUMIF($D$12:$D947,$D947,Y$12:Y947)+SUMIF($D$12:$D947,$D947,Z$12:Z947)),2)) - SUMIF($D$12:$D946,$D947,AB$12:AB946),2),"")</f>
        <v/>
      </c>
      <c r="AC947" s="251" t="str">
        <f>IF(AND(Y947&lt;&gt;"",Z947&lt;&gt;"",AA947&lt;&gt;"",X947&lt;&gt;"",AP947&lt;&gt;""),IF(OR(X947="OZZ",X947="ZZ"),ROUND(0-SUMIF($D$12:$D946,$D947,AC$12:AC946),2),IF(AA947=0,0,ROUND(MIN(MIN(17300,TRUNC(0.75*(SUMIF($D$12:$D$2012,$D947,Y$12:Y$2012)+SUMIF($D$12:$D$2012,$D947,Z$12:Z$2012)),2)+SUMIF($D$12:$D947,$D947,AP$12:AP947))-SUMIF($D$12:$D946,$D947,AC$12:AC946)-SUMIF($D$12:$D$2012,$D947,AB$12:AB$2012),AP947),2))),"")</f>
        <v/>
      </c>
      <c r="AD947" s="250" t="str">
        <f>IF(X947&lt;&gt;"",1000 - SUMIF($D$12:$D946,$D947,AD$12:AD946),"")</f>
        <v/>
      </c>
      <c r="AE947" s="252"/>
      <c r="AF947" s="253"/>
      <c r="AG947" s="254"/>
      <c r="AH947" s="255" t="str">
        <f t="shared" si="313"/>
        <v/>
      </c>
      <c r="AI947" s="256"/>
      <c r="AJ947" s="253"/>
      <c r="AK947" s="254"/>
      <c r="AL947" s="255" t="str">
        <f t="shared" si="314"/>
        <v/>
      </c>
      <c r="AM947" s="256"/>
      <c r="AN947" s="253"/>
      <c r="AO947" s="254"/>
      <c r="AP947" s="255" t="str">
        <f t="shared" si="294"/>
        <v/>
      </c>
      <c r="AQ947" s="116"/>
      <c r="AR947" s="116"/>
      <c r="AS947" s="117"/>
      <c r="AT947" s="118"/>
      <c r="AU947" s="119" t="str">
        <f>IF(D947&lt;&gt; "", IF(COUNTIF($D$12:$D947,$D947)&gt;1,0,IF(SUM(N947,U947,AB947)&gt;0,IF(AND(X947="",OR(Q947&lt;&gt;"",J947&lt;&gt;"")),IF(Q947&lt;&gt;"",Q947,IF(J947&lt;&gt;"",J947,0)),IF(AND(Q947&lt;&gt;"",J947&lt;&gt;"",Q947=J947),Q947,X947)),0)),"")</f>
        <v/>
      </c>
      <c r="AV947" s="119" t="str">
        <f>IF(D947&lt;&gt;"",IF(COUNTIF($D$12:$D947,$D947)&gt;1,0,IF(SUM(O947,V947,AC947)&gt;0,IF(AND(X947="",OR(Q947&lt;&gt;"",J947&lt;&gt;"")),IF(Q947&lt;&gt;"",Q947,IF(J947&lt;&gt;"",J947,0)),IF(AND(Q947&lt;&gt;"",J947&lt;&gt;"",Q947=J947),Q947,X947)),0)),"")</f>
        <v/>
      </c>
      <c r="AW947" s="119" t="str">
        <f>IF(D947&lt;&gt;"",IF(COUNTIF($D$12:$D947,$D947)&gt;1,0,IF(SUM(P947,W947,AD947)&gt;0,IF(AND(X947="",OR(Q947&lt;&gt;"",J947&lt;&gt;"")),IF(Q947&lt;&gt;"",Q947,IF(J947&lt;&gt;"",J947,0)),IF(AND(Q947&lt;&gt;"",J947&lt;&gt;"",Q947=J947),Q947,X947)),0)),"")</f>
        <v/>
      </c>
      <c r="AX947" s="118" t="str">
        <f t="shared" si="295"/>
        <v/>
      </c>
      <c r="AY947" s="118" t="str">
        <f t="shared" si="296"/>
        <v/>
      </c>
      <c r="AZ947" s="118" t="str">
        <f t="shared" si="297"/>
        <v/>
      </c>
      <c r="BA947" s="118" t="str">
        <f t="shared" si="298"/>
        <v/>
      </c>
      <c r="BB947" s="118" t="str">
        <f t="shared" si="299"/>
        <v/>
      </c>
      <c r="BC947" s="118" t="str">
        <f t="shared" si="300"/>
        <v/>
      </c>
      <c r="BD947" s="118" t="str">
        <f t="shared" si="301"/>
        <v/>
      </c>
      <c r="BE947" s="118" t="str">
        <f t="shared" si="302"/>
        <v/>
      </c>
      <c r="BF947" s="118" t="str">
        <f t="shared" si="303"/>
        <v/>
      </c>
      <c r="BG947" s="120"/>
      <c r="BH947" s="120" t="str">
        <f t="shared" si="304"/>
        <v/>
      </c>
      <c r="BI947" s="120" t="str">
        <f t="shared" si="305"/>
        <v/>
      </c>
      <c r="BJ947" s="121"/>
      <c r="BK947" s="120" t="str">
        <f t="shared" si="306"/>
        <v/>
      </c>
      <c r="BL947" s="120" t="str">
        <f t="shared" si="307"/>
        <v/>
      </c>
      <c r="BM947" s="120" t="str">
        <f t="shared" si="308"/>
        <v/>
      </c>
      <c r="BN947" s="120" t="str">
        <f t="shared" si="309"/>
        <v/>
      </c>
      <c r="BO947" s="120" t="str">
        <f t="shared" si="310"/>
        <v/>
      </c>
      <c r="BP947" s="120" t="str">
        <f t="shared" si="311"/>
        <v/>
      </c>
      <c r="BQ947" s="98"/>
      <c r="BR947" s="98"/>
      <c r="BS947" s="98"/>
      <c r="BT947" s="98"/>
      <c r="BU947" s="98"/>
      <c r="BV947" s="98"/>
      <c r="BW947" s="98"/>
      <c r="BX947" s="98"/>
      <c r="BY947" s="98"/>
      <c r="BZ947" s="98"/>
      <c r="CA947" s="98"/>
      <c r="CB947" s="98"/>
      <c r="CC947" s="98"/>
      <c r="CD947" s="98"/>
      <c r="CE947" s="98"/>
      <c r="CF947" s="98"/>
      <c r="CG947" s="98"/>
      <c r="CH947" s="98"/>
      <c r="CI947" s="98"/>
      <c r="CJ947" s="98"/>
      <c r="CK947" s="98"/>
      <c r="CL947" s="98"/>
      <c r="CM947" s="98"/>
      <c r="CN947" s="98"/>
      <c r="CO947" s="98"/>
      <c r="CP947" s="98"/>
      <c r="CQ947" s="98"/>
      <c r="CR947" s="98"/>
      <c r="CS947" s="98"/>
    </row>
    <row r="948" spans="1:97" s="4" customFormat="1" ht="18.75" customHeight="1" x14ac:dyDescent="0.2">
      <c r="A948" s="3">
        <f t="shared" si="312"/>
        <v>936</v>
      </c>
      <c r="B948" s="263"/>
      <c r="C948" s="263"/>
      <c r="D948" s="263"/>
      <c r="E948" s="259"/>
      <c r="F948" s="259"/>
      <c r="G948" s="43"/>
      <c r="H948" s="264"/>
      <c r="I948" s="261"/>
      <c r="J948" s="106"/>
      <c r="K948" s="247"/>
      <c r="L948" s="247"/>
      <c r="M948" s="247"/>
      <c r="N948" s="248" t="str">
        <f>IF(AND(K948&lt;&gt;"",L948&lt;&gt;"",J948&lt;&gt;""),ROUND(MIN(IF(OR(J948="OZZ",J948="ZZ"),5000,17300),TRUNC(0.75*(SUMIF($D$12:$D948,$D948,K$12:K948)+SUMIF($D$12:$D948,$D948,L$12:L948)),2)) - SUMIF($D$12:$D947,$D948,N$12:N947),2),"")</f>
        <v/>
      </c>
      <c r="O948" s="249" t="str">
        <f>IF(AND(K948&lt;&gt;"",L948&lt;&gt;"",M948&lt;&gt;"",J948&lt;&gt;"",AH948&lt;&gt;""),IF(OR(J948="OZZ",J948="ZZ"),ROUND(0-SUMIF($D$12:$D947,$D948,O$12:O947),2),IF(M948=0,0,ROUND(MIN(MIN(17300,TRUNC(0.75*(SUMIF($D$12:$D$2012,$D948,K$12:K$2012)+SUMIF($D$12:$D$2012,$D948,L$12:L$2012)),2)+SUMIF($D$12:$D948,$D948,AH$12:AH948))-SUMIF($D$12:$D947,$D948,O$12:O947)-SUMIF($D$12:$D$2012,$D948,N$12:N$2012),AH948),2))),"")</f>
        <v/>
      </c>
      <c r="P948" s="250" t="str">
        <f>IF(J948&lt;&gt;"",1000 - SUMIF($D$12:$D947,$D948,P$12:P947),"")</f>
        <v/>
      </c>
      <c r="Q948" s="106"/>
      <c r="R948" s="247"/>
      <c r="S948" s="247"/>
      <c r="T948" s="247"/>
      <c r="U948" s="248" t="str">
        <f>IF(AND(R948&lt;&gt;"",S948&lt;&gt;"",Q948&lt;&gt;""),ROUND(MIN(IF(OR(Q948="OZZ",Q948="ZZ"),5000,17300),TRUNC(0.75*(SUMIF($D$12:$D948,$D948,R$12:R948)+SUMIF($D$12:$D948,$D948,S$12:S948)),2)) - SUMIF($D$12:$D947,$D948,U$12:U947),2),"")</f>
        <v/>
      </c>
      <c r="V948" s="248" t="str">
        <f>IF(AND(R948&lt;&gt;"",S948&lt;&gt;"",T948&lt;&gt;"",Q948&lt;&gt;"",AL948&lt;&gt;""),IF(OR(Q948="OZZ",Q948="ZZ"),ROUND(0-SUMIF($D$12:$D947,$D948,V$12:V947),2),IF(T948=0,0,ROUND(MIN(MIN(17300,TRUNC(0.75*(SUMIF($D$12:$D$2012,$D948,R$12:R$2012)+SUMIF($D$12:$D$2012,$D948,S$12:S$2012)),2)+SUMIF($D$12:$D948,$D948,AL$12:AL948))-SUMIF($D$12:$D947,$D948,V$12:V947)-SUMIF($D$12:$D$2012,$D948,U$12:U$2012),AL948),2))),"")</f>
        <v/>
      </c>
      <c r="W948" s="250" t="str">
        <f>IF(Q948&lt;&gt;"",1000 - SUMIF($D$12:$D947,$D948,W$12:W947),"")</f>
        <v/>
      </c>
      <c r="X948" s="106"/>
      <c r="Y948" s="247"/>
      <c r="Z948" s="247"/>
      <c r="AA948" s="247"/>
      <c r="AB948" s="248" t="str">
        <f>IF(AND(Y948&lt;&gt;"",Z948&lt;&gt;"",X948&lt;&gt;""),ROUND(MIN(IF(OR(X948="OZZ",X948="ZZ"),5000,17300),TRUNC(0.75*(SUMIF($D$12:$D948,$D948,Y$12:Y948)+SUMIF($D$12:$D948,$D948,Z$12:Z948)),2)) - SUMIF($D$12:$D947,$D948,AB$12:AB947),2),"")</f>
        <v/>
      </c>
      <c r="AC948" s="251" t="str">
        <f>IF(AND(Y948&lt;&gt;"",Z948&lt;&gt;"",AA948&lt;&gt;"",X948&lt;&gt;"",AP948&lt;&gt;""),IF(OR(X948="OZZ",X948="ZZ"),ROUND(0-SUMIF($D$12:$D947,$D948,AC$12:AC947),2),IF(AA948=0,0,ROUND(MIN(MIN(17300,TRUNC(0.75*(SUMIF($D$12:$D$2012,$D948,Y$12:Y$2012)+SUMIF($D$12:$D$2012,$D948,Z$12:Z$2012)),2)+SUMIF($D$12:$D948,$D948,AP$12:AP948))-SUMIF($D$12:$D947,$D948,AC$12:AC947)-SUMIF($D$12:$D$2012,$D948,AB$12:AB$2012),AP948),2))),"")</f>
        <v/>
      </c>
      <c r="AD948" s="250" t="str">
        <f>IF(X948&lt;&gt;"",1000 - SUMIF($D$12:$D947,$D948,AD$12:AD947),"")</f>
        <v/>
      </c>
      <c r="AE948" s="252"/>
      <c r="AF948" s="253"/>
      <c r="AG948" s="254"/>
      <c r="AH948" s="255" t="str">
        <f t="shared" si="313"/>
        <v/>
      </c>
      <c r="AI948" s="256"/>
      <c r="AJ948" s="253"/>
      <c r="AK948" s="254"/>
      <c r="AL948" s="255" t="str">
        <f t="shared" si="314"/>
        <v/>
      </c>
      <c r="AM948" s="256"/>
      <c r="AN948" s="253"/>
      <c r="AO948" s="254"/>
      <c r="AP948" s="255" t="str">
        <f t="shared" si="294"/>
        <v/>
      </c>
      <c r="AQ948" s="116"/>
      <c r="AR948" s="116"/>
      <c r="AS948" s="117"/>
      <c r="AT948" s="118"/>
      <c r="AU948" s="119" t="str">
        <f>IF(D948&lt;&gt; "", IF(COUNTIF($D$12:$D948,$D948)&gt;1,0,IF(SUM(N948,U948,AB948)&gt;0,IF(AND(X948="",OR(Q948&lt;&gt;"",J948&lt;&gt;"")),IF(Q948&lt;&gt;"",Q948,IF(J948&lt;&gt;"",J948,0)),IF(AND(Q948&lt;&gt;"",J948&lt;&gt;"",Q948=J948),Q948,X948)),0)),"")</f>
        <v/>
      </c>
      <c r="AV948" s="119" t="str">
        <f>IF(D948&lt;&gt;"",IF(COUNTIF($D$12:$D948,$D948)&gt;1,0,IF(SUM(O948,V948,AC948)&gt;0,IF(AND(X948="",OR(Q948&lt;&gt;"",J948&lt;&gt;"")),IF(Q948&lt;&gt;"",Q948,IF(J948&lt;&gt;"",J948,0)),IF(AND(Q948&lt;&gt;"",J948&lt;&gt;"",Q948=J948),Q948,X948)),0)),"")</f>
        <v/>
      </c>
      <c r="AW948" s="119" t="str">
        <f>IF(D948&lt;&gt;"",IF(COUNTIF($D$12:$D948,$D948)&gt;1,0,IF(SUM(P948,W948,AD948)&gt;0,IF(AND(X948="",OR(Q948&lt;&gt;"",J948&lt;&gt;"")),IF(Q948&lt;&gt;"",Q948,IF(J948&lt;&gt;"",J948,0)),IF(AND(Q948&lt;&gt;"",J948&lt;&gt;"",Q948=J948),Q948,X948)),0)),"")</f>
        <v/>
      </c>
      <c r="AX948" s="118" t="str">
        <f t="shared" si="295"/>
        <v/>
      </c>
      <c r="AY948" s="118" t="str">
        <f t="shared" si="296"/>
        <v/>
      </c>
      <c r="AZ948" s="118" t="str">
        <f t="shared" si="297"/>
        <v/>
      </c>
      <c r="BA948" s="118" t="str">
        <f t="shared" si="298"/>
        <v/>
      </c>
      <c r="BB948" s="118" t="str">
        <f t="shared" si="299"/>
        <v/>
      </c>
      <c r="BC948" s="118" t="str">
        <f t="shared" si="300"/>
        <v/>
      </c>
      <c r="BD948" s="118" t="str">
        <f t="shared" si="301"/>
        <v/>
      </c>
      <c r="BE948" s="118" t="str">
        <f t="shared" si="302"/>
        <v/>
      </c>
      <c r="BF948" s="118" t="str">
        <f t="shared" si="303"/>
        <v/>
      </c>
      <c r="BG948" s="120"/>
      <c r="BH948" s="120" t="str">
        <f t="shared" si="304"/>
        <v/>
      </c>
      <c r="BI948" s="120" t="str">
        <f t="shared" si="305"/>
        <v/>
      </c>
      <c r="BJ948" s="121"/>
      <c r="BK948" s="120" t="str">
        <f t="shared" si="306"/>
        <v/>
      </c>
      <c r="BL948" s="120" t="str">
        <f t="shared" si="307"/>
        <v/>
      </c>
      <c r="BM948" s="120" t="str">
        <f t="shared" si="308"/>
        <v/>
      </c>
      <c r="BN948" s="120" t="str">
        <f t="shared" si="309"/>
        <v/>
      </c>
      <c r="BO948" s="120" t="str">
        <f t="shared" si="310"/>
        <v/>
      </c>
      <c r="BP948" s="120" t="str">
        <f t="shared" si="311"/>
        <v/>
      </c>
      <c r="BQ948" s="98"/>
      <c r="BR948" s="98"/>
      <c r="BS948" s="98"/>
      <c r="BT948" s="98"/>
      <c r="BU948" s="98"/>
      <c r="BV948" s="98"/>
      <c r="BW948" s="98"/>
      <c r="BX948" s="98"/>
      <c r="BY948" s="98"/>
      <c r="BZ948" s="98"/>
      <c r="CA948" s="98"/>
      <c r="CB948" s="98"/>
      <c r="CC948" s="98"/>
      <c r="CD948" s="98"/>
      <c r="CE948" s="98"/>
      <c r="CF948" s="98"/>
      <c r="CG948" s="98"/>
      <c r="CH948" s="98"/>
      <c r="CI948" s="98"/>
      <c r="CJ948" s="98"/>
      <c r="CK948" s="98"/>
      <c r="CL948" s="98"/>
      <c r="CM948" s="98"/>
      <c r="CN948" s="98"/>
      <c r="CO948" s="98"/>
      <c r="CP948" s="98"/>
      <c r="CQ948" s="98"/>
      <c r="CR948" s="98"/>
      <c r="CS948" s="98"/>
    </row>
    <row r="949" spans="1:97" s="4" customFormat="1" ht="18.75" customHeight="1" x14ac:dyDescent="0.2">
      <c r="A949" s="3">
        <f t="shared" si="312"/>
        <v>937</v>
      </c>
      <c r="B949" s="263"/>
      <c r="C949" s="263"/>
      <c r="D949" s="263"/>
      <c r="E949" s="259"/>
      <c r="F949" s="259"/>
      <c r="G949" s="43"/>
      <c r="H949" s="264"/>
      <c r="I949" s="261"/>
      <c r="J949" s="106"/>
      <c r="K949" s="247"/>
      <c r="L949" s="247"/>
      <c r="M949" s="247"/>
      <c r="N949" s="248" t="str">
        <f>IF(AND(K949&lt;&gt;"",L949&lt;&gt;"",J949&lt;&gt;""),ROUND(MIN(IF(OR(J949="OZZ",J949="ZZ"),5000,17300),TRUNC(0.75*(SUMIF($D$12:$D949,$D949,K$12:K949)+SUMIF($D$12:$D949,$D949,L$12:L949)),2)) - SUMIF($D$12:$D948,$D949,N$12:N948),2),"")</f>
        <v/>
      </c>
      <c r="O949" s="249" t="str">
        <f>IF(AND(K949&lt;&gt;"",L949&lt;&gt;"",M949&lt;&gt;"",J949&lt;&gt;"",AH949&lt;&gt;""),IF(OR(J949="OZZ",J949="ZZ"),ROUND(0-SUMIF($D$12:$D948,$D949,O$12:O948),2),IF(M949=0,0,ROUND(MIN(MIN(17300,TRUNC(0.75*(SUMIF($D$12:$D$2012,$D949,K$12:K$2012)+SUMIF($D$12:$D$2012,$D949,L$12:L$2012)),2)+SUMIF($D$12:$D949,$D949,AH$12:AH949))-SUMIF($D$12:$D948,$D949,O$12:O948)-SUMIF($D$12:$D$2012,$D949,N$12:N$2012),AH949),2))),"")</f>
        <v/>
      </c>
      <c r="P949" s="250" t="str">
        <f>IF(J949&lt;&gt;"",1000 - SUMIF($D$12:$D948,$D949,P$12:P948),"")</f>
        <v/>
      </c>
      <c r="Q949" s="106"/>
      <c r="R949" s="247"/>
      <c r="S949" s="247"/>
      <c r="T949" s="247"/>
      <c r="U949" s="248" t="str">
        <f>IF(AND(R949&lt;&gt;"",S949&lt;&gt;"",Q949&lt;&gt;""),ROUND(MIN(IF(OR(Q949="OZZ",Q949="ZZ"),5000,17300),TRUNC(0.75*(SUMIF($D$12:$D949,$D949,R$12:R949)+SUMIF($D$12:$D949,$D949,S$12:S949)),2)) - SUMIF($D$12:$D948,$D949,U$12:U948),2),"")</f>
        <v/>
      </c>
      <c r="V949" s="248" t="str">
        <f>IF(AND(R949&lt;&gt;"",S949&lt;&gt;"",T949&lt;&gt;"",Q949&lt;&gt;"",AL949&lt;&gt;""),IF(OR(Q949="OZZ",Q949="ZZ"),ROUND(0-SUMIF($D$12:$D948,$D949,V$12:V948),2),IF(T949=0,0,ROUND(MIN(MIN(17300,TRUNC(0.75*(SUMIF($D$12:$D$2012,$D949,R$12:R$2012)+SUMIF($D$12:$D$2012,$D949,S$12:S$2012)),2)+SUMIF($D$12:$D949,$D949,AL$12:AL949))-SUMIF($D$12:$D948,$D949,V$12:V948)-SUMIF($D$12:$D$2012,$D949,U$12:U$2012),AL949),2))),"")</f>
        <v/>
      </c>
      <c r="W949" s="250" t="str">
        <f>IF(Q949&lt;&gt;"",1000 - SUMIF($D$12:$D948,$D949,W$12:W948),"")</f>
        <v/>
      </c>
      <c r="X949" s="106"/>
      <c r="Y949" s="247"/>
      <c r="Z949" s="247"/>
      <c r="AA949" s="247"/>
      <c r="AB949" s="248" t="str">
        <f>IF(AND(Y949&lt;&gt;"",Z949&lt;&gt;"",X949&lt;&gt;""),ROUND(MIN(IF(OR(X949="OZZ",X949="ZZ"),5000,17300),TRUNC(0.75*(SUMIF($D$12:$D949,$D949,Y$12:Y949)+SUMIF($D$12:$D949,$D949,Z$12:Z949)),2)) - SUMIF($D$12:$D948,$D949,AB$12:AB948),2),"")</f>
        <v/>
      </c>
      <c r="AC949" s="251" t="str">
        <f>IF(AND(Y949&lt;&gt;"",Z949&lt;&gt;"",AA949&lt;&gt;"",X949&lt;&gt;"",AP949&lt;&gt;""),IF(OR(X949="OZZ",X949="ZZ"),ROUND(0-SUMIF($D$12:$D948,$D949,AC$12:AC948),2),IF(AA949=0,0,ROUND(MIN(MIN(17300,TRUNC(0.75*(SUMIF($D$12:$D$2012,$D949,Y$12:Y$2012)+SUMIF($D$12:$D$2012,$D949,Z$12:Z$2012)),2)+SUMIF($D$12:$D949,$D949,AP$12:AP949))-SUMIF($D$12:$D948,$D949,AC$12:AC948)-SUMIF($D$12:$D$2012,$D949,AB$12:AB$2012),AP949),2))),"")</f>
        <v/>
      </c>
      <c r="AD949" s="250" t="str">
        <f>IF(X949&lt;&gt;"",1000 - SUMIF($D$12:$D948,$D949,AD$12:AD948),"")</f>
        <v/>
      </c>
      <c r="AE949" s="252"/>
      <c r="AF949" s="253"/>
      <c r="AG949" s="254"/>
      <c r="AH949" s="255" t="str">
        <f t="shared" si="313"/>
        <v/>
      </c>
      <c r="AI949" s="256"/>
      <c r="AJ949" s="253"/>
      <c r="AK949" s="254"/>
      <c r="AL949" s="255" t="str">
        <f t="shared" si="314"/>
        <v/>
      </c>
      <c r="AM949" s="256"/>
      <c r="AN949" s="253"/>
      <c r="AO949" s="254"/>
      <c r="AP949" s="255" t="str">
        <f t="shared" si="294"/>
        <v/>
      </c>
      <c r="AQ949" s="116"/>
      <c r="AR949" s="116"/>
      <c r="AS949" s="117"/>
      <c r="AT949" s="118"/>
      <c r="AU949" s="119" t="str">
        <f>IF(D949&lt;&gt; "", IF(COUNTIF($D$12:$D949,$D949)&gt;1,0,IF(SUM(N949,U949,AB949)&gt;0,IF(AND(X949="",OR(Q949&lt;&gt;"",J949&lt;&gt;"")),IF(Q949&lt;&gt;"",Q949,IF(J949&lt;&gt;"",J949,0)),IF(AND(Q949&lt;&gt;"",J949&lt;&gt;"",Q949=J949),Q949,X949)),0)),"")</f>
        <v/>
      </c>
      <c r="AV949" s="119" t="str">
        <f>IF(D949&lt;&gt;"",IF(COUNTIF($D$12:$D949,$D949)&gt;1,0,IF(SUM(O949,V949,AC949)&gt;0,IF(AND(X949="",OR(Q949&lt;&gt;"",J949&lt;&gt;"")),IF(Q949&lt;&gt;"",Q949,IF(J949&lt;&gt;"",J949,0)),IF(AND(Q949&lt;&gt;"",J949&lt;&gt;"",Q949=J949),Q949,X949)),0)),"")</f>
        <v/>
      </c>
      <c r="AW949" s="119" t="str">
        <f>IF(D949&lt;&gt;"",IF(COUNTIF($D$12:$D949,$D949)&gt;1,0,IF(SUM(P949,W949,AD949)&gt;0,IF(AND(X949="",OR(Q949&lt;&gt;"",J949&lt;&gt;"")),IF(Q949&lt;&gt;"",Q949,IF(J949&lt;&gt;"",J949,0)),IF(AND(Q949&lt;&gt;"",J949&lt;&gt;"",Q949=J949),Q949,X949)),0)),"")</f>
        <v/>
      </c>
      <c r="AX949" s="118" t="str">
        <f t="shared" si="295"/>
        <v/>
      </c>
      <c r="AY949" s="118" t="str">
        <f t="shared" si="296"/>
        <v/>
      </c>
      <c r="AZ949" s="118" t="str">
        <f t="shared" si="297"/>
        <v/>
      </c>
      <c r="BA949" s="118" t="str">
        <f t="shared" si="298"/>
        <v/>
      </c>
      <c r="BB949" s="118" t="str">
        <f t="shared" si="299"/>
        <v/>
      </c>
      <c r="BC949" s="118" t="str">
        <f t="shared" si="300"/>
        <v/>
      </c>
      <c r="BD949" s="118" t="str">
        <f t="shared" si="301"/>
        <v/>
      </c>
      <c r="BE949" s="118" t="str">
        <f t="shared" si="302"/>
        <v/>
      </c>
      <c r="BF949" s="118" t="str">
        <f t="shared" si="303"/>
        <v/>
      </c>
      <c r="BG949" s="120"/>
      <c r="BH949" s="120" t="str">
        <f t="shared" si="304"/>
        <v/>
      </c>
      <c r="BI949" s="120" t="str">
        <f t="shared" si="305"/>
        <v/>
      </c>
      <c r="BJ949" s="121"/>
      <c r="BK949" s="120" t="str">
        <f t="shared" si="306"/>
        <v/>
      </c>
      <c r="BL949" s="120" t="str">
        <f t="shared" si="307"/>
        <v/>
      </c>
      <c r="BM949" s="120" t="str">
        <f t="shared" si="308"/>
        <v/>
      </c>
      <c r="BN949" s="120" t="str">
        <f t="shared" si="309"/>
        <v/>
      </c>
      <c r="BO949" s="120" t="str">
        <f t="shared" si="310"/>
        <v/>
      </c>
      <c r="BP949" s="120" t="str">
        <f t="shared" si="311"/>
        <v/>
      </c>
      <c r="BQ949" s="98"/>
      <c r="BR949" s="98"/>
      <c r="BS949" s="98"/>
      <c r="BT949" s="98"/>
      <c r="BU949" s="98"/>
      <c r="BV949" s="98"/>
      <c r="BW949" s="98"/>
      <c r="BX949" s="98"/>
      <c r="BY949" s="98"/>
      <c r="BZ949" s="98"/>
      <c r="CA949" s="98"/>
      <c r="CB949" s="98"/>
      <c r="CC949" s="98"/>
      <c r="CD949" s="98"/>
      <c r="CE949" s="98"/>
      <c r="CF949" s="98"/>
      <c r="CG949" s="98"/>
      <c r="CH949" s="98"/>
      <c r="CI949" s="98"/>
      <c r="CJ949" s="98"/>
      <c r="CK949" s="98"/>
      <c r="CL949" s="98"/>
      <c r="CM949" s="98"/>
      <c r="CN949" s="98"/>
      <c r="CO949" s="98"/>
      <c r="CP949" s="98"/>
      <c r="CQ949" s="98"/>
      <c r="CR949" s="98"/>
      <c r="CS949" s="98"/>
    </row>
    <row r="950" spans="1:97" s="4" customFormat="1" ht="18.75" customHeight="1" x14ac:dyDescent="0.2">
      <c r="A950" s="3">
        <f t="shared" si="312"/>
        <v>938</v>
      </c>
      <c r="B950" s="263"/>
      <c r="C950" s="263"/>
      <c r="D950" s="263"/>
      <c r="E950" s="259"/>
      <c r="F950" s="259"/>
      <c r="G950" s="43"/>
      <c r="H950" s="264"/>
      <c r="I950" s="261"/>
      <c r="J950" s="106"/>
      <c r="K950" s="247"/>
      <c r="L950" s="247"/>
      <c r="M950" s="247"/>
      <c r="N950" s="248" t="str">
        <f>IF(AND(K950&lt;&gt;"",L950&lt;&gt;"",J950&lt;&gt;""),ROUND(MIN(IF(OR(J950="OZZ",J950="ZZ"),5000,17300),TRUNC(0.75*(SUMIF($D$12:$D950,$D950,K$12:K950)+SUMIF($D$12:$D950,$D950,L$12:L950)),2)) - SUMIF($D$12:$D949,$D950,N$12:N949),2),"")</f>
        <v/>
      </c>
      <c r="O950" s="249" t="str">
        <f>IF(AND(K950&lt;&gt;"",L950&lt;&gt;"",M950&lt;&gt;"",J950&lt;&gt;"",AH950&lt;&gt;""),IF(OR(J950="OZZ",J950="ZZ"),ROUND(0-SUMIF($D$12:$D949,$D950,O$12:O949),2),IF(M950=0,0,ROUND(MIN(MIN(17300,TRUNC(0.75*(SUMIF($D$12:$D$2012,$D950,K$12:K$2012)+SUMIF($D$12:$D$2012,$D950,L$12:L$2012)),2)+SUMIF($D$12:$D950,$D950,AH$12:AH950))-SUMIF($D$12:$D949,$D950,O$12:O949)-SUMIF($D$12:$D$2012,$D950,N$12:N$2012),AH950),2))),"")</f>
        <v/>
      </c>
      <c r="P950" s="250" t="str">
        <f>IF(J950&lt;&gt;"",1000 - SUMIF($D$12:$D949,$D950,P$12:P949),"")</f>
        <v/>
      </c>
      <c r="Q950" s="106"/>
      <c r="R950" s="247"/>
      <c r="S950" s="247"/>
      <c r="T950" s="247"/>
      <c r="U950" s="248" t="str">
        <f>IF(AND(R950&lt;&gt;"",S950&lt;&gt;"",Q950&lt;&gt;""),ROUND(MIN(IF(OR(Q950="OZZ",Q950="ZZ"),5000,17300),TRUNC(0.75*(SUMIF($D$12:$D950,$D950,R$12:R950)+SUMIF($D$12:$D950,$D950,S$12:S950)),2)) - SUMIF($D$12:$D949,$D950,U$12:U949),2),"")</f>
        <v/>
      </c>
      <c r="V950" s="248" t="str">
        <f>IF(AND(R950&lt;&gt;"",S950&lt;&gt;"",T950&lt;&gt;"",Q950&lt;&gt;"",AL950&lt;&gt;""),IF(OR(Q950="OZZ",Q950="ZZ"),ROUND(0-SUMIF($D$12:$D949,$D950,V$12:V949),2),IF(T950=0,0,ROUND(MIN(MIN(17300,TRUNC(0.75*(SUMIF($D$12:$D$2012,$D950,R$12:R$2012)+SUMIF($D$12:$D$2012,$D950,S$12:S$2012)),2)+SUMIF($D$12:$D950,$D950,AL$12:AL950))-SUMIF($D$12:$D949,$D950,V$12:V949)-SUMIF($D$12:$D$2012,$D950,U$12:U$2012),AL950),2))),"")</f>
        <v/>
      </c>
      <c r="W950" s="250" t="str">
        <f>IF(Q950&lt;&gt;"",1000 - SUMIF($D$12:$D949,$D950,W$12:W949),"")</f>
        <v/>
      </c>
      <c r="X950" s="106"/>
      <c r="Y950" s="247"/>
      <c r="Z950" s="247"/>
      <c r="AA950" s="247"/>
      <c r="AB950" s="248" t="str">
        <f>IF(AND(Y950&lt;&gt;"",Z950&lt;&gt;"",X950&lt;&gt;""),ROUND(MIN(IF(OR(X950="OZZ",X950="ZZ"),5000,17300),TRUNC(0.75*(SUMIF($D$12:$D950,$D950,Y$12:Y950)+SUMIF($D$12:$D950,$D950,Z$12:Z950)),2)) - SUMIF($D$12:$D949,$D950,AB$12:AB949),2),"")</f>
        <v/>
      </c>
      <c r="AC950" s="251" t="str">
        <f>IF(AND(Y950&lt;&gt;"",Z950&lt;&gt;"",AA950&lt;&gt;"",X950&lt;&gt;"",AP950&lt;&gt;""),IF(OR(X950="OZZ",X950="ZZ"),ROUND(0-SUMIF($D$12:$D949,$D950,AC$12:AC949),2),IF(AA950=0,0,ROUND(MIN(MIN(17300,TRUNC(0.75*(SUMIF($D$12:$D$2012,$D950,Y$12:Y$2012)+SUMIF($D$12:$D$2012,$D950,Z$12:Z$2012)),2)+SUMIF($D$12:$D950,$D950,AP$12:AP950))-SUMIF($D$12:$D949,$D950,AC$12:AC949)-SUMIF($D$12:$D$2012,$D950,AB$12:AB$2012),AP950),2))),"")</f>
        <v/>
      </c>
      <c r="AD950" s="250" t="str">
        <f>IF(X950&lt;&gt;"",1000 - SUMIF($D$12:$D949,$D950,AD$12:AD949),"")</f>
        <v/>
      </c>
      <c r="AE950" s="252"/>
      <c r="AF950" s="253"/>
      <c r="AG950" s="254"/>
      <c r="AH950" s="255" t="str">
        <f t="shared" si="313"/>
        <v/>
      </c>
      <c r="AI950" s="256"/>
      <c r="AJ950" s="253"/>
      <c r="AK950" s="254"/>
      <c r="AL950" s="255" t="str">
        <f t="shared" si="314"/>
        <v/>
      </c>
      <c r="AM950" s="256"/>
      <c r="AN950" s="253"/>
      <c r="AO950" s="254"/>
      <c r="AP950" s="255" t="str">
        <f t="shared" si="294"/>
        <v/>
      </c>
      <c r="AQ950" s="116"/>
      <c r="AR950" s="116"/>
      <c r="AS950" s="117"/>
      <c r="AT950" s="118"/>
      <c r="AU950" s="119" t="str">
        <f>IF(D950&lt;&gt; "", IF(COUNTIF($D$12:$D950,$D950)&gt;1,0,IF(SUM(N950,U950,AB950)&gt;0,IF(AND(X950="",OR(Q950&lt;&gt;"",J950&lt;&gt;"")),IF(Q950&lt;&gt;"",Q950,IF(J950&lt;&gt;"",J950,0)),IF(AND(Q950&lt;&gt;"",J950&lt;&gt;"",Q950=J950),Q950,X950)),0)),"")</f>
        <v/>
      </c>
      <c r="AV950" s="119" t="str">
        <f>IF(D950&lt;&gt;"",IF(COUNTIF($D$12:$D950,$D950)&gt;1,0,IF(SUM(O950,V950,AC950)&gt;0,IF(AND(X950="",OR(Q950&lt;&gt;"",J950&lt;&gt;"")),IF(Q950&lt;&gt;"",Q950,IF(J950&lt;&gt;"",J950,0)),IF(AND(Q950&lt;&gt;"",J950&lt;&gt;"",Q950=J950),Q950,X950)),0)),"")</f>
        <v/>
      </c>
      <c r="AW950" s="119" t="str">
        <f>IF(D950&lt;&gt;"",IF(COUNTIF($D$12:$D950,$D950)&gt;1,0,IF(SUM(P950,W950,AD950)&gt;0,IF(AND(X950="",OR(Q950&lt;&gt;"",J950&lt;&gt;"")),IF(Q950&lt;&gt;"",Q950,IF(J950&lt;&gt;"",J950,0)),IF(AND(Q950&lt;&gt;"",J950&lt;&gt;"",Q950=J950),Q950,X950)),0)),"")</f>
        <v/>
      </c>
      <c r="AX950" s="118" t="str">
        <f t="shared" si="295"/>
        <v/>
      </c>
      <c r="AY950" s="118" t="str">
        <f t="shared" si="296"/>
        <v/>
      </c>
      <c r="AZ950" s="118" t="str">
        <f t="shared" si="297"/>
        <v/>
      </c>
      <c r="BA950" s="118" t="str">
        <f t="shared" si="298"/>
        <v/>
      </c>
      <c r="BB950" s="118" t="str">
        <f t="shared" si="299"/>
        <v/>
      </c>
      <c r="BC950" s="118" t="str">
        <f t="shared" si="300"/>
        <v/>
      </c>
      <c r="BD950" s="118" t="str">
        <f t="shared" si="301"/>
        <v/>
      </c>
      <c r="BE950" s="118" t="str">
        <f t="shared" si="302"/>
        <v/>
      </c>
      <c r="BF950" s="118" t="str">
        <f t="shared" si="303"/>
        <v/>
      </c>
      <c r="BG950" s="120"/>
      <c r="BH950" s="120" t="str">
        <f t="shared" si="304"/>
        <v/>
      </c>
      <c r="BI950" s="120" t="str">
        <f t="shared" si="305"/>
        <v/>
      </c>
      <c r="BJ950" s="121"/>
      <c r="BK950" s="120" t="str">
        <f t="shared" si="306"/>
        <v/>
      </c>
      <c r="BL950" s="120" t="str">
        <f t="shared" si="307"/>
        <v/>
      </c>
      <c r="BM950" s="120" t="str">
        <f t="shared" si="308"/>
        <v/>
      </c>
      <c r="BN950" s="120" t="str">
        <f t="shared" si="309"/>
        <v/>
      </c>
      <c r="BO950" s="120" t="str">
        <f t="shared" si="310"/>
        <v/>
      </c>
      <c r="BP950" s="120" t="str">
        <f t="shared" si="311"/>
        <v/>
      </c>
      <c r="BQ950" s="98"/>
      <c r="BR950" s="98"/>
      <c r="BS950" s="98"/>
      <c r="BT950" s="98"/>
      <c r="BU950" s="98"/>
      <c r="BV950" s="98"/>
      <c r="BW950" s="98"/>
      <c r="BX950" s="98"/>
      <c r="BY950" s="98"/>
      <c r="BZ950" s="98"/>
      <c r="CA950" s="98"/>
      <c r="CB950" s="98"/>
      <c r="CC950" s="98"/>
      <c r="CD950" s="98"/>
      <c r="CE950" s="98"/>
      <c r="CF950" s="98"/>
      <c r="CG950" s="98"/>
      <c r="CH950" s="98"/>
      <c r="CI950" s="98"/>
      <c r="CJ950" s="98"/>
      <c r="CK950" s="98"/>
      <c r="CL950" s="98"/>
      <c r="CM950" s="98"/>
      <c r="CN950" s="98"/>
      <c r="CO950" s="98"/>
      <c r="CP950" s="98"/>
      <c r="CQ950" s="98"/>
      <c r="CR950" s="98"/>
      <c r="CS950" s="98"/>
    </row>
    <row r="951" spans="1:97" s="4" customFormat="1" ht="18.75" customHeight="1" x14ac:dyDescent="0.2">
      <c r="A951" s="3">
        <f t="shared" si="312"/>
        <v>939</v>
      </c>
      <c r="B951" s="263"/>
      <c r="C951" s="263"/>
      <c r="D951" s="263"/>
      <c r="E951" s="259"/>
      <c r="F951" s="259"/>
      <c r="G951" s="43"/>
      <c r="H951" s="264"/>
      <c r="I951" s="261"/>
      <c r="J951" s="106"/>
      <c r="K951" s="247"/>
      <c r="L951" s="247"/>
      <c r="M951" s="247"/>
      <c r="N951" s="248" t="str">
        <f>IF(AND(K951&lt;&gt;"",L951&lt;&gt;"",J951&lt;&gt;""),ROUND(MIN(IF(OR(J951="OZZ",J951="ZZ"),5000,17300),TRUNC(0.75*(SUMIF($D$12:$D951,$D951,K$12:K951)+SUMIF($D$12:$D951,$D951,L$12:L951)),2)) - SUMIF($D$12:$D950,$D951,N$12:N950),2),"")</f>
        <v/>
      </c>
      <c r="O951" s="249" t="str">
        <f>IF(AND(K951&lt;&gt;"",L951&lt;&gt;"",M951&lt;&gt;"",J951&lt;&gt;"",AH951&lt;&gt;""),IF(OR(J951="OZZ",J951="ZZ"),ROUND(0-SUMIF($D$12:$D950,$D951,O$12:O950),2),IF(M951=0,0,ROUND(MIN(MIN(17300,TRUNC(0.75*(SUMIF($D$12:$D$2012,$D951,K$12:K$2012)+SUMIF($D$12:$D$2012,$D951,L$12:L$2012)),2)+SUMIF($D$12:$D951,$D951,AH$12:AH951))-SUMIF($D$12:$D950,$D951,O$12:O950)-SUMIF($D$12:$D$2012,$D951,N$12:N$2012),AH951),2))),"")</f>
        <v/>
      </c>
      <c r="P951" s="250" t="str">
        <f>IF(J951&lt;&gt;"",1000 - SUMIF($D$12:$D950,$D951,P$12:P950),"")</f>
        <v/>
      </c>
      <c r="Q951" s="106"/>
      <c r="R951" s="247"/>
      <c r="S951" s="247"/>
      <c r="T951" s="247"/>
      <c r="U951" s="248" t="str">
        <f>IF(AND(R951&lt;&gt;"",S951&lt;&gt;"",Q951&lt;&gt;""),ROUND(MIN(IF(OR(Q951="OZZ",Q951="ZZ"),5000,17300),TRUNC(0.75*(SUMIF($D$12:$D951,$D951,R$12:R951)+SUMIF($D$12:$D951,$D951,S$12:S951)),2)) - SUMIF($D$12:$D950,$D951,U$12:U950),2),"")</f>
        <v/>
      </c>
      <c r="V951" s="248" t="str">
        <f>IF(AND(R951&lt;&gt;"",S951&lt;&gt;"",T951&lt;&gt;"",Q951&lt;&gt;"",AL951&lt;&gt;""),IF(OR(Q951="OZZ",Q951="ZZ"),ROUND(0-SUMIF($D$12:$D950,$D951,V$12:V950),2),IF(T951=0,0,ROUND(MIN(MIN(17300,TRUNC(0.75*(SUMIF($D$12:$D$2012,$D951,R$12:R$2012)+SUMIF($D$12:$D$2012,$D951,S$12:S$2012)),2)+SUMIF($D$12:$D951,$D951,AL$12:AL951))-SUMIF($D$12:$D950,$D951,V$12:V950)-SUMIF($D$12:$D$2012,$D951,U$12:U$2012),AL951),2))),"")</f>
        <v/>
      </c>
      <c r="W951" s="250" t="str">
        <f>IF(Q951&lt;&gt;"",1000 - SUMIF($D$12:$D950,$D951,W$12:W950),"")</f>
        <v/>
      </c>
      <c r="X951" s="106"/>
      <c r="Y951" s="247"/>
      <c r="Z951" s="247"/>
      <c r="AA951" s="247"/>
      <c r="AB951" s="248" t="str">
        <f>IF(AND(Y951&lt;&gt;"",Z951&lt;&gt;"",X951&lt;&gt;""),ROUND(MIN(IF(OR(X951="OZZ",X951="ZZ"),5000,17300),TRUNC(0.75*(SUMIF($D$12:$D951,$D951,Y$12:Y951)+SUMIF($D$12:$D951,$D951,Z$12:Z951)),2)) - SUMIF($D$12:$D950,$D951,AB$12:AB950),2),"")</f>
        <v/>
      </c>
      <c r="AC951" s="251" t="str">
        <f>IF(AND(Y951&lt;&gt;"",Z951&lt;&gt;"",AA951&lt;&gt;"",X951&lt;&gt;"",AP951&lt;&gt;""),IF(OR(X951="OZZ",X951="ZZ"),ROUND(0-SUMIF($D$12:$D950,$D951,AC$12:AC950),2),IF(AA951=0,0,ROUND(MIN(MIN(17300,TRUNC(0.75*(SUMIF($D$12:$D$2012,$D951,Y$12:Y$2012)+SUMIF($D$12:$D$2012,$D951,Z$12:Z$2012)),2)+SUMIF($D$12:$D951,$D951,AP$12:AP951))-SUMIF($D$12:$D950,$D951,AC$12:AC950)-SUMIF($D$12:$D$2012,$D951,AB$12:AB$2012),AP951),2))),"")</f>
        <v/>
      </c>
      <c r="AD951" s="250" t="str">
        <f>IF(X951&lt;&gt;"",1000 - SUMIF($D$12:$D950,$D951,AD$12:AD950),"")</f>
        <v/>
      </c>
      <c r="AE951" s="252"/>
      <c r="AF951" s="253"/>
      <c r="AG951" s="254"/>
      <c r="AH951" s="255" t="str">
        <f t="shared" si="313"/>
        <v/>
      </c>
      <c r="AI951" s="256"/>
      <c r="AJ951" s="253"/>
      <c r="AK951" s="254"/>
      <c r="AL951" s="255" t="str">
        <f t="shared" si="314"/>
        <v/>
      </c>
      <c r="AM951" s="256"/>
      <c r="AN951" s="253"/>
      <c r="AO951" s="254"/>
      <c r="AP951" s="255" t="str">
        <f t="shared" si="294"/>
        <v/>
      </c>
      <c r="AQ951" s="116"/>
      <c r="AR951" s="116"/>
      <c r="AS951" s="117"/>
      <c r="AT951" s="118"/>
      <c r="AU951" s="119" t="str">
        <f>IF(D951&lt;&gt; "", IF(COUNTIF($D$12:$D951,$D951)&gt;1,0,IF(SUM(N951,U951,AB951)&gt;0,IF(AND(X951="",OR(Q951&lt;&gt;"",J951&lt;&gt;"")),IF(Q951&lt;&gt;"",Q951,IF(J951&lt;&gt;"",J951,0)),IF(AND(Q951&lt;&gt;"",J951&lt;&gt;"",Q951=J951),Q951,X951)),0)),"")</f>
        <v/>
      </c>
      <c r="AV951" s="119" t="str">
        <f>IF(D951&lt;&gt;"",IF(COUNTIF($D$12:$D951,$D951)&gt;1,0,IF(SUM(O951,V951,AC951)&gt;0,IF(AND(X951="",OR(Q951&lt;&gt;"",J951&lt;&gt;"")),IF(Q951&lt;&gt;"",Q951,IF(J951&lt;&gt;"",J951,0)),IF(AND(Q951&lt;&gt;"",J951&lt;&gt;"",Q951=J951),Q951,X951)),0)),"")</f>
        <v/>
      </c>
      <c r="AW951" s="119" t="str">
        <f>IF(D951&lt;&gt;"",IF(COUNTIF($D$12:$D951,$D951)&gt;1,0,IF(SUM(P951,W951,AD951)&gt;0,IF(AND(X951="",OR(Q951&lt;&gt;"",J951&lt;&gt;"")),IF(Q951&lt;&gt;"",Q951,IF(J951&lt;&gt;"",J951,0)),IF(AND(Q951&lt;&gt;"",J951&lt;&gt;"",Q951=J951),Q951,X951)),0)),"")</f>
        <v/>
      </c>
      <c r="AX951" s="118" t="str">
        <f t="shared" si="295"/>
        <v/>
      </c>
      <c r="AY951" s="118" t="str">
        <f t="shared" si="296"/>
        <v/>
      </c>
      <c r="AZ951" s="118" t="str">
        <f t="shared" si="297"/>
        <v/>
      </c>
      <c r="BA951" s="118" t="str">
        <f t="shared" si="298"/>
        <v/>
      </c>
      <c r="BB951" s="118" t="str">
        <f t="shared" si="299"/>
        <v/>
      </c>
      <c r="BC951" s="118" t="str">
        <f t="shared" si="300"/>
        <v/>
      </c>
      <c r="BD951" s="118" t="str">
        <f t="shared" si="301"/>
        <v/>
      </c>
      <c r="BE951" s="118" t="str">
        <f t="shared" si="302"/>
        <v/>
      </c>
      <c r="BF951" s="118" t="str">
        <f t="shared" si="303"/>
        <v/>
      </c>
      <c r="BG951" s="120"/>
      <c r="BH951" s="120" t="str">
        <f t="shared" si="304"/>
        <v/>
      </c>
      <c r="BI951" s="120" t="str">
        <f t="shared" si="305"/>
        <v/>
      </c>
      <c r="BJ951" s="121"/>
      <c r="BK951" s="120" t="str">
        <f t="shared" si="306"/>
        <v/>
      </c>
      <c r="BL951" s="120" t="str">
        <f t="shared" si="307"/>
        <v/>
      </c>
      <c r="BM951" s="120" t="str">
        <f t="shared" si="308"/>
        <v/>
      </c>
      <c r="BN951" s="120" t="str">
        <f t="shared" si="309"/>
        <v/>
      </c>
      <c r="BO951" s="120" t="str">
        <f t="shared" si="310"/>
        <v/>
      </c>
      <c r="BP951" s="120" t="str">
        <f t="shared" si="311"/>
        <v/>
      </c>
      <c r="BQ951" s="98"/>
      <c r="BR951" s="98"/>
      <c r="BS951" s="98"/>
      <c r="BT951" s="98"/>
      <c r="BU951" s="98"/>
      <c r="BV951" s="98"/>
      <c r="BW951" s="98"/>
      <c r="BX951" s="98"/>
      <c r="BY951" s="98"/>
      <c r="BZ951" s="98"/>
      <c r="CA951" s="98"/>
      <c r="CB951" s="98"/>
      <c r="CC951" s="98"/>
      <c r="CD951" s="98"/>
      <c r="CE951" s="98"/>
      <c r="CF951" s="98"/>
      <c r="CG951" s="98"/>
      <c r="CH951" s="98"/>
      <c r="CI951" s="98"/>
      <c r="CJ951" s="98"/>
      <c r="CK951" s="98"/>
      <c r="CL951" s="98"/>
      <c r="CM951" s="98"/>
      <c r="CN951" s="98"/>
      <c r="CO951" s="98"/>
      <c r="CP951" s="98"/>
      <c r="CQ951" s="98"/>
      <c r="CR951" s="98"/>
      <c r="CS951" s="98"/>
    </row>
    <row r="952" spans="1:97" s="4" customFormat="1" ht="18.75" customHeight="1" x14ac:dyDescent="0.2">
      <c r="A952" s="3">
        <f t="shared" si="312"/>
        <v>940</v>
      </c>
      <c r="B952" s="263"/>
      <c r="C952" s="263"/>
      <c r="D952" s="263"/>
      <c r="E952" s="259"/>
      <c r="F952" s="259"/>
      <c r="G952" s="43"/>
      <c r="H952" s="264"/>
      <c r="I952" s="261"/>
      <c r="J952" s="106"/>
      <c r="K952" s="247"/>
      <c r="L952" s="247"/>
      <c r="M952" s="247"/>
      <c r="N952" s="248" t="str">
        <f>IF(AND(K952&lt;&gt;"",L952&lt;&gt;"",J952&lt;&gt;""),ROUND(MIN(IF(OR(J952="OZZ",J952="ZZ"),5000,17300),TRUNC(0.75*(SUMIF($D$12:$D952,$D952,K$12:K952)+SUMIF($D$12:$D952,$D952,L$12:L952)),2)) - SUMIF($D$12:$D951,$D952,N$12:N951),2),"")</f>
        <v/>
      </c>
      <c r="O952" s="249" t="str">
        <f>IF(AND(K952&lt;&gt;"",L952&lt;&gt;"",M952&lt;&gt;"",J952&lt;&gt;"",AH952&lt;&gt;""),IF(OR(J952="OZZ",J952="ZZ"),ROUND(0-SUMIF($D$12:$D951,$D952,O$12:O951),2),IF(M952=0,0,ROUND(MIN(MIN(17300,TRUNC(0.75*(SUMIF($D$12:$D$2012,$D952,K$12:K$2012)+SUMIF($D$12:$D$2012,$D952,L$12:L$2012)),2)+SUMIF($D$12:$D952,$D952,AH$12:AH952))-SUMIF($D$12:$D951,$D952,O$12:O951)-SUMIF($D$12:$D$2012,$D952,N$12:N$2012),AH952),2))),"")</f>
        <v/>
      </c>
      <c r="P952" s="250" t="str">
        <f>IF(J952&lt;&gt;"",1000 - SUMIF($D$12:$D951,$D952,P$12:P951),"")</f>
        <v/>
      </c>
      <c r="Q952" s="106"/>
      <c r="R952" s="247"/>
      <c r="S952" s="247"/>
      <c r="T952" s="247"/>
      <c r="U952" s="248" t="str">
        <f>IF(AND(R952&lt;&gt;"",S952&lt;&gt;"",Q952&lt;&gt;""),ROUND(MIN(IF(OR(Q952="OZZ",Q952="ZZ"),5000,17300),TRUNC(0.75*(SUMIF($D$12:$D952,$D952,R$12:R952)+SUMIF($D$12:$D952,$D952,S$12:S952)),2)) - SUMIF($D$12:$D951,$D952,U$12:U951),2),"")</f>
        <v/>
      </c>
      <c r="V952" s="248" t="str">
        <f>IF(AND(R952&lt;&gt;"",S952&lt;&gt;"",T952&lt;&gt;"",Q952&lt;&gt;"",AL952&lt;&gt;""),IF(OR(Q952="OZZ",Q952="ZZ"),ROUND(0-SUMIF($D$12:$D951,$D952,V$12:V951),2),IF(T952=0,0,ROUND(MIN(MIN(17300,TRUNC(0.75*(SUMIF($D$12:$D$2012,$D952,R$12:R$2012)+SUMIF($D$12:$D$2012,$D952,S$12:S$2012)),2)+SUMIF($D$12:$D952,$D952,AL$12:AL952))-SUMIF($D$12:$D951,$D952,V$12:V951)-SUMIF($D$12:$D$2012,$D952,U$12:U$2012),AL952),2))),"")</f>
        <v/>
      </c>
      <c r="W952" s="250" t="str">
        <f>IF(Q952&lt;&gt;"",1000 - SUMIF($D$12:$D951,$D952,W$12:W951),"")</f>
        <v/>
      </c>
      <c r="X952" s="106"/>
      <c r="Y952" s="247"/>
      <c r="Z952" s="247"/>
      <c r="AA952" s="247"/>
      <c r="AB952" s="248" t="str">
        <f>IF(AND(Y952&lt;&gt;"",Z952&lt;&gt;"",X952&lt;&gt;""),ROUND(MIN(IF(OR(X952="OZZ",X952="ZZ"),5000,17300),TRUNC(0.75*(SUMIF($D$12:$D952,$D952,Y$12:Y952)+SUMIF($D$12:$D952,$D952,Z$12:Z952)),2)) - SUMIF($D$12:$D951,$D952,AB$12:AB951),2),"")</f>
        <v/>
      </c>
      <c r="AC952" s="251" t="str">
        <f>IF(AND(Y952&lt;&gt;"",Z952&lt;&gt;"",AA952&lt;&gt;"",X952&lt;&gt;"",AP952&lt;&gt;""),IF(OR(X952="OZZ",X952="ZZ"),ROUND(0-SUMIF($D$12:$D951,$D952,AC$12:AC951),2),IF(AA952=0,0,ROUND(MIN(MIN(17300,TRUNC(0.75*(SUMIF($D$12:$D$2012,$D952,Y$12:Y$2012)+SUMIF($D$12:$D$2012,$D952,Z$12:Z$2012)),2)+SUMIF($D$12:$D952,$D952,AP$12:AP952))-SUMIF($D$12:$D951,$D952,AC$12:AC951)-SUMIF($D$12:$D$2012,$D952,AB$12:AB$2012),AP952),2))),"")</f>
        <v/>
      </c>
      <c r="AD952" s="250" t="str">
        <f>IF(X952&lt;&gt;"",1000 - SUMIF($D$12:$D951,$D952,AD$12:AD951),"")</f>
        <v/>
      </c>
      <c r="AE952" s="252"/>
      <c r="AF952" s="253"/>
      <c r="AG952" s="254"/>
      <c r="AH952" s="255" t="str">
        <f t="shared" si="313"/>
        <v/>
      </c>
      <c r="AI952" s="256"/>
      <c r="AJ952" s="253"/>
      <c r="AK952" s="254"/>
      <c r="AL952" s="255" t="str">
        <f t="shared" si="314"/>
        <v/>
      </c>
      <c r="AM952" s="256"/>
      <c r="AN952" s="253"/>
      <c r="AO952" s="254"/>
      <c r="AP952" s="255" t="str">
        <f t="shared" si="294"/>
        <v/>
      </c>
      <c r="AQ952" s="116"/>
      <c r="AR952" s="116"/>
      <c r="AS952" s="117"/>
      <c r="AT952" s="118"/>
      <c r="AU952" s="119" t="str">
        <f>IF(D952&lt;&gt; "", IF(COUNTIF($D$12:$D952,$D952)&gt;1,0,IF(SUM(N952,U952,AB952)&gt;0,IF(AND(X952="",OR(Q952&lt;&gt;"",J952&lt;&gt;"")),IF(Q952&lt;&gt;"",Q952,IF(J952&lt;&gt;"",J952,0)),IF(AND(Q952&lt;&gt;"",J952&lt;&gt;"",Q952=J952),Q952,X952)),0)),"")</f>
        <v/>
      </c>
      <c r="AV952" s="119" t="str">
        <f>IF(D952&lt;&gt;"",IF(COUNTIF($D$12:$D952,$D952)&gt;1,0,IF(SUM(O952,V952,AC952)&gt;0,IF(AND(X952="",OR(Q952&lt;&gt;"",J952&lt;&gt;"")),IF(Q952&lt;&gt;"",Q952,IF(J952&lt;&gt;"",J952,0)),IF(AND(Q952&lt;&gt;"",J952&lt;&gt;"",Q952=J952),Q952,X952)),0)),"")</f>
        <v/>
      </c>
      <c r="AW952" s="119" t="str">
        <f>IF(D952&lt;&gt;"",IF(COUNTIF($D$12:$D952,$D952)&gt;1,0,IF(SUM(P952,W952,AD952)&gt;0,IF(AND(X952="",OR(Q952&lt;&gt;"",J952&lt;&gt;"")),IF(Q952&lt;&gt;"",Q952,IF(J952&lt;&gt;"",J952,0)),IF(AND(Q952&lt;&gt;"",J952&lt;&gt;"",Q952=J952),Q952,X952)),0)),"")</f>
        <v/>
      </c>
      <c r="AX952" s="118" t="str">
        <f t="shared" si="295"/>
        <v/>
      </c>
      <c r="AY952" s="118" t="str">
        <f t="shared" si="296"/>
        <v/>
      </c>
      <c r="AZ952" s="118" t="str">
        <f t="shared" si="297"/>
        <v/>
      </c>
      <c r="BA952" s="118" t="str">
        <f t="shared" si="298"/>
        <v/>
      </c>
      <c r="BB952" s="118" t="str">
        <f t="shared" si="299"/>
        <v/>
      </c>
      <c r="BC952" s="118" t="str">
        <f t="shared" si="300"/>
        <v/>
      </c>
      <c r="BD952" s="118" t="str">
        <f t="shared" si="301"/>
        <v/>
      </c>
      <c r="BE952" s="118" t="str">
        <f t="shared" si="302"/>
        <v/>
      </c>
      <c r="BF952" s="118" t="str">
        <f t="shared" si="303"/>
        <v/>
      </c>
      <c r="BG952" s="120"/>
      <c r="BH952" s="120" t="str">
        <f t="shared" si="304"/>
        <v/>
      </c>
      <c r="BI952" s="120" t="str">
        <f t="shared" si="305"/>
        <v/>
      </c>
      <c r="BJ952" s="121"/>
      <c r="BK952" s="120" t="str">
        <f t="shared" si="306"/>
        <v/>
      </c>
      <c r="BL952" s="120" t="str">
        <f t="shared" si="307"/>
        <v/>
      </c>
      <c r="BM952" s="120" t="str">
        <f t="shared" si="308"/>
        <v/>
      </c>
      <c r="BN952" s="120" t="str">
        <f t="shared" si="309"/>
        <v/>
      </c>
      <c r="BO952" s="120" t="str">
        <f t="shared" si="310"/>
        <v/>
      </c>
      <c r="BP952" s="120" t="str">
        <f t="shared" si="311"/>
        <v/>
      </c>
      <c r="BQ952" s="98"/>
      <c r="BR952" s="98"/>
      <c r="BS952" s="98"/>
      <c r="BT952" s="98"/>
      <c r="BU952" s="98"/>
      <c r="BV952" s="98"/>
      <c r="BW952" s="98"/>
      <c r="BX952" s="98"/>
      <c r="BY952" s="98"/>
      <c r="BZ952" s="98"/>
      <c r="CA952" s="98"/>
      <c r="CB952" s="98"/>
      <c r="CC952" s="98"/>
      <c r="CD952" s="98"/>
      <c r="CE952" s="98"/>
      <c r="CF952" s="98"/>
      <c r="CG952" s="98"/>
      <c r="CH952" s="98"/>
      <c r="CI952" s="98"/>
      <c r="CJ952" s="98"/>
      <c r="CK952" s="98"/>
      <c r="CL952" s="98"/>
      <c r="CM952" s="98"/>
      <c r="CN952" s="98"/>
      <c r="CO952" s="98"/>
      <c r="CP952" s="98"/>
      <c r="CQ952" s="98"/>
      <c r="CR952" s="98"/>
      <c r="CS952" s="98"/>
    </row>
    <row r="953" spans="1:97" s="4" customFormat="1" ht="18.75" customHeight="1" x14ac:dyDescent="0.2">
      <c r="A953" s="3">
        <f t="shared" si="312"/>
        <v>941</v>
      </c>
      <c r="B953" s="263"/>
      <c r="C953" s="263"/>
      <c r="D953" s="263"/>
      <c r="E953" s="259"/>
      <c r="F953" s="259"/>
      <c r="G953" s="43"/>
      <c r="H953" s="264"/>
      <c r="I953" s="261"/>
      <c r="J953" s="106"/>
      <c r="K953" s="247"/>
      <c r="L953" s="247"/>
      <c r="M953" s="247"/>
      <c r="N953" s="248" t="str">
        <f>IF(AND(K953&lt;&gt;"",L953&lt;&gt;"",J953&lt;&gt;""),ROUND(MIN(IF(OR(J953="OZZ",J953="ZZ"),5000,17300),TRUNC(0.75*(SUMIF($D$12:$D953,$D953,K$12:K953)+SUMIF($D$12:$D953,$D953,L$12:L953)),2)) - SUMIF($D$12:$D952,$D953,N$12:N952),2),"")</f>
        <v/>
      </c>
      <c r="O953" s="249" t="str">
        <f>IF(AND(K953&lt;&gt;"",L953&lt;&gt;"",M953&lt;&gt;"",J953&lt;&gt;"",AH953&lt;&gt;""),IF(OR(J953="OZZ",J953="ZZ"),ROUND(0-SUMIF($D$12:$D952,$D953,O$12:O952),2),IF(M953=0,0,ROUND(MIN(MIN(17300,TRUNC(0.75*(SUMIF($D$12:$D$2012,$D953,K$12:K$2012)+SUMIF($D$12:$D$2012,$D953,L$12:L$2012)),2)+SUMIF($D$12:$D953,$D953,AH$12:AH953))-SUMIF($D$12:$D952,$D953,O$12:O952)-SUMIF($D$12:$D$2012,$D953,N$12:N$2012),AH953),2))),"")</f>
        <v/>
      </c>
      <c r="P953" s="250" t="str">
        <f>IF(J953&lt;&gt;"",1000 - SUMIF($D$12:$D952,$D953,P$12:P952),"")</f>
        <v/>
      </c>
      <c r="Q953" s="106"/>
      <c r="R953" s="247"/>
      <c r="S953" s="247"/>
      <c r="T953" s="247"/>
      <c r="U953" s="248" t="str">
        <f>IF(AND(R953&lt;&gt;"",S953&lt;&gt;"",Q953&lt;&gt;""),ROUND(MIN(IF(OR(Q953="OZZ",Q953="ZZ"),5000,17300),TRUNC(0.75*(SUMIF($D$12:$D953,$D953,R$12:R953)+SUMIF($D$12:$D953,$D953,S$12:S953)),2)) - SUMIF($D$12:$D952,$D953,U$12:U952),2),"")</f>
        <v/>
      </c>
      <c r="V953" s="248" t="str">
        <f>IF(AND(R953&lt;&gt;"",S953&lt;&gt;"",T953&lt;&gt;"",Q953&lt;&gt;"",AL953&lt;&gt;""),IF(OR(Q953="OZZ",Q953="ZZ"),ROUND(0-SUMIF($D$12:$D952,$D953,V$12:V952),2),IF(T953=0,0,ROUND(MIN(MIN(17300,TRUNC(0.75*(SUMIF($D$12:$D$2012,$D953,R$12:R$2012)+SUMIF($D$12:$D$2012,$D953,S$12:S$2012)),2)+SUMIF($D$12:$D953,$D953,AL$12:AL953))-SUMIF($D$12:$D952,$D953,V$12:V952)-SUMIF($D$12:$D$2012,$D953,U$12:U$2012),AL953),2))),"")</f>
        <v/>
      </c>
      <c r="W953" s="250" t="str">
        <f>IF(Q953&lt;&gt;"",1000 - SUMIF($D$12:$D952,$D953,W$12:W952),"")</f>
        <v/>
      </c>
      <c r="X953" s="106"/>
      <c r="Y953" s="247"/>
      <c r="Z953" s="247"/>
      <c r="AA953" s="247"/>
      <c r="AB953" s="248" t="str">
        <f>IF(AND(Y953&lt;&gt;"",Z953&lt;&gt;"",X953&lt;&gt;""),ROUND(MIN(IF(OR(X953="OZZ",X953="ZZ"),5000,17300),TRUNC(0.75*(SUMIF($D$12:$D953,$D953,Y$12:Y953)+SUMIF($D$12:$D953,$D953,Z$12:Z953)),2)) - SUMIF($D$12:$D952,$D953,AB$12:AB952),2),"")</f>
        <v/>
      </c>
      <c r="AC953" s="251" t="str">
        <f>IF(AND(Y953&lt;&gt;"",Z953&lt;&gt;"",AA953&lt;&gt;"",X953&lt;&gt;"",AP953&lt;&gt;""),IF(OR(X953="OZZ",X953="ZZ"),ROUND(0-SUMIF($D$12:$D952,$D953,AC$12:AC952),2),IF(AA953=0,0,ROUND(MIN(MIN(17300,TRUNC(0.75*(SUMIF($D$12:$D$2012,$D953,Y$12:Y$2012)+SUMIF($D$12:$D$2012,$D953,Z$12:Z$2012)),2)+SUMIF($D$12:$D953,$D953,AP$12:AP953))-SUMIF($D$12:$D952,$D953,AC$12:AC952)-SUMIF($D$12:$D$2012,$D953,AB$12:AB$2012),AP953),2))),"")</f>
        <v/>
      </c>
      <c r="AD953" s="250" t="str">
        <f>IF(X953&lt;&gt;"",1000 - SUMIF($D$12:$D952,$D953,AD$12:AD952),"")</f>
        <v/>
      </c>
      <c r="AE953" s="252"/>
      <c r="AF953" s="253"/>
      <c r="AG953" s="254"/>
      <c r="AH953" s="255" t="str">
        <f t="shared" si="313"/>
        <v/>
      </c>
      <c r="AI953" s="256"/>
      <c r="AJ953" s="253"/>
      <c r="AK953" s="254"/>
      <c r="AL953" s="255" t="str">
        <f t="shared" si="314"/>
        <v/>
      </c>
      <c r="AM953" s="256"/>
      <c r="AN953" s="253"/>
      <c r="AO953" s="254"/>
      <c r="AP953" s="255" t="str">
        <f t="shared" si="294"/>
        <v/>
      </c>
      <c r="AQ953" s="116"/>
      <c r="AR953" s="116"/>
      <c r="AS953" s="117"/>
      <c r="AT953" s="118"/>
      <c r="AU953" s="119" t="str">
        <f>IF(D953&lt;&gt; "", IF(COUNTIF($D$12:$D953,$D953)&gt;1,0,IF(SUM(N953,U953,AB953)&gt;0,IF(AND(X953="",OR(Q953&lt;&gt;"",J953&lt;&gt;"")),IF(Q953&lt;&gt;"",Q953,IF(J953&lt;&gt;"",J953,0)),IF(AND(Q953&lt;&gt;"",J953&lt;&gt;"",Q953=J953),Q953,X953)),0)),"")</f>
        <v/>
      </c>
      <c r="AV953" s="119" t="str">
        <f>IF(D953&lt;&gt;"",IF(COUNTIF($D$12:$D953,$D953)&gt;1,0,IF(SUM(O953,V953,AC953)&gt;0,IF(AND(X953="",OR(Q953&lt;&gt;"",J953&lt;&gt;"")),IF(Q953&lt;&gt;"",Q953,IF(J953&lt;&gt;"",J953,0)),IF(AND(Q953&lt;&gt;"",J953&lt;&gt;"",Q953=J953),Q953,X953)),0)),"")</f>
        <v/>
      </c>
      <c r="AW953" s="119" t="str">
        <f>IF(D953&lt;&gt;"",IF(COUNTIF($D$12:$D953,$D953)&gt;1,0,IF(SUM(P953,W953,AD953)&gt;0,IF(AND(X953="",OR(Q953&lt;&gt;"",J953&lt;&gt;"")),IF(Q953&lt;&gt;"",Q953,IF(J953&lt;&gt;"",J953,0)),IF(AND(Q953&lt;&gt;"",J953&lt;&gt;"",Q953=J953),Q953,X953)),0)),"")</f>
        <v/>
      </c>
      <c r="AX953" s="118" t="str">
        <f t="shared" si="295"/>
        <v/>
      </c>
      <c r="AY953" s="118" t="str">
        <f t="shared" si="296"/>
        <v/>
      </c>
      <c r="AZ953" s="118" t="str">
        <f t="shared" si="297"/>
        <v/>
      </c>
      <c r="BA953" s="118" t="str">
        <f t="shared" si="298"/>
        <v/>
      </c>
      <c r="BB953" s="118" t="str">
        <f t="shared" si="299"/>
        <v/>
      </c>
      <c r="BC953" s="118" t="str">
        <f t="shared" si="300"/>
        <v/>
      </c>
      <c r="BD953" s="118" t="str">
        <f t="shared" si="301"/>
        <v/>
      </c>
      <c r="BE953" s="118" t="str">
        <f t="shared" si="302"/>
        <v/>
      </c>
      <c r="BF953" s="118" t="str">
        <f t="shared" si="303"/>
        <v/>
      </c>
      <c r="BG953" s="120"/>
      <c r="BH953" s="120" t="str">
        <f t="shared" si="304"/>
        <v/>
      </c>
      <c r="BI953" s="120" t="str">
        <f t="shared" si="305"/>
        <v/>
      </c>
      <c r="BJ953" s="121"/>
      <c r="BK953" s="120" t="str">
        <f t="shared" si="306"/>
        <v/>
      </c>
      <c r="BL953" s="120" t="str">
        <f t="shared" si="307"/>
        <v/>
      </c>
      <c r="BM953" s="120" t="str">
        <f t="shared" si="308"/>
        <v/>
      </c>
      <c r="BN953" s="120" t="str">
        <f t="shared" si="309"/>
        <v/>
      </c>
      <c r="BO953" s="120" t="str">
        <f t="shared" si="310"/>
        <v/>
      </c>
      <c r="BP953" s="120" t="str">
        <f t="shared" si="311"/>
        <v/>
      </c>
      <c r="BQ953" s="98"/>
      <c r="BR953" s="98"/>
      <c r="BS953" s="98"/>
      <c r="BT953" s="98"/>
      <c r="BU953" s="98"/>
      <c r="BV953" s="98"/>
      <c r="BW953" s="98"/>
      <c r="BX953" s="98"/>
      <c r="BY953" s="98"/>
      <c r="BZ953" s="98"/>
      <c r="CA953" s="98"/>
      <c r="CB953" s="98"/>
      <c r="CC953" s="98"/>
      <c r="CD953" s="98"/>
      <c r="CE953" s="98"/>
      <c r="CF953" s="98"/>
      <c r="CG953" s="98"/>
      <c r="CH953" s="98"/>
      <c r="CI953" s="98"/>
      <c r="CJ953" s="98"/>
      <c r="CK953" s="98"/>
      <c r="CL953" s="98"/>
      <c r="CM953" s="98"/>
      <c r="CN953" s="98"/>
      <c r="CO953" s="98"/>
      <c r="CP953" s="98"/>
      <c r="CQ953" s="98"/>
      <c r="CR953" s="98"/>
      <c r="CS953" s="98"/>
    </row>
    <row r="954" spans="1:97" s="4" customFormat="1" ht="18.75" customHeight="1" x14ac:dyDescent="0.2">
      <c r="A954" s="3">
        <f t="shared" si="312"/>
        <v>942</v>
      </c>
      <c r="B954" s="263"/>
      <c r="C954" s="263"/>
      <c r="D954" s="263"/>
      <c r="E954" s="259"/>
      <c r="F954" s="259"/>
      <c r="G954" s="43"/>
      <c r="H954" s="264"/>
      <c r="I954" s="261"/>
      <c r="J954" s="106"/>
      <c r="K954" s="247"/>
      <c r="L954" s="247"/>
      <c r="M954" s="247"/>
      <c r="N954" s="248" t="str">
        <f>IF(AND(K954&lt;&gt;"",L954&lt;&gt;"",J954&lt;&gt;""),ROUND(MIN(IF(OR(J954="OZZ",J954="ZZ"),5000,17300),TRUNC(0.75*(SUMIF($D$12:$D954,$D954,K$12:K954)+SUMIF($D$12:$D954,$D954,L$12:L954)),2)) - SUMIF($D$12:$D953,$D954,N$12:N953),2),"")</f>
        <v/>
      </c>
      <c r="O954" s="249" t="str">
        <f>IF(AND(K954&lt;&gt;"",L954&lt;&gt;"",M954&lt;&gt;"",J954&lt;&gt;"",AH954&lt;&gt;""),IF(OR(J954="OZZ",J954="ZZ"),ROUND(0-SUMIF($D$12:$D953,$D954,O$12:O953),2),IF(M954=0,0,ROUND(MIN(MIN(17300,TRUNC(0.75*(SUMIF($D$12:$D$2012,$D954,K$12:K$2012)+SUMIF($D$12:$D$2012,$D954,L$12:L$2012)),2)+SUMIF($D$12:$D954,$D954,AH$12:AH954))-SUMIF($D$12:$D953,$D954,O$12:O953)-SUMIF($D$12:$D$2012,$D954,N$12:N$2012),AH954),2))),"")</f>
        <v/>
      </c>
      <c r="P954" s="250" t="str">
        <f>IF(J954&lt;&gt;"",1000 - SUMIF($D$12:$D953,$D954,P$12:P953),"")</f>
        <v/>
      </c>
      <c r="Q954" s="106"/>
      <c r="R954" s="247"/>
      <c r="S954" s="247"/>
      <c r="T954" s="247"/>
      <c r="U954" s="248" t="str">
        <f>IF(AND(R954&lt;&gt;"",S954&lt;&gt;"",Q954&lt;&gt;""),ROUND(MIN(IF(OR(Q954="OZZ",Q954="ZZ"),5000,17300),TRUNC(0.75*(SUMIF($D$12:$D954,$D954,R$12:R954)+SUMIF($D$12:$D954,$D954,S$12:S954)),2)) - SUMIF($D$12:$D953,$D954,U$12:U953),2),"")</f>
        <v/>
      </c>
      <c r="V954" s="248" t="str">
        <f>IF(AND(R954&lt;&gt;"",S954&lt;&gt;"",T954&lt;&gt;"",Q954&lt;&gt;"",AL954&lt;&gt;""),IF(OR(Q954="OZZ",Q954="ZZ"),ROUND(0-SUMIF($D$12:$D953,$D954,V$12:V953),2),IF(T954=0,0,ROUND(MIN(MIN(17300,TRUNC(0.75*(SUMIF($D$12:$D$2012,$D954,R$12:R$2012)+SUMIF($D$12:$D$2012,$D954,S$12:S$2012)),2)+SUMIF($D$12:$D954,$D954,AL$12:AL954))-SUMIF($D$12:$D953,$D954,V$12:V953)-SUMIF($D$12:$D$2012,$D954,U$12:U$2012),AL954),2))),"")</f>
        <v/>
      </c>
      <c r="W954" s="250" t="str">
        <f>IF(Q954&lt;&gt;"",1000 - SUMIF($D$12:$D953,$D954,W$12:W953),"")</f>
        <v/>
      </c>
      <c r="X954" s="106"/>
      <c r="Y954" s="247"/>
      <c r="Z954" s="247"/>
      <c r="AA954" s="247"/>
      <c r="AB954" s="248" t="str">
        <f>IF(AND(Y954&lt;&gt;"",Z954&lt;&gt;"",X954&lt;&gt;""),ROUND(MIN(IF(OR(X954="OZZ",X954="ZZ"),5000,17300),TRUNC(0.75*(SUMIF($D$12:$D954,$D954,Y$12:Y954)+SUMIF($D$12:$D954,$D954,Z$12:Z954)),2)) - SUMIF($D$12:$D953,$D954,AB$12:AB953),2),"")</f>
        <v/>
      </c>
      <c r="AC954" s="251" t="str">
        <f>IF(AND(Y954&lt;&gt;"",Z954&lt;&gt;"",AA954&lt;&gt;"",X954&lt;&gt;"",AP954&lt;&gt;""),IF(OR(X954="OZZ",X954="ZZ"),ROUND(0-SUMIF($D$12:$D953,$D954,AC$12:AC953),2),IF(AA954=0,0,ROUND(MIN(MIN(17300,TRUNC(0.75*(SUMIF($D$12:$D$2012,$D954,Y$12:Y$2012)+SUMIF($D$12:$D$2012,$D954,Z$12:Z$2012)),2)+SUMIF($D$12:$D954,$D954,AP$12:AP954))-SUMIF($D$12:$D953,$D954,AC$12:AC953)-SUMIF($D$12:$D$2012,$D954,AB$12:AB$2012),AP954),2))),"")</f>
        <v/>
      </c>
      <c r="AD954" s="250" t="str">
        <f>IF(X954&lt;&gt;"",1000 - SUMIF($D$12:$D953,$D954,AD$12:AD953),"")</f>
        <v/>
      </c>
      <c r="AE954" s="252"/>
      <c r="AF954" s="253"/>
      <c r="AG954" s="254"/>
      <c r="AH954" s="255" t="str">
        <f t="shared" si="313"/>
        <v/>
      </c>
      <c r="AI954" s="256"/>
      <c r="AJ954" s="253"/>
      <c r="AK954" s="254"/>
      <c r="AL954" s="255" t="str">
        <f t="shared" si="314"/>
        <v/>
      </c>
      <c r="AM954" s="256"/>
      <c r="AN954" s="253"/>
      <c r="AO954" s="254"/>
      <c r="AP954" s="255" t="str">
        <f t="shared" si="294"/>
        <v/>
      </c>
      <c r="AQ954" s="116"/>
      <c r="AR954" s="116"/>
      <c r="AS954" s="117"/>
      <c r="AT954" s="118"/>
      <c r="AU954" s="119" t="str">
        <f>IF(D954&lt;&gt; "", IF(COUNTIF($D$12:$D954,$D954)&gt;1,0,IF(SUM(N954,U954,AB954)&gt;0,IF(AND(X954="",OR(Q954&lt;&gt;"",J954&lt;&gt;"")),IF(Q954&lt;&gt;"",Q954,IF(J954&lt;&gt;"",J954,0)),IF(AND(Q954&lt;&gt;"",J954&lt;&gt;"",Q954=J954),Q954,X954)),0)),"")</f>
        <v/>
      </c>
      <c r="AV954" s="119" t="str">
        <f>IF(D954&lt;&gt;"",IF(COUNTIF($D$12:$D954,$D954)&gt;1,0,IF(SUM(O954,V954,AC954)&gt;0,IF(AND(X954="",OR(Q954&lt;&gt;"",J954&lt;&gt;"")),IF(Q954&lt;&gt;"",Q954,IF(J954&lt;&gt;"",J954,0)),IF(AND(Q954&lt;&gt;"",J954&lt;&gt;"",Q954=J954),Q954,X954)),0)),"")</f>
        <v/>
      </c>
      <c r="AW954" s="119" t="str">
        <f>IF(D954&lt;&gt;"",IF(COUNTIF($D$12:$D954,$D954)&gt;1,0,IF(SUM(P954,W954,AD954)&gt;0,IF(AND(X954="",OR(Q954&lt;&gt;"",J954&lt;&gt;"")),IF(Q954&lt;&gt;"",Q954,IF(J954&lt;&gt;"",J954,0)),IF(AND(Q954&lt;&gt;"",J954&lt;&gt;"",Q954=J954),Q954,X954)),0)),"")</f>
        <v/>
      </c>
      <c r="AX954" s="118" t="str">
        <f t="shared" si="295"/>
        <v/>
      </c>
      <c r="AY954" s="118" t="str">
        <f t="shared" si="296"/>
        <v/>
      </c>
      <c r="AZ954" s="118" t="str">
        <f t="shared" si="297"/>
        <v/>
      </c>
      <c r="BA954" s="118" t="str">
        <f t="shared" si="298"/>
        <v/>
      </c>
      <c r="BB954" s="118" t="str">
        <f t="shared" si="299"/>
        <v/>
      </c>
      <c r="BC954" s="118" t="str">
        <f t="shared" si="300"/>
        <v/>
      </c>
      <c r="BD954" s="118" t="str">
        <f t="shared" si="301"/>
        <v/>
      </c>
      <c r="BE954" s="118" t="str">
        <f t="shared" si="302"/>
        <v/>
      </c>
      <c r="BF954" s="118" t="str">
        <f t="shared" si="303"/>
        <v/>
      </c>
      <c r="BG954" s="120"/>
      <c r="BH954" s="120" t="str">
        <f t="shared" si="304"/>
        <v/>
      </c>
      <c r="BI954" s="120" t="str">
        <f t="shared" si="305"/>
        <v/>
      </c>
      <c r="BJ954" s="121"/>
      <c r="BK954" s="120" t="str">
        <f t="shared" si="306"/>
        <v/>
      </c>
      <c r="BL954" s="120" t="str">
        <f t="shared" si="307"/>
        <v/>
      </c>
      <c r="BM954" s="120" t="str">
        <f t="shared" si="308"/>
        <v/>
      </c>
      <c r="BN954" s="120" t="str">
        <f t="shared" si="309"/>
        <v/>
      </c>
      <c r="BO954" s="120" t="str">
        <f t="shared" si="310"/>
        <v/>
      </c>
      <c r="BP954" s="120" t="str">
        <f t="shared" si="311"/>
        <v/>
      </c>
      <c r="BQ954" s="98"/>
      <c r="BR954" s="98"/>
      <c r="BS954" s="98"/>
      <c r="BT954" s="98"/>
      <c r="BU954" s="98"/>
      <c r="BV954" s="98"/>
      <c r="BW954" s="98"/>
      <c r="BX954" s="98"/>
      <c r="BY954" s="98"/>
      <c r="BZ954" s="98"/>
      <c r="CA954" s="98"/>
      <c r="CB954" s="98"/>
      <c r="CC954" s="98"/>
      <c r="CD954" s="98"/>
      <c r="CE954" s="98"/>
      <c r="CF954" s="98"/>
      <c r="CG954" s="98"/>
      <c r="CH954" s="98"/>
      <c r="CI954" s="98"/>
      <c r="CJ954" s="98"/>
      <c r="CK954" s="98"/>
      <c r="CL954" s="98"/>
      <c r="CM954" s="98"/>
      <c r="CN954" s="98"/>
      <c r="CO954" s="98"/>
      <c r="CP954" s="98"/>
      <c r="CQ954" s="98"/>
      <c r="CR954" s="98"/>
      <c r="CS954" s="98"/>
    </row>
    <row r="955" spans="1:97" s="4" customFormat="1" ht="18.75" customHeight="1" x14ac:dyDescent="0.2">
      <c r="A955" s="3">
        <f t="shared" si="312"/>
        <v>943</v>
      </c>
      <c r="B955" s="263"/>
      <c r="C955" s="263"/>
      <c r="D955" s="263"/>
      <c r="E955" s="259"/>
      <c r="F955" s="259"/>
      <c r="G955" s="43"/>
      <c r="H955" s="264"/>
      <c r="I955" s="261"/>
      <c r="J955" s="106"/>
      <c r="K955" s="247"/>
      <c r="L955" s="247"/>
      <c r="M955" s="247"/>
      <c r="N955" s="248" t="str">
        <f>IF(AND(K955&lt;&gt;"",L955&lt;&gt;"",J955&lt;&gt;""),ROUND(MIN(IF(OR(J955="OZZ",J955="ZZ"),5000,17300),TRUNC(0.75*(SUMIF($D$12:$D955,$D955,K$12:K955)+SUMIF($D$12:$D955,$D955,L$12:L955)),2)) - SUMIF($D$12:$D954,$D955,N$12:N954),2),"")</f>
        <v/>
      </c>
      <c r="O955" s="249" t="str">
        <f>IF(AND(K955&lt;&gt;"",L955&lt;&gt;"",M955&lt;&gt;"",J955&lt;&gt;"",AH955&lt;&gt;""),IF(OR(J955="OZZ",J955="ZZ"),ROUND(0-SUMIF($D$12:$D954,$D955,O$12:O954),2),IF(M955=0,0,ROUND(MIN(MIN(17300,TRUNC(0.75*(SUMIF($D$12:$D$2012,$D955,K$12:K$2012)+SUMIF($D$12:$D$2012,$D955,L$12:L$2012)),2)+SUMIF($D$12:$D955,$D955,AH$12:AH955))-SUMIF($D$12:$D954,$D955,O$12:O954)-SUMIF($D$12:$D$2012,$D955,N$12:N$2012),AH955),2))),"")</f>
        <v/>
      </c>
      <c r="P955" s="250" t="str">
        <f>IF(J955&lt;&gt;"",1000 - SUMIF($D$12:$D954,$D955,P$12:P954),"")</f>
        <v/>
      </c>
      <c r="Q955" s="106"/>
      <c r="R955" s="247"/>
      <c r="S955" s="247"/>
      <c r="T955" s="247"/>
      <c r="U955" s="248" t="str">
        <f>IF(AND(R955&lt;&gt;"",S955&lt;&gt;"",Q955&lt;&gt;""),ROUND(MIN(IF(OR(Q955="OZZ",Q955="ZZ"),5000,17300),TRUNC(0.75*(SUMIF($D$12:$D955,$D955,R$12:R955)+SUMIF($D$12:$D955,$D955,S$12:S955)),2)) - SUMIF($D$12:$D954,$D955,U$12:U954),2),"")</f>
        <v/>
      </c>
      <c r="V955" s="248" t="str">
        <f>IF(AND(R955&lt;&gt;"",S955&lt;&gt;"",T955&lt;&gt;"",Q955&lt;&gt;"",AL955&lt;&gt;""),IF(OR(Q955="OZZ",Q955="ZZ"),ROUND(0-SUMIF($D$12:$D954,$D955,V$12:V954),2),IF(T955=0,0,ROUND(MIN(MIN(17300,TRUNC(0.75*(SUMIF($D$12:$D$2012,$D955,R$12:R$2012)+SUMIF($D$12:$D$2012,$D955,S$12:S$2012)),2)+SUMIF($D$12:$D955,$D955,AL$12:AL955))-SUMIF($D$12:$D954,$D955,V$12:V954)-SUMIF($D$12:$D$2012,$D955,U$12:U$2012),AL955),2))),"")</f>
        <v/>
      </c>
      <c r="W955" s="250" t="str">
        <f>IF(Q955&lt;&gt;"",1000 - SUMIF($D$12:$D954,$D955,W$12:W954),"")</f>
        <v/>
      </c>
      <c r="X955" s="106"/>
      <c r="Y955" s="247"/>
      <c r="Z955" s="247"/>
      <c r="AA955" s="247"/>
      <c r="AB955" s="248" t="str">
        <f>IF(AND(Y955&lt;&gt;"",Z955&lt;&gt;"",X955&lt;&gt;""),ROUND(MIN(IF(OR(X955="OZZ",X955="ZZ"),5000,17300),TRUNC(0.75*(SUMIF($D$12:$D955,$D955,Y$12:Y955)+SUMIF($D$12:$D955,$D955,Z$12:Z955)),2)) - SUMIF($D$12:$D954,$D955,AB$12:AB954),2),"")</f>
        <v/>
      </c>
      <c r="AC955" s="251" t="str">
        <f>IF(AND(Y955&lt;&gt;"",Z955&lt;&gt;"",AA955&lt;&gt;"",X955&lt;&gt;"",AP955&lt;&gt;""),IF(OR(X955="OZZ",X955="ZZ"),ROUND(0-SUMIF($D$12:$D954,$D955,AC$12:AC954),2),IF(AA955=0,0,ROUND(MIN(MIN(17300,TRUNC(0.75*(SUMIF($D$12:$D$2012,$D955,Y$12:Y$2012)+SUMIF($D$12:$D$2012,$D955,Z$12:Z$2012)),2)+SUMIF($D$12:$D955,$D955,AP$12:AP955))-SUMIF($D$12:$D954,$D955,AC$12:AC954)-SUMIF($D$12:$D$2012,$D955,AB$12:AB$2012),AP955),2))),"")</f>
        <v/>
      </c>
      <c r="AD955" s="250" t="str">
        <f>IF(X955&lt;&gt;"",1000 - SUMIF($D$12:$D954,$D955,AD$12:AD954),"")</f>
        <v/>
      </c>
      <c r="AE955" s="252"/>
      <c r="AF955" s="253"/>
      <c r="AG955" s="254"/>
      <c r="AH955" s="255" t="str">
        <f t="shared" si="313"/>
        <v/>
      </c>
      <c r="AI955" s="256"/>
      <c r="AJ955" s="253"/>
      <c r="AK955" s="254"/>
      <c r="AL955" s="255" t="str">
        <f t="shared" si="314"/>
        <v/>
      </c>
      <c r="AM955" s="256"/>
      <c r="AN955" s="253"/>
      <c r="AO955" s="254"/>
      <c r="AP955" s="255" t="str">
        <f t="shared" si="294"/>
        <v/>
      </c>
      <c r="AQ955" s="116"/>
      <c r="AR955" s="116"/>
      <c r="AS955" s="117"/>
      <c r="AT955" s="118"/>
      <c r="AU955" s="119" t="str">
        <f>IF(D955&lt;&gt; "", IF(COUNTIF($D$12:$D955,$D955)&gt;1,0,IF(SUM(N955,U955,AB955)&gt;0,IF(AND(X955="",OR(Q955&lt;&gt;"",J955&lt;&gt;"")),IF(Q955&lt;&gt;"",Q955,IF(J955&lt;&gt;"",J955,0)),IF(AND(Q955&lt;&gt;"",J955&lt;&gt;"",Q955=J955),Q955,X955)),0)),"")</f>
        <v/>
      </c>
      <c r="AV955" s="119" t="str">
        <f>IF(D955&lt;&gt;"",IF(COUNTIF($D$12:$D955,$D955)&gt;1,0,IF(SUM(O955,V955,AC955)&gt;0,IF(AND(X955="",OR(Q955&lt;&gt;"",J955&lt;&gt;"")),IF(Q955&lt;&gt;"",Q955,IF(J955&lt;&gt;"",J955,0)),IF(AND(Q955&lt;&gt;"",J955&lt;&gt;"",Q955=J955),Q955,X955)),0)),"")</f>
        <v/>
      </c>
      <c r="AW955" s="119" t="str">
        <f>IF(D955&lt;&gt;"",IF(COUNTIF($D$12:$D955,$D955)&gt;1,0,IF(SUM(P955,W955,AD955)&gt;0,IF(AND(X955="",OR(Q955&lt;&gt;"",J955&lt;&gt;"")),IF(Q955&lt;&gt;"",Q955,IF(J955&lt;&gt;"",J955,0)),IF(AND(Q955&lt;&gt;"",J955&lt;&gt;"",Q955=J955),Q955,X955)),0)),"")</f>
        <v/>
      </c>
      <c r="AX955" s="118" t="str">
        <f t="shared" si="295"/>
        <v/>
      </c>
      <c r="AY955" s="118" t="str">
        <f t="shared" si="296"/>
        <v/>
      </c>
      <c r="AZ955" s="118" t="str">
        <f t="shared" si="297"/>
        <v/>
      </c>
      <c r="BA955" s="118" t="str">
        <f t="shared" si="298"/>
        <v/>
      </c>
      <c r="BB955" s="118" t="str">
        <f t="shared" si="299"/>
        <v/>
      </c>
      <c r="BC955" s="118" t="str">
        <f t="shared" si="300"/>
        <v/>
      </c>
      <c r="BD955" s="118" t="str">
        <f t="shared" si="301"/>
        <v/>
      </c>
      <c r="BE955" s="118" t="str">
        <f t="shared" si="302"/>
        <v/>
      </c>
      <c r="BF955" s="118" t="str">
        <f t="shared" si="303"/>
        <v/>
      </c>
      <c r="BG955" s="120"/>
      <c r="BH955" s="120" t="str">
        <f t="shared" si="304"/>
        <v/>
      </c>
      <c r="BI955" s="120" t="str">
        <f t="shared" si="305"/>
        <v/>
      </c>
      <c r="BJ955" s="121"/>
      <c r="BK955" s="120" t="str">
        <f t="shared" si="306"/>
        <v/>
      </c>
      <c r="BL955" s="120" t="str">
        <f t="shared" si="307"/>
        <v/>
      </c>
      <c r="BM955" s="120" t="str">
        <f t="shared" si="308"/>
        <v/>
      </c>
      <c r="BN955" s="120" t="str">
        <f t="shared" si="309"/>
        <v/>
      </c>
      <c r="BO955" s="120" t="str">
        <f t="shared" si="310"/>
        <v/>
      </c>
      <c r="BP955" s="120" t="str">
        <f t="shared" si="311"/>
        <v/>
      </c>
      <c r="BQ955" s="98"/>
      <c r="BR955" s="98"/>
      <c r="BS955" s="98"/>
      <c r="BT955" s="98"/>
      <c r="BU955" s="98"/>
      <c r="BV955" s="98"/>
      <c r="BW955" s="98"/>
      <c r="BX955" s="98"/>
      <c r="BY955" s="98"/>
      <c r="BZ955" s="98"/>
      <c r="CA955" s="98"/>
      <c r="CB955" s="98"/>
      <c r="CC955" s="98"/>
      <c r="CD955" s="98"/>
      <c r="CE955" s="98"/>
      <c r="CF955" s="98"/>
      <c r="CG955" s="98"/>
      <c r="CH955" s="98"/>
      <c r="CI955" s="98"/>
      <c r="CJ955" s="98"/>
      <c r="CK955" s="98"/>
      <c r="CL955" s="98"/>
      <c r="CM955" s="98"/>
      <c r="CN955" s="98"/>
      <c r="CO955" s="98"/>
      <c r="CP955" s="98"/>
      <c r="CQ955" s="98"/>
      <c r="CR955" s="98"/>
      <c r="CS955" s="98"/>
    </row>
    <row r="956" spans="1:97" s="4" customFormat="1" ht="18.75" customHeight="1" x14ac:dyDescent="0.2">
      <c r="A956" s="3">
        <f t="shared" si="312"/>
        <v>944</v>
      </c>
      <c r="B956" s="263"/>
      <c r="C956" s="263"/>
      <c r="D956" s="263"/>
      <c r="E956" s="259"/>
      <c r="F956" s="259"/>
      <c r="G956" s="43"/>
      <c r="H956" s="264"/>
      <c r="I956" s="261"/>
      <c r="J956" s="106"/>
      <c r="K956" s="247"/>
      <c r="L956" s="247"/>
      <c r="M956" s="247"/>
      <c r="N956" s="248" t="str">
        <f>IF(AND(K956&lt;&gt;"",L956&lt;&gt;"",J956&lt;&gt;""),ROUND(MIN(IF(OR(J956="OZZ",J956="ZZ"),5000,17300),TRUNC(0.75*(SUMIF($D$12:$D956,$D956,K$12:K956)+SUMIF($D$12:$D956,$D956,L$12:L956)),2)) - SUMIF($D$12:$D955,$D956,N$12:N955),2),"")</f>
        <v/>
      </c>
      <c r="O956" s="249" t="str">
        <f>IF(AND(K956&lt;&gt;"",L956&lt;&gt;"",M956&lt;&gt;"",J956&lt;&gt;"",AH956&lt;&gt;""),IF(OR(J956="OZZ",J956="ZZ"),ROUND(0-SUMIF($D$12:$D955,$D956,O$12:O955),2),IF(M956=0,0,ROUND(MIN(MIN(17300,TRUNC(0.75*(SUMIF($D$12:$D$2012,$D956,K$12:K$2012)+SUMIF($D$12:$D$2012,$D956,L$12:L$2012)),2)+SUMIF($D$12:$D956,$D956,AH$12:AH956))-SUMIF($D$12:$D955,$D956,O$12:O955)-SUMIF($D$12:$D$2012,$D956,N$12:N$2012),AH956),2))),"")</f>
        <v/>
      </c>
      <c r="P956" s="250" t="str">
        <f>IF(J956&lt;&gt;"",1000 - SUMIF($D$12:$D955,$D956,P$12:P955),"")</f>
        <v/>
      </c>
      <c r="Q956" s="106"/>
      <c r="R956" s="247"/>
      <c r="S956" s="247"/>
      <c r="T956" s="247"/>
      <c r="U956" s="248" t="str">
        <f>IF(AND(R956&lt;&gt;"",S956&lt;&gt;"",Q956&lt;&gt;""),ROUND(MIN(IF(OR(Q956="OZZ",Q956="ZZ"),5000,17300),TRUNC(0.75*(SUMIF($D$12:$D956,$D956,R$12:R956)+SUMIF($D$12:$D956,$D956,S$12:S956)),2)) - SUMIF($D$12:$D955,$D956,U$12:U955),2),"")</f>
        <v/>
      </c>
      <c r="V956" s="248" t="str">
        <f>IF(AND(R956&lt;&gt;"",S956&lt;&gt;"",T956&lt;&gt;"",Q956&lt;&gt;"",AL956&lt;&gt;""),IF(OR(Q956="OZZ",Q956="ZZ"),ROUND(0-SUMIF($D$12:$D955,$D956,V$12:V955),2),IF(T956=0,0,ROUND(MIN(MIN(17300,TRUNC(0.75*(SUMIF($D$12:$D$2012,$D956,R$12:R$2012)+SUMIF($D$12:$D$2012,$D956,S$12:S$2012)),2)+SUMIF($D$12:$D956,$D956,AL$12:AL956))-SUMIF($D$12:$D955,$D956,V$12:V955)-SUMIF($D$12:$D$2012,$D956,U$12:U$2012),AL956),2))),"")</f>
        <v/>
      </c>
      <c r="W956" s="250" t="str">
        <f>IF(Q956&lt;&gt;"",1000 - SUMIF($D$12:$D955,$D956,W$12:W955),"")</f>
        <v/>
      </c>
      <c r="X956" s="106"/>
      <c r="Y956" s="247"/>
      <c r="Z956" s="247"/>
      <c r="AA956" s="247"/>
      <c r="AB956" s="248" t="str">
        <f>IF(AND(Y956&lt;&gt;"",Z956&lt;&gt;"",X956&lt;&gt;""),ROUND(MIN(IF(OR(X956="OZZ",X956="ZZ"),5000,17300),TRUNC(0.75*(SUMIF($D$12:$D956,$D956,Y$12:Y956)+SUMIF($D$12:$D956,$D956,Z$12:Z956)),2)) - SUMIF($D$12:$D955,$D956,AB$12:AB955),2),"")</f>
        <v/>
      </c>
      <c r="AC956" s="251" t="str">
        <f>IF(AND(Y956&lt;&gt;"",Z956&lt;&gt;"",AA956&lt;&gt;"",X956&lt;&gt;"",AP956&lt;&gt;""),IF(OR(X956="OZZ",X956="ZZ"),ROUND(0-SUMIF($D$12:$D955,$D956,AC$12:AC955),2),IF(AA956=0,0,ROUND(MIN(MIN(17300,TRUNC(0.75*(SUMIF($D$12:$D$2012,$D956,Y$12:Y$2012)+SUMIF($D$12:$D$2012,$D956,Z$12:Z$2012)),2)+SUMIF($D$12:$D956,$D956,AP$12:AP956))-SUMIF($D$12:$D955,$D956,AC$12:AC955)-SUMIF($D$12:$D$2012,$D956,AB$12:AB$2012),AP956),2))),"")</f>
        <v/>
      </c>
      <c r="AD956" s="250" t="str">
        <f>IF(X956&lt;&gt;"",1000 - SUMIF($D$12:$D955,$D956,AD$12:AD955),"")</f>
        <v/>
      </c>
      <c r="AE956" s="252"/>
      <c r="AF956" s="253"/>
      <c r="AG956" s="254"/>
      <c r="AH956" s="255" t="str">
        <f t="shared" si="313"/>
        <v/>
      </c>
      <c r="AI956" s="256"/>
      <c r="AJ956" s="253"/>
      <c r="AK956" s="254"/>
      <c r="AL956" s="255" t="str">
        <f t="shared" si="314"/>
        <v/>
      </c>
      <c r="AM956" s="256"/>
      <c r="AN956" s="253"/>
      <c r="AO956" s="254"/>
      <c r="AP956" s="255" t="str">
        <f t="shared" si="294"/>
        <v/>
      </c>
      <c r="AQ956" s="116"/>
      <c r="AR956" s="116"/>
      <c r="AS956" s="117"/>
      <c r="AT956" s="118"/>
      <c r="AU956" s="119" t="str">
        <f>IF(D956&lt;&gt; "", IF(COUNTIF($D$12:$D956,$D956)&gt;1,0,IF(SUM(N956,U956,AB956)&gt;0,IF(AND(X956="",OR(Q956&lt;&gt;"",J956&lt;&gt;"")),IF(Q956&lt;&gt;"",Q956,IF(J956&lt;&gt;"",J956,0)),IF(AND(Q956&lt;&gt;"",J956&lt;&gt;"",Q956=J956),Q956,X956)),0)),"")</f>
        <v/>
      </c>
      <c r="AV956" s="119" t="str">
        <f>IF(D956&lt;&gt;"",IF(COUNTIF($D$12:$D956,$D956)&gt;1,0,IF(SUM(O956,V956,AC956)&gt;0,IF(AND(X956="",OR(Q956&lt;&gt;"",J956&lt;&gt;"")),IF(Q956&lt;&gt;"",Q956,IF(J956&lt;&gt;"",J956,0)),IF(AND(Q956&lt;&gt;"",J956&lt;&gt;"",Q956=J956),Q956,X956)),0)),"")</f>
        <v/>
      </c>
      <c r="AW956" s="119" t="str">
        <f>IF(D956&lt;&gt;"",IF(COUNTIF($D$12:$D956,$D956)&gt;1,0,IF(SUM(P956,W956,AD956)&gt;0,IF(AND(X956="",OR(Q956&lt;&gt;"",J956&lt;&gt;"")),IF(Q956&lt;&gt;"",Q956,IF(J956&lt;&gt;"",J956,0)),IF(AND(Q956&lt;&gt;"",J956&lt;&gt;"",Q956=J956),Q956,X956)),0)),"")</f>
        <v/>
      </c>
      <c r="AX956" s="118" t="str">
        <f t="shared" si="295"/>
        <v/>
      </c>
      <c r="AY956" s="118" t="str">
        <f t="shared" si="296"/>
        <v/>
      </c>
      <c r="AZ956" s="118" t="str">
        <f t="shared" si="297"/>
        <v/>
      </c>
      <c r="BA956" s="118" t="str">
        <f t="shared" si="298"/>
        <v/>
      </c>
      <c r="BB956" s="118" t="str">
        <f t="shared" si="299"/>
        <v/>
      </c>
      <c r="BC956" s="118" t="str">
        <f t="shared" si="300"/>
        <v/>
      </c>
      <c r="BD956" s="118" t="str">
        <f t="shared" si="301"/>
        <v/>
      </c>
      <c r="BE956" s="118" t="str">
        <f t="shared" si="302"/>
        <v/>
      </c>
      <c r="BF956" s="118" t="str">
        <f t="shared" si="303"/>
        <v/>
      </c>
      <c r="BG956" s="120"/>
      <c r="BH956" s="120" t="str">
        <f t="shared" si="304"/>
        <v/>
      </c>
      <c r="BI956" s="120" t="str">
        <f t="shared" si="305"/>
        <v/>
      </c>
      <c r="BJ956" s="121"/>
      <c r="BK956" s="120" t="str">
        <f t="shared" si="306"/>
        <v/>
      </c>
      <c r="BL956" s="120" t="str">
        <f t="shared" si="307"/>
        <v/>
      </c>
      <c r="BM956" s="120" t="str">
        <f t="shared" si="308"/>
        <v/>
      </c>
      <c r="BN956" s="120" t="str">
        <f t="shared" si="309"/>
        <v/>
      </c>
      <c r="BO956" s="120" t="str">
        <f t="shared" si="310"/>
        <v/>
      </c>
      <c r="BP956" s="120" t="str">
        <f t="shared" si="311"/>
        <v/>
      </c>
      <c r="BQ956" s="98"/>
      <c r="BR956" s="98"/>
      <c r="BS956" s="98"/>
      <c r="BT956" s="98"/>
      <c r="BU956" s="98"/>
      <c r="BV956" s="98"/>
      <c r="BW956" s="98"/>
      <c r="BX956" s="98"/>
      <c r="BY956" s="98"/>
      <c r="BZ956" s="98"/>
      <c r="CA956" s="98"/>
      <c r="CB956" s="98"/>
      <c r="CC956" s="98"/>
      <c r="CD956" s="98"/>
      <c r="CE956" s="98"/>
      <c r="CF956" s="98"/>
      <c r="CG956" s="98"/>
      <c r="CH956" s="98"/>
      <c r="CI956" s="98"/>
      <c r="CJ956" s="98"/>
      <c r="CK956" s="98"/>
      <c r="CL956" s="98"/>
      <c r="CM956" s="98"/>
      <c r="CN956" s="98"/>
      <c r="CO956" s="98"/>
      <c r="CP956" s="98"/>
      <c r="CQ956" s="98"/>
      <c r="CR956" s="98"/>
      <c r="CS956" s="98"/>
    </row>
    <row r="957" spans="1:97" s="4" customFormat="1" ht="18.75" customHeight="1" x14ac:dyDescent="0.2">
      <c r="A957" s="3">
        <f t="shared" si="312"/>
        <v>945</v>
      </c>
      <c r="B957" s="263"/>
      <c r="C957" s="263"/>
      <c r="D957" s="263"/>
      <c r="E957" s="259"/>
      <c r="F957" s="259"/>
      <c r="G957" s="43"/>
      <c r="H957" s="264"/>
      <c r="I957" s="261"/>
      <c r="J957" s="106"/>
      <c r="K957" s="247"/>
      <c r="L957" s="247"/>
      <c r="M957" s="247"/>
      <c r="N957" s="248" t="str">
        <f>IF(AND(K957&lt;&gt;"",L957&lt;&gt;"",J957&lt;&gt;""),ROUND(MIN(IF(OR(J957="OZZ",J957="ZZ"),5000,17300),TRUNC(0.75*(SUMIF($D$12:$D957,$D957,K$12:K957)+SUMIF($D$12:$D957,$D957,L$12:L957)),2)) - SUMIF($D$12:$D956,$D957,N$12:N956),2),"")</f>
        <v/>
      </c>
      <c r="O957" s="249" t="str">
        <f>IF(AND(K957&lt;&gt;"",L957&lt;&gt;"",M957&lt;&gt;"",J957&lt;&gt;"",AH957&lt;&gt;""),IF(OR(J957="OZZ",J957="ZZ"),ROUND(0-SUMIF($D$12:$D956,$D957,O$12:O956),2),IF(M957=0,0,ROUND(MIN(MIN(17300,TRUNC(0.75*(SUMIF($D$12:$D$2012,$D957,K$12:K$2012)+SUMIF($D$12:$D$2012,$D957,L$12:L$2012)),2)+SUMIF($D$12:$D957,$D957,AH$12:AH957))-SUMIF($D$12:$D956,$D957,O$12:O956)-SUMIF($D$12:$D$2012,$D957,N$12:N$2012),AH957),2))),"")</f>
        <v/>
      </c>
      <c r="P957" s="250" t="str">
        <f>IF(J957&lt;&gt;"",1000 - SUMIF($D$12:$D956,$D957,P$12:P956),"")</f>
        <v/>
      </c>
      <c r="Q957" s="106"/>
      <c r="R957" s="247"/>
      <c r="S957" s="247"/>
      <c r="T957" s="247"/>
      <c r="U957" s="248" t="str">
        <f>IF(AND(R957&lt;&gt;"",S957&lt;&gt;"",Q957&lt;&gt;""),ROUND(MIN(IF(OR(Q957="OZZ",Q957="ZZ"),5000,17300),TRUNC(0.75*(SUMIF($D$12:$D957,$D957,R$12:R957)+SUMIF($D$12:$D957,$D957,S$12:S957)),2)) - SUMIF($D$12:$D956,$D957,U$12:U956),2),"")</f>
        <v/>
      </c>
      <c r="V957" s="248" t="str">
        <f>IF(AND(R957&lt;&gt;"",S957&lt;&gt;"",T957&lt;&gt;"",Q957&lt;&gt;"",AL957&lt;&gt;""),IF(OR(Q957="OZZ",Q957="ZZ"),ROUND(0-SUMIF($D$12:$D956,$D957,V$12:V956),2),IF(T957=0,0,ROUND(MIN(MIN(17300,TRUNC(0.75*(SUMIF($D$12:$D$2012,$D957,R$12:R$2012)+SUMIF($D$12:$D$2012,$D957,S$12:S$2012)),2)+SUMIF($D$12:$D957,$D957,AL$12:AL957))-SUMIF($D$12:$D956,$D957,V$12:V956)-SUMIF($D$12:$D$2012,$D957,U$12:U$2012),AL957),2))),"")</f>
        <v/>
      </c>
      <c r="W957" s="250" t="str">
        <f>IF(Q957&lt;&gt;"",1000 - SUMIF($D$12:$D956,$D957,W$12:W956),"")</f>
        <v/>
      </c>
      <c r="X957" s="106"/>
      <c r="Y957" s="247"/>
      <c r="Z957" s="247"/>
      <c r="AA957" s="247"/>
      <c r="AB957" s="248" t="str">
        <f>IF(AND(Y957&lt;&gt;"",Z957&lt;&gt;"",X957&lt;&gt;""),ROUND(MIN(IF(OR(X957="OZZ",X957="ZZ"),5000,17300),TRUNC(0.75*(SUMIF($D$12:$D957,$D957,Y$12:Y957)+SUMIF($D$12:$D957,$D957,Z$12:Z957)),2)) - SUMIF($D$12:$D956,$D957,AB$12:AB956),2),"")</f>
        <v/>
      </c>
      <c r="AC957" s="251" t="str">
        <f>IF(AND(Y957&lt;&gt;"",Z957&lt;&gt;"",AA957&lt;&gt;"",X957&lt;&gt;"",AP957&lt;&gt;""),IF(OR(X957="OZZ",X957="ZZ"),ROUND(0-SUMIF($D$12:$D956,$D957,AC$12:AC956),2),IF(AA957=0,0,ROUND(MIN(MIN(17300,TRUNC(0.75*(SUMIF($D$12:$D$2012,$D957,Y$12:Y$2012)+SUMIF($D$12:$D$2012,$D957,Z$12:Z$2012)),2)+SUMIF($D$12:$D957,$D957,AP$12:AP957))-SUMIF($D$12:$D956,$D957,AC$12:AC956)-SUMIF($D$12:$D$2012,$D957,AB$12:AB$2012),AP957),2))),"")</f>
        <v/>
      </c>
      <c r="AD957" s="250" t="str">
        <f>IF(X957&lt;&gt;"",1000 - SUMIF($D$12:$D956,$D957,AD$12:AD956),"")</f>
        <v/>
      </c>
      <c r="AE957" s="252"/>
      <c r="AF957" s="253"/>
      <c r="AG957" s="254"/>
      <c r="AH957" s="255" t="str">
        <f t="shared" si="313"/>
        <v/>
      </c>
      <c r="AI957" s="256"/>
      <c r="AJ957" s="253"/>
      <c r="AK957" s="254"/>
      <c r="AL957" s="255" t="str">
        <f t="shared" si="314"/>
        <v/>
      </c>
      <c r="AM957" s="256"/>
      <c r="AN957" s="253"/>
      <c r="AO957" s="254"/>
      <c r="AP957" s="255" t="str">
        <f t="shared" si="294"/>
        <v/>
      </c>
      <c r="AQ957" s="116"/>
      <c r="AR957" s="116"/>
      <c r="AS957" s="117"/>
      <c r="AT957" s="118"/>
      <c r="AU957" s="119" t="str">
        <f>IF(D957&lt;&gt; "", IF(COUNTIF($D$12:$D957,$D957)&gt;1,0,IF(SUM(N957,U957,AB957)&gt;0,IF(AND(X957="",OR(Q957&lt;&gt;"",J957&lt;&gt;"")),IF(Q957&lt;&gt;"",Q957,IF(J957&lt;&gt;"",J957,0)),IF(AND(Q957&lt;&gt;"",J957&lt;&gt;"",Q957=J957),Q957,X957)),0)),"")</f>
        <v/>
      </c>
      <c r="AV957" s="119" t="str">
        <f>IF(D957&lt;&gt;"",IF(COUNTIF($D$12:$D957,$D957)&gt;1,0,IF(SUM(O957,V957,AC957)&gt;0,IF(AND(X957="",OR(Q957&lt;&gt;"",J957&lt;&gt;"")),IF(Q957&lt;&gt;"",Q957,IF(J957&lt;&gt;"",J957,0)),IF(AND(Q957&lt;&gt;"",J957&lt;&gt;"",Q957=J957),Q957,X957)),0)),"")</f>
        <v/>
      </c>
      <c r="AW957" s="119" t="str">
        <f>IF(D957&lt;&gt;"",IF(COUNTIF($D$12:$D957,$D957)&gt;1,0,IF(SUM(P957,W957,AD957)&gt;0,IF(AND(X957="",OR(Q957&lt;&gt;"",J957&lt;&gt;"")),IF(Q957&lt;&gt;"",Q957,IF(J957&lt;&gt;"",J957,0)),IF(AND(Q957&lt;&gt;"",J957&lt;&gt;"",Q957=J957),Q957,X957)),0)),"")</f>
        <v/>
      </c>
      <c r="AX957" s="118" t="str">
        <f t="shared" si="295"/>
        <v/>
      </c>
      <c r="AY957" s="118" t="str">
        <f t="shared" si="296"/>
        <v/>
      </c>
      <c r="AZ957" s="118" t="str">
        <f t="shared" si="297"/>
        <v/>
      </c>
      <c r="BA957" s="118" t="str">
        <f t="shared" si="298"/>
        <v/>
      </c>
      <c r="BB957" s="118" t="str">
        <f t="shared" si="299"/>
        <v/>
      </c>
      <c r="BC957" s="118" t="str">
        <f t="shared" si="300"/>
        <v/>
      </c>
      <c r="BD957" s="118" t="str">
        <f t="shared" si="301"/>
        <v/>
      </c>
      <c r="BE957" s="118" t="str">
        <f t="shared" si="302"/>
        <v/>
      </c>
      <c r="BF957" s="118" t="str">
        <f t="shared" si="303"/>
        <v/>
      </c>
      <c r="BG957" s="120"/>
      <c r="BH957" s="120" t="str">
        <f t="shared" si="304"/>
        <v/>
      </c>
      <c r="BI957" s="120" t="str">
        <f t="shared" si="305"/>
        <v/>
      </c>
      <c r="BJ957" s="121"/>
      <c r="BK957" s="120" t="str">
        <f t="shared" si="306"/>
        <v/>
      </c>
      <c r="BL957" s="120" t="str">
        <f t="shared" si="307"/>
        <v/>
      </c>
      <c r="BM957" s="120" t="str">
        <f t="shared" si="308"/>
        <v/>
      </c>
      <c r="BN957" s="120" t="str">
        <f t="shared" si="309"/>
        <v/>
      </c>
      <c r="BO957" s="120" t="str">
        <f t="shared" si="310"/>
        <v/>
      </c>
      <c r="BP957" s="120" t="str">
        <f t="shared" si="311"/>
        <v/>
      </c>
      <c r="BQ957" s="98"/>
      <c r="BR957" s="98"/>
      <c r="BS957" s="98"/>
      <c r="BT957" s="98"/>
      <c r="BU957" s="98"/>
      <c r="BV957" s="98"/>
      <c r="BW957" s="98"/>
      <c r="BX957" s="98"/>
      <c r="BY957" s="98"/>
      <c r="BZ957" s="98"/>
      <c r="CA957" s="98"/>
      <c r="CB957" s="98"/>
      <c r="CC957" s="98"/>
      <c r="CD957" s="98"/>
      <c r="CE957" s="98"/>
      <c r="CF957" s="98"/>
      <c r="CG957" s="98"/>
      <c r="CH957" s="98"/>
      <c r="CI957" s="98"/>
      <c r="CJ957" s="98"/>
      <c r="CK957" s="98"/>
      <c r="CL957" s="98"/>
      <c r="CM957" s="98"/>
      <c r="CN957" s="98"/>
      <c r="CO957" s="98"/>
      <c r="CP957" s="98"/>
      <c r="CQ957" s="98"/>
      <c r="CR957" s="98"/>
      <c r="CS957" s="98"/>
    </row>
    <row r="958" spans="1:97" s="4" customFormat="1" ht="18.75" customHeight="1" x14ac:dyDescent="0.2">
      <c r="A958" s="3">
        <f t="shared" si="312"/>
        <v>946</v>
      </c>
      <c r="B958" s="263"/>
      <c r="C958" s="263"/>
      <c r="D958" s="263"/>
      <c r="E958" s="259"/>
      <c r="F958" s="259"/>
      <c r="G958" s="43"/>
      <c r="H958" s="264"/>
      <c r="I958" s="261"/>
      <c r="J958" s="106"/>
      <c r="K958" s="247"/>
      <c r="L958" s="247"/>
      <c r="M958" s="247"/>
      <c r="N958" s="248" t="str">
        <f>IF(AND(K958&lt;&gt;"",L958&lt;&gt;"",J958&lt;&gt;""),ROUND(MIN(IF(OR(J958="OZZ",J958="ZZ"),5000,17300),TRUNC(0.75*(SUMIF($D$12:$D958,$D958,K$12:K958)+SUMIF($D$12:$D958,$D958,L$12:L958)),2)) - SUMIF($D$12:$D957,$D958,N$12:N957),2),"")</f>
        <v/>
      </c>
      <c r="O958" s="249" t="str">
        <f>IF(AND(K958&lt;&gt;"",L958&lt;&gt;"",M958&lt;&gt;"",J958&lt;&gt;"",AH958&lt;&gt;""),IF(OR(J958="OZZ",J958="ZZ"),ROUND(0-SUMIF($D$12:$D957,$D958,O$12:O957),2),IF(M958=0,0,ROUND(MIN(MIN(17300,TRUNC(0.75*(SUMIF($D$12:$D$2012,$D958,K$12:K$2012)+SUMIF($D$12:$D$2012,$D958,L$12:L$2012)),2)+SUMIF($D$12:$D958,$D958,AH$12:AH958))-SUMIF($D$12:$D957,$D958,O$12:O957)-SUMIF($D$12:$D$2012,$D958,N$12:N$2012),AH958),2))),"")</f>
        <v/>
      </c>
      <c r="P958" s="250" t="str">
        <f>IF(J958&lt;&gt;"",1000 - SUMIF($D$12:$D957,$D958,P$12:P957),"")</f>
        <v/>
      </c>
      <c r="Q958" s="106"/>
      <c r="R958" s="247"/>
      <c r="S958" s="247"/>
      <c r="T958" s="247"/>
      <c r="U958" s="248" t="str">
        <f>IF(AND(R958&lt;&gt;"",S958&lt;&gt;"",Q958&lt;&gt;""),ROUND(MIN(IF(OR(Q958="OZZ",Q958="ZZ"),5000,17300),TRUNC(0.75*(SUMIF($D$12:$D958,$D958,R$12:R958)+SUMIF($D$12:$D958,$D958,S$12:S958)),2)) - SUMIF($D$12:$D957,$D958,U$12:U957),2),"")</f>
        <v/>
      </c>
      <c r="V958" s="248" t="str">
        <f>IF(AND(R958&lt;&gt;"",S958&lt;&gt;"",T958&lt;&gt;"",Q958&lt;&gt;"",AL958&lt;&gt;""),IF(OR(Q958="OZZ",Q958="ZZ"),ROUND(0-SUMIF($D$12:$D957,$D958,V$12:V957),2),IF(T958=0,0,ROUND(MIN(MIN(17300,TRUNC(0.75*(SUMIF($D$12:$D$2012,$D958,R$12:R$2012)+SUMIF($D$12:$D$2012,$D958,S$12:S$2012)),2)+SUMIF($D$12:$D958,$D958,AL$12:AL958))-SUMIF($D$12:$D957,$D958,V$12:V957)-SUMIF($D$12:$D$2012,$D958,U$12:U$2012),AL958),2))),"")</f>
        <v/>
      </c>
      <c r="W958" s="250" t="str">
        <f>IF(Q958&lt;&gt;"",1000 - SUMIF($D$12:$D957,$D958,W$12:W957),"")</f>
        <v/>
      </c>
      <c r="X958" s="106"/>
      <c r="Y958" s="247"/>
      <c r="Z958" s="247"/>
      <c r="AA958" s="247"/>
      <c r="AB958" s="248" t="str">
        <f>IF(AND(Y958&lt;&gt;"",Z958&lt;&gt;"",X958&lt;&gt;""),ROUND(MIN(IF(OR(X958="OZZ",X958="ZZ"),5000,17300),TRUNC(0.75*(SUMIF($D$12:$D958,$D958,Y$12:Y958)+SUMIF($D$12:$D958,$D958,Z$12:Z958)),2)) - SUMIF($D$12:$D957,$D958,AB$12:AB957),2),"")</f>
        <v/>
      </c>
      <c r="AC958" s="251" t="str">
        <f>IF(AND(Y958&lt;&gt;"",Z958&lt;&gt;"",AA958&lt;&gt;"",X958&lt;&gt;"",AP958&lt;&gt;""),IF(OR(X958="OZZ",X958="ZZ"),ROUND(0-SUMIF($D$12:$D957,$D958,AC$12:AC957),2),IF(AA958=0,0,ROUND(MIN(MIN(17300,TRUNC(0.75*(SUMIF($D$12:$D$2012,$D958,Y$12:Y$2012)+SUMIF($D$12:$D$2012,$D958,Z$12:Z$2012)),2)+SUMIF($D$12:$D958,$D958,AP$12:AP958))-SUMIF($D$12:$D957,$D958,AC$12:AC957)-SUMIF($D$12:$D$2012,$D958,AB$12:AB$2012),AP958),2))),"")</f>
        <v/>
      </c>
      <c r="AD958" s="250" t="str">
        <f>IF(X958&lt;&gt;"",1000 - SUMIF($D$12:$D957,$D958,AD$12:AD957),"")</f>
        <v/>
      </c>
      <c r="AE958" s="252"/>
      <c r="AF958" s="253"/>
      <c r="AG958" s="254"/>
      <c r="AH958" s="255" t="str">
        <f t="shared" si="313"/>
        <v/>
      </c>
      <c r="AI958" s="256"/>
      <c r="AJ958" s="253"/>
      <c r="AK958" s="254"/>
      <c r="AL958" s="255" t="str">
        <f t="shared" si="314"/>
        <v/>
      </c>
      <c r="AM958" s="256"/>
      <c r="AN958" s="253"/>
      <c r="AO958" s="254"/>
      <c r="AP958" s="255" t="str">
        <f t="shared" si="294"/>
        <v/>
      </c>
      <c r="AQ958" s="116"/>
      <c r="AR958" s="116"/>
      <c r="AS958" s="117"/>
      <c r="AT958" s="118"/>
      <c r="AU958" s="119" t="str">
        <f>IF(D958&lt;&gt; "", IF(COUNTIF($D$12:$D958,$D958)&gt;1,0,IF(SUM(N958,U958,AB958)&gt;0,IF(AND(X958="",OR(Q958&lt;&gt;"",J958&lt;&gt;"")),IF(Q958&lt;&gt;"",Q958,IF(J958&lt;&gt;"",J958,0)),IF(AND(Q958&lt;&gt;"",J958&lt;&gt;"",Q958=J958),Q958,X958)),0)),"")</f>
        <v/>
      </c>
      <c r="AV958" s="119" t="str">
        <f>IF(D958&lt;&gt;"",IF(COUNTIF($D$12:$D958,$D958)&gt;1,0,IF(SUM(O958,V958,AC958)&gt;0,IF(AND(X958="",OR(Q958&lt;&gt;"",J958&lt;&gt;"")),IF(Q958&lt;&gt;"",Q958,IF(J958&lt;&gt;"",J958,0)),IF(AND(Q958&lt;&gt;"",J958&lt;&gt;"",Q958=J958),Q958,X958)),0)),"")</f>
        <v/>
      </c>
      <c r="AW958" s="119" t="str">
        <f>IF(D958&lt;&gt;"",IF(COUNTIF($D$12:$D958,$D958)&gt;1,0,IF(SUM(P958,W958,AD958)&gt;0,IF(AND(X958="",OR(Q958&lt;&gt;"",J958&lt;&gt;"")),IF(Q958&lt;&gt;"",Q958,IF(J958&lt;&gt;"",J958,0)),IF(AND(Q958&lt;&gt;"",J958&lt;&gt;"",Q958=J958),Q958,X958)),0)),"")</f>
        <v/>
      </c>
      <c r="AX958" s="118" t="str">
        <f t="shared" si="295"/>
        <v/>
      </c>
      <c r="AY958" s="118" t="str">
        <f t="shared" si="296"/>
        <v/>
      </c>
      <c r="AZ958" s="118" t="str">
        <f t="shared" si="297"/>
        <v/>
      </c>
      <c r="BA958" s="118" t="str">
        <f t="shared" si="298"/>
        <v/>
      </c>
      <c r="BB958" s="118" t="str">
        <f t="shared" si="299"/>
        <v/>
      </c>
      <c r="BC958" s="118" t="str">
        <f t="shared" si="300"/>
        <v/>
      </c>
      <c r="BD958" s="118" t="str">
        <f t="shared" si="301"/>
        <v/>
      </c>
      <c r="BE958" s="118" t="str">
        <f t="shared" si="302"/>
        <v/>
      </c>
      <c r="BF958" s="118" t="str">
        <f t="shared" si="303"/>
        <v/>
      </c>
      <c r="BG958" s="120"/>
      <c r="BH958" s="120" t="str">
        <f t="shared" si="304"/>
        <v/>
      </c>
      <c r="BI958" s="120" t="str">
        <f t="shared" si="305"/>
        <v/>
      </c>
      <c r="BJ958" s="121"/>
      <c r="BK958" s="120" t="str">
        <f t="shared" si="306"/>
        <v/>
      </c>
      <c r="BL958" s="120" t="str">
        <f t="shared" si="307"/>
        <v/>
      </c>
      <c r="BM958" s="120" t="str">
        <f t="shared" si="308"/>
        <v/>
      </c>
      <c r="BN958" s="120" t="str">
        <f t="shared" si="309"/>
        <v/>
      </c>
      <c r="BO958" s="120" t="str">
        <f t="shared" si="310"/>
        <v/>
      </c>
      <c r="BP958" s="120" t="str">
        <f t="shared" si="311"/>
        <v/>
      </c>
      <c r="BQ958" s="98"/>
      <c r="BR958" s="98"/>
      <c r="BS958" s="98"/>
      <c r="BT958" s="98"/>
      <c r="BU958" s="98"/>
      <c r="BV958" s="98"/>
      <c r="BW958" s="98"/>
      <c r="BX958" s="98"/>
      <c r="BY958" s="98"/>
      <c r="BZ958" s="98"/>
      <c r="CA958" s="98"/>
      <c r="CB958" s="98"/>
      <c r="CC958" s="98"/>
      <c r="CD958" s="98"/>
      <c r="CE958" s="98"/>
      <c r="CF958" s="98"/>
      <c r="CG958" s="98"/>
      <c r="CH958" s="98"/>
      <c r="CI958" s="98"/>
      <c r="CJ958" s="98"/>
      <c r="CK958" s="98"/>
      <c r="CL958" s="98"/>
      <c r="CM958" s="98"/>
      <c r="CN958" s="98"/>
      <c r="CO958" s="98"/>
      <c r="CP958" s="98"/>
      <c r="CQ958" s="98"/>
      <c r="CR958" s="98"/>
      <c r="CS958" s="98"/>
    </row>
    <row r="959" spans="1:97" s="4" customFormat="1" ht="18.75" customHeight="1" x14ac:dyDescent="0.2">
      <c r="A959" s="3">
        <f t="shared" si="312"/>
        <v>947</v>
      </c>
      <c r="B959" s="263"/>
      <c r="C959" s="263"/>
      <c r="D959" s="263"/>
      <c r="E959" s="259"/>
      <c r="F959" s="259"/>
      <c r="G959" s="43"/>
      <c r="H959" s="264"/>
      <c r="I959" s="261"/>
      <c r="J959" s="106"/>
      <c r="K959" s="247"/>
      <c r="L959" s="247"/>
      <c r="M959" s="247"/>
      <c r="N959" s="248" t="str">
        <f>IF(AND(K959&lt;&gt;"",L959&lt;&gt;"",J959&lt;&gt;""),ROUND(MIN(IF(OR(J959="OZZ",J959="ZZ"),5000,17300),TRUNC(0.75*(SUMIF($D$12:$D959,$D959,K$12:K959)+SUMIF($D$12:$D959,$D959,L$12:L959)),2)) - SUMIF($D$12:$D958,$D959,N$12:N958),2),"")</f>
        <v/>
      </c>
      <c r="O959" s="249" t="str">
        <f>IF(AND(K959&lt;&gt;"",L959&lt;&gt;"",M959&lt;&gt;"",J959&lt;&gt;"",AH959&lt;&gt;""),IF(OR(J959="OZZ",J959="ZZ"),ROUND(0-SUMIF($D$12:$D958,$D959,O$12:O958),2),IF(M959=0,0,ROUND(MIN(MIN(17300,TRUNC(0.75*(SUMIF($D$12:$D$2012,$D959,K$12:K$2012)+SUMIF($D$12:$D$2012,$D959,L$12:L$2012)),2)+SUMIF($D$12:$D959,$D959,AH$12:AH959))-SUMIF($D$12:$D958,$D959,O$12:O958)-SUMIF($D$12:$D$2012,$D959,N$12:N$2012),AH959),2))),"")</f>
        <v/>
      </c>
      <c r="P959" s="250" t="str">
        <f>IF(J959&lt;&gt;"",1000 - SUMIF($D$12:$D958,$D959,P$12:P958),"")</f>
        <v/>
      </c>
      <c r="Q959" s="106"/>
      <c r="R959" s="247"/>
      <c r="S959" s="247"/>
      <c r="T959" s="247"/>
      <c r="U959" s="248" t="str">
        <f>IF(AND(R959&lt;&gt;"",S959&lt;&gt;"",Q959&lt;&gt;""),ROUND(MIN(IF(OR(Q959="OZZ",Q959="ZZ"),5000,17300),TRUNC(0.75*(SUMIF($D$12:$D959,$D959,R$12:R959)+SUMIF($D$12:$D959,$D959,S$12:S959)),2)) - SUMIF($D$12:$D958,$D959,U$12:U958),2),"")</f>
        <v/>
      </c>
      <c r="V959" s="248" t="str">
        <f>IF(AND(R959&lt;&gt;"",S959&lt;&gt;"",T959&lt;&gt;"",Q959&lt;&gt;"",AL959&lt;&gt;""),IF(OR(Q959="OZZ",Q959="ZZ"),ROUND(0-SUMIF($D$12:$D958,$D959,V$12:V958),2),IF(T959=0,0,ROUND(MIN(MIN(17300,TRUNC(0.75*(SUMIF($D$12:$D$2012,$D959,R$12:R$2012)+SUMIF($D$12:$D$2012,$D959,S$12:S$2012)),2)+SUMIF($D$12:$D959,$D959,AL$12:AL959))-SUMIF($D$12:$D958,$D959,V$12:V958)-SUMIF($D$12:$D$2012,$D959,U$12:U$2012),AL959),2))),"")</f>
        <v/>
      </c>
      <c r="W959" s="250" t="str">
        <f>IF(Q959&lt;&gt;"",1000 - SUMIF($D$12:$D958,$D959,W$12:W958),"")</f>
        <v/>
      </c>
      <c r="X959" s="106"/>
      <c r="Y959" s="247"/>
      <c r="Z959" s="247"/>
      <c r="AA959" s="247"/>
      <c r="AB959" s="248" t="str">
        <f>IF(AND(Y959&lt;&gt;"",Z959&lt;&gt;"",X959&lt;&gt;""),ROUND(MIN(IF(OR(X959="OZZ",X959="ZZ"),5000,17300),TRUNC(0.75*(SUMIF($D$12:$D959,$D959,Y$12:Y959)+SUMIF($D$12:$D959,$D959,Z$12:Z959)),2)) - SUMIF($D$12:$D958,$D959,AB$12:AB958),2),"")</f>
        <v/>
      </c>
      <c r="AC959" s="251" t="str">
        <f>IF(AND(Y959&lt;&gt;"",Z959&lt;&gt;"",AA959&lt;&gt;"",X959&lt;&gt;"",AP959&lt;&gt;""),IF(OR(X959="OZZ",X959="ZZ"),ROUND(0-SUMIF($D$12:$D958,$D959,AC$12:AC958),2),IF(AA959=0,0,ROUND(MIN(MIN(17300,TRUNC(0.75*(SUMIF($D$12:$D$2012,$D959,Y$12:Y$2012)+SUMIF($D$12:$D$2012,$D959,Z$12:Z$2012)),2)+SUMIF($D$12:$D959,$D959,AP$12:AP959))-SUMIF($D$12:$D958,$D959,AC$12:AC958)-SUMIF($D$12:$D$2012,$D959,AB$12:AB$2012),AP959),2))),"")</f>
        <v/>
      </c>
      <c r="AD959" s="250" t="str">
        <f>IF(X959&lt;&gt;"",1000 - SUMIF($D$12:$D958,$D959,AD$12:AD958),"")</f>
        <v/>
      </c>
      <c r="AE959" s="252"/>
      <c r="AF959" s="253"/>
      <c r="AG959" s="254"/>
      <c r="AH959" s="255" t="str">
        <f t="shared" si="313"/>
        <v/>
      </c>
      <c r="AI959" s="256"/>
      <c r="AJ959" s="253"/>
      <c r="AK959" s="254"/>
      <c r="AL959" s="255" t="str">
        <f t="shared" si="314"/>
        <v/>
      </c>
      <c r="AM959" s="256"/>
      <c r="AN959" s="253"/>
      <c r="AO959" s="254"/>
      <c r="AP959" s="255" t="str">
        <f t="shared" si="294"/>
        <v/>
      </c>
      <c r="AQ959" s="116"/>
      <c r="AR959" s="116"/>
      <c r="AS959" s="117"/>
      <c r="AT959" s="118"/>
      <c r="AU959" s="119" t="str">
        <f>IF(D959&lt;&gt; "", IF(COUNTIF($D$12:$D959,$D959)&gt;1,0,IF(SUM(N959,U959,AB959)&gt;0,IF(AND(X959="",OR(Q959&lt;&gt;"",J959&lt;&gt;"")),IF(Q959&lt;&gt;"",Q959,IF(J959&lt;&gt;"",J959,0)),IF(AND(Q959&lt;&gt;"",J959&lt;&gt;"",Q959=J959),Q959,X959)),0)),"")</f>
        <v/>
      </c>
      <c r="AV959" s="119" t="str">
        <f>IF(D959&lt;&gt;"",IF(COUNTIF($D$12:$D959,$D959)&gt;1,0,IF(SUM(O959,V959,AC959)&gt;0,IF(AND(X959="",OR(Q959&lt;&gt;"",J959&lt;&gt;"")),IF(Q959&lt;&gt;"",Q959,IF(J959&lt;&gt;"",J959,0)),IF(AND(Q959&lt;&gt;"",J959&lt;&gt;"",Q959=J959),Q959,X959)),0)),"")</f>
        <v/>
      </c>
      <c r="AW959" s="119" t="str">
        <f>IF(D959&lt;&gt;"",IF(COUNTIF($D$12:$D959,$D959)&gt;1,0,IF(SUM(P959,W959,AD959)&gt;0,IF(AND(X959="",OR(Q959&lt;&gt;"",J959&lt;&gt;"")),IF(Q959&lt;&gt;"",Q959,IF(J959&lt;&gt;"",J959,0)),IF(AND(Q959&lt;&gt;"",J959&lt;&gt;"",Q959=J959),Q959,X959)),0)),"")</f>
        <v/>
      </c>
      <c r="AX959" s="118" t="str">
        <f t="shared" si="295"/>
        <v/>
      </c>
      <c r="AY959" s="118" t="str">
        <f t="shared" si="296"/>
        <v/>
      </c>
      <c r="AZ959" s="118" t="str">
        <f t="shared" si="297"/>
        <v/>
      </c>
      <c r="BA959" s="118" t="str">
        <f t="shared" si="298"/>
        <v/>
      </c>
      <c r="BB959" s="118" t="str">
        <f t="shared" si="299"/>
        <v/>
      </c>
      <c r="BC959" s="118" t="str">
        <f t="shared" si="300"/>
        <v/>
      </c>
      <c r="BD959" s="118" t="str">
        <f t="shared" si="301"/>
        <v/>
      </c>
      <c r="BE959" s="118" t="str">
        <f t="shared" si="302"/>
        <v/>
      </c>
      <c r="BF959" s="118" t="str">
        <f t="shared" si="303"/>
        <v/>
      </c>
      <c r="BG959" s="120"/>
      <c r="BH959" s="120" t="str">
        <f t="shared" si="304"/>
        <v/>
      </c>
      <c r="BI959" s="120" t="str">
        <f t="shared" si="305"/>
        <v/>
      </c>
      <c r="BJ959" s="121"/>
      <c r="BK959" s="120" t="str">
        <f t="shared" si="306"/>
        <v/>
      </c>
      <c r="BL959" s="120" t="str">
        <f t="shared" si="307"/>
        <v/>
      </c>
      <c r="BM959" s="120" t="str">
        <f t="shared" si="308"/>
        <v/>
      </c>
      <c r="BN959" s="120" t="str">
        <f t="shared" si="309"/>
        <v/>
      </c>
      <c r="BO959" s="120" t="str">
        <f t="shared" si="310"/>
        <v/>
      </c>
      <c r="BP959" s="120" t="str">
        <f t="shared" si="311"/>
        <v/>
      </c>
      <c r="BQ959" s="98"/>
      <c r="BR959" s="98"/>
      <c r="BS959" s="98"/>
      <c r="BT959" s="98"/>
      <c r="BU959" s="98"/>
      <c r="BV959" s="98"/>
      <c r="BW959" s="98"/>
      <c r="BX959" s="98"/>
      <c r="BY959" s="98"/>
      <c r="BZ959" s="98"/>
      <c r="CA959" s="98"/>
      <c r="CB959" s="98"/>
      <c r="CC959" s="98"/>
      <c r="CD959" s="98"/>
      <c r="CE959" s="98"/>
      <c r="CF959" s="98"/>
      <c r="CG959" s="98"/>
      <c r="CH959" s="98"/>
      <c r="CI959" s="98"/>
      <c r="CJ959" s="98"/>
      <c r="CK959" s="98"/>
      <c r="CL959" s="98"/>
      <c r="CM959" s="98"/>
      <c r="CN959" s="98"/>
      <c r="CO959" s="98"/>
      <c r="CP959" s="98"/>
      <c r="CQ959" s="98"/>
      <c r="CR959" s="98"/>
      <c r="CS959" s="98"/>
    </row>
    <row r="960" spans="1:97" s="4" customFormat="1" ht="18.75" customHeight="1" x14ac:dyDescent="0.2">
      <c r="A960" s="3">
        <f t="shared" si="312"/>
        <v>948</v>
      </c>
      <c r="B960" s="263"/>
      <c r="C960" s="263"/>
      <c r="D960" s="263"/>
      <c r="E960" s="259"/>
      <c r="F960" s="259"/>
      <c r="G960" s="43"/>
      <c r="H960" s="264"/>
      <c r="I960" s="261"/>
      <c r="J960" s="106"/>
      <c r="K960" s="247"/>
      <c r="L960" s="247"/>
      <c r="M960" s="247"/>
      <c r="N960" s="248" t="str">
        <f>IF(AND(K960&lt;&gt;"",L960&lt;&gt;"",J960&lt;&gt;""),ROUND(MIN(IF(OR(J960="OZZ",J960="ZZ"),5000,17300),TRUNC(0.75*(SUMIF($D$12:$D960,$D960,K$12:K960)+SUMIF($D$12:$D960,$D960,L$12:L960)),2)) - SUMIF($D$12:$D959,$D960,N$12:N959),2),"")</f>
        <v/>
      </c>
      <c r="O960" s="249" t="str">
        <f>IF(AND(K960&lt;&gt;"",L960&lt;&gt;"",M960&lt;&gt;"",J960&lt;&gt;"",AH960&lt;&gt;""),IF(OR(J960="OZZ",J960="ZZ"),ROUND(0-SUMIF($D$12:$D959,$D960,O$12:O959),2),IF(M960=0,0,ROUND(MIN(MIN(17300,TRUNC(0.75*(SUMIF($D$12:$D$2012,$D960,K$12:K$2012)+SUMIF($D$12:$D$2012,$D960,L$12:L$2012)),2)+SUMIF($D$12:$D960,$D960,AH$12:AH960))-SUMIF($D$12:$D959,$D960,O$12:O959)-SUMIF($D$12:$D$2012,$D960,N$12:N$2012),AH960),2))),"")</f>
        <v/>
      </c>
      <c r="P960" s="250" t="str">
        <f>IF(J960&lt;&gt;"",1000 - SUMIF($D$12:$D959,$D960,P$12:P959),"")</f>
        <v/>
      </c>
      <c r="Q960" s="106"/>
      <c r="R960" s="247"/>
      <c r="S960" s="247"/>
      <c r="T960" s="247"/>
      <c r="U960" s="248" t="str">
        <f>IF(AND(R960&lt;&gt;"",S960&lt;&gt;"",Q960&lt;&gt;""),ROUND(MIN(IF(OR(Q960="OZZ",Q960="ZZ"),5000,17300),TRUNC(0.75*(SUMIF($D$12:$D960,$D960,R$12:R960)+SUMIF($D$12:$D960,$D960,S$12:S960)),2)) - SUMIF($D$12:$D959,$D960,U$12:U959),2),"")</f>
        <v/>
      </c>
      <c r="V960" s="248" t="str">
        <f>IF(AND(R960&lt;&gt;"",S960&lt;&gt;"",T960&lt;&gt;"",Q960&lt;&gt;"",AL960&lt;&gt;""),IF(OR(Q960="OZZ",Q960="ZZ"),ROUND(0-SUMIF($D$12:$D959,$D960,V$12:V959),2),IF(T960=0,0,ROUND(MIN(MIN(17300,TRUNC(0.75*(SUMIF($D$12:$D$2012,$D960,R$12:R$2012)+SUMIF($D$12:$D$2012,$D960,S$12:S$2012)),2)+SUMIF($D$12:$D960,$D960,AL$12:AL960))-SUMIF($D$12:$D959,$D960,V$12:V959)-SUMIF($D$12:$D$2012,$D960,U$12:U$2012),AL960),2))),"")</f>
        <v/>
      </c>
      <c r="W960" s="250" t="str">
        <f>IF(Q960&lt;&gt;"",1000 - SUMIF($D$12:$D959,$D960,W$12:W959),"")</f>
        <v/>
      </c>
      <c r="X960" s="106"/>
      <c r="Y960" s="247"/>
      <c r="Z960" s="247"/>
      <c r="AA960" s="247"/>
      <c r="AB960" s="248" t="str">
        <f>IF(AND(Y960&lt;&gt;"",Z960&lt;&gt;"",X960&lt;&gt;""),ROUND(MIN(IF(OR(X960="OZZ",X960="ZZ"),5000,17300),TRUNC(0.75*(SUMIF($D$12:$D960,$D960,Y$12:Y960)+SUMIF($D$12:$D960,$D960,Z$12:Z960)),2)) - SUMIF($D$12:$D959,$D960,AB$12:AB959),2),"")</f>
        <v/>
      </c>
      <c r="AC960" s="251" t="str">
        <f>IF(AND(Y960&lt;&gt;"",Z960&lt;&gt;"",AA960&lt;&gt;"",X960&lt;&gt;"",AP960&lt;&gt;""),IF(OR(X960="OZZ",X960="ZZ"),ROUND(0-SUMIF($D$12:$D959,$D960,AC$12:AC959),2),IF(AA960=0,0,ROUND(MIN(MIN(17300,TRUNC(0.75*(SUMIF($D$12:$D$2012,$D960,Y$12:Y$2012)+SUMIF($D$12:$D$2012,$D960,Z$12:Z$2012)),2)+SUMIF($D$12:$D960,$D960,AP$12:AP960))-SUMIF($D$12:$D959,$D960,AC$12:AC959)-SUMIF($D$12:$D$2012,$D960,AB$12:AB$2012),AP960),2))),"")</f>
        <v/>
      </c>
      <c r="AD960" s="250" t="str">
        <f>IF(X960&lt;&gt;"",1000 - SUMIF($D$12:$D959,$D960,AD$12:AD959),"")</f>
        <v/>
      </c>
      <c r="AE960" s="252"/>
      <c r="AF960" s="253"/>
      <c r="AG960" s="254"/>
      <c r="AH960" s="255" t="str">
        <f t="shared" si="313"/>
        <v/>
      </c>
      <c r="AI960" s="256"/>
      <c r="AJ960" s="253"/>
      <c r="AK960" s="254"/>
      <c r="AL960" s="255" t="str">
        <f t="shared" si="314"/>
        <v/>
      </c>
      <c r="AM960" s="256"/>
      <c r="AN960" s="253"/>
      <c r="AO960" s="254"/>
      <c r="AP960" s="255" t="str">
        <f t="shared" si="294"/>
        <v/>
      </c>
      <c r="AQ960" s="116"/>
      <c r="AR960" s="116"/>
      <c r="AS960" s="117"/>
      <c r="AT960" s="118"/>
      <c r="AU960" s="119" t="str">
        <f>IF(D960&lt;&gt; "", IF(COUNTIF($D$12:$D960,$D960)&gt;1,0,IF(SUM(N960,U960,AB960)&gt;0,IF(AND(X960="",OR(Q960&lt;&gt;"",J960&lt;&gt;"")),IF(Q960&lt;&gt;"",Q960,IF(J960&lt;&gt;"",J960,0)),IF(AND(Q960&lt;&gt;"",J960&lt;&gt;"",Q960=J960),Q960,X960)),0)),"")</f>
        <v/>
      </c>
      <c r="AV960" s="119" t="str">
        <f>IF(D960&lt;&gt;"",IF(COUNTIF($D$12:$D960,$D960)&gt;1,0,IF(SUM(O960,V960,AC960)&gt;0,IF(AND(X960="",OR(Q960&lt;&gt;"",J960&lt;&gt;"")),IF(Q960&lt;&gt;"",Q960,IF(J960&lt;&gt;"",J960,0)),IF(AND(Q960&lt;&gt;"",J960&lt;&gt;"",Q960=J960),Q960,X960)),0)),"")</f>
        <v/>
      </c>
      <c r="AW960" s="119" t="str">
        <f>IF(D960&lt;&gt;"",IF(COUNTIF($D$12:$D960,$D960)&gt;1,0,IF(SUM(P960,W960,AD960)&gt;0,IF(AND(X960="",OR(Q960&lt;&gt;"",J960&lt;&gt;"")),IF(Q960&lt;&gt;"",Q960,IF(J960&lt;&gt;"",J960,0)),IF(AND(Q960&lt;&gt;"",J960&lt;&gt;"",Q960=J960),Q960,X960)),0)),"")</f>
        <v/>
      </c>
      <c r="AX960" s="118" t="str">
        <f t="shared" si="295"/>
        <v/>
      </c>
      <c r="AY960" s="118" t="str">
        <f t="shared" si="296"/>
        <v/>
      </c>
      <c r="AZ960" s="118" t="str">
        <f t="shared" si="297"/>
        <v/>
      </c>
      <c r="BA960" s="118" t="str">
        <f t="shared" si="298"/>
        <v/>
      </c>
      <c r="BB960" s="118" t="str">
        <f t="shared" si="299"/>
        <v/>
      </c>
      <c r="BC960" s="118" t="str">
        <f t="shared" si="300"/>
        <v/>
      </c>
      <c r="BD960" s="118" t="str">
        <f t="shared" si="301"/>
        <v/>
      </c>
      <c r="BE960" s="118" t="str">
        <f t="shared" si="302"/>
        <v/>
      </c>
      <c r="BF960" s="118" t="str">
        <f t="shared" si="303"/>
        <v/>
      </c>
      <c r="BG960" s="120"/>
      <c r="BH960" s="120" t="str">
        <f t="shared" si="304"/>
        <v/>
      </c>
      <c r="BI960" s="120" t="str">
        <f t="shared" si="305"/>
        <v/>
      </c>
      <c r="BJ960" s="121"/>
      <c r="BK960" s="120" t="str">
        <f t="shared" si="306"/>
        <v/>
      </c>
      <c r="BL960" s="120" t="str">
        <f t="shared" si="307"/>
        <v/>
      </c>
      <c r="BM960" s="120" t="str">
        <f t="shared" si="308"/>
        <v/>
      </c>
      <c r="BN960" s="120" t="str">
        <f t="shared" si="309"/>
        <v/>
      </c>
      <c r="BO960" s="120" t="str">
        <f t="shared" si="310"/>
        <v/>
      </c>
      <c r="BP960" s="120" t="str">
        <f t="shared" si="311"/>
        <v/>
      </c>
      <c r="BQ960" s="98"/>
      <c r="BR960" s="98"/>
      <c r="BS960" s="98"/>
      <c r="BT960" s="98"/>
      <c r="BU960" s="98"/>
      <c r="BV960" s="98"/>
      <c r="BW960" s="98"/>
      <c r="BX960" s="98"/>
      <c r="BY960" s="98"/>
      <c r="BZ960" s="98"/>
      <c r="CA960" s="98"/>
      <c r="CB960" s="98"/>
      <c r="CC960" s="98"/>
      <c r="CD960" s="98"/>
      <c r="CE960" s="98"/>
      <c r="CF960" s="98"/>
      <c r="CG960" s="98"/>
      <c r="CH960" s="98"/>
      <c r="CI960" s="98"/>
      <c r="CJ960" s="98"/>
      <c r="CK960" s="98"/>
      <c r="CL960" s="98"/>
      <c r="CM960" s="98"/>
      <c r="CN960" s="98"/>
      <c r="CO960" s="98"/>
      <c r="CP960" s="98"/>
      <c r="CQ960" s="98"/>
      <c r="CR960" s="98"/>
      <c r="CS960" s="98"/>
    </row>
    <row r="961" spans="1:97" s="4" customFormat="1" ht="18.75" customHeight="1" x14ac:dyDescent="0.2">
      <c r="A961" s="3">
        <f t="shared" si="312"/>
        <v>949</v>
      </c>
      <c r="B961" s="263"/>
      <c r="C961" s="263"/>
      <c r="D961" s="263"/>
      <c r="E961" s="259"/>
      <c r="F961" s="259"/>
      <c r="G961" s="43"/>
      <c r="H961" s="264"/>
      <c r="I961" s="261"/>
      <c r="J961" s="106"/>
      <c r="K961" s="247"/>
      <c r="L961" s="247"/>
      <c r="M961" s="247"/>
      <c r="N961" s="248" t="str">
        <f>IF(AND(K961&lt;&gt;"",L961&lt;&gt;"",J961&lt;&gt;""),ROUND(MIN(IF(OR(J961="OZZ",J961="ZZ"),5000,17300),TRUNC(0.75*(SUMIF($D$12:$D961,$D961,K$12:K961)+SUMIF($D$12:$D961,$D961,L$12:L961)),2)) - SUMIF($D$12:$D960,$D961,N$12:N960),2),"")</f>
        <v/>
      </c>
      <c r="O961" s="249" t="str">
        <f>IF(AND(K961&lt;&gt;"",L961&lt;&gt;"",M961&lt;&gt;"",J961&lt;&gt;"",AH961&lt;&gt;""),IF(OR(J961="OZZ",J961="ZZ"),ROUND(0-SUMIF($D$12:$D960,$D961,O$12:O960),2),IF(M961=0,0,ROUND(MIN(MIN(17300,TRUNC(0.75*(SUMIF($D$12:$D$2012,$D961,K$12:K$2012)+SUMIF($D$12:$D$2012,$D961,L$12:L$2012)),2)+SUMIF($D$12:$D961,$D961,AH$12:AH961))-SUMIF($D$12:$D960,$D961,O$12:O960)-SUMIF($D$12:$D$2012,$D961,N$12:N$2012),AH961),2))),"")</f>
        <v/>
      </c>
      <c r="P961" s="250" t="str">
        <f>IF(J961&lt;&gt;"",1000 - SUMIF($D$12:$D960,$D961,P$12:P960),"")</f>
        <v/>
      </c>
      <c r="Q961" s="106"/>
      <c r="R961" s="247"/>
      <c r="S961" s="247"/>
      <c r="T961" s="247"/>
      <c r="U961" s="248" t="str">
        <f>IF(AND(R961&lt;&gt;"",S961&lt;&gt;"",Q961&lt;&gt;""),ROUND(MIN(IF(OR(Q961="OZZ",Q961="ZZ"),5000,17300),TRUNC(0.75*(SUMIF($D$12:$D961,$D961,R$12:R961)+SUMIF($D$12:$D961,$D961,S$12:S961)),2)) - SUMIF($D$12:$D960,$D961,U$12:U960),2),"")</f>
        <v/>
      </c>
      <c r="V961" s="248" t="str">
        <f>IF(AND(R961&lt;&gt;"",S961&lt;&gt;"",T961&lt;&gt;"",Q961&lt;&gt;"",AL961&lt;&gt;""),IF(OR(Q961="OZZ",Q961="ZZ"),ROUND(0-SUMIF($D$12:$D960,$D961,V$12:V960),2),IF(T961=0,0,ROUND(MIN(MIN(17300,TRUNC(0.75*(SUMIF($D$12:$D$2012,$D961,R$12:R$2012)+SUMIF($D$12:$D$2012,$D961,S$12:S$2012)),2)+SUMIF($D$12:$D961,$D961,AL$12:AL961))-SUMIF($D$12:$D960,$D961,V$12:V960)-SUMIF($D$12:$D$2012,$D961,U$12:U$2012),AL961),2))),"")</f>
        <v/>
      </c>
      <c r="W961" s="250" t="str">
        <f>IF(Q961&lt;&gt;"",1000 - SUMIF($D$12:$D960,$D961,W$12:W960),"")</f>
        <v/>
      </c>
      <c r="X961" s="106"/>
      <c r="Y961" s="247"/>
      <c r="Z961" s="247"/>
      <c r="AA961" s="247"/>
      <c r="AB961" s="248" t="str">
        <f>IF(AND(Y961&lt;&gt;"",Z961&lt;&gt;"",X961&lt;&gt;""),ROUND(MIN(IF(OR(X961="OZZ",X961="ZZ"),5000,17300),TRUNC(0.75*(SUMIF($D$12:$D961,$D961,Y$12:Y961)+SUMIF($D$12:$D961,$D961,Z$12:Z961)),2)) - SUMIF($D$12:$D960,$D961,AB$12:AB960),2),"")</f>
        <v/>
      </c>
      <c r="AC961" s="251" t="str">
        <f>IF(AND(Y961&lt;&gt;"",Z961&lt;&gt;"",AA961&lt;&gt;"",X961&lt;&gt;"",AP961&lt;&gt;""),IF(OR(X961="OZZ",X961="ZZ"),ROUND(0-SUMIF($D$12:$D960,$D961,AC$12:AC960),2),IF(AA961=0,0,ROUND(MIN(MIN(17300,TRUNC(0.75*(SUMIF($D$12:$D$2012,$D961,Y$12:Y$2012)+SUMIF($D$12:$D$2012,$D961,Z$12:Z$2012)),2)+SUMIF($D$12:$D961,$D961,AP$12:AP961))-SUMIF($D$12:$D960,$D961,AC$12:AC960)-SUMIF($D$12:$D$2012,$D961,AB$12:AB$2012),AP961),2))),"")</f>
        <v/>
      </c>
      <c r="AD961" s="250" t="str">
        <f>IF(X961&lt;&gt;"",1000 - SUMIF($D$12:$D960,$D961,AD$12:AD960),"")</f>
        <v/>
      </c>
      <c r="AE961" s="252"/>
      <c r="AF961" s="253"/>
      <c r="AG961" s="254"/>
      <c r="AH961" s="255" t="str">
        <f t="shared" si="313"/>
        <v/>
      </c>
      <c r="AI961" s="256"/>
      <c r="AJ961" s="253"/>
      <c r="AK961" s="254"/>
      <c r="AL961" s="255" t="str">
        <f t="shared" si="314"/>
        <v/>
      </c>
      <c r="AM961" s="256"/>
      <c r="AN961" s="253"/>
      <c r="AO961" s="254"/>
      <c r="AP961" s="255" t="str">
        <f t="shared" si="294"/>
        <v/>
      </c>
      <c r="AQ961" s="116"/>
      <c r="AR961" s="116"/>
      <c r="AS961" s="117"/>
      <c r="AT961" s="118"/>
      <c r="AU961" s="119" t="str">
        <f>IF(D961&lt;&gt; "", IF(COUNTIF($D$12:$D961,$D961)&gt;1,0,IF(SUM(N961,U961,AB961)&gt;0,IF(AND(X961="",OR(Q961&lt;&gt;"",J961&lt;&gt;"")),IF(Q961&lt;&gt;"",Q961,IF(J961&lt;&gt;"",J961,0)),IF(AND(Q961&lt;&gt;"",J961&lt;&gt;"",Q961=J961),Q961,X961)),0)),"")</f>
        <v/>
      </c>
      <c r="AV961" s="119" t="str">
        <f>IF(D961&lt;&gt;"",IF(COUNTIF($D$12:$D961,$D961)&gt;1,0,IF(SUM(O961,V961,AC961)&gt;0,IF(AND(X961="",OR(Q961&lt;&gt;"",J961&lt;&gt;"")),IF(Q961&lt;&gt;"",Q961,IF(J961&lt;&gt;"",J961,0)),IF(AND(Q961&lt;&gt;"",J961&lt;&gt;"",Q961=J961),Q961,X961)),0)),"")</f>
        <v/>
      </c>
      <c r="AW961" s="119" t="str">
        <f>IF(D961&lt;&gt;"",IF(COUNTIF($D$12:$D961,$D961)&gt;1,0,IF(SUM(P961,W961,AD961)&gt;0,IF(AND(X961="",OR(Q961&lt;&gt;"",J961&lt;&gt;"")),IF(Q961&lt;&gt;"",Q961,IF(J961&lt;&gt;"",J961,0)),IF(AND(Q961&lt;&gt;"",J961&lt;&gt;"",Q961=J961),Q961,X961)),0)),"")</f>
        <v/>
      </c>
      <c r="AX961" s="118" t="str">
        <f t="shared" si="295"/>
        <v/>
      </c>
      <c r="AY961" s="118" t="str">
        <f t="shared" si="296"/>
        <v/>
      </c>
      <c r="AZ961" s="118" t="str">
        <f t="shared" si="297"/>
        <v/>
      </c>
      <c r="BA961" s="118" t="str">
        <f t="shared" si="298"/>
        <v/>
      </c>
      <c r="BB961" s="118" t="str">
        <f t="shared" si="299"/>
        <v/>
      </c>
      <c r="BC961" s="118" t="str">
        <f t="shared" si="300"/>
        <v/>
      </c>
      <c r="BD961" s="118" t="str">
        <f t="shared" si="301"/>
        <v/>
      </c>
      <c r="BE961" s="118" t="str">
        <f t="shared" si="302"/>
        <v/>
      </c>
      <c r="BF961" s="118" t="str">
        <f t="shared" si="303"/>
        <v/>
      </c>
      <c r="BG961" s="120"/>
      <c r="BH961" s="120" t="str">
        <f t="shared" si="304"/>
        <v/>
      </c>
      <c r="BI961" s="120" t="str">
        <f t="shared" si="305"/>
        <v/>
      </c>
      <c r="BJ961" s="121"/>
      <c r="BK961" s="120" t="str">
        <f t="shared" si="306"/>
        <v/>
      </c>
      <c r="BL961" s="120" t="str">
        <f t="shared" si="307"/>
        <v/>
      </c>
      <c r="BM961" s="120" t="str">
        <f t="shared" si="308"/>
        <v/>
      </c>
      <c r="BN961" s="120" t="str">
        <f t="shared" si="309"/>
        <v/>
      </c>
      <c r="BO961" s="120" t="str">
        <f t="shared" si="310"/>
        <v/>
      </c>
      <c r="BP961" s="120" t="str">
        <f t="shared" si="311"/>
        <v/>
      </c>
      <c r="BQ961" s="98"/>
      <c r="BR961" s="98"/>
      <c r="BS961" s="98"/>
      <c r="BT961" s="98"/>
      <c r="BU961" s="98"/>
      <c r="BV961" s="98"/>
      <c r="BW961" s="98"/>
      <c r="BX961" s="98"/>
      <c r="BY961" s="98"/>
      <c r="BZ961" s="98"/>
      <c r="CA961" s="98"/>
      <c r="CB961" s="98"/>
      <c r="CC961" s="98"/>
      <c r="CD961" s="98"/>
      <c r="CE961" s="98"/>
      <c r="CF961" s="98"/>
      <c r="CG961" s="98"/>
      <c r="CH961" s="98"/>
      <c r="CI961" s="98"/>
      <c r="CJ961" s="98"/>
      <c r="CK961" s="98"/>
      <c r="CL961" s="98"/>
      <c r="CM961" s="98"/>
      <c r="CN961" s="98"/>
      <c r="CO961" s="98"/>
      <c r="CP961" s="98"/>
      <c r="CQ961" s="98"/>
      <c r="CR961" s="98"/>
      <c r="CS961" s="98"/>
    </row>
    <row r="962" spans="1:97" s="4" customFormat="1" ht="18.75" customHeight="1" x14ac:dyDescent="0.2">
      <c r="A962" s="3">
        <f t="shared" si="312"/>
        <v>950</v>
      </c>
      <c r="B962" s="263"/>
      <c r="C962" s="263"/>
      <c r="D962" s="263"/>
      <c r="E962" s="259"/>
      <c r="F962" s="259"/>
      <c r="G962" s="43"/>
      <c r="H962" s="264"/>
      <c r="I962" s="261"/>
      <c r="J962" s="106"/>
      <c r="K962" s="247"/>
      <c r="L962" s="247"/>
      <c r="M962" s="247"/>
      <c r="N962" s="248" t="str">
        <f>IF(AND(K962&lt;&gt;"",L962&lt;&gt;"",J962&lt;&gt;""),ROUND(MIN(IF(OR(J962="OZZ",J962="ZZ"),5000,17300),TRUNC(0.75*(SUMIF($D$12:$D962,$D962,K$12:K962)+SUMIF($D$12:$D962,$D962,L$12:L962)),2)) - SUMIF($D$12:$D961,$D962,N$12:N961),2),"")</f>
        <v/>
      </c>
      <c r="O962" s="249" t="str">
        <f>IF(AND(K962&lt;&gt;"",L962&lt;&gt;"",M962&lt;&gt;"",J962&lt;&gt;"",AH962&lt;&gt;""),IF(OR(J962="OZZ",J962="ZZ"),ROUND(0-SUMIF($D$12:$D961,$D962,O$12:O961),2),IF(M962=0,0,ROUND(MIN(MIN(17300,TRUNC(0.75*(SUMIF($D$12:$D$2012,$D962,K$12:K$2012)+SUMIF($D$12:$D$2012,$D962,L$12:L$2012)),2)+SUMIF($D$12:$D962,$D962,AH$12:AH962))-SUMIF($D$12:$D961,$D962,O$12:O961)-SUMIF($D$12:$D$2012,$D962,N$12:N$2012),AH962),2))),"")</f>
        <v/>
      </c>
      <c r="P962" s="250" t="str">
        <f>IF(J962&lt;&gt;"",1000 - SUMIF($D$12:$D961,$D962,P$12:P961),"")</f>
        <v/>
      </c>
      <c r="Q962" s="106"/>
      <c r="R962" s="247"/>
      <c r="S962" s="247"/>
      <c r="T962" s="247"/>
      <c r="U962" s="248" t="str">
        <f>IF(AND(R962&lt;&gt;"",S962&lt;&gt;"",Q962&lt;&gt;""),ROUND(MIN(IF(OR(Q962="OZZ",Q962="ZZ"),5000,17300),TRUNC(0.75*(SUMIF($D$12:$D962,$D962,R$12:R962)+SUMIF($D$12:$D962,$D962,S$12:S962)),2)) - SUMIF($D$12:$D961,$D962,U$12:U961),2),"")</f>
        <v/>
      </c>
      <c r="V962" s="248" t="str">
        <f>IF(AND(R962&lt;&gt;"",S962&lt;&gt;"",T962&lt;&gt;"",Q962&lt;&gt;"",AL962&lt;&gt;""),IF(OR(Q962="OZZ",Q962="ZZ"),ROUND(0-SUMIF($D$12:$D961,$D962,V$12:V961),2),IF(T962=0,0,ROUND(MIN(MIN(17300,TRUNC(0.75*(SUMIF($D$12:$D$2012,$D962,R$12:R$2012)+SUMIF($D$12:$D$2012,$D962,S$12:S$2012)),2)+SUMIF($D$12:$D962,$D962,AL$12:AL962))-SUMIF($D$12:$D961,$D962,V$12:V961)-SUMIF($D$12:$D$2012,$D962,U$12:U$2012),AL962),2))),"")</f>
        <v/>
      </c>
      <c r="W962" s="250" t="str">
        <f>IF(Q962&lt;&gt;"",1000 - SUMIF($D$12:$D961,$D962,W$12:W961),"")</f>
        <v/>
      </c>
      <c r="X962" s="106"/>
      <c r="Y962" s="247"/>
      <c r="Z962" s="247"/>
      <c r="AA962" s="247"/>
      <c r="AB962" s="248" t="str">
        <f>IF(AND(Y962&lt;&gt;"",Z962&lt;&gt;"",X962&lt;&gt;""),ROUND(MIN(IF(OR(X962="OZZ",X962="ZZ"),5000,17300),TRUNC(0.75*(SUMIF($D$12:$D962,$D962,Y$12:Y962)+SUMIF($D$12:$D962,$D962,Z$12:Z962)),2)) - SUMIF($D$12:$D961,$D962,AB$12:AB961),2),"")</f>
        <v/>
      </c>
      <c r="AC962" s="251" t="str">
        <f>IF(AND(Y962&lt;&gt;"",Z962&lt;&gt;"",AA962&lt;&gt;"",X962&lt;&gt;"",AP962&lt;&gt;""),IF(OR(X962="OZZ",X962="ZZ"),ROUND(0-SUMIF($D$12:$D961,$D962,AC$12:AC961),2),IF(AA962=0,0,ROUND(MIN(MIN(17300,TRUNC(0.75*(SUMIF($D$12:$D$2012,$D962,Y$12:Y$2012)+SUMIF($D$12:$D$2012,$D962,Z$12:Z$2012)),2)+SUMIF($D$12:$D962,$D962,AP$12:AP962))-SUMIF($D$12:$D961,$D962,AC$12:AC961)-SUMIF($D$12:$D$2012,$D962,AB$12:AB$2012),AP962),2))),"")</f>
        <v/>
      </c>
      <c r="AD962" s="250" t="str">
        <f>IF(X962&lt;&gt;"",1000 - SUMIF($D$12:$D961,$D962,AD$12:AD961),"")</f>
        <v/>
      </c>
      <c r="AE962" s="252"/>
      <c r="AF962" s="253"/>
      <c r="AG962" s="254"/>
      <c r="AH962" s="255" t="str">
        <f t="shared" si="313"/>
        <v/>
      </c>
      <c r="AI962" s="256"/>
      <c r="AJ962" s="253"/>
      <c r="AK962" s="254"/>
      <c r="AL962" s="255" t="str">
        <f t="shared" si="314"/>
        <v/>
      </c>
      <c r="AM962" s="256"/>
      <c r="AN962" s="253"/>
      <c r="AO962" s="254"/>
      <c r="AP962" s="255" t="str">
        <f t="shared" si="294"/>
        <v/>
      </c>
      <c r="AQ962" s="116"/>
      <c r="AR962" s="116"/>
      <c r="AS962" s="117"/>
      <c r="AT962" s="118"/>
      <c r="AU962" s="119" t="str">
        <f>IF(D962&lt;&gt; "", IF(COUNTIF($D$12:$D962,$D962)&gt;1,0,IF(SUM(N962,U962,AB962)&gt;0,IF(AND(X962="",OR(Q962&lt;&gt;"",J962&lt;&gt;"")),IF(Q962&lt;&gt;"",Q962,IF(J962&lt;&gt;"",J962,0)),IF(AND(Q962&lt;&gt;"",J962&lt;&gt;"",Q962=J962),Q962,X962)),0)),"")</f>
        <v/>
      </c>
      <c r="AV962" s="119" t="str">
        <f>IF(D962&lt;&gt;"",IF(COUNTIF($D$12:$D962,$D962)&gt;1,0,IF(SUM(O962,V962,AC962)&gt;0,IF(AND(X962="",OR(Q962&lt;&gt;"",J962&lt;&gt;"")),IF(Q962&lt;&gt;"",Q962,IF(J962&lt;&gt;"",J962,0)),IF(AND(Q962&lt;&gt;"",J962&lt;&gt;"",Q962=J962),Q962,X962)),0)),"")</f>
        <v/>
      </c>
      <c r="AW962" s="119" t="str">
        <f>IF(D962&lt;&gt;"",IF(COUNTIF($D$12:$D962,$D962)&gt;1,0,IF(SUM(P962,W962,AD962)&gt;0,IF(AND(X962="",OR(Q962&lt;&gt;"",J962&lt;&gt;"")),IF(Q962&lt;&gt;"",Q962,IF(J962&lt;&gt;"",J962,0)),IF(AND(Q962&lt;&gt;"",J962&lt;&gt;"",Q962=J962),Q962,X962)),0)),"")</f>
        <v/>
      </c>
      <c r="AX962" s="118" t="str">
        <f t="shared" si="295"/>
        <v/>
      </c>
      <c r="AY962" s="118" t="str">
        <f t="shared" si="296"/>
        <v/>
      </c>
      <c r="AZ962" s="118" t="str">
        <f t="shared" si="297"/>
        <v/>
      </c>
      <c r="BA962" s="118" t="str">
        <f t="shared" si="298"/>
        <v/>
      </c>
      <c r="BB962" s="118" t="str">
        <f t="shared" si="299"/>
        <v/>
      </c>
      <c r="BC962" s="118" t="str">
        <f t="shared" si="300"/>
        <v/>
      </c>
      <c r="BD962" s="118" t="str">
        <f t="shared" si="301"/>
        <v/>
      </c>
      <c r="BE962" s="118" t="str">
        <f t="shared" si="302"/>
        <v/>
      </c>
      <c r="BF962" s="118" t="str">
        <f t="shared" si="303"/>
        <v/>
      </c>
      <c r="BG962" s="120"/>
      <c r="BH962" s="120" t="str">
        <f t="shared" si="304"/>
        <v/>
      </c>
      <c r="BI962" s="120" t="str">
        <f t="shared" si="305"/>
        <v/>
      </c>
      <c r="BJ962" s="121"/>
      <c r="BK962" s="120" t="str">
        <f t="shared" si="306"/>
        <v/>
      </c>
      <c r="BL962" s="120" t="str">
        <f t="shared" si="307"/>
        <v/>
      </c>
      <c r="BM962" s="120" t="str">
        <f t="shared" si="308"/>
        <v/>
      </c>
      <c r="BN962" s="120" t="str">
        <f t="shared" si="309"/>
        <v/>
      </c>
      <c r="BO962" s="120" t="str">
        <f t="shared" si="310"/>
        <v/>
      </c>
      <c r="BP962" s="120" t="str">
        <f t="shared" si="311"/>
        <v/>
      </c>
      <c r="BQ962" s="98"/>
      <c r="BR962" s="98"/>
      <c r="BS962" s="98"/>
      <c r="BT962" s="98"/>
      <c r="BU962" s="98"/>
      <c r="BV962" s="98"/>
      <c r="BW962" s="98"/>
      <c r="BX962" s="98"/>
      <c r="BY962" s="98"/>
      <c r="BZ962" s="98"/>
      <c r="CA962" s="98"/>
      <c r="CB962" s="98"/>
      <c r="CC962" s="98"/>
      <c r="CD962" s="98"/>
      <c r="CE962" s="98"/>
      <c r="CF962" s="98"/>
      <c r="CG962" s="98"/>
      <c r="CH962" s="98"/>
      <c r="CI962" s="98"/>
      <c r="CJ962" s="98"/>
      <c r="CK962" s="98"/>
      <c r="CL962" s="98"/>
      <c r="CM962" s="98"/>
      <c r="CN962" s="98"/>
      <c r="CO962" s="98"/>
      <c r="CP962" s="98"/>
      <c r="CQ962" s="98"/>
      <c r="CR962" s="98"/>
      <c r="CS962" s="98"/>
    </row>
    <row r="963" spans="1:97" s="4" customFormat="1" ht="18.75" customHeight="1" x14ac:dyDescent="0.2">
      <c r="A963" s="3">
        <f t="shared" si="312"/>
        <v>951</v>
      </c>
      <c r="B963" s="263"/>
      <c r="C963" s="263"/>
      <c r="D963" s="263"/>
      <c r="E963" s="259"/>
      <c r="F963" s="259"/>
      <c r="G963" s="43"/>
      <c r="H963" s="264"/>
      <c r="I963" s="261"/>
      <c r="J963" s="106"/>
      <c r="K963" s="247"/>
      <c r="L963" s="247"/>
      <c r="M963" s="247"/>
      <c r="N963" s="248" t="str">
        <f>IF(AND(K963&lt;&gt;"",L963&lt;&gt;"",J963&lt;&gt;""),ROUND(MIN(IF(OR(J963="OZZ",J963="ZZ"),5000,17300),TRUNC(0.75*(SUMIF($D$12:$D963,$D963,K$12:K963)+SUMIF($D$12:$D963,$D963,L$12:L963)),2)) - SUMIF($D$12:$D962,$D963,N$12:N962),2),"")</f>
        <v/>
      </c>
      <c r="O963" s="249" t="str">
        <f>IF(AND(K963&lt;&gt;"",L963&lt;&gt;"",M963&lt;&gt;"",J963&lt;&gt;"",AH963&lt;&gt;""),IF(OR(J963="OZZ",J963="ZZ"),ROUND(0-SUMIF($D$12:$D962,$D963,O$12:O962),2),IF(M963=0,0,ROUND(MIN(MIN(17300,TRUNC(0.75*(SUMIF($D$12:$D$2012,$D963,K$12:K$2012)+SUMIF($D$12:$D$2012,$D963,L$12:L$2012)),2)+SUMIF($D$12:$D963,$D963,AH$12:AH963))-SUMIF($D$12:$D962,$D963,O$12:O962)-SUMIF($D$12:$D$2012,$D963,N$12:N$2012),AH963),2))),"")</f>
        <v/>
      </c>
      <c r="P963" s="250" t="str">
        <f>IF(J963&lt;&gt;"",1000 - SUMIF($D$12:$D962,$D963,P$12:P962),"")</f>
        <v/>
      </c>
      <c r="Q963" s="106"/>
      <c r="R963" s="247"/>
      <c r="S963" s="247"/>
      <c r="T963" s="247"/>
      <c r="U963" s="248" t="str">
        <f>IF(AND(R963&lt;&gt;"",S963&lt;&gt;"",Q963&lt;&gt;""),ROUND(MIN(IF(OR(Q963="OZZ",Q963="ZZ"),5000,17300),TRUNC(0.75*(SUMIF($D$12:$D963,$D963,R$12:R963)+SUMIF($D$12:$D963,$D963,S$12:S963)),2)) - SUMIF($D$12:$D962,$D963,U$12:U962),2),"")</f>
        <v/>
      </c>
      <c r="V963" s="248" t="str">
        <f>IF(AND(R963&lt;&gt;"",S963&lt;&gt;"",T963&lt;&gt;"",Q963&lt;&gt;"",AL963&lt;&gt;""),IF(OR(Q963="OZZ",Q963="ZZ"),ROUND(0-SUMIF($D$12:$D962,$D963,V$12:V962),2),IF(T963=0,0,ROUND(MIN(MIN(17300,TRUNC(0.75*(SUMIF($D$12:$D$2012,$D963,R$12:R$2012)+SUMIF($D$12:$D$2012,$D963,S$12:S$2012)),2)+SUMIF($D$12:$D963,$D963,AL$12:AL963))-SUMIF($D$12:$D962,$D963,V$12:V962)-SUMIF($D$12:$D$2012,$D963,U$12:U$2012),AL963),2))),"")</f>
        <v/>
      </c>
      <c r="W963" s="250" t="str">
        <f>IF(Q963&lt;&gt;"",1000 - SUMIF($D$12:$D962,$D963,W$12:W962),"")</f>
        <v/>
      </c>
      <c r="X963" s="106"/>
      <c r="Y963" s="247"/>
      <c r="Z963" s="247"/>
      <c r="AA963" s="247"/>
      <c r="AB963" s="248" t="str">
        <f>IF(AND(Y963&lt;&gt;"",Z963&lt;&gt;"",X963&lt;&gt;""),ROUND(MIN(IF(OR(X963="OZZ",X963="ZZ"),5000,17300),TRUNC(0.75*(SUMIF($D$12:$D963,$D963,Y$12:Y963)+SUMIF($D$12:$D963,$D963,Z$12:Z963)),2)) - SUMIF($D$12:$D962,$D963,AB$12:AB962),2),"")</f>
        <v/>
      </c>
      <c r="AC963" s="251" t="str">
        <f>IF(AND(Y963&lt;&gt;"",Z963&lt;&gt;"",AA963&lt;&gt;"",X963&lt;&gt;"",AP963&lt;&gt;""),IF(OR(X963="OZZ",X963="ZZ"),ROUND(0-SUMIF($D$12:$D962,$D963,AC$12:AC962),2),IF(AA963=0,0,ROUND(MIN(MIN(17300,TRUNC(0.75*(SUMIF($D$12:$D$2012,$D963,Y$12:Y$2012)+SUMIF($D$12:$D$2012,$D963,Z$12:Z$2012)),2)+SUMIF($D$12:$D963,$D963,AP$12:AP963))-SUMIF($D$12:$D962,$D963,AC$12:AC962)-SUMIF($D$12:$D$2012,$D963,AB$12:AB$2012),AP963),2))),"")</f>
        <v/>
      </c>
      <c r="AD963" s="250" t="str">
        <f>IF(X963&lt;&gt;"",1000 - SUMIF($D$12:$D962,$D963,AD$12:AD962),"")</f>
        <v/>
      </c>
      <c r="AE963" s="252"/>
      <c r="AF963" s="253"/>
      <c r="AG963" s="254"/>
      <c r="AH963" s="255" t="str">
        <f t="shared" si="313"/>
        <v/>
      </c>
      <c r="AI963" s="256"/>
      <c r="AJ963" s="253"/>
      <c r="AK963" s="254"/>
      <c r="AL963" s="255" t="str">
        <f t="shared" si="314"/>
        <v/>
      </c>
      <c r="AM963" s="256"/>
      <c r="AN963" s="253"/>
      <c r="AO963" s="254"/>
      <c r="AP963" s="255" t="str">
        <f t="shared" si="294"/>
        <v/>
      </c>
      <c r="AQ963" s="116"/>
      <c r="AR963" s="116"/>
      <c r="AS963" s="117"/>
      <c r="AT963" s="118"/>
      <c r="AU963" s="119" t="str">
        <f>IF(D963&lt;&gt; "", IF(COUNTIF($D$12:$D963,$D963)&gt;1,0,IF(SUM(N963,U963,AB963)&gt;0,IF(AND(X963="",OR(Q963&lt;&gt;"",J963&lt;&gt;"")),IF(Q963&lt;&gt;"",Q963,IF(J963&lt;&gt;"",J963,0)),IF(AND(Q963&lt;&gt;"",J963&lt;&gt;"",Q963=J963),Q963,X963)),0)),"")</f>
        <v/>
      </c>
      <c r="AV963" s="119" t="str">
        <f>IF(D963&lt;&gt;"",IF(COUNTIF($D$12:$D963,$D963)&gt;1,0,IF(SUM(O963,V963,AC963)&gt;0,IF(AND(X963="",OR(Q963&lt;&gt;"",J963&lt;&gt;"")),IF(Q963&lt;&gt;"",Q963,IF(J963&lt;&gt;"",J963,0)),IF(AND(Q963&lt;&gt;"",J963&lt;&gt;"",Q963=J963),Q963,X963)),0)),"")</f>
        <v/>
      </c>
      <c r="AW963" s="119" t="str">
        <f>IF(D963&lt;&gt;"",IF(COUNTIF($D$12:$D963,$D963)&gt;1,0,IF(SUM(P963,W963,AD963)&gt;0,IF(AND(X963="",OR(Q963&lt;&gt;"",J963&lt;&gt;"")),IF(Q963&lt;&gt;"",Q963,IF(J963&lt;&gt;"",J963,0)),IF(AND(Q963&lt;&gt;"",J963&lt;&gt;"",Q963=J963),Q963,X963)),0)),"")</f>
        <v/>
      </c>
      <c r="AX963" s="118" t="str">
        <f t="shared" si="295"/>
        <v/>
      </c>
      <c r="AY963" s="118" t="str">
        <f t="shared" si="296"/>
        <v/>
      </c>
      <c r="AZ963" s="118" t="str">
        <f t="shared" si="297"/>
        <v/>
      </c>
      <c r="BA963" s="118" t="str">
        <f t="shared" si="298"/>
        <v/>
      </c>
      <c r="BB963" s="118" t="str">
        <f t="shared" si="299"/>
        <v/>
      </c>
      <c r="BC963" s="118" t="str">
        <f t="shared" si="300"/>
        <v/>
      </c>
      <c r="BD963" s="118" t="str">
        <f t="shared" si="301"/>
        <v/>
      </c>
      <c r="BE963" s="118" t="str">
        <f t="shared" si="302"/>
        <v/>
      </c>
      <c r="BF963" s="118" t="str">
        <f t="shared" si="303"/>
        <v/>
      </c>
      <c r="BG963" s="120"/>
      <c r="BH963" s="120" t="str">
        <f t="shared" si="304"/>
        <v/>
      </c>
      <c r="BI963" s="120" t="str">
        <f t="shared" si="305"/>
        <v/>
      </c>
      <c r="BJ963" s="121"/>
      <c r="BK963" s="120" t="str">
        <f t="shared" si="306"/>
        <v/>
      </c>
      <c r="BL963" s="120" t="str">
        <f t="shared" si="307"/>
        <v/>
      </c>
      <c r="BM963" s="120" t="str">
        <f t="shared" si="308"/>
        <v/>
      </c>
      <c r="BN963" s="120" t="str">
        <f t="shared" si="309"/>
        <v/>
      </c>
      <c r="BO963" s="120" t="str">
        <f t="shared" si="310"/>
        <v/>
      </c>
      <c r="BP963" s="120" t="str">
        <f t="shared" si="311"/>
        <v/>
      </c>
      <c r="BQ963" s="98"/>
      <c r="BR963" s="98"/>
      <c r="BS963" s="98"/>
      <c r="BT963" s="98"/>
      <c r="BU963" s="98"/>
      <c r="BV963" s="98"/>
      <c r="BW963" s="98"/>
      <c r="BX963" s="98"/>
      <c r="BY963" s="98"/>
      <c r="BZ963" s="98"/>
      <c r="CA963" s="98"/>
      <c r="CB963" s="98"/>
      <c r="CC963" s="98"/>
      <c r="CD963" s="98"/>
      <c r="CE963" s="98"/>
      <c r="CF963" s="98"/>
      <c r="CG963" s="98"/>
      <c r="CH963" s="98"/>
      <c r="CI963" s="98"/>
      <c r="CJ963" s="98"/>
      <c r="CK963" s="98"/>
      <c r="CL963" s="98"/>
      <c r="CM963" s="98"/>
      <c r="CN963" s="98"/>
      <c r="CO963" s="98"/>
      <c r="CP963" s="98"/>
      <c r="CQ963" s="98"/>
      <c r="CR963" s="98"/>
      <c r="CS963" s="98"/>
    </row>
    <row r="964" spans="1:97" s="4" customFormat="1" ht="18.75" customHeight="1" x14ac:dyDescent="0.2">
      <c r="A964" s="3">
        <f t="shared" si="312"/>
        <v>952</v>
      </c>
      <c r="B964" s="263"/>
      <c r="C964" s="263"/>
      <c r="D964" s="263"/>
      <c r="E964" s="259"/>
      <c r="F964" s="259"/>
      <c r="G964" s="43"/>
      <c r="H964" s="264"/>
      <c r="I964" s="261"/>
      <c r="J964" s="106"/>
      <c r="K964" s="247"/>
      <c r="L964" s="247"/>
      <c r="M964" s="247"/>
      <c r="N964" s="248" t="str">
        <f>IF(AND(K964&lt;&gt;"",L964&lt;&gt;"",J964&lt;&gt;""),ROUND(MIN(IF(OR(J964="OZZ",J964="ZZ"),5000,17300),TRUNC(0.75*(SUMIF($D$12:$D964,$D964,K$12:K964)+SUMIF($D$12:$D964,$D964,L$12:L964)),2)) - SUMIF($D$12:$D963,$D964,N$12:N963),2),"")</f>
        <v/>
      </c>
      <c r="O964" s="249" t="str">
        <f>IF(AND(K964&lt;&gt;"",L964&lt;&gt;"",M964&lt;&gt;"",J964&lt;&gt;"",AH964&lt;&gt;""),IF(OR(J964="OZZ",J964="ZZ"),ROUND(0-SUMIF($D$12:$D963,$D964,O$12:O963),2),IF(M964=0,0,ROUND(MIN(MIN(17300,TRUNC(0.75*(SUMIF($D$12:$D$2012,$D964,K$12:K$2012)+SUMIF($D$12:$D$2012,$D964,L$12:L$2012)),2)+SUMIF($D$12:$D964,$D964,AH$12:AH964))-SUMIF($D$12:$D963,$D964,O$12:O963)-SUMIF($D$12:$D$2012,$D964,N$12:N$2012),AH964),2))),"")</f>
        <v/>
      </c>
      <c r="P964" s="250" t="str">
        <f>IF(J964&lt;&gt;"",1000 - SUMIF($D$12:$D963,$D964,P$12:P963),"")</f>
        <v/>
      </c>
      <c r="Q964" s="106"/>
      <c r="R964" s="247"/>
      <c r="S964" s="247"/>
      <c r="T964" s="247"/>
      <c r="U964" s="248" t="str">
        <f>IF(AND(R964&lt;&gt;"",S964&lt;&gt;"",Q964&lt;&gt;""),ROUND(MIN(IF(OR(Q964="OZZ",Q964="ZZ"),5000,17300),TRUNC(0.75*(SUMIF($D$12:$D964,$D964,R$12:R964)+SUMIF($D$12:$D964,$D964,S$12:S964)),2)) - SUMIF($D$12:$D963,$D964,U$12:U963),2),"")</f>
        <v/>
      </c>
      <c r="V964" s="248" t="str">
        <f>IF(AND(R964&lt;&gt;"",S964&lt;&gt;"",T964&lt;&gt;"",Q964&lt;&gt;"",AL964&lt;&gt;""),IF(OR(Q964="OZZ",Q964="ZZ"),ROUND(0-SUMIF($D$12:$D963,$D964,V$12:V963),2),IF(T964=0,0,ROUND(MIN(MIN(17300,TRUNC(0.75*(SUMIF($D$12:$D$2012,$D964,R$12:R$2012)+SUMIF($D$12:$D$2012,$D964,S$12:S$2012)),2)+SUMIF($D$12:$D964,$D964,AL$12:AL964))-SUMIF($D$12:$D963,$D964,V$12:V963)-SUMIF($D$12:$D$2012,$D964,U$12:U$2012),AL964),2))),"")</f>
        <v/>
      </c>
      <c r="W964" s="250" t="str">
        <f>IF(Q964&lt;&gt;"",1000 - SUMIF($D$12:$D963,$D964,W$12:W963),"")</f>
        <v/>
      </c>
      <c r="X964" s="106"/>
      <c r="Y964" s="247"/>
      <c r="Z964" s="247"/>
      <c r="AA964" s="247"/>
      <c r="AB964" s="248" t="str">
        <f>IF(AND(Y964&lt;&gt;"",Z964&lt;&gt;"",X964&lt;&gt;""),ROUND(MIN(IF(OR(X964="OZZ",X964="ZZ"),5000,17300),TRUNC(0.75*(SUMIF($D$12:$D964,$D964,Y$12:Y964)+SUMIF($D$12:$D964,$D964,Z$12:Z964)),2)) - SUMIF($D$12:$D963,$D964,AB$12:AB963),2),"")</f>
        <v/>
      </c>
      <c r="AC964" s="251" t="str">
        <f>IF(AND(Y964&lt;&gt;"",Z964&lt;&gt;"",AA964&lt;&gt;"",X964&lt;&gt;"",AP964&lt;&gt;""),IF(OR(X964="OZZ",X964="ZZ"),ROUND(0-SUMIF($D$12:$D963,$D964,AC$12:AC963),2),IF(AA964=0,0,ROUND(MIN(MIN(17300,TRUNC(0.75*(SUMIF($D$12:$D$2012,$D964,Y$12:Y$2012)+SUMIF($D$12:$D$2012,$D964,Z$12:Z$2012)),2)+SUMIF($D$12:$D964,$D964,AP$12:AP964))-SUMIF($D$12:$D963,$D964,AC$12:AC963)-SUMIF($D$12:$D$2012,$D964,AB$12:AB$2012),AP964),2))),"")</f>
        <v/>
      </c>
      <c r="AD964" s="250" t="str">
        <f>IF(X964&lt;&gt;"",1000 - SUMIF($D$12:$D963,$D964,AD$12:AD963),"")</f>
        <v/>
      </c>
      <c r="AE964" s="252"/>
      <c r="AF964" s="253"/>
      <c r="AG964" s="254"/>
      <c r="AH964" s="255" t="str">
        <f t="shared" si="313"/>
        <v/>
      </c>
      <c r="AI964" s="256"/>
      <c r="AJ964" s="253"/>
      <c r="AK964" s="254"/>
      <c r="AL964" s="255" t="str">
        <f t="shared" si="314"/>
        <v/>
      </c>
      <c r="AM964" s="256"/>
      <c r="AN964" s="253"/>
      <c r="AO964" s="254"/>
      <c r="AP964" s="255" t="str">
        <f t="shared" si="294"/>
        <v/>
      </c>
      <c r="AQ964" s="116"/>
      <c r="AR964" s="116"/>
      <c r="AS964" s="117"/>
      <c r="AT964" s="118"/>
      <c r="AU964" s="119" t="str">
        <f>IF(D964&lt;&gt; "", IF(COUNTIF($D$12:$D964,$D964)&gt;1,0,IF(SUM(N964,U964,AB964)&gt;0,IF(AND(X964="",OR(Q964&lt;&gt;"",J964&lt;&gt;"")),IF(Q964&lt;&gt;"",Q964,IF(J964&lt;&gt;"",J964,0)),IF(AND(Q964&lt;&gt;"",J964&lt;&gt;"",Q964=J964),Q964,X964)),0)),"")</f>
        <v/>
      </c>
      <c r="AV964" s="119" t="str">
        <f>IF(D964&lt;&gt;"",IF(COUNTIF($D$12:$D964,$D964)&gt;1,0,IF(SUM(O964,V964,AC964)&gt;0,IF(AND(X964="",OR(Q964&lt;&gt;"",J964&lt;&gt;"")),IF(Q964&lt;&gt;"",Q964,IF(J964&lt;&gt;"",J964,0)),IF(AND(Q964&lt;&gt;"",J964&lt;&gt;"",Q964=J964),Q964,X964)),0)),"")</f>
        <v/>
      </c>
      <c r="AW964" s="119" t="str">
        <f>IF(D964&lt;&gt;"",IF(COUNTIF($D$12:$D964,$D964)&gt;1,0,IF(SUM(P964,W964,AD964)&gt;0,IF(AND(X964="",OR(Q964&lt;&gt;"",J964&lt;&gt;"")),IF(Q964&lt;&gt;"",Q964,IF(J964&lt;&gt;"",J964,0)),IF(AND(Q964&lt;&gt;"",J964&lt;&gt;"",Q964=J964),Q964,X964)),0)),"")</f>
        <v/>
      </c>
      <c r="AX964" s="118" t="str">
        <f t="shared" si="295"/>
        <v/>
      </c>
      <c r="AY964" s="118" t="str">
        <f t="shared" si="296"/>
        <v/>
      </c>
      <c r="AZ964" s="118" t="str">
        <f t="shared" si="297"/>
        <v/>
      </c>
      <c r="BA964" s="118" t="str">
        <f t="shared" si="298"/>
        <v/>
      </c>
      <c r="BB964" s="118" t="str">
        <f t="shared" si="299"/>
        <v/>
      </c>
      <c r="BC964" s="118" t="str">
        <f t="shared" si="300"/>
        <v/>
      </c>
      <c r="BD964" s="118" t="str">
        <f t="shared" si="301"/>
        <v/>
      </c>
      <c r="BE964" s="118" t="str">
        <f t="shared" si="302"/>
        <v/>
      </c>
      <c r="BF964" s="118" t="str">
        <f t="shared" si="303"/>
        <v/>
      </c>
      <c r="BG964" s="120"/>
      <c r="BH964" s="120" t="str">
        <f t="shared" si="304"/>
        <v/>
      </c>
      <c r="BI964" s="120" t="str">
        <f t="shared" si="305"/>
        <v/>
      </c>
      <c r="BJ964" s="121"/>
      <c r="BK964" s="120" t="str">
        <f t="shared" si="306"/>
        <v/>
      </c>
      <c r="BL964" s="120" t="str">
        <f t="shared" si="307"/>
        <v/>
      </c>
      <c r="BM964" s="120" t="str">
        <f t="shared" si="308"/>
        <v/>
      </c>
      <c r="BN964" s="120" t="str">
        <f t="shared" si="309"/>
        <v/>
      </c>
      <c r="BO964" s="120" t="str">
        <f t="shared" si="310"/>
        <v/>
      </c>
      <c r="BP964" s="120" t="str">
        <f t="shared" si="311"/>
        <v/>
      </c>
      <c r="BQ964" s="98"/>
      <c r="BR964" s="98"/>
      <c r="BS964" s="98"/>
      <c r="BT964" s="98"/>
      <c r="BU964" s="98"/>
      <c r="BV964" s="98"/>
      <c r="BW964" s="98"/>
      <c r="BX964" s="98"/>
      <c r="BY964" s="98"/>
      <c r="BZ964" s="98"/>
      <c r="CA964" s="98"/>
      <c r="CB964" s="98"/>
      <c r="CC964" s="98"/>
      <c r="CD964" s="98"/>
      <c r="CE964" s="98"/>
      <c r="CF964" s="98"/>
      <c r="CG964" s="98"/>
      <c r="CH964" s="98"/>
      <c r="CI964" s="98"/>
      <c r="CJ964" s="98"/>
      <c r="CK964" s="98"/>
      <c r="CL964" s="98"/>
      <c r="CM964" s="98"/>
      <c r="CN964" s="98"/>
      <c r="CO964" s="98"/>
      <c r="CP964" s="98"/>
      <c r="CQ964" s="98"/>
      <c r="CR964" s="98"/>
      <c r="CS964" s="98"/>
    </row>
    <row r="965" spans="1:97" s="4" customFormat="1" ht="18.75" customHeight="1" x14ac:dyDescent="0.2">
      <c r="A965" s="3">
        <f t="shared" si="312"/>
        <v>953</v>
      </c>
      <c r="B965" s="263"/>
      <c r="C965" s="263"/>
      <c r="D965" s="263"/>
      <c r="E965" s="259"/>
      <c r="F965" s="259"/>
      <c r="G965" s="43"/>
      <c r="H965" s="264"/>
      <c r="I965" s="261"/>
      <c r="J965" s="106"/>
      <c r="K965" s="247"/>
      <c r="L965" s="247"/>
      <c r="M965" s="247"/>
      <c r="N965" s="248" t="str">
        <f>IF(AND(K965&lt;&gt;"",L965&lt;&gt;"",J965&lt;&gt;""),ROUND(MIN(IF(OR(J965="OZZ",J965="ZZ"),5000,17300),TRUNC(0.75*(SUMIF($D$12:$D965,$D965,K$12:K965)+SUMIF($D$12:$D965,$D965,L$12:L965)),2)) - SUMIF($D$12:$D964,$D965,N$12:N964),2),"")</f>
        <v/>
      </c>
      <c r="O965" s="249" t="str">
        <f>IF(AND(K965&lt;&gt;"",L965&lt;&gt;"",M965&lt;&gt;"",J965&lt;&gt;"",AH965&lt;&gt;""),IF(OR(J965="OZZ",J965="ZZ"),ROUND(0-SUMIF($D$12:$D964,$D965,O$12:O964),2),IF(M965=0,0,ROUND(MIN(MIN(17300,TRUNC(0.75*(SUMIF($D$12:$D$2012,$D965,K$12:K$2012)+SUMIF($D$12:$D$2012,$D965,L$12:L$2012)),2)+SUMIF($D$12:$D965,$D965,AH$12:AH965))-SUMIF($D$12:$D964,$D965,O$12:O964)-SUMIF($D$12:$D$2012,$D965,N$12:N$2012),AH965),2))),"")</f>
        <v/>
      </c>
      <c r="P965" s="250" t="str">
        <f>IF(J965&lt;&gt;"",1000 - SUMIF($D$12:$D964,$D965,P$12:P964),"")</f>
        <v/>
      </c>
      <c r="Q965" s="106"/>
      <c r="R965" s="247"/>
      <c r="S965" s="247"/>
      <c r="T965" s="247"/>
      <c r="U965" s="248" t="str">
        <f>IF(AND(R965&lt;&gt;"",S965&lt;&gt;"",Q965&lt;&gt;""),ROUND(MIN(IF(OR(Q965="OZZ",Q965="ZZ"),5000,17300),TRUNC(0.75*(SUMIF($D$12:$D965,$D965,R$12:R965)+SUMIF($D$12:$D965,$D965,S$12:S965)),2)) - SUMIF($D$12:$D964,$D965,U$12:U964),2),"")</f>
        <v/>
      </c>
      <c r="V965" s="248" t="str">
        <f>IF(AND(R965&lt;&gt;"",S965&lt;&gt;"",T965&lt;&gt;"",Q965&lt;&gt;"",AL965&lt;&gt;""),IF(OR(Q965="OZZ",Q965="ZZ"),ROUND(0-SUMIF($D$12:$D964,$D965,V$12:V964),2),IF(T965=0,0,ROUND(MIN(MIN(17300,TRUNC(0.75*(SUMIF($D$12:$D$2012,$D965,R$12:R$2012)+SUMIF($D$12:$D$2012,$D965,S$12:S$2012)),2)+SUMIF($D$12:$D965,$D965,AL$12:AL965))-SUMIF($D$12:$D964,$D965,V$12:V964)-SUMIF($D$12:$D$2012,$D965,U$12:U$2012),AL965),2))),"")</f>
        <v/>
      </c>
      <c r="W965" s="250" t="str">
        <f>IF(Q965&lt;&gt;"",1000 - SUMIF($D$12:$D964,$D965,W$12:W964),"")</f>
        <v/>
      </c>
      <c r="X965" s="106"/>
      <c r="Y965" s="247"/>
      <c r="Z965" s="247"/>
      <c r="AA965" s="247"/>
      <c r="AB965" s="248" t="str">
        <f>IF(AND(Y965&lt;&gt;"",Z965&lt;&gt;"",X965&lt;&gt;""),ROUND(MIN(IF(OR(X965="OZZ",X965="ZZ"),5000,17300),TRUNC(0.75*(SUMIF($D$12:$D965,$D965,Y$12:Y965)+SUMIF($D$12:$D965,$D965,Z$12:Z965)),2)) - SUMIF($D$12:$D964,$D965,AB$12:AB964),2),"")</f>
        <v/>
      </c>
      <c r="AC965" s="251" t="str">
        <f>IF(AND(Y965&lt;&gt;"",Z965&lt;&gt;"",AA965&lt;&gt;"",X965&lt;&gt;"",AP965&lt;&gt;""),IF(OR(X965="OZZ",X965="ZZ"),ROUND(0-SUMIF($D$12:$D964,$D965,AC$12:AC964),2),IF(AA965=0,0,ROUND(MIN(MIN(17300,TRUNC(0.75*(SUMIF($D$12:$D$2012,$D965,Y$12:Y$2012)+SUMIF($D$12:$D$2012,$D965,Z$12:Z$2012)),2)+SUMIF($D$12:$D965,$D965,AP$12:AP965))-SUMIF($D$12:$D964,$D965,AC$12:AC964)-SUMIF($D$12:$D$2012,$D965,AB$12:AB$2012),AP965),2))),"")</f>
        <v/>
      </c>
      <c r="AD965" s="250" t="str">
        <f>IF(X965&lt;&gt;"",1000 - SUMIF($D$12:$D964,$D965,AD$12:AD964),"")</f>
        <v/>
      </c>
      <c r="AE965" s="252"/>
      <c r="AF965" s="253"/>
      <c r="AG965" s="254"/>
      <c r="AH965" s="255" t="str">
        <f t="shared" si="313"/>
        <v/>
      </c>
      <c r="AI965" s="256"/>
      <c r="AJ965" s="253"/>
      <c r="AK965" s="254"/>
      <c r="AL965" s="255" t="str">
        <f t="shared" si="314"/>
        <v/>
      </c>
      <c r="AM965" s="256"/>
      <c r="AN965" s="253"/>
      <c r="AO965" s="254"/>
      <c r="AP965" s="255" t="str">
        <f t="shared" si="294"/>
        <v/>
      </c>
      <c r="AQ965" s="116"/>
      <c r="AR965" s="116"/>
      <c r="AS965" s="117"/>
      <c r="AT965" s="118"/>
      <c r="AU965" s="119" t="str">
        <f>IF(D965&lt;&gt; "", IF(COUNTIF($D$12:$D965,$D965)&gt;1,0,IF(SUM(N965,U965,AB965)&gt;0,IF(AND(X965="",OR(Q965&lt;&gt;"",J965&lt;&gt;"")),IF(Q965&lt;&gt;"",Q965,IF(J965&lt;&gt;"",J965,0)),IF(AND(Q965&lt;&gt;"",J965&lt;&gt;"",Q965=J965),Q965,X965)),0)),"")</f>
        <v/>
      </c>
      <c r="AV965" s="119" t="str">
        <f>IF(D965&lt;&gt;"",IF(COUNTIF($D$12:$D965,$D965)&gt;1,0,IF(SUM(O965,V965,AC965)&gt;0,IF(AND(X965="",OR(Q965&lt;&gt;"",J965&lt;&gt;"")),IF(Q965&lt;&gt;"",Q965,IF(J965&lt;&gt;"",J965,0)),IF(AND(Q965&lt;&gt;"",J965&lt;&gt;"",Q965=J965),Q965,X965)),0)),"")</f>
        <v/>
      </c>
      <c r="AW965" s="119" t="str">
        <f>IF(D965&lt;&gt;"",IF(COUNTIF($D$12:$D965,$D965)&gt;1,0,IF(SUM(P965,W965,AD965)&gt;0,IF(AND(X965="",OR(Q965&lt;&gt;"",J965&lt;&gt;"")),IF(Q965&lt;&gt;"",Q965,IF(J965&lt;&gt;"",J965,0)),IF(AND(Q965&lt;&gt;"",J965&lt;&gt;"",Q965=J965),Q965,X965)),0)),"")</f>
        <v/>
      </c>
      <c r="AX965" s="118" t="str">
        <f t="shared" si="295"/>
        <v/>
      </c>
      <c r="AY965" s="118" t="str">
        <f t="shared" si="296"/>
        <v/>
      </c>
      <c r="AZ965" s="118" t="str">
        <f t="shared" si="297"/>
        <v/>
      </c>
      <c r="BA965" s="118" t="str">
        <f t="shared" si="298"/>
        <v/>
      </c>
      <c r="BB965" s="118" t="str">
        <f t="shared" si="299"/>
        <v/>
      </c>
      <c r="BC965" s="118" t="str">
        <f t="shared" si="300"/>
        <v/>
      </c>
      <c r="BD965" s="118" t="str">
        <f t="shared" si="301"/>
        <v/>
      </c>
      <c r="BE965" s="118" t="str">
        <f t="shared" si="302"/>
        <v/>
      </c>
      <c r="BF965" s="118" t="str">
        <f t="shared" si="303"/>
        <v/>
      </c>
      <c r="BG965" s="120"/>
      <c r="BH965" s="120" t="str">
        <f t="shared" si="304"/>
        <v/>
      </c>
      <c r="BI965" s="120" t="str">
        <f t="shared" si="305"/>
        <v/>
      </c>
      <c r="BJ965" s="121"/>
      <c r="BK965" s="120" t="str">
        <f t="shared" si="306"/>
        <v/>
      </c>
      <c r="BL965" s="120" t="str">
        <f t="shared" si="307"/>
        <v/>
      </c>
      <c r="BM965" s="120" t="str">
        <f t="shared" si="308"/>
        <v/>
      </c>
      <c r="BN965" s="120" t="str">
        <f t="shared" si="309"/>
        <v/>
      </c>
      <c r="BO965" s="120" t="str">
        <f t="shared" si="310"/>
        <v/>
      </c>
      <c r="BP965" s="120" t="str">
        <f t="shared" si="311"/>
        <v/>
      </c>
      <c r="BQ965" s="98"/>
      <c r="BR965" s="98"/>
      <c r="BS965" s="98"/>
      <c r="BT965" s="98"/>
      <c r="BU965" s="98"/>
      <c r="BV965" s="98"/>
      <c r="BW965" s="98"/>
      <c r="BX965" s="98"/>
      <c r="BY965" s="98"/>
      <c r="BZ965" s="98"/>
      <c r="CA965" s="98"/>
      <c r="CB965" s="98"/>
      <c r="CC965" s="98"/>
      <c r="CD965" s="98"/>
      <c r="CE965" s="98"/>
      <c r="CF965" s="98"/>
      <c r="CG965" s="98"/>
      <c r="CH965" s="98"/>
      <c r="CI965" s="98"/>
      <c r="CJ965" s="98"/>
      <c r="CK965" s="98"/>
      <c r="CL965" s="98"/>
      <c r="CM965" s="98"/>
      <c r="CN965" s="98"/>
      <c r="CO965" s="98"/>
      <c r="CP965" s="98"/>
      <c r="CQ965" s="98"/>
      <c r="CR965" s="98"/>
      <c r="CS965" s="98"/>
    </row>
    <row r="966" spans="1:97" s="4" customFormat="1" ht="18.75" customHeight="1" x14ac:dyDescent="0.2">
      <c r="A966" s="3">
        <f t="shared" si="312"/>
        <v>954</v>
      </c>
      <c r="B966" s="263"/>
      <c r="C966" s="263"/>
      <c r="D966" s="263"/>
      <c r="E966" s="259"/>
      <c r="F966" s="259"/>
      <c r="G966" s="43"/>
      <c r="H966" s="264"/>
      <c r="I966" s="261"/>
      <c r="J966" s="106"/>
      <c r="K966" s="247"/>
      <c r="L966" s="247"/>
      <c r="M966" s="247"/>
      <c r="N966" s="248" t="str">
        <f>IF(AND(K966&lt;&gt;"",L966&lt;&gt;"",J966&lt;&gt;""),ROUND(MIN(IF(OR(J966="OZZ",J966="ZZ"),5000,17300),TRUNC(0.75*(SUMIF($D$12:$D966,$D966,K$12:K966)+SUMIF($D$12:$D966,$D966,L$12:L966)),2)) - SUMIF($D$12:$D965,$D966,N$12:N965),2),"")</f>
        <v/>
      </c>
      <c r="O966" s="249" t="str">
        <f>IF(AND(K966&lt;&gt;"",L966&lt;&gt;"",M966&lt;&gt;"",J966&lt;&gt;"",AH966&lt;&gt;""),IF(OR(J966="OZZ",J966="ZZ"),ROUND(0-SUMIF($D$12:$D965,$D966,O$12:O965),2),IF(M966=0,0,ROUND(MIN(MIN(17300,TRUNC(0.75*(SUMIF($D$12:$D$2012,$D966,K$12:K$2012)+SUMIF($D$12:$D$2012,$D966,L$12:L$2012)),2)+SUMIF($D$12:$D966,$D966,AH$12:AH966))-SUMIF($D$12:$D965,$D966,O$12:O965)-SUMIF($D$12:$D$2012,$D966,N$12:N$2012),AH966),2))),"")</f>
        <v/>
      </c>
      <c r="P966" s="250" t="str">
        <f>IF(J966&lt;&gt;"",1000 - SUMIF($D$12:$D965,$D966,P$12:P965),"")</f>
        <v/>
      </c>
      <c r="Q966" s="106"/>
      <c r="R966" s="247"/>
      <c r="S966" s="247"/>
      <c r="T966" s="247"/>
      <c r="U966" s="248" t="str">
        <f>IF(AND(R966&lt;&gt;"",S966&lt;&gt;"",Q966&lt;&gt;""),ROUND(MIN(IF(OR(Q966="OZZ",Q966="ZZ"),5000,17300),TRUNC(0.75*(SUMIF($D$12:$D966,$D966,R$12:R966)+SUMIF($D$12:$D966,$D966,S$12:S966)),2)) - SUMIF($D$12:$D965,$D966,U$12:U965),2),"")</f>
        <v/>
      </c>
      <c r="V966" s="248" t="str">
        <f>IF(AND(R966&lt;&gt;"",S966&lt;&gt;"",T966&lt;&gt;"",Q966&lt;&gt;"",AL966&lt;&gt;""),IF(OR(Q966="OZZ",Q966="ZZ"),ROUND(0-SUMIF($D$12:$D965,$D966,V$12:V965),2),IF(T966=0,0,ROUND(MIN(MIN(17300,TRUNC(0.75*(SUMIF($D$12:$D$2012,$D966,R$12:R$2012)+SUMIF($D$12:$D$2012,$D966,S$12:S$2012)),2)+SUMIF($D$12:$D966,$D966,AL$12:AL966))-SUMIF($D$12:$D965,$D966,V$12:V965)-SUMIF($D$12:$D$2012,$D966,U$12:U$2012),AL966),2))),"")</f>
        <v/>
      </c>
      <c r="W966" s="250" t="str">
        <f>IF(Q966&lt;&gt;"",1000 - SUMIF($D$12:$D965,$D966,W$12:W965),"")</f>
        <v/>
      </c>
      <c r="X966" s="106"/>
      <c r="Y966" s="247"/>
      <c r="Z966" s="247"/>
      <c r="AA966" s="247"/>
      <c r="AB966" s="248" t="str">
        <f>IF(AND(Y966&lt;&gt;"",Z966&lt;&gt;"",X966&lt;&gt;""),ROUND(MIN(IF(OR(X966="OZZ",X966="ZZ"),5000,17300),TRUNC(0.75*(SUMIF($D$12:$D966,$D966,Y$12:Y966)+SUMIF($D$12:$D966,$D966,Z$12:Z966)),2)) - SUMIF($D$12:$D965,$D966,AB$12:AB965),2),"")</f>
        <v/>
      </c>
      <c r="AC966" s="251" t="str">
        <f>IF(AND(Y966&lt;&gt;"",Z966&lt;&gt;"",AA966&lt;&gt;"",X966&lt;&gt;"",AP966&lt;&gt;""),IF(OR(X966="OZZ",X966="ZZ"),ROUND(0-SUMIF($D$12:$D965,$D966,AC$12:AC965),2),IF(AA966=0,0,ROUND(MIN(MIN(17300,TRUNC(0.75*(SUMIF($D$12:$D$2012,$D966,Y$12:Y$2012)+SUMIF($D$12:$D$2012,$D966,Z$12:Z$2012)),2)+SUMIF($D$12:$D966,$D966,AP$12:AP966))-SUMIF($D$12:$D965,$D966,AC$12:AC965)-SUMIF($D$12:$D$2012,$D966,AB$12:AB$2012),AP966),2))),"")</f>
        <v/>
      </c>
      <c r="AD966" s="250" t="str">
        <f>IF(X966&lt;&gt;"",1000 - SUMIF($D$12:$D965,$D966,AD$12:AD965),"")</f>
        <v/>
      </c>
      <c r="AE966" s="252"/>
      <c r="AF966" s="253"/>
      <c r="AG966" s="254"/>
      <c r="AH966" s="255" t="str">
        <f t="shared" si="313"/>
        <v/>
      </c>
      <c r="AI966" s="256"/>
      <c r="AJ966" s="253"/>
      <c r="AK966" s="254"/>
      <c r="AL966" s="255" t="str">
        <f t="shared" si="314"/>
        <v/>
      </c>
      <c r="AM966" s="256"/>
      <c r="AN966" s="253"/>
      <c r="AO966" s="254"/>
      <c r="AP966" s="255" t="str">
        <f t="shared" si="294"/>
        <v/>
      </c>
      <c r="AQ966" s="116"/>
      <c r="AR966" s="116"/>
      <c r="AS966" s="117"/>
      <c r="AT966" s="118"/>
      <c r="AU966" s="119" t="str">
        <f>IF(D966&lt;&gt; "", IF(COUNTIF($D$12:$D966,$D966)&gt;1,0,IF(SUM(N966,U966,AB966)&gt;0,IF(AND(X966="",OR(Q966&lt;&gt;"",J966&lt;&gt;"")),IF(Q966&lt;&gt;"",Q966,IF(J966&lt;&gt;"",J966,0)),IF(AND(Q966&lt;&gt;"",J966&lt;&gt;"",Q966=J966),Q966,X966)),0)),"")</f>
        <v/>
      </c>
      <c r="AV966" s="119" t="str">
        <f>IF(D966&lt;&gt;"",IF(COUNTIF($D$12:$D966,$D966)&gt;1,0,IF(SUM(O966,V966,AC966)&gt;0,IF(AND(X966="",OR(Q966&lt;&gt;"",J966&lt;&gt;"")),IF(Q966&lt;&gt;"",Q966,IF(J966&lt;&gt;"",J966,0)),IF(AND(Q966&lt;&gt;"",J966&lt;&gt;"",Q966=J966),Q966,X966)),0)),"")</f>
        <v/>
      </c>
      <c r="AW966" s="119" t="str">
        <f>IF(D966&lt;&gt;"",IF(COUNTIF($D$12:$D966,$D966)&gt;1,0,IF(SUM(P966,W966,AD966)&gt;0,IF(AND(X966="",OR(Q966&lt;&gt;"",J966&lt;&gt;"")),IF(Q966&lt;&gt;"",Q966,IF(J966&lt;&gt;"",J966,0)),IF(AND(Q966&lt;&gt;"",J966&lt;&gt;"",Q966=J966),Q966,X966)),0)),"")</f>
        <v/>
      </c>
      <c r="AX966" s="118" t="str">
        <f t="shared" si="295"/>
        <v/>
      </c>
      <c r="AY966" s="118" t="str">
        <f t="shared" si="296"/>
        <v/>
      </c>
      <c r="AZ966" s="118" t="str">
        <f t="shared" si="297"/>
        <v/>
      </c>
      <c r="BA966" s="118" t="str">
        <f t="shared" si="298"/>
        <v/>
      </c>
      <c r="BB966" s="118" t="str">
        <f t="shared" si="299"/>
        <v/>
      </c>
      <c r="BC966" s="118" t="str">
        <f t="shared" si="300"/>
        <v/>
      </c>
      <c r="BD966" s="118" t="str">
        <f t="shared" si="301"/>
        <v/>
      </c>
      <c r="BE966" s="118" t="str">
        <f t="shared" si="302"/>
        <v/>
      </c>
      <c r="BF966" s="118" t="str">
        <f t="shared" si="303"/>
        <v/>
      </c>
      <c r="BG966" s="120"/>
      <c r="BH966" s="120" t="str">
        <f t="shared" si="304"/>
        <v/>
      </c>
      <c r="BI966" s="120" t="str">
        <f t="shared" si="305"/>
        <v/>
      </c>
      <c r="BJ966" s="121"/>
      <c r="BK966" s="120" t="str">
        <f t="shared" si="306"/>
        <v/>
      </c>
      <c r="BL966" s="120" t="str">
        <f t="shared" si="307"/>
        <v/>
      </c>
      <c r="BM966" s="120" t="str">
        <f t="shared" si="308"/>
        <v/>
      </c>
      <c r="BN966" s="120" t="str">
        <f t="shared" si="309"/>
        <v/>
      </c>
      <c r="BO966" s="120" t="str">
        <f t="shared" si="310"/>
        <v/>
      </c>
      <c r="BP966" s="120" t="str">
        <f t="shared" si="311"/>
        <v/>
      </c>
      <c r="BQ966" s="98"/>
      <c r="BR966" s="98"/>
      <c r="BS966" s="98"/>
      <c r="BT966" s="98"/>
      <c r="BU966" s="98"/>
      <c r="BV966" s="98"/>
      <c r="BW966" s="98"/>
      <c r="BX966" s="98"/>
      <c r="BY966" s="98"/>
      <c r="BZ966" s="98"/>
      <c r="CA966" s="98"/>
      <c r="CB966" s="98"/>
      <c r="CC966" s="98"/>
      <c r="CD966" s="98"/>
      <c r="CE966" s="98"/>
      <c r="CF966" s="98"/>
      <c r="CG966" s="98"/>
      <c r="CH966" s="98"/>
      <c r="CI966" s="98"/>
      <c r="CJ966" s="98"/>
      <c r="CK966" s="98"/>
      <c r="CL966" s="98"/>
      <c r="CM966" s="98"/>
      <c r="CN966" s="98"/>
      <c r="CO966" s="98"/>
      <c r="CP966" s="98"/>
      <c r="CQ966" s="98"/>
      <c r="CR966" s="98"/>
      <c r="CS966" s="98"/>
    </row>
    <row r="967" spans="1:97" s="4" customFormat="1" ht="18.75" customHeight="1" x14ac:dyDescent="0.2">
      <c r="A967" s="3">
        <f t="shared" si="312"/>
        <v>955</v>
      </c>
      <c r="B967" s="263"/>
      <c r="C967" s="263"/>
      <c r="D967" s="263"/>
      <c r="E967" s="259"/>
      <c r="F967" s="259"/>
      <c r="G967" s="43"/>
      <c r="H967" s="264"/>
      <c r="I967" s="261"/>
      <c r="J967" s="106"/>
      <c r="K967" s="247"/>
      <c r="L967" s="247"/>
      <c r="M967" s="247"/>
      <c r="N967" s="248" t="str">
        <f>IF(AND(K967&lt;&gt;"",L967&lt;&gt;"",J967&lt;&gt;""),ROUND(MIN(IF(OR(J967="OZZ",J967="ZZ"),5000,17300),TRUNC(0.75*(SUMIF($D$12:$D967,$D967,K$12:K967)+SUMIF($D$12:$D967,$D967,L$12:L967)),2)) - SUMIF($D$12:$D966,$D967,N$12:N966),2),"")</f>
        <v/>
      </c>
      <c r="O967" s="249" t="str">
        <f>IF(AND(K967&lt;&gt;"",L967&lt;&gt;"",M967&lt;&gt;"",J967&lt;&gt;"",AH967&lt;&gt;""),IF(OR(J967="OZZ",J967="ZZ"),ROUND(0-SUMIF($D$12:$D966,$D967,O$12:O966),2),IF(M967=0,0,ROUND(MIN(MIN(17300,TRUNC(0.75*(SUMIF($D$12:$D$2012,$D967,K$12:K$2012)+SUMIF($D$12:$D$2012,$D967,L$12:L$2012)),2)+SUMIF($D$12:$D967,$D967,AH$12:AH967))-SUMIF($D$12:$D966,$D967,O$12:O966)-SUMIF($D$12:$D$2012,$D967,N$12:N$2012),AH967),2))),"")</f>
        <v/>
      </c>
      <c r="P967" s="250" t="str">
        <f>IF(J967&lt;&gt;"",1000 - SUMIF($D$12:$D966,$D967,P$12:P966),"")</f>
        <v/>
      </c>
      <c r="Q967" s="106"/>
      <c r="R967" s="247"/>
      <c r="S967" s="247"/>
      <c r="T967" s="247"/>
      <c r="U967" s="248" t="str">
        <f>IF(AND(R967&lt;&gt;"",S967&lt;&gt;"",Q967&lt;&gt;""),ROUND(MIN(IF(OR(Q967="OZZ",Q967="ZZ"),5000,17300),TRUNC(0.75*(SUMIF($D$12:$D967,$D967,R$12:R967)+SUMIF($D$12:$D967,$D967,S$12:S967)),2)) - SUMIF($D$12:$D966,$D967,U$12:U966),2),"")</f>
        <v/>
      </c>
      <c r="V967" s="248" t="str">
        <f>IF(AND(R967&lt;&gt;"",S967&lt;&gt;"",T967&lt;&gt;"",Q967&lt;&gt;"",AL967&lt;&gt;""),IF(OR(Q967="OZZ",Q967="ZZ"),ROUND(0-SUMIF($D$12:$D966,$D967,V$12:V966),2),IF(T967=0,0,ROUND(MIN(MIN(17300,TRUNC(0.75*(SUMIF($D$12:$D$2012,$D967,R$12:R$2012)+SUMIF($D$12:$D$2012,$D967,S$12:S$2012)),2)+SUMIF($D$12:$D967,$D967,AL$12:AL967))-SUMIF($D$12:$D966,$D967,V$12:V966)-SUMIF($D$12:$D$2012,$D967,U$12:U$2012),AL967),2))),"")</f>
        <v/>
      </c>
      <c r="W967" s="250" t="str">
        <f>IF(Q967&lt;&gt;"",1000 - SUMIF($D$12:$D966,$D967,W$12:W966),"")</f>
        <v/>
      </c>
      <c r="X967" s="106"/>
      <c r="Y967" s="247"/>
      <c r="Z967" s="247"/>
      <c r="AA967" s="247"/>
      <c r="AB967" s="248" t="str">
        <f>IF(AND(Y967&lt;&gt;"",Z967&lt;&gt;"",X967&lt;&gt;""),ROUND(MIN(IF(OR(X967="OZZ",X967="ZZ"),5000,17300),TRUNC(0.75*(SUMIF($D$12:$D967,$D967,Y$12:Y967)+SUMIF($D$12:$D967,$D967,Z$12:Z967)),2)) - SUMIF($D$12:$D966,$D967,AB$12:AB966),2),"")</f>
        <v/>
      </c>
      <c r="AC967" s="251" t="str">
        <f>IF(AND(Y967&lt;&gt;"",Z967&lt;&gt;"",AA967&lt;&gt;"",X967&lt;&gt;"",AP967&lt;&gt;""),IF(OR(X967="OZZ",X967="ZZ"),ROUND(0-SUMIF($D$12:$D966,$D967,AC$12:AC966),2),IF(AA967=0,0,ROUND(MIN(MIN(17300,TRUNC(0.75*(SUMIF($D$12:$D$2012,$D967,Y$12:Y$2012)+SUMIF($D$12:$D$2012,$D967,Z$12:Z$2012)),2)+SUMIF($D$12:$D967,$D967,AP$12:AP967))-SUMIF($D$12:$D966,$D967,AC$12:AC966)-SUMIF($D$12:$D$2012,$D967,AB$12:AB$2012),AP967),2))),"")</f>
        <v/>
      </c>
      <c r="AD967" s="250" t="str">
        <f>IF(X967&lt;&gt;"",1000 - SUMIF($D$12:$D966,$D967,AD$12:AD966),"")</f>
        <v/>
      </c>
      <c r="AE967" s="252"/>
      <c r="AF967" s="253"/>
      <c r="AG967" s="254"/>
      <c r="AH967" s="255" t="str">
        <f t="shared" si="313"/>
        <v/>
      </c>
      <c r="AI967" s="256"/>
      <c r="AJ967" s="253"/>
      <c r="AK967" s="254"/>
      <c r="AL967" s="255" t="str">
        <f t="shared" si="314"/>
        <v/>
      </c>
      <c r="AM967" s="256"/>
      <c r="AN967" s="253"/>
      <c r="AO967" s="254"/>
      <c r="AP967" s="255" t="str">
        <f t="shared" si="294"/>
        <v/>
      </c>
      <c r="AQ967" s="116"/>
      <c r="AR967" s="116"/>
      <c r="AS967" s="117"/>
      <c r="AT967" s="118"/>
      <c r="AU967" s="119" t="str">
        <f>IF(D967&lt;&gt; "", IF(COUNTIF($D$12:$D967,$D967)&gt;1,0,IF(SUM(N967,U967,AB967)&gt;0,IF(AND(X967="",OR(Q967&lt;&gt;"",J967&lt;&gt;"")),IF(Q967&lt;&gt;"",Q967,IF(J967&lt;&gt;"",J967,0)),IF(AND(Q967&lt;&gt;"",J967&lt;&gt;"",Q967=J967),Q967,X967)),0)),"")</f>
        <v/>
      </c>
      <c r="AV967" s="119" t="str">
        <f>IF(D967&lt;&gt;"",IF(COUNTIF($D$12:$D967,$D967)&gt;1,0,IF(SUM(O967,V967,AC967)&gt;0,IF(AND(X967="",OR(Q967&lt;&gt;"",J967&lt;&gt;"")),IF(Q967&lt;&gt;"",Q967,IF(J967&lt;&gt;"",J967,0)),IF(AND(Q967&lt;&gt;"",J967&lt;&gt;"",Q967=J967),Q967,X967)),0)),"")</f>
        <v/>
      </c>
      <c r="AW967" s="119" t="str">
        <f>IF(D967&lt;&gt;"",IF(COUNTIF($D$12:$D967,$D967)&gt;1,0,IF(SUM(P967,W967,AD967)&gt;0,IF(AND(X967="",OR(Q967&lt;&gt;"",J967&lt;&gt;"")),IF(Q967&lt;&gt;"",Q967,IF(J967&lt;&gt;"",J967,0)),IF(AND(Q967&lt;&gt;"",J967&lt;&gt;"",Q967=J967),Q967,X967)),0)),"")</f>
        <v/>
      </c>
      <c r="AX967" s="118" t="str">
        <f t="shared" si="295"/>
        <v/>
      </c>
      <c r="AY967" s="118" t="str">
        <f t="shared" si="296"/>
        <v/>
      </c>
      <c r="AZ967" s="118" t="str">
        <f t="shared" si="297"/>
        <v/>
      </c>
      <c r="BA967" s="118" t="str">
        <f t="shared" si="298"/>
        <v/>
      </c>
      <c r="BB967" s="118" t="str">
        <f t="shared" si="299"/>
        <v/>
      </c>
      <c r="BC967" s="118" t="str">
        <f t="shared" si="300"/>
        <v/>
      </c>
      <c r="BD967" s="118" t="str">
        <f t="shared" si="301"/>
        <v/>
      </c>
      <c r="BE967" s="118" t="str">
        <f t="shared" si="302"/>
        <v/>
      </c>
      <c r="BF967" s="118" t="str">
        <f t="shared" si="303"/>
        <v/>
      </c>
      <c r="BG967" s="120"/>
      <c r="BH967" s="120" t="str">
        <f t="shared" si="304"/>
        <v/>
      </c>
      <c r="BI967" s="120" t="str">
        <f t="shared" si="305"/>
        <v/>
      </c>
      <c r="BJ967" s="121"/>
      <c r="BK967" s="120" t="str">
        <f t="shared" si="306"/>
        <v/>
      </c>
      <c r="BL967" s="120" t="str">
        <f t="shared" si="307"/>
        <v/>
      </c>
      <c r="BM967" s="120" t="str">
        <f t="shared" si="308"/>
        <v/>
      </c>
      <c r="BN967" s="120" t="str">
        <f t="shared" si="309"/>
        <v/>
      </c>
      <c r="BO967" s="120" t="str">
        <f t="shared" si="310"/>
        <v/>
      </c>
      <c r="BP967" s="120" t="str">
        <f t="shared" si="311"/>
        <v/>
      </c>
      <c r="BQ967" s="98"/>
      <c r="BR967" s="98"/>
      <c r="BS967" s="98"/>
      <c r="BT967" s="98"/>
      <c r="BU967" s="98"/>
      <c r="BV967" s="98"/>
      <c r="BW967" s="98"/>
      <c r="BX967" s="98"/>
      <c r="BY967" s="98"/>
      <c r="BZ967" s="98"/>
      <c r="CA967" s="98"/>
      <c r="CB967" s="98"/>
      <c r="CC967" s="98"/>
      <c r="CD967" s="98"/>
      <c r="CE967" s="98"/>
      <c r="CF967" s="98"/>
      <c r="CG967" s="98"/>
      <c r="CH967" s="98"/>
      <c r="CI967" s="98"/>
      <c r="CJ967" s="98"/>
      <c r="CK967" s="98"/>
      <c r="CL967" s="98"/>
      <c r="CM967" s="98"/>
      <c r="CN967" s="98"/>
      <c r="CO967" s="98"/>
      <c r="CP967" s="98"/>
      <c r="CQ967" s="98"/>
      <c r="CR967" s="98"/>
      <c r="CS967" s="98"/>
    </row>
    <row r="968" spans="1:97" s="4" customFormat="1" ht="18.75" customHeight="1" x14ac:dyDescent="0.2">
      <c r="A968" s="3">
        <f t="shared" si="312"/>
        <v>956</v>
      </c>
      <c r="B968" s="263"/>
      <c r="C968" s="263"/>
      <c r="D968" s="263"/>
      <c r="E968" s="259"/>
      <c r="F968" s="259"/>
      <c r="G968" s="43"/>
      <c r="H968" s="264"/>
      <c r="I968" s="261"/>
      <c r="J968" s="106"/>
      <c r="K968" s="247"/>
      <c r="L968" s="247"/>
      <c r="M968" s="247"/>
      <c r="N968" s="248" t="str">
        <f>IF(AND(K968&lt;&gt;"",L968&lt;&gt;"",J968&lt;&gt;""),ROUND(MIN(IF(OR(J968="OZZ",J968="ZZ"),5000,17300),TRUNC(0.75*(SUMIF($D$12:$D968,$D968,K$12:K968)+SUMIF($D$12:$D968,$D968,L$12:L968)),2)) - SUMIF($D$12:$D967,$D968,N$12:N967),2),"")</f>
        <v/>
      </c>
      <c r="O968" s="249" t="str">
        <f>IF(AND(K968&lt;&gt;"",L968&lt;&gt;"",M968&lt;&gt;"",J968&lt;&gt;"",AH968&lt;&gt;""),IF(OR(J968="OZZ",J968="ZZ"),ROUND(0-SUMIF($D$12:$D967,$D968,O$12:O967),2),IF(M968=0,0,ROUND(MIN(MIN(17300,TRUNC(0.75*(SUMIF($D$12:$D$2012,$D968,K$12:K$2012)+SUMIF($D$12:$D$2012,$D968,L$12:L$2012)),2)+SUMIF($D$12:$D968,$D968,AH$12:AH968))-SUMIF($D$12:$D967,$D968,O$12:O967)-SUMIF($D$12:$D$2012,$D968,N$12:N$2012),AH968),2))),"")</f>
        <v/>
      </c>
      <c r="P968" s="250" t="str">
        <f>IF(J968&lt;&gt;"",1000 - SUMIF($D$12:$D967,$D968,P$12:P967),"")</f>
        <v/>
      </c>
      <c r="Q968" s="106"/>
      <c r="R968" s="247"/>
      <c r="S968" s="247"/>
      <c r="T968" s="247"/>
      <c r="U968" s="248" t="str">
        <f>IF(AND(R968&lt;&gt;"",S968&lt;&gt;"",Q968&lt;&gt;""),ROUND(MIN(IF(OR(Q968="OZZ",Q968="ZZ"),5000,17300),TRUNC(0.75*(SUMIF($D$12:$D968,$D968,R$12:R968)+SUMIF($D$12:$D968,$D968,S$12:S968)),2)) - SUMIF($D$12:$D967,$D968,U$12:U967),2),"")</f>
        <v/>
      </c>
      <c r="V968" s="248" t="str">
        <f>IF(AND(R968&lt;&gt;"",S968&lt;&gt;"",T968&lt;&gt;"",Q968&lt;&gt;"",AL968&lt;&gt;""),IF(OR(Q968="OZZ",Q968="ZZ"),ROUND(0-SUMIF($D$12:$D967,$D968,V$12:V967),2),IF(T968=0,0,ROUND(MIN(MIN(17300,TRUNC(0.75*(SUMIF($D$12:$D$2012,$D968,R$12:R$2012)+SUMIF($D$12:$D$2012,$D968,S$12:S$2012)),2)+SUMIF($D$12:$D968,$D968,AL$12:AL968))-SUMIF($D$12:$D967,$D968,V$12:V967)-SUMIF($D$12:$D$2012,$D968,U$12:U$2012),AL968),2))),"")</f>
        <v/>
      </c>
      <c r="W968" s="250" t="str">
        <f>IF(Q968&lt;&gt;"",1000 - SUMIF($D$12:$D967,$D968,W$12:W967),"")</f>
        <v/>
      </c>
      <c r="X968" s="106"/>
      <c r="Y968" s="247"/>
      <c r="Z968" s="247"/>
      <c r="AA968" s="247"/>
      <c r="AB968" s="248" t="str">
        <f>IF(AND(Y968&lt;&gt;"",Z968&lt;&gt;"",X968&lt;&gt;""),ROUND(MIN(IF(OR(X968="OZZ",X968="ZZ"),5000,17300),TRUNC(0.75*(SUMIF($D$12:$D968,$D968,Y$12:Y968)+SUMIF($D$12:$D968,$D968,Z$12:Z968)),2)) - SUMIF($D$12:$D967,$D968,AB$12:AB967),2),"")</f>
        <v/>
      </c>
      <c r="AC968" s="251" t="str">
        <f>IF(AND(Y968&lt;&gt;"",Z968&lt;&gt;"",AA968&lt;&gt;"",X968&lt;&gt;"",AP968&lt;&gt;""),IF(OR(X968="OZZ",X968="ZZ"),ROUND(0-SUMIF($D$12:$D967,$D968,AC$12:AC967),2),IF(AA968=0,0,ROUND(MIN(MIN(17300,TRUNC(0.75*(SUMIF($D$12:$D$2012,$D968,Y$12:Y$2012)+SUMIF($D$12:$D$2012,$D968,Z$12:Z$2012)),2)+SUMIF($D$12:$D968,$D968,AP$12:AP968))-SUMIF($D$12:$D967,$D968,AC$12:AC967)-SUMIF($D$12:$D$2012,$D968,AB$12:AB$2012),AP968),2))),"")</f>
        <v/>
      </c>
      <c r="AD968" s="250" t="str">
        <f>IF(X968&lt;&gt;"",1000 - SUMIF($D$12:$D967,$D968,AD$12:AD967),"")</f>
        <v/>
      </c>
      <c r="AE968" s="252"/>
      <c r="AF968" s="253"/>
      <c r="AG968" s="254"/>
      <c r="AH968" s="255" t="str">
        <f t="shared" si="313"/>
        <v/>
      </c>
      <c r="AI968" s="256"/>
      <c r="AJ968" s="253"/>
      <c r="AK968" s="254"/>
      <c r="AL968" s="255" t="str">
        <f t="shared" si="314"/>
        <v/>
      </c>
      <c r="AM968" s="256"/>
      <c r="AN968" s="253"/>
      <c r="AO968" s="254"/>
      <c r="AP968" s="255" t="str">
        <f t="shared" si="294"/>
        <v/>
      </c>
      <c r="AQ968" s="116"/>
      <c r="AR968" s="116"/>
      <c r="AS968" s="117"/>
      <c r="AT968" s="118"/>
      <c r="AU968" s="119" t="str">
        <f>IF(D968&lt;&gt; "", IF(COUNTIF($D$12:$D968,$D968)&gt;1,0,IF(SUM(N968,U968,AB968)&gt;0,IF(AND(X968="",OR(Q968&lt;&gt;"",J968&lt;&gt;"")),IF(Q968&lt;&gt;"",Q968,IF(J968&lt;&gt;"",J968,0)),IF(AND(Q968&lt;&gt;"",J968&lt;&gt;"",Q968=J968),Q968,X968)),0)),"")</f>
        <v/>
      </c>
      <c r="AV968" s="119" t="str">
        <f>IF(D968&lt;&gt;"",IF(COUNTIF($D$12:$D968,$D968)&gt;1,0,IF(SUM(O968,V968,AC968)&gt;0,IF(AND(X968="",OR(Q968&lt;&gt;"",J968&lt;&gt;"")),IF(Q968&lt;&gt;"",Q968,IF(J968&lt;&gt;"",J968,0)),IF(AND(Q968&lt;&gt;"",J968&lt;&gt;"",Q968=J968),Q968,X968)),0)),"")</f>
        <v/>
      </c>
      <c r="AW968" s="119" t="str">
        <f>IF(D968&lt;&gt;"",IF(COUNTIF($D$12:$D968,$D968)&gt;1,0,IF(SUM(P968,W968,AD968)&gt;0,IF(AND(X968="",OR(Q968&lt;&gt;"",J968&lt;&gt;"")),IF(Q968&lt;&gt;"",Q968,IF(J968&lt;&gt;"",J968,0)),IF(AND(Q968&lt;&gt;"",J968&lt;&gt;"",Q968=J968),Q968,X968)),0)),"")</f>
        <v/>
      </c>
      <c r="AX968" s="118" t="str">
        <f t="shared" si="295"/>
        <v/>
      </c>
      <c r="AY968" s="118" t="str">
        <f t="shared" si="296"/>
        <v/>
      </c>
      <c r="AZ968" s="118" t="str">
        <f t="shared" si="297"/>
        <v/>
      </c>
      <c r="BA968" s="118" t="str">
        <f t="shared" si="298"/>
        <v/>
      </c>
      <c r="BB968" s="118" t="str">
        <f t="shared" si="299"/>
        <v/>
      </c>
      <c r="BC968" s="118" t="str">
        <f t="shared" si="300"/>
        <v/>
      </c>
      <c r="BD968" s="118" t="str">
        <f t="shared" si="301"/>
        <v/>
      </c>
      <c r="BE968" s="118" t="str">
        <f t="shared" si="302"/>
        <v/>
      </c>
      <c r="BF968" s="118" t="str">
        <f t="shared" si="303"/>
        <v/>
      </c>
      <c r="BG968" s="120"/>
      <c r="BH968" s="120" t="str">
        <f t="shared" si="304"/>
        <v/>
      </c>
      <c r="BI968" s="120" t="str">
        <f t="shared" si="305"/>
        <v/>
      </c>
      <c r="BJ968" s="121"/>
      <c r="BK968" s="120" t="str">
        <f t="shared" si="306"/>
        <v/>
      </c>
      <c r="BL968" s="120" t="str">
        <f t="shared" si="307"/>
        <v/>
      </c>
      <c r="BM968" s="120" t="str">
        <f t="shared" si="308"/>
        <v/>
      </c>
      <c r="BN968" s="120" t="str">
        <f t="shared" si="309"/>
        <v/>
      </c>
      <c r="BO968" s="120" t="str">
        <f t="shared" si="310"/>
        <v/>
      </c>
      <c r="BP968" s="120" t="str">
        <f t="shared" si="311"/>
        <v/>
      </c>
      <c r="BQ968" s="98"/>
      <c r="BR968" s="98"/>
      <c r="BS968" s="98"/>
      <c r="BT968" s="98"/>
      <c r="BU968" s="98"/>
      <c r="BV968" s="98"/>
      <c r="BW968" s="98"/>
      <c r="BX968" s="98"/>
      <c r="BY968" s="98"/>
      <c r="BZ968" s="98"/>
      <c r="CA968" s="98"/>
      <c r="CB968" s="98"/>
      <c r="CC968" s="98"/>
      <c r="CD968" s="98"/>
      <c r="CE968" s="98"/>
      <c r="CF968" s="98"/>
      <c r="CG968" s="98"/>
      <c r="CH968" s="98"/>
      <c r="CI968" s="98"/>
      <c r="CJ968" s="98"/>
      <c r="CK968" s="98"/>
      <c r="CL968" s="98"/>
      <c r="CM968" s="98"/>
      <c r="CN968" s="98"/>
      <c r="CO968" s="98"/>
      <c r="CP968" s="98"/>
      <c r="CQ968" s="98"/>
      <c r="CR968" s="98"/>
      <c r="CS968" s="98"/>
    </row>
    <row r="969" spans="1:97" s="4" customFormat="1" ht="18.75" customHeight="1" x14ac:dyDescent="0.2">
      <c r="A969" s="3">
        <f t="shared" si="312"/>
        <v>957</v>
      </c>
      <c r="B969" s="263"/>
      <c r="C969" s="263"/>
      <c r="D969" s="263"/>
      <c r="E969" s="259"/>
      <c r="F969" s="259"/>
      <c r="G969" s="43"/>
      <c r="H969" s="264"/>
      <c r="I969" s="261"/>
      <c r="J969" s="106"/>
      <c r="K969" s="247"/>
      <c r="L969" s="247"/>
      <c r="M969" s="247"/>
      <c r="N969" s="248" t="str">
        <f>IF(AND(K969&lt;&gt;"",L969&lt;&gt;"",J969&lt;&gt;""),ROUND(MIN(IF(OR(J969="OZZ",J969="ZZ"),5000,17300),TRUNC(0.75*(SUMIF($D$12:$D969,$D969,K$12:K969)+SUMIF($D$12:$D969,$D969,L$12:L969)),2)) - SUMIF($D$12:$D968,$D969,N$12:N968),2),"")</f>
        <v/>
      </c>
      <c r="O969" s="249" t="str">
        <f>IF(AND(K969&lt;&gt;"",L969&lt;&gt;"",M969&lt;&gt;"",J969&lt;&gt;"",AH969&lt;&gt;""),IF(OR(J969="OZZ",J969="ZZ"),ROUND(0-SUMIF($D$12:$D968,$D969,O$12:O968),2),IF(M969=0,0,ROUND(MIN(MIN(17300,TRUNC(0.75*(SUMIF($D$12:$D$2012,$D969,K$12:K$2012)+SUMIF($D$12:$D$2012,$D969,L$12:L$2012)),2)+SUMIF($D$12:$D969,$D969,AH$12:AH969))-SUMIF($D$12:$D968,$D969,O$12:O968)-SUMIF($D$12:$D$2012,$D969,N$12:N$2012),AH969),2))),"")</f>
        <v/>
      </c>
      <c r="P969" s="250" t="str">
        <f>IF(J969&lt;&gt;"",1000 - SUMIF($D$12:$D968,$D969,P$12:P968),"")</f>
        <v/>
      </c>
      <c r="Q969" s="106"/>
      <c r="R969" s="247"/>
      <c r="S969" s="247"/>
      <c r="T969" s="247"/>
      <c r="U969" s="248" t="str">
        <f>IF(AND(R969&lt;&gt;"",S969&lt;&gt;"",Q969&lt;&gt;""),ROUND(MIN(IF(OR(Q969="OZZ",Q969="ZZ"),5000,17300),TRUNC(0.75*(SUMIF($D$12:$D969,$D969,R$12:R969)+SUMIF($D$12:$D969,$D969,S$12:S969)),2)) - SUMIF($D$12:$D968,$D969,U$12:U968),2),"")</f>
        <v/>
      </c>
      <c r="V969" s="248" t="str">
        <f>IF(AND(R969&lt;&gt;"",S969&lt;&gt;"",T969&lt;&gt;"",Q969&lt;&gt;"",AL969&lt;&gt;""),IF(OR(Q969="OZZ",Q969="ZZ"),ROUND(0-SUMIF($D$12:$D968,$D969,V$12:V968),2),IF(T969=0,0,ROUND(MIN(MIN(17300,TRUNC(0.75*(SUMIF($D$12:$D$2012,$D969,R$12:R$2012)+SUMIF($D$12:$D$2012,$D969,S$12:S$2012)),2)+SUMIF($D$12:$D969,$D969,AL$12:AL969))-SUMIF($D$12:$D968,$D969,V$12:V968)-SUMIF($D$12:$D$2012,$D969,U$12:U$2012),AL969),2))),"")</f>
        <v/>
      </c>
      <c r="W969" s="250" t="str">
        <f>IF(Q969&lt;&gt;"",1000 - SUMIF($D$12:$D968,$D969,W$12:W968),"")</f>
        <v/>
      </c>
      <c r="X969" s="106"/>
      <c r="Y969" s="247"/>
      <c r="Z969" s="247"/>
      <c r="AA969" s="247"/>
      <c r="AB969" s="248" t="str">
        <f>IF(AND(Y969&lt;&gt;"",Z969&lt;&gt;"",X969&lt;&gt;""),ROUND(MIN(IF(OR(X969="OZZ",X969="ZZ"),5000,17300),TRUNC(0.75*(SUMIF($D$12:$D969,$D969,Y$12:Y969)+SUMIF($D$12:$D969,$D969,Z$12:Z969)),2)) - SUMIF($D$12:$D968,$D969,AB$12:AB968),2),"")</f>
        <v/>
      </c>
      <c r="AC969" s="251" t="str">
        <f>IF(AND(Y969&lt;&gt;"",Z969&lt;&gt;"",AA969&lt;&gt;"",X969&lt;&gt;"",AP969&lt;&gt;""),IF(OR(X969="OZZ",X969="ZZ"),ROUND(0-SUMIF($D$12:$D968,$D969,AC$12:AC968),2),IF(AA969=0,0,ROUND(MIN(MIN(17300,TRUNC(0.75*(SUMIF($D$12:$D$2012,$D969,Y$12:Y$2012)+SUMIF($D$12:$D$2012,$D969,Z$12:Z$2012)),2)+SUMIF($D$12:$D969,$D969,AP$12:AP969))-SUMIF($D$12:$D968,$D969,AC$12:AC968)-SUMIF($D$12:$D$2012,$D969,AB$12:AB$2012),AP969),2))),"")</f>
        <v/>
      </c>
      <c r="AD969" s="250" t="str">
        <f>IF(X969&lt;&gt;"",1000 - SUMIF($D$12:$D968,$D969,AD$12:AD968),"")</f>
        <v/>
      </c>
      <c r="AE969" s="252"/>
      <c r="AF969" s="253"/>
      <c r="AG969" s="254"/>
      <c r="AH969" s="255" t="str">
        <f t="shared" si="313"/>
        <v/>
      </c>
      <c r="AI969" s="256"/>
      <c r="AJ969" s="253"/>
      <c r="AK969" s="254"/>
      <c r="AL969" s="255" t="str">
        <f t="shared" si="314"/>
        <v/>
      </c>
      <c r="AM969" s="256"/>
      <c r="AN969" s="253"/>
      <c r="AO969" s="254"/>
      <c r="AP969" s="255" t="str">
        <f t="shared" si="294"/>
        <v/>
      </c>
      <c r="AQ969" s="116"/>
      <c r="AR969" s="116"/>
      <c r="AS969" s="117"/>
      <c r="AT969" s="118"/>
      <c r="AU969" s="119" t="str">
        <f>IF(D969&lt;&gt; "", IF(COUNTIF($D$12:$D969,$D969)&gt;1,0,IF(SUM(N969,U969,AB969)&gt;0,IF(AND(X969="",OR(Q969&lt;&gt;"",J969&lt;&gt;"")),IF(Q969&lt;&gt;"",Q969,IF(J969&lt;&gt;"",J969,0)),IF(AND(Q969&lt;&gt;"",J969&lt;&gt;"",Q969=J969),Q969,X969)),0)),"")</f>
        <v/>
      </c>
      <c r="AV969" s="119" t="str">
        <f>IF(D969&lt;&gt;"",IF(COUNTIF($D$12:$D969,$D969)&gt;1,0,IF(SUM(O969,V969,AC969)&gt;0,IF(AND(X969="",OR(Q969&lt;&gt;"",J969&lt;&gt;"")),IF(Q969&lt;&gt;"",Q969,IF(J969&lt;&gt;"",J969,0)),IF(AND(Q969&lt;&gt;"",J969&lt;&gt;"",Q969=J969),Q969,X969)),0)),"")</f>
        <v/>
      </c>
      <c r="AW969" s="119" t="str">
        <f>IF(D969&lt;&gt;"",IF(COUNTIF($D$12:$D969,$D969)&gt;1,0,IF(SUM(P969,W969,AD969)&gt;0,IF(AND(X969="",OR(Q969&lt;&gt;"",J969&lt;&gt;"")),IF(Q969&lt;&gt;"",Q969,IF(J969&lt;&gt;"",J969,0)),IF(AND(Q969&lt;&gt;"",J969&lt;&gt;"",Q969=J969),Q969,X969)),0)),"")</f>
        <v/>
      </c>
      <c r="AX969" s="118" t="str">
        <f t="shared" si="295"/>
        <v/>
      </c>
      <c r="AY969" s="118" t="str">
        <f t="shared" si="296"/>
        <v/>
      </c>
      <c r="AZ969" s="118" t="str">
        <f t="shared" si="297"/>
        <v/>
      </c>
      <c r="BA969" s="118" t="str">
        <f t="shared" si="298"/>
        <v/>
      </c>
      <c r="BB969" s="118" t="str">
        <f t="shared" si="299"/>
        <v/>
      </c>
      <c r="BC969" s="118" t="str">
        <f t="shared" si="300"/>
        <v/>
      </c>
      <c r="BD969" s="118" t="str">
        <f t="shared" si="301"/>
        <v/>
      </c>
      <c r="BE969" s="118" t="str">
        <f t="shared" si="302"/>
        <v/>
      </c>
      <c r="BF969" s="118" t="str">
        <f t="shared" si="303"/>
        <v/>
      </c>
      <c r="BG969" s="120"/>
      <c r="BH969" s="120" t="str">
        <f t="shared" si="304"/>
        <v/>
      </c>
      <c r="BI969" s="120" t="str">
        <f t="shared" si="305"/>
        <v/>
      </c>
      <c r="BJ969" s="121"/>
      <c r="BK969" s="120" t="str">
        <f t="shared" si="306"/>
        <v/>
      </c>
      <c r="BL969" s="120" t="str">
        <f t="shared" si="307"/>
        <v/>
      </c>
      <c r="BM969" s="120" t="str">
        <f t="shared" si="308"/>
        <v/>
      </c>
      <c r="BN969" s="120" t="str">
        <f t="shared" si="309"/>
        <v/>
      </c>
      <c r="BO969" s="120" t="str">
        <f t="shared" si="310"/>
        <v/>
      </c>
      <c r="BP969" s="120" t="str">
        <f t="shared" si="311"/>
        <v/>
      </c>
      <c r="BQ969" s="98"/>
      <c r="BR969" s="98"/>
      <c r="BS969" s="98"/>
      <c r="BT969" s="98"/>
      <c r="BU969" s="98"/>
      <c r="BV969" s="98"/>
      <c r="BW969" s="98"/>
      <c r="BX969" s="98"/>
      <c r="BY969" s="98"/>
      <c r="BZ969" s="98"/>
      <c r="CA969" s="98"/>
      <c r="CB969" s="98"/>
      <c r="CC969" s="98"/>
      <c r="CD969" s="98"/>
      <c r="CE969" s="98"/>
      <c r="CF969" s="98"/>
      <c r="CG969" s="98"/>
      <c r="CH969" s="98"/>
      <c r="CI969" s="98"/>
      <c r="CJ969" s="98"/>
      <c r="CK969" s="98"/>
      <c r="CL969" s="98"/>
      <c r="CM969" s="98"/>
      <c r="CN969" s="98"/>
      <c r="CO969" s="98"/>
      <c r="CP969" s="98"/>
      <c r="CQ969" s="98"/>
      <c r="CR969" s="98"/>
      <c r="CS969" s="98"/>
    </row>
    <row r="970" spans="1:97" s="4" customFormat="1" ht="18.75" customHeight="1" x14ac:dyDescent="0.2">
      <c r="A970" s="3">
        <f t="shared" si="312"/>
        <v>958</v>
      </c>
      <c r="B970" s="263"/>
      <c r="C970" s="263"/>
      <c r="D970" s="263"/>
      <c r="E970" s="259"/>
      <c r="F970" s="259"/>
      <c r="G970" s="43"/>
      <c r="H970" s="264"/>
      <c r="I970" s="261"/>
      <c r="J970" s="106"/>
      <c r="K970" s="247"/>
      <c r="L970" s="247"/>
      <c r="M970" s="247"/>
      <c r="N970" s="248" t="str">
        <f>IF(AND(K970&lt;&gt;"",L970&lt;&gt;"",J970&lt;&gt;""),ROUND(MIN(IF(OR(J970="OZZ",J970="ZZ"),5000,17300),TRUNC(0.75*(SUMIF($D$12:$D970,$D970,K$12:K970)+SUMIF($D$12:$D970,$D970,L$12:L970)),2)) - SUMIF($D$12:$D969,$D970,N$12:N969),2),"")</f>
        <v/>
      </c>
      <c r="O970" s="249" t="str">
        <f>IF(AND(K970&lt;&gt;"",L970&lt;&gt;"",M970&lt;&gt;"",J970&lt;&gt;"",AH970&lt;&gt;""),IF(OR(J970="OZZ",J970="ZZ"),ROUND(0-SUMIF($D$12:$D969,$D970,O$12:O969),2),IF(M970=0,0,ROUND(MIN(MIN(17300,TRUNC(0.75*(SUMIF($D$12:$D$2012,$D970,K$12:K$2012)+SUMIF($D$12:$D$2012,$D970,L$12:L$2012)),2)+SUMIF($D$12:$D970,$D970,AH$12:AH970))-SUMIF($D$12:$D969,$D970,O$12:O969)-SUMIF($D$12:$D$2012,$D970,N$12:N$2012),AH970),2))),"")</f>
        <v/>
      </c>
      <c r="P970" s="250" t="str">
        <f>IF(J970&lt;&gt;"",1000 - SUMIF($D$12:$D969,$D970,P$12:P969),"")</f>
        <v/>
      </c>
      <c r="Q970" s="106"/>
      <c r="R970" s="247"/>
      <c r="S970" s="247"/>
      <c r="T970" s="247"/>
      <c r="U970" s="248" t="str">
        <f>IF(AND(R970&lt;&gt;"",S970&lt;&gt;"",Q970&lt;&gt;""),ROUND(MIN(IF(OR(Q970="OZZ",Q970="ZZ"),5000,17300),TRUNC(0.75*(SUMIF($D$12:$D970,$D970,R$12:R970)+SUMIF($D$12:$D970,$D970,S$12:S970)),2)) - SUMIF($D$12:$D969,$D970,U$12:U969),2),"")</f>
        <v/>
      </c>
      <c r="V970" s="248" t="str">
        <f>IF(AND(R970&lt;&gt;"",S970&lt;&gt;"",T970&lt;&gt;"",Q970&lt;&gt;"",AL970&lt;&gt;""),IF(OR(Q970="OZZ",Q970="ZZ"),ROUND(0-SUMIF($D$12:$D969,$D970,V$12:V969),2),IF(T970=0,0,ROUND(MIN(MIN(17300,TRUNC(0.75*(SUMIF($D$12:$D$2012,$D970,R$12:R$2012)+SUMIF($D$12:$D$2012,$D970,S$12:S$2012)),2)+SUMIF($D$12:$D970,$D970,AL$12:AL970))-SUMIF($D$12:$D969,$D970,V$12:V969)-SUMIF($D$12:$D$2012,$D970,U$12:U$2012),AL970),2))),"")</f>
        <v/>
      </c>
      <c r="W970" s="250" t="str">
        <f>IF(Q970&lt;&gt;"",1000 - SUMIF($D$12:$D969,$D970,W$12:W969),"")</f>
        <v/>
      </c>
      <c r="X970" s="106"/>
      <c r="Y970" s="247"/>
      <c r="Z970" s="247"/>
      <c r="AA970" s="247"/>
      <c r="AB970" s="248" t="str">
        <f>IF(AND(Y970&lt;&gt;"",Z970&lt;&gt;"",X970&lt;&gt;""),ROUND(MIN(IF(OR(X970="OZZ",X970="ZZ"),5000,17300),TRUNC(0.75*(SUMIF($D$12:$D970,$D970,Y$12:Y970)+SUMIF($D$12:$D970,$D970,Z$12:Z970)),2)) - SUMIF($D$12:$D969,$D970,AB$12:AB969),2),"")</f>
        <v/>
      </c>
      <c r="AC970" s="251" t="str">
        <f>IF(AND(Y970&lt;&gt;"",Z970&lt;&gt;"",AA970&lt;&gt;"",X970&lt;&gt;"",AP970&lt;&gt;""),IF(OR(X970="OZZ",X970="ZZ"),ROUND(0-SUMIF($D$12:$D969,$D970,AC$12:AC969),2),IF(AA970=0,0,ROUND(MIN(MIN(17300,TRUNC(0.75*(SUMIF($D$12:$D$2012,$D970,Y$12:Y$2012)+SUMIF($D$12:$D$2012,$D970,Z$12:Z$2012)),2)+SUMIF($D$12:$D970,$D970,AP$12:AP970))-SUMIF($D$12:$D969,$D970,AC$12:AC969)-SUMIF($D$12:$D$2012,$D970,AB$12:AB$2012),AP970),2))),"")</f>
        <v/>
      </c>
      <c r="AD970" s="250" t="str">
        <f>IF(X970&lt;&gt;"",1000 - SUMIF($D$12:$D969,$D970,AD$12:AD969),"")</f>
        <v/>
      </c>
      <c r="AE970" s="252"/>
      <c r="AF970" s="253"/>
      <c r="AG970" s="254"/>
      <c r="AH970" s="255" t="str">
        <f t="shared" si="313"/>
        <v/>
      </c>
      <c r="AI970" s="256"/>
      <c r="AJ970" s="253"/>
      <c r="AK970" s="254"/>
      <c r="AL970" s="255" t="str">
        <f t="shared" si="314"/>
        <v/>
      </c>
      <c r="AM970" s="256"/>
      <c r="AN970" s="253"/>
      <c r="AO970" s="254"/>
      <c r="AP970" s="255" t="str">
        <f t="shared" si="294"/>
        <v/>
      </c>
      <c r="AQ970" s="116"/>
      <c r="AR970" s="116"/>
      <c r="AS970" s="117"/>
      <c r="AT970" s="118"/>
      <c r="AU970" s="119" t="str">
        <f>IF(D970&lt;&gt; "", IF(COUNTIF($D$12:$D970,$D970)&gt;1,0,IF(SUM(N970,U970,AB970)&gt;0,IF(AND(X970="",OR(Q970&lt;&gt;"",J970&lt;&gt;"")),IF(Q970&lt;&gt;"",Q970,IF(J970&lt;&gt;"",J970,0)),IF(AND(Q970&lt;&gt;"",J970&lt;&gt;"",Q970=J970),Q970,X970)),0)),"")</f>
        <v/>
      </c>
      <c r="AV970" s="119" t="str">
        <f>IF(D970&lt;&gt;"",IF(COUNTIF($D$12:$D970,$D970)&gt;1,0,IF(SUM(O970,V970,AC970)&gt;0,IF(AND(X970="",OR(Q970&lt;&gt;"",J970&lt;&gt;"")),IF(Q970&lt;&gt;"",Q970,IF(J970&lt;&gt;"",J970,0)),IF(AND(Q970&lt;&gt;"",J970&lt;&gt;"",Q970=J970),Q970,X970)),0)),"")</f>
        <v/>
      </c>
      <c r="AW970" s="119" t="str">
        <f>IF(D970&lt;&gt;"",IF(COUNTIF($D$12:$D970,$D970)&gt;1,0,IF(SUM(P970,W970,AD970)&gt;0,IF(AND(X970="",OR(Q970&lt;&gt;"",J970&lt;&gt;"")),IF(Q970&lt;&gt;"",Q970,IF(J970&lt;&gt;"",J970,0)),IF(AND(Q970&lt;&gt;"",J970&lt;&gt;"",Q970=J970),Q970,X970)),0)),"")</f>
        <v/>
      </c>
      <c r="AX970" s="118" t="str">
        <f t="shared" si="295"/>
        <v/>
      </c>
      <c r="AY970" s="118" t="str">
        <f t="shared" si="296"/>
        <v/>
      </c>
      <c r="AZ970" s="118" t="str">
        <f t="shared" si="297"/>
        <v/>
      </c>
      <c r="BA970" s="118" t="str">
        <f t="shared" si="298"/>
        <v/>
      </c>
      <c r="BB970" s="118" t="str">
        <f t="shared" si="299"/>
        <v/>
      </c>
      <c r="BC970" s="118" t="str">
        <f t="shared" si="300"/>
        <v/>
      </c>
      <c r="BD970" s="118" t="str">
        <f t="shared" si="301"/>
        <v/>
      </c>
      <c r="BE970" s="118" t="str">
        <f t="shared" si="302"/>
        <v/>
      </c>
      <c r="BF970" s="118" t="str">
        <f t="shared" si="303"/>
        <v/>
      </c>
      <c r="BG970" s="120"/>
      <c r="BH970" s="120" t="str">
        <f t="shared" si="304"/>
        <v/>
      </c>
      <c r="BI970" s="120" t="str">
        <f t="shared" si="305"/>
        <v/>
      </c>
      <c r="BJ970" s="121"/>
      <c r="BK970" s="120" t="str">
        <f t="shared" si="306"/>
        <v/>
      </c>
      <c r="BL970" s="120" t="str">
        <f t="shared" si="307"/>
        <v/>
      </c>
      <c r="BM970" s="120" t="str">
        <f t="shared" si="308"/>
        <v/>
      </c>
      <c r="BN970" s="120" t="str">
        <f t="shared" si="309"/>
        <v/>
      </c>
      <c r="BO970" s="120" t="str">
        <f t="shared" si="310"/>
        <v/>
      </c>
      <c r="BP970" s="120" t="str">
        <f t="shared" si="311"/>
        <v/>
      </c>
      <c r="BQ970" s="98"/>
      <c r="BR970" s="98"/>
      <c r="BS970" s="98"/>
      <c r="BT970" s="98"/>
      <c r="BU970" s="98"/>
      <c r="BV970" s="98"/>
      <c r="BW970" s="98"/>
      <c r="BX970" s="98"/>
      <c r="BY970" s="98"/>
      <c r="BZ970" s="98"/>
      <c r="CA970" s="98"/>
      <c r="CB970" s="98"/>
      <c r="CC970" s="98"/>
      <c r="CD970" s="98"/>
      <c r="CE970" s="98"/>
      <c r="CF970" s="98"/>
      <c r="CG970" s="98"/>
      <c r="CH970" s="98"/>
      <c r="CI970" s="98"/>
      <c r="CJ970" s="98"/>
      <c r="CK970" s="98"/>
      <c r="CL970" s="98"/>
      <c r="CM970" s="98"/>
      <c r="CN970" s="98"/>
      <c r="CO970" s="98"/>
      <c r="CP970" s="98"/>
      <c r="CQ970" s="98"/>
      <c r="CR970" s="98"/>
      <c r="CS970" s="98"/>
    </row>
    <row r="971" spans="1:97" s="4" customFormat="1" ht="18.75" customHeight="1" x14ac:dyDescent="0.2">
      <c r="A971" s="3">
        <f t="shared" si="312"/>
        <v>959</v>
      </c>
      <c r="B971" s="263"/>
      <c r="C971" s="263"/>
      <c r="D971" s="263"/>
      <c r="E971" s="259"/>
      <c r="F971" s="259"/>
      <c r="G971" s="43"/>
      <c r="H971" s="264"/>
      <c r="I971" s="261"/>
      <c r="J971" s="106"/>
      <c r="K971" s="247"/>
      <c r="L971" s="247"/>
      <c r="M971" s="247"/>
      <c r="N971" s="248" t="str">
        <f>IF(AND(K971&lt;&gt;"",L971&lt;&gt;"",J971&lt;&gt;""),ROUND(MIN(IF(OR(J971="OZZ",J971="ZZ"),5000,17300),TRUNC(0.75*(SUMIF($D$12:$D971,$D971,K$12:K971)+SUMIF($D$12:$D971,$D971,L$12:L971)),2)) - SUMIF($D$12:$D970,$D971,N$12:N970),2),"")</f>
        <v/>
      </c>
      <c r="O971" s="249" t="str">
        <f>IF(AND(K971&lt;&gt;"",L971&lt;&gt;"",M971&lt;&gt;"",J971&lt;&gt;"",AH971&lt;&gt;""),IF(OR(J971="OZZ",J971="ZZ"),ROUND(0-SUMIF($D$12:$D970,$D971,O$12:O970),2),IF(M971=0,0,ROUND(MIN(MIN(17300,TRUNC(0.75*(SUMIF($D$12:$D$2012,$D971,K$12:K$2012)+SUMIF($D$12:$D$2012,$D971,L$12:L$2012)),2)+SUMIF($D$12:$D971,$D971,AH$12:AH971))-SUMIF($D$12:$D970,$D971,O$12:O970)-SUMIF($D$12:$D$2012,$D971,N$12:N$2012),AH971),2))),"")</f>
        <v/>
      </c>
      <c r="P971" s="250" t="str">
        <f>IF(J971&lt;&gt;"",1000 - SUMIF($D$12:$D970,$D971,P$12:P970),"")</f>
        <v/>
      </c>
      <c r="Q971" s="106"/>
      <c r="R971" s="247"/>
      <c r="S971" s="247"/>
      <c r="T971" s="247"/>
      <c r="U971" s="248" t="str">
        <f>IF(AND(R971&lt;&gt;"",S971&lt;&gt;"",Q971&lt;&gt;""),ROUND(MIN(IF(OR(Q971="OZZ",Q971="ZZ"),5000,17300),TRUNC(0.75*(SUMIF($D$12:$D971,$D971,R$12:R971)+SUMIF($D$12:$D971,$D971,S$12:S971)),2)) - SUMIF($D$12:$D970,$D971,U$12:U970),2),"")</f>
        <v/>
      </c>
      <c r="V971" s="248" t="str">
        <f>IF(AND(R971&lt;&gt;"",S971&lt;&gt;"",T971&lt;&gt;"",Q971&lt;&gt;"",AL971&lt;&gt;""),IF(OR(Q971="OZZ",Q971="ZZ"),ROUND(0-SUMIF($D$12:$D970,$D971,V$12:V970),2),IF(T971=0,0,ROUND(MIN(MIN(17300,TRUNC(0.75*(SUMIF($D$12:$D$2012,$D971,R$12:R$2012)+SUMIF($D$12:$D$2012,$D971,S$12:S$2012)),2)+SUMIF($D$12:$D971,$D971,AL$12:AL971))-SUMIF($D$12:$D970,$D971,V$12:V970)-SUMIF($D$12:$D$2012,$D971,U$12:U$2012),AL971),2))),"")</f>
        <v/>
      </c>
      <c r="W971" s="250" t="str">
        <f>IF(Q971&lt;&gt;"",1000 - SUMIF($D$12:$D970,$D971,W$12:W970),"")</f>
        <v/>
      </c>
      <c r="X971" s="106"/>
      <c r="Y971" s="247"/>
      <c r="Z971" s="247"/>
      <c r="AA971" s="247"/>
      <c r="AB971" s="248" t="str">
        <f>IF(AND(Y971&lt;&gt;"",Z971&lt;&gt;"",X971&lt;&gt;""),ROUND(MIN(IF(OR(X971="OZZ",X971="ZZ"),5000,17300),TRUNC(0.75*(SUMIF($D$12:$D971,$D971,Y$12:Y971)+SUMIF($D$12:$D971,$D971,Z$12:Z971)),2)) - SUMIF($D$12:$D970,$D971,AB$12:AB970),2),"")</f>
        <v/>
      </c>
      <c r="AC971" s="251" t="str">
        <f>IF(AND(Y971&lt;&gt;"",Z971&lt;&gt;"",AA971&lt;&gt;"",X971&lt;&gt;"",AP971&lt;&gt;""),IF(OR(X971="OZZ",X971="ZZ"),ROUND(0-SUMIF($D$12:$D970,$D971,AC$12:AC970),2),IF(AA971=0,0,ROUND(MIN(MIN(17300,TRUNC(0.75*(SUMIF($D$12:$D$2012,$D971,Y$12:Y$2012)+SUMIF($D$12:$D$2012,$D971,Z$12:Z$2012)),2)+SUMIF($D$12:$D971,$D971,AP$12:AP971))-SUMIF($D$12:$D970,$D971,AC$12:AC970)-SUMIF($D$12:$D$2012,$D971,AB$12:AB$2012),AP971),2))),"")</f>
        <v/>
      </c>
      <c r="AD971" s="250" t="str">
        <f>IF(X971&lt;&gt;"",1000 - SUMIF($D$12:$D970,$D971,AD$12:AD970),"")</f>
        <v/>
      </c>
      <c r="AE971" s="252"/>
      <c r="AF971" s="253"/>
      <c r="AG971" s="254"/>
      <c r="AH971" s="255" t="str">
        <f t="shared" si="313"/>
        <v/>
      </c>
      <c r="AI971" s="256"/>
      <c r="AJ971" s="253"/>
      <c r="AK971" s="254"/>
      <c r="AL971" s="255" t="str">
        <f t="shared" si="314"/>
        <v/>
      </c>
      <c r="AM971" s="256"/>
      <c r="AN971" s="253"/>
      <c r="AO971" s="254"/>
      <c r="AP971" s="255" t="str">
        <f t="shared" si="294"/>
        <v/>
      </c>
      <c r="AQ971" s="116"/>
      <c r="AR971" s="116"/>
      <c r="AS971" s="117"/>
      <c r="AT971" s="118"/>
      <c r="AU971" s="119" t="str">
        <f>IF(D971&lt;&gt; "", IF(COUNTIF($D$12:$D971,$D971)&gt;1,0,IF(SUM(N971,U971,AB971)&gt;0,IF(AND(X971="",OR(Q971&lt;&gt;"",J971&lt;&gt;"")),IF(Q971&lt;&gt;"",Q971,IF(J971&lt;&gt;"",J971,0)),IF(AND(Q971&lt;&gt;"",J971&lt;&gt;"",Q971=J971),Q971,X971)),0)),"")</f>
        <v/>
      </c>
      <c r="AV971" s="119" t="str">
        <f>IF(D971&lt;&gt;"",IF(COUNTIF($D$12:$D971,$D971)&gt;1,0,IF(SUM(O971,V971,AC971)&gt;0,IF(AND(X971="",OR(Q971&lt;&gt;"",J971&lt;&gt;"")),IF(Q971&lt;&gt;"",Q971,IF(J971&lt;&gt;"",J971,0)),IF(AND(Q971&lt;&gt;"",J971&lt;&gt;"",Q971=J971),Q971,X971)),0)),"")</f>
        <v/>
      </c>
      <c r="AW971" s="119" t="str">
        <f>IF(D971&lt;&gt;"",IF(COUNTIF($D$12:$D971,$D971)&gt;1,0,IF(SUM(P971,W971,AD971)&gt;0,IF(AND(X971="",OR(Q971&lt;&gt;"",J971&lt;&gt;"")),IF(Q971&lt;&gt;"",Q971,IF(J971&lt;&gt;"",J971,0)),IF(AND(Q971&lt;&gt;"",J971&lt;&gt;"",Q971=J971),Q971,X971)),0)),"")</f>
        <v/>
      </c>
      <c r="AX971" s="118" t="str">
        <f t="shared" si="295"/>
        <v/>
      </c>
      <c r="AY971" s="118" t="str">
        <f t="shared" si="296"/>
        <v/>
      </c>
      <c r="AZ971" s="118" t="str">
        <f t="shared" si="297"/>
        <v/>
      </c>
      <c r="BA971" s="118" t="str">
        <f t="shared" si="298"/>
        <v/>
      </c>
      <c r="BB971" s="118" t="str">
        <f t="shared" si="299"/>
        <v/>
      </c>
      <c r="BC971" s="118" t="str">
        <f t="shared" si="300"/>
        <v/>
      </c>
      <c r="BD971" s="118" t="str">
        <f t="shared" si="301"/>
        <v/>
      </c>
      <c r="BE971" s="118" t="str">
        <f t="shared" si="302"/>
        <v/>
      </c>
      <c r="BF971" s="118" t="str">
        <f t="shared" si="303"/>
        <v/>
      </c>
      <c r="BG971" s="120"/>
      <c r="BH971" s="120" t="str">
        <f t="shared" si="304"/>
        <v/>
      </c>
      <c r="BI971" s="120" t="str">
        <f t="shared" si="305"/>
        <v/>
      </c>
      <c r="BJ971" s="121"/>
      <c r="BK971" s="120" t="str">
        <f t="shared" si="306"/>
        <v/>
      </c>
      <c r="BL971" s="120" t="str">
        <f t="shared" si="307"/>
        <v/>
      </c>
      <c r="BM971" s="120" t="str">
        <f t="shared" si="308"/>
        <v/>
      </c>
      <c r="BN971" s="120" t="str">
        <f t="shared" si="309"/>
        <v/>
      </c>
      <c r="BO971" s="120" t="str">
        <f t="shared" si="310"/>
        <v/>
      </c>
      <c r="BP971" s="120" t="str">
        <f t="shared" si="311"/>
        <v/>
      </c>
      <c r="BQ971" s="98"/>
      <c r="BR971" s="98"/>
      <c r="BS971" s="98"/>
      <c r="BT971" s="98"/>
      <c r="BU971" s="98"/>
      <c r="BV971" s="98"/>
      <c r="BW971" s="98"/>
      <c r="BX971" s="98"/>
      <c r="BY971" s="98"/>
      <c r="BZ971" s="98"/>
      <c r="CA971" s="98"/>
      <c r="CB971" s="98"/>
      <c r="CC971" s="98"/>
      <c r="CD971" s="98"/>
      <c r="CE971" s="98"/>
      <c r="CF971" s="98"/>
      <c r="CG971" s="98"/>
      <c r="CH971" s="98"/>
      <c r="CI971" s="98"/>
      <c r="CJ971" s="98"/>
      <c r="CK971" s="98"/>
      <c r="CL971" s="98"/>
      <c r="CM971" s="98"/>
      <c r="CN971" s="98"/>
      <c r="CO971" s="98"/>
      <c r="CP971" s="98"/>
      <c r="CQ971" s="98"/>
      <c r="CR971" s="98"/>
      <c r="CS971" s="98"/>
    </row>
    <row r="972" spans="1:97" s="4" customFormat="1" ht="18.75" customHeight="1" x14ac:dyDescent="0.2">
      <c r="A972" s="3">
        <f t="shared" si="312"/>
        <v>960</v>
      </c>
      <c r="B972" s="263"/>
      <c r="C972" s="263"/>
      <c r="D972" s="263"/>
      <c r="E972" s="259"/>
      <c r="F972" s="259"/>
      <c r="G972" s="43"/>
      <c r="H972" s="264"/>
      <c r="I972" s="261"/>
      <c r="J972" s="106"/>
      <c r="K972" s="247"/>
      <c r="L972" s="247"/>
      <c r="M972" s="247"/>
      <c r="N972" s="248" t="str">
        <f>IF(AND(K972&lt;&gt;"",L972&lt;&gt;"",J972&lt;&gt;""),ROUND(MIN(IF(OR(J972="OZZ",J972="ZZ"),5000,17300),TRUNC(0.75*(SUMIF($D$12:$D972,$D972,K$12:K972)+SUMIF($D$12:$D972,$D972,L$12:L972)),2)) - SUMIF($D$12:$D971,$D972,N$12:N971),2),"")</f>
        <v/>
      </c>
      <c r="O972" s="249" t="str">
        <f>IF(AND(K972&lt;&gt;"",L972&lt;&gt;"",M972&lt;&gt;"",J972&lt;&gt;"",AH972&lt;&gt;""),IF(OR(J972="OZZ",J972="ZZ"),ROUND(0-SUMIF($D$12:$D971,$D972,O$12:O971),2),IF(M972=0,0,ROUND(MIN(MIN(17300,TRUNC(0.75*(SUMIF($D$12:$D$2012,$D972,K$12:K$2012)+SUMIF($D$12:$D$2012,$D972,L$12:L$2012)),2)+SUMIF($D$12:$D972,$D972,AH$12:AH972))-SUMIF($D$12:$D971,$D972,O$12:O971)-SUMIF($D$12:$D$2012,$D972,N$12:N$2012),AH972),2))),"")</f>
        <v/>
      </c>
      <c r="P972" s="250" t="str">
        <f>IF(J972&lt;&gt;"",1000 - SUMIF($D$12:$D971,$D972,P$12:P971),"")</f>
        <v/>
      </c>
      <c r="Q972" s="106"/>
      <c r="R972" s="247"/>
      <c r="S972" s="247"/>
      <c r="T972" s="247"/>
      <c r="U972" s="248" t="str">
        <f>IF(AND(R972&lt;&gt;"",S972&lt;&gt;"",Q972&lt;&gt;""),ROUND(MIN(IF(OR(Q972="OZZ",Q972="ZZ"),5000,17300),TRUNC(0.75*(SUMIF($D$12:$D972,$D972,R$12:R972)+SUMIF($D$12:$D972,$D972,S$12:S972)),2)) - SUMIF($D$12:$D971,$D972,U$12:U971),2),"")</f>
        <v/>
      </c>
      <c r="V972" s="248" t="str">
        <f>IF(AND(R972&lt;&gt;"",S972&lt;&gt;"",T972&lt;&gt;"",Q972&lt;&gt;"",AL972&lt;&gt;""),IF(OR(Q972="OZZ",Q972="ZZ"),ROUND(0-SUMIF($D$12:$D971,$D972,V$12:V971),2),IF(T972=0,0,ROUND(MIN(MIN(17300,TRUNC(0.75*(SUMIF($D$12:$D$2012,$D972,R$12:R$2012)+SUMIF($D$12:$D$2012,$D972,S$12:S$2012)),2)+SUMIF($D$12:$D972,$D972,AL$12:AL972))-SUMIF($D$12:$D971,$D972,V$12:V971)-SUMIF($D$12:$D$2012,$D972,U$12:U$2012),AL972),2))),"")</f>
        <v/>
      </c>
      <c r="W972" s="250" t="str">
        <f>IF(Q972&lt;&gt;"",1000 - SUMIF($D$12:$D971,$D972,W$12:W971),"")</f>
        <v/>
      </c>
      <c r="X972" s="106"/>
      <c r="Y972" s="247"/>
      <c r="Z972" s="247"/>
      <c r="AA972" s="247"/>
      <c r="AB972" s="248" t="str">
        <f>IF(AND(Y972&lt;&gt;"",Z972&lt;&gt;"",X972&lt;&gt;""),ROUND(MIN(IF(OR(X972="OZZ",X972="ZZ"),5000,17300),TRUNC(0.75*(SUMIF($D$12:$D972,$D972,Y$12:Y972)+SUMIF($D$12:$D972,$D972,Z$12:Z972)),2)) - SUMIF($D$12:$D971,$D972,AB$12:AB971),2),"")</f>
        <v/>
      </c>
      <c r="AC972" s="251" t="str">
        <f>IF(AND(Y972&lt;&gt;"",Z972&lt;&gt;"",AA972&lt;&gt;"",X972&lt;&gt;"",AP972&lt;&gt;""),IF(OR(X972="OZZ",X972="ZZ"),ROUND(0-SUMIF($D$12:$D971,$D972,AC$12:AC971),2),IF(AA972=0,0,ROUND(MIN(MIN(17300,TRUNC(0.75*(SUMIF($D$12:$D$2012,$D972,Y$12:Y$2012)+SUMIF($D$12:$D$2012,$D972,Z$12:Z$2012)),2)+SUMIF($D$12:$D972,$D972,AP$12:AP972))-SUMIF($D$12:$D971,$D972,AC$12:AC971)-SUMIF($D$12:$D$2012,$D972,AB$12:AB$2012),AP972),2))),"")</f>
        <v/>
      </c>
      <c r="AD972" s="250" t="str">
        <f>IF(X972&lt;&gt;"",1000 - SUMIF($D$12:$D971,$D972,AD$12:AD971),"")</f>
        <v/>
      </c>
      <c r="AE972" s="252"/>
      <c r="AF972" s="253"/>
      <c r="AG972" s="254"/>
      <c r="AH972" s="255" t="str">
        <f t="shared" si="313"/>
        <v/>
      </c>
      <c r="AI972" s="256"/>
      <c r="AJ972" s="253"/>
      <c r="AK972" s="254"/>
      <c r="AL972" s="255" t="str">
        <f t="shared" si="314"/>
        <v/>
      </c>
      <c r="AM972" s="256"/>
      <c r="AN972" s="253"/>
      <c r="AO972" s="254"/>
      <c r="AP972" s="255" t="str">
        <f t="shared" si="294"/>
        <v/>
      </c>
      <c r="AQ972" s="116"/>
      <c r="AR972" s="116"/>
      <c r="AS972" s="117"/>
      <c r="AT972" s="118"/>
      <c r="AU972" s="119" t="str">
        <f>IF(D972&lt;&gt; "", IF(COUNTIF($D$12:$D972,$D972)&gt;1,0,IF(SUM(N972,U972,AB972)&gt;0,IF(AND(X972="",OR(Q972&lt;&gt;"",J972&lt;&gt;"")),IF(Q972&lt;&gt;"",Q972,IF(J972&lt;&gt;"",J972,0)),IF(AND(Q972&lt;&gt;"",J972&lt;&gt;"",Q972=J972),Q972,X972)),0)),"")</f>
        <v/>
      </c>
      <c r="AV972" s="119" t="str">
        <f>IF(D972&lt;&gt;"",IF(COUNTIF($D$12:$D972,$D972)&gt;1,0,IF(SUM(O972,V972,AC972)&gt;0,IF(AND(X972="",OR(Q972&lt;&gt;"",J972&lt;&gt;"")),IF(Q972&lt;&gt;"",Q972,IF(J972&lt;&gt;"",J972,0)),IF(AND(Q972&lt;&gt;"",J972&lt;&gt;"",Q972=J972),Q972,X972)),0)),"")</f>
        <v/>
      </c>
      <c r="AW972" s="119" t="str">
        <f>IF(D972&lt;&gt;"",IF(COUNTIF($D$12:$D972,$D972)&gt;1,0,IF(SUM(P972,W972,AD972)&gt;0,IF(AND(X972="",OR(Q972&lt;&gt;"",J972&lt;&gt;"")),IF(Q972&lt;&gt;"",Q972,IF(J972&lt;&gt;"",J972,0)),IF(AND(Q972&lt;&gt;"",J972&lt;&gt;"",Q972=J972),Q972,X972)),0)),"")</f>
        <v/>
      </c>
      <c r="AX972" s="118" t="str">
        <f t="shared" si="295"/>
        <v/>
      </c>
      <c r="AY972" s="118" t="str">
        <f t="shared" si="296"/>
        <v/>
      </c>
      <c r="AZ972" s="118" t="str">
        <f t="shared" si="297"/>
        <v/>
      </c>
      <c r="BA972" s="118" t="str">
        <f t="shared" si="298"/>
        <v/>
      </c>
      <c r="BB972" s="118" t="str">
        <f t="shared" si="299"/>
        <v/>
      </c>
      <c r="BC972" s="118" t="str">
        <f t="shared" si="300"/>
        <v/>
      </c>
      <c r="BD972" s="118" t="str">
        <f t="shared" si="301"/>
        <v/>
      </c>
      <c r="BE972" s="118" t="str">
        <f t="shared" si="302"/>
        <v/>
      </c>
      <c r="BF972" s="118" t="str">
        <f t="shared" si="303"/>
        <v/>
      </c>
      <c r="BG972" s="120"/>
      <c r="BH972" s="120" t="str">
        <f t="shared" si="304"/>
        <v/>
      </c>
      <c r="BI972" s="120" t="str">
        <f t="shared" si="305"/>
        <v/>
      </c>
      <c r="BJ972" s="121"/>
      <c r="BK972" s="120" t="str">
        <f t="shared" si="306"/>
        <v/>
      </c>
      <c r="BL972" s="120" t="str">
        <f t="shared" si="307"/>
        <v/>
      </c>
      <c r="BM972" s="120" t="str">
        <f t="shared" si="308"/>
        <v/>
      </c>
      <c r="BN972" s="120" t="str">
        <f t="shared" si="309"/>
        <v/>
      </c>
      <c r="BO972" s="120" t="str">
        <f t="shared" si="310"/>
        <v/>
      </c>
      <c r="BP972" s="120" t="str">
        <f t="shared" si="311"/>
        <v/>
      </c>
      <c r="BQ972" s="98"/>
      <c r="BR972" s="98"/>
      <c r="BS972" s="98"/>
      <c r="BT972" s="98"/>
      <c r="BU972" s="98"/>
      <c r="BV972" s="98"/>
      <c r="BW972" s="98"/>
      <c r="BX972" s="98"/>
      <c r="BY972" s="98"/>
      <c r="BZ972" s="98"/>
      <c r="CA972" s="98"/>
      <c r="CB972" s="98"/>
      <c r="CC972" s="98"/>
      <c r="CD972" s="98"/>
      <c r="CE972" s="98"/>
      <c r="CF972" s="98"/>
      <c r="CG972" s="98"/>
      <c r="CH972" s="98"/>
      <c r="CI972" s="98"/>
      <c r="CJ972" s="98"/>
      <c r="CK972" s="98"/>
      <c r="CL972" s="98"/>
      <c r="CM972" s="98"/>
      <c r="CN972" s="98"/>
      <c r="CO972" s="98"/>
      <c r="CP972" s="98"/>
      <c r="CQ972" s="98"/>
      <c r="CR972" s="98"/>
      <c r="CS972" s="98"/>
    </row>
    <row r="973" spans="1:97" s="4" customFormat="1" ht="18.75" customHeight="1" x14ac:dyDescent="0.2">
      <c r="A973" s="3">
        <f t="shared" si="312"/>
        <v>961</v>
      </c>
      <c r="B973" s="263"/>
      <c r="C973" s="263"/>
      <c r="D973" s="263"/>
      <c r="E973" s="259"/>
      <c r="F973" s="259"/>
      <c r="G973" s="43"/>
      <c r="H973" s="264"/>
      <c r="I973" s="261"/>
      <c r="J973" s="106"/>
      <c r="K973" s="247"/>
      <c r="L973" s="247"/>
      <c r="M973" s="247"/>
      <c r="N973" s="248" t="str">
        <f>IF(AND(K973&lt;&gt;"",L973&lt;&gt;"",J973&lt;&gt;""),ROUND(MIN(IF(OR(J973="OZZ",J973="ZZ"),5000,17300),TRUNC(0.75*(SUMIF($D$12:$D973,$D973,K$12:K973)+SUMIF($D$12:$D973,$D973,L$12:L973)),2)) - SUMIF($D$12:$D972,$D973,N$12:N972),2),"")</f>
        <v/>
      </c>
      <c r="O973" s="249" t="str">
        <f>IF(AND(K973&lt;&gt;"",L973&lt;&gt;"",M973&lt;&gt;"",J973&lt;&gt;"",AH973&lt;&gt;""),IF(OR(J973="OZZ",J973="ZZ"),ROUND(0-SUMIF($D$12:$D972,$D973,O$12:O972),2),IF(M973=0,0,ROUND(MIN(MIN(17300,TRUNC(0.75*(SUMIF($D$12:$D$2012,$D973,K$12:K$2012)+SUMIF($D$12:$D$2012,$D973,L$12:L$2012)),2)+SUMIF($D$12:$D973,$D973,AH$12:AH973))-SUMIF($D$12:$D972,$D973,O$12:O972)-SUMIF($D$12:$D$2012,$D973,N$12:N$2012),AH973),2))),"")</f>
        <v/>
      </c>
      <c r="P973" s="250" t="str">
        <f>IF(J973&lt;&gt;"",1000 - SUMIF($D$12:$D972,$D973,P$12:P972),"")</f>
        <v/>
      </c>
      <c r="Q973" s="106"/>
      <c r="R973" s="247"/>
      <c r="S973" s="247"/>
      <c r="T973" s="247"/>
      <c r="U973" s="248" t="str">
        <f>IF(AND(R973&lt;&gt;"",S973&lt;&gt;"",Q973&lt;&gt;""),ROUND(MIN(IF(OR(Q973="OZZ",Q973="ZZ"),5000,17300),TRUNC(0.75*(SUMIF($D$12:$D973,$D973,R$12:R973)+SUMIF($D$12:$D973,$D973,S$12:S973)),2)) - SUMIF($D$12:$D972,$D973,U$12:U972),2),"")</f>
        <v/>
      </c>
      <c r="V973" s="248" t="str">
        <f>IF(AND(R973&lt;&gt;"",S973&lt;&gt;"",T973&lt;&gt;"",Q973&lt;&gt;"",AL973&lt;&gt;""),IF(OR(Q973="OZZ",Q973="ZZ"),ROUND(0-SUMIF($D$12:$D972,$D973,V$12:V972),2),IF(T973=0,0,ROUND(MIN(MIN(17300,TRUNC(0.75*(SUMIF($D$12:$D$2012,$D973,R$12:R$2012)+SUMIF($D$12:$D$2012,$D973,S$12:S$2012)),2)+SUMIF($D$12:$D973,$D973,AL$12:AL973))-SUMIF($D$12:$D972,$D973,V$12:V972)-SUMIF($D$12:$D$2012,$D973,U$12:U$2012),AL973),2))),"")</f>
        <v/>
      </c>
      <c r="W973" s="250" t="str">
        <f>IF(Q973&lt;&gt;"",1000 - SUMIF($D$12:$D972,$D973,W$12:W972),"")</f>
        <v/>
      </c>
      <c r="X973" s="106"/>
      <c r="Y973" s="247"/>
      <c r="Z973" s="247"/>
      <c r="AA973" s="247"/>
      <c r="AB973" s="248" t="str">
        <f>IF(AND(Y973&lt;&gt;"",Z973&lt;&gt;"",X973&lt;&gt;""),ROUND(MIN(IF(OR(X973="OZZ",X973="ZZ"),5000,17300),TRUNC(0.75*(SUMIF($D$12:$D973,$D973,Y$12:Y973)+SUMIF($D$12:$D973,$D973,Z$12:Z973)),2)) - SUMIF($D$12:$D972,$D973,AB$12:AB972),2),"")</f>
        <v/>
      </c>
      <c r="AC973" s="251" t="str">
        <f>IF(AND(Y973&lt;&gt;"",Z973&lt;&gt;"",AA973&lt;&gt;"",X973&lt;&gt;"",AP973&lt;&gt;""),IF(OR(X973="OZZ",X973="ZZ"),ROUND(0-SUMIF($D$12:$D972,$D973,AC$12:AC972),2),IF(AA973=0,0,ROUND(MIN(MIN(17300,TRUNC(0.75*(SUMIF($D$12:$D$2012,$D973,Y$12:Y$2012)+SUMIF($D$12:$D$2012,$D973,Z$12:Z$2012)),2)+SUMIF($D$12:$D973,$D973,AP$12:AP973))-SUMIF($D$12:$D972,$D973,AC$12:AC972)-SUMIF($D$12:$D$2012,$D973,AB$12:AB$2012),AP973),2))),"")</f>
        <v/>
      </c>
      <c r="AD973" s="250" t="str">
        <f>IF(X973&lt;&gt;"",1000 - SUMIF($D$12:$D972,$D973,AD$12:AD972),"")</f>
        <v/>
      </c>
      <c r="AE973" s="252"/>
      <c r="AF973" s="253"/>
      <c r="AG973" s="254"/>
      <c r="AH973" s="255" t="str">
        <f t="shared" si="313"/>
        <v/>
      </c>
      <c r="AI973" s="256"/>
      <c r="AJ973" s="253"/>
      <c r="AK973" s="254"/>
      <c r="AL973" s="255" t="str">
        <f t="shared" si="314"/>
        <v/>
      </c>
      <c r="AM973" s="256"/>
      <c r="AN973" s="253"/>
      <c r="AO973" s="254"/>
      <c r="AP973" s="255" t="str">
        <f t="shared" ref="AP973:AP1036" si="315">IF(Y973&lt;&gt;"",ROUND(AM973,2)+ROUND(AN973,2)+ROUND(AO973,2),"")</f>
        <v/>
      </c>
      <c r="AQ973" s="116"/>
      <c r="AR973" s="116"/>
      <c r="AS973" s="117"/>
      <c r="AT973" s="118"/>
      <c r="AU973" s="119" t="str">
        <f>IF(D973&lt;&gt; "", IF(COUNTIF($D$12:$D973,$D973)&gt;1,0,IF(SUM(N973,U973,AB973)&gt;0,IF(AND(X973="",OR(Q973&lt;&gt;"",J973&lt;&gt;"")),IF(Q973&lt;&gt;"",Q973,IF(J973&lt;&gt;"",J973,0)),IF(AND(Q973&lt;&gt;"",J973&lt;&gt;"",Q973=J973),Q973,X973)),0)),"")</f>
        <v/>
      </c>
      <c r="AV973" s="119" t="str">
        <f>IF(D973&lt;&gt;"",IF(COUNTIF($D$12:$D973,$D973)&gt;1,0,IF(SUM(O973,V973,AC973)&gt;0,IF(AND(X973="",OR(Q973&lt;&gt;"",J973&lt;&gt;"")),IF(Q973&lt;&gt;"",Q973,IF(J973&lt;&gt;"",J973,0)),IF(AND(Q973&lt;&gt;"",J973&lt;&gt;"",Q973=J973),Q973,X973)),0)),"")</f>
        <v/>
      </c>
      <c r="AW973" s="119" t="str">
        <f>IF(D973&lt;&gt;"",IF(COUNTIF($D$12:$D973,$D973)&gt;1,0,IF(SUM(P973,W973,AD973)&gt;0,IF(AND(X973="",OR(Q973&lt;&gt;"",J973&lt;&gt;"")),IF(Q973&lt;&gt;"",Q973,IF(J973&lt;&gt;"",J973,0)),IF(AND(Q973&lt;&gt;"",J973&lt;&gt;"",Q973=J973),Q973,X973)),0)),"")</f>
        <v/>
      </c>
      <c r="AX973" s="118" t="str">
        <f t="shared" ref="AX973:AX1036" si="316">IF(D973&lt;&gt;"",IF(J973="OZP12",N973,0),"")</f>
        <v/>
      </c>
      <c r="AY973" s="118" t="str">
        <f t="shared" ref="AY973:AY1036" si="317">IF(D973&lt;&gt;"",IF(Q973="OZP12",U973,0),"")</f>
        <v/>
      </c>
      <c r="AZ973" s="118" t="str">
        <f t="shared" ref="AZ973:AZ1036" si="318">IF(D973&lt;&gt;"",IF(X973="OZP12",AB973,0),"")</f>
        <v/>
      </c>
      <c r="BA973" s="118" t="str">
        <f t="shared" ref="BA973:BA1036" si="319">IF(D973&lt;&gt;"",IF(J973="TZP",N973,0),"")</f>
        <v/>
      </c>
      <c r="BB973" s="118" t="str">
        <f t="shared" ref="BB973:BB1036" si="320">IF(D973&lt;&gt;"",IF(Q973="TZP",U973,0),"")</f>
        <v/>
      </c>
      <c r="BC973" s="118" t="str">
        <f t="shared" ref="BC973:BC1036" si="321">IF(D973&lt;&gt;"",IF(X973="TZP",AB973,0),"")</f>
        <v/>
      </c>
      <c r="BD973" s="118" t="str">
        <f t="shared" ref="BD973:BD1036" si="322">IF(D973&lt;&gt;"",IF(J973="OZZ",N973,0),"")</f>
        <v/>
      </c>
      <c r="BE973" s="118" t="str">
        <f t="shared" ref="BE973:BE1036" si="323">IF(D973&lt;&gt;"",IF(Q973="OZZ",U973,0),"")</f>
        <v/>
      </c>
      <c r="BF973" s="118" t="str">
        <f t="shared" ref="BF973:BF1036" si="324">IF(D973&lt;&gt;"",IF(X973="OZZ",AB973,0),"")</f>
        <v/>
      </c>
      <c r="BG973" s="120"/>
      <c r="BH973" s="120" t="str">
        <f t="shared" ref="BH973:BH1036" si="325">IF(D973&lt;&gt;"",IF(ISERROR(FIND("/",D973)), 0, 1),"")</f>
        <v/>
      </c>
      <c r="BI973" s="120" t="str">
        <f t="shared" ref="BI973:BI1036" si="326">IF(D973&lt;&gt;"",IF(BH973*1=0,D973,CONCATENATE(MID(D973,1,FIND("/",D973,1)-1),MID(D973,FIND("/",D973,1)+1,LEN(D973)))),"")</f>
        <v/>
      </c>
      <c r="BJ973" s="121"/>
      <c r="BK973" s="120" t="str">
        <f t="shared" ref="BK973:BK1036" si="327">IF(D973&lt;&gt;"",IF(J973="OZP12",O973,0),"")</f>
        <v/>
      </c>
      <c r="BL973" s="120" t="str">
        <f t="shared" ref="BL973:BL1036" si="328">IF(D973&lt;&gt;"",IF(Q973="OZP12",V973,0),"")</f>
        <v/>
      </c>
      <c r="BM973" s="120" t="str">
        <f t="shared" ref="BM973:BM1036" si="329">IF(D973&lt;&gt;"",IF(X973="OZP12",AC973,0),"")</f>
        <v/>
      </c>
      <c r="BN973" s="120" t="str">
        <f t="shared" ref="BN973:BN1036" si="330">IF(D973&lt;&gt;"",IF(J973="TZP",O973,0),"")</f>
        <v/>
      </c>
      <c r="BO973" s="120" t="str">
        <f t="shared" ref="BO973:BO1036" si="331">IF(D973&lt;&gt;"",IF(Q973="TZP",V973,0),"")</f>
        <v/>
      </c>
      <c r="BP973" s="120" t="str">
        <f t="shared" ref="BP973:BP1036" si="332">IF(D973&lt;&gt;"",IF(X973="TZP",AC973,0),"")</f>
        <v/>
      </c>
      <c r="BQ973" s="98"/>
      <c r="BR973" s="98"/>
      <c r="BS973" s="98"/>
      <c r="BT973" s="98"/>
      <c r="BU973" s="98"/>
      <c r="BV973" s="98"/>
      <c r="BW973" s="98"/>
      <c r="BX973" s="98"/>
      <c r="BY973" s="98"/>
      <c r="BZ973" s="98"/>
      <c r="CA973" s="98"/>
      <c r="CB973" s="98"/>
      <c r="CC973" s="98"/>
      <c r="CD973" s="98"/>
      <c r="CE973" s="98"/>
      <c r="CF973" s="98"/>
      <c r="CG973" s="98"/>
      <c r="CH973" s="98"/>
      <c r="CI973" s="98"/>
      <c r="CJ973" s="98"/>
      <c r="CK973" s="98"/>
      <c r="CL973" s="98"/>
      <c r="CM973" s="98"/>
      <c r="CN973" s="98"/>
      <c r="CO973" s="98"/>
      <c r="CP973" s="98"/>
      <c r="CQ973" s="98"/>
      <c r="CR973" s="98"/>
      <c r="CS973" s="98"/>
    </row>
    <row r="974" spans="1:97" s="4" customFormat="1" ht="18.75" customHeight="1" x14ac:dyDescent="0.2">
      <c r="A974" s="3">
        <f t="shared" ref="A974:A1037" si="333">A973+1</f>
        <v>962</v>
      </c>
      <c r="B974" s="263"/>
      <c r="C974" s="263"/>
      <c r="D974" s="263"/>
      <c r="E974" s="259"/>
      <c r="F974" s="259"/>
      <c r="G974" s="43"/>
      <c r="H974" s="264"/>
      <c r="I974" s="261"/>
      <c r="J974" s="106"/>
      <c r="K974" s="247"/>
      <c r="L974" s="247"/>
      <c r="M974" s="247"/>
      <c r="N974" s="248" t="str">
        <f>IF(AND(K974&lt;&gt;"",L974&lt;&gt;"",J974&lt;&gt;""),ROUND(MIN(IF(OR(J974="OZZ",J974="ZZ"),5000,17300),TRUNC(0.75*(SUMIF($D$12:$D974,$D974,K$12:K974)+SUMIF($D$12:$D974,$D974,L$12:L974)),2)) - SUMIF($D$12:$D973,$D974,N$12:N973),2),"")</f>
        <v/>
      </c>
      <c r="O974" s="249" t="str">
        <f>IF(AND(K974&lt;&gt;"",L974&lt;&gt;"",M974&lt;&gt;"",J974&lt;&gt;"",AH974&lt;&gt;""),IF(OR(J974="OZZ",J974="ZZ"),ROUND(0-SUMIF($D$12:$D973,$D974,O$12:O973),2),IF(M974=0,0,ROUND(MIN(MIN(17300,TRUNC(0.75*(SUMIF($D$12:$D$2012,$D974,K$12:K$2012)+SUMIF($D$12:$D$2012,$D974,L$12:L$2012)),2)+SUMIF($D$12:$D974,$D974,AH$12:AH974))-SUMIF($D$12:$D973,$D974,O$12:O973)-SUMIF($D$12:$D$2012,$D974,N$12:N$2012),AH974),2))),"")</f>
        <v/>
      </c>
      <c r="P974" s="250" t="str">
        <f>IF(J974&lt;&gt;"",1000 - SUMIF($D$12:$D973,$D974,P$12:P973),"")</f>
        <v/>
      </c>
      <c r="Q974" s="106"/>
      <c r="R974" s="247"/>
      <c r="S974" s="247"/>
      <c r="T974" s="247"/>
      <c r="U974" s="248" t="str">
        <f>IF(AND(R974&lt;&gt;"",S974&lt;&gt;"",Q974&lt;&gt;""),ROUND(MIN(IF(OR(Q974="OZZ",Q974="ZZ"),5000,17300),TRUNC(0.75*(SUMIF($D$12:$D974,$D974,R$12:R974)+SUMIF($D$12:$D974,$D974,S$12:S974)),2)) - SUMIF($D$12:$D973,$D974,U$12:U973),2),"")</f>
        <v/>
      </c>
      <c r="V974" s="248" t="str">
        <f>IF(AND(R974&lt;&gt;"",S974&lt;&gt;"",T974&lt;&gt;"",Q974&lt;&gt;"",AL974&lt;&gt;""),IF(OR(Q974="OZZ",Q974="ZZ"),ROUND(0-SUMIF($D$12:$D973,$D974,V$12:V973),2),IF(T974=0,0,ROUND(MIN(MIN(17300,TRUNC(0.75*(SUMIF($D$12:$D$2012,$D974,R$12:R$2012)+SUMIF($D$12:$D$2012,$D974,S$12:S$2012)),2)+SUMIF($D$12:$D974,$D974,AL$12:AL974))-SUMIF($D$12:$D973,$D974,V$12:V973)-SUMIF($D$12:$D$2012,$D974,U$12:U$2012),AL974),2))),"")</f>
        <v/>
      </c>
      <c r="W974" s="250" t="str">
        <f>IF(Q974&lt;&gt;"",1000 - SUMIF($D$12:$D973,$D974,W$12:W973),"")</f>
        <v/>
      </c>
      <c r="X974" s="106"/>
      <c r="Y974" s="247"/>
      <c r="Z974" s="247"/>
      <c r="AA974" s="247"/>
      <c r="AB974" s="248" t="str">
        <f>IF(AND(Y974&lt;&gt;"",Z974&lt;&gt;"",X974&lt;&gt;""),ROUND(MIN(IF(OR(X974="OZZ",X974="ZZ"),5000,17300),TRUNC(0.75*(SUMIF($D$12:$D974,$D974,Y$12:Y974)+SUMIF($D$12:$D974,$D974,Z$12:Z974)),2)) - SUMIF($D$12:$D973,$D974,AB$12:AB973),2),"")</f>
        <v/>
      </c>
      <c r="AC974" s="251" t="str">
        <f>IF(AND(Y974&lt;&gt;"",Z974&lt;&gt;"",AA974&lt;&gt;"",X974&lt;&gt;"",AP974&lt;&gt;""),IF(OR(X974="OZZ",X974="ZZ"),ROUND(0-SUMIF($D$12:$D973,$D974,AC$12:AC973),2),IF(AA974=0,0,ROUND(MIN(MIN(17300,TRUNC(0.75*(SUMIF($D$12:$D$2012,$D974,Y$12:Y$2012)+SUMIF($D$12:$D$2012,$D974,Z$12:Z$2012)),2)+SUMIF($D$12:$D974,$D974,AP$12:AP974))-SUMIF($D$12:$D973,$D974,AC$12:AC973)-SUMIF($D$12:$D$2012,$D974,AB$12:AB$2012),AP974),2))),"")</f>
        <v/>
      </c>
      <c r="AD974" s="250" t="str">
        <f>IF(X974&lt;&gt;"",1000 - SUMIF($D$12:$D973,$D974,AD$12:AD973),"")</f>
        <v/>
      </c>
      <c r="AE974" s="252"/>
      <c r="AF974" s="253"/>
      <c r="AG974" s="254"/>
      <c r="AH974" s="255" t="str">
        <f t="shared" ref="AH974:AH1037" si="334">IF(K974&lt;&gt;"",ROUND(AE974,2)+ROUND(AF974,2)+ROUND(AG974,2),"")</f>
        <v/>
      </c>
      <c r="AI974" s="256"/>
      <c r="AJ974" s="253"/>
      <c r="AK974" s="254"/>
      <c r="AL974" s="255" t="str">
        <f t="shared" ref="AL974:AL1037" si="335">IF(R974&lt;&gt;"",ROUND(AI974,2)+ROUND(AJ974,2)+ROUND(AK974,2),"")</f>
        <v/>
      </c>
      <c r="AM974" s="256"/>
      <c r="AN974" s="253"/>
      <c r="AO974" s="254"/>
      <c r="AP974" s="255" t="str">
        <f t="shared" si="315"/>
        <v/>
      </c>
      <c r="AQ974" s="116"/>
      <c r="AR974" s="116"/>
      <c r="AS974" s="117"/>
      <c r="AT974" s="118"/>
      <c r="AU974" s="119" t="str">
        <f>IF(D974&lt;&gt; "", IF(COUNTIF($D$12:$D974,$D974)&gt;1,0,IF(SUM(N974,U974,AB974)&gt;0,IF(AND(X974="",OR(Q974&lt;&gt;"",J974&lt;&gt;"")),IF(Q974&lt;&gt;"",Q974,IF(J974&lt;&gt;"",J974,0)),IF(AND(Q974&lt;&gt;"",J974&lt;&gt;"",Q974=J974),Q974,X974)),0)),"")</f>
        <v/>
      </c>
      <c r="AV974" s="119" t="str">
        <f>IF(D974&lt;&gt;"",IF(COUNTIF($D$12:$D974,$D974)&gt;1,0,IF(SUM(O974,V974,AC974)&gt;0,IF(AND(X974="",OR(Q974&lt;&gt;"",J974&lt;&gt;"")),IF(Q974&lt;&gt;"",Q974,IF(J974&lt;&gt;"",J974,0)),IF(AND(Q974&lt;&gt;"",J974&lt;&gt;"",Q974=J974),Q974,X974)),0)),"")</f>
        <v/>
      </c>
      <c r="AW974" s="119" t="str">
        <f>IF(D974&lt;&gt;"",IF(COUNTIF($D$12:$D974,$D974)&gt;1,0,IF(SUM(P974,W974,AD974)&gt;0,IF(AND(X974="",OR(Q974&lt;&gt;"",J974&lt;&gt;"")),IF(Q974&lt;&gt;"",Q974,IF(J974&lt;&gt;"",J974,0)),IF(AND(Q974&lt;&gt;"",J974&lt;&gt;"",Q974=J974),Q974,X974)),0)),"")</f>
        <v/>
      </c>
      <c r="AX974" s="118" t="str">
        <f t="shared" si="316"/>
        <v/>
      </c>
      <c r="AY974" s="118" t="str">
        <f t="shared" si="317"/>
        <v/>
      </c>
      <c r="AZ974" s="118" t="str">
        <f t="shared" si="318"/>
        <v/>
      </c>
      <c r="BA974" s="118" t="str">
        <f t="shared" si="319"/>
        <v/>
      </c>
      <c r="BB974" s="118" t="str">
        <f t="shared" si="320"/>
        <v/>
      </c>
      <c r="BC974" s="118" t="str">
        <f t="shared" si="321"/>
        <v/>
      </c>
      <c r="BD974" s="118" t="str">
        <f t="shared" si="322"/>
        <v/>
      </c>
      <c r="BE974" s="118" t="str">
        <f t="shared" si="323"/>
        <v/>
      </c>
      <c r="BF974" s="118" t="str">
        <f t="shared" si="324"/>
        <v/>
      </c>
      <c r="BG974" s="120"/>
      <c r="BH974" s="120" t="str">
        <f t="shared" si="325"/>
        <v/>
      </c>
      <c r="BI974" s="120" t="str">
        <f t="shared" si="326"/>
        <v/>
      </c>
      <c r="BJ974" s="121"/>
      <c r="BK974" s="120" t="str">
        <f t="shared" si="327"/>
        <v/>
      </c>
      <c r="BL974" s="120" t="str">
        <f t="shared" si="328"/>
        <v/>
      </c>
      <c r="BM974" s="120" t="str">
        <f t="shared" si="329"/>
        <v/>
      </c>
      <c r="BN974" s="120" t="str">
        <f t="shared" si="330"/>
        <v/>
      </c>
      <c r="BO974" s="120" t="str">
        <f t="shared" si="331"/>
        <v/>
      </c>
      <c r="BP974" s="120" t="str">
        <f t="shared" si="332"/>
        <v/>
      </c>
      <c r="BQ974" s="98"/>
      <c r="BR974" s="98"/>
      <c r="BS974" s="98"/>
      <c r="BT974" s="98"/>
      <c r="BU974" s="98"/>
      <c r="BV974" s="98"/>
      <c r="BW974" s="98"/>
      <c r="BX974" s="98"/>
      <c r="BY974" s="98"/>
      <c r="BZ974" s="98"/>
      <c r="CA974" s="98"/>
      <c r="CB974" s="98"/>
      <c r="CC974" s="98"/>
      <c r="CD974" s="98"/>
      <c r="CE974" s="98"/>
      <c r="CF974" s="98"/>
      <c r="CG974" s="98"/>
      <c r="CH974" s="98"/>
      <c r="CI974" s="98"/>
      <c r="CJ974" s="98"/>
      <c r="CK974" s="98"/>
      <c r="CL974" s="98"/>
      <c r="CM974" s="98"/>
      <c r="CN974" s="98"/>
      <c r="CO974" s="98"/>
      <c r="CP974" s="98"/>
      <c r="CQ974" s="98"/>
      <c r="CR974" s="98"/>
      <c r="CS974" s="98"/>
    </row>
    <row r="975" spans="1:97" s="4" customFormat="1" ht="18.75" customHeight="1" x14ac:dyDescent="0.2">
      <c r="A975" s="3">
        <f t="shared" si="333"/>
        <v>963</v>
      </c>
      <c r="B975" s="263"/>
      <c r="C975" s="263"/>
      <c r="D975" s="263"/>
      <c r="E975" s="259"/>
      <c r="F975" s="259"/>
      <c r="G975" s="43"/>
      <c r="H975" s="264"/>
      <c r="I975" s="261"/>
      <c r="J975" s="106"/>
      <c r="K975" s="247"/>
      <c r="L975" s="247"/>
      <c r="M975" s="247"/>
      <c r="N975" s="248" t="str">
        <f>IF(AND(K975&lt;&gt;"",L975&lt;&gt;"",J975&lt;&gt;""),ROUND(MIN(IF(OR(J975="OZZ",J975="ZZ"),5000,17300),TRUNC(0.75*(SUMIF($D$12:$D975,$D975,K$12:K975)+SUMIF($D$12:$D975,$D975,L$12:L975)),2)) - SUMIF($D$12:$D974,$D975,N$12:N974),2),"")</f>
        <v/>
      </c>
      <c r="O975" s="249" t="str">
        <f>IF(AND(K975&lt;&gt;"",L975&lt;&gt;"",M975&lt;&gt;"",J975&lt;&gt;"",AH975&lt;&gt;""),IF(OR(J975="OZZ",J975="ZZ"),ROUND(0-SUMIF($D$12:$D974,$D975,O$12:O974),2),IF(M975=0,0,ROUND(MIN(MIN(17300,TRUNC(0.75*(SUMIF($D$12:$D$2012,$D975,K$12:K$2012)+SUMIF($D$12:$D$2012,$D975,L$12:L$2012)),2)+SUMIF($D$12:$D975,$D975,AH$12:AH975))-SUMIF($D$12:$D974,$D975,O$12:O974)-SUMIF($D$12:$D$2012,$D975,N$12:N$2012),AH975),2))),"")</f>
        <v/>
      </c>
      <c r="P975" s="250" t="str">
        <f>IF(J975&lt;&gt;"",1000 - SUMIF($D$12:$D974,$D975,P$12:P974),"")</f>
        <v/>
      </c>
      <c r="Q975" s="106"/>
      <c r="R975" s="247"/>
      <c r="S975" s="247"/>
      <c r="T975" s="247"/>
      <c r="U975" s="248" t="str">
        <f>IF(AND(R975&lt;&gt;"",S975&lt;&gt;"",Q975&lt;&gt;""),ROUND(MIN(IF(OR(Q975="OZZ",Q975="ZZ"),5000,17300),TRUNC(0.75*(SUMIF($D$12:$D975,$D975,R$12:R975)+SUMIF($D$12:$D975,$D975,S$12:S975)),2)) - SUMIF($D$12:$D974,$D975,U$12:U974),2),"")</f>
        <v/>
      </c>
      <c r="V975" s="248" t="str">
        <f>IF(AND(R975&lt;&gt;"",S975&lt;&gt;"",T975&lt;&gt;"",Q975&lt;&gt;"",AL975&lt;&gt;""),IF(OR(Q975="OZZ",Q975="ZZ"),ROUND(0-SUMIF($D$12:$D974,$D975,V$12:V974),2),IF(T975=0,0,ROUND(MIN(MIN(17300,TRUNC(0.75*(SUMIF($D$12:$D$2012,$D975,R$12:R$2012)+SUMIF($D$12:$D$2012,$D975,S$12:S$2012)),2)+SUMIF($D$12:$D975,$D975,AL$12:AL975))-SUMIF($D$12:$D974,$D975,V$12:V974)-SUMIF($D$12:$D$2012,$D975,U$12:U$2012),AL975),2))),"")</f>
        <v/>
      </c>
      <c r="W975" s="250" t="str">
        <f>IF(Q975&lt;&gt;"",1000 - SUMIF($D$12:$D974,$D975,W$12:W974),"")</f>
        <v/>
      </c>
      <c r="X975" s="106"/>
      <c r="Y975" s="247"/>
      <c r="Z975" s="247"/>
      <c r="AA975" s="247"/>
      <c r="AB975" s="248" t="str">
        <f>IF(AND(Y975&lt;&gt;"",Z975&lt;&gt;"",X975&lt;&gt;""),ROUND(MIN(IF(OR(X975="OZZ",X975="ZZ"),5000,17300),TRUNC(0.75*(SUMIF($D$12:$D975,$D975,Y$12:Y975)+SUMIF($D$12:$D975,$D975,Z$12:Z975)),2)) - SUMIF($D$12:$D974,$D975,AB$12:AB974),2),"")</f>
        <v/>
      </c>
      <c r="AC975" s="251" t="str">
        <f>IF(AND(Y975&lt;&gt;"",Z975&lt;&gt;"",AA975&lt;&gt;"",X975&lt;&gt;"",AP975&lt;&gt;""),IF(OR(X975="OZZ",X975="ZZ"),ROUND(0-SUMIF($D$12:$D974,$D975,AC$12:AC974),2),IF(AA975=0,0,ROUND(MIN(MIN(17300,TRUNC(0.75*(SUMIF($D$12:$D$2012,$D975,Y$12:Y$2012)+SUMIF($D$12:$D$2012,$D975,Z$12:Z$2012)),2)+SUMIF($D$12:$D975,$D975,AP$12:AP975))-SUMIF($D$12:$D974,$D975,AC$12:AC974)-SUMIF($D$12:$D$2012,$D975,AB$12:AB$2012),AP975),2))),"")</f>
        <v/>
      </c>
      <c r="AD975" s="250" t="str">
        <f>IF(X975&lt;&gt;"",1000 - SUMIF($D$12:$D974,$D975,AD$12:AD974),"")</f>
        <v/>
      </c>
      <c r="AE975" s="252"/>
      <c r="AF975" s="253"/>
      <c r="AG975" s="254"/>
      <c r="AH975" s="255" t="str">
        <f t="shared" si="334"/>
        <v/>
      </c>
      <c r="AI975" s="256"/>
      <c r="AJ975" s="253"/>
      <c r="AK975" s="254"/>
      <c r="AL975" s="255" t="str">
        <f t="shared" si="335"/>
        <v/>
      </c>
      <c r="AM975" s="256"/>
      <c r="AN975" s="253"/>
      <c r="AO975" s="254"/>
      <c r="AP975" s="255" t="str">
        <f t="shared" si="315"/>
        <v/>
      </c>
      <c r="AQ975" s="116"/>
      <c r="AR975" s="116"/>
      <c r="AS975" s="117"/>
      <c r="AT975" s="118"/>
      <c r="AU975" s="119" t="str">
        <f>IF(D975&lt;&gt; "", IF(COUNTIF($D$12:$D975,$D975)&gt;1,0,IF(SUM(N975,U975,AB975)&gt;0,IF(AND(X975="",OR(Q975&lt;&gt;"",J975&lt;&gt;"")),IF(Q975&lt;&gt;"",Q975,IF(J975&lt;&gt;"",J975,0)),IF(AND(Q975&lt;&gt;"",J975&lt;&gt;"",Q975=J975),Q975,X975)),0)),"")</f>
        <v/>
      </c>
      <c r="AV975" s="119" t="str">
        <f>IF(D975&lt;&gt;"",IF(COUNTIF($D$12:$D975,$D975)&gt;1,0,IF(SUM(O975,V975,AC975)&gt;0,IF(AND(X975="",OR(Q975&lt;&gt;"",J975&lt;&gt;"")),IF(Q975&lt;&gt;"",Q975,IF(J975&lt;&gt;"",J975,0)),IF(AND(Q975&lt;&gt;"",J975&lt;&gt;"",Q975=J975),Q975,X975)),0)),"")</f>
        <v/>
      </c>
      <c r="AW975" s="119" t="str">
        <f>IF(D975&lt;&gt;"",IF(COUNTIF($D$12:$D975,$D975)&gt;1,0,IF(SUM(P975,W975,AD975)&gt;0,IF(AND(X975="",OR(Q975&lt;&gt;"",J975&lt;&gt;"")),IF(Q975&lt;&gt;"",Q975,IF(J975&lt;&gt;"",J975,0)),IF(AND(Q975&lt;&gt;"",J975&lt;&gt;"",Q975=J975),Q975,X975)),0)),"")</f>
        <v/>
      </c>
      <c r="AX975" s="118" t="str">
        <f t="shared" si="316"/>
        <v/>
      </c>
      <c r="AY975" s="118" t="str">
        <f t="shared" si="317"/>
        <v/>
      </c>
      <c r="AZ975" s="118" t="str">
        <f t="shared" si="318"/>
        <v/>
      </c>
      <c r="BA975" s="118" t="str">
        <f t="shared" si="319"/>
        <v/>
      </c>
      <c r="BB975" s="118" t="str">
        <f t="shared" si="320"/>
        <v/>
      </c>
      <c r="BC975" s="118" t="str">
        <f t="shared" si="321"/>
        <v/>
      </c>
      <c r="BD975" s="118" t="str">
        <f t="shared" si="322"/>
        <v/>
      </c>
      <c r="BE975" s="118" t="str">
        <f t="shared" si="323"/>
        <v/>
      </c>
      <c r="BF975" s="118" t="str">
        <f t="shared" si="324"/>
        <v/>
      </c>
      <c r="BG975" s="120"/>
      <c r="BH975" s="120" t="str">
        <f t="shared" si="325"/>
        <v/>
      </c>
      <c r="BI975" s="120" t="str">
        <f t="shared" si="326"/>
        <v/>
      </c>
      <c r="BJ975" s="121"/>
      <c r="BK975" s="120" t="str">
        <f t="shared" si="327"/>
        <v/>
      </c>
      <c r="BL975" s="120" t="str">
        <f t="shared" si="328"/>
        <v/>
      </c>
      <c r="BM975" s="120" t="str">
        <f t="shared" si="329"/>
        <v/>
      </c>
      <c r="BN975" s="120" t="str">
        <f t="shared" si="330"/>
        <v/>
      </c>
      <c r="BO975" s="120" t="str">
        <f t="shared" si="331"/>
        <v/>
      </c>
      <c r="BP975" s="120" t="str">
        <f t="shared" si="332"/>
        <v/>
      </c>
      <c r="BQ975" s="98"/>
      <c r="BR975" s="98"/>
      <c r="BS975" s="98"/>
      <c r="BT975" s="98"/>
      <c r="BU975" s="98"/>
      <c r="BV975" s="98"/>
      <c r="BW975" s="98"/>
      <c r="BX975" s="98"/>
      <c r="BY975" s="98"/>
      <c r="BZ975" s="98"/>
      <c r="CA975" s="98"/>
      <c r="CB975" s="98"/>
      <c r="CC975" s="98"/>
      <c r="CD975" s="98"/>
      <c r="CE975" s="98"/>
      <c r="CF975" s="98"/>
      <c r="CG975" s="98"/>
      <c r="CH975" s="98"/>
      <c r="CI975" s="98"/>
      <c r="CJ975" s="98"/>
      <c r="CK975" s="98"/>
      <c r="CL975" s="98"/>
      <c r="CM975" s="98"/>
      <c r="CN975" s="98"/>
      <c r="CO975" s="98"/>
      <c r="CP975" s="98"/>
      <c r="CQ975" s="98"/>
      <c r="CR975" s="98"/>
      <c r="CS975" s="98"/>
    </row>
    <row r="976" spans="1:97" s="4" customFormat="1" ht="18.75" customHeight="1" x14ac:dyDescent="0.2">
      <c r="A976" s="3">
        <f t="shared" si="333"/>
        <v>964</v>
      </c>
      <c r="B976" s="263"/>
      <c r="C976" s="263"/>
      <c r="D976" s="263"/>
      <c r="E976" s="259"/>
      <c r="F976" s="259"/>
      <c r="G976" s="43"/>
      <c r="H976" s="264"/>
      <c r="I976" s="261"/>
      <c r="J976" s="106"/>
      <c r="K976" s="247"/>
      <c r="L976" s="247"/>
      <c r="M976" s="247"/>
      <c r="N976" s="248" t="str">
        <f>IF(AND(K976&lt;&gt;"",L976&lt;&gt;"",J976&lt;&gt;""),ROUND(MIN(IF(OR(J976="OZZ",J976="ZZ"),5000,17300),TRUNC(0.75*(SUMIF($D$12:$D976,$D976,K$12:K976)+SUMIF($D$12:$D976,$D976,L$12:L976)),2)) - SUMIF($D$12:$D975,$D976,N$12:N975),2),"")</f>
        <v/>
      </c>
      <c r="O976" s="249" t="str">
        <f>IF(AND(K976&lt;&gt;"",L976&lt;&gt;"",M976&lt;&gt;"",J976&lt;&gt;"",AH976&lt;&gt;""),IF(OR(J976="OZZ",J976="ZZ"),ROUND(0-SUMIF($D$12:$D975,$D976,O$12:O975),2),IF(M976=0,0,ROUND(MIN(MIN(17300,TRUNC(0.75*(SUMIF($D$12:$D$2012,$D976,K$12:K$2012)+SUMIF($D$12:$D$2012,$D976,L$12:L$2012)),2)+SUMIF($D$12:$D976,$D976,AH$12:AH976))-SUMIF($D$12:$D975,$D976,O$12:O975)-SUMIF($D$12:$D$2012,$D976,N$12:N$2012),AH976),2))),"")</f>
        <v/>
      </c>
      <c r="P976" s="250" t="str">
        <f>IF(J976&lt;&gt;"",1000 - SUMIF($D$12:$D975,$D976,P$12:P975),"")</f>
        <v/>
      </c>
      <c r="Q976" s="106"/>
      <c r="R976" s="247"/>
      <c r="S976" s="247"/>
      <c r="T976" s="247"/>
      <c r="U976" s="248" t="str">
        <f>IF(AND(R976&lt;&gt;"",S976&lt;&gt;"",Q976&lt;&gt;""),ROUND(MIN(IF(OR(Q976="OZZ",Q976="ZZ"),5000,17300),TRUNC(0.75*(SUMIF($D$12:$D976,$D976,R$12:R976)+SUMIF($D$12:$D976,$D976,S$12:S976)),2)) - SUMIF($D$12:$D975,$D976,U$12:U975),2),"")</f>
        <v/>
      </c>
      <c r="V976" s="248" t="str">
        <f>IF(AND(R976&lt;&gt;"",S976&lt;&gt;"",T976&lt;&gt;"",Q976&lt;&gt;"",AL976&lt;&gt;""),IF(OR(Q976="OZZ",Q976="ZZ"),ROUND(0-SUMIF($D$12:$D975,$D976,V$12:V975),2),IF(T976=0,0,ROUND(MIN(MIN(17300,TRUNC(0.75*(SUMIF($D$12:$D$2012,$D976,R$12:R$2012)+SUMIF($D$12:$D$2012,$D976,S$12:S$2012)),2)+SUMIF($D$12:$D976,$D976,AL$12:AL976))-SUMIF($D$12:$D975,$D976,V$12:V975)-SUMIF($D$12:$D$2012,$D976,U$12:U$2012),AL976),2))),"")</f>
        <v/>
      </c>
      <c r="W976" s="250" t="str">
        <f>IF(Q976&lt;&gt;"",1000 - SUMIF($D$12:$D975,$D976,W$12:W975),"")</f>
        <v/>
      </c>
      <c r="X976" s="106"/>
      <c r="Y976" s="247"/>
      <c r="Z976" s="247"/>
      <c r="AA976" s="247"/>
      <c r="AB976" s="248" t="str">
        <f>IF(AND(Y976&lt;&gt;"",Z976&lt;&gt;"",X976&lt;&gt;""),ROUND(MIN(IF(OR(X976="OZZ",X976="ZZ"),5000,17300),TRUNC(0.75*(SUMIF($D$12:$D976,$D976,Y$12:Y976)+SUMIF($D$12:$D976,$D976,Z$12:Z976)),2)) - SUMIF($D$12:$D975,$D976,AB$12:AB975),2),"")</f>
        <v/>
      </c>
      <c r="AC976" s="251" t="str">
        <f>IF(AND(Y976&lt;&gt;"",Z976&lt;&gt;"",AA976&lt;&gt;"",X976&lt;&gt;"",AP976&lt;&gt;""),IF(OR(X976="OZZ",X976="ZZ"),ROUND(0-SUMIF($D$12:$D975,$D976,AC$12:AC975),2),IF(AA976=0,0,ROUND(MIN(MIN(17300,TRUNC(0.75*(SUMIF($D$12:$D$2012,$D976,Y$12:Y$2012)+SUMIF($D$12:$D$2012,$D976,Z$12:Z$2012)),2)+SUMIF($D$12:$D976,$D976,AP$12:AP976))-SUMIF($D$12:$D975,$D976,AC$12:AC975)-SUMIF($D$12:$D$2012,$D976,AB$12:AB$2012),AP976),2))),"")</f>
        <v/>
      </c>
      <c r="AD976" s="250" t="str">
        <f>IF(X976&lt;&gt;"",1000 - SUMIF($D$12:$D975,$D976,AD$12:AD975),"")</f>
        <v/>
      </c>
      <c r="AE976" s="252"/>
      <c r="AF976" s="253"/>
      <c r="AG976" s="254"/>
      <c r="AH976" s="255" t="str">
        <f t="shared" si="334"/>
        <v/>
      </c>
      <c r="AI976" s="256"/>
      <c r="AJ976" s="253"/>
      <c r="AK976" s="254"/>
      <c r="AL976" s="255" t="str">
        <f t="shared" si="335"/>
        <v/>
      </c>
      <c r="AM976" s="256"/>
      <c r="AN976" s="253"/>
      <c r="AO976" s="254"/>
      <c r="AP976" s="255" t="str">
        <f t="shared" si="315"/>
        <v/>
      </c>
      <c r="AQ976" s="116"/>
      <c r="AR976" s="116"/>
      <c r="AS976" s="117"/>
      <c r="AT976" s="118"/>
      <c r="AU976" s="119" t="str">
        <f>IF(D976&lt;&gt; "", IF(COUNTIF($D$12:$D976,$D976)&gt;1,0,IF(SUM(N976,U976,AB976)&gt;0,IF(AND(X976="",OR(Q976&lt;&gt;"",J976&lt;&gt;"")),IF(Q976&lt;&gt;"",Q976,IF(J976&lt;&gt;"",J976,0)),IF(AND(Q976&lt;&gt;"",J976&lt;&gt;"",Q976=J976),Q976,X976)),0)),"")</f>
        <v/>
      </c>
      <c r="AV976" s="119" t="str">
        <f>IF(D976&lt;&gt;"",IF(COUNTIF($D$12:$D976,$D976)&gt;1,0,IF(SUM(O976,V976,AC976)&gt;0,IF(AND(X976="",OR(Q976&lt;&gt;"",J976&lt;&gt;"")),IF(Q976&lt;&gt;"",Q976,IF(J976&lt;&gt;"",J976,0)),IF(AND(Q976&lt;&gt;"",J976&lt;&gt;"",Q976=J976),Q976,X976)),0)),"")</f>
        <v/>
      </c>
      <c r="AW976" s="119" t="str">
        <f>IF(D976&lt;&gt;"",IF(COUNTIF($D$12:$D976,$D976)&gt;1,0,IF(SUM(P976,W976,AD976)&gt;0,IF(AND(X976="",OR(Q976&lt;&gt;"",J976&lt;&gt;"")),IF(Q976&lt;&gt;"",Q976,IF(J976&lt;&gt;"",J976,0)),IF(AND(Q976&lt;&gt;"",J976&lt;&gt;"",Q976=J976),Q976,X976)),0)),"")</f>
        <v/>
      </c>
      <c r="AX976" s="118" t="str">
        <f t="shared" si="316"/>
        <v/>
      </c>
      <c r="AY976" s="118" t="str">
        <f t="shared" si="317"/>
        <v/>
      </c>
      <c r="AZ976" s="118" t="str">
        <f t="shared" si="318"/>
        <v/>
      </c>
      <c r="BA976" s="118" t="str">
        <f t="shared" si="319"/>
        <v/>
      </c>
      <c r="BB976" s="118" t="str">
        <f t="shared" si="320"/>
        <v/>
      </c>
      <c r="BC976" s="118" t="str">
        <f t="shared" si="321"/>
        <v/>
      </c>
      <c r="BD976" s="118" t="str">
        <f t="shared" si="322"/>
        <v/>
      </c>
      <c r="BE976" s="118" t="str">
        <f t="shared" si="323"/>
        <v/>
      </c>
      <c r="BF976" s="118" t="str">
        <f t="shared" si="324"/>
        <v/>
      </c>
      <c r="BG976" s="120"/>
      <c r="BH976" s="120" t="str">
        <f t="shared" si="325"/>
        <v/>
      </c>
      <c r="BI976" s="120" t="str">
        <f t="shared" si="326"/>
        <v/>
      </c>
      <c r="BJ976" s="121"/>
      <c r="BK976" s="120" t="str">
        <f t="shared" si="327"/>
        <v/>
      </c>
      <c r="BL976" s="120" t="str">
        <f t="shared" si="328"/>
        <v/>
      </c>
      <c r="BM976" s="120" t="str">
        <f t="shared" si="329"/>
        <v/>
      </c>
      <c r="BN976" s="120" t="str">
        <f t="shared" si="330"/>
        <v/>
      </c>
      <c r="BO976" s="120" t="str">
        <f t="shared" si="331"/>
        <v/>
      </c>
      <c r="BP976" s="120" t="str">
        <f t="shared" si="332"/>
        <v/>
      </c>
      <c r="BQ976" s="98"/>
      <c r="BR976" s="98"/>
      <c r="BS976" s="98"/>
      <c r="BT976" s="98"/>
      <c r="BU976" s="98"/>
      <c r="BV976" s="98"/>
      <c r="BW976" s="98"/>
      <c r="BX976" s="98"/>
      <c r="BY976" s="98"/>
      <c r="BZ976" s="98"/>
      <c r="CA976" s="98"/>
      <c r="CB976" s="98"/>
      <c r="CC976" s="98"/>
      <c r="CD976" s="98"/>
      <c r="CE976" s="98"/>
      <c r="CF976" s="98"/>
      <c r="CG976" s="98"/>
      <c r="CH976" s="98"/>
      <c r="CI976" s="98"/>
      <c r="CJ976" s="98"/>
      <c r="CK976" s="98"/>
      <c r="CL976" s="98"/>
      <c r="CM976" s="98"/>
      <c r="CN976" s="98"/>
      <c r="CO976" s="98"/>
      <c r="CP976" s="98"/>
      <c r="CQ976" s="98"/>
      <c r="CR976" s="98"/>
      <c r="CS976" s="98"/>
    </row>
    <row r="977" spans="1:97" s="4" customFormat="1" ht="18.75" customHeight="1" x14ac:dyDescent="0.2">
      <c r="A977" s="3">
        <f t="shared" si="333"/>
        <v>965</v>
      </c>
      <c r="B977" s="263"/>
      <c r="C977" s="263"/>
      <c r="D977" s="263"/>
      <c r="E977" s="259"/>
      <c r="F977" s="259"/>
      <c r="G977" s="43"/>
      <c r="H977" s="264"/>
      <c r="I977" s="261"/>
      <c r="J977" s="106"/>
      <c r="K977" s="247"/>
      <c r="L977" s="247"/>
      <c r="M977" s="247"/>
      <c r="N977" s="248" t="str">
        <f>IF(AND(K977&lt;&gt;"",L977&lt;&gt;"",J977&lt;&gt;""),ROUND(MIN(IF(OR(J977="OZZ",J977="ZZ"),5000,17300),TRUNC(0.75*(SUMIF($D$12:$D977,$D977,K$12:K977)+SUMIF($D$12:$D977,$D977,L$12:L977)),2)) - SUMIF($D$12:$D976,$D977,N$12:N976),2),"")</f>
        <v/>
      </c>
      <c r="O977" s="249" t="str">
        <f>IF(AND(K977&lt;&gt;"",L977&lt;&gt;"",M977&lt;&gt;"",J977&lt;&gt;"",AH977&lt;&gt;""),IF(OR(J977="OZZ",J977="ZZ"),ROUND(0-SUMIF($D$12:$D976,$D977,O$12:O976),2),IF(M977=0,0,ROUND(MIN(MIN(17300,TRUNC(0.75*(SUMIF($D$12:$D$2012,$D977,K$12:K$2012)+SUMIF($D$12:$D$2012,$D977,L$12:L$2012)),2)+SUMIF($D$12:$D977,$D977,AH$12:AH977))-SUMIF($D$12:$D976,$D977,O$12:O976)-SUMIF($D$12:$D$2012,$D977,N$12:N$2012),AH977),2))),"")</f>
        <v/>
      </c>
      <c r="P977" s="250" t="str">
        <f>IF(J977&lt;&gt;"",1000 - SUMIF($D$12:$D976,$D977,P$12:P976),"")</f>
        <v/>
      </c>
      <c r="Q977" s="106"/>
      <c r="R977" s="247"/>
      <c r="S977" s="247"/>
      <c r="T977" s="247"/>
      <c r="U977" s="248" t="str">
        <f>IF(AND(R977&lt;&gt;"",S977&lt;&gt;"",Q977&lt;&gt;""),ROUND(MIN(IF(OR(Q977="OZZ",Q977="ZZ"),5000,17300),TRUNC(0.75*(SUMIF($D$12:$D977,$D977,R$12:R977)+SUMIF($D$12:$D977,$D977,S$12:S977)),2)) - SUMIF($D$12:$D976,$D977,U$12:U976),2),"")</f>
        <v/>
      </c>
      <c r="V977" s="248" t="str">
        <f>IF(AND(R977&lt;&gt;"",S977&lt;&gt;"",T977&lt;&gt;"",Q977&lt;&gt;"",AL977&lt;&gt;""),IF(OR(Q977="OZZ",Q977="ZZ"),ROUND(0-SUMIF($D$12:$D976,$D977,V$12:V976),2),IF(T977=0,0,ROUND(MIN(MIN(17300,TRUNC(0.75*(SUMIF($D$12:$D$2012,$D977,R$12:R$2012)+SUMIF($D$12:$D$2012,$D977,S$12:S$2012)),2)+SUMIF($D$12:$D977,$D977,AL$12:AL977))-SUMIF($D$12:$D976,$D977,V$12:V976)-SUMIF($D$12:$D$2012,$D977,U$12:U$2012),AL977),2))),"")</f>
        <v/>
      </c>
      <c r="W977" s="250" t="str">
        <f>IF(Q977&lt;&gt;"",1000 - SUMIF($D$12:$D976,$D977,W$12:W976),"")</f>
        <v/>
      </c>
      <c r="X977" s="106"/>
      <c r="Y977" s="247"/>
      <c r="Z977" s="247"/>
      <c r="AA977" s="247"/>
      <c r="AB977" s="248" t="str">
        <f>IF(AND(Y977&lt;&gt;"",Z977&lt;&gt;"",X977&lt;&gt;""),ROUND(MIN(IF(OR(X977="OZZ",X977="ZZ"),5000,17300),TRUNC(0.75*(SUMIF($D$12:$D977,$D977,Y$12:Y977)+SUMIF($D$12:$D977,$D977,Z$12:Z977)),2)) - SUMIF($D$12:$D976,$D977,AB$12:AB976),2),"")</f>
        <v/>
      </c>
      <c r="AC977" s="251" t="str">
        <f>IF(AND(Y977&lt;&gt;"",Z977&lt;&gt;"",AA977&lt;&gt;"",X977&lt;&gt;"",AP977&lt;&gt;""),IF(OR(X977="OZZ",X977="ZZ"),ROUND(0-SUMIF($D$12:$D976,$D977,AC$12:AC976),2),IF(AA977=0,0,ROUND(MIN(MIN(17300,TRUNC(0.75*(SUMIF($D$12:$D$2012,$D977,Y$12:Y$2012)+SUMIF($D$12:$D$2012,$D977,Z$12:Z$2012)),2)+SUMIF($D$12:$D977,$D977,AP$12:AP977))-SUMIF($D$12:$D976,$D977,AC$12:AC976)-SUMIF($D$12:$D$2012,$D977,AB$12:AB$2012),AP977),2))),"")</f>
        <v/>
      </c>
      <c r="AD977" s="250" t="str">
        <f>IF(X977&lt;&gt;"",1000 - SUMIF($D$12:$D976,$D977,AD$12:AD976),"")</f>
        <v/>
      </c>
      <c r="AE977" s="252"/>
      <c r="AF977" s="253"/>
      <c r="AG977" s="254"/>
      <c r="AH977" s="255" t="str">
        <f t="shared" si="334"/>
        <v/>
      </c>
      <c r="AI977" s="256"/>
      <c r="AJ977" s="253"/>
      <c r="AK977" s="254"/>
      <c r="AL977" s="255" t="str">
        <f t="shared" si="335"/>
        <v/>
      </c>
      <c r="AM977" s="256"/>
      <c r="AN977" s="253"/>
      <c r="AO977" s="254"/>
      <c r="AP977" s="255" t="str">
        <f t="shared" si="315"/>
        <v/>
      </c>
      <c r="AQ977" s="116"/>
      <c r="AR977" s="116"/>
      <c r="AS977" s="117"/>
      <c r="AT977" s="118"/>
      <c r="AU977" s="119" t="str">
        <f>IF(D977&lt;&gt; "", IF(COUNTIF($D$12:$D977,$D977)&gt;1,0,IF(SUM(N977,U977,AB977)&gt;0,IF(AND(X977="",OR(Q977&lt;&gt;"",J977&lt;&gt;"")),IF(Q977&lt;&gt;"",Q977,IF(J977&lt;&gt;"",J977,0)),IF(AND(Q977&lt;&gt;"",J977&lt;&gt;"",Q977=J977),Q977,X977)),0)),"")</f>
        <v/>
      </c>
      <c r="AV977" s="119" t="str">
        <f>IF(D977&lt;&gt;"",IF(COUNTIF($D$12:$D977,$D977)&gt;1,0,IF(SUM(O977,V977,AC977)&gt;0,IF(AND(X977="",OR(Q977&lt;&gt;"",J977&lt;&gt;"")),IF(Q977&lt;&gt;"",Q977,IF(J977&lt;&gt;"",J977,0)),IF(AND(Q977&lt;&gt;"",J977&lt;&gt;"",Q977=J977),Q977,X977)),0)),"")</f>
        <v/>
      </c>
      <c r="AW977" s="119" t="str">
        <f>IF(D977&lt;&gt;"",IF(COUNTIF($D$12:$D977,$D977)&gt;1,0,IF(SUM(P977,W977,AD977)&gt;0,IF(AND(X977="",OR(Q977&lt;&gt;"",J977&lt;&gt;"")),IF(Q977&lt;&gt;"",Q977,IF(J977&lt;&gt;"",J977,0)),IF(AND(Q977&lt;&gt;"",J977&lt;&gt;"",Q977=J977),Q977,X977)),0)),"")</f>
        <v/>
      </c>
      <c r="AX977" s="118" t="str">
        <f t="shared" si="316"/>
        <v/>
      </c>
      <c r="AY977" s="118" t="str">
        <f t="shared" si="317"/>
        <v/>
      </c>
      <c r="AZ977" s="118" t="str">
        <f t="shared" si="318"/>
        <v/>
      </c>
      <c r="BA977" s="118" t="str">
        <f t="shared" si="319"/>
        <v/>
      </c>
      <c r="BB977" s="118" t="str">
        <f t="shared" si="320"/>
        <v/>
      </c>
      <c r="BC977" s="118" t="str">
        <f t="shared" si="321"/>
        <v/>
      </c>
      <c r="BD977" s="118" t="str">
        <f t="shared" si="322"/>
        <v/>
      </c>
      <c r="BE977" s="118" t="str">
        <f t="shared" si="323"/>
        <v/>
      </c>
      <c r="BF977" s="118" t="str">
        <f t="shared" si="324"/>
        <v/>
      </c>
      <c r="BG977" s="120"/>
      <c r="BH977" s="120" t="str">
        <f t="shared" si="325"/>
        <v/>
      </c>
      <c r="BI977" s="120" t="str">
        <f t="shared" si="326"/>
        <v/>
      </c>
      <c r="BJ977" s="121"/>
      <c r="BK977" s="120" t="str">
        <f t="shared" si="327"/>
        <v/>
      </c>
      <c r="BL977" s="120" t="str">
        <f t="shared" si="328"/>
        <v/>
      </c>
      <c r="BM977" s="120" t="str">
        <f t="shared" si="329"/>
        <v/>
      </c>
      <c r="BN977" s="120" t="str">
        <f t="shared" si="330"/>
        <v/>
      </c>
      <c r="BO977" s="120" t="str">
        <f t="shared" si="331"/>
        <v/>
      </c>
      <c r="BP977" s="120" t="str">
        <f t="shared" si="332"/>
        <v/>
      </c>
      <c r="BQ977" s="98"/>
      <c r="BR977" s="98"/>
      <c r="BS977" s="98"/>
      <c r="BT977" s="98"/>
      <c r="BU977" s="98"/>
      <c r="BV977" s="98"/>
      <c r="BW977" s="98"/>
      <c r="BX977" s="98"/>
      <c r="BY977" s="98"/>
      <c r="BZ977" s="98"/>
      <c r="CA977" s="98"/>
      <c r="CB977" s="98"/>
      <c r="CC977" s="98"/>
      <c r="CD977" s="98"/>
      <c r="CE977" s="98"/>
      <c r="CF977" s="98"/>
      <c r="CG977" s="98"/>
      <c r="CH977" s="98"/>
      <c r="CI977" s="98"/>
      <c r="CJ977" s="98"/>
      <c r="CK977" s="98"/>
      <c r="CL977" s="98"/>
      <c r="CM977" s="98"/>
      <c r="CN977" s="98"/>
      <c r="CO977" s="98"/>
      <c r="CP977" s="98"/>
      <c r="CQ977" s="98"/>
      <c r="CR977" s="98"/>
      <c r="CS977" s="98"/>
    </row>
    <row r="978" spans="1:97" s="4" customFormat="1" ht="18.75" customHeight="1" x14ac:dyDescent="0.2">
      <c r="A978" s="3">
        <f t="shared" si="333"/>
        <v>966</v>
      </c>
      <c r="B978" s="263"/>
      <c r="C978" s="263"/>
      <c r="D978" s="263"/>
      <c r="E978" s="259"/>
      <c r="F978" s="259"/>
      <c r="G978" s="43"/>
      <c r="H978" s="264"/>
      <c r="I978" s="261"/>
      <c r="J978" s="106"/>
      <c r="K978" s="247"/>
      <c r="L978" s="247"/>
      <c r="M978" s="247"/>
      <c r="N978" s="248" t="str">
        <f>IF(AND(K978&lt;&gt;"",L978&lt;&gt;"",J978&lt;&gt;""),ROUND(MIN(IF(OR(J978="OZZ",J978="ZZ"),5000,17300),TRUNC(0.75*(SUMIF($D$12:$D978,$D978,K$12:K978)+SUMIF($D$12:$D978,$D978,L$12:L978)),2)) - SUMIF($D$12:$D977,$D978,N$12:N977),2),"")</f>
        <v/>
      </c>
      <c r="O978" s="249" t="str">
        <f>IF(AND(K978&lt;&gt;"",L978&lt;&gt;"",M978&lt;&gt;"",J978&lt;&gt;"",AH978&lt;&gt;""),IF(OR(J978="OZZ",J978="ZZ"),ROUND(0-SUMIF($D$12:$D977,$D978,O$12:O977),2),IF(M978=0,0,ROUND(MIN(MIN(17300,TRUNC(0.75*(SUMIF($D$12:$D$2012,$D978,K$12:K$2012)+SUMIF($D$12:$D$2012,$D978,L$12:L$2012)),2)+SUMIF($D$12:$D978,$D978,AH$12:AH978))-SUMIF($D$12:$D977,$D978,O$12:O977)-SUMIF($D$12:$D$2012,$D978,N$12:N$2012),AH978),2))),"")</f>
        <v/>
      </c>
      <c r="P978" s="250" t="str">
        <f>IF(J978&lt;&gt;"",1000 - SUMIF($D$12:$D977,$D978,P$12:P977),"")</f>
        <v/>
      </c>
      <c r="Q978" s="106"/>
      <c r="R978" s="247"/>
      <c r="S978" s="247"/>
      <c r="T978" s="247"/>
      <c r="U978" s="248" t="str">
        <f>IF(AND(R978&lt;&gt;"",S978&lt;&gt;"",Q978&lt;&gt;""),ROUND(MIN(IF(OR(Q978="OZZ",Q978="ZZ"),5000,17300),TRUNC(0.75*(SUMIF($D$12:$D978,$D978,R$12:R978)+SUMIF($D$12:$D978,$D978,S$12:S978)),2)) - SUMIF($D$12:$D977,$D978,U$12:U977),2),"")</f>
        <v/>
      </c>
      <c r="V978" s="248" t="str">
        <f>IF(AND(R978&lt;&gt;"",S978&lt;&gt;"",T978&lt;&gt;"",Q978&lt;&gt;"",AL978&lt;&gt;""),IF(OR(Q978="OZZ",Q978="ZZ"),ROUND(0-SUMIF($D$12:$D977,$D978,V$12:V977),2),IF(T978=0,0,ROUND(MIN(MIN(17300,TRUNC(0.75*(SUMIF($D$12:$D$2012,$D978,R$12:R$2012)+SUMIF($D$12:$D$2012,$D978,S$12:S$2012)),2)+SUMIF($D$12:$D978,$D978,AL$12:AL978))-SUMIF($D$12:$D977,$D978,V$12:V977)-SUMIF($D$12:$D$2012,$D978,U$12:U$2012),AL978),2))),"")</f>
        <v/>
      </c>
      <c r="W978" s="250" t="str">
        <f>IF(Q978&lt;&gt;"",1000 - SUMIF($D$12:$D977,$D978,W$12:W977),"")</f>
        <v/>
      </c>
      <c r="X978" s="106"/>
      <c r="Y978" s="247"/>
      <c r="Z978" s="247"/>
      <c r="AA978" s="247"/>
      <c r="AB978" s="248" t="str">
        <f>IF(AND(Y978&lt;&gt;"",Z978&lt;&gt;"",X978&lt;&gt;""),ROUND(MIN(IF(OR(X978="OZZ",X978="ZZ"),5000,17300),TRUNC(0.75*(SUMIF($D$12:$D978,$D978,Y$12:Y978)+SUMIF($D$12:$D978,$D978,Z$12:Z978)),2)) - SUMIF($D$12:$D977,$D978,AB$12:AB977),2),"")</f>
        <v/>
      </c>
      <c r="AC978" s="251" t="str">
        <f>IF(AND(Y978&lt;&gt;"",Z978&lt;&gt;"",AA978&lt;&gt;"",X978&lt;&gt;"",AP978&lt;&gt;""),IF(OR(X978="OZZ",X978="ZZ"),ROUND(0-SUMIF($D$12:$D977,$D978,AC$12:AC977),2),IF(AA978=0,0,ROUND(MIN(MIN(17300,TRUNC(0.75*(SUMIF($D$12:$D$2012,$D978,Y$12:Y$2012)+SUMIF($D$12:$D$2012,$D978,Z$12:Z$2012)),2)+SUMIF($D$12:$D978,$D978,AP$12:AP978))-SUMIF($D$12:$D977,$D978,AC$12:AC977)-SUMIF($D$12:$D$2012,$D978,AB$12:AB$2012),AP978),2))),"")</f>
        <v/>
      </c>
      <c r="AD978" s="250" t="str">
        <f>IF(X978&lt;&gt;"",1000 - SUMIF($D$12:$D977,$D978,AD$12:AD977),"")</f>
        <v/>
      </c>
      <c r="AE978" s="252"/>
      <c r="AF978" s="253"/>
      <c r="AG978" s="254"/>
      <c r="AH978" s="255" t="str">
        <f t="shared" si="334"/>
        <v/>
      </c>
      <c r="AI978" s="256"/>
      <c r="AJ978" s="253"/>
      <c r="AK978" s="254"/>
      <c r="AL978" s="255" t="str">
        <f t="shared" si="335"/>
        <v/>
      </c>
      <c r="AM978" s="256"/>
      <c r="AN978" s="253"/>
      <c r="AO978" s="254"/>
      <c r="AP978" s="255" t="str">
        <f t="shared" si="315"/>
        <v/>
      </c>
      <c r="AQ978" s="116"/>
      <c r="AR978" s="116"/>
      <c r="AS978" s="117"/>
      <c r="AT978" s="118"/>
      <c r="AU978" s="119" t="str">
        <f>IF(D978&lt;&gt; "", IF(COUNTIF($D$12:$D978,$D978)&gt;1,0,IF(SUM(N978,U978,AB978)&gt;0,IF(AND(X978="",OR(Q978&lt;&gt;"",J978&lt;&gt;"")),IF(Q978&lt;&gt;"",Q978,IF(J978&lt;&gt;"",J978,0)),IF(AND(Q978&lt;&gt;"",J978&lt;&gt;"",Q978=J978),Q978,X978)),0)),"")</f>
        <v/>
      </c>
      <c r="AV978" s="119" t="str">
        <f>IF(D978&lt;&gt;"",IF(COUNTIF($D$12:$D978,$D978)&gt;1,0,IF(SUM(O978,V978,AC978)&gt;0,IF(AND(X978="",OR(Q978&lt;&gt;"",J978&lt;&gt;"")),IF(Q978&lt;&gt;"",Q978,IF(J978&lt;&gt;"",J978,0)),IF(AND(Q978&lt;&gt;"",J978&lt;&gt;"",Q978=J978),Q978,X978)),0)),"")</f>
        <v/>
      </c>
      <c r="AW978" s="119" t="str">
        <f>IF(D978&lt;&gt;"",IF(COUNTIF($D$12:$D978,$D978)&gt;1,0,IF(SUM(P978,W978,AD978)&gt;0,IF(AND(X978="",OR(Q978&lt;&gt;"",J978&lt;&gt;"")),IF(Q978&lt;&gt;"",Q978,IF(J978&lt;&gt;"",J978,0)),IF(AND(Q978&lt;&gt;"",J978&lt;&gt;"",Q978=J978),Q978,X978)),0)),"")</f>
        <v/>
      </c>
      <c r="AX978" s="118" t="str">
        <f t="shared" si="316"/>
        <v/>
      </c>
      <c r="AY978" s="118" t="str">
        <f t="shared" si="317"/>
        <v/>
      </c>
      <c r="AZ978" s="118" t="str">
        <f t="shared" si="318"/>
        <v/>
      </c>
      <c r="BA978" s="118" t="str">
        <f t="shared" si="319"/>
        <v/>
      </c>
      <c r="BB978" s="118" t="str">
        <f t="shared" si="320"/>
        <v/>
      </c>
      <c r="BC978" s="118" t="str">
        <f t="shared" si="321"/>
        <v/>
      </c>
      <c r="BD978" s="118" t="str">
        <f t="shared" si="322"/>
        <v/>
      </c>
      <c r="BE978" s="118" t="str">
        <f t="shared" si="323"/>
        <v/>
      </c>
      <c r="BF978" s="118" t="str">
        <f t="shared" si="324"/>
        <v/>
      </c>
      <c r="BG978" s="120"/>
      <c r="BH978" s="120" t="str">
        <f t="shared" si="325"/>
        <v/>
      </c>
      <c r="BI978" s="120" t="str">
        <f t="shared" si="326"/>
        <v/>
      </c>
      <c r="BJ978" s="121"/>
      <c r="BK978" s="120" t="str">
        <f t="shared" si="327"/>
        <v/>
      </c>
      <c r="BL978" s="120" t="str">
        <f t="shared" si="328"/>
        <v/>
      </c>
      <c r="BM978" s="120" t="str">
        <f t="shared" si="329"/>
        <v/>
      </c>
      <c r="BN978" s="120" t="str">
        <f t="shared" si="330"/>
        <v/>
      </c>
      <c r="BO978" s="120" t="str">
        <f t="shared" si="331"/>
        <v/>
      </c>
      <c r="BP978" s="120" t="str">
        <f t="shared" si="332"/>
        <v/>
      </c>
      <c r="BQ978" s="98"/>
      <c r="BR978" s="98"/>
      <c r="BS978" s="98"/>
      <c r="BT978" s="98"/>
      <c r="BU978" s="98"/>
      <c r="BV978" s="98"/>
      <c r="BW978" s="98"/>
      <c r="BX978" s="98"/>
      <c r="BY978" s="98"/>
      <c r="BZ978" s="98"/>
      <c r="CA978" s="98"/>
      <c r="CB978" s="98"/>
      <c r="CC978" s="98"/>
      <c r="CD978" s="98"/>
      <c r="CE978" s="98"/>
      <c r="CF978" s="98"/>
      <c r="CG978" s="98"/>
      <c r="CH978" s="98"/>
      <c r="CI978" s="98"/>
      <c r="CJ978" s="98"/>
      <c r="CK978" s="98"/>
      <c r="CL978" s="98"/>
      <c r="CM978" s="98"/>
      <c r="CN978" s="98"/>
      <c r="CO978" s="98"/>
      <c r="CP978" s="98"/>
      <c r="CQ978" s="98"/>
      <c r="CR978" s="98"/>
      <c r="CS978" s="98"/>
    </row>
    <row r="979" spans="1:97" s="4" customFormat="1" ht="18.75" customHeight="1" x14ac:dyDescent="0.2">
      <c r="A979" s="3">
        <f t="shared" si="333"/>
        <v>967</v>
      </c>
      <c r="B979" s="263"/>
      <c r="C979" s="263"/>
      <c r="D979" s="263"/>
      <c r="E979" s="259"/>
      <c r="F979" s="259"/>
      <c r="G979" s="43"/>
      <c r="H979" s="264"/>
      <c r="I979" s="261"/>
      <c r="J979" s="106"/>
      <c r="K979" s="247"/>
      <c r="L979" s="247"/>
      <c r="M979" s="247"/>
      <c r="N979" s="248" t="str">
        <f>IF(AND(K979&lt;&gt;"",L979&lt;&gt;"",J979&lt;&gt;""),ROUND(MIN(IF(OR(J979="OZZ",J979="ZZ"),5000,17300),TRUNC(0.75*(SUMIF($D$12:$D979,$D979,K$12:K979)+SUMIF($D$12:$D979,$D979,L$12:L979)),2)) - SUMIF($D$12:$D978,$D979,N$12:N978),2),"")</f>
        <v/>
      </c>
      <c r="O979" s="249" t="str">
        <f>IF(AND(K979&lt;&gt;"",L979&lt;&gt;"",M979&lt;&gt;"",J979&lt;&gt;"",AH979&lt;&gt;""),IF(OR(J979="OZZ",J979="ZZ"),ROUND(0-SUMIF($D$12:$D978,$D979,O$12:O978),2),IF(M979=0,0,ROUND(MIN(MIN(17300,TRUNC(0.75*(SUMIF($D$12:$D$2012,$D979,K$12:K$2012)+SUMIF($D$12:$D$2012,$D979,L$12:L$2012)),2)+SUMIF($D$12:$D979,$D979,AH$12:AH979))-SUMIF($D$12:$D978,$D979,O$12:O978)-SUMIF($D$12:$D$2012,$D979,N$12:N$2012),AH979),2))),"")</f>
        <v/>
      </c>
      <c r="P979" s="250" t="str">
        <f>IF(J979&lt;&gt;"",1000 - SUMIF($D$12:$D978,$D979,P$12:P978),"")</f>
        <v/>
      </c>
      <c r="Q979" s="106"/>
      <c r="R979" s="247"/>
      <c r="S979" s="247"/>
      <c r="T979" s="247"/>
      <c r="U979" s="248" t="str">
        <f>IF(AND(R979&lt;&gt;"",S979&lt;&gt;"",Q979&lt;&gt;""),ROUND(MIN(IF(OR(Q979="OZZ",Q979="ZZ"),5000,17300),TRUNC(0.75*(SUMIF($D$12:$D979,$D979,R$12:R979)+SUMIF($D$12:$D979,$D979,S$12:S979)),2)) - SUMIF($D$12:$D978,$D979,U$12:U978),2),"")</f>
        <v/>
      </c>
      <c r="V979" s="248" t="str">
        <f>IF(AND(R979&lt;&gt;"",S979&lt;&gt;"",T979&lt;&gt;"",Q979&lt;&gt;"",AL979&lt;&gt;""),IF(OR(Q979="OZZ",Q979="ZZ"),ROUND(0-SUMIF($D$12:$D978,$D979,V$12:V978),2),IF(T979=0,0,ROUND(MIN(MIN(17300,TRUNC(0.75*(SUMIF($D$12:$D$2012,$D979,R$12:R$2012)+SUMIF($D$12:$D$2012,$D979,S$12:S$2012)),2)+SUMIF($D$12:$D979,$D979,AL$12:AL979))-SUMIF($D$12:$D978,$D979,V$12:V978)-SUMIF($D$12:$D$2012,$D979,U$12:U$2012),AL979),2))),"")</f>
        <v/>
      </c>
      <c r="W979" s="250" t="str">
        <f>IF(Q979&lt;&gt;"",1000 - SUMIF($D$12:$D978,$D979,W$12:W978),"")</f>
        <v/>
      </c>
      <c r="X979" s="106"/>
      <c r="Y979" s="247"/>
      <c r="Z979" s="247"/>
      <c r="AA979" s="247"/>
      <c r="AB979" s="248" t="str">
        <f>IF(AND(Y979&lt;&gt;"",Z979&lt;&gt;"",X979&lt;&gt;""),ROUND(MIN(IF(OR(X979="OZZ",X979="ZZ"),5000,17300),TRUNC(0.75*(SUMIF($D$12:$D979,$D979,Y$12:Y979)+SUMIF($D$12:$D979,$D979,Z$12:Z979)),2)) - SUMIF($D$12:$D978,$D979,AB$12:AB978),2),"")</f>
        <v/>
      </c>
      <c r="AC979" s="251" t="str">
        <f>IF(AND(Y979&lt;&gt;"",Z979&lt;&gt;"",AA979&lt;&gt;"",X979&lt;&gt;"",AP979&lt;&gt;""),IF(OR(X979="OZZ",X979="ZZ"),ROUND(0-SUMIF($D$12:$D978,$D979,AC$12:AC978),2),IF(AA979=0,0,ROUND(MIN(MIN(17300,TRUNC(0.75*(SUMIF($D$12:$D$2012,$D979,Y$12:Y$2012)+SUMIF($D$12:$D$2012,$D979,Z$12:Z$2012)),2)+SUMIF($D$12:$D979,$D979,AP$12:AP979))-SUMIF($D$12:$D978,$D979,AC$12:AC978)-SUMIF($D$12:$D$2012,$D979,AB$12:AB$2012),AP979),2))),"")</f>
        <v/>
      </c>
      <c r="AD979" s="250" t="str">
        <f>IF(X979&lt;&gt;"",1000 - SUMIF($D$12:$D978,$D979,AD$12:AD978),"")</f>
        <v/>
      </c>
      <c r="AE979" s="252"/>
      <c r="AF979" s="253"/>
      <c r="AG979" s="254"/>
      <c r="AH979" s="255" t="str">
        <f t="shared" si="334"/>
        <v/>
      </c>
      <c r="AI979" s="256"/>
      <c r="AJ979" s="253"/>
      <c r="AK979" s="254"/>
      <c r="AL979" s="255" t="str">
        <f t="shared" si="335"/>
        <v/>
      </c>
      <c r="AM979" s="256"/>
      <c r="AN979" s="253"/>
      <c r="AO979" s="254"/>
      <c r="AP979" s="255" t="str">
        <f t="shared" si="315"/>
        <v/>
      </c>
      <c r="AQ979" s="116"/>
      <c r="AR979" s="116"/>
      <c r="AS979" s="117"/>
      <c r="AT979" s="118"/>
      <c r="AU979" s="119" t="str">
        <f>IF(D979&lt;&gt; "", IF(COUNTIF($D$12:$D979,$D979)&gt;1,0,IF(SUM(N979,U979,AB979)&gt;0,IF(AND(X979="",OR(Q979&lt;&gt;"",J979&lt;&gt;"")),IF(Q979&lt;&gt;"",Q979,IF(J979&lt;&gt;"",J979,0)),IF(AND(Q979&lt;&gt;"",J979&lt;&gt;"",Q979=J979),Q979,X979)),0)),"")</f>
        <v/>
      </c>
      <c r="AV979" s="119" t="str">
        <f>IF(D979&lt;&gt;"",IF(COUNTIF($D$12:$D979,$D979)&gt;1,0,IF(SUM(O979,V979,AC979)&gt;0,IF(AND(X979="",OR(Q979&lt;&gt;"",J979&lt;&gt;"")),IF(Q979&lt;&gt;"",Q979,IF(J979&lt;&gt;"",J979,0)),IF(AND(Q979&lt;&gt;"",J979&lt;&gt;"",Q979=J979),Q979,X979)),0)),"")</f>
        <v/>
      </c>
      <c r="AW979" s="119" t="str">
        <f>IF(D979&lt;&gt;"",IF(COUNTIF($D$12:$D979,$D979)&gt;1,0,IF(SUM(P979,W979,AD979)&gt;0,IF(AND(X979="",OR(Q979&lt;&gt;"",J979&lt;&gt;"")),IF(Q979&lt;&gt;"",Q979,IF(J979&lt;&gt;"",J979,0)),IF(AND(Q979&lt;&gt;"",J979&lt;&gt;"",Q979=J979),Q979,X979)),0)),"")</f>
        <v/>
      </c>
      <c r="AX979" s="118" t="str">
        <f t="shared" si="316"/>
        <v/>
      </c>
      <c r="AY979" s="118" t="str">
        <f t="shared" si="317"/>
        <v/>
      </c>
      <c r="AZ979" s="118" t="str">
        <f t="shared" si="318"/>
        <v/>
      </c>
      <c r="BA979" s="118" t="str">
        <f t="shared" si="319"/>
        <v/>
      </c>
      <c r="BB979" s="118" t="str">
        <f t="shared" si="320"/>
        <v/>
      </c>
      <c r="BC979" s="118" t="str">
        <f t="shared" si="321"/>
        <v/>
      </c>
      <c r="BD979" s="118" t="str">
        <f t="shared" si="322"/>
        <v/>
      </c>
      <c r="BE979" s="118" t="str">
        <f t="shared" si="323"/>
        <v/>
      </c>
      <c r="BF979" s="118" t="str">
        <f t="shared" si="324"/>
        <v/>
      </c>
      <c r="BG979" s="120"/>
      <c r="BH979" s="120" t="str">
        <f t="shared" si="325"/>
        <v/>
      </c>
      <c r="BI979" s="120" t="str">
        <f t="shared" si="326"/>
        <v/>
      </c>
      <c r="BJ979" s="121"/>
      <c r="BK979" s="120" t="str">
        <f t="shared" si="327"/>
        <v/>
      </c>
      <c r="BL979" s="120" t="str">
        <f t="shared" si="328"/>
        <v/>
      </c>
      <c r="BM979" s="120" t="str">
        <f t="shared" si="329"/>
        <v/>
      </c>
      <c r="BN979" s="120" t="str">
        <f t="shared" si="330"/>
        <v/>
      </c>
      <c r="BO979" s="120" t="str">
        <f t="shared" si="331"/>
        <v/>
      </c>
      <c r="BP979" s="120" t="str">
        <f t="shared" si="332"/>
        <v/>
      </c>
      <c r="BQ979" s="98"/>
      <c r="BR979" s="98"/>
      <c r="BS979" s="98"/>
      <c r="BT979" s="98"/>
      <c r="BU979" s="98"/>
      <c r="BV979" s="98"/>
      <c r="BW979" s="98"/>
      <c r="BX979" s="98"/>
      <c r="BY979" s="98"/>
      <c r="BZ979" s="98"/>
      <c r="CA979" s="98"/>
      <c r="CB979" s="98"/>
      <c r="CC979" s="98"/>
      <c r="CD979" s="98"/>
      <c r="CE979" s="98"/>
      <c r="CF979" s="98"/>
      <c r="CG979" s="98"/>
      <c r="CH979" s="98"/>
      <c r="CI979" s="98"/>
      <c r="CJ979" s="98"/>
      <c r="CK979" s="98"/>
      <c r="CL979" s="98"/>
      <c r="CM979" s="98"/>
      <c r="CN979" s="98"/>
      <c r="CO979" s="98"/>
      <c r="CP979" s="98"/>
      <c r="CQ979" s="98"/>
      <c r="CR979" s="98"/>
      <c r="CS979" s="98"/>
    </row>
    <row r="980" spans="1:97" s="4" customFormat="1" ht="18.75" customHeight="1" x14ac:dyDescent="0.2">
      <c r="A980" s="3">
        <f t="shared" si="333"/>
        <v>968</v>
      </c>
      <c r="B980" s="263"/>
      <c r="C980" s="263"/>
      <c r="D980" s="263"/>
      <c r="E980" s="259"/>
      <c r="F980" s="259"/>
      <c r="G980" s="43"/>
      <c r="H980" s="264"/>
      <c r="I980" s="261"/>
      <c r="J980" s="106"/>
      <c r="K980" s="247"/>
      <c r="L980" s="247"/>
      <c r="M980" s="247"/>
      <c r="N980" s="248" t="str">
        <f>IF(AND(K980&lt;&gt;"",L980&lt;&gt;"",J980&lt;&gt;""),ROUND(MIN(IF(OR(J980="OZZ",J980="ZZ"),5000,17300),TRUNC(0.75*(SUMIF($D$12:$D980,$D980,K$12:K980)+SUMIF($D$12:$D980,$D980,L$12:L980)),2)) - SUMIF($D$12:$D979,$D980,N$12:N979),2),"")</f>
        <v/>
      </c>
      <c r="O980" s="249" t="str">
        <f>IF(AND(K980&lt;&gt;"",L980&lt;&gt;"",M980&lt;&gt;"",J980&lt;&gt;"",AH980&lt;&gt;""),IF(OR(J980="OZZ",J980="ZZ"),ROUND(0-SUMIF($D$12:$D979,$D980,O$12:O979),2),IF(M980=0,0,ROUND(MIN(MIN(17300,TRUNC(0.75*(SUMIF($D$12:$D$2012,$D980,K$12:K$2012)+SUMIF($D$12:$D$2012,$D980,L$12:L$2012)),2)+SUMIF($D$12:$D980,$D980,AH$12:AH980))-SUMIF($D$12:$D979,$D980,O$12:O979)-SUMIF($D$12:$D$2012,$D980,N$12:N$2012),AH980),2))),"")</f>
        <v/>
      </c>
      <c r="P980" s="250" t="str">
        <f>IF(J980&lt;&gt;"",1000 - SUMIF($D$12:$D979,$D980,P$12:P979),"")</f>
        <v/>
      </c>
      <c r="Q980" s="106"/>
      <c r="R980" s="247"/>
      <c r="S980" s="247"/>
      <c r="T980" s="247"/>
      <c r="U980" s="248" t="str">
        <f>IF(AND(R980&lt;&gt;"",S980&lt;&gt;"",Q980&lt;&gt;""),ROUND(MIN(IF(OR(Q980="OZZ",Q980="ZZ"),5000,17300),TRUNC(0.75*(SUMIF($D$12:$D980,$D980,R$12:R980)+SUMIF($D$12:$D980,$D980,S$12:S980)),2)) - SUMIF($D$12:$D979,$D980,U$12:U979),2),"")</f>
        <v/>
      </c>
      <c r="V980" s="248" t="str">
        <f>IF(AND(R980&lt;&gt;"",S980&lt;&gt;"",T980&lt;&gt;"",Q980&lt;&gt;"",AL980&lt;&gt;""),IF(OR(Q980="OZZ",Q980="ZZ"),ROUND(0-SUMIF($D$12:$D979,$D980,V$12:V979),2),IF(T980=0,0,ROUND(MIN(MIN(17300,TRUNC(0.75*(SUMIF($D$12:$D$2012,$D980,R$12:R$2012)+SUMIF($D$12:$D$2012,$D980,S$12:S$2012)),2)+SUMIF($D$12:$D980,$D980,AL$12:AL980))-SUMIF($D$12:$D979,$D980,V$12:V979)-SUMIF($D$12:$D$2012,$D980,U$12:U$2012),AL980),2))),"")</f>
        <v/>
      </c>
      <c r="W980" s="250" t="str">
        <f>IF(Q980&lt;&gt;"",1000 - SUMIF($D$12:$D979,$D980,W$12:W979),"")</f>
        <v/>
      </c>
      <c r="X980" s="106"/>
      <c r="Y980" s="247"/>
      <c r="Z980" s="247"/>
      <c r="AA980" s="247"/>
      <c r="AB980" s="248" t="str">
        <f>IF(AND(Y980&lt;&gt;"",Z980&lt;&gt;"",X980&lt;&gt;""),ROUND(MIN(IF(OR(X980="OZZ",X980="ZZ"),5000,17300),TRUNC(0.75*(SUMIF($D$12:$D980,$D980,Y$12:Y980)+SUMIF($D$12:$D980,$D980,Z$12:Z980)),2)) - SUMIF($D$12:$D979,$D980,AB$12:AB979),2),"")</f>
        <v/>
      </c>
      <c r="AC980" s="251" t="str">
        <f>IF(AND(Y980&lt;&gt;"",Z980&lt;&gt;"",AA980&lt;&gt;"",X980&lt;&gt;"",AP980&lt;&gt;""),IF(OR(X980="OZZ",X980="ZZ"),ROUND(0-SUMIF($D$12:$D979,$D980,AC$12:AC979),2),IF(AA980=0,0,ROUND(MIN(MIN(17300,TRUNC(0.75*(SUMIF($D$12:$D$2012,$D980,Y$12:Y$2012)+SUMIF($D$12:$D$2012,$D980,Z$12:Z$2012)),2)+SUMIF($D$12:$D980,$D980,AP$12:AP980))-SUMIF($D$12:$D979,$D980,AC$12:AC979)-SUMIF($D$12:$D$2012,$D980,AB$12:AB$2012),AP980),2))),"")</f>
        <v/>
      </c>
      <c r="AD980" s="250" t="str">
        <f>IF(X980&lt;&gt;"",1000 - SUMIF($D$12:$D979,$D980,AD$12:AD979),"")</f>
        <v/>
      </c>
      <c r="AE980" s="252"/>
      <c r="AF980" s="253"/>
      <c r="AG980" s="254"/>
      <c r="AH980" s="255" t="str">
        <f t="shared" si="334"/>
        <v/>
      </c>
      <c r="AI980" s="256"/>
      <c r="AJ980" s="253"/>
      <c r="AK980" s="254"/>
      <c r="AL980" s="255" t="str">
        <f t="shared" si="335"/>
        <v/>
      </c>
      <c r="AM980" s="256"/>
      <c r="AN980" s="253"/>
      <c r="AO980" s="254"/>
      <c r="AP980" s="255" t="str">
        <f t="shared" si="315"/>
        <v/>
      </c>
      <c r="AQ980" s="116"/>
      <c r="AR980" s="116"/>
      <c r="AS980" s="117"/>
      <c r="AT980" s="118"/>
      <c r="AU980" s="119" t="str">
        <f>IF(D980&lt;&gt; "", IF(COUNTIF($D$12:$D980,$D980)&gt;1,0,IF(SUM(N980,U980,AB980)&gt;0,IF(AND(X980="",OR(Q980&lt;&gt;"",J980&lt;&gt;"")),IF(Q980&lt;&gt;"",Q980,IF(J980&lt;&gt;"",J980,0)),IF(AND(Q980&lt;&gt;"",J980&lt;&gt;"",Q980=J980),Q980,X980)),0)),"")</f>
        <v/>
      </c>
      <c r="AV980" s="119" t="str">
        <f>IF(D980&lt;&gt;"",IF(COUNTIF($D$12:$D980,$D980)&gt;1,0,IF(SUM(O980,V980,AC980)&gt;0,IF(AND(X980="",OR(Q980&lt;&gt;"",J980&lt;&gt;"")),IF(Q980&lt;&gt;"",Q980,IF(J980&lt;&gt;"",J980,0)),IF(AND(Q980&lt;&gt;"",J980&lt;&gt;"",Q980=J980),Q980,X980)),0)),"")</f>
        <v/>
      </c>
      <c r="AW980" s="119" t="str">
        <f>IF(D980&lt;&gt;"",IF(COUNTIF($D$12:$D980,$D980)&gt;1,0,IF(SUM(P980,W980,AD980)&gt;0,IF(AND(X980="",OR(Q980&lt;&gt;"",J980&lt;&gt;"")),IF(Q980&lt;&gt;"",Q980,IF(J980&lt;&gt;"",J980,0)),IF(AND(Q980&lt;&gt;"",J980&lt;&gt;"",Q980=J980),Q980,X980)),0)),"")</f>
        <v/>
      </c>
      <c r="AX980" s="118" t="str">
        <f t="shared" si="316"/>
        <v/>
      </c>
      <c r="AY980" s="118" t="str">
        <f t="shared" si="317"/>
        <v/>
      </c>
      <c r="AZ980" s="118" t="str">
        <f t="shared" si="318"/>
        <v/>
      </c>
      <c r="BA980" s="118" t="str">
        <f t="shared" si="319"/>
        <v/>
      </c>
      <c r="BB980" s="118" t="str">
        <f t="shared" si="320"/>
        <v/>
      </c>
      <c r="BC980" s="118" t="str">
        <f t="shared" si="321"/>
        <v/>
      </c>
      <c r="BD980" s="118" t="str">
        <f t="shared" si="322"/>
        <v/>
      </c>
      <c r="BE980" s="118" t="str">
        <f t="shared" si="323"/>
        <v/>
      </c>
      <c r="BF980" s="118" t="str">
        <f t="shared" si="324"/>
        <v/>
      </c>
      <c r="BG980" s="120"/>
      <c r="BH980" s="120" t="str">
        <f t="shared" si="325"/>
        <v/>
      </c>
      <c r="BI980" s="120" t="str">
        <f t="shared" si="326"/>
        <v/>
      </c>
      <c r="BJ980" s="121"/>
      <c r="BK980" s="120" t="str">
        <f t="shared" si="327"/>
        <v/>
      </c>
      <c r="BL980" s="120" t="str">
        <f t="shared" si="328"/>
        <v/>
      </c>
      <c r="BM980" s="120" t="str">
        <f t="shared" si="329"/>
        <v/>
      </c>
      <c r="BN980" s="120" t="str">
        <f t="shared" si="330"/>
        <v/>
      </c>
      <c r="BO980" s="120" t="str">
        <f t="shared" si="331"/>
        <v/>
      </c>
      <c r="BP980" s="120" t="str">
        <f t="shared" si="332"/>
        <v/>
      </c>
      <c r="BQ980" s="98"/>
      <c r="BR980" s="98"/>
      <c r="BS980" s="98"/>
      <c r="BT980" s="98"/>
      <c r="BU980" s="98"/>
      <c r="BV980" s="98"/>
      <c r="BW980" s="98"/>
      <c r="BX980" s="98"/>
      <c r="BY980" s="98"/>
      <c r="BZ980" s="98"/>
      <c r="CA980" s="98"/>
      <c r="CB980" s="98"/>
      <c r="CC980" s="98"/>
      <c r="CD980" s="98"/>
      <c r="CE980" s="98"/>
      <c r="CF980" s="98"/>
      <c r="CG980" s="98"/>
      <c r="CH980" s="98"/>
      <c r="CI980" s="98"/>
      <c r="CJ980" s="98"/>
      <c r="CK980" s="98"/>
      <c r="CL980" s="98"/>
      <c r="CM980" s="98"/>
      <c r="CN980" s="98"/>
      <c r="CO980" s="98"/>
      <c r="CP980" s="98"/>
      <c r="CQ980" s="98"/>
      <c r="CR980" s="98"/>
      <c r="CS980" s="98"/>
    </row>
    <row r="981" spans="1:97" s="4" customFormat="1" ht="18.75" customHeight="1" x14ac:dyDescent="0.2">
      <c r="A981" s="3">
        <f t="shared" si="333"/>
        <v>969</v>
      </c>
      <c r="B981" s="263"/>
      <c r="C981" s="263"/>
      <c r="D981" s="263"/>
      <c r="E981" s="259"/>
      <c r="F981" s="259"/>
      <c r="G981" s="43"/>
      <c r="H981" s="264"/>
      <c r="I981" s="261"/>
      <c r="J981" s="106"/>
      <c r="K981" s="247"/>
      <c r="L981" s="247"/>
      <c r="M981" s="247"/>
      <c r="N981" s="248" t="str">
        <f>IF(AND(K981&lt;&gt;"",L981&lt;&gt;"",J981&lt;&gt;""),ROUND(MIN(IF(OR(J981="OZZ",J981="ZZ"),5000,17300),TRUNC(0.75*(SUMIF($D$12:$D981,$D981,K$12:K981)+SUMIF($D$12:$D981,$D981,L$12:L981)),2)) - SUMIF($D$12:$D980,$D981,N$12:N980),2),"")</f>
        <v/>
      </c>
      <c r="O981" s="249" t="str">
        <f>IF(AND(K981&lt;&gt;"",L981&lt;&gt;"",M981&lt;&gt;"",J981&lt;&gt;"",AH981&lt;&gt;""),IF(OR(J981="OZZ",J981="ZZ"),ROUND(0-SUMIF($D$12:$D980,$D981,O$12:O980),2),IF(M981=0,0,ROUND(MIN(MIN(17300,TRUNC(0.75*(SUMIF($D$12:$D$2012,$D981,K$12:K$2012)+SUMIF($D$12:$D$2012,$D981,L$12:L$2012)),2)+SUMIF($D$12:$D981,$D981,AH$12:AH981))-SUMIF($D$12:$D980,$D981,O$12:O980)-SUMIF($D$12:$D$2012,$D981,N$12:N$2012),AH981),2))),"")</f>
        <v/>
      </c>
      <c r="P981" s="250" t="str">
        <f>IF(J981&lt;&gt;"",1000 - SUMIF($D$12:$D980,$D981,P$12:P980),"")</f>
        <v/>
      </c>
      <c r="Q981" s="106"/>
      <c r="R981" s="247"/>
      <c r="S981" s="247"/>
      <c r="T981" s="247"/>
      <c r="U981" s="248" t="str">
        <f>IF(AND(R981&lt;&gt;"",S981&lt;&gt;"",Q981&lt;&gt;""),ROUND(MIN(IF(OR(Q981="OZZ",Q981="ZZ"),5000,17300),TRUNC(0.75*(SUMIF($D$12:$D981,$D981,R$12:R981)+SUMIF($D$12:$D981,$D981,S$12:S981)),2)) - SUMIF($D$12:$D980,$D981,U$12:U980),2),"")</f>
        <v/>
      </c>
      <c r="V981" s="248" t="str">
        <f>IF(AND(R981&lt;&gt;"",S981&lt;&gt;"",T981&lt;&gt;"",Q981&lt;&gt;"",AL981&lt;&gt;""),IF(OR(Q981="OZZ",Q981="ZZ"),ROUND(0-SUMIF($D$12:$D980,$D981,V$12:V980),2),IF(T981=0,0,ROUND(MIN(MIN(17300,TRUNC(0.75*(SUMIF($D$12:$D$2012,$D981,R$12:R$2012)+SUMIF($D$12:$D$2012,$D981,S$12:S$2012)),2)+SUMIF($D$12:$D981,$D981,AL$12:AL981))-SUMIF($D$12:$D980,$D981,V$12:V980)-SUMIF($D$12:$D$2012,$D981,U$12:U$2012),AL981),2))),"")</f>
        <v/>
      </c>
      <c r="W981" s="250" t="str">
        <f>IF(Q981&lt;&gt;"",1000 - SUMIF($D$12:$D980,$D981,W$12:W980),"")</f>
        <v/>
      </c>
      <c r="X981" s="106"/>
      <c r="Y981" s="247"/>
      <c r="Z981" s="247"/>
      <c r="AA981" s="247"/>
      <c r="AB981" s="248" t="str">
        <f>IF(AND(Y981&lt;&gt;"",Z981&lt;&gt;"",X981&lt;&gt;""),ROUND(MIN(IF(OR(X981="OZZ",X981="ZZ"),5000,17300),TRUNC(0.75*(SUMIF($D$12:$D981,$D981,Y$12:Y981)+SUMIF($D$12:$D981,$D981,Z$12:Z981)),2)) - SUMIF($D$12:$D980,$D981,AB$12:AB980),2),"")</f>
        <v/>
      </c>
      <c r="AC981" s="251" t="str">
        <f>IF(AND(Y981&lt;&gt;"",Z981&lt;&gt;"",AA981&lt;&gt;"",X981&lt;&gt;"",AP981&lt;&gt;""),IF(OR(X981="OZZ",X981="ZZ"),ROUND(0-SUMIF($D$12:$D980,$D981,AC$12:AC980),2),IF(AA981=0,0,ROUND(MIN(MIN(17300,TRUNC(0.75*(SUMIF($D$12:$D$2012,$D981,Y$12:Y$2012)+SUMIF($D$12:$D$2012,$D981,Z$12:Z$2012)),2)+SUMIF($D$12:$D981,$D981,AP$12:AP981))-SUMIF($D$12:$D980,$D981,AC$12:AC980)-SUMIF($D$12:$D$2012,$D981,AB$12:AB$2012),AP981),2))),"")</f>
        <v/>
      </c>
      <c r="AD981" s="250" t="str">
        <f>IF(X981&lt;&gt;"",1000 - SUMIF($D$12:$D980,$D981,AD$12:AD980),"")</f>
        <v/>
      </c>
      <c r="AE981" s="252"/>
      <c r="AF981" s="253"/>
      <c r="AG981" s="254"/>
      <c r="AH981" s="255" t="str">
        <f t="shared" si="334"/>
        <v/>
      </c>
      <c r="AI981" s="256"/>
      <c r="AJ981" s="253"/>
      <c r="AK981" s="254"/>
      <c r="AL981" s="255" t="str">
        <f t="shared" si="335"/>
        <v/>
      </c>
      <c r="AM981" s="256"/>
      <c r="AN981" s="253"/>
      <c r="AO981" s="254"/>
      <c r="AP981" s="255" t="str">
        <f t="shared" si="315"/>
        <v/>
      </c>
      <c r="AQ981" s="116"/>
      <c r="AR981" s="116"/>
      <c r="AS981" s="117"/>
      <c r="AT981" s="118"/>
      <c r="AU981" s="119" t="str">
        <f>IF(D981&lt;&gt; "", IF(COUNTIF($D$12:$D981,$D981)&gt;1,0,IF(SUM(N981,U981,AB981)&gt;0,IF(AND(X981="",OR(Q981&lt;&gt;"",J981&lt;&gt;"")),IF(Q981&lt;&gt;"",Q981,IF(J981&lt;&gt;"",J981,0)),IF(AND(Q981&lt;&gt;"",J981&lt;&gt;"",Q981=J981),Q981,X981)),0)),"")</f>
        <v/>
      </c>
      <c r="AV981" s="119" t="str">
        <f>IF(D981&lt;&gt;"",IF(COUNTIF($D$12:$D981,$D981)&gt;1,0,IF(SUM(O981,V981,AC981)&gt;0,IF(AND(X981="",OR(Q981&lt;&gt;"",J981&lt;&gt;"")),IF(Q981&lt;&gt;"",Q981,IF(J981&lt;&gt;"",J981,0)),IF(AND(Q981&lt;&gt;"",J981&lt;&gt;"",Q981=J981),Q981,X981)),0)),"")</f>
        <v/>
      </c>
      <c r="AW981" s="119" t="str">
        <f>IF(D981&lt;&gt;"",IF(COUNTIF($D$12:$D981,$D981)&gt;1,0,IF(SUM(P981,W981,AD981)&gt;0,IF(AND(X981="",OR(Q981&lt;&gt;"",J981&lt;&gt;"")),IF(Q981&lt;&gt;"",Q981,IF(J981&lt;&gt;"",J981,0)),IF(AND(Q981&lt;&gt;"",J981&lt;&gt;"",Q981=J981),Q981,X981)),0)),"")</f>
        <v/>
      </c>
      <c r="AX981" s="118" t="str">
        <f t="shared" si="316"/>
        <v/>
      </c>
      <c r="AY981" s="118" t="str">
        <f t="shared" si="317"/>
        <v/>
      </c>
      <c r="AZ981" s="118" t="str">
        <f t="shared" si="318"/>
        <v/>
      </c>
      <c r="BA981" s="118" t="str">
        <f t="shared" si="319"/>
        <v/>
      </c>
      <c r="BB981" s="118" t="str">
        <f t="shared" si="320"/>
        <v/>
      </c>
      <c r="BC981" s="118" t="str">
        <f t="shared" si="321"/>
        <v/>
      </c>
      <c r="BD981" s="118" t="str">
        <f t="shared" si="322"/>
        <v/>
      </c>
      <c r="BE981" s="118" t="str">
        <f t="shared" si="323"/>
        <v/>
      </c>
      <c r="BF981" s="118" t="str">
        <f t="shared" si="324"/>
        <v/>
      </c>
      <c r="BG981" s="120"/>
      <c r="BH981" s="120" t="str">
        <f t="shared" si="325"/>
        <v/>
      </c>
      <c r="BI981" s="120" t="str">
        <f t="shared" si="326"/>
        <v/>
      </c>
      <c r="BJ981" s="121"/>
      <c r="BK981" s="120" t="str">
        <f t="shared" si="327"/>
        <v/>
      </c>
      <c r="BL981" s="120" t="str">
        <f t="shared" si="328"/>
        <v/>
      </c>
      <c r="BM981" s="120" t="str">
        <f t="shared" si="329"/>
        <v/>
      </c>
      <c r="BN981" s="120" t="str">
        <f t="shared" si="330"/>
        <v/>
      </c>
      <c r="BO981" s="120" t="str">
        <f t="shared" si="331"/>
        <v/>
      </c>
      <c r="BP981" s="120" t="str">
        <f t="shared" si="332"/>
        <v/>
      </c>
      <c r="BQ981" s="98"/>
      <c r="BR981" s="98"/>
      <c r="BS981" s="98"/>
      <c r="BT981" s="98"/>
      <c r="BU981" s="98"/>
      <c r="BV981" s="98"/>
      <c r="BW981" s="98"/>
      <c r="BX981" s="98"/>
      <c r="BY981" s="98"/>
      <c r="BZ981" s="98"/>
      <c r="CA981" s="98"/>
      <c r="CB981" s="98"/>
      <c r="CC981" s="98"/>
      <c r="CD981" s="98"/>
      <c r="CE981" s="98"/>
      <c r="CF981" s="98"/>
      <c r="CG981" s="98"/>
      <c r="CH981" s="98"/>
      <c r="CI981" s="98"/>
      <c r="CJ981" s="98"/>
      <c r="CK981" s="98"/>
      <c r="CL981" s="98"/>
      <c r="CM981" s="98"/>
      <c r="CN981" s="98"/>
      <c r="CO981" s="98"/>
      <c r="CP981" s="98"/>
      <c r="CQ981" s="98"/>
      <c r="CR981" s="98"/>
      <c r="CS981" s="98"/>
    </row>
    <row r="982" spans="1:97" s="4" customFormat="1" ht="18.75" customHeight="1" x14ac:dyDescent="0.2">
      <c r="A982" s="3">
        <f t="shared" si="333"/>
        <v>970</v>
      </c>
      <c r="B982" s="263"/>
      <c r="C982" s="263"/>
      <c r="D982" s="263"/>
      <c r="E982" s="259"/>
      <c r="F982" s="259"/>
      <c r="G982" s="43"/>
      <c r="H982" s="264"/>
      <c r="I982" s="261"/>
      <c r="J982" s="106"/>
      <c r="K982" s="247"/>
      <c r="L982" s="247"/>
      <c r="M982" s="247"/>
      <c r="N982" s="248" t="str">
        <f>IF(AND(K982&lt;&gt;"",L982&lt;&gt;"",J982&lt;&gt;""),ROUND(MIN(IF(OR(J982="OZZ",J982="ZZ"),5000,17300),TRUNC(0.75*(SUMIF($D$12:$D982,$D982,K$12:K982)+SUMIF($D$12:$D982,$D982,L$12:L982)),2)) - SUMIF($D$12:$D981,$D982,N$12:N981),2),"")</f>
        <v/>
      </c>
      <c r="O982" s="249" t="str">
        <f>IF(AND(K982&lt;&gt;"",L982&lt;&gt;"",M982&lt;&gt;"",J982&lt;&gt;"",AH982&lt;&gt;""),IF(OR(J982="OZZ",J982="ZZ"),ROUND(0-SUMIF($D$12:$D981,$D982,O$12:O981),2),IF(M982=0,0,ROUND(MIN(MIN(17300,TRUNC(0.75*(SUMIF($D$12:$D$2012,$D982,K$12:K$2012)+SUMIF($D$12:$D$2012,$D982,L$12:L$2012)),2)+SUMIF($D$12:$D982,$D982,AH$12:AH982))-SUMIF($D$12:$D981,$D982,O$12:O981)-SUMIF($D$12:$D$2012,$D982,N$12:N$2012),AH982),2))),"")</f>
        <v/>
      </c>
      <c r="P982" s="250" t="str">
        <f>IF(J982&lt;&gt;"",1000 - SUMIF($D$12:$D981,$D982,P$12:P981),"")</f>
        <v/>
      </c>
      <c r="Q982" s="106"/>
      <c r="R982" s="247"/>
      <c r="S982" s="247"/>
      <c r="T982" s="247"/>
      <c r="U982" s="248" t="str">
        <f>IF(AND(R982&lt;&gt;"",S982&lt;&gt;"",Q982&lt;&gt;""),ROUND(MIN(IF(OR(Q982="OZZ",Q982="ZZ"),5000,17300),TRUNC(0.75*(SUMIF($D$12:$D982,$D982,R$12:R982)+SUMIF($D$12:$D982,$D982,S$12:S982)),2)) - SUMIF($D$12:$D981,$D982,U$12:U981),2),"")</f>
        <v/>
      </c>
      <c r="V982" s="248" t="str">
        <f>IF(AND(R982&lt;&gt;"",S982&lt;&gt;"",T982&lt;&gt;"",Q982&lt;&gt;"",AL982&lt;&gt;""),IF(OR(Q982="OZZ",Q982="ZZ"),ROUND(0-SUMIF($D$12:$D981,$D982,V$12:V981),2),IF(T982=0,0,ROUND(MIN(MIN(17300,TRUNC(0.75*(SUMIF($D$12:$D$2012,$D982,R$12:R$2012)+SUMIF($D$12:$D$2012,$D982,S$12:S$2012)),2)+SUMIF($D$12:$D982,$D982,AL$12:AL982))-SUMIF($D$12:$D981,$D982,V$12:V981)-SUMIF($D$12:$D$2012,$D982,U$12:U$2012),AL982),2))),"")</f>
        <v/>
      </c>
      <c r="W982" s="250" t="str">
        <f>IF(Q982&lt;&gt;"",1000 - SUMIF($D$12:$D981,$D982,W$12:W981),"")</f>
        <v/>
      </c>
      <c r="X982" s="106"/>
      <c r="Y982" s="247"/>
      <c r="Z982" s="247"/>
      <c r="AA982" s="247"/>
      <c r="AB982" s="248" t="str">
        <f>IF(AND(Y982&lt;&gt;"",Z982&lt;&gt;"",X982&lt;&gt;""),ROUND(MIN(IF(OR(X982="OZZ",X982="ZZ"),5000,17300),TRUNC(0.75*(SUMIF($D$12:$D982,$D982,Y$12:Y982)+SUMIF($D$12:$D982,$D982,Z$12:Z982)),2)) - SUMIF($D$12:$D981,$D982,AB$12:AB981),2),"")</f>
        <v/>
      </c>
      <c r="AC982" s="251" t="str">
        <f>IF(AND(Y982&lt;&gt;"",Z982&lt;&gt;"",AA982&lt;&gt;"",X982&lt;&gt;"",AP982&lt;&gt;""),IF(OR(X982="OZZ",X982="ZZ"),ROUND(0-SUMIF($D$12:$D981,$D982,AC$12:AC981),2),IF(AA982=0,0,ROUND(MIN(MIN(17300,TRUNC(0.75*(SUMIF($D$12:$D$2012,$D982,Y$12:Y$2012)+SUMIF($D$12:$D$2012,$D982,Z$12:Z$2012)),2)+SUMIF($D$12:$D982,$D982,AP$12:AP982))-SUMIF($D$12:$D981,$D982,AC$12:AC981)-SUMIF($D$12:$D$2012,$D982,AB$12:AB$2012),AP982),2))),"")</f>
        <v/>
      </c>
      <c r="AD982" s="250" t="str">
        <f>IF(X982&lt;&gt;"",1000 - SUMIF($D$12:$D981,$D982,AD$12:AD981),"")</f>
        <v/>
      </c>
      <c r="AE982" s="252"/>
      <c r="AF982" s="253"/>
      <c r="AG982" s="254"/>
      <c r="AH982" s="255" t="str">
        <f t="shared" si="334"/>
        <v/>
      </c>
      <c r="AI982" s="256"/>
      <c r="AJ982" s="253"/>
      <c r="AK982" s="254"/>
      <c r="AL982" s="255" t="str">
        <f t="shared" si="335"/>
        <v/>
      </c>
      <c r="AM982" s="256"/>
      <c r="AN982" s="253"/>
      <c r="AO982" s="254"/>
      <c r="AP982" s="255" t="str">
        <f t="shared" si="315"/>
        <v/>
      </c>
      <c r="AQ982" s="116"/>
      <c r="AR982" s="116"/>
      <c r="AS982" s="117"/>
      <c r="AT982" s="118"/>
      <c r="AU982" s="119" t="str">
        <f>IF(D982&lt;&gt; "", IF(COUNTIF($D$12:$D982,$D982)&gt;1,0,IF(SUM(N982,U982,AB982)&gt;0,IF(AND(X982="",OR(Q982&lt;&gt;"",J982&lt;&gt;"")),IF(Q982&lt;&gt;"",Q982,IF(J982&lt;&gt;"",J982,0)),IF(AND(Q982&lt;&gt;"",J982&lt;&gt;"",Q982=J982),Q982,X982)),0)),"")</f>
        <v/>
      </c>
      <c r="AV982" s="119" t="str">
        <f>IF(D982&lt;&gt;"",IF(COUNTIF($D$12:$D982,$D982)&gt;1,0,IF(SUM(O982,V982,AC982)&gt;0,IF(AND(X982="",OR(Q982&lt;&gt;"",J982&lt;&gt;"")),IF(Q982&lt;&gt;"",Q982,IF(J982&lt;&gt;"",J982,0)),IF(AND(Q982&lt;&gt;"",J982&lt;&gt;"",Q982=J982),Q982,X982)),0)),"")</f>
        <v/>
      </c>
      <c r="AW982" s="119" t="str">
        <f>IF(D982&lt;&gt;"",IF(COUNTIF($D$12:$D982,$D982)&gt;1,0,IF(SUM(P982,W982,AD982)&gt;0,IF(AND(X982="",OR(Q982&lt;&gt;"",J982&lt;&gt;"")),IF(Q982&lt;&gt;"",Q982,IF(J982&lt;&gt;"",J982,0)),IF(AND(Q982&lt;&gt;"",J982&lt;&gt;"",Q982=J982),Q982,X982)),0)),"")</f>
        <v/>
      </c>
      <c r="AX982" s="118" t="str">
        <f t="shared" si="316"/>
        <v/>
      </c>
      <c r="AY982" s="118" t="str">
        <f t="shared" si="317"/>
        <v/>
      </c>
      <c r="AZ982" s="118" t="str">
        <f t="shared" si="318"/>
        <v/>
      </c>
      <c r="BA982" s="118" t="str">
        <f t="shared" si="319"/>
        <v/>
      </c>
      <c r="BB982" s="118" t="str">
        <f t="shared" si="320"/>
        <v/>
      </c>
      <c r="BC982" s="118" t="str">
        <f t="shared" si="321"/>
        <v/>
      </c>
      <c r="BD982" s="118" t="str">
        <f t="shared" si="322"/>
        <v/>
      </c>
      <c r="BE982" s="118" t="str">
        <f t="shared" si="323"/>
        <v/>
      </c>
      <c r="BF982" s="118" t="str">
        <f t="shared" si="324"/>
        <v/>
      </c>
      <c r="BG982" s="120"/>
      <c r="BH982" s="120" t="str">
        <f t="shared" si="325"/>
        <v/>
      </c>
      <c r="BI982" s="120" t="str">
        <f t="shared" si="326"/>
        <v/>
      </c>
      <c r="BJ982" s="121"/>
      <c r="BK982" s="120" t="str">
        <f t="shared" si="327"/>
        <v/>
      </c>
      <c r="BL982" s="120" t="str">
        <f t="shared" si="328"/>
        <v/>
      </c>
      <c r="BM982" s="120" t="str">
        <f t="shared" si="329"/>
        <v/>
      </c>
      <c r="BN982" s="120" t="str">
        <f t="shared" si="330"/>
        <v/>
      </c>
      <c r="BO982" s="120" t="str">
        <f t="shared" si="331"/>
        <v/>
      </c>
      <c r="BP982" s="120" t="str">
        <f t="shared" si="332"/>
        <v/>
      </c>
      <c r="BQ982" s="98"/>
      <c r="BR982" s="98"/>
      <c r="BS982" s="98"/>
      <c r="BT982" s="98"/>
      <c r="BU982" s="98"/>
      <c r="BV982" s="98"/>
      <c r="BW982" s="98"/>
      <c r="BX982" s="98"/>
      <c r="BY982" s="98"/>
      <c r="BZ982" s="98"/>
      <c r="CA982" s="98"/>
      <c r="CB982" s="98"/>
      <c r="CC982" s="98"/>
      <c r="CD982" s="98"/>
      <c r="CE982" s="98"/>
      <c r="CF982" s="98"/>
      <c r="CG982" s="98"/>
      <c r="CH982" s="98"/>
      <c r="CI982" s="98"/>
      <c r="CJ982" s="98"/>
      <c r="CK982" s="98"/>
      <c r="CL982" s="98"/>
      <c r="CM982" s="98"/>
      <c r="CN982" s="98"/>
      <c r="CO982" s="98"/>
      <c r="CP982" s="98"/>
      <c r="CQ982" s="98"/>
      <c r="CR982" s="98"/>
      <c r="CS982" s="98"/>
    </row>
    <row r="983" spans="1:97" s="4" customFormat="1" ht="18.75" customHeight="1" x14ac:dyDescent="0.2">
      <c r="A983" s="3">
        <f t="shared" si="333"/>
        <v>971</v>
      </c>
      <c r="B983" s="263"/>
      <c r="C983" s="263"/>
      <c r="D983" s="263"/>
      <c r="E983" s="259"/>
      <c r="F983" s="259"/>
      <c r="G983" s="43"/>
      <c r="H983" s="264"/>
      <c r="I983" s="261"/>
      <c r="J983" s="106"/>
      <c r="K983" s="247"/>
      <c r="L983" s="247"/>
      <c r="M983" s="247"/>
      <c r="N983" s="248" t="str">
        <f>IF(AND(K983&lt;&gt;"",L983&lt;&gt;"",J983&lt;&gt;""),ROUND(MIN(IF(OR(J983="OZZ",J983="ZZ"),5000,17300),TRUNC(0.75*(SUMIF($D$12:$D983,$D983,K$12:K983)+SUMIF($D$12:$D983,$D983,L$12:L983)),2)) - SUMIF($D$12:$D982,$D983,N$12:N982),2),"")</f>
        <v/>
      </c>
      <c r="O983" s="249" t="str">
        <f>IF(AND(K983&lt;&gt;"",L983&lt;&gt;"",M983&lt;&gt;"",J983&lt;&gt;"",AH983&lt;&gt;""),IF(OR(J983="OZZ",J983="ZZ"),ROUND(0-SUMIF($D$12:$D982,$D983,O$12:O982),2),IF(M983=0,0,ROUND(MIN(MIN(17300,TRUNC(0.75*(SUMIF($D$12:$D$2012,$D983,K$12:K$2012)+SUMIF($D$12:$D$2012,$D983,L$12:L$2012)),2)+SUMIF($D$12:$D983,$D983,AH$12:AH983))-SUMIF($D$12:$D982,$D983,O$12:O982)-SUMIF($D$12:$D$2012,$D983,N$12:N$2012),AH983),2))),"")</f>
        <v/>
      </c>
      <c r="P983" s="250" t="str">
        <f>IF(J983&lt;&gt;"",1000 - SUMIF($D$12:$D982,$D983,P$12:P982),"")</f>
        <v/>
      </c>
      <c r="Q983" s="106"/>
      <c r="R983" s="247"/>
      <c r="S983" s="247"/>
      <c r="T983" s="247"/>
      <c r="U983" s="248" t="str">
        <f>IF(AND(R983&lt;&gt;"",S983&lt;&gt;"",Q983&lt;&gt;""),ROUND(MIN(IF(OR(Q983="OZZ",Q983="ZZ"),5000,17300),TRUNC(0.75*(SUMIF($D$12:$D983,$D983,R$12:R983)+SUMIF($D$12:$D983,$D983,S$12:S983)),2)) - SUMIF($D$12:$D982,$D983,U$12:U982),2),"")</f>
        <v/>
      </c>
      <c r="V983" s="248" t="str">
        <f>IF(AND(R983&lt;&gt;"",S983&lt;&gt;"",T983&lt;&gt;"",Q983&lt;&gt;"",AL983&lt;&gt;""),IF(OR(Q983="OZZ",Q983="ZZ"),ROUND(0-SUMIF($D$12:$D982,$D983,V$12:V982),2),IF(T983=0,0,ROUND(MIN(MIN(17300,TRUNC(0.75*(SUMIF($D$12:$D$2012,$D983,R$12:R$2012)+SUMIF($D$12:$D$2012,$D983,S$12:S$2012)),2)+SUMIF($D$12:$D983,$D983,AL$12:AL983))-SUMIF($D$12:$D982,$D983,V$12:V982)-SUMIF($D$12:$D$2012,$D983,U$12:U$2012),AL983),2))),"")</f>
        <v/>
      </c>
      <c r="W983" s="250" t="str">
        <f>IF(Q983&lt;&gt;"",1000 - SUMIF($D$12:$D982,$D983,W$12:W982),"")</f>
        <v/>
      </c>
      <c r="X983" s="106"/>
      <c r="Y983" s="247"/>
      <c r="Z983" s="247"/>
      <c r="AA983" s="247"/>
      <c r="AB983" s="248" t="str">
        <f>IF(AND(Y983&lt;&gt;"",Z983&lt;&gt;"",X983&lt;&gt;""),ROUND(MIN(IF(OR(X983="OZZ",X983="ZZ"),5000,17300),TRUNC(0.75*(SUMIF($D$12:$D983,$D983,Y$12:Y983)+SUMIF($D$12:$D983,$D983,Z$12:Z983)),2)) - SUMIF($D$12:$D982,$D983,AB$12:AB982),2),"")</f>
        <v/>
      </c>
      <c r="AC983" s="251" t="str">
        <f>IF(AND(Y983&lt;&gt;"",Z983&lt;&gt;"",AA983&lt;&gt;"",X983&lt;&gt;"",AP983&lt;&gt;""),IF(OR(X983="OZZ",X983="ZZ"),ROUND(0-SUMIF($D$12:$D982,$D983,AC$12:AC982),2),IF(AA983=0,0,ROUND(MIN(MIN(17300,TRUNC(0.75*(SUMIF($D$12:$D$2012,$D983,Y$12:Y$2012)+SUMIF($D$12:$D$2012,$D983,Z$12:Z$2012)),2)+SUMIF($D$12:$D983,$D983,AP$12:AP983))-SUMIF($D$12:$D982,$D983,AC$12:AC982)-SUMIF($D$12:$D$2012,$D983,AB$12:AB$2012),AP983),2))),"")</f>
        <v/>
      </c>
      <c r="AD983" s="250" t="str">
        <f>IF(X983&lt;&gt;"",1000 - SUMIF($D$12:$D982,$D983,AD$12:AD982),"")</f>
        <v/>
      </c>
      <c r="AE983" s="252"/>
      <c r="AF983" s="253"/>
      <c r="AG983" s="254"/>
      <c r="AH983" s="255" t="str">
        <f t="shared" si="334"/>
        <v/>
      </c>
      <c r="AI983" s="256"/>
      <c r="AJ983" s="253"/>
      <c r="AK983" s="254"/>
      <c r="AL983" s="255" t="str">
        <f t="shared" si="335"/>
        <v/>
      </c>
      <c r="AM983" s="256"/>
      <c r="AN983" s="253"/>
      <c r="AO983" s="254"/>
      <c r="AP983" s="255" t="str">
        <f t="shared" si="315"/>
        <v/>
      </c>
      <c r="AQ983" s="116"/>
      <c r="AR983" s="116"/>
      <c r="AS983" s="117"/>
      <c r="AT983" s="118"/>
      <c r="AU983" s="119" t="str">
        <f>IF(D983&lt;&gt; "", IF(COUNTIF($D$12:$D983,$D983)&gt;1,0,IF(SUM(N983,U983,AB983)&gt;0,IF(AND(X983="",OR(Q983&lt;&gt;"",J983&lt;&gt;"")),IF(Q983&lt;&gt;"",Q983,IF(J983&lt;&gt;"",J983,0)),IF(AND(Q983&lt;&gt;"",J983&lt;&gt;"",Q983=J983),Q983,X983)),0)),"")</f>
        <v/>
      </c>
      <c r="AV983" s="119" t="str">
        <f>IF(D983&lt;&gt;"",IF(COUNTIF($D$12:$D983,$D983)&gt;1,0,IF(SUM(O983,V983,AC983)&gt;0,IF(AND(X983="",OR(Q983&lt;&gt;"",J983&lt;&gt;"")),IF(Q983&lt;&gt;"",Q983,IF(J983&lt;&gt;"",J983,0)),IF(AND(Q983&lt;&gt;"",J983&lt;&gt;"",Q983=J983),Q983,X983)),0)),"")</f>
        <v/>
      </c>
      <c r="AW983" s="119" t="str">
        <f>IF(D983&lt;&gt;"",IF(COUNTIF($D$12:$D983,$D983)&gt;1,0,IF(SUM(P983,W983,AD983)&gt;0,IF(AND(X983="",OR(Q983&lt;&gt;"",J983&lt;&gt;"")),IF(Q983&lt;&gt;"",Q983,IF(J983&lt;&gt;"",J983,0)),IF(AND(Q983&lt;&gt;"",J983&lt;&gt;"",Q983=J983),Q983,X983)),0)),"")</f>
        <v/>
      </c>
      <c r="AX983" s="118" t="str">
        <f t="shared" si="316"/>
        <v/>
      </c>
      <c r="AY983" s="118" t="str">
        <f t="shared" si="317"/>
        <v/>
      </c>
      <c r="AZ983" s="118" t="str">
        <f t="shared" si="318"/>
        <v/>
      </c>
      <c r="BA983" s="118" t="str">
        <f t="shared" si="319"/>
        <v/>
      </c>
      <c r="BB983" s="118" t="str">
        <f t="shared" si="320"/>
        <v/>
      </c>
      <c r="BC983" s="118" t="str">
        <f t="shared" si="321"/>
        <v/>
      </c>
      <c r="BD983" s="118" t="str">
        <f t="shared" si="322"/>
        <v/>
      </c>
      <c r="BE983" s="118" t="str">
        <f t="shared" si="323"/>
        <v/>
      </c>
      <c r="BF983" s="118" t="str">
        <f t="shared" si="324"/>
        <v/>
      </c>
      <c r="BG983" s="120"/>
      <c r="BH983" s="120" t="str">
        <f t="shared" si="325"/>
        <v/>
      </c>
      <c r="BI983" s="120" t="str">
        <f t="shared" si="326"/>
        <v/>
      </c>
      <c r="BJ983" s="121"/>
      <c r="BK983" s="120" t="str">
        <f t="shared" si="327"/>
        <v/>
      </c>
      <c r="BL983" s="120" t="str">
        <f t="shared" si="328"/>
        <v/>
      </c>
      <c r="BM983" s="120" t="str">
        <f t="shared" si="329"/>
        <v/>
      </c>
      <c r="BN983" s="120" t="str">
        <f t="shared" si="330"/>
        <v/>
      </c>
      <c r="BO983" s="120" t="str">
        <f t="shared" si="331"/>
        <v/>
      </c>
      <c r="BP983" s="120" t="str">
        <f t="shared" si="332"/>
        <v/>
      </c>
      <c r="BQ983" s="98"/>
      <c r="BR983" s="98"/>
      <c r="BS983" s="98"/>
      <c r="BT983" s="98"/>
      <c r="BU983" s="98"/>
      <c r="BV983" s="98"/>
      <c r="BW983" s="98"/>
      <c r="BX983" s="98"/>
      <c r="BY983" s="98"/>
      <c r="BZ983" s="98"/>
      <c r="CA983" s="98"/>
      <c r="CB983" s="98"/>
      <c r="CC983" s="98"/>
      <c r="CD983" s="98"/>
      <c r="CE983" s="98"/>
      <c r="CF983" s="98"/>
      <c r="CG983" s="98"/>
      <c r="CH983" s="98"/>
      <c r="CI983" s="98"/>
      <c r="CJ983" s="98"/>
      <c r="CK983" s="98"/>
      <c r="CL983" s="98"/>
      <c r="CM983" s="98"/>
      <c r="CN983" s="98"/>
      <c r="CO983" s="98"/>
      <c r="CP983" s="98"/>
      <c r="CQ983" s="98"/>
      <c r="CR983" s="98"/>
      <c r="CS983" s="98"/>
    </row>
    <row r="984" spans="1:97" s="4" customFormat="1" ht="18.75" customHeight="1" x14ac:dyDescent="0.2">
      <c r="A984" s="3">
        <f t="shared" si="333"/>
        <v>972</v>
      </c>
      <c r="B984" s="263"/>
      <c r="C984" s="263"/>
      <c r="D984" s="263"/>
      <c r="E984" s="259"/>
      <c r="F984" s="259"/>
      <c r="G984" s="43"/>
      <c r="H984" s="264"/>
      <c r="I984" s="261"/>
      <c r="J984" s="106"/>
      <c r="K984" s="247"/>
      <c r="L984" s="247"/>
      <c r="M984" s="247"/>
      <c r="N984" s="248" t="str">
        <f>IF(AND(K984&lt;&gt;"",L984&lt;&gt;"",J984&lt;&gt;""),ROUND(MIN(IF(OR(J984="OZZ",J984="ZZ"),5000,17300),TRUNC(0.75*(SUMIF($D$12:$D984,$D984,K$12:K984)+SUMIF($D$12:$D984,$D984,L$12:L984)),2)) - SUMIF($D$12:$D983,$D984,N$12:N983),2),"")</f>
        <v/>
      </c>
      <c r="O984" s="249" t="str">
        <f>IF(AND(K984&lt;&gt;"",L984&lt;&gt;"",M984&lt;&gt;"",J984&lt;&gt;"",AH984&lt;&gt;""),IF(OR(J984="OZZ",J984="ZZ"),ROUND(0-SUMIF($D$12:$D983,$D984,O$12:O983),2),IF(M984=0,0,ROUND(MIN(MIN(17300,TRUNC(0.75*(SUMIF($D$12:$D$2012,$D984,K$12:K$2012)+SUMIF($D$12:$D$2012,$D984,L$12:L$2012)),2)+SUMIF($D$12:$D984,$D984,AH$12:AH984))-SUMIF($D$12:$D983,$D984,O$12:O983)-SUMIF($D$12:$D$2012,$D984,N$12:N$2012),AH984),2))),"")</f>
        <v/>
      </c>
      <c r="P984" s="250" t="str">
        <f>IF(J984&lt;&gt;"",1000 - SUMIF($D$12:$D983,$D984,P$12:P983),"")</f>
        <v/>
      </c>
      <c r="Q984" s="106"/>
      <c r="R984" s="247"/>
      <c r="S984" s="247"/>
      <c r="T984" s="247"/>
      <c r="U984" s="248" t="str">
        <f>IF(AND(R984&lt;&gt;"",S984&lt;&gt;"",Q984&lt;&gt;""),ROUND(MIN(IF(OR(Q984="OZZ",Q984="ZZ"),5000,17300),TRUNC(0.75*(SUMIF($D$12:$D984,$D984,R$12:R984)+SUMIF($D$12:$D984,$D984,S$12:S984)),2)) - SUMIF($D$12:$D983,$D984,U$12:U983),2),"")</f>
        <v/>
      </c>
      <c r="V984" s="248" t="str">
        <f>IF(AND(R984&lt;&gt;"",S984&lt;&gt;"",T984&lt;&gt;"",Q984&lt;&gt;"",AL984&lt;&gt;""),IF(OR(Q984="OZZ",Q984="ZZ"),ROUND(0-SUMIF($D$12:$D983,$D984,V$12:V983),2),IF(T984=0,0,ROUND(MIN(MIN(17300,TRUNC(0.75*(SUMIF($D$12:$D$2012,$D984,R$12:R$2012)+SUMIF($D$12:$D$2012,$D984,S$12:S$2012)),2)+SUMIF($D$12:$D984,$D984,AL$12:AL984))-SUMIF($D$12:$D983,$D984,V$12:V983)-SUMIF($D$12:$D$2012,$D984,U$12:U$2012),AL984),2))),"")</f>
        <v/>
      </c>
      <c r="W984" s="250" t="str">
        <f>IF(Q984&lt;&gt;"",1000 - SUMIF($D$12:$D983,$D984,W$12:W983),"")</f>
        <v/>
      </c>
      <c r="X984" s="106"/>
      <c r="Y984" s="247"/>
      <c r="Z984" s="247"/>
      <c r="AA984" s="247"/>
      <c r="AB984" s="248" t="str">
        <f>IF(AND(Y984&lt;&gt;"",Z984&lt;&gt;"",X984&lt;&gt;""),ROUND(MIN(IF(OR(X984="OZZ",X984="ZZ"),5000,17300),TRUNC(0.75*(SUMIF($D$12:$D984,$D984,Y$12:Y984)+SUMIF($D$12:$D984,$D984,Z$12:Z984)),2)) - SUMIF($D$12:$D983,$D984,AB$12:AB983),2),"")</f>
        <v/>
      </c>
      <c r="AC984" s="251" t="str">
        <f>IF(AND(Y984&lt;&gt;"",Z984&lt;&gt;"",AA984&lt;&gt;"",X984&lt;&gt;"",AP984&lt;&gt;""),IF(OR(X984="OZZ",X984="ZZ"),ROUND(0-SUMIF($D$12:$D983,$D984,AC$12:AC983),2),IF(AA984=0,0,ROUND(MIN(MIN(17300,TRUNC(0.75*(SUMIF($D$12:$D$2012,$D984,Y$12:Y$2012)+SUMIF($D$12:$D$2012,$D984,Z$12:Z$2012)),2)+SUMIF($D$12:$D984,$D984,AP$12:AP984))-SUMIF($D$12:$D983,$D984,AC$12:AC983)-SUMIF($D$12:$D$2012,$D984,AB$12:AB$2012),AP984),2))),"")</f>
        <v/>
      </c>
      <c r="AD984" s="250" t="str">
        <f>IF(X984&lt;&gt;"",1000 - SUMIF($D$12:$D983,$D984,AD$12:AD983),"")</f>
        <v/>
      </c>
      <c r="AE984" s="252"/>
      <c r="AF984" s="253"/>
      <c r="AG984" s="254"/>
      <c r="AH984" s="255" t="str">
        <f t="shared" si="334"/>
        <v/>
      </c>
      <c r="AI984" s="256"/>
      <c r="AJ984" s="253"/>
      <c r="AK984" s="254"/>
      <c r="AL984" s="255" t="str">
        <f t="shared" si="335"/>
        <v/>
      </c>
      <c r="AM984" s="256"/>
      <c r="AN984" s="253"/>
      <c r="AO984" s="254"/>
      <c r="AP984" s="255" t="str">
        <f t="shared" si="315"/>
        <v/>
      </c>
      <c r="AQ984" s="116"/>
      <c r="AR984" s="116"/>
      <c r="AS984" s="117"/>
      <c r="AT984" s="118"/>
      <c r="AU984" s="119" t="str">
        <f>IF(D984&lt;&gt; "", IF(COUNTIF($D$12:$D984,$D984)&gt;1,0,IF(SUM(N984,U984,AB984)&gt;0,IF(AND(X984="",OR(Q984&lt;&gt;"",J984&lt;&gt;"")),IF(Q984&lt;&gt;"",Q984,IF(J984&lt;&gt;"",J984,0)),IF(AND(Q984&lt;&gt;"",J984&lt;&gt;"",Q984=J984),Q984,X984)),0)),"")</f>
        <v/>
      </c>
      <c r="AV984" s="119" t="str">
        <f>IF(D984&lt;&gt;"",IF(COUNTIF($D$12:$D984,$D984)&gt;1,0,IF(SUM(O984,V984,AC984)&gt;0,IF(AND(X984="",OR(Q984&lt;&gt;"",J984&lt;&gt;"")),IF(Q984&lt;&gt;"",Q984,IF(J984&lt;&gt;"",J984,0)),IF(AND(Q984&lt;&gt;"",J984&lt;&gt;"",Q984=J984),Q984,X984)),0)),"")</f>
        <v/>
      </c>
      <c r="AW984" s="119" t="str">
        <f>IF(D984&lt;&gt;"",IF(COUNTIF($D$12:$D984,$D984)&gt;1,0,IF(SUM(P984,W984,AD984)&gt;0,IF(AND(X984="",OR(Q984&lt;&gt;"",J984&lt;&gt;"")),IF(Q984&lt;&gt;"",Q984,IF(J984&lt;&gt;"",J984,0)),IF(AND(Q984&lt;&gt;"",J984&lt;&gt;"",Q984=J984),Q984,X984)),0)),"")</f>
        <v/>
      </c>
      <c r="AX984" s="118" t="str">
        <f t="shared" si="316"/>
        <v/>
      </c>
      <c r="AY984" s="118" t="str">
        <f t="shared" si="317"/>
        <v/>
      </c>
      <c r="AZ984" s="118" t="str">
        <f t="shared" si="318"/>
        <v/>
      </c>
      <c r="BA984" s="118" t="str">
        <f t="shared" si="319"/>
        <v/>
      </c>
      <c r="BB984" s="118" t="str">
        <f t="shared" si="320"/>
        <v/>
      </c>
      <c r="BC984" s="118" t="str">
        <f t="shared" si="321"/>
        <v/>
      </c>
      <c r="BD984" s="118" t="str">
        <f t="shared" si="322"/>
        <v/>
      </c>
      <c r="BE984" s="118" t="str">
        <f t="shared" si="323"/>
        <v/>
      </c>
      <c r="BF984" s="118" t="str">
        <f t="shared" si="324"/>
        <v/>
      </c>
      <c r="BG984" s="120"/>
      <c r="BH984" s="120" t="str">
        <f t="shared" si="325"/>
        <v/>
      </c>
      <c r="BI984" s="120" t="str">
        <f t="shared" si="326"/>
        <v/>
      </c>
      <c r="BJ984" s="121"/>
      <c r="BK984" s="120" t="str">
        <f t="shared" si="327"/>
        <v/>
      </c>
      <c r="BL984" s="120" t="str">
        <f t="shared" si="328"/>
        <v/>
      </c>
      <c r="BM984" s="120" t="str">
        <f t="shared" si="329"/>
        <v/>
      </c>
      <c r="BN984" s="120" t="str">
        <f t="shared" si="330"/>
        <v/>
      </c>
      <c r="BO984" s="120" t="str">
        <f t="shared" si="331"/>
        <v/>
      </c>
      <c r="BP984" s="120" t="str">
        <f t="shared" si="332"/>
        <v/>
      </c>
      <c r="BQ984" s="98"/>
      <c r="BR984" s="98"/>
      <c r="BS984" s="98"/>
      <c r="BT984" s="98"/>
      <c r="BU984" s="98"/>
      <c r="BV984" s="98"/>
      <c r="BW984" s="98"/>
      <c r="BX984" s="98"/>
      <c r="BY984" s="98"/>
      <c r="BZ984" s="98"/>
      <c r="CA984" s="98"/>
      <c r="CB984" s="98"/>
      <c r="CC984" s="98"/>
      <c r="CD984" s="98"/>
      <c r="CE984" s="98"/>
      <c r="CF984" s="98"/>
      <c r="CG984" s="98"/>
      <c r="CH984" s="98"/>
      <c r="CI984" s="98"/>
      <c r="CJ984" s="98"/>
      <c r="CK984" s="98"/>
      <c r="CL984" s="98"/>
      <c r="CM984" s="98"/>
      <c r="CN984" s="98"/>
      <c r="CO984" s="98"/>
      <c r="CP984" s="98"/>
      <c r="CQ984" s="98"/>
      <c r="CR984" s="98"/>
      <c r="CS984" s="98"/>
    </row>
    <row r="985" spans="1:97" s="4" customFormat="1" ht="18.75" customHeight="1" x14ac:dyDescent="0.2">
      <c r="A985" s="3">
        <f t="shared" si="333"/>
        <v>973</v>
      </c>
      <c r="B985" s="263"/>
      <c r="C985" s="263"/>
      <c r="D985" s="263"/>
      <c r="E985" s="259"/>
      <c r="F985" s="259"/>
      <c r="G985" s="43"/>
      <c r="H985" s="264"/>
      <c r="I985" s="261"/>
      <c r="J985" s="106"/>
      <c r="K985" s="247"/>
      <c r="L985" s="247"/>
      <c r="M985" s="247"/>
      <c r="N985" s="248" t="str">
        <f>IF(AND(K985&lt;&gt;"",L985&lt;&gt;"",J985&lt;&gt;""),ROUND(MIN(IF(OR(J985="OZZ",J985="ZZ"),5000,17300),TRUNC(0.75*(SUMIF($D$12:$D985,$D985,K$12:K985)+SUMIF($D$12:$D985,$D985,L$12:L985)),2)) - SUMIF($D$12:$D984,$D985,N$12:N984),2),"")</f>
        <v/>
      </c>
      <c r="O985" s="249" t="str">
        <f>IF(AND(K985&lt;&gt;"",L985&lt;&gt;"",M985&lt;&gt;"",J985&lt;&gt;"",AH985&lt;&gt;""),IF(OR(J985="OZZ",J985="ZZ"),ROUND(0-SUMIF($D$12:$D984,$D985,O$12:O984),2),IF(M985=0,0,ROUND(MIN(MIN(17300,TRUNC(0.75*(SUMIF($D$12:$D$2012,$D985,K$12:K$2012)+SUMIF($D$12:$D$2012,$D985,L$12:L$2012)),2)+SUMIF($D$12:$D985,$D985,AH$12:AH985))-SUMIF($D$12:$D984,$D985,O$12:O984)-SUMIF($D$12:$D$2012,$D985,N$12:N$2012),AH985),2))),"")</f>
        <v/>
      </c>
      <c r="P985" s="250" t="str">
        <f>IF(J985&lt;&gt;"",1000 - SUMIF($D$12:$D984,$D985,P$12:P984),"")</f>
        <v/>
      </c>
      <c r="Q985" s="106"/>
      <c r="R985" s="247"/>
      <c r="S985" s="247"/>
      <c r="T985" s="247"/>
      <c r="U985" s="248" t="str">
        <f>IF(AND(R985&lt;&gt;"",S985&lt;&gt;"",Q985&lt;&gt;""),ROUND(MIN(IF(OR(Q985="OZZ",Q985="ZZ"),5000,17300),TRUNC(0.75*(SUMIF($D$12:$D985,$D985,R$12:R985)+SUMIF($D$12:$D985,$D985,S$12:S985)),2)) - SUMIF($D$12:$D984,$D985,U$12:U984),2),"")</f>
        <v/>
      </c>
      <c r="V985" s="248" t="str">
        <f>IF(AND(R985&lt;&gt;"",S985&lt;&gt;"",T985&lt;&gt;"",Q985&lt;&gt;"",AL985&lt;&gt;""),IF(OR(Q985="OZZ",Q985="ZZ"),ROUND(0-SUMIF($D$12:$D984,$D985,V$12:V984),2),IF(T985=0,0,ROUND(MIN(MIN(17300,TRUNC(0.75*(SUMIF($D$12:$D$2012,$D985,R$12:R$2012)+SUMIF($D$12:$D$2012,$D985,S$12:S$2012)),2)+SUMIF($D$12:$D985,$D985,AL$12:AL985))-SUMIF($D$12:$D984,$D985,V$12:V984)-SUMIF($D$12:$D$2012,$D985,U$12:U$2012),AL985),2))),"")</f>
        <v/>
      </c>
      <c r="W985" s="250" t="str">
        <f>IF(Q985&lt;&gt;"",1000 - SUMIF($D$12:$D984,$D985,W$12:W984),"")</f>
        <v/>
      </c>
      <c r="X985" s="106"/>
      <c r="Y985" s="247"/>
      <c r="Z985" s="247"/>
      <c r="AA985" s="247"/>
      <c r="AB985" s="248" t="str">
        <f>IF(AND(Y985&lt;&gt;"",Z985&lt;&gt;"",X985&lt;&gt;""),ROUND(MIN(IF(OR(X985="OZZ",X985="ZZ"),5000,17300),TRUNC(0.75*(SUMIF($D$12:$D985,$D985,Y$12:Y985)+SUMIF($D$12:$D985,$D985,Z$12:Z985)),2)) - SUMIF($D$12:$D984,$D985,AB$12:AB984),2),"")</f>
        <v/>
      </c>
      <c r="AC985" s="251" t="str">
        <f>IF(AND(Y985&lt;&gt;"",Z985&lt;&gt;"",AA985&lt;&gt;"",X985&lt;&gt;"",AP985&lt;&gt;""),IF(OR(X985="OZZ",X985="ZZ"),ROUND(0-SUMIF($D$12:$D984,$D985,AC$12:AC984),2),IF(AA985=0,0,ROUND(MIN(MIN(17300,TRUNC(0.75*(SUMIF($D$12:$D$2012,$D985,Y$12:Y$2012)+SUMIF($D$12:$D$2012,$D985,Z$12:Z$2012)),2)+SUMIF($D$12:$D985,$D985,AP$12:AP985))-SUMIF($D$12:$D984,$D985,AC$12:AC984)-SUMIF($D$12:$D$2012,$D985,AB$12:AB$2012),AP985),2))),"")</f>
        <v/>
      </c>
      <c r="AD985" s="250" t="str">
        <f>IF(X985&lt;&gt;"",1000 - SUMIF($D$12:$D984,$D985,AD$12:AD984),"")</f>
        <v/>
      </c>
      <c r="AE985" s="252"/>
      <c r="AF985" s="253"/>
      <c r="AG985" s="254"/>
      <c r="AH985" s="255" t="str">
        <f t="shared" si="334"/>
        <v/>
      </c>
      <c r="AI985" s="256"/>
      <c r="AJ985" s="253"/>
      <c r="AK985" s="254"/>
      <c r="AL985" s="255" t="str">
        <f t="shared" si="335"/>
        <v/>
      </c>
      <c r="AM985" s="256"/>
      <c r="AN985" s="253"/>
      <c r="AO985" s="254"/>
      <c r="AP985" s="255" t="str">
        <f t="shared" si="315"/>
        <v/>
      </c>
      <c r="AQ985" s="116"/>
      <c r="AR985" s="116"/>
      <c r="AS985" s="117"/>
      <c r="AT985" s="118"/>
      <c r="AU985" s="119" t="str">
        <f>IF(D985&lt;&gt; "", IF(COUNTIF($D$12:$D985,$D985)&gt;1,0,IF(SUM(N985,U985,AB985)&gt;0,IF(AND(X985="",OR(Q985&lt;&gt;"",J985&lt;&gt;"")),IF(Q985&lt;&gt;"",Q985,IF(J985&lt;&gt;"",J985,0)),IF(AND(Q985&lt;&gt;"",J985&lt;&gt;"",Q985=J985),Q985,X985)),0)),"")</f>
        <v/>
      </c>
      <c r="AV985" s="119" t="str">
        <f>IF(D985&lt;&gt;"",IF(COUNTIF($D$12:$D985,$D985)&gt;1,0,IF(SUM(O985,V985,AC985)&gt;0,IF(AND(X985="",OR(Q985&lt;&gt;"",J985&lt;&gt;"")),IF(Q985&lt;&gt;"",Q985,IF(J985&lt;&gt;"",J985,0)),IF(AND(Q985&lt;&gt;"",J985&lt;&gt;"",Q985=J985),Q985,X985)),0)),"")</f>
        <v/>
      </c>
      <c r="AW985" s="119" t="str">
        <f>IF(D985&lt;&gt;"",IF(COUNTIF($D$12:$D985,$D985)&gt;1,0,IF(SUM(P985,W985,AD985)&gt;0,IF(AND(X985="",OR(Q985&lt;&gt;"",J985&lt;&gt;"")),IF(Q985&lt;&gt;"",Q985,IF(J985&lt;&gt;"",J985,0)),IF(AND(Q985&lt;&gt;"",J985&lt;&gt;"",Q985=J985),Q985,X985)),0)),"")</f>
        <v/>
      </c>
      <c r="AX985" s="118" t="str">
        <f t="shared" si="316"/>
        <v/>
      </c>
      <c r="AY985" s="118" t="str">
        <f t="shared" si="317"/>
        <v/>
      </c>
      <c r="AZ985" s="118" t="str">
        <f t="shared" si="318"/>
        <v/>
      </c>
      <c r="BA985" s="118" t="str">
        <f t="shared" si="319"/>
        <v/>
      </c>
      <c r="BB985" s="118" t="str">
        <f t="shared" si="320"/>
        <v/>
      </c>
      <c r="BC985" s="118" t="str">
        <f t="shared" si="321"/>
        <v/>
      </c>
      <c r="BD985" s="118" t="str">
        <f t="shared" si="322"/>
        <v/>
      </c>
      <c r="BE985" s="118" t="str">
        <f t="shared" si="323"/>
        <v/>
      </c>
      <c r="BF985" s="118" t="str">
        <f t="shared" si="324"/>
        <v/>
      </c>
      <c r="BG985" s="120"/>
      <c r="BH985" s="120" t="str">
        <f t="shared" si="325"/>
        <v/>
      </c>
      <c r="BI985" s="120" t="str">
        <f t="shared" si="326"/>
        <v/>
      </c>
      <c r="BJ985" s="121"/>
      <c r="BK985" s="120" t="str">
        <f t="shared" si="327"/>
        <v/>
      </c>
      <c r="BL985" s="120" t="str">
        <f t="shared" si="328"/>
        <v/>
      </c>
      <c r="BM985" s="120" t="str">
        <f t="shared" si="329"/>
        <v/>
      </c>
      <c r="BN985" s="120" t="str">
        <f t="shared" si="330"/>
        <v/>
      </c>
      <c r="BO985" s="120" t="str">
        <f t="shared" si="331"/>
        <v/>
      </c>
      <c r="BP985" s="120" t="str">
        <f t="shared" si="332"/>
        <v/>
      </c>
      <c r="BQ985" s="98"/>
      <c r="BR985" s="98"/>
      <c r="BS985" s="98"/>
      <c r="BT985" s="98"/>
      <c r="BU985" s="98"/>
      <c r="BV985" s="98"/>
      <c r="BW985" s="98"/>
      <c r="BX985" s="98"/>
      <c r="BY985" s="98"/>
      <c r="BZ985" s="98"/>
      <c r="CA985" s="98"/>
      <c r="CB985" s="98"/>
      <c r="CC985" s="98"/>
      <c r="CD985" s="98"/>
      <c r="CE985" s="98"/>
      <c r="CF985" s="98"/>
      <c r="CG985" s="98"/>
      <c r="CH985" s="98"/>
      <c r="CI985" s="98"/>
      <c r="CJ985" s="98"/>
      <c r="CK985" s="98"/>
      <c r="CL985" s="98"/>
      <c r="CM985" s="98"/>
      <c r="CN985" s="98"/>
      <c r="CO985" s="98"/>
      <c r="CP985" s="98"/>
      <c r="CQ985" s="98"/>
      <c r="CR985" s="98"/>
      <c r="CS985" s="98"/>
    </row>
    <row r="986" spans="1:97" s="4" customFormat="1" ht="18.75" customHeight="1" x14ac:dyDescent="0.2">
      <c r="A986" s="3">
        <f t="shared" si="333"/>
        <v>974</v>
      </c>
      <c r="B986" s="263"/>
      <c r="C986" s="263"/>
      <c r="D986" s="263"/>
      <c r="E986" s="259"/>
      <c r="F986" s="259"/>
      <c r="G986" s="43"/>
      <c r="H986" s="264"/>
      <c r="I986" s="261"/>
      <c r="J986" s="106"/>
      <c r="K986" s="247"/>
      <c r="L986" s="247"/>
      <c r="M986" s="247"/>
      <c r="N986" s="248" t="str">
        <f>IF(AND(K986&lt;&gt;"",L986&lt;&gt;"",J986&lt;&gt;""),ROUND(MIN(IF(OR(J986="OZZ",J986="ZZ"),5000,17300),TRUNC(0.75*(SUMIF($D$12:$D986,$D986,K$12:K986)+SUMIF($D$12:$D986,$D986,L$12:L986)),2)) - SUMIF($D$12:$D985,$D986,N$12:N985),2),"")</f>
        <v/>
      </c>
      <c r="O986" s="249" t="str">
        <f>IF(AND(K986&lt;&gt;"",L986&lt;&gt;"",M986&lt;&gt;"",J986&lt;&gt;"",AH986&lt;&gt;""),IF(OR(J986="OZZ",J986="ZZ"),ROUND(0-SUMIF($D$12:$D985,$D986,O$12:O985),2),IF(M986=0,0,ROUND(MIN(MIN(17300,TRUNC(0.75*(SUMIF($D$12:$D$2012,$D986,K$12:K$2012)+SUMIF($D$12:$D$2012,$D986,L$12:L$2012)),2)+SUMIF($D$12:$D986,$D986,AH$12:AH986))-SUMIF($D$12:$D985,$D986,O$12:O985)-SUMIF($D$12:$D$2012,$D986,N$12:N$2012),AH986),2))),"")</f>
        <v/>
      </c>
      <c r="P986" s="250" t="str">
        <f>IF(J986&lt;&gt;"",1000 - SUMIF($D$12:$D985,$D986,P$12:P985),"")</f>
        <v/>
      </c>
      <c r="Q986" s="106"/>
      <c r="R986" s="247"/>
      <c r="S986" s="247"/>
      <c r="T986" s="247"/>
      <c r="U986" s="248" t="str">
        <f>IF(AND(R986&lt;&gt;"",S986&lt;&gt;"",Q986&lt;&gt;""),ROUND(MIN(IF(OR(Q986="OZZ",Q986="ZZ"),5000,17300),TRUNC(0.75*(SUMIF($D$12:$D986,$D986,R$12:R986)+SUMIF($D$12:$D986,$D986,S$12:S986)),2)) - SUMIF($D$12:$D985,$D986,U$12:U985),2),"")</f>
        <v/>
      </c>
      <c r="V986" s="248" t="str">
        <f>IF(AND(R986&lt;&gt;"",S986&lt;&gt;"",T986&lt;&gt;"",Q986&lt;&gt;"",AL986&lt;&gt;""),IF(OR(Q986="OZZ",Q986="ZZ"),ROUND(0-SUMIF($D$12:$D985,$D986,V$12:V985),2),IF(T986=0,0,ROUND(MIN(MIN(17300,TRUNC(0.75*(SUMIF($D$12:$D$2012,$D986,R$12:R$2012)+SUMIF($D$12:$D$2012,$D986,S$12:S$2012)),2)+SUMIF($D$12:$D986,$D986,AL$12:AL986))-SUMIF($D$12:$D985,$D986,V$12:V985)-SUMIF($D$12:$D$2012,$D986,U$12:U$2012),AL986),2))),"")</f>
        <v/>
      </c>
      <c r="W986" s="250" t="str">
        <f>IF(Q986&lt;&gt;"",1000 - SUMIF($D$12:$D985,$D986,W$12:W985),"")</f>
        <v/>
      </c>
      <c r="X986" s="106"/>
      <c r="Y986" s="247"/>
      <c r="Z986" s="247"/>
      <c r="AA986" s="247"/>
      <c r="AB986" s="248" t="str">
        <f>IF(AND(Y986&lt;&gt;"",Z986&lt;&gt;"",X986&lt;&gt;""),ROUND(MIN(IF(OR(X986="OZZ",X986="ZZ"),5000,17300),TRUNC(0.75*(SUMIF($D$12:$D986,$D986,Y$12:Y986)+SUMIF($D$12:$D986,$D986,Z$12:Z986)),2)) - SUMIF($D$12:$D985,$D986,AB$12:AB985),2),"")</f>
        <v/>
      </c>
      <c r="AC986" s="251" t="str">
        <f>IF(AND(Y986&lt;&gt;"",Z986&lt;&gt;"",AA986&lt;&gt;"",X986&lt;&gt;"",AP986&lt;&gt;""),IF(OR(X986="OZZ",X986="ZZ"),ROUND(0-SUMIF($D$12:$D985,$D986,AC$12:AC985),2),IF(AA986=0,0,ROUND(MIN(MIN(17300,TRUNC(0.75*(SUMIF($D$12:$D$2012,$D986,Y$12:Y$2012)+SUMIF($D$12:$D$2012,$D986,Z$12:Z$2012)),2)+SUMIF($D$12:$D986,$D986,AP$12:AP986))-SUMIF($D$12:$D985,$D986,AC$12:AC985)-SUMIF($D$12:$D$2012,$D986,AB$12:AB$2012),AP986),2))),"")</f>
        <v/>
      </c>
      <c r="AD986" s="250" t="str">
        <f>IF(X986&lt;&gt;"",1000 - SUMIF($D$12:$D985,$D986,AD$12:AD985),"")</f>
        <v/>
      </c>
      <c r="AE986" s="252"/>
      <c r="AF986" s="253"/>
      <c r="AG986" s="254"/>
      <c r="AH986" s="255" t="str">
        <f t="shared" si="334"/>
        <v/>
      </c>
      <c r="AI986" s="256"/>
      <c r="AJ986" s="253"/>
      <c r="AK986" s="254"/>
      <c r="AL986" s="255" t="str">
        <f t="shared" si="335"/>
        <v/>
      </c>
      <c r="AM986" s="256"/>
      <c r="AN986" s="253"/>
      <c r="AO986" s="254"/>
      <c r="AP986" s="255" t="str">
        <f t="shared" si="315"/>
        <v/>
      </c>
      <c r="AQ986" s="116"/>
      <c r="AR986" s="116"/>
      <c r="AS986" s="117"/>
      <c r="AT986" s="118"/>
      <c r="AU986" s="119" t="str">
        <f>IF(D986&lt;&gt; "", IF(COUNTIF($D$12:$D986,$D986)&gt;1,0,IF(SUM(N986,U986,AB986)&gt;0,IF(AND(X986="",OR(Q986&lt;&gt;"",J986&lt;&gt;"")),IF(Q986&lt;&gt;"",Q986,IF(J986&lt;&gt;"",J986,0)),IF(AND(Q986&lt;&gt;"",J986&lt;&gt;"",Q986=J986),Q986,X986)),0)),"")</f>
        <v/>
      </c>
      <c r="AV986" s="119" t="str">
        <f>IF(D986&lt;&gt;"",IF(COUNTIF($D$12:$D986,$D986)&gt;1,0,IF(SUM(O986,V986,AC986)&gt;0,IF(AND(X986="",OR(Q986&lt;&gt;"",J986&lt;&gt;"")),IF(Q986&lt;&gt;"",Q986,IF(J986&lt;&gt;"",J986,0)),IF(AND(Q986&lt;&gt;"",J986&lt;&gt;"",Q986=J986),Q986,X986)),0)),"")</f>
        <v/>
      </c>
      <c r="AW986" s="119" t="str">
        <f>IF(D986&lt;&gt;"",IF(COUNTIF($D$12:$D986,$D986)&gt;1,0,IF(SUM(P986,W986,AD986)&gt;0,IF(AND(X986="",OR(Q986&lt;&gt;"",J986&lt;&gt;"")),IF(Q986&lt;&gt;"",Q986,IF(J986&lt;&gt;"",J986,0)),IF(AND(Q986&lt;&gt;"",J986&lt;&gt;"",Q986=J986),Q986,X986)),0)),"")</f>
        <v/>
      </c>
      <c r="AX986" s="118" t="str">
        <f t="shared" si="316"/>
        <v/>
      </c>
      <c r="AY986" s="118" t="str">
        <f t="shared" si="317"/>
        <v/>
      </c>
      <c r="AZ986" s="118" t="str">
        <f t="shared" si="318"/>
        <v/>
      </c>
      <c r="BA986" s="118" t="str">
        <f t="shared" si="319"/>
        <v/>
      </c>
      <c r="BB986" s="118" t="str">
        <f t="shared" si="320"/>
        <v/>
      </c>
      <c r="BC986" s="118" t="str">
        <f t="shared" si="321"/>
        <v/>
      </c>
      <c r="BD986" s="118" t="str">
        <f t="shared" si="322"/>
        <v/>
      </c>
      <c r="BE986" s="118" t="str">
        <f t="shared" si="323"/>
        <v/>
      </c>
      <c r="BF986" s="118" t="str">
        <f t="shared" si="324"/>
        <v/>
      </c>
      <c r="BG986" s="120"/>
      <c r="BH986" s="120" t="str">
        <f t="shared" si="325"/>
        <v/>
      </c>
      <c r="BI986" s="120" t="str">
        <f t="shared" si="326"/>
        <v/>
      </c>
      <c r="BJ986" s="121"/>
      <c r="BK986" s="120" t="str">
        <f t="shared" si="327"/>
        <v/>
      </c>
      <c r="BL986" s="120" t="str">
        <f t="shared" si="328"/>
        <v/>
      </c>
      <c r="BM986" s="120" t="str">
        <f t="shared" si="329"/>
        <v/>
      </c>
      <c r="BN986" s="120" t="str">
        <f t="shared" si="330"/>
        <v/>
      </c>
      <c r="BO986" s="120" t="str">
        <f t="shared" si="331"/>
        <v/>
      </c>
      <c r="BP986" s="120" t="str">
        <f t="shared" si="332"/>
        <v/>
      </c>
      <c r="BQ986" s="98"/>
      <c r="BR986" s="98"/>
      <c r="BS986" s="98"/>
      <c r="BT986" s="98"/>
      <c r="BU986" s="98"/>
      <c r="BV986" s="98"/>
      <c r="BW986" s="98"/>
      <c r="BX986" s="98"/>
      <c r="BY986" s="98"/>
      <c r="BZ986" s="98"/>
      <c r="CA986" s="98"/>
      <c r="CB986" s="98"/>
      <c r="CC986" s="98"/>
      <c r="CD986" s="98"/>
      <c r="CE986" s="98"/>
      <c r="CF986" s="98"/>
      <c r="CG986" s="98"/>
      <c r="CH986" s="98"/>
      <c r="CI986" s="98"/>
      <c r="CJ986" s="98"/>
      <c r="CK986" s="98"/>
      <c r="CL986" s="98"/>
      <c r="CM986" s="98"/>
      <c r="CN986" s="98"/>
      <c r="CO986" s="98"/>
      <c r="CP986" s="98"/>
      <c r="CQ986" s="98"/>
      <c r="CR986" s="98"/>
      <c r="CS986" s="98"/>
    </row>
    <row r="987" spans="1:97" s="4" customFormat="1" ht="18.75" customHeight="1" x14ac:dyDescent="0.2">
      <c r="A987" s="3">
        <f t="shared" si="333"/>
        <v>975</v>
      </c>
      <c r="B987" s="263"/>
      <c r="C987" s="263"/>
      <c r="D987" s="263"/>
      <c r="E987" s="259"/>
      <c r="F987" s="259"/>
      <c r="G987" s="43"/>
      <c r="H987" s="264"/>
      <c r="I987" s="261"/>
      <c r="J987" s="106"/>
      <c r="K987" s="247"/>
      <c r="L987" s="247"/>
      <c r="M987" s="247"/>
      <c r="N987" s="248" t="str">
        <f>IF(AND(K987&lt;&gt;"",L987&lt;&gt;"",J987&lt;&gt;""),ROUND(MIN(IF(OR(J987="OZZ",J987="ZZ"),5000,17300),TRUNC(0.75*(SUMIF($D$12:$D987,$D987,K$12:K987)+SUMIF($D$12:$D987,$D987,L$12:L987)),2)) - SUMIF($D$12:$D986,$D987,N$12:N986),2),"")</f>
        <v/>
      </c>
      <c r="O987" s="249" t="str">
        <f>IF(AND(K987&lt;&gt;"",L987&lt;&gt;"",M987&lt;&gt;"",J987&lt;&gt;"",AH987&lt;&gt;""),IF(OR(J987="OZZ",J987="ZZ"),ROUND(0-SUMIF($D$12:$D986,$D987,O$12:O986),2),IF(M987=0,0,ROUND(MIN(MIN(17300,TRUNC(0.75*(SUMIF($D$12:$D$2012,$D987,K$12:K$2012)+SUMIF($D$12:$D$2012,$D987,L$12:L$2012)),2)+SUMIF($D$12:$D987,$D987,AH$12:AH987))-SUMIF($D$12:$D986,$D987,O$12:O986)-SUMIF($D$12:$D$2012,$D987,N$12:N$2012),AH987),2))),"")</f>
        <v/>
      </c>
      <c r="P987" s="250" t="str">
        <f>IF(J987&lt;&gt;"",1000 - SUMIF($D$12:$D986,$D987,P$12:P986),"")</f>
        <v/>
      </c>
      <c r="Q987" s="106"/>
      <c r="R987" s="247"/>
      <c r="S987" s="247"/>
      <c r="T987" s="247"/>
      <c r="U987" s="248" t="str">
        <f>IF(AND(R987&lt;&gt;"",S987&lt;&gt;"",Q987&lt;&gt;""),ROUND(MIN(IF(OR(Q987="OZZ",Q987="ZZ"),5000,17300),TRUNC(0.75*(SUMIF($D$12:$D987,$D987,R$12:R987)+SUMIF($D$12:$D987,$D987,S$12:S987)),2)) - SUMIF($D$12:$D986,$D987,U$12:U986),2),"")</f>
        <v/>
      </c>
      <c r="V987" s="248" t="str">
        <f>IF(AND(R987&lt;&gt;"",S987&lt;&gt;"",T987&lt;&gt;"",Q987&lt;&gt;"",AL987&lt;&gt;""),IF(OR(Q987="OZZ",Q987="ZZ"),ROUND(0-SUMIF($D$12:$D986,$D987,V$12:V986),2),IF(T987=0,0,ROUND(MIN(MIN(17300,TRUNC(0.75*(SUMIF($D$12:$D$2012,$D987,R$12:R$2012)+SUMIF($D$12:$D$2012,$D987,S$12:S$2012)),2)+SUMIF($D$12:$D987,$D987,AL$12:AL987))-SUMIF($D$12:$D986,$D987,V$12:V986)-SUMIF($D$12:$D$2012,$D987,U$12:U$2012),AL987),2))),"")</f>
        <v/>
      </c>
      <c r="W987" s="250" t="str">
        <f>IF(Q987&lt;&gt;"",1000 - SUMIF($D$12:$D986,$D987,W$12:W986),"")</f>
        <v/>
      </c>
      <c r="X987" s="106"/>
      <c r="Y987" s="247"/>
      <c r="Z987" s="247"/>
      <c r="AA987" s="247"/>
      <c r="AB987" s="248" t="str">
        <f>IF(AND(Y987&lt;&gt;"",Z987&lt;&gt;"",X987&lt;&gt;""),ROUND(MIN(IF(OR(X987="OZZ",X987="ZZ"),5000,17300),TRUNC(0.75*(SUMIF($D$12:$D987,$D987,Y$12:Y987)+SUMIF($D$12:$D987,$D987,Z$12:Z987)),2)) - SUMIF($D$12:$D986,$D987,AB$12:AB986),2),"")</f>
        <v/>
      </c>
      <c r="AC987" s="251" t="str">
        <f>IF(AND(Y987&lt;&gt;"",Z987&lt;&gt;"",AA987&lt;&gt;"",X987&lt;&gt;"",AP987&lt;&gt;""),IF(OR(X987="OZZ",X987="ZZ"),ROUND(0-SUMIF($D$12:$D986,$D987,AC$12:AC986),2),IF(AA987=0,0,ROUND(MIN(MIN(17300,TRUNC(0.75*(SUMIF($D$12:$D$2012,$D987,Y$12:Y$2012)+SUMIF($D$12:$D$2012,$D987,Z$12:Z$2012)),2)+SUMIF($D$12:$D987,$D987,AP$12:AP987))-SUMIF($D$12:$D986,$D987,AC$12:AC986)-SUMIF($D$12:$D$2012,$D987,AB$12:AB$2012),AP987),2))),"")</f>
        <v/>
      </c>
      <c r="AD987" s="250" t="str">
        <f>IF(X987&lt;&gt;"",1000 - SUMIF($D$12:$D986,$D987,AD$12:AD986),"")</f>
        <v/>
      </c>
      <c r="AE987" s="252"/>
      <c r="AF987" s="253"/>
      <c r="AG987" s="254"/>
      <c r="AH987" s="255" t="str">
        <f t="shared" si="334"/>
        <v/>
      </c>
      <c r="AI987" s="256"/>
      <c r="AJ987" s="253"/>
      <c r="AK987" s="254"/>
      <c r="AL987" s="255" t="str">
        <f t="shared" si="335"/>
        <v/>
      </c>
      <c r="AM987" s="256"/>
      <c r="AN987" s="253"/>
      <c r="AO987" s="254"/>
      <c r="AP987" s="255" t="str">
        <f t="shared" si="315"/>
        <v/>
      </c>
      <c r="AQ987" s="116"/>
      <c r="AR987" s="116"/>
      <c r="AS987" s="117"/>
      <c r="AT987" s="118"/>
      <c r="AU987" s="119" t="str">
        <f>IF(D987&lt;&gt; "", IF(COUNTIF($D$12:$D987,$D987)&gt;1,0,IF(SUM(N987,U987,AB987)&gt;0,IF(AND(X987="",OR(Q987&lt;&gt;"",J987&lt;&gt;"")),IF(Q987&lt;&gt;"",Q987,IF(J987&lt;&gt;"",J987,0)),IF(AND(Q987&lt;&gt;"",J987&lt;&gt;"",Q987=J987),Q987,X987)),0)),"")</f>
        <v/>
      </c>
      <c r="AV987" s="119" t="str">
        <f>IF(D987&lt;&gt;"",IF(COUNTIF($D$12:$D987,$D987)&gt;1,0,IF(SUM(O987,V987,AC987)&gt;0,IF(AND(X987="",OR(Q987&lt;&gt;"",J987&lt;&gt;"")),IF(Q987&lt;&gt;"",Q987,IF(J987&lt;&gt;"",J987,0)),IF(AND(Q987&lt;&gt;"",J987&lt;&gt;"",Q987=J987),Q987,X987)),0)),"")</f>
        <v/>
      </c>
      <c r="AW987" s="119" t="str">
        <f>IF(D987&lt;&gt;"",IF(COUNTIF($D$12:$D987,$D987)&gt;1,0,IF(SUM(P987,W987,AD987)&gt;0,IF(AND(X987="",OR(Q987&lt;&gt;"",J987&lt;&gt;"")),IF(Q987&lt;&gt;"",Q987,IF(J987&lt;&gt;"",J987,0)),IF(AND(Q987&lt;&gt;"",J987&lt;&gt;"",Q987=J987),Q987,X987)),0)),"")</f>
        <v/>
      </c>
      <c r="AX987" s="118" t="str">
        <f t="shared" si="316"/>
        <v/>
      </c>
      <c r="AY987" s="118" t="str">
        <f t="shared" si="317"/>
        <v/>
      </c>
      <c r="AZ987" s="118" t="str">
        <f t="shared" si="318"/>
        <v/>
      </c>
      <c r="BA987" s="118" t="str">
        <f t="shared" si="319"/>
        <v/>
      </c>
      <c r="BB987" s="118" t="str">
        <f t="shared" si="320"/>
        <v/>
      </c>
      <c r="BC987" s="118" t="str">
        <f t="shared" si="321"/>
        <v/>
      </c>
      <c r="BD987" s="118" t="str">
        <f t="shared" si="322"/>
        <v/>
      </c>
      <c r="BE987" s="118" t="str">
        <f t="shared" si="323"/>
        <v/>
      </c>
      <c r="BF987" s="118" t="str">
        <f t="shared" si="324"/>
        <v/>
      </c>
      <c r="BG987" s="120"/>
      <c r="BH987" s="120" t="str">
        <f t="shared" si="325"/>
        <v/>
      </c>
      <c r="BI987" s="120" t="str">
        <f t="shared" si="326"/>
        <v/>
      </c>
      <c r="BJ987" s="121"/>
      <c r="BK987" s="120" t="str">
        <f t="shared" si="327"/>
        <v/>
      </c>
      <c r="BL987" s="120" t="str">
        <f t="shared" si="328"/>
        <v/>
      </c>
      <c r="BM987" s="120" t="str">
        <f t="shared" si="329"/>
        <v/>
      </c>
      <c r="BN987" s="120" t="str">
        <f t="shared" si="330"/>
        <v/>
      </c>
      <c r="BO987" s="120" t="str">
        <f t="shared" si="331"/>
        <v/>
      </c>
      <c r="BP987" s="120" t="str">
        <f t="shared" si="332"/>
        <v/>
      </c>
      <c r="BQ987" s="98"/>
      <c r="BR987" s="98"/>
      <c r="BS987" s="98"/>
      <c r="BT987" s="98"/>
      <c r="BU987" s="98"/>
      <c r="BV987" s="98"/>
      <c r="BW987" s="98"/>
      <c r="BX987" s="98"/>
      <c r="BY987" s="98"/>
      <c r="BZ987" s="98"/>
      <c r="CA987" s="98"/>
      <c r="CB987" s="98"/>
      <c r="CC987" s="98"/>
      <c r="CD987" s="98"/>
      <c r="CE987" s="98"/>
      <c r="CF987" s="98"/>
      <c r="CG987" s="98"/>
      <c r="CH987" s="98"/>
      <c r="CI987" s="98"/>
      <c r="CJ987" s="98"/>
      <c r="CK987" s="98"/>
      <c r="CL987" s="98"/>
      <c r="CM987" s="98"/>
      <c r="CN987" s="98"/>
      <c r="CO987" s="98"/>
      <c r="CP987" s="98"/>
      <c r="CQ987" s="98"/>
      <c r="CR987" s="98"/>
      <c r="CS987" s="98"/>
    </row>
    <row r="988" spans="1:97" s="4" customFormat="1" ht="18.75" customHeight="1" x14ac:dyDescent="0.2">
      <c r="A988" s="3">
        <f t="shared" si="333"/>
        <v>976</v>
      </c>
      <c r="B988" s="263"/>
      <c r="C988" s="263"/>
      <c r="D988" s="263"/>
      <c r="E988" s="259"/>
      <c r="F988" s="259"/>
      <c r="G988" s="43"/>
      <c r="H988" s="264"/>
      <c r="I988" s="261"/>
      <c r="J988" s="106"/>
      <c r="K988" s="247"/>
      <c r="L988" s="247"/>
      <c r="M988" s="247"/>
      <c r="N988" s="248" t="str">
        <f>IF(AND(K988&lt;&gt;"",L988&lt;&gt;"",J988&lt;&gt;""),ROUND(MIN(IF(OR(J988="OZZ",J988="ZZ"),5000,17300),TRUNC(0.75*(SUMIF($D$12:$D988,$D988,K$12:K988)+SUMIF($D$12:$D988,$D988,L$12:L988)),2)) - SUMIF($D$12:$D987,$D988,N$12:N987),2),"")</f>
        <v/>
      </c>
      <c r="O988" s="249" t="str">
        <f>IF(AND(K988&lt;&gt;"",L988&lt;&gt;"",M988&lt;&gt;"",J988&lt;&gt;"",AH988&lt;&gt;""),IF(OR(J988="OZZ",J988="ZZ"),ROUND(0-SUMIF($D$12:$D987,$D988,O$12:O987),2),IF(M988=0,0,ROUND(MIN(MIN(17300,TRUNC(0.75*(SUMIF($D$12:$D$2012,$D988,K$12:K$2012)+SUMIF($D$12:$D$2012,$D988,L$12:L$2012)),2)+SUMIF($D$12:$D988,$D988,AH$12:AH988))-SUMIF($D$12:$D987,$D988,O$12:O987)-SUMIF($D$12:$D$2012,$D988,N$12:N$2012),AH988),2))),"")</f>
        <v/>
      </c>
      <c r="P988" s="250" t="str">
        <f>IF(J988&lt;&gt;"",1000 - SUMIF($D$12:$D987,$D988,P$12:P987),"")</f>
        <v/>
      </c>
      <c r="Q988" s="106"/>
      <c r="R988" s="247"/>
      <c r="S988" s="247"/>
      <c r="T988" s="247"/>
      <c r="U988" s="248" t="str">
        <f>IF(AND(R988&lt;&gt;"",S988&lt;&gt;"",Q988&lt;&gt;""),ROUND(MIN(IF(OR(Q988="OZZ",Q988="ZZ"),5000,17300),TRUNC(0.75*(SUMIF($D$12:$D988,$D988,R$12:R988)+SUMIF($D$12:$D988,$D988,S$12:S988)),2)) - SUMIF($D$12:$D987,$D988,U$12:U987),2),"")</f>
        <v/>
      </c>
      <c r="V988" s="248" t="str">
        <f>IF(AND(R988&lt;&gt;"",S988&lt;&gt;"",T988&lt;&gt;"",Q988&lt;&gt;"",AL988&lt;&gt;""),IF(OR(Q988="OZZ",Q988="ZZ"),ROUND(0-SUMIF($D$12:$D987,$D988,V$12:V987),2),IF(T988=0,0,ROUND(MIN(MIN(17300,TRUNC(0.75*(SUMIF($D$12:$D$2012,$D988,R$12:R$2012)+SUMIF($D$12:$D$2012,$D988,S$12:S$2012)),2)+SUMIF($D$12:$D988,$D988,AL$12:AL988))-SUMIF($D$12:$D987,$D988,V$12:V987)-SUMIF($D$12:$D$2012,$D988,U$12:U$2012),AL988),2))),"")</f>
        <v/>
      </c>
      <c r="W988" s="250" t="str">
        <f>IF(Q988&lt;&gt;"",1000 - SUMIF($D$12:$D987,$D988,W$12:W987),"")</f>
        <v/>
      </c>
      <c r="X988" s="106"/>
      <c r="Y988" s="247"/>
      <c r="Z988" s="247"/>
      <c r="AA988" s="247"/>
      <c r="AB988" s="248" t="str">
        <f>IF(AND(Y988&lt;&gt;"",Z988&lt;&gt;"",X988&lt;&gt;""),ROUND(MIN(IF(OR(X988="OZZ",X988="ZZ"),5000,17300),TRUNC(0.75*(SUMIF($D$12:$D988,$D988,Y$12:Y988)+SUMIF($D$12:$D988,$D988,Z$12:Z988)),2)) - SUMIF($D$12:$D987,$D988,AB$12:AB987),2),"")</f>
        <v/>
      </c>
      <c r="AC988" s="251" t="str">
        <f>IF(AND(Y988&lt;&gt;"",Z988&lt;&gt;"",AA988&lt;&gt;"",X988&lt;&gt;"",AP988&lt;&gt;""),IF(OR(X988="OZZ",X988="ZZ"),ROUND(0-SUMIF($D$12:$D987,$D988,AC$12:AC987),2),IF(AA988=0,0,ROUND(MIN(MIN(17300,TRUNC(0.75*(SUMIF($D$12:$D$2012,$D988,Y$12:Y$2012)+SUMIF($D$12:$D$2012,$D988,Z$12:Z$2012)),2)+SUMIF($D$12:$D988,$D988,AP$12:AP988))-SUMIF($D$12:$D987,$D988,AC$12:AC987)-SUMIF($D$12:$D$2012,$D988,AB$12:AB$2012),AP988),2))),"")</f>
        <v/>
      </c>
      <c r="AD988" s="250" t="str">
        <f>IF(X988&lt;&gt;"",1000 - SUMIF($D$12:$D987,$D988,AD$12:AD987),"")</f>
        <v/>
      </c>
      <c r="AE988" s="252"/>
      <c r="AF988" s="253"/>
      <c r="AG988" s="254"/>
      <c r="AH988" s="255" t="str">
        <f t="shared" si="334"/>
        <v/>
      </c>
      <c r="AI988" s="256"/>
      <c r="AJ988" s="253"/>
      <c r="AK988" s="254"/>
      <c r="AL988" s="255" t="str">
        <f t="shared" si="335"/>
        <v/>
      </c>
      <c r="AM988" s="256"/>
      <c r="AN988" s="253"/>
      <c r="AO988" s="254"/>
      <c r="AP988" s="255" t="str">
        <f t="shared" si="315"/>
        <v/>
      </c>
      <c r="AQ988" s="116"/>
      <c r="AR988" s="116"/>
      <c r="AS988" s="117"/>
      <c r="AT988" s="118"/>
      <c r="AU988" s="119" t="str">
        <f>IF(D988&lt;&gt; "", IF(COUNTIF($D$12:$D988,$D988)&gt;1,0,IF(SUM(N988,U988,AB988)&gt;0,IF(AND(X988="",OR(Q988&lt;&gt;"",J988&lt;&gt;"")),IF(Q988&lt;&gt;"",Q988,IF(J988&lt;&gt;"",J988,0)),IF(AND(Q988&lt;&gt;"",J988&lt;&gt;"",Q988=J988),Q988,X988)),0)),"")</f>
        <v/>
      </c>
      <c r="AV988" s="119" t="str">
        <f>IF(D988&lt;&gt;"",IF(COUNTIF($D$12:$D988,$D988)&gt;1,0,IF(SUM(O988,V988,AC988)&gt;0,IF(AND(X988="",OR(Q988&lt;&gt;"",J988&lt;&gt;"")),IF(Q988&lt;&gt;"",Q988,IF(J988&lt;&gt;"",J988,0)),IF(AND(Q988&lt;&gt;"",J988&lt;&gt;"",Q988=J988),Q988,X988)),0)),"")</f>
        <v/>
      </c>
      <c r="AW988" s="119" t="str">
        <f>IF(D988&lt;&gt;"",IF(COUNTIF($D$12:$D988,$D988)&gt;1,0,IF(SUM(P988,W988,AD988)&gt;0,IF(AND(X988="",OR(Q988&lt;&gt;"",J988&lt;&gt;"")),IF(Q988&lt;&gt;"",Q988,IF(J988&lt;&gt;"",J988,0)),IF(AND(Q988&lt;&gt;"",J988&lt;&gt;"",Q988=J988),Q988,X988)),0)),"")</f>
        <v/>
      </c>
      <c r="AX988" s="118" t="str">
        <f t="shared" si="316"/>
        <v/>
      </c>
      <c r="AY988" s="118" t="str">
        <f t="shared" si="317"/>
        <v/>
      </c>
      <c r="AZ988" s="118" t="str">
        <f t="shared" si="318"/>
        <v/>
      </c>
      <c r="BA988" s="118" t="str">
        <f t="shared" si="319"/>
        <v/>
      </c>
      <c r="BB988" s="118" t="str">
        <f t="shared" si="320"/>
        <v/>
      </c>
      <c r="BC988" s="118" t="str">
        <f t="shared" si="321"/>
        <v/>
      </c>
      <c r="BD988" s="118" t="str">
        <f t="shared" si="322"/>
        <v/>
      </c>
      <c r="BE988" s="118" t="str">
        <f t="shared" si="323"/>
        <v/>
      </c>
      <c r="BF988" s="118" t="str">
        <f t="shared" si="324"/>
        <v/>
      </c>
      <c r="BG988" s="120"/>
      <c r="BH988" s="120" t="str">
        <f t="shared" si="325"/>
        <v/>
      </c>
      <c r="BI988" s="120" t="str">
        <f t="shared" si="326"/>
        <v/>
      </c>
      <c r="BJ988" s="121"/>
      <c r="BK988" s="120" t="str">
        <f t="shared" si="327"/>
        <v/>
      </c>
      <c r="BL988" s="120" t="str">
        <f t="shared" si="328"/>
        <v/>
      </c>
      <c r="BM988" s="120" t="str">
        <f t="shared" si="329"/>
        <v/>
      </c>
      <c r="BN988" s="120" t="str">
        <f t="shared" si="330"/>
        <v/>
      </c>
      <c r="BO988" s="120" t="str">
        <f t="shared" si="331"/>
        <v/>
      </c>
      <c r="BP988" s="120" t="str">
        <f t="shared" si="332"/>
        <v/>
      </c>
      <c r="BQ988" s="98"/>
      <c r="BR988" s="98"/>
      <c r="BS988" s="98"/>
      <c r="BT988" s="98"/>
      <c r="BU988" s="98"/>
      <c r="BV988" s="98"/>
      <c r="BW988" s="98"/>
      <c r="BX988" s="98"/>
      <c r="BY988" s="98"/>
      <c r="BZ988" s="98"/>
      <c r="CA988" s="98"/>
      <c r="CB988" s="98"/>
      <c r="CC988" s="98"/>
      <c r="CD988" s="98"/>
      <c r="CE988" s="98"/>
      <c r="CF988" s="98"/>
      <c r="CG988" s="98"/>
      <c r="CH988" s="98"/>
      <c r="CI988" s="98"/>
      <c r="CJ988" s="98"/>
      <c r="CK988" s="98"/>
      <c r="CL988" s="98"/>
      <c r="CM988" s="98"/>
      <c r="CN988" s="98"/>
      <c r="CO988" s="98"/>
      <c r="CP988" s="98"/>
      <c r="CQ988" s="98"/>
      <c r="CR988" s="98"/>
      <c r="CS988" s="98"/>
    </row>
    <row r="989" spans="1:97" s="4" customFormat="1" ht="18.75" customHeight="1" x14ac:dyDescent="0.2">
      <c r="A989" s="3">
        <f t="shared" si="333"/>
        <v>977</v>
      </c>
      <c r="B989" s="263"/>
      <c r="C989" s="263"/>
      <c r="D989" s="263"/>
      <c r="E989" s="259"/>
      <c r="F989" s="259"/>
      <c r="G989" s="43"/>
      <c r="H989" s="264"/>
      <c r="I989" s="261"/>
      <c r="J989" s="106"/>
      <c r="K989" s="247"/>
      <c r="L989" s="247"/>
      <c r="M989" s="247"/>
      <c r="N989" s="248" t="str">
        <f>IF(AND(K989&lt;&gt;"",L989&lt;&gt;"",J989&lt;&gt;""),ROUND(MIN(IF(OR(J989="OZZ",J989="ZZ"),5000,17300),TRUNC(0.75*(SUMIF($D$12:$D989,$D989,K$12:K989)+SUMIF($D$12:$D989,$D989,L$12:L989)),2)) - SUMIF($D$12:$D988,$D989,N$12:N988),2),"")</f>
        <v/>
      </c>
      <c r="O989" s="249" t="str">
        <f>IF(AND(K989&lt;&gt;"",L989&lt;&gt;"",M989&lt;&gt;"",J989&lt;&gt;"",AH989&lt;&gt;""),IF(OR(J989="OZZ",J989="ZZ"),ROUND(0-SUMIF($D$12:$D988,$D989,O$12:O988),2),IF(M989=0,0,ROUND(MIN(MIN(17300,TRUNC(0.75*(SUMIF($D$12:$D$2012,$D989,K$12:K$2012)+SUMIF($D$12:$D$2012,$D989,L$12:L$2012)),2)+SUMIF($D$12:$D989,$D989,AH$12:AH989))-SUMIF($D$12:$D988,$D989,O$12:O988)-SUMIF($D$12:$D$2012,$D989,N$12:N$2012),AH989),2))),"")</f>
        <v/>
      </c>
      <c r="P989" s="250" t="str">
        <f>IF(J989&lt;&gt;"",1000 - SUMIF($D$12:$D988,$D989,P$12:P988),"")</f>
        <v/>
      </c>
      <c r="Q989" s="106"/>
      <c r="R989" s="247"/>
      <c r="S989" s="247"/>
      <c r="T989" s="247"/>
      <c r="U989" s="248" t="str">
        <f>IF(AND(R989&lt;&gt;"",S989&lt;&gt;"",Q989&lt;&gt;""),ROUND(MIN(IF(OR(Q989="OZZ",Q989="ZZ"),5000,17300),TRUNC(0.75*(SUMIF($D$12:$D989,$D989,R$12:R989)+SUMIF($D$12:$D989,$D989,S$12:S989)),2)) - SUMIF($D$12:$D988,$D989,U$12:U988),2),"")</f>
        <v/>
      </c>
      <c r="V989" s="248" t="str">
        <f>IF(AND(R989&lt;&gt;"",S989&lt;&gt;"",T989&lt;&gt;"",Q989&lt;&gt;"",AL989&lt;&gt;""),IF(OR(Q989="OZZ",Q989="ZZ"),ROUND(0-SUMIF($D$12:$D988,$D989,V$12:V988),2),IF(T989=0,0,ROUND(MIN(MIN(17300,TRUNC(0.75*(SUMIF($D$12:$D$2012,$D989,R$12:R$2012)+SUMIF($D$12:$D$2012,$D989,S$12:S$2012)),2)+SUMIF($D$12:$D989,$D989,AL$12:AL989))-SUMIF($D$12:$D988,$D989,V$12:V988)-SUMIF($D$12:$D$2012,$D989,U$12:U$2012),AL989),2))),"")</f>
        <v/>
      </c>
      <c r="W989" s="250" t="str">
        <f>IF(Q989&lt;&gt;"",1000 - SUMIF($D$12:$D988,$D989,W$12:W988),"")</f>
        <v/>
      </c>
      <c r="X989" s="106"/>
      <c r="Y989" s="247"/>
      <c r="Z989" s="247"/>
      <c r="AA989" s="247"/>
      <c r="AB989" s="248" t="str">
        <f>IF(AND(Y989&lt;&gt;"",Z989&lt;&gt;"",X989&lt;&gt;""),ROUND(MIN(IF(OR(X989="OZZ",X989="ZZ"),5000,17300),TRUNC(0.75*(SUMIF($D$12:$D989,$D989,Y$12:Y989)+SUMIF($D$12:$D989,$D989,Z$12:Z989)),2)) - SUMIF($D$12:$D988,$D989,AB$12:AB988),2),"")</f>
        <v/>
      </c>
      <c r="AC989" s="251" t="str">
        <f>IF(AND(Y989&lt;&gt;"",Z989&lt;&gt;"",AA989&lt;&gt;"",X989&lt;&gt;"",AP989&lt;&gt;""),IF(OR(X989="OZZ",X989="ZZ"),ROUND(0-SUMIF($D$12:$D988,$D989,AC$12:AC988),2),IF(AA989=0,0,ROUND(MIN(MIN(17300,TRUNC(0.75*(SUMIF($D$12:$D$2012,$D989,Y$12:Y$2012)+SUMIF($D$12:$D$2012,$D989,Z$12:Z$2012)),2)+SUMIF($D$12:$D989,$D989,AP$12:AP989))-SUMIF($D$12:$D988,$D989,AC$12:AC988)-SUMIF($D$12:$D$2012,$D989,AB$12:AB$2012),AP989),2))),"")</f>
        <v/>
      </c>
      <c r="AD989" s="250" t="str">
        <f>IF(X989&lt;&gt;"",1000 - SUMIF($D$12:$D988,$D989,AD$12:AD988),"")</f>
        <v/>
      </c>
      <c r="AE989" s="252"/>
      <c r="AF989" s="253"/>
      <c r="AG989" s="254"/>
      <c r="AH989" s="255" t="str">
        <f t="shared" si="334"/>
        <v/>
      </c>
      <c r="AI989" s="256"/>
      <c r="AJ989" s="253"/>
      <c r="AK989" s="254"/>
      <c r="AL989" s="255" t="str">
        <f t="shared" si="335"/>
        <v/>
      </c>
      <c r="AM989" s="256"/>
      <c r="AN989" s="253"/>
      <c r="AO989" s="254"/>
      <c r="AP989" s="255" t="str">
        <f t="shared" si="315"/>
        <v/>
      </c>
      <c r="AQ989" s="116"/>
      <c r="AR989" s="116"/>
      <c r="AS989" s="117"/>
      <c r="AT989" s="118"/>
      <c r="AU989" s="119" t="str">
        <f>IF(D989&lt;&gt; "", IF(COUNTIF($D$12:$D989,$D989)&gt;1,0,IF(SUM(N989,U989,AB989)&gt;0,IF(AND(X989="",OR(Q989&lt;&gt;"",J989&lt;&gt;"")),IF(Q989&lt;&gt;"",Q989,IF(J989&lt;&gt;"",J989,0)),IF(AND(Q989&lt;&gt;"",J989&lt;&gt;"",Q989=J989),Q989,X989)),0)),"")</f>
        <v/>
      </c>
      <c r="AV989" s="119" t="str">
        <f>IF(D989&lt;&gt;"",IF(COUNTIF($D$12:$D989,$D989)&gt;1,0,IF(SUM(O989,V989,AC989)&gt;0,IF(AND(X989="",OR(Q989&lt;&gt;"",J989&lt;&gt;"")),IF(Q989&lt;&gt;"",Q989,IF(J989&lt;&gt;"",J989,0)),IF(AND(Q989&lt;&gt;"",J989&lt;&gt;"",Q989=J989),Q989,X989)),0)),"")</f>
        <v/>
      </c>
      <c r="AW989" s="119" t="str">
        <f>IF(D989&lt;&gt;"",IF(COUNTIF($D$12:$D989,$D989)&gt;1,0,IF(SUM(P989,W989,AD989)&gt;0,IF(AND(X989="",OR(Q989&lt;&gt;"",J989&lt;&gt;"")),IF(Q989&lt;&gt;"",Q989,IF(J989&lt;&gt;"",J989,0)),IF(AND(Q989&lt;&gt;"",J989&lt;&gt;"",Q989=J989),Q989,X989)),0)),"")</f>
        <v/>
      </c>
      <c r="AX989" s="118" t="str">
        <f t="shared" si="316"/>
        <v/>
      </c>
      <c r="AY989" s="118" t="str">
        <f t="shared" si="317"/>
        <v/>
      </c>
      <c r="AZ989" s="118" t="str">
        <f t="shared" si="318"/>
        <v/>
      </c>
      <c r="BA989" s="118" t="str">
        <f t="shared" si="319"/>
        <v/>
      </c>
      <c r="BB989" s="118" t="str">
        <f t="shared" si="320"/>
        <v/>
      </c>
      <c r="BC989" s="118" t="str">
        <f t="shared" si="321"/>
        <v/>
      </c>
      <c r="BD989" s="118" t="str">
        <f t="shared" si="322"/>
        <v/>
      </c>
      <c r="BE989" s="118" t="str">
        <f t="shared" si="323"/>
        <v/>
      </c>
      <c r="BF989" s="118" t="str">
        <f t="shared" si="324"/>
        <v/>
      </c>
      <c r="BG989" s="120"/>
      <c r="BH989" s="120" t="str">
        <f t="shared" si="325"/>
        <v/>
      </c>
      <c r="BI989" s="120" t="str">
        <f t="shared" si="326"/>
        <v/>
      </c>
      <c r="BJ989" s="121"/>
      <c r="BK989" s="120" t="str">
        <f t="shared" si="327"/>
        <v/>
      </c>
      <c r="BL989" s="120" t="str">
        <f t="shared" si="328"/>
        <v/>
      </c>
      <c r="BM989" s="120" t="str">
        <f t="shared" si="329"/>
        <v/>
      </c>
      <c r="BN989" s="120" t="str">
        <f t="shared" si="330"/>
        <v/>
      </c>
      <c r="BO989" s="120" t="str">
        <f t="shared" si="331"/>
        <v/>
      </c>
      <c r="BP989" s="120" t="str">
        <f t="shared" si="332"/>
        <v/>
      </c>
      <c r="BQ989" s="98"/>
      <c r="BR989" s="98"/>
      <c r="BS989" s="98"/>
      <c r="BT989" s="98"/>
      <c r="BU989" s="98"/>
      <c r="BV989" s="98"/>
      <c r="BW989" s="98"/>
      <c r="BX989" s="98"/>
      <c r="BY989" s="98"/>
      <c r="BZ989" s="98"/>
      <c r="CA989" s="98"/>
      <c r="CB989" s="98"/>
      <c r="CC989" s="98"/>
      <c r="CD989" s="98"/>
      <c r="CE989" s="98"/>
      <c r="CF989" s="98"/>
      <c r="CG989" s="98"/>
      <c r="CH989" s="98"/>
      <c r="CI989" s="98"/>
      <c r="CJ989" s="98"/>
      <c r="CK989" s="98"/>
      <c r="CL989" s="98"/>
      <c r="CM989" s="98"/>
      <c r="CN989" s="98"/>
      <c r="CO989" s="98"/>
      <c r="CP989" s="98"/>
      <c r="CQ989" s="98"/>
      <c r="CR989" s="98"/>
      <c r="CS989" s="98"/>
    </row>
    <row r="990" spans="1:97" s="4" customFormat="1" ht="18.75" customHeight="1" x14ac:dyDescent="0.2">
      <c r="A990" s="3">
        <f t="shared" si="333"/>
        <v>978</v>
      </c>
      <c r="B990" s="263"/>
      <c r="C990" s="263"/>
      <c r="D990" s="263"/>
      <c r="E990" s="259"/>
      <c r="F990" s="259"/>
      <c r="G990" s="43"/>
      <c r="H990" s="264"/>
      <c r="I990" s="261"/>
      <c r="J990" s="106"/>
      <c r="K990" s="247"/>
      <c r="L990" s="247"/>
      <c r="M990" s="247"/>
      <c r="N990" s="248" t="str">
        <f>IF(AND(K990&lt;&gt;"",L990&lt;&gt;"",J990&lt;&gt;""),ROUND(MIN(IF(OR(J990="OZZ",J990="ZZ"),5000,17300),TRUNC(0.75*(SUMIF($D$12:$D990,$D990,K$12:K990)+SUMIF($D$12:$D990,$D990,L$12:L990)),2)) - SUMIF($D$12:$D989,$D990,N$12:N989),2),"")</f>
        <v/>
      </c>
      <c r="O990" s="249" t="str">
        <f>IF(AND(K990&lt;&gt;"",L990&lt;&gt;"",M990&lt;&gt;"",J990&lt;&gt;"",AH990&lt;&gt;""),IF(OR(J990="OZZ",J990="ZZ"),ROUND(0-SUMIF($D$12:$D989,$D990,O$12:O989),2),IF(M990=0,0,ROUND(MIN(MIN(17300,TRUNC(0.75*(SUMIF($D$12:$D$2012,$D990,K$12:K$2012)+SUMIF($D$12:$D$2012,$D990,L$12:L$2012)),2)+SUMIF($D$12:$D990,$D990,AH$12:AH990))-SUMIF($D$12:$D989,$D990,O$12:O989)-SUMIF($D$12:$D$2012,$D990,N$12:N$2012),AH990),2))),"")</f>
        <v/>
      </c>
      <c r="P990" s="250" t="str">
        <f>IF(J990&lt;&gt;"",1000 - SUMIF($D$12:$D989,$D990,P$12:P989),"")</f>
        <v/>
      </c>
      <c r="Q990" s="106"/>
      <c r="R990" s="247"/>
      <c r="S990" s="247"/>
      <c r="T990" s="247"/>
      <c r="U990" s="248" t="str">
        <f>IF(AND(R990&lt;&gt;"",S990&lt;&gt;"",Q990&lt;&gt;""),ROUND(MIN(IF(OR(Q990="OZZ",Q990="ZZ"),5000,17300),TRUNC(0.75*(SUMIF($D$12:$D990,$D990,R$12:R990)+SUMIF($D$12:$D990,$D990,S$12:S990)),2)) - SUMIF($D$12:$D989,$D990,U$12:U989),2),"")</f>
        <v/>
      </c>
      <c r="V990" s="248" t="str">
        <f>IF(AND(R990&lt;&gt;"",S990&lt;&gt;"",T990&lt;&gt;"",Q990&lt;&gt;"",AL990&lt;&gt;""),IF(OR(Q990="OZZ",Q990="ZZ"),ROUND(0-SUMIF($D$12:$D989,$D990,V$12:V989),2),IF(T990=0,0,ROUND(MIN(MIN(17300,TRUNC(0.75*(SUMIF($D$12:$D$2012,$D990,R$12:R$2012)+SUMIF($D$12:$D$2012,$D990,S$12:S$2012)),2)+SUMIF($D$12:$D990,$D990,AL$12:AL990))-SUMIF($D$12:$D989,$D990,V$12:V989)-SUMIF($D$12:$D$2012,$D990,U$12:U$2012),AL990),2))),"")</f>
        <v/>
      </c>
      <c r="W990" s="250" t="str">
        <f>IF(Q990&lt;&gt;"",1000 - SUMIF($D$12:$D989,$D990,W$12:W989),"")</f>
        <v/>
      </c>
      <c r="X990" s="106"/>
      <c r="Y990" s="247"/>
      <c r="Z990" s="247"/>
      <c r="AA990" s="247"/>
      <c r="AB990" s="248" t="str">
        <f>IF(AND(Y990&lt;&gt;"",Z990&lt;&gt;"",X990&lt;&gt;""),ROUND(MIN(IF(OR(X990="OZZ",X990="ZZ"),5000,17300),TRUNC(0.75*(SUMIF($D$12:$D990,$D990,Y$12:Y990)+SUMIF($D$12:$D990,$D990,Z$12:Z990)),2)) - SUMIF($D$12:$D989,$D990,AB$12:AB989),2),"")</f>
        <v/>
      </c>
      <c r="AC990" s="251" t="str">
        <f>IF(AND(Y990&lt;&gt;"",Z990&lt;&gt;"",AA990&lt;&gt;"",X990&lt;&gt;"",AP990&lt;&gt;""),IF(OR(X990="OZZ",X990="ZZ"),ROUND(0-SUMIF($D$12:$D989,$D990,AC$12:AC989),2),IF(AA990=0,0,ROUND(MIN(MIN(17300,TRUNC(0.75*(SUMIF($D$12:$D$2012,$D990,Y$12:Y$2012)+SUMIF($D$12:$D$2012,$D990,Z$12:Z$2012)),2)+SUMIF($D$12:$D990,$D990,AP$12:AP990))-SUMIF($D$12:$D989,$D990,AC$12:AC989)-SUMIF($D$12:$D$2012,$D990,AB$12:AB$2012),AP990),2))),"")</f>
        <v/>
      </c>
      <c r="AD990" s="250" t="str">
        <f>IF(X990&lt;&gt;"",1000 - SUMIF($D$12:$D989,$D990,AD$12:AD989),"")</f>
        <v/>
      </c>
      <c r="AE990" s="252"/>
      <c r="AF990" s="253"/>
      <c r="AG990" s="254"/>
      <c r="AH990" s="255" t="str">
        <f t="shared" si="334"/>
        <v/>
      </c>
      <c r="AI990" s="256"/>
      <c r="AJ990" s="253"/>
      <c r="AK990" s="254"/>
      <c r="AL990" s="255" t="str">
        <f t="shared" si="335"/>
        <v/>
      </c>
      <c r="AM990" s="256"/>
      <c r="AN990" s="253"/>
      <c r="AO990" s="254"/>
      <c r="AP990" s="255" t="str">
        <f t="shared" si="315"/>
        <v/>
      </c>
      <c r="AQ990" s="116"/>
      <c r="AR990" s="116"/>
      <c r="AS990" s="117"/>
      <c r="AT990" s="118"/>
      <c r="AU990" s="119" t="str">
        <f>IF(D990&lt;&gt; "", IF(COUNTIF($D$12:$D990,$D990)&gt;1,0,IF(SUM(N990,U990,AB990)&gt;0,IF(AND(X990="",OR(Q990&lt;&gt;"",J990&lt;&gt;"")),IF(Q990&lt;&gt;"",Q990,IF(J990&lt;&gt;"",J990,0)),IF(AND(Q990&lt;&gt;"",J990&lt;&gt;"",Q990=J990),Q990,X990)),0)),"")</f>
        <v/>
      </c>
      <c r="AV990" s="119" t="str">
        <f>IF(D990&lt;&gt;"",IF(COUNTIF($D$12:$D990,$D990)&gt;1,0,IF(SUM(O990,V990,AC990)&gt;0,IF(AND(X990="",OR(Q990&lt;&gt;"",J990&lt;&gt;"")),IF(Q990&lt;&gt;"",Q990,IF(J990&lt;&gt;"",J990,0)),IF(AND(Q990&lt;&gt;"",J990&lt;&gt;"",Q990=J990),Q990,X990)),0)),"")</f>
        <v/>
      </c>
      <c r="AW990" s="119" t="str">
        <f>IF(D990&lt;&gt;"",IF(COUNTIF($D$12:$D990,$D990)&gt;1,0,IF(SUM(P990,W990,AD990)&gt;0,IF(AND(X990="",OR(Q990&lt;&gt;"",J990&lt;&gt;"")),IF(Q990&lt;&gt;"",Q990,IF(J990&lt;&gt;"",J990,0)),IF(AND(Q990&lt;&gt;"",J990&lt;&gt;"",Q990=J990),Q990,X990)),0)),"")</f>
        <v/>
      </c>
      <c r="AX990" s="118" t="str">
        <f t="shared" si="316"/>
        <v/>
      </c>
      <c r="AY990" s="118" t="str">
        <f t="shared" si="317"/>
        <v/>
      </c>
      <c r="AZ990" s="118" t="str">
        <f t="shared" si="318"/>
        <v/>
      </c>
      <c r="BA990" s="118" t="str">
        <f t="shared" si="319"/>
        <v/>
      </c>
      <c r="BB990" s="118" t="str">
        <f t="shared" si="320"/>
        <v/>
      </c>
      <c r="BC990" s="118" t="str">
        <f t="shared" si="321"/>
        <v/>
      </c>
      <c r="BD990" s="118" t="str">
        <f t="shared" si="322"/>
        <v/>
      </c>
      <c r="BE990" s="118" t="str">
        <f t="shared" si="323"/>
        <v/>
      </c>
      <c r="BF990" s="118" t="str">
        <f t="shared" si="324"/>
        <v/>
      </c>
      <c r="BG990" s="120"/>
      <c r="BH990" s="120" t="str">
        <f t="shared" si="325"/>
        <v/>
      </c>
      <c r="BI990" s="120" t="str">
        <f t="shared" si="326"/>
        <v/>
      </c>
      <c r="BJ990" s="121"/>
      <c r="BK990" s="120" t="str">
        <f t="shared" si="327"/>
        <v/>
      </c>
      <c r="BL990" s="120" t="str">
        <f t="shared" si="328"/>
        <v/>
      </c>
      <c r="BM990" s="120" t="str">
        <f t="shared" si="329"/>
        <v/>
      </c>
      <c r="BN990" s="120" t="str">
        <f t="shared" si="330"/>
        <v/>
      </c>
      <c r="BO990" s="120" t="str">
        <f t="shared" si="331"/>
        <v/>
      </c>
      <c r="BP990" s="120" t="str">
        <f t="shared" si="332"/>
        <v/>
      </c>
      <c r="BQ990" s="98"/>
      <c r="BR990" s="98"/>
      <c r="BS990" s="98"/>
      <c r="BT990" s="98"/>
      <c r="BU990" s="98"/>
      <c r="BV990" s="98"/>
      <c r="BW990" s="98"/>
      <c r="BX990" s="98"/>
      <c r="BY990" s="98"/>
      <c r="BZ990" s="98"/>
      <c r="CA990" s="98"/>
      <c r="CB990" s="98"/>
      <c r="CC990" s="98"/>
      <c r="CD990" s="98"/>
      <c r="CE990" s="98"/>
      <c r="CF990" s="98"/>
      <c r="CG990" s="98"/>
      <c r="CH990" s="98"/>
      <c r="CI990" s="98"/>
      <c r="CJ990" s="98"/>
      <c r="CK990" s="98"/>
      <c r="CL990" s="98"/>
      <c r="CM990" s="98"/>
      <c r="CN990" s="98"/>
      <c r="CO990" s="98"/>
      <c r="CP990" s="98"/>
      <c r="CQ990" s="98"/>
      <c r="CR990" s="98"/>
      <c r="CS990" s="98"/>
    </row>
    <row r="991" spans="1:97" s="4" customFormat="1" ht="18.75" customHeight="1" x14ac:dyDescent="0.2">
      <c r="A991" s="3">
        <f t="shared" si="333"/>
        <v>979</v>
      </c>
      <c r="B991" s="263"/>
      <c r="C991" s="263"/>
      <c r="D991" s="263"/>
      <c r="E991" s="259"/>
      <c r="F991" s="259"/>
      <c r="G991" s="43"/>
      <c r="H991" s="264"/>
      <c r="I991" s="261"/>
      <c r="J991" s="106"/>
      <c r="K991" s="247"/>
      <c r="L991" s="247"/>
      <c r="M991" s="247"/>
      <c r="N991" s="248" t="str">
        <f>IF(AND(K991&lt;&gt;"",L991&lt;&gt;"",J991&lt;&gt;""),ROUND(MIN(IF(OR(J991="OZZ",J991="ZZ"),5000,17300),TRUNC(0.75*(SUMIF($D$12:$D991,$D991,K$12:K991)+SUMIF($D$12:$D991,$D991,L$12:L991)),2)) - SUMIF($D$12:$D990,$D991,N$12:N990),2),"")</f>
        <v/>
      </c>
      <c r="O991" s="249" t="str">
        <f>IF(AND(K991&lt;&gt;"",L991&lt;&gt;"",M991&lt;&gt;"",J991&lt;&gt;"",AH991&lt;&gt;""),IF(OR(J991="OZZ",J991="ZZ"),ROUND(0-SUMIF($D$12:$D990,$D991,O$12:O990),2),IF(M991=0,0,ROUND(MIN(MIN(17300,TRUNC(0.75*(SUMIF($D$12:$D$2012,$D991,K$12:K$2012)+SUMIF($D$12:$D$2012,$D991,L$12:L$2012)),2)+SUMIF($D$12:$D991,$D991,AH$12:AH991))-SUMIF($D$12:$D990,$D991,O$12:O990)-SUMIF($D$12:$D$2012,$D991,N$12:N$2012),AH991),2))),"")</f>
        <v/>
      </c>
      <c r="P991" s="250" t="str">
        <f>IF(J991&lt;&gt;"",1000 - SUMIF($D$12:$D990,$D991,P$12:P990),"")</f>
        <v/>
      </c>
      <c r="Q991" s="106"/>
      <c r="R991" s="247"/>
      <c r="S991" s="247"/>
      <c r="T991" s="247"/>
      <c r="U991" s="248" t="str">
        <f>IF(AND(R991&lt;&gt;"",S991&lt;&gt;"",Q991&lt;&gt;""),ROUND(MIN(IF(OR(Q991="OZZ",Q991="ZZ"),5000,17300),TRUNC(0.75*(SUMIF($D$12:$D991,$D991,R$12:R991)+SUMIF($D$12:$D991,$D991,S$12:S991)),2)) - SUMIF($D$12:$D990,$D991,U$12:U990),2),"")</f>
        <v/>
      </c>
      <c r="V991" s="248" t="str">
        <f>IF(AND(R991&lt;&gt;"",S991&lt;&gt;"",T991&lt;&gt;"",Q991&lt;&gt;"",AL991&lt;&gt;""),IF(OR(Q991="OZZ",Q991="ZZ"),ROUND(0-SUMIF($D$12:$D990,$D991,V$12:V990),2),IF(T991=0,0,ROUND(MIN(MIN(17300,TRUNC(0.75*(SUMIF($D$12:$D$2012,$D991,R$12:R$2012)+SUMIF($D$12:$D$2012,$D991,S$12:S$2012)),2)+SUMIF($D$12:$D991,$D991,AL$12:AL991))-SUMIF($D$12:$D990,$D991,V$12:V990)-SUMIF($D$12:$D$2012,$D991,U$12:U$2012),AL991),2))),"")</f>
        <v/>
      </c>
      <c r="W991" s="250" t="str">
        <f>IF(Q991&lt;&gt;"",1000 - SUMIF($D$12:$D990,$D991,W$12:W990),"")</f>
        <v/>
      </c>
      <c r="X991" s="106"/>
      <c r="Y991" s="247"/>
      <c r="Z991" s="247"/>
      <c r="AA991" s="247"/>
      <c r="AB991" s="248" t="str">
        <f>IF(AND(Y991&lt;&gt;"",Z991&lt;&gt;"",X991&lt;&gt;""),ROUND(MIN(IF(OR(X991="OZZ",X991="ZZ"),5000,17300),TRUNC(0.75*(SUMIF($D$12:$D991,$D991,Y$12:Y991)+SUMIF($D$12:$D991,$D991,Z$12:Z991)),2)) - SUMIF($D$12:$D990,$D991,AB$12:AB990),2),"")</f>
        <v/>
      </c>
      <c r="AC991" s="251" t="str">
        <f>IF(AND(Y991&lt;&gt;"",Z991&lt;&gt;"",AA991&lt;&gt;"",X991&lt;&gt;"",AP991&lt;&gt;""),IF(OR(X991="OZZ",X991="ZZ"),ROUND(0-SUMIF($D$12:$D990,$D991,AC$12:AC990),2),IF(AA991=0,0,ROUND(MIN(MIN(17300,TRUNC(0.75*(SUMIF($D$12:$D$2012,$D991,Y$12:Y$2012)+SUMIF($D$12:$D$2012,$D991,Z$12:Z$2012)),2)+SUMIF($D$12:$D991,$D991,AP$12:AP991))-SUMIF($D$12:$D990,$D991,AC$12:AC990)-SUMIF($D$12:$D$2012,$D991,AB$12:AB$2012),AP991),2))),"")</f>
        <v/>
      </c>
      <c r="AD991" s="250" t="str">
        <f>IF(X991&lt;&gt;"",1000 - SUMIF($D$12:$D990,$D991,AD$12:AD990),"")</f>
        <v/>
      </c>
      <c r="AE991" s="252"/>
      <c r="AF991" s="253"/>
      <c r="AG991" s="254"/>
      <c r="AH991" s="255" t="str">
        <f t="shared" si="334"/>
        <v/>
      </c>
      <c r="AI991" s="256"/>
      <c r="AJ991" s="253"/>
      <c r="AK991" s="254"/>
      <c r="AL991" s="255" t="str">
        <f t="shared" si="335"/>
        <v/>
      </c>
      <c r="AM991" s="256"/>
      <c r="AN991" s="253"/>
      <c r="AO991" s="254"/>
      <c r="AP991" s="255" t="str">
        <f t="shared" si="315"/>
        <v/>
      </c>
      <c r="AQ991" s="116"/>
      <c r="AR991" s="116"/>
      <c r="AS991" s="117"/>
      <c r="AT991" s="118"/>
      <c r="AU991" s="119" t="str">
        <f>IF(D991&lt;&gt; "", IF(COUNTIF($D$12:$D991,$D991)&gt;1,0,IF(SUM(N991,U991,AB991)&gt;0,IF(AND(X991="",OR(Q991&lt;&gt;"",J991&lt;&gt;"")),IF(Q991&lt;&gt;"",Q991,IF(J991&lt;&gt;"",J991,0)),IF(AND(Q991&lt;&gt;"",J991&lt;&gt;"",Q991=J991),Q991,X991)),0)),"")</f>
        <v/>
      </c>
      <c r="AV991" s="119" t="str">
        <f>IF(D991&lt;&gt;"",IF(COUNTIF($D$12:$D991,$D991)&gt;1,0,IF(SUM(O991,V991,AC991)&gt;0,IF(AND(X991="",OR(Q991&lt;&gt;"",J991&lt;&gt;"")),IF(Q991&lt;&gt;"",Q991,IF(J991&lt;&gt;"",J991,0)),IF(AND(Q991&lt;&gt;"",J991&lt;&gt;"",Q991=J991),Q991,X991)),0)),"")</f>
        <v/>
      </c>
      <c r="AW991" s="119" t="str">
        <f>IF(D991&lt;&gt;"",IF(COUNTIF($D$12:$D991,$D991)&gt;1,0,IF(SUM(P991,W991,AD991)&gt;0,IF(AND(X991="",OR(Q991&lt;&gt;"",J991&lt;&gt;"")),IF(Q991&lt;&gt;"",Q991,IF(J991&lt;&gt;"",J991,0)),IF(AND(Q991&lt;&gt;"",J991&lt;&gt;"",Q991=J991),Q991,X991)),0)),"")</f>
        <v/>
      </c>
      <c r="AX991" s="118" t="str">
        <f t="shared" si="316"/>
        <v/>
      </c>
      <c r="AY991" s="118" t="str">
        <f t="shared" si="317"/>
        <v/>
      </c>
      <c r="AZ991" s="118" t="str">
        <f t="shared" si="318"/>
        <v/>
      </c>
      <c r="BA991" s="118" t="str">
        <f t="shared" si="319"/>
        <v/>
      </c>
      <c r="BB991" s="118" t="str">
        <f t="shared" si="320"/>
        <v/>
      </c>
      <c r="BC991" s="118" t="str">
        <f t="shared" si="321"/>
        <v/>
      </c>
      <c r="BD991" s="118" t="str">
        <f t="shared" si="322"/>
        <v/>
      </c>
      <c r="BE991" s="118" t="str">
        <f t="shared" si="323"/>
        <v/>
      </c>
      <c r="BF991" s="118" t="str">
        <f t="shared" si="324"/>
        <v/>
      </c>
      <c r="BG991" s="120"/>
      <c r="BH991" s="120" t="str">
        <f t="shared" si="325"/>
        <v/>
      </c>
      <c r="BI991" s="120" t="str">
        <f t="shared" si="326"/>
        <v/>
      </c>
      <c r="BJ991" s="121"/>
      <c r="BK991" s="120" t="str">
        <f t="shared" si="327"/>
        <v/>
      </c>
      <c r="BL991" s="120" t="str">
        <f t="shared" si="328"/>
        <v/>
      </c>
      <c r="BM991" s="120" t="str">
        <f t="shared" si="329"/>
        <v/>
      </c>
      <c r="BN991" s="120" t="str">
        <f t="shared" si="330"/>
        <v/>
      </c>
      <c r="BO991" s="120" t="str">
        <f t="shared" si="331"/>
        <v/>
      </c>
      <c r="BP991" s="120" t="str">
        <f t="shared" si="332"/>
        <v/>
      </c>
      <c r="BQ991" s="98"/>
      <c r="BR991" s="98"/>
      <c r="BS991" s="98"/>
      <c r="BT991" s="98"/>
      <c r="BU991" s="98"/>
      <c r="BV991" s="98"/>
      <c r="BW991" s="98"/>
      <c r="BX991" s="98"/>
      <c r="BY991" s="98"/>
      <c r="BZ991" s="98"/>
      <c r="CA991" s="98"/>
      <c r="CB991" s="98"/>
      <c r="CC991" s="98"/>
      <c r="CD991" s="98"/>
      <c r="CE991" s="98"/>
      <c r="CF991" s="98"/>
      <c r="CG991" s="98"/>
      <c r="CH991" s="98"/>
      <c r="CI991" s="98"/>
      <c r="CJ991" s="98"/>
      <c r="CK991" s="98"/>
      <c r="CL991" s="98"/>
      <c r="CM991" s="98"/>
      <c r="CN991" s="98"/>
      <c r="CO991" s="98"/>
      <c r="CP991" s="98"/>
      <c r="CQ991" s="98"/>
      <c r="CR991" s="98"/>
      <c r="CS991" s="98"/>
    </row>
    <row r="992" spans="1:97" s="4" customFormat="1" ht="18.75" customHeight="1" x14ac:dyDescent="0.2">
      <c r="A992" s="3">
        <f t="shared" si="333"/>
        <v>980</v>
      </c>
      <c r="B992" s="263"/>
      <c r="C992" s="263"/>
      <c r="D992" s="263"/>
      <c r="E992" s="259"/>
      <c r="F992" s="259"/>
      <c r="G992" s="43"/>
      <c r="H992" s="264"/>
      <c r="I992" s="261"/>
      <c r="J992" s="106"/>
      <c r="K992" s="247"/>
      <c r="L992" s="247"/>
      <c r="M992" s="247"/>
      <c r="N992" s="248" t="str">
        <f>IF(AND(K992&lt;&gt;"",L992&lt;&gt;"",J992&lt;&gt;""),ROUND(MIN(IF(OR(J992="OZZ",J992="ZZ"),5000,17300),TRUNC(0.75*(SUMIF($D$12:$D992,$D992,K$12:K992)+SUMIF($D$12:$D992,$D992,L$12:L992)),2)) - SUMIF($D$12:$D991,$D992,N$12:N991),2),"")</f>
        <v/>
      </c>
      <c r="O992" s="249" t="str">
        <f>IF(AND(K992&lt;&gt;"",L992&lt;&gt;"",M992&lt;&gt;"",J992&lt;&gt;"",AH992&lt;&gt;""),IF(OR(J992="OZZ",J992="ZZ"),ROUND(0-SUMIF($D$12:$D991,$D992,O$12:O991),2),IF(M992=0,0,ROUND(MIN(MIN(17300,TRUNC(0.75*(SUMIF($D$12:$D$2012,$D992,K$12:K$2012)+SUMIF($D$12:$D$2012,$D992,L$12:L$2012)),2)+SUMIF($D$12:$D992,$D992,AH$12:AH992))-SUMIF($D$12:$D991,$D992,O$12:O991)-SUMIF($D$12:$D$2012,$D992,N$12:N$2012),AH992),2))),"")</f>
        <v/>
      </c>
      <c r="P992" s="250" t="str">
        <f>IF(J992&lt;&gt;"",1000 - SUMIF($D$12:$D991,$D992,P$12:P991),"")</f>
        <v/>
      </c>
      <c r="Q992" s="106"/>
      <c r="R992" s="247"/>
      <c r="S992" s="247"/>
      <c r="T992" s="247"/>
      <c r="U992" s="248" t="str">
        <f>IF(AND(R992&lt;&gt;"",S992&lt;&gt;"",Q992&lt;&gt;""),ROUND(MIN(IF(OR(Q992="OZZ",Q992="ZZ"),5000,17300),TRUNC(0.75*(SUMIF($D$12:$D992,$D992,R$12:R992)+SUMIF($D$12:$D992,$D992,S$12:S992)),2)) - SUMIF($D$12:$D991,$D992,U$12:U991),2),"")</f>
        <v/>
      </c>
      <c r="V992" s="248" t="str">
        <f>IF(AND(R992&lt;&gt;"",S992&lt;&gt;"",T992&lt;&gt;"",Q992&lt;&gt;"",AL992&lt;&gt;""),IF(OR(Q992="OZZ",Q992="ZZ"),ROUND(0-SUMIF($D$12:$D991,$D992,V$12:V991),2),IF(T992=0,0,ROUND(MIN(MIN(17300,TRUNC(0.75*(SUMIF($D$12:$D$2012,$D992,R$12:R$2012)+SUMIF($D$12:$D$2012,$D992,S$12:S$2012)),2)+SUMIF($D$12:$D992,$D992,AL$12:AL992))-SUMIF($D$12:$D991,$D992,V$12:V991)-SUMIF($D$12:$D$2012,$D992,U$12:U$2012),AL992),2))),"")</f>
        <v/>
      </c>
      <c r="W992" s="250" t="str">
        <f>IF(Q992&lt;&gt;"",1000 - SUMIF($D$12:$D991,$D992,W$12:W991),"")</f>
        <v/>
      </c>
      <c r="X992" s="106"/>
      <c r="Y992" s="247"/>
      <c r="Z992" s="247"/>
      <c r="AA992" s="247"/>
      <c r="AB992" s="248" t="str">
        <f>IF(AND(Y992&lt;&gt;"",Z992&lt;&gt;"",X992&lt;&gt;""),ROUND(MIN(IF(OR(X992="OZZ",X992="ZZ"),5000,17300),TRUNC(0.75*(SUMIF($D$12:$D992,$D992,Y$12:Y992)+SUMIF($D$12:$D992,$D992,Z$12:Z992)),2)) - SUMIF($D$12:$D991,$D992,AB$12:AB991),2),"")</f>
        <v/>
      </c>
      <c r="AC992" s="251" t="str">
        <f>IF(AND(Y992&lt;&gt;"",Z992&lt;&gt;"",AA992&lt;&gt;"",X992&lt;&gt;"",AP992&lt;&gt;""),IF(OR(X992="OZZ",X992="ZZ"),ROUND(0-SUMIF($D$12:$D991,$D992,AC$12:AC991),2),IF(AA992=0,0,ROUND(MIN(MIN(17300,TRUNC(0.75*(SUMIF($D$12:$D$2012,$D992,Y$12:Y$2012)+SUMIF($D$12:$D$2012,$D992,Z$12:Z$2012)),2)+SUMIF($D$12:$D992,$D992,AP$12:AP992))-SUMIF($D$12:$D991,$D992,AC$12:AC991)-SUMIF($D$12:$D$2012,$D992,AB$12:AB$2012),AP992),2))),"")</f>
        <v/>
      </c>
      <c r="AD992" s="250" t="str">
        <f>IF(X992&lt;&gt;"",1000 - SUMIF($D$12:$D991,$D992,AD$12:AD991),"")</f>
        <v/>
      </c>
      <c r="AE992" s="252"/>
      <c r="AF992" s="253"/>
      <c r="AG992" s="254"/>
      <c r="AH992" s="255" t="str">
        <f t="shared" si="334"/>
        <v/>
      </c>
      <c r="AI992" s="256"/>
      <c r="AJ992" s="253"/>
      <c r="AK992" s="254"/>
      <c r="AL992" s="255" t="str">
        <f t="shared" si="335"/>
        <v/>
      </c>
      <c r="AM992" s="256"/>
      <c r="AN992" s="253"/>
      <c r="AO992" s="254"/>
      <c r="AP992" s="255" t="str">
        <f t="shared" si="315"/>
        <v/>
      </c>
      <c r="AQ992" s="116"/>
      <c r="AR992" s="116"/>
      <c r="AS992" s="117"/>
      <c r="AT992" s="118"/>
      <c r="AU992" s="119" t="str">
        <f>IF(D992&lt;&gt; "", IF(COUNTIF($D$12:$D992,$D992)&gt;1,0,IF(SUM(N992,U992,AB992)&gt;0,IF(AND(X992="",OR(Q992&lt;&gt;"",J992&lt;&gt;"")),IF(Q992&lt;&gt;"",Q992,IF(J992&lt;&gt;"",J992,0)),IF(AND(Q992&lt;&gt;"",J992&lt;&gt;"",Q992=J992),Q992,X992)),0)),"")</f>
        <v/>
      </c>
      <c r="AV992" s="119" t="str">
        <f>IF(D992&lt;&gt;"",IF(COUNTIF($D$12:$D992,$D992)&gt;1,0,IF(SUM(O992,V992,AC992)&gt;0,IF(AND(X992="",OR(Q992&lt;&gt;"",J992&lt;&gt;"")),IF(Q992&lt;&gt;"",Q992,IF(J992&lt;&gt;"",J992,0)),IF(AND(Q992&lt;&gt;"",J992&lt;&gt;"",Q992=J992),Q992,X992)),0)),"")</f>
        <v/>
      </c>
      <c r="AW992" s="119" t="str">
        <f>IF(D992&lt;&gt;"",IF(COUNTIF($D$12:$D992,$D992)&gt;1,0,IF(SUM(P992,W992,AD992)&gt;0,IF(AND(X992="",OR(Q992&lt;&gt;"",J992&lt;&gt;"")),IF(Q992&lt;&gt;"",Q992,IF(J992&lt;&gt;"",J992,0)),IF(AND(Q992&lt;&gt;"",J992&lt;&gt;"",Q992=J992),Q992,X992)),0)),"")</f>
        <v/>
      </c>
      <c r="AX992" s="118" t="str">
        <f t="shared" si="316"/>
        <v/>
      </c>
      <c r="AY992" s="118" t="str">
        <f t="shared" si="317"/>
        <v/>
      </c>
      <c r="AZ992" s="118" t="str">
        <f t="shared" si="318"/>
        <v/>
      </c>
      <c r="BA992" s="118" t="str">
        <f t="shared" si="319"/>
        <v/>
      </c>
      <c r="BB992" s="118" t="str">
        <f t="shared" si="320"/>
        <v/>
      </c>
      <c r="BC992" s="118" t="str">
        <f t="shared" si="321"/>
        <v/>
      </c>
      <c r="BD992" s="118" t="str">
        <f t="shared" si="322"/>
        <v/>
      </c>
      <c r="BE992" s="118" t="str">
        <f t="shared" si="323"/>
        <v/>
      </c>
      <c r="BF992" s="118" t="str">
        <f t="shared" si="324"/>
        <v/>
      </c>
      <c r="BG992" s="120"/>
      <c r="BH992" s="120" t="str">
        <f t="shared" si="325"/>
        <v/>
      </c>
      <c r="BI992" s="120" t="str">
        <f t="shared" si="326"/>
        <v/>
      </c>
      <c r="BJ992" s="121"/>
      <c r="BK992" s="120" t="str">
        <f t="shared" si="327"/>
        <v/>
      </c>
      <c r="BL992" s="120" t="str">
        <f t="shared" si="328"/>
        <v/>
      </c>
      <c r="BM992" s="120" t="str">
        <f t="shared" si="329"/>
        <v/>
      </c>
      <c r="BN992" s="120" t="str">
        <f t="shared" si="330"/>
        <v/>
      </c>
      <c r="BO992" s="120" t="str">
        <f t="shared" si="331"/>
        <v/>
      </c>
      <c r="BP992" s="120" t="str">
        <f t="shared" si="332"/>
        <v/>
      </c>
      <c r="BQ992" s="98"/>
      <c r="BR992" s="98"/>
      <c r="BS992" s="98"/>
      <c r="BT992" s="98"/>
      <c r="BU992" s="98"/>
      <c r="BV992" s="98"/>
      <c r="BW992" s="98"/>
      <c r="BX992" s="98"/>
      <c r="BY992" s="98"/>
      <c r="BZ992" s="98"/>
      <c r="CA992" s="98"/>
      <c r="CB992" s="98"/>
      <c r="CC992" s="98"/>
      <c r="CD992" s="98"/>
      <c r="CE992" s="98"/>
      <c r="CF992" s="98"/>
      <c r="CG992" s="98"/>
      <c r="CH992" s="98"/>
      <c r="CI992" s="98"/>
      <c r="CJ992" s="98"/>
      <c r="CK992" s="98"/>
      <c r="CL992" s="98"/>
      <c r="CM992" s="98"/>
      <c r="CN992" s="98"/>
      <c r="CO992" s="98"/>
      <c r="CP992" s="98"/>
      <c r="CQ992" s="98"/>
      <c r="CR992" s="98"/>
      <c r="CS992" s="98"/>
    </row>
    <row r="993" spans="1:97" s="4" customFormat="1" ht="18.75" customHeight="1" x14ac:dyDescent="0.2">
      <c r="A993" s="3">
        <f t="shared" si="333"/>
        <v>981</v>
      </c>
      <c r="B993" s="263"/>
      <c r="C993" s="263"/>
      <c r="D993" s="263"/>
      <c r="E993" s="259"/>
      <c r="F993" s="259"/>
      <c r="G993" s="43"/>
      <c r="H993" s="264"/>
      <c r="I993" s="261"/>
      <c r="J993" s="106"/>
      <c r="K993" s="247"/>
      <c r="L993" s="247"/>
      <c r="M993" s="247"/>
      <c r="N993" s="248" t="str">
        <f>IF(AND(K993&lt;&gt;"",L993&lt;&gt;"",J993&lt;&gt;""),ROUND(MIN(IF(OR(J993="OZZ",J993="ZZ"),5000,17300),TRUNC(0.75*(SUMIF($D$12:$D993,$D993,K$12:K993)+SUMIF($D$12:$D993,$D993,L$12:L993)),2)) - SUMIF($D$12:$D992,$D993,N$12:N992),2),"")</f>
        <v/>
      </c>
      <c r="O993" s="249" t="str">
        <f>IF(AND(K993&lt;&gt;"",L993&lt;&gt;"",M993&lt;&gt;"",J993&lt;&gt;"",AH993&lt;&gt;""),IF(OR(J993="OZZ",J993="ZZ"),ROUND(0-SUMIF($D$12:$D992,$D993,O$12:O992),2),IF(M993=0,0,ROUND(MIN(MIN(17300,TRUNC(0.75*(SUMIF($D$12:$D$2012,$D993,K$12:K$2012)+SUMIF($D$12:$D$2012,$D993,L$12:L$2012)),2)+SUMIF($D$12:$D993,$D993,AH$12:AH993))-SUMIF($D$12:$D992,$D993,O$12:O992)-SUMIF($D$12:$D$2012,$D993,N$12:N$2012),AH993),2))),"")</f>
        <v/>
      </c>
      <c r="P993" s="250" t="str">
        <f>IF(J993&lt;&gt;"",1000 - SUMIF($D$12:$D992,$D993,P$12:P992),"")</f>
        <v/>
      </c>
      <c r="Q993" s="106"/>
      <c r="R993" s="247"/>
      <c r="S993" s="247"/>
      <c r="T993" s="247"/>
      <c r="U993" s="248" t="str">
        <f>IF(AND(R993&lt;&gt;"",S993&lt;&gt;"",Q993&lt;&gt;""),ROUND(MIN(IF(OR(Q993="OZZ",Q993="ZZ"),5000,17300),TRUNC(0.75*(SUMIF($D$12:$D993,$D993,R$12:R993)+SUMIF($D$12:$D993,$D993,S$12:S993)),2)) - SUMIF($D$12:$D992,$D993,U$12:U992),2),"")</f>
        <v/>
      </c>
      <c r="V993" s="248" t="str">
        <f>IF(AND(R993&lt;&gt;"",S993&lt;&gt;"",T993&lt;&gt;"",Q993&lt;&gt;"",AL993&lt;&gt;""),IF(OR(Q993="OZZ",Q993="ZZ"),ROUND(0-SUMIF($D$12:$D992,$D993,V$12:V992),2),IF(T993=0,0,ROUND(MIN(MIN(17300,TRUNC(0.75*(SUMIF($D$12:$D$2012,$D993,R$12:R$2012)+SUMIF($D$12:$D$2012,$D993,S$12:S$2012)),2)+SUMIF($D$12:$D993,$D993,AL$12:AL993))-SUMIF($D$12:$D992,$D993,V$12:V992)-SUMIF($D$12:$D$2012,$D993,U$12:U$2012),AL993),2))),"")</f>
        <v/>
      </c>
      <c r="W993" s="250" t="str">
        <f>IF(Q993&lt;&gt;"",1000 - SUMIF($D$12:$D992,$D993,W$12:W992),"")</f>
        <v/>
      </c>
      <c r="X993" s="106"/>
      <c r="Y993" s="247"/>
      <c r="Z993" s="247"/>
      <c r="AA993" s="247"/>
      <c r="AB993" s="248" t="str">
        <f>IF(AND(Y993&lt;&gt;"",Z993&lt;&gt;"",X993&lt;&gt;""),ROUND(MIN(IF(OR(X993="OZZ",X993="ZZ"),5000,17300),TRUNC(0.75*(SUMIF($D$12:$D993,$D993,Y$12:Y993)+SUMIF($D$12:$D993,$D993,Z$12:Z993)),2)) - SUMIF($D$12:$D992,$D993,AB$12:AB992),2),"")</f>
        <v/>
      </c>
      <c r="AC993" s="251" t="str">
        <f>IF(AND(Y993&lt;&gt;"",Z993&lt;&gt;"",AA993&lt;&gt;"",X993&lt;&gt;"",AP993&lt;&gt;""),IF(OR(X993="OZZ",X993="ZZ"),ROUND(0-SUMIF($D$12:$D992,$D993,AC$12:AC992),2),IF(AA993=0,0,ROUND(MIN(MIN(17300,TRUNC(0.75*(SUMIF($D$12:$D$2012,$D993,Y$12:Y$2012)+SUMIF($D$12:$D$2012,$D993,Z$12:Z$2012)),2)+SUMIF($D$12:$D993,$D993,AP$12:AP993))-SUMIF($D$12:$D992,$D993,AC$12:AC992)-SUMIF($D$12:$D$2012,$D993,AB$12:AB$2012),AP993),2))),"")</f>
        <v/>
      </c>
      <c r="AD993" s="250" t="str">
        <f>IF(X993&lt;&gt;"",1000 - SUMIF($D$12:$D992,$D993,AD$12:AD992),"")</f>
        <v/>
      </c>
      <c r="AE993" s="252"/>
      <c r="AF993" s="253"/>
      <c r="AG993" s="254"/>
      <c r="AH993" s="255" t="str">
        <f t="shared" si="334"/>
        <v/>
      </c>
      <c r="AI993" s="256"/>
      <c r="AJ993" s="253"/>
      <c r="AK993" s="254"/>
      <c r="AL993" s="255" t="str">
        <f t="shared" si="335"/>
        <v/>
      </c>
      <c r="AM993" s="256"/>
      <c r="AN993" s="253"/>
      <c r="AO993" s="254"/>
      <c r="AP993" s="255" t="str">
        <f t="shared" si="315"/>
        <v/>
      </c>
      <c r="AQ993" s="116"/>
      <c r="AR993" s="116"/>
      <c r="AS993" s="117"/>
      <c r="AT993" s="118"/>
      <c r="AU993" s="119" t="str">
        <f>IF(D993&lt;&gt; "", IF(COUNTIF($D$12:$D993,$D993)&gt;1,0,IF(SUM(N993,U993,AB993)&gt;0,IF(AND(X993="",OR(Q993&lt;&gt;"",J993&lt;&gt;"")),IF(Q993&lt;&gt;"",Q993,IF(J993&lt;&gt;"",J993,0)),IF(AND(Q993&lt;&gt;"",J993&lt;&gt;"",Q993=J993),Q993,X993)),0)),"")</f>
        <v/>
      </c>
      <c r="AV993" s="119" t="str">
        <f>IF(D993&lt;&gt;"",IF(COUNTIF($D$12:$D993,$D993)&gt;1,0,IF(SUM(O993,V993,AC993)&gt;0,IF(AND(X993="",OR(Q993&lt;&gt;"",J993&lt;&gt;"")),IF(Q993&lt;&gt;"",Q993,IF(J993&lt;&gt;"",J993,0)),IF(AND(Q993&lt;&gt;"",J993&lt;&gt;"",Q993=J993),Q993,X993)),0)),"")</f>
        <v/>
      </c>
      <c r="AW993" s="119" t="str">
        <f>IF(D993&lt;&gt;"",IF(COUNTIF($D$12:$D993,$D993)&gt;1,0,IF(SUM(P993,W993,AD993)&gt;0,IF(AND(X993="",OR(Q993&lt;&gt;"",J993&lt;&gt;"")),IF(Q993&lt;&gt;"",Q993,IF(J993&lt;&gt;"",J993,0)),IF(AND(Q993&lt;&gt;"",J993&lt;&gt;"",Q993=J993),Q993,X993)),0)),"")</f>
        <v/>
      </c>
      <c r="AX993" s="118" t="str">
        <f t="shared" si="316"/>
        <v/>
      </c>
      <c r="AY993" s="118" t="str">
        <f t="shared" si="317"/>
        <v/>
      </c>
      <c r="AZ993" s="118" t="str">
        <f t="shared" si="318"/>
        <v/>
      </c>
      <c r="BA993" s="118" t="str">
        <f t="shared" si="319"/>
        <v/>
      </c>
      <c r="BB993" s="118" t="str">
        <f t="shared" si="320"/>
        <v/>
      </c>
      <c r="BC993" s="118" t="str">
        <f t="shared" si="321"/>
        <v/>
      </c>
      <c r="BD993" s="118" t="str">
        <f t="shared" si="322"/>
        <v/>
      </c>
      <c r="BE993" s="118" t="str">
        <f t="shared" si="323"/>
        <v/>
      </c>
      <c r="BF993" s="118" t="str">
        <f t="shared" si="324"/>
        <v/>
      </c>
      <c r="BG993" s="120"/>
      <c r="BH993" s="120" t="str">
        <f t="shared" si="325"/>
        <v/>
      </c>
      <c r="BI993" s="120" t="str">
        <f t="shared" si="326"/>
        <v/>
      </c>
      <c r="BJ993" s="121"/>
      <c r="BK993" s="120" t="str">
        <f t="shared" si="327"/>
        <v/>
      </c>
      <c r="BL993" s="120" t="str">
        <f t="shared" si="328"/>
        <v/>
      </c>
      <c r="BM993" s="120" t="str">
        <f t="shared" si="329"/>
        <v/>
      </c>
      <c r="BN993" s="120" t="str">
        <f t="shared" si="330"/>
        <v/>
      </c>
      <c r="BO993" s="120" t="str">
        <f t="shared" si="331"/>
        <v/>
      </c>
      <c r="BP993" s="120" t="str">
        <f t="shared" si="332"/>
        <v/>
      </c>
      <c r="BQ993" s="98"/>
      <c r="BR993" s="98"/>
      <c r="BS993" s="98"/>
      <c r="BT993" s="98"/>
      <c r="BU993" s="98"/>
      <c r="BV993" s="98"/>
      <c r="BW993" s="98"/>
      <c r="BX993" s="98"/>
      <c r="BY993" s="98"/>
      <c r="BZ993" s="98"/>
      <c r="CA993" s="98"/>
      <c r="CB993" s="98"/>
      <c r="CC993" s="98"/>
      <c r="CD993" s="98"/>
      <c r="CE993" s="98"/>
      <c r="CF993" s="98"/>
      <c r="CG993" s="98"/>
      <c r="CH993" s="98"/>
      <c r="CI993" s="98"/>
      <c r="CJ993" s="98"/>
      <c r="CK993" s="98"/>
      <c r="CL993" s="98"/>
      <c r="CM993" s="98"/>
      <c r="CN993" s="98"/>
      <c r="CO993" s="98"/>
      <c r="CP993" s="98"/>
      <c r="CQ993" s="98"/>
      <c r="CR993" s="98"/>
      <c r="CS993" s="98"/>
    </row>
    <row r="994" spans="1:97" s="4" customFormat="1" ht="18.75" customHeight="1" x14ac:dyDescent="0.2">
      <c r="A994" s="3">
        <f t="shared" si="333"/>
        <v>982</v>
      </c>
      <c r="B994" s="263"/>
      <c r="C994" s="263"/>
      <c r="D994" s="263"/>
      <c r="E994" s="259"/>
      <c r="F994" s="259"/>
      <c r="G994" s="43"/>
      <c r="H994" s="264"/>
      <c r="I994" s="261"/>
      <c r="J994" s="106"/>
      <c r="K994" s="247"/>
      <c r="L994" s="247"/>
      <c r="M994" s="247"/>
      <c r="N994" s="248" t="str">
        <f>IF(AND(K994&lt;&gt;"",L994&lt;&gt;"",J994&lt;&gt;""),ROUND(MIN(IF(OR(J994="OZZ",J994="ZZ"),5000,17300),TRUNC(0.75*(SUMIF($D$12:$D994,$D994,K$12:K994)+SUMIF($D$12:$D994,$D994,L$12:L994)),2)) - SUMIF($D$12:$D993,$D994,N$12:N993),2),"")</f>
        <v/>
      </c>
      <c r="O994" s="249" t="str">
        <f>IF(AND(K994&lt;&gt;"",L994&lt;&gt;"",M994&lt;&gt;"",J994&lt;&gt;"",AH994&lt;&gt;""),IF(OR(J994="OZZ",J994="ZZ"),ROUND(0-SUMIF($D$12:$D993,$D994,O$12:O993),2),IF(M994=0,0,ROUND(MIN(MIN(17300,TRUNC(0.75*(SUMIF($D$12:$D$2012,$D994,K$12:K$2012)+SUMIF($D$12:$D$2012,$D994,L$12:L$2012)),2)+SUMIF($D$12:$D994,$D994,AH$12:AH994))-SUMIF($D$12:$D993,$D994,O$12:O993)-SUMIF($D$12:$D$2012,$D994,N$12:N$2012),AH994),2))),"")</f>
        <v/>
      </c>
      <c r="P994" s="250" t="str">
        <f>IF(J994&lt;&gt;"",1000 - SUMIF($D$12:$D993,$D994,P$12:P993),"")</f>
        <v/>
      </c>
      <c r="Q994" s="106"/>
      <c r="R994" s="247"/>
      <c r="S994" s="247"/>
      <c r="T994" s="247"/>
      <c r="U994" s="248" t="str">
        <f>IF(AND(R994&lt;&gt;"",S994&lt;&gt;"",Q994&lt;&gt;""),ROUND(MIN(IF(OR(Q994="OZZ",Q994="ZZ"),5000,17300),TRUNC(0.75*(SUMIF($D$12:$D994,$D994,R$12:R994)+SUMIF($D$12:$D994,$D994,S$12:S994)),2)) - SUMIF($D$12:$D993,$D994,U$12:U993),2),"")</f>
        <v/>
      </c>
      <c r="V994" s="248" t="str">
        <f>IF(AND(R994&lt;&gt;"",S994&lt;&gt;"",T994&lt;&gt;"",Q994&lt;&gt;"",AL994&lt;&gt;""),IF(OR(Q994="OZZ",Q994="ZZ"),ROUND(0-SUMIF($D$12:$D993,$D994,V$12:V993),2),IF(T994=0,0,ROUND(MIN(MIN(17300,TRUNC(0.75*(SUMIF($D$12:$D$2012,$D994,R$12:R$2012)+SUMIF($D$12:$D$2012,$D994,S$12:S$2012)),2)+SUMIF($D$12:$D994,$D994,AL$12:AL994))-SUMIF($D$12:$D993,$D994,V$12:V993)-SUMIF($D$12:$D$2012,$D994,U$12:U$2012),AL994),2))),"")</f>
        <v/>
      </c>
      <c r="W994" s="250" t="str">
        <f>IF(Q994&lt;&gt;"",1000 - SUMIF($D$12:$D993,$D994,W$12:W993),"")</f>
        <v/>
      </c>
      <c r="X994" s="106"/>
      <c r="Y994" s="247"/>
      <c r="Z994" s="247"/>
      <c r="AA994" s="247"/>
      <c r="AB994" s="248" t="str">
        <f>IF(AND(Y994&lt;&gt;"",Z994&lt;&gt;"",X994&lt;&gt;""),ROUND(MIN(IF(OR(X994="OZZ",X994="ZZ"),5000,17300),TRUNC(0.75*(SUMIF($D$12:$D994,$D994,Y$12:Y994)+SUMIF($D$12:$D994,$D994,Z$12:Z994)),2)) - SUMIF($D$12:$D993,$D994,AB$12:AB993),2),"")</f>
        <v/>
      </c>
      <c r="AC994" s="251" t="str">
        <f>IF(AND(Y994&lt;&gt;"",Z994&lt;&gt;"",AA994&lt;&gt;"",X994&lt;&gt;"",AP994&lt;&gt;""),IF(OR(X994="OZZ",X994="ZZ"),ROUND(0-SUMIF($D$12:$D993,$D994,AC$12:AC993),2),IF(AA994=0,0,ROUND(MIN(MIN(17300,TRUNC(0.75*(SUMIF($D$12:$D$2012,$D994,Y$12:Y$2012)+SUMIF($D$12:$D$2012,$D994,Z$12:Z$2012)),2)+SUMIF($D$12:$D994,$D994,AP$12:AP994))-SUMIF($D$12:$D993,$D994,AC$12:AC993)-SUMIF($D$12:$D$2012,$D994,AB$12:AB$2012),AP994),2))),"")</f>
        <v/>
      </c>
      <c r="AD994" s="250" t="str">
        <f>IF(X994&lt;&gt;"",1000 - SUMIF($D$12:$D993,$D994,AD$12:AD993),"")</f>
        <v/>
      </c>
      <c r="AE994" s="252"/>
      <c r="AF994" s="253"/>
      <c r="AG994" s="254"/>
      <c r="AH994" s="255" t="str">
        <f t="shared" si="334"/>
        <v/>
      </c>
      <c r="AI994" s="256"/>
      <c r="AJ994" s="253"/>
      <c r="AK994" s="254"/>
      <c r="AL994" s="255" t="str">
        <f t="shared" si="335"/>
        <v/>
      </c>
      <c r="AM994" s="256"/>
      <c r="AN994" s="253"/>
      <c r="AO994" s="254"/>
      <c r="AP994" s="255" t="str">
        <f t="shared" si="315"/>
        <v/>
      </c>
      <c r="AQ994" s="116"/>
      <c r="AR994" s="116"/>
      <c r="AS994" s="117"/>
      <c r="AT994" s="118"/>
      <c r="AU994" s="119" t="str">
        <f>IF(D994&lt;&gt; "", IF(COUNTIF($D$12:$D994,$D994)&gt;1,0,IF(SUM(N994,U994,AB994)&gt;0,IF(AND(X994="",OR(Q994&lt;&gt;"",J994&lt;&gt;"")),IF(Q994&lt;&gt;"",Q994,IF(J994&lt;&gt;"",J994,0)),IF(AND(Q994&lt;&gt;"",J994&lt;&gt;"",Q994=J994),Q994,X994)),0)),"")</f>
        <v/>
      </c>
      <c r="AV994" s="119" t="str">
        <f>IF(D994&lt;&gt;"",IF(COUNTIF($D$12:$D994,$D994)&gt;1,0,IF(SUM(O994,V994,AC994)&gt;0,IF(AND(X994="",OR(Q994&lt;&gt;"",J994&lt;&gt;"")),IF(Q994&lt;&gt;"",Q994,IF(J994&lt;&gt;"",J994,0)),IF(AND(Q994&lt;&gt;"",J994&lt;&gt;"",Q994=J994),Q994,X994)),0)),"")</f>
        <v/>
      </c>
      <c r="AW994" s="119" t="str">
        <f>IF(D994&lt;&gt;"",IF(COUNTIF($D$12:$D994,$D994)&gt;1,0,IF(SUM(P994,W994,AD994)&gt;0,IF(AND(X994="",OR(Q994&lt;&gt;"",J994&lt;&gt;"")),IF(Q994&lt;&gt;"",Q994,IF(J994&lt;&gt;"",J994,0)),IF(AND(Q994&lt;&gt;"",J994&lt;&gt;"",Q994=J994),Q994,X994)),0)),"")</f>
        <v/>
      </c>
      <c r="AX994" s="118" t="str">
        <f t="shared" si="316"/>
        <v/>
      </c>
      <c r="AY994" s="118" t="str">
        <f t="shared" si="317"/>
        <v/>
      </c>
      <c r="AZ994" s="118" t="str">
        <f t="shared" si="318"/>
        <v/>
      </c>
      <c r="BA994" s="118" t="str">
        <f t="shared" si="319"/>
        <v/>
      </c>
      <c r="BB994" s="118" t="str">
        <f t="shared" si="320"/>
        <v/>
      </c>
      <c r="BC994" s="118" t="str">
        <f t="shared" si="321"/>
        <v/>
      </c>
      <c r="BD994" s="118" t="str">
        <f t="shared" si="322"/>
        <v/>
      </c>
      <c r="BE994" s="118" t="str">
        <f t="shared" si="323"/>
        <v/>
      </c>
      <c r="BF994" s="118" t="str">
        <f t="shared" si="324"/>
        <v/>
      </c>
      <c r="BG994" s="120"/>
      <c r="BH994" s="120" t="str">
        <f t="shared" si="325"/>
        <v/>
      </c>
      <c r="BI994" s="120" t="str">
        <f t="shared" si="326"/>
        <v/>
      </c>
      <c r="BJ994" s="121"/>
      <c r="BK994" s="120" t="str">
        <f t="shared" si="327"/>
        <v/>
      </c>
      <c r="BL994" s="120" t="str">
        <f t="shared" si="328"/>
        <v/>
      </c>
      <c r="BM994" s="120" t="str">
        <f t="shared" si="329"/>
        <v/>
      </c>
      <c r="BN994" s="120" t="str">
        <f t="shared" si="330"/>
        <v/>
      </c>
      <c r="BO994" s="120" t="str">
        <f t="shared" si="331"/>
        <v/>
      </c>
      <c r="BP994" s="120" t="str">
        <f t="shared" si="332"/>
        <v/>
      </c>
      <c r="BQ994" s="98"/>
      <c r="BR994" s="98"/>
      <c r="BS994" s="98"/>
      <c r="BT994" s="98"/>
      <c r="BU994" s="98"/>
      <c r="BV994" s="98"/>
      <c r="BW994" s="98"/>
      <c r="BX994" s="98"/>
      <c r="BY994" s="98"/>
      <c r="BZ994" s="98"/>
      <c r="CA994" s="98"/>
      <c r="CB994" s="98"/>
      <c r="CC994" s="98"/>
      <c r="CD994" s="98"/>
      <c r="CE994" s="98"/>
      <c r="CF994" s="98"/>
      <c r="CG994" s="98"/>
      <c r="CH994" s="98"/>
      <c r="CI994" s="98"/>
      <c r="CJ994" s="98"/>
      <c r="CK994" s="98"/>
      <c r="CL994" s="98"/>
      <c r="CM994" s="98"/>
      <c r="CN994" s="98"/>
      <c r="CO994" s="98"/>
      <c r="CP994" s="98"/>
      <c r="CQ994" s="98"/>
      <c r="CR994" s="98"/>
      <c r="CS994" s="98"/>
    </row>
    <row r="995" spans="1:97" s="4" customFormat="1" ht="18.75" customHeight="1" x14ac:dyDescent="0.2">
      <c r="A995" s="3">
        <f t="shared" si="333"/>
        <v>983</v>
      </c>
      <c r="B995" s="263"/>
      <c r="C995" s="263"/>
      <c r="D995" s="263"/>
      <c r="E995" s="259"/>
      <c r="F995" s="259"/>
      <c r="G995" s="43"/>
      <c r="H995" s="264"/>
      <c r="I995" s="261"/>
      <c r="J995" s="106"/>
      <c r="K995" s="247"/>
      <c r="L995" s="247"/>
      <c r="M995" s="247"/>
      <c r="N995" s="248" t="str">
        <f>IF(AND(K995&lt;&gt;"",L995&lt;&gt;"",J995&lt;&gt;""),ROUND(MIN(IF(OR(J995="OZZ",J995="ZZ"),5000,17300),TRUNC(0.75*(SUMIF($D$12:$D995,$D995,K$12:K995)+SUMIF($D$12:$D995,$D995,L$12:L995)),2)) - SUMIF($D$12:$D994,$D995,N$12:N994),2),"")</f>
        <v/>
      </c>
      <c r="O995" s="249" t="str">
        <f>IF(AND(K995&lt;&gt;"",L995&lt;&gt;"",M995&lt;&gt;"",J995&lt;&gt;"",AH995&lt;&gt;""),IF(OR(J995="OZZ",J995="ZZ"),ROUND(0-SUMIF($D$12:$D994,$D995,O$12:O994),2),IF(M995=0,0,ROUND(MIN(MIN(17300,TRUNC(0.75*(SUMIF($D$12:$D$2012,$D995,K$12:K$2012)+SUMIF($D$12:$D$2012,$D995,L$12:L$2012)),2)+SUMIF($D$12:$D995,$D995,AH$12:AH995))-SUMIF($D$12:$D994,$D995,O$12:O994)-SUMIF($D$12:$D$2012,$D995,N$12:N$2012),AH995),2))),"")</f>
        <v/>
      </c>
      <c r="P995" s="250" t="str">
        <f>IF(J995&lt;&gt;"",1000 - SUMIF($D$12:$D994,$D995,P$12:P994),"")</f>
        <v/>
      </c>
      <c r="Q995" s="106"/>
      <c r="R995" s="247"/>
      <c r="S995" s="247"/>
      <c r="T995" s="247"/>
      <c r="U995" s="248" t="str">
        <f>IF(AND(R995&lt;&gt;"",S995&lt;&gt;"",Q995&lt;&gt;""),ROUND(MIN(IF(OR(Q995="OZZ",Q995="ZZ"),5000,17300),TRUNC(0.75*(SUMIF($D$12:$D995,$D995,R$12:R995)+SUMIF($D$12:$D995,$D995,S$12:S995)),2)) - SUMIF($D$12:$D994,$D995,U$12:U994),2),"")</f>
        <v/>
      </c>
      <c r="V995" s="248" t="str">
        <f>IF(AND(R995&lt;&gt;"",S995&lt;&gt;"",T995&lt;&gt;"",Q995&lt;&gt;"",AL995&lt;&gt;""),IF(OR(Q995="OZZ",Q995="ZZ"),ROUND(0-SUMIF($D$12:$D994,$D995,V$12:V994),2),IF(T995=0,0,ROUND(MIN(MIN(17300,TRUNC(0.75*(SUMIF($D$12:$D$2012,$D995,R$12:R$2012)+SUMIF($D$12:$D$2012,$D995,S$12:S$2012)),2)+SUMIF($D$12:$D995,$D995,AL$12:AL995))-SUMIF($D$12:$D994,$D995,V$12:V994)-SUMIF($D$12:$D$2012,$D995,U$12:U$2012),AL995),2))),"")</f>
        <v/>
      </c>
      <c r="W995" s="250" t="str">
        <f>IF(Q995&lt;&gt;"",1000 - SUMIF($D$12:$D994,$D995,W$12:W994),"")</f>
        <v/>
      </c>
      <c r="X995" s="106"/>
      <c r="Y995" s="247"/>
      <c r="Z995" s="247"/>
      <c r="AA995" s="247"/>
      <c r="AB995" s="248" t="str">
        <f>IF(AND(Y995&lt;&gt;"",Z995&lt;&gt;"",X995&lt;&gt;""),ROUND(MIN(IF(OR(X995="OZZ",X995="ZZ"),5000,17300),TRUNC(0.75*(SUMIF($D$12:$D995,$D995,Y$12:Y995)+SUMIF($D$12:$D995,$D995,Z$12:Z995)),2)) - SUMIF($D$12:$D994,$D995,AB$12:AB994),2),"")</f>
        <v/>
      </c>
      <c r="AC995" s="251" t="str">
        <f>IF(AND(Y995&lt;&gt;"",Z995&lt;&gt;"",AA995&lt;&gt;"",X995&lt;&gt;"",AP995&lt;&gt;""),IF(OR(X995="OZZ",X995="ZZ"),ROUND(0-SUMIF($D$12:$D994,$D995,AC$12:AC994),2),IF(AA995=0,0,ROUND(MIN(MIN(17300,TRUNC(0.75*(SUMIF($D$12:$D$2012,$D995,Y$12:Y$2012)+SUMIF($D$12:$D$2012,$D995,Z$12:Z$2012)),2)+SUMIF($D$12:$D995,$D995,AP$12:AP995))-SUMIF($D$12:$D994,$D995,AC$12:AC994)-SUMIF($D$12:$D$2012,$D995,AB$12:AB$2012),AP995),2))),"")</f>
        <v/>
      </c>
      <c r="AD995" s="250" t="str">
        <f>IF(X995&lt;&gt;"",1000 - SUMIF($D$12:$D994,$D995,AD$12:AD994),"")</f>
        <v/>
      </c>
      <c r="AE995" s="252"/>
      <c r="AF995" s="253"/>
      <c r="AG995" s="254"/>
      <c r="AH995" s="255" t="str">
        <f t="shared" si="334"/>
        <v/>
      </c>
      <c r="AI995" s="256"/>
      <c r="AJ995" s="253"/>
      <c r="AK995" s="254"/>
      <c r="AL995" s="255" t="str">
        <f t="shared" si="335"/>
        <v/>
      </c>
      <c r="AM995" s="256"/>
      <c r="AN995" s="253"/>
      <c r="AO995" s="254"/>
      <c r="AP995" s="255" t="str">
        <f t="shared" si="315"/>
        <v/>
      </c>
      <c r="AQ995" s="116"/>
      <c r="AR995" s="116"/>
      <c r="AS995" s="117"/>
      <c r="AT995" s="118"/>
      <c r="AU995" s="119" t="str">
        <f>IF(D995&lt;&gt; "", IF(COUNTIF($D$12:$D995,$D995)&gt;1,0,IF(SUM(N995,U995,AB995)&gt;0,IF(AND(X995="",OR(Q995&lt;&gt;"",J995&lt;&gt;"")),IF(Q995&lt;&gt;"",Q995,IF(J995&lt;&gt;"",J995,0)),IF(AND(Q995&lt;&gt;"",J995&lt;&gt;"",Q995=J995),Q995,X995)),0)),"")</f>
        <v/>
      </c>
      <c r="AV995" s="119" t="str">
        <f>IF(D995&lt;&gt;"",IF(COUNTIF($D$12:$D995,$D995)&gt;1,0,IF(SUM(O995,V995,AC995)&gt;0,IF(AND(X995="",OR(Q995&lt;&gt;"",J995&lt;&gt;"")),IF(Q995&lt;&gt;"",Q995,IF(J995&lt;&gt;"",J995,0)),IF(AND(Q995&lt;&gt;"",J995&lt;&gt;"",Q995=J995),Q995,X995)),0)),"")</f>
        <v/>
      </c>
      <c r="AW995" s="119" t="str">
        <f>IF(D995&lt;&gt;"",IF(COUNTIF($D$12:$D995,$D995)&gt;1,0,IF(SUM(P995,W995,AD995)&gt;0,IF(AND(X995="",OR(Q995&lt;&gt;"",J995&lt;&gt;"")),IF(Q995&lt;&gt;"",Q995,IF(J995&lt;&gt;"",J995,0)),IF(AND(Q995&lt;&gt;"",J995&lt;&gt;"",Q995=J995),Q995,X995)),0)),"")</f>
        <v/>
      </c>
      <c r="AX995" s="118" t="str">
        <f t="shared" si="316"/>
        <v/>
      </c>
      <c r="AY995" s="118" t="str">
        <f t="shared" si="317"/>
        <v/>
      </c>
      <c r="AZ995" s="118" t="str">
        <f t="shared" si="318"/>
        <v/>
      </c>
      <c r="BA995" s="118" t="str">
        <f t="shared" si="319"/>
        <v/>
      </c>
      <c r="BB995" s="118" t="str">
        <f t="shared" si="320"/>
        <v/>
      </c>
      <c r="BC995" s="118" t="str">
        <f t="shared" si="321"/>
        <v/>
      </c>
      <c r="BD995" s="118" t="str">
        <f t="shared" si="322"/>
        <v/>
      </c>
      <c r="BE995" s="118" t="str">
        <f t="shared" si="323"/>
        <v/>
      </c>
      <c r="BF995" s="118" t="str">
        <f t="shared" si="324"/>
        <v/>
      </c>
      <c r="BG995" s="120"/>
      <c r="BH995" s="120" t="str">
        <f t="shared" si="325"/>
        <v/>
      </c>
      <c r="BI995" s="120" t="str">
        <f t="shared" si="326"/>
        <v/>
      </c>
      <c r="BJ995" s="121"/>
      <c r="BK995" s="120" t="str">
        <f t="shared" si="327"/>
        <v/>
      </c>
      <c r="BL995" s="120" t="str">
        <f t="shared" si="328"/>
        <v/>
      </c>
      <c r="BM995" s="120" t="str">
        <f t="shared" si="329"/>
        <v/>
      </c>
      <c r="BN995" s="120" t="str">
        <f t="shared" si="330"/>
        <v/>
      </c>
      <c r="BO995" s="120" t="str">
        <f t="shared" si="331"/>
        <v/>
      </c>
      <c r="BP995" s="120" t="str">
        <f t="shared" si="332"/>
        <v/>
      </c>
      <c r="BQ995" s="98"/>
      <c r="BR995" s="98"/>
      <c r="BS995" s="98"/>
      <c r="BT995" s="98"/>
      <c r="BU995" s="98"/>
      <c r="BV995" s="98"/>
      <c r="BW995" s="98"/>
      <c r="BX995" s="98"/>
      <c r="BY995" s="98"/>
      <c r="BZ995" s="98"/>
      <c r="CA995" s="98"/>
      <c r="CB995" s="98"/>
      <c r="CC995" s="98"/>
      <c r="CD995" s="98"/>
      <c r="CE995" s="98"/>
      <c r="CF995" s="98"/>
      <c r="CG995" s="98"/>
      <c r="CH995" s="98"/>
      <c r="CI995" s="98"/>
      <c r="CJ995" s="98"/>
      <c r="CK995" s="98"/>
      <c r="CL995" s="98"/>
      <c r="CM995" s="98"/>
      <c r="CN995" s="98"/>
      <c r="CO995" s="98"/>
      <c r="CP995" s="98"/>
      <c r="CQ995" s="98"/>
      <c r="CR995" s="98"/>
      <c r="CS995" s="98"/>
    </row>
    <row r="996" spans="1:97" s="4" customFormat="1" ht="18.75" customHeight="1" x14ac:dyDescent="0.2">
      <c r="A996" s="3">
        <f t="shared" si="333"/>
        <v>984</v>
      </c>
      <c r="B996" s="263"/>
      <c r="C996" s="263"/>
      <c r="D996" s="263"/>
      <c r="E996" s="259"/>
      <c r="F996" s="259"/>
      <c r="G996" s="43"/>
      <c r="H996" s="264"/>
      <c r="I996" s="261"/>
      <c r="J996" s="106"/>
      <c r="K996" s="247"/>
      <c r="L996" s="247"/>
      <c r="M996" s="247"/>
      <c r="N996" s="248" t="str">
        <f>IF(AND(K996&lt;&gt;"",L996&lt;&gt;"",J996&lt;&gt;""),ROUND(MIN(IF(OR(J996="OZZ",J996="ZZ"),5000,17300),TRUNC(0.75*(SUMIF($D$12:$D996,$D996,K$12:K996)+SUMIF($D$12:$D996,$D996,L$12:L996)),2)) - SUMIF($D$12:$D995,$D996,N$12:N995),2),"")</f>
        <v/>
      </c>
      <c r="O996" s="249" t="str">
        <f>IF(AND(K996&lt;&gt;"",L996&lt;&gt;"",M996&lt;&gt;"",J996&lt;&gt;"",AH996&lt;&gt;""),IF(OR(J996="OZZ",J996="ZZ"),ROUND(0-SUMIF($D$12:$D995,$D996,O$12:O995),2),IF(M996=0,0,ROUND(MIN(MIN(17300,TRUNC(0.75*(SUMIF($D$12:$D$2012,$D996,K$12:K$2012)+SUMIF($D$12:$D$2012,$D996,L$12:L$2012)),2)+SUMIF($D$12:$D996,$D996,AH$12:AH996))-SUMIF($D$12:$D995,$D996,O$12:O995)-SUMIF($D$12:$D$2012,$D996,N$12:N$2012),AH996),2))),"")</f>
        <v/>
      </c>
      <c r="P996" s="250" t="str">
        <f>IF(J996&lt;&gt;"",1000 - SUMIF($D$12:$D995,$D996,P$12:P995),"")</f>
        <v/>
      </c>
      <c r="Q996" s="106"/>
      <c r="R996" s="247"/>
      <c r="S996" s="247"/>
      <c r="T996" s="247"/>
      <c r="U996" s="248" t="str">
        <f>IF(AND(R996&lt;&gt;"",S996&lt;&gt;"",Q996&lt;&gt;""),ROUND(MIN(IF(OR(Q996="OZZ",Q996="ZZ"),5000,17300),TRUNC(0.75*(SUMIF($D$12:$D996,$D996,R$12:R996)+SUMIF($D$12:$D996,$D996,S$12:S996)),2)) - SUMIF($D$12:$D995,$D996,U$12:U995),2),"")</f>
        <v/>
      </c>
      <c r="V996" s="248" t="str">
        <f>IF(AND(R996&lt;&gt;"",S996&lt;&gt;"",T996&lt;&gt;"",Q996&lt;&gt;"",AL996&lt;&gt;""),IF(OR(Q996="OZZ",Q996="ZZ"),ROUND(0-SUMIF($D$12:$D995,$D996,V$12:V995),2),IF(T996=0,0,ROUND(MIN(MIN(17300,TRUNC(0.75*(SUMIF($D$12:$D$2012,$D996,R$12:R$2012)+SUMIF($D$12:$D$2012,$D996,S$12:S$2012)),2)+SUMIF($D$12:$D996,$D996,AL$12:AL996))-SUMIF($D$12:$D995,$D996,V$12:V995)-SUMIF($D$12:$D$2012,$D996,U$12:U$2012),AL996),2))),"")</f>
        <v/>
      </c>
      <c r="W996" s="250" t="str">
        <f>IF(Q996&lt;&gt;"",1000 - SUMIF($D$12:$D995,$D996,W$12:W995),"")</f>
        <v/>
      </c>
      <c r="X996" s="106"/>
      <c r="Y996" s="247"/>
      <c r="Z996" s="247"/>
      <c r="AA996" s="247"/>
      <c r="AB996" s="248" t="str">
        <f>IF(AND(Y996&lt;&gt;"",Z996&lt;&gt;"",X996&lt;&gt;""),ROUND(MIN(IF(OR(X996="OZZ",X996="ZZ"),5000,17300),TRUNC(0.75*(SUMIF($D$12:$D996,$D996,Y$12:Y996)+SUMIF($D$12:$D996,$D996,Z$12:Z996)),2)) - SUMIF($D$12:$D995,$D996,AB$12:AB995),2),"")</f>
        <v/>
      </c>
      <c r="AC996" s="251" t="str">
        <f>IF(AND(Y996&lt;&gt;"",Z996&lt;&gt;"",AA996&lt;&gt;"",X996&lt;&gt;"",AP996&lt;&gt;""),IF(OR(X996="OZZ",X996="ZZ"),ROUND(0-SUMIF($D$12:$D995,$D996,AC$12:AC995),2),IF(AA996=0,0,ROUND(MIN(MIN(17300,TRUNC(0.75*(SUMIF($D$12:$D$2012,$D996,Y$12:Y$2012)+SUMIF($D$12:$D$2012,$D996,Z$12:Z$2012)),2)+SUMIF($D$12:$D996,$D996,AP$12:AP996))-SUMIF($D$12:$D995,$D996,AC$12:AC995)-SUMIF($D$12:$D$2012,$D996,AB$12:AB$2012),AP996),2))),"")</f>
        <v/>
      </c>
      <c r="AD996" s="250" t="str">
        <f>IF(X996&lt;&gt;"",1000 - SUMIF($D$12:$D995,$D996,AD$12:AD995),"")</f>
        <v/>
      </c>
      <c r="AE996" s="252"/>
      <c r="AF996" s="253"/>
      <c r="AG996" s="254"/>
      <c r="AH996" s="255" t="str">
        <f t="shared" si="334"/>
        <v/>
      </c>
      <c r="AI996" s="256"/>
      <c r="AJ996" s="253"/>
      <c r="AK996" s="254"/>
      <c r="AL996" s="255" t="str">
        <f t="shared" si="335"/>
        <v/>
      </c>
      <c r="AM996" s="256"/>
      <c r="AN996" s="253"/>
      <c r="AO996" s="254"/>
      <c r="AP996" s="255" t="str">
        <f t="shared" si="315"/>
        <v/>
      </c>
      <c r="AQ996" s="116"/>
      <c r="AR996" s="116"/>
      <c r="AS996" s="117"/>
      <c r="AT996" s="118"/>
      <c r="AU996" s="119" t="str">
        <f>IF(D996&lt;&gt; "", IF(COUNTIF($D$12:$D996,$D996)&gt;1,0,IF(SUM(N996,U996,AB996)&gt;0,IF(AND(X996="",OR(Q996&lt;&gt;"",J996&lt;&gt;"")),IF(Q996&lt;&gt;"",Q996,IF(J996&lt;&gt;"",J996,0)),IF(AND(Q996&lt;&gt;"",J996&lt;&gt;"",Q996=J996),Q996,X996)),0)),"")</f>
        <v/>
      </c>
      <c r="AV996" s="119" t="str">
        <f>IF(D996&lt;&gt;"",IF(COUNTIF($D$12:$D996,$D996)&gt;1,0,IF(SUM(O996,V996,AC996)&gt;0,IF(AND(X996="",OR(Q996&lt;&gt;"",J996&lt;&gt;"")),IF(Q996&lt;&gt;"",Q996,IF(J996&lt;&gt;"",J996,0)),IF(AND(Q996&lt;&gt;"",J996&lt;&gt;"",Q996=J996),Q996,X996)),0)),"")</f>
        <v/>
      </c>
      <c r="AW996" s="119" t="str">
        <f>IF(D996&lt;&gt;"",IF(COUNTIF($D$12:$D996,$D996)&gt;1,0,IF(SUM(P996,W996,AD996)&gt;0,IF(AND(X996="",OR(Q996&lt;&gt;"",J996&lt;&gt;"")),IF(Q996&lt;&gt;"",Q996,IF(J996&lt;&gt;"",J996,0)),IF(AND(Q996&lt;&gt;"",J996&lt;&gt;"",Q996=J996),Q996,X996)),0)),"")</f>
        <v/>
      </c>
      <c r="AX996" s="118" t="str">
        <f t="shared" si="316"/>
        <v/>
      </c>
      <c r="AY996" s="118" t="str">
        <f t="shared" si="317"/>
        <v/>
      </c>
      <c r="AZ996" s="118" t="str">
        <f t="shared" si="318"/>
        <v/>
      </c>
      <c r="BA996" s="118" t="str">
        <f t="shared" si="319"/>
        <v/>
      </c>
      <c r="BB996" s="118" t="str">
        <f t="shared" si="320"/>
        <v/>
      </c>
      <c r="BC996" s="118" t="str">
        <f t="shared" si="321"/>
        <v/>
      </c>
      <c r="BD996" s="118" t="str">
        <f t="shared" si="322"/>
        <v/>
      </c>
      <c r="BE996" s="118" t="str">
        <f t="shared" si="323"/>
        <v/>
      </c>
      <c r="BF996" s="118" t="str">
        <f t="shared" si="324"/>
        <v/>
      </c>
      <c r="BG996" s="120"/>
      <c r="BH996" s="120" t="str">
        <f t="shared" si="325"/>
        <v/>
      </c>
      <c r="BI996" s="120" t="str">
        <f t="shared" si="326"/>
        <v/>
      </c>
      <c r="BJ996" s="121"/>
      <c r="BK996" s="120" t="str">
        <f t="shared" si="327"/>
        <v/>
      </c>
      <c r="BL996" s="120" t="str">
        <f t="shared" si="328"/>
        <v/>
      </c>
      <c r="BM996" s="120" t="str">
        <f t="shared" si="329"/>
        <v/>
      </c>
      <c r="BN996" s="120" t="str">
        <f t="shared" si="330"/>
        <v/>
      </c>
      <c r="BO996" s="120" t="str">
        <f t="shared" si="331"/>
        <v/>
      </c>
      <c r="BP996" s="120" t="str">
        <f t="shared" si="332"/>
        <v/>
      </c>
      <c r="BQ996" s="98"/>
      <c r="BR996" s="98"/>
      <c r="BS996" s="98"/>
      <c r="BT996" s="98"/>
      <c r="BU996" s="98"/>
      <c r="BV996" s="98"/>
      <c r="BW996" s="98"/>
      <c r="BX996" s="98"/>
      <c r="BY996" s="98"/>
      <c r="BZ996" s="98"/>
      <c r="CA996" s="98"/>
      <c r="CB996" s="98"/>
      <c r="CC996" s="98"/>
      <c r="CD996" s="98"/>
      <c r="CE996" s="98"/>
      <c r="CF996" s="98"/>
      <c r="CG996" s="98"/>
      <c r="CH996" s="98"/>
      <c r="CI996" s="98"/>
      <c r="CJ996" s="98"/>
      <c r="CK996" s="98"/>
      <c r="CL996" s="98"/>
      <c r="CM996" s="98"/>
      <c r="CN996" s="98"/>
      <c r="CO996" s="98"/>
      <c r="CP996" s="98"/>
      <c r="CQ996" s="98"/>
      <c r="CR996" s="98"/>
      <c r="CS996" s="98"/>
    </row>
    <row r="997" spans="1:97" s="4" customFormat="1" ht="18.75" customHeight="1" x14ac:dyDescent="0.2">
      <c r="A997" s="3">
        <f t="shared" si="333"/>
        <v>985</v>
      </c>
      <c r="B997" s="263"/>
      <c r="C997" s="263"/>
      <c r="D997" s="263"/>
      <c r="E997" s="259"/>
      <c r="F997" s="259"/>
      <c r="G997" s="43"/>
      <c r="H997" s="264"/>
      <c r="I997" s="261"/>
      <c r="J997" s="106"/>
      <c r="K997" s="247"/>
      <c r="L997" s="247"/>
      <c r="M997" s="247"/>
      <c r="N997" s="248" t="str">
        <f>IF(AND(K997&lt;&gt;"",L997&lt;&gt;"",J997&lt;&gt;""),ROUND(MIN(IF(OR(J997="OZZ",J997="ZZ"),5000,17300),TRUNC(0.75*(SUMIF($D$12:$D997,$D997,K$12:K997)+SUMIF($D$12:$D997,$D997,L$12:L997)),2)) - SUMIF($D$12:$D996,$D997,N$12:N996),2),"")</f>
        <v/>
      </c>
      <c r="O997" s="249" t="str">
        <f>IF(AND(K997&lt;&gt;"",L997&lt;&gt;"",M997&lt;&gt;"",J997&lt;&gt;"",AH997&lt;&gt;""),IF(OR(J997="OZZ",J997="ZZ"),ROUND(0-SUMIF($D$12:$D996,$D997,O$12:O996),2),IF(M997=0,0,ROUND(MIN(MIN(17300,TRUNC(0.75*(SUMIF($D$12:$D$2012,$D997,K$12:K$2012)+SUMIF($D$12:$D$2012,$D997,L$12:L$2012)),2)+SUMIF($D$12:$D997,$D997,AH$12:AH997))-SUMIF($D$12:$D996,$D997,O$12:O996)-SUMIF($D$12:$D$2012,$D997,N$12:N$2012),AH997),2))),"")</f>
        <v/>
      </c>
      <c r="P997" s="250" t="str">
        <f>IF(J997&lt;&gt;"",1000 - SUMIF($D$12:$D996,$D997,P$12:P996),"")</f>
        <v/>
      </c>
      <c r="Q997" s="106"/>
      <c r="R997" s="247"/>
      <c r="S997" s="247"/>
      <c r="T997" s="247"/>
      <c r="U997" s="248" t="str">
        <f>IF(AND(R997&lt;&gt;"",S997&lt;&gt;"",Q997&lt;&gt;""),ROUND(MIN(IF(OR(Q997="OZZ",Q997="ZZ"),5000,17300),TRUNC(0.75*(SUMIF($D$12:$D997,$D997,R$12:R997)+SUMIF($D$12:$D997,$D997,S$12:S997)),2)) - SUMIF($D$12:$D996,$D997,U$12:U996),2),"")</f>
        <v/>
      </c>
      <c r="V997" s="248" t="str">
        <f>IF(AND(R997&lt;&gt;"",S997&lt;&gt;"",T997&lt;&gt;"",Q997&lt;&gt;"",AL997&lt;&gt;""),IF(OR(Q997="OZZ",Q997="ZZ"),ROUND(0-SUMIF($D$12:$D996,$D997,V$12:V996),2),IF(T997=0,0,ROUND(MIN(MIN(17300,TRUNC(0.75*(SUMIF($D$12:$D$2012,$D997,R$12:R$2012)+SUMIF($D$12:$D$2012,$D997,S$12:S$2012)),2)+SUMIF($D$12:$D997,$D997,AL$12:AL997))-SUMIF($D$12:$D996,$D997,V$12:V996)-SUMIF($D$12:$D$2012,$D997,U$12:U$2012),AL997),2))),"")</f>
        <v/>
      </c>
      <c r="W997" s="250" t="str">
        <f>IF(Q997&lt;&gt;"",1000 - SUMIF($D$12:$D996,$D997,W$12:W996),"")</f>
        <v/>
      </c>
      <c r="X997" s="106"/>
      <c r="Y997" s="247"/>
      <c r="Z997" s="247"/>
      <c r="AA997" s="247"/>
      <c r="AB997" s="248" t="str">
        <f>IF(AND(Y997&lt;&gt;"",Z997&lt;&gt;"",X997&lt;&gt;""),ROUND(MIN(IF(OR(X997="OZZ",X997="ZZ"),5000,17300),TRUNC(0.75*(SUMIF($D$12:$D997,$D997,Y$12:Y997)+SUMIF($D$12:$D997,$D997,Z$12:Z997)),2)) - SUMIF($D$12:$D996,$D997,AB$12:AB996),2),"")</f>
        <v/>
      </c>
      <c r="AC997" s="251" t="str">
        <f>IF(AND(Y997&lt;&gt;"",Z997&lt;&gt;"",AA997&lt;&gt;"",X997&lt;&gt;"",AP997&lt;&gt;""),IF(OR(X997="OZZ",X997="ZZ"),ROUND(0-SUMIF($D$12:$D996,$D997,AC$12:AC996),2),IF(AA997=0,0,ROUND(MIN(MIN(17300,TRUNC(0.75*(SUMIF($D$12:$D$2012,$D997,Y$12:Y$2012)+SUMIF($D$12:$D$2012,$D997,Z$12:Z$2012)),2)+SUMIF($D$12:$D997,$D997,AP$12:AP997))-SUMIF($D$12:$D996,$D997,AC$12:AC996)-SUMIF($D$12:$D$2012,$D997,AB$12:AB$2012),AP997),2))),"")</f>
        <v/>
      </c>
      <c r="AD997" s="250" t="str">
        <f>IF(X997&lt;&gt;"",1000 - SUMIF($D$12:$D996,$D997,AD$12:AD996),"")</f>
        <v/>
      </c>
      <c r="AE997" s="252"/>
      <c r="AF997" s="253"/>
      <c r="AG997" s="254"/>
      <c r="AH997" s="255" t="str">
        <f t="shared" si="334"/>
        <v/>
      </c>
      <c r="AI997" s="256"/>
      <c r="AJ997" s="253"/>
      <c r="AK997" s="254"/>
      <c r="AL997" s="255" t="str">
        <f t="shared" si="335"/>
        <v/>
      </c>
      <c r="AM997" s="256"/>
      <c r="AN997" s="253"/>
      <c r="AO997" s="254"/>
      <c r="AP997" s="255" t="str">
        <f t="shared" si="315"/>
        <v/>
      </c>
      <c r="AQ997" s="116"/>
      <c r="AR997" s="116"/>
      <c r="AS997" s="117"/>
      <c r="AT997" s="118"/>
      <c r="AU997" s="119" t="str">
        <f>IF(D997&lt;&gt; "", IF(COUNTIF($D$12:$D997,$D997)&gt;1,0,IF(SUM(N997,U997,AB997)&gt;0,IF(AND(X997="",OR(Q997&lt;&gt;"",J997&lt;&gt;"")),IF(Q997&lt;&gt;"",Q997,IF(J997&lt;&gt;"",J997,0)),IF(AND(Q997&lt;&gt;"",J997&lt;&gt;"",Q997=J997),Q997,X997)),0)),"")</f>
        <v/>
      </c>
      <c r="AV997" s="119" t="str">
        <f>IF(D997&lt;&gt;"",IF(COUNTIF($D$12:$D997,$D997)&gt;1,0,IF(SUM(O997,V997,AC997)&gt;0,IF(AND(X997="",OR(Q997&lt;&gt;"",J997&lt;&gt;"")),IF(Q997&lt;&gt;"",Q997,IF(J997&lt;&gt;"",J997,0)),IF(AND(Q997&lt;&gt;"",J997&lt;&gt;"",Q997=J997),Q997,X997)),0)),"")</f>
        <v/>
      </c>
      <c r="AW997" s="119" t="str">
        <f>IF(D997&lt;&gt;"",IF(COUNTIF($D$12:$D997,$D997)&gt;1,0,IF(SUM(P997,W997,AD997)&gt;0,IF(AND(X997="",OR(Q997&lt;&gt;"",J997&lt;&gt;"")),IF(Q997&lt;&gt;"",Q997,IF(J997&lt;&gt;"",J997,0)),IF(AND(Q997&lt;&gt;"",J997&lt;&gt;"",Q997=J997),Q997,X997)),0)),"")</f>
        <v/>
      </c>
      <c r="AX997" s="118" t="str">
        <f t="shared" si="316"/>
        <v/>
      </c>
      <c r="AY997" s="118" t="str">
        <f t="shared" si="317"/>
        <v/>
      </c>
      <c r="AZ997" s="118" t="str">
        <f t="shared" si="318"/>
        <v/>
      </c>
      <c r="BA997" s="118" t="str">
        <f t="shared" si="319"/>
        <v/>
      </c>
      <c r="BB997" s="118" t="str">
        <f t="shared" si="320"/>
        <v/>
      </c>
      <c r="BC997" s="118" t="str">
        <f t="shared" si="321"/>
        <v/>
      </c>
      <c r="BD997" s="118" t="str">
        <f t="shared" si="322"/>
        <v/>
      </c>
      <c r="BE997" s="118" t="str">
        <f t="shared" si="323"/>
        <v/>
      </c>
      <c r="BF997" s="118" t="str">
        <f t="shared" si="324"/>
        <v/>
      </c>
      <c r="BG997" s="120"/>
      <c r="BH997" s="120" t="str">
        <f t="shared" si="325"/>
        <v/>
      </c>
      <c r="BI997" s="120" t="str">
        <f t="shared" si="326"/>
        <v/>
      </c>
      <c r="BJ997" s="121"/>
      <c r="BK997" s="120" t="str">
        <f t="shared" si="327"/>
        <v/>
      </c>
      <c r="BL997" s="120" t="str">
        <f t="shared" si="328"/>
        <v/>
      </c>
      <c r="BM997" s="120" t="str">
        <f t="shared" si="329"/>
        <v/>
      </c>
      <c r="BN997" s="120" t="str">
        <f t="shared" si="330"/>
        <v/>
      </c>
      <c r="BO997" s="120" t="str">
        <f t="shared" si="331"/>
        <v/>
      </c>
      <c r="BP997" s="120" t="str">
        <f t="shared" si="332"/>
        <v/>
      </c>
      <c r="BQ997" s="98"/>
      <c r="BR997" s="98"/>
      <c r="BS997" s="98"/>
      <c r="BT997" s="98"/>
      <c r="BU997" s="98"/>
      <c r="BV997" s="98"/>
      <c r="BW997" s="98"/>
      <c r="BX997" s="98"/>
      <c r="BY997" s="98"/>
      <c r="BZ997" s="98"/>
      <c r="CA997" s="98"/>
      <c r="CB997" s="98"/>
      <c r="CC997" s="98"/>
      <c r="CD997" s="98"/>
      <c r="CE997" s="98"/>
      <c r="CF997" s="98"/>
      <c r="CG997" s="98"/>
      <c r="CH997" s="98"/>
      <c r="CI997" s="98"/>
      <c r="CJ997" s="98"/>
      <c r="CK997" s="98"/>
      <c r="CL997" s="98"/>
      <c r="CM997" s="98"/>
      <c r="CN997" s="98"/>
      <c r="CO997" s="98"/>
      <c r="CP997" s="98"/>
      <c r="CQ997" s="98"/>
      <c r="CR997" s="98"/>
      <c r="CS997" s="98"/>
    </row>
    <row r="998" spans="1:97" s="4" customFormat="1" ht="18.75" customHeight="1" x14ac:dyDescent="0.2">
      <c r="A998" s="3">
        <f t="shared" si="333"/>
        <v>986</v>
      </c>
      <c r="B998" s="263"/>
      <c r="C998" s="263"/>
      <c r="D998" s="263"/>
      <c r="E998" s="259"/>
      <c r="F998" s="259"/>
      <c r="G998" s="43"/>
      <c r="H998" s="264"/>
      <c r="I998" s="261"/>
      <c r="J998" s="106"/>
      <c r="K998" s="247"/>
      <c r="L998" s="247"/>
      <c r="M998" s="247"/>
      <c r="N998" s="248" t="str">
        <f>IF(AND(K998&lt;&gt;"",L998&lt;&gt;"",J998&lt;&gt;""),ROUND(MIN(IF(OR(J998="OZZ",J998="ZZ"),5000,17300),TRUNC(0.75*(SUMIF($D$12:$D998,$D998,K$12:K998)+SUMIF($D$12:$D998,$D998,L$12:L998)),2)) - SUMIF($D$12:$D997,$D998,N$12:N997),2),"")</f>
        <v/>
      </c>
      <c r="O998" s="249" t="str">
        <f>IF(AND(K998&lt;&gt;"",L998&lt;&gt;"",M998&lt;&gt;"",J998&lt;&gt;"",AH998&lt;&gt;""),IF(OR(J998="OZZ",J998="ZZ"),ROUND(0-SUMIF($D$12:$D997,$D998,O$12:O997),2),IF(M998=0,0,ROUND(MIN(MIN(17300,TRUNC(0.75*(SUMIF($D$12:$D$2012,$D998,K$12:K$2012)+SUMIF($D$12:$D$2012,$D998,L$12:L$2012)),2)+SUMIF($D$12:$D998,$D998,AH$12:AH998))-SUMIF($D$12:$D997,$D998,O$12:O997)-SUMIF($D$12:$D$2012,$D998,N$12:N$2012),AH998),2))),"")</f>
        <v/>
      </c>
      <c r="P998" s="250" t="str">
        <f>IF(J998&lt;&gt;"",1000 - SUMIF($D$12:$D997,$D998,P$12:P997),"")</f>
        <v/>
      </c>
      <c r="Q998" s="106"/>
      <c r="R998" s="247"/>
      <c r="S998" s="247"/>
      <c r="T998" s="247"/>
      <c r="U998" s="248" t="str">
        <f>IF(AND(R998&lt;&gt;"",S998&lt;&gt;"",Q998&lt;&gt;""),ROUND(MIN(IF(OR(Q998="OZZ",Q998="ZZ"),5000,17300),TRUNC(0.75*(SUMIF($D$12:$D998,$D998,R$12:R998)+SUMIF($D$12:$D998,$D998,S$12:S998)),2)) - SUMIF($D$12:$D997,$D998,U$12:U997),2),"")</f>
        <v/>
      </c>
      <c r="V998" s="248" t="str">
        <f>IF(AND(R998&lt;&gt;"",S998&lt;&gt;"",T998&lt;&gt;"",Q998&lt;&gt;"",AL998&lt;&gt;""),IF(OR(Q998="OZZ",Q998="ZZ"),ROUND(0-SUMIF($D$12:$D997,$D998,V$12:V997),2),IF(T998=0,0,ROUND(MIN(MIN(17300,TRUNC(0.75*(SUMIF($D$12:$D$2012,$D998,R$12:R$2012)+SUMIF($D$12:$D$2012,$D998,S$12:S$2012)),2)+SUMIF($D$12:$D998,$D998,AL$12:AL998))-SUMIF($D$12:$D997,$D998,V$12:V997)-SUMIF($D$12:$D$2012,$D998,U$12:U$2012),AL998),2))),"")</f>
        <v/>
      </c>
      <c r="W998" s="250" t="str">
        <f>IF(Q998&lt;&gt;"",1000 - SUMIF($D$12:$D997,$D998,W$12:W997),"")</f>
        <v/>
      </c>
      <c r="X998" s="106"/>
      <c r="Y998" s="247"/>
      <c r="Z998" s="247"/>
      <c r="AA998" s="247"/>
      <c r="AB998" s="248" t="str">
        <f>IF(AND(Y998&lt;&gt;"",Z998&lt;&gt;"",X998&lt;&gt;""),ROUND(MIN(IF(OR(X998="OZZ",X998="ZZ"),5000,17300),TRUNC(0.75*(SUMIF($D$12:$D998,$D998,Y$12:Y998)+SUMIF($D$12:$D998,$D998,Z$12:Z998)),2)) - SUMIF($D$12:$D997,$D998,AB$12:AB997),2),"")</f>
        <v/>
      </c>
      <c r="AC998" s="251" t="str">
        <f>IF(AND(Y998&lt;&gt;"",Z998&lt;&gt;"",AA998&lt;&gt;"",X998&lt;&gt;"",AP998&lt;&gt;""),IF(OR(X998="OZZ",X998="ZZ"),ROUND(0-SUMIF($D$12:$D997,$D998,AC$12:AC997),2),IF(AA998=0,0,ROUND(MIN(MIN(17300,TRUNC(0.75*(SUMIF($D$12:$D$2012,$D998,Y$12:Y$2012)+SUMIF($D$12:$D$2012,$D998,Z$12:Z$2012)),2)+SUMIF($D$12:$D998,$D998,AP$12:AP998))-SUMIF($D$12:$D997,$D998,AC$12:AC997)-SUMIF($D$12:$D$2012,$D998,AB$12:AB$2012),AP998),2))),"")</f>
        <v/>
      </c>
      <c r="AD998" s="250" t="str">
        <f>IF(X998&lt;&gt;"",1000 - SUMIF($D$12:$D997,$D998,AD$12:AD997),"")</f>
        <v/>
      </c>
      <c r="AE998" s="252"/>
      <c r="AF998" s="253"/>
      <c r="AG998" s="254"/>
      <c r="AH998" s="255" t="str">
        <f t="shared" si="334"/>
        <v/>
      </c>
      <c r="AI998" s="256"/>
      <c r="AJ998" s="253"/>
      <c r="AK998" s="254"/>
      <c r="AL998" s="255" t="str">
        <f t="shared" si="335"/>
        <v/>
      </c>
      <c r="AM998" s="256"/>
      <c r="AN998" s="253"/>
      <c r="AO998" s="254"/>
      <c r="AP998" s="255" t="str">
        <f t="shared" si="315"/>
        <v/>
      </c>
      <c r="AQ998" s="116"/>
      <c r="AR998" s="116"/>
      <c r="AS998" s="117"/>
      <c r="AT998" s="118"/>
      <c r="AU998" s="119" t="str">
        <f>IF(D998&lt;&gt; "", IF(COUNTIF($D$12:$D998,$D998)&gt;1,0,IF(SUM(N998,U998,AB998)&gt;0,IF(AND(X998="",OR(Q998&lt;&gt;"",J998&lt;&gt;"")),IF(Q998&lt;&gt;"",Q998,IF(J998&lt;&gt;"",J998,0)),IF(AND(Q998&lt;&gt;"",J998&lt;&gt;"",Q998=J998),Q998,X998)),0)),"")</f>
        <v/>
      </c>
      <c r="AV998" s="119" t="str">
        <f>IF(D998&lt;&gt;"",IF(COUNTIF($D$12:$D998,$D998)&gt;1,0,IF(SUM(O998,V998,AC998)&gt;0,IF(AND(X998="",OR(Q998&lt;&gt;"",J998&lt;&gt;"")),IF(Q998&lt;&gt;"",Q998,IF(J998&lt;&gt;"",J998,0)),IF(AND(Q998&lt;&gt;"",J998&lt;&gt;"",Q998=J998),Q998,X998)),0)),"")</f>
        <v/>
      </c>
      <c r="AW998" s="119" t="str">
        <f>IF(D998&lt;&gt;"",IF(COUNTIF($D$12:$D998,$D998)&gt;1,0,IF(SUM(P998,W998,AD998)&gt;0,IF(AND(X998="",OR(Q998&lt;&gt;"",J998&lt;&gt;"")),IF(Q998&lt;&gt;"",Q998,IF(J998&lt;&gt;"",J998,0)),IF(AND(Q998&lt;&gt;"",J998&lt;&gt;"",Q998=J998),Q998,X998)),0)),"")</f>
        <v/>
      </c>
      <c r="AX998" s="118" t="str">
        <f t="shared" si="316"/>
        <v/>
      </c>
      <c r="AY998" s="118" t="str">
        <f t="shared" si="317"/>
        <v/>
      </c>
      <c r="AZ998" s="118" t="str">
        <f t="shared" si="318"/>
        <v/>
      </c>
      <c r="BA998" s="118" t="str">
        <f t="shared" si="319"/>
        <v/>
      </c>
      <c r="BB998" s="118" t="str">
        <f t="shared" si="320"/>
        <v/>
      </c>
      <c r="BC998" s="118" t="str">
        <f t="shared" si="321"/>
        <v/>
      </c>
      <c r="BD998" s="118" t="str">
        <f t="shared" si="322"/>
        <v/>
      </c>
      <c r="BE998" s="118" t="str">
        <f t="shared" si="323"/>
        <v/>
      </c>
      <c r="BF998" s="118" t="str">
        <f t="shared" si="324"/>
        <v/>
      </c>
      <c r="BG998" s="120"/>
      <c r="BH998" s="120" t="str">
        <f t="shared" si="325"/>
        <v/>
      </c>
      <c r="BI998" s="120" t="str">
        <f t="shared" si="326"/>
        <v/>
      </c>
      <c r="BJ998" s="121"/>
      <c r="BK998" s="120" t="str">
        <f t="shared" si="327"/>
        <v/>
      </c>
      <c r="BL998" s="120" t="str">
        <f t="shared" si="328"/>
        <v/>
      </c>
      <c r="BM998" s="120" t="str">
        <f t="shared" si="329"/>
        <v/>
      </c>
      <c r="BN998" s="120" t="str">
        <f t="shared" si="330"/>
        <v/>
      </c>
      <c r="BO998" s="120" t="str">
        <f t="shared" si="331"/>
        <v/>
      </c>
      <c r="BP998" s="120" t="str">
        <f t="shared" si="332"/>
        <v/>
      </c>
      <c r="BQ998" s="98"/>
      <c r="BR998" s="98"/>
      <c r="BS998" s="98"/>
      <c r="BT998" s="98"/>
      <c r="BU998" s="98"/>
      <c r="BV998" s="98"/>
      <c r="BW998" s="98"/>
      <c r="BX998" s="98"/>
      <c r="BY998" s="98"/>
      <c r="BZ998" s="98"/>
      <c r="CA998" s="98"/>
      <c r="CB998" s="98"/>
      <c r="CC998" s="98"/>
      <c r="CD998" s="98"/>
      <c r="CE998" s="98"/>
      <c r="CF998" s="98"/>
      <c r="CG998" s="98"/>
      <c r="CH998" s="98"/>
      <c r="CI998" s="98"/>
      <c r="CJ998" s="98"/>
      <c r="CK998" s="98"/>
      <c r="CL998" s="98"/>
      <c r="CM998" s="98"/>
      <c r="CN998" s="98"/>
      <c r="CO998" s="98"/>
      <c r="CP998" s="98"/>
      <c r="CQ998" s="98"/>
      <c r="CR998" s="98"/>
      <c r="CS998" s="98"/>
    </row>
    <row r="999" spans="1:97" s="4" customFormat="1" ht="18.75" customHeight="1" x14ac:dyDescent="0.2">
      <c r="A999" s="3">
        <f t="shared" si="333"/>
        <v>987</v>
      </c>
      <c r="B999" s="263"/>
      <c r="C999" s="263"/>
      <c r="D999" s="263"/>
      <c r="E999" s="259"/>
      <c r="F999" s="259"/>
      <c r="G999" s="43"/>
      <c r="H999" s="264"/>
      <c r="I999" s="261"/>
      <c r="J999" s="106"/>
      <c r="K999" s="247"/>
      <c r="L999" s="247"/>
      <c r="M999" s="247"/>
      <c r="N999" s="248" t="str">
        <f>IF(AND(K999&lt;&gt;"",L999&lt;&gt;"",J999&lt;&gt;""),ROUND(MIN(IF(OR(J999="OZZ",J999="ZZ"),5000,17300),TRUNC(0.75*(SUMIF($D$12:$D999,$D999,K$12:K999)+SUMIF($D$12:$D999,$D999,L$12:L999)),2)) - SUMIF($D$12:$D998,$D999,N$12:N998),2),"")</f>
        <v/>
      </c>
      <c r="O999" s="249" t="str">
        <f>IF(AND(K999&lt;&gt;"",L999&lt;&gt;"",M999&lt;&gt;"",J999&lt;&gt;"",AH999&lt;&gt;""),IF(OR(J999="OZZ",J999="ZZ"),ROUND(0-SUMIF($D$12:$D998,$D999,O$12:O998),2),IF(M999=0,0,ROUND(MIN(MIN(17300,TRUNC(0.75*(SUMIF($D$12:$D$2012,$D999,K$12:K$2012)+SUMIF($D$12:$D$2012,$D999,L$12:L$2012)),2)+SUMIF($D$12:$D999,$D999,AH$12:AH999))-SUMIF($D$12:$D998,$D999,O$12:O998)-SUMIF($D$12:$D$2012,$D999,N$12:N$2012),AH999),2))),"")</f>
        <v/>
      </c>
      <c r="P999" s="250" t="str">
        <f>IF(J999&lt;&gt;"",1000 - SUMIF($D$12:$D998,$D999,P$12:P998),"")</f>
        <v/>
      </c>
      <c r="Q999" s="106"/>
      <c r="R999" s="247"/>
      <c r="S999" s="247"/>
      <c r="T999" s="247"/>
      <c r="U999" s="248" t="str">
        <f>IF(AND(R999&lt;&gt;"",S999&lt;&gt;"",Q999&lt;&gt;""),ROUND(MIN(IF(OR(Q999="OZZ",Q999="ZZ"),5000,17300),TRUNC(0.75*(SUMIF($D$12:$D999,$D999,R$12:R999)+SUMIF($D$12:$D999,$D999,S$12:S999)),2)) - SUMIF($D$12:$D998,$D999,U$12:U998),2),"")</f>
        <v/>
      </c>
      <c r="V999" s="248" t="str">
        <f>IF(AND(R999&lt;&gt;"",S999&lt;&gt;"",T999&lt;&gt;"",Q999&lt;&gt;"",AL999&lt;&gt;""),IF(OR(Q999="OZZ",Q999="ZZ"),ROUND(0-SUMIF($D$12:$D998,$D999,V$12:V998),2),IF(T999=0,0,ROUND(MIN(MIN(17300,TRUNC(0.75*(SUMIF($D$12:$D$2012,$D999,R$12:R$2012)+SUMIF($D$12:$D$2012,$D999,S$12:S$2012)),2)+SUMIF($D$12:$D999,$D999,AL$12:AL999))-SUMIF($D$12:$D998,$D999,V$12:V998)-SUMIF($D$12:$D$2012,$D999,U$12:U$2012),AL999),2))),"")</f>
        <v/>
      </c>
      <c r="W999" s="250" t="str">
        <f>IF(Q999&lt;&gt;"",1000 - SUMIF($D$12:$D998,$D999,W$12:W998),"")</f>
        <v/>
      </c>
      <c r="X999" s="106"/>
      <c r="Y999" s="247"/>
      <c r="Z999" s="247"/>
      <c r="AA999" s="247"/>
      <c r="AB999" s="248" t="str">
        <f>IF(AND(Y999&lt;&gt;"",Z999&lt;&gt;"",X999&lt;&gt;""),ROUND(MIN(IF(OR(X999="OZZ",X999="ZZ"),5000,17300),TRUNC(0.75*(SUMIF($D$12:$D999,$D999,Y$12:Y999)+SUMIF($D$12:$D999,$D999,Z$12:Z999)),2)) - SUMIF($D$12:$D998,$D999,AB$12:AB998),2),"")</f>
        <v/>
      </c>
      <c r="AC999" s="251" t="str">
        <f>IF(AND(Y999&lt;&gt;"",Z999&lt;&gt;"",AA999&lt;&gt;"",X999&lt;&gt;"",AP999&lt;&gt;""),IF(OR(X999="OZZ",X999="ZZ"),ROUND(0-SUMIF($D$12:$D998,$D999,AC$12:AC998),2),IF(AA999=0,0,ROUND(MIN(MIN(17300,TRUNC(0.75*(SUMIF($D$12:$D$2012,$D999,Y$12:Y$2012)+SUMIF($D$12:$D$2012,$D999,Z$12:Z$2012)),2)+SUMIF($D$12:$D999,$D999,AP$12:AP999))-SUMIF($D$12:$D998,$D999,AC$12:AC998)-SUMIF($D$12:$D$2012,$D999,AB$12:AB$2012),AP999),2))),"")</f>
        <v/>
      </c>
      <c r="AD999" s="250" t="str">
        <f>IF(X999&lt;&gt;"",1000 - SUMIF($D$12:$D998,$D999,AD$12:AD998),"")</f>
        <v/>
      </c>
      <c r="AE999" s="252"/>
      <c r="AF999" s="253"/>
      <c r="AG999" s="254"/>
      <c r="AH999" s="255" t="str">
        <f t="shared" si="334"/>
        <v/>
      </c>
      <c r="AI999" s="256"/>
      <c r="AJ999" s="253"/>
      <c r="AK999" s="254"/>
      <c r="AL999" s="255" t="str">
        <f t="shared" si="335"/>
        <v/>
      </c>
      <c r="AM999" s="256"/>
      <c r="AN999" s="253"/>
      <c r="AO999" s="254"/>
      <c r="AP999" s="255" t="str">
        <f t="shared" si="315"/>
        <v/>
      </c>
      <c r="AQ999" s="116"/>
      <c r="AR999" s="116"/>
      <c r="AS999" s="117"/>
      <c r="AT999" s="118"/>
      <c r="AU999" s="119" t="str">
        <f>IF(D999&lt;&gt; "", IF(COUNTIF($D$12:$D999,$D999)&gt;1,0,IF(SUM(N999,U999,AB999)&gt;0,IF(AND(X999="",OR(Q999&lt;&gt;"",J999&lt;&gt;"")),IF(Q999&lt;&gt;"",Q999,IF(J999&lt;&gt;"",J999,0)),IF(AND(Q999&lt;&gt;"",J999&lt;&gt;"",Q999=J999),Q999,X999)),0)),"")</f>
        <v/>
      </c>
      <c r="AV999" s="119" t="str">
        <f>IF(D999&lt;&gt;"",IF(COUNTIF($D$12:$D999,$D999)&gt;1,0,IF(SUM(O999,V999,AC999)&gt;0,IF(AND(X999="",OR(Q999&lt;&gt;"",J999&lt;&gt;"")),IF(Q999&lt;&gt;"",Q999,IF(J999&lt;&gt;"",J999,0)),IF(AND(Q999&lt;&gt;"",J999&lt;&gt;"",Q999=J999),Q999,X999)),0)),"")</f>
        <v/>
      </c>
      <c r="AW999" s="119" t="str">
        <f>IF(D999&lt;&gt;"",IF(COUNTIF($D$12:$D999,$D999)&gt;1,0,IF(SUM(P999,W999,AD999)&gt;0,IF(AND(X999="",OR(Q999&lt;&gt;"",J999&lt;&gt;"")),IF(Q999&lt;&gt;"",Q999,IF(J999&lt;&gt;"",J999,0)),IF(AND(Q999&lt;&gt;"",J999&lt;&gt;"",Q999=J999),Q999,X999)),0)),"")</f>
        <v/>
      </c>
      <c r="AX999" s="118" t="str">
        <f t="shared" si="316"/>
        <v/>
      </c>
      <c r="AY999" s="118" t="str">
        <f t="shared" si="317"/>
        <v/>
      </c>
      <c r="AZ999" s="118" t="str">
        <f t="shared" si="318"/>
        <v/>
      </c>
      <c r="BA999" s="118" t="str">
        <f t="shared" si="319"/>
        <v/>
      </c>
      <c r="BB999" s="118" t="str">
        <f t="shared" si="320"/>
        <v/>
      </c>
      <c r="BC999" s="118" t="str">
        <f t="shared" si="321"/>
        <v/>
      </c>
      <c r="BD999" s="118" t="str">
        <f t="shared" si="322"/>
        <v/>
      </c>
      <c r="BE999" s="118" t="str">
        <f t="shared" si="323"/>
        <v/>
      </c>
      <c r="BF999" s="118" t="str">
        <f t="shared" si="324"/>
        <v/>
      </c>
      <c r="BG999" s="120"/>
      <c r="BH999" s="120" t="str">
        <f t="shared" si="325"/>
        <v/>
      </c>
      <c r="BI999" s="120" t="str">
        <f t="shared" si="326"/>
        <v/>
      </c>
      <c r="BJ999" s="121"/>
      <c r="BK999" s="120" t="str">
        <f t="shared" si="327"/>
        <v/>
      </c>
      <c r="BL999" s="120" t="str">
        <f t="shared" si="328"/>
        <v/>
      </c>
      <c r="BM999" s="120" t="str">
        <f t="shared" si="329"/>
        <v/>
      </c>
      <c r="BN999" s="120" t="str">
        <f t="shared" si="330"/>
        <v/>
      </c>
      <c r="BO999" s="120" t="str">
        <f t="shared" si="331"/>
        <v/>
      </c>
      <c r="BP999" s="120" t="str">
        <f t="shared" si="332"/>
        <v/>
      </c>
      <c r="BQ999" s="98"/>
      <c r="BR999" s="98"/>
      <c r="BS999" s="98"/>
      <c r="BT999" s="98"/>
      <c r="BU999" s="98"/>
      <c r="BV999" s="98"/>
      <c r="BW999" s="98"/>
      <c r="BX999" s="98"/>
      <c r="BY999" s="98"/>
      <c r="BZ999" s="98"/>
      <c r="CA999" s="98"/>
      <c r="CB999" s="98"/>
      <c r="CC999" s="98"/>
      <c r="CD999" s="98"/>
      <c r="CE999" s="98"/>
      <c r="CF999" s="98"/>
      <c r="CG999" s="98"/>
      <c r="CH999" s="98"/>
      <c r="CI999" s="98"/>
      <c r="CJ999" s="98"/>
      <c r="CK999" s="98"/>
      <c r="CL999" s="98"/>
      <c r="CM999" s="98"/>
      <c r="CN999" s="98"/>
      <c r="CO999" s="98"/>
      <c r="CP999" s="98"/>
      <c r="CQ999" s="98"/>
      <c r="CR999" s="98"/>
      <c r="CS999" s="98"/>
    </row>
    <row r="1000" spans="1:97" s="4" customFormat="1" ht="18.75" customHeight="1" x14ac:dyDescent="0.2">
      <c r="A1000" s="3">
        <f t="shared" si="333"/>
        <v>988</v>
      </c>
      <c r="B1000" s="263"/>
      <c r="C1000" s="263"/>
      <c r="D1000" s="263"/>
      <c r="E1000" s="259"/>
      <c r="F1000" s="259"/>
      <c r="G1000" s="43"/>
      <c r="H1000" s="264"/>
      <c r="I1000" s="261"/>
      <c r="J1000" s="106"/>
      <c r="K1000" s="247"/>
      <c r="L1000" s="247"/>
      <c r="M1000" s="247"/>
      <c r="N1000" s="248" t="str">
        <f>IF(AND(K1000&lt;&gt;"",L1000&lt;&gt;"",J1000&lt;&gt;""),ROUND(MIN(IF(OR(J1000="OZZ",J1000="ZZ"),5000,17300),TRUNC(0.75*(SUMIF($D$12:$D1000,$D1000,K$12:K1000)+SUMIF($D$12:$D1000,$D1000,L$12:L1000)),2)) - SUMIF($D$12:$D999,$D1000,N$12:N999),2),"")</f>
        <v/>
      </c>
      <c r="O1000" s="249" t="str">
        <f>IF(AND(K1000&lt;&gt;"",L1000&lt;&gt;"",M1000&lt;&gt;"",J1000&lt;&gt;"",AH1000&lt;&gt;""),IF(OR(J1000="OZZ",J1000="ZZ"),ROUND(0-SUMIF($D$12:$D999,$D1000,O$12:O999),2),IF(M1000=0,0,ROUND(MIN(MIN(17300,TRUNC(0.75*(SUMIF($D$12:$D$2012,$D1000,K$12:K$2012)+SUMIF($D$12:$D$2012,$D1000,L$12:L$2012)),2)+SUMIF($D$12:$D1000,$D1000,AH$12:AH1000))-SUMIF($D$12:$D999,$D1000,O$12:O999)-SUMIF($D$12:$D$2012,$D1000,N$12:N$2012),AH1000),2))),"")</f>
        <v/>
      </c>
      <c r="P1000" s="250" t="str">
        <f>IF(J1000&lt;&gt;"",1000 - SUMIF($D$12:$D999,$D1000,P$12:P999),"")</f>
        <v/>
      </c>
      <c r="Q1000" s="106"/>
      <c r="R1000" s="247"/>
      <c r="S1000" s="247"/>
      <c r="T1000" s="247"/>
      <c r="U1000" s="248" t="str">
        <f>IF(AND(R1000&lt;&gt;"",S1000&lt;&gt;"",Q1000&lt;&gt;""),ROUND(MIN(IF(OR(Q1000="OZZ",Q1000="ZZ"),5000,17300),TRUNC(0.75*(SUMIF($D$12:$D1000,$D1000,R$12:R1000)+SUMIF($D$12:$D1000,$D1000,S$12:S1000)),2)) - SUMIF($D$12:$D999,$D1000,U$12:U999),2),"")</f>
        <v/>
      </c>
      <c r="V1000" s="248" t="str">
        <f>IF(AND(R1000&lt;&gt;"",S1000&lt;&gt;"",T1000&lt;&gt;"",Q1000&lt;&gt;"",AL1000&lt;&gt;""),IF(OR(Q1000="OZZ",Q1000="ZZ"),ROUND(0-SUMIF($D$12:$D999,$D1000,V$12:V999),2),IF(T1000=0,0,ROUND(MIN(MIN(17300,TRUNC(0.75*(SUMIF($D$12:$D$2012,$D1000,R$12:R$2012)+SUMIF($D$12:$D$2012,$D1000,S$12:S$2012)),2)+SUMIF($D$12:$D1000,$D1000,AL$12:AL1000))-SUMIF($D$12:$D999,$D1000,V$12:V999)-SUMIF($D$12:$D$2012,$D1000,U$12:U$2012),AL1000),2))),"")</f>
        <v/>
      </c>
      <c r="W1000" s="250" t="str">
        <f>IF(Q1000&lt;&gt;"",1000 - SUMIF($D$12:$D999,$D1000,W$12:W999),"")</f>
        <v/>
      </c>
      <c r="X1000" s="106"/>
      <c r="Y1000" s="247"/>
      <c r="Z1000" s="247"/>
      <c r="AA1000" s="247"/>
      <c r="AB1000" s="248" t="str">
        <f>IF(AND(Y1000&lt;&gt;"",Z1000&lt;&gt;"",X1000&lt;&gt;""),ROUND(MIN(IF(OR(X1000="OZZ",X1000="ZZ"),5000,17300),TRUNC(0.75*(SUMIF($D$12:$D1000,$D1000,Y$12:Y1000)+SUMIF($D$12:$D1000,$D1000,Z$12:Z1000)),2)) - SUMIF($D$12:$D999,$D1000,AB$12:AB999),2),"")</f>
        <v/>
      </c>
      <c r="AC1000" s="251" t="str">
        <f>IF(AND(Y1000&lt;&gt;"",Z1000&lt;&gt;"",AA1000&lt;&gt;"",X1000&lt;&gt;"",AP1000&lt;&gt;""),IF(OR(X1000="OZZ",X1000="ZZ"),ROUND(0-SUMIF($D$12:$D999,$D1000,AC$12:AC999),2),IF(AA1000=0,0,ROUND(MIN(MIN(17300,TRUNC(0.75*(SUMIF($D$12:$D$2012,$D1000,Y$12:Y$2012)+SUMIF($D$12:$D$2012,$D1000,Z$12:Z$2012)),2)+SUMIF($D$12:$D1000,$D1000,AP$12:AP1000))-SUMIF($D$12:$D999,$D1000,AC$12:AC999)-SUMIF($D$12:$D$2012,$D1000,AB$12:AB$2012),AP1000),2))),"")</f>
        <v/>
      </c>
      <c r="AD1000" s="250" t="str">
        <f>IF(X1000&lt;&gt;"",1000 - SUMIF($D$12:$D999,$D1000,AD$12:AD999),"")</f>
        <v/>
      </c>
      <c r="AE1000" s="252"/>
      <c r="AF1000" s="253"/>
      <c r="AG1000" s="254"/>
      <c r="AH1000" s="255" t="str">
        <f t="shared" si="334"/>
        <v/>
      </c>
      <c r="AI1000" s="256"/>
      <c r="AJ1000" s="253"/>
      <c r="AK1000" s="254"/>
      <c r="AL1000" s="255" t="str">
        <f t="shared" si="335"/>
        <v/>
      </c>
      <c r="AM1000" s="256"/>
      <c r="AN1000" s="253"/>
      <c r="AO1000" s="254"/>
      <c r="AP1000" s="255" t="str">
        <f t="shared" si="315"/>
        <v/>
      </c>
      <c r="AQ1000" s="116"/>
      <c r="AR1000" s="116"/>
      <c r="AS1000" s="117"/>
      <c r="AT1000" s="118"/>
      <c r="AU1000" s="119" t="str">
        <f>IF(D1000&lt;&gt; "", IF(COUNTIF($D$12:$D1000,$D1000)&gt;1,0,IF(SUM(N1000,U1000,AB1000)&gt;0,IF(AND(X1000="",OR(Q1000&lt;&gt;"",J1000&lt;&gt;"")),IF(Q1000&lt;&gt;"",Q1000,IF(J1000&lt;&gt;"",J1000,0)),IF(AND(Q1000&lt;&gt;"",J1000&lt;&gt;"",Q1000=J1000),Q1000,X1000)),0)),"")</f>
        <v/>
      </c>
      <c r="AV1000" s="119" t="str">
        <f>IF(D1000&lt;&gt;"",IF(COUNTIF($D$12:$D1000,$D1000)&gt;1,0,IF(SUM(O1000,V1000,AC1000)&gt;0,IF(AND(X1000="",OR(Q1000&lt;&gt;"",J1000&lt;&gt;"")),IF(Q1000&lt;&gt;"",Q1000,IF(J1000&lt;&gt;"",J1000,0)),IF(AND(Q1000&lt;&gt;"",J1000&lt;&gt;"",Q1000=J1000),Q1000,X1000)),0)),"")</f>
        <v/>
      </c>
      <c r="AW1000" s="119" t="str">
        <f>IF(D1000&lt;&gt;"",IF(COUNTIF($D$12:$D1000,$D1000)&gt;1,0,IF(SUM(P1000,W1000,AD1000)&gt;0,IF(AND(X1000="",OR(Q1000&lt;&gt;"",J1000&lt;&gt;"")),IF(Q1000&lt;&gt;"",Q1000,IF(J1000&lt;&gt;"",J1000,0)),IF(AND(Q1000&lt;&gt;"",J1000&lt;&gt;"",Q1000=J1000),Q1000,X1000)),0)),"")</f>
        <v/>
      </c>
      <c r="AX1000" s="118" t="str">
        <f t="shared" si="316"/>
        <v/>
      </c>
      <c r="AY1000" s="118" t="str">
        <f t="shared" si="317"/>
        <v/>
      </c>
      <c r="AZ1000" s="118" t="str">
        <f t="shared" si="318"/>
        <v/>
      </c>
      <c r="BA1000" s="118" t="str">
        <f t="shared" si="319"/>
        <v/>
      </c>
      <c r="BB1000" s="118" t="str">
        <f t="shared" si="320"/>
        <v/>
      </c>
      <c r="BC1000" s="118" t="str">
        <f t="shared" si="321"/>
        <v/>
      </c>
      <c r="BD1000" s="118" t="str">
        <f t="shared" si="322"/>
        <v/>
      </c>
      <c r="BE1000" s="118" t="str">
        <f t="shared" si="323"/>
        <v/>
      </c>
      <c r="BF1000" s="118" t="str">
        <f t="shared" si="324"/>
        <v/>
      </c>
      <c r="BG1000" s="120"/>
      <c r="BH1000" s="120" t="str">
        <f t="shared" si="325"/>
        <v/>
      </c>
      <c r="BI1000" s="120" t="str">
        <f t="shared" si="326"/>
        <v/>
      </c>
      <c r="BJ1000" s="121"/>
      <c r="BK1000" s="120" t="str">
        <f t="shared" si="327"/>
        <v/>
      </c>
      <c r="BL1000" s="120" t="str">
        <f t="shared" si="328"/>
        <v/>
      </c>
      <c r="BM1000" s="120" t="str">
        <f t="shared" si="329"/>
        <v/>
      </c>
      <c r="BN1000" s="120" t="str">
        <f t="shared" si="330"/>
        <v/>
      </c>
      <c r="BO1000" s="120" t="str">
        <f t="shared" si="331"/>
        <v/>
      </c>
      <c r="BP1000" s="120" t="str">
        <f t="shared" si="332"/>
        <v/>
      </c>
      <c r="BQ1000" s="98"/>
      <c r="BR1000" s="98"/>
      <c r="BS1000" s="98"/>
      <c r="BT1000" s="98"/>
      <c r="BU1000" s="98"/>
      <c r="BV1000" s="98"/>
      <c r="BW1000" s="98"/>
      <c r="BX1000" s="98"/>
      <c r="BY1000" s="98"/>
      <c r="BZ1000" s="98"/>
      <c r="CA1000" s="98"/>
      <c r="CB1000" s="98"/>
      <c r="CC1000" s="98"/>
      <c r="CD1000" s="98"/>
      <c r="CE1000" s="98"/>
      <c r="CF1000" s="98"/>
      <c r="CG1000" s="98"/>
      <c r="CH1000" s="98"/>
      <c r="CI1000" s="98"/>
      <c r="CJ1000" s="98"/>
      <c r="CK1000" s="98"/>
      <c r="CL1000" s="98"/>
      <c r="CM1000" s="98"/>
      <c r="CN1000" s="98"/>
      <c r="CO1000" s="98"/>
      <c r="CP1000" s="98"/>
      <c r="CQ1000" s="98"/>
      <c r="CR1000" s="98"/>
      <c r="CS1000" s="98"/>
    </row>
    <row r="1001" spans="1:97" s="4" customFormat="1" ht="18.75" customHeight="1" x14ac:dyDescent="0.2">
      <c r="A1001" s="3">
        <f t="shared" si="333"/>
        <v>989</v>
      </c>
      <c r="B1001" s="263"/>
      <c r="C1001" s="263"/>
      <c r="D1001" s="263"/>
      <c r="E1001" s="259"/>
      <c r="F1001" s="259"/>
      <c r="G1001" s="43"/>
      <c r="H1001" s="264"/>
      <c r="I1001" s="261"/>
      <c r="J1001" s="106"/>
      <c r="K1001" s="247"/>
      <c r="L1001" s="247"/>
      <c r="M1001" s="247"/>
      <c r="N1001" s="248" t="str">
        <f>IF(AND(K1001&lt;&gt;"",L1001&lt;&gt;"",J1001&lt;&gt;""),ROUND(MIN(IF(OR(J1001="OZZ",J1001="ZZ"),5000,17300),TRUNC(0.75*(SUMIF($D$12:$D1001,$D1001,K$12:K1001)+SUMIF($D$12:$D1001,$D1001,L$12:L1001)),2)) - SUMIF($D$12:$D1000,$D1001,N$12:N1000),2),"")</f>
        <v/>
      </c>
      <c r="O1001" s="249" t="str">
        <f>IF(AND(K1001&lt;&gt;"",L1001&lt;&gt;"",M1001&lt;&gt;"",J1001&lt;&gt;"",AH1001&lt;&gt;""),IF(OR(J1001="OZZ",J1001="ZZ"),ROUND(0-SUMIF($D$12:$D1000,$D1001,O$12:O1000),2),IF(M1001=0,0,ROUND(MIN(MIN(17300,TRUNC(0.75*(SUMIF($D$12:$D$2012,$D1001,K$12:K$2012)+SUMIF($D$12:$D$2012,$D1001,L$12:L$2012)),2)+SUMIF($D$12:$D1001,$D1001,AH$12:AH1001))-SUMIF($D$12:$D1000,$D1001,O$12:O1000)-SUMIF($D$12:$D$2012,$D1001,N$12:N$2012),AH1001),2))),"")</f>
        <v/>
      </c>
      <c r="P1001" s="250" t="str">
        <f>IF(J1001&lt;&gt;"",1000 - SUMIF($D$12:$D1000,$D1001,P$12:P1000),"")</f>
        <v/>
      </c>
      <c r="Q1001" s="106"/>
      <c r="R1001" s="247"/>
      <c r="S1001" s="247"/>
      <c r="T1001" s="247"/>
      <c r="U1001" s="248" t="str">
        <f>IF(AND(R1001&lt;&gt;"",S1001&lt;&gt;"",Q1001&lt;&gt;""),ROUND(MIN(IF(OR(Q1001="OZZ",Q1001="ZZ"),5000,17300),TRUNC(0.75*(SUMIF($D$12:$D1001,$D1001,R$12:R1001)+SUMIF($D$12:$D1001,$D1001,S$12:S1001)),2)) - SUMIF($D$12:$D1000,$D1001,U$12:U1000),2),"")</f>
        <v/>
      </c>
      <c r="V1001" s="248" t="str">
        <f>IF(AND(R1001&lt;&gt;"",S1001&lt;&gt;"",T1001&lt;&gt;"",Q1001&lt;&gt;"",AL1001&lt;&gt;""),IF(OR(Q1001="OZZ",Q1001="ZZ"),ROUND(0-SUMIF($D$12:$D1000,$D1001,V$12:V1000),2),IF(T1001=0,0,ROUND(MIN(MIN(17300,TRUNC(0.75*(SUMIF($D$12:$D$2012,$D1001,R$12:R$2012)+SUMIF($D$12:$D$2012,$D1001,S$12:S$2012)),2)+SUMIF($D$12:$D1001,$D1001,AL$12:AL1001))-SUMIF($D$12:$D1000,$D1001,V$12:V1000)-SUMIF($D$12:$D$2012,$D1001,U$12:U$2012),AL1001),2))),"")</f>
        <v/>
      </c>
      <c r="W1001" s="250" t="str">
        <f>IF(Q1001&lt;&gt;"",1000 - SUMIF($D$12:$D1000,$D1001,W$12:W1000),"")</f>
        <v/>
      </c>
      <c r="X1001" s="106"/>
      <c r="Y1001" s="247"/>
      <c r="Z1001" s="247"/>
      <c r="AA1001" s="247"/>
      <c r="AB1001" s="248" t="str">
        <f>IF(AND(Y1001&lt;&gt;"",Z1001&lt;&gt;"",X1001&lt;&gt;""),ROUND(MIN(IF(OR(X1001="OZZ",X1001="ZZ"),5000,17300),TRUNC(0.75*(SUMIF($D$12:$D1001,$D1001,Y$12:Y1001)+SUMIF($D$12:$D1001,$D1001,Z$12:Z1001)),2)) - SUMIF($D$12:$D1000,$D1001,AB$12:AB1000),2),"")</f>
        <v/>
      </c>
      <c r="AC1001" s="251" t="str">
        <f>IF(AND(Y1001&lt;&gt;"",Z1001&lt;&gt;"",AA1001&lt;&gt;"",X1001&lt;&gt;"",AP1001&lt;&gt;""),IF(OR(X1001="OZZ",X1001="ZZ"),ROUND(0-SUMIF($D$12:$D1000,$D1001,AC$12:AC1000),2),IF(AA1001=0,0,ROUND(MIN(MIN(17300,TRUNC(0.75*(SUMIF($D$12:$D$2012,$D1001,Y$12:Y$2012)+SUMIF($D$12:$D$2012,$D1001,Z$12:Z$2012)),2)+SUMIF($D$12:$D1001,$D1001,AP$12:AP1001))-SUMIF($D$12:$D1000,$D1001,AC$12:AC1000)-SUMIF($D$12:$D$2012,$D1001,AB$12:AB$2012),AP1001),2))),"")</f>
        <v/>
      </c>
      <c r="AD1001" s="250" t="str">
        <f>IF(X1001&lt;&gt;"",1000 - SUMIF($D$12:$D1000,$D1001,AD$12:AD1000),"")</f>
        <v/>
      </c>
      <c r="AE1001" s="252"/>
      <c r="AF1001" s="253"/>
      <c r="AG1001" s="254"/>
      <c r="AH1001" s="255" t="str">
        <f t="shared" si="334"/>
        <v/>
      </c>
      <c r="AI1001" s="256"/>
      <c r="AJ1001" s="253"/>
      <c r="AK1001" s="254"/>
      <c r="AL1001" s="255" t="str">
        <f t="shared" si="335"/>
        <v/>
      </c>
      <c r="AM1001" s="256"/>
      <c r="AN1001" s="253"/>
      <c r="AO1001" s="254"/>
      <c r="AP1001" s="255" t="str">
        <f t="shared" si="315"/>
        <v/>
      </c>
      <c r="AQ1001" s="116"/>
      <c r="AR1001" s="116"/>
      <c r="AS1001" s="117"/>
      <c r="AT1001" s="118"/>
      <c r="AU1001" s="119" t="str">
        <f>IF(D1001&lt;&gt; "", IF(COUNTIF($D$12:$D1001,$D1001)&gt;1,0,IF(SUM(N1001,U1001,AB1001)&gt;0,IF(AND(X1001="",OR(Q1001&lt;&gt;"",J1001&lt;&gt;"")),IF(Q1001&lt;&gt;"",Q1001,IF(J1001&lt;&gt;"",J1001,0)),IF(AND(Q1001&lt;&gt;"",J1001&lt;&gt;"",Q1001=J1001),Q1001,X1001)),0)),"")</f>
        <v/>
      </c>
      <c r="AV1001" s="119" t="str">
        <f>IF(D1001&lt;&gt;"",IF(COUNTIF($D$12:$D1001,$D1001)&gt;1,0,IF(SUM(O1001,V1001,AC1001)&gt;0,IF(AND(X1001="",OR(Q1001&lt;&gt;"",J1001&lt;&gt;"")),IF(Q1001&lt;&gt;"",Q1001,IF(J1001&lt;&gt;"",J1001,0)),IF(AND(Q1001&lt;&gt;"",J1001&lt;&gt;"",Q1001=J1001),Q1001,X1001)),0)),"")</f>
        <v/>
      </c>
      <c r="AW1001" s="119" t="str">
        <f>IF(D1001&lt;&gt;"",IF(COUNTIF($D$12:$D1001,$D1001)&gt;1,0,IF(SUM(P1001,W1001,AD1001)&gt;0,IF(AND(X1001="",OR(Q1001&lt;&gt;"",J1001&lt;&gt;"")),IF(Q1001&lt;&gt;"",Q1001,IF(J1001&lt;&gt;"",J1001,0)),IF(AND(Q1001&lt;&gt;"",J1001&lt;&gt;"",Q1001=J1001),Q1001,X1001)),0)),"")</f>
        <v/>
      </c>
      <c r="AX1001" s="118" t="str">
        <f t="shared" si="316"/>
        <v/>
      </c>
      <c r="AY1001" s="118" t="str">
        <f t="shared" si="317"/>
        <v/>
      </c>
      <c r="AZ1001" s="118" t="str">
        <f t="shared" si="318"/>
        <v/>
      </c>
      <c r="BA1001" s="118" t="str">
        <f t="shared" si="319"/>
        <v/>
      </c>
      <c r="BB1001" s="118" t="str">
        <f t="shared" si="320"/>
        <v/>
      </c>
      <c r="BC1001" s="118" t="str">
        <f t="shared" si="321"/>
        <v/>
      </c>
      <c r="BD1001" s="118" t="str">
        <f t="shared" si="322"/>
        <v/>
      </c>
      <c r="BE1001" s="118" t="str">
        <f t="shared" si="323"/>
        <v/>
      </c>
      <c r="BF1001" s="118" t="str">
        <f t="shared" si="324"/>
        <v/>
      </c>
      <c r="BG1001" s="120"/>
      <c r="BH1001" s="120" t="str">
        <f t="shared" si="325"/>
        <v/>
      </c>
      <c r="BI1001" s="120" t="str">
        <f t="shared" si="326"/>
        <v/>
      </c>
      <c r="BJ1001" s="121"/>
      <c r="BK1001" s="120" t="str">
        <f t="shared" si="327"/>
        <v/>
      </c>
      <c r="BL1001" s="120" t="str">
        <f t="shared" si="328"/>
        <v/>
      </c>
      <c r="BM1001" s="120" t="str">
        <f t="shared" si="329"/>
        <v/>
      </c>
      <c r="BN1001" s="120" t="str">
        <f t="shared" si="330"/>
        <v/>
      </c>
      <c r="BO1001" s="120" t="str">
        <f t="shared" si="331"/>
        <v/>
      </c>
      <c r="BP1001" s="120" t="str">
        <f t="shared" si="332"/>
        <v/>
      </c>
      <c r="BQ1001" s="98"/>
      <c r="BR1001" s="98"/>
      <c r="BS1001" s="98"/>
      <c r="BT1001" s="98"/>
      <c r="BU1001" s="98"/>
      <c r="BV1001" s="98"/>
      <c r="BW1001" s="98"/>
      <c r="BX1001" s="98"/>
      <c r="BY1001" s="98"/>
      <c r="BZ1001" s="98"/>
      <c r="CA1001" s="98"/>
      <c r="CB1001" s="98"/>
      <c r="CC1001" s="98"/>
      <c r="CD1001" s="98"/>
      <c r="CE1001" s="98"/>
      <c r="CF1001" s="98"/>
      <c r="CG1001" s="98"/>
      <c r="CH1001" s="98"/>
      <c r="CI1001" s="98"/>
      <c r="CJ1001" s="98"/>
      <c r="CK1001" s="98"/>
      <c r="CL1001" s="98"/>
      <c r="CM1001" s="98"/>
      <c r="CN1001" s="98"/>
      <c r="CO1001" s="98"/>
      <c r="CP1001" s="98"/>
      <c r="CQ1001" s="98"/>
      <c r="CR1001" s="98"/>
      <c r="CS1001" s="98"/>
    </row>
    <row r="1002" spans="1:97" s="4" customFormat="1" ht="18.75" customHeight="1" x14ac:dyDescent="0.2">
      <c r="A1002" s="3">
        <f t="shared" si="333"/>
        <v>990</v>
      </c>
      <c r="B1002" s="263"/>
      <c r="C1002" s="263"/>
      <c r="D1002" s="263"/>
      <c r="E1002" s="259"/>
      <c r="F1002" s="259"/>
      <c r="G1002" s="43"/>
      <c r="H1002" s="264"/>
      <c r="I1002" s="261"/>
      <c r="J1002" s="106"/>
      <c r="K1002" s="247"/>
      <c r="L1002" s="247"/>
      <c r="M1002" s="247"/>
      <c r="N1002" s="248" t="str">
        <f>IF(AND(K1002&lt;&gt;"",L1002&lt;&gt;"",J1002&lt;&gt;""),ROUND(MIN(IF(OR(J1002="OZZ",J1002="ZZ"),5000,17300),TRUNC(0.75*(SUMIF($D$12:$D1002,$D1002,K$12:K1002)+SUMIF($D$12:$D1002,$D1002,L$12:L1002)),2)) - SUMIF($D$12:$D1001,$D1002,N$12:N1001),2),"")</f>
        <v/>
      </c>
      <c r="O1002" s="249" t="str">
        <f>IF(AND(K1002&lt;&gt;"",L1002&lt;&gt;"",M1002&lt;&gt;"",J1002&lt;&gt;"",AH1002&lt;&gt;""),IF(OR(J1002="OZZ",J1002="ZZ"),ROUND(0-SUMIF($D$12:$D1001,$D1002,O$12:O1001),2),IF(M1002=0,0,ROUND(MIN(MIN(17300,TRUNC(0.75*(SUMIF($D$12:$D$2012,$D1002,K$12:K$2012)+SUMIF($D$12:$D$2012,$D1002,L$12:L$2012)),2)+SUMIF($D$12:$D1002,$D1002,AH$12:AH1002))-SUMIF($D$12:$D1001,$D1002,O$12:O1001)-SUMIF($D$12:$D$2012,$D1002,N$12:N$2012),AH1002),2))),"")</f>
        <v/>
      </c>
      <c r="P1002" s="250" t="str">
        <f>IF(J1002&lt;&gt;"",1000 - SUMIF($D$12:$D1001,$D1002,P$12:P1001),"")</f>
        <v/>
      </c>
      <c r="Q1002" s="106"/>
      <c r="R1002" s="247"/>
      <c r="S1002" s="247"/>
      <c r="T1002" s="247"/>
      <c r="U1002" s="248" t="str">
        <f>IF(AND(R1002&lt;&gt;"",S1002&lt;&gt;"",Q1002&lt;&gt;""),ROUND(MIN(IF(OR(Q1002="OZZ",Q1002="ZZ"),5000,17300),TRUNC(0.75*(SUMIF($D$12:$D1002,$D1002,R$12:R1002)+SUMIF($D$12:$D1002,$D1002,S$12:S1002)),2)) - SUMIF($D$12:$D1001,$D1002,U$12:U1001),2),"")</f>
        <v/>
      </c>
      <c r="V1002" s="248" t="str">
        <f>IF(AND(R1002&lt;&gt;"",S1002&lt;&gt;"",T1002&lt;&gt;"",Q1002&lt;&gt;"",AL1002&lt;&gt;""),IF(OR(Q1002="OZZ",Q1002="ZZ"),ROUND(0-SUMIF($D$12:$D1001,$D1002,V$12:V1001),2),IF(T1002=0,0,ROUND(MIN(MIN(17300,TRUNC(0.75*(SUMIF($D$12:$D$2012,$D1002,R$12:R$2012)+SUMIF($D$12:$D$2012,$D1002,S$12:S$2012)),2)+SUMIF($D$12:$D1002,$D1002,AL$12:AL1002))-SUMIF($D$12:$D1001,$D1002,V$12:V1001)-SUMIF($D$12:$D$2012,$D1002,U$12:U$2012),AL1002),2))),"")</f>
        <v/>
      </c>
      <c r="W1002" s="250" t="str">
        <f>IF(Q1002&lt;&gt;"",1000 - SUMIF($D$12:$D1001,$D1002,W$12:W1001),"")</f>
        <v/>
      </c>
      <c r="X1002" s="106"/>
      <c r="Y1002" s="247"/>
      <c r="Z1002" s="247"/>
      <c r="AA1002" s="247"/>
      <c r="AB1002" s="248" t="str">
        <f>IF(AND(Y1002&lt;&gt;"",Z1002&lt;&gt;"",X1002&lt;&gt;""),ROUND(MIN(IF(OR(X1002="OZZ",X1002="ZZ"),5000,17300),TRUNC(0.75*(SUMIF($D$12:$D1002,$D1002,Y$12:Y1002)+SUMIF($D$12:$D1002,$D1002,Z$12:Z1002)),2)) - SUMIF($D$12:$D1001,$D1002,AB$12:AB1001),2),"")</f>
        <v/>
      </c>
      <c r="AC1002" s="251" t="str">
        <f>IF(AND(Y1002&lt;&gt;"",Z1002&lt;&gt;"",AA1002&lt;&gt;"",X1002&lt;&gt;"",AP1002&lt;&gt;""),IF(OR(X1002="OZZ",X1002="ZZ"),ROUND(0-SUMIF($D$12:$D1001,$D1002,AC$12:AC1001),2),IF(AA1002=0,0,ROUND(MIN(MIN(17300,TRUNC(0.75*(SUMIF($D$12:$D$2012,$D1002,Y$12:Y$2012)+SUMIF($D$12:$D$2012,$D1002,Z$12:Z$2012)),2)+SUMIF($D$12:$D1002,$D1002,AP$12:AP1002))-SUMIF($D$12:$D1001,$D1002,AC$12:AC1001)-SUMIF($D$12:$D$2012,$D1002,AB$12:AB$2012),AP1002),2))),"")</f>
        <v/>
      </c>
      <c r="AD1002" s="250" t="str">
        <f>IF(X1002&lt;&gt;"",1000 - SUMIF($D$12:$D1001,$D1002,AD$12:AD1001),"")</f>
        <v/>
      </c>
      <c r="AE1002" s="252"/>
      <c r="AF1002" s="253"/>
      <c r="AG1002" s="254"/>
      <c r="AH1002" s="255" t="str">
        <f t="shared" si="334"/>
        <v/>
      </c>
      <c r="AI1002" s="256"/>
      <c r="AJ1002" s="253"/>
      <c r="AK1002" s="254"/>
      <c r="AL1002" s="255" t="str">
        <f t="shared" si="335"/>
        <v/>
      </c>
      <c r="AM1002" s="256"/>
      <c r="AN1002" s="253"/>
      <c r="AO1002" s="254"/>
      <c r="AP1002" s="255" t="str">
        <f t="shared" si="315"/>
        <v/>
      </c>
      <c r="AQ1002" s="116"/>
      <c r="AR1002" s="116"/>
      <c r="AS1002" s="117"/>
      <c r="AT1002" s="118"/>
      <c r="AU1002" s="119" t="str">
        <f>IF(D1002&lt;&gt; "", IF(COUNTIF($D$12:$D1002,$D1002)&gt;1,0,IF(SUM(N1002,U1002,AB1002)&gt;0,IF(AND(X1002="",OR(Q1002&lt;&gt;"",J1002&lt;&gt;"")),IF(Q1002&lt;&gt;"",Q1002,IF(J1002&lt;&gt;"",J1002,0)),IF(AND(Q1002&lt;&gt;"",J1002&lt;&gt;"",Q1002=J1002),Q1002,X1002)),0)),"")</f>
        <v/>
      </c>
      <c r="AV1002" s="119" t="str">
        <f>IF(D1002&lt;&gt;"",IF(COUNTIF($D$12:$D1002,$D1002)&gt;1,0,IF(SUM(O1002,V1002,AC1002)&gt;0,IF(AND(X1002="",OR(Q1002&lt;&gt;"",J1002&lt;&gt;"")),IF(Q1002&lt;&gt;"",Q1002,IF(J1002&lt;&gt;"",J1002,0)),IF(AND(Q1002&lt;&gt;"",J1002&lt;&gt;"",Q1002=J1002),Q1002,X1002)),0)),"")</f>
        <v/>
      </c>
      <c r="AW1002" s="119" t="str">
        <f>IF(D1002&lt;&gt;"",IF(COUNTIF($D$12:$D1002,$D1002)&gt;1,0,IF(SUM(P1002,W1002,AD1002)&gt;0,IF(AND(X1002="",OR(Q1002&lt;&gt;"",J1002&lt;&gt;"")),IF(Q1002&lt;&gt;"",Q1002,IF(J1002&lt;&gt;"",J1002,0)),IF(AND(Q1002&lt;&gt;"",J1002&lt;&gt;"",Q1002=J1002),Q1002,X1002)),0)),"")</f>
        <v/>
      </c>
      <c r="AX1002" s="118" t="str">
        <f t="shared" si="316"/>
        <v/>
      </c>
      <c r="AY1002" s="118" t="str">
        <f t="shared" si="317"/>
        <v/>
      </c>
      <c r="AZ1002" s="118" t="str">
        <f t="shared" si="318"/>
        <v/>
      </c>
      <c r="BA1002" s="118" t="str">
        <f t="shared" si="319"/>
        <v/>
      </c>
      <c r="BB1002" s="118" t="str">
        <f t="shared" si="320"/>
        <v/>
      </c>
      <c r="BC1002" s="118" t="str">
        <f t="shared" si="321"/>
        <v/>
      </c>
      <c r="BD1002" s="118" t="str">
        <f t="shared" si="322"/>
        <v/>
      </c>
      <c r="BE1002" s="118" t="str">
        <f t="shared" si="323"/>
        <v/>
      </c>
      <c r="BF1002" s="118" t="str">
        <f t="shared" si="324"/>
        <v/>
      </c>
      <c r="BG1002" s="120"/>
      <c r="BH1002" s="120" t="str">
        <f t="shared" si="325"/>
        <v/>
      </c>
      <c r="BI1002" s="120" t="str">
        <f t="shared" si="326"/>
        <v/>
      </c>
      <c r="BJ1002" s="121"/>
      <c r="BK1002" s="120" t="str">
        <f t="shared" si="327"/>
        <v/>
      </c>
      <c r="BL1002" s="120" t="str">
        <f t="shared" si="328"/>
        <v/>
      </c>
      <c r="BM1002" s="120" t="str">
        <f t="shared" si="329"/>
        <v/>
      </c>
      <c r="BN1002" s="120" t="str">
        <f t="shared" si="330"/>
        <v/>
      </c>
      <c r="BO1002" s="120" t="str">
        <f t="shared" si="331"/>
        <v/>
      </c>
      <c r="BP1002" s="120" t="str">
        <f t="shared" si="332"/>
        <v/>
      </c>
      <c r="BQ1002" s="98"/>
      <c r="BR1002" s="98"/>
      <c r="BS1002" s="98"/>
      <c r="BT1002" s="98"/>
      <c r="BU1002" s="98"/>
      <c r="BV1002" s="98"/>
      <c r="BW1002" s="98"/>
      <c r="BX1002" s="98"/>
      <c r="BY1002" s="98"/>
      <c r="BZ1002" s="98"/>
      <c r="CA1002" s="98"/>
      <c r="CB1002" s="98"/>
      <c r="CC1002" s="98"/>
      <c r="CD1002" s="98"/>
      <c r="CE1002" s="98"/>
      <c r="CF1002" s="98"/>
      <c r="CG1002" s="98"/>
      <c r="CH1002" s="98"/>
      <c r="CI1002" s="98"/>
      <c r="CJ1002" s="98"/>
      <c r="CK1002" s="98"/>
      <c r="CL1002" s="98"/>
      <c r="CM1002" s="98"/>
      <c r="CN1002" s="98"/>
      <c r="CO1002" s="98"/>
      <c r="CP1002" s="98"/>
      <c r="CQ1002" s="98"/>
      <c r="CR1002" s="98"/>
      <c r="CS1002" s="98"/>
    </row>
    <row r="1003" spans="1:97" s="4" customFormat="1" ht="18.75" customHeight="1" x14ac:dyDescent="0.2">
      <c r="A1003" s="3">
        <f t="shared" si="333"/>
        <v>991</v>
      </c>
      <c r="B1003" s="263"/>
      <c r="C1003" s="263"/>
      <c r="D1003" s="263"/>
      <c r="E1003" s="259"/>
      <c r="F1003" s="259"/>
      <c r="G1003" s="43"/>
      <c r="H1003" s="264"/>
      <c r="I1003" s="261"/>
      <c r="J1003" s="106"/>
      <c r="K1003" s="247"/>
      <c r="L1003" s="247"/>
      <c r="M1003" s="247"/>
      <c r="N1003" s="248" t="str">
        <f>IF(AND(K1003&lt;&gt;"",L1003&lt;&gt;"",J1003&lt;&gt;""),ROUND(MIN(IF(OR(J1003="OZZ",J1003="ZZ"),5000,17300),TRUNC(0.75*(SUMIF($D$12:$D1003,$D1003,K$12:K1003)+SUMIF($D$12:$D1003,$D1003,L$12:L1003)),2)) - SUMIF($D$12:$D1002,$D1003,N$12:N1002),2),"")</f>
        <v/>
      </c>
      <c r="O1003" s="249" t="str">
        <f>IF(AND(K1003&lt;&gt;"",L1003&lt;&gt;"",M1003&lt;&gt;"",J1003&lt;&gt;"",AH1003&lt;&gt;""),IF(OR(J1003="OZZ",J1003="ZZ"),ROUND(0-SUMIF($D$12:$D1002,$D1003,O$12:O1002),2),IF(M1003=0,0,ROUND(MIN(MIN(17300,TRUNC(0.75*(SUMIF($D$12:$D$2012,$D1003,K$12:K$2012)+SUMIF($D$12:$D$2012,$D1003,L$12:L$2012)),2)+SUMIF($D$12:$D1003,$D1003,AH$12:AH1003))-SUMIF($D$12:$D1002,$D1003,O$12:O1002)-SUMIF($D$12:$D$2012,$D1003,N$12:N$2012),AH1003),2))),"")</f>
        <v/>
      </c>
      <c r="P1003" s="250" t="str">
        <f>IF(J1003&lt;&gt;"",1000 - SUMIF($D$12:$D1002,$D1003,P$12:P1002),"")</f>
        <v/>
      </c>
      <c r="Q1003" s="106"/>
      <c r="R1003" s="247"/>
      <c r="S1003" s="247"/>
      <c r="T1003" s="247"/>
      <c r="U1003" s="248" t="str">
        <f>IF(AND(R1003&lt;&gt;"",S1003&lt;&gt;"",Q1003&lt;&gt;""),ROUND(MIN(IF(OR(Q1003="OZZ",Q1003="ZZ"),5000,17300),TRUNC(0.75*(SUMIF($D$12:$D1003,$D1003,R$12:R1003)+SUMIF($D$12:$D1003,$D1003,S$12:S1003)),2)) - SUMIF($D$12:$D1002,$D1003,U$12:U1002),2),"")</f>
        <v/>
      </c>
      <c r="V1003" s="248" t="str">
        <f>IF(AND(R1003&lt;&gt;"",S1003&lt;&gt;"",T1003&lt;&gt;"",Q1003&lt;&gt;"",AL1003&lt;&gt;""),IF(OR(Q1003="OZZ",Q1003="ZZ"),ROUND(0-SUMIF($D$12:$D1002,$D1003,V$12:V1002),2),IF(T1003=0,0,ROUND(MIN(MIN(17300,TRUNC(0.75*(SUMIF($D$12:$D$2012,$D1003,R$12:R$2012)+SUMIF($D$12:$D$2012,$D1003,S$12:S$2012)),2)+SUMIF($D$12:$D1003,$D1003,AL$12:AL1003))-SUMIF($D$12:$D1002,$D1003,V$12:V1002)-SUMIF($D$12:$D$2012,$D1003,U$12:U$2012),AL1003),2))),"")</f>
        <v/>
      </c>
      <c r="W1003" s="250" t="str">
        <f>IF(Q1003&lt;&gt;"",1000 - SUMIF($D$12:$D1002,$D1003,W$12:W1002),"")</f>
        <v/>
      </c>
      <c r="X1003" s="106"/>
      <c r="Y1003" s="247"/>
      <c r="Z1003" s="247"/>
      <c r="AA1003" s="247"/>
      <c r="AB1003" s="248" t="str">
        <f>IF(AND(Y1003&lt;&gt;"",Z1003&lt;&gt;"",X1003&lt;&gt;""),ROUND(MIN(IF(OR(X1003="OZZ",X1003="ZZ"),5000,17300),TRUNC(0.75*(SUMIF($D$12:$D1003,$D1003,Y$12:Y1003)+SUMIF($D$12:$D1003,$D1003,Z$12:Z1003)),2)) - SUMIF($D$12:$D1002,$D1003,AB$12:AB1002),2),"")</f>
        <v/>
      </c>
      <c r="AC1003" s="251" t="str">
        <f>IF(AND(Y1003&lt;&gt;"",Z1003&lt;&gt;"",AA1003&lt;&gt;"",X1003&lt;&gt;"",AP1003&lt;&gt;""),IF(OR(X1003="OZZ",X1003="ZZ"),ROUND(0-SUMIF($D$12:$D1002,$D1003,AC$12:AC1002),2),IF(AA1003=0,0,ROUND(MIN(MIN(17300,TRUNC(0.75*(SUMIF($D$12:$D$2012,$D1003,Y$12:Y$2012)+SUMIF($D$12:$D$2012,$D1003,Z$12:Z$2012)),2)+SUMIF($D$12:$D1003,$D1003,AP$12:AP1003))-SUMIF($D$12:$D1002,$D1003,AC$12:AC1002)-SUMIF($D$12:$D$2012,$D1003,AB$12:AB$2012),AP1003),2))),"")</f>
        <v/>
      </c>
      <c r="AD1003" s="250" t="str">
        <f>IF(X1003&lt;&gt;"",1000 - SUMIF($D$12:$D1002,$D1003,AD$12:AD1002),"")</f>
        <v/>
      </c>
      <c r="AE1003" s="252"/>
      <c r="AF1003" s="253"/>
      <c r="AG1003" s="254"/>
      <c r="AH1003" s="255" t="str">
        <f t="shared" si="334"/>
        <v/>
      </c>
      <c r="AI1003" s="256"/>
      <c r="AJ1003" s="253"/>
      <c r="AK1003" s="254"/>
      <c r="AL1003" s="255" t="str">
        <f t="shared" si="335"/>
        <v/>
      </c>
      <c r="AM1003" s="256"/>
      <c r="AN1003" s="253"/>
      <c r="AO1003" s="254"/>
      <c r="AP1003" s="255" t="str">
        <f t="shared" si="315"/>
        <v/>
      </c>
      <c r="AQ1003" s="116"/>
      <c r="AR1003" s="116"/>
      <c r="AS1003" s="117"/>
      <c r="AT1003" s="118"/>
      <c r="AU1003" s="119" t="str">
        <f>IF(D1003&lt;&gt; "", IF(COUNTIF($D$12:$D1003,$D1003)&gt;1,0,IF(SUM(N1003,U1003,AB1003)&gt;0,IF(AND(X1003="",OR(Q1003&lt;&gt;"",J1003&lt;&gt;"")),IF(Q1003&lt;&gt;"",Q1003,IF(J1003&lt;&gt;"",J1003,0)),IF(AND(Q1003&lt;&gt;"",J1003&lt;&gt;"",Q1003=J1003),Q1003,X1003)),0)),"")</f>
        <v/>
      </c>
      <c r="AV1003" s="119" t="str">
        <f>IF(D1003&lt;&gt;"",IF(COUNTIF($D$12:$D1003,$D1003)&gt;1,0,IF(SUM(O1003,V1003,AC1003)&gt;0,IF(AND(X1003="",OR(Q1003&lt;&gt;"",J1003&lt;&gt;"")),IF(Q1003&lt;&gt;"",Q1003,IF(J1003&lt;&gt;"",J1003,0)),IF(AND(Q1003&lt;&gt;"",J1003&lt;&gt;"",Q1003=J1003),Q1003,X1003)),0)),"")</f>
        <v/>
      </c>
      <c r="AW1003" s="119" t="str">
        <f>IF(D1003&lt;&gt;"",IF(COUNTIF($D$12:$D1003,$D1003)&gt;1,0,IF(SUM(P1003,W1003,AD1003)&gt;0,IF(AND(X1003="",OR(Q1003&lt;&gt;"",J1003&lt;&gt;"")),IF(Q1003&lt;&gt;"",Q1003,IF(J1003&lt;&gt;"",J1003,0)),IF(AND(Q1003&lt;&gt;"",J1003&lt;&gt;"",Q1003=J1003),Q1003,X1003)),0)),"")</f>
        <v/>
      </c>
      <c r="AX1003" s="118" t="str">
        <f t="shared" si="316"/>
        <v/>
      </c>
      <c r="AY1003" s="118" t="str">
        <f t="shared" si="317"/>
        <v/>
      </c>
      <c r="AZ1003" s="118" t="str">
        <f t="shared" si="318"/>
        <v/>
      </c>
      <c r="BA1003" s="118" t="str">
        <f t="shared" si="319"/>
        <v/>
      </c>
      <c r="BB1003" s="118" t="str">
        <f t="shared" si="320"/>
        <v/>
      </c>
      <c r="BC1003" s="118" t="str">
        <f t="shared" si="321"/>
        <v/>
      </c>
      <c r="BD1003" s="118" t="str">
        <f t="shared" si="322"/>
        <v/>
      </c>
      <c r="BE1003" s="118" t="str">
        <f t="shared" si="323"/>
        <v/>
      </c>
      <c r="BF1003" s="118" t="str">
        <f t="shared" si="324"/>
        <v/>
      </c>
      <c r="BG1003" s="120"/>
      <c r="BH1003" s="120" t="str">
        <f t="shared" si="325"/>
        <v/>
      </c>
      <c r="BI1003" s="120" t="str">
        <f t="shared" si="326"/>
        <v/>
      </c>
      <c r="BJ1003" s="121"/>
      <c r="BK1003" s="120" t="str">
        <f t="shared" si="327"/>
        <v/>
      </c>
      <c r="BL1003" s="120" t="str">
        <f t="shared" si="328"/>
        <v/>
      </c>
      <c r="BM1003" s="120" t="str">
        <f t="shared" si="329"/>
        <v/>
      </c>
      <c r="BN1003" s="120" t="str">
        <f t="shared" si="330"/>
        <v/>
      </c>
      <c r="BO1003" s="120" t="str">
        <f t="shared" si="331"/>
        <v/>
      </c>
      <c r="BP1003" s="120" t="str">
        <f t="shared" si="332"/>
        <v/>
      </c>
      <c r="BQ1003" s="98"/>
      <c r="BR1003" s="98"/>
      <c r="BS1003" s="98"/>
      <c r="BT1003" s="98"/>
      <c r="BU1003" s="98"/>
      <c r="BV1003" s="98"/>
      <c r="BW1003" s="98"/>
      <c r="BX1003" s="98"/>
      <c r="BY1003" s="98"/>
      <c r="BZ1003" s="98"/>
      <c r="CA1003" s="98"/>
      <c r="CB1003" s="98"/>
      <c r="CC1003" s="98"/>
      <c r="CD1003" s="98"/>
      <c r="CE1003" s="98"/>
      <c r="CF1003" s="98"/>
      <c r="CG1003" s="98"/>
      <c r="CH1003" s="98"/>
      <c r="CI1003" s="98"/>
      <c r="CJ1003" s="98"/>
      <c r="CK1003" s="98"/>
      <c r="CL1003" s="98"/>
      <c r="CM1003" s="98"/>
      <c r="CN1003" s="98"/>
      <c r="CO1003" s="98"/>
      <c r="CP1003" s="98"/>
      <c r="CQ1003" s="98"/>
      <c r="CR1003" s="98"/>
      <c r="CS1003" s="98"/>
    </row>
    <row r="1004" spans="1:97" s="4" customFormat="1" ht="18.75" customHeight="1" x14ac:dyDescent="0.2">
      <c r="A1004" s="3">
        <f t="shared" si="333"/>
        <v>992</v>
      </c>
      <c r="B1004" s="263"/>
      <c r="C1004" s="263"/>
      <c r="D1004" s="263"/>
      <c r="E1004" s="259"/>
      <c r="F1004" s="259"/>
      <c r="G1004" s="43"/>
      <c r="H1004" s="264"/>
      <c r="I1004" s="261"/>
      <c r="J1004" s="106"/>
      <c r="K1004" s="247"/>
      <c r="L1004" s="247"/>
      <c r="M1004" s="247"/>
      <c r="N1004" s="248" t="str">
        <f>IF(AND(K1004&lt;&gt;"",L1004&lt;&gt;"",J1004&lt;&gt;""),ROUND(MIN(IF(OR(J1004="OZZ",J1004="ZZ"),5000,17300),TRUNC(0.75*(SUMIF($D$12:$D1004,$D1004,K$12:K1004)+SUMIF($D$12:$D1004,$D1004,L$12:L1004)),2)) - SUMIF($D$12:$D1003,$D1004,N$12:N1003),2),"")</f>
        <v/>
      </c>
      <c r="O1004" s="249" t="str">
        <f>IF(AND(K1004&lt;&gt;"",L1004&lt;&gt;"",M1004&lt;&gt;"",J1004&lt;&gt;"",AH1004&lt;&gt;""),IF(OR(J1004="OZZ",J1004="ZZ"),ROUND(0-SUMIF($D$12:$D1003,$D1004,O$12:O1003),2),IF(M1004=0,0,ROUND(MIN(MIN(17300,TRUNC(0.75*(SUMIF($D$12:$D$2012,$D1004,K$12:K$2012)+SUMIF($D$12:$D$2012,$D1004,L$12:L$2012)),2)+SUMIF($D$12:$D1004,$D1004,AH$12:AH1004))-SUMIF($D$12:$D1003,$D1004,O$12:O1003)-SUMIF($D$12:$D$2012,$D1004,N$12:N$2012),AH1004),2))),"")</f>
        <v/>
      </c>
      <c r="P1004" s="250" t="str">
        <f>IF(J1004&lt;&gt;"",1000 - SUMIF($D$12:$D1003,$D1004,P$12:P1003),"")</f>
        <v/>
      </c>
      <c r="Q1004" s="106"/>
      <c r="R1004" s="247"/>
      <c r="S1004" s="247"/>
      <c r="T1004" s="247"/>
      <c r="U1004" s="248" t="str">
        <f>IF(AND(R1004&lt;&gt;"",S1004&lt;&gt;"",Q1004&lt;&gt;""),ROUND(MIN(IF(OR(Q1004="OZZ",Q1004="ZZ"),5000,17300),TRUNC(0.75*(SUMIF($D$12:$D1004,$D1004,R$12:R1004)+SUMIF($D$12:$D1004,$D1004,S$12:S1004)),2)) - SUMIF($D$12:$D1003,$D1004,U$12:U1003),2),"")</f>
        <v/>
      </c>
      <c r="V1004" s="248" t="str">
        <f>IF(AND(R1004&lt;&gt;"",S1004&lt;&gt;"",T1004&lt;&gt;"",Q1004&lt;&gt;"",AL1004&lt;&gt;""),IF(OR(Q1004="OZZ",Q1004="ZZ"),ROUND(0-SUMIF($D$12:$D1003,$D1004,V$12:V1003),2),IF(T1004=0,0,ROUND(MIN(MIN(17300,TRUNC(0.75*(SUMIF($D$12:$D$2012,$D1004,R$12:R$2012)+SUMIF($D$12:$D$2012,$D1004,S$12:S$2012)),2)+SUMIF($D$12:$D1004,$D1004,AL$12:AL1004))-SUMIF($D$12:$D1003,$D1004,V$12:V1003)-SUMIF($D$12:$D$2012,$D1004,U$12:U$2012),AL1004),2))),"")</f>
        <v/>
      </c>
      <c r="W1004" s="250" t="str">
        <f>IF(Q1004&lt;&gt;"",1000 - SUMIF($D$12:$D1003,$D1004,W$12:W1003),"")</f>
        <v/>
      </c>
      <c r="X1004" s="106"/>
      <c r="Y1004" s="247"/>
      <c r="Z1004" s="247"/>
      <c r="AA1004" s="247"/>
      <c r="AB1004" s="248" t="str">
        <f>IF(AND(Y1004&lt;&gt;"",Z1004&lt;&gt;"",X1004&lt;&gt;""),ROUND(MIN(IF(OR(X1004="OZZ",X1004="ZZ"),5000,17300),TRUNC(0.75*(SUMIF($D$12:$D1004,$D1004,Y$12:Y1004)+SUMIF($D$12:$D1004,$D1004,Z$12:Z1004)),2)) - SUMIF($D$12:$D1003,$D1004,AB$12:AB1003),2),"")</f>
        <v/>
      </c>
      <c r="AC1004" s="251" t="str">
        <f>IF(AND(Y1004&lt;&gt;"",Z1004&lt;&gt;"",AA1004&lt;&gt;"",X1004&lt;&gt;"",AP1004&lt;&gt;""),IF(OR(X1004="OZZ",X1004="ZZ"),ROUND(0-SUMIF($D$12:$D1003,$D1004,AC$12:AC1003),2),IF(AA1004=0,0,ROUND(MIN(MIN(17300,TRUNC(0.75*(SUMIF($D$12:$D$2012,$D1004,Y$12:Y$2012)+SUMIF($D$12:$D$2012,$D1004,Z$12:Z$2012)),2)+SUMIF($D$12:$D1004,$D1004,AP$12:AP1004))-SUMIF($D$12:$D1003,$D1004,AC$12:AC1003)-SUMIF($D$12:$D$2012,$D1004,AB$12:AB$2012),AP1004),2))),"")</f>
        <v/>
      </c>
      <c r="AD1004" s="250" t="str">
        <f>IF(X1004&lt;&gt;"",1000 - SUMIF($D$12:$D1003,$D1004,AD$12:AD1003),"")</f>
        <v/>
      </c>
      <c r="AE1004" s="252"/>
      <c r="AF1004" s="253"/>
      <c r="AG1004" s="254"/>
      <c r="AH1004" s="255" t="str">
        <f t="shared" si="334"/>
        <v/>
      </c>
      <c r="AI1004" s="256"/>
      <c r="AJ1004" s="253"/>
      <c r="AK1004" s="254"/>
      <c r="AL1004" s="255" t="str">
        <f t="shared" si="335"/>
        <v/>
      </c>
      <c r="AM1004" s="256"/>
      <c r="AN1004" s="253"/>
      <c r="AO1004" s="254"/>
      <c r="AP1004" s="255" t="str">
        <f t="shared" si="315"/>
        <v/>
      </c>
      <c r="AQ1004" s="116"/>
      <c r="AR1004" s="116"/>
      <c r="AS1004" s="117"/>
      <c r="AT1004" s="118"/>
      <c r="AU1004" s="119" t="str">
        <f>IF(D1004&lt;&gt; "", IF(COUNTIF($D$12:$D1004,$D1004)&gt;1,0,IF(SUM(N1004,U1004,AB1004)&gt;0,IF(AND(X1004="",OR(Q1004&lt;&gt;"",J1004&lt;&gt;"")),IF(Q1004&lt;&gt;"",Q1004,IF(J1004&lt;&gt;"",J1004,0)),IF(AND(Q1004&lt;&gt;"",J1004&lt;&gt;"",Q1004=J1004),Q1004,X1004)),0)),"")</f>
        <v/>
      </c>
      <c r="AV1004" s="119" t="str">
        <f>IF(D1004&lt;&gt;"",IF(COUNTIF($D$12:$D1004,$D1004)&gt;1,0,IF(SUM(O1004,V1004,AC1004)&gt;0,IF(AND(X1004="",OR(Q1004&lt;&gt;"",J1004&lt;&gt;"")),IF(Q1004&lt;&gt;"",Q1004,IF(J1004&lt;&gt;"",J1004,0)),IF(AND(Q1004&lt;&gt;"",J1004&lt;&gt;"",Q1004=J1004),Q1004,X1004)),0)),"")</f>
        <v/>
      </c>
      <c r="AW1004" s="119" t="str">
        <f>IF(D1004&lt;&gt;"",IF(COUNTIF($D$12:$D1004,$D1004)&gt;1,0,IF(SUM(P1004,W1004,AD1004)&gt;0,IF(AND(X1004="",OR(Q1004&lt;&gt;"",J1004&lt;&gt;"")),IF(Q1004&lt;&gt;"",Q1004,IF(J1004&lt;&gt;"",J1004,0)),IF(AND(Q1004&lt;&gt;"",J1004&lt;&gt;"",Q1004=J1004),Q1004,X1004)),0)),"")</f>
        <v/>
      </c>
      <c r="AX1004" s="118" t="str">
        <f t="shared" si="316"/>
        <v/>
      </c>
      <c r="AY1004" s="118" t="str">
        <f t="shared" si="317"/>
        <v/>
      </c>
      <c r="AZ1004" s="118" t="str">
        <f t="shared" si="318"/>
        <v/>
      </c>
      <c r="BA1004" s="118" t="str">
        <f t="shared" si="319"/>
        <v/>
      </c>
      <c r="BB1004" s="118" t="str">
        <f t="shared" si="320"/>
        <v/>
      </c>
      <c r="BC1004" s="118" t="str">
        <f t="shared" si="321"/>
        <v/>
      </c>
      <c r="BD1004" s="118" t="str">
        <f t="shared" si="322"/>
        <v/>
      </c>
      <c r="BE1004" s="118" t="str">
        <f t="shared" si="323"/>
        <v/>
      </c>
      <c r="BF1004" s="118" t="str">
        <f t="shared" si="324"/>
        <v/>
      </c>
      <c r="BG1004" s="120"/>
      <c r="BH1004" s="120" t="str">
        <f t="shared" si="325"/>
        <v/>
      </c>
      <c r="BI1004" s="120" t="str">
        <f t="shared" si="326"/>
        <v/>
      </c>
      <c r="BJ1004" s="121"/>
      <c r="BK1004" s="120" t="str">
        <f t="shared" si="327"/>
        <v/>
      </c>
      <c r="BL1004" s="120" t="str">
        <f t="shared" si="328"/>
        <v/>
      </c>
      <c r="BM1004" s="120" t="str">
        <f t="shared" si="329"/>
        <v/>
      </c>
      <c r="BN1004" s="120" t="str">
        <f t="shared" si="330"/>
        <v/>
      </c>
      <c r="BO1004" s="120" t="str">
        <f t="shared" si="331"/>
        <v/>
      </c>
      <c r="BP1004" s="120" t="str">
        <f t="shared" si="332"/>
        <v/>
      </c>
      <c r="BQ1004" s="98"/>
      <c r="BR1004" s="98"/>
      <c r="BS1004" s="98"/>
      <c r="BT1004" s="98"/>
      <c r="BU1004" s="98"/>
      <c r="BV1004" s="98"/>
      <c r="BW1004" s="98"/>
      <c r="BX1004" s="98"/>
      <c r="BY1004" s="98"/>
      <c r="BZ1004" s="98"/>
      <c r="CA1004" s="98"/>
      <c r="CB1004" s="98"/>
      <c r="CC1004" s="98"/>
      <c r="CD1004" s="98"/>
      <c r="CE1004" s="98"/>
      <c r="CF1004" s="98"/>
      <c r="CG1004" s="98"/>
      <c r="CH1004" s="98"/>
      <c r="CI1004" s="98"/>
      <c r="CJ1004" s="98"/>
      <c r="CK1004" s="98"/>
      <c r="CL1004" s="98"/>
      <c r="CM1004" s="98"/>
      <c r="CN1004" s="98"/>
      <c r="CO1004" s="98"/>
      <c r="CP1004" s="98"/>
      <c r="CQ1004" s="98"/>
      <c r="CR1004" s="98"/>
      <c r="CS1004" s="98"/>
    </row>
    <row r="1005" spans="1:97" s="4" customFormat="1" ht="18.75" customHeight="1" x14ac:dyDescent="0.2">
      <c r="A1005" s="3">
        <f t="shared" si="333"/>
        <v>993</v>
      </c>
      <c r="B1005" s="263"/>
      <c r="C1005" s="263"/>
      <c r="D1005" s="263"/>
      <c r="E1005" s="259"/>
      <c r="F1005" s="259"/>
      <c r="G1005" s="43"/>
      <c r="H1005" s="264"/>
      <c r="I1005" s="261"/>
      <c r="J1005" s="106"/>
      <c r="K1005" s="247"/>
      <c r="L1005" s="247"/>
      <c r="M1005" s="247"/>
      <c r="N1005" s="248" t="str">
        <f>IF(AND(K1005&lt;&gt;"",L1005&lt;&gt;"",J1005&lt;&gt;""),ROUND(MIN(IF(OR(J1005="OZZ",J1005="ZZ"),5000,17300),TRUNC(0.75*(SUMIF($D$12:$D1005,$D1005,K$12:K1005)+SUMIF($D$12:$D1005,$D1005,L$12:L1005)),2)) - SUMIF($D$12:$D1004,$D1005,N$12:N1004),2),"")</f>
        <v/>
      </c>
      <c r="O1005" s="249" t="str">
        <f>IF(AND(K1005&lt;&gt;"",L1005&lt;&gt;"",M1005&lt;&gt;"",J1005&lt;&gt;"",AH1005&lt;&gt;""),IF(OR(J1005="OZZ",J1005="ZZ"),ROUND(0-SUMIF($D$12:$D1004,$D1005,O$12:O1004),2),IF(M1005=0,0,ROUND(MIN(MIN(17300,TRUNC(0.75*(SUMIF($D$12:$D$2012,$D1005,K$12:K$2012)+SUMIF($D$12:$D$2012,$D1005,L$12:L$2012)),2)+SUMIF($D$12:$D1005,$D1005,AH$12:AH1005))-SUMIF($D$12:$D1004,$D1005,O$12:O1004)-SUMIF($D$12:$D$2012,$D1005,N$12:N$2012),AH1005),2))),"")</f>
        <v/>
      </c>
      <c r="P1005" s="250" t="str">
        <f>IF(J1005&lt;&gt;"",1000 - SUMIF($D$12:$D1004,$D1005,P$12:P1004),"")</f>
        <v/>
      </c>
      <c r="Q1005" s="106"/>
      <c r="R1005" s="247"/>
      <c r="S1005" s="247"/>
      <c r="T1005" s="247"/>
      <c r="U1005" s="248" t="str">
        <f>IF(AND(R1005&lt;&gt;"",S1005&lt;&gt;"",Q1005&lt;&gt;""),ROUND(MIN(IF(OR(Q1005="OZZ",Q1005="ZZ"),5000,17300),TRUNC(0.75*(SUMIF($D$12:$D1005,$D1005,R$12:R1005)+SUMIF($D$12:$D1005,$D1005,S$12:S1005)),2)) - SUMIF($D$12:$D1004,$D1005,U$12:U1004),2),"")</f>
        <v/>
      </c>
      <c r="V1005" s="248" t="str">
        <f>IF(AND(R1005&lt;&gt;"",S1005&lt;&gt;"",T1005&lt;&gt;"",Q1005&lt;&gt;"",AL1005&lt;&gt;""),IF(OR(Q1005="OZZ",Q1005="ZZ"),ROUND(0-SUMIF($D$12:$D1004,$D1005,V$12:V1004),2),IF(T1005=0,0,ROUND(MIN(MIN(17300,TRUNC(0.75*(SUMIF($D$12:$D$2012,$D1005,R$12:R$2012)+SUMIF($D$12:$D$2012,$D1005,S$12:S$2012)),2)+SUMIF($D$12:$D1005,$D1005,AL$12:AL1005))-SUMIF($D$12:$D1004,$D1005,V$12:V1004)-SUMIF($D$12:$D$2012,$D1005,U$12:U$2012),AL1005),2))),"")</f>
        <v/>
      </c>
      <c r="W1005" s="250" t="str">
        <f>IF(Q1005&lt;&gt;"",1000 - SUMIF($D$12:$D1004,$D1005,W$12:W1004),"")</f>
        <v/>
      </c>
      <c r="X1005" s="106"/>
      <c r="Y1005" s="247"/>
      <c r="Z1005" s="247"/>
      <c r="AA1005" s="247"/>
      <c r="AB1005" s="248" t="str">
        <f>IF(AND(Y1005&lt;&gt;"",Z1005&lt;&gt;"",X1005&lt;&gt;""),ROUND(MIN(IF(OR(X1005="OZZ",X1005="ZZ"),5000,17300),TRUNC(0.75*(SUMIF($D$12:$D1005,$D1005,Y$12:Y1005)+SUMIF($D$12:$D1005,$D1005,Z$12:Z1005)),2)) - SUMIF($D$12:$D1004,$D1005,AB$12:AB1004),2),"")</f>
        <v/>
      </c>
      <c r="AC1005" s="251" t="str">
        <f>IF(AND(Y1005&lt;&gt;"",Z1005&lt;&gt;"",AA1005&lt;&gt;"",X1005&lt;&gt;"",AP1005&lt;&gt;""),IF(OR(X1005="OZZ",X1005="ZZ"),ROUND(0-SUMIF($D$12:$D1004,$D1005,AC$12:AC1004),2),IF(AA1005=0,0,ROUND(MIN(MIN(17300,TRUNC(0.75*(SUMIF($D$12:$D$2012,$D1005,Y$12:Y$2012)+SUMIF($D$12:$D$2012,$D1005,Z$12:Z$2012)),2)+SUMIF($D$12:$D1005,$D1005,AP$12:AP1005))-SUMIF($D$12:$D1004,$D1005,AC$12:AC1004)-SUMIF($D$12:$D$2012,$D1005,AB$12:AB$2012),AP1005),2))),"")</f>
        <v/>
      </c>
      <c r="AD1005" s="250" t="str">
        <f>IF(X1005&lt;&gt;"",1000 - SUMIF($D$12:$D1004,$D1005,AD$12:AD1004),"")</f>
        <v/>
      </c>
      <c r="AE1005" s="252"/>
      <c r="AF1005" s="253"/>
      <c r="AG1005" s="254"/>
      <c r="AH1005" s="255" t="str">
        <f t="shared" si="334"/>
        <v/>
      </c>
      <c r="AI1005" s="256"/>
      <c r="AJ1005" s="253"/>
      <c r="AK1005" s="254"/>
      <c r="AL1005" s="255" t="str">
        <f t="shared" si="335"/>
        <v/>
      </c>
      <c r="AM1005" s="256"/>
      <c r="AN1005" s="253"/>
      <c r="AO1005" s="254"/>
      <c r="AP1005" s="255" t="str">
        <f t="shared" si="315"/>
        <v/>
      </c>
      <c r="AQ1005" s="116"/>
      <c r="AR1005" s="116"/>
      <c r="AS1005" s="117"/>
      <c r="AT1005" s="118"/>
      <c r="AU1005" s="119" t="str">
        <f>IF(D1005&lt;&gt; "", IF(COUNTIF($D$12:$D1005,$D1005)&gt;1,0,IF(SUM(N1005,U1005,AB1005)&gt;0,IF(AND(X1005="",OR(Q1005&lt;&gt;"",J1005&lt;&gt;"")),IF(Q1005&lt;&gt;"",Q1005,IF(J1005&lt;&gt;"",J1005,0)),IF(AND(Q1005&lt;&gt;"",J1005&lt;&gt;"",Q1005=J1005),Q1005,X1005)),0)),"")</f>
        <v/>
      </c>
      <c r="AV1005" s="119" t="str">
        <f>IF(D1005&lt;&gt;"",IF(COUNTIF($D$12:$D1005,$D1005)&gt;1,0,IF(SUM(O1005,V1005,AC1005)&gt;0,IF(AND(X1005="",OR(Q1005&lt;&gt;"",J1005&lt;&gt;"")),IF(Q1005&lt;&gt;"",Q1005,IF(J1005&lt;&gt;"",J1005,0)),IF(AND(Q1005&lt;&gt;"",J1005&lt;&gt;"",Q1005=J1005),Q1005,X1005)),0)),"")</f>
        <v/>
      </c>
      <c r="AW1005" s="119" t="str">
        <f>IF(D1005&lt;&gt;"",IF(COUNTIF($D$12:$D1005,$D1005)&gt;1,0,IF(SUM(P1005,W1005,AD1005)&gt;0,IF(AND(X1005="",OR(Q1005&lt;&gt;"",J1005&lt;&gt;"")),IF(Q1005&lt;&gt;"",Q1005,IF(J1005&lt;&gt;"",J1005,0)),IF(AND(Q1005&lt;&gt;"",J1005&lt;&gt;"",Q1005=J1005),Q1005,X1005)),0)),"")</f>
        <v/>
      </c>
      <c r="AX1005" s="118" t="str">
        <f t="shared" si="316"/>
        <v/>
      </c>
      <c r="AY1005" s="118" t="str">
        <f t="shared" si="317"/>
        <v/>
      </c>
      <c r="AZ1005" s="118" t="str">
        <f t="shared" si="318"/>
        <v/>
      </c>
      <c r="BA1005" s="118" t="str">
        <f t="shared" si="319"/>
        <v/>
      </c>
      <c r="BB1005" s="118" t="str">
        <f t="shared" si="320"/>
        <v/>
      </c>
      <c r="BC1005" s="118" t="str">
        <f t="shared" si="321"/>
        <v/>
      </c>
      <c r="BD1005" s="118" t="str">
        <f t="shared" si="322"/>
        <v/>
      </c>
      <c r="BE1005" s="118" t="str">
        <f t="shared" si="323"/>
        <v/>
      </c>
      <c r="BF1005" s="118" t="str">
        <f t="shared" si="324"/>
        <v/>
      </c>
      <c r="BG1005" s="120"/>
      <c r="BH1005" s="120" t="str">
        <f t="shared" si="325"/>
        <v/>
      </c>
      <c r="BI1005" s="120" t="str">
        <f t="shared" si="326"/>
        <v/>
      </c>
      <c r="BJ1005" s="121"/>
      <c r="BK1005" s="120" t="str">
        <f t="shared" si="327"/>
        <v/>
      </c>
      <c r="BL1005" s="120" t="str">
        <f t="shared" si="328"/>
        <v/>
      </c>
      <c r="BM1005" s="120" t="str">
        <f t="shared" si="329"/>
        <v/>
      </c>
      <c r="BN1005" s="120" t="str">
        <f t="shared" si="330"/>
        <v/>
      </c>
      <c r="BO1005" s="120" t="str">
        <f t="shared" si="331"/>
        <v/>
      </c>
      <c r="BP1005" s="120" t="str">
        <f t="shared" si="332"/>
        <v/>
      </c>
      <c r="BQ1005" s="98"/>
      <c r="BR1005" s="98"/>
      <c r="BS1005" s="98"/>
      <c r="BT1005" s="98"/>
      <c r="BU1005" s="98"/>
      <c r="BV1005" s="98"/>
      <c r="BW1005" s="98"/>
      <c r="BX1005" s="98"/>
      <c r="BY1005" s="98"/>
      <c r="BZ1005" s="98"/>
      <c r="CA1005" s="98"/>
      <c r="CB1005" s="98"/>
      <c r="CC1005" s="98"/>
      <c r="CD1005" s="98"/>
      <c r="CE1005" s="98"/>
      <c r="CF1005" s="98"/>
      <c r="CG1005" s="98"/>
      <c r="CH1005" s="98"/>
      <c r="CI1005" s="98"/>
      <c r="CJ1005" s="98"/>
      <c r="CK1005" s="98"/>
      <c r="CL1005" s="98"/>
      <c r="CM1005" s="98"/>
      <c r="CN1005" s="98"/>
      <c r="CO1005" s="98"/>
      <c r="CP1005" s="98"/>
      <c r="CQ1005" s="98"/>
      <c r="CR1005" s="98"/>
      <c r="CS1005" s="98"/>
    </row>
    <row r="1006" spans="1:97" s="4" customFormat="1" ht="18.75" customHeight="1" x14ac:dyDescent="0.2">
      <c r="A1006" s="3">
        <f t="shared" si="333"/>
        <v>994</v>
      </c>
      <c r="B1006" s="263"/>
      <c r="C1006" s="263"/>
      <c r="D1006" s="263"/>
      <c r="E1006" s="259"/>
      <c r="F1006" s="259"/>
      <c r="G1006" s="43"/>
      <c r="H1006" s="264"/>
      <c r="I1006" s="261"/>
      <c r="J1006" s="106"/>
      <c r="K1006" s="247"/>
      <c r="L1006" s="247"/>
      <c r="M1006" s="247"/>
      <c r="N1006" s="248" t="str">
        <f>IF(AND(K1006&lt;&gt;"",L1006&lt;&gt;"",J1006&lt;&gt;""),ROUND(MIN(IF(OR(J1006="OZZ",J1006="ZZ"),5000,17300),TRUNC(0.75*(SUMIF($D$12:$D1006,$D1006,K$12:K1006)+SUMIF($D$12:$D1006,$D1006,L$12:L1006)),2)) - SUMIF($D$12:$D1005,$D1006,N$12:N1005),2),"")</f>
        <v/>
      </c>
      <c r="O1006" s="249" t="str">
        <f>IF(AND(K1006&lt;&gt;"",L1006&lt;&gt;"",M1006&lt;&gt;"",J1006&lt;&gt;"",AH1006&lt;&gt;""),IF(OR(J1006="OZZ",J1006="ZZ"),ROUND(0-SUMIF($D$12:$D1005,$D1006,O$12:O1005),2),IF(M1006=0,0,ROUND(MIN(MIN(17300,TRUNC(0.75*(SUMIF($D$12:$D$2012,$D1006,K$12:K$2012)+SUMIF($D$12:$D$2012,$D1006,L$12:L$2012)),2)+SUMIF($D$12:$D1006,$D1006,AH$12:AH1006))-SUMIF($D$12:$D1005,$D1006,O$12:O1005)-SUMIF($D$12:$D$2012,$D1006,N$12:N$2012),AH1006),2))),"")</f>
        <v/>
      </c>
      <c r="P1006" s="250" t="str">
        <f>IF(J1006&lt;&gt;"",1000 - SUMIF($D$12:$D1005,$D1006,P$12:P1005),"")</f>
        <v/>
      </c>
      <c r="Q1006" s="106"/>
      <c r="R1006" s="247"/>
      <c r="S1006" s="247"/>
      <c r="T1006" s="247"/>
      <c r="U1006" s="248" t="str">
        <f>IF(AND(R1006&lt;&gt;"",S1006&lt;&gt;"",Q1006&lt;&gt;""),ROUND(MIN(IF(OR(Q1006="OZZ",Q1006="ZZ"),5000,17300),TRUNC(0.75*(SUMIF($D$12:$D1006,$D1006,R$12:R1006)+SUMIF($D$12:$D1006,$D1006,S$12:S1006)),2)) - SUMIF($D$12:$D1005,$D1006,U$12:U1005),2),"")</f>
        <v/>
      </c>
      <c r="V1006" s="248" t="str">
        <f>IF(AND(R1006&lt;&gt;"",S1006&lt;&gt;"",T1006&lt;&gt;"",Q1006&lt;&gt;"",AL1006&lt;&gt;""),IF(OR(Q1006="OZZ",Q1006="ZZ"),ROUND(0-SUMIF($D$12:$D1005,$D1006,V$12:V1005),2),IF(T1006=0,0,ROUND(MIN(MIN(17300,TRUNC(0.75*(SUMIF($D$12:$D$2012,$D1006,R$12:R$2012)+SUMIF($D$12:$D$2012,$D1006,S$12:S$2012)),2)+SUMIF($D$12:$D1006,$D1006,AL$12:AL1006))-SUMIF($D$12:$D1005,$D1006,V$12:V1005)-SUMIF($D$12:$D$2012,$D1006,U$12:U$2012),AL1006),2))),"")</f>
        <v/>
      </c>
      <c r="W1006" s="250" t="str">
        <f>IF(Q1006&lt;&gt;"",1000 - SUMIF($D$12:$D1005,$D1006,W$12:W1005),"")</f>
        <v/>
      </c>
      <c r="X1006" s="106"/>
      <c r="Y1006" s="247"/>
      <c r="Z1006" s="247"/>
      <c r="AA1006" s="247"/>
      <c r="AB1006" s="248" t="str">
        <f>IF(AND(Y1006&lt;&gt;"",Z1006&lt;&gt;"",X1006&lt;&gt;""),ROUND(MIN(IF(OR(X1006="OZZ",X1006="ZZ"),5000,17300),TRUNC(0.75*(SUMIF($D$12:$D1006,$D1006,Y$12:Y1006)+SUMIF($D$12:$D1006,$D1006,Z$12:Z1006)),2)) - SUMIF($D$12:$D1005,$D1006,AB$12:AB1005),2),"")</f>
        <v/>
      </c>
      <c r="AC1006" s="251" t="str">
        <f>IF(AND(Y1006&lt;&gt;"",Z1006&lt;&gt;"",AA1006&lt;&gt;"",X1006&lt;&gt;"",AP1006&lt;&gt;""),IF(OR(X1006="OZZ",X1006="ZZ"),ROUND(0-SUMIF($D$12:$D1005,$D1006,AC$12:AC1005),2),IF(AA1006=0,0,ROUND(MIN(MIN(17300,TRUNC(0.75*(SUMIF($D$12:$D$2012,$D1006,Y$12:Y$2012)+SUMIF($D$12:$D$2012,$D1006,Z$12:Z$2012)),2)+SUMIF($D$12:$D1006,$D1006,AP$12:AP1006))-SUMIF($D$12:$D1005,$D1006,AC$12:AC1005)-SUMIF($D$12:$D$2012,$D1006,AB$12:AB$2012),AP1006),2))),"")</f>
        <v/>
      </c>
      <c r="AD1006" s="250" t="str">
        <f>IF(X1006&lt;&gt;"",1000 - SUMIF($D$12:$D1005,$D1006,AD$12:AD1005),"")</f>
        <v/>
      </c>
      <c r="AE1006" s="252"/>
      <c r="AF1006" s="253"/>
      <c r="AG1006" s="254"/>
      <c r="AH1006" s="255" t="str">
        <f t="shared" si="334"/>
        <v/>
      </c>
      <c r="AI1006" s="256"/>
      <c r="AJ1006" s="253"/>
      <c r="AK1006" s="254"/>
      <c r="AL1006" s="255" t="str">
        <f t="shared" si="335"/>
        <v/>
      </c>
      <c r="AM1006" s="256"/>
      <c r="AN1006" s="253"/>
      <c r="AO1006" s="254"/>
      <c r="AP1006" s="255" t="str">
        <f t="shared" si="315"/>
        <v/>
      </c>
      <c r="AQ1006" s="116"/>
      <c r="AR1006" s="116"/>
      <c r="AS1006" s="117"/>
      <c r="AT1006" s="118"/>
      <c r="AU1006" s="119" t="str">
        <f>IF(D1006&lt;&gt; "", IF(COUNTIF($D$12:$D1006,$D1006)&gt;1,0,IF(SUM(N1006,U1006,AB1006)&gt;0,IF(AND(X1006="",OR(Q1006&lt;&gt;"",J1006&lt;&gt;"")),IF(Q1006&lt;&gt;"",Q1006,IF(J1006&lt;&gt;"",J1006,0)),IF(AND(Q1006&lt;&gt;"",J1006&lt;&gt;"",Q1006=J1006),Q1006,X1006)),0)),"")</f>
        <v/>
      </c>
      <c r="AV1006" s="119" t="str">
        <f>IF(D1006&lt;&gt;"",IF(COUNTIF($D$12:$D1006,$D1006)&gt;1,0,IF(SUM(O1006,V1006,AC1006)&gt;0,IF(AND(X1006="",OR(Q1006&lt;&gt;"",J1006&lt;&gt;"")),IF(Q1006&lt;&gt;"",Q1006,IF(J1006&lt;&gt;"",J1006,0)),IF(AND(Q1006&lt;&gt;"",J1006&lt;&gt;"",Q1006=J1006),Q1006,X1006)),0)),"")</f>
        <v/>
      </c>
      <c r="AW1006" s="119" t="str">
        <f>IF(D1006&lt;&gt;"",IF(COUNTIF($D$12:$D1006,$D1006)&gt;1,0,IF(SUM(P1006,W1006,AD1006)&gt;0,IF(AND(X1006="",OR(Q1006&lt;&gt;"",J1006&lt;&gt;"")),IF(Q1006&lt;&gt;"",Q1006,IF(J1006&lt;&gt;"",J1006,0)),IF(AND(Q1006&lt;&gt;"",J1006&lt;&gt;"",Q1006=J1006),Q1006,X1006)),0)),"")</f>
        <v/>
      </c>
      <c r="AX1006" s="118" t="str">
        <f t="shared" si="316"/>
        <v/>
      </c>
      <c r="AY1006" s="118" t="str">
        <f t="shared" si="317"/>
        <v/>
      </c>
      <c r="AZ1006" s="118" t="str">
        <f t="shared" si="318"/>
        <v/>
      </c>
      <c r="BA1006" s="118" t="str">
        <f t="shared" si="319"/>
        <v/>
      </c>
      <c r="BB1006" s="118" t="str">
        <f t="shared" si="320"/>
        <v/>
      </c>
      <c r="BC1006" s="118" t="str">
        <f t="shared" si="321"/>
        <v/>
      </c>
      <c r="BD1006" s="118" t="str">
        <f t="shared" si="322"/>
        <v/>
      </c>
      <c r="BE1006" s="118" t="str">
        <f t="shared" si="323"/>
        <v/>
      </c>
      <c r="BF1006" s="118" t="str">
        <f t="shared" si="324"/>
        <v/>
      </c>
      <c r="BG1006" s="120"/>
      <c r="BH1006" s="120" t="str">
        <f t="shared" si="325"/>
        <v/>
      </c>
      <c r="BI1006" s="120" t="str">
        <f t="shared" si="326"/>
        <v/>
      </c>
      <c r="BJ1006" s="121"/>
      <c r="BK1006" s="120" t="str">
        <f t="shared" si="327"/>
        <v/>
      </c>
      <c r="BL1006" s="120" t="str">
        <f t="shared" si="328"/>
        <v/>
      </c>
      <c r="BM1006" s="120" t="str">
        <f t="shared" si="329"/>
        <v/>
      </c>
      <c r="BN1006" s="120" t="str">
        <f t="shared" si="330"/>
        <v/>
      </c>
      <c r="BO1006" s="120" t="str">
        <f t="shared" si="331"/>
        <v/>
      </c>
      <c r="BP1006" s="120" t="str">
        <f t="shared" si="332"/>
        <v/>
      </c>
      <c r="BQ1006" s="98"/>
      <c r="BR1006" s="98"/>
      <c r="BS1006" s="98"/>
      <c r="BT1006" s="98"/>
      <c r="BU1006" s="98"/>
      <c r="BV1006" s="98"/>
      <c r="BW1006" s="98"/>
      <c r="BX1006" s="98"/>
      <c r="BY1006" s="98"/>
      <c r="BZ1006" s="98"/>
      <c r="CA1006" s="98"/>
      <c r="CB1006" s="98"/>
      <c r="CC1006" s="98"/>
      <c r="CD1006" s="98"/>
      <c r="CE1006" s="98"/>
      <c r="CF1006" s="98"/>
      <c r="CG1006" s="98"/>
      <c r="CH1006" s="98"/>
      <c r="CI1006" s="98"/>
      <c r="CJ1006" s="98"/>
      <c r="CK1006" s="98"/>
      <c r="CL1006" s="98"/>
      <c r="CM1006" s="98"/>
      <c r="CN1006" s="98"/>
      <c r="CO1006" s="98"/>
      <c r="CP1006" s="98"/>
      <c r="CQ1006" s="98"/>
      <c r="CR1006" s="98"/>
      <c r="CS1006" s="98"/>
    </row>
    <row r="1007" spans="1:97" s="4" customFormat="1" ht="18.75" customHeight="1" x14ac:dyDescent="0.2">
      <c r="A1007" s="3">
        <f t="shared" si="333"/>
        <v>995</v>
      </c>
      <c r="B1007" s="263"/>
      <c r="C1007" s="263"/>
      <c r="D1007" s="263"/>
      <c r="E1007" s="259"/>
      <c r="F1007" s="259"/>
      <c r="G1007" s="43"/>
      <c r="H1007" s="264"/>
      <c r="I1007" s="261"/>
      <c r="J1007" s="106"/>
      <c r="K1007" s="247"/>
      <c r="L1007" s="247"/>
      <c r="M1007" s="247"/>
      <c r="N1007" s="248" t="str">
        <f>IF(AND(K1007&lt;&gt;"",L1007&lt;&gt;"",J1007&lt;&gt;""),ROUND(MIN(IF(OR(J1007="OZZ",J1007="ZZ"),5000,17300),TRUNC(0.75*(SUMIF($D$12:$D1007,$D1007,K$12:K1007)+SUMIF($D$12:$D1007,$D1007,L$12:L1007)),2)) - SUMIF($D$12:$D1006,$D1007,N$12:N1006),2),"")</f>
        <v/>
      </c>
      <c r="O1007" s="249" t="str">
        <f>IF(AND(K1007&lt;&gt;"",L1007&lt;&gt;"",M1007&lt;&gt;"",J1007&lt;&gt;"",AH1007&lt;&gt;""),IF(OR(J1007="OZZ",J1007="ZZ"),ROUND(0-SUMIF($D$12:$D1006,$D1007,O$12:O1006),2),IF(M1007=0,0,ROUND(MIN(MIN(17300,TRUNC(0.75*(SUMIF($D$12:$D$2012,$D1007,K$12:K$2012)+SUMIF($D$12:$D$2012,$D1007,L$12:L$2012)),2)+SUMIF($D$12:$D1007,$D1007,AH$12:AH1007))-SUMIF($D$12:$D1006,$D1007,O$12:O1006)-SUMIF($D$12:$D$2012,$D1007,N$12:N$2012),AH1007),2))),"")</f>
        <v/>
      </c>
      <c r="P1007" s="250" t="str">
        <f>IF(J1007&lt;&gt;"",1000 - SUMIF($D$12:$D1006,$D1007,P$12:P1006),"")</f>
        <v/>
      </c>
      <c r="Q1007" s="106"/>
      <c r="R1007" s="247"/>
      <c r="S1007" s="247"/>
      <c r="T1007" s="247"/>
      <c r="U1007" s="248" t="str">
        <f>IF(AND(R1007&lt;&gt;"",S1007&lt;&gt;"",Q1007&lt;&gt;""),ROUND(MIN(IF(OR(Q1007="OZZ",Q1007="ZZ"),5000,17300),TRUNC(0.75*(SUMIF($D$12:$D1007,$D1007,R$12:R1007)+SUMIF($D$12:$D1007,$D1007,S$12:S1007)),2)) - SUMIF($D$12:$D1006,$D1007,U$12:U1006),2),"")</f>
        <v/>
      </c>
      <c r="V1007" s="248" t="str">
        <f>IF(AND(R1007&lt;&gt;"",S1007&lt;&gt;"",T1007&lt;&gt;"",Q1007&lt;&gt;"",AL1007&lt;&gt;""),IF(OR(Q1007="OZZ",Q1007="ZZ"),ROUND(0-SUMIF($D$12:$D1006,$D1007,V$12:V1006),2),IF(T1007=0,0,ROUND(MIN(MIN(17300,TRUNC(0.75*(SUMIF($D$12:$D$2012,$D1007,R$12:R$2012)+SUMIF($D$12:$D$2012,$D1007,S$12:S$2012)),2)+SUMIF($D$12:$D1007,$D1007,AL$12:AL1007))-SUMIF($D$12:$D1006,$D1007,V$12:V1006)-SUMIF($D$12:$D$2012,$D1007,U$12:U$2012),AL1007),2))),"")</f>
        <v/>
      </c>
      <c r="W1007" s="250" t="str">
        <f>IF(Q1007&lt;&gt;"",1000 - SUMIF($D$12:$D1006,$D1007,W$12:W1006),"")</f>
        <v/>
      </c>
      <c r="X1007" s="106"/>
      <c r="Y1007" s="247"/>
      <c r="Z1007" s="247"/>
      <c r="AA1007" s="247"/>
      <c r="AB1007" s="248" t="str">
        <f>IF(AND(Y1007&lt;&gt;"",Z1007&lt;&gt;"",X1007&lt;&gt;""),ROUND(MIN(IF(OR(X1007="OZZ",X1007="ZZ"),5000,17300),TRUNC(0.75*(SUMIF($D$12:$D1007,$D1007,Y$12:Y1007)+SUMIF($D$12:$D1007,$D1007,Z$12:Z1007)),2)) - SUMIF($D$12:$D1006,$D1007,AB$12:AB1006),2),"")</f>
        <v/>
      </c>
      <c r="AC1007" s="251" t="str">
        <f>IF(AND(Y1007&lt;&gt;"",Z1007&lt;&gt;"",AA1007&lt;&gt;"",X1007&lt;&gt;"",AP1007&lt;&gt;""),IF(OR(X1007="OZZ",X1007="ZZ"),ROUND(0-SUMIF($D$12:$D1006,$D1007,AC$12:AC1006),2),IF(AA1007=0,0,ROUND(MIN(MIN(17300,TRUNC(0.75*(SUMIF($D$12:$D$2012,$D1007,Y$12:Y$2012)+SUMIF($D$12:$D$2012,$D1007,Z$12:Z$2012)),2)+SUMIF($D$12:$D1007,$D1007,AP$12:AP1007))-SUMIF($D$12:$D1006,$D1007,AC$12:AC1006)-SUMIF($D$12:$D$2012,$D1007,AB$12:AB$2012),AP1007),2))),"")</f>
        <v/>
      </c>
      <c r="AD1007" s="250" t="str">
        <f>IF(X1007&lt;&gt;"",1000 - SUMIF($D$12:$D1006,$D1007,AD$12:AD1006),"")</f>
        <v/>
      </c>
      <c r="AE1007" s="252"/>
      <c r="AF1007" s="253"/>
      <c r="AG1007" s="254"/>
      <c r="AH1007" s="255" t="str">
        <f t="shared" si="334"/>
        <v/>
      </c>
      <c r="AI1007" s="256"/>
      <c r="AJ1007" s="253"/>
      <c r="AK1007" s="254"/>
      <c r="AL1007" s="255" t="str">
        <f t="shared" si="335"/>
        <v/>
      </c>
      <c r="AM1007" s="256"/>
      <c r="AN1007" s="253"/>
      <c r="AO1007" s="254"/>
      <c r="AP1007" s="255" t="str">
        <f t="shared" si="315"/>
        <v/>
      </c>
      <c r="AQ1007" s="116"/>
      <c r="AR1007" s="116"/>
      <c r="AS1007" s="117"/>
      <c r="AT1007" s="118"/>
      <c r="AU1007" s="119" t="str">
        <f>IF(D1007&lt;&gt; "", IF(COUNTIF($D$12:$D1007,$D1007)&gt;1,0,IF(SUM(N1007,U1007,AB1007)&gt;0,IF(AND(X1007="",OR(Q1007&lt;&gt;"",J1007&lt;&gt;"")),IF(Q1007&lt;&gt;"",Q1007,IF(J1007&lt;&gt;"",J1007,0)),IF(AND(Q1007&lt;&gt;"",J1007&lt;&gt;"",Q1007=J1007),Q1007,X1007)),0)),"")</f>
        <v/>
      </c>
      <c r="AV1007" s="119" t="str">
        <f>IF(D1007&lt;&gt;"",IF(COUNTIF($D$12:$D1007,$D1007)&gt;1,0,IF(SUM(O1007,V1007,AC1007)&gt;0,IF(AND(X1007="",OR(Q1007&lt;&gt;"",J1007&lt;&gt;"")),IF(Q1007&lt;&gt;"",Q1007,IF(J1007&lt;&gt;"",J1007,0)),IF(AND(Q1007&lt;&gt;"",J1007&lt;&gt;"",Q1007=J1007),Q1007,X1007)),0)),"")</f>
        <v/>
      </c>
      <c r="AW1007" s="119" t="str">
        <f>IF(D1007&lt;&gt;"",IF(COUNTIF($D$12:$D1007,$D1007)&gt;1,0,IF(SUM(P1007,W1007,AD1007)&gt;0,IF(AND(X1007="",OR(Q1007&lt;&gt;"",J1007&lt;&gt;"")),IF(Q1007&lt;&gt;"",Q1007,IF(J1007&lt;&gt;"",J1007,0)),IF(AND(Q1007&lt;&gt;"",J1007&lt;&gt;"",Q1007=J1007),Q1007,X1007)),0)),"")</f>
        <v/>
      </c>
      <c r="AX1007" s="118" t="str">
        <f t="shared" si="316"/>
        <v/>
      </c>
      <c r="AY1007" s="118" t="str">
        <f t="shared" si="317"/>
        <v/>
      </c>
      <c r="AZ1007" s="118" t="str">
        <f t="shared" si="318"/>
        <v/>
      </c>
      <c r="BA1007" s="118" t="str">
        <f t="shared" si="319"/>
        <v/>
      </c>
      <c r="BB1007" s="118" t="str">
        <f t="shared" si="320"/>
        <v/>
      </c>
      <c r="BC1007" s="118" t="str">
        <f t="shared" si="321"/>
        <v/>
      </c>
      <c r="BD1007" s="118" t="str">
        <f t="shared" si="322"/>
        <v/>
      </c>
      <c r="BE1007" s="118" t="str">
        <f t="shared" si="323"/>
        <v/>
      </c>
      <c r="BF1007" s="118" t="str">
        <f t="shared" si="324"/>
        <v/>
      </c>
      <c r="BG1007" s="120"/>
      <c r="BH1007" s="120" t="str">
        <f t="shared" si="325"/>
        <v/>
      </c>
      <c r="BI1007" s="120" t="str">
        <f t="shared" si="326"/>
        <v/>
      </c>
      <c r="BJ1007" s="121"/>
      <c r="BK1007" s="120" t="str">
        <f t="shared" si="327"/>
        <v/>
      </c>
      <c r="BL1007" s="120" t="str">
        <f t="shared" si="328"/>
        <v/>
      </c>
      <c r="BM1007" s="120" t="str">
        <f t="shared" si="329"/>
        <v/>
      </c>
      <c r="BN1007" s="120" t="str">
        <f t="shared" si="330"/>
        <v/>
      </c>
      <c r="BO1007" s="120" t="str">
        <f t="shared" si="331"/>
        <v/>
      </c>
      <c r="BP1007" s="120" t="str">
        <f t="shared" si="332"/>
        <v/>
      </c>
      <c r="BQ1007" s="98"/>
      <c r="BR1007" s="98"/>
      <c r="BS1007" s="98"/>
      <c r="BT1007" s="98"/>
      <c r="BU1007" s="98"/>
      <c r="BV1007" s="98"/>
      <c r="BW1007" s="98"/>
      <c r="BX1007" s="98"/>
      <c r="BY1007" s="98"/>
      <c r="BZ1007" s="98"/>
      <c r="CA1007" s="98"/>
      <c r="CB1007" s="98"/>
      <c r="CC1007" s="98"/>
      <c r="CD1007" s="98"/>
      <c r="CE1007" s="98"/>
      <c r="CF1007" s="98"/>
      <c r="CG1007" s="98"/>
      <c r="CH1007" s="98"/>
      <c r="CI1007" s="98"/>
      <c r="CJ1007" s="98"/>
      <c r="CK1007" s="98"/>
      <c r="CL1007" s="98"/>
      <c r="CM1007" s="98"/>
      <c r="CN1007" s="98"/>
      <c r="CO1007" s="98"/>
      <c r="CP1007" s="98"/>
      <c r="CQ1007" s="98"/>
      <c r="CR1007" s="98"/>
      <c r="CS1007" s="98"/>
    </row>
    <row r="1008" spans="1:97" s="4" customFormat="1" ht="18.75" customHeight="1" x14ac:dyDescent="0.2">
      <c r="A1008" s="3">
        <f t="shared" si="333"/>
        <v>996</v>
      </c>
      <c r="B1008" s="263"/>
      <c r="C1008" s="263"/>
      <c r="D1008" s="263"/>
      <c r="E1008" s="259"/>
      <c r="F1008" s="259"/>
      <c r="G1008" s="43"/>
      <c r="H1008" s="264"/>
      <c r="I1008" s="261"/>
      <c r="J1008" s="106"/>
      <c r="K1008" s="247"/>
      <c r="L1008" s="247"/>
      <c r="M1008" s="247"/>
      <c r="N1008" s="248" t="str">
        <f>IF(AND(K1008&lt;&gt;"",L1008&lt;&gt;"",J1008&lt;&gt;""),ROUND(MIN(IF(OR(J1008="OZZ",J1008="ZZ"),5000,17300),TRUNC(0.75*(SUMIF($D$12:$D1008,$D1008,K$12:K1008)+SUMIF($D$12:$D1008,$D1008,L$12:L1008)),2)) - SUMIF($D$12:$D1007,$D1008,N$12:N1007),2),"")</f>
        <v/>
      </c>
      <c r="O1008" s="249" t="str">
        <f>IF(AND(K1008&lt;&gt;"",L1008&lt;&gt;"",M1008&lt;&gt;"",J1008&lt;&gt;"",AH1008&lt;&gt;""),IF(OR(J1008="OZZ",J1008="ZZ"),ROUND(0-SUMIF($D$12:$D1007,$D1008,O$12:O1007),2),IF(M1008=0,0,ROUND(MIN(MIN(17300,TRUNC(0.75*(SUMIF($D$12:$D$2012,$D1008,K$12:K$2012)+SUMIF($D$12:$D$2012,$D1008,L$12:L$2012)),2)+SUMIF($D$12:$D1008,$D1008,AH$12:AH1008))-SUMIF($D$12:$D1007,$D1008,O$12:O1007)-SUMIF($D$12:$D$2012,$D1008,N$12:N$2012),AH1008),2))),"")</f>
        <v/>
      </c>
      <c r="P1008" s="250" t="str">
        <f>IF(J1008&lt;&gt;"",1000 - SUMIF($D$12:$D1007,$D1008,P$12:P1007),"")</f>
        <v/>
      </c>
      <c r="Q1008" s="106"/>
      <c r="R1008" s="247"/>
      <c r="S1008" s="247"/>
      <c r="T1008" s="247"/>
      <c r="U1008" s="248" t="str">
        <f>IF(AND(R1008&lt;&gt;"",S1008&lt;&gt;"",Q1008&lt;&gt;""),ROUND(MIN(IF(OR(Q1008="OZZ",Q1008="ZZ"),5000,17300),TRUNC(0.75*(SUMIF($D$12:$D1008,$D1008,R$12:R1008)+SUMIF($D$12:$D1008,$D1008,S$12:S1008)),2)) - SUMIF($D$12:$D1007,$D1008,U$12:U1007),2),"")</f>
        <v/>
      </c>
      <c r="V1008" s="248" t="str">
        <f>IF(AND(R1008&lt;&gt;"",S1008&lt;&gt;"",T1008&lt;&gt;"",Q1008&lt;&gt;"",AL1008&lt;&gt;""),IF(OR(Q1008="OZZ",Q1008="ZZ"),ROUND(0-SUMIF($D$12:$D1007,$D1008,V$12:V1007),2),IF(T1008=0,0,ROUND(MIN(MIN(17300,TRUNC(0.75*(SUMIF($D$12:$D$2012,$D1008,R$12:R$2012)+SUMIF($D$12:$D$2012,$D1008,S$12:S$2012)),2)+SUMIF($D$12:$D1008,$D1008,AL$12:AL1008))-SUMIF($D$12:$D1007,$D1008,V$12:V1007)-SUMIF($D$12:$D$2012,$D1008,U$12:U$2012),AL1008),2))),"")</f>
        <v/>
      </c>
      <c r="W1008" s="250" t="str">
        <f>IF(Q1008&lt;&gt;"",1000 - SUMIF($D$12:$D1007,$D1008,W$12:W1007),"")</f>
        <v/>
      </c>
      <c r="X1008" s="106"/>
      <c r="Y1008" s="247"/>
      <c r="Z1008" s="247"/>
      <c r="AA1008" s="247"/>
      <c r="AB1008" s="248" t="str">
        <f>IF(AND(Y1008&lt;&gt;"",Z1008&lt;&gt;"",X1008&lt;&gt;""),ROUND(MIN(IF(OR(X1008="OZZ",X1008="ZZ"),5000,17300),TRUNC(0.75*(SUMIF($D$12:$D1008,$D1008,Y$12:Y1008)+SUMIF($D$12:$D1008,$D1008,Z$12:Z1008)),2)) - SUMIF($D$12:$D1007,$D1008,AB$12:AB1007),2),"")</f>
        <v/>
      </c>
      <c r="AC1008" s="251" t="str">
        <f>IF(AND(Y1008&lt;&gt;"",Z1008&lt;&gt;"",AA1008&lt;&gt;"",X1008&lt;&gt;"",AP1008&lt;&gt;""),IF(OR(X1008="OZZ",X1008="ZZ"),ROUND(0-SUMIF($D$12:$D1007,$D1008,AC$12:AC1007),2),IF(AA1008=0,0,ROUND(MIN(MIN(17300,TRUNC(0.75*(SUMIF($D$12:$D$2012,$D1008,Y$12:Y$2012)+SUMIF($D$12:$D$2012,$D1008,Z$12:Z$2012)),2)+SUMIF($D$12:$D1008,$D1008,AP$12:AP1008))-SUMIF($D$12:$D1007,$D1008,AC$12:AC1007)-SUMIF($D$12:$D$2012,$D1008,AB$12:AB$2012),AP1008),2))),"")</f>
        <v/>
      </c>
      <c r="AD1008" s="250" t="str">
        <f>IF(X1008&lt;&gt;"",1000 - SUMIF($D$12:$D1007,$D1008,AD$12:AD1007),"")</f>
        <v/>
      </c>
      <c r="AE1008" s="252"/>
      <c r="AF1008" s="253"/>
      <c r="AG1008" s="254"/>
      <c r="AH1008" s="255" t="str">
        <f t="shared" si="334"/>
        <v/>
      </c>
      <c r="AI1008" s="256"/>
      <c r="AJ1008" s="253"/>
      <c r="AK1008" s="254"/>
      <c r="AL1008" s="255" t="str">
        <f t="shared" si="335"/>
        <v/>
      </c>
      <c r="AM1008" s="256"/>
      <c r="AN1008" s="253"/>
      <c r="AO1008" s="254"/>
      <c r="AP1008" s="255" t="str">
        <f t="shared" si="315"/>
        <v/>
      </c>
      <c r="AQ1008" s="116"/>
      <c r="AR1008" s="116"/>
      <c r="AS1008" s="117"/>
      <c r="AT1008" s="118"/>
      <c r="AU1008" s="119" t="str">
        <f>IF(D1008&lt;&gt; "", IF(COUNTIF($D$12:$D1008,$D1008)&gt;1,0,IF(SUM(N1008,U1008,AB1008)&gt;0,IF(AND(X1008="",OR(Q1008&lt;&gt;"",J1008&lt;&gt;"")),IF(Q1008&lt;&gt;"",Q1008,IF(J1008&lt;&gt;"",J1008,0)),IF(AND(Q1008&lt;&gt;"",J1008&lt;&gt;"",Q1008=J1008),Q1008,X1008)),0)),"")</f>
        <v/>
      </c>
      <c r="AV1008" s="119" t="str">
        <f>IF(D1008&lt;&gt;"",IF(COUNTIF($D$12:$D1008,$D1008)&gt;1,0,IF(SUM(O1008,V1008,AC1008)&gt;0,IF(AND(X1008="",OR(Q1008&lt;&gt;"",J1008&lt;&gt;"")),IF(Q1008&lt;&gt;"",Q1008,IF(J1008&lt;&gt;"",J1008,0)),IF(AND(Q1008&lt;&gt;"",J1008&lt;&gt;"",Q1008=J1008),Q1008,X1008)),0)),"")</f>
        <v/>
      </c>
      <c r="AW1008" s="119" t="str">
        <f>IF(D1008&lt;&gt;"",IF(COUNTIF($D$12:$D1008,$D1008)&gt;1,0,IF(SUM(P1008,W1008,AD1008)&gt;0,IF(AND(X1008="",OR(Q1008&lt;&gt;"",J1008&lt;&gt;"")),IF(Q1008&lt;&gt;"",Q1008,IF(J1008&lt;&gt;"",J1008,0)),IF(AND(Q1008&lt;&gt;"",J1008&lt;&gt;"",Q1008=J1008),Q1008,X1008)),0)),"")</f>
        <v/>
      </c>
      <c r="AX1008" s="118" t="str">
        <f t="shared" si="316"/>
        <v/>
      </c>
      <c r="AY1008" s="118" t="str">
        <f t="shared" si="317"/>
        <v/>
      </c>
      <c r="AZ1008" s="118" t="str">
        <f t="shared" si="318"/>
        <v/>
      </c>
      <c r="BA1008" s="118" t="str">
        <f t="shared" si="319"/>
        <v/>
      </c>
      <c r="BB1008" s="118" t="str">
        <f t="shared" si="320"/>
        <v/>
      </c>
      <c r="BC1008" s="118" t="str">
        <f t="shared" si="321"/>
        <v/>
      </c>
      <c r="BD1008" s="118" t="str">
        <f t="shared" si="322"/>
        <v/>
      </c>
      <c r="BE1008" s="118" t="str">
        <f t="shared" si="323"/>
        <v/>
      </c>
      <c r="BF1008" s="118" t="str">
        <f t="shared" si="324"/>
        <v/>
      </c>
      <c r="BG1008" s="120"/>
      <c r="BH1008" s="120" t="str">
        <f t="shared" si="325"/>
        <v/>
      </c>
      <c r="BI1008" s="120" t="str">
        <f t="shared" si="326"/>
        <v/>
      </c>
      <c r="BJ1008" s="121"/>
      <c r="BK1008" s="120" t="str">
        <f t="shared" si="327"/>
        <v/>
      </c>
      <c r="BL1008" s="120" t="str">
        <f t="shared" si="328"/>
        <v/>
      </c>
      <c r="BM1008" s="120" t="str">
        <f t="shared" si="329"/>
        <v/>
      </c>
      <c r="BN1008" s="120" t="str">
        <f t="shared" si="330"/>
        <v/>
      </c>
      <c r="BO1008" s="120" t="str">
        <f t="shared" si="331"/>
        <v/>
      </c>
      <c r="BP1008" s="120" t="str">
        <f t="shared" si="332"/>
        <v/>
      </c>
      <c r="BQ1008" s="98"/>
      <c r="BR1008" s="98"/>
      <c r="BS1008" s="98"/>
      <c r="BT1008" s="98"/>
      <c r="BU1008" s="98"/>
      <c r="BV1008" s="98"/>
      <c r="BW1008" s="98"/>
      <c r="BX1008" s="98"/>
      <c r="BY1008" s="98"/>
      <c r="BZ1008" s="98"/>
      <c r="CA1008" s="98"/>
      <c r="CB1008" s="98"/>
      <c r="CC1008" s="98"/>
      <c r="CD1008" s="98"/>
      <c r="CE1008" s="98"/>
      <c r="CF1008" s="98"/>
      <c r="CG1008" s="98"/>
      <c r="CH1008" s="98"/>
      <c r="CI1008" s="98"/>
      <c r="CJ1008" s="98"/>
      <c r="CK1008" s="98"/>
      <c r="CL1008" s="98"/>
      <c r="CM1008" s="98"/>
      <c r="CN1008" s="98"/>
      <c r="CO1008" s="98"/>
      <c r="CP1008" s="98"/>
      <c r="CQ1008" s="98"/>
      <c r="CR1008" s="98"/>
      <c r="CS1008" s="98"/>
    </row>
    <row r="1009" spans="1:97" s="4" customFormat="1" ht="18.75" customHeight="1" x14ac:dyDescent="0.2">
      <c r="A1009" s="3">
        <f t="shared" si="333"/>
        <v>997</v>
      </c>
      <c r="B1009" s="263"/>
      <c r="C1009" s="263"/>
      <c r="D1009" s="263"/>
      <c r="E1009" s="259"/>
      <c r="F1009" s="259"/>
      <c r="G1009" s="43"/>
      <c r="H1009" s="264"/>
      <c r="I1009" s="261"/>
      <c r="J1009" s="106"/>
      <c r="K1009" s="247"/>
      <c r="L1009" s="247"/>
      <c r="M1009" s="247"/>
      <c r="N1009" s="248" t="str">
        <f>IF(AND(K1009&lt;&gt;"",L1009&lt;&gt;"",J1009&lt;&gt;""),ROUND(MIN(IF(OR(J1009="OZZ",J1009="ZZ"),5000,17300),TRUNC(0.75*(SUMIF($D$12:$D1009,$D1009,K$12:K1009)+SUMIF($D$12:$D1009,$D1009,L$12:L1009)),2)) - SUMIF($D$12:$D1008,$D1009,N$12:N1008),2),"")</f>
        <v/>
      </c>
      <c r="O1009" s="249" t="str">
        <f>IF(AND(K1009&lt;&gt;"",L1009&lt;&gt;"",M1009&lt;&gt;"",J1009&lt;&gt;"",AH1009&lt;&gt;""),IF(OR(J1009="OZZ",J1009="ZZ"),ROUND(0-SUMIF($D$12:$D1008,$D1009,O$12:O1008),2),IF(M1009=0,0,ROUND(MIN(MIN(17300,TRUNC(0.75*(SUMIF($D$12:$D$2012,$D1009,K$12:K$2012)+SUMIF($D$12:$D$2012,$D1009,L$12:L$2012)),2)+SUMIF($D$12:$D1009,$D1009,AH$12:AH1009))-SUMIF($D$12:$D1008,$D1009,O$12:O1008)-SUMIF($D$12:$D$2012,$D1009,N$12:N$2012),AH1009),2))),"")</f>
        <v/>
      </c>
      <c r="P1009" s="250" t="str">
        <f>IF(J1009&lt;&gt;"",1000 - SUMIF($D$12:$D1008,$D1009,P$12:P1008),"")</f>
        <v/>
      </c>
      <c r="Q1009" s="106"/>
      <c r="R1009" s="247"/>
      <c r="S1009" s="247"/>
      <c r="T1009" s="247"/>
      <c r="U1009" s="248" t="str">
        <f>IF(AND(R1009&lt;&gt;"",S1009&lt;&gt;"",Q1009&lt;&gt;""),ROUND(MIN(IF(OR(Q1009="OZZ",Q1009="ZZ"),5000,17300),TRUNC(0.75*(SUMIF($D$12:$D1009,$D1009,R$12:R1009)+SUMIF($D$12:$D1009,$D1009,S$12:S1009)),2)) - SUMIF($D$12:$D1008,$D1009,U$12:U1008),2),"")</f>
        <v/>
      </c>
      <c r="V1009" s="248" t="str">
        <f>IF(AND(R1009&lt;&gt;"",S1009&lt;&gt;"",T1009&lt;&gt;"",Q1009&lt;&gt;"",AL1009&lt;&gt;""),IF(OR(Q1009="OZZ",Q1009="ZZ"),ROUND(0-SUMIF($D$12:$D1008,$D1009,V$12:V1008),2),IF(T1009=0,0,ROUND(MIN(MIN(17300,TRUNC(0.75*(SUMIF($D$12:$D$2012,$D1009,R$12:R$2012)+SUMIF($D$12:$D$2012,$D1009,S$12:S$2012)),2)+SUMIF($D$12:$D1009,$D1009,AL$12:AL1009))-SUMIF($D$12:$D1008,$D1009,V$12:V1008)-SUMIF($D$12:$D$2012,$D1009,U$12:U$2012),AL1009),2))),"")</f>
        <v/>
      </c>
      <c r="W1009" s="250" t="str">
        <f>IF(Q1009&lt;&gt;"",1000 - SUMIF($D$12:$D1008,$D1009,W$12:W1008),"")</f>
        <v/>
      </c>
      <c r="X1009" s="106"/>
      <c r="Y1009" s="247"/>
      <c r="Z1009" s="247"/>
      <c r="AA1009" s="247"/>
      <c r="AB1009" s="248" t="str">
        <f>IF(AND(Y1009&lt;&gt;"",Z1009&lt;&gt;"",X1009&lt;&gt;""),ROUND(MIN(IF(OR(X1009="OZZ",X1009="ZZ"),5000,17300),TRUNC(0.75*(SUMIF($D$12:$D1009,$D1009,Y$12:Y1009)+SUMIF($D$12:$D1009,$D1009,Z$12:Z1009)),2)) - SUMIF($D$12:$D1008,$D1009,AB$12:AB1008),2),"")</f>
        <v/>
      </c>
      <c r="AC1009" s="251" t="str">
        <f>IF(AND(Y1009&lt;&gt;"",Z1009&lt;&gt;"",AA1009&lt;&gt;"",X1009&lt;&gt;"",AP1009&lt;&gt;""),IF(OR(X1009="OZZ",X1009="ZZ"),ROUND(0-SUMIF($D$12:$D1008,$D1009,AC$12:AC1008),2),IF(AA1009=0,0,ROUND(MIN(MIN(17300,TRUNC(0.75*(SUMIF($D$12:$D$2012,$D1009,Y$12:Y$2012)+SUMIF($D$12:$D$2012,$D1009,Z$12:Z$2012)),2)+SUMIF($D$12:$D1009,$D1009,AP$12:AP1009))-SUMIF($D$12:$D1008,$D1009,AC$12:AC1008)-SUMIF($D$12:$D$2012,$D1009,AB$12:AB$2012),AP1009),2))),"")</f>
        <v/>
      </c>
      <c r="AD1009" s="250" t="str">
        <f>IF(X1009&lt;&gt;"",1000 - SUMIF($D$12:$D1008,$D1009,AD$12:AD1008),"")</f>
        <v/>
      </c>
      <c r="AE1009" s="252"/>
      <c r="AF1009" s="253"/>
      <c r="AG1009" s="254"/>
      <c r="AH1009" s="255" t="str">
        <f t="shared" si="334"/>
        <v/>
      </c>
      <c r="AI1009" s="256"/>
      <c r="AJ1009" s="253"/>
      <c r="AK1009" s="254"/>
      <c r="AL1009" s="255" t="str">
        <f t="shared" si="335"/>
        <v/>
      </c>
      <c r="AM1009" s="256"/>
      <c r="AN1009" s="253"/>
      <c r="AO1009" s="254"/>
      <c r="AP1009" s="255" t="str">
        <f t="shared" si="315"/>
        <v/>
      </c>
      <c r="AQ1009" s="116"/>
      <c r="AR1009" s="116"/>
      <c r="AS1009" s="117"/>
      <c r="AT1009" s="118"/>
      <c r="AU1009" s="119" t="str">
        <f>IF(D1009&lt;&gt; "", IF(COUNTIF($D$12:$D1009,$D1009)&gt;1,0,IF(SUM(N1009,U1009,AB1009)&gt;0,IF(AND(X1009="",OR(Q1009&lt;&gt;"",J1009&lt;&gt;"")),IF(Q1009&lt;&gt;"",Q1009,IF(J1009&lt;&gt;"",J1009,0)),IF(AND(Q1009&lt;&gt;"",J1009&lt;&gt;"",Q1009=J1009),Q1009,X1009)),0)),"")</f>
        <v/>
      </c>
      <c r="AV1009" s="119" t="str">
        <f>IF(D1009&lt;&gt;"",IF(COUNTIF($D$12:$D1009,$D1009)&gt;1,0,IF(SUM(O1009,V1009,AC1009)&gt;0,IF(AND(X1009="",OR(Q1009&lt;&gt;"",J1009&lt;&gt;"")),IF(Q1009&lt;&gt;"",Q1009,IF(J1009&lt;&gt;"",J1009,0)),IF(AND(Q1009&lt;&gt;"",J1009&lt;&gt;"",Q1009=J1009),Q1009,X1009)),0)),"")</f>
        <v/>
      </c>
      <c r="AW1009" s="119" t="str">
        <f>IF(D1009&lt;&gt;"",IF(COUNTIF($D$12:$D1009,$D1009)&gt;1,0,IF(SUM(P1009,W1009,AD1009)&gt;0,IF(AND(X1009="",OR(Q1009&lt;&gt;"",J1009&lt;&gt;"")),IF(Q1009&lt;&gt;"",Q1009,IF(J1009&lt;&gt;"",J1009,0)),IF(AND(Q1009&lt;&gt;"",J1009&lt;&gt;"",Q1009=J1009),Q1009,X1009)),0)),"")</f>
        <v/>
      </c>
      <c r="AX1009" s="118" t="str">
        <f t="shared" si="316"/>
        <v/>
      </c>
      <c r="AY1009" s="118" t="str">
        <f t="shared" si="317"/>
        <v/>
      </c>
      <c r="AZ1009" s="118" t="str">
        <f t="shared" si="318"/>
        <v/>
      </c>
      <c r="BA1009" s="118" t="str">
        <f t="shared" si="319"/>
        <v/>
      </c>
      <c r="BB1009" s="118" t="str">
        <f t="shared" si="320"/>
        <v/>
      </c>
      <c r="BC1009" s="118" t="str">
        <f t="shared" si="321"/>
        <v/>
      </c>
      <c r="BD1009" s="118" t="str">
        <f t="shared" si="322"/>
        <v/>
      </c>
      <c r="BE1009" s="118" t="str">
        <f t="shared" si="323"/>
        <v/>
      </c>
      <c r="BF1009" s="118" t="str">
        <f t="shared" si="324"/>
        <v/>
      </c>
      <c r="BG1009" s="120"/>
      <c r="BH1009" s="120" t="str">
        <f t="shared" si="325"/>
        <v/>
      </c>
      <c r="BI1009" s="120" t="str">
        <f t="shared" si="326"/>
        <v/>
      </c>
      <c r="BJ1009" s="121"/>
      <c r="BK1009" s="120" t="str">
        <f t="shared" si="327"/>
        <v/>
      </c>
      <c r="BL1009" s="120" t="str">
        <f t="shared" si="328"/>
        <v/>
      </c>
      <c r="BM1009" s="120" t="str">
        <f t="shared" si="329"/>
        <v/>
      </c>
      <c r="BN1009" s="120" t="str">
        <f t="shared" si="330"/>
        <v/>
      </c>
      <c r="BO1009" s="120" t="str">
        <f t="shared" si="331"/>
        <v/>
      </c>
      <c r="BP1009" s="120" t="str">
        <f t="shared" si="332"/>
        <v/>
      </c>
      <c r="BQ1009" s="98"/>
      <c r="BR1009" s="98"/>
      <c r="BS1009" s="98"/>
      <c r="BT1009" s="98"/>
      <c r="BU1009" s="98"/>
      <c r="BV1009" s="98"/>
      <c r="BW1009" s="98"/>
      <c r="BX1009" s="98"/>
      <c r="BY1009" s="98"/>
      <c r="BZ1009" s="98"/>
      <c r="CA1009" s="98"/>
      <c r="CB1009" s="98"/>
      <c r="CC1009" s="98"/>
      <c r="CD1009" s="98"/>
      <c r="CE1009" s="98"/>
      <c r="CF1009" s="98"/>
      <c r="CG1009" s="98"/>
      <c r="CH1009" s="98"/>
      <c r="CI1009" s="98"/>
      <c r="CJ1009" s="98"/>
      <c r="CK1009" s="98"/>
      <c r="CL1009" s="98"/>
      <c r="CM1009" s="98"/>
      <c r="CN1009" s="98"/>
      <c r="CO1009" s="98"/>
      <c r="CP1009" s="98"/>
      <c r="CQ1009" s="98"/>
      <c r="CR1009" s="98"/>
      <c r="CS1009" s="98"/>
    </row>
    <row r="1010" spans="1:97" s="4" customFormat="1" ht="18.75" customHeight="1" x14ac:dyDescent="0.2">
      <c r="A1010" s="3">
        <f t="shared" si="333"/>
        <v>998</v>
      </c>
      <c r="B1010" s="263"/>
      <c r="C1010" s="263"/>
      <c r="D1010" s="263"/>
      <c r="E1010" s="259"/>
      <c r="F1010" s="259"/>
      <c r="G1010" s="43"/>
      <c r="H1010" s="264"/>
      <c r="I1010" s="261"/>
      <c r="J1010" s="106"/>
      <c r="K1010" s="247"/>
      <c r="L1010" s="247"/>
      <c r="M1010" s="247"/>
      <c r="N1010" s="248" t="str">
        <f>IF(AND(K1010&lt;&gt;"",L1010&lt;&gt;"",J1010&lt;&gt;""),ROUND(MIN(IF(OR(J1010="OZZ",J1010="ZZ"),5000,17300),TRUNC(0.75*(SUMIF($D$12:$D1010,$D1010,K$12:K1010)+SUMIF($D$12:$D1010,$D1010,L$12:L1010)),2)) - SUMIF($D$12:$D1009,$D1010,N$12:N1009),2),"")</f>
        <v/>
      </c>
      <c r="O1010" s="249" t="str">
        <f>IF(AND(K1010&lt;&gt;"",L1010&lt;&gt;"",M1010&lt;&gt;"",J1010&lt;&gt;"",AH1010&lt;&gt;""),IF(OR(J1010="OZZ",J1010="ZZ"),ROUND(0-SUMIF($D$12:$D1009,$D1010,O$12:O1009),2),IF(M1010=0,0,ROUND(MIN(MIN(17300,TRUNC(0.75*(SUMIF($D$12:$D$2012,$D1010,K$12:K$2012)+SUMIF($D$12:$D$2012,$D1010,L$12:L$2012)),2)+SUMIF($D$12:$D1010,$D1010,AH$12:AH1010))-SUMIF($D$12:$D1009,$D1010,O$12:O1009)-SUMIF($D$12:$D$2012,$D1010,N$12:N$2012),AH1010),2))),"")</f>
        <v/>
      </c>
      <c r="P1010" s="250" t="str">
        <f>IF(J1010&lt;&gt;"",1000 - SUMIF($D$12:$D1009,$D1010,P$12:P1009),"")</f>
        <v/>
      </c>
      <c r="Q1010" s="106"/>
      <c r="R1010" s="247"/>
      <c r="S1010" s="247"/>
      <c r="T1010" s="247"/>
      <c r="U1010" s="248" t="str">
        <f>IF(AND(R1010&lt;&gt;"",S1010&lt;&gt;"",Q1010&lt;&gt;""),ROUND(MIN(IF(OR(Q1010="OZZ",Q1010="ZZ"),5000,17300),TRUNC(0.75*(SUMIF($D$12:$D1010,$D1010,R$12:R1010)+SUMIF($D$12:$D1010,$D1010,S$12:S1010)),2)) - SUMIF($D$12:$D1009,$D1010,U$12:U1009),2),"")</f>
        <v/>
      </c>
      <c r="V1010" s="248" t="str">
        <f>IF(AND(R1010&lt;&gt;"",S1010&lt;&gt;"",T1010&lt;&gt;"",Q1010&lt;&gt;"",AL1010&lt;&gt;""),IF(OR(Q1010="OZZ",Q1010="ZZ"),ROUND(0-SUMIF($D$12:$D1009,$D1010,V$12:V1009),2),IF(T1010=0,0,ROUND(MIN(MIN(17300,TRUNC(0.75*(SUMIF($D$12:$D$2012,$D1010,R$12:R$2012)+SUMIF($D$12:$D$2012,$D1010,S$12:S$2012)),2)+SUMIF($D$12:$D1010,$D1010,AL$12:AL1010))-SUMIF($D$12:$D1009,$D1010,V$12:V1009)-SUMIF($D$12:$D$2012,$D1010,U$12:U$2012),AL1010),2))),"")</f>
        <v/>
      </c>
      <c r="W1010" s="250" t="str">
        <f>IF(Q1010&lt;&gt;"",1000 - SUMIF($D$12:$D1009,$D1010,W$12:W1009),"")</f>
        <v/>
      </c>
      <c r="X1010" s="106"/>
      <c r="Y1010" s="247"/>
      <c r="Z1010" s="247"/>
      <c r="AA1010" s="247"/>
      <c r="AB1010" s="248" t="str">
        <f>IF(AND(Y1010&lt;&gt;"",Z1010&lt;&gt;"",X1010&lt;&gt;""),ROUND(MIN(IF(OR(X1010="OZZ",X1010="ZZ"),5000,17300),TRUNC(0.75*(SUMIF($D$12:$D1010,$D1010,Y$12:Y1010)+SUMIF($D$12:$D1010,$D1010,Z$12:Z1010)),2)) - SUMIF($D$12:$D1009,$D1010,AB$12:AB1009),2),"")</f>
        <v/>
      </c>
      <c r="AC1010" s="251" t="str">
        <f>IF(AND(Y1010&lt;&gt;"",Z1010&lt;&gt;"",AA1010&lt;&gt;"",X1010&lt;&gt;"",AP1010&lt;&gt;""),IF(OR(X1010="OZZ",X1010="ZZ"),ROUND(0-SUMIF($D$12:$D1009,$D1010,AC$12:AC1009),2),IF(AA1010=0,0,ROUND(MIN(MIN(17300,TRUNC(0.75*(SUMIF($D$12:$D$2012,$D1010,Y$12:Y$2012)+SUMIF($D$12:$D$2012,$D1010,Z$12:Z$2012)),2)+SUMIF($D$12:$D1010,$D1010,AP$12:AP1010))-SUMIF($D$12:$D1009,$D1010,AC$12:AC1009)-SUMIF($D$12:$D$2012,$D1010,AB$12:AB$2012),AP1010),2))),"")</f>
        <v/>
      </c>
      <c r="AD1010" s="250" t="str">
        <f>IF(X1010&lt;&gt;"",1000 - SUMIF($D$12:$D1009,$D1010,AD$12:AD1009),"")</f>
        <v/>
      </c>
      <c r="AE1010" s="252"/>
      <c r="AF1010" s="253"/>
      <c r="AG1010" s="254"/>
      <c r="AH1010" s="255" t="str">
        <f t="shared" si="334"/>
        <v/>
      </c>
      <c r="AI1010" s="256"/>
      <c r="AJ1010" s="253"/>
      <c r="AK1010" s="254"/>
      <c r="AL1010" s="255" t="str">
        <f t="shared" si="335"/>
        <v/>
      </c>
      <c r="AM1010" s="256"/>
      <c r="AN1010" s="253"/>
      <c r="AO1010" s="254"/>
      <c r="AP1010" s="255" t="str">
        <f t="shared" si="315"/>
        <v/>
      </c>
      <c r="AQ1010" s="116"/>
      <c r="AR1010" s="116"/>
      <c r="AS1010" s="117"/>
      <c r="AT1010" s="118"/>
      <c r="AU1010" s="119" t="str">
        <f>IF(D1010&lt;&gt; "", IF(COUNTIF($D$12:$D1010,$D1010)&gt;1,0,IF(SUM(N1010,U1010,AB1010)&gt;0,IF(AND(X1010="",OR(Q1010&lt;&gt;"",J1010&lt;&gt;"")),IF(Q1010&lt;&gt;"",Q1010,IF(J1010&lt;&gt;"",J1010,0)),IF(AND(Q1010&lt;&gt;"",J1010&lt;&gt;"",Q1010=J1010),Q1010,X1010)),0)),"")</f>
        <v/>
      </c>
      <c r="AV1010" s="119" t="str">
        <f>IF(D1010&lt;&gt;"",IF(COUNTIF($D$12:$D1010,$D1010)&gt;1,0,IF(SUM(O1010,V1010,AC1010)&gt;0,IF(AND(X1010="",OR(Q1010&lt;&gt;"",J1010&lt;&gt;"")),IF(Q1010&lt;&gt;"",Q1010,IF(J1010&lt;&gt;"",J1010,0)),IF(AND(Q1010&lt;&gt;"",J1010&lt;&gt;"",Q1010=J1010),Q1010,X1010)),0)),"")</f>
        <v/>
      </c>
      <c r="AW1010" s="119" t="str">
        <f>IF(D1010&lt;&gt;"",IF(COUNTIF($D$12:$D1010,$D1010)&gt;1,0,IF(SUM(P1010,W1010,AD1010)&gt;0,IF(AND(X1010="",OR(Q1010&lt;&gt;"",J1010&lt;&gt;"")),IF(Q1010&lt;&gt;"",Q1010,IF(J1010&lt;&gt;"",J1010,0)),IF(AND(Q1010&lt;&gt;"",J1010&lt;&gt;"",Q1010=J1010),Q1010,X1010)),0)),"")</f>
        <v/>
      </c>
      <c r="AX1010" s="118" t="str">
        <f t="shared" si="316"/>
        <v/>
      </c>
      <c r="AY1010" s="118" t="str">
        <f t="shared" si="317"/>
        <v/>
      </c>
      <c r="AZ1010" s="118" t="str">
        <f t="shared" si="318"/>
        <v/>
      </c>
      <c r="BA1010" s="118" t="str">
        <f t="shared" si="319"/>
        <v/>
      </c>
      <c r="BB1010" s="118" t="str">
        <f t="shared" si="320"/>
        <v/>
      </c>
      <c r="BC1010" s="118" t="str">
        <f t="shared" si="321"/>
        <v/>
      </c>
      <c r="BD1010" s="118" t="str">
        <f t="shared" si="322"/>
        <v/>
      </c>
      <c r="BE1010" s="118" t="str">
        <f t="shared" si="323"/>
        <v/>
      </c>
      <c r="BF1010" s="118" t="str">
        <f t="shared" si="324"/>
        <v/>
      </c>
      <c r="BG1010" s="120"/>
      <c r="BH1010" s="120" t="str">
        <f t="shared" si="325"/>
        <v/>
      </c>
      <c r="BI1010" s="120" t="str">
        <f t="shared" si="326"/>
        <v/>
      </c>
      <c r="BJ1010" s="121"/>
      <c r="BK1010" s="120" t="str">
        <f t="shared" si="327"/>
        <v/>
      </c>
      <c r="BL1010" s="120" t="str">
        <f t="shared" si="328"/>
        <v/>
      </c>
      <c r="BM1010" s="120" t="str">
        <f t="shared" si="329"/>
        <v/>
      </c>
      <c r="BN1010" s="120" t="str">
        <f t="shared" si="330"/>
        <v/>
      </c>
      <c r="BO1010" s="120" t="str">
        <f t="shared" si="331"/>
        <v/>
      </c>
      <c r="BP1010" s="120" t="str">
        <f t="shared" si="332"/>
        <v/>
      </c>
      <c r="BQ1010" s="98"/>
      <c r="BR1010" s="98"/>
      <c r="BS1010" s="98"/>
      <c r="BT1010" s="98"/>
      <c r="BU1010" s="98"/>
      <c r="BV1010" s="98"/>
      <c r="BW1010" s="98"/>
      <c r="BX1010" s="98"/>
      <c r="BY1010" s="98"/>
      <c r="BZ1010" s="98"/>
      <c r="CA1010" s="98"/>
      <c r="CB1010" s="98"/>
      <c r="CC1010" s="98"/>
      <c r="CD1010" s="98"/>
      <c r="CE1010" s="98"/>
      <c r="CF1010" s="98"/>
      <c r="CG1010" s="98"/>
      <c r="CH1010" s="98"/>
      <c r="CI1010" s="98"/>
      <c r="CJ1010" s="98"/>
      <c r="CK1010" s="98"/>
      <c r="CL1010" s="98"/>
      <c r="CM1010" s="98"/>
      <c r="CN1010" s="98"/>
      <c r="CO1010" s="98"/>
      <c r="CP1010" s="98"/>
      <c r="CQ1010" s="98"/>
      <c r="CR1010" s="98"/>
      <c r="CS1010" s="98"/>
    </row>
    <row r="1011" spans="1:97" s="4" customFormat="1" ht="18.75" customHeight="1" x14ac:dyDescent="0.2">
      <c r="A1011" s="3">
        <f t="shared" si="333"/>
        <v>999</v>
      </c>
      <c r="B1011" s="263"/>
      <c r="C1011" s="263"/>
      <c r="D1011" s="263"/>
      <c r="E1011" s="259"/>
      <c r="F1011" s="259"/>
      <c r="G1011" s="43"/>
      <c r="H1011" s="264"/>
      <c r="I1011" s="261"/>
      <c r="J1011" s="106"/>
      <c r="K1011" s="247"/>
      <c r="L1011" s="247"/>
      <c r="M1011" s="247"/>
      <c r="N1011" s="248" t="str">
        <f>IF(AND(K1011&lt;&gt;"",L1011&lt;&gt;"",J1011&lt;&gt;""),ROUND(MIN(IF(OR(J1011="OZZ",J1011="ZZ"),5000,17300),TRUNC(0.75*(SUMIF($D$12:$D1011,$D1011,K$12:K1011)+SUMIF($D$12:$D1011,$D1011,L$12:L1011)),2)) - SUMIF($D$12:$D1010,$D1011,N$12:N1010),2),"")</f>
        <v/>
      </c>
      <c r="O1011" s="249" t="str">
        <f>IF(AND(K1011&lt;&gt;"",L1011&lt;&gt;"",M1011&lt;&gt;"",J1011&lt;&gt;"",AH1011&lt;&gt;""),IF(OR(J1011="OZZ",J1011="ZZ"),ROUND(0-SUMIF($D$12:$D1010,$D1011,O$12:O1010),2),IF(M1011=0,0,ROUND(MIN(MIN(17300,TRUNC(0.75*(SUMIF($D$12:$D$2012,$D1011,K$12:K$2012)+SUMIF($D$12:$D$2012,$D1011,L$12:L$2012)),2)+SUMIF($D$12:$D1011,$D1011,AH$12:AH1011))-SUMIF($D$12:$D1010,$D1011,O$12:O1010)-SUMIF($D$12:$D$2012,$D1011,N$12:N$2012),AH1011),2))),"")</f>
        <v/>
      </c>
      <c r="P1011" s="250" t="str">
        <f>IF(J1011&lt;&gt;"",1000 - SUMIF($D$12:$D1010,$D1011,P$12:P1010),"")</f>
        <v/>
      </c>
      <c r="Q1011" s="106"/>
      <c r="R1011" s="247"/>
      <c r="S1011" s="247"/>
      <c r="T1011" s="247"/>
      <c r="U1011" s="248" t="str">
        <f>IF(AND(R1011&lt;&gt;"",S1011&lt;&gt;"",Q1011&lt;&gt;""),ROUND(MIN(IF(OR(Q1011="OZZ",Q1011="ZZ"),5000,17300),TRUNC(0.75*(SUMIF($D$12:$D1011,$D1011,R$12:R1011)+SUMIF($D$12:$D1011,$D1011,S$12:S1011)),2)) - SUMIF($D$12:$D1010,$D1011,U$12:U1010),2),"")</f>
        <v/>
      </c>
      <c r="V1011" s="248" t="str">
        <f>IF(AND(R1011&lt;&gt;"",S1011&lt;&gt;"",T1011&lt;&gt;"",Q1011&lt;&gt;"",AL1011&lt;&gt;""),IF(OR(Q1011="OZZ",Q1011="ZZ"),ROUND(0-SUMIF($D$12:$D1010,$D1011,V$12:V1010),2),IF(T1011=0,0,ROUND(MIN(MIN(17300,TRUNC(0.75*(SUMIF($D$12:$D$2012,$D1011,R$12:R$2012)+SUMIF($D$12:$D$2012,$D1011,S$12:S$2012)),2)+SUMIF($D$12:$D1011,$D1011,AL$12:AL1011))-SUMIF($D$12:$D1010,$D1011,V$12:V1010)-SUMIF($D$12:$D$2012,$D1011,U$12:U$2012),AL1011),2))),"")</f>
        <v/>
      </c>
      <c r="W1011" s="250" t="str">
        <f>IF(Q1011&lt;&gt;"",1000 - SUMIF($D$12:$D1010,$D1011,W$12:W1010),"")</f>
        <v/>
      </c>
      <c r="X1011" s="106"/>
      <c r="Y1011" s="247"/>
      <c r="Z1011" s="247"/>
      <c r="AA1011" s="247"/>
      <c r="AB1011" s="248" t="str">
        <f>IF(AND(Y1011&lt;&gt;"",Z1011&lt;&gt;"",X1011&lt;&gt;""),ROUND(MIN(IF(OR(X1011="OZZ",X1011="ZZ"),5000,17300),TRUNC(0.75*(SUMIF($D$12:$D1011,$D1011,Y$12:Y1011)+SUMIF($D$12:$D1011,$D1011,Z$12:Z1011)),2)) - SUMIF($D$12:$D1010,$D1011,AB$12:AB1010),2),"")</f>
        <v/>
      </c>
      <c r="AC1011" s="251" t="str">
        <f>IF(AND(Y1011&lt;&gt;"",Z1011&lt;&gt;"",AA1011&lt;&gt;"",X1011&lt;&gt;"",AP1011&lt;&gt;""),IF(OR(X1011="OZZ",X1011="ZZ"),ROUND(0-SUMIF($D$12:$D1010,$D1011,AC$12:AC1010),2),IF(AA1011=0,0,ROUND(MIN(MIN(17300,TRUNC(0.75*(SUMIF($D$12:$D$2012,$D1011,Y$12:Y$2012)+SUMIF($D$12:$D$2012,$D1011,Z$12:Z$2012)),2)+SUMIF($D$12:$D1011,$D1011,AP$12:AP1011))-SUMIF($D$12:$D1010,$D1011,AC$12:AC1010)-SUMIF($D$12:$D$2012,$D1011,AB$12:AB$2012),AP1011),2))),"")</f>
        <v/>
      </c>
      <c r="AD1011" s="250" t="str">
        <f>IF(X1011&lt;&gt;"",1000 - SUMIF($D$12:$D1010,$D1011,AD$12:AD1010),"")</f>
        <v/>
      </c>
      <c r="AE1011" s="252"/>
      <c r="AF1011" s="253"/>
      <c r="AG1011" s="254"/>
      <c r="AH1011" s="255" t="str">
        <f t="shared" si="334"/>
        <v/>
      </c>
      <c r="AI1011" s="256"/>
      <c r="AJ1011" s="253"/>
      <c r="AK1011" s="254"/>
      <c r="AL1011" s="255" t="str">
        <f t="shared" si="335"/>
        <v/>
      </c>
      <c r="AM1011" s="256"/>
      <c r="AN1011" s="253"/>
      <c r="AO1011" s="254"/>
      <c r="AP1011" s="255" t="str">
        <f t="shared" si="315"/>
        <v/>
      </c>
      <c r="AQ1011" s="116"/>
      <c r="AR1011" s="116"/>
      <c r="AS1011" s="117"/>
      <c r="AT1011" s="118"/>
      <c r="AU1011" s="119" t="str">
        <f>IF(D1011&lt;&gt; "", IF(COUNTIF($D$12:$D1011,$D1011)&gt;1,0,IF(SUM(N1011,U1011,AB1011)&gt;0,IF(AND(X1011="",OR(Q1011&lt;&gt;"",J1011&lt;&gt;"")),IF(Q1011&lt;&gt;"",Q1011,IF(J1011&lt;&gt;"",J1011,0)),IF(AND(Q1011&lt;&gt;"",J1011&lt;&gt;"",Q1011=J1011),Q1011,X1011)),0)),"")</f>
        <v/>
      </c>
      <c r="AV1011" s="119" t="str">
        <f>IF(D1011&lt;&gt;"",IF(COUNTIF($D$12:$D1011,$D1011)&gt;1,0,IF(SUM(O1011,V1011,AC1011)&gt;0,IF(AND(X1011="",OR(Q1011&lt;&gt;"",J1011&lt;&gt;"")),IF(Q1011&lt;&gt;"",Q1011,IF(J1011&lt;&gt;"",J1011,0)),IF(AND(Q1011&lt;&gt;"",J1011&lt;&gt;"",Q1011=J1011),Q1011,X1011)),0)),"")</f>
        <v/>
      </c>
      <c r="AW1011" s="119" t="str">
        <f>IF(D1011&lt;&gt;"",IF(COUNTIF($D$12:$D1011,$D1011)&gt;1,0,IF(SUM(P1011,W1011,AD1011)&gt;0,IF(AND(X1011="",OR(Q1011&lt;&gt;"",J1011&lt;&gt;"")),IF(Q1011&lt;&gt;"",Q1011,IF(J1011&lt;&gt;"",J1011,0)),IF(AND(Q1011&lt;&gt;"",J1011&lt;&gt;"",Q1011=J1011),Q1011,X1011)),0)),"")</f>
        <v/>
      </c>
      <c r="AX1011" s="118" t="str">
        <f t="shared" si="316"/>
        <v/>
      </c>
      <c r="AY1011" s="118" t="str">
        <f t="shared" si="317"/>
        <v/>
      </c>
      <c r="AZ1011" s="118" t="str">
        <f t="shared" si="318"/>
        <v/>
      </c>
      <c r="BA1011" s="118" t="str">
        <f t="shared" si="319"/>
        <v/>
      </c>
      <c r="BB1011" s="118" t="str">
        <f t="shared" si="320"/>
        <v/>
      </c>
      <c r="BC1011" s="118" t="str">
        <f t="shared" si="321"/>
        <v/>
      </c>
      <c r="BD1011" s="118" t="str">
        <f t="shared" si="322"/>
        <v/>
      </c>
      <c r="BE1011" s="118" t="str">
        <f t="shared" si="323"/>
        <v/>
      </c>
      <c r="BF1011" s="118" t="str">
        <f t="shared" si="324"/>
        <v/>
      </c>
      <c r="BG1011" s="120"/>
      <c r="BH1011" s="120" t="str">
        <f t="shared" si="325"/>
        <v/>
      </c>
      <c r="BI1011" s="120" t="str">
        <f t="shared" si="326"/>
        <v/>
      </c>
      <c r="BJ1011" s="121"/>
      <c r="BK1011" s="120" t="str">
        <f t="shared" si="327"/>
        <v/>
      </c>
      <c r="BL1011" s="120" t="str">
        <f t="shared" si="328"/>
        <v/>
      </c>
      <c r="BM1011" s="120" t="str">
        <f t="shared" si="329"/>
        <v/>
      </c>
      <c r="BN1011" s="120" t="str">
        <f t="shared" si="330"/>
        <v/>
      </c>
      <c r="BO1011" s="120" t="str">
        <f t="shared" si="331"/>
        <v/>
      </c>
      <c r="BP1011" s="120" t="str">
        <f t="shared" si="332"/>
        <v/>
      </c>
      <c r="BQ1011" s="98"/>
      <c r="BR1011" s="98"/>
      <c r="BS1011" s="98"/>
      <c r="BT1011" s="98"/>
      <c r="BU1011" s="98"/>
      <c r="BV1011" s="98"/>
      <c r="BW1011" s="98"/>
      <c r="BX1011" s="98"/>
      <c r="BY1011" s="98"/>
      <c r="BZ1011" s="98"/>
      <c r="CA1011" s="98"/>
      <c r="CB1011" s="98"/>
      <c r="CC1011" s="98"/>
      <c r="CD1011" s="98"/>
      <c r="CE1011" s="98"/>
      <c r="CF1011" s="98"/>
      <c r="CG1011" s="98"/>
      <c r="CH1011" s="98"/>
      <c r="CI1011" s="98"/>
      <c r="CJ1011" s="98"/>
      <c r="CK1011" s="98"/>
      <c r="CL1011" s="98"/>
      <c r="CM1011" s="98"/>
      <c r="CN1011" s="98"/>
      <c r="CO1011" s="98"/>
      <c r="CP1011" s="98"/>
      <c r="CQ1011" s="98"/>
      <c r="CR1011" s="98"/>
      <c r="CS1011" s="98"/>
    </row>
    <row r="1012" spans="1:97" s="4" customFormat="1" ht="18.75" customHeight="1" x14ac:dyDescent="0.2">
      <c r="A1012" s="3">
        <f t="shared" si="333"/>
        <v>1000</v>
      </c>
      <c r="B1012" s="263"/>
      <c r="C1012" s="263"/>
      <c r="D1012" s="263"/>
      <c r="E1012" s="259"/>
      <c r="F1012" s="259"/>
      <c r="G1012" s="43"/>
      <c r="H1012" s="264"/>
      <c r="I1012" s="261"/>
      <c r="J1012" s="106"/>
      <c r="K1012" s="247"/>
      <c r="L1012" s="247"/>
      <c r="M1012" s="247"/>
      <c r="N1012" s="248" t="str">
        <f>IF(AND(K1012&lt;&gt;"",L1012&lt;&gt;"",J1012&lt;&gt;""),ROUND(MIN(IF(OR(J1012="OZZ",J1012="ZZ"),5000,17300),TRUNC(0.75*(SUMIF($D$12:$D1012,$D1012,K$12:K1012)+SUMIF($D$12:$D1012,$D1012,L$12:L1012)),2)) - SUMIF($D$12:$D1011,$D1012,N$12:N1011),2),"")</f>
        <v/>
      </c>
      <c r="O1012" s="249" t="str">
        <f>IF(AND(K1012&lt;&gt;"",L1012&lt;&gt;"",M1012&lt;&gt;"",J1012&lt;&gt;"",AH1012&lt;&gt;""),IF(OR(J1012="OZZ",J1012="ZZ"),ROUND(0-SUMIF($D$12:$D1011,$D1012,O$12:O1011),2),IF(M1012=0,0,ROUND(MIN(MIN(17300,TRUNC(0.75*(SUMIF($D$12:$D$2012,$D1012,K$12:K$2012)+SUMIF($D$12:$D$2012,$D1012,L$12:L$2012)),2)+SUMIF($D$12:$D1012,$D1012,AH$12:AH1012))-SUMIF($D$12:$D1011,$D1012,O$12:O1011)-SUMIF($D$12:$D$2012,$D1012,N$12:N$2012),AH1012),2))),"")</f>
        <v/>
      </c>
      <c r="P1012" s="250" t="str">
        <f>IF(J1012&lt;&gt;"",1000 - SUMIF($D$12:$D1011,$D1012,P$12:P1011),"")</f>
        <v/>
      </c>
      <c r="Q1012" s="106"/>
      <c r="R1012" s="247"/>
      <c r="S1012" s="247"/>
      <c r="T1012" s="247"/>
      <c r="U1012" s="248" t="str">
        <f>IF(AND(R1012&lt;&gt;"",S1012&lt;&gt;"",Q1012&lt;&gt;""),ROUND(MIN(IF(OR(Q1012="OZZ",Q1012="ZZ"),5000,17300),TRUNC(0.75*(SUMIF($D$12:$D1012,$D1012,R$12:R1012)+SUMIF($D$12:$D1012,$D1012,S$12:S1012)),2)) - SUMIF($D$12:$D1011,$D1012,U$12:U1011),2),"")</f>
        <v/>
      </c>
      <c r="V1012" s="248" t="str">
        <f>IF(AND(R1012&lt;&gt;"",S1012&lt;&gt;"",T1012&lt;&gt;"",Q1012&lt;&gt;"",AL1012&lt;&gt;""),IF(OR(Q1012="OZZ",Q1012="ZZ"),ROUND(0-SUMIF($D$12:$D1011,$D1012,V$12:V1011),2),IF(T1012=0,0,ROUND(MIN(MIN(17300,TRUNC(0.75*(SUMIF($D$12:$D$2012,$D1012,R$12:R$2012)+SUMIF($D$12:$D$2012,$D1012,S$12:S$2012)),2)+SUMIF($D$12:$D1012,$D1012,AL$12:AL1012))-SUMIF($D$12:$D1011,$D1012,V$12:V1011)-SUMIF($D$12:$D$2012,$D1012,U$12:U$2012),AL1012),2))),"")</f>
        <v/>
      </c>
      <c r="W1012" s="250" t="str">
        <f>IF(Q1012&lt;&gt;"",1000 - SUMIF($D$12:$D1011,$D1012,W$12:W1011),"")</f>
        <v/>
      </c>
      <c r="X1012" s="106"/>
      <c r="Y1012" s="247"/>
      <c r="Z1012" s="247"/>
      <c r="AA1012" s="247"/>
      <c r="AB1012" s="248" t="str">
        <f>IF(AND(Y1012&lt;&gt;"",Z1012&lt;&gt;"",X1012&lt;&gt;""),ROUND(MIN(IF(OR(X1012="OZZ",X1012="ZZ"),5000,17300),TRUNC(0.75*(SUMIF($D$12:$D1012,$D1012,Y$12:Y1012)+SUMIF($D$12:$D1012,$D1012,Z$12:Z1012)),2)) - SUMIF($D$12:$D1011,$D1012,AB$12:AB1011),2),"")</f>
        <v/>
      </c>
      <c r="AC1012" s="251" t="str">
        <f>IF(AND(Y1012&lt;&gt;"",Z1012&lt;&gt;"",AA1012&lt;&gt;"",X1012&lt;&gt;"",AP1012&lt;&gt;""),IF(OR(X1012="OZZ",X1012="ZZ"),ROUND(0-SUMIF($D$12:$D1011,$D1012,AC$12:AC1011),2),IF(AA1012=0,0,ROUND(MIN(MIN(17300,TRUNC(0.75*(SUMIF($D$12:$D$2012,$D1012,Y$12:Y$2012)+SUMIF($D$12:$D$2012,$D1012,Z$12:Z$2012)),2)+SUMIF($D$12:$D1012,$D1012,AP$12:AP1012))-SUMIF($D$12:$D1011,$D1012,AC$12:AC1011)-SUMIF($D$12:$D$2012,$D1012,AB$12:AB$2012),AP1012),2))),"")</f>
        <v/>
      </c>
      <c r="AD1012" s="250" t="str">
        <f>IF(X1012&lt;&gt;"",1000 - SUMIF($D$12:$D1011,$D1012,AD$12:AD1011),"")</f>
        <v/>
      </c>
      <c r="AE1012" s="252"/>
      <c r="AF1012" s="253"/>
      <c r="AG1012" s="254"/>
      <c r="AH1012" s="255" t="str">
        <f t="shared" si="334"/>
        <v/>
      </c>
      <c r="AI1012" s="256"/>
      <c r="AJ1012" s="253"/>
      <c r="AK1012" s="254"/>
      <c r="AL1012" s="255" t="str">
        <f t="shared" si="335"/>
        <v/>
      </c>
      <c r="AM1012" s="256"/>
      <c r="AN1012" s="253"/>
      <c r="AO1012" s="254"/>
      <c r="AP1012" s="255" t="str">
        <f t="shared" si="315"/>
        <v/>
      </c>
      <c r="AQ1012" s="116"/>
      <c r="AR1012" s="116"/>
      <c r="AS1012" s="117"/>
      <c r="AT1012" s="118"/>
      <c r="AU1012" s="119" t="str">
        <f>IF(D1012&lt;&gt; "", IF(COUNTIF($D$12:$D1012,$D1012)&gt;1,0,IF(SUM(N1012,U1012,AB1012)&gt;0,IF(AND(X1012="",OR(Q1012&lt;&gt;"",J1012&lt;&gt;"")),IF(Q1012&lt;&gt;"",Q1012,IF(J1012&lt;&gt;"",J1012,0)),IF(AND(Q1012&lt;&gt;"",J1012&lt;&gt;"",Q1012=J1012),Q1012,X1012)),0)),"")</f>
        <v/>
      </c>
      <c r="AV1012" s="119" t="str">
        <f>IF(D1012&lt;&gt;"",IF(COUNTIF($D$12:$D1012,$D1012)&gt;1,0,IF(SUM(O1012,V1012,AC1012)&gt;0,IF(AND(X1012="",OR(Q1012&lt;&gt;"",J1012&lt;&gt;"")),IF(Q1012&lt;&gt;"",Q1012,IF(J1012&lt;&gt;"",J1012,0)),IF(AND(Q1012&lt;&gt;"",J1012&lt;&gt;"",Q1012=J1012),Q1012,X1012)),0)),"")</f>
        <v/>
      </c>
      <c r="AW1012" s="119" t="str">
        <f>IF(D1012&lt;&gt;"",IF(COUNTIF($D$12:$D1012,$D1012)&gt;1,0,IF(SUM(P1012,W1012,AD1012)&gt;0,IF(AND(X1012="",OR(Q1012&lt;&gt;"",J1012&lt;&gt;"")),IF(Q1012&lt;&gt;"",Q1012,IF(J1012&lt;&gt;"",J1012,0)),IF(AND(Q1012&lt;&gt;"",J1012&lt;&gt;"",Q1012=J1012),Q1012,X1012)),0)),"")</f>
        <v/>
      </c>
      <c r="AX1012" s="118" t="str">
        <f t="shared" si="316"/>
        <v/>
      </c>
      <c r="AY1012" s="118" t="str">
        <f t="shared" si="317"/>
        <v/>
      </c>
      <c r="AZ1012" s="118" t="str">
        <f t="shared" si="318"/>
        <v/>
      </c>
      <c r="BA1012" s="118" t="str">
        <f t="shared" si="319"/>
        <v/>
      </c>
      <c r="BB1012" s="118" t="str">
        <f t="shared" si="320"/>
        <v/>
      </c>
      <c r="BC1012" s="118" t="str">
        <f t="shared" si="321"/>
        <v/>
      </c>
      <c r="BD1012" s="118" t="str">
        <f t="shared" si="322"/>
        <v/>
      </c>
      <c r="BE1012" s="118" t="str">
        <f t="shared" si="323"/>
        <v/>
      </c>
      <c r="BF1012" s="118" t="str">
        <f t="shared" si="324"/>
        <v/>
      </c>
      <c r="BG1012" s="120"/>
      <c r="BH1012" s="120" t="str">
        <f t="shared" si="325"/>
        <v/>
      </c>
      <c r="BI1012" s="120" t="str">
        <f t="shared" si="326"/>
        <v/>
      </c>
      <c r="BJ1012" s="121"/>
      <c r="BK1012" s="120" t="str">
        <f t="shared" si="327"/>
        <v/>
      </c>
      <c r="BL1012" s="120" t="str">
        <f t="shared" si="328"/>
        <v/>
      </c>
      <c r="BM1012" s="120" t="str">
        <f t="shared" si="329"/>
        <v/>
      </c>
      <c r="BN1012" s="120" t="str">
        <f t="shared" si="330"/>
        <v/>
      </c>
      <c r="BO1012" s="120" t="str">
        <f t="shared" si="331"/>
        <v/>
      </c>
      <c r="BP1012" s="120" t="str">
        <f t="shared" si="332"/>
        <v/>
      </c>
      <c r="BQ1012" s="98"/>
      <c r="BR1012" s="98"/>
      <c r="BS1012" s="98"/>
      <c r="BT1012" s="98"/>
      <c r="BU1012" s="98"/>
      <c r="BV1012" s="98"/>
      <c r="BW1012" s="98"/>
      <c r="BX1012" s="98"/>
      <c r="BY1012" s="98"/>
      <c r="BZ1012" s="98"/>
      <c r="CA1012" s="98"/>
      <c r="CB1012" s="98"/>
      <c r="CC1012" s="98"/>
      <c r="CD1012" s="98"/>
      <c r="CE1012" s="98"/>
      <c r="CF1012" s="98"/>
      <c r="CG1012" s="98"/>
      <c r="CH1012" s="98"/>
      <c r="CI1012" s="98"/>
      <c r="CJ1012" s="98"/>
      <c r="CK1012" s="98"/>
      <c r="CL1012" s="98"/>
      <c r="CM1012" s="98"/>
      <c r="CN1012" s="98"/>
      <c r="CO1012" s="98"/>
      <c r="CP1012" s="98"/>
      <c r="CQ1012" s="98"/>
      <c r="CR1012" s="98"/>
      <c r="CS1012" s="98"/>
    </row>
    <row r="1013" spans="1:97" s="4" customFormat="1" ht="18.75" customHeight="1" x14ac:dyDescent="0.2">
      <c r="A1013" s="3">
        <f t="shared" si="333"/>
        <v>1001</v>
      </c>
      <c r="B1013" s="263"/>
      <c r="C1013" s="263"/>
      <c r="D1013" s="263"/>
      <c r="E1013" s="259"/>
      <c r="F1013" s="259"/>
      <c r="G1013" s="43"/>
      <c r="H1013" s="264"/>
      <c r="I1013" s="261"/>
      <c r="J1013" s="106"/>
      <c r="K1013" s="247"/>
      <c r="L1013" s="247"/>
      <c r="M1013" s="247"/>
      <c r="N1013" s="248" t="str">
        <f>IF(AND(K1013&lt;&gt;"",L1013&lt;&gt;"",J1013&lt;&gt;""),ROUND(MIN(IF(OR(J1013="OZZ",J1013="ZZ"),5000,17300),TRUNC(0.75*(SUMIF($D$12:$D1013,$D1013,K$12:K1013)+SUMIF($D$12:$D1013,$D1013,L$12:L1013)),2)) - SUMIF($D$12:$D1012,$D1013,N$12:N1012),2),"")</f>
        <v/>
      </c>
      <c r="O1013" s="249" t="str">
        <f>IF(AND(K1013&lt;&gt;"",L1013&lt;&gt;"",M1013&lt;&gt;"",J1013&lt;&gt;"",AH1013&lt;&gt;""),IF(OR(J1013="OZZ",J1013="ZZ"),ROUND(0-SUMIF($D$12:$D1012,$D1013,O$12:O1012),2),IF(M1013=0,0,ROUND(MIN(MIN(17300,TRUNC(0.75*(SUMIF($D$12:$D$2012,$D1013,K$12:K$2012)+SUMIF($D$12:$D$2012,$D1013,L$12:L$2012)),2)+SUMIF($D$12:$D1013,$D1013,AH$12:AH1013))-SUMIF($D$12:$D1012,$D1013,O$12:O1012)-SUMIF($D$12:$D$2012,$D1013,N$12:N$2012),AH1013),2))),"")</f>
        <v/>
      </c>
      <c r="P1013" s="250" t="str">
        <f>IF(J1013&lt;&gt;"",1000 - SUMIF($D$12:$D1012,$D1013,P$12:P1012),"")</f>
        <v/>
      </c>
      <c r="Q1013" s="106"/>
      <c r="R1013" s="247"/>
      <c r="S1013" s="247"/>
      <c r="T1013" s="247"/>
      <c r="U1013" s="248" t="str">
        <f>IF(AND(R1013&lt;&gt;"",S1013&lt;&gt;"",Q1013&lt;&gt;""),ROUND(MIN(IF(OR(Q1013="OZZ",Q1013="ZZ"),5000,17300),TRUNC(0.75*(SUMIF($D$12:$D1013,$D1013,R$12:R1013)+SUMIF($D$12:$D1013,$D1013,S$12:S1013)),2)) - SUMIF($D$12:$D1012,$D1013,U$12:U1012),2),"")</f>
        <v/>
      </c>
      <c r="V1013" s="248" t="str">
        <f>IF(AND(R1013&lt;&gt;"",S1013&lt;&gt;"",T1013&lt;&gt;"",Q1013&lt;&gt;"",AL1013&lt;&gt;""),IF(OR(Q1013="OZZ",Q1013="ZZ"),ROUND(0-SUMIF($D$12:$D1012,$D1013,V$12:V1012),2),IF(T1013=0,0,ROUND(MIN(MIN(17300,TRUNC(0.75*(SUMIF($D$12:$D$2012,$D1013,R$12:R$2012)+SUMIF($D$12:$D$2012,$D1013,S$12:S$2012)),2)+SUMIF($D$12:$D1013,$D1013,AL$12:AL1013))-SUMIF($D$12:$D1012,$D1013,V$12:V1012)-SUMIF($D$12:$D$2012,$D1013,U$12:U$2012),AL1013),2))),"")</f>
        <v/>
      </c>
      <c r="W1013" s="250" t="str">
        <f>IF(Q1013&lt;&gt;"",1000 - SUMIF($D$12:$D1012,$D1013,W$12:W1012),"")</f>
        <v/>
      </c>
      <c r="X1013" s="106"/>
      <c r="Y1013" s="247"/>
      <c r="Z1013" s="247"/>
      <c r="AA1013" s="247"/>
      <c r="AB1013" s="248" t="str">
        <f>IF(AND(Y1013&lt;&gt;"",Z1013&lt;&gt;"",X1013&lt;&gt;""),ROUND(MIN(IF(OR(X1013="OZZ",X1013="ZZ"),5000,17300),TRUNC(0.75*(SUMIF($D$12:$D1013,$D1013,Y$12:Y1013)+SUMIF($D$12:$D1013,$D1013,Z$12:Z1013)),2)) - SUMIF($D$12:$D1012,$D1013,AB$12:AB1012),2),"")</f>
        <v/>
      </c>
      <c r="AC1013" s="251" t="str">
        <f>IF(AND(Y1013&lt;&gt;"",Z1013&lt;&gt;"",AA1013&lt;&gt;"",X1013&lt;&gt;"",AP1013&lt;&gt;""),IF(OR(X1013="OZZ",X1013="ZZ"),ROUND(0-SUMIF($D$12:$D1012,$D1013,AC$12:AC1012),2),IF(AA1013=0,0,ROUND(MIN(MIN(17300,TRUNC(0.75*(SUMIF($D$12:$D$2012,$D1013,Y$12:Y$2012)+SUMIF($D$12:$D$2012,$D1013,Z$12:Z$2012)),2)+SUMIF($D$12:$D1013,$D1013,AP$12:AP1013))-SUMIF($D$12:$D1012,$D1013,AC$12:AC1012)-SUMIF($D$12:$D$2012,$D1013,AB$12:AB$2012),AP1013),2))),"")</f>
        <v/>
      </c>
      <c r="AD1013" s="250" t="str">
        <f>IF(X1013&lt;&gt;"",1000 - SUMIF($D$12:$D1012,$D1013,AD$12:AD1012),"")</f>
        <v/>
      </c>
      <c r="AE1013" s="252"/>
      <c r="AF1013" s="253"/>
      <c r="AG1013" s="254"/>
      <c r="AH1013" s="255" t="str">
        <f t="shared" si="334"/>
        <v/>
      </c>
      <c r="AI1013" s="256"/>
      <c r="AJ1013" s="253"/>
      <c r="AK1013" s="254"/>
      <c r="AL1013" s="255" t="str">
        <f t="shared" si="335"/>
        <v/>
      </c>
      <c r="AM1013" s="256"/>
      <c r="AN1013" s="253"/>
      <c r="AO1013" s="254"/>
      <c r="AP1013" s="255" t="str">
        <f t="shared" si="315"/>
        <v/>
      </c>
      <c r="AQ1013" s="116"/>
      <c r="AR1013" s="116"/>
      <c r="AS1013" s="117"/>
      <c r="AT1013" s="118"/>
      <c r="AU1013" s="119" t="str">
        <f>IF(D1013&lt;&gt; "", IF(COUNTIF($D$12:$D1013,$D1013)&gt;1,0,IF(SUM(N1013,U1013,AB1013)&gt;0,IF(AND(X1013="",OR(Q1013&lt;&gt;"",J1013&lt;&gt;"")),IF(Q1013&lt;&gt;"",Q1013,IF(J1013&lt;&gt;"",J1013,0)),IF(AND(Q1013&lt;&gt;"",J1013&lt;&gt;"",Q1013=J1013),Q1013,X1013)),0)),"")</f>
        <v/>
      </c>
      <c r="AV1013" s="119" t="str">
        <f>IF(D1013&lt;&gt;"",IF(COUNTIF($D$12:$D1013,$D1013)&gt;1,0,IF(SUM(O1013,V1013,AC1013)&gt;0,IF(AND(X1013="",OR(Q1013&lt;&gt;"",J1013&lt;&gt;"")),IF(Q1013&lt;&gt;"",Q1013,IF(J1013&lt;&gt;"",J1013,0)),IF(AND(Q1013&lt;&gt;"",J1013&lt;&gt;"",Q1013=J1013),Q1013,X1013)),0)),"")</f>
        <v/>
      </c>
      <c r="AW1013" s="119" t="str">
        <f>IF(D1013&lt;&gt;"",IF(COUNTIF($D$12:$D1013,$D1013)&gt;1,0,IF(SUM(P1013,W1013,AD1013)&gt;0,IF(AND(X1013="",OR(Q1013&lt;&gt;"",J1013&lt;&gt;"")),IF(Q1013&lt;&gt;"",Q1013,IF(J1013&lt;&gt;"",J1013,0)),IF(AND(Q1013&lt;&gt;"",J1013&lt;&gt;"",Q1013=J1013),Q1013,X1013)),0)),"")</f>
        <v/>
      </c>
      <c r="AX1013" s="118" t="str">
        <f t="shared" si="316"/>
        <v/>
      </c>
      <c r="AY1013" s="118" t="str">
        <f t="shared" si="317"/>
        <v/>
      </c>
      <c r="AZ1013" s="118" t="str">
        <f t="shared" si="318"/>
        <v/>
      </c>
      <c r="BA1013" s="118" t="str">
        <f t="shared" si="319"/>
        <v/>
      </c>
      <c r="BB1013" s="118" t="str">
        <f t="shared" si="320"/>
        <v/>
      </c>
      <c r="BC1013" s="118" t="str">
        <f t="shared" si="321"/>
        <v/>
      </c>
      <c r="BD1013" s="118" t="str">
        <f t="shared" si="322"/>
        <v/>
      </c>
      <c r="BE1013" s="118" t="str">
        <f t="shared" si="323"/>
        <v/>
      </c>
      <c r="BF1013" s="118" t="str">
        <f t="shared" si="324"/>
        <v/>
      </c>
      <c r="BG1013" s="120"/>
      <c r="BH1013" s="120" t="str">
        <f t="shared" si="325"/>
        <v/>
      </c>
      <c r="BI1013" s="120" t="str">
        <f t="shared" si="326"/>
        <v/>
      </c>
      <c r="BJ1013" s="121"/>
      <c r="BK1013" s="120" t="str">
        <f t="shared" si="327"/>
        <v/>
      </c>
      <c r="BL1013" s="120" t="str">
        <f t="shared" si="328"/>
        <v/>
      </c>
      <c r="BM1013" s="120" t="str">
        <f t="shared" si="329"/>
        <v/>
      </c>
      <c r="BN1013" s="120" t="str">
        <f t="shared" si="330"/>
        <v/>
      </c>
      <c r="BO1013" s="120" t="str">
        <f t="shared" si="331"/>
        <v/>
      </c>
      <c r="BP1013" s="120" t="str">
        <f t="shared" si="332"/>
        <v/>
      </c>
      <c r="BQ1013" s="98"/>
      <c r="BR1013" s="98"/>
      <c r="BS1013" s="98"/>
      <c r="BT1013" s="98"/>
      <c r="BU1013" s="98"/>
      <c r="BV1013" s="98"/>
      <c r="BW1013" s="98"/>
      <c r="BX1013" s="98"/>
      <c r="BY1013" s="98"/>
      <c r="BZ1013" s="98"/>
      <c r="CA1013" s="98"/>
      <c r="CB1013" s="98"/>
      <c r="CC1013" s="98"/>
      <c r="CD1013" s="98"/>
      <c r="CE1013" s="98"/>
      <c r="CF1013" s="98"/>
      <c r="CG1013" s="98"/>
      <c r="CH1013" s="98"/>
      <c r="CI1013" s="98"/>
      <c r="CJ1013" s="98"/>
      <c r="CK1013" s="98"/>
      <c r="CL1013" s="98"/>
      <c r="CM1013" s="98"/>
      <c r="CN1013" s="98"/>
      <c r="CO1013" s="98"/>
      <c r="CP1013" s="98"/>
      <c r="CQ1013" s="98"/>
      <c r="CR1013" s="98"/>
      <c r="CS1013" s="98"/>
    </row>
    <row r="1014" spans="1:97" s="4" customFormat="1" ht="18.75" customHeight="1" x14ac:dyDescent="0.2">
      <c r="A1014" s="3">
        <f t="shared" si="333"/>
        <v>1002</v>
      </c>
      <c r="B1014" s="263"/>
      <c r="C1014" s="263"/>
      <c r="D1014" s="263"/>
      <c r="E1014" s="259"/>
      <c r="F1014" s="259"/>
      <c r="G1014" s="43"/>
      <c r="H1014" s="264"/>
      <c r="I1014" s="261"/>
      <c r="J1014" s="106"/>
      <c r="K1014" s="247"/>
      <c r="L1014" s="247"/>
      <c r="M1014" s="247"/>
      <c r="N1014" s="248" t="str">
        <f>IF(AND(K1014&lt;&gt;"",L1014&lt;&gt;"",J1014&lt;&gt;""),ROUND(MIN(IF(OR(J1014="OZZ",J1014="ZZ"),5000,17300),TRUNC(0.75*(SUMIF($D$12:$D1014,$D1014,K$12:K1014)+SUMIF($D$12:$D1014,$D1014,L$12:L1014)),2)) - SUMIF($D$12:$D1013,$D1014,N$12:N1013),2),"")</f>
        <v/>
      </c>
      <c r="O1014" s="249" t="str">
        <f>IF(AND(K1014&lt;&gt;"",L1014&lt;&gt;"",M1014&lt;&gt;"",J1014&lt;&gt;"",AH1014&lt;&gt;""),IF(OR(J1014="OZZ",J1014="ZZ"),ROUND(0-SUMIF($D$12:$D1013,$D1014,O$12:O1013),2),IF(M1014=0,0,ROUND(MIN(MIN(17300,TRUNC(0.75*(SUMIF($D$12:$D$2012,$D1014,K$12:K$2012)+SUMIF($D$12:$D$2012,$D1014,L$12:L$2012)),2)+SUMIF($D$12:$D1014,$D1014,AH$12:AH1014))-SUMIF($D$12:$D1013,$D1014,O$12:O1013)-SUMIF($D$12:$D$2012,$D1014,N$12:N$2012),AH1014),2))),"")</f>
        <v/>
      </c>
      <c r="P1014" s="250" t="str">
        <f>IF(J1014&lt;&gt;"",1000 - SUMIF($D$12:$D1013,$D1014,P$12:P1013),"")</f>
        <v/>
      </c>
      <c r="Q1014" s="106"/>
      <c r="R1014" s="247"/>
      <c r="S1014" s="247"/>
      <c r="T1014" s="247"/>
      <c r="U1014" s="248" t="str">
        <f>IF(AND(R1014&lt;&gt;"",S1014&lt;&gt;"",Q1014&lt;&gt;""),ROUND(MIN(IF(OR(Q1014="OZZ",Q1014="ZZ"),5000,17300),TRUNC(0.75*(SUMIF($D$12:$D1014,$D1014,R$12:R1014)+SUMIF($D$12:$D1014,$D1014,S$12:S1014)),2)) - SUMIF($D$12:$D1013,$D1014,U$12:U1013),2),"")</f>
        <v/>
      </c>
      <c r="V1014" s="248" t="str">
        <f>IF(AND(R1014&lt;&gt;"",S1014&lt;&gt;"",T1014&lt;&gt;"",Q1014&lt;&gt;"",AL1014&lt;&gt;""),IF(OR(Q1014="OZZ",Q1014="ZZ"),ROUND(0-SUMIF($D$12:$D1013,$D1014,V$12:V1013),2),IF(T1014=0,0,ROUND(MIN(MIN(17300,TRUNC(0.75*(SUMIF($D$12:$D$2012,$D1014,R$12:R$2012)+SUMIF($D$12:$D$2012,$D1014,S$12:S$2012)),2)+SUMIF($D$12:$D1014,$D1014,AL$12:AL1014))-SUMIF($D$12:$D1013,$D1014,V$12:V1013)-SUMIF($D$12:$D$2012,$D1014,U$12:U$2012),AL1014),2))),"")</f>
        <v/>
      </c>
      <c r="W1014" s="250" t="str">
        <f>IF(Q1014&lt;&gt;"",1000 - SUMIF($D$12:$D1013,$D1014,W$12:W1013),"")</f>
        <v/>
      </c>
      <c r="X1014" s="106"/>
      <c r="Y1014" s="247"/>
      <c r="Z1014" s="247"/>
      <c r="AA1014" s="247"/>
      <c r="AB1014" s="248" t="str">
        <f>IF(AND(Y1014&lt;&gt;"",Z1014&lt;&gt;"",X1014&lt;&gt;""),ROUND(MIN(IF(OR(X1014="OZZ",X1014="ZZ"),5000,17300),TRUNC(0.75*(SUMIF($D$12:$D1014,$D1014,Y$12:Y1014)+SUMIF($D$12:$D1014,$D1014,Z$12:Z1014)),2)) - SUMIF($D$12:$D1013,$D1014,AB$12:AB1013),2),"")</f>
        <v/>
      </c>
      <c r="AC1014" s="251" t="str">
        <f>IF(AND(Y1014&lt;&gt;"",Z1014&lt;&gt;"",AA1014&lt;&gt;"",X1014&lt;&gt;"",AP1014&lt;&gt;""),IF(OR(X1014="OZZ",X1014="ZZ"),ROUND(0-SUMIF($D$12:$D1013,$D1014,AC$12:AC1013),2),IF(AA1014=0,0,ROUND(MIN(MIN(17300,TRUNC(0.75*(SUMIF($D$12:$D$2012,$D1014,Y$12:Y$2012)+SUMIF($D$12:$D$2012,$D1014,Z$12:Z$2012)),2)+SUMIF($D$12:$D1014,$D1014,AP$12:AP1014))-SUMIF($D$12:$D1013,$D1014,AC$12:AC1013)-SUMIF($D$12:$D$2012,$D1014,AB$12:AB$2012),AP1014),2))),"")</f>
        <v/>
      </c>
      <c r="AD1014" s="250" t="str">
        <f>IF(X1014&lt;&gt;"",1000 - SUMIF($D$12:$D1013,$D1014,AD$12:AD1013),"")</f>
        <v/>
      </c>
      <c r="AE1014" s="252"/>
      <c r="AF1014" s="253"/>
      <c r="AG1014" s="254"/>
      <c r="AH1014" s="255" t="str">
        <f t="shared" si="334"/>
        <v/>
      </c>
      <c r="AI1014" s="256"/>
      <c r="AJ1014" s="253"/>
      <c r="AK1014" s="254"/>
      <c r="AL1014" s="255" t="str">
        <f t="shared" si="335"/>
        <v/>
      </c>
      <c r="AM1014" s="256"/>
      <c r="AN1014" s="253"/>
      <c r="AO1014" s="254"/>
      <c r="AP1014" s="255" t="str">
        <f t="shared" si="315"/>
        <v/>
      </c>
      <c r="AQ1014" s="116"/>
      <c r="AR1014" s="116"/>
      <c r="AS1014" s="117"/>
      <c r="AT1014" s="118"/>
      <c r="AU1014" s="119" t="str">
        <f>IF(D1014&lt;&gt; "", IF(COUNTIF($D$12:$D1014,$D1014)&gt;1,0,IF(SUM(N1014,U1014,AB1014)&gt;0,IF(AND(X1014="",OR(Q1014&lt;&gt;"",J1014&lt;&gt;"")),IF(Q1014&lt;&gt;"",Q1014,IF(J1014&lt;&gt;"",J1014,0)),IF(AND(Q1014&lt;&gt;"",J1014&lt;&gt;"",Q1014=J1014),Q1014,X1014)),0)),"")</f>
        <v/>
      </c>
      <c r="AV1014" s="119" t="str">
        <f>IF(D1014&lt;&gt;"",IF(COUNTIF($D$12:$D1014,$D1014)&gt;1,0,IF(SUM(O1014,V1014,AC1014)&gt;0,IF(AND(X1014="",OR(Q1014&lt;&gt;"",J1014&lt;&gt;"")),IF(Q1014&lt;&gt;"",Q1014,IF(J1014&lt;&gt;"",J1014,0)),IF(AND(Q1014&lt;&gt;"",J1014&lt;&gt;"",Q1014=J1014),Q1014,X1014)),0)),"")</f>
        <v/>
      </c>
      <c r="AW1014" s="119" t="str">
        <f>IF(D1014&lt;&gt;"",IF(COUNTIF($D$12:$D1014,$D1014)&gt;1,0,IF(SUM(P1014,W1014,AD1014)&gt;0,IF(AND(X1014="",OR(Q1014&lt;&gt;"",J1014&lt;&gt;"")),IF(Q1014&lt;&gt;"",Q1014,IF(J1014&lt;&gt;"",J1014,0)),IF(AND(Q1014&lt;&gt;"",J1014&lt;&gt;"",Q1014=J1014),Q1014,X1014)),0)),"")</f>
        <v/>
      </c>
      <c r="AX1014" s="118" t="str">
        <f t="shared" si="316"/>
        <v/>
      </c>
      <c r="AY1014" s="118" t="str">
        <f t="shared" si="317"/>
        <v/>
      </c>
      <c r="AZ1014" s="118" t="str">
        <f t="shared" si="318"/>
        <v/>
      </c>
      <c r="BA1014" s="118" t="str">
        <f t="shared" si="319"/>
        <v/>
      </c>
      <c r="BB1014" s="118" t="str">
        <f t="shared" si="320"/>
        <v/>
      </c>
      <c r="BC1014" s="118" t="str">
        <f t="shared" si="321"/>
        <v/>
      </c>
      <c r="BD1014" s="118" t="str">
        <f t="shared" si="322"/>
        <v/>
      </c>
      <c r="BE1014" s="118" t="str">
        <f t="shared" si="323"/>
        <v/>
      </c>
      <c r="BF1014" s="118" t="str">
        <f t="shared" si="324"/>
        <v/>
      </c>
      <c r="BG1014" s="120"/>
      <c r="BH1014" s="120" t="str">
        <f t="shared" si="325"/>
        <v/>
      </c>
      <c r="BI1014" s="120" t="str">
        <f t="shared" si="326"/>
        <v/>
      </c>
      <c r="BJ1014" s="121"/>
      <c r="BK1014" s="120" t="str">
        <f t="shared" si="327"/>
        <v/>
      </c>
      <c r="BL1014" s="120" t="str">
        <f t="shared" si="328"/>
        <v/>
      </c>
      <c r="BM1014" s="120" t="str">
        <f t="shared" si="329"/>
        <v/>
      </c>
      <c r="BN1014" s="120" t="str">
        <f t="shared" si="330"/>
        <v/>
      </c>
      <c r="BO1014" s="120" t="str">
        <f t="shared" si="331"/>
        <v/>
      </c>
      <c r="BP1014" s="120" t="str">
        <f t="shared" si="332"/>
        <v/>
      </c>
      <c r="BQ1014" s="98"/>
      <c r="BR1014" s="98"/>
      <c r="BS1014" s="98"/>
      <c r="BT1014" s="98"/>
      <c r="BU1014" s="98"/>
      <c r="BV1014" s="98"/>
      <c r="BW1014" s="98"/>
      <c r="BX1014" s="98"/>
      <c r="BY1014" s="98"/>
      <c r="BZ1014" s="98"/>
      <c r="CA1014" s="98"/>
      <c r="CB1014" s="98"/>
      <c r="CC1014" s="98"/>
      <c r="CD1014" s="98"/>
      <c r="CE1014" s="98"/>
      <c r="CF1014" s="98"/>
      <c r="CG1014" s="98"/>
      <c r="CH1014" s="98"/>
      <c r="CI1014" s="98"/>
      <c r="CJ1014" s="98"/>
      <c r="CK1014" s="98"/>
      <c r="CL1014" s="98"/>
      <c r="CM1014" s="98"/>
      <c r="CN1014" s="98"/>
      <c r="CO1014" s="98"/>
      <c r="CP1014" s="98"/>
      <c r="CQ1014" s="98"/>
      <c r="CR1014" s="98"/>
      <c r="CS1014" s="98"/>
    </row>
    <row r="1015" spans="1:97" s="4" customFormat="1" ht="18.75" customHeight="1" x14ac:dyDescent="0.2">
      <c r="A1015" s="3">
        <f t="shared" si="333"/>
        <v>1003</v>
      </c>
      <c r="B1015" s="263"/>
      <c r="C1015" s="263"/>
      <c r="D1015" s="263"/>
      <c r="E1015" s="259"/>
      <c r="F1015" s="259"/>
      <c r="G1015" s="43"/>
      <c r="H1015" s="264"/>
      <c r="I1015" s="261"/>
      <c r="J1015" s="106"/>
      <c r="K1015" s="247"/>
      <c r="L1015" s="247"/>
      <c r="M1015" s="247"/>
      <c r="N1015" s="248" t="str">
        <f>IF(AND(K1015&lt;&gt;"",L1015&lt;&gt;"",J1015&lt;&gt;""),ROUND(MIN(IF(OR(J1015="OZZ",J1015="ZZ"),5000,17300),TRUNC(0.75*(SUMIF($D$12:$D1015,$D1015,K$12:K1015)+SUMIF($D$12:$D1015,$D1015,L$12:L1015)),2)) - SUMIF($D$12:$D1014,$D1015,N$12:N1014),2),"")</f>
        <v/>
      </c>
      <c r="O1015" s="249" t="str">
        <f>IF(AND(K1015&lt;&gt;"",L1015&lt;&gt;"",M1015&lt;&gt;"",J1015&lt;&gt;"",AH1015&lt;&gt;""),IF(OR(J1015="OZZ",J1015="ZZ"),ROUND(0-SUMIF($D$12:$D1014,$D1015,O$12:O1014),2),IF(M1015=0,0,ROUND(MIN(MIN(17300,TRUNC(0.75*(SUMIF($D$12:$D$2012,$D1015,K$12:K$2012)+SUMIF($D$12:$D$2012,$D1015,L$12:L$2012)),2)+SUMIF($D$12:$D1015,$D1015,AH$12:AH1015))-SUMIF($D$12:$D1014,$D1015,O$12:O1014)-SUMIF($D$12:$D$2012,$D1015,N$12:N$2012),AH1015),2))),"")</f>
        <v/>
      </c>
      <c r="P1015" s="250" t="str">
        <f>IF(J1015&lt;&gt;"",1000 - SUMIF($D$12:$D1014,$D1015,P$12:P1014),"")</f>
        <v/>
      </c>
      <c r="Q1015" s="106"/>
      <c r="R1015" s="247"/>
      <c r="S1015" s="247"/>
      <c r="T1015" s="247"/>
      <c r="U1015" s="248" t="str">
        <f>IF(AND(R1015&lt;&gt;"",S1015&lt;&gt;"",Q1015&lt;&gt;""),ROUND(MIN(IF(OR(Q1015="OZZ",Q1015="ZZ"),5000,17300),TRUNC(0.75*(SUMIF($D$12:$D1015,$D1015,R$12:R1015)+SUMIF($D$12:$D1015,$D1015,S$12:S1015)),2)) - SUMIF($D$12:$D1014,$D1015,U$12:U1014),2),"")</f>
        <v/>
      </c>
      <c r="V1015" s="248" t="str">
        <f>IF(AND(R1015&lt;&gt;"",S1015&lt;&gt;"",T1015&lt;&gt;"",Q1015&lt;&gt;"",AL1015&lt;&gt;""),IF(OR(Q1015="OZZ",Q1015="ZZ"),ROUND(0-SUMIF($D$12:$D1014,$D1015,V$12:V1014),2),IF(T1015=0,0,ROUND(MIN(MIN(17300,TRUNC(0.75*(SUMIF($D$12:$D$2012,$D1015,R$12:R$2012)+SUMIF($D$12:$D$2012,$D1015,S$12:S$2012)),2)+SUMIF($D$12:$D1015,$D1015,AL$12:AL1015))-SUMIF($D$12:$D1014,$D1015,V$12:V1014)-SUMIF($D$12:$D$2012,$D1015,U$12:U$2012),AL1015),2))),"")</f>
        <v/>
      </c>
      <c r="W1015" s="250" t="str">
        <f>IF(Q1015&lt;&gt;"",1000 - SUMIF($D$12:$D1014,$D1015,W$12:W1014),"")</f>
        <v/>
      </c>
      <c r="X1015" s="106"/>
      <c r="Y1015" s="247"/>
      <c r="Z1015" s="247"/>
      <c r="AA1015" s="247"/>
      <c r="AB1015" s="248" t="str">
        <f>IF(AND(Y1015&lt;&gt;"",Z1015&lt;&gt;"",X1015&lt;&gt;""),ROUND(MIN(IF(OR(X1015="OZZ",X1015="ZZ"),5000,17300),TRUNC(0.75*(SUMIF($D$12:$D1015,$D1015,Y$12:Y1015)+SUMIF($D$12:$D1015,$D1015,Z$12:Z1015)),2)) - SUMIF($D$12:$D1014,$D1015,AB$12:AB1014),2),"")</f>
        <v/>
      </c>
      <c r="AC1015" s="251" t="str">
        <f>IF(AND(Y1015&lt;&gt;"",Z1015&lt;&gt;"",AA1015&lt;&gt;"",X1015&lt;&gt;"",AP1015&lt;&gt;""),IF(OR(X1015="OZZ",X1015="ZZ"),ROUND(0-SUMIF($D$12:$D1014,$D1015,AC$12:AC1014),2),IF(AA1015=0,0,ROUND(MIN(MIN(17300,TRUNC(0.75*(SUMIF($D$12:$D$2012,$D1015,Y$12:Y$2012)+SUMIF($D$12:$D$2012,$D1015,Z$12:Z$2012)),2)+SUMIF($D$12:$D1015,$D1015,AP$12:AP1015))-SUMIF($D$12:$D1014,$D1015,AC$12:AC1014)-SUMIF($D$12:$D$2012,$D1015,AB$12:AB$2012),AP1015),2))),"")</f>
        <v/>
      </c>
      <c r="AD1015" s="250" t="str">
        <f>IF(X1015&lt;&gt;"",1000 - SUMIF($D$12:$D1014,$D1015,AD$12:AD1014),"")</f>
        <v/>
      </c>
      <c r="AE1015" s="252"/>
      <c r="AF1015" s="253"/>
      <c r="AG1015" s="254"/>
      <c r="AH1015" s="255" t="str">
        <f t="shared" si="334"/>
        <v/>
      </c>
      <c r="AI1015" s="256"/>
      <c r="AJ1015" s="253"/>
      <c r="AK1015" s="254"/>
      <c r="AL1015" s="255" t="str">
        <f t="shared" si="335"/>
        <v/>
      </c>
      <c r="AM1015" s="256"/>
      <c r="AN1015" s="253"/>
      <c r="AO1015" s="254"/>
      <c r="AP1015" s="255" t="str">
        <f t="shared" si="315"/>
        <v/>
      </c>
      <c r="AQ1015" s="116"/>
      <c r="AR1015" s="116"/>
      <c r="AS1015" s="117"/>
      <c r="AT1015" s="118"/>
      <c r="AU1015" s="119" t="str">
        <f>IF(D1015&lt;&gt; "", IF(COUNTIF($D$12:$D1015,$D1015)&gt;1,0,IF(SUM(N1015,U1015,AB1015)&gt;0,IF(AND(X1015="",OR(Q1015&lt;&gt;"",J1015&lt;&gt;"")),IF(Q1015&lt;&gt;"",Q1015,IF(J1015&lt;&gt;"",J1015,0)),IF(AND(Q1015&lt;&gt;"",J1015&lt;&gt;"",Q1015=J1015),Q1015,X1015)),0)),"")</f>
        <v/>
      </c>
      <c r="AV1015" s="119" t="str">
        <f>IF(D1015&lt;&gt;"",IF(COUNTIF($D$12:$D1015,$D1015)&gt;1,0,IF(SUM(O1015,V1015,AC1015)&gt;0,IF(AND(X1015="",OR(Q1015&lt;&gt;"",J1015&lt;&gt;"")),IF(Q1015&lt;&gt;"",Q1015,IF(J1015&lt;&gt;"",J1015,0)),IF(AND(Q1015&lt;&gt;"",J1015&lt;&gt;"",Q1015=J1015),Q1015,X1015)),0)),"")</f>
        <v/>
      </c>
      <c r="AW1015" s="119" t="str">
        <f>IF(D1015&lt;&gt;"",IF(COUNTIF($D$12:$D1015,$D1015)&gt;1,0,IF(SUM(P1015,W1015,AD1015)&gt;0,IF(AND(X1015="",OR(Q1015&lt;&gt;"",J1015&lt;&gt;"")),IF(Q1015&lt;&gt;"",Q1015,IF(J1015&lt;&gt;"",J1015,0)),IF(AND(Q1015&lt;&gt;"",J1015&lt;&gt;"",Q1015=J1015),Q1015,X1015)),0)),"")</f>
        <v/>
      </c>
      <c r="AX1015" s="118" t="str">
        <f t="shared" si="316"/>
        <v/>
      </c>
      <c r="AY1015" s="118" t="str">
        <f t="shared" si="317"/>
        <v/>
      </c>
      <c r="AZ1015" s="118" t="str">
        <f t="shared" si="318"/>
        <v/>
      </c>
      <c r="BA1015" s="118" t="str">
        <f t="shared" si="319"/>
        <v/>
      </c>
      <c r="BB1015" s="118" t="str">
        <f t="shared" si="320"/>
        <v/>
      </c>
      <c r="BC1015" s="118" t="str">
        <f t="shared" si="321"/>
        <v/>
      </c>
      <c r="BD1015" s="118" t="str">
        <f t="shared" si="322"/>
        <v/>
      </c>
      <c r="BE1015" s="118" t="str">
        <f t="shared" si="323"/>
        <v/>
      </c>
      <c r="BF1015" s="118" t="str">
        <f t="shared" si="324"/>
        <v/>
      </c>
      <c r="BG1015" s="120"/>
      <c r="BH1015" s="120" t="str">
        <f t="shared" si="325"/>
        <v/>
      </c>
      <c r="BI1015" s="120" t="str">
        <f t="shared" si="326"/>
        <v/>
      </c>
      <c r="BJ1015" s="121"/>
      <c r="BK1015" s="120" t="str">
        <f t="shared" si="327"/>
        <v/>
      </c>
      <c r="BL1015" s="120" t="str">
        <f t="shared" si="328"/>
        <v/>
      </c>
      <c r="BM1015" s="120" t="str">
        <f t="shared" si="329"/>
        <v/>
      </c>
      <c r="BN1015" s="120" t="str">
        <f t="shared" si="330"/>
        <v/>
      </c>
      <c r="BO1015" s="120" t="str">
        <f t="shared" si="331"/>
        <v/>
      </c>
      <c r="BP1015" s="120" t="str">
        <f t="shared" si="332"/>
        <v/>
      </c>
      <c r="BQ1015" s="98"/>
      <c r="BR1015" s="98"/>
      <c r="BS1015" s="98"/>
      <c r="BT1015" s="98"/>
      <c r="BU1015" s="98"/>
      <c r="BV1015" s="98"/>
      <c r="BW1015" s="98"/>
      <c r="BX1015" s="98"/>
      <c r="BY1015" s="98"/>
      <c r="BZ1015" s="98"/>
      <c r="CA1015" s="98"/>
      <c r="CB1015" s="98"/>
      <c r="CC1015" s="98"/>
      <c r="CD1015" s="98"/>
      <c r="CE1015" s="98"/>
      <c r="CF1015" s="98"/>
      <c r="CG1015" s="98"/>
      <c r="CH1015" s="98"/>
      <c r="CI1015" s="98"/>
      <c r="CJ1015" s="98"/>
      <c r="CK1015" s="98"/>
      <c r="CL1015" s="98"/>
      <c r="CM1015" s="98"/>
      <c r="CN1015" s="98"/>
      <c r="CO1015" s="98"/>
      <c r="CP1015" s="98"/>
      <c r="CQ1015" s="98"/>
      <c r="CR1015" s="98"/>
      <c r="CS1015" s="98"/>
    </row>
    <row r="1016" spans="1:97" s="4" customFormat="1" ht="18.75" customHeight="1" x14ac:dyDescent="0.2">
      <c r="A1016" s="3">
        <f t="shared" si="333"/>
        <v>1004</v>
      </c>
      <c r="B1016" s="263"/>
      <c r="C1016" s="263"/>
      <c r="D1016" s="263"/>
      <c r="E1016" s="259"/>
      <c r="F1016" s="259"/>
      <c r="G1016" s="43"/>
      <c r="H1016" s="264"/>
      <c r="I1016" s="261"/>
      <c r="J1016" s="106"/>
      <c r="K1016" s="247"/>
      <c r="L1016" s="247"/>
      <c r="M1016" s="247"/>
      <c r="N1016" s="248" t="str">
        <f>IF(AND(K1016&lt;&gt;"",L1016&lt;&gt;"",J1016&lt;&gt;""),ROUND(MIN(IF(OR(J1016="OZZ",J1016="ZZ"),5000,17300),TRUNC(0.75*(SUMIF($D$12:$D1016,$D1016,K$12:K1016)+SUMIF($D$12:$D1016,$D1016,L$12:L1016)),2)) - SUMIF($D$12:$D1015,$D1016,N$12:N1015),2),"")</f>
        <v/>
      </c>
      <c r="O1016" s="249" t="str">
        <f>IF(AND(K1016&lt;&gt;"",L1016&lt;&gt;"",M1016&lt;&gt;"",J1016&lt;&gt;"",AH1016&lt;&gt;""),IF(OR(J1016="OZZ",J1016="ZZ"),ROUND(0-SUMIF($D$12:$D1015,$D1016,O$12:O1015),2),IF(M1016=0,0,ROUND(MIN(MIN(17300,TRUNC(0.75*(SUMIF($D$12:$D$2012,$D1016,K$12:K$2012)+SUMIF($D$12:$D$2012,$D1016,L$12:L$2012)),2)+SUMIF($D$12:$D1016,$D1016,AH$12:AH1016))-SUMIF($D$12:$D1015,$D1016,O$12:O1015)-SUMIF($D$12:$D$2012,$D1016,N$12:N$2012),AH1016),2))),"")</f>
        <v/>
      </c>
      <c r="P1016" s="250" t="str">
        <f>IF(J1016&lt;&gt;"",1000 - SUMIF($D$12:$D1015,$D1016,P$12:P1015),"")</f>
        <v/>
      </c>
      <c r="Q1016" s="106"/>
      <c r="R1016" s="247"/>
      <c r="S1016" s="247"/>
      <c r="T1016" s="247"/>
      <c r="U1016" s="248" t="str">
        <f>IF(AND(R1016&lt;&gt;"",S1016&lt;&gt;"",Q1016&lt;&gt;""),ROUND(MIN(IF(OR(Q1016="OZZ",Q1016="ZZ"),5000,17300),TRUNC(0.75*(SUMIF($D$12:$D1016,$D1016,R$12:R1016)+SUMIF($D$12:$D1016,$D1016,S$12:S1016)),2)) - SUMIF($D$12:$D1015,$D1016,U$12:U1015),2),"")</f>
        <v/>
      </c>
      <c r="V1016" s="248" t="str">
        <f>IF(AND(R1016&lt;&gt;"",S1016&lt;&gt;"",T1016&lt;&gt;"",Q1016&lt;&gt;"",AL1016&lt;&gt;""),IF(OR(Q1016="OZZ",Q1016="ZZ"),ROUND(0-SUMIF($D$12:$D1015,$D1016,V$12:V1015),2),IF(T1016=0,0,ROUND(MIN(MIN(17300,TRUNC(0.75*(SUMIF($D$12:$D$2012,$D1016,R$12:R$2012)+SUMIF($D$12:$D$2012,$D1016,S$12:S$2012)),2)+SUMIF($D$12:$D1016,$D1016,AL$12:AL1016))-SUMIF($D$12:$D1015,$D1016,V$12:V1015)-SUMIF($D$12:$D$2012,$D1016,U$12:U$2012),AL1016),2))),"")</f>
        <v/>
      </c>
      <c r="W1016" s="250" t="str">
        <f>IF(Q1016&lt;&gt;"",1000 - SUMIF($D$12:$D1015,$D1016,W$12:W1015),"")</f>
        <v/>
      </c>
      <c r="X1016" s="106"/>
      <c r="Y1016" s="247"/>
      <c r="Z1016" s="247"/>
      <c r="AA1016" s="247"/>
      <c r="AB1016" s="248" t="str">
        <f>IF(AND(Y1016&lt;&gt;"",Z1016&lt;&gt;"",X1016&lt;&gt;""),ROUND(MIN(IF(OR(X1016="OZZ",X1016="ZZ"),5000,17300),TRUNC(0.75*(SUMIF($D$12:$D1016,$D1016,Y$12:Y1016)+SUMIF($D$12:$D1016,$D1016,Z$12:Z1016)),2)) - SUMIF($D$12:$D1015,$D1016,AB$12:AB1015),2),"")</f>
        <v/>
      </c>
      <c r="AC1016" s="251" t="str">
        <f>IF(AND(Y1016&lt;&gt;"",Z1016&lt;&gt;"",AA1016&lt;&gt;"",X1016&lt;&gt;"",AP1016&lt;&gt;""),IF(OR(X1016="OZZ",X1016="ZZ"),ROUND(0-SUMIF($D$12:$D1015,$D1016,AC$12:AC1015),2),IF(AA1016=0,0,ROUND(MIN(MIN(17300,TRUNC(0.75*(SUMIF($D$12:$D$2012,$D1016,Y$12:Y$2012)+SUMIF($D$12:$D$2012,$D1016,Z$12:Z$2012)),2)+SUMIF($D$12:$D1016,$D1016,AP$12:AP1016))-SUMIF($D$12:$D1015,$D1016,AC$12:AC1015)-SUMIF($D$12:$D$2012,$D1016,AB$12:AB$2012),AP1016),2))),"")</f>
        <v/>
      </c>
      <c r="AD1016" s="250" t="str">
        <f>IF(X1016&lt;&gt;"",1000 - SUMIF($D$12:$D1015,$D1016,AD$12:AD1015),"")</f>
        <v/>
      </c>
      <c r="AE1016" s="252"/>
      <c r="AF1016" s="253"/>
      <c r="AG1016" s="254"/>
      <c r="AH1016" s="255" t="str">
        <f t="shared" si="334"/>
        <v/>
      </c>
      <c r="AI1016" s="256"/>
      <c r="AJ1016" s="253"/>
      <c r="AK1016" s="254"/>
      <c r="AL1016" s="255" t="str">
        <f t="shared" si="335"/>
        <v/>
      </c>
      <c r="AM1016" s="256"/>
      <c r="AN1016" s="253"/>
      <c r="AO1016" s="254"/>
      <c r="AP1016" s="255" t="str">
        <f t="shared" si="315"/>
        <v/>
      </c>
      <c r="AQ1016" s="116"/>
      <c r="AR1016" s="116"/>
      <c r="AS1016" s="117"/>
      <c r="AT1016" s="118"/>
      <c r="AU1016" s="119" t="str">
        <f>IF(D1016&lt;&gt; "", IF(COUNTIF($D$12:$D1016,$D1016)&gt;1,0,IF(SUM(N1016,U1016,AB1016)&gt;0,IF(AND(X1016="",OR(Q1016&lt;&gt;"",J1016&lt;&gt;"")),IF(Q1016&lt;&gt;"",Q1016,IF(J1016&lt;&gt;"",J1016,0)),IF(AND(Q1016&lt;&gt;"",J1016&lt;&gt;"",Q1016=J1016),Q1016,X1016)),0)),"")</f>
        <v/>
      </c>
      <c r="AV1016" s="119" t="str">
        <f>IF(D1016&lt;&gt;"",IF(COUNTIF($D$12:$D1016,$D1016)&gt;1,0,IF(SUM(O1016,V1016,AC1016)&gt;0,IF(AND(X1016="",OR(Q1016&lt;&gt;"",J1016&lt;&gt;"")),IF(Q1016&lt;&gt;"",Q1016,IF(J1016&lt;&gt;"",J1016,0)),IF(AND(Q1016&lt;&gt;"",J1016&lt;&gt;"",Q1016=J1016),Q1016,X1016)),0)),"")</f>
        <v/>
      </c>
      <c r="AW1016" s="119" t="str">
        <f>IF(D1016&lt;&gt;"",IF(COUNTIF($D$12:$D1016,$D1016)&gt;1,0,IF(SUM(P1016,W1016,AD1016)&gt;0,IF(AND(X1016="",OR(Q1016&lt;&gt;"",J1016&lt;&gt;"")),IF(Q1016&lt;&gt;"",Q1016,IF(J1016&lt;&gt;"",J1016,0)),IF(AND(Q1016&lt;&gt;"",J1016&lt;&gt;"",Q1016=J1016),Q1016,X1016)),0)),"")</f>
        <v/>
      </c>
      <c r="AX1016" s="118" t="str">
        <f t="shared" si="316"/>
        <v/>
      </c>
      <c r="AY1016" s="118" t="str">
        <f t="shared" si="317"/>
        <v/>
      </c>
      <c r="AZ1016" s="118" t="str">
        <f t="shared" si="318"/>
        <v/>
      </c>
      <c r="BA1016" s="118" t="str">
        <f t="shared" si="319"/>
        <v/>
      </c>
      <c r="BB1016" s="118" t="str">
        <f t="shared" si="320"/>
        <v/>
      </c>
      <c r="BC1016" s="118" t="str">
        <f t="shared" si="321"/>
        <v/>
      </c>
      <c r="BD1016" s="118" t="str">
        <f t="shared" si="322"/>
        <v/>
      </c>
      <c r="BE1016" s="118" t="str">
        <f t="shared" si="323"/>
        <v/>
      </c>
      <c r="BF1016" s="118" t="str">
        <f t="shared" si="324"/>
        <v/>
      </c>
      <c r="BG1016" s="120"/>
      <c r="BH1016" s="120" t="str">
        <f t="shared" si="325"/>
        <v/>
      </c>
      <c r="BI1016" s="120" t="str">
        <f t="shared" si="326"/>
        <v/>
      </c>
      <c r="BJ1016" s="121"/>
      <c r="BK1016" s="120" t="str">
        <f t="shared" si="327"/>
        <v/>
      </c>
      <c r="BL1016" s="120" t="str">
        <f t="shared" si="328"/>
        <v/>
      </c>
      <c r="BM1016" s="120" t="str">
        <f t="shared" si="329"/>
        <v/>
      </c>
      <c r="BN1016" s="120" t="str">
        <f t="shared" si="330"/>
        <v/>
      </c>
      <c r="BO1016" s="120" t="str">
        <f t="shared" si="331"/>
        <v/>
      </c>
      <c r="BP1016" s="120" t="str">
        <f t="shared" si="332"/>
        <v/>
      </c>
      <c r="BQ1016" s="98"/>
      <c r="BR1016" s="98"/>
      <c r="BS1016" s="98"/>
      <c r="BT1016" s="98"/>
      <c r="BU1016" s="98"/>
      <c r="BV1016" s="98"/>
      <c r="BW1016" s="98"/>
      <c r="BX1016" s="98"/>
      <c r="BY1016" s="98"/>
      <c r="BZ1016" s="98"/>
      <c r="CA1016" s="98"/>
      <c r="CB1016" s="98"/>
      <c r="CC1016" s="98"/>
      <c r="CD1016" s="98"/>
      <c r="CE1016" s="98"/>
      <c r="CF1016" s="98"/>
      <c r="CG1016" s="98"/>
      <c r="CH1016" s="98"/>
      <c r="CI1016" s="98"/>
      <c r="CJ1016" s="98"/>
      <c r="CK1016" s="98"/>
      <c r="CL1016" s="98"/>
      <c r="CM1016" s="98"/>
      <c r="CN1016" s="98"/>
      <c r="CO1016" s="98"/>
      <c r="CP1016" s="98"/>
      <c r="CQ1016" s="98"/>
      <c r="CR1016" s="98"/>
      <c r="CS1016" s="98"/>
    </row>
    <row r="1017" spans="1:97" s="4" customFormat="1" ht="18.75" customHeight="1" x14ac:dyDescent="0.2">
      <c r="A1017" s="3">
        <f t="shared" si="333"/>
        <v>1005</v>
      </c>
      <c r="B1017" s="263"/>
      <c r="C1017" s="263"/>
      <c r="D1017" s="263"/>
      <c r="E1017" s="259"/>
      <c r="F1017" s="259"/>
      <c r="G1017" s="43"/>
      <c r="H1017" s="264"/>
      <c r="I1017" s="261"/>
      <c r="J1017" s="106"/>
      <c r="K1017" s="247"/>
      <c r="L1017" s="247"/>
      <c r="M1017" s="247"/>
      <c r="N1017" s="248" t="str">
        <f>IF(AND(K1017&lt;&gt;"",L1017&lt;&gt;"",J1017&lt;&gt;""),ROUND(MIN(IF(OR(J1017="OZZ",J1017="ZZ"),5000,17300),TRUNC(0.75*(SUMIF($D$12:$D1017,$D1017,K$12:K1017)+SUMIF($D$12:$D1017,$D1017,L$12:L1017)),2)) - SUMIF($D$12:$D1016,$D1017,N$12:N1016),2),"")</f>
        <v/>
      </c>
      <c r="O1017" s="249" t="str">
        <f>IF(AND(K1017&lt;&gt;"",L1017&lt;&gt;"",M1017&lt;&gt;"",J1017&lt;&gt;"",AH1017&lt;&gt;""),IF(OR(J1017="OZZ",J1017="ZZ"),ROUND(0-SUMIF($D$12:$D1016,$D1017,O$12:O1016),2),IF(M1017=0,0,ROUND(MIN(MIN(17300,TRUNC(0.75*(SUMIF($D$12:$D$2012,$D1017,K$12:K$2012)+SUMIF($D$12:$D$2012,$D1017,L$12:L$2012)),2)+SUMIF($D$12:$D1017,$D1017,AH$12:AH1017))-SUMIF($D$12:$D1016,$D1017,O$12:O1016)-SUMIF($D$12:$D$2012,$D1017,N$12:N$2012),AH1017),2))),"")</f>
        <v/>
      </c>
      <c r="P1017" s="250" t="str">
        <f>IF(J1017&lt;&gt;"",1000 - SUMIF($D$12:$D1016,$D1017,P$12:P1016),"")</f>
        <v/>
      </c>
      <c r="Q1017" s="106"/>
      <c r="R1017" s="247"/>
      <c r="S1017" s="247"/>
      <c r="T1017" s="247"/>
      <c r="U1017" s="248" t="str">
        <f>IF(AND(R1017&lt;&gt;"",S1017&lt;&gt;"",Q1017&lt;&gt;""),ROUND(MIN(IF(OR(Q1017="OZZ",Q1017="ZZ"),5000,17300),TRUNC(0.75*(SUMIF($D$12:$D1017,$D1017,R$12:R1017)+SUMIF($D$12:$D1017,$D1017,S$12:S1017)),2)) - SUMIF($D$12:$D1016,$D1017,U$12:U1016),2),"")</f>
        <v/>
      </c>
      <c r="V1017" s="248" t="str">
        <f>IF(AND(R1017&lt;&gt;"",S1017&lt;&gt;"",T1017&lt;&gt;"",Q1017&lt;&gt;"",AL1017&lt;&gt;""),IF(OR(Q1017="OZZ",Q1017="ZZ"),ROUND(0-SUMIF($D$12:$D1016,$D1017,V$12:V1016),2),IF(T1017=0,0,ROUND(MIN(MIN(17300,TRUNC(0.75*(SUMIF($D$12:$D$2012,$D1017,R$12:R$2012)+SUMIF($D$12:$D$2012,$D1017,S$12:S$2012)),2)+SUMIF($D$12:$D1017,$D1017,AL$12:AL1017))-SUMIF($D$12:$D1016,$D1017,V$12:V1016)-SUMIF($D$12:$D$2012,$D1017,U$12:U$2012),AL1017),2))),"")</f>
        <v/>
      </c>
      <c r="W1017" s="250" t="str">
        <f>IF(Q1017&lt;&gt;"",1000 - SUMIF($D$12:$D1016,$D1017,W$12:W1016),"")</f>
        <v/>
      </c>
      <c r="X1017" s="106"/>
      <c r="Y1017" s="247"/>
      <c r="Z1017" s="247"/>
      <c r="AA1017" s="247"/>
      <c r="AB1017" s="248" t="str">
        <f>IF(AND(Y1017&lt;&gt;"",Z1017&lt;&gt;"",X1017&lt;&gt;""),ROUND(MIN(IF(OR(X1017="OZZ",X1017="ZZ"),5000,17300),TRUNC(0.75*(SUMIF($D$12:$D1017,$D1017,Y$12:Y1017)+SUMIF($D$12:$D1017,$D1017,Z$12:Z1017)),2)) - SUMIF($D$12:$D1016,$D1017,AB$12:AB1016),2),"")</f>
        <v/>
      </c>
      <c r="AC1017" s="251" t="str">
        <f>IF(AND(Y1017&lt;&gt;"",Z1017&lt;&gt;"",AA1017&lt;&gt;"",X1017&lt;&gt;"",AP1017&lt;&gt;""),IF(OR(X1017="OZZ",X1017="ZZ"),ROUND(0-SUMIF($D$12:$D1016,$D1017,AC$12:AC1016),2),IF(AA1017=0,0,ROUND(MIN(MIN(17300,TRUNC(0.75*(SUMIF($D$12:$D$2012,$D1017,Y$12:Y$2012)+SUMIF($D$12:$D$2012,$D1017,Z$12:Z$2012)),2)+SUMIF($D$12:$D1017,$D1017,AP$12:AP1017))-SUMIF($D$12:$D1016,$D1017,AC$12:AC1016)-SUMIF($D$12:$D$2012,$D1017,AB$12:AB$2012),AP1017),2))),"")</f>
        <v/>
      </c>
      <c r="AD1017" s="250" t="str">
        <f>IF(X1017&lt;&gt;"",1000 - SUMIF($D$12:$D1016,$D1017,AD$12:AD1016),"")</f>
        <v/>
      </c>
      <c r="AE1017" s="252"/>
      <c r="AF1017" s="253"/>
      <c r="AG1017" s="254"/>
      <c r="AH1017" s="255" t="str">
        <f t="shared" si="334"/>
        <v/>
      </c>
      <c r="AI1017" s="256"/>
      <c r="AJ1017" s="253"/>
      <c r="AK1017" s="254"/>
      <c r="AL1017" s="255" t="str">
        <f t="shared" si="335"/>
        <v/>
      </c>
      <c r="AM1017" s="256"/>
      <c r="AN1017" s="253"/>
      <c r="AO1017" s="254"/>
      <c r="AP1017" s="255" t="str">
        <f t="shared" si="315"/>
        <v/>
      </c>
      <c r="AQ1017" s="116"/>
      <c r="AR1017" s="116"/>
      <c r="AS1017" s="117"/>
      <c r="AT1017" s="118"/>
      <c r="AU1017" s="119" t="str">
        <f>IF(D1017&lt;&gt; "", IF(COUNTIF($D$12:$D1017,$D1017)&gt;1,0,IF(SUM(N1017,U1017,AB1017)&gt;0,IF(AND(X1017="",OR(Q1017&lt;&gt;"",J1017&lt;&gt;"")),IF(Q1017&lt;&gt;"",Q1017,IF(J1017&lt;&gt;"",J1017,0)),IF(AND(Q1017&lt;&gt;"",J1017&lt;&gt;"",Q1017=J1017),Q1017,X1017)),0)),"")</f>
        <v/>
      </c>
      <c r="AV1017" s="119" t="str">
        <f>IF(D1017&lt;&gt;"",IF(COUNTIF($D$12:$D1017,$D1017)&gt;1,0,IF(SUM(O1017,V1017,AC1017)&gt;0,IF(AND(X1017="",OR(Q1017&lt;&gt;"",J1017&lt;&gt;"")),IF(Q1017&lt;&gt;"",Q1017,IF(J1017&lt;&gt;"",J1017,0)),IF(AND(Q1017&lt;&gt;"",J1017&lt;&gt;"",Q1017=J1017),Q1017,X1017)),0)),"")</f>
        <v/>
      </c>
      <c r="AW1017" s="119" t="str">
        <f>IF(D1017&lt;&gt;"",IF(COUNTIF($D$12:$D1017,$D1017)&gt;1,0,IF(SUM(P1017,W1017,AD1017)&gt;0,IF(AND(X1017="",OR(Q1017&lt;&gt;"",J1017&lt;&gt;"")),IF(Q1017&lt;&gt;"",Q1017,IF(J1017&lt;&gt;"",J1017,0)),IF(AND(Q1017&lt;&gt;"",J1017&lt;&gt;"",Q1017=J1017),Q1017,X1017)),0)),"")</f>
        <v/>
      </c>
      <c r="AX1017" s="118" t="str">
        <f t="shared" si="316"/>
        <v/>
      </c>
      <c r="AY1017" s="118" t="str">
        <f t="shared" si="317"/>
        <v/>
      </c>
      <c r="AZ1017" s="118" t="str">
        <f t="shared" si="318"/>
        <v/>
      </c>
      <c r="BA1017" s="118" t="str">
        <f t="shared" si="319"/>
        <v/>
      </c>
      <c r="BB1017" s="118" t="str">
        <f t="shared" si="320"/>
        <v/>
      </c>
      <c r="BC1017" s="118" t="str">
        <f t="shared" si="321"/>
        <v/>
      </c>
      <c r="BD1017" s="118" t="str">
        <f t="shared" si="322"/>
        <v/>
      </c>
      <c r="BE1017" s="118" t="str">
        <f t="shared" si="323"/>
        <v/>
      </c>
      <c r="BF1017" s="118" t="str">
        <f t="shared" si="324"/>
        <v/>
      </c>
      <c r="BG1017" s="120"/>
      <c r="BH1017" s="120" t="str">
        <f t="shared" si="325"/>
        <v/>
      </c>
      <c r="BI1017" s="120" t="str">
        <f t="shared" si="326"/>
        <v/>
      </c>
      <c r="BJ1017" s="121"/>
      <c r="BK1017" s="120" t="str">
        <f t="shared" si="327"/>
        <v/>
      </c>
      <c r="BL1017" s="120" t="str">
        <f t="shared" si="328"/>
        <v/>
      </c>
      <c r="BM1017" s="120" t="str">
        <f t="shared" si="329"/>
        <v/>
      </c>
      <c r="BN1017" s="120" t="str">
        <f t="shared" si="330"/>
        <v/>
      </c>
      <c r="BO1017" s="120" t="str">
        <f t="shared" si="331"/>
        <v/>
      </c>
      <c r="BP1017" s="120" t="str">
        <f t="shared" si="332"/>
        <v/>
      </c>
      <c r="BQ1017" s="98"/>
      <c r="BR1017" s="98"/>
      <c r="BS1017" s="98"/>
      <c r="BT1017" s="98"/>
      <c r="BU1017" s="98"/>
      <c r="BV1017" s="98"/>
      <c r="BW1017" s="98"/>
      <c r="BX1017" s="98"/>
      <c r="BY1017" s="98"/>
      <c r="BZ1017" s="98"/>
      <c r="CA1017" s="98"/>
      <c r="CB1017" s="98"/>
      <c r="CC1017" s="98"/>
      <c r="CD1017" s="98"/>
      <c r="CE1017" s="98"/>
      <c r="CF1017" s="98"/>
      <c r="CG1017" s="98"/>
      <c r="CH1017" s="98"/>
      <c r="CI1017" s="98"/>
      <c r="CJ1017" s="98"/>
      <c r="CK1017" s="98"/>
      <c r="CL1017" s="98"/>
      <c r="CM1017" s="98"/>
      <c r="CN1017" s="98"/>
      <c r="CO1017" s="98"/>
      <c r="CP1017" s="98"/>
      <c r="CQ1017" s="98"/>
      <c r="CR1017" s="98"/>
      <c r="CS1017" s="98"/>
    </row>
    <row r="1018" spans="1:97" s="4" customFormat="1" ht="18.75" customHeight="1" x14ac:dyDescent="0.2">
      <c r="A1018" s="3">
        <f t="shared" si="333"/>
        <v>1006</v>
      </c>
      <c r="B1018" s="263"/>
      <c r="C1018" s="263"/>
      <c r="D1018" s="263"/>
      <c r="E1018" s="259"/>
      <c r="F1018" s="259"/>
      <c r="G1018" s="43"/>
      <c r="H1018" s="264"/>
      <c r="I1018" s="261"/>
      <c r="J1018" s="106"/>
      <c r="K1018" s="247"/>
      <c r="L1018" s="247"/>
      <c r="M1018" s="247"/>
      <c r="N1018" s="248" t="str">
        <f>IF(AND(K1018&lt;&gt;"",L1018&lt;&gt;"",J1018&lt;&gt;""),ROUND(MIN(IF(OR(J1018="OZZ",J1018="ZZ"),5000,17300),TRUNC(0.75*(SUMIF($D$12:$D1018,$D1018,K$12:K1018)+SUMIF($D$12:$D1018,$D1018,L$12:L1018)),2)) - SUMIF($D$12:$D1017,$D1018,N$12:N1017),2),"")</f>
        <v/>
      </c>
      <c r="O1018" s="249" t="str">
        <f>IF(AND(K1018&lt;&gt;"",L1018&lt;&gt;"",M1018&lt;&gt;"",J1018&lt;&gt;"",AH1018&lt;&gt;""),IF(OR(J1018="OZZ",J1018="ZZ"),ROUND(0-SUMIF($D$12:$D1017,$D1018,O$12:O1017),2),IF(M1018=0,0,ROUND(MIN(MIN(17300,TRUNC(0.75*(SUMIF($D$12:$D$2012,$D1018,K$12:K$2012)+SUMIF($D$12:$D$2012,$D1018,L$12:L$2012)),2)+SUMIF($D$12:$D1018,$D1018,AH$12:AH1018))-SUMIF($D$12:$D1017,$D1018,O$12:O1017)-SUMIF($D$12:$D$2012,$D1018,N$12:N$2012),AH1018),2))),"")</f>
        <v/>
      </c>
      <c r="P1018" s="250" t="str">
        <f>IF(J1018&lt;&gt;"",1000 - SUMIF($D$12:$D1017,$D1018,P$12:P1017),"")</f>
        <v/>
      </c>
      <c r="Q1018" s="106"/>
      <c r="R1018" s="247"/>
      <c r="S1018" s="247"/>
      <c r="T1018" s="247"/>
      <c r="U1018" s="248" t="str">
        <f>IF(AND(R1018&lt;&gt;"",S1018&lt;&gt;"",Q1018&lt;&gt;""),ROUND(MIN(IF(OR(Q1018="OZZ",Q1018="ZZ"),5000,17300),TRUNC(0.75*(SUMIF($D$12:$D1018,$D1018,R$12:R1018)+SUMIF($D$12:$D1018,$D1018,S$12:S1018)),2)) - SUMIF($D$12:$D1017,$D1018,U$12:U1017),2),"")</f>
        <v/>
      </c>
      <c r="V1018" s="248" t="str">
        <f>IF(AND(R1018&lt;&gt;"",S1018&lt;&gt;"",T1018&lt;&gt;"",Q1018&lt;&gt;"",AL1018&lt;&gt;""),IF(OR(Q1018="OZZ",Q1018="ZZ"),ROUND(0-SUMIF($D$12:$D1017,$D1018,V$12:V1017),2),IF(T1018=0,0,ROUND(MIN(MIN(17300,TRUNC(0.75*(SUMIF($D$12:$D$2012,$D1018,R$12:R$2012)+SUMIF($D$12:$D$2012,$D1018,S$12:S$2012)),2)+SUMIF($D$12:$D1018,$D1018,AL$12:AL1018))-SUMIF($D$12:$D1017,$D1018,V$12:V1017)-SUMIF($D$12:$D$2012,$D1018,U$12:U$2012),AL1018),2))),"")</f>
        <v/>
      </c>
      <c r="W1018" s="250" t="str">
        <f>IF(Q1018&lt;&gt;"",1000 - SUMIF($D$12:$D1017,$D1018,W$12:W1017),"")</f>
        <v/>
      </c>
      <c r="X1018" s="106"/>
      <c r="Y1018" s="247"/>
      <c r="Z1018" s="247"/>
      <c r="AA1018" s="247"/>
      <c r="AB1018" s="248" t="str">
        <f>IF(AND(Y1018&lt;&gt;"",Z1018&lt;&gt;"",X1018&lt;&gt;""),ROUND(MIN(IF(OR(X1018="OZZ",X1018="ZZ"),5000,17300),TRUNC(0.75*(SUMIF($D$12:$D1018,$D1018,Y$12:Y1018)+SUMIF($D$12:$D1018,$D1018,Z$12:Z1018)),2)) - SUMIF($D$12:$D1017,$D1018,AB$12:AB1017),2),"")</f>
        <v/>
      </c>
      <c r="AC1018" s="251" t="str">
        <f>IF(AND(Y1018&lt;&gt;"",Z1018&lt;&gt;"",AA1018&lt;&gt;"",X1018&lt;&gt;"",AP1018&lt;&gt;""),IF(OR(X1018="OZZ",X1018="ZZ"),ROUND(0-SUMIF($D$12:$D1017,$D1018,AC$12:AC1017),2),IF(AA1018=0,0,ROUND(MIN(MIN(17300,TRUNC(0.75*(SUMIF($D$12:$D$2012,$D1018,Y$12:Y$2012)+SUMIF($D$12:$D$2012,$D1018,Z$12:Z$2012)),2)+SUMIF($D$12:$D1018,$D1018,AP$12:AP1018))-SUMIF($D$12:$D1017,$D1018,AC$12:AC1017)-SUMIF($D$12:$D$2012,$D1018,AB$12:AB$2012),AP1018),2))),"")</f>
        <v/>
      </c>
      <c r="AD1018" s="250" t="str">
        <f>IF(X1018&lt;&gt;"",1000 - SUMIF($D$12:$D1017,$D1018,AD$12:AD1017),"")</f>
        <v/>
      </c>
      <c r="AE1018" s="252"/>
      <c r="AF1018" s="253"/>
      <c r="AG1018" s="254"/>
      <c r="AH1018" s="255" t="str">
        <f t="shared" si="334"/>
        <v/>
      </c>
      <c r="AI1018" s="256"/>
      <c r="AJ1018" s="253"/>
      <c r="AK1018" s="254"/>
      <c r="AL1018" s="255" t="str">
        <f t="shared" si="335"/>
        <v/>
      </c>
      <c r="AM1018" s="256"/>
      <c r="AN1018" s="253"/>
      <c r="AO1018" s="254"/>
      <c r="AP1018" s="255" t="str">
        <f t="shared" si="315"/>
        <v/>
      </c>
      <c r="AQ1018" s="116"/>
      <c r="AR1018" s="116"/>
      <c r="AS1018" s="117"/>
      <c r="AT1018" s="118"/>
      <c r="AU1018" s="119" t="str">
        <f>IF(D1018&lt;&gt; "", IF(COUNTIF($D$12:$D1018,$D1018)&gt;1,0,IF(SUM(N1018,U1018,AB1018)&gt;0,IF(AND(X1018="",OR(Q1018&lt;&gt;"",J1018&lt;&gt;"")),IF(Q1018&lt;&gt;"",Q1018,IF(J1018&lt;&gt;"",J1018,0)),IF(AND(Q1018&lt;&gt;"",J1018&lt;&gt;"",Q1018=J1018),Q1018,X1018)),0)),"")</f>
        <v/>
      </c>
      <c r="AV1018" s="119" t="str">
        <f>IF(D1018&lt;&gt;"",IF(COUNTIF($D$12:$D1018,$D1018)&gt;1,0,IF(SUM(O1018,V1018,AC1018)&gt;0,IF(AND(X1018="",OR(Q1018&lt;&gt;"",J1018&lt;&gt;"")),IF(Q1018&lt;&gt;"",Q1018,IF(J1018&lt;&gt;"",J1018,0)),IF(AND(Q1018&lt;&gt;"",J1018&lt;&gt;"",Q1018=J1018),Q1018,X1018)),0)),"")</f>
        <v/>
      </c>
      <c r="AW1018" s="119" t="str">
        <f>IF(D1018&lt;&gt;"",IF(COUNTIF($D$12:$D1018,$D1018)&gt;1,0,IF(SUM(P1018,W1018,AD1018)&gt;0,IF(AND(X1018="",OR(Q1018&lt;&gt;"",J1018&lt;&gt;"")),IF(Q1018&lt;&gt;"",Q1018,IF(J1018&lt;&gt;"",J1018,0)),IF(AND(Q1018&lt;&gt;"",J1018&lt;&gt;"",Q1018=J1018),Q1018,X1018)),0)),"")</f>
        <v/>
      </c>
      <c r="AX1018" s="118" t="str">
        <f t="shared" si="316"/>
        <v/>
      </c>
      <c r="AY1018" s="118" t="str">
        <f t="shared" si="317"/>
        <v/>
      </c>
      <c r="AZ1018" s="118" t="str">
        <f t="shared" si="318"/>
        <v/>
      </c>
      <c r="BA1018" s="118" t="str">
        <f t="shared" si="319"/>
        <v/>
      </c>
      <c r="BB1018" s="118" t="str">
        <f t="shared" si="320"/>
        <v/>
      </c>
      <c r="BC1018" s="118" t="str">
        <f t="shared" si="321"/>
        <v/>
      </c>
      <c r="BD1018" s="118" t="str">
        <f t="shared" si="322"/>
        <v/>
      </c>
      <c r="BE1018" s="118" t="str">
        <f t="shared" si="323"/>
        <v/>
      </c>
      <c r="BF1018" s="118" t="str">
        <f t="shared" si="324"/>
        <v/>
      </c>
      <c r="BG1018" s="120"/>
      <c r="BH1018" s="120" t="str">
        <f t="shared" si="325"/>
        <v/>
      </c>
      <c r="BI1018" s="120" t="str">
        <f t="shared" si="326"/>
        <v/>
      </c>
      <c r="BJ1018" s="121"/>
      <c r="BK1018" s="120" t="str">
        <f t="shared" si="327"/>
        <v/>
      </c>
      <c r="BL1018" s="120" t="str">
        <f t="shared" si="328"/>
        <v/>
      </c>
      <c r="BM1018" s="120" t="str">
        <f t="shared" si="329"/>
        <v/>
      </c>
      <c r="BN1018" s="120" t="str">
        <f t="shared" si="330"/>
        <v/>
      </c>
      <c r="BO1018" s="120" t="str">
        <f t="shared" si="331"/>
        <v/>
      </c>
      <c r="BP1018" s="120" t="str">
        <f t="shared" si="332"/>
        <v/>
      </c>
      <c r="BQ1018" s="98"/>
      <c r="BR1018" s="98"/>
      <c r="BS1018" s="98"/>
      <c r="BT1018" s="98"/>
      <c r="BU1018" s="98"/>
      <c r="BV1018" s="98"/>
      <c r="BW1018" s="98"/>
      <c r="BX1018" s="98"/>
      <c r="BY1018" s="98"/>
      <c r="BZ1018" s="98"/>
      <c r="CA1018" s="98"/>
      <c r="CB1018" s="98"/>
      <c r="CC1018" s="98"/>
      <c r="CD1018" s="98"/>
      <c r="CE1018" s="98"/>
      <c r="CF1018" s="98"/>
      <c r="CG1018" s="98"/>
      <c r="CH1018" s="98"/>
      <c r="CI1018" s="98"/>
      <c r="CJ1018" s="98"/>
      <c r="CK1018" s="98"/>
      <c r="CL1018" s="98"/>
      <c r="CM1018" s="98"/>
      <c r="CN1018" s="98"/>
      <c r="CO1018" s="98"/>
      <c r="CP1018" s="98"/>
      <c r="CQ1018" s="98"/>
      <c r="CR1018" s="98"/>
      <c r="CS1018" s="98"/>
    </row>
    <row r="1019" spans="1:97" s="4" customFormat="1" ht="18.75" customHeight="1" x14ac:dyDescent="0.2">
      <c r="A1019" s="3">
        <f t="shared" si="333"/>
        <v>1007</v>
      </c>
      <c r="B1019" s="263"/>
      <c r="C1019" s="263"/>
      <c r="D1019" s="263"/>
      <c r="E1019" s="259"/>
      <c r="F1019" s="259"/>
      <c r="G1019" s="43"/>
      <c r="H1019" s="264"/>
      <c r="I1019" s="261"/>
      <c r="J1019" s="106"/>
      <c r="K1019" s="247"/>
      <c r="L1019" s="247"/>
      <c r="M1019" s="247"/>
      <c r="N1019" s="248" t="str">
        <f>IF(AND(K1019&lt;&gt;"",L1019&lt;&gt;"",J1019&lt;&gt;""),ROUND(MIN(IF(OR(J1019="OZZ",J1019="ZZ"),5000,17300),TRUNC(0.75*(SUMIF($D$12:$D1019,$D1019,K$12:K1019)+SUMIF($D$12:$D1019,$D1019,L$12:L1019)),2)) - SUMIF($D$12:$D1018,$D1019,N$12:N1018),2),"")</f>
        <v/>
      </c>
      <c r="O1019" s="249" t="str">
        <f>IF(AND(K1019&lt;&gt;"",L1019&lt;&gt;"",M1019&lt;&gt;"",J1019&lt;&gt;"",AH1019&lt;&gt;""),IF(OR(J1019="OZZ",J1019="ZZ"),ROUND(0-SUMIF($D$12:$D1018,$D1019,O$12:O1018),2),IF(M1019=0,0,ROUND(MIN(MIN(17300,TRUNC(0.75*(SUMIF($D$12:$D$2012,$D1019,K$12:K$2012)+SUMIF($D$12:$D$2012,$D1019,L$12:L$2012)),2)+SUMIF($D$12:$D1019,$D1019,AH$12:AH1019))-SUMIF($D$12:$D1018,$D1019,O$12:O1018)-SUMIF($D$12:$D$2012,$D1019,N$12:N$2012),AH1019),2))),"")</f>
        <v/>
      </c>
      <c r="P1019" s="250" t="str">
        <f>IF(J1019&lt;&gt;"",1000 - SUMIF($D$12:$D1018,$D1019,P$12:P1018),"")</f>
        <v/>
      </c>
      <c r="Q1019" s="106"/>
      <c r="R1019" s="247"/>
      <c r="S1019" s="247"/>
      <c r="T1019" s="247"/>
      <c r="U1019" s="248" t="str">
        <f>IF(AND(R1019&lt;&gt;"",S1019&lt;&gt;"",Q1019&lt;&gt;""),ROUND(MIN(IF(OR(Q1019="OZZ",Q1019="ZZ"),5000,17300),TRUNC(0.75*(SUMIF($D$12:$D1019,$D1019,R$12:R1019)+SUMIF($D$12:$D1019,$D1019,S$12:S1019)),2)) - SUMIF($D$12:$D1018,$D1019,U$12:U1018),2),"")</f>
        <v/>
      </c>
      <c r="V1019" s="248" t="str">
        <f>IF(AND(R1019&lt;&gt;"",S1019&lt;&gt;"",T1019&lt;&gt;"",Q1019&lt;&gt;"",AL1019&lt;&gt;""),IF(OR(Q1019="OZZ",Q1019="ZZ"),ROUND(0-SUMIF($D$12:$D1018,$D1019,V$12:V1018),2),IF(T1019=0,0,ROUND(MIN(MIN(17300,TRUNC(0.75*(SUMIF($D$12:$D$2012,$D1019,R$12:R$2012)+SUMIF($D$12:$D$2012,$D1019,S$12:S$2012)),2)+SUMIF($D$12:$D1019,$D1019,AL$12:AL1019))-SUMIF($D$12:$D1018,$D1019,V$12:V1018)-SUMIF($D$12:$D$2012,$D1019,U$12:U$2012),AL1019),2))),"")</f>
        <v/>
      </c>
      <c r="W1019" s="250" t="str">
        <f>IF(Q1019&lt;&gt;"",1000 - SUMIF($D$12:$D1018,$D1019,W$12:W1018),"")</f>
        <v/>
      </c>
      <c r="X1019" s="106"/>
      <c r="Y1019" s="247"/>
      <c r="Z1019" s="247"/>
      <c r="AA1019" s="247"/>
      <c r="AB1019" s="248" t="str">
        <f>IF(AND(Y1019&lt;&gt;"",Z1019&lt;&gt;"",X1019&lt;&gt;""),ROUND(MIN(IF(OR(X1019="OZZ",X1019="ZZ"),5000,17300),TRUNC(0.75*(SUMIF($D$12:$D1019,$D1019,Y$12:Y1019)+SUMIF($D$12:$D1019,$D1019,Z$12:Z1019)),2)) - SUMIF($D$12:$D1018,$D1019,AB$12:AB1018),2),"")</f>
        <v/>
      </c>
      <c r="AC1019" s="251" t="str">
        <f>IF(AND(Y1019&lt;&gt;"",Z1019&lt;&gt;"",AA1019&lt;&gt;"",X1019&lt;&gt;"",AP1019&lt;&gt;""),IF(OR(X1019="OZZ",X1019="ZZ"),ROUND(0-SUMIF($D$12:$D1018,$D1019,AC$12:AC1018),2),IF(AA1019=0,0,ROUND(MIN(MIN(17300,TRUNC(0.75*(SUMIF($D$12:$D$2012,$D1019,Y$12:Y$2012)+SUMIF($D$12:$D$2012,$D1019,Z$12:Z$2012)),2)+SUMIF($D$12:$D1019,$D1019,AP$12:AP1019))-SUMIF($D$12:$D1018,$D1019,AC$12:AC1018)-SUMIF($D$12:$D$2012,$D1019,AB$12:AB$2012),AP1019),2))),"")</f>
        <v/>
      </c>
      <c r="AD1019" s="250" t="str">
        <f>IF(X1019&lt;&gt;"",1000 - SUMIF($D$12:$D1018,$D1019,AD$12:AD1018),"")</f>
        <v/>
      </c>
      <c r="AE1019" s="252"/>
      <c r="AF1019" s="253"/>
      <c r="AG1019" s="254"/>
      <c r="AH1019" s="255" t="str">
        <f t="shared" si="334"/>
        <v/>
      </c>
      <c r="AI1019" s="256"/>
      <c r="AJ1019" s="253"/>
      <c r="AK1019" s="254"/>
      <c r="AL1019" s="255" t="str">
        <f t="shared" si="335"/>
        <v/>
      </c>
      <c r="AM1019" s="256"/>
      <c r="AN1019" s="253"/>
      <c r="AO1019" s="254"/>
      <c r="AP1019" s="255" t="str">
        <f t="shared" si="315"/>
        <v/>
      </c>
      <c r="AQ1019" s="116"/>
      <c r="AR1019" s="116"/>
      <c r="AS1019" s="117"/>
      <c r="AT1019" s="118"/>
      <c r="AU1019" s="119" t="str">
        <f>IF(D1019&lt;&gt; "", IF(COUNTIF($D$12:$D1019,$D1019)&gt;1,0,IF(SUM(N1019,U1019,AB1019)&gt;0,IF(AND(X1019="",OR(Q1019&lt;&gt;"",J1019&lt;&gt;"")),IF(Q1019&lt;&gt;"",Q1019,IF(J1019&lt;&gt;"",J1019,0)),IF(AND(Q1019&lt;&gt;"",J1019&lt;&gt;"",Q1019=J1019),Q1019,X1019)),0)),"")</f>
        <v/>
      </c>
      <c r="AV1019" s="119" t="str">
        <f>IF(D1019&lt;&gt;"",IF(COUNTIF($D$12:$D1019,$D1019)&gt;1,0,IF(SUM(O1019,V1019,AC1019)&gt;0,IF(AND(X1019="",OR(Q1019&lt;&gt;"",J1019&lt;&gt;"")),IF(Q1019&lt;&gt;"",Q1019,IF(J1019&lt;&gt;"",J1019,0)),IF(AND(Q1019&lt;&gt;"",J1019&lt;&gt;"",Q1019=J1019),Q1019,X1019)),0)),"")</f>
        <v/>
      </c>
      <c r="AW1019" s="119" t="str">
        <f>IF(D1019&lt;&gt;"",IF(COUNTIF($D$12:$D1019,$D1019)&gt;1,0,IF(SUM(P1019,W1019,AD1019)&gt;0,IF(AND(X1019="",OR(Q1019&lt;&gt;"",J1019&lt;&gt;"")),IF(Q1019&lt;&gt;"",Q1019,IF(J1019&lt;&gt;"",J1019,0)),IF(AND(Q1019&lt;&gt;"",J1019&lt;&gt;"",Q1019=J1019),Q1019,X1019)),0)),"")</f>
        <v/>
      </c>
      <c r="AX1019" s="118" t="str">
        <f t="shared" si="316"/>
        <v/>
      </c>
      <c r="AY1019" s="118" t="str">
        <f t="shared" si="317"/>
        <v/>
      </c>
      <c r="AZ1019" s="118" t="str">
        <f t="shared" si="318"/>
        <v/>
      </c>
      <c r="BA1019" s="118" t="str">
        <f t="shared" si="319"/>
        <v/>
      </c>
      <c r="BB1019" s="118" t="str">
        <f t="shared" si="320"/>
        <v/>
      </c>
      <c r="BC1019" s="118" t="str">
        <f t="shared" si="321"/>
        <v/>
      </c>
      <c r="BD1019" s="118" t="str">
        <f t="shared" si="322"/>
        <v/>
      </c>
      <c r="BE1019" s="118" t="str">
        <f t="shared" si="323"/>
        <v/>
      </c>
      <c r="BF1019" s="118" t="str">
        <f t="shared" si="324"/>
        <v/>
      </c>
      <c r="BG1019" s="120"/>
      <c r="BH1019" s="120" t="str">
        <f t="shared" si="325"/>
        <v/>
      </c>
      <c r="BI1019" s="120" t="str">
        <f t="shared" si="326"/>
        <v/>
      </c>
      <c r="BJ1019" s="121"/>
      <c r="BK1019" s="120" t="str">
        <f t="shared" si="327"/>
        <v/>
      </c>
      <c r="BL1019" s="120" t="str">
        <f t="shared" si="328"/>
        <v/>
      </c>
      <c r="BM1019" s="120" t="str">
        <f t="shared" si="329"/>
        <v/>
      </c>
      <c r="BN1019" s="120" t="str">
        <f t="shared" si="330"/>
        <v/>
      </c>
      <c r="BO1019" s="120" t="str">
        <f t="shared" si="331"/>
        <v/>
      </c>
      <c r="BP1019" s="120" t="str">
        <f t="shared" si="332"/>
        <v/>
      </c>
      <c r="BQ1019" s="98"/>
      <c r="BR1019" s="98"/>
      <c r="BS1019" s="98"/>
      <c r="BT1019" s="98"/>
      <c r="BU1019" s="98"/>
      <c r="BV1019" s="98"/>
      <c r="BW1019" s="98"/>
      <c r="BX1019" s="98"/>
      <c r="BY1019" s="98"/>
      <c r="BZ1019" s="98"/>
      <c r="CA1019" s="98"/>
      <c r="CB1019" s="98"/>
      <c r="CC1019" s="98"/>
      <c r="CD1019" s="98"/>
      <c r="CE1019" s="98"/>
      <c r="CF1019" s="98"/>
      <c r="CG1019" s="98"/>
      <c r="CH1019" s="98"/>
      <c r="CI1019" s="98"/>
      <c r="CJ1019" s="98"/>
      <c r="CK1019" s="98"/>
      <c r="CL1019" s="98"/>
      <c r="CM1019" s="98"/>
      <c r="CN1019" s="98"/>
      <c r="CO1019" s="98"/>
      <c r="CP1019" s="98"/>
      <c r="CQ1019" s="98"/>
      <c r="CR1019" s="98"/>
      <c r="CS1019" s="98"/>
    </row>
    <row r="1020" spans="1:97" s="4" customFormat="1" ht="18.75" customHeight="1" x14ac:dyDescent="0.2">
      <c r="A1020" s="3">
        <f t="shared" si="333"/>
        <v>1008</v>
      </c>
      <c r="B1020" s="263"/>
      <c r="C1020" s="263"/>
      <c r="D1020" s="263"/>
      <c r="E1020" s="259"/>
      <c r="F1020" s="259"/>
      <c r="G1020" s="43"/>
      <c r="H1020" s="264"/>
      <c r="I1020" s="261"/>
      <c r="J1020" s="106"/>
      <c r="K1020" s="247"/>
      <c r="L1020" s="247"/>
      <c r="M1020" s="247"/>
      <c r="N1020" s="248" t="str">
        <f>IF(AND(K1020&lt;&gt;"",L1020&lt;&gt;"",J1020&lt;&gt;""),ROUND(MIN(IF(OR(J1020="OZZ",J1020="ZZ"),5000,17300),TRUNC(0.75*(SUMIF($D$12:$D1020,$D1020,K$12:K1020)+SUMIF($D$12:$D1020,$D1020,L$12:L1020)),2)) - SUMIF($D$12:$D1019,$D1020,N$12:N1019),2),"")</f>
        <v/>
      </c>
      <c r="O1020" s="249" t="str">
        <f>IF(AND(K1020&lt;&gt;"",L1020&lt;&gt;"",M1020&lt;&gt;"",J1020&lt;&gt;"",AH1020&lt;&gt;""),IF(OR(J1020="OZZ",J1020="ZZ"),ROUND(0-SUMIF($D$12:$D1019,$D1020,O$12:O1019),2),IF(M1020=0,0,ROUND(MIN(MIN(17300,TRUNC(0.75*(SUMIF($D$12:$D$2012,$D1020,K$12:K$2012)+SUMIF($D$12:$D$2012,$D1020,L$12:L$2012)),2)+SUMIF($D$12:$D1020,$D1020,AH$12:AH1020))-SUMIF($D$12:$D1019,$D1020,O$12:O1019)-SUMIF($D$12:$D$2012,$D1020,N$12:N$2012),AH1020),2))),"")</f>
        <v/>
      </c>
      <c r="P1020" s="250" t="str">
        <f>IF(J1020&lt;&gt;"",1000 - SUMIF($D$12:$D1019,$D1020,P$12:P1019),"")</f>
        <v/>
      </c>
      <c r="Q1020" s="106"/>
      <c r="R1020" s="247"/>
      <c r="S1020" s="247"/>
      <c r="T1020" s="247"/>
      <c r="U1020" s="248" t="str">
        <f>IF(AND(R1020&lt;&gt;"",S1020&lt;&gt;"",Q1020&lt;&gt;""),ROUND(MIN(IF(OR(Q1020="OZZ",Q1020="ZZ"),5000,17300),TRUNC(0.75*(SUMIF($D$12:$D1020,$D1020,R$12:R1020)+SUMIF($D$12:$D1020,$D1020,S$12:S1020)),2)) - SUMIF($D$12:$D1019,$D1020,U$12:U1019),2),"")</f>
        <v/>
      </c>
      <c r="V1020" s="248" t="str">
        <f>IF(AND(R1020&lt;&gt;"",S1020&lt;&gt;"",T1020&lt;&gt;"",Q1020&lt;&gt;"",AL1020&lt;&gt;""),IF(OR(Q1020="OZZ",Q1020="ZZ"),ROUND(0-SUMIF($D$12:$D1019,$D1020,V$12:V1019),2),IF(T1020=0,0,ROUND(MIN(MIN(17300,TRUNC(0.75*(SUMIF($D$12:$D$2012,$D1020,R$12:R$2012)+SUMIF($D$12:$D$2012,$D1020,S$12:S$2012)),2)+SUMIF($D$12:$D1020,$D1020,AL$12:AL1020))-SUMIF($D$12:$D1019,$D1020,V$12:V1019)-SUMIF($D$12:$D$2012,$D1020,U$12:U$2012),AL1020),2))),"")</f>
        <v/>
      </c>
      <c r="W1020" s="250" t="str">
        <f>IF(Q1020&lt;&gt;"",1000 - SUMIF($D$12:$D1019,$D1020,W$12:W1019),"")</f>
        <v/>
      </c>
      <c r="X1020" s="106"/>
      <c r="Y1020" s="247"/>
      <c r="Z1020" s="247"/>
      <c r="AA1020" s="247"/>
      <c r="AB1020" s="248" t="str">
        <f>IF(AND(Y1020&lt;&gt;"",Z1020&lt;&gt;"",X1020&lt;&gt;""),ROUND(MIN(IF(OR(X1020="OZZ",X1020="ZZ"),5000,17300),TRUNC(0.75*(SUMIF($D$12:$D1020,$D1020,Y$12:Y1020)+SUMIF($D$12:$D1020,$D1020,Z$12:Z1020)),2)) - SUMIF($D$12:$D1019,$D1020,AB$12:AB1019),2),"")</f>
        <v/>
      </c>
      <c r="AC1020" s="251" t="str">
        <f>IF(AND(Y1020&lt;&gt;"",Z1020&lt;&gt;"",AA1020&lt;&gt;"",X1020&lt;&gt;"",AP1020&lt;&gt;""),IF(OR(X1020="OZZ",X1020="ZZ"),ROUND(0-SUMIF($D$12:$D1019,$D1020,AC$12:AC1019),2),IF(AA1020=0,0,ROUND(MIN(MIN(17300,TRUNC(0.75*(SUMIF($D$12:$D$2012,$D1020,Y$12:Y$2012)+SUMIF($D$12:$D$2012,$D1020,Z$12:Z$2012)),2)+SUMIF($D$12:$D1020,$D1020,AP$12:AP1020))-SUMIF($D$12:$D1019,$D1020,AC$12:AC1019)-SUMIF($D$12:$D$2012,$D1020,AB$12:AB$2012),AP1020),2))),"")</f>
        <v/>
      </c>
      <c r="AD1020" s="250" t="str">
        <f>IF(X1020&lt;&gt;"",1000 - SUMIF($D$12:$D1019,$D1020,AD$12:AD1019),"")</f>
        <v/>
      </c>
      <c r="AE1020" s="252"/>
      <c r="AF1020" s="253"/>
      <c r="AG1020" s="254"/>
      <c r="AH1020" s="255" t="str">
        <f t="shared" si="334"/>
        <v/>
      </c>
      <c r="AI1020" s="256"/>
      <c r="AJ1020" s="253"/>
      <c r="AK1020" s="254"/>
      <c r="AL1020" s="255" t="str">
        <f t="shared" si="335"/>
        <v/>
      </c>
      <c r="AM1020" s="256"/>
      <c r="AN1020" s="253"/>
      <c r="AO1020" s="254"/>
      <c r="AP1020" s="255" t="str">
        <f t="shared" si="315"/>
        <v/>
      </c>
      <c r="AQ1020" s="116"/>
      <c r="AR1020" s="116"/>
      <c r="AS1020" s="117"/>
      <c r="AT1020" s="118"/>
      <c r="AU1020" s="119" t="str">
        <f>IF(D1020&lt;&gt; "", IF(COUNTIF($D$12:$D1020,$D1020)&gt;1,0,IF(SUM(N1020,U1020,AB1020)&gt;0,IF(AND(X1020="",OR(Q1020&lt;&gt;"",J1020&lt;&gt;"")),IF(Q1020&lt;&gt;"",Q1020,IF(J1020&lt;&gt;"",J1020,0)),IF(AND(Q1020&lt;&gt;"",J1020&lt;&gt;"",Q1020=J1020),Q1020,X1020)),0)),"")</f>
        <v/>
      </c>
      <c r="AV1020" s="119" t="str">
        <f>IF(D1020&lt;&gt;"",IF(COUNTIF($D$12:$D1020,$D1020)&gt;1,0,IF(SUM(O1020,V1020,AC1020)&gt;0,IF(AND(X1020="",OR(Q1020&lt;&gt;"",J1020&lt;&gt;"")),IF(Q1020&lt;&gt;"",Q1020,IF(J1020&lt;&gt;"",J1020,0)),IF(AND(Q1020&lt;&gt;"",J1020&lt;&gt;"",Q1020=J1020),Q1020,X1020)),0)),"")</f>
        <v/>
      </c>
      <c r="AW1020" s="119" t="str">
        <f>IF(D1020&lt;&gt;"",IF(COUNTIF($D$12:$D1020,$D1020)&gt;1,0,IF(SUM(P1020,W1020,AD1020)&gt;0,IF(AND(X1020="",OR(Q1020&lt;&gt;"",J1020&lt;&gt;"")),IF(Q1020&lt;&gt;"",Q1020,IF(J1020&lt;&gt;"",J1020,0)),IF(AND(Q1020&lt;&gt;"",J1020&lt;&gt;"",Q1020=J1020),Q1020,X1020)),0)),"")</f>
        <v/>
      </c>
      <c r="AX1020" s="118" t="str">
        <f t="shared" si="316"/>
        <v/>
      </c>
      <c r="AY1020" s="118" t="str">
        <f t="shared" si="317"/>
        <v/>
      </c>
      <c r="AZ1020" s="118" t="str">
        <f t="shared" si="318"/>
        <v/>
      </c>
      <c r="BA1020" s="118" t="str">
        <f t="shared" si="319"/>
        <v/>
      </c>
      <c r="BB1020" s="118" t="str">
        <f t="shared" si="320"/>
        <v/>
      </c>
      <c r="BC1020" s="118" t="str">
        <f t="shared" si="321"/>
        <v/>
      </c>
      <c r="BD1020" s="118" t="str">
        <f t="shared" si="322"/>
        <v/>
      </c>
      <c r="BE1020" s="118" t="str">
        <f t="shared" si="323"/>
        <v/>
      </c>
      <c r="BF1020" s="118" t="str">
        <f t="shared" si="324"/>
        <v/>
      </c>
      <c r="BG1020" s="120"/>
      <c r="BH1020" s="120" t="str">
        <f t="shared" si="325"/>
        <v/>
      </c>
      <c r="BI1020" s="120" t="str">
        <f t="shared" si="326"/>
        <v/>
      </c>
      <c r="BJ1020" s="121"/>
      <c r="BK1020" s="120" t="str">
        <f t="shared" si="327"/>
        <v/>
      </c>
      <c r="BL1020" s="120" t="str">
        <f t="shared" si="328"/>
        <v/>
      </c>
      <c r="BM1020" s="120" t="str">
        <f t="shared" si="329"/>
        <v/>
      </c>
      <c r="BN1020" s="120" t="str">
        <f t="shared" si="330"/>
        <v/>
      </c>
      <c r="BO1020" s="120" t="str">
        <f t="shared" si="331"/>
        <v/>
      </c>
      <c r="BP1020" s="120" t="str">
        <f t="shared" si="332"/>
        <v/>
      </c>
      <c r="BQ1020" s="98"/>
      <c r="BR1020" s="98"/>
      <c r="BS1020" s="98"/>
      <c r="BT1020" s="98"/>
      <c r="BU1020" s="98"/>
      <c r="BV1020" s="98"/>
      <c r="BW1020" s="98"/>
      <c r="BX1020" s="98"/>
      <c r="BY1020" s="98"/>
      <c r="BZ1020" s="98"/>
      <c r="CA1020" s="98"/>
      <c r="CB1020" s="98"/>
      <c r="CC1020" s="98"/>
      <c r="CD1020" s="98"/>
      <c r="CE1020" s="98"/>
      <c r="CF1020" s="98"/>
      <c r="CG1020" s="98"/>
      <c r="CH1020" s="98"/>
      <c r="CI1020" s="98"/>
      <c r="CJ1020" s="98"/>
      <c r="CK1020" s="98"/>
      <c r="CL1020" s="98"/>
      <c r="CM1020" s="98"/>
      <c r="CN1020" s="98"/>
      <c r="CO1020" s="98"/>
      <c r="CP1020" s="98"/>
      <c r="CQ1020" s="98"/>
      <c r="CR1020" s="98"/>
      <c r="CS1020" s="98"/>
    </row>
    <row r="1021" spans="1:97" s="4" customFormat="1" ht="18.75" customHeight="1" x14ac:dyDescent="0.2">
      <c r="A1021" s="3">
        <f t="shared" si="333"/>
        <v>1009</v>
      </c>
      <c r="B1021" s="263"/>
      <c r="C1021" s="263"/>
      <c r="D1021" s="263"/>
      <c r="E1021" s="259"/>
      <c r="F1021" s="259"/>
      <c r="G1021" s="43"/>
      <c r="H1021" s="264"/>
      <c r="I1021" s="261"/>
      <c r="J1021" s="106"/>
      <c r="K1021" s="247"/>
      <c r="L1021" s="247"/>
      <c r="M1021" s="247"/>
      <c r="N1021" s="248" t="str">
        <f>IF(AND(K1021&lt;&gt;"",L1021&lt;&gt;"",J1021&lt;&gt;""),ROUND(MIN(IF(OR(J1021="OZZ",J1021="ZZ"),5000,17300),TRUNC(0.75*(SUMIF($D$12:$D1021,$D1021,K$12:K1021)+SUMIF($D$12:$D1021,$D1021,L$12:L1021)),2)) - SUMIF($D$12:$D1020,$D1021,N$12:N1020),2),"")</f>
        <v/>
      </c>
      <c r="O1021" s="249" t="str">
        <f>IF(AND(K1021&lt;&gt;"",L1021&lt;&gt;"",M1021&lt;&gt;"",J1021&lt;&gt;"",AH1021&lt;&gt;""),IF(OR(J1021="OZZ",J1021="ZZ"),ROUND(0-SUMIF($D$12:$D1020,$D1021,O$12:O1020),2),IF(M1021=0,0,ROUND(MIN(MIN(17300,TRUNC(0.75*(SUMIF($D$12:$D$2012,$D1021,K$12:K$2012)+SUMIF($D$12:$D$2012,$D1021,L$12:L$2012)),2)+SUMIF($D$12:$D1021,$D1021,AH$12:AH1021))-SUMIF($D$12:$D1020,$D1021,O$12:O1020)-SUMIF($D$12:$D$2012,$D1021,N$12:N$2012),AH1021),2))),"")</f>
        <v/>
      </c>
      <c r="P1021" s="250" t="str">
        <f>IF(J1021&lt;&gt;"",1000 - SUMIF($D$12:$D1020,$D1021,P$12:P1020),"")</f>
        <v/>
      </c>
      <c r="Q1021" s="106"/>
      <c r="R1021" s="247"/>
      <c r="S1021" s="247"/>
      <c r="T1021" s="247"/>
      <c r="U1021" s="248" t="str">
        <f>IF(AND(R1021&lt;&gt;"",S1021&lt;&gt;"",Q1021&lt;&gt;""),ROUND(MIN(IF(OR(Q1021="OZZ",Q1021="ZZ"),5000,17300),TRUNC(0.75*(SUMIF($D$12:$D1021,$D1021,R$12:R1021)+SUMIF($D$12:$D1021,$D1021,S$12:S1021)),2)) - SUMIF($D$12:$D1020,$D1021,U$12:U1020),2),"")</f>
        <v/>
      </c>
      <c r="V1021" s="248" t="str">
        <f>IF(AND(R1021&lt;&gt;"",S1021&lt;&gt;"",T1021&lt;&gt;"",Q1021&lt;&gt;"",AL1021&lt;&gt;""),IF(OR(Q1021="OZZ",Q1021="ZZ"),ROUND(0-SUMIF($D$12:$D1020,$D1021,V$12:V1020),2),IF(T1021=0,0,ROUND(MIN(MIN(17300,TRUNC(0.75*(SUMIF($D$12:$D$2012,$D1021,R$12:R$2012)+SUMIF($D$12:$D$2012,$D1021,S$12:S$2012)),2)+SUMIF($D$12:$D1021,$D1021,AL$12:AL1021))-SUMIF($D$12:$D1020,$D1021,V$12:V1020)-SUMIF($D$12:$D$2012,$D1021,U$12:U$2012),AL1021),2))),"")</f>
        <v/>
      </c>
      <c r="W1021" s="250" t="str">
        <f>IF(Q1021&lt;&gt;"",1000 - SUMIF($D$12:$D1020,$D1021,W$12:W1020),"")</f>
        <v/>
      </c>
      <c r="X1021" s="106"/>
      <c r="Y1021" s="247"/>
      <c r="Z1021" s="247"/>
      <c r="AA1021" s="247"/>
      <c r="AB1021" s="248" t="str">
        <f>IF(AND(Y1021&lt;&gt;"",Z1021&lt;&gt;"",X1021&lt;&gt;""),ROUND(MIN(IF(OR(X1021="OZZ",X1021="ZZ"),5000,17300),TRUNC(0.75*(SUMIF($D$12:$D1021,$D1021,Y$12:Y1021)+SUMIF($D$12:$D1021,$D1021,Z$12:Z1021)),2)) - SUMIF($D$12:$D1020,$D1021,AB$12:AB1020),2),"")</f>
        <v/>
      </c>
      <c r="AC1021" s="251" t="str">
        <f>IF(AND(Y1021&lt;&gt;"",Z1021&lt;&gt;"",AA1021&lt;&gt;"",X1021&lt;&gt;"",AP1021&lt;&gt;""),IF(OR(X1021="OZZ",X1021="ZZ"),ROUND(0-SUMIF($D$12:$D1020,$D1021,AC$12:AC1020),2),IF(AA1021=0,0,ROUND(MIN(MIN(17300,TRUNC(0.75*(SUMIF($D$12:$D$2012,$D1021,Y$12:Y$2012)+SUMIF($D$12:$D$2012,$D1021,Z$12:Z$2012)),2)+SUMIF($D$12:$D1021,$D1021,AP$12:AP1021))-SUMIF($D$12:$D1020,$D1021,AC$12:AC1020)-SUMIF($D$12:$D$2012,$D1021,AB$12:AB$2012),AP1021),2))),"")</f>
        <v/>
      </c>
      <c r="AD1021" s="250" t="str">
        <f>IF(X1021&lt;&gt;"",1000 - SUMIF($D$12:$D1020,$D1021,AD$12:AD1020),"")</f>
        <v/>
      </c>
      <c r="AE1021" s="252"/>
      <c r="AF1021" s="253"/>
      <c r="AG1021" s="254"/>
      <c r="AH1021" s="255" t="str">
        <f t="shared" si="334"/>
        <v/>
      </c>
      <c r="AI1021" s="256"/>
      <c r="AJ1021" s="253"/>
      <c r="AK1021" s="254"/>
      <c r="AL1021" s="255" t="str">
        <f t="shared" si="335"/>
        <v/>
      </c>
      <c r="AM1021" s="256"/>
      <c r="AN1021" s="253"/>
      <c r="AO1021" s="254"/>
      <c r="AP1021" s="255" t="str">
        <f t="shared" si="315"/>
        <v/>
      </c>
      <c r="AQ1021" s="116"/>
      <c r="AR1021" s="116"/>
      <c r="AS1021" s="117"/>
      <c r="AT1021" s="118"/>
      <c r="AU1021" s="119" t="str">
        <f>IF(D1021&lt;&gt; "", IF(COUNTIF($D$12:$D1021,$D1021)&gt;1,0,IF(SUM(N1021,U1021,AB1021)&gt;0,IF(AND(X1021="",OR(Q1021&lt;&gt;"",J1021&lt;&gt;"")),IF(Q1021&lt;&gt;"",Q1021,IF(J1021&lt;&gt;"",J1021,0)),IF(AND(Q1021&lt;&gt;"",J1021&lt;&gt;"",Q1021=J1021),Q1021,X1021)),0)),"")</f>
        <v/>
      </c>
      <c r="AV1021" s="119" t="str">
        <f>IF(D1021&lt;&gt;"",IF(COUNTIF($D$12:$D1021,$D1021)&gt;1,0,IF(SUM(O1021,V1021,AC1021)&gt;0,IF(AND(X1021="",OR(Q1021&lt;&gt;"",J1021&lt;&gt;"")),IF(Q1021&lt;&gt;"",Q1021,IF(J1021&lt;&gt;"",J1021,0)),IF(AND(Q1021&lt;&gt;"",J1021&lt;&gt;"",Q1021=J1021),Q1021,X1021)),0)),"")</f>
        <v/>
      </c>
      <c r="AW1021" s="119" t="str">
        <f>IF(D1021&lt;&gt;"",IF(COUNTIF($D$12:$D1021,$D1021)&gt;1,0,IF(SUM(P1021,W1021,AD1021)&gt;0,IF(AND(X1021="",OR(Q1021&lt;&gt;"",J1021&lt;&gt;"")),IF(Q1021&lt;&gt;"",Q1021,IF(J1021&lt;&gt;"",J1021,0)),IF(AND(Q1021&lt;&gt;"",J1021&lt;&gt;"",Q1021=J1021),Q1021,X1021)),0)),"")</f>
        <v/>
      </c>
      <c r="AX1021" s="118" t="str">
        <f t="shared" si="316"/>
        <v/>
      </c>
      <c r="AY1021" s="118" t="str">
        <f t="shared" si="317"/>
        <v/>
      </c>
      <c r="AZ1021" s="118" t="str">
        <f t="shared" si="318"/>
        <v/>
      </c>
      <c r="BA1021" s="118" t="str">
        <f t="shared" si="319"/>
        <v/>
      </c>
      <c r="BB1021" s="118" t="str">
        <f t="shared" si="320"/>
        <v/>
      </c>
      <c r="BC1021" s="118" t="str">
        <f t="shared" si="321"/>
        <v/>
      </c>
      <c r="BD1021" s="118" t="str">
        <f t="shared" si="322"/>
        <v/>
      </c>
      <c r="BE1021" s="118" t="str">
        <f t="shared" si="323"/>
        <v/>
      </c>
      <c r="BF1021" s="118" t="str">
        <f t="shared" si="324"/>
        <v/>
      </c>
      <c r="BG1021" s="120"/>
      <c r="BH1021" s="120" t="str">
        <f t="shared" si="325"/>
        <v/>
      </c>
      <c r="BI1021" s="120" t="str">
        <f t="shared" si="326"/>
        <v/>
      </c>
      <c r="BJ1021" s="121"/>
      <c r="BK1021" s="120" t="str">
        <f t="shared" si="327"/>
        <v/>
      </c>
      <c r="BL1021" s="120" t="str">
        <f t="shared" si="328"/>
        <v/>
      </c>
      <c r="BM1021" s="120" t="str">
        <f t="shared" si="329"/>
        <v/>
      </c>
      <c r="BN1021" s="120" t="str">
        <f t="shared" si="330"/>
        <v/>
      </c>
      <c r="BO1021" s="120" t="str">
        <f t="shared" si="331"/>
        <v/>
      </c>
      <c r="BP1021" s="120" t="str">
        <f t="shared" si="332"/>
        <v/>
      </c>
      <c r="BQ1021" s="98"/>
      <c r="BR1021" s="98"/>
      <c r="BS1021" s="98"/>
      <c r="BT1021" s="98"/>
      <c r="BU1021" s="98"/>
      <c r="BV1021" s="98"/>
      <c r="BW1021" s="98"/>
      <c r="BX1021" s="98"/>
      <c r="BY1021" s="98"/>
      <c r="BZ1021" s="98"/>
      <c r="CA1021" s="98"/>
      <c r="CB1021" s="98"/>
      <c r="CC1021" s="98"/>
      <c r="CD1021" s="98"/>
      <c r="CE1021" s="98"/>
      <c r="CF1021" s="98"/>
      <c r="CG1021" s="98"/>
      <c r="CH1021" s="98"/>
      <c r="CI1021" s="98"/>
      <c r="CJ1021" s="98"/>
      <c r="CK1021" s="98"/>
      <c r="CL1021" s="98"/>
      <c r="CM1021" s="98"/>
      <c r="CN1021" s="98"/>
      <c r="CO1021" s="98"/>
      <c r="CP1021" s="98"/>
      <c r="CQ1021" s="98"/>
      <c r="CR1021" s="98"/>
      <c r="CS1021" s="98"/>
    </row>
    <row r="1022" spans="1:97" s="4" customFormat="1" ht="18.75" customHeight="1" x14ac:dyDescent="0.2">
      <c r="A1022" s="3">
        <f t="shared" si="333"/>
        <v>1010</v>
      </c>
      <c r="B1022" s="263"/>
      <c r="C1022" s="263"/>
      <c r="D1022" s="263"/>
      <c r="E1022" s="259"/>
      <c r="F1022" s="259"/>
      <c r="G1022" s="43"/>
      <c r="H1022" s="264"/>
      <c r="I1022" s="261"/>
      <c r="J1022" s="106"/>
      <c r="K1022" s="247"/>
      <c r="L1022" s="247"/>
      <c r="M1022" s="247"/>
      <c r="N1022" s="248" t="str">
        <f>IF(AND(K1022&lt;&gt;"",L1022&lt;&gt;"",J1022&lt;&gt;""),ROUND(MIN(IF(OR(J1022="OZZ",J1022="ZZ"),5000,17300),TRUNC(0.75*(SUMIF($D$12:$D1022,$D1022,K$12:K1022)+SUMIF($D$12:$D1022,$D1022,L$12:L1022)),2)) - SUMIF($D$12:$D1021,$D1022,N$12:N1021),2),"")</f>
        <v/>
      </c>
      <c r="O1022" s="249" t="str">
        <f>IF(AND(K1022&lt;&gt;"",L1022&lt;&gt;"",M1022&lt;&gt;"",J1022&lt;&gt;"",AH1022&lt;&gt;""),IF(OR(J1022="OZZ",J1022="ZZ"),ROUND(0-SUMIF($D$12:$D1021,$D1022,O$12:O1021),2),IF(M1022=0,0,ROUND(MIN(MIN(17300,TRUNC(0.75*(SUMIF($D$12:$D$2012,$D1022,K$12:K$2012)+SUMIF($D$12:$D$2012,$D1022,L$12:L$2012)),2)+SUMIF($D$12:$D1022,$D1022,AH$12:AH1022))-SUMIF($D$12:$D1021,$D1022,O$12:O1021)-SUMIF($D$12:$D$2012,$D1022,N$12:N$2012),AH1022),2))),"")</f>
        <v/>
      </c>
      <c r="P1022" s="250" t="str">
        <f>IF(J1022&lt;&gt;"",1000 - SUMIF($D$12:$D1021,$D1022,P$12:P1021),"")</f>
        <v/>
      </c>
      <c r="Q1022" s="106"/>
      <c r="R1022" s="247"/>
      <c r="S1022" s="247"/>
      <c r="T1022" s="247"/>
      <c r="U1022" s="248" t="str">
        <f>IF(AND(R1022&lt;&gt;"",S1022&lt;&gt;"",Q1022&lt;&gt;""),ROUND(MIN(IF(OR(Q1022="OZZ",Q1022="ZZ"),5000,17300),TRUNC(0.75*(SUMIF($D$12:$D1022,$D1022,R$12:R1022)+SUMIF($D$12:$D1022,$D1022,S$12:S1022)),2)) - SUMIF($D$12:$D1021,$D1022,U$12:U1021),2),"")</f>
        <v/>
      </c>
      <c r="V1022" s="248" t="str">
        <f>IF(AND(R1022&lt;&gt;"",S1022&lt;&gt;"",T1022&lt;&gt;"",Q1022&lt;&gt;"",AL1022&lt;&gt;""),IF(OR(Q1022="OZZ",Q1022="ZZ"),ROUND(0-SUMIF($D$12:$D1021,$D1022,V$12:V1021),2),IF(T1022=0,0,ROUND(MIN(MIN(17300,TRUNC(0.75*(SUMIF($D$12:$D$2012,$D1022,R$12:R$2012)+SUMIF($D$12:$D$2012,$D1022,S$12:S$2012)),2)+SUMIF($D$12:$D1022,$D1022,AL$12:AL1022))-SUMIF($D$12:$D1021,$D1022,V$12:V1021)-SUMIF($D$12:$D$2012,$D1022,U$12:U$2012),AL1022),2))),"")</f>
        <v/>
      </c>
      <c r="W1022" s="250" t="str">
        <f>IF(Q1022&lt;&gt;"",1000 - SUMIF($D$12:$D1021,$D1022,W$12:W1021),"")</f>
        <v/>
      </c>
      <c r="X1022" s="106"/>
      <c r="Y1022" s="247"/>
      <c r="Z1022" s="247"/>
      <c r="AA1022" s="247"/>
      <c r="AB1022" s="248" t="str">
        <f>IF(AND(Y1022&lt;&gt;"",Z1022&lt;&gt;"",X1022&lt;&gt;""),ROUND(MIN(IF(OR(X1022="OZZ",X1022="ZZ"),5000,17300),TRUNC(0.75*(SUMIF($D$12:$D1022,$D1022,Y$12:Y1022)+SUMIF($D$12:$D1022,$D1022,Z$12:Z1022)),2)) - SUMIF($D$12:$D1021,$D1022,AB$12:AB1021),2),"")</f>
        <v/>
      </c>
      <c r="AC1022" s="251" t="str">
        <f>IF(AND(Y1022&lt;&gt;"",Z1022&lt;&gt;"",AA1022&lt;&gt;"",X1022&lt;&gt;"",AP1022&lt;&gt;""),IF(OR(X1022="OZZ",X1022="ZZ"),ROUND(0-SUMIF($D$12:$D1021,$D1022,AC$12:AC1021),2),IF(AA1022=0,0,ROUND(MIN(MIN(17300,TRUNC(0.75*(SUMIF($D$12:$D$2012,$D1022,Y$12:Y$2012)+SUMIF($D$12:$D$2012,$D1022,Z$12:Z$2012)),2)+SUMIF($D$12:$D1022,$D1022,AP$12:AP1022))-SUMIF($D$12:$D1021,$D1022,AC$12:AC1021)-SUMIF($D$12:$D$2012,$D1022,AB$12:AB$2012),AP1022),2))),"")</f>
        <v/>
      </c>
      <c r="AD1022" s="250" t="str">
        <f>IF(X1022&lt;&gt;"",1000 - SUMIF($D$12:$D1021,$D1022,AD$12:AD1021),"")</f>
        <v/>
      </c>
      <c r="AE1022" s="252"/>
      <c r="AF1022" s="253"/>
      <c r="AG1022" s="254"/>
      <c r="AH1022" s="255" t="str">
        <f t="shared" si="334"/>
        <v/>
      </c>
      <c r="AI1022" s="256"/>
      <c r="AJ1022" s="253"/>
      <c r="AK1022" s="254"/>
      <c r="AL1022" s="255" t="str">
        <f t="shared" si="335"/>
        <v/>
      </c>
      <c r="AM1022" s="256"/>
      <c r="AN1022" s="253"/>
      <c r="AO1022" s="254"/>
      <c r="AP1022" s="255" t="str">
        <f t="shared" si="315"/>
        <v/>
      </c>
      <c r="AQ1022" s="116"/>
      <c r="AR1022" s="116"/>
      <c r="AS1022" s="117"/>
      <c r="AT1022" s="118"/>
      <c r="AU1022" s="119" t="str">
        <f>IF(D1022&lt;&gt; "", IF(COUNTIF($D$12:$D1022,$D1022)&gt;1,0,IF(SUM(N1022,U1022,AB1022)&gt;0,IF(AND(X1022="",OR(Q1022&lt;&gt;"",J1022&lt;&gt;"")),IF(Q1022&lt;&gt;"",Q1022,IF(J1022&lt;&gt;"",J1022,0)),IF(AND(Q1022&lt;&gt;"",J1022&lt;&gt;"",Q1022=J1022),Q1022,X1022)),0)),"")</f>
        <v/>
      </c>
      <c r="AV1022" s="119" t="str">
        <f>IF(D1022&lt;&gt;"",IF(COUNTIF($D$12:$D1022,$D1022)&gt;1,0,IF(SUM(O1022,V1022,AC1022)&gt;0,IF(AND(X1022="",OR(Q1022&lt;&gt;"",J1022&lt;&gt;"")),IF(Q1022&lt;&gt;"",Q1022,IF(J1022&lt;&gt;"",J1022,0)),IF(AND(Q1022&lt;&gt;"",J1022&lt;&gt;"",Q1022=J1022),Q1022,X1022)),0)),"")</f>
        <v/>
      </c>
      <c r="AW1022" s="119" t="str">
        <f>IF(D1022&lt;&gt;"",IF(COUNTIF($D$12:$D1022,$D1022)&gt;1,0,IF(SUM(P1022,W1022,AD1022)&gt;0,IF(AND(X1022="",OR(Q1022&lt;&gt;"",J1022&lt;&gt;"")),IF(Q1022&lt;&gt;"",Q1022,IF(J1022&lt;&gt;"",J1022,0)),IF(AND(Q1022&lt;&gt;"",J1022&lt;&gt;"",Q1022=J1022),Q1022,X1022)),0)),"")</f>
        <v/>
      </c>
      <c r="AX1022" s="118" t="str">
        <f t="shared" si="316"/>
        <v/>
      </c>
      <c r="AY1022" s="118" t="str">
        <f t="shared" si="317"/>
        <v/>
      </c>
      <c r="AZ1022" s="118" t="str">
        <f t="shared" si="318"/>
        <v/>
      </c>
      <c r="BA1022" s="118" t="str">
        <f t="shared" si="319"/>
        <v/>
      </c>
      <c r="BB1022" s="118" t="str">
        <f t="shared" si="320"/>
        <v/>
      </c>
      <c r="BC1022" s="118" t="str">
        <f t="shared" si="321"/>
        <v/>
      </c>
      <c r="BD1022" s="118" t="str">
        <f t="shared" si="322"/>
        <v/>
      </c>
      <c r="BE1022" s="118" t="str">
        <f t="shared" si="323"/>
        <v/>
      </c>
      <c r="BF1022" s="118" t="str">
        <f t="shared" si="324"/>
        <v/>
      </c>
      <c r="BG1022" s="120"/>
      <c r="BH1022" s="120" t="str">
        <f t="shared" si="325"/>
        <v/>
      </c>
      <c r="BI1022" s="120" t="str">
        <f t="shared" si="326"/>
        <v/>
      </c>
      <c r="BJ1022" s="121"/>
      <c r="BK1022" s="120" t="str">
        <f t="shared" si="327"/>
        <v/>
      </c>
      <c r="BL1022" s="120" t="str">
        <f t="shared" si="328"/>
        <v/>
      </c>
      <c r="BM1022" s="120" t="str">
        <f t="shared" si="329"/>
        <v/>
      </c>
      <c r="BN1022" s="120" t="str">
        <f t="shared" si="330"/>
        <v/>
      </c>
      <c r="BO1022" s="120" t="str">
        <f t="shared" si="331"/>
        <v/>
      </c>
      <c r="BP1022" s="120" t="str">
        <f t="shared" si="332"/>
        <v/>
      </c>
      <c r="BQ1022" s="98"/>
      <c r="BR1022" s="98"/>
      <c r="BS1022" s="98"/>
      <c r="BT1022" s="98"/>
      <c r="BU1022" s="98"/>
      <c r="BV1022" s="98"/>
      <c r="BW1022" s="98"/>
      <c r="BX1022" s="98"/>
      <c r="BY1022" s="98"/>
      <c r="BZ1022" s="98"/>
      <c r="CA1022" s="98"/>
      <c r="CB1022" s="98"/>
      <c r="CC1022" s="98"/>
      <c r="CD1022" s="98"/>
      <c r="CE1022" s="98"/>
      <c r="CF1022" s="98"/>
      <c r="CG1022" s="98"/>
      <c r="CH1022" s="98"/>
      <c r="CI1022" s="98"/>
      <c r="CJ1022" s="98"/>
      <c r="CK1022" s="98"/>
      <c r="CL1022" s="98"/>
      <c r="CM1022" s="98"/>
      <c r="CN1022" s="98"/>
      <c r="CO1022" s="98"/>
      <c r="CP1022" s="98"/>
      <c r="CQ1022" s="98"/>
      <c r="CR1022" s="98"/>
      <c r="CS1022" s="98"/>
    </row>
    <row r="1023" spans="1:97" s="4" customFormat="1" ht="18.75" customHeight="1" x14ac:dyDescent="0.2">
      <c r="A1023" s="3">
        <f t="shared" si="333"/>
        <v>1011</v>
      </c>
      <c r="B1023" s="263"/>
      <c r="C1023" s="263"/>
      <c r="D1023" s="263"/>
      <c r="E1023" s="259"/>
      <c r="F1023" s="259"/>
      <c r="G1023" s="43"/>
      <c r="H1023" s="264"/>
      <c r="I1023" s="261"/>
      <c r="J1023" s="106"/>
      <c r="K1023" s="247"/>
      <c r="L1023" s="247"/>
      <c r="M1023" s="247"/>
      <c r="N1023" s="248" t="str">
        <f>IF(AND(K1023&lt;&gt;"",L1023&lt;&gt;"",J1023&lt;&gt;""),ROUND(MIN(IF(OR(J1023="OZZ",J1023="ZZ"),5000,17300),TRUNC(0.75*(SUMIF($D$12:$D1023,$D1023,K$12:K1023)+SUMIF($D$12:$D1023,$D1023,L$12:L1023)),2)) - SUMIF($D$12:$D1022,$D1023,N$12:N1022),2),"")</f>
        <v/>
      </c>
      <c r="O1023" s="249" t="str">
        <f>IF(AND(K1023&lt;&gt;"",L1023&lt;&gt;"",M1023&lt;&gt;"",J1023&lt;&gt;"",AH1023&lt;&gt;""),IF(OR(J1023="OZZ",J1023="ZZ"),ROUND(0-SUMIF($D$12:$D1022,$D1023,O$12:O1022),2),IF(M1023=0,0,ROUND(MIN(MIN(17300,TRUNC(0.75*(SUMIF($D$12:$D$2012,$D1023,K$12:K$2012)+SUMIF($D$12:$D$2012,$D1023,L$12:L$2012)),2)+SUMIF($D$12:$D1023,$D1023,AH$12:AH1023))-SUMIF($D$12:$D1022,$D1023,O$12:O1022)-SUMIF($D$12:$D$2012,$D1023,N$12:N$2012),AH1023),2))),"")</f>
        <v/>
      </c>
      <c r="P1023" s="250" t="str">
        <f>IF(J1023&lt;&gt;"",1000 - SUMIF($D$12:$D1022,$D1023,P$12:P1022),"")</f>
        <v/>
      </c>
      <c r="Q1023" s="106"/>
      <c r="R1023" s="247"/>
      <c r="S1023" s="247"/>
      <c r="T1023" s="247"/>
      <c r="U1023" s="248" t="str">
        <f>IF(AND(R1023&lt;&gt;"",S1023&lt;&gt;"",Q1023&lt;&gt;""),ROUND(MIN(IF(OR(Q1023="OZZ",Q1023="ZZ"),5000,17300),TRUNC(0.75*(SUMIF($D$12:$D1023,$D1023,R$12:R1023)+SUMIF($D$12:$D1023,$D1023,S$12:S1023)),2)) - SUMIF($D$12:$D1022,$D1023,U$12:U1022),2),"")</f>
        <v/>
      </c>
      <c r="V1023" s="248" t="str">
        <f>IF(AND(R1023&lt;&gt;"",S1023&lt;&gt;"",T1023&lt;&gt;"",Q1023&lt;&gt;"",AL1023&lt;&gt;""),IF(OR(Q1023="OZZ",Q1023="ZZ"),ROUND(0-SUMIF($D$12:$D1022,$D1023,V$12:V1022),2),IF(T1023=0,0,ROUND(MIN(MIN(17300,TRUNC(0.75*(SUMIF($D$12:$D$2012,$D1023,R$12:R$2012)+SUMIF($D$12:$D$2012,$D1023,S$12:S$2012)),2)+SUMIF($D$12:$D1023,$D1023,AL$12:AL1023))-SUMIF($D$12:$D1022,$D1023,V$12:V1022)-SUMIF($D$12:$D$2012,$D1023,U$12:U$2012),AL1023),2))),"")</f>
        <v/>
      </c>
      <c r="W1023" s="250" t="str">
        <f>IF(Q1023&lt;&gt;"",1000 - SUMIF($D$12:$D1022,$D1023,W$12:W1022),"")</f>
        <v/>
      </c>
      <c r="X1023" s="106"/>
      <c r="Y1023" s="247"/>
      <c r="Z1023" s="247"/>
      <c r="AA1023" s="247"/>
      <c r="AB1023" s="248" t="str">
        <f>IF(AND(Y1023&lt;&gt;"",Z1023&lt;&gt;"",X1023&lt;&gt;""),ROUND(MIN(IF(OR(X1023="OZZ",X1023="ZZ"),5000,17300),TRUNC(0.75*(SUMIF($D$12:$D1023,$D1023,Y$12:Y1023)+SUMIF($D$12:$D1023,$D1023,Z$12:Z1023)),2)) - SUMIF($D$12:$D1022,$D1023,AB$12:AB1022),2),"")</f>
        <v/>
      </c>
      <c r="AC1023" s="251" t="str">
        <f>IF(AND(Y1023&lt;&gt;"",Z1023&lt;&gt;"",AA1023&lt;&gt;"",X1023&lt;&gt;"",AP1023&lt;&gt;""),IF(OR(X1023="OZZ",X1023="ZZ"),ROUND(0-SUMIF($D$12:$D1022,$D1023,AC$12:AC1022),2),IF(AA1023=0,0,ROUND(MIN(MIN(17300,TRUNC(0.75*(SUMIF($D$12:$D$2012,$D1023,Y$12:Y$2012)+SUMIF($D$12:$D$2012,$D1023,Z$12:Z$2012)),2)+SUMIF($D$12:$D1023,$D1023,AP$12:AP1023))-SUMIF($D$12:$D1022,$D1023,AC$12:AC1022)-SUMIF($D$12:$D$2012,$D1023,AB$12:AB$2012),AP1023),2))),"")</f>
        <v/>
      </c>
      <c r="AD1023" s="250" t="str">
        <f>IF(X1023&lt;&gt;"",1000 - SUMIF($D$12:$D1022,$D1023,AD$12:AD1022),"")</f>
        <v/>
      </c>
      <c r="AE1023" s="252"/>
      <c r="AF1023" s="253"/>
      <c r="AG1023" s="254"/>
      <c r="AH1023" s="255" t="str">
        <f t="shared" si="334"/>
        <v/>
      </c>
      <c r="AI1023" s="256"/>
      <c r="AJ1023" s="253"/>
      <c r="AK1023" s="254"/>
      <c r="AL1023" s="255" t="str">
        <f t="shared" si="335"/>
        <v/>
      </c>
      <c r="AM1023" s="256"/>
      <c r="AN1023" s="253"/>
      <c r="AO1023" s="254"/>
      <c r="AP1023" s="255" t="str">
        <f t="shared" si="315"/>
        <v/>
      </c>
      <c r="AQ1023" s="116"/>
      <c r="AR1023" s="116"/>
      <c r="AS1023" s="117"/>
      <c r="AT1023" s="118"/>
      <c r="AU1023" s="119" t="str">
        <f>IF(D1023&lt;&gt; "", IF(COUNTIF($D$12:$D1023,$D1023)&gt;1,0,IF(SUM(N1023,U1023,AB1023)&gt;0,IF(AND(X1023="",OR(Q1023&lt;&gt;"",J1023&lt;&gt;"")),IF(Q1023&lt;&gt;"",Q1023,IF(J1023&lt;&gt;"",J1023,0)),IF(AND(Q1023&lt;&gt;"",J1023&lt;&gt;"",Q1023=J1023),Q1023,X1023)),0)),"")</f>
        <v/>
      </c>
      <c r="AV1023" s="119" t="str">
        <f>IF(D1023&lt;&gt;"",IF(COUNTIF($D$12:$D1023,$D1023)&gt;1,0,IF(SUM(O1023,V1023,AC1023)&gt;0,IF(AND(X1023="",OR(Q1023&lt;&gt;"",J1023&lt;&gt;"")),IF(Q1023&lt;&gt;"",Q1023,IF(J1023&lt;&gt;"",J1023,0)),IF(AND(Q1023&lt;&gt;"",J1023&lt;&gt;"",Q1023=J1023),Q1023,X1023)),0)),"")</f>
        <v/>
      </c>
      <c r="AW1023" s="119" t="str">
        <f>IF(D1023&lt;&gt;"",IF(COUNTIF($D$12:$D1023,$D1023)&gt;1,0,IF(SUM(P1023,W1023,AD1023)&gt;0,IF(AND(X1023="",OR(Q1023&lt;&gt;"",J1023&lt;&gt;"")),IF(Q1023&lt;&gt;"",Q1023,IF(J1023&lt;&gt;"",J1023,0)),IF(AND(Q1023&lt;&gt;"",J1023&lt;&gt;"",Q1023=J1023),Q1023,X1023)),0)),"")</f>
        <v/>
      </c>
      <c r="AX1023" s="118" t="str">
        <f t="shared" si="316"/>
        <v/>
      </c>
      <c r="AY1023" s="118" t="str">
        <f t="shared" si="317"/>
        <v/>
      </c>
      <c r="AZ1023" s="118" t="str">
        <f t="shared" si="318"/>
        <v/>
      </c>
      <c r="BA1023" s="118" t="str">
        <f t="shared" si="319"/>
        <v/>
      </c>
      <c r="BB1023" s="118" t="str">
        <f t="shared" si="320"/>
        <v/>
      </c>
      <c r="BC1023" s="118" t="str">
        <f t="shared" si="321"/>
        <v/>
      </c>
      <c r="BD1023" s="118" t="str">
        <f t="shared" si="322"/>
        <v/>
      </c>
      <c r="BE1023" s="118" t="str">
        <f t="shared" si="323"/>
        <v/>
      </c>
      <c r="BF1023" s="118" t="str">
        <f t="shared" si="324"/>
        <v/>
      </c>
      <c r="BG1023" s="120"/>
      <c r="BH1023" s="120" t="str">
        <f t="shared" si="325"/>
        <v/>
      </c>
      <c r="BI1023" s="120" t="str">
        <f t="shared" si="326"/>
        <v/>
      </c>
      <c r="BJ1023" s="121"/>
      <c r="BK1023" s="120" t="str">
        <f t="shared" si="327"/>
        <v/>
      </c>
      <c r="BL1023" s="120" t="str">
        <f t="shared" si="328"/>
        <v/>
      </c>
      <c r="BM1023" s="120" t="str">
        <f t="shared" si="329"/>
        <v/>
      </c>
      <c r="BN1023" s="120" t="str">
        <f t="shared" si="330"/>
        <v/>
      </c>
      <c r="BO1023" s="120" t="str">
        <f t="shared" si="331"/>
        <v/>
      </c>
      <c r="BP1023" s="120" t="str">
        <f t="shared" si="332"/>
        <v/>
      </c>
      <c r="BQ1023" s="98"/>
      <c r="BR1023" s="98"/>
      <c r="BS1023" s="98"/>
      <c r="BT1023" s="98"/>
      <c r="BU1023" s="98"/>
      <c r="BV1023" s="98"/>
      <c r="BW1023" s="98"/>
      <c r="BX1023" s="98"/>
      <c r="BY1023" s="98"/>
      <c r="BZ1023" s="98"/>
      <c r="CA1023" s="98"/>
      <c r="CB1023" s="98"/>
      <c r="CC1023" s="98"/>
      <c r="CD1023" s="98"/>
      <c r="CE1023" s="98"/>
      <c r="CF1023" s="98"/>
      <c r="CG1023" s="98"/>
      <c r="CH1023" s="98"/>
      <c r="CI1023" s="98"/>
      <c r="CJ1023" s="98"/>
      <c r="CK1023" s="98"/>
      <c r="CL1023" s="98"/>
      <c r="CM1023" s="98"/>
      <c r="CN1023" s="98"/>
      <c r="CO1023" s="98"/>
      <c r="CP1023" s="98"/>
      <c r="CQ1023" s="98"/>
      <c r="CR1023" s="98"/>
      <c r="CS1023" s="98"/>
    </row>
    <row r="1024" spans="1:97" s="4" customFormat="1" ht="18.75" customHeight="1" x14ac:dyDescent="0.2">
      <c r="A1024" s="3">
        <f t="shared" si="333"/>
        <v>1012</v>
      </c>
      <c r="B1024" s="263"/>
      <c r="C1024" s="263"/>
      <c r="D1024" s="263"/>
      <c r="E1024" s="259"/>
      <c r="F1024" s="259"/>
      <c r="G1024" s="43"/>
      <c r="H1024" s="264"/>
      <c r="I1024" s="261"/>
      <c r="J1024" s="106"/>
      <c r="K1024" s="247"/>
      <c r="L1024" s="247"/>
      <c r="M1024" s="247"/>
      <c r="N1024" s="248" t="str">
        <f>IF(AND(K1024&lt;&gt;"",L1024&lt;&gt;"",J1024&lt;&gt;""),ROUND(MIN(IF(OR(J1024="OZZ",J1024="ZZ"),5000,17300),TRUNC(0.75*(SUMIF($D$12:$D1024,$D1024,K$12:K1024)+SUMIF($D$12:$D1024,$D1024,L$12:L1024)),2)) - SUMIF($D$12:$D1023,$D1024,N$12:N1023),2),"")</f>
        <v/>
      </c>
      <c r="O1024" s="249" t="str">
        <f>IF(AND(K1024&lt;&gt;"",L1024&lt;&gt;"",M1024&lt;&gt;"",J1024&lt;&gt;"",AH1024&lt;&gt;""),IF(OR(J1024="OZZ",J1024="ZZ"),ROUND(0-SUMIF($D$12:$D1023,$D1024,O$12:O1023),2),IF(M1024=0,0,ROUND(MIN(MIN(17300,TRUNC(0.75*(SUMIF($D$12:$D$2012,$D1024,K$12:K$2012)+SUMIF($D$12:$D$2012,$D1024,L$12:L$2012)),2)+SUMIF($D$12:$D1024,$D1024,AH$12:AH1024))-SUMIF($D$12:$D1023,$D1024,O$12:O1023)-SUMIF($D$12:$D$2012,$D1024,N$12:N$2012),AH1024),2))),"")</f>
        <v/>
      </c>
      <c r="P1024" s="250" t="str">
        <f>IF(J1024&lt;&gt;"",1000 - SUMIF($D$12:$D1023,$D1024,P$12:P1023),"")</f>
        <v/>
      </c>
      <c r="Q1024" s="106"/>
      <c r="R1024" s="247"/>
      <c r="S1024" s="247"/>
      <c r="T1024" s="247"/>
      <c r="U1024" s="248" t="str">
        <f>IF(AND(R1024&lt;&gt;"",S1024&lt;&gt;"",Q1024&lt;&gt;""),ROUND(MIN(IF(OR(Q1024="OZZ",Q1024="ZZ"),5000,17300),TRUNC(0.75*(SUMIF($D$12:$D1024,$D1024,R$12:R1024)+SUMIF($D$12:$D1024,$D1024,S$12:S1024)),2)) - SUMIF($D$12:$D1023,$D1024,U$12:U1023),2),"")</f>
        <v/>
      </c>
      <c r="V1024" s="248" t="str">
        <f>IF(AND(R1024&lt;&gt;"",S1024&lt;&gt;"",T1024&lt;&gt;"",Q1024&lt;&gt;"",AL1024&lt;&gt;""),IF(OR(Q1024="OZZ",Q1024="ZZ"),ROUND(0-SUMIF($D$12:$D1023,$D1024,V$12:V1023),2),IF(T1024=0,0,ROUND(MIN(MIN(17300,TRUNC(0.75*(SUMIF($D$12:$D$2012,$D1024,R$12:R$2012)+SUMIF($D$12:$D$2012,$D1024,S$12:S$2012)),2)+SUMIF($D$12:$D1024,$D1024,AL$12:AL1024))-SUMIF($D$12:$D1023,$D1024,V$12:V1023)-SUMIF($D$12:$D$2012,$D1024,U$12:U$2012),AL1024),2))),"")</f>
        <v/>
      </c>
      <c r="W1024" s="250" t="str">
        <f>IF(Q1024&lt;&gt;"",1000 - SUMIF($D$12:$D1023,$D1024,W$12:W1023),"")</f>
        <v/>
      </c>
      <c r="X1024" s="106"/>
      <c r="Y1024" s="247"/>
      <c r="Z1024" s="247"/>
      <c r="AA1024" s="247"/>
      <c r="AB1024" s="248" t="str">
        <f>IF(AND(Y1024&lt;&gt;"",Z1024&lt;&gt;"",X1024&lt;&gt;""),ROUND(MIN(IF(OR(X1024="OZZ",X1024="ZZ"),5000,17300),TRUNC(0.75*(SUMIF($D$12:$D1024,$D1024,Y$12:Y1024)+SUMIF($D$12:$D1024,$D1024,Z$12:Z1024)),2)) - SUMIF($D$12:$D1023,$D1024,AB$12:AB1023),2),"")</f>
        <v/>
      </c>
      <c r="AC1024" s="251" t="str">
        <f>IF(AND(Y1024&lt;&gt;"",Z1024&lt;&gt;"",AA1024&lt;&gt;"",X1024&lt;&gt;"",AP1024&lt;&gt;""),IF(OR(X1024="OZZ",X1024="ZZ"),ROUND(0-SUMIF($D$12:$D1023,$D1024,AC$12:AC1023),2),IF(AA1024=0,0,ROUND(MIN(MIN(17300,TRUNC(0.75*(SUMIF($D$12:$D$2012,$D1024,Y$12:Y$2012)+SUMIF($D$12:$D$2012,$D1024,Z$12:Z$2012)),2)+SUMIF($D$12:$D1024,$D1024,AP$12:AP1024))-SUMIF($D$12:$D1023,$D1024,AC$12:AC1023)-SUMIF($D$12:$D$2012,$D1024,AB$12:AB$2012),AP1024),2))),"")</f>
        <v/>
      </c>
      <c r="AD1024" s="250" t="str">
        <f>IF(X1024&lt;&gt;"",1000 - SUMIF($D$12:$D1023,$D1024,AD$12:AD1023),"")</f>
        <v/>
      </c>
      <c r="AE1024" s="252"/>
      <c r="AF1024" s="253"/>
      <c r="AG1024" s="254"/>
      <c r="AH1024" s="255" t="str">
        <f t="shared" si="334"/>
        <v/>
      </c>
      <c r="AI1024" s="256"/>
      <c r="AJ1024" s="253"/>
      <c r="AK1024" s="254"/>
      <c r="AL1024" s="255" t="str">
        <f t="shared" si="335"/>
        <v/>
      </c>
      <c r="AM1024" s="256"/>
      <c r="AN1024" s="253"/>
      <c r="AO1024" s="254"/>
      <c r="AP1024" s="255" t="str">
        <f t="shared" si="315"/>
        <v/>
      </c>
      <c r="AQ1024" s="116"/>
      <c r="AR1024" s="116"/>
      <c r="AS1024" s="117"/>
      <c r="AT1024" s="118"/>
      <c r="AU1024" s="119" t="str">
        <f>IF(D1024&lt;&gt; "", IF(COUNTIF($D$12:$D1024,$D1024)&gt;1,0,IF(SUM(N1024,U1024,AB1024)&gt;0,IF(AND(X1024="",OR(Q1024&lt;&gt;"",J1024&lt;&gt;"")),IF(Q1024&lt;&gt;"",Q1024,IF(J1024&lt;&gt;"",J1024,0)),IF(AND(Q1024&lt;&gt;"",J1024&lt;&gt;"",Q1024=J1024),Q1024,X1024)),0)),"")</f>
        <v/>
      </c>
      <c r="AV1024" s="119" t="str">
        <f>IF(D1024&lt;&gt;"",IF(COUNTIF($D$12:$D1024,$D1024)&gt;1,0,IF(SUM(O1024,V1024,AC1024)&gt;0,IF(AND(X1024="",OR(Q1024&lt;&gt;"",J1024&lt;&gt;"")),IF(Q1024&lt;&gt;"",Q1024,IF(J1024&lt;&gt;"",J1024,0)),IF(AND(Q1024&lt;&gt;"",J1024&lt;&gt;"",Q1024=J1024),Q1024,X1024)),0)),"")</f>
        <v/>
      </c>
      <c r="AW1024" s="119" t="str">
        <f>IF(D1024&lt;&gt;"",IF(COUNTIF($D$12:$D1024,$D1024)&gt;1,0,IF(SUM(P1024,W1024,AD1024)&gt;0,IF(AND(X1024="",OR(Q1024&lt;&gt;"",J1024&lt;&gt;"")),IF(Q1024&lt;&gt;"",Q1024,IF(J1024&lt;&gt;"",J1024,0)),IF(AND(Q1024&lt;&gt;"",J1024&lt;&gt;"",Q1024=J1024),Q1024,X1024)),0)),"")</f>
        <v/>
      </c>
      <c r="AX1024" s="118" t="str">
        <f t="shared" si="316"/>
        <v/>
      </c>
      <c r="AY1024" s="118" t="str">
        <f t="shared" si="317"/>
        <v/>
      </c>
      <c r="AZ1024" s="118" t="str">
        <f t="shared" si="318"/>
        <v/>
      </c>
      <c r="BA1024" s="118" t="str">
        <f t="shared" si="319"/>
        <v/>
      </c>
      <c r="BB1024" s="118" t="str">
        <f t="shared" si="320"/>
        <v/>
      </c>
      <c r="BC1024" s="118" t="str">
        <f t="shared" si="321"/>
        <v/>
      </c>
      <c r="BD1024" s="118" t="str">
        <f t="shared" si="322"/>
        <v/>
      </c>
      <c r="BE1024" s="118" t="str">
        <f t="shared" si="323"/>
        <v/>
      </c>
      <c r="BF1024" s="118" t="str">
        <f t="shared" si="324"/>
        <v/>
      </c>
      <c r="BG1024" s="120"/>
      <c r="BH1024" s="120" t="str">
        <f t="shared" si="325"/>
        <v/>
      </c>
      <c r="BI1024" s="120" t="str">
        <f t="shared" si="326"/>
        <v/>
      </c>
      <c r="BJ1024" s="121"/>
      <c r="BK1024" s="120" t="str">
        <f t="shared" si="327"/>
        <v/>
      </c>
      <c r="BL1024" s="120" t="str">
        <f t="shared" si="328"/>
        <v/>
      </c>
      <c r="BM1024" s="120" t="str">
        <f t="shared" si="329"/>
        <v/>
      </c>
      <c r="BN1024" s="120" t="str">
        <f t="shared" si="330"/>
        <v/>
      </c>
      <c r="BO1024" s="120" t="str">
        <f t="shared" si="331"/>
        <v/>
      </c>
      <c r="BP1024" s="120" t="str">
        <f t="shared" si="332"/>
        <v/>
      </c>
      <c r="BQ1024" s="98"/>
      <c r="BR1024" s="98"/>
      <c r="BS1024" s="98"/>
      <c r="BT1024" s="98"/>
      <c r="BU1024" s="98"/>
      <c r="BV1024" s="98"/>
      <c r="BW1024" s="98"/>
      <c r="BX1024" s="98"/>
      <c r="BY1024" s="98"/>
      <c r="BZ1024" s="98"/>
      <c r="CA1024" s="98"/>
      <c r="CB1024" s="98"/>
      <c r="CC1024" s="98"/>
      <c r="CD1024" s="98"/>
      <c r="CE1024" s="98"/>
      <c r="CF1024" s="98"/>
      <c r="CG1024" s="98"/>
      <c r="CH1024" s="98"/>
      <c r="CI1024" s="98"/>
      <c r="CJ1024" s="98"/>
      <c r="CK1024" s="98"/>
      <c r="CL1024" s="98"/>
      <c r="CM1024" s="98"/>
      <c r="CN1024" s="98"/>
      <c r="CO1024" s="98"/>
      <c r="CP1024" s="98"/>
      <c r="CQ1024" s="98"/>
      <c r="CR1024" s="98"/>
      <c r="CS1024" s="98"/>
    </row>
    <row r="1025" spans="1:97" s="4" customFormat="1" ht="18.75" customHeight="1" x14ac:dyDescent="0.2">
      <c r="A1025" s="3">
        <f t="shared" si="333"/>
        <v>1013</v>
      </c>
      <c r="B1025" s="263"/>
      <c r="C1025" s="263"/>
      <c r="D1025" s="263"/>
      <c r="E1025" s="259"/>
      <c r="F1025" s="259"/>
      <c r="G1025" s="43"/>
      <c r="H1025" s="264"/>
      <c r="I1025" s="261"/>
      <c r="J1025" s="106"/>
      <c r="K1025" s="247"/>
      <c r="L1025" s="247"/>
      <c r="M1025" s="247"/>
      <c r="N1025" s="248" t="str">
        <f>IF(AND(K1025&lt;&gt;"",L1025&lt;&gt;"",J1025&lt;&gt;""),ROUND(MIN(IF(OR(J1025="OZZ",J1025="ZZ"),5000,17300),TRUNC(0.75*(SUMIF($D$12:$D1025,$D1025,K$12:K1025)+SUMIF($D$12:$D1025,$D1025,L$12:L1025)),2)) - SUMIF($D$12:$D1024,$D1025,N$12:N1024),2),"")</f>
        <v/>
      </c>
      <c r="O1025" s="249" t="str">
        <f>IF(AND(K1025&lt;&gt;"",L1025&lt;&gt;"",M1025&lt;&gt;"",J1025&lt;&gt;"",AH1025&lt;&gt;""),IF(OR(J1025="OZZ",J1025="ZZ"),ROUND(0-SUMIF($D$12:$D1024,$D1025,O$12:O1024),2),IF(M1025=0,0,ROUND(MIN(MIN(17300,TRUNC(0.75*(SUMIF($D$12:$D$2012,$D1025,K$12:K$2012)+SUMIF($D$12:$D$2012,$D1025,L$12:L$2012)),2)+SUMIF($D$12:$D1025,$D1025,AH$12:AH1025))-SUMIF($D$12:$D1024,$D1025,O$12:O1024)-SUMIF($D$12:$D$2012,$D1025,N$12:N$2012),AH1025),2))),"")</f>
        <v/>
      </c>
      <c r="P1025" s="250" t="str">
        <f>IF(J1025&lt;&gt;"",1000 - SUMIF($D$12:$D1024,$D1025,P$12:P1024),"")</f>
        <v/>
      </c>
      <c r="Q1025" s="106"/>
      <c r="R1025" s="247"/>
      <c r="S1025" s="247"/>
      <c r="T1025" s="247"/>
      <c r="U1025" s="248" t="str">
        <f>IF(AND(R1025&lt;&gt;"",S1025&lt;&gt;"",Q1025&lt;&gt;""),ROUND(MIN(IF(OR(Q1025="OZZ",Q1025="ZZ"),5000,17300),TRUNC(0.75*(SUMIF($D$12:$D1025,$D1025,R$12:R1025)+SUMIF($D$12:$D1025,$D1025,S$12:S1025)),2)) - SUMIF($D$12:$D1024,$D1025,U$12:U1024),2),"")</f>
        <v/>
      </c>
      <c r="V1025" s="248" t="str">
        <f>IF(AND(R1025&lt;&gt;"",S1025&lt;&gt;"",T1025&lt;&gt;"",Q1025&lt;&gt;"",AL1025&lt;&gt;""),IF(OR(Q1025="OZZ",Q1025="ZZ"),ROUND(0-SUMIF($D$12:$D1024,$D1025,V$12:V1024),2),IF(T1025=0,0,ROUND(MIN(MIN(17300,TRUNC(0.75*(SUMIF($D$12:$D$2012,$D1025,R$12:R$2012)+SUMIF($D$12:$D$2012,$D1025,S$12:S$2012)),2)+SUMIF($D$12:$D1025,$D1025,AL$12:AL1025))-SUMIF($D$12:$D1024,$D1025,V$12:V1024)-SUMIF($D$12:$D$2012,$D1025,U$12:U$2012),AL1025),2))),"")</f>
        <v/>
      </c>
      <c r="W1025" s="250" t="str">
        <f>IF(Q1025&lt;&gt;"",1000 - SUMIF($D$12:$D1024,$D1025,W$12:W1024),"")</f>
        <v/>
      </c>
      <c r="X1025" s="106"/>
      <c r="Y1025" s="247"/>
      <c r="Z1025" s="247"/>
      <c r="AA1025" s="247"/>
      <c r="AB1025" s="248" t="str">
        <f>IF(AND(Y1025&lt;&gt;"",Z1025&lt;&gt;"",X1025&lt;&gt;""),ROUND(MIN(IF(OR(X1025="OZZ",X1025="ZZ"),5000,17300),TRUNC(0.75*(SUMIF($D$12:$D1025,$D1025,Y$12:Y1025)+SUMIF($D$12:$D1025,$D1025,Z$12:Z1025)),2)) - SUMIF($D$12:$D1024,$D1025,AB$12:AB1024),2),"")</f>
        <v/>
      </c>
      <c r="AC1025" s="251" t="str">
        <f>IF(AND(Y1025&lt;&gt;"",Z1025&lt;&gt;"",AA1025&lt;&gt;"",X1025&lt;&gt;"",AP1025&lt;&gt;""),IF(OR(X1025="OZZ",X1025="ZZ"),ROUND(0-SUMIF($D$12:$D1024,$D1025,AC$12:AC1024),2),IF(AA1025=0,0,ROUND(MIN(MIN(17300,TRUNC(0.75*(SUMIF($D$12:$D$2012,$D1025,Y$12:Y$2012)+SUMIF($D$12:$D$2012,$D1025,Z$12:Z$2012)),2)+SUMIF($D$12:$D1025,$D1025,AP$12:AP1025))-SUMIF($D$12:$D1024,$D1025,AC$12:AC1024)-SUMIF($D$12:$D$2012,$D1025,AB$12:AB$2012),AP1025),2))),"")</f>
        <v/>
      </c>
      <c r="AD1025" s="250" t="str">
        <f>IF(X1025&lt;&gt;"",1000 - SUMIF($D$12:$D1024,$D1025,AD$12:AD1024),"")</f>
        <v/>
      </c>
      <c r="AE1025" s="252"/>
      <c r="AF1025" s="253"/>
      <c r="AG1025" s="254"/>
      <c r="AH1025" s="255" t="str">
        <f t="shared" si="334"/>
        <v/>
      </c>
      <c r="AI1025" s="256"/>
      <c r="AJ1025" s="253"/>
      <c r="AK1025" s="254"/>
      <c r="AL1025" s="255" t="str">
        <f t="shared" si="335"/>
        <v/>
      </c>
      <c r="AM1025" s="256"/>
      <c r="AN1025" s="253"/>
      <c r="AO1025" s="254"/>
      <c r="AP1025" s="255" t="str">
        <f t="shared" si="315"/>
        <v/>
      </c>
      <c r="AQ1025" s="116"/>
      <c r="AR1025" s="116"/>
      <c r="AS1025" s="117"/>
      <c r="AT1025" s="118"/>
      <c r="AU1025" s="119" t="str">
        <f>IF(D1025&lt;&gt; "", IF(COUNTIF($D$12:$D1025,$D1025)&gt;1,0,IF(SUM(N1025,U1025,AB1025)&gt;0,IF(AND(X1025="",OR(Q1025&lt;&gt;"",J1025&lt;&gt;"")),IF(Q1025&lt;&gt;"",Q1025,IF(J1025&lt;&gt;"",J1025,0)),IF(AND(Q1025&lt;&gt;"",J1025&lt;&gt;"",Q1025=J1025),Q1025,X1025)),0)),"")</f>
        <v/>
      </c>
      <c r="AV1025" s="119" t="str">
        <f>IF(D1025&lt;&gt;"",IF(COUNTIF($D$12:$D1025,$D1025)&gt;1,0,IF(SUM(O1025,V1025,AC1025)&gt;0,IF(AND(X1025="",OR(Q1025&lt;&gt;"",J1025&lt;&gt;"")),IF(Q1025&lt;&gt;"",Q1025,IF(J1025&lt;&gt;"",J1025,0)),IF(AND(Q1025&lt;&gt;"",J1025&lt;&gt;"",Q1025=J1025),Q1025,X1025)),0)),"")</f>
        <v/>
      </c>
      <c r="AW1025" s="119" t="str">
        <f>IF(D1025&lt;&gt;"",IF(COUNTIF($D$12:$D1025,$D1025)&gt;1,0,IF(SUM(P1025,W1025,AD1025)&gt;0,IF(AND(X1025="",OR(Q1025&lt;&gt;"",J1025&lt;&gt;"")),IF(Q1025&lt;&gt;"",Q1025,IF(J1025&lt;&gt;"",J1025,0)),IF(AND(Q1025&lt;&gt;"",J1025&lt;&gt;"",Q1025=J1025),Q1025,X1025)),0)),"")</f>
        <v/>
      </c>
      <c r="AX1025" s="118" t="str">
        <f t="shared" si="316"/>
        <v/>
      </c>
      <c r="AY1025" s="118" t="str">
        <f t="shared" si="317"/>
        <v/>
      </c>
      <c r="AZ1025" s="118" t="str">
        <f t="shared" si="318"/>
        <v/>
      </c>
      <c r="BA1025" s="118" t="str">
        <f t="shared" si="319"/>
        <v/>
      </c>
      <c r="BB1025" s="118" t="str">
        <f t="shared" si="320"/>
        <v/>
      </c>
      <c r="BC1025" s="118" t="str">
        <f t="shared" si="321"/>
        <v/>
      </c>
      <c r="BD1025" s="118" t="str">
        <f t="shared" si="322"/>
        <v/>
      </c>
      <c r="BE1025" s="118" t="str">
        <f t="shared" si="323"/>
        <v/>
      </c>
      <c r="BF1025" s="118" t="str">
        <f t="shared" si="324"/>
        <v/>
      </c>
      <c r="BG1025" s="120"/>
      <c r="BH1025" s="120" t="str">
        <f t="shared" si="325"/>
        <v/>
      </c>
      <c r="BI1025" s="120" t="str">
        <f t="shared" si="326"/>
        <v/>
      </c>
      <c r="BJ1025" s="121"/>
      <c r="BK1025" s="120" t="str">
        <f t="shared" si="327"/>
        <v/>
      </c>
      <c r="BL1025" s="120" t="str">
        <f t="shared" si="328"/>
        <v/>
      </c>
      <c r="BM1025" s="120" t="str">
        <f t="shared" si="329"/>
        <v/>
      </c>
      <c r="BN1025" s="120" t="str">
        <f t="shared" si="330"/>
        <v/>
      </c>
      <c r="BO1025" s="120" t="str">
        <f t="shared" si="331"/>
        <v/>
      </c>
      <c r="BP1025" s="120" t="str">
        <f t="shared" si="332"/>
        <v/>
      </c>
      <c r="BQ1025" s="98"/>
      <c r="BR1025" s="98"/>
      <c r="BS1025" s="98"/>
      <c r="BT1025" s="98"/>
      <c r="BU1025" s="98"/>
      <c r="BV1025" s="98"/>
      <c r="BW1025" s="98"/>
      <c r="BX1025" s="98"/>
      <c r="BY1025" s="98"/>
      <c r="BZ1025" s="98"/>
      <c r="CA1025" s="98"/>
      <c r="CB1025" s="98"/>
      <c r="CC1025" s="98"/>
      <c r="CD1025" s="98"/>
      <c r="CE1025" s="98"/>
      <c r="CF1025" s="98"/>
      <c r="CG1025" s="98"/>
      <c r="CH1025" s="98"/>
      <c r="CI1025" s="98"/>
      <c r="CJ1025" s="98"/>
      <c r="CK1025" s="98"/>
      <c r="CL1025" s="98"/>
      <c r="CM1025" s="98"/>
      <c r="CN1025" s="98"/>
      <c r="CO1025" s="98"/>
      <c r="CP1025" s="98"/>
      <c r="CQ1025" s="98"/>
      <c r="CR1025" s="98"/>
      <c r="CS1025" s="98"/>
    </row>
    <row r="1026" spans="1:97" s="4" customFormat="1" ht="18.75" customHeight="1" x14ac:dyDescent="0.2">
      <c r="A1026" s="3">
        <f t="shared" si="333"/>
        <v>1014</v>
      </c>
      <c r="B1026" s="263"/>
      <c r="C1026" s="263"/>
      <c r="D1026" s="263"/>
      <c r="E1026" s="259"/>
      <c r="F1026" s="259"/>
      <c r="G1026" s="43"/>
      <c r="H1026" s="264"/>
      <c r="I1026" s="261"/>
      <c r="J1026" s="106"/>
      <c r="K1026" s="247"/>
      <c r="L1026" s="247"/>
      <c r="M1026" s="247"/>
      <c r="N1026" s="248" t="str">
        <f>IF(AND(K1026&lt;&gt;"",L1026&lt;&gt;"",J1026&lt;&gt;""),ROUND(MIN(IF(OR(J1026="OZZ",J1026="ZZ"),5000,17300),TRUNC(0.75*(SUMIF($D$12:$D1026,$D1026,K$12:K1026)+SUMIF($D$12:$D1026,$D1026,L$12:L1026)),2)) - SUMIF($D$12:$D1025,$D1026,N$12:N1025),2),"")</f>
        <v/>
      </c>
      <c r="O1026" s="249" t="str">
        <f>IF(AND(K1026&lt;&gt;"",L1026&lt;&gt;"",M1026&lt;&gt;"",J1026&lt;&gt;"",AH1026&lt;&gt;""),IF(OR(J1026="OZZ",J1026="ZZ"),ROUND(0-SUMIF($D$12:$D1025,$D1026,O$12:O1025),2),IF(M1026=0,0,ROUND(MIN(MIN(17300,TRUNC(0.75*(SUMIF($D$12:$D$2012,$D1026,K$12:K$2012)+SUMIF($D$12:$D$2012,$D1026,L$12:L$2012)),2)+SUMIF($D$12:$D1026,$D1026,AH$12:AH1026))-SUMIF($D$12:$D1025,$D1026,O$12:O1025)-SUMIF($D$12:$D$2012,$D1026,N$12:N$2012),AH1026),2))),"")</f>
        <v/>
      </c>
      <c r="P1026" s="250" t="str">
        <f>IF(J1026&lt;&gt;"",1000 - SUMIF($D$12:$D1025,$D1026,P$12:P1025),"")</f>
        <v/>
      </c>
      <c r="Q1026" s="106"/>
      <c r="R1026" s="247"/>
      <c r="S1026" s="247"/>
      <c r="T1026" s="247"/>
      <c r="U1026" s="248" t="str">
        <f>IF(AND(R1026&lt;&gt;"",S1026&lt;&gt;"",Q1026&lt;&gt;""),ROUND(MIN(IF(OR(Q1026="OZZ",Q1026="ZZ"),5000,17300),TRUNC(0.75*(SUMIF($D$12:$D1026,$D1026,R$12:R1026)+SUMIF($D$12:$D1026,$D1026,S$12:S1026)),2)) - SUMIF($D$12:$D1025,$D1026,U$12:U1025),2),"")</f>
        <v/>
      </c>
      <c r="V1026" s="248" t="str">
        <f>IF(AND(R1026&lt;&gt;"",S1026&lt;&gt;"",T1026&lt;&gt;"",Q1026&lt;&gt;"",AL1026&lt;&gt;""),IF(OR(Q1026="OZZ",Q1026="ZZ"),ROUND(0-SUMIF($D$12:$D1025,$D1026,V$12:V1025),2),IF(T1026=0,0,ROUND(MIN(MIN(17300,TRUNC(0.75*(SUMIF($D$12:$D$2012,$D1026,R$12:R$2012)+SUMIF($D$12:$D$2012,$D1026,S$12:S$2012)),2)+SUMIF($D$12:$D1026,$D1026,AL$12:AL1026))-SUMIF($D$12:$D1025,$D1026,V$12:V1025)-SUMIF($D$12:$D$2012,$D1026,U$12:U$2012),AL1026),2))),"")</f>
        <v/>
      </c>
      <c r="W1026" s="250" t="str">
        <f>IF(Q1026&lt;&gt;"",1000 - SUMIF($D$12:$D1025,$D1026,W$12:W1025),"")</f>
        <v/>
      </c>
      <c r="X1026" s="106"/>
      <c r="Y1026" s="247"/>
      <c r="Z1026" s="247"/>
      <c r="AA1026" s="247"/>
      <c r="AB1026" s="248" t="str">
        <f>IF(AND(Y1026&lt;&gt;"",Z1026&lt;&gt;"",X1026&lt;&gt;""),ROUND(MIN(IF(OR(X1026="OZZ",X1026="ZZ"),5000,17300),TRUNC(0.75*(SUMIF($D$12:$D1026,$D1026,Y$12:Y1026)+SUMIF($D$12:$D1026,$D1026,Z$12:Z1026)),2)) - SUMIF($D$12:$D1025,$D1026,AB$12:AB1025),2),"")</f>
        <v/>
      </c>
      <c r="AC1026" s="251" t="str">
        <f>IF(AND(Y1026&lt;&gt;"",Z1026&lt;&gt;"",AA1026&lt;&gt;"",X1026&lt;&gt;"",AP1026&lt;&gt;""),IF(OR(X1026="OZZ",X1026="ZZ"),ROUND(0-SUMIF($D$12:$D1025,$D1026,AC$12:AC1025),2),IF(AA1026=0,0,ROUND(MIN(MIN(17300,TRUNC(0.75*(SUMIF($D$12:$D$2012,$D1026,Y$12:Y$2012)+SUMIF($D$12:$D$2012,$D1026,Z$12:Z$2012)),2)+SUMIF($D$12:$D1026,$D1026,AP$12:AP1026))-SUMIF($D$12:$D1025,$D1026,AC$12:AC1025)-SUMIF($D$12:$D$2012,$D1026,AB$12:AB$2012),AP1026),2))),"")</f>
        <v/>
      </c>
      <c r="AD1026" s="250" t="str">
        <f>IF(X1026&lt;&gt;"",1000 - SUMIF($D$12:$D1025,$D1026,AD$12:AD1025),"")</f>
        <v/>
      </c>
      <c r="AE1026" s="252"/>
      <c r="AF1026" s="253"/>
      <c r="AG1026" s="254"/>
      <c r="AH1026" s="255" t="str">
        <f t="shared" si="334"/>
        <v/>
      </c>
      <c r="AI1026" s="256"/>
      <c r="AJ1026" s="253"/>
      <c r="AK1026" s="254"/>
      <c r="AL1026" s="255" t="str">
        <f t="shared" si="335"/>
        <v/>
      </c>
      <c r="AM1026" s="256"/>
      <c r="AN1026" s="253"/>
      <c r="AO1026" s="254"/>
      <c r="AP1026" s="255" t="str">
        <f t="shared" si="315"/>
        <v/>
      </c>
      <c r="AQ1026" s="116"/>
      <c r="AR1026" s="116"/>
      <c r="AS1026" s="117"/>
      <c r="AT1026" s="118"/>
      <c r="AU1026" s="119" t="str">
        <f>IF(D1026&lt;&gt; "", IF(COUNTIF($D$12:$D1026,$D1026)&gt;1,0,IF(SUM(N1026,U1026,AB1026)&gt;0,IF(AND(X1026="",OR(Q1026&lt;&gt;"",J1026&lt;&gt;"")),IF(Q1026&lt;&gt;"",Q1026,IF(J1026&lt;&gt;"",J1026,0)),IF(AND(Q1026&lt;&gt;"",J1026&lt;&gt;"",Q1026=J1026),Q1026,X1026)),0)),"")</f>
        <v/>
      </c>
      <c r="AV1026" s="119" t="str">
        <f>IF(D1026&lt;&gt;"",IF(COUNTIF($D$12:$D1026,$D1026)&gt;1,0,IF(SUM(O1026,V1026,AC1026)&gt;0,IF(AND(X1026="",OR(Q1026&lt;&gt;"",J1026&lt;&gt;"")),IF(Q1026&lt;&gt;"",Q1026,IF(J1026&lt;&gt;"",J1026,0)),IF(AND(Q1026&lt;&gt;"",J1026&lt;&gt;"",Q1026=J1026),Q1026,X1026)),0)),"")</f>
        <v/>
      </c>
      <c r="AW1026" s="119" t="str">
        <f>IF(D1026&lt;&gt;"",IF(COUNTIF($D$12:$D1026,$D1026)&gt;1,0,IF(SUM(P1026,W1026,AD1026)&gt;0,IF(AND(X1026="",OR(Q1026&lt;&gt;"",J1026&lt;&gt;"")),IF(Q1026&lt;&gt;"",Q1026,IF(J1026&lt;&gt;"",J1026,0)),IF(AND(Q1026&lt;&gt;"",J1026&lt;&gt;"",Q1026=J1026),Q1026,X1026)),0)),"")</f>
        <v/>
      </c>
      <c r="AX1026" s="118" t="str">
        <f t="shared" si="316"/>
        <v/>
      </c>
      <c r="AY1026" s="118" t="str">
        <f t="shared" si="317"/>
        <v/>
      </c>
      <c r="AZ1026" s="118" t="str">
        <f t="shared" si="318"/>
        <v/>
      </c>
      <c r="BA1026" s="118" t="str">
        <f t="shared" si="319"/>
        <v/>
      </c>
      <c r="BB1026" s="118" t="str">
        <f t="shared" si="320"/>
        <v/>
      </c>
      <c r="BC1026" s="118" t="str">
        <f t="shared" si="321"/>
        <v/>
      </c>
      <c r="BD1026" s="118" t="str">
        <f t="shared" si="322"/>
        <v/>
      </c>
      <c r="BE1026" s="118" t="str">
        <f t="shared" si="323"/>
        <v/>
      </c>
      <c r="BF1026" s="118" t="str">
        <f t="shared" si="324"/>
        <v/>
      </c>
      <c r="BG1026" s="120"/>
      <c r="BH1026" s="120" t="str">
        <f t="shared" si="325"/>
        <v/>
      </c>
      <c r="BI1026" s="120" t="str">
        <f t="shared" si="326"/>
        <v/>
      </c>
      <c r="BJ1026" s="121"/>
      <c r="BK1026" s="120" t="str">
        <f t="shared" si="327"/>
        <v/>
      </c>
      <c r="BL1026" s="120" t="str">
        <f t="shared" si="328"/>
        <v/>
      </c>
      <c r="BM1026" s="120" t="str">
        <f t="shared" si="329"/>
        <v/>
      </c>
      <c r="BN1026" s="120" t="str">
        <f t="shared" si="330"/>
        <v/>
      </c>
      <c r="BO1026" s="120" t="str">
        <f t="shared" si="331"/>
        <v/>
      </c>
      <c r="BP1026" s="120" t="str">
        <f t="shared" si="332"/>
        <v/>
      </c>
      <c r="BQ1026" s="98"/>
      <c r="BR1026" s="98"/>
      <c r="BS1026" s="98"/>
      <c r="BT1026" s="98"/>
      <c r="BU1026" s="98"/>
      <c r="BV1026" s="98"/>
      <c r="BW1026" s="98"/>
      <c r="BX1026" s="98"/>
      <c r="BY1026" s="98"/>
      <c r="BZ1026" s="98"/>
      <c r="CA1026" s="98"/>
      <c r="CB1026" s="98"/>
      <c r="CC1026" s="98"/>
      <c r="CD1026" s="98"/>
      <c r="CE1026" s="98"/>
      <c r="CF1026" s="98"/>
      <c r="CG1026" s="98"/>
      <c r="CH1026" s="98"/>
      <c r="CI1026" s="98"/>
      <c r="CJ1026" s="98"/>
      <c r="CK1026" s="98"/>
      <c r="CL1026" s="98"/>
      <c r="CM1026" s="98"/>
      <c r="CN1026" s="98"/>
      <c r="CO1026" s="98"/>
      <c r="CP1026" s="98"/>
      <c r="CQ1026" s="98"/>
      <c r="CR1026" s="98"/>
      <c r="CS1026" s="98"/>
    </row>
    <row r="1027" spans="1:97" s="4" customFormat="1" ht="18.75" customHeight="1" x14ac:dyDescent="0.2">
      <c r="A1027" s="3">
        <f t="shared" si="333"/>
        <v>1015</v>
      </c>
      <c r="B1027" s="263"/>
      <c r="C1027" s="263"/>
      <c r="D1027" s="263"/>
      <c r="E1027" s="259"/>
      <c r="F1027" s="259"/>
      <c r="G1027" s="43"/>
      <c r="H1027" s="264"/>
      <c r="I1027" s="261"/>
      <c r="J1027" s="106"/>
      <c r="K1027" s="247"/>
      <c r="L1027" s="247"/>
      <c r="M1027" s="247"/>
      <c r="N1027" s="248" t="str">
        <f>IF(AND(K1027&lt;&gt;"",L1027&lt;&gt;"",J1027&lt;&gt;""),ROUND(MIN(IF(OR(J1027="OZZ",J1027="ZZ"),5000,17300),TRUNC(0.75*(SUMIF($D$12:$D1027,$D1027,K$12:K1027)+SUMIF($D$12:$D1027,$D1027,L$12:L1027)),2)) - SUMIF($D$12:$D1026,$D1027,N$12:N1026),2),"")</f>
        <v/>
      </c>
      <c r="O1027" s="249" t="str">
        <f>IF(AND(K1027&lt;&gt;"",L1027&lt;&gt;"",M1027&lt;&gt;"",J1027&lt;&gt;"",AH1027&lt;&gt;""),IF(OR(J1027="OZZ",J1027="ZZ"),ROUND(0-SUMIF($D$12:$D1026,$D1027,O$12:O1026),2),IF(M1027=0,0,ROUND(MIN(MIN(17300,TRUNC(0.75*(SUMIF($D$12:$D$2012,$D1027,K$12:K$2012)+SUMIF($D$12:$D$2012,$D1027,L$12:L$2012)),2)+SUMIF($D$12:$D1027,$D1027,AH$12:AH1027))-SUMIF($D$12:$D1026,$D1027,O$12:O1026)-SUMIF($D$12:$D$2012,$D1027,N$12:N$2012),AH1027),2))),"")</f>
        <v/>
      </c>
      <c r="P1027" s="250" t="str">
        <f>IF(J1027&lt;&gt;"",1000 - SUMIF($D$12:$D1026,$D1027,P$12:P1026),"")</f>
        <v/>
      </c>
      <c r="Q1027" s="106"/>
      <c r="R1027" s="247"/>
      <c r="S1027" s="247"/>
      <c r="T1027" s="247"/>
      <c r="U1027" s="248" t="str">
        <f>IF(AND(R1027&lt;&gt;"",S1027&lt;&gt;"",Q1027&lt;&gt;""),ROUND(MIN(IF(OR(Q1027="OZZ",Q1027="ZZ"),5000,17300),TRUNC(0.75*(SUMIF($D$12:$D1027,$D1027,R$12:R1027)+SUMIF($D$12:$D1027,$D1027,S$12:S1027)),2)) - SUMIF($D$12:$D1026,$D1027,U$12:U1026),2),"")</f>
        <v/>
      </c>
      <c r="V1027" s="248" t="str">
        <f>IF(AND(R1027&lt;&gt;"",S1027&lt;&gt;"",T1027&lt;&gt;"",Q1027&lt;&gt;"",AL1027&lt;&gt;""),IF(OR(Q1027="OZZ",Q1027="ZZ"),ROUND(0-SUMIF($D$12:$D1026,$D1027,V$12:V1026),2),IF(T1027=0,0,ROUND(MIN(MIN(17300,TRUNC(0.75*(SUMIF($D$12:$D$2012,$D1027,R$12:R$2012)+SUMIF($D$12:$D$2012,$D1027,S$12:S$2012)),2)+SUMIF($D$12:$D1027,$D1027,AL$12:AL1027))-SUMIF($D$12:$D1026,$D1027,V$12:V1026)-SUMIF($D$12:$D$2012,$D1027,U$12:U$2012),AL1027),2))),"")</f>
        <v/>
      </c>
      <c r="W1027" s="250" t="str">
        <f>IF(Q1027&lt;&gt;"",1000 - SUMIF($D$12:$D1026,$D1027,W$12:W1026),"")</f>
        <v/>
      </c>
      <c r="X1027" s="106"/>
      <c r="Y1027" s="247"/>
      <c r="Z1027" s="247"/>
      <c r="AA1027" s="247"/>
      <c r="AB1027" s="248" t="str">
        <f>IF(AND(Y1027&lt;&gt;"",Z1027&lt;&gt;"",X1027&lt;&gt;""),ROUND(MIN(IF(OR(X1027="OZZ",X1027="ZZ"),5000,17300),TRUNC(0.75*(SUMIF($D$12:$D1027,$D1027,Y$12:Y1027)+SUMIF($D$12:$D1027,$D1027,Z$12:Z1027)),2)) - SUMIF($D$12:$D1026,$D1027,AB$12:AB1026),2),"")</f>
        <v/>
      </c>
      <c r="AC1027" s="251" t="str">
        <f>IF(AND(Y1027&lt;&gt;"",Z1027&lt;&gt;"",AA1027&lt;&gt;"",X1027&lt;&gt;"",AP1027&lt;&gt;""),IF(OR(X1027="OZZ",X1027="ZZ"),ROUND(0-SUMIF($D$12:$D1026,$D1027,AC$12:AC1026),2),IF(AA1027=0,0,ROUND(MIN(MIN(17300,TRUNC(0.75*(SUMIF($D$12:$D$2012,$D1027,Y$12:Y$2012)+SUMIF($D$12:$D$2012,$D1027,Z$12:Z$2012)),2)+SUMIF($D$12:$D1027,$D1027,AP$12:AP1027))-SUMIF($D$12:$D1026,$D1027,AC$12:AC1026)-SUMIF($D$12:$D$2012,$D1027,AB$12:AB$2012),AP1027),2))),"")</f>
        <v/>
      </c>
      <c r="AD1027" s="250" t="str">
        <f>IF(X1027&lt;&gt;"",1000 - SUMIF($D$12:$D1026,$D1027,AD$12:AD1026),"")</f>
        <v/>
      </c>
      <c r="AE1027" s="252"/>
      <c r="AF1027" s="253"/>
      <c r="AG1027" s="254"/>
      <c r="AH1027" s="255" t="str">
        <f t="shared" si="334"/>
        <v/>
      </c>
      <c r="AI1027" s="256"/>
      <c r="AJ1027" s="253"/>
      <c r="AK1027" s="254"/>
      <c r="AL1027" s="255" t="str">
        <f t="shared" si="335"/>
        <v/>
      </c>
      <c r="AM1027" s="256"/>
      <c r="AN1027" s="253"/>
      <c r="AO1027" s="254"/>
      <c r="AP1027" s="255" t="str">
        <f t="shared" si="315"/>
        <v/>
      </c>
      <c r="AQ1027" s="116"/>
      <c r="AR1027" s="116"/>
      <c r="AS1027" s="117"/>
      <c r="AT1027" s="118"/>
      <c r="AU1027" s="119" t="str">
        <f>IF(D1027&lt;&gt; "", IF(COUNTIF($D$12:$D1027,$D1027)&gt;1,0,IF(SUM(N1027,U1027,AB1027)&gt;0,IF(AND(X1027="",OR(Q1027&lt;&gt;"",J1027&lt;&gt;"")),IF(Q1027&lt;&gt;"",Q1027,IF(J1027&lt;&gt;"",J1027,0)),IF(AND(Q1027&lt;&gt;"",J1027&lt;&gt;"",Q1027=J1027),Q1027,X1027)),0)),"")</f>
        <v/>
      </c>
      <c r="AV1027" s="119" t="str">
        <f>IF(D1027&lt;&gt;"",IF(COUNTIF($D$12:$D1027,$D1027)&gt;1,0,IF(SUM(O1027,V1027,AC1027)&gt;0,IF(AND(X1027="",OR(Q1027&lt;&gt;"",J1027&lt;&gt;"")),IF(Q1027&lt;&gt;"",Q1027,IF(J1027&lt;&gt;"",J1027,0)),IF(AND(Q1027&lt;&gt;"",J1027&lt;&gt;"",Q1027=J1027),Q1027,X1027)),0)),"")</f>
        <v/>
      </c>
      <c r="AW1027" s="119" t="str">
        <f>IF(D1027&lt;&gt;"",IF(COUNTIF($D$12:$D1027,$D1027)&gt;1,0,IF(SUM(P1027,W1027,AD1027)&gt;0,IF(AND(X1027="",OR(Q1027&lt;&gt;"",J1027&lt;&gt;"")),IF(Q1027&lt;&gt;"",Q1027,IF(J1027&lt;&gt;"",J1027,0)),IF(AND(Q1027&lt;&gt;"",J1027&lt;&gt;"",Q1027=J1027),Q1027,X1027)),0)),"")</f>
        <v/>
      </c>
      <c r="AX1027" s="118" t="str">
        <f t="shared" si="316"/>
        <v/>
      </c>
      <c r="AY1027" s="118" t="str">
        <f t="shared" si="317"/>
        <v/>
      </c>
      <c r="AZ1027" s="118" t="str">
        <f t="shared" si="318"/>
        <v/>
      </c>
      <c r="BA1027" s="118" t="str">
        <f t="shared" si="319"/>
        <v/>
      </c>
      <c r="BB1027" s="118" t="str">
        <f t="shared" si="320"/>
        <v/>
      </c>
      <c r="BC1027" s="118" t="str">
        <f t="shared" si="321"/>
        <v/>
      </c>
      <c r="BD1027" s="118" t="str">
        <f t="shared" si="322"/>
        <v/>
      </c>
      <c r="BE1027" s="118" t="str">
        <f t="shared" si="323"/>
        <v/>
      </c>
      <c r="BF1027" s="118" t="str">
        <f t="shared" si="324"/>
        <v/>
      </c>
      <c r="BG1027" s="120"/>
      <c r="BH1027" s="120" t="str">
        <f t="shared" si="325"/>
        <v/>
      </c>
      <c r="BI1027" s="120" t="str">
        <f t="shared" si="326"/>
        <v/>
      </c>
      <c r="BJ1027" s="121"/>
      <c r="BK1027" s="120" t="str">
        <f t="shared" si="327"/>
        <v/>
      </c>
      <c r="BL1027" s="120" t="str">
        <f t="shared" si="328"/>
        <v/>
      </c>
      <c r="BM1027" s="120" t="str">
        <f t="shared" si="329"/>
        <v/>
      </c>
      <c r="BN1027" s="120" t="str">
        <f t="shared" si="330"/>
        <v/>
      </c>
      <c r="BO1027" s="120" t="str">
        <f t="shared" si="331"/>
        <v/>
      </c>
      <c r="BP1027" s="120" t="str">
        <f t="shared" si="332"/>
        <v/>
      </c>
      <c r="BQ1027" s="98"/>
      <c r="BR1027" s="98"/>
      <c r="BS1027" s="98"/>
      <c r="BT1027" s="98"/>
      <c r="BU1027" s="98"/>
      <c r="BV1027" s="98"/>
      <c r="BW1027" s="98"/>
      <c r="BX1027" s="98"/>
      <c r="BY1027" s="98"/>
      <c r="BZ1027" s="98"/>
      <c r="CA1027" s="98"/>
      <c r="CB1027" s="98"/>
      <c r="CC1027" s="98"/>
      <c r="CD1027" s="98"/>
      <c r="CE1027" s="98"/>
      <c r="CF1027" s="98"/>
      <c r="CG1027" s="98"/>
      <c r="CH1027" s="98"/>
      <c r="CI1027" s="98"/>
      <c r="CJ1027" s="98"/>
      <c r="CK1027" s="98"/>
      <c r="CL1027" s="98"/>
      <c r="CM1027" s="98"/>
      <c r="CN1027" s="98"/>
      <c r="CO1027" s="98"/>
      <c r="CP1027" s="98"/>
      <c r="CQ1027" s="98"/>
      <c r="CR1027" s="98"/>
      <c r="CS1027" s="98"/>
    </row>
    <row r="1028" spans="1:97" s="4" customFormat="1" ht="18.75" customHeight="1" x14ac:dyDescent="0.2">
      <c r="A1028" s="3">
        <f t="shared" si="333"/>
        <v>1016</v>
      </c>
      <c r="B1028" s="263"/>
      <c r="C1028" s="263"/>
      <c r="D1028" s="263"/>
      <c r="E1028" s="259"/>
      <c r="F1028" s="259"/>
      <c r="G1028" s="43"/>
      <c r="H1028" s="264"/>
      <c r="I1028" s="261"/>
      <c r="J1028" s="106"/>
      <c r="K1028" s="247"/>
      <c r="L1028" s="247"/>
      <c r="M1028" s="247"/>
      <c r="N1028" s="248" t="str">
        <f>IF(AND(K1028&lt;&gt;"",L1028&lt;&gt;"",J1028&lt;&gt;""),ROUND(MIN(IF(OR(J1028="OZZ",J1028="ZZ"),5000,17300),TRUNC(0.75*(SUMIF($D$12:$D1028,$D1028,K$12:K1028)+SUMIF($D$12:$D1028,$D1028,L$12:L1028)),2)) - SUMIF($D$12:$D1027,$D1028,N$12:N1027),2),"")</f>
        <v/>
      </c>
      <c r="O1028" s="249" t="str">
        <f>IF(AND(K1028&lt;&gt;"",L1028&lt;&gt;"",M1028&lt;&gt;"",J1028&lt;&gt;"",AH1028&lt;&gt;""),IF(OR(J1028="OZZ",J1028="ZZ"),ROUND(0-SUMIF($D$12:$D1027,$D1028,O$12:O1027),2),IF(M1028=0,0,ROUND(MIN(MIN(17300,TRUNC(0.75*(SUMIF($D$12:$D$2012,$D1028,K$12:K$2012)+SUMIF($D$12:$D$2012,$D1028,L$12:L$2012)),2)+SUMIF($D$12:$D1028,$D1028,AH$12:AH1028))-SUMIF($D$12:$D1027,$D1028,O$12:O1027)-SUMIF($D$12:$D$2012,$D1028,N$12:N$2012),AH1028),2))),"")</f>
        <v/>
      </c>
      <c r="P1028" s="250" t="str">
        <f>IF(J1028&lt;&gt;"",1000 - SUMIF($D$12:$D1027,$D1028,P$12:P1027),"")</f>
        <v/>
      </c>
      <c r="Q1028" s="106"/>
      <c r="R1028" s="247"/>
      <c r="S1028" s="247"/>
      <c r="T1028" s="247"/>
      <c r="U1028" s="248" t="str">
        <f>IF(AND(R1028&lt;&gt;"",S1028&lt;&gt;"",Q1028&lt;&gt;""),ROUND(MIN(IF(OR(Q1028="OZZ",Q1028="ZZ"),5000,17300),TRUNC(0.75*(SUMIF($D$12:$D1028,$D1028,R$12:R1028)+SUMIF($D$12:$D1028,$D1028,S$12:S1028)),2)) - SUMIF($D$12:$D1027,$D1028,U$12:U1027),2),"")</f>
        <v/>
      </c>
      <c r="V1028" s="248" t="str">
        <f>IF(AND(R1028&lt;&gt;"",S1028&lt;&gt;"",T1028&lt;&gt;"",Q1028&lt;&gt;"",AL1028&lt;&gt;""),IF(OR(Q1028="OZZ",Q1028="ZZ"),ROUND(0-SUMIF($D$12:$D1027,$D1028,V$12:V1027),2),IF(T1028=0,0,ROUND(MIN(MIN(17300,TRUNC(0.75*(SUMIF($D$12:$D$2012,$D1028,R$12:R$2012)+SUMIF($D$12:$D$2012,$D1028,S$12:S$2012)),2)+SUMIF($D$12:$D1028,$D1028,AL$12:AL1028))-SUMIF($D$12:$D1027,$D1028,V$12:V1027)-SUMIF($D$12:$D$2012,$D1028,U$12:U$2012),AL1028),2))),"")</f>
        <v/>
      </c>
      <c r="W1028" s="250" t="str">
        <f>IF(Q1028&lt;&gt;"",1000 - SUMIF($D$12:$D1027,$D1028,W$12:W1027),"")</f>
        <v/>
      </c>
      <c r="X1028" s="106"/>
      <c r="Y1028" s="247"/>
      <c r="Z1028" s="247"/>
      <c r="AA1028" s="247"/>
      <c r="AB1028" s="248" t="str">
        <f>IF(AND(Y1028&lt;&gt;"",Z1028&lt;&gt;"",X1028&lt;&gt;""),ROUND(MIN(IF(OR(X1028="OZZ",X1028="ZZ"),5000,17300),TRUNC(0.75*(SUMIF($D$12:$D1028,$D1028,Y$12:Y1028)+SUMIF($D$12:$D1028,$D1028,Z$12:Z1028)),2)) - SUMIF($D$12:$D1027,$D1028,AB$12:AB1027),2),"")</f>
        <v/>
      </c>
      <c r="AC1028" s="251" t="str">
        <f>IF(AND(Y1028&lt;&gt;"",Z1028&lt;&gt;"",AA1028&lt;&gt;"",X1028&lt;&gt;"",AP1028&lt;&gt;""),IF(OR(X1028="OZZ",X1028="ZZ"),ROUND(0-SUMIF($D$12:$D1027,$D1028,AC$12:AC1027),2),IF(AA1028=0,0,ROUND(MIN(MIN(17300,TRUNC(0.75*(SUMIF($D$12:$D$2012,$D1028,Y$12:Y$2012)+SUMIF($D$12:$D$2012,$D1028,Z$12:Z$2012)),2)+SUMIF($D$12:$D1028,$D1028,AP$12:AP1028))-SUMIF($D$12:$D1027,$D1028,AC$12:AC1027)-SUMIF($D$12:$D$2012,$D1028,AB$12:AB$2012),AP1028),2))),"")</f>
        <v/>
      </c>
      <c r="AD1028" s="250" t="str">
        <f>IF(X1028&lt;&gt;"",1000 - SUMIF($D$12:$D1027,$D1028,AD$12:AD1027),"")</f>
        <v/>
      </c>
      <c r="AE1028" s="252"/>
      <c r="AF1028" s="253"/>
      <c r="AG1028" s="254"/>
      <c r="AH1028" s="255" t="str">
        <f t="shared" si="334"/>
        <v/>
      </c>
      <c r="AI1028" s="256"/>
      <c r="AJ1028" s="253"/>
      <c r="AK1028" s="254"/>
      <c r="AL1028" s="255" t="str">
        <f t="shared" si="335"/>
        <v/>
      </c>
      <c r="AM1028" s="256"/>
      <c r="AN1028" s="253"/>
      <c r="AO1028" s="254"/>
      <c r="AP1028" s="255" t="str">
        <f t="shared" si="315"/>
        <v/>
      </c>
      <c r="AQ1028" s="116"/>
      <c r="AR1028" s="116"/>
      <c r="AS1028" s="117"/>
      <c r="AT1028" s="118"/>
      <c r="AU1028" s="119" t="str">
        <f>IF(D1028&lt;&gt; "", IF(COUNTIF($D$12:$D1028,$D1028)&gt;1,0,IF(SUM(N1028,U1028,AB1028)&gt;0,IF(AND(X1028="",OR(Q1028&lt;&gt;"",J1028&lt;&gt;"")),IF(Q1028&lt;&gt;"",Q1028,IF(J1028&lt;&gt;"",J1028,0)),IF(AND(Q1028&lt;&gt;"",J1028&lt;&gt;"",Q1028=J1028),Q1028,X1028)),0)),"")</f>
        <v/>
      </c>
      <c r="AV1028" s="119" t="str">
        <f>IF(D1028&lt;&gt;"",IF(COUNTIF($D$12:$D1028,$D1028)&gt;1,0,IF(SUM(O1028,V1028,AC1028)&gt;0,IF(AND(X1028="",OR(Q1028&lt;&gt;"",J1028&lt;&gt;"")),IF(Q1028&lt;&gt;"",Q1028,IF(J1028&lt;&gt;"",J1028,0)),IF(AND(Q1028&lt;&gt;"",J1028&lt;&gt;"",Q1028=J1028),Q1028,X1028)),0)),"")</f>
        <v/>
      </c>
      <c r="AW1028" s="119" t="str">
        <f>IF(D1028&lt;&gt;"",IF(COUNTIF($D$12:$D1028,$D1028)&gt;1,0,IF(SUM(P1028,W1028,AD1028)&gt;0,IF(AND(X1028="",OR(Q1028&lt;&gt;"",J1028&lt;&gt;"")),IF(Q1028&lt;&gt;"",Q1028,IF(J1028&lt;&gt;"",J1028,0)),IF(AND(Q1028&lt;&gt;"",J1028&lt;&gt;"",Q1028=J1028),Q1028,X1028)),0)),"")</f>
        <v/>
      </c>
      <c r="AX1028" s="118" t="str">
        <f t="shared" si="316"/>
        <v/>
      </c>
      <c r="AY1028" s="118" t="str">
        <f t="shared" si="317"/>
        <v/>
      </c>
      <c r="AZ1028" s="118" t="str">
        <f t="shared" si="318"/>
        <v/>
      </c>
      <c r="BA1028" s="118" t="str">
        <f t="shared" si="319"/>
        <v/>
      </c>
      <c r="BB1028" s="118" t="str">
        <f t="shared" si="320"/>
        <v/>
      </c>
      <c r="BC1028" s="118" t="str">
        <f t="shared" si="321"/>
        <v/>
      </c>
      <c r="BD1028" s="118" t="str">
        <f t="shared" si="322"/>
        <v/>
      </c>
      <c r="BE1028" s="118" t="str">
        <f t="shared" si="323"/>
        <v/>
      </c>
      <c r="BF1028" s="118" t="str">
        <f t="shared" si="324"/>
        <v/>
      </c>
      <c r="BG1028" s="120"/>
      <c r="BH1028" s="120" t="str">
        <f t="shared" si="325"/>
        <v/>
      </c>
      <c r="BI1028" s="120" t="str">
        <f t="shared" si="326"/>
        <v/>
      </c>
      <c r="BJ1028" s="121"/>
      <c r="BK1028" s="120" t="str">
        <f t="shared" si="327"/>
        <v/>
      </c>
      <c r="BL1028" s="120" t="str">
        <f t="shared" si="328"/>
        <v/>
      </c>
      <c r="BM1028" s="120" t="str">
        <f t="shared" si="329"/>
        <v/>
      </c>
      <c r="BN1028" s="120" t="str">
        <f t="shared" si="330"/>
        <v/>
      </c>
      <c r="BO1028" s="120" t="str">
        <f t="shared" si="331"/>
        <v/>
      </c>
      <c r="BP1028" s="120" t="str">
        <f t="shared" si="332"/>
        <v/>
      </c>
      <c r="BQ1028" s="98"/>
      <c r="BR1028" s="98"/>
      <c r="BS1028" s="98"/>
      <c r="BT1028" s="98"/>
      <c r="BU1028" s="98"/>
      <c r="BV1028" s="98"/>
      <c r="BW1028" s="98"/>
      <c r="BX1028" s="98"/>
      <c r="BY1028" s="98"/>
      <c r="BZ1028" s="98"/>
      <c r="CA1028" s="98"/>
      <c r="CB1028" s="98"/>
      <c r="CC1028" s="98"/>
      <c r="CD1028" s="98"/>
      <c r="CE1028" s="98"/>
      <c r="CF1028" s="98"/>
      <c r="CG1028" s="98"/>
      <c r="CH1028" s="98"/>
      <c r="CI1028" s="98"/>
      <c r="CJ1028" s="98"/>
      <c r="CK1028" s="98"/>
      <c r="CL1028" s="98"/>
      <c r="CM1028" s="98"/>
      <c r="CN1028" s="98"/>
      <c r="CO1028" s="98"/>
      <c r="CP1028" s="98"/>
      <c r="CQ1028" s="98"/>
      <c r="CR1028" s="98"/>
      <c r="CS1028" s="98"/>
    </row>
    <row r="1029" spans="1:97" s="4" customFormat="1" ht="18.75" customHeight="1" x14ac:dyDescent="0.2">
      <c r="A1029" s="3">
        <f t="shared" si="333"/>
        <v>1017</v>
      </c>
      <c r="B1029" s="263"/>
      <c r="C1029" s="263"/>
      <c r="D1029" s="263"/>
      <c r="E1029" s="259"/>
      <c r="F1029" s="259"/>
      <c r="G1029" s="43"/>
      <c r="H1029" s="264"/>
      <c r="I1029" s="261"/>
      <c r="J1029" s="106"/>
      <c r="K1029" s="247"/>
      <c r="L1029" s="247"/>
      <c r="M1029" s="247"/>
      <c r="N1029" s="248" t="str">
        <f>IF(AND(K1029&lt;&gt;"",L1029&lt;&gt;"",J1029&lt;&gt;""),ROUND(MIN(IF(OR(J1029="OZZ",J1029="ZZ"),5000,17300),TRUNC(0.75*(SUMIF($D$12:$D1029,$D1029,K$12:K1029)+SUMIF($D$12:$D1029,$D1029,L$12:L1029)),2)) - SUMIF($D$12:$D1028,$D1029,N$12:N1028),2),"")</f>
        <v/>
      </c>
      <c r="O1029" s="249" t="str">
        <f>IF(AND(K1029&lt;&gt;"",L1029&lt;&gt;"",M1029&lt;&gt;"",J1029&lt;&gt;"",AH1029&lt;&gt;""),IF(OR(J1029="OZZ",J1029="ZZ"),ROUND(0-SUMIF($D$12:$D1028,$D1029,O$12:O1028),2),IF(M1029=0,0,ROUND(MIN(MIN(17300,TRUNC(0.75*(SUMIF($D$12:$D$2012,$D1029,K$12:K$2012)+SUMIF($D$12:$D$2012,$D1029,L$12:L$2012)),2)+SUMIF($D$12:$D1029,$D1029,AH$12:AH1029))-SUMIF($D$12:$D1028,$D1029,O$12:O1028)-SUMIF($D$12:$D$2012,$D1029,N$12:N$2012),AH1029),2))),"")</f>
        <v/>
      </c>
      <c r="P1029" s="250" t="str">
        <f>IF(J1029&lt;&gt;"",1000 - SUMIF($D$12:$D1028,$D1029,P$12:P1028),"")</f>
        <v/>
      </c>
      <c r="Q1029" s="106"/>
      <c r="R1029" s="247"/>
      <c r="S1029" s="247"/>
      <c r="T1029" s="247"/>
      <c r="U1029" s="248" t="str">
        <f>IF(AND(R1029&lt;&gt;"",S1029&lt;&gt;"",Q1029&lt;&gt;""),ROUND(MIN(IF(OR(Q1029="OZZ",Q1029="ZZ"),5000,17300),TRUNC(0.75*(SUMIF($D$12:$D1029,$D1029,R$12:R1029)+SUMIF($D$12:$D1029,$D1029,S$12:S1029)),2)) - SUMIF($D$12:$D1028,$D1029,U$12:U1028),2),"")</f>
        <v/>
      </c>
      <c r="V1029" s="248" t="str">
        <f>IF(AND(R1029&lt;&gt;"",S1029&lt;&gt;"",T1029&lt;&gt;"",Q1029&lt;&gt;"",AL1029&lt;&gt;""),IF(OR(Q1029="OZZ",Q1029="ZZ"),ROUND(0-SUMIF($D$12:$D1028,$D1029,V$12:V1028),2),IF(T1029=0,0,ROUND(MIN(MIN(17300,TRUNC(0.75*(SUMIF($D$12:$D$2012,$D1029,R$12:R$2012)+SUMIF($D$12:$D$2012,$D1029,S$12:S$2012)),2)+SUMIF($D$12:$D1029,$D1029,AL$12:AL1029))-SUMIF($D$12:$D1028,$D1029,V$12:V1028)-SUMIF($D$12:$D$2012,$D1029,U$12:U$2012),AL1029),2))),"")</f>
        <v/>
      </c>
      <c r="W1029" s="250" t="str">
        <f>IF(Q1029&lt;&gt;"",1000 - SUMIF($D$12:$D1028,$D1029,W$12:W1028),"")</f>
        <v/>
      </c>
      <c r="X1029" s="106"/>
      <c r="Y1029" s="247"/>
      <c r="Z1029" s="247"/>
      <c r="AA1029" s="247"/>
      <c r="AB1029" s="248" t="str">
        <f>IF(AND(Y1029&lt;&gt;"",Z1029&lt;&gt;"",X1029&lt;&gt;""),ROUND(MIN(IF(OR(X1029="OZZ",X1029="ZZ"),5000,17300),TRUNC(0.75*(SUMIF($D$12:$D1029,$D1029,Y$12:Y1029)+SUMIF($D$12:$D1029,$D1029,Z$12:Z1029)),2)) - SUMIF($D$12:$D1028,$D1029,AB$12:AB1028),2),"")</f>
        <v/>
      </c>
      <c r="AC1029" s="251" t="str">
        <f>IF(AND(Y1029&lt;&gt;"",Z1029&lt;&gt;"",AA1029&lt;&gt;"",X1029&lt;&gt;"",AP1029&lt;&gt;""),IF(OR(X1029="OZZ",X1029="ZZ"),ROUND(0-SUMIF($D$12:$D1028,$D1029,AC$12:AC1028),2),IF(AA1029=0,0,ROUND(MIN(MIN(17300,TRUNC(0.75*(SUMIF($D$12:$D$2012,$D1029,Y$12:Y$2012)+SUMIF($D$12:$D$2012,$D1029,Z$12:Z$2012)),2)+SUMIF($D$12:$D1029,$D1029,AP$12:AP1029))-SUMIF($D$12:$D1028,$D1029,AC$12:AC1028)-SUMIF($D$12:$D$2012,$D1029,AB$12:AB$2012),AP1029),2))),"")</f>
        <v/>
      </c>
      <c r="AD1029" s="250" t="str">
        <f>IF(X1029&lt;&gt;"",1000 - SUMIF($D$12:$D1028,$D1029,AD$12:AD1028),"")</f>
        <v/>
      </c>
      <c r="AE1029" s="252"/>
      <c r="AF1029" s="253"/>
      <c r="AG1029" s="254"/>
      <c r="AH1029" s="255" t="str">
        <f t="shared" si="334"/>
        <v/>
      </c>
      <c r="AI1029" s="256"/>
      <c r="AJ1029" s="253"/>
      <c r="AK1029" s="254"/>
      <c r="AL1029" s="255" t="str">
        <f t="shared" si="335"/>
        <v/>
      </c>
      <c r="AM1029" s="256"/>
      <c r="AN1029" s="253"/>
      <c r="AO1029" s="254"/>
      <c r="AP1029" s="255" t="str">
        <f t="shared" si="315"/>
        <v/>
      </c>
      <c r="AQ1029" s="116"/>
      <c r="AR1029" s="116"/>
      <c r="AS1029" s="117"/>
      <c r="AT1029" s="118"/>
      <c r="AU1029" s="119" t="str">
        <f>IF(D1029&lt;&gt; "", IF(COUNTIF($D$12:$D1029,$D1029)&gt;1,0,IF(SUM(N1029,U1029,AB1029)&gt;0,IF(AND(X1029="",OR(Q1029&lt;&gt;"",J1029&lt;&gt;"")),IF(Q1029&lt;&gt;"",Q1029,IF(J1029&lt;&gt;"",J1029,0)),IF(AND(Q1029&lt;&gt;"",J1029&lt;&gt;"",Q1029=J1029),Q1029,X1029)),0)),"")</f>
        <v/>
      </c>
      <c r="AV1029" s="119" t="str">
        <f>IF(D1029&lt;&gt;"",IF(COUNTIF($D$12:$D1029,$D1029)&gt;1,0,IF(SUM(O1029,V1029,AC1029)&gt;0,IF(AND(X1029="",OR(Q1029&lt;&gt;"",J1029&lt;&gt;"")),IF(Q1029&lt;&gt;"",Q1029,IF(J1029&lt;&gt;"",J1029,0)),IF(AND(Q1029&lt;&gt;"",J1029&lt;&gt;"",Q1029=J1029),Q1029,X1029)),0)),"")</f>
        <v/>
      </c>
      <c r="AW1029" s="119" t="str">
        <f>IF(D1029&lt;&gt;"",IF(COUNTIF($D$12:$D1029,$D1029)&gt;1,0,IF(SUM(P1029,W1029,AD1029)&gt;0,IF(AND(X1029="",OR(Q1029&lt;&gt;"",J1029&lt;&gt;"")),IF(Q1029&lt;&gt;"",Q1029,IF(J1029&lt;&gt;"",J1029,0)),IF(AND(Q1029&lt;&gt;"",J1029&lt;&gt;"",Q1029=J1029),Q1029,X1029)),0)),"")</f>
        <v/>
      </c>
      <c r="AX1029" s="118" t="str">
        <f t="shared" si="316"/>
        <v/>
      </c>
      <c r="AY1029" s="118" t="str">
        <f t="shared" si="317"/>
        <v/>
      </c>
      <c r="AZ1029" s="118" t="str">
        <f t="shared" si="318"/>
        <v/>
      </c>
      <c r="BA1029" s="118" t="str">
        <f t="shared" si="319"/>
        <v/>
      </c>
      <c r="BB1029" s="118" t="str">
        <f t="shared" si="320"/>
        <v/>
      </c>
      <c r="BC1029" s="118" t="str">
        <f t="shared" si="321"/>
        <v/>
      </c>
      <c r="BD1029" s="118" t="str">
        <f t="shared" si="322"/>
        <v/>
      </c>
      <c r="BE1029" s="118" t="str">
        <f t="shared" si="323"/>
        <v/>
      </c>
      <c r="BF1029" s="118" t="str">
        <f t="shared" si="324"/>
        <v/>
      </c>
      <c r="BG1029" s="120"/>
      <c r="BH1029" s="120" t="str">
        <f t="shared" si="325"/>
        <v/>
      </c>
      <c r="BI1029" s="120" t="str">
        <f t="shared" si="326"/>
        <v/>
      </c>
      <c r="BJ1029" s="121"/>
      <c r="BK1029" s="120" t="str">
        <f t="shared" si="327"/>
        <v/>
      </c>
      <c r="BL1029" s="120" t="str">
        <f t="shared" si="328"/>
        <v/>
      </c>
      <c r="BM1029" s="120" t="str">
        <f t="shared" si="329"/>
        <v/>
      </c>
      <c r="BN1029" s="120" t="str">
        <f t="shared" si="330"/>
        <v/>
      </c>
      <c r="BO1029" s="120" t="str">
        <f t="shared" si="331"/>
        <v/>
      </c>
      <c r="BP1029" s="120" t="str">
        <f t="shared" si="332"/>
        <v/>
      </c>
      <c r="BQ1029" s="98"/>
      <c r="BR1029" s="98"/>
      <c r="BS1029" s="98"/>
      <c r="BT1029" s="98"/>
      <c r="BU1029" s="98"/>
      <c r="BV1029" s="98"/>
      <c r="BW1029" s="98"/>
      <c r="BX1029" s="98"/>
      <c r="BY1029" s="98"/>
      <c r="BZ1029" s="98"/>
      <c r="CA1029" s="98"/>
      <c r="CB1029" s="98"/>
      <c r="CC1029" s="98"/>
      <c r="CD1029" s="98"/>
      <c r="CE1029" s="98"/>
      <c r="CF1029" s="98"/>
      <c r="CG1029" s="98"/>
      <c r="CH1029" s="98"/>
      <c r="CI1029" s="98"/>
      <c r="CJ1029" s="98"/>
      <c r="CK1029" s="98"/>
      <c r="CL1029" s="98"/>
      <c r="CM1029" s="98"/>
      <c r="CN1029" s="98"/>
      <c r="CO1029" s="98"/>
      <c r="CP1029" s="98"/>
      <c r="CQ1029" s="98"/>
      <c r="CR1029" s="98"/>
      <c r="CS1029" s="98"/>
    </row>
    <row r="1030" spans="1:97" s="4" customFormat="1" ht="18.75" customHeight="1" x14ac:dyDescent="0.2">
      <c r="A1030" s="3">
        <f t="shared" si="333"/>
        <v>1018</v>
      </c>
      <c r="B1030" s="263"/>
      <c r="C1030" s="263"/>
      <c r="D1030" s="263"/>
      <c r="E1030" s="259"/>
      <c r="F1030" s="259"/>
      <c r="G1030" s="43"/>
      <c r="H1030" s="264"/>
      <c r="I1030" s="261"/>
      <c r="J1030" s="106"/>
      <c r="K1030" s="247"/>
      <c r="L1030" s="247"/>
      <c r="M1030" s="247"/>
      <c r="N1030" s="248" t="str">
        <f>IF(AND(K1030&lt;&gt;"",L1030&lt;&gt;"",J1030&lt;&gt;""),ROUND(MIN(IF(OR(J1030="OZZ",J1030="ZZ"),5000,17300),TRUNC(0.75*(SUMIF($D$12:$D1030,$D1030,K$12:K1030)+SUMIF($D$12:$D1030,$D1030,L$12:L1030)),2)) - SUMIF($D$12:$D1029,$D1030,N$12:N1029),2),"")</f>
        <v/>
      </c>
      <c r="O1030" s="249" t="str">
        <f>IF(AND(K1030&lt;&gt;"",L1030&lt;&gt;"",M1030&lt;&gt;"",J1030&lt;&gt;"",AH1030&lt;&gt;""),IF(OR(J1030="OZZ",J1030="ZZ"),ROUND(0-SUMIF($D$12:$D1029,$D1030,O$12:O1029),2),IF(M1030=0,0,ROUND(MIN(MIN(17300,TRUNC(0.75*(SUMIF($D$12:$D$2012,$D1030,K$12:K$2012)+SUMIF($D$12:$D$2012,$D1030,L$12:L$2012)),2)+SUMIF($D$12:$D1030,$D1030,AH$12:AH1030))-SUMIF($D$12:$D1029,$D1030,O$12:O1029)-SUMIF($D$12:$D$2012,$D1030,N$12:N$2012),AH1030),2))),"")</f>
        <v/>
      </c>
      <c r="P1030" s="250" t="str">
        <f>IF(J1030&lt;&gt;"",1000 - SUMIF($D$12:$D1029,$D1030,P$12:P1029),"")</f>
        <v/>
      </c>
      <c r="Q1030" s="106"/>
      <c r="R1030" s="247"/>
      <c r="S1030" s="247"/>
      <c r="T1030" s="247"/>
      <c r="U1030" s="248" t="str">
        <f>IF(AND(R1030&lt;&gt;"",S1030&lt;&gt;"",Q1030&lt;&gt;""),ROUND(MIN(IF(OR(Q1030="OZZ",Q1030="ZZ"),5000,17300),TRUNC(0.75*(SUMIF($D$12:$D1030,$D1030,R$12:R1030)+SUMIF($D$12:$D1030,$D1030,S$12:S1030)),2)) - SUMIF($D$12:$D1029,$D1030,U$12:U1029),2),"")</f>
        <v/>
      </c>
      <c r="V1030" s="248" t="str">
        <f>IF(AND(R1030&lt;&gt;"",S1030&lt;&gt;"",T1030&lt;&gt;"",Q1030&lt;&gt;"",AL1030&lt;&gt;""),IF(OR(Q1030="OZZ",Q1030="ZZ"),ROUND(0-SUMIF($D$12:$D1029,$D1030,V$12:V1029),2),IF(T1030=0,0,ROUND(MIN(MIN(17300,TRUNC(0.75*(SUMIF($D$12:$D$2012,$D1030,R$12:R$2012)+SUMIF($D$12:$D$2012,$D1030,S$12:S$2012)),2)+SUMIF($D$12:$D1030,$D1030,AL$12:AL1030))-SUMIF($D$12:$D1029,$D1030,V$12:V1029)-SUMIF($D$12:$D$2012,$D1030,U$12:U$2012),AL1030),2))),"")</f>
        <v/>
      </c>
      <c r="W1030" s="250" t="str">
        <f>IF(Q1030&lt;&gt;"",1000 - SUMIF($D$12:$D1029,$D1030,W$12:W1029),"")</f>
        <v/>
      </c>
      <c r="X1030" s="106"/>
      <c r="Y1030" s="247"/>
      <c r="Z1030" s="247"/>
      <c r="AA1030" s="247"/>
      <c r="AB1030" s="248" t="str">
        <f>IF(AND(Y1030&lt;&gt;"",Z1030&lt;&gt;"",X1030&lt;&gt;""),ROUND(MIN(IF(OR(X1030="OZZ",X1030="ZZ"),5000,17300),TRUNC(0.75*(SUMIF($D$12:$D1030,$D1030,Y$12:Y1030)+SUMIF($D$12:$D1030,$D1030,Z$12:Z1030)),2)) - SUMIF($D$12:$D1029,$D1030,AB$12:AB1029),2),"")</f>
        <v/>
      </c>
      <c r="AC1030" s="251" t="str">
        <f>IF(AND(Y1030&lt;&gt;"",Z1030&lt;&gt;"",AA1030&lt;&gt;"",X1030&lt;&gt;"",AP1030&lt;&gt;""),IF(OR(X1030="OZZ",X1030="ZZ"),ROUND(0-SUMIF($D$12:$D1029,$D1030,AC$12:AC1029),2),IF(AA1030=0,0,ROUND(MIN(MIN(17300,TRUNC(0.75*(SUMIF($D$12:$D$2012,$D1030,Y$12:Y$2012)+SUMIF($D$12:$D$2012,$D1030,Z$12:Z$2012)),2)+SUMIF($D$12:$D1030,$D1030,AP$12:AP1030))-SUMIF($D$12:$D1029,$D1030,AC$12:AC1029)-SUMIF($D$12:$D$2012,$D1030,AB$12:AB$2012),AP1030),2))),"")</f>
        <v/>
      </c>
      <c r="AD1030" s="250" t="str">
        <f>IF(X1030&lt;&gt;"",1000 - SUMIF($D$12:$D1029,$D1030,AD$12:AD1029),"")</f>
        <v/>
      </c>
      <c r="AE1030" s="252"/>
      <c r="AF1030" s="253"/>
      <c r="AG1030" s="254"/>
      <c r="AH1030" s="255" t="str">
        <f t="shared" si="334"/>
        <v/>
      </c>
      <c r="AI1030" s="256"/>
      <c r="AJ1030" s="253"/>
      <c r="AK1030" s="254"/>
      <c r="AL1030" s="255" t="str">
        <f t="shared" si="335"/>
        <v/>
      </c>
      <c r="AM1030" s="256"/>
      <c r="AN1030" s="253"/>
      <c r="AO1030" s="254"/>
      <c r="AP1030" s="255" t="str">
        <f t="shared" si="315"/>
        <v/>
      </c>
      <c r="AQ1030" s="116"/>
      <c r="AR1030" s="116"/>
      <c r="AS1030" s="117"/>
      <c r="AT1030" s="118"/>
      <c r="AU1030" s="119" t="str">
        <f>IF(D1030&lt;&gt; "", IF(COUNTIF($D$12:$D1030,$D1030)&gt;1,0,IF(SUM(N1030,U1030,AB1030)&gt;0,IF(AND(X1030="",OR(Q1030&lt;&gt;"",J1030&lt;&gt;"")),IF(Q1030&lt;&gt;"",Q1030,IF(J1030&lt;&gt;"",J1030,0)),IF(AND(Q1030&lt;&gt;"",J1030&lt;&gt;"",Q1030=J1030),Q1030,X1030)),0)),"")</f>
        <v/>
      </c>
      <c r="AV1030" s="119" t="str">
        <f>IF(D1030&lt;&gt;"",IF(COUNTIF($D$12:$D1030,$D1030)&gt;1,0,IF(SUM(O1030,V1030,AC1030)&gt;0,IF(AND(X1030="",OR(Q1030&lt;&gt;"",J1030&lt;&gt;"")),IF(Q1030&lt;&gt;"",Q1030,IF(J1030&lt;&gt;"",J1030,0)),IF(AND(Q1030&lt;&gt;"",J1030&lt;&gt;"",Q1030=J1030),Q1030,X1030)),0)),"")</f>
        <v/>
      </c>
      <c r="AW1030" s="119" t="str">
        <f>IF(D1030&lt;&gt;"",IF(COUNTIF($D$12:$D1030,$D1030)&gt;1,0,IF(SUM(P1030,W1030,AD1030)&gt;0,IF(AND(X1030="",OR(Q1030&lt;&gt;"",J1030&lt;&gt;"")),IF(Q1030&lt;&gt;"",Q1030,IF(J1030&lt;&gt;"",J1030,0)),IF(AND(Q1030&lt;&gt;"",J1030&lt;&gt;"",Q1030=J1030),Q1030,X1030)),0)),"")</f>
        <v/>
      </c>
      <c r="AX1030" s="118" t="str">
        <f t="shared" si="316"/>
        <v/>
      </c>
      <c r="AY1030" s="118" t="str">
        <f t="shared" si="317"/>
        <v/>
      </c>
      <c r="AZ1030" s="118" t="str">
        <f t="shared" si="318"/>
        <v/>
      </c>
      <c r="BA1030" s="118" t="str">
        <f t="shared" si="319"/>
        <v/>
      </c>
      <c r="BB1030" s="118" t="str">
        <f t="shared" si="320"/>
        <v/>
      </c>
      <c r="BC1030" s="118" t="str">
        <f t="shared" si="321"/>
        <v/>
      </c>
      <c r="BD1030" s="118" t="str">
        <f t="shared" si="322"/>
        <v/>
      </c>
      <c r="BE1030" s="118" t="str">
        <f t="shared" si="323"/>
        <v/>
      </c>
      <c r="BF1030" s="118" t="str">
        <f t="shared" si="324"/>
        <v/>
      </c>
      <c r="BG1030" s="120"/>
      <c r="BH1030" s="120" t="str">
        <f t="shared" si="325"/>
        <v/>
      </c>
      <c r="BI1030" s="120" t="str">
        <f t="shared" si="326"/>
        <v/>
      </c>
      <c r="BJ1030" s="121"/>
      <c r="BK1030" s="120" t="str">
        <f t="shared" si="327"/>
        <v/>
      </c>
      <c r="BL1030" s="120" t="str">
        <f t="shared" si="328"/>
        <v/>
      </c>
      <c r="BM1030" s="120" t="str">
        <f t="shared" si="329"/>
        <v/>
      </c>
      <c r="BN1030" s="120" t="str">
        <f t="shared" si="330"/>
        <v/>
      </c>
      <c r="BO1030" s="120" t="str">
        <f t="shared" si="331"/>
        <v/>
      </c>
      <c r="BP1030" s="120" t="str">
        <f t="shared" si="332"/>
        <v/>
      </c>
      <c r="BQ1030" s="98"/>
      <c r="BR1030" s="98"/>
      <c r="BS1030" s="98"/>
      <c r="BT1030" s="98"/>
      <c r="BU1030" s="98"/>
      <c r="BV1030" s="98"/>
      <c r="BW1030" s="98"/>
      <c r="BX1030" s="98"/>
      <c r="BY1030" s="98"/>
      <c r="BZ1030" s="98"/>
      <c r="CA1030" s="98"/>
      <c r="CB1030" s="98"/>
      <c r="CC1030" s="98"/>
      <c r="CD1030" s="98"/>
      <c r="CE1030" s="98"/>
      <c r="CF1030" s="98"/>
      <c r="CG1030" s="98"/>
      <c r="CH1030" s="98"/>
      <c r="CI1030" s="98"/>
      <c r="CJ1030" s="98"/>
      <c r="CK1030" s="98"/>
      <c r="CL1030" s="98"/>
      <c r="CM1030" s="98"/>
      <c r="CN1030" s="98"/>
      <c r="CO1030" s="98"/>
      <c r="CP1030" s="98"/>
      <c r="CQ1030" s="98"/>
      <c r="CR1030" s="98"/>
      <c r="CS1030" s="98"/>
    </row>
    <row r="1031" spans="1:97" s="4" customFormat="1" ht="18.75" customHeight="1" x14ac:dyDescent="0.2">
      <c r="A1031" s="3">
        <f t="shared" si="333"/>
        <v>1019</v>
      </c>
      <c r="B1031" s="263"/>
      <c r="C1031" s="263"/>
      <c r="D1031" s="263"/>
      <c r="E1031" s="259"/>
      <c r="F1031" s="259"/>
      <c r="G1031" s="43"/>
      <c r="H1031" s="264"/>
      <c r="I1031" s="261"/>
      <c r="J1031" s="106"/>
      <c r="K1031" s="247"/>
      <c r="L1031" s="247"/>
      <c r="M1031" s="247"/>
      <c r="N1031" s="248" t="str">
        <f>IF(AND(K1031&lt;&gt;"",L1031&lt;&gt;"",J1031&lt;&gt;""),ROUND(MIN(IF(OR(J1031="OZZ",J1031="ZZ"),5000,17300),TRUNC(0.75*(SUMIF($D$12:$D1031,$D1031,K$12:K1031)+SUMIF($D$12:$D1031,$D1031,L$12:L1031)),2)) - SUMIF($D$12:$D1030,$D1031,N$12:N1030),2),"")</f>
        <v/>
      </c>
      <c r="O1031" s="249" t="str">
        <f>IF(AND(K1031&lt;&gt;"",L1031&lt;&gt;"",M1031&lt;&gt;"",J1031&lt;&gt;"",AH1031&lt;&gt;""),IF(OR(J1031="OZZ",J1031="ZZ"),ROUND(0-SUMIF($D$12:$D1030,$D1031,O$12:O1030),2),IF(M1031=0,0,ROUND(MIN(MIN(17300,TRUNC(0.75*(SUMIF($D$12:$D$2012,$D1031,K$12:K$2012)+SUMIF($D$12:$D$2012,$D1031,L$12:L$2012)),2)+SUMIF($D$12:$D1031,$D1031,AH$12:AH1031))-SUMIF($D$12:$D1030,$D1031,O$12:O1030)-SUMIF($D$12:$D$2012,$D1031,N$12:N$2012),AH1031),2))),"")</f>
        <v/>
      </c>
      <c r="P1031" s="250" t="str">
        <f>IF(J1031&lt;&gt;"",1000 - SUMIF($D$12:$D1030,$D1031,P$12:P1030),"")</f>
        <v/>
      </c>
      <c r="Q1031" s="106"/>
      <c r="R1031" s="247"/>
      <c r="S1031" s="247"/>
      <c r="T1031" s="247"/>
      <c r="U1031" s="248" t="str">
        <f>IF(AND(R1031&lt;&gt;"",S1031&lt;&gt;"",Q1031&lt;&gt;""),ROUND(MIN(IF(OR(Q1031="OZZ",Q1031="ZZ"),5000,17300),TRUNC(0.75*(SUMIF($D$12:$D1031,$D1031,R$12:R1031)+SUMIF($D$12:$D1031,$D1031,S$12:S1031)),2)) - SUMIF($D$12:$D1030,$D1031,U$12:U1030),2),"")</f>
        <v/>
      </c>
      <c r="V1031" s="248" t="str">
        <f>IF(AND(R1031&lt;&gt;"",S1031&lt;&gt;"",T1031&lt;&gt;"",Q1031&lt;&gt;"",AL1031&lt;&gt;""),IF(OR(Q1031="OZZ",Q1031="ZZ"),ROUND(0-SUMIF($D$12:$D1030,$D1031,V$12:V1030),2),IF(T1031=0,0,ROUND(MIN(MIN(17300,TRUNC(0.75*(SUMIF($D$12:$D$2012,$D1031,R$12:R$2012)+SUMIF($D$12:$D$2012,$D1031,S$12:S$2012)),2)+SUMIF($D$12:$D1031,$D1031,AL$12:AL1031))-SUMIF($D$12:$D1030,$D1031,V$12:V1030)-SUMIF($D$12:$D$2012,$D1031,U$12:U$2012),AL1031),2))),"")</f>
        <v/>
      </c>
      <c r="W1031" s="250" t="str">
        <f>IF(Q1031&lt;&gt;"",1000 - SUMIF($D$12:$D1030,$D1031,W$12:W1030),"")</f>
        <v/>
      </c>
      <c r="X1031" s="106"/>
      <c r="Y1031" s="247"/>
      <c r="Z1031" s="247"/>
      <c r="AA1031" s="247"/>
      <c r="AB1031" s="248" t="str">
        <f>IF(AND(Y1031&lt;&gt;"",Z1031&lt;&gt;"",X1031&lt;&gt;""),ROUND(MIN(IF(OR(X1031="OZZ",X1031="ZZ"),5000,17300),TRUNC(0.75*(SUMIF($D$12:$D1031,$D1031,Y$12:Y1031)+SUMIF($D$12:$D1031,$D1031,Z$12:Z1031)),2)) - SUMIF($D$12:$D1030,$D1031,AB$12:AB1030),2),"")</f>
        <v/>
      </c>
      <c r="AC1031" s="251" t="str">
        <f>IF(AND(Y1031&lt;&gt;"",Z1031&lt;&gt;"",AA1031&lt;&gt;"",X1031&lt;&gt;"",AP1031&lt;&gt;""),IF(OR(X1031="OZZ",X1031="ZZ"),ROUND(0-SUMIF($D$12:$D1030,$D1031,AC$12:AC1030),2),IF(AA1031=0,0,ROUND(MIN(MIN(17300,TRUNC(0.75*(SUMIF($D$12:$D$2012,$D1031,Y$12:Y$2012)+SUMIF($D$12:$D$2012,$D1031,Z$12:Z$2012)),2)+SUMIF($D$12:$D1031,$D1031,AP$12:AP1031))-SUMIF($D$12:$D1030,$D1031,AC$12:AC1030)-SUMIF($D$12:$D$2012,$D1031,AB$12:AB$2012),AP1031),2))),"")</f>
        <v/>
      </c>
      <c r="AD1031" s="250" t="str">
        <f>IF(X1031&lt;&gt;"",1000 - SUMIF($D$12:$D1030,$D1031,AD$12:AD1030),"")</f>
        <v/>
      </c>
      <c r="AE1031" s="252"/>
      <c r="AF1031" s="253"/>
      <c r="AG1031" s="254"/>
      <c r="AH1031" s="255" t="str">
        <f t="shared" si="334"/>
        <v/>
      </c>
      <c r="AI1031" s="256"/>
      <c r="AJ1031" s="253"/>
      <c r="AK1031" s="254"/>
      <c r="AL1031" s="255" t="str">
        <f t="shared" si="335"/>
        <v/>
      </c>
      <c r="AM1031" s="256"/>
      <c r="AN1031" s="253"/>
      <c r="AO1031" s="254"/>
      <c r="AP1031" s="255" t="str">
        <f t="shared" si="315"/>
        <v/>
      </c>
      <c r="AQ1031" s="116"/>
      <c r="AR1031" s="116"/>
      <c r="AS1031" s="117"/>
      <c r="AT1031" s="118"/>
      <c r="AU1031" s="119" t="str">
        <f>IF(D1031&lt;&gt; "", IF(COUNTIF($D$12:$D1031,$D1031)&gt;1,0,IF(SUM(N1031,U1031,AB1031)&gt;0,IF(AND(X1031="",OR(Q1031&lt;&gt;"",J1031&lt;&gt;"")),IF(Q1031&lt;&gt;"",Q1031,IF(J1031&lt;&gt;"",J1031,0)),IF(AND(Q1031&lt;&gt;"",J1031&lt;&gt;"",Q1031=J1031),Q1031,X1031)),0)),"")</f>
        <v/>
      </c>
      <c r="AV1031" s="119" t="str">
        <f>IF(D1031&lt;&gt;"",IF(COUNTIF($D$12:$D1031,$D1031)&gt;1,0,IF(SUM(O1031,V1031,AC1031)&gt;0,IF(AND(X1031="",OR(Q1031&lt;&gt;"",J1031&lt;&gt;"")),IF(Q1031&lt;&gt;"",Q1031,IF(J1031&lt;&gt;"",J1031,0)),IF(AND(Q1031&lt;&gt;"",J1031&lt;&gt;"",Q1031=J1031),Q1031,X1031)),0)),"")</f>
        <v/>
      </c>
      <c r="AW1031" s="119" t="str">
        <f>IF(D1031&lt;&gt;"",IF(COUNTIF($D$12:$D1031,$D1031)&gt;1,0,IF(SUM(P1031,W1031,AD1031)&gt;0,IF(AND(X1031="",OR(Q1031&lt;&gt;"",J1031&lt;&gt;"")),IF(Q1031&lt;&gt;"",Q1031,IF(J1031&lt;&gt;"",J1031,0)),IF(AND(Q1031&lt;&gt;"",J1031&lt;&gt;"",Q1031=J1031),Q1031,X1031)),0)),"")</f>
        <v/>
      </c>
      <c r="AX1031" s="118" t="str">
        <f t="shared" si="316"/>
        <v/>
      </c>
      <c r="AY1031" s="118" t="str">
        <f t="shared" si="317"/>
        <v/>
      </c>
      <c r="AZ1031" s="118" t="str">
        <f t="shared" si="318"/>
        <v/>
      </c>
      <c r="BA1031" s="118" t="str">
        <f t="shared" si="319"/>
        <v/>
      </c>
      <c r="BB1031" s="118" t="str">
        <f t="shared" si="320"/>
        <v/>
      </c>
      <c r="BC1031" s="118" t="str">
        <f t="shared" si="321"/>
        <v/>
      </c>
      <c r="BD1031" s="118" t="str">
        <f t="shared" si="322"/>
        <v/>
      </c>
      <c r="BE1031" s="118" t="str">
        <f t="shared" si="323"/>
        <v/>
      </c>
      <c r="BF1031" s="118" t="str">
        <f t="shared" si="324"/>
        <v/>
      </c>
      <c r="BG1031" s="120"/>
      <c r="BH1031" s="120" t="str">
        <f t="shared" si="325"/>
        <v/>
      </c>
      <c r="BI1031" s="120" t="str">
        <f t="shared" si="326"/>
        <v/>
      </c>
      <c r="BJ1031" s="121"/>
      <c r="BK1031" s="120" t="str">
        <f t="shared" si="327"/>
        <v/>
      </c>
      <c r="BL1031" s="120" t="str">
        <f t="shared" si="328"/>
        <v/>
      </c>
      <c r="BM1031" s="120" t="str">
        <f t="shared" si="329"/>
        <v/>
      </c>
      <c r="BN1031" s="120" t="str">
        <f t="shared" si="330"/>
        <v/>
      </c>
      <c r="BO1031" s="120" t="str">
        <f t="shared" si="331"/>
        <v/>
      </c>
      <c r="BP1031" s="120" t="str">
        <f t="shared" si="332"/>
        <v/>
      </c>
      <c r="BQ1031" s="98"/>
      <c r="BR1031" s="98"/>
      <c r="BS1031" s="98"/>
      <c r="BT1031" s="98"/>
      <c r="BU1031" s="98"/>
      <c r="BV1031" s="98"/>
      <c r="BW1031" s="98"/>
      <c r="BX1031" s="98"/>
      <c r="BY1031" s="98"/>
      <c r="BZ1031" s="98"/>
      <c r="CA1031" s="98"/>
      <c r="CB1031" s="98"/>
      <c r="CC1031" s="98"/>
      <c r="CD1031" s="98"/>
      <c r="CE1031" s="98"/>
      <c r="CF1031" s="98"/>
      <c r="CG1031" s="98"/>
      <c r="CH1031" s="98"/>
      <c r="CI1031" s="98"/>
      <c r="CJ1031" s="98"/>
      <c r="CK1031" s="98"/>
      <c r="CL1031" s="98"/>
      <c r="CM1031" s="98"/>
      <c r="CN1031" s="98"/>
      <c r="CO1031" s="98"/>
      <c r="CP1031" s="98"/>
      <c r="CQ1031" s="98"/>
      <c r="CR1031" s="98"/>
      <c r="CS1031" s="98"/>
    </row>
    <row r="1032" spans="1:97" s="4" customFormat="1" ht="18.75" customHeight="1" x14ac:dyDescent="0.2">
      <c r="A1032" s="3">
        <f t="shared" si="333"/>
        <v>1020</v>
      </c>
      <c r="B1032" s="263"/>
      <c r="C1032" s="263"/>
      <c r="D1032" s="263"/>
      <c r="E1032" s="259"/>
      <c r="F1032" s="259"/>
      <c r="G1032" s="43"/>
      <c r="H1032" s="264"/>
      <c r="I1032" s="261"/>
      <c r="J1032" s="106"/>
      <c r="K1032" s="247"/>
      <c r="L1032" s="247"/>
      <c r="M1032" s="247"/>
      <c r="N1032" s="248" t="str">
        <f>IF(AND(K1032&lt;&gt;"",L1032&lt;&gt;"",J1032&lt;&gt;""),ROUND(MIN(IF(OR(J1032="OZZ",J1032="ZZ"),5000,17300),TRUNC(0.75*(SUMIF($D$12:$D1032,$D1032,K$12:K1032)+SUMIF($D$12:$D1032,$D1032,L$12:L1032)),2)) - SUMIF($D$12:$D1031,$D1032,N$12:N1031),2),"")</f>
        <v/>
      </c>
      <c r="O1032" s="249" t="str">
        <f>IF(AND(K1032&lt;&gt;"",L1032&lt;&gt;"",M1032&lt;&gt;"",J1032&lt;&gt;"",AH1032&lt;&gt;""),IF(OR(J1032="OZZ",J1032="ZZ"),ROUND(0-SUMIF($D$12:$D1031,$D1032,O$12:O1031),2),IF(M1032=0,0,ROUND(MIN(MIN(17300,TRUNC(0.75*(SUMIF($D$12:$D$2012,$D1032,K$12:K$2012)+SUMIF($D$12:$D$2012,$D1032,L$12:L$2012)),2)+SUMIF($D$12:$D1032,$D1032,AH$12:AH1032))-SUMIF($D$12:$D1031,$D1032,O$12:O1031)-SUMIF($D$12:$D$2012,$D1032,N$12:N$2012),AH1032),2))),"")</f>
        <v/>
      </c>
      <c r="P1032" s="250" t="str">
        <f>IF(J1032&lt;&gt;"",1000 - SUMIF($D$12:$D1031,$D1032,P$12:P1031),"")</f>
        <v/>
      </c>
      <c r="Q1032" s="106"/>
      <c r="R1032" s="247"/>
      <c r="S1032" s="247"/>
      <c r="T1032" s="247"/>
      <c r="U1032" s="248" t="str">
        <f>IF(AND(R1032&lt;&gt;"",S1032&lt;&gt;"",Q1032&lt;&gt;""),ROUND(MIN(IF(OR(Q1032="OZZ",Q1032="ZZ"),5000,17300),TRUNC(0.75*(SUMIF($D$12:$D1032,$D1032,R$12:R1032)+SUMIF($D$12:$D1032,$D1032,S$12:S1032)),2)) - SUMIF($D$12:$D1031,$D1032,U$12:U1031),2),"")</f>
        <v/>
      </c>
      <c r="V1032" s="248" t="str">
        <f>IF(AND(R1032&lt;&gt;"",S1032&lt;&gt;"",T1032&lt;&gt;"",Q1032&lt;&gt;"",AL1032&lt;&gt;""),IF(OR(Q1032="OZZ",Q1032="ZZ"),ROUND(0-SUMIF($D$12:$D1031,$D1032,V$12:V1031),2),IF(T1032=0,0,ROUND(MIN(MIN(17300,TRUNC(0.75*(SUMIF($D$12:$D$2012,$D1032,R$12:R$2012)+SUMIF($D$12:$D$2012,$D1032,S$12:S$2012)),2)+SUMIF($D$12:$D1032,$D1032,AL$12:AL1032))-SUMIF($D$12:$D1031,$D1032,V$12:V1031)-SUMIF($D$12:$D$2012,$D1032,U$12:U$2012),AL1032),2))),"")</f>
        <v/>
      </c>
      <c r="W1032" s="250" t="str">
        <f>IF(Q1032&lt;&gt;"",1000 - SUMIF($D$12:$D1031,$D1032,W$12:W1031),"")</f>
        <v/>
      </c>
      <c r="X1032" s="106"/>
      <c r="Y1032" s="247"/>
      <c r="Z1032" s="247"/>
      <c r="AA1032" s="247"/>
      <c r="AB1032" s="248" t="str">
        <f>IF(AND(Y1032&lt;&gt;"",Z1032&lt;&gt;"",X1032&lt;&gt;""),ROUND(MIN(IF(OR(X1032="OZZ",X1032="ZZ"),5000,17300),TRUNC(0.75*(SUMIF($D$12:$D1032,$D1032,Y$12:Y1032)+SUMIF($D$12:$D1032,$D1032,Z$12:Z1032)),2)) - SUMIF($D$12:$D1031,$D1032,AB$12:AB1031),2),"")</f>
        <v/>
      </c>
      <c r="AC1032" s="251" t="str">
        <f>IF(AND(Y1032&lt;&gt;"",Z1032&lt;&gt;"",AA1032&lt;&gt;"",X1032&lt;&gt;"",AP1032&lt;&gt;""),IF(OR(X1032="OZZ",X1032="ZZ"),ROUND(0-SUMIF($D$12:$D1031,$D1032,AC$12:AC1031),2),IF(AA1032=0,0,ROUND(MIN(MIN(17300,TRUNC(0.75*(SUMIF($D$12:$D$2012,$D1032,Y$12:Y$2012)+SUMIF($D$12:$D$2012,$D1032,Z$12:Z$2012)),2)+SUMIF($D$12:$D1032,$D1032,AP$12:AP1032))-SUMIF($D$12:$D1031,$D1032,AC$12:AC1031)-SUMIF($D$12:$D$2012,$D1032,AB$12:AB$2012),AP1032),2))),"")</f>
        <v/>
      </c>
      <c r="AD1032" s="250" t="str">
        <f>IF(X1032&lt;&gt;"",1000 - SUMIF($D$12:$D1031,$D1032,AD$12:AD1031),"")</f>
        <v/>
      </c>
      <c r="AE1032" s="252"/>
      <c r="AF1032" s="253"/>
      <c r="AG1032" s="254"/>
      <c r="AH1032" s="255" t="str">
        <f t="shared" si="334"/>
        <v/>
      </c>
      <c r="AI1032" s="256"/>
      <c r="AJ1032" s="253"/>
      <c r="AK1032" s="254"/>
      <c r="AL1032" s="255" t="str">
        <f t="shared" si="335"/>
        <v/>
      </c>
      <c r="AM1032" s="256"/>
      <c r="AN1032" s="253"/>
      <c r="AO1032" s="254"/>
      <c r="AP1032" s="255" t="str">
        <f t="shared" si="315"/>
        <v/>
      </c>
      <c r="AQ1032" s="116"/>
      <c r="AR1032" s="116"/>
      <c r="AS1032" s="117"/>
      <c r="AT1032" s="118"/>
      <c r="AU1032" s="119" t="str">
        <f>IF(D1032&lt;&gt; "", IF(COUNTIF($D$12:$D1032,$D1032)&gt;1,0,IF(SUM(N1032,U1032,AB1032)&gt;0,IF(AND(X1032="",OR(Q1032&lt;&gt;"",J1032&lt;&gt;"")),IF(Q1032&lt;&gt;"",Q1032,IF(J1032&lt;&gt;"",J1032,0)),IF(AND(Q1032&lt;&gt;"",J1032&lt;&gt;"",Q1032=J1032),Q1032,X1032)),0)),"")</f>
        <v/>
      </c>
      <c r="AV1032" s="119" t="str">
        <f>IF(D1032&lt;&gt;"",IF(COUNTIF($D$12:$D1032,$D1032)&gt;1,0,IF(SUM(O1032,V1032,AC1032)&gt;0,IF(AND(X1032="",OR(Q1032&lt;&gt;"",J1032&lt;&gt;"")),IF(Q1032&lt;&gt;"",Q1032,IF(J1032&lt;&gt;"",J1032,0)),IF(AND(Q1032&lt;&gt;"",J1032&lt;&gt;"",Q1032=J1032),Q1032,X1032)),0)),"")</f>
        <v/>
      </c>
      <c r="AW1032" s="119" t="str">
        <f>IF(D1032&lt;&gt;"",IF(COUNTIF($D$12:$D1032,$D1032)&gt;1,0,IF(SUM(P1032,W1032,AD1032)&gt;0,IF(AND(X1032="",OR(Q1032&lt;&gt;"",J1032&lt;&gt;"")),IF(Q1032&lt;&gt;"",Q1032,IF(J1032&lt;&gt;"",J1032,0)),IF(AND(Q1032&lt;&gt;"",J1032&lt;&gt;"",Q1032=J1032),Q1032,X1032)),0)),"")</f>
        <v/>
      </c>
      <c r="AX1032" s="118" t="str">
        <f t="shared" si="316"/>
        <v/>
      </c>
      <c r="AY1032" s="118" t="str">
        <f t="shared" si="317"/>
        <v/>
      </c>
      <c r="AZ1032" s="118" t="str">
        <f t="shared" si="318"/>
        <v/>
      </c>
      <c r="BA1032" s="118" t="str">
        <f t="shared" si="319"/>
        <v/>
      </c>
      <c r="BB1032" s="118" t="str">
        <f t="shared" si="320"/>
        <v/>
      </c>
      <c r="BC1032" s="118" t="str">
        <f t="shared" si="321"/>
        <v/>
      </c>
      <c r="BD1032" s="118" t="str">
        <f t="shared" si="322"/>
        <v/>
      </c>
      <c r="BE1032" s="118" t="str">
        <f t="shared" si="323"/>
        <v/>
      </c>
      <c r="BF1032" s="118" t="str">
        <f t="shared" si="324"/>
        <v/>
      </c>
      <c r="BG1032" s="120"/>
      <c r="BH1032" s="120" t="str">
        <f t="shared" si="325"/>
        <v/>
      </c>
      <c r="BI1032" s="120" t="str">
        <f t="shared" si="326"/>
        <v/>
      </c>
      <c r="BJ1032" s="121"/>
      <c r="BK1032" s="120" t="str">
        <f t="shared" si="327"/>
        <v/>
      </c>
      <c r="BL1032" s="120" t="str">
        <f t="shared" si="328"/>
        <v/>
      </c>
      <c r="BM1032" s="120" t="str">
        <f t="shared" si="329"/>
        <v/>
      </c>
      <c r="BN1032" s="120" t="str">
        <f t="shared" si="330"/>
        <v/>
      </c>
      <c r="BO1032" s="120" t="str">
        <f t="shared" si="331"/>
        <v/>
      </c>
      <c r="BP1032" s="120" t="str">
        <f t="shared" si="332"/>
        <v/>
      </c>
      <c r="BQ1032" s="98"/>
      <c r="BR1032" s="98"/>
      <c r="BS1032" s="98"/>
      <c r="BT1032" s="98"/>
      <c r="BU1032" s="98"/>
      <c r="BV1032" s="98"/>
      <c r="BW1032" s="98"/>
      <c r="BX1032" s="98"/>
      <c r="BY1032" s="98"/>
      <c r="BZ1032" s="98"/>
      <c r="CA1032" s="98"/>
      <c r="CB1032" s="98"/>
      <c r="CC1032" s="98"/>
      <c r="CD1032" s="98"/>
      <c r="CE1032" s="98"/>
      <c r="CF1032" s="98"/>
      <c r="CG1032" s="98"/>
      <c r="CH1032" s="98"/>
      <c r="CI1032" s="98"/>
      <c r="CJ1032" s="98"/>
      <c r="CK1032" s="98"/>
      <c r="CL1032" s="98"/>
      <c r="CM1032" s="98"/>
      <c r="CN1032" s="98"/>
      <c r="CO1032" s="98"/>
      <c r="CP1032" s="98"/>
      <c r="CQ1032" s="98"/>
      <c r="CR1032" s="98"/>
      <c r="CS1032" s="98"/>
    </row>
    <row r="1033" spans="1:97" s="4" customFormat="1" ht="18.75" customHeight="1" x14ac:dyDescent="0.2">
      <c r="A1033" s="3">
        <f t="shared" si="333"/>
        <v>1021</v>
      </c>
      <c r="B1033" s="263"/>
      <c r="C1033" s="263"/>
      <c r="D1033" s="263"/>
      <c r="E1033" s="259"/>
      <c r="F1033" s="259"/>
      <c r="G1033" s="43"/>
      <c r="H1033" s="264"/>
      <c r="I1033" s="261"/>
      <c r="J1033" s="106"/>
      <c r="K1033" s="247"/>
      <c r="L1033" s="247"/>
      <c r="M1033" s="247"/>
      <c r="N1033" s="248" t="str">
        <f>IF(AND(K1033&lt;&gt;"",L1033&lt;&gt;"",J1033&lt;&gt;""),ROUND(MIN(IF(OR(J1033="OZZ",J1033="ZZ"),5000,17300),TRUNC(0.75*(SUMIF($D$12:$D1033,$D1033,K$12:K1033)+SUMIF($D$12:$D1033,$D1033,L$12:L1033)),2)) - SUMIF($D$12:$D1032,$D1033,N$12:N1032),2),"")</f>
        <v/>
      </c>
      <c r="O1033" s="249" t="str">
        <f>IF(AND(K1033&lt;&gt;"",L1033&lt;&gt;"",M1033&lt;&gt;"",J1033&lt;&gt;"",AH1033&lt;&gt;""),IF(OR(J1033="OZZ",J1033="ZZ"),ROUND(0-SUMIF($D$12:$D1032,$D1033,O$12:O1032),2),IF(M1033=0,0,ROUND(MIN(MIN(17300,TRUNC(0.75*(SUMIF($D$12:$D$2012,$D1033,K$12:K$2012)+SUMIF($D$12:$D$2012,$D1033,L$12:L$2012)),2)+SUMIF($D$12:$D1033,$D1033,AH$12:AH1033))-SUMIF($D$12:$D1032,$D1033,O$12:O1032)-SUMIF($D$12:$D$2012,$D1033,N$12:N$2012),AH1033),2))),"")</f>
        <v/>
      </c>
      <c r="P1033" s="250" t="str">
        <f>IF(J1033&lt;&gt;"",1000 - SUMIF($D$12:$D1032,$D1033,P$12:P1032),"")</f>
        <v/>
      </c>
      <c r="Q1033" s="106"/>
      <c r="R1033" s="247"/>
      <c r="S1033" s="247"/>
      <c r="T1033" s="247"/>
      <c r="U1033" s="248" t="str">
        <f>IF(AND(R1033&lt;&gt;"",S1033&lt;&gt;"",Q1033&lt;&gt;""),ROUND(MIN(IF(OR(Q1033="OZZ",Q1033="ZZ"),5000,17300),TRUNC(0.75*(SUMIF($D$12:$D1033,$D1033,R$12:R1033)+SUMIF($D$12:$D1033,$D1033,S$12:S1033)),2)) - SUMIF($D$12:$D1032,$D1033,U$12:U1032),2),"")</f>
        <v/>
      </c>
      <c r="V1033" s="248" t="str">
        <f>IF(AND(R1033&lt;&gt;"",S1033&lt;&gt;"",T1033&lt;&gt;"",Q1033&lt;&gt;"",AL1033&lt;&gt;""),IF(OR(Q1033="OZZ",Q1033="ZZ"),ROUND(0-SUMIF($D$12:$D1032,$D1033,V$12:V1032),2),IF(T1033=0,0,ROUND(MIN(MIN(17300,TRUNC(0.75*(SUMIF($D$12:$D$2012,$D1033,R$12:R$2012)+SUMIF($D$12:$D$2012,$D1033,S$12:S$2012)),2)+SUMIF($D$12:$D1033,$D1033,AL$12:AL1033))-SUMIF($D$12:$D1032,$D1033,V$12:V1032)-SUMIF($D$12:$D$2012,$D1033,U$12:U$2012),AL1033),2))),"")</f>
        <v/>
      </c>
      <c r="W1033" s="250" t="str">
        <f>IF(Q1033&lt;&gt;"",1000 - SUMIF($D$12:$D1032,$D1033,W$12:W1032),"")</f>
        <v/>
      </c>
      <c r="X1033" s="106"/>
      <c r="Y1033" s="247"/>
      <c r="Z1033" s="247"/>
      <c r="AA1033" s="247"/>
      <c r="AB1033" s="248" t="str">
        <f>IF(AND(Y1033&lt;&gt;"",Z1033&lt;&gt;"",X1033&lt;&gt;""),ROUND(MIN(IF(OR(X1033="OZZ",X1033="ZZ"),5000,17300),TRUNC(0.75*(SUMIF($D$12:$D1033,$D1033,Y$12:Y1033)+SUMIF($D$12:$D1033,$D1033,Z$12:Z1033)),2)) - SUMIF($D$12:$D1032,$D1033,AB$12:AB1032),2),"")</f>
        <v/>
      </c>
      <c r="AC1033" s="251" t="str">
        <f>IF(AND(Y1033&lt;&gt;"",Z1033&lt;&gt;"",AA1033&lt;&gt;"",X1033&lt;&gt;"",AP1033&lt;&gt;""),IF(OR(X1033="OZZ",X1033="ZZ"),ROUND(0-SUMIF($D$12:$D1032,$D1033,AC$12:AC1032),2),IF(AA1033=0,0,ROUND(MIN(MIN(17300,TRUNC(0.75*(SUMIF($D$12:$D$2012,$D1033,Y$12:Y$2012)+SUMIF($D$12:$D$2012,$D1033,Z$12:Z$2012)),2)+SUMIF($D$12:$D1033,$D1033,AP$12:AP1033))-SUMIF($D$12:$D1032,$D1033,AC$12:AC1032)-SUMIF($D$12:$D$2012,$D1033,AB$12:AB$2012),AP1033),2))),"")</f>
        <v/>
      </c>
      <c r="AD1033" s="250" t="str">
        <f>IF(X1033&lt;&gt;"",1000 - SUMIF($D$12:$D1032,$D1033,AD$12:AD1032),"")</f>
        <v/>
      </c>
      <c r="AE1033" s="252"/>
      <c r="AF1033" s="253"/>
      <c r="AG1033" s="254"/>
      <c r="AH1033" s="255" t="str">
        <f t="shared" si="334"/>
        <v/>
      </c>
      <c r="AI1033" s="256"/>
      <c r="AJ1033" s="253"/>
      <c r="AK1033" s="254"/>
      <c r="AL1033" s="255" t="str">
        <f t="shared" si="335"/>
        <v/>
      </c>
      <c r="AM1033" s="256"/>
      <c r="AN1033" s="253"/>
      <c r="AO1033" s="254"/>
      <c r="AP1033" s="255" t="str">
        <f t="shared" si="315"/>
        <v/>
      </c>
      <c r="AQ1033" s="116"/>
      <c r="AR1033" s="116"/>
      <c r="AS1033" s="117"/>
      <c r="AT1033" s="118"/>
      <c r="AU1033" s="119" t="str">
        <f>IF(D1033&lt;&gt; "", IF(COUNTIF($D$12:$D1033,$D1033)&gt;1,0,IF(SUM(N1033,U1033,AB1033)&gt;0,IF(AND(X1033="",OR(Q1033&lt;&gt;"",J1033&lt;&gt;"")),IF(Q1033&lt;&gt;"",Q1033,IF(J1033&lt;&gt;"",J1033,0)),IF(AND(Q1033&lt;&gt;"",J1033&lt;&gt;"",Q1033=J1033),Q1033,X1033)),0)),"")</f>
        <v/>
      </c>
      <c r="AV1033" s="119" t="str">
        <f>IF(D1033&lt;&gt;"",IF(COUNTIF($D$12:$D1033,$D1033)&gt;1,0,IF(SUM(O1033,V1033,AC1033)&gt;0,IF(AND(X1033="",OR(Q1033&lt;&gt;"",J1033&lt;&gt;"")),IF(Q1033&lt;&gt;"",Q1033,IF(J1033&lt;&gt;"",J1033,0)),IF(AND(Q1033&lt;&gt;"",J1033&lt;&gt;"",Q1033=J1033),Q1033,X1033)),0)),"")</f>
        <v/>
      </c>
      <c r="AW1033" s="119" t="str">
        <f>IF(D1033&lt;&gt;"",IF(COUNTIF($D$12:$D1033,$D1033)&gt;1,0,IF(SUM(P1033,W1033,AD1033)&gt;0,IF(AND(X1033="",OR(Q1033&lt;&gt;"",J1033&lt;&gt;"")),IF(Q1033&lt;&gt;"",Q1033,IF(J1033&lt;&gt;"",J1033,0)),IF(AND(Q1033&lt;&gt;"",J1033&lt;&gt;"",Q1033=J1033),Q1033,X1033)),0)),"")</f>
        <v/>
      </c>
      <c r="AX1033" s="118" t="str">
        <f t="shared" si="316"/>
        <v/>
      </c>
      <c r="AY1033" s="118" t="str">
        <f t="shared" si="317"/>
        <v/>
      </c>
      <c r="AZ1033" s="118" t="str">
        <f t="shared" si="318"/>
        <v/>
      </c>
      <c r="BA1033" s="118" t="str">
        <f t="shared" si="319"/>
        <v/>
      </c>
      <c r="BB1033" s="118" t="str">
        <f t="shared" si="320"/>
        <v/>
      </c>
      <c r="BC1033" s="118" t="str">
        <f t="shared" si="321"/>
        <v/>
      </c>
      <c r="BD1033" s="118" t="str">
        <f t="shared" si="322"/>
        <v/>
      </c>
      <c r="BE1033" s="118" t="str">
        <f t="shared" si="323"/>
        <v/>
      </c>
      <c r="BF1033" s="118" t="str">
        <f t="shared" si="324"/>
        <v/>
      </c>
      <c r="BG1033" s="120"/>
      <c r="BH1033" s="120" t="str">
        <f t="shared" si="325"/>
        <v/>
      </c>
      <c r="BI1033" s="120" t="str">
        <f t="shared" si="326"/>
        <v/>
      </c>
      <c r="BJ1033" s="121"/>
      <c r="BK1033" s="120" t="str">
        <f t="shared" si="327"/>
        <v/>
      </c>
      <c r="BL1033" s="120" t="str">
        <f t="shared" si="328"/>
        <v/>
      </c>
      <c r="BM1033" s="120" t="str">
        <f t="shared" si="329"/>
        <v/>
      </c>
      <c r="BN1033" s="120" t="str">
        <f t="shared" si="330"/>
        <v/>
      </c>
      <c r="BO1033" s="120" t="str">
        <f t="shared" si="331"/>
        <v/>
      </c>
      <c r="BP1033" s="120" t="str">
        <f t="shared" si="332"/>
        <v/>
      </c>
      <c r="BQ1033" s="98"/>
      <c r="BR1033" s="98"/>
      <c r="BS1033" s="98"/>
      <c r="BT1033" s="98"/>
      <c r="BU1033" s="98"/>
      <c r="BV1033" s="98"/>
      <c r="BW1033" s="98"/>
      <c r="BX1033" s="98"/>
      <c r="BY1033" s="98"/>
      <c r="BZ1033" s="98"/>
      <c r="CA1033" s="98"/>
      <c r="CB1033" s="98"/>
      <c r="CC1033" s="98"/>
      <c r="CD1033" s="98"/>
      <c r="CE1033" s="98"/>
      <c r="CF1033" s="98"/>
      <c r="CG1033" s="98"/>
      <c r="CH1033" s="98"/>
      <c r="CI1033" s="98"/>
      <c r="CJ1033" s="98"/>
      <c r="CK1033" s="98"/>
      <c r="CL1033" s="98"/>
      <c r="CM1033" s="98"/>
      <c r="CN1033" s="98"/>
      <c r="CO1033" s="98"/>
      <c r="CP1033" s="98"/>
      <c r="CQ1033" s="98"/>
      <c r="CR1033" s="98"/>
      <c r="CS1033" s="98"/>
    </row>
    <row r="1034" spans="1:97" s="4" customFormat="1" ht="18.75" customHeight="1" x14ac:dyDescent="0.2">
      <c r="A1034" s="3">
        <f t="shared" si="333"/>
        <v>1022</v>
      </c>
      <c r="B1034" s="263"/>
      <c r="C1034" s="263"/>
      <c r="D1034" s="263"/>
      <c r="E1034" s="259"/>
      <c r="F1034" s="259"/>
      <c r="G1034" s="43"/>
      <c r="H1034" s="264"/>
      <c r="I1034" s="261"/>
      <c r="J1034" s="106"/>
      <c r="K1034" s="247"/>
      <c r="L1034" s="247"/>
      <c r="M1034" s="247"/>
      <c r="N1034" s="248" t="str">
        <f>IF(AND(K1034&lt;&gt;"",L1034&lt;&gt;"",J1034&lt;&gt;""),ROUND(MIN(IF(OR(J1034="OZZ",J1034="ZZ"),5000,17300),TRUNC(0.75*(SUMIF($D$12:$D1034,$D1034,K$12:K1034)+SUMIF($D$12:$D1034,$D1034,L$12:L1034)),2)) - SUMIF($D$12:$D1033,$D1034,N$12:N1033),2),"")</f>
        <v/>
      </c>
      <c r="O1034" s="249" t="str">
        <f>IF(AND(K1034&lt;&gt;"",L1034&lt;&gt;"",M1034&lt;&gt;"",J1034&lt;&gt;"",AH1034&lt;&gt;""),IF(OR(J1034="OZZ",J1034="ZZ"),ROUND(0-SUMIF($D$12:$D1033,$D1034,O$12:O1033),2),IF(M1034=0,0,ROUND(MIN(MIN(17300,TRUNC(0.75*(SUMIF($D$12:$D$2012,$D1034,K$12:K$2012)+SUMIF($D$12:$D$2012,$D1034,L$12:L$2012)),2)+SUMIF($D$12:$D1034,$D1034,AH$12:AH1034))-SUMIF($D$12:$D1033,$D1034,O$12:O1033)-SUMIF($D$12:$D$2012,$D1034,N$12:N$2012),AH1034),2))),"")</f>
        <v/>
      </c>
      <c r="P1034" s="250" t="str">
        <f>IF(J1034&lt;&gt;"",1000 - SUMIF($D$12:$D1033,$D1034,P$12:P1033),"")</f>
        <v/>
      </c>
      <c r="Q1034" s="106"/>
      <c r="R1034" s="247"/>
      <c r="S1034" s="247"/>
      <c r="T1034" s="247"/>
      <c r="U1034" s="248" t="str">
        <f>IF(AND(R1034&lt;&gt;"",S1034&lt;&gt;"",Q1034&lt;&gt;""),ROUND(MIN(IF(OR(Q1034="OZZ",Q1034="ZZ"),5000,17300),TRUNC(0.75*(SUMIF($D$12:$D1034,$D1034,R$12:R1034)+SUMIF($D$12:$D1034,$D1034,S$12:S1034)),2)) - SUMIF($D$12:$D1033,$D1034,U$12:U1033),2),"")</f>
        <v/>
      </c>
      <c r="V1034" s="248" t="str">
        <f>IF(AND(R1034&lt;&gt;"",S1034&lt;&gt;"",T1034&lt;&gt;"",Q1034&lt;&gt;"",AL1034&lt;&gt;""),IF(OR(Q1034="OZZ",Q1034="ZZ"),ROUND(0-SUMIF($D$12:$D1033,$D1034,V$12:V1033),2),IF(T1034=0,0,ROUND(MIN(MIN(17300,TRUNC(0.75*(SUMIF($D$12:$D$2012,$D1034,R$12:R$2012)+SUMIF($D$12:$D$2012,$D1034,S$12:S$2012)),2)+SUMIF($D$12:$D1034,$D1034,AL$12:AL1034))-SUMIF($D$12:$D1033,$D1034,V$12:V1033)-SUMIF($D$12:$D$2012,$D1034,U$12:U$2012),AL1034),2))),"")</f>
        <v/>
      </c>
      <c r="W1034" s="250" t="str">
        <f>IF(Q1034&lt;&gt;"",1000 - SUMIF($D$12:$D1033,$D1034,W$12:W1033),"")</f>
        <v/>
      </c>
      <c r="X1034" s="106"/>
      <c r="Y1034" s="247"/>
      <c r="Z1034" s="247"/>
      <c r="AA1034" s="247"/>
      <c r="AB1034" s="248" t="str">
        <f>IF(AND(Y1034&lt;&gt;"",Z1034&lt;&gt;"",X1034&lt;&gt;""),ROUND(MIN(IF(OR(X1034="OZZ",X1034="ZZ"),5000,17300),TRUNC(0.75*(SUMIF($D$12:$D1034,$D1034,Y$12:Y1034)+SUMIF($D$12:$D1034,$D1034,Z$12:Z1034)),2)) - SUMIF($D$12:$D1033,$D1034,AB$12:AB1033),2),"")</f>
        <v/>
      </c>
      <c r="AC1034" s="251" t="str">
        <f>IF(AND(Y1034&lt;&gt;"",Z1034&lt;&gt;"",AA1034&lt;&gt;"",X1034&lt;&gt;"",AP1034&lt;&gt;""),IF(OR(X1034="OZZ",X1034="ZZ"),ROUND(0-SUMIF($D$12:$D1033,$D1034,AC$12:AC1033),2),IF(AA1034=0,0,ROUND(MIN(MIN(17300,TRUNC(0.75*(SUMIF($D$12:$D$2012,$D1034,Y$12:Y$2012)+SUMIF($D$12:$D$2012,$D1034,Z$12:Z$2012)),2)+SUMIF($D$12:$D1034,$D1034,AP$12:AP1034))-SUMIF($D$12:$D1033,$D1034,AC$12:AC1033)-SUMIF($D$12:$D$2012,$D1034,AB$12:AB$2012),AP1034),2))),"")</f>
        <v/>
      </c>
      <c r="AD1034" s="250" t="str">
        <f>IF(X1034&lt;&gt;"",1000 - SUMIF($D$12:$D1033,$D1034,AD$12:AD1033),"")</f>
        <v/>
      </c>
      <c r="AE1034" s="252"/>
      <c r="AF1034" s="253"/>
      <c r="AG1034" s="254"/>
      <c r="AH1034" s="255" t="str">
        <f t="shared" si="334"/>
        <v/>
      </c>
      <c r="AI1034" s="256"/>
      <c r="AJ1034" s="253"/>
      <c r="AK1034" s="254"/>
      <c r="AL1034" s="255" t="str">
        <f t="shared" si="335"/>
        <v/>
      </c>
      <c r="AM1034" s="256"/>
      <c r="AN1034" s="253"/>
      <c r="AO1034" s="254"/>
      <c r="AP1034" s="255" t="str">
        <f t="shared" si="315"/>
        <v/>
      </c>
      <c r="AQ1034" s="116"/>
      <c r="AR1034" s="116"/>
      <c r="AS1034" s="117"/>
      <c r="AT1034" s="118"/>
      <c r="AU1034" s="119" t="str">
        <f>IF(D1034&lt;&gt; "", IF(COUNTIF($D$12:$D1034,$D1034)&gt;1,0,IF(SUM(N1034,U1034,AB1034)&gt;0,IF(AND(X1034="",OR(Q1034&lt;&gt;"",J1034&lt;&gt;"")),IF(Q1034&lt;&gt;"",Q1034,IF(J1034&lt;&gt;"",J1034,0)),IF(AND(Q1034&lt;&gt;"",J1034&lt;&gt;"",Q1034=J1034),Q1034,X1034)),0)),"")</f>
        <v/>
      </c>
      <c r="AV1034" s="119" t="str">
        <f>IF(D1034&lt;&gt;"",IF(COUNTIF($D$12:$D1034,$D1034)&gt;1,0,IF(SUM(O1034,V1034,AC1034)&gt;0,IF(AND(X1034="",OR(Q1034&lt;&gt;"",J1034&lt;&gt;"")),IF(Q1034&lt;&gt;"",Q1034,IF(J1034&lt;&gt;"",J1034,0)),IF(AND(Q1034&lt;&gt;"",J1034&lt;&gt;"",Q1034=J1034),Q1034,X1034)),0)),"")</f>
        <v/>
      </c>
      <c r="AW1034" s="119" t="str">
        <f>IF(D1034&lt;&gt;"",IF(COUNTIF($D$12:$D1034,$D1034)&gt;1,0,IF(SUM(P1034,W1034,AD1034)&gt;0,IF(AND(X1034="",OR(Q1034&lt;&gt;"",J1034&lt;&gt;"")),IF(Q1034&lt;&gt;"",Q1034,IF(J1034&lt;&gt;"",J1034,0)),IF(AND(Q1034&lt;&gt;"",J1034&lt;&gt;"",Q1034=J1034),Q1034,X1034)),0)),"")</f>
        <v/>
      </c>
      <c r="AX1034" s="118" t="str">
        <f t="shared" si="316"/>
        <v/>
      </c>
      <c r="AY1034" s="118" t="str">
        <f t="shared" si="317"/>
        <v/>
      </c>
      <c r="AZ1034" s="118" t="str">
        <f t="shared" si="318"/>
        <v/>
      </c>
      <c r="BA1034" s="118" t="str">
        <f t="shared" si="319"/>
        <v/>
      </c>
      <c r="BB1034" s="118" t="str">
        <f t="shared" si="320"/>
        <v/>
      </c>
      <c r="BC1034" s="118" t="str">
        <f t="shared" si="321"/>
        <v/>
      </c>
      <c r="BD1034" s="118" t="str">
        <f t="shared" si="322"/>
        <v/>
      </c>
      <c r="BE1034" s="118" t="str">
        <f t="shared" si="323"/>
        <v/>
      </c>
      <c r="BF1034" s="118" t="str">
        <f t="shared" si="324"/>
        <v/>
      </c>
      <c r="BG1034" s="120"/>
      <c r="BH1034" s="120" t="str">
        <f t="shared" si="325"/>
        <v/>
      </c>
      <c r="BI1034" s="120" t="str">
        <f t="shared" si="326"/>
        <v/>
      </c>
      <c r="BJ1034" s="121"/>
      <c r="BK1034" s="120" t="str">
        <f t="shared" si="327"/>
        <v/>
      </c>
      <c r="BL1034" s="120" t="str">
        <f t="shared" si="328"/>
        <v/>
      </c>
      <c r="BM1034" s="120" t="str">
        <f t="shared" si="329"/>
        <v/>
      </c>
      <c r="BN1034" s="120" t="str">
        <f t="shared" si="330"/>
        <v/>
      </c>
      <c r="BO1034" s="120" t="str">
        <f t="shared" si="331"/>
        <v/>
      </c>
      <c r="BP1034" s="120" t="str">
        <f t="shared" si="332"/>
        <v/>
      </c>
      <c r="BQ1034" s="98"/>
      <c r="BR1034" s="98"/>
      <c r="BS1034" s="98"/>
      <c r="BT1034" s="98"/>
      <c r="BU1034" s="98"/>
      <c r="BV1034" s="98"/>
      <c r="BW1034" s="98"/>
      <c r="BX1034" s="98"/>
      <c r="BY1034" s="98"/>
      <c r="BZ1034" s="98"/>
      <c r="CA1034" s="98"/>
      <c r="CB1034" s="98"/>
      <c r="CC1034" s="98"/>
      <c r="CD1034" s="98"/>
      <c r="CE1034" s="98"/>
      <c r="CF1034" s="98"/>
      <c r="CG1034" s="98"/>
      <c r="CH1034" s="98"/>
      <c r="CI1034" s="98"/>
      <c r="CJ1034" s="98"/>
      <c r="CK1034" s="98"/>
      <c r="CL1034" s="98"/>
      <c r="CM1034" s="98"/>
      <c r="CN1034" s="98"/>
      <c r="CO1034" s="98"/>
      <c r="CP1034" s="98"/>
      <c r="CQ1034" s="98"/>
      <c r="CR1034" s="98"/>
      <c r="CS1034" s="98"/>
    </row>
    <row r="1035" spans="1:97" s="4" customFormat="1" ht="18.75" customHeight="1" x14ac:dyDescent="0.2">
      <c r="A1035" s="3">
        <f t="shared" si="333"/>
        <v>1023</v>
      </c>
      <c r="B1035" s="263"/>
      <c r="C1035" s="263"/>
      <c r="D1035" s="263"/>
      <c r="E1035" s="259"/>
      <c r="F1035" s="259"/>
      <c r="G1035" s="43"/>
      <c r="H1035" s="264"/>
      <c r="I1035" s="261"/>
      <c r="J1035" s="106"/>
      <c r="K1035" s="247"/>
      <c r="L1035" s="247"/>
      <c r="M1035" s="247"/>
      <c r="N1035" s="248" t="str">
        <f>IF(AND(K1035&lt;&gt;"",L1035&lt;&gt;"",J1035&lt;&gt;""),ROUND(MIN(IF(OR(J1035="OZZ",J1035="ZZ"),5000,17300),TRUNC(0.75*(SUMIF($D$12:$D1035,$D1035,K$12:K1035)+SUMIF($D$12:$D1035,$D1035,L$12:L1035)),2)) - SUMIF($D$12:$D1034,$D1035,N$12:N1034),2),"")</f>
        <v/>
      </c>
      <c r="O1035" s="249" t="str">
        <f>IF(AND(K1035&lt;&gt;"",L1035&lt;&gt;"",M1035&lt;&gt;"",J1035&lt;&gt;"",AH1035&lt;&gt;""),IF(OR(J1035="OZZ",J1035="ZZ"),ROUND(0-SUMIF($D$12:$D1034,$D1035,O$12:O1034),2),IF(M1035=0,0,ROUND(MIN(MIN(17300,TRUNC(0.75*(SUMIF($D$12:$D$2012,$D1035,K$12:K$2012)+SUMIF($D$12:$D$2012,$D1035,L$12:L$2012)),2)+SUMIF($D$12:$D1035,$D1035,AH$12:AH1035))-SUMIF($D$12:$D1034,$D1035,O$12:O1034)-SUMIF($D$12:$D$2012,$D1035,N$12:N$2012),AH1035),2))),"")</f>
        <v/>
      </c>
      <c r="P1035" s="250" t="str">
        <f>IF(J1035&lt;&gt;"",1000 - SUMIF($D$12:$D1034,$D1035,P$12:P1034),"")</f>
        <v/>
      </c>
      <c r="Q1035" s="106"/>
      <c r="R1035" s="247"/>
      <c r="S1035" s="247"/>
      <c r="T1035" s="247"/>
      <c r="U1035" s="248" t="str">
        <f>IF(AND(R1035&lt;&gt;"",S1035&lt;&gt;"",Q1035&lt;&gt;""),ROUND(MIN(IF(OR(Q1035="OZZ",Q1035="ZZ"),5000,17300),TRUNC(0.75*(SUMIF($D$12:$D1035,$D1035,R$12:R1035)+SUMIF($D$12:$D1035,$D1035,S$12:S1035)),2)) - SUMIF($D$12:$D1034,$D1035,U$12:U1034),2),"")</f>
        <v/>
      </c>
      <c r="V1035" s="248" t="str">
        <f>IF(AND(R1035&lt;&gt;"",S1035&lt;&gt;"",T1035&lt;&gt;"",Q1035&lt;&gt;"",AL1035&lt;&gt;""),IF(OR(Q1035="OZZ",Q1035="ZZ"),ROUND(0-SUMIF($D$12:$D1034,$D1035,V$12:V1034),2),IF(T1035=0,0,ROUND(MIN(MIN(17300,TRUNC(0.75*(SUMIF($D$12:$D$2012,$D1035,R$12:R$2012)+SUMIF($D$12:$D$2012,$D1035,S$12:S$2012)),2)+SUMIF($D$12:$D1035,$D1035,AL$12:AL1035))-SUMIF($D$12:$D1034,$D1035,V$12:V1034)-SUMIF($D$12:$D$2012,$D1035,U$12:U$2012),AL1035),2))),"")</f>
        <v/>
      </c>
      <c r="W1035" s="250" t="str">
        <f>IF(Q1035&lt;&gt;"",1000 - SUMIF($D$12:$D1034,$D1035,W$12:W1034),"")</f>
        <v/>
      </c>
      <c r="X1035" s="106"/>
      <c r="Y1035" s="247"/>
      <c r="Z1035" s="247"/>
      <c r="AA1035" s="247"/>
      <c r="AB1035" s="248" t="str">
        <f>IF(AND(Y1035&lt;&gt;"",Z1035&lt;&gt;"",X1035&lt;&gt;""),ROUND(MIN(IF(OR(X1035="OZZ",X1035="ZZ"),5000,17300),TRUNC(0.75*(SUMIF($D$12:$D1035,$D1035,Y$12:Y1035)+SUMIF($D$12:$D1035,$D1035,Z$12:Z1035)),2)) - SUMIF($D$12:$D1034,$D1035,AB$12:AB1034),2),"")</f>
        <v/>
      </c>
      <c r="AC1035" s="251" t="str">
        <f>IF(AND(Y1035&lt;&gt;"",Z1035&lt;&gt;"",AA1035&lt;&gt;"",X1035&lt;&gt;"",AP1035&lt;&gt;""),IF(OR(X1035="OZZ",X1035="ZZ"),ROUND(0-SUMIF($D$12:$D1034,$D1035,AC$12:AC1034),2),IF(AA1035=0,0,ROUND(MIN(MIN(17300,TRUNC(0.75*(SUMIF($D$12:$D$2012,$D1035,Y$12:Y$2012)+SUMIF($D$12:$D$2012,$D1035,Z$12:Z$2012)),2)+SUMIF($D$12:$D1035,$D1035,AP$12:AP1035))-SUMIF($D$12:$D1034,$D1035,AC$12:AC1034)-SUMIF($D$12:$D$2012,$D1035,AB$12:AB$2012),AP1035),2))),"")</f>
        <v/>
      </c>
      <c r="AD1035" s="250" t="str">
        <f>IF(X1035&lt;&gt;"",1000 - SUMIF($D$12:$D1034,$D1035,AD$12:AD1034),"")</f>
        <v/>
      </c>
      <c r="AE1035" s="252"/>
      <c r="AF1035" s="253"/>
      <c r="AG1035" s="254"/>
      <c r="AH1035" s="255" t="str">
        <f t="shared" si="334"/>
        <v/>
      </c>
      <c r="AI1035" s="256"/>
      <c r="AJ1035" s="253"/>
      <c r="AK1035" s="254"/>
      <c r="AL1035" s="255" t="str">
        <f t="shared" si="335"/>
        <v/>
      </c>
      <c r="AM1035" s="256"/>
      <c r="AN1035" s="253"/>
      <c r="AO1035" s="254"/>
      <c r="AP1035" s="255" t="str">
        <f t="shared" si="315"/>
        <v/>
      </c>
      <c r="AQ1035" s="116"/>
      <c r="AR1035" s="116"/>
      <c r="AS1035" s="117"/>
      <c r="AT1035" s="118"/>
      <c r="AU1035" s="119" t="str">
        <f>IF(D1035&lt;&gt; "", IF(COUNTIF($D$12:$D1035,$D1035)&gt;1,0,IF(SUM(N1035,U1035,AB1035)&gt;0,IF(AND(X1035="",OR(Q1035&lt;&gt;"",J1035&lt;&gt;"")),IF(Q1035&lt;&gt;"",Q1035,IF(J1035&lt;&gt;"",J1035,0)),IF(AND(Q1035&lt;&gt;"",J1035&lt;&gt;"",Q1035=J1035),Q1035,X1035)),0)),"")</f>
        <v/>
      </c>
      <c r="AV1035" s="119" t="str">
        <f>IF(D1035&lt;&gt;"",IF(COUNTIF($D$12:$D1035,$D1035)&gt;1,0,IF(SUM(O1035,V1035,AC1035)&gt;0,IF(AND(X1035="",OR(Q1035&lt;&gt;"",J1035&lt;&gt;"")),IF(Q1035&lt;&gt;"",Q1035,IF(J1035&lt;&gt;"",J1035,0)),IF(AND(Q1035&lt;&gt;"",J1035&lt;&gt;"",Q1035=J1035),Q1035,X1035)),0)),"")</f>
        <v/>
      </c>
      <c r="AW1035" s="119" t="str">
        <f>IF(D1035&lt;&gt;"",IF(COUNTIF($D$12:$D1035,$D1035)&gt;1,0,IF(SUM(P1035,W1035,AD1035)&gt;0,IF(AND(X1035="",OR(Q1035&lt;&gt;"",J1035&lt;&gt;"")),IF(Q1035&lt;&gt;"",Q1035,IF(J1035&lt;&gt;"",J1035,0)),IF(AND(Q1035&lt;&gt;"",J1035&lt;&gt;"",Q1035=J1035),Q1035,X1035)),0)),"")</f>
        <v/>
      </c>
      <c r="AX1035" s="118" t="str">
        <f t="shared" si="316"/>
        <v/>
      </c>
      <c r="AY1035" s="118" t="str">
        <f t="shared" si="317"/>
        <v/>
      </c>
      <c r="AZ1035" s="118" t="str">
        <f t="shared" si="318"/>
        <v/>
      </c>
      <c r="BA1035" s="118" t="str">
        <f t="shared" si="319"/>
        <v/>
      </c>
      <c r="BB1035" s="118" t="str">
        <f t="shared" si="320"/>
        <v/>
      </c>
      <c r="BC1035" s="118" t="str">
        <f t="shared" si="321"/>
        <v/>
      </c>
      <c r="BD1035" s="118" t="str">
        <f t="shared" si="322"/>
        <v/>
      </c>
      <c r="BE1035" s="118" t="str">
        <f t="shared" si="323"/>
        <v/>
      </c>
      <c r="BF1035" s="118" t="str">
        <f t="shared" si="324"/>
        <v/>
      </c>
      <c r="BG1035" s="120"/>
      <c r="BH1035" s="120" t="str">
        <f t="shared" si="325"/>
        <v/>
      </c>
      <c r="BI1035" s="120" t="str">
        <f t="shared" si="326"/>
        <v/>
      </c>
      <c r="BJ1035" s="121"/>
      <c r="BK1035" s="120" t="str">
        <f t="shared" si="327"/>
        <v/>
      </c>
      <c r="BL1035" s="120" t="str">
        <f t="shared" si="328"/>
        <v/>
      </c>
      <c r="BM1035" s="120" t="str">
        <f t="shared" si="329"/>
        <v/>
      </c>
      <c r="BN1035" s="120" t="str">
        <f t="shared" si="330"/>
        <v/>
      </c>
      <c r="BO1035" s="120" t="str">
        <f t="shared" si="331"/>
        <v/>
      </c>
      <c r="BP1035" s="120" t="str">
        <f t="shared" si="332"/>
        <v/>
      </c>
      <c r="BQ1035" s="98"/>
      <c r="BR1035" s="98"/>
      <c r="BS1035" s="98"/>
      <c r="BT1035" s="98"/>
      <c r="BU1035" s="98"/>
      <c r="BV1035" s="98"/>
      <c r="BW1035" s="98"/>
      <c r="BX1035" s="98"/>
      <c r="BY1035" s="98"/>
      <c r="BZ1035" s="98"/>
      <c r="CA1035" s="98"/>
      <c r="CB1035" s="98"/>
      <c r="CC1035" s="98"/>
      <c r="CD1035" s="98"/>
      <c r="CE1035" s="98"/>
      <c r="CF1035" s="98"/>
      <c r="CG1035" s="98"/>
      <c r="CH1035" s="98"/>
      <c r="CI1035" s="98"/>
      <c r="CJ1035" s="98"/>
      <c r="CK1035" s="98"/>
      <c r="CL1035" s="98"/>
      <c r="CM1035" s="98"/>
      <c r="CN1035" s="98"/>
      <c r="CO1035" s="98"/>
      <c r="CP1035" s="98"/>
      <c r="CQ1035" s="98"/>
      <c r="CR1035" s="98"/>
      <c r="CS1035" s="98"/>
    </row>
    <row r="1036" spans="1:97" s="4" customFormat="1" ht="18.75" customHeight="1" x14ac:dyDescent="0.2">
      <c r="A1036" s="3">
        <f t="shared" si="333"/>
        <v>1024</v>
      </c>
      <c r="B1036" s="263"/>
      <c r="C1036" s="263"/>
      <c r="D1036" s="263"/>
      <c r="E1036" s="259"/>
      <c r="F1036" s="259"/>
      <c r="G1036" s="43"/>
      <c r="H1036" s="264"/>
      <c r="I1036" s="261"/>
      <c r="J1036" s="106"/>
      <c r="K1036" s="247"/>
      <c r="L1036" s="247"/>
      <c r="M1036" s="247"/>
      <c r="N1036" s="248" t="str">
        <f>IF(AND(K1036&lt;&gt;"",L1036&lt;&gt;"",J1036&lt;&gt;""),ROUND(MIN(IF(OR(J1036="OZZ",J1036="ZZ"),5000,17300),TRUNC(0.75*(SUMIF($D$12:$D1036,$D1036,K$12:K1036)+SUMIF($D$12:$D1036,$D1036,L$12:L1036)),2)) - SUMIF($D$12:$D1035,$D1036,N$12:N1035),2),"")</f>
        <v/>
      </c>
      <c r="O1036" s="249" t="str">
        <f>IF(AND(K1036&lt;&gt;"",L1036&lt;&gt;"",M1036&lt;&gt;"",J1036&lt;&gt;"",AH1036&lt;&gt;""),IF(OR(J1036="OZZ",J1036="ZZ"),ROUND(0-SUMIF($D$12:$D1035,$D1036,O$12:O1035),2),IF(M1036=0,0,ROUND(MIN(MIN(17300,TRUNC(0.75*(SUMIF($D$12:$D$2012,$D1036,K$12:K$2012)+SUMIF($D$12:$D$2012,$D1036,L$12:L$2012)),2)+SUMIF($D$12:$D1036,$D1036,AH$12:AH1036))-SUMIF($D$12:$D1035,$D1036,O$12:O1035)-SUMIF($D$12:$D$2012,$D1036,N$12:N$2012),AH1036),2))),"")</f>
        <v/>
      </c>
      <c r="P1036" s="250" t="str">
        <f>IF(J1036&lt;&gt;"",1000 - SUMIF($D$12:$D1035,$D1036,P$12:P1035),"")</f>
        <v/>
      </c>
      <c r="Q1036" s="106"/>
      <c r="R1036" s="247"/>
      <c r="S1036" s="247"/>
      <c r="T1036" s="247"/>
      <c r="U1036" s="248" t="str">
        <f>IF(AND(R1036&lt;&gt;"",S1036&lt;&gt;"",Q1036&lt;&gt;""),ROUND(MIN(IF(OR(Q1036="OZZ",Q1036="ZZ"),5000,17300),TRUNC(0.75*(SUMIF($D$12:$D1036,$D1036,R$12:R1036)+SUMIF($D$12:$D1036,$D1036,S$12:S1036)),2)) - SUMIF($D$12:$D1035,$D1036,U$12:U1035),2),"")</f>
        <v/>
      </c>
      <c r="V1036" s="248" t="str">
        <f>IF(AND(R1036&lt;&gt;"",S1036&lt;&gt;"",T1036&lt;&gt;"",Q1036&lt;&gt;"",AL1036&lt;&gt;""),IF(OR(Q1036="OZZ",Q1036="ZZ"),ROUND(0-SUMIF($D$12:$D1035,$D1036,V$12:V1035),2),IF(T1036=0,0,ROUND(MIN(MIN(17300,TRUNC(0.75*(SUMIF($D$12:$D$2012,$D1036,R$12:R$2012)+SUMIF($D$12:$D$2012,$D1036,S$12:S$2012)),2)+SUMIF($D$12:$D1036,$D1036,AL$12:AL1036))-SUMIF($D$12:$D1035,$D1036,V$12:V1035)-SUMIF($D$12:$D$2012,$D1036,U$12:U$2012),AL1036),2))),"")</f>
        <v/>
      </c>
      <c r="W1036" s="250" t="str">
        <f>IF(Q1036&lt;&gt;"",1000 - SUMIF($D$12:$D1035,$D1036,W$12:W1035),"")</f>
        <v/>
      </c>
      <c r="X1036" s="106"/>
      <c r="Y1036" s="247"/>
      <c r="Z1036" s="247"/>
      <c r="AA1036" s="247"/>
      <c r="AB1036" s="248" t="str">
        <f>IF(AND(Y1036&lt;&gt;"",Z1036&lt;&gt;"",X1036&lt;&gt;""),ROUND(MIN(IF(OR(X1036="OZZ",X1036="ZZ"),5000,17300),TRUNC(0.75*(SUMIF($D$12:$D1036,$D1036,Y$12:Y1036)+SUMIF($D$12:$D1036,$D1036,Z$12:Z1036)),2)) - SUMIF($D$12:$D1035,$D1036,AB$12:AB1035),2),"")</f>
        <v/>
      </c>
      <c r="AC1036" s="251" t="str">
        <f>IF(AND(Y1036&lt;&gt;"",Z1036&lt;&gt;"",AA1036&lt;&gt;"",X1036&lt;&gt;"",AP1036&lt;&gt;""),IF(OR(X1036="OZZ",X1036="ZZ"),ROUND(0-SUMIF($D$12:$D1035,$D1036,AC$12:AC1035),2),IF(AA1036=0,0,ROUND(MIN(MIN(17300,TRUNC(0.75*(SUMIF($D$12:$D$2012,$D1036,Y$12:Y$2012)+SUMIF($D$12:$D$2012,$D1036,Z$12:Z$2012)),2)+SUMIF($D$12:$D1036,$D1036,AP$12:AP1036))-SUMIF($D$12:$D1035,$D1036,AC$12:AC1035)-SUMIF($D$12:$D$2012,$D1036,AB$12:AB$2012),AP1036),2))),"")</f>
        <v/>
      </c>
      <c r="AD1036" s="250" t="str">
        <f>IF(X1036&lt;&gt;"",1000 - SUMIF($D$12:$D1035,$D1036,AD$12:AD1035),"")</f>
        <v/>
      </c>
      <c r="AE1036" s="252"/>
      <c r="AF1036" s="253"/>
      <c r="AG1036" s="254"/>
      <c r="AH1036" s="255" t="str">
        <f t="shared" si="334"/>
        <v/>
      </c>
      <c r="AI1036" s="256"/>
      <c r="AJ1036" s="253"/>
      <c r="AK1036" s="254"/>
      <c r="AL1036" s="255" t="str">
        <f t="shared" si="335"/>
        <v/>
      </c>
      <c r="AM1036" s="256"/>
      <c r="AN1036" s="253"/>
      <c r="AO1036" s="254"/>
      <c r="AP1036" s="255" t="str">
        <f t="shared" si="315"/>
        <v/>
      </c>
      <c r="AQ1036" s="116"/>
      <c r="AR1036" s="116"/>
      <c r="AS1036" s="117"/>
      <c r="AT1036" s="118"/>
      <c r="AU1036" s="119" t="str">
        <f>IF(D1036&lt;&gt; "", IF(COUNTIF($D$12:$D1036,$D1036)&gt;1,0,IF(SUM(N1036,U1036,AB1036)&gt;0,IF(AND(X1036="",OR(Q1036&lt;&gt;"",J1036&lt;&gt;"")),IF(Q1036&lt;&gt;"",Q1036,IF(J1036&lt;&gt;"",J1036,0)),IF(AND(Q1036&lt;&gt;"",J1036&lt;&gt;"",Q1036=J1036),Q1036,X1036)),0)),"")</f>
        <v/>
      </c>
      <c r="AV1036" s="119" t="str">
        <f>IF(D1036&lt;&gt;"",IF(COUNTIF($D$12:$D1036,$D1036)&gt;1,0,IF(SUM(O1036,V1036,AC1036)&gt;0,IF(AND(X1036="",OR(Q1036&lt;&gt;"",J1036&lt;&gt;"")),IF(Q1036&lt;&gt;"",Q1036,IF(J1036&lt;&gt;"",J1036,0)),IF(AND(Q1036&lt;&gt;"",J1036&lt;&gt;"",Q1036=J1036),Q1036,X1036)),0)),"")</f>
        <v/>
      </c>
      <c r="AW1036" s="119" t="str">
        <f>IF(D1036&lt;&gt;"",IF(COUNTIF($D$12:$D1036,$D1036)&gt;1,0,IF(SUM(P1036,W1036,AD1036)&gt;0,IF(AND(X1036="",OR(Q1036&lt;&gt;"",J1036&lt;&gt;"")),IF(Q1036&lt;&gt;"",Q1036,IF(J1036&lt;&gt;"",J1036,0)),IF(AND(Q1036&lt;&gt;"",J1036&lt;&gt;"",Q1036=J1036),Q1036,X1036)),0)),"")</f>
        <v/>
      </c>
      <c r="AX1036" s="118" t="str">
        <f t="shared" si="316"/>
        <v/>
      </c>
      <c r="AY1036" s="118" t="str">
        <f t="shared" si="317"/>
        <v/>
      </c>
      <c r="AZ1036" s="118" t="str">
        <f t="shared" si="318"/>
        <v/>
      </c>
      <c r="BA1036" s="118" t="str">
        <f t="shared" si="319"/>
        <v/>
      </c>
      <c r="BB1036" s="118" t="str">
        <f t="shared" si="320"/>
        <v/>
      </c>
      <c r="BC1036" s="118" t="str">
        <f t="shared" si="321"/>
        <v/>
      </c>
      <c r="BD1036" s="118" t="str">
        <f t="shared" si="322"/>
        <v/>
      </c>
      <c r="BE1036" s="118" t="str">
        <f t="shared" si="323"/>
        <v/>
      </c>
      <c r="BF1036" s="118" t="str">
        <f t="shared" si="324"/>
        <v/>
      </c>
      <c r="BG1036" s="120"/>
      <c r="BH1036" s="120" t="str">
        <f t="shared" si="325"/>
        <v/>
      </c>
      <c r="BI1036" s="120" t="str">
        <f t="shared" si="326"/>
        <v/>
      </c>
      <c r="BJ1036" s="121"/>
      <c r="BK1036" s="120" t="str">
        <f t="shared" si="327"/>
        <v/>
      </c>
      <c r="BL1036" s="120" t="str">
        <f t="shared" si="328"/>
        <v/>
      </c>
      <c r="BM1036" s="120" t="str">
        <f t="shared" si="329"/>
        <v/>
      </c>
      <c r="BN1036" s="120" t="str">
        <f t="shared" si="330"/>
        <v/>
      </c>
      <c r="BO1036" s="120" t="str">
        <f t="shared" si="331"/>
        <v/>
      </c>
      <c r="BP1036" s="120" t="str">
        <f t="shared" si="332"/>
        <v/>
      </c>
      <c r="BQ1036" s="98"/>
      <c r="BR1036" s="98"/>
      <c r="BS1036" s="98"/>
      <c r="BT1036" s="98"/>
      <c r="BU1036" s="98"/>
      <c r="BV1036" s="98"/>
      <c r="BW1036" s="98"/>
      <c r="BX1036" s="98"/>
      <c r="BY1036" s="98"/>
      <c r="BZ1036" s="98"/>
      <c r="CA1036" s="98"/>
      <c r="CB1036" s="98"/>
      <c r="CC1036" s="98"/>
      <c r="CD1036" s="98"/>
      <c r="CE1036" s="98"/>
      <c r="CF1036" s="98"/>
      <c r="CG1036" s="98"/>
      <c r="CH1036" s="98"/>
      <c r="CI1036" s="98"/>
      <c r="CJ1036" s="98"/>
      <c r="CK1036" s="98"/>
      <c r="CL1036" s="98"/>
      <c r="CM1036" s="98"/>
      <c r="CN1036" s="98"/>
      <c r="CO1036" s="98"/>
      <c r="CP1036" s="98"/>
      <c r="CQ1036" s="98"/>
      <c r="CR1036" s="98"/>
      <c r="CS1036" s="98"/>
    </row>
    <row r="1037" spans="1:97" s="4" customFormat="1" ht="18.75" customHeight="1" x14ac:dyDescent="0.2">
      <c r="A1037" s="3">
        <f t="shared" si="333"/>
        <v>1025</v>
      </c>
      <c r="B1037" s="263"/>
      <c r="C1037" s="263"/>
      <c r="D1037" s="263"/>
      <c r="E1037" s="259"/>
      <c r="F1037" s="259"/>
      <c r="G1037" s="43"/>
      <c r="H1037" s="264"/>
      <c r="I1037" s="261"/>
      <c r="J1037" s="106"/>
      <c r="K1037" s="247"/>
      <c r="L1037" s="247"/>
      <c r="M1037" s="247"/>
      <c r="N1037" s="248" t="str">
        <f>IF(AND(K1037&lt;&gt;"",L1037&lt;&gt;"",J1037&lt;&gt;""),ROUND(MIN(IF(OR(J1037="OZZ",J1037="ZZ"),5000,17300),TRUNC(0.75*(SUMIF($D$12:$D1037,$D1037,K$12:K1037)+SUMIF($D$12:$D1037,$D1037,L$12:L1037)),2)) - SUMIF($D$12:$D1036,$D1037,N$12:N1036),2),"")</f>
        <v/>
      </c>
      <c r="O1037" s="249" t="str">
        <f>IF(AND(K1037&lt;&gt;"",L1037&lt;&gt;"",M1037&lt;&gt;"",J1037&lt;&gt;"",AH1037&lt;&gt;""),IF(OR(J1037="OZZ",J1037="ZZ"),ROUND(0-SUMIF($D$12:$D1036,$D1037,O$12:O1036),2),IF(M1037=0,0,ROUND(MIN(MIN(17300,TRUNC(0.75*(SUMIF($D$12:$D$2012,$D1037,K$12:K$2012)+SUMIF($D$12:$D$2012,$D1037,L$12:L$2012)),2)+SUMIF($D$12:$D1037,$D1037,AH$12:AH1037))-SUMIF($D$12:$D1036,$D1037,O$12:O1036)-SUMIF($D$12:$D$2012,$D1037,N$12:N$2012),AH1037),2))),"")</f>
        <v/>
      </c>
      <c r="P1037" s="250" t="str">
        <f>IF(J1037&lt;&gt;"",1000 - SUMIF($D$12:$D1036,$D1037,P$12:P1036),"")</f>
        <v/>
      </c>
      <c r="Q1037" s="106"/>
      <c r="R1037" s="247"/>
      <c r="S1037" s="247"/>
      <c r="T1037" s="247"/>
      <c r="U1037" s="248" t="str">
        <f>IF(AND(R1037&lt;&gt;"",S1037&lt;&gt;"",Q1037&lt;&gt;""),ROUND(MIN(IF(OR(Q1037="OZZ",Q1037="ZZ"),5000,17300),TRUNC(0.75*(SUMIF($D$12:$D1037,$D1037,R$12:R1037)+SUMIF($D$12:$D1037,$D1037,S$12:S1037)),2)) - SUMIF($D$12:$D1036,$D1037,U$12:U1036),2),"")</f>
        <v/>
      </c>
      <c r="V1037" s="248" t="str">
        <f>IF(AND(R1037&lt;&gt;"",S1037&lt;&gt;"",T1037&lt;&gt;"",Q1037&lt;&gt;"",AL1037&lt;&gt;""),IF(OR(Q1037="OZZ",Q1037="ZZ"),ROUND(0-SUMIF($D$12:$D1036,$D1037,V$12:V1036),2),IF(T1037=0,0,ROUND(MIN(MIN(17300,TRUNC(0.75*(SUMIF($D$12:$D$2012,$D1037,R$12:R$2012)+SUMIF($D$12:$D$2012,$D1037,S$12:S$2012)),2)+SUMIF($D$12:$D1037,$D1037,AL$12:AL1037))-SUMIF($D$12:$D1036,$D1037,V$12:V1036)-SUMIF($D$12:$D$2012,$D1037,U$12:U$2012),AL1037),2))),"")</f>
        <v/>
      </c>
      <c r="W1037" s="250" t="str">
        <f>IF(Q1037&lt;&gt;"",1000 - SUMIF($D$12:$D1036,$D1037,W$12:W1036),"")</f>
        <v/>
      </c>
      <c r="X1037" s="106"/>
      <c r="Y1037" s="247"/>
      <c r="Z1037" s="247"/>
      <c r="AA1037" s="247"/>
      <c r="AB1037" s="248" t="str">
        <f>IF(AND(Y1037&lt;&gt;"",Z1037&lt;&gt;"",X1037&lt;&gt;""),ROUND(MIN(IF(OR(X1037="OZZ",X1037="ZZ"),5000,17300),TRUNC(0.75*(SUMIF($D$12:$D1037,$D1037,Y$12:Y1037)+SUMIF($D$12:$D1037,$D1037,Z$12:Z1037)),2)) - SUMIF($D$12:$D1036,$D1037,AB$12:AB1036),2),"")</f>
        <v/>
      </c>
      <c r="AC1037" s="251" t="str">
        <f>IF(AND(Y1037&lt;&gt;"",Z1037&lt;&gt;"",AA1037&lt;&gt;"",X1037&lt;&gt;"",AP1037&lt;&gt;""),IF(OR(X1037="OZZ",X1037="ZZ"),ROUND(0-SUMIF($D$12:$D1036,$D1037,AC$12:AC1036),2),IF(AA1037=0,0,ROUND(MIN(MIN(17300,TRUNC(0.75*(SUMIF($D$12:$D$2012,$D1037,Y$12:Y$2012)+SUMIF($D$12:$D$2012,$D1037,Z$12:Z$2012)),2)+SUMIF($D$12:$D1037,$D1037,AP$12:AP1037))-SUMIF($D$12:$D1036,$D1037,AC$12:AC1036)-SUMIF($D$12:$D$2012,$D1037,AB$12:AB$2012),AP1037),2))),"")</f>
        <v/>
      </c>
      <c r="AD1037" s="250" t="str">
        <f>IF(X1037&lt;&gt;"",1000 - SUMIF($D$12:$D1036,$D1037,AD$12:AD1036),"")</f>
        <v/>
      </c>
      <c r="AE1037" s="252"/>
      <c r="AF1037" s="253"/>
      <c r="AG1037" s="254"/>
      <c r="AH1037" s="255" t="str">
        <f t="shared" si="334"/>
        <v/>
      </c>
      <c r="AI1037" s="256"/>
      <c r="AJ1037" s="253"/>
      <c r="AK1037" s="254"/>
      <c r="AL1037" s="255" t="str">
        <f t="shared" si="335"/>
        <v/>
      </c>
      <c r="AM1037" s="256"/>
      <c r="AN1037" s="253"/>
      <c r="AO1037" s="254"/>
      <c r="AP1037" s="255" t="str">
        <f t="shared" ref="AP1037:AP1100" si="336">IF(Y1037&lt;&gt;"",ROUND(AM1037,2)+ROUND(AN1037,2)+ROUND(AO1037,2),"")</f>
        <v/>
      </c>
      <c r="AQ1037" s="116"/>
      <c r="AR1037" s="116"/>
      <c r="AS1037" s="117"/>
      <c r="AT1037" s="118"/>
      <c r="AU1037" s="119" t="str">
        <f>IF(D1037&lt;&gt; "", IF(COUNTIF($D$12:$D1037,$D1037)&gt;1,0,IF(SUM(N1037,U1037,AB1037)&gt;0,IF(AND(X1037="",OR(Q1037&lt;&gt;"",J1037&lt;&gt;"")),IF(Q1037&lt;&gt;"",Q1037,IF(J1037&lt;&gt;"",J1037,0)),IF(AND(Q1037&lt;&gt;"",J1037&lt;&gt;"",Q1037=J1037),Q1037,X1037)),0)),"")</f>
        <v/>
      </c>
      <c r="AV1037" s="119" t="str">
        <f>IF(D1037&lt;&gt;"",IF(COUNTIF($D$12:$D1037,$D1037)&gt;1,0,IF(SUM(O1037,V1037,AC1037)&gt;0,IF(AND(X1037="",OR(Q1037&lt;&gt;"",J1037&lt;&gt;"")),IF(Q1037&lt;&gt;"",Q1037,IF(J1037&lt;&gt;"",J1037,0)),IF(AND(Q1037&lt;&gt;"",J1037&lt;&gt;"",Q1037=J1037),Q1037,X1037)),0)),"")</f>
        <v/>
      </c>
      <c r="AW1037" s="119" t="str">
        <f>IF(D1037&lt;&gt;"",IF(COUNTIF($D$12:$D1037,$D1037)&gt;1,0,IF(SUM(P1037,W1037,AD1037)&gt;0,IF(AND(X1037="",OR(Q1037&lt;&gt;"",J1037&lt;&gt;"")),IF(Q1037&lt;&gt;"",Q1037,IF(J1037&lt;&gt;"",J1037,0)),IF(AND(Q1037&lt;&gt;"",J1037&lt;&gt;"",Q1037=J1037),Q1037,X1037)),0)),"")</f>
        <v/>
      </c>
      <c r="AX1037" s="118" t="str">
        <f t="shared" ref="AX1037:AX1100" si="337">IF(D1037&lt;&gt;"",IF(J1037="OZP12",N1037,0),"")</f>
        <v/>
      </c>
      <c r="AY1037" s="118" t="str">
        <f t="shared" ref="AY1037:AY1100" si="338">IF(D1037&lt;&gt;"",IF(Q1037="OZP12",U1037,0),"")</f>
        <v/>
      </c>
      <c r="AZ1037" s="118" t="str">
        <f t="shared" ref="AZ1037:AZ1100" si="339">IF(D1037&lt;&gt;"",IF(X1037="OZP12",AB1037,0),"")</f>
        <v/>
      </c>
      <c r="BA1037" s="118" t="str">
        <f t="shared" ref="BA1037:BA1100" si="340">IF(D1037&lt;&gt;"",IF(J1037="TZP",N1037,0),"")</f>
        <v/>
      </c>
      <c r="BB1037" s="118" t="str">
        <f t="shared" ref="BB1037:BB1100" si="341">IF(D1037&lt;&gt;"",IF(Q1037="TZP",U1037,0),"")</f>
        <v/>
      </c>
      <c r="BC1037" s="118" t="str">
        <f t="shared" ref="BC1037:BC1100" si="342">IF(D1037&lt;&gt;"",IF(X1037="TZP",AB1037,0),"")</f>
        <v/>
      </c>
      <c r="BD1037" s="118" t="str">
        <f t="shared" ref="BD1037:BD1100" si="343">IF(D1037&lt;&gt;"",IF(J1037="OZZ",N1037,0),"")</f>
        <v/>
      </c>
      <c r="BE1037" s="118" t="str">
        <f t="shared" ref="BE1037:BE1100" si="344">IF(D1037&lt;&gt;"",IF(Q1037="OZZ",U1037,0),"")</f>
        <v/>
      </c>
      <c r="BF1037" s="118" t="str">
        <f t="shared" ref="BF1037:BF1100" si="345">IF(D1037&lt;&gt;"",IF(X1037="OZZ",AB1037,0),"")</f>
        <v/>
      </c>
      <c r="BG1037" s="120"/>
      <c r="BH1037" s="120" t="str">
        <f t="shared" ref="BH1037:BH1100" si="346">IF(D1037&lt;&gt;"",IF(ISERROR(FIND("/",D1037)), 0, 1),"")</f>
        <v/>
      </c>
      <c r="BI1037" s="120" t="str">
        <f t="shared" ref="BI1037:BI1100" si="347">IF(D1037&lt;&gt;"",IF(BH1037*1=0,D1037,CONCATENATE(MID(D1037,1,FIND("/",D1037,1)-1),MID(D1037,FIND("/",D1037,1)+1,LEN(D1037)))),"")</f>
        <v/>
      </c>
      <c r="BJ1037" s="121"/>
      <c r="BK1037" s="120" t="str">
        <f t="shared" ref="BK1037:BK1100" si="348">IF(D1037&lt;&gt;"",IF(J1037="OZP12",O1037,0),"")</f>
        <v/>
      </c>
      <c r="BL1037" s="120" t="str">
        <f t="shared" ref="BL1037:BL1100" si="349">IF(D1037&lt;&gt;"",IF(Q1037="OZP12",V1037,0),"")</f>
        <v/>
      </c>
      <c r="BM1037" s="120" t="str">
        <f t="shared" ref="BM1037:BM1100" si="350">IF(D1037&lt;&gt;"",IF(X1037="OZP12",AC1037,0),"")</f>
        <v/>
      </c>
      <c r="BN1037" s="120" t="str">
        <f t="shared" ref="BN1037:BN1100" si="351">IF(D1037&lt;&gt;"",IF(J1037="TZP",O1037,0),"")</f>
        <v/>
      </c>
      <c r="BO1037" s="120" t="str">
        <f t="shared" ref="BO1037:BO1100" si="352">IF(D1037&lt;&gt;"",IF(Q1037="TZP",V1037,0),"")</f>
        <v/>
      </c>
      <c r="BP1037" s="120" t="str">
        <f t="shared" ref="BP1037:BP1100" si="353">IF(D1037&lt;&gt;"",IF(X1037="TZP",AC1037,0),"")</f>
        <v/>
      </c>
      <c r="BQ1037" s="98"/>
      <c r="BR1037" s="98"/>
      <c r="BS1037" s="98"/>
      <c r="BT1037" s="98"/>
      <c r="BU1037" s="98"/>
      <c r="BV1037" s="98"/>
      <c r="BW1037" s="98"/>
      <c r="BX1037" s="98"/>
      <c r="BY1037" s="98"/>
      <c r="BZ1037" s="98"/>
      <c r="CA1037" s="98"/>
      <c r="CB1037" s="98"/>
      <c r="CC1037" s="98"/>
      <c r="CD1037" s="98"/>
      <c r="CE1037" s="98"/>
      <c r="CF1037" s="98"/>
      <c r="CG1037" s="98"/>
      <c r="CH1037" s="98"/>
      <c r="CI1037" s="98"/>
      <c r="CJ1037" s="98"/>
      <c r="CK1037" s="98"/>
      <c r="CL1037" s="98"/>
      <c r="CM1037" s="98"/>
      <c r="CN1037" s="98"/>
      <c r="CO1037" s="98"/>
      <c r="CP1037" s="98"/>
      <c r="CQ1037" s="98"/>
      <c r="CR1037" s="98"/>
      <c r="CS1037" s="98"/>
    </row>
    <row r="1038" spans="1:97" s="4" customFormat="1" ht="18.75" customHeight="1" x14ac:dyDescent="0.2">
      <c r="A1038" s="3">
        <f t="shared" ref="A1038:A1101" si="354">A1037+1</f>
        <v>1026</v>
      </c>
      <c r="B1038" s="263"/>
      <c r="C1038" s="263"/>
      <c r="D1038" s="263"/>
      <c r="E1038" s="259"/>
      <c r="F1038" s="259"/>
      <c r="G1038" s="43"/>
      <c r="H1038" s="264"/>
      <c r="I1038" s="261"/>
      <c r="J1038" s="106"/>
      <c r="K1038" s="247"/>
      <c r="L1038" s="247"/>
      <c r="M1038" s="247"/>
      <c r="N1038" s="248" t="str">
        <f>IF(AND(K1038&lt;&gt;"",L1038&lt;&gt;"",J1038&lt;&gt;""),ROUND(MIN(IF(OR(J1038="OZZ",J1038="ZZ"),5000,17300),TRUNC(0.75*(SUMIF($D$12:$D1038,$D1038,K$12:K1038)+SUMIF($D$12:$D1038,$D1038,L$12:L1038)),2)) - SUMIF($D$12:$D1037,$D1038,N$12:N1037),2),"")</f>
        <v/>
      </c>
      <c r="O1038" s="249" t="str">
        <f>IF(AND(K1038&lt;&gt;"",L1038&lt;&gt;"",M1038&lt;&gt;"",J1038&lt;&gt;"",AH1038&lt;&gt;""),IF(OR(J1038="OZZ",J1038="ZZ"),ROUND(0-SUMIF($D$12:$D1037,$D1038,O$12:O1037),2),IF(M1038=0,0,ROUND(MIN(MIN(17300,TRUNC(0.75*(SUMIF($D$12:$D$2012,$D1038,K$12:K$2012)+SUMIF($D$12:$D$2012,$D1038,L$12:L$2012)),2)+SUMIF($D$12:$D1038,$D1038,AH$12:AH1038))-SUMIF($D$12:$D1037,$D1038,O$12:O1037)-SUMIF($D$12:$D$2012,$D1038,N$12:N$2012),AH1038),2))),"")</f>
        <v/>
      </c>
      <c r="P1038" s="250" t="str">
        <f>IF(J1038&lt;&gt;"",1000 - SUMIF($D$12:$D1037,$D1038,P$12:P1037),"")</f>
        <v/>
      </c>
      <c r="Q1038" s="106"/>
      <c r="R1038" s="247"/>
      <c r="S1038" s="247"/>
      <c r="T1038" s="247"/>
      <c r="U1038" s="248" t="str">
        <f>IF(AND(R1038&lt;&gt;"",S1038&lt;&gt;"",Q1038&lt;&gt;""),ROUND(MIN(IF(OR(Q1038="OZZ",Q1038="ZZ"),5000,17300),TRUNC(0.75*(SUMIF($D$12:$D1038,$D1038,R$12:R1038)+SUMIF($D$12:$D1038,$D1038,S$12:S1038)),2)) - SUMIF($D$12:$D1037,$D1038,U$12:U1037),2),"")</f>
        <v/>
      </c>
      <c r="V1038" s="248" t="str">
        <f>IF(AND(R1038&lt;&gt;"",S1038&lt;&gt;"",T1038&lt;&gt;"",Q1038&lt;&gt;"",AL1038&lt;&gt;""),IF(OR(Q1038="OZZ",Q1038="ZZ"),ROUND(0-SUMIF($D$12:$D1037,$D1038,V$12:V1037),2),IF(T1038=0,0,ROUND(MIN(MIN(17300,TRUNC(0.75*(SUMIF($D$12:$D$2012,$D1038,R$12:R$2012)+SUMIF($D$12:$D$2012,$D1038,S$12:S$2012)),2)+SUMIF($D$12:$D1038,$D1038,AL$12:AL1038))-SUMIF($D$12:$D1037,$D1038,V$12:V1037)-SUMIF($D$12:$D$2012,$D1038,U$12:U$2012),AL1038),2))),"")</f>
        <v/>
      </c>
      <c r="W1038" s="250" t="str">
        <f>IF(Q1038&lt;&gt;"",1000 - SUMIF($D$12:$D1037,$D1038,W$12:W1037),"")</f>
        <v/>
      </c>
      <c r="X1038" s="106"/>
      <c r="Y1038" s="247"/>
      <c r="Z1038" s="247"/>
      <c r="AA1038" s="247"/>
      <c r="AB1038" s="248" t="str">
        <f>IF(AND(Y1038&lt;&gt;"",Z1038&lt;&gt;"",X1038&lt;&gt;""),ROUND(MIN(IF(OR(X1038="OZZ",X1038="ZZ"),5000,17300),TRUNC(0.75*(SUMIF($D$12:$D1038,$D1038,Y$12:Y1038)+SUMIF($D$12:$D1038,$D1038,Z$12:Z1038)),2)) - SUMIF($D$12:$D1037,$D1038,AB$12:AB1037),2),"")</f>
        <v/>
      </c>
      <c r="AC1038" s="251" t="str">
        <f>IF(AND(Y1038&lt;&gt;"",Z1038&lt;&gt;"",AA1038&lt;&gt;"",X1038&lt;&gt;"",AP1038&lt;&gt;""),IF(OR(X1038="OZZ",X1038="ZZ"),ROUND(0-SUMIF($D$12:$D1037,$D1038,AC$12:AC1037),2),IF(AA1038=0,0,ROUND(MIN(MIN(17300,TRUNC(0.75*(SUMIF($D$12:$D$2012,$D1038,Y$12:Y$2012)+SUMIF($D$12:$D$2012,$D1038,Z$12:Z$2012)),2)+SUMIF($D$12:$D1038,$D1038,AP$12:AP1038))-SUMIF($D$12:$D1037,$D1038,AC$12:AC1037)-SUMIF($D$12:$D$2012,$D1038,AB$12:AB$2012),AP1038),2))),"")</f>
        <v/>
      </c>
      <c r="AD1038" s="250" t="str">
        <f>IF(X1038&lt;&gt;"",1000 - SUMIF($D$12:$D1037,$D1038,AD$12:AD1037),"")</f>
        <v/>
      </c>
      <c r="AE1038" s="252"/>
      <c r="AF1038" s="253"/>
      <c r="AG1038" s="254"/>
      <c r="AH1038" s="255" t="str">
        <f t="shared" ref="AH1038:AH1101" si="355">IF(K1038&lt;&gt;"",ROUND(AE1038,2)+ROUND(AF1038,2)+ROUND(AG1038,2),"")</f>
        <v/>
      </c>
      <c r="AI1038" s="256"/>
      <c r="AJ1038" s="253"/>
      <c r="AK1038" s="254"/>
      <c r="AL1038" s="255" t="str">
        <f t="shared" ref="AL1038:AL1101" si="356">IF(R1038&lt;&gt;"",ROUND(AI1038,2)+ROUND(AJ1038,2)+ROUND(AK1038,2),"")</f>
        <v/>
      </c>
      <c r="AM1038" s="256"/>
      <c r="AN1038" s="253"/>
      <c r="AO1038" s="254"/>
      <c r="AP1038" s="255" t="str">
        <f t="shared" si="336"/>
        <v/>
      </c>
      <c r="AQ1038" s="116"/>
      <c r="AR1038" s="116"/>
      <c r="AS1038" s="117"/>
      <c r="AT1038" s="118"/>
      <c r="AU1038" s="119" t="str">
        <f>IF(D1038&lt;&gt; "", IF(COUNTIF($D$12:$D1038,$D1038)&gt;1,0,IF(SUM(N1038,U1038,AB1038)&gt;0,IF(AND(X1038="",OR(Q1038&lt;&gt;"",J1038&lt;&gt;"")),IF(Q1038&lt;&gt;"",Q1038,IF(J1038&lt;&gt;"",J1038,0)),IF(AND(Q1038&lt;&gt;"",J1038&lt;&gt;"",Q1038=J1038),Q1038,X1038)),0)),"")</f>
        <v/>
      </c>
      <c r="AV1038" s="119" t="str">
        <f>IF(D1038&lt;&gt;"",IF(COUNTIF($D$12:$D1038,$D1038)&gt;1,0,IF(SUM(O1038,V1038,AC1038)&gt;0,IF(AND(X1038="",OR(Q1038&lt;&gt;"",J1038&lt;&gt;"")),IF(Q1038&lt;&gt;"",Q1038,IF(J1038&lt;&gt;"",J1038,0)),IF(AND(Q1038&lt;&gt;"",J1038&lt;&gt;"",Q1038=J1038),Q1038,X1038)),0)),"")</f>
        <v/>
      </c>
      <c r="AW1038" s="119" t="str">
        <f>IF(D1038&lt;&gt;"",IF(COUNTIF($D$12:$D1038,$D1038)&gt;1,0,IF(SUM(P1038,W1038,AD1038)&gt;0,IF(AND(X1038="",OR(Q1038&lt;&gt;"",J1038&lt;&gt;"")),IF(Q1038&lt;&gt;"",Q1038,IF(J1038&lt;&gt;"",J1038,0)),IF(AND(Q1038&lt;&gt;"",J1038&lt;&gt;"",Q1038=J1038),Q1038,X1038)),0)),"")</f>
        <v/>
      </c>
      <c r="AX1038" s="118" t="str">
        <f t="shared" si="337"/>
        <v/>
      </c>
      <c r="AY1038" s="118" t="str">
        <f t="shared" si="338"/>
        <v/>
      </c>
      <c r="AZ1038" s="118" t="str">
        <f t="shared" si="339"/>
        <v/>
      </c>
      <c r="BA1038" s="118" t="str">
        <f t="shared" si="340"/>
        <v/>
      </c>
      <c r="BB1038" s="118" t="str">
        <f t="shared" si="341"/>
        <v/>
      </c>
      <c r="BC1038" s="118" t="str">
        <f t="shared" si="342"/>
        <v/>
      </c>
      <c r="BD1038" s="118" t="str">
        <f t="shared" si="343"/>
        <v/>
      </c>
      <c r="BE1038" s="118" t="str">
        <f t="shared" si="344"/>
        <v/>
      </c>
      <c r="BF1038" s="118" t="str">
        <f t="shared" si="345"/>
        <v/>
      </c>
      <c r="BG1038" s="120"/>
      <c r="BH1038" s="120" t="str">
        <f t="shared" si="346"/>
        <v/>
      </c>
      <c r="BI1038" s="120" t="str">
        <f t="shared" si="347"/>
        <v/>
      </c>
      <c r="BJ1038" s="121"/>
      <c r="BK1038" s="120" t="str">
        <f t="shared" si="348"/>
        <v/>
      </c>
      <c r="BL1038" s="120" t="str">
        <f t="shared" si="349"/>
        <v/>
      </c>
      <c r="BM1038" s="120" t="str">
        <f t="shared" si="350"/>
        <v/>
      </c>
      <c r="BN1038" s="120" t="str">
        <f t="shared" si="351"/>
        <v/>
      </c>
      <c r="BO1038" s="120" t="str">
        <f t="shared" si="352"/>
        <v/>
      </c>
      <c r="BP1038" s="120" t="str">
        <f t="shared" si="353"/>
        <v/>
      </c>
      <c r="BQ1038" s="98"/>
      <c r="BR1038" s="98"/>
      <c r="BS1038" s="98"/>
      <c r="BT1038" s="98"/>
      <c r="BU1038" s="98"/>
      <c r="BV1038" s="98"/>
      <c r="BW1038" s="98"/>
      <c r="BX1038" s="98"/>
      <c r="BY1038" s="98"/>
      <c r="BZ1038" s="98"/>
      <c r="CA1038" s="98"/>
      <c r="CB1038" s="98"/>
      <c r="CC1038" s="98"/>
      <c r="CD1038" s="98"/>
      <c r="CE1038" s="98"/>
      <c r="CF1038" s="98"/>
      <c r="CG1038" s="98"/>
      <c r="CH1038" s="98"/>
      <c r="CI1038" s="98"/>
      <c r="CJ1038" s="98"/>
      <c r="CK1038" s="98"/>
      <c r="CL1038" s="98"/>
      <c r="CM1038" s="98"/>
      <c r="CN1038" s="98"/>
      <c r="CO1038" s="98"/>
      <c r="CP1038" s="98"/>
      <c r="CQ1038" s="98"/>
      <c r="CR1038" s="98"/>
      <c r="CS1038" s="98"/>
    </row>
    <row r="1039" spans="1:97" s="4" customFormat="1" ht="18.75" customHeight="1" x14ac:dyDescent="0.2">
      <c r="A1039" s="3">
        <f t="shared" si="354"/>
        <v>1027</v>
      </c>
      <c r="B1039" s="263"/>
      <c r="C1039" s="263"/>
      <c r="D1039" s="263"/>
      <c r="E1039" s="259"/>
      <c r="F1039" s="259"/>
      <c r="G1039" s="43"/>
      <c r="H1039" s="264"/>
      <c r="I1039" s="261"/>
      <c r="J1039" s="106"/>
      <c r="K1039" s="247"/>
      <c r="L1039" s="247"/>
      <c r="M1039" s="247"/>
      <c r="N1039" s="248" t="str">
        <f>IF(AND(K1039&lt;&gt;"",L1039&lt;&gt;"",J1039&lt;&gt;""),ROUND(MIN(IF(OR(J1039="OZZ",J1039="ZZ"),5000,17300),TRUNC(0.75*(SUMIF($D$12:$D1039,$D1039,K$12:K1039)+SUMIF($D$12:$D1039,$D1039,L$12:L1039)),2)) - SUMIF($D$12:$D1038,$D1039,N$12:N1038),2),"")</f>
        <v/>
      </c>
      <c r="O1039" s="249" t="str">
        <f>IF(AND(K1039&lt;&gt;"",L1039&lt;&gt;"",M1039&lt;&gt;"",J1039&lt;&gt;"",AH1039&lt;&gt;""),IF(OR(J1039="OZZ",J1039="ZZ"),ROUND(0-SUMIF($D$12:$D1038,$D1039,O$12:O1038),2),IF(M1039=0,0,ROUND(MIN(MIN(17300,TRUNC(0.75*(SUMIF($D$12:$D$2012,$D1039,K$12:K$2012)+SUMIF($D$12:$D$2012,$D1039,L$12:L$2012)),2)+SUMIF($D$12:$D1039,$D1039,AH$12:AH1039))-SUMIF($D$12:$D1038,$D1039,O$12:O1038)-SUMIF($D$12:$D$2012,$D1039,N$12:N$2012),AH1039),2))),"")</f>
        <v/>
      </c>
      <c r="P1039" s="250" t="str">
        <f>IF(J1039&lt;&gt;"",1000 - SUMIF($D$12:$D1038,$D1039,P$12:P1038),"")</f>
        <v/>
      </c>
      <c r="Q1039" s="106"/>
      <c r="R1039" s="247"/>
      <c r="S1039" s="247"/>
      <c r="T1039" s="247"/>
      <c r="U1039" s="248" t="str">
        <f>IF(AND(R1039&lt;&gt;"",S1039&lt;&gt;"",Q1039&lt;&gt;""),ROUND(MIN(IF(OR(Q1039="OZZ",Q1039="ZZ"),5000,17300),TRUNC(0.75*(SUMIF($D$12:$D1039,$D1039,R$12:R1039)+SUMIF($D$12:$D1039,$D1039,S$12:S1039)),2)) - SUMIF($D$12:$D1038,$D1039,U$12:U1038),2),"")</f>
        <v/>
      </c>
      <c r="V1039" s="248" t="str">
        <f>IF(AND(R1039&lt;&gt;"",S1039&lt;&gt;"",T1039&lt;&gt;"",Q1039&lt;&gt;"",AL1039&lt;&gt;""),IF(OR(Q1039="OZZ",Q1039="ZZ"),ROUND(0-SUMIF($D$12:$D1038,$D1039,V$12:V1038),2),IF(T1039=0,0,ROUND(MIN(MIN(17300,TRUNC(0.75*(SUMIF($D$12:$D$2012,$D1039,R$12:R$2012)+SUMIF($D$12:$D$2012,$D1039,S$12:S$2012)),2)+SUMIF($D$12:$D1039,$D1039,AL$12:AL1039))-SUMIF($D$12:$D1038,$D1039,V$12:V1038)-SUMIF($D$12:$D$2012,$D1039,U$12:U$2012),AL1039),2))),"")</f>
        <v/>
      </c>
      <c r="W1039" s="250" t="str">
        <f>IF(Q1039&lt;&gt;"",1000 - SUMIF($D$12:$D1038,$D1039,W$12:W1038),"")</f>
        <v/>
      </c>
      <c r="X1039" s="106"/>
      <c r="Y1039" s="247"/>
      <c r="Z1039" s="247"/>
      <c r="AA1039" s="247"/>
      <c r="AB1039" s="248" t="str">
        <f>IF(AND(Y1039&lt;&gt;"",Z1039&lt;&gt;"",X1039&lt;&gt;""),ROUND(MIN(IF(OR(X1039="OZZ",X1039="ZZ"),5000,17300),TRUNC(0.75*(SUMIF($D$12:$D1039,$D1039,Y$12:Y1039)+SUMIF($D$12:$D1039,$D1039,Z$12:Z1039)),2)) - SUMIF($D$12:$D1038,$D1039,AB$12:AB1038),2),"")</f>
        <v/>
      </c>
      <c r="AC1039" s="251" t="str">
        <f>IF(AND(Y1039&lt;&gt;"",Z1039&lt;&gt;"",AA1039&lt;&gt;"",X1039&lt;&gt;"",AP1039&lt;&gt;""),IF(OR(X1039="OZZ",X1039="ZZ"),ROUND(0-SUMIF($D$12:$D1038,$D1039,AC$12:AC1038),2),IF(AA1039=0,0,ROUND(MIN(MIN(17300,TRUNC(0.75*(SUMIF($D$12:$D$2012,$D1039,Y$12:Y$2012)+SUMIF($D$12:$D$2012,$D1039,Z$12:Z$2012)),2)+SUMIF($D$12:$D1039,$D1039,AP$12:AP1039))-SUMIF($D$12:$D1038,$D1039,AC$12:AC1038)-SUMIF($D$12:$D$2012,$D1039,AB$12:AB$2012),AP1039),2))),"")</f>
        <v/>
      </c>
      <c r="AD1039" s="250" t="str">
        <f>IF(X1039&lt;&gt;"",1000 - SUMIF($D$12:$D1038,$D1039,AD$12:AD1038),"")</f>
        <v/>
      </c>
      <c r="AE1039" s="252"/>
      <c r="AF1039" s="253"/>
      <c r="AG1039" s="254"/>
      <c r="AH1039" s="255" t="str">
        <f t="shared" si="355"/>
        <v/>
      </c>
      <c r="AI1039" s="256"/>
      <c r="AJ1039" s="253"/>
      <c r="AK1039" s="254"/>
      <c r="AL1039" s="255" t="str">
        <f t="shared" si="356"/>
        <v/>
      </c>
      <c r="AM1039" s="256"/>
      <c r="AN1039" s="253"/>
      <c r="AO1039" s="254"/>
      <c r="AP1039" s="255" t="str">
        <f t="shared" si="336"/>
        <v/>
      </c>
      <c r="AQ1039" s="116"/>
      <c r="AR1039" s="116"/>
      <c r="AS1039" s="117"/>
      <c r="AT1039" s="118"/>
      <c r="AU1039" s="119" t="str">
        <f>IF(D1039&lt;&gt; "", IF(COUNTIF($D$12:$D1039,$D1039)&gt;1,0,IF(SUM(N1039,U1039,AB1039)&gt;0,IF(AND(X1039="",OR(Q1039&lt;&gt;"",J1039&lt;&gt;"")),IF(Q1039&lt;&gt;"",Q1039,IF(J1039&lt;&gt;"",J1039,0)),IF(AND(Q1039&lt;&gt;"",J1039&lt;&gt;"",Q1039=J1039),Q1039,X1039)),0)),"")</f>
        <v/>
      </c>
      <c r="AV1039" s="119" t="str">
        <f>IF(D1039&lt;&gt;"",IF(COUNTIF($D$12:$D1039,$D1039)&gt;1,0,IF(SUM(O1039,V1039,AC1039)&gt;0,IF(AND(X1039="",OR(Q1039&lt;&gt;"",J1039&lt;&gt;"")),IF(Q1039&lt;&gt;"",Q1039,IF(J1039&lt;&gt;"",J1039,0)),IF(AND(Q1039&lt;&gt;"",J1039&lt;&gt;"",Q1039=J1039),Q1039,X1039)),0)),"")</f>
        <v/>
      </c>
      <c r="AW1039" s="119" t="str">
        <f>IF(D1039&lt;&gt;"",IF(COUNTIF($D$12:$D1039,$D1039)&gt;1,0,IF(SUM(P1039,W1039,AD1039)&gt;0,IF(AND(X1039="",OR(Q1039&lt;&gt;"",J1039&lt;&gt;"")),IF(Q1039&lt;&gt;"",Q1039,IF(J1039&lt;&gt;"",J1039,0)),IF(AND(Q1039&lt;&gt;"",J1039&lt;&gt;"",Q1039=J1039),Q1039,X1039)),0)),"")</f>
        <v/>
      </c>
      <c r="AX1039" s="118" t="str">
        <f t="shared" si="337"/>
        <v/>
      </c>
      <c r="AY1039" s="118" t="str">
        <f t="shared" si="338"/>
        <v/>
      </c>
      <c r="AZ1039" s="118" t="str">
        <f t="shared" si="339"/>
        <v/>
      </c>
      <c r="BA1039" s="118" t="str">
        <f t="shared" si="340"/>
        <v/>
      </c>
      <c r="BB1039" s="118" t="str">
        <f t="shared" si="341"/>
        <v/>
      </c>
      <c r="BC1039" s="118" t="str">
        <f t="shared" si="342"/>
        <v/>
      </c>
      <c r="BD1039" s="118" t="str">
        <f t="shared" si="343"/>
        <v/>
      </c>
      <c r="BE1039" s="118" t="str">
        <f t="shared" si="344"/>
        <v/>
      </c>
      <c r="BF1039" s="118" t="str">
        <f t="shared" si="345"/>
        <v/>
      </c>
      <c r="BG1039" s="120"/>
      <c r="BH1039" s="120" t="str">
        <f t="shared" si="346"/>
        <v/>
      </c>
      <c r="BI1039" s="120" t="str">
        <f t="shared" si="347"/>
        <v/>
      </c>
      <c r="BJ1039" s="121"/>
      <c r="BK1039" s="120" t="str">
        <f t="shared" si="348"/>
        <v/>
      </c>
      <c r="BL1039" s="120" t="str">
        <f t="shared" si="349"/>
        <v/>
      </c>
      <c r="BM1039" s="120" t="str">
        <f t="shared" si="350"/>
        <v/>
      </c>
      <c r="BN1039" s="120" t="str">
        <f t="shared" si="351"/>
        <v/>
      </c>
      <c r="BO1039" s="120" t="str">
        <f t="shared" si="352"/>
        <v/>
      </c>
      <c r="BP1039" s="120" t="str">
        <f t="shared" si="353"/>
        <v/>
      </c>
      <c r="BQ1039" s="98"/>
      <c r="BR1039" s="98"/>
      <c r="BS1039" s="98"/>
      <c r="BT1039" s="98"/>
      <c r="BU1039" s="98"/>
      <c r="BV1039" s="98"/>
      <c r="BW1039" s="98"/>
      <c r="BX1039" s="98"/>
      <c r="BY1039" s="98"/>
      <c r="BZ1039" s="98"/>
      <c r="CA1039" s="98"/>
      <c r="CB1039" s="98"/>
      <c r="CC1039" s="98"/>
      <c r="CD1039" s="98"/>
      <c r="CE1039" s="98"/>
      <c r="CF1039" s="98"/>
      <c r="CG1039" s="98"/>
      <c r="CH1039" s="98"/>
      <c r="CI1039" s="98"/>
      <c r="CJ1039" s="98"/>
      <c r="CK1039" s="98"/>
      <c r="CL1039" s="98"/>
      <c r="CM1039" s="98"/>
      <c r="CN1039" s="98"/>
      <c r="CO1039" s="98"/>
      <c r="CP1039" s="98"/>
      <c r="CQ1039" s="98"/>
      <c r="CR1039" s="98"/>
      <c r="CS1039" s="98"/>
    </row>
    <row r="1040" spans="1:97" s="4" customFormat="1" ht="18.75" customHeight="1" x14ac:dyDescent="0.2">
      <c r="A1040" s="3">
        <f t="shared" si="354"/>
        <v>1028</v>
      </c>
      <c r="B1040" s="263"/>
      <c r="C1040" s="263"/>
      <c r="D1040" s="263"/>
      <c r="E1040" s="259"/>
      <c r="F1040" s="259"/>
      <c r="G1040" s="43"/>
      <c r="H1040" s="264"/>
      <c r="I1040" s="261"/>
      <c r="J1040" s="106"/>
      <c r="K1040" s="247"/>
      <c r="L1040" s="247"/>
      <c r="M1040" s="247"/>
      <c r="N1040" s="248" t="str">
        <f>IF(AND(K1040&lt;&gt;"",L1040&lt;&gt;"",J1040&lt;&gt;""),ROUND(MIN(IF(OR(J1040="OZZ",J1040="ZZ"),5000,17300),TRUNC(0.75*(SUMIF($D$12:$D1040,$D1040,K$12:K1040)+SUMIF($D$12:$D1040,$D1040,L$12:L1040)),2)) - SUMIF($D$12:$D1039,$D1040,N$12:N1039),2),"")</f>
        <v/>
      </c>
      <c r="O1040" s="249" t="str">
        <f>IF(AND(K1040&lt;&gt;"",L1040&lt;&gt;"",M1040&lt;&gt;"",J1040&lt;&gt;"",AH1040&lt;&gt;""),IF(OR(J1040="OZZ",J1040="ZZ"),ROUND(0-SUMIF($D$12:$D1039,$D1040,O$12:O1039),2),IF(M1040=0,0,ROUND(MIN(MIN(17300,TRUNC(0.75*(SUMIF($D$12:$D$2012,$D1040,K$12:K$2012)+SUMIF($D$12:$D$2012,$D1040,L$12:L$2012)),2)+SUMIF($D$12:$D1040,$D1040,AH$12:AH1040))-SUMIF($D$12:$D1039,$D1040,O$12:O1039)-SUMIF($D$12:$D$2012,$D1040,N$12:N$2012),AH1040),2))),"")</f>
        <v/>
      </c>
      <c r="P1040" s="250" t="str">
        <f>IF(J1040&lt;&gt;"",1000 - SUMIF($D$12:$D1039,$D1040,P$12:P1039),"")</f>
        <v/>
      </c>
      <c r="Q1040" s="106"/>
      <c r="R1040" s="247"/>
      <c r="S1040" s="247"/>
      <c r="T1040" s="247"/>
      <c r="U1040" s="248" t="str">
        <f>IF(AND(R1040&lt;&gt;"",S1040&lt;&gt;"",Q1040&lt;&gt;""),ROUND(MIN(IF(OR(Q1040="OZZ",Q1040="ZZ"),5000,17300),TRUNC(0.75*(SUMIF($D$12:$D1040,$D1040,R$12:R1040)+SUMIF($D$12:$D1040,$D1040,S$12:S1040)),2)) - SUMIF($D$12:$D1039,$D1040,U$12:U1039),2),"")</f>
        <v/>
      </c>
      <c r="V1040" s="248" t="str">
        <f>IF(AND(R1040&lt;&gt;"",S1040&lt;&gt;"",T1040&lt;&gt;"",Q1040&lt;&gt;"",AL1040&lt;&gt;""),IF(OR(Q1040="OZZ",Q1040="ZZ"),ROUND(0-SUMIF($D$12:$D1039,$D1040,V$12:V1039),2),IF(T1040=0,0,ROUND(MIN(MIN(17300,TRUNC(0.75*(SUMIF($D$12:$D$2012,$D1040,R$12:R$2012)+SUMIF($D$12:$D$2012,$D1040,S$12:S$2012)),2)+SUMIF($D$12:$D1040,$D1040,AL$12:AL1040))-SUMIF($D$12:$D1039,$D1040,V$12:V1039)-SUMIF($D$12:$D$2012,$D1040,U$12:U$2012),AL1040),2))),"")</f>
        <v/>
      </c>
      <c r="W1040" s="250" t="str">
        <f>IF(Q1040&lt;&gt;"",1000 - SUMIF($D$12:$D1039,$D1040,W$12:W1039),"")</f>
        <v/>
      </c>
      <c r="X1040" s="106"/>
      <c r="Y1040" s="247"/>
      <c r="Z1040" s="247"/>
      <c r="AA1040" s="247"/>
      <c r="AB1040" s="248" t="str">
        <f>IF(AND(Y1040&lt;&gt;"",Z1040&lt;&gt;"",X1040&lt;&gt;""),ROUND(MIN(IF(OR(X1040="OZZ",X1040="ZZ"),5000,17300),TRUNC(0.75*(SUMIF($D$12:$D1040,$D1040,Y$12:Y1040)+SUMIF($D$12:$D1040,$D1040,Z$12:Z1040)),2)) - SUMIF($D$12:$D1039,$D1040,AB$12:AB1039),2),"")</f>
        <v/>
      </c>
      <c r="AC1040" s="251" t="str">
        <f>IF(AND(Y1040&lt;&gt;"",Z1040&lt;&gt;"",AA1040&lt;&gt;"",X1040&lt;&gt;"",AP1040&lt;&gt;""),IF(OR(X1040="OZZ",X1040="ZZ"),ROUND(0-SUMIF($D$12:$D1039,$D1040,AC$12:AC1039),2),IF(AA1040=0,0,ROUND(MIN(MIN(17300,TRUNC(0.75*(SUMIF($D$12:$D$2012,$D1040,Y$12:Y$2012)+SUMIF($D$12:$D$2012,$D1040,Z$12:Z$2012)),2)+SUMIF($D$12:$D1040,$D1040,AP$12:AP1040))-SUMIF($D$12:$D1039,$D1040,AC$12:AC1039)-SUMIF($D$12:$D$2012,$D1040,AB$12:AB$2012),AP1040),2))),"")</f>
        <v/>
      </c>
      <c r="AD1040" s="250" t="str">
        <f>IF(X1040&lt;&gt;"",1000 - SUMIF($D$12:$D1039,$D1040,AD$12:AD1039),"")</f>
        <v/>
      </c>
      <c r="AE1040" s="252"/>
      <c r="AF1040" s="253"/>
      <c r="AG1040" s="254"/>
      <c r="AH1040" s="255" t="str">
        <f t="shared" si="355"/>
        <v/>
      </c>
      <c r="AI1040" s="256"/>
      <c r="AJ1040" s="253"/>
      <c r="AK1040" s="254"/>
      <c r="AL1040" s="255" t="str">
        <f t="shared" si="356"/>
        <v/>
      </c>
      <c r="AM1040" s="256"/>
      <c r="AN1040" s="253"/>
      <c r="AO1040" s="254"/>
      <c r="AP1040" s="255" t="str">
        <f t="shared" si="336"/>
        <v/>
      </c>
      <c r="AQ1040" s="116"/>
      <c r="AR1040" s="116"/>
      <c r="AS1040" s="117"/>
      <c r="AT1040" s="118"/>
      <c r="AU1040" s="119" t="str">
        <f>IF(D1040&lt;&gt; "", IF(COUNTIF($D$12:$D1040,$D1040)&gt;1,0,IF(SUM(N1040,U1040,AB1040)&gt;0,IF(AND(X1040="",OR(Q1040&lt;&gt;"",J1040&lt;&gt;"")),IF(Q1040&lt;&gt;"",Q1040,IF(J1040&lt;&gt;"",J1040,0)),IF(AND(Q1040&lt;&gt;"",J1040&lt;&gt;"",Q1040=J1040),Q1040,X1040)),0)),"")</f>
        <v/>
      </c>
      <c r="AV1040" s="119" t="str">
        <f>IF(D1040&lt;&gt;"",IF(COUNTIF($D$12:$D1040,$D1040)&gt;1,0,IF(SUM(O1040,V1040,AC1040)&gt;0,IF(AND(X1040="",OR(Q1040&lt;&gt;"",J1040&lt;&gt;"")),IF(Q1040&lt;&gt;"",Q1040,IF(J1040&lt;&gt;"",J1040,0)),IF(AND(Q1040&lt;&gt;"",J1040&lt;&gt;"",Q1040=J1040),Q1040,X1040)),0)),"")</f>
        <v/>
      </c>
      <c r="AW1040" s="119" t="str">
        <f>IF(D1040&lt;&gt;"",IF(COUNTIF($D$12:$D1040,$D1040)&gt;1,0,IF(SUM(P1040,W1040,AD1040)&gt;0,IF(AND(X1040="",OR(Q1040&lt;&gt;"",J1040&lt;&gt;"")),IF(Q1040&lt;&gt;"",Q1040,IF(J1040&lt;&gt;"",J1040,0)),IF(AND(Q1040&lt;&gt;"",J1040&lt;&gt;"",Q1040=J1040),Q1040,X1040)),0)),"")</f>
        <v/>
      </c>
      <c r="AX1040" s="118" t="str">
        <f t="shared" si="337"/>
        <v/>
      </c>
      <c r="AY1040" s="118" t="str">
        <f t="shared" si="338"/>
        <v/>
      </c>
      <c r="AZ1040" s="118" t="str">
        <f t="shared" si="339"/>
        <v/>
      </c>
      <c r="BA1040" s="118" t="str">
        <f t="shared" si="340"/>
        <v/>
      </c>
      <c r="BB1040" s="118" t="str">
        <f t="shared" si="341"/>
        <v/>
      </c>
      <c r="BC1040" s="118" t="str">
        <f t="shared" si="342"/>
        <v/>
      </c>
      <c r="BD1040" s="118" t="str">
        <f t="shared" si="343"/>
        <v/>
      </c>
      <c r="BE1040" s="118" t="str">
        <f t="shared" si="344"/>
        <v/>
      </c>
      <c r="BF1040" s="118" t="str">
        <f t="shared" si="345"/>
        <v/>
      </c>
      <c r="BG1040" s="120"/>
      <c r="BH1040" s="120" t="str">
        <f t="shared" si="346"/>
        <v/>
      </c>
      <c r="BI1040" s="120" t="str">
        <f t="shared" si="347"/>
        <v/>
      </c>
      <c r="BJ1040" s="121"/>
      <c r="BK1040" s="120" t="str">
        <f t="shared" si="348"/>
        <v/>
      </c>
      <c r="BL1040" s="120" t="str">
        <f t="shared" si="349"/>
        <v/>
      </c>
      <c r="BM1040" s="120" t="str">
        <f t="shared" si="350"/>
        <v/>
      </c>
      <c r="BN1040" s="120" t="str">
        <f t="shared" si="351"/>
        <v/>
      </c>
      <c r="BO1040" s="120" t="str">
        <f t="shared" si="352"/>
        <v/>
      </c>
      <c r="BP1040" s="120" t="str">
        <f t="shared" si="353"/>
        <v/>
      </c>
      <c r="BQ1040" s="98"/>
      <c r="BR1040" s="98"/>
      <c r="BS1040" s="98"/>
      <c r="BT1040" s="98"/>
      <c r="BU1040" s="98"/>
      <c r="BV1040" s="98"/>
      <c r="BW1040" s="98"/>
      <c r="BX1040" s="98"/>
      <c r="BY1040" s="98"/>
      <c r="BZ1040" s="98"/>
      <c r="CA1040" s="98"/>
      <c r="CB1040" s="98"/>
      <c r="CC1040" s="98"/>
      <c r="CD1040" s="98"/>
      <c r="CE1040" s="98"/>
      <c r="CF1040" s="98"/>
      <c r="CG1040" s="98"/>
      <c r="CH1040" s="98"/>
      <c r="CI1040" s="98"/>
      <c r="CJ1040" s="98"/>
      <c r="CK1040" s="98"/>
      <c r="CL1040" s="98"/>
      <c r="CM1040" s="98"/>
      <c r="CN1040" s="98"/>
      <c r="CO1040" s="98"/>
      <c r="CP1040" s="98"/>
      <c r="CQ1040" s="98"/>
      <c r="CR1040" s="98"/>
      <c r="CS1040" s="98"/>
    </row>
    <row r="1041" spans="1:97" s="4" customFormat="1" ht="18.75" customHeight="1" x14ac:dyDescent="0.2">
      <c r="A1041" s="3">
        <f t="shared" si="354"/>
        <v>1029</v>
      </c>
      <c r="B1041" s="263"/>
      <c r="C1041" s="263"/>
      <c r="D1041" s="263"/>
      <c r="E1041" s="259"/>
      <c r="F1041" s="259"/>
      <c r="G1041" s="43"/>
      <c r="H1041" s="264"/>
      <c r="I1041" s="261"/>
      <c r="J1041" s="106"/>
      <c r="K1041" s="247"/>
      <c r="L1041" s="247"/>
      <c r="M1041" s="247"/>
      <c r="N1041" s="248" t="str">
        <f>IF(AND(K1041&lt;&gt;"",L1041&lt;&gt;"",J1041&lt;&gt;""),ROUND(MIN(IF(OR(J1041="OZZ",J1041="ZZ"),5000,17300),TRUNC(0.75*(SUMIF($D$12:$D1041,$D1041,K$12:K1041)+SUMIF($D$12:$D1041,$D1041,L$12:L1041)),2)) - SUMIF($D$12:$D1040,$D1041,N$12:N1040),2),"")</f>
        <v/>
      </c>
      <c r="O1041" s="249" t="str">
        <f>IF(AND(K1041&lt;&gt;"",L1041&lt;&gt;"",M1041&lt;&gt;"",J1041&lt;&gt;"",AH1041&lt;&gt;""),IF(OR(J1041="OZZ",J1041="ZZ"),ROUND(0-SUMIF($D$12:$D1040,$D1041,O$12:O1040),2),IF(M1041=0,0,ROUND(MIN(MIN(17300,TRUNC(0.75*(SUMIF($D$12:$D$2012,$D1041,K$12:K$2012)+SUMIF($D$12:$D$2012,$D1041,L$12:L$2012)),2)+SUMIF($D$12:$D1041,$D1041,AH$12:AH1041))-SUMIF($D$12:$D1040,$D1041,O$12:O1040)-SUMIF($D$12:$D$2012,$D1041,N$12:N$2012),AH1041),2))),"")</f>
        <v/>
      </c>
      <c r="P1041" s="250" t="str">
        <f>IF(J1041&lt;&gt;"",1000 - SUMIF($D$12:$D1040,$D1041,P$12:P1040),"")</f>
        <v/>
      </c>
      <c r="Q1041" s="106"/>
      <c r="R1041" s="247"/>
      <c r="S1041" s="247"/>
      <c r="T1041" s="247"/>
      <c r="U1041" s="248" t="str">
        <f>IF(AND(R1041&lt;&gt;"",S1041&lt;&gt;"",Q1041&lt;&gt;""),ROUND(MIN(IF(OR(Q1041="OZZ",Q1041="ZZ"),5000,17300),TRUNC(0.75*(SUMIF($D$12:$D1041,$D1041,R$12:R1041)+SUMIF($D$12:$D1041,$D1041,S$12:S1041)),2)) - SUMIF($D$12:$D1040,$D1041,U$12:U1040),2),"")</f>
        <v/>
      </c>
      <c r="V1041" s="248" t="str">
        <f>IF(AND(R1041&lt;&gt;"",S1041&lt;&gt;"",T1041&lt;&gt;"",Q1041&lt;&gt;"",AL1041&lt;&gt;""),IF(OR(Q1041="OZZ",Q1041="ZZ"),ROUND(0-SUMIF($D$12:$D1040,$D1041,V$12:V1040),2),IF(T1041=0,0,ROUND(MIN(MIN(17300,TRUNC(0.75*(SUMIF($D$12:$D$2012,$D1041,R$12:R$2012)+SUMIF($D$12:$D$2012,$D1041,S$12:S$2012)),2)+SUMIF($D$12:$D1041,$D1041,AL$12:AL1041))-SUMIF($D$12:$D1040,$D1041,V$12:V1040)-SUMIF($D$12:$D$2012,$D1041,U$12:U$2012),AL1041),2))),"")</f>
        <v/>
      </c>
      <c r="W1041" s="250" t="str">
        <f>IF(Q1041&lt;&gt;"",1000 - SUMIF($D$12:$D1040,$D1041,W$12:W1040),"")</f>
        <v/>
      </c>
      <c r="X1041" s="106"/>
      <c r="Y1041" s="247"/>
      <c r="Z1041" s="247"/>
      <c r="AA1041" s="247"/>
      <c r="AB1041" s="248" t="str">
        <f>IF(AND(Y1041&lt;&gt;"",Z1041&lt;&gt;"",X1041&lt;&gt;""),ROUND(MIN(IF(OR(X1041="OZZ",X1041="ZZ"),5000,17300),TRUNC(0.75*(SUMIF($D$12:$D1041,$D1041,Y$12:Y1041)+SUMIF($D$12:$D1041,$D1041,Z$12:Z1041)),2)) - SUMIF($D$12:$D1040,$D1041,AB$12:AB1040),2),"")</f>
        <v/>
      </c>
      <c r="AC1041" s="251" t="str">
        <f>IF(AND(Y1041&lt;&gt;"",Z1041&lt;&gt;"",AA1041&lt;&gt;"",X1041&lt;&gt;"",AP1041&lt;&gt;""),IF(OR(X1041="OZZ",X1041="ZZ"),ROUND(0-SUMIF($D$12:$D1040,$D1041,AC$12:AC1040),2),IF(AA1041=0,0,ROUND(MIN(MIN(17300,TRUNC(0.75*(SUMIF($D$12:$D$2012,$D1041,Y$12:Y$2012)+SUMIF($D$12:$D$2012,$D1041,Z$12:Z$2012)),2)+SUMIF($D$12:$D1041,$D1041,AP$12:AP1041))-SUMIF($D$12:$D1040,$D1041,AC$12:AC1040)-SUMIF($D$12:$D$2012,$D1041,AB$12:AB$2012),AP1041),2))),"")</f>
        <v/>
      </c>
      <c r="AD1041" s="250" t="str">
        <f>IF(X1041&lt;&gt;"",1000 - SUMIF($D$12:$D1040,$D1041,AD$12:AD1040),"")</f>
        <v/>
      </c>
      <c r="AE1041" s="252"/>
      <c r="AF1041" s="253"/>
      <c r="AG1041" s="254"/>
      <c r="AH1041" s="255" t="str">
        <f t="shared" si="355"/>
        <v/>
      </c>
      <c r="AI1041" s="256"/>
      <c r="AJ1041" s="253"/>
      <c r="AK1041" s="254"/>
      <c r="AL1041" s="255" t="str">
        <f t="shared" si="356"/>
        <v/>
      </c>
      <c r="AM1041" s="256"/>
      <c r="AN1041" s="253"/>
      <c r="AO1041" s="254"/>
      <c r="AP1041" s="255" t="str">
        <f t="shared" si="336"/>
        <v/>
      </c>
      <c r="AQ1041" s="116"/>
      <c r="AR1041" s="116"/>
      <c r="AS1041" s="117"/>
      <c r="AT1041" s="118"/>
      <c r="AU1041" s="119" t="str">
        <f>IF(D1041&lt;&gt; "", IF(COUNTIF($D$12:$D1041,$D1041)&gt;1,0,IF(SUM(N1041,U1041,AB1041)&gt;0,IF(AND(X1041="",OR(Q1041&lt;&gt;"",J1041&lt;&gt;"")),IF(Q1041&lt;&gt;"",Q1041,IF(J1041&lt;&gt;"",J1041,0)),IF(AND(Q1041&lt;&gt;"",J1041&lt;&gt;"",Q1041=J1041),Q1041,X1041)),0)),"")</f>
        <v/>
      </c>
      <c r="AV1041" s="119" t="str">
        <f>IF(D1041&lt;&gt;"",IF(COUNTIF($D$12:$D1041,$D1041)&gt;1,0,IF(SUM(O1041,V1041,AC1041)&gt;0,IF(AND(X1041="",OR(Q1041&lt;&gt;"",J1041&lt;&gt;"")),IF(Q1041&lt;&gt;"",Q1041,IF(J1041&lt;&gt;"",J1041,0)),IF(AND(Q1041&lt;&gt;"",J1041&lt;&gt;"",Q1041=J1041),Q1041,X1041)),0)),"")</f>
        <v/>
      </c>
      <c r="AW1041" s="119" t="str">
        <f>IF(D1041&lt;&gt;"",IF(COUNTIF($D$12:$D1041,$D1041)&gt;1,0,IF(SUM(P1041,W1041,AD1041)&gt;0,IF(AND(X1041="",OR(Q1041&lt;&gt;"",J1041&lt;&gt;"")),IF(Q1041&lt;&gt;"",Q1041,IF(J1041&lt;&gt;"",J1041,0)),IF(AND(Q1041&lt;&gt;"",J1041&lt;&gt;"",Q1041=J1041),Q1041,X1041)),0)),"")</f>
        <v/>
      </c>
      <c r="AX1041" s="118" t="str">
        <f t="shared" si="337"/>
        <v/>
      </c>
      <c r="AY1041" s="118" t="str">
        <f t="shared" si="338"/>
        <v/>
      </c>
      <c r="AZ1041" s="118" t="str">
        <f t="shared" si="339"/>
        <v/>
      </c>
      <c r="BA1041" s="118" t="str">
        <f t="shared" si="340"/>
        <v/>
      </c>
      <c r="BB1041" s="118" t="str">
        <f t="shared" si="341"/>
        <v/>
      </c>
      <c r="BC1041" s="118" t="str">
        <f t="shared" si="342"/>
        <v/>
      </c>
      <c r="BD1041" s="118" t="str">
        <f t="shared" si="343"/>
        <v/>
      </c>
      <c r="BE1041" s="118" t="str">
        <f t="shared" si="344"/>
        <v/>
      </c>
      <c r="BF1041" s="118" t="str">
        <f t="shared" si="345"/>
        <v/>
      </c>
      <c r="BG1041" s="120"/>
      <c r="BH1041" s="120" t="str">
        <f t="shared" si="346"/>
        <v/>
      </c>
      <c r="BI1041" s="120" t="str">
        <f t="shared" si="347"/>
        <v/>
      </c>
      <c r="BJ1041" s="121"/>
      <c r="BK1041" s="120" t="str">
        <f t="shared" si="348"/>
        <v/>
      </c>
      <c r="BL1041" s="120" t="str">
        <f t="shared" si="349"/>
        <v/>
      </c>
      <c r="BM1041" s="120" t="str">
        <f t="shared" si="350"/>
        <v/>
      </c>
      <c r="BN1041" s="120" t="str">
        <f t="shared" si="351"/>
        <v/>
      </c>
      <c r="BO1041" s="120" t="str">
        <f t="shared" si="352"/>
        <v/>
      </c>
      <c r="BP1041" s="120" t="str">
        <f t="shared" si="353"/>
        <v/>
      </c>
      <c r="BQ1041" s="98"/>
      <c r="BR1041" s="98"/>
      <c r="BS1041" s="98"/>
      <c r="BT1041" s="98"/>
      <c r="BU1041" s="98"/>
      <c r="BV1041" s="98"/>
      <c r="BW1041" s="98"/>
      <c r="BX1041" s="98"/>
      <c r="BY1041" s="98"/>
      <c r="BZ1041" s="98"/>
      <c r="CA1041" s="98"/>
      <c r="CB1041" s="98"/>
      <c r="CC1041" s="98"/>
      <c r="CD1041" s="98"/>
      <c r="CE1041" s="98"/>
      <c r="CF1041" s="98"/>
      <c r="CG1041" s="98"/>
      <c r="CH1041" s="98"/>
      <c r="CI1041" s="98"/>
      <c r="CJ1041" s="98"/>
      <c r="CK1041" s="98"/>
      <c r="CL1041" s="98"/>
      <c r="CM1041" s="98"/>
      <c r="CN1041" s="98"/>
      <c r="CO1041" s="98"/>
      <c r="CP1041" s="98"/>
      <c r="CQ1041" s="98"/>
      <c r="CR1041" s="98"/>
      <c r="CS1041" s="98"/>
    </row>
    <row r="1042" spans="1:97" s="4" customFormat="1" ht="18.75" customHeight="1" x14ac:dyDescent="0.2">
      <c r="A1042" s="3">
        <f t="shared" si="354"/>
        <v>1030</v>
      </c>
      <c r="B1042" s="263"/>
      <c r="C1042" s="263"/>
      <c r="D1042" s="263"/>
      <c r="E1042" s="259"/>
      <c r="F1042" s="259"/>
      <c r="G1042" s="43"/>
      <c r="H1042" s="264"/>
      <c r="I1042" s="261"/>
      <c r="J1042" s="106"/>
      <c r="K1042" s="247"/>
      <c r="L1042" s="247"/>
      <c r="M1042" s="247"/>
      <c r="N1042" s="248" t="str">
        <f>IF(AND(K1042&lt;&gt;"",L1042&lt;&gt;"",J1042&lt;&gt;""),ROUND(MIN(IF(OR(J1042="OZZ",J1042="ZZ"),5000,17300),TRUNC(0.75*(SUMIF($D$12:$D1042,$D1042,K$12:K1042)+SUMIF($D$12:$D1042,$D1042,L$12:L1042)),2)) - SUMIF($D$12:$D1041,$D1042,N$12:N1041),2),"")</f>
        <v/>
      </c>
      <c r="O1042" s="249" t="str">
        <f>IF(AND(K1042&lt;&gt;"",L1042&lt;&gt;"",M1042&lt;&gt;"",J1042&lt;&gt;"",AH1042&lt;&gt;""),IF(OR(J1042="OZZ",J1042="ZZ"),ROUND(0-SUMIF($D$12:$D1041,$D1042,O$12:O1041),2),IF(M1042=0,0,ROUND(MIN(MIN(17300,TRUNC(0.75*(SUMIF($D$12:$D$2012,$D1042,K$12:K$2012)+SUMIF($D$12:$D$2012,$D1042,L$12:L$2012)),2)+SUMIF($D$12:$D1042,$D1042,AH$12:AH1042))-SUMIF($D$12:$D1041,$D1042,O$12:O1041)-SUMIF($D$12:$D$2012,$D1042,N$12:N$2012),AH1042),2))),"")</f>
        <v/>
      </c>
      <c r="P1042" s="250" t="str">
        <f>IF(J1042&lt;&gt;"",1000 - SUMIF($D$12:$D1041,$D1042,P$12:P1041),"")</f>
        <v/>
      </c>
      <c r="Q1042" s="106"/>
      <c r="R1042" s="247"/>
      <c r="S1042" s="247"/>
      <c r="T1042" s="247"/>
      <c r="U1042" s="248" t="str">
        <f>IF(AND(R1042&lt;&gt;"",S1042&lt;&gt;"",Q1042&lt;&gt;""),ROUND(MIN(IF(OR(Q1042="OZZ",Q1042="ZZ"),5000,17300),TRUNC(0.75*(SUMIF($D$12:$D1042,$D1042,R$12:R1042)+SUMIF($D$12:$D1042,$D1042,S$12:S1042)),2)) - SUMIF($D$12:$D1041,$D1042,U$12:U1041),2),"")</f>
        <v/>
      </c>
      <c r="V1042" s="248" t="str">
        <f>IF(AND(R1042&lt;&gt;"",S1042&lt;&gt;"",T1042&lt;&gt;"",Q1042&lt;&gt;"",AL1042&lt;&gt;""),IF(OR(Q1042="OZZ",Q1042="ZZ"),ROUND(0-SUMIF($D$12:$D1041,$D1042,V$12:V1041),2),IF(T1042=0,0,ROUND(MIN(MIN(17300,TRUNC(0.75*(SUMIF($D$12:$D$2012,$D1042,R$12:R$2012)+SUMIF($D$12:$D$2012,$D1042,S$12:S$2012)),2)+SUMIF($D$12:$D1042,$D1042,AL$12:AL1042))-SUMIF($D$12:$D1041,$D1042,V$12:V1041)-SUMIF($D$12:$D$2012,$D1042,U$12:U$2012),AL1042),2))),"")</f>
        <v/>
      </c>
      <c r="W1042" s="250" t="str">
        <f>IF(Q1042&lt;&gt;"",1000 - SUMIF($D$12:$D1041,$D1042,W$12:W1041),"")</f>
        <v/>
      </c>
      <c r="X1042" s="106"/>
      <c r="Y1042" s="247"/>
      <c r="Z1042" s="247"/>
      <c r="AA1042" s="247"/>
      <c r="AB1042" s="248" t="str">
        <f>IF(AND(Y1042&lt;&gt;"",Z1042&lt;&gt;"",X1042&lt;&gt;""),ROUND(MIN(IF(OR(X1042="OZZ",X1042="ZZ"),5000,17300),TRUNC(0.75*(SUMIF($D$12:$D1042,$D1042,Y$12:Y1042)+SUMIF($D$12:$D1042,$D1042,Z$12:Z1042)),2)) - SUMIF($D$12:$D1041,$D1042,AB$12:AB1041),2),"")</f>
        <v/>
      </c>
      <c r="AC1042" s="251" t="str">
        <f>IF(AND(Y1042&lt;&gt;"",Z1042&lt;&gt;"",AA1042&lt;&gt;"",X1042&lt;&gt;"",AP1042&lt;&gt;""),IF(OR(X1042="OZZ",X1042="ZZ"),ROUND(0-SUMIF($D$12:$D1041,$D1042,AC$12:AC1041),2),IF(AA1042=0,0,ROUND(MIN(MIN(17300,TRUNC(0.75*(SUMIF($D$12:$D$2012,$D1042,Y$12:Y$2012)+SUMIF($D$12:$D$2012,$D1042,Z$12:Z$2012)),2)+SUMIF($D$12:$D1042,$D1042,AP$12:AP1042))-SUMIF($D$12:$D1041,$D1042,AC$12:AC1041)-SUMIF($D$12:$D$2012,$D1042,AB$12:AB$2012),AP1042),2))),"")</f>
        <v/>
      </c>
      <c r="AD1042" s="250" t="str">
        <f>IF(X1042&lt;&gt;"",1000 - SUMIF($D$12:$D1041,$D1042,AD$12:AD1041),"")</f>
        <v/>
      </c>
      <c r="AE1042" s="252"/>
      <c r="AF1042" s="253"/>
      <c r="AG1042" s="254"/>
      <c r="AH1042" s="255" t="str">
        <f t="shared" si="355"/>
        <v/>
      </c>
      <c r="AI1042" s="256"/>
      <c r="AJ1042" s="253"/>
      <c r="AK1042" s="254"/>
      <c r="AL1042" s="255" t="str">
        <f t="shared" si="356"/>
        <v/>
      </c>
      <c r="AM1042" s="256"/>
      <c r="AN1042" s="253"/>
      <c r="AO1042" s="254"/>
      <c r="AP1042" s="255" t="str">
        <f t="shared" si="336"/>
        <v/>
      </c>
      <c r="AQ1042" s="116"/>
      <c r="AR1042" s="116"/>
      <c r="AS1042" s="117"/>
      <c r="AT1042" s="118"/>
      <c r="AU1042" s="119" t="str">
        <f>IF(D1042&lt;&gt; "", IF(COUNTIF($D$12:$D1042,$D1042)&gt;1,0,IF(SUM(N1042,U1042,AB1042)&gt;0,IF(AND(X1042="",OR(Q1042&lt;&gt;"",J1042&lt;&gt;"")),IF(Q1042&lt;&gt;"",Q1042,IF(J1042&lt;&gt;"",J1042,0)),IF(AND(Q1042&lt;&gt;"",J1042&lt;&gt;"",Q1042=J1042),Q1042,X1042)),0)),"")</f>
        <v/>
      </c>
      <c r="AV1042" s="119" t="str">
        <f>IF(D1042&lt;&gt;"",IF(COUNTIF($D$12:$D1042,$D1042)&gt;1,0,IF(SUM(O1042,V1042,AC1042)&gt;0,IF(AND(X1042="",OR(Q1042&lt;&gt;"",J1042&lt;&gt;"")),IF(Q1042&lt;&gt;"",Q1042,IF(J1042&lt;&gt;"",J1042,0)),IF(AND(Q1042&lt;&gt;"",J1042&lt;&gt;"",Q1042=J1042),Q1042,X1042)),0)),"")</f>
        <v/>
      </c>
      <c r="AW1042" s="119" t="str">
        <f>IF(D1042&lt;&gt;"",IF(COUNTIF($D$12:$D1042,$D1042)&gt;1,0,IF(SUM(P1042,W1042,AD1042)&gt;0,IF(AND(X1042="",OR(Q1042&lt;&gt;"",J1042&lt;&gt;"")),IF(Q1042&lt;&gt;"",Q1042,IF(J1042&lt;&gt;"",J1042,0)),IF(AND(Q1042&lt;&gt;"",J1042&lt;&gt;"",Q1042=J1042),Q1042,X1042)),0)),"")</f>
        <v/>
      </c>
      <c r="AX1042" s="118" t="str">
        <f t="shared" si="337"/>
        <v/>
      </c>
      <c r="AY1042" s="118" t="str">
        <f t="shared" si="338"/>
        <v/>
      </c>
      <c r="AZ1042" s="118" t="str">
        <f t="shared" si="339"/>
        <v/>
      </c>
      <c r="BA1042" s="118" t="str">
        <f t="shared" si="340"/>
        <v/>
      </c>
      <c r="BB1042" s="118" t="str">
        <f t="shared" si="341"/>
        <v/>
      </c>
      <c r="BC1042" s="118" t="str">
        <f t="shared" si="342"/>
        <v/>
      </c>
      <c r="BD1042" s="118" t="str">
        <f t="shared" si="343"/>
        <v/>
      </c>
      <c r="BE1042" s="118" t="str">
        <f t="shared" si="344"/>
        <v/>
      </c>
      <c r="BF1042" s="118" t="str">
        <f t="shared" si="345"/>
        <v/>
      </c>
      <c r="BG1042" s="120"/>
      <c r="BH1042" s="120" t="str">
        <f t="shared" si="346"/>
        <v/>
      </c>
      <c r="BI1042" s="120" t="str">
        <f t="shared" si="347"/>
        <v/>
      </c>
      <c r="BJ1042" s="121"/>
      <c r="BK1042" s="120" t="str">
        <f t="shared" si="348"/>
        <v/>
      </c>
      <c r="BL1042" s="120" t="str">
        <f t="shared" si="349"/>
        <v/>
      </c>
      <c r="BM1042" s="120" t="str">
        <f t="shared" si="350"/>
        <v/>
      </c>
      <c r="BN1042" s="120" t="str">
        <f t="shared" si="351"/>
        <v/>
      </c>
      <c r="BO1042" s="120" t="str">
        <f t="shared" si="352"/>
        <v/>
      </c>
      <c r="BP1042" s="120" t="str">
        <f t="shared" si="353"/>
        <v/>
      </c>
      <c r="BQ1042" s="98"/>
      <c r="BR1042" s="98"/>
      <c r="BS1042" s="98"/>
      <c r="BT1042" s="98"/>
      <c r="BU1042" s="98"/>
      <c r="BV1042" s="98"/>
      <c r="BW1042" s="98"/>
      <c r="BX1042" s="98"/>
      <c r="BY1042" s="98"/>
      <c r="BZ1042" s="98"/>
      <c r="CA1042" s="98"/>
      <c r="CB1042" s="98"/>
      <c r="CC1042" s="98"/>
      <c r="CD1042" s="98"/>
      <c r="CE1042" s="98"/>
      <c r="CF1042" s="98"/>
      <c r="CG1042" s="98"/>
      <c r="CH1042" s="98"/>
      <c r="CI1042" s="98"/>
      <c r="CJ1042" s="98"/>
      <c r="CK1042" s="98"/>
      <c r="CL1042" s="98"/>
      <c r="CM1042" s="98"/>
      <c r="CN1042" s="98"/>
      <c r="CO1042" s="98"/>
      <c r="CP1042" s="98"/>
      <c r="CQ1042" s="98"/>
      <c r="CR1042" s="98"/>
      <c r="CS1042" s="98"/>
    </row>
    <row r="1043" spans="1:97" s="4" customFormat="1" ht="18.75" customHeight="1" x14ac:dyDescent="0.2">
      <c r="A1043" s="3">
        <f t="shared" si="354"/>
        <v>1031</v>
      </c>
      <c r="B1043" s="263"/>
      <c r="C1043" s="263"/>
      <c r="D1043" s="263"/>
      <c r="E1043" s="259"/>
      <c r="F1043" s="259"/>
      <c r="G1043" s="43"/>
      <c r="H1043" s="264"/>
      <c r="I1043" s="261"/>
      <c r="J1043" s="106"/>
      <c r="K1043" s="247"/>
      <c r="L1043" s="247"/>
      <c r="M1043" s="247"/>
      <c r="N1043" s="248" t="str">
        <f>IF(AND(K1043&lt;&gt;"",L1043&lt;&gt;"",J1043&lt;&gt;""),ROUND(MIN(IF(OR(J1043="OZZ",J1043="ZZ"),5000,17300),TRUNC(0.75*(SUMIF($D$12:$D1043,$D1043,K$12:K1043)+SUMIF($D$12:$D1043,$D1043,L$12:L1043)),2)) - SUMIF($D$12:$D1042,$D1043,N$12:N1042),2),"")</f>
        <v/>
      </c>
      <c r="O1043" s="249" t="str">
        <f>IF(AND(K1043&lt;&gt;"",L1043&lt;&gt;"",M1043&lt;&gt;"",J1043&lt;&gt;"",AH1043&lt;&gt;""),IF(OR(J1043="OZZ",J1043="ZZ"),ROUND(0-SUMIF($D$12:$D1042,$D1043,O$12:O1042),2),IF(M1043=0,0,ROUND(MIN(MIN(17300,TRUNC(0.75*(SUMIF($D$12:$D$2012,$D1043,K$12:K$2012)+SUMIF($D$12:$D$2012,$D1043,L$12:L$2012)),2)+SUMIF($D$12:$D1043,$D1043,AH$12:AH1043))-SUMIF($D$12:$D1042,$D1043,O$12:O1042)-SUMIF($D$12:$D$2012,$D1043,N$12:N$2012),AH1043),2))),"")</f>
        <v/>
      </c>
      <c r="P1043" s="250" t="str">
        <f>IF(J1043&lt;&gt;"",1000 - SUMIF($D$12:$D1042,$D1043,P$12:P1042),"")</f>
        <v/>
      </c>
      <c r="Q1043" s="106"/>
      <c r="R1043" s="247"/>
      <c r="S1043" s="247"/>
      <c r="T1043" s="247"/>
      <c r="U1043" s="248" t="str">
        <f>IF(AND(R1043&lt;&gt;"",S1043&lt;&gt;"",Q1043&lt;&gt;""),ROUND(MIN(IF(OR(Q1043="OZZ",Q1043="ZZ"),5000,17300),TRUNC(0.75*(SUMIF($D$12:$D1043,$D1043,R$12:R1043)+SUMIF($D$12:$D1043,$D1043,S$12:S1043)),2)) - SUMIF($D$12:$D1042,$D1043,U$12:U1042),2),"")</f>
        <v/>
      </c>
      <c r="V1043" s="248" t="str">
        <f>IF(AND(R1043&lt;&gt;"",S1043&lt;&gt;"",T1043&lt;&gt;"",Q1043&lt;&gt;"",AL1043&lt;&gt;""),IF(OR(Q1043="OZZ",Q1043="ZZ"),ROUND(0-SUMIF($D$12:$D1042,$D1043,V$12:V1042),2),IF(T1043=0,0,ROUND(MIN(MIN(17300,TRUNC(0.75*(SUMIF($D$12:$D$2012,$D1043,R$12:R$2012)+SUMIF($D$12:$D$2012,$D1043,S$12:S$2012)),2)+SUMIF($D$12:$D1043,$D1043,AL$12:AL1043))-SUMIF($D$12:$D1042,$D1043,V$12:V1042)-SUMIF($D$12:$D$2012,$D1043,U$12:U$2012),AL1043),2))),"")</f>
        <v/>
      </c>
      <c r="W1043" s="250" t="str">
        <f>IF(Q1043&lt;&gt;"",1000 - SUMIF($D$12:$D1042,$D1043,W$12:W1042),"")</f>
        <v/>
      </c>
      <c r="X1043" s="106"/>
      <c r="Y1043" s="247"/>
      <c r="Z1043" s="247"/>
      <c r="AA1043" s="247"/>
      <c r="AB1043" s="248" t="str">
        <f>IF(AND(Y1043&lt;&gt;"",Z1043&lt;&gt;"",X1043&lt;&gt;""),ROUND(MIN(IF(OR(X1043="OZZ",X1043="ZZ"),5000,17300),TRUNC(0.75*(SUMIF($D$12:$D1043,$D1043,Y$12:Y1043)+SUMIF($D$12:$D1043,$D1043,Z$12:Z1043)),2)) - SUMIF($D$12:$D1042,$D1043,AB$12:AB1042),2),"")</f>
        <v/>
      </c>
      <c r="AC1043" s="251" t="str">
        <f>IF(AND(Y1043&lt;&gt;"",Z1043&lt;&gt;"",AA1043&lt;&gt;"",X1043&lt;&gt;"",AP1043&lt;&gt;""),IF(OR(X1043="OZZ",X1043="ZZ"),ROUND(0-SUMIF($D$12:$D1042,$D1043,AC$12:AC1042),2),IF(AA1043=0,0,ROUND(MIN(MIN(17300,TRUNC(0.75*(SUMIF($D$12:$D$2012,$D1043,Y$12:Y$2012)+SUMIF($D$12:$D$2012,$D1043,Z$12:Z$2012)),2)+SUMIF($D$12:$D1043,$D1043,AP$12:AP1043))-SUMIF($D$12:$D1042,$D1043,AC$12:AC1042)-SUMIF($D$12:$D$2012,$D1043,AB$12:AB$2012),AP1043),2))),"")</f>
        <v/>
      </c>
      <c r="AD1043" s="250" t="str">
        <f>IF(X1043&lt;&gt;"",1000 - SUMIF($D$12:$D1042,$D1043,AD$12:AD1042),"")</f>
        <v/>
      </c>
      <c r="AE1043" s="252"/>
      <c r="AF1043" s="253"/>
      <c r="AG1043" s="254"/>
      <c r="AH1043" s="255" t="str">
        <f t="shared" si="355"/>
        <v/>
      </c>
      <c r="AI1043" s="256"/>
      <c r="AJ1043" s="253"/>
      <c r="AK1043" s="254"/>
      <c r="AL1043" s="255" t="str">
        <f t="shared" si="356"/>
        <v/>
      </c>
      <c r="AM1043" s="256"/>
      <c r="AN1043" s="253"/>
      <c r="AO1043" s="254"/>
      <c r="AP1043" s="255" t="str">
        <f t="shared" si="336"/>
        <v/>
      </c>
      <c r="AQ1043" s="116"/>
      <c r="AR1043" s="116"/>
      <c r="AS1043" s="117"/>
      <c r="AT1043" s="118"/>
      <c r="AU1043" s="119" t="str">
        <f>IF(D1043&lt;&gt; "", IF(COUNTIF($D$12:$D1043,$D1043)&gt;1,0,IF(SUM(N1043,U1043,AB1043)&gt;0,IF(AND(X1043="",OR(Q1043&lt;&gt;"",J1043&lt;&gt;"")),IF(Q1043&lt;&gt;"",Q1043,IF(J1043&lt;&gt;"",J1043,0)),IF(AND(Q1043&lt;&gt;"",J1043&lt;&gt;"",Q1043=J1043),Q1043,X1043)),0)),"")</f>
        <v/>
      </c>
      <c r="AV1043" s="119" t="str">
        <f>IF(D1043&lt;&gt;"",IF(COUNTIF($D$12:$D1043,$D1043)&gt;1,0,IF(SUM(O1043,V1043,AC1043)&gt;0,IF(AND(X1043="",OR(Q1043&lt;&gt;"",J1043&lt;&gt;"")),IF(Q1043&lt;&gt;"",Q1043,IF(J1043&lt;&gt;"",J1043,0)),IF(AND(Q1043&lt;&gt;"",J1043&lt;&gt;"",Q1043=J1043),Q1043,X1043)),0)),"")</f>
        <v/>
      </c>
      <c r="AW1043" s="119" t="str">
        <f>IF(D1043&lt;&gt;"",IF(COUNTIF($D$12:$D1043,$D1043)&gt;1,0,IF(SUM(P1043,W1043,AD1043)&gt;0,IF(AND(X1043="",OR(Q1043&lt;&gt;"",J1043&lt;&gt;"")),IF(Q1043&lt;&gt;"",Q1043,IF(J1043&lt;&gt;"",J1043,0)),IF(AND(Q1043&lt;&gt;"",J1043&lt;&gt;"",Q1043=J1043),Q1043,X1043)),0)),"")</f>
        <v/>
      </c>
      <c r="AX1043" s="118" t="str">
        <f t="shared" si="337"/>
        <v/>
      </c>
      <c r="AY1043" s="118" t="str">
        <f t="shared" si="338"/>
        <v/>
      </c>
      <c r="AZ1043" s="118" t="str">
        <f t="shared" si="339"/>
        <v/>
      </c>
      <c r="BA1043" s="118" t="str">
        <f t="shared" si="340"/>
        <v/>
      </c>
      <c r="BB1043" s="118" t="str">
        <f t="shared" si="341"/>
        <v/>
      </c>
      <c r="BC1043" s="118" t="str">
        <f t="shared" si="342"/>
        <v/>
      </c>
      <c r="BD1043" s="118" t="str">
        <f t="shared" si="343"/>
        <v/>
      </c>
      <c r="BE1043" s="118" t="str">
        <f t="shared" si="344"/>
        <v/>
      </c>
      <c r="BF1043" s="118" t="str">
        <f t="shared" si="345"/>
        <v/>
      </c>
      <c r="BG1043" s="120"/>
      <c r="BH1043" s="120" t="str">
        <f t="shared" si="346"/>
        <v/>
      </c>
      <c r="BI1043" s="120" t="str">
        <f t="shared" si="347"/>
        <v/>
      </c>
      <c r="BJ1043" s="121"/>
      <c r="BK1043" s="120" t="str">
        <f t="shared" si="348"/>
        <v/>
      </c>
      <c r="BL1043" s="120" t="str">
        <f t="shared" si="349"/>
        <v/>
      </c>
      <c r="BM1043" s="120" t="str">
        <f t="shared" si="350"/>
        <v/>
      </c>
      <c r="BN1043" s="120" t="str">
        <f t="shared" si="351"/>
        <v/>
      </c>
      <c r="BO1043" s="120" t="str">
        <f t="shared" si="352"/>
        <v/>
      </c>
      <c r="BP1043" s="120" t="str">
        <f t="shared" si="353"/>
        <v/>
      </c>
      <c r="BQ1043" s="98"/>
      <c r="BR1043" s="98"/>
      <c r="BS1043" s="98"/>
      <c r="BT1043" s="98"/>
      <c r="BU1043" s="98"/>
      <c r="BV1043" s="98"/>
      <c r="BW1043" s="98"/>
      <c r="BX1043" s="98"/>
      <c r="BY1043" s="98"/>
      <c r="BZ1043" s="98"/>
      <c r="CA1043" s="98"/>
      <c r="CB1043" s="98"/>
      <c r="CC1043" s="98"/>
      <c r="CD1043" s="98"/>
      <c r="CE1043" s="98"/>
      <c r="CF1043" s="98"/>
      <c r="CG1043" s="98"/>
      <c r="CH1043" s="98"/>
      <c r="CI1043" s="98"/>
      <c r="CJ1043" s="98"/>
      <c r="CK1043" s="98"/>
      <c r="CL1043" s="98"/>
      <c r="CM1043" s="98"/>
      <c r="CN1043" s="98"/>
      <c r="CO1043" s="98"/>
      <c r="CP1043" s="98"/>
      <c r="CQ1043" s="98"/>
      <c r="CR1043" s="98"/>
      <c r="CS1043" s="98"/>
    </row>
    <row r="1044" spans="1:97" s="4" customFormat="1" ht="18.75" customHeight="1" x14ac:dyDescent="0.2">
      <c r="A1044" s="3">
        <f t="shared" si="354"/>
        <v>1032</v>
      </c>
      <c r="B1044" s="263"/>
      <c r="C1044" s="263"/>
      <c r="D1044" s="263"/>
      <c r="E1044" s="259"/>
      <c r="F1044" s="259"/>
      <c r="G1044" s="43"/>
      <c r="H1044" s="264"/>
      <c r="I1044" s="261"/>
      <c r="J1044" s="106"/>
      <c r="K1044" s="247"/>
      <c r="L1044" s="247"/>
      <c r="M1044" s="247"/>
      <c r="N1044" s="248" t="str">
        <f>IF(AND(K1044&lt;&gt;"",L1044&lt;&gt;"",J1044&lt;&gt;""),ROUND(MIN(IF(OR(J1044="OZZ",J1044="ZZ"),5000,17300),TRUNC(0.75*(SUMIF($D$12:$D1044,$D1044,K$12:K1044)+SUMIF($D$12:$D1044,$D1044,L$12:L1044)),2)) - SUMIF($D$12:$D1043,$D1044,N$12:N1043),2),"")</f>
        <v/>
      </c>
      <c r="O1044" s="249" t="str">
        <f>IF(AND(K1044&lt;&gt;"",L1044&lt;&gt;"",M1044&lt;&gt;"",J1044&lt;&gt;"",AH1044&lt;&gt;""),IF(OR(J1044="OZZ",J1044="ZZ"),ROUND(0-SUMIF($D$12:$D1043,$D1044,O$12:O1043),2),IF(M1044=0,0,ROUND(MIN(MIN(17300,TRUNC(0.75*(SUMIF($D$12:$D$2012,$D1044,K$12:K$2012)+SUMIF($D$12:$D$2012,$D1044,L$12:L$2012)),2)+SUMIF($D$12:$D1044,$D1044,AH$12:AH1044))-SUMIF($D$12:$D1043,$D1044,O$12:O1043)-SUMIF($D$12:$D$2012,$D1044,N$12:N$2012),AH1044),2))),"")</f>
        <v/>
      </c>
      <c r="P1044" s="250" t="str">
        <f>IF(J1044&lt;&gt;"",1000 - SUMIF($D$12:$D1043,$D1044,P$12:P1043),"")</f>
        <v/>
      </c>
      <c r="Q1044" s="106"/>
      <c r="R1044" s="247"/>
      <c r="S1044" s="247"/>
      <c r="T1044" s="247"/>
      <c r="U1044" s="248" t="str">
        <f>IF(AND(R1044&lt;&gt;"",S1044&lt;&gt;"",Q1044&lt;&gt;""),ROUND(MIN(IF(OR(Q1044="OZZ",Q1044="ZZ"),5000,17300),TRUNC(0.75*(SUMIF($D$12:$D1044,$D1044,R$12:R1044)+SUMIF($D$12:$D1044,$D1044,S$12:S1044)),2)) - SUMIF($D$12:$D1043,$D1044,U$12:U1043),2),"")</f>
        <v/>
      </c>
      <c r="V1044" s="248" t="str">
        <f>IF(AND(R1044&lt;&gt;"",S1044&lt;&gt;"",T1044&lt;&gt;"",Q1044&lt;&gt;"",AL1044&lt;&gt;""),IF(OR(Q1044="OZZ",Q1044="ZZ"),ROUND(0-SUMIF($D$12:$D1043,$D1044,V$12:V1043),2),IF(T1044=0,0,ROUND(MIN(MIN(17300,TRUNC(0.75*(SUMIF($D$12:$D$2012,$D1044,R$12:R$2012)+SUMIF($D$12:$D$2012,$D1044,S$12:S$2012)),2)+SUMIF($D$12:$D1044,$D1044,AL$12:AL1044))-SUMIF($D$12:$D1043,$D1044,V$12:V1043)-SUMIF($D$12:$D$2012,$D1044,U$12:U$2012),AL1044),2))),"")</f>
        <v/>
      </c>
      <c r="W1044" s="250" t="str">
        <f>IF(Q1044&lt;&gt;"",1000 - SUMIF($D$12:$D1043,$D1044,W$12:W1043),"")</f>
        <v/>
      </c>
      <c r="X1044" s="106"/>
      <c r="Y1044" s="247"/>
      <c r="Z1044" s="247"/>
      <c r="AA1044" s="247"/>
      <c r="AB1044" s="248" t="str">
        <f>IF(AND(Y1044&lt;&gt;"",Z1044&lt;&gt;"",X1044&lt;&gt;""),ROUND(MIN(IF(OR(X1044="OZZ",X1044="ZZ"),5000,17300),TRUNC(0.75*(SUMIF($D$12:$D1044,$D1044,Y$12:Y1044)+SUMIF($D$12:$D1044,$D1044,Z$12:Z1044)),2)) - SUMIF($D$12:$D1043,$D1044,AB$12:AB1043),2),"")</f>
        <v/>
      </c>
      <c r="AC1044" s="251" t="str">
        <f>IF(AND(Y1044&lt;&gt;"",Z1044&lt;&gt;"",AA1044&lt;&gt;"",X1044&lt;&gt;"",AP1044&lt;&gt;""),IF(OR(X1044="OZZ",X1044="ZZ"),ROUND(0-SUMIF($D$12:$D1043,$D1044,AC$12:AC1043),2),IF(AA1044=0,0,ROUND(MIN(MIN(17300,TRUNC(0.75*(SUMIF($D$12:$D$2012,$D1044,Y$12:Y$2012)+SUMIF($D$12:$D$2012,$D1044,Z$12:Z$2012)),2)+SUMIF($D$12:$D1044,$D1044,AP$12:AP1044))-SUMIF($D$12:$D1043,$D1044,AC$12:AC1043)-SUMIF($D$12:$D$2012,$D1044,AB$12:AB$2012),AP1044),2))),"")</f>
        <v/>
      </c>
      <c r="AD1044" s="250" t="str">
        <f>IF(X1044&lt;&gt;"",1000 - SUMIF($D$12:$D1043,$D1044,AD$12:AD1043),"")</f>
        <v/>
      </c>
      <c r="AE1044" s="252"/>
      <c r="AF1044" s="253"/>
      <c r="AG1044" s="254"/>
      <c r="AH1044" s="255" t="str">
        <f t="shared" si="355"/>
        <v/>
      </c>
      <c r="AI1044" s="256"/>
      <c r="AJ1044" s="253"/>
      <c r="AK1044" s="254"/>
      <c r="AL1044" s="255" t="str">
        <f t="shared" si="356"/>
        <v/>
      </c>
      <c r="AM1044" s="256"/>
      <c r="AN1044" s="253"/>
      <c r="AO1044" s="254"/>
      <c r="AP1044" s="255" t="str">
        <f t="shared" si="336"/>
        <v/>
      </c>
      <c r="AQ1044" s="116"/>
      <c r="AR1044" s="116"/>
      <c r="AS1044" s="117"/>
      <c r="AT1044" s="118"/>
      <c r="AU1044" s="119" t="str">
        <f>IF(D1044&lt;&gt; "", IF(COUNTIF($D$12:$D1044,$D1044)&gt;1,0,IF(SUM(N1044,U1044,AB1044)&gt;0,IF(AND(X1044="",OR(Q1044&lt;&gt;"",J1044&lt;&gt;"")),IF(Q1044&lt;&gt;"",Q1044,IF(J1044&lt;&gt;"",J1044,0)),IF(AND(Q1044&lt;&gt;"",J1044&lt;&gt;"",Q1044=J1044),Q1044,X1044)),0)),"")</f>
        <v/>
      </c>
      <c r="AV1044" s="119" t="str">
        <f>IF(D1044&lt;&gt;"",IF(COUNTIF($D$12:$D1044,$D1044)&gt;1,0,IF(SUM(O1044,V1044,AC1044)&gt;0,IF(AND(X1044="",OR(Q1044&lt;&gt;"",J1044&lt;&gt;"")),IF(Q1044&lt;&gt;"",Q1044,IF(J1044&lt;&gt;"",J1044,0)),IF(AND(Q1044&lt;&gt;"",J1044&lt;&gt;"",Q1044=J1044),Q1044,X1044)),0)),"")</f>
        <v/>
      </c>
      <c r="AW1044" s="119" t="str">
        <f>IF(D1044&lt;&gt;"",IF(COUNTIF($D$12:$D1044,$D1044)&gt;1,0,IF(SUM(P1044,W1044,AD1044)&gt;0,IF(AND(X1044="",OR(Q1044&lt;&gt;"",J1044&lt;&gt;"")),IF(Q1044&lt;&gt;"",Q1044,IF(J1044&lt;&gt;"",J1044,0)),IF(AND(Q1044&lt;&gt;"",J1044&lt;&gt;"",Q1044=J1044),Q1044,X1044)),0)),"")</f>
        <v/>
      </c>
      <c r="AX1044" s="118" t="str">
        <f t="shared" si="337"/>
        <v/>
      </c>
      <c r="AY1044" s="118" t="str">
        <f t="shared" si="338"/>
        <v/>
      </c>
      <c r="AZ1044" s="118" t="str">
        <f t="shared" si="339"/>
        <v/>
      </c>
      <c r="BA1044" s="118" t="str">
        <f t="shared" si="340"/>
        <v/>
      </c>
      <c r="BB1044" s="118" t="str">
        <f t="shared" si="341"/>
        <v/>
      </c>
      <c r="BC1044" s="118" t="str">
        <f t="shared" si="342"/>
        <v/>
      </c>
      <c r="BD1044" s="118" t="str">
        <f t="shared" si="343"/>
        <v/>
      </c>
      <c r="BE1044" s="118" t="str">
        <f t="shared" si="344"/>
        <v/>
      </c>
      <c r="BF1044" s="118" t="str">
        <f t="shared" si="345"/>
        <v/>
      </c>
      <c r="BG1044" s="120"/>
      <c r="BH1044" s="120" t="str">
        <f t="shared" si="346"/>
        <v/>
      </c>
      <c r="BI1044" s="120" t="str">
        <f t="shared" si="347"/>
        <v/>
      </c>
      <c r="BJ1044" s="121"/>
      <c r="BK1044" s="120" t="str">
        <f t="shared" si="348"/>
        <v/>
      </c>
      <c r="BL1044" s="120" t="str">
        <f t="shared" si="349"/>
        <v/>
      </c>
      <c r="BM1044" s="120" t="str">
        <f t="shared" si="350"/>
        <v/>
      </c>
      <c r="BN1044" s="120" t="str">
        <f t="shared" si="351"/>
        <v/>
      </c>
      <c r="BO1044" s="120" t="str">
        <f t="shared" si="352"/>
        <v/>
      </c>
      <c r="BP1044" s="120" t="str">
        <f t="shared" si="353"/>
        <v/>
      </c>
      <c r="BQ1044" s="98"/>
      <c r="BR1044" s="98"/>
      <c r="BS1044" s="98"/>
      <c r="BT1044" s="98"/>
      <c r="BU1044" s="98"/>
      <c r="BV1044" s="98"/>
      <c r="BW1044" s="98"/>
      <c r="BX1044" s="98"/>
      <c r="BY1044" s="98"/>
      <c r="BZ1044" s="98"/>
      <c r="CA1044" s="98"/>
      <c r="CB1044" s="98"/>
      <c r="CC1044" s="98"/>
      <c r="CD1044" s="98"/>
      <c r="CE1044" s="98"/>
      <c r="CF1044" s="98"/>
      <c r="CG1044" s="98"/>
      <c r="CH1044" s="98"/>
      <c r="CI1044" s="98"/>
      <c r="CJ1044" s="98"/>
      <c r="CK1044" s="98"/>
      <c r="CL1044" s="98"/>
      <c r="CM1044" s="98"/>
      <c r="CN1044" s="98"/>
      <c r="CO1044" s="98"/>
      <c r="CP1044" s="98"/>
      <c r="CQ1044" s="98"/>
      <c r="CR1044" s="98"/>
      <c r="CS1044" s="98"/>
    </row>
    <row r="1045" spans="1:97" s="4" customFormat="1" ht="18.75" customHeight="1" x14ac:dyDescent="0.2">
      <c r="A1045" s="3">
        <f t="shared" si="354"/>
        <v>1033</v>
      </c>
      <c r="B1045" s="263"/>
      <c r="C1045" s="263"/>
      <c r="D1045" s="263"/>
      <c r="E1045" s="259"/>
      <c r="F1045" s="259"/>
      <c r="G1045" s="43"/>
      <c r="H1045" s="264"/>
      <c r="I1045" s="261"/>
      <c r="J1045" s="106"/>
      <c r="K1045" s="247"/>
      <c r="L1045" s="247"/>
      <c r="M1045" s="247"/>
      <c r="N1045" s="248" t="str">
        <f>IF(AND(K1045&lt;&gt;"",L1045&lt;&gt;"",J1045&lt;&gt;""),ROUND(MIN(IF(OR(J1045="OZZ",J1045="ZZ"),5000,17300),TRUNC(0.75*(SUMIF($D$12:$D1045,$D1045,K$12:K1045)+SUMIF($D$12:$D1045,$D1045,L$12:L1045)),2)) - SUMIF($D$12:$D1044,$D1045,N$12:N1044),2),"")</f>
        <v/>
      </c>
      <c r="O1045" s="249" t="str">
        <f>IF(AND(K1045&lt;&gt;"",L1045&lt;&gt;"",M1045&lt;&gt;"",J1045&lt;&gt;"",AH1045&lt;&gt;""),IF(OR(J1045="OZZ",J1045="ZZ"),ROUND(0-SUMIF($D$12:$D1044,$D1045,O$12:O1044),2),IF(M1045=0,0,ROUND(MIN(MIN(17300,TRUNC(0.75*(SUMIF($D$12:$D$2012,$D1045,K$12:K$2012)+SUMIF($D$12:$D$2012,$D1045,L$12:L$2012)),2)+SUMIF($D$12:$D1045,$D1045,AH$12:AH1045))-SUMIF($D$12:$D1044,$D1045,O$12:O1044)-SUMIF($D$12:$D$2012,$D1045,N$12:N$2012),AH1045),2))),"")</f>
        <v/>
      </c>
      <c r="P1045" s="250" t="str">
        <f>IF(J1045&lt;&gt;"",1000 - SUMIF($D$12:$D1044,$D1045,P$12:P1044),"")</f>
        <v/>
      </c>
      <c r="Q1045" s="106"/>
      <c r="R1045" s="247"/>
      <c r="S1045" s="247"/>
      <c r="T1045" s="247"/>
      <c r="U1045" s="248" t="str">
        <f>IF(AND(R1045&lt;&gt;"",S1045&lt;&gt;"",Q1045&lt;&gt;""),ROUND(MIN(IF(OR(Q1045="OZZ",Q1045="ZZ"),5000,17300),TRUNC(0.75*(SUMIF($D$12:$D1045,$D1045,R$12:R1045)+SUMIF($D$12:$D1045,$D1045,S$12:S1045)),2)) - SUMIF($D$12:$D1044,$D1045,U$12:U1044),2),"")</f>
        <v/>
      </c>
      <c r="V1045" s="248" t="str">
        <f>IF(AND(R1045&lt;&gt;"",S1045&lt;&gt;"",T1045&lt;&gt;"",Q1045&lt;&gt;"",AL1045&lt;&gt;""),IF(OR(Q1045="OZZ",Q1045="ZZ"),ROUND(0-SUMIF($D$12:$D1044,$D1045,V$12:V1044),2),IF(T1045=0,0,ROUND(MIN(MIN(17300,TRUNC(0.75*(SUMIF($D$12:$D$2012,$D1045,R$12:R$2012)+SUMIF($D$12:$D$2012,$D1045,S$12:S$2012)),2)+SUMIF($D$12:$D1045,$D1045,AL$12:AL1045))-SUMIF($D$12:$D1044,$D1045,V$12:V1044)-SUMIF($D$12:$D$2012,$D1045,U$12:U$2012),AL1045),2))),"")</f>
        <v/>
      </c>
      <c r="W1045" s="250" t="str">
        <f>IF(Q1045&lt;&gt;"",1000 - SUMIF($D$12:$D1044,$D1045,W$12:W1044),"")</f>
        <v/>
      </c>
      <c r="X1045" s="106"/>
      <c r="Y1045" s="247"/>
      <c r="Z1045" s="247"/>
      <c r="AA1045" s="247"/>
      <c r="AB1045" s="248" t="str">
        <f>IF(AND(Y1045&lt;&gt;"",Z1045&lt;&gt;"",X1045&lt;&gt;""),ROUND(MIN(IF(OR(X1045="OZZ",X1045="ZZ"),5000,17300),TRUNC(0.75*(SUMIF($D$12:$D1045,$D1045,Y$12:Y1045)+SUMIF($D$12:$D1045,$D1045,Z$12:Z1045)),2)) - SUMIF($D$12:$D1044,$D1045,AB$12:AB1044),2),"")</f>
        <v/>
      </c>
      <c r="AC1045" s="251" t="str">
        <f>IF(AND(Y1045&lt;&gt;"",Z1045&lt;&gt;"",AA1045&lt;&gt;"",X1045&lt;&gt;"",AP1045&lt;&gt;""),IF(OR(X1045="OZZ",X1045="ZZ"),ROUND(0-SUMIF($D$12:$D1044,$D1045,AC$12:AC1044),2),IF(AA1045=0,0,ROUND(MIN(MIN(17300,TRUNC(0.75*(SUMIF($D$12:$D$2012,$D1045,Y$12:Y$2012)+SUMIF($D$12:$D$2012,$D1045,Z$12:Z$2012)),2)+SUMIF($D$12:$D1045,$D1045,AP$12:AP1045))-SUMIF($D$12:$D1044,$D1045,AC$12:AC1044)-SUMIF($D$12:$D$2012,$D1045,AB$12:AB$2012),AP1045),2))),"")</f>
        <v/>
      </c>
      <c r="AD1045" s="250" t="str">
        <f>IF(X1045&lt;&gt;"",1000 - SUMIF($D$12:$D1044,$D1045,AD$12:AD1044),"")</f>
        <v/>
      </c>
      <c r="AE1045" s="252"/>
      <c r="AF1045" s="253"/>
      <c r="AG1045" s="254"/>
      <c r="AH1045" s="255" t="str">
        <f t="shared" si="355"/>
        <v/>
      </c>
      <c r="AI1045" s="256"/>
      <c r="AJ1045" s="253"/>
      <c r="AK1045" s="254"/>
      <c r="AL1045" s="255" t="str">
        <f t="shared" si="356"/>
        <v/>
      </c>
      <c r="AM1045" s="256"/>
      <c r="AN1045" s="253"/>
      <c r="AO1045" s="254"/>
      <c r="AP1045" s="255" t="str">
        <f t="shared" si="336"/>
        <v/>
      </c>
      <c r="AQ1045" s="116"/>
      <c r="AR1045" s="116"/>
      <c r="AS1045" s="117"/>
      <c r="AT1045" s="118"/>
      <c r="AU1045" s="119" t="str">
        <f>IF(D1045&lt;&gt; "", IF(COUNTIF($D$12:$D1045,$D1045)&gt;1,0,IF(SUM(N1045,U1045,AB1045)&gt;0,IF(AND(X1045="",OR(Q1045&lt;&gt;"",J1045&lt;&gt;"")),IF(Q1045&lt;&gt;"",Q1045,IF(J1045&lt;&gt;"",J1045,0)),IF(AND(Q1045&lt;&gt;"",J1045&lt;&gt;"",Q1045=J1045),Q1045,X1045)),0)),"")</f>
        <v/>
      </c>
      <c r="AV1045" s="119" t="str">
        <f>IF(D1045&lt;&gt;"",IF(COUNTIF($D$12:$D1045,$D1045)&gt;1,0,IF(SUM(O1045,V1045,AC1045)&gt;0,IF(AND(X1045="",OR(Q1045&lt;&gt;"",J1045&lt;&gt;"")),IF(Q1045&lt;&gt;"",Q1045,IF(J1045&lt;&gt;"",J1045,0)),IF(AND(Q1045&lt;&gt;"",J1045&lt;&gt;"",Q1045=J1045),Q1045,X1045)),0)),"")</f>
        <v/>
      </c>
      <c r="AW1045" s="119" t="str">
        <f>IF(D1045&lt;&gt;"",IF(COUNTIF($D$12:$D1045,$D1045)&gt;1,0,IF(SUM(P1045,W1045,AD1045)&gt;0,IF(AND(X1045="",OR(Q1045&lt;&gt;"",J1045&lt;&gt;"")),IF(Q1045&lt;&gt;"",Q1045,IF(J1045&lt;&gt;"",J1045,0)),IF(AND(Q1045&lt;&gt;"",J1045&lt;&gt;"",Q1045=J1045),Q1045,X1045)),0)),"")</f>
        <v/>
      </c>
      <c r="AX1045" s="118" t="str">
        <f t="shared" si="337"/>
        <v/>
      </c>
      <c r="AY1045" s="118" t="str">
        <f t="shared" si="338"/>
        <v/>
      </c>
      <c r="AZ1045" s="118" t="str">
        <f t="shared" si="339"/>
        <v/>
      </c>
      <c r="BA1045" s="118" t="str">
        <f t="shared" si="340"/>
        <v/>
      </c>
      <c r="BB1045" s="118" t="str">
        <f t="shared" si="341"/>
        <v/>
      </c>
      <c r="BC1045" s="118" t="str">
        <f t="shared" si="342"/>
        <v/>
      </c>
      <c r="BD1045" s="118" t="str">
        <f t="shared" si="343"/>
        <v/>
      </c>
      <c r="BE1045" s="118" t="str">
        <f t="shared" si="344"/>
        <v/>
      </c>
      <c r="BF1045" s="118" t="str">
        <f t="shared" si="345"/>
        <v/>
      </c>
      <c r="BG1045" s="120"/>
      <c r="BH1045" s="120" t="str">
        <f t="shared" si="346"/>
        <v/>
      </c>
      <c r="BI1045" s="120" t="str">
        <f t="shared" si="347"/>
        <v/>
      </c>
      <c r="BJ1045" s="121"/>
      <c r="BK1045" s="120" t="str">
        <f t="shared" si="348"/>
        <v/>
      </c>
      <c r="BL1045" s="120" t="str">
        <f t="shared" si="349"/>
        <v/>
      </c>
      <c r="BM1045" s="120" t="str">
        <f t="shared" si="350"/>
        <v/>
      </c>
      <c r="BN1045" s="120" t="str">
        <f t="shared" si="351"/>
        <v/>
      </c>
      <c r="BO1045" s="120" t="str">
        <f t="shared" si="352"/>
        <v/>
      </c>
      <c r="BP1045" s="120" t="str">
        <f t="shared" si="353"/>
        <v/>
      </c>
      <c r="BQ1045" s="98"/>
      <c r="BR1045" s="98"/>
      <c r="BS1045" s="98"/>
      <c r="BT1045" s="98"/>
      <c r="BU1045" s="98"/>
      <c r="BV1045" s="98"/>
      <c r="BW1045" s="98"/>
      <c r="BX1045" s="98"/>
      <c r="BY1045" s="98"/>
      <c r="BZ1045" s="98"/>
      <c r="CA1045" s="98"/>
      <c r="CB1045" s="98"/>
      <c r="CC1045" s="98"/>
      <c r="CD1045" s="98"/>
      <c r="CE1045" s="98"/>
      <c r="CF1045" s="98"/>
      <c r="CG1045" s="98"/>
      <c r="CH1045" s="98"/>
      <c r="CI1045" s="98"/>
      <c r="CJ1045" s="98"/>
      <c r="CK1045" s="98"/>
      <c r="CL1045" s="98"/>
      <c r="CM1045" s="98"/>
      <c r="CN1045" s="98"/>
      <c r="CO1045" s="98"/>
      <c r="CP1045" s="98"/>
      <c r="CQ1045" s="98"/>
      <c r="CR1045" s="98"/>
      <c r="CS1045" s="98"/>
    </row>
    <row r="1046" spans="1:97" s="4" customFormat="1" ht="18.75" customHeight="1" x14ac:dyDescent="0.2">
      <c r="A1046" s="3">
        <f t="shared" si="354"/>
        <v>1034</v>
      </c>
      <c r="B1046" s="263"/>
      <c r="C1046" s="263"/>
      <c r="D1046" s="263"/>
      <c r="E1046" s="259"/>
      <c r="F1046" s="259"/>
      <c r="G1046" s="43"/>
      <c r="H1046" s="264"/>
      <c r="I1046" s="261"/>
      <c r="J1046" s="106"/>
      <c r="K1046" s="247"/>
      <c r="L1046" s="247"/>
      <c r="M1046" s="247"/>
      <c r="N1046" s="248" t="str">
        <f>IF(AND(K1046&lt;&gt;"",L1046&lt;&gt;"",J1046&lt;&gt;""),ROUND(MIN(IF(OR(J1046="OZZ",J1046="ZZ"),5000,17300),TRUNC(0.75*(SUMIF($D$12:$D1046,$D1046,K$12:K1046)+SUMIF($D$12:$D1046,$D1046,L$12:L1046)),2)) - SUMIF($D$12:$D1045,$D1046,N$12:N1045),2),"")</f>
        <v/>
      </c>
      <c r="O1046" s="249" t="str">
        <f>IF(AND(K1046&lt;&gt;"",L1046&lt;&gt;"",M1046&lt;&gt;"",J1046&lt;&gt;"",AH1046&lt;&gt;""),IF(OR(J1046="OZZ",J1046="ZZ"),ROUND(0-SUMIF($D$12:$D1045,$D1046,O$12:O1045),2),IF(M1046=0,0,ROUND(MIN(MIN(17300,TRUNC(0.75*(SUMIF($D$12:$D$2012,$D1046,K$12:K$2012)+SUMIF($D$12:$D$2012,$D1046,L$12:L$2012)),2)+SUMIF($D$12:$D1046,$D1046,AH$12:AH1046))-SUMIF($D$12:$D1045,$D1046,O$12:O1045)-SUMIF($D$12:$D$2012,$D1046,N$12:N$2012),AH1046),2))),"")</f>
        <v/>
      </c>
      <c r="P1046" s="250" t="str">
        <f>IF(J1046&lt;&gt;"",1000 - SUMIF($D$12:$D1045,$D1046,P$12:P1045),"")</f>
        <v/>
      </c>
      <c r="Q1046" s="106"/>
      <c r="R1046" s="247"/>
      <c r="S1046" s="247"/>
      <c r="T1046" s="247"/>
      <c r="U1046" s="248" t="str">
        <f>IF(AND(R1046&lt;&gt;"",S1046&lt;&gt;"",Q1046&lt;&gt;""),ROUND(MIN(IF(OR(Q1046="OZZ",Q1046="ZZ"),5000,17300),TRUNC(0.75*(SUMIF($D$12:$D1046,$D1046,R$12:R1046)+SUMIF($D$12:$D1046,$D1046,S$12:S1046)),2)) - SUMIF($D$12:$D1045,$D1046,U$12:U1045),2),"")</f>
        <v/>
      </c>
      <c r="V1046" s="248" t="str">
        <f>IF(AND(R1046&lt;&gt;"",S1046&lt;&gt;"",T1046&lt;&gt;"",Q1046&lt;&gt;"",AL1046&lt;&gt;""),IF(OR(Q1046="OZZ",Q1046="ZZ"),ROUND(0-SUMIF($D$12:$D1045,$D1046,V$12:V1045),2),IF(T1046=0,0,ROUND(MIN(MIN(17300,TRUNC(0.75*(SUMIF($D$12:$D$2012,$D1046,R$12:R$2012)+SUMIF($D$12:$D$2012,$D1046,S$12:S$2012)),2)+SUMIF($D$12:$D1046,$D1046,AL$12:AL1046))-SUMIF($D$12:$D1045,$D1046,V$12:V1045)-SUMIF($D$12:$D$2012,$D1046,U$12:U$2012),AL1046),2))),"")</f>
        <v/>
      </c>
      <c r="W1046" s="250" t="str">
        <f>IF(Q1046&lt;&gt;"",1000 - SUMIF($D$12:$D1045,$D1046,W$12:W1045),"")</f>
        <v/>
      </c>
      <c r="X1046" s="106"/>
      <c r="Y1046" s="247"/>
      <c r="Z1046" s="247"/>
      <c r="AA1046" s="247"/>
      <c r="AB1046" s="248" t="str">
        <f>IF(AND(Y1046&lt;&gt;"",Z1046&lt;&gt;"",X1046&lt;&gt;""),ROUND(MIN(IF(OR(X1046="OZZ",X1046="ZZ"),5000,17300),TRUNC(0.75*(SUMIF($D$12:$D1046,$D1046,Y$12:Y1046)+SUMIF($D$12:$D1046,$D1046,Z$12:Z1046)),2)) - SUMIF($D$12:$D1045,$D1046,AB$12:AB1045),2),"")</f>
        <v/>
      </c>
      <c r="AC1046" s="251" t="str">
        <f>IF(AND(Y1046&lt;&gt;"",Z1046&lt;&gt;"",AA1046&lt;&gt;"",X1046&lt;&gt;"",AP1046&lt;&gt;""),IF(OR(X1046="OZZ",X1046="ZZ"),ROUND(0-SUMIF($D$12:$D1045,$D1046,AC$12:AC1045),2),IF(AA1046=0,0,ROUND(MIN(MIN(17300,TRUNC(0.75*(SUMIF($D$12:$D$2012,$D1046,Y$12:Y$2012)+SUMIF($D$12:$D$2012,$D1046,Z$12:Z$2012)),2)+SUMIF($D$12:$D1046,$D1046,AP$12:AP1046))-SUMIF($D$12:$D1045,$D1046,AC$12:AC1045)-SUMIF($D$12:$D$2012,$D1046,AB$12:AB$2012),AP1046),2))),"")</f>
        <v/>
      </c>
      <c r="AD1046" s="250" t="str">
        <f>IF(X1046&lt;&gt;"",1000 - SUMIF($D$12:$D1045,$D1046,AD$12:AD1045),"")</f>
        <v/>
      </c>
      <c r="AE1046" s="252"/>
      <c r="AF1046" s="253"/>
      <c r="AG1046" s="254"/>
      <c r="AH1046" s="255" t="str">
        <f t="shared" si="355"/>
        <v/>
      </c>
      <c r="AI1046" s="256"/>
      <c r="AJ1046" s="253"/>
      <c r="AK1046" s="254"/>
      <c r="AL1046" s="255" t="str">
        <f t="shared" si="356"/>
        <v/>
      </c>
      <c r="AM1046" s="256"/>
      <c r="AN1046" s="253"/>
      <c r="AO1046" s="254"/>
      <c r="AP1046" s="255" t="str">
        <f t="shared" si="336"/>
        <v/>
      </c>
      <c r="AQ1046" s="116"/>
      <c r="AR1046" s="116"/>
      <c r="AS1046" s="117"/>
      <c r="AT1046" s="118"/>
      <c r="AU1046" s="119" t="str">
        <f>IF(D1046&lt;&gt; "", IF(COUNTIF($D$12:$D1046,$D1046)&gt;1,0,IF(SUM(N1046,U1046,AB1046)&gt;0,IF(AND(X1046="",OR(Q1046&lt;&gt;"",J1046&lt;&gt;"")),IF(Q1046&lt;&gt;"",Q1046,IF(J1046&lt;&gt;"",J1046,0)),IF(AND(Q1046&lt;&gt;"",J1046&lt;&gt;"",Q1046=J1046),Q1046,X1046)),0)),"")</f>
        <v/>
      </c>
      <c r="AV1046" s="119" t="str">
        <f>IF(D1046&lt;&gt;"",IF(COUNTIF($D$12:$D1046,$D1046)&gt;1,0,IF(SUM(O1046,V1046,AC1046)&gt;0,IF(AND(X1046="",OR(Q1046&lt;&gt;"",J1046&lt;&gt;"")),IF(Q1046&lt;&gt;"",Q1046,IF(J1046&lt;&gt;"",J1046,0)),IF(AND(Q1046&lt;&gt;"",J1046&lt;&gt;"",Q1046=J1046),Q1046,X1046)),0)),"")</f>
        <v/>
      </c>
      <c r="AW1046" s="119" t="str">
        <f>IF(D1046&lt;&gt;"",IF(COUNTIF($D$12:$D1046,$D1046)&gt;1,0,IF(SUM(P1046,W1046,AD1046)&gt;0,IF(AND(X1046="",OR(Q1046&lt;&gt;"",J1046&lt;&gt;"")),IF(Q1046&lt;&gt;"",Q1046,IF(J1046&lt;&gt;"",J1046,0)),IF(AND(Q1046&lt;&gt;"",J1046&lt;&gt;"",Q1046=J1046),Q1046,X1046)),0)),"")</f>
        <v/>
      </c>
      <c r="AX1046" s="118" t="str">
        <f t="shared" si="337"/>
        <v/>
      </c>
      <c r="AY1046" s="118" t="str">
        <f t="shared" si="338"/>
        <v/>
      </c>
      <c r="AZ1046" s="118" t="str">
        <f t="shared" si="339"/>
        <v/>
      </c>
      <c r="BA1046" s="118" t="str">
        <f t="shared" si="340"/>
        <v/>
      </c>
      <c r="BB1046" s="118" t="str">
        <f t="shared" si="341"/>
        <v/>
      </c>
      <c r="BC1046" s="118" t="str">
        <f t="shared" si="342"/>
        <v/>
      </c>
      <c r="BD1046" s="118" t="str">
        <f t="shared" si="343"/>
        <v/>
      </c>
      <c r="BE1046" s="118" t="str">
        <f t="shared" si="344"/>
        <v/>
      </c>
      <c r="BF1046" s="118" t="str">
        <f t="shared" si="345"/>
        <v/>
      </c>
      <c r="BG1046" s="120"/>
      <c r="BH1046" s="120" t="str">
        <f t="shared" si="346"/>
        <v/>
      </c>
      <c r="BI1046" s="120" t="str">
        <f t="shared" si="347"/>
        <v/>
      </c>
      <c r="BJ1046" s="121"/>
      <c r="BK1046" s="120" t="str">
        <f t="shared" si="348"/>
        <v/>
      </c>
      <c r="BL1046" s="120" t="str">
        <f t="shared" si="349"/>
        <v/>
      </c>
      <c r="BM1046" s="120" t="str">
        <f t="shared" si="350"/>
        <v/>
      </c>
      <c r="BN1046" s="120" t="str">
        <f t="shared" si="351"/>
        <v/>
      </c>
      <c r="BO1046" s="120" t="str">
        <f t="shared" si="352"/>
        <v/>
      </c>
      <c r="BP1046" s="120" t="str">
        <f t="shared" si="353"/>
        <v/>
      </c>
      <c r="BQ1046" s="98"/>
      <c r="BR1046" s="98"/>
      <c r="BS1046" s="98"/>
      <c r="BT1046" s="98"/>
      <c r="BU1046" s="98"/>
      <c r="BV1046" s="98"/>
      <c r="BW1046" s="98"/>
      <c r="BX1046" s="98"/>
      <c r="BY1046" s="98"/>
      <c r="BZ1046" s="98"/>
      <c r="CA1046" s="98"/>
      <c r="CB1046" s="98"/>
      <c r="CC1046" s="98"/>
      <c r="CD1046" s="98"/>
      <c r="CE1046" s="98"/>
      <c r="CF1046" s="98"/>
      <c r="CG1046" s="98"/>
      <c r="CH1046" s="98"/>
      <c r="CI1046" s="98"/>
      <c r="CJ1046" s="98"/>
      <c r="CK1046" s="98"/>
      <c r="CL1046" s="98"/>
      <c r="CM1046" s="98"/>
      <c r="CN1046" s="98"/>
      <c r="CO1046" s="98"/>
      <c r="CP1046" s="98"/>
      <c r="CQ1046" s="98"/>
      <c r="CR1046" s="98"/>
      <c r="CS1046" s="98"/>
    </row>
    <row r="1047" spans="1:97" s="4" customFormat="1" ht="18.75" customHeight="1" x14ac:dyDescent="0.2">
      <c r="A1047" s="3">
        <f t="shared" si="354"/>
        <v>1035</v>
      </c>
      <c r="B1047" s="263"/>
      <c r="C1047" s="263"/>
      <c r="D1047" s="263"/>
      <c r="E1047" s="259"/>
      <c r="F1047" s="259"/>
      <c r="G1047" s="43"/>
      <c r="H1047" s="264"/>
      <c r="I1047" s="261"/>
      <c r="J1047" s="106"/>
      <c r="K1047" s="247"/>
      <c r="L1047" s="247"/>
      <c r="M1047" s="247"/>
      <c r="N1047" s="248" t="str">
        <f>IF(AND(K1047&lt;&gt;"",L1047&lt;&gt;"",J1047&lt;&gt;""),ROUND(MIN(IF(OR(J1047="OZZ",J1047="ZZ"),5000,17300),TRUNC(0.75*(SUMIF($D$12:$D1047,$D1047,K$12:K1047)+SUMIF($D$12:$D1047,$D1047,L$12:L1047)),2)) - SUMIF($D$12:$D1046,$D1047,N$12:N1046),2),"")</f>
        <v/>
      </c>
      <c r="O1047" s="249" t="str">
        <f>IF(AND(K1047&lt;&gt;"",L1047&lt;&gt;"",M1047&lt;&gt;"",J1047&lt;&gt;"",AH1047&lt;&gt;""),IF(OR(J1047="OZZ",J1047="ZZ"),ROUND(0-SUMIF($D$12:$D1046,$D1047,O$12:O1046),2),IF(M1047=0,0,ROUND(MIN(MIN(17300,TRUNC(0.75*(SUMIF($D$12:$D$2012,$D1047,K$12:K$2012)+SUMIF($D$12:$D$2012,$D1047,L$12:L$2012)),2)+SUMIF($D$12:$D1047,$D1047,AH$12:AH1047))-SUMIF($D$12:$D1046,$D1047,O$12:O1046)-SUMIF($D$12:$D$2012,$D1047,N$12:N$2012),AH1047),2))),"")</f>
        <v/>
      </c>
      <c r="P1047" s="250" t="str">
        <f>IF(J1047&lt;&gt;"",1000 - SUMIF($D$12:$D1046,$D1047,P$12:P1046),"")</f>
        <v/>
      </c>
      <c r="Q1047" s="106"/>
      <c r="R1047" s="247"/>
      <c r="S1047" s="247"/>
      <c r="T1047" s="247"/>
      <c r="U1047" s="248" t="str">
        <f>IF(AND(R1047&lt;&gt;"",S1047&lt;&gt;"",Q1047&lt;&gt;""),ROUND(MIN(IF(OR(Q1047="OZZ",Q1047="ZZ"),5000,17300),TRUNC(0.75*(SUMIF($D$12:$D1047,$D1047,R$12:R1047)+SUMIF($D$12:$D1047,$D1047,S$12:S1047)),2)) - SUMIF($D$12:$D1046,$D1047,U$12:U1046),2),"")</f>
        <v/>
      </c>
      <c r="V1047" s="248" t="str">
        <f>IF(AND(R1047&lt;&gt;"",S1047&lt;&gt;"",T1047&lt;&gt;"",Q1047&lt;&gt;"",AL1047&lt;&gt;""),IF(OR(Q1047="OZZ",Q1047="ZZ"),ROUND(0-SUMIF($D$12:$D1046,$D1047,V$12:V1046),2),IF(T1047=0,0,ROUND(MIN(MIN(17300,TRUNC(0.75*(SUMIF($D$12:$D$2012,$D1047,R$12:R$2012)+SUMIF($D$12:$D$2012,$D1047,S$12:S$2012)),2)+SUMIF($D$12:$D1047,$D1047,AL$12:AL1047))-SUMIF($D$12:$D1046,$D1047,V$12:V1046)-SUMIF($D$12:$D$2012,$D1047,U$12:U$2012),AL1047),2))),"")</f>
        <v/>
      </c>
      <c r="W1047" s="250" t="str">
        <f>IF(Q1047&lt;&gt;"",1000 - SUMIF($D$12:$D1046,$D1047,W$12:W1046),"")</f>
        <v/>
      </c>
      <c r="X1047" s="106"/>
      <c r="Y1047" s="247"/>
      <c r="Z1047" s="247"/>
      <c r="AA1047" s="247"/>
      <c r="AB1047" s="248" t="str">
        <f>IF(AND(Y1047&lt;&gt;"",Z1047&lt;&gt;"",X1047&lt;&gt;""),ROUND(MIN(IF(OR(X1047="OZZ",X1047="ZZ"),5000,17300),TRUNC(0.75*(SUMIF($D$12:$D1047,$D1047,Y$12:Y1047)+SUMIF($D$12:$D1047,$D1047,Z$12:Z1047)),2)) - SUMIF($D$12:$D1046,$D1047,AB$12:AB1046),2),"")</f>
        <v/>
      </c>
      <c r="AC1047" s="251" t="str">
        <f>IF(AND(Y1047&lt;&gt;"",Z1047&lt;&gt;"",AA1047&lt;&gt;"",X1047&lt;&gt;"",AP1047&lt;&gt;""),IF(OR(X1047="OZZ",X1047="ZZ"),ROUND(0-SUMIF($D$12:$D1046,$D1047,AC$12:AC1046),2),IF(AA1047=0,0,ROUND(MIN(MIN(17300,TRUNC(0.75*(SUMIF($D$12:$D$2012,$D1047,Y$12:Y$2012)+SUMIF($D$12:$D$2012,$D1047,Z$12:Z$2012)),2)+SUMIF($D$12:$D1047,$D1047,AP$12:AP1047))-SUMIF($D$12:$D1046,$D1047,AC$12:AC1046)-SUMIF($D$12:$D$2012,$D1047,AB$12:AB$2012),AP1047),2))),"")</f>
        <v/>
      </c>
      <c r="AD1047" s="250" t="str">
        <f>IF(X1047&lt;&gt;"",1000 - SUMIF($D$12:$D1046,$D1047,AD$12:AD1046),"")</f>
        <v/>
      </c>
      <c r="AE1047" s="252"/>
      <c r="AF1047" s="253"/>
      <c r="AG1047" s="254"/>
      <c r="AH1047" s="255" t="str">
        <f t="shared" si="355"/>
        <v/>
      </c>
      <c r="AI1047" s="256"/>
      <c r="AJ1047" s="253"/>
      <c r="AK1047" s="254"/>
      <c r="AL1047" s="255" t="str">
        <f t="shared" si="356"/>
        <v/>
      </c>
      <c r="AM1047" s="256"/>
      <c r="AN1047" s="253"/>
      <c r="AO1047" s="254"/>
      <c r="AP1047" s="255" t="str">
        <f t="shared" si="336"/>
        <v/>
      </c>
      <c r="AQ1047" s="116"/>
      <c r="AR1047" s="116"/>
      <c r="AS1047" s="117"/>
      <c r="AT1047" s="118"/>
      <c r="AU1047" s="119" t="str">
        <f>IF(D1047&lt;&gt; "", IF(COUNTIF($D$12:$D1047,$D1047)&gt;1,0,IF(SUM(N1047,U1047,AB1047)&gt;0,IF(AND(X1047="",OR(Q1047&lt;&gt;"",J1047&lt;&gt;"")),IF(Q1047&lt;&gt;"",Q1047,IF(J1047&lt;&gt;"",J1047,0)),IF(AND(Q1047&lt;&gt;"",J1047&lt;&gt;"",Q1047=J1047),Q1047,X1047)),0)),"")</f>
        <v/>
      </c>
      <c r="AV1047" s="119" t="str">
        <f>IF(D1047&lt;&gt;"",IF(COUNTIF($D$12:$D1047,$D1047)&gt;1,0,IF(SUM(O1047,V1047,AC1047)&gt;0,IF(AND(X1047="",OR(Q1047&lt;&gt;"",J1047&lt;&gt;"")),IF(Q1047&lt;&gt;"",Q1047,IF(J1047&lt;&gt;"",J1047,0)),IF(AND(Q1047&lt;&gt;"",J1047&lt;&gt;"",Q1047=J1047),Q1047,X1047)),0)),"")</f>
        <v/>
      </c>
      <c r="AW1047" s="119" t="str">
        <f>IF(D1047&lt;&gt;"",IF(COUNTIF($D$12:$D1047,$D1047)&gt;1,0,IF(SUM(P1047,W1047,AD1047)&gt;0,IF(AND(X1047="",OR(Q1047&lt;&gt;"",J1047&lt;&gt;"")),IF(Q1047&lt;&gt;"",Q1047,IF(J1047&lt;&gt;"",J1047,0)),IF(AND(Q1047&lt;&gt;"",J1047&lt;&gt;"",Q1047=J1047),Q1047,X1047)),0)),"")</f>
        <v/>
      </c>
      <c r="AX1047" s="118" t="str">
        <f t="shared" si="337"/>
        <v/>
      </c>
      <c r="AY1047" s="118" t="str">
        <f t="shared" si="338"/>
        <v/>
      </c>
      <c r="AZ1047" s="118" t="str">
        <f t="shared" si="339"/>
        <v/>
      </c>
      <c r="BA1047" s="118" t="str">
        <f t="shared" si="340"/>
        <v/>
      </c>
      <c r="BB1047" s="118" t="str">
        <f t="shared" si="341"/>
        <v/>
      </c>
      <c r="BC1047" s="118" t="str">
        <f t="shared" si="342"/>
        <v/>
      </c>
      <c r="BD1047" s="118" t="str">
        <f t="shared" si="343"/>
        <v/>
      </c>
      <c r="BE1047" s="118" t="str">
        <f t="shared" si="344"/>
        <v/>
      </c>
      <c r="BF1047" s="118" t="str">
        <f t="shared" si="345"/>
        <v/>
      </c>
      <c r="BG1047" s="120"/>
      <c r="BH1047" s="120" t="str">
        <f t="shared" si="346"/>
        <v/>
      </c>
      <c r="BI1047" s="120" t="str">
        <f t="shared" si="347"/>
        <v/>
      </c>
      <c r="BJ1047" s="121"/>
      <c r="BK1047" s="120" t="str">
        <f t="shared" si="348"/>
        <v/>
      </c>
      <c r="BL1047" s="120" t="str">
        <f t="shared" si="349"/>
        <v/>
      </c>
      <c r="BM1047" s="120" t="str">
        <f t="shared" si="350"/>
        <v/>
      </c>
      <c r="BN1047" s="120" t="str">
        <f t="shared" si="351"/>
        <v/>
      </c>
      <c r="BO1047" s="120" t="str">
        <f t="shared" si="352"/>
        <v/>
      </c>
      <c r="BP1047" s="120" t="str">
        <f t="shared" si="353"/>
        <v/>
      </c>
      <c r="BQ1047" s="98"/>
      <c r="BR1047" s="98"/>
      <c r="BS1047" s="98"/>
      <c r="BT1047" s="98"/>
      <c r="BU1047" s="98"/>
      <c r="BV1047" s="98"/>
      <c r="BW1047" s="98"/>
      <c r="BX1047" s="98"/>
      <c r="BY1047" s="98"/>
      <c r="BZ1047" s="98"/>
      <c r="CA1047" s="98"/>
      <c r="CB1047" s="98"/>
      <c r="CC1047" s="98"/>
      <c r="CD1047" s="98"/>
      <c r="CE1047" s="98"/>
      <c r="CF1047" s="98"/>
      <c r="CG1047" s="98"/>
      <c r="CH1047" s="98"/>
      <c r="CI1047" s="98"/>
      <c r="CJ1047" s="98"/>
      <c r="CK1047" s="98"/>
      <c r="CL1047" s="98"/>
      <c r="CM1047" s="98"/>
      <c r="CN1047" s="98"/>
      <c r="CO1047" s="98"/>
      <c r="CP1047" s="98"/>
      <c r="CQ1047" s="98"/>
      <c r="CR1047" s="98"/>
      <c r="CS1047" s="98"/>
    </row>
    <row r="1048" spans="1:97" s="4" customFormat="1" ht="18.75" customHeight="1" x14ac:dyDescent="0.2">
      <c r="A1048" s="3">
        <f t="shared" si="354"/>
        <v>1036</v>
      </c>
      <c r="B1048" s="263"/>
      <c r="C1048" s="263"/>
      <c r="D1048" s="263"/>
      <c r="E1048" s="259"/>
      <c r="F1048" s="259"/>
      <c r="G1048" s="43"/>
      <c r="H1048" s="264"/>
      <c r="I1048" s="261"/>
      <c r="J1048" s="106"/>
      <c r="K1048" s="247"/>
      <c r="L1048" s="247"/>
      <c r="M1048" s="247"/>
      <c r="N1048" s="248" t="str">
        <f>IF(AND(K1048&lt;&gt;"",L1048&lt;&gt;"",J1048&lt;&gt;""),ROUND(MIN(IF(OR(J1048="OZZ",J1048="ZZ"),5000,17300),TRUNC(0.75*(SUMIF($D$12:$D1048,$D1048,K$12:K1048)+SUMIF($D$12:$D1048,$D1048,L$12:L1048)),2)) - SUMIF($D$12:$D1047,$D1048,N$12:N1047),2),"")</f>
        <v/>
      </c>
      <c r="O1048" s="249" t="str">
        <f>IF(AND(K1048&lt;&gt;"",L1048&lt;&gt;"",M1048&lt;&gt;"",J1048&lt;&gt;"",AH1048&lt;&gt;""),IF(OR(J1048="OZZ",J1048="ZZ"),ROUND(0-SUMIF($D$12:$D1047,$D1048,O$12:O1047),2),IF(M1048=0,0,ROUND(MIN(MIN(17300,TRUNC(0.75*(SUMIF($D$12:$D$2012,$D1048,K$12:K$2012)+SUMIF($D$12:$D$2012,$D1048,L$12:L$2012)),2)+SUMIF($D$12:$D1048,$D1048,AH$12:AH1048))-SUMIF($D$12:$D1047,$D1048,O$12:O1047)-SUMIF($D$12:$D$2012,$D1048,N$12:N$2012),AH1048),2))),"")</f>
        <v/>
      </c>
      <c r="P1048" s="250" t="str">
        <f>IF(J1048&lt;&gt;"",1000 - SUMIF($D$12:$D1047,$D1048,P$12:P1047),"")</f>
        <v/>
      </c>
      <c r="Q1048" s="106"/>
      <c r="R1048" s="247"/>
      <c r="S1048" s="247"/>
      <c r="T1048" s="247"/>
      <c r="U1048" s="248" t="str">
        <f>IF(AND(R1048&lt;&gt;"",S1048&lt;&gt;"",Q1048&lt;&gt;""),ROUND(MIN(IF(OR(Q1048="OZZ",Q1048="ZZ"),5000,17300),TRUNC(0.75*(SUMIF($D$12:$D1048,$D1048,R$12:R1048)+SUMIF($D$12:$D1048,$D1048,S$12:S1048)),2)) - SUMIF($D$12:$D1047,$D1048,U$12:U1047),2),"")</f>
        <v/>
      </c>
      <c r="V1048" s="248" t="str">
        <f>IF(AND(R1048&lt;&gt;"",S1048&lt;&gt;"",T1048&lt;&gt;"",Q1048&lt;&gt;"",AL1048&lt;&gt;""),IF(OR(Q1048="OZZ",Q1048="ZZ"),ROUND(0-SUMIF($D$12:$D1047,$D1048,V$12:V1047),2),IF(T1048=0,0,ROUND(MIN(MIN(17300,TRUNC(0.75*(SUMIF($D$12:$D$2012,$D1048,R$12:R$2012)+SUMIF($D$12:$D$2012,$D1048,S$12:S$2012)),2)+SUMIF($D$12:$D1048,$D1048,AL$12:AL1048))-SUMIF($D$12:$D1047,$D1048,V$12:V1047)-SUMIF($D$12:$D$2012,$D1048,U$12:U$2012),AL1048),2))),"")</f>
        <v/>
      </c>
      <c r="W1048" s="250" t="str">
        <f>IF(Q1048&lt;&gt;"",1000 - SUMIF($D$12:$D1047,$D1048,W$12:W1047),"")</f>
        <v/>
      </c>
      <c r="X1048" s="106"/>
      <c r="Y1048" s="247"/>
      <c r="Z1048" s="247"/>
      <c r="AA1048" s="247"/>
      <c r="AB1048" s="248" t="str">
        <f>IF(AND(Y1048&lt;&gt;"",Z1048&lt;&gt;"",X1048&lt;&gt;""),ROUND(MIN(IF(OR(X1048="OZZ",X1048="ZZ"),5000,17300),TRUNC(0.75*(SUMIF($D$12:$D1048,$D1048,Y$12:Y1048)+SUMIF($D$12:$D1048,$D1048,Z$12:Z1048)),2)) - SUMIF($D$12:$D1047,$D1048,AB$12:AB1047),2),"")</f>
        <v/>
      </c>
      <c r="AC1048" s="251" t="str">
        <f>IF(AND(Y1048&lt;&gt;"",Z1048&lt;&gt;"",AA1048&lt;&gt;"",X1048&lt;&gt;"",AP1048&lt;&gt;""),IF(OR(X1048="OZZ",X1048="ZZ"),ROUND(0-SUMIF($D$12:$D1047,$D1048,AC$12:AC1047),2),IF(AA1048=0,0,ROUND(MIN(MIN(17300,TRUNC(0.75*(SUMIF($D$12:$D$2012,$D1048,Y$12:Y$2012)+SUMIF($D$12:$D$2012,$D1048,Z$12:Z$2012)),2)+SUMIF($D$12:$D1048,$D1048,AP$12:AP1048))-SUMIF($D$12:$D1047,$D1048,AC$12:AC1047)-SUMIF($D$12:$D$2012,$D1048,AB$12:AB$2012),AP1048),2))),"")</f>
        <v/>
      </c>
      <c r="AD1048" s="250" t="str">
        <f>IF(X1048&lt;&gt;"",1000 - SUMIF($D$12:$D1047,$D1048,AD$12:AD1047),"")</f>
        <v/>
      </c>
      <c r="AE1048" s="252"/>
      <c r="AF1048" s="253"/>
      <c r="AG1048" s="254"/>
      <c r="AH1048" s="255" t="str">
        <f t="shared" si="355"/>
        <v/>
      </c>
      <c r="AI1048" s="256"/>
      <c r="AJ1048" s="253"/>
      <c r="AK1048" s="254"/>
      <c r="AL1048" s="255" t="str">
        <f t="shared" si="356"/>
        <v/>
      </c>
      <c r="AM1048" s="256"/>
      <c r="AN1048" s="253"/>
      <c r="AO1048" s="254"/>
      <c r="AP1048" s="255" t="str">
        <f t="shared" si="336"/>
        <v/>
      </c>
      <c r="AQ1048" s="116"/>
      <c r="AR1048" s="116"/>
      <c r="AS1048" s="117"/>
      <c r="AT1048" s="118"/>
      <c r="AU1048" s="119" t="str">
        <f>IF(D1048&lt;&gt; "", IF(COUNTIF($D$12:$D1048,$D1048)&gt;1,0,IF(SUM(N1048,U1048,AB1048)&gt;0,IF(AND(X1048="",OR(Q1048&lt;&gt;"",J1048&lt;&gt;"")),IF(Q1048&lt;&gt;"",Q1048,IF(J1048&lt;&gt;"",J1048,0)),IF(AND(Q1048&lt;&gt;"",J1048&lt;&gt;"",Q1048=J1048),Q1048,X1048)),0)),"")</f>
        <v/>
      </c>
      <c r="AV1048" s="119" t="str">
        <f>IF(D1048&lt;&gt;"",IF(COUNTIF($D$12:$D1048,$D1048)&gt;1,0,IF(SUM(O1048,V1048,AC1048)&gt;0,IF(AND(X1048="",OR(Q1048&lt;&gt;"",J1048&lt;&gt;"")),IF(Q1048&lt;&gt;"",Q1048,IF(J1048&lt;&gt;"",J1048,0)),IF(AND(Q1048&lt;&gt;"",J1048&lt;&gt;"",Q1048=J1048),Q1048,X1048)),0)),"")</f>
        <v/>
      </c>
      <c r="AW1048" s="119" t="str">
        <f>IF(D1048&lt;&gt;"",IF(COUNTIF($D$12:$D1048,$D1048)&gt;1,0,IF(SUM(P1048,W1048,AD1048)&gt;0,IF(AND(X1048="",OR(Q1048&lt;&gt;"",J1048&lt;&gt;"")),IF(Q1048&lt;&gt;"",Q1048,IF(J1048&lt;&gt;"",J1048,0)),IF(AND(Q1048&lt;&gt;"",J1048&lt;&gt;"",Q1048=J1048),Q1048,X1048)),0)),"")</f>
        <v/>
      </c>
      <c r="AX1048" s="118" t="str">
        <f t="shared" si="337"/>
        <v/>
      </c>
      <c r="AY1048" s="118" t="str">
        <f t="shared" si="338"/>
        <v/>
      </c>
      <c r="AZ1048" s="118" t="str">
        <f t="shared" si="339"/>
        <v/>
      </c>
      <c r="BA1048" s="118" t="str">
        <f t="shared" si="340"/>
        <v/>
      </c>
      <c r="BB1048" s="118" t="str">
        <f t="shared" si="341"/>
        <v/>
      </c>
      <c r="BC1048" s="118" t="str">
        <f t="shared" si="342"/>
        <v/>
      </c>
      <c r="BD1048" s="118" t="str">
        <f t="shared" si="343"/>
        <v/>
      </c>
      <c r="BE1048" s="118" t="str">
        <f t="shared" si="344"/>
        <v/>
      </c>
      <c r="BF1048" s="118" t="str">
        <f t="shared" si="345"/>
        <v/>
      </c>
      <c r="BG1048" s="120"/>
      <c r="BH1048" s="120" t="str">
        <f t="shared" si="346"/>
        <v/>
      </c>
      <c r="BI1048" s="120" t="str">
        <f t="shared" si="347"/>
        <v/>
      </c>
      <c r="BJ1048" s="121"/>
      <c r="BK1048" s="120" t="str">
        <f t="shared" si="348"/>
        <v/>
      </c>
      <c r="BL1048" s="120" t="str">
        <f t="shared" si="349"/>
        <v/>
      </c>
      <c r="BM1048" s="120" t="str">
        <f t="shared" si="350"/>
        <v/>
      </c>
      <c r="BN1048" s="120" t="str">
        <f t="shared" si="351"/>
        <v/>
      </c>
      <c r="BO1048" s="120" t="str">
        <f t="shared" si="352"/>
        <v/>
      </c>
      <c r="BP1048" s="120" t="str">
        <f t="shared" si="353"/>
        <v/>
      </c>
      <c r="BQ1048" s="98"/>
      <c r="BR1048" s="98"/>
      <c r="BS1048" s="98"/>
      <c r="BT1048" s="98"/>
      <c r="BU1048" s="98"/>
      <c r="BV1048" s="98"/>
      <c r="BW1048" s="98"/>
      <c r="BX1048" s="98"/>
      <c r="BY1048" s="98"/>
      <c r="BZ1048" s="98"/>
      <c r="CA1048" s="98"/>
      <c r="CB1048" s="98"/>
      <c r="CC1048" s="98"/>
      <c r="CD1048" s="98"/>
      <c r="CE1048" s="98"/>
      <c r="CF1048" s="98"/>
      <c r="CG1048" s="98"/>
      <c r="CH1048" s="98"/>
      <c r="CI1048" s="98"/>
      <c r="CJ1048" s="98"/>
      <c r="CK1048" s="98"/>
      <c r="CL1048" s="98"/>
      <c r="CM1048" s="98"/>
      <c r="CN1048" s="98"/>
      <c r="CO1048" s="98"/>
      <c r="CP1048" s="98"/>
      <c r="CQ1048" s="98"/>
      <c r="CR1048" s="98"/>
      <c r="CS1048" s="98"/>
    </row>
    <row r="1049" spans="1:97" s="4" customFormat="1" ht="18.75" customHeight="1" x14ac:dyDescent="0.2">
      <c r="A1049" s="3">
        <f t="shared" si="354"/>
        <v>1037</v>
      </c>
      <c r="B1049" s="263"/>
      <c r="C1049" s="263"/>
      <c r="D1049" s="263"/>
      <c r="E1049" s="259"/>
      <c r="F1049" s="259"/>
      <c r="G1049" s="43"/>
      <c r="H1049" s="264"/>
      <c r="I1049" s="261"/>
      <c r="J1049" s="106"/>
      <c r="K1049" s="247"/>
      <c r="L1049" s="247"/>
      <c r="M1049" s="247"/>
      <c r="N1049" s="248" t="str">
        <f>IF(AND(K1049&lt;&gt;"",L1049&lt;&gt;"",J1049&lt;&gt;""),ROUND(MIN(IF(OR(J1049="OZZ",J1049="ZZ"),5000,17300),TRUNC(0.75*(SUMIF($D$12:$D1049,$D1049,K$12:K1049)+SUMIF($D$12:$D1049,$D1049,L$12:L1049)),2)) - SUMIF($D$12:$D1048,$D1049,N$12:N1048),2),"")</f>
        <v/>
      </c>
      <c r="O1049" s="249" t="str">
        <f>IF(AND(K1049&lt;&gt;"",L1049&lt;&gt;"",M1049&lt;&gt;"",J1049&lt;&gt;"",AH1049&lt;&gt;""),IF(OR(J1049="OZZ",J1049="ZZ"),ROUND(0-SUMIF($D$12:$D1048,$D1049,O$12:O1048),2),IF(M1049=0,0,ROUND(MIN(MIN(17300,TRUNC(0.75*(SUMIF($D$12:$D$2012,$D1049,K$12:K$2012)+SUMIF($D$12:$D$2012,$D1049,L$12:L$2012)),2)+SUMIF($D$12:$D1049,$D1049,AH$12:AH1049))-SUMIF($D$12:$D1048,$D1049,O$12:O1048)-SUMIF($D$12:$D$2012,$D1049,N$12:N$2012),AH1049),2))),"")</f>
        <v/>
      </c>
      <c r="P1049" s="250" t="str">
        <f>IF(J1049&lt;&gt;"",1000 - SUMIF($D$12:$D1048,$D1049,P$12:P1048),"")</f>
        <v/>
      </c>
      <c r="Q1049" s="106"/>
      <c r="R1049" s="247"/>
      <c r="S1049" s="247"/>
      <c r="T1049" s="247"/>
      <c r="U1049" s="248" t="str">
        <f>IF(AND(R1049&lt;&gt;"",S1049&lt;&gt;"",Q1049&lt;&gt;""),ROUND(MIN(IF(OR(Q1049="OZZ",Q1049="ZZ"),5000,17300),TRUNC(0.75*(SUMIF($D$12:$D1049,$D1049,R$12:R1049)+SUMIF($D$12:$D1049,$D1049,S$12:S1049)),2)) - SUMIF($D$12:$D1048,$D1049,U$12:U1048),2),"")</f>
        <v/>
      </c>
      <c r="V1049" s="248" t="str">
        <f>IF(AND(R1049&lt;&gt;"",S1049&lt;&gt;"",T1049&lt;&gt;"",Q1049&lt;&gt;"",AL1049&lt;&gt;""),IF(OR(Q1049="OZZ",Q1049="ZZ"),ROUND(0-SUMIF($D$12:$D1048,$D1049,V$12:V1048),2),IF(T1049=0,0,ROUND(MIN(MIN(17300,TRUNC(0.75*(SUMIF($D$12:$D$2012,$D1049,R$12:R$2012)+SUMIF($D$12:$D$2012,$D1049,S$12:S$2012)),2)+SUMIF($D$12:$D1049,$D1049,AL$12:AL1049))-SUMIF($D$12:$D1048,$D1049,V$12:V1048)-SUMIF($D$12:$D$2012,$D1049,U$12:U$2012),AL1049),2))),"")</f>
        <v/>
      </c>
      <c r="W1049" s="250" t="str">
        <f>IF(Q1049&lt;&gt;"",1000 - SUMIF($D$12:$D1048,$D1049,W$12:W1048),"")</f>
        <v/>
      </c>
      <c r="X1049" s="106"/>
      <c r="Y1049" s="247"/>
      <c r="Z1049" s="247"/>
      <c r="AA1049" s="247"/>
      <c r="AB1049" s="248" t="str">
        <f>IF(AND(Y1049&lt;&gt;"",Z1049&lt;&gt;"",X1049&lt;&gt;""),ROUND(MIN(IF(OR(X1049="OZZ",X1049="ZZ"),5000,17300),TRUNC(0.75*(SUMIF($D$12:$D1049,$D1049,Y$12:Y1049)+SUMIF($D$12:$D1049,$D1049,Z$12:Z1049)),2)) - SUMIF($D$12:$D1048,$D1049,AB$12:AB1048),2),"")</f>
        <v/>
      </c>
      <c r="AC1049" s="251" t="str">
        <f>IF(AND(Y1049&lt;&gt;"",Z1049&lt;&gt;"",AA1049&lt;&gt;"",X1049&lt;&gt;"",AP1049&lt;&gt;""),IF(OR(X1049="OZZ",X1049="ZZ"),ROUND(0-SUMIF($D$12:$D1048,$D1049,AC$12:AC1048),2),IF(AA1049=0,0,ROUND(MIN(MIN(17300,TRUNC(0.75*(SUMIF($D$12:$D$2012,$D1049,Y$12:Y$2012)+SUMIF($D$12:$D$2012,$D1049,Z$12:Z$2012)),2)+SUMIF($D$12:$D1049,$D1049,AP$12:AP1049))-SUMIF($D$12:$D1048,$D1049,AC$12:AC1048)-SUMIF($D$12:$D$2012,$D1049,AB$12:AB$2012),AP1049),2))),"")</f>
        <v/>
      </c>
      <c r="AD1049" s="250" t="str">
        <f>IF(X1049&lt;&gt;"",1000 - SUMIF($D$12:$D1048,$D1049,AD$12:AD1048),"")</f>
        <v/>
      </c>
      <c r="AE1049" s="252"/>
      <c r="AF1049" s="253"/>
      <c r="AG1049" s="254"/>
      <c r="AH1049" s="255" t="str">
        <f t="shared" si="355"/>
        <v/>
      </c>
      <c r="AI1049" s="256"/>
      <c r="AJ1049" s="253"/>
      <c r="AK1049" s="254"/>
      <c r="AL1049" s="255" t="str">
        <f t="shared" si="356"/>
        <v/>
      </c>
      <c r="AM1049" s="256"/>
      <c r="AN1049" s="253"/>
      <c r="AO1049" s="254"/>
      <c r="AP1049" s="255" t="str">
        <f t="shared" si="336"/>
        <v/>
      </c>
      <c r="AQ1049" s="116"/>
      <c r="AR1049" s="116"/>
      <c r="AS1049" s="117"/>
      <c r="AT1049" s="118"/>
      <c r="AU1049" s="119" t="str">
        <f>IF(D1049&lt;&gt; "", IF(COUNTIF($D$12:$D1049,$D1049)&gt;1,0,IF(SUM(N1049,U1049,AB1049)&gt;0,IF(AND(X1049="",OR(Q1049&lt;&gt;"",J1049&lt;&gt;"")),IF(Q1049&lt;&gt;"",Q1049,IF(J1049&lt;&gt;"",J1049,0)),IF(AND(Q1049&lt;&gt;"",J1049&lt;&gt;"",Q1049=J1049),Q1049,X1049)),0)),"")</f>
        <v/>
      </c>
      <c r="AV1049" s="119" t="str">
        <f>IF(D1049&lt;&gt;"",IF(COUNTIF($D$12:$D1049,$D1049)&gt;1,0,IF(SUM(O1049,V1049,AC1049)&gt;0,IF(AND(X1049="",OR(Q1049&lt;&gt;"",J1049&lt;&gt;"")),IF(Q1049&lt;&gt;"",Q1049,IF(J1049&lt;&gt;"",J1049,0)),IF(AND(Q1049&lt;&gt;"",J1049&lt;&gt;"",Q1049=J1049),Q1049,X1049)),0)),"")</f>
        <v/>
      </c>
      <c r="AW1049" s="119" t="str">
        <f>IF(D1049&lt;&gt;"",IF(COUNTIF($D$12:$D1049,$D1049)&gt;1,0,IF(SUM(P1049,W1049,AD1049)&gt;0,IF(AND(X1049="",OR(Q1049&lt;&gt;"",J1049&lt;&gt;"")),IF(Q1049&lt;&gt;"",Q1049,IF(J1049&lt;&gt;"",J1049,0)),IF(AND(Q1049&lt;&gt;"",J1049&lt;&gt;"",Q1049=J1049),Q1049,X1049)),0)),"")</f>
        <v/>
      </c>
      <c r="AX1049" s="118" t="str">
        <f t="shared" si="337"/>
        <v/>
      </c>
      <c r="AY1049" s="118" t="str">
        <f t="shared" si="338"/>
        <v/>
      </c>
      <c r="AZ1049" s="118" t="str">
        <f t="shared" si="339"/>
        <v/>
      </c>
      <c r="BA1049" s="118" t="str">
        <f t="shared" si="340"/>
        <v/>
      </c>
      <c r="BB1049" s="118" t="str">
        <f t="shared" si="341"/>
        <v/>
      </c>
      <c r="BC1049" s="118" t="str">
        <f t="shared" si="342"/>
        <v/>
      </c>
      <c r="BD1049" s="118" t="str">
        <f t="shared" si="343"/>
        <v/>
      </c>
      <c r="BE1049" s="118" t="str">
        <f t="shared" si="344"/>
        <v/>
      </c>
      <c r="BF1049" s="118" t="str">
        <f t="shared" si="345"/>
        <v/>
      </c>
      <c r="BG1049" s="120"/>
      <c r="BH1049" s="120" t="str">
        <f t="shared" si="346"/>
        <v/>
      </c>
      <c r="BI1049" s="120" t="str">
        <f t="shared" si="347"/>
        <v/>
      </c>
      <c r="BJ1049" s="121"/>
      <c r="BK1049" s="120" t="str">
        <f t="shared" si="348"/>
        <v/>
      </c>
      <c r="BL1049" s="120" t="str">
        <f t="shared" si="349"/>
        <v/>
      </c>
      <c r="BM1049" s="120" t="str">
        <f t="shared" si="350"/>
        <v/>
      </c>
      <c r="BN1049" s="120" t="str">
        <f t="shared" si="351"/>
        <v/>
      </c>
      <c r="BO1049" s="120" t="str">
        <f t="shared" si="352"/>
        <v/>
      </c>
      <c r="BP1049" s="120" t="str">
        <f t="shared" si="353"/>
        <v/>
      </c>
      <c r="BQ1049" s="98"/>
      <c r="BR1049" s="98"/>
      <c r="BS1049" s="98"/>
      <c r="BT1049" s="98"/>
      <c r="BU1049" s="98"/>
      <c r="BV1049" s="98"/>
      <c r="BW1049" s="98"/>
      <c r="BX1049" s="98"/>
      <c r="BY1049" s="98"/>
      <c r="BZ1049" s="98"/>
      <c r="CA1049" s="98"/>
      <c r="CB1049" s="98"/>
      <c r="CC1049" s="98"/>
      <c r="CD1049" s="98"/>
      <c r="CE1049" s="98"/>
      <c r="CF1049" s="98"/>
      <c r="CG1049" s="98"/>
      <c r="CH1049" s="98"/>
      <c r="CI1049" s="98"/>
      <c r="CJ1049" s="98"/>
      <c r="CK1049" s="98"/>
      <c r="CL1049" s="98"/>
      <c r="CM1049" s="98"/>
      <c r="CN1049" s="98"/>
      <c r="CO1049" s="98"/>
      <c r="CP1049" s="98"/>
      <c r="CQ1049" s="98"/>
      <c r="CR1049" s="98"/>
      <c r="CS1049" s="98"/>
    </row>
    <row r="1050" spans="1:97" s="4" customFormat="1" ht="18.75" customHeight="1" x14ac:dyDescent="0.2">
      <c r="A1050" s="3">
        <f t="shared" si="354"/>
        <v>1038</v>
      </c>
      <c r="B1050" s="263"/>
      <c r="C1050" s="263"/>
      <c r="D1050" s="263"/>
      <c r="E1050" s="259"/>
      <c r="F1050" s="259"/>
      <c r="G1050" s="43"/>
      <c r="H1050" s="264"/>
      <c r="I1050" s="261"/>
      <c r="J1050" s="106"/>
      <c r="K1050" s="247"/>
      <c r="L1050" s="247"/>
      <c r="M1050" s="247"/>
      <c r="N1050" s="248" t="str">
        <f>IF(AND(K1050&lt;&gt;"",L1050&lt;&gt;"",J1050&lt;&gt;""),ROUND(MIN(IF(OR(J1050="OZZ",J1050="ZZ"),5000,17300),TRUNC(0.75*(SUMIF($D$12:$D1050,$D1050,K$12:K1050)+SUMIF($D$12:$D1050,$D1050,L$12:L1050)),2)) - SUMIF($D$12:$D1049,$D1050,N$12:N1049),2),"")</f>
        <v/>
      </c>
      <c r="O1050" s="249" t="str">
        <f>IF(AND(K1050&lt;&gt;"",L1050&lt;&gt;"",M1050&lt;&gt;"",J1050&lt;&gt;"",AH1050&lt;&gt;""),IF(OR(J1050="OZZ",J1050="ZZ"),ROUND(0-SUMIF($D$12:$D1049,$D1050,O$12:O1049),2),IF(M1050=0,0,ROUND(MIN(MIN(17300,TRUNC(0.75*(SUMIF($D$12:$D$2012,$D1050,K$12:K$2012)+SUMIF($D$12:$D$2012,$D1050,L$12:L$2012)),2)+SUMIF($D$12:$D1050,$D1050,AH$12:AH1050))-SUMIF($D$12:$D1049,$D1050,O$12:O1049)-SUMIF($D$12:$D$2012,$D1050,N$12:N$2012),AH1050),2))),"")</f>
        <v/>
      </c>
      <c r="P1050" s="250" t="str">
        <f>IF(J1050&lt;&gt;"",1000 - SUMIF($D$12:$D1049,$D1050,P$12:P1049),"")</f>
        <v/>
      </c>
      <c r="Q1050" s="106"/>
      <c r="R1050" s="247"/>
      <c r="S1050" s="247"/>
      <c r="T1050" s="247"/>
      <c r="U1050" s="248" t="str">
        <f>IF(AND(R1050&lt;&gt;"",S1050&lt;&gt;"",Q1050&lt;&gt;""),ROUND(MIN(IF(OR(Q1050="OZZ",Q1050="ZZ"),5000,17300),TRUNC(0.75*(SUMIF($D$12:$D1050,$D1050,R$12:R1050)+SUMIF($D$12:$D1050,$D1050,S$12:S1050)),2)) - SUMIF($D$12:$D1049,$D1050,U$12:U1049),2),"")</f>
        <v/>
      </c>
      <c r="V1050" s="248" t="str">
        <f>IF(AND(R1050&lt;&gt;"",S1050&lt;&gt;"",T1050&lt;&gt;"",Q1050&lt;&gt;"",AL1050&lt;&gt;""),IF(OR(Q1050="OZZ",Q1050="ZZ"),ROUND(0-SUMIF($D$12:$D1049,$D1050,V$12:V1049),2),IF(T1050=0,0,ROUND(MIN(MIN(17300,TRUNC(0.75*(SUMIF($D$12:$D$2012,$D1050,R$12:R$2012)+SUMIF($D$12:$D$2012,$D1050,S$12:S$2012)),2)+SUMIF($D$12:$D1050,$D1050,AL$12:AL1050))-SUMIF($D$12:$D1049,$D1050,V$12:V1049)-SUMIF($D$12:$D$2012,$D1050,U$12:U$2012),AL1050),2))),"")</f>
        <v/>
      </c>
      <c r="W1050" s="250" t="str">
        <f>IF(Q1050&lt;&gt;"",1000 - SUMIF($D$12:$D1049,$D1050,W$12:W1049),"")</f>
        <v/>
      </c>
      <c r="X1050" s="106"/>
      <c r="Y1050" s="247"/>
      <c r="Z1050" s="247"/>
      <c r="AA1050" s="247"/>
      <c r="AB1050" s="248" t="str">
        <f>IF(AND(Y1050&lt;&gt;"",Z1050&lt;&gt;"",X1050&lt;&gt;""),ROUND(MIN(IF(OR(X1050="OZZ",X1050="ZZ"),5000,17300),TRUNC(0.75*(SUMIF($D$12:$D1050,$D1050,Y$12:Y1050)+SUMIF($D$12:$D1050,$D1050,Z$12:Z1050)),2)) - SUMIF($D$12:$D1049,$D1050,AB$12:AB1049),2),"")</f>
        <v/>
      </c>
      <c r="AC1050" s="251" t="str">
        <f>IF(AND(Y1050&lt;&gt;"",Z1050&lt;&gt;"",AA1050&lt;&gt;"",X1050&lt;&gt;"",AP1050&lt;&gt;""),IF(OR(X1050="OZZ",X1050="ZZ"),ROUND(0-SUMIF($D$12:$D1049,$D1050,AC$12:AC1049),2),IF(AA1050=0,0,ROUND(MIN(MIN(17300,TRUNC(0.75*(SUMIF($D$12:$D$2012,$D1050,Y$12:Y$2012)+SUMIF($D$12:$D$2012,$D1050,Z$12:Z$2012)),2)+SUMIF($D$12:$D1050,$D1050,AP$12:AP1050))-SUMIF($D$12:$D1049,$D1050,AC$12:AC1049)-SUMIF($D$12:$D$2012,$D1050,AB$12:AB$2012),AP1050),2))),"")</f>
        <v/>
      </c>
      <c r="AD1050" s="250" t="str">
        <f>IF(X1050&lt;&gt;"",1000 - SUMIF($D$12:$D1049,$D1050,AD$12:AD1049),"")</f>
        <v/>
      </c>
      <c r="AE1050" s="252"/>
      <c r="AF1050" s="253"/>
      <c r="AG1050" s="254"/>
      <c r="AH1050" s="255" t="str">
        <f t="shared" si="355"/>
        <v/>
      </c>
      <c r="AI1050" s="256"/>
      <c r="AJ1050" s="253"/>
      <c r="AK1050" s="254"/>
      <c r="AL1050" s="255" t="str">
        <f t="shared" si="356"/>
        <v/>
      </c>
      <c r="AM1050" s="256"/>
      <c r="AN1050" s="253"/>
      <c r="AO1050" s="254"/>
      <c r="AP1050" s="255" t="str">
        <f t="shared" si="336"/>
        <v/>
      </c>
      <c r="AQ1050" s="116"/>
      <c r="AR1050" s="116"/>
      <c r="AS1050" s="117"/>
      <c r="AT1050" s="118"/>
      <c r="AU1050" s="119" t="str">
        <f>IF(D1050&lt;&gt; "", IF(COUNTIF($D$12:$D1050,$D1050)&gt;1,0,IF(SUM(N1050,U1050,AB1050)&gt;0,IF(AND(X1050="",OR(Q1050&lt;&gt;"",J1050&lt;&gt;"")),IF(Q1050&lt;&gt;"",Q1050,IF(J1050&lt;&gt;"",J1050,0)),IF(AND(Q1050&lt;&gt;"",J1050&lt;&gt;"",Q1050=J1050),Q1050,X1050)),0)),"")</f>
        <v/>
      </c>
      <c r="AV1050" s="119" t="str">
        <f>IF(D1050&lt;&gt;"",IF(COUNTIF($D$12:$D1050,$D1050)&gt;1,0,IF(SUM(O1050,V1050,AC1050)&gt;0,IF(AND(X1050="",OR(Q1050&lt;&gt;"",J1050&lt;&gt;"")),IF(Q1050&lt;&gt;"",Q1050,IF(J1050&lt;&gt;"",J1050,0)),IF(AND(Q1050&lt;&gt;"",J1050&lt;&gt;"",Q1050=J1050),Q1050,X1050)),0)),"")</f>
        <v/>
      </c>
      <c r="AW1050" s="119" t="str">
        <f>IF(D1050&lt;&gt;"",IF(COUNTIF($D$12:$D1050,$D1050)&gt;1,0,IF(SUM(P1050,W1050,AD1050)&gt;0,IF(AND(X1050="",OR(Q1050&lt;&gt;"",J1050&lt;&gt;"")),IF(Q1050&lt;&gt;"",Q1050,IF(J1050&lt;&gt;"",J1050,0)),IF(AND(Q1050&lt;&gt;"",J1050&lt;&gt;"",Q1050=J1050),Q1050,X1050)),0)),"")</f>
        <v/>
      </c>
      <c r="AX1050" s="118" t="str">
        <f t="shared" si="337"/>
        <v/>
      </c>
      <c r="AY1050" s="118" t="str">
        <f t="shared" si="338"/>
        <v/>
      </c>
      <c r="AZ1050" s="118" t="str">
        <f t="shared" si="339"/>
        <v/>
      </c>
      <c r="BA1050" s="118" t="str">
        <f t="shared" si="340"/>
        <v/>
      </c>
      <c r="BB1050" s="118" t="str">
        <f t="shared" si="341"/>
        <v/>
      </c>
      <c r="BC1050" s="118" t="str">
        <f t="shared" si="342"/>
        <v/>
      </c>
      <c r="BD1050" s="118" t="str">
        <f t="shared" si="343"/>
        <v/>
      </c>
      <c r="BE1050" s="118" t="str">
        <f t="shared" si="344"/>
        <v/>
      </c>
      <c r="BF1050" s="118" t="str">
        <f t="shared" si="345"/>
        <v/>
      </c>
      <c r="BG1050" s="120"/>
      <c r="BH1050" s="120" t="str">
        <f t="shared" si="346"/>
        <v/>
      </c>
      <c r="BI1050" s="120" t="str">
        <f t="shared" si="347"/>
        <v/>
      </c>
      <c r="BJ1050" s="121"/>
      <c r="BK1050" s="120" t="str">
        <f t="shared" si="348"/>
        <v/>
      </c>
      <c r="BL1050" s="120" t="str">
        <f t="shared" si="349"/>
        <v/>
      </c>
      <c r="BM1050" s="120" t="str">
        <f t="shared" si="350"/>
        <v/>
      </c>
      <c r="BN1050" s="120" t="str">
        <f t="shared" si="351"/>
        <v/>
      </c>
      <c r="BO1050" s="120" t="str">
        <f t="shared" si="352"/>
        <v/>
      </c>
      <c r="BP1050" s="120" t="str">
        <f t="shared" si="353"/>
        <v/>
      </c>
      <c r="BQ1050" s="98"/>
      <c r="BR1050" s="98"/>
      <c r="BS1050" s="98"/>
      <c r="BT1050" s="98"/>
      <c r="BU1050" s="98"/>
      <c r="BV1050" s="98"/>
      <c r="BW1050" s="98"/>
      <c r="BX1050" s="98"/>
      <c r="BY1050" s="98"/>
      <c r="BZ1050" s="98"/>
      <c r="CA1050" s="98"/>
      <c r="CB1050" s="98"/>
      <c r="CC1050" s="98"/>
      <c r="CD1050" s="98"/>
      <c r="CE1050" s="98"/>
      <c r="CF1050" s="98"/>
      <c r="CG1050" s="98"/>
      <c r="CH1050" s="98"/>
      <c r="CI1050" s="98"/>
      <c r="CJ1050" s="98"/>
      <c r="CK1050" s="98"/>
      <c r="CL1050" s="98"/>
      <c r="CM1050" s="98"/>
      <c r="CN1050" s="98"/>
      <c r="CO1050" s="98"/>
      <c r="CP1050" s="98"/>
      <c r="CQ1050" s="98"/>
      <c r="CR1050" s="98"/>
      <c r="CS1050" s="98"/>
    </row>
    <row r="1051" spans="1:97" s="4" customFormat="1" ht="18.75" customHeight="1" x14ac:dyDescent="0.2">
      <c r="A1051" s="3">
        <f t="shared" si="354"/>
        <v>1039</v>
      </c>
      <c r="B1051" s="263"/>
      <c r="C1051" s="263"/>
      <c r="D1051" s="263"/>
      <c r="E1051" s="259"/>
      <c r="F1051" s="259"/>
      <c r="G1051" s="43"/>
      <c r="H1051" s="264"/>
      <c r="I1051" s="261"/>
      <c r="J1051" s="106"/>
      <c r="K1051" s="247"/>
      <c r="L1051" s="247"/>
      <c r="M1051" s="247"/>
      <c r="N1051" s="248" t="str">
        <f>IF(AND(K1051&lt;&gt;"",L1051&lt;&gt;"",J1051&lt;&gt;""),ROUND(MIN(IF(OR(J1051="OZZ",J1051="ZZ"),5000,17300),TRUNC(0.75*(SUMIF($D$12:$D1051,$D1051,K$12:K1051)+SUMIF($D$12:$D1051,$D1051,L$12:L1051)),2)) - SUMIF($D$12:$D1050,$D1051,N$12:N1050),2),"")</f>
        <v/>
      </c>
      <c r="O1051" s="249" t="str">
        <f>IF(AND(K1051&lt;&gt;"",L1051&lt;&gt;"",M1051&lt;&gt;"",J1051&lt;&gt;"",AH1051&lt;&gt;""),IF(OR(J1051="OZZ",J1051="ZZ"),ROUND(0-SUMIF($D$12:$D1050,$D1051,O$12:O1050),2),IF(M1051=0,0,ROUND(MIN(MIN(17300,TRUNC(0.75*(SUMIF($D$12:$D$2012,$D1051,K$12:K$2012)+SUMIF($D$12:$D$2012,$D1051,L$12:L$2012)),2)+SUMIF($D$12:$D1051,$D1051,AH$12:AH1051))-SUMIF($D$12:$D1050,$D1051,O$12:O1050)-SUMIF($D$12:$D$2012,$D1051,N$12:N$2012),AH1051),2))),"")</f>
        <v/>
      </c>
      <c r="P1051" s="250" t="str">
        <f>IF(J1051&lt;&gt;"",1000 - SUMIF($D$12:$D1050,$D1051,P$12:P1050),"")</f>
        <v/>
      </c>
      <c r="Q1051" s="106"/>
      <c r="R1051" s="247"/>
      <c r="S1051" s="247"/>
      <c r="T1051" s="247"/>
      <c r="U1051" s="248" t="str">
        <f>IF(AND(R1051&lt;&gt;"",S1051&lt;&gt;"",Q1051&lt;&gt;""),ROUND(MIN(IF(OR(Q1051="OZZ",Q1051="ZZ"),5000,17300),TRUNC(0.75*(SUMIF($D$12:$D1051,$D1051,R$12:R1051)+SUMIF($D$12:$D1051,$D1051,S$12:S1051)),2)) - SUMIF($D$12:$D1050,$D1051,U$12:U1050),2),"")</f>
        <v/>
      </c>
      <c r="V1051" s="248" t="str">
        <f>IF(AND(R1051&lt;&gt;"",S1051&lt;&gt;"",T1051&lt;&gt;"",Q1051&lt;&gt;"",AL1051&lt;&gt;""),IF(OR(Q1051="OZZ",Q1051="ZZ"),ROUND(0-SUMIF($D$12:$D1050,$D1051,V$12:V1050),2),IF(T1051=0,0,ROUND(MIN(MIN(17300,TRUNC(0.75*(SUMIF($D$12:$D$2012,$D1051,R$12:R$2012)+SUMIF($D$12:$D$2012,$D1051,S$12:S$2012)),2)+SUMIF($D$12:$D1051,$D1051,AL$12:AL1051))-SUMIF($D$12:$D1050,$D1051,V$12:V1050)-SUMIF($D$12:$D$2012,$D1051,U$12:U$2012),AL1051),2))),"")</f>
        <v/>
      </c>
      <c r="W1051" s="250" t="str">
        <f>IF(Q1051&lt;&gt;"",1000 - SUMIF($D$12:$D1050,$D1051,W$12:W1050),"")</f>
        <v/>
      </c>
      <c r="X1051" s="106"/>
      <c r="Y1051" s="247"/>
      <c r="Z1051" s="247"/>
      <c r="AA1051" s="247"/>
      <c r="AB1051" s="248" t="str">
        <f>IF(AND(Y1051&lt;&gt;"",Z1051&lt;&gt;"",X1051&lt;&gt;""),ROUND(MIN(IF(OR(X1051="OZZ",X1051="ZZ"),5000,17300),TRUNC(0.75*(SUMIF($D$12:$D1051,$D1051,Y$12:Y1051)+SUMIF($D$12:$D1051,$D1051,Z$12:Z1051)),2)) - SUMIF($D$12:$D1050,$D1051,AB$12:AB1050),2),"")</f>
        <v/>
      </c>
      <c r="AC1051" s="251" t="str">
        <f>IF(AND(Y1051&lt;&gt;"",Z1051&lt;&gt;"",AA1051&lt;&gt;"",X1051&lt;&gt;"",AP1051&lt;&gt;""),IF(OR(X1051="OZZ",X1051="ZZ"),ROUND(0-SUMIF($D$12:$D1050,$D1051,AC$12:AC1050),2),IF(AA1051=0,0,ROUND(MIN(MIN(17300,TRUNC(0.75*(SUMIF($D$12:$D$2012,$D1051,Y$12:Y$2012)+SUMIF($D$12:$D$2012,$D1051,Z$12:Z$2012)),2)+SUMIF($D$12:$D1051,$D1051,AP$12:AP1051))-SUMIF($D$12:$D1050,$D1051,AC$12:AC1050)-SUMIF($D$12:$D$2012,$D1051,AB$12:AB$2012),AP1051),2))),"")</f>
        <v/>
      </c>
      <c r="AD1051" s="250" t="str">
        <f>IF(X1051&lt;&gt;"",1000 - SUMIF($D$12:$D1050,$D1051,AD$12:AD1050),"")</f>
        <v/>
      </c>
      <c r="AE1051" s="252"/>
      <c r="AF1051" s="253"/>
      <c r="AG1051" s="254"/>
      <c r="AH1051" s="255" t="str">
        <f t="shared" si="355"/>
        <v/>
      </c>
      <c r="AI1051" s="256"/>
      <c r="AJ1051" s="253"/>
      <c r="AK1051" s="254"/>
      <c r="AL1051" s="255" t="str">
        <f t="shared" si="356"/>
        <v/>
      </c>
      <c r="AM1051" s="256"/>
      <c r="AN1051" s="253"/>
      <c r="AO1051" s="254"/>
      <c r="AP1051" s="255" t="str">
        <f t="shared" si="336"/>
        <v/>
      </c>
      <c r="AQ1051" s="116"/>
      <c r="AR1051" s="116"/>
      <c r="AS1051" s="117"/>
      <c r="AT1051" s="118"/>
      <c r="AU1051" s="119" t="str">
        <f>IF(D1051&lt;&gt; "", IF(COUNTIF($D$12:$D1051,$D1051)&gt;1,0,IF(SUM(N1051,U1051,AB1051)&gt;0,IF(AND(X1051="",OR(Q1051&lt;&gt;"",J1051&lt;&gt;"")),IF(Q1051&lt;&gt;"",Q1051,IF(J1051&lt;&gt;"",J1051,0)),IF(AND(Q1051&lt;&gt;"",J1051&lt;&gt;"",Q1051=J1051),Q1051,X1051)),0)),"")</f>
        <v/>
      </c>
      <c r="AV1051" s="119" t="str">
        <f>IF(D1051&lt;&gt;"",IF(COUNTIF($D$12:$D1051,$D1051)&gt;1,0,IF(SUM(O1051,V1051,AC1051)&gt;0,IF(AND(X1051="",OR(Q1051&lt;&gt;"",J1051&lt;&gt;"")),IF(Q1051&lt;&gt;"",Q1051,IF(J1051&lt;&gt;"",J1051,0)),IF(AND(Q1051&lt;&gt;"",J1051&lt;&gt;"",Q1051=J1051),Q1051,X1051)),0)),"")</f>
        <v/>
      </c>
      <c r="AW1051" s="119" t="str">
        <f>IF(D1051&lt;&gt;"",IF(COUNTIF($D$12:$D1051,$D1051)&gt;1,0,IF(SUM(P1051,W1051,AD1051)&gt;0,IF(AND(X1051="",OR(Q1051&lt;&gt;"",J1051&lt;&gt;"")),IF(Q1051&lt;&gt;"",Q1051,IF(J1051&lt;&gt;"",J1051,0)),IF(AND(Q1051&lt;&gt;"",J1051&lt;&gt;"",Q1051=J1051),Q1051,X1051)),0)),"")</f>
        <v/>
      </c>
      <c r="AX1051" s="118" t="str">
        <f t="shared" si="337"/>
        <v/>
      </c>
      <c r="AY1051" s="118" t="str">
        <f t="shared" si="338"/>
        <v/>
      </c>
      <c r="AZ1051" s="118" t="str">
        <f t="shared" si="339"/>
        <v/>
      </c>
      <c r="BA1051" s="118" t="str">
        <f t="shared" si="340"/>
        <v/>
      </c>
      <c r="BB1051" s="118" t="str">
        <f t="shared" si="341"/>
        <v/>
      </c>
      <c r="BC1051" s="118" t="str">
        <f t="shared" si="342"/>
        <v/>
      </c>
      <c r="BD1051" s="118" t="str">
        <f t="shared" si="343"/>
        <v/>
      </c>
      <c r="BE1051" s="118" t="str">
        <f t="shared" si="344"/>
        <v/>
      </c>
      <c r="BF1051" s="118" t="str">
        <f t="shared" si="345"/>
        <v/>
      </c>
      <c r="BG1051" s="120"/>
      <c r="BH1051" s="120" t="str">
        <f t="shared" si="346"/>
        <v/>
      </c>
      <c r="BI1051" s="120" t="str">
        <f t="shared" si="347"/>
        <v/>
      </c>
      <c r="BJ1051" s="121"/>
      <c r="BK1051" s="120" t="str">
        <f t="shared" si="348"/>
        <v/>
      </c>
      <c r="BL1051" s="120" t="str">
        <f t="shared" si="349"/>
        <v/>
      </c>
      <c r="BM1051" s="120" t="str">
        <f t="shared" si="350"/>
        <v/>
      </c>
      <c r="BN1051" s="120" t="str">
        <f t="shared" si="351"/>
        <v/>
      </c>
      <c r="BO1051" s="120" t="str">
        <f t="shared" si="352"/>
        <v/>
      </c>
      <c r="BP1051" s="120" t="str">
        <f t="shared" si="353"/>
        <v/>
      </c>
      <c r="BQ1051" s="98"/>
      <c r="BR1051" s="98"/>
      <c r="BS1051" s="98"/>
      <c r="BT1051" s="98"/>
      <c r="BU1051" s="98"/>
      <c r="BV1051" s="98"/>
      <c r="BW1051" s="98"/>
      <c r="BX1051" s="98"/>
      <c r="BY1051" s="98"/>
      <c r="BZ1051" s="98"/>
      <c r="CA1051" s="98"/>
      <c r="CB1051" s="98"/>
      <c r="CC1051" s="98"/>
      <c r="CD1051" s="98"/>
      <c r="CE1051" s="98"/>
      <c r="CF1051" s="98"/>
      <c r="CG1051" s="98"/>
      <c r="CH1051" s="98"/>
      <c r="CI1051" s="98"/>
      <c r="CJ1051" s="98"/>
      <c r="CK1051" s="98"/>
      <c r="CL1051" s="98"/>
      <c r="CM1051" s="98"/>
      <c r="CN1051" s="98"/>
      <c r="CO1051" s="98"/>
      <c r="CP1051" s="98"/>
      <c r="CQ1051" s="98"/>
      <c r="CR1051" s="98"/>
      <c r="CS1051" s="98"/>
    </row>
    <row r="1052" spans="1:97" s="4" customFormat="1" ht="18.75" customHeight="1" x14ac:dyDescent="0.2">
      <c r="A1052" s="3">
        <f t="shared" si="354"/>
        <v>1040</v>
      </c>
      <c r="B1052" s="263"/>
      <c r="C1052" s="263"/>
      <c r="D1052" s="263"/>
      <c r="E1052" s="259"/>
      <c r="F1052" s="259"/>
      <c r="G1052" s="43"/>
      <c r="H1052" s="264"/>
      <c r="I1052" s="261"/>
      <c r="J1052" s="106"/>
      <c r="K1052" s="247"/>
      <c r="L1052" s="247"/>
      <c r="M1052" s="247"/>
      <c r="N1052" s="248" t="str">
        <f>IF(AND(K1052&lt;&gt;"",L1052&lt;&gt;"",J1052&lt;&gt;""),ROUND(MIN(IF(OR(J1052="OZZ",J1052="ZZ"),5000,17300),TRUNC(0.75*(SUMIF($D$12:$D1052,$D1052,K$12:K1052)+SUMIF($D$12:$D1052,$D1052,L$12:L1052)),2)) - SUMIF($D$12:$D1051,$D1052,N$12:N1051),2),"")</f>
        <v/>
      </c>
      <c r="O1052" s="249" t="str">
        <f>IF(AND(K1052&lt;&gt;"",L1052&lt;&gt;"",M1052&lt;&gt;"",J1052&lt;&gt;"",AH1052&lt;&gt;""),IF(OR(J1052="OZZ",J1052="ZZ"),ROUND(0-SUMIF($D$12:$D1051,$D1052,O$12:O1051),2),IF(M1052=0,0,ROUND(MIN(MIN(17300,TRUNC(0.75*(SUMIF($D$12:$D$2012,$D1052,K$12:K$2012)+SUMIF($D$12:$D$2012,$D1052,L$12:L$2012)),2)+SUMIF($D$12:$D1052,$D1052,AH$12:AH1052))-SUMIF($D$12:$D1051,$D1052,O$12:O1051)-SUMIF($D$12:$D$2012,$D1052,N$12:N$2012),AH1052),2))),"")</f>
        <v/>
      </c>
      <c r="P1052" s="250" t="str">
        <f>IF(J1052&lt;&gt;"",1000 - SUMIF($D$12:$D1051,$D1052,P$12:P1051),"")</f>
        <v/>
      </c>
      <c r="Q1052" s="106"/>
      <c r="R1052" s="247"/>
      <c r="S1052" s="247"/>
      <c r="T1052" s="247"/>
      <c r="U1052" s="248" t="str">
        <f>IF(AND(R1052&lt;&gt;"",S1052&lt;&gt;"",Q1052&lt;&gt;""),ROUND(MIN(IF(OR(Q1052="OZZ",Q1052="ZZ"),5000,17300),TRUNC(0.75*(SUMIF($D$12:$D1052,$D1052,R$12:R1052)+SUMIF($D$12:$D1052,$D1052,S$12:S1052)),2)) - SUMIF($D$12:$D1051,$D1052,U$12:U1051),2),"")</f>
        <v/>
      </c>
      <c r="V1052" s="248" t="str">
        <f>IF(AND(R1052&lt;&gt;"",S1052&lt;&gt;"",T1052&lt;&gt;"",Q1052&lt;&gt;"",AL1052&lt;&gt;""),IF(OR(Q1052="OZZ",Q1052="ZZ"),ROUND(0-SUMIF($D$12:$D1051,$D1052,V$12:V1051),2),IF(T1052=0,0,ROUND(MIN(MIN(17300,TRUNC(0.75*(SUMIF($D$12:$D$2012,$D1052,R$12:R$2012)+SUMIF($D$12:$D$2012,$D1052,S$12:S$2012)),2)+SUMIF($D$12:$D1052,$D1052,AL$12:AL1052))-SUMIF($D$12:$D1051,$D1052,V$12:V1051)-SUMIF($D$12:$D$2012,$D1052,U$12:U$2012),AL1052),2))),"")</f>
        <v/>
      </c>
      <c r="W1052" s="250" t="str">
        <f>IF(Q1052&lt;&gt;"",1000 - SUMIF($D$12:$D1051,$D1052,W$12:W1051),"")</f>
        <v/>
      </c>
      <c r="X1052" s="106"/>
      <c r="Y1052" s="247"/>
      <c r="Z1052" s="247"/>
      <c r="AA1052" s="247"/>
      <c r="AB1052" s="248" t="str">
        <f>IF(AND(Y1052&lt;&gt;"",Z1052&lt;&gt;"",X1052&lt;&gt;""),ROUND(MIN(IF(OR(X1052="OZZ",X1052="ZZ"),5000,17300),TRUNC(0.75*(SUMIF($D$12:$D1052,$D1052,Y$12:Y1052)+SUMIF($D$12:$D1052,$D1052,Z$12:Z1052)),2)) - SUMIF($D$12:$D1051,$D1052,AB$12:AB1051),2),"")</f>
        <v/>
      </c>
      <c r="AC1052" s="251" t="str">
        <f>IF(AND(Y1052&lt;&gt;"",Z1052&lt;&gt;"",AA1052&lt;&gt;"",X1052&lt;&gt;"",AP1052&lt;&gt;""),IF(OR(X1052="OZZ",X1052="ZZ"),ROUND(0-SUMIF($D$12:$D1051,$D1052,AC$12:AC1051),2),IF(AA1052=0,0,ROUND(MIN(MIN(17300,TRUNC(0.75*(SUMIF($D$12:$D$2012,$D1052,Y$12:Y$2012)+SUMIF($D$12:$D$2012,$D1052,Z$12:Z$2012)),2)+SUMIF($D$12:$D1052,$D1052,AP$12:AP1052))-SUMIF($D$12:$D1051,$D1052,AC$12:AC1051)-SUMIF($D$12:$D$2012,$D1052,AB$12:AB$2012),AP1052),2))),"")</f>
        <v/>
      </c>
      <c r="AD1052" s="250" t="str">
        <f>IF(X1052&lt;&gt;"",1000 - SUMIF($D$12:$D1051,$D1052,AD$12:AD1051),"")</f>
        <v/>
      </c>
      <c r="AE1052" s="252"/>
      <c r="AF1052" s="253"/>
      <c r="AG1052" s="254"/>
      <c r="AH1052" s="255" t="str">
        <f t="shared" si="355"/>
        <v/>
      </c>
      <c r="AI1052" s="256"/>
      <c r="AJ1052" s="253"/>
      <c r="AK1052" s="254"/>
      <c r="AL1052" s="255" t="str">
        <f t="shared" si="356"/>
        <v/>
      </c>
      <c r="AM1052" s="256"/>
      <c r="AN1052" s="253"/>
      <c r="AO1052" s="254"/>
      <c r="AP1052" s="255" t="str">
        <f t="shared" si="336"/>
        <v/>
      </c>
      <c r="AQ1052" s="116"/>
      <c r="AR1052" s="116"/>
      <c r="AS1052" s="117"/>
      <c r="AT1052" s="118"/>
      <c r="AU1052" s="119" t="str">
        <f>IF(D1052&lt;&gt; "", IF(COUNTIF($D$12:$D1052,$D1052)&gt;1,0,IF(SUM(N1052,U1052,AB1052)&gt;0,IF(AND(X1052="",OR(Q1052&lt;&gt;"",J1052&lt;&gt;"")),IF(Q1052&lt;&gt;"",Q1052,IF(J1052&lt;&gt;"",J1052,0)),IF(AND(Q1052&lt;&gt;"",J1052&lt;&gt;"",Q1052=J1052),Q1052,X1052)),0)),"")</f>
        <v/>
      </c>
      <c r="AV1052" s="119" t="str">
        <f>IF(D1052&lt;&gt;"",IF(COUNTIF($D$12:$D1052,$D1052)&gt;1,0,IF(SUM(O1052,V1052,AC1052)&gt;0,IF(AND(X1052="",OR(Q1052&lt;&gt;"",J1052&lt;&gt;"")),IF(Q1052&lt;&gt;"",Q1052,IF(J1052&lt;&gt;"",J1052,0)),IF(AND(Q1052&lt;&gt;"",J1052&lt;&gt;"",Q1052=J1052),Q1052,X1052)),0)),"")</f>
        <v/>
      </c>
      <c r="AW1052" s="119" t="str">
        <f>IF(D1052&lt;&gt;"",IF(COUNTIF($D$12:$D1052,$D1052)&gt;1,0,IF(SUM(P1052,W1052,AD1052)&gt;0,IF(AND(X1052="",OR(Q1052&lt;&gt;"",J1052&lt;&gt;"")),IF(Q1052&lt;&gt;"",Q1052,IF(J1052&lt;&gt;"",J1052,0)),IF(AND(Q1052&lt;&gt;"",J1052&lt;&gt;"",Q1052=J1052),Q1052,X1052)),0)),"")</f>
        <v/>
      </c>
      <c r="AX1052" s="118" t="str">
        <f t="shared" si="337"/>
        <v/>
      </c>
      <c r="AY1052" s="118" t="str">
        <f t="shared" si="338"/>
        <v/>
      </c>
      <c r="AZ1052" s="118" t="str">
        <f t="shared" si="339"/>
        <v/>
      </c>
      <c r="BA1052" s="118" t="str">
        <f t="shared" si="340"/>
        <v/>
      </c>
      <c r="BB1052" s="118" t="str">
        <f t="shared" si="341"/>
        <v/>
      </c>
      <c r="BC1052" s="118" t="str">
        <f t="shared" si="342"/>
        <v/>
      </c>
      <c r="BD1052" s="118" t="str">
        <f t="shared" si="343"/>
        <v/>
      </c>
      <c r="BE1052" s="118" t="str">
        <f t="shared" si="344"/>
        <v/>
      </c>
      <c r="BF1052" s="118" t="str">
        <f t="shared" si="345"/>
        <v/>
      </c>
      <c r="BG1052" s="120"/>
      <c r="BH1052" s="120" t="str">
        <f t="shared" si="346"/>
        <v/>
      </c>
      <c r="BI1052" s="120" t="str">
        <f t="shared" si="347"/>
        <v/>
      </c>
      <c r="BJ1052" s="121"/>
      <c r="BK1052" s="120" t="str">
        <f t="shared" si="348"/>
        <v/>
      </c>
      <c r="BL1052" s="120" t="str">
        <f t="shared" si="349"/>
        <v/>
      </c>
      <c r="BM1052" s="120" t="str">
        <f t="shared" si="350"/>
        <v/>
      </c>
      <c r="BN1052" s="120" t="str">
        <f t="shared" si="351"/>
        <v/>
      </c>
      <c r="BO1052" s="120" t="str">
        <f t="shared" si="352"/>
        <v/>
      </c>
      <c r="BP1052" s="120" t="str">
        <f t="shared" si="353"/>
        <v/>
      </c>
      <c r="BQ1052" s="98"/>
      <c r="BR1052" s="98"/>
      <c r="BS1052" s="98"/>
      <c r="BT1052" s="98"/>
      <c r="BU1052" s="98"/>
      <c r="BV1052" s="98"/>
      <c r="BW1052" s="98"/>
      <c r="BX1052" s="98"/>
      <c r="BY1052" s="98"/>
      <c r="BZ1052" s="98"/>
      <c r="CA1052" s="98"/>
      <c r="CB1052" s="98"/>
      <c r="CC1052" s="98"/>
      <c r="CD1052" s="98"/>
      <c r="CE1052" s="98"/>
      <c r="CF1052" s="98"/>
      <c r="CG1052" s="98"/>
      <c r="CH1052" s="98"/>
      <c r="CI1052" s="98"/>
      <c r="CJ1052" s="98"/>
      <c r="CK1052" s="98"/>
      <c r="CL1052" s="98"/>
      <c r="CM1052" s="98"/>
      <c r="CN1052" s="98"/>
      <c r="CO1052" s="98"/>
      <c r="CP1052" s="98"/>
      <c r="CQ1052" s="98"/>
      <c r="CR1052" s="98"/>
      <c r="CS1052" s="98"/>
    </row>
    <row r="1053" spans="1:97" s="4" customFormat="1" ht="18.75" customHeight="1" x14ac:dyDescent="0.2">
      <c r="A1053" s="3">
        <f t="shared" si="354"/>
        <v>1041</v>
      </c>
      <c r="B1053" s="263"/>
      <c r="C1053" s="263"/>
      <c r="D1053" s="263"/>
      <c r="E1053" s="259"/>
      <c r="F1053" s="259"/>
      <c r="G1053" s="43"/>
      <c r="H1053" s="264"/>
      <c r="I1053" s="261"/>
      <c r="J1053" s="106"/>
      <c r="K1053" s="247"/>
      <c r="L1053" s="247"/>
      <c r="M1053" s="247"/>
      <c r="N1053" s="248" t="str">
        <f>IF(AND(K1053&lt;&gt;"",L1053&lt;&gt;"",J1053&lt;&gt;""),ROUND(MIN(IF(OR(J1053="OZZ",J1053="ZZ"),5000,17300),TRUNC(0.75*(SUMIF($D$12:$D1053,$D1053,K$12:K1053)+SUMIF($D$12:$D1053,$D1053,L$12:L1053)),2)) - SUMIF($D$12:$D1052,$D1053,N$12:N1052),2),"")</f>
        <v/>
      </c>
      <c r="O1053" s="249" t="str">
        <f>IF(AND(K1053&lt;&gt;"",L1053&lt;&gt;"",M1053&lt;&gt;"",J1053&lt;&gt;"",AH1053&lt;&gt;""),IF(OR(J1053="OZZ",J1053="ZZ"),ROUND(0-SUMIF($D$12:$D1052,$D1053,O$12:O1052),2),IF(M1053=0,0,ROUND(MIN(MIN(17300,TRUNC(0.75*(SUMIF($D$12:$D$2012,$D1053,K$12:K$2012)+SUMIF($D$12:$D$2012,$D1053,L$12:L$2012)),2)+SUMIF($D$12:$D1053,$D1053,AH$12:AH1053))-SUMIF($D$12:$D1052,$D1053,O$12:O1052)-SUMIF($D$12:$D$2012,$D1053,N$12:N$2012),AH1053),2))),"")</f>
        <v/>
      </c>
      <c r="P1053" s="250" t="str">
        <f>IF(J1053&lt;&gt;"",1000 - SUMIF($D$12:$D1052,$D1053,P$12:P1052),"")</f>
        <v/>
      </c>
      <c r="Q1053" s="106"/>
      <c r="R1053" s="247"/>
      <c r="S1053" s="247"/>
      <c r="T1053" s="247"/>
      <c r="U1053" s="248" t="str">
        <f>IF(AND(R1053&lt;&gt;"",S1053&lt;&gt;"",Q1053&lt;&gt;""),ROUND(MIN(IF(OR(Q1053="OZZ",Q1053="ZZ"),5000,17300),TRUNC(0.75*(SUMIF($D$12:$D1053,$D1053,R$12:R1053)+SUMIF($D$12:$D1053,$D1053,S$12:S1053)),2)) - SUMIF($D$12:$D1052,$D1053,U$12:U1052),2),"")</f>
        <v/>
      </c>
      <c r="V1053" s="248" t="str">
        <f>IF(AND(R1053&lt;&gt;"",S1053&lt;&gt;"",T1053&lt;&gt;"",Q1053&lt;&gt;"",AL1053&lt;&gt;""),IF(OR(Q1053="OZZ",Q1053="ZZ"),ROUND(0-SUMIF($D$12:$D1052,$D1053,V$12:V1052),2),IF(T1053=0,0,ROUND(MIN(MIN(17300,TRUNC(0.75*(SUMIF($D$12:$D$2012,$D1053,R$12:R$2012)+SUMIF($D$12:$D$2012,$D1053,S$12:S$2012)),2)+SUMIF($D$12:$D1053,$D1053,AL$12:AL1053))-SUMIF($D$12:$D1052,$D1053,V$12:V1052)-SUMIF($D$12:$D$2012,$D1053,U$12:U$2012),AL1053),2))),"")</f>
        <v/>
      </c>
      <c r="W1053" s="250" t="str">
        <f>IF(Q1053&lt;&gt;"",1000 - SUMIF($D$12:$D1052,$D1053,W$12:W1052),"")</f>
        <v/>
      </c>
      <c r="X1053" s="106"/>
      <c r="Y1053" s="247"/>
      <c r="Z1053" s="247"/>
      <c r="AA1053" s="247"/>
      <c r="AB1053" s="248" t="str">
        <f>IF(AND(Y1053&lt;&gt;"",Z1053&lt;&gt;"",X1053&lt;&gt;""),ROUND(MIN(IF(OR(X1053="OZZ",X1053="ZZ"),5000,17300),TRUNC(0.75*(SUMIF($D$12:$D1053,$D1053,Y$12:Y1053)+SUMIF($D$12:$D1053,$D1053,Z$12:Z1053)),2)) - SUMIF($D$12:$D1052,$D1053,AB$12:AB1052),2),"")</f>
        <v/>
      </c>
      <c r="AC1053" s="251" t="str">
        <f>IF(AND(Y1053&lt;&gt;"",Z1053&lt;&gt;"",AA1053&lt;&gt;"",X1053&lt;&gt;"",AP1053&lt;&gt;""),IF(OR(X1053="OZZ",X1053="ZZ"),ROUND(0-SUMIF($D$12:$D1052,$D1053,AC$12:AC1052),2),IF(AA1053=0,0,ROUND(MIN(MIN(17300,TRUNC(0.75*(SUMIF($D$12:$D$2012,$D1053,Y$12:Y$2012)+SUMIF($D$12:$D$2012,$D1053,Z$12:Z$2012)),2)+SUMIF($D$12:$D1053,$D1053,AP$12:AP1053))-SUMIF($D$12:$D1052,$D1053,AC$12:AC1052)-SUMIF($D$12:$D$2012,$D1053,AB$12:AB$2012),AP1053),2))),"")</f>
        <v/>
      </c>
      <c r="AD1053" s="250" t="str">
        <f>IF(X1053&lt;&gt;"",1000 - SUMIF($D$12:$D1052,$D1053,AD$12:AD1052),"")</f>
        <v/>
      </c>
      <c r="AE1053" s="252"/>
      <c r="AF1053" s="253"/>
      <c r="AG1053" s="254"/>
      <c r="AH1053" s="255" t="str">
        <f t="shared" si="355"/>
        <v/>
      </c>
      <c r="AI1053" s="256"/>
      <c r="AJ1053" s="253"/>
      <c r="AK1053" s="254"/>
      <c r="AL1053" s="255" t="str">
        <f t="shared" si="356"/>
        <v/>
      </c>
      <c r="AM1053" s="256"/>
      <c r="AN1053" s="253"/>
      <c r="AO1053" s="254"/>
      <c r="AP1053" s="255" t="str">
        <f t="shared" si="336"/>
        <v/>
      </c>
      <c r="AQ1053" s="116"/>
      <c r="AR1053" s="116"/>
      <c r="AS1053" s="117"/>
      <c r="AT1053" s="118"/>
      <c r="AU1053" s="119" t="str">
        <f>IF(D1053&lt;&gt; "", IF(COUNTIF($D$12:$D1053,$D1053)&gt;1,0,IF(SUM(N1053,U1053,AB1053)&gt;0,IF(AND(X1053="",OR(Q1053&lt;&gt;"",J1053&lt;&gt;"")),IF(Q1053&lt;&gt;"",Q1053,IF(J1053&lt;&gt;"",J1053,0)),IF(AND(Q1053&lt;&gt;"",J1053&lt;&gt;"",Q1053=J1053),Q1053,X1053)),0)),"")</f>
        <v/>
      </c>
      <c r="AV1053" s="119" t="str">
        <f>IF(D1053&lt;&gt;"",IF(COUNTIF($D$12:$D1053,$D1053)&gt;1,0,IF(SUM(O1053,V1053,AC1053)&gt;0,IF(AND(X1053="",OR(Q1053&lt;&gt;"",J1053&lt;&gt;"")),IF(Q1053&lt;&gt;"",Q1053,IF(J1053&lt;&gt;"",J1053,0)),IF(AND(Q1053&lt;&gt;"",J1053&lt;&gt;"",Q1053=J1053),Q1053,X1053)),0)),"")</f>
        <v/>
      </c>
      <c r="AW1053" s="119" t="str">
        <f>IF(D1053&lt;&gt;"",IF(COUNTIF($D$12:$D1053,$D1053)&gt;1,0,IF(SUM(P1053,W1053,AD1053)&gt;0,IF(AND(X1053="",OR(Q1053&lt;&gt;"",J1053&lt;&gt;"")),IF(Q1053&lt;&gt;"",Q1053,IF(J1053&lt;&gt;"",J1053,0)),IF(AND(Q1053&lt;&gt;"",J1053&lt;&gt;"",Q1053=J1053),Q1053,X1053)),0)),"")</f>
        <v/>
      </c>
      <c r="AX1053" s="118" t="str">
        <f t="shared" si="337"/>
        <v/>
      </c>
      <c r="AY1053" s="118" t="str">
        <f t="shared" si="338"/>
        <v/>
      </c>
      <c r="AZ1053" s="118" t="str">
        <f t="shared" si="339"/>
        <v/>
      </c>
      <c r="BA1053" s="118" t="str">
        <f t="shared" si="340"/>
        <v/>
      </c>
      <c r="BB1053" s="118" t="str">
        <f t="shared" si="341"/>
        <v/>
      </c>
      <c r="BC1053" s="118" t="str">
        <f t="shared" si="342"/>
        <v/>
      </c>
      <c r="BD1053" s="118" t="str">
        <f t="shared" si="343"/>
        <v/>
      </c>
      <c r="BE1053" s="118" t="str">
        <f t="shared" si="344"/>
        <v/>
      </c>
      <c r="BF1053" s="118" t="str">
        <f t="shared" si="345"/>
        <v/>
      </c>
      <c r="BG1053" s="120"/>
      <c r="BH1053" s="120" t="str">
        <f t="shared" si="346"/>
        <v/>
      </c>
      <c r="BI1053" s="120" t="str">
        <f t="shared" si="347"/>
        <v/>
      </c>
      <c r="BJ1053" s="121"/>
      <c r="BK1053" s="120" t="str">
        <f t="shared" si="348"/>
        <v/>
      </c>
      <c r="BL1053" s="120" t="str">
        <f t="shared" si="349"/>
        <v/>
      </c>
      <c r="BM1053" s="120" t="str">
        <f t="shared" si="350"/>
        <v/>
      </c>
      <c r="BN1053" s="120" t="str">
        <f t="shared" si="351"/>
        <v/>
      </c>
      <c r="BO1053" s="120" t="str">
        <f t="shared" si="352"/>
        <v/>
      </c>
      <c r="BP1053" s="120" t="str">
        <f t="shared" si="353"/>
        <v/>
      </c>
      <c r="BQ1053" s="98"/>
      <c r="BR1053" s="98"/>
      <c r="BS1053" s="98"/>
      <c r="BT1053" s="98"/>
      <c r="BU1053" s="98"/>
      <c r="BV1053" s="98"/>
      <c r="BW1053" s="98"/>
      <c r="BX1053" s="98"/>
      <c r="BY1053" s="98"/>
      <c r="BZ1053" s="98"/>
      <c r="CA1053" s="98"/>
      <c r="CB1053" s="98"/>
      <c r="CC1053" s="98"/>
      <c r="CD1053" s="98"/>
      <c r="CE1053" s="98"/>
      <c r="CF1053" s="98"/>
      <c r="CG1053" s="98"/>
      <c r="CH1053" s="98"/>
      <c r="CI1053" s="98"/>
      <c r="CJ1053" s="98"/>
      <c r="CK1053" s="98"/>
      <c r="CL1053" s="98"/>
      <c r="CM1053" s="98"/>
      <c r="CN1053" s="98"/>
      <c r="CO1053" s="98"/>
      <c r="CP1053" s="98"/>
      <c r="CQ1053" s="98"/>
      <c r="CR1053" s="98"/>
      <c r="CS1053" s="98"/>
    </row>
    <row r="1054" spans="1:97" s="4" customFormat="1" ht="18.75" customHeight="1" x14ac:dyDescent="0.2">
      <c r="A1054" s="3">
        <f t="shared" si="354"/>
        <v>1042</v>
      </c>
      <c r="B1054" s="263"/>
      <c r="C1054" s="263"/>
      <c r="D1054" s="263"/>
      <c r="E1054" s="259"/>
      <c r="F1054" s="259"/>
      <c r="G1054" s="43"/>
      <c r="H1054" s="264"/>
      <c r="I1054" s="261"/>
      <c r="J1054" s="106"/>
      <c r="K1054" s="247"/>
      <c r="L1054" s="247"/>
      <c r="M1054" s="247"/>
      <c r="N1054" s="248" t="str">
        <f>IF(AND(K1054&lt;&gt;"",L1054&lt;&gt;"",J1054&lt;&gt;""),ROUND(MIN(IF(OR(J1054="OZZ",J1054="ZZ"),5000,17300),TRUNC(0.75*(SUMIF($D$12:$D1054,$D1054,K$12:K1054)+SUMIF($D$12:$D1054,$D1054,L$12:L1054)),2)) - SUMIF($D$12:$D1053,$D1054,N$12:N1053),2),"")</f>
        <v/>
      </c>
      <c r="O1054" s="249" t="str">
        <f>IF(AND(K1054&lt;&gt;"",L1054&lt;&gt;"",M1054&lt;&gt;"",J1054&lt;&gt;"",AH1054&lt;&gt;""),IF(OR(J1054="OZZ",J1054="ZZ"),ROUND(0-SUMIF($D$12:$D1053,$D1054,O$12:O1053),2),IF(M1054=0,0,ROUND(MIN(MIN(17300,TRUNC(0.75*(SUMIF($D$12:$D$2012,$D1054,K$12:K$2012)+SUMIF($D$12:$D$2012,$D1054,L$12:L$2012)),2)+SUMIF($D$12:$D1054,$D1054,AH$12:AH1054))-SUMIF($D$12:$D1053,$D1054,O$12:O1053)-SUMIF($D$12:$D$2012,$D1054,N$12:N$2012),AH1054),2))),"")</f>
        <v/>
      </c>
      <c r="P1054" s="250" t="str">
        <f>IF(J1054&lt;&gt;"",1000 - SUMIF($D$12:$D1053,$D1054,P$12:P1053),"")</f>
        <v/>
      </c>
      <c r="Q1054" s="106"/>
      <c r="R1054" s="247"/>
      <c r="S1054" s="247"/>
      <c r="T1054" s="247"/>
      <c r="U1054" s="248" t="str">
        <f>IF(AND(R1054&lt;&gt;"",S1054&lt;&gt;"",Q1054&lt;&gt;""),ROUND(MIN(IF(OR(Q1054="OZZ",Q1054="ZZ"),5000,17300),TRUNC(0.75*(SUMIF($D$12:$D1054,$D1054,R$12:R1054)+SUMIF($D$12:$D1054,$D1054,S$12:S1054)),2)) - SUMIF($D$12:$D1053,$D1054,U$12:U1053),2),"")</f>
        <v/>
      </c>
      <c r="V1054" s="248" t="str">
        <f>IF(AND(R1054&lt;&gt;"",S1054&lt;&gt;"",T1054&lt;&gt;"",Q1054&lt;&gt;"",AL1054&lt;&gt;""),IF(OR(Q1054="OZZ",Q1054="ZZ"),ROUND(0-SUMIF($D$12:$D1053,$D1054,V$12:V1053),2),IF(T1054=0,0,ROUND(MIN(MIN(17300,TRUNC(0.75*(SUMIF($D$12:$D$2012,$D1054,R$12:R$2012)+SUMIF($D$12:$D$2012,$D1054,S$12:S$2012)),2)+SUMIF($D$12:$D1054,$D1054,AL$12:AL1054))-SUMIF($D$12:$D1053,$D1054,V$12:V1053)-SUMIF($D$12:$D$2012,$D1054,U$12:U$2012),AL1054),2))),"")</f>
        <v/>
      </c>
      <c r="W1054" s="250" t="str">
        <f>IF(Q1054&lt;&gt;"",1000 - SUMIF($D$12:$D1053,$D1054,W$12:W1053),"")</f>
        <v/>
      </c>
      <c r="X1054" s="106"/>
      <c r="Y1054" s="247"/>
      <c r="Z1054" s="247"/>
      <c r="AA1054" s="247"/>
      <c r="AB1054" s="248" t="str">
        <f>IF(AND(Y1054&lt;&gt;"",Z1054&lt;&gt;"",X1054&lt;&gt;""),ROUND(MIN(IF(OR(X1054="OZZ",X1054="ZZ"),5000,17300),TRUNC(0.75*(SUMIF($D$12:$D1054,$D1054,Y$12:Y1054)+SUMIF($D$12:$D1054,$D1054,Z$12:Z1054)),2)) - SUMIF($D$12:$D1053,$D1054,AB$12:AB1053),2),"")</f>
        <v/>
      </c>
      <c r="AC1054" s="251" t="str">
        <f>IF(AND(Y1054&lt;&gt;"",Z1054&lt;&gt;"",AA1054&lt;&gt;"",X1054&lt;&gt;"",AP1054&lt;&gt;""),IF(OR(X1054="OZZ",X1054="ZZ"),ROUND(0-SUMIF($D$12:$D1053,$D1054,AC$12:AC1053),2),IF(AA1054=0,0,ROUND(MIN(MIN(17300,TRUNC(0.75*(SUMIF($D$12:$D$2012,$D1054,Y$12:Y$2012)+SUMIF($D$12:$D$2012,$D1054,Z$12:Z$2012)),2)+SUMIF($D$12:$D1054,$D1054,AP$12:AP1054))-SUMIF($D$12:$D1053,$D1054,AC$12:AC1053)-SUMIF($D$12:$D$2012,$D1054,AB$12:AB$2012),AP1054),2))),"")</f>
        <v/>
      </c>
      <c r="AD1054" s="250" t="str">
        <f>IF(X1054&lt;&gt;"",1000 - SUMIF($D$12:$D1053,$D1054,AD$12:AD1053),"")</f>
        <v/>
      </c>
      <c r="AE1054" s="252"/>
      <c r="AF1054" s="253"/>
      <c r="AG1054" s="254"/>
      <c r="AH1054" s="255" t="str">
        <f t="shared" si="355"/>
        <v/>
      </c>
      <c r="AI1054" s="256"/>
      <c r="AJ1054" s="253"/>
      <c r="AK1054" s="254"/>
      <c r="AL1054" s="255" t="str">
        <f t="shared" si="356"/>
        <v/>
      </c>
      <c r="AM1054" s="256"/>
      <c r="AN1054" s="253"/>
      <c r="AO1054" s="254"/>
      <c r="AP1054" s="255" t="str">
        <f t="shared" si="336"/>
        <v/>
      </c>
      <c r="AQ1054" s="116"/>
      <c r="AR1054" s="116"/>
      <c r="AS1054" s="117"/>
      <c r="AT1054" s="118"/>
      <c r="AU1054" s="119" t="str">
        <f>IF(D1054&lt;&gt; "", IF(COUNTIF($D$12:$D1054,$D1054)&gt;1,0,IF(SUM(N1054,U1054,AB1054)&gt;0,IF(AND(X1054="",OR(Q1054&lt;&gt;"",J1054&lt;&gt;"")),IF(Q1054&lt;&gt;"",Q1054,IF(J1054&lt;&gt;"",J1054,0)),IF(AND(Q1054&lt;&gt;"",J1054&lt;&gt;"",Q1054=J1054),Q1054,X1054)),0)),"")</f>
        <v/>
      </c>
      <c r="AV1054" s="119" t="str">
        <f>IF(D1054&lt;&gt;"",IF(COUNTIF($D$12:$D1054,$D1054)&gt;1,0,IF(SUM(O1054,V1054,AC1054)&gt;0,IF(AND(X1054="",OR(Q1054&lt;&gt;"",J1054&lt;&gt;"")),IF(Q1054&lt;&gt;"",Q1054,IF(J1054&lt;&gt;"",J1054,0)),IF(AND(Q1054&lt;&gt;"",J1054&lt;&gt;"",Q1054=J1054),Q1054,X1054)),0)),"")</f>
        <v/>
      </c>
      <c r="AW1054" s="119" t="str">
        <f>IF(D1054&lt;&gt;"",IF(COUNTIF($D$12:$D1054,$D1054)&gt;1,0,IF(SUM(P1054,W1054,AD1054)&gt;0,IF(AND(X1054="",OR(Q1054&lt;&gt;"",J1054&lt;&gt;"")),IF(Q1054&lt;&gt;"",Q1054,IF(J1054&lt;&gt;"",J1054,0)),IF(AND(Q1054&lt;&gt;"",J1054&lt;&gt;"",Q1054=J1054),Q1054,X1054)),0)),"")</f>
        <v/>
      </c>
      <c r="AX1054" s="118" t="str">
        <f t="shared" si="337"/>
        <v/>
      </c>
      <c r="AY1054" s="118" t="str">
        <f t="shared" si="338"/>
        <v/>
      </c>
      <c r="AZ1054" s="118" t="str">
        <f t="shared" si="339"/>
        <v/>
      </c>
      <c r="BA1054" s="118" t="str">
        <f t="shared" si="340"/>
        <v/>
      </c>
      <c r="BB1054" s="118" t="str">
        <f t="shared" si="341"/>
        <v/>
      </c>
      <c r="BC1054" s="118" t="str">
        <f t="shared" si="342"/>
        <v/>
      </c>
      <c r="BD1054" s="118" t="str">
        <f t="shared" si="343"/>
        <v/>
      </c>
      <c r="BE1054" s="118" t="str">
        <f t="shared" si="344"/>
        <v/>
      </c>
      <c r="BF1054" s="118" t="str">
        <f t="shared" si="345"/>
        <v/>
      </c>
      <c r="BG1054" s="120"/>
      <c r="BH1054" s="120" t="str">
        <f t="shared" si="346"/>
        <v/>
      </c>
      <c r="BI1054" s="120" t="str">
        <f t="shared" si="347"/>
        <v/>
      </c>
      <c r="BJ1054" s="121"/>
      <c r="BK1054" s="120" t="str">
        <f t="shared" si="348"/>
        <v/>
      </c>
      <c r="BL1054" s="120" t="str">
        <f t="shared" si="349"/>
        <v/>
      </c>
      <c r="BM1054" s="120" t="str">
        <f t="shared" si="350"/>
        <v/>
      </c>
      <c r="BN1054" s="120" t="str">
        <f t="shared" si="351"/>
        <v/>
      </c>
      <c r="BO1054" s="120" t="str">
        <f t="shared" si="352"/>
        <v/>
      </c>
      <c r="BP1054" s="120" t="str">
        <f t="shared" si="353"/>
        <v/>
      </c>
      <c r="BQ1054" s="98"/>
      <c r="BR1054" s="98"/>
      <c r="BS1054" s="98"/>
      <c r="BT1054" s="98"/>
      <c r="BU1054" s="98"/>
      <c r="BV1054" s="98"/>
      <c r="BW1054" s="98"/>
      <c r="BX1054" s="98"/>
      <c r="BY1054" s="98"/>
      <c r="BZ1054" s="98"/>
      <c r="CA1054" s="98"/>
      <c r="CB1054" s="98"/>
      <c r="CC1054" s="98"/>
      <c r="CD1054" s="98"/>
      <c r="CE1054" s="98"/>
      <c r="CF1054" s="98"/>
      <c r="CG1054" s="98"/>
      <c r="CH1054" s="98"/>
      <c r="CI1054" s="98"/>
      <c r="CJ1054" s="98"/>
      <c r="CK1054" s="98"/>
      <c r="CL1054" s="98"/>
      <c r="CM1054" s="98"/>
      <c r="CN1054" s="98"/>
      <c r="CO1054" s="98"/>
      <c r="CP1054" s="98"/>
      <c r="CQ1054" s="98"/>
      <c r="CR1054" s="98"/>
      <c r="CS1054" s="98"/>
    </row>
    <row r="1055" spans="1:97" s="4" customFormat="1" ht="18.75" customHeight="1" x14ac:dyDescent="0.2">
      <c r="A1055" s="3">
        <f t="shared" si="354"/>
        <v>1043</v>
      </c>
      <c r="B1055" s="263"/>
      <c r="C1055" s="263"/>
      <c r="D1055" s="263"/>
      <c r="E1055" s="259"/>
      <c r="F1055" s="259"/>
      <c r="G1055" s="43"/>
      <c r="H1055" s="264"/>
      <c r="I1055" s="261"/>
      <c r="J1055" s="106"/>
      <c r="K1055" s="247"/>
      <c r="L1055" s="247"/>
      <c r="M1055" s="247"/>
      <c r="N1055" s="248" t="str">
        <f>IF(AND(K1055&lt;&gt;"",L1055&lt;&gt;"",J1055&lt;&gt;""),ROUND(MIN(IF(OR(J1055="OZZ",J1055="ZZ"),5000,17300),TRUNC(0.75*(SUMIF($D$12:$D1055,$D1055,K$12:K1055)+SUMIF($D$12:$D1055,$D1055,L$12:L1055)),2)) - SUMIF($D$12:$D1054,$D1055,N$12:N1054),2),"")</f>
        <v/>
      </c>
      <c r="O1055" s="249" t="str">
        <f>IF(AND(K1055&lt;&gt;"",L1055&lt;&gt;"",M1055&lt;&gt;"",J1055&lt;&gt;"",AH1055&lt;&gt;""),IF(OR(J1055="OZZ",J1055="ZZ"),ROUND(0-SUMIF($D$12:$D1054,$D1055,O$12:O1054),2),IF(M1055=0,0,ROUND(MIN(MIN(17300,TRUNC(0.75*(SUMIF($D$12:$D$2012,$D1055,K$12:K$2012)+SUMIF($D$12:$D$2012,$D1055,L$12:L$2012)),2)+SUMIF($D$12:$D1055,$D1055,AH$12:AH1055))-SUMIF($D$12:$D1054,$D1055,O$12:O1054)-SUMIF($D$12:$D$2012,$D1055,N$12:N$2012),AH1055),2))),"")</f>
        <v/>
      </c>
      <c r="P1055" s="250" t="str">
        <f>IF(J1055&lt;&gt;"",1000 - SUMIF($D$12:$D1054,$D1055,P$12:P1054),"")</f>
        <v/>
      </c>
      <c r="Q1055" s="106"/>
      <c r="R1055" s="247"/>
      <c r="S1055" s="247"/>
      <c r="T1055" s="247"/>
      <c r="U1055" s="248" t="str">
        <f>IF(AND(R1055&lt;&gt;"",S1055&lt;&gt;"",Q1055&lt;&gt;""),ROUND(MIN(IF(OR(Q1055="OZZ",Q1055="ZZ"),5000,17300),TRUNC(0.75*(SUMIF($D$12:$D1055,$D1055,R$12:R1055)+SUMIF($D$12:$D1055,$D1055,S$12:S1055)),2)) - SUMIF($D$12:$D1054,$D1055,U$12:U1054),2),"")</f>
        <v/>
      </c>
      <c r="V1055" s="248" t="str">
        <f>IF(AND(R1055&lt;&gt;"",S1055&lt;&gt;"",T1055&lt;&gt;"",Q1055&lt;&gt;"",AL1055&lt;&gt;""),IF(OR(Q1055="OZZ",Q1055="ZZ"),ROUND(0-SUMIF($D$12:$D1054,$D1055,V$12:V1054),2),IF(T1055=0,0,ROUND(MIN(MIN(17300,TRUNC(0.75*(SUMIF($D$12:$D$2012,$D1055,R$12:R$2012)+SUMIF($D$12:$D$2012,$D1055,S$12:S$2012)),2)+SUMIF($D$12:$D1055,$D1055,AL$12:AL1055))-SUMIF($D$12:$D1054,$D1055,V$12:V1054)-SUMIF($D$12:$D$2012,$D1055,U$12:U$2012),AL1055),2))),"")</f>
        <v/>
      </c>
      <c r="W1055" s="250" t="str">
        <f>IF(Q1055&lt;&gt;"",1000 - SUMIF($D$12:$D1054,$D1055,W$12:W1054),"")</f>
        <v/>
      </c>
      <c r="X1055" s="106"/>
      <c r="Y1055" s="247"/>
      <c r="Z1055" s="247"/>
      <c r="AA1055" s="247"/>
      <c r="AB1055" s="248" t="str">
        <f>IF(AND(Y1055&lt;&gt;"",Z1055&lt;&gt;"",X1055&lt;&gt;""),ROUND(MIN(IF(OR(X1055="OZZ",X1055="ZZ"),5000,17300),TRUNC(0.75*(SUMIF($D$12:$D1055,$D1055,Y$12:Y1055)+SUMIF($D$12:$D1055,$D1055,Z$12:Z1055)),2)) - SUMIF($D$12:$D1054,$D1055,AB$12:AB1054),2),"")</f>
        <v/>
      </c>
      <c r="AC1055" s="251" t="str">
        <f>IF(AND(Y1055&lt;&gt;"",Z1055&lt;&gt;"",AA1055&lt;&gt;"",X1055&lt;&gt;"",AP1055&lt;&gt;""),IF(OR(X1055="OZZ",X1055="ZZ"),ROUND(0-SUMIF($D$12:$D1054,$D1055,AC$12:AC1054),2),IF(AA1055=0,0,ROUND(MIN(MIN(17300,TRUNC(0.75*(SUMIF($D$12:$D$2012,$D1055,Y$12:Y$2012)+SUMIF($D$12:$D$2012,$D1055,Z$12:Z$2012)),2)+SUMIF($D$12:$D1055,$D1055,AP$12:AP1055))-SUMIF($D$12:$D1054,$D1055,AC$12:AC1054)-SUMIF($D$12:$D$2012,$D1055,AB$12:AB$2012),AP1055),2))),"")</f>
        <v/>
      </c>
      <c r="AD1055" s="250" t="str">
        <f>IF(X1055&lt;&gt;"",1000 - SUMIF($D$12:$D1054,$D1055,AD$12:AD1054),"")</f>
        <v/>
      </c>
      <c r="AE1055" s="252"/>
      <c r="AF1055" s="253"/>
      <c r="AG1055" s="254"/>
      <c r="AH1055" s="255" t="str">
        <f t="shared" si="355"/>
        <v/>
      </c>
      <c r="AI1055" s="256"/>
      <c r="AJ1055" s="253"/>
      <c r="AK1055" s="254"/>
      <c r="AL1055" s="255" t="str">
        <f t="shared" si="356"/>
        <v/>
      </c>
      <c r="AM1055" s="256"/>
      <c r="AN1055" s="253"/>
      <c r="AO1055" s="254"/>
      <c r="AP1055" s="255" t="str">
        <f t="shared" si="336"/>
        <v/>
      </c>
      <c r="AQ1055" s="116"/>
      <c r="AR1055" s="116"/>
      <c r="AS1055" s="117"/>
      <c r="AT1055" s="118"/>
      <c r="AU1055" s="119" t="str">
        <f>IF(D1055&lt;&gt; "", IF(COUNTIF($D$12:$D1055,$D1055)&gt;1,0,IF(SUM(N1055,U1055,AB1055)&gt;0,IF(AND(X1055="",OR(Q1055&lt;&gt;"",J1055&lt;&gt;"")),IF(Q1055&lt;&gt;"",Q1055,IF(J1055&lt;&gt;"",J1055,0)),IF(AND(Q1055&lt;&gt;"",J1055&lt;&gt;"",Q1055=J1055),Q1055,X1055)),0)),"")</f>
        <v/>
      </c>
      <c r="AV1055" s="119" t="str">
        <f>IF(D1055&lt;&gt;"",IF(COUNTIF($D$12:$D1055,$D1055)&gt;1,0,IF(SUM(O1055,V1055,AC1055)&gt;0,IF(AND(X1055="",OR(Q1055&lt;&gt;"",J1055&lt;&gt;"")),IF(Q1055&lt;&gt;"",Q1055,IF(J1055&lt;&gt;"",J1055,0)),IF(AND(Q1055&lt;&gt;"",J1055&lt;&gt;"",Q1055=J1055),Q1055,X1055)),0)),"")</f>
        <v/>
      </c>
      <c r="AW1055" s="119" t="str">
        <f>IF(D1055&lt;&gt;"",IF(COUNTIF($D$12:$D1055,$D1055)&gt;1,0,IF(SUM(P1055,W1055,AD1055)&gt;0,IF(AND(X1055="",OR(Q1055&lt;&gt;"",J1055&lt;&gt;"")),IF(Q1055&lt;&gt;"",Q1055,IF(J1055&lt;&gt;"",J1055,0)),IF(AND(Q1055&lt;&gt;"",J1055&lt;&gt;"",Q1055=J1055),Q1055,X1055)),0)),"")</f>
        <v/>
      </c>
      <c r="AX1055" s="118" t="str">
        <f t="shared" si="337"/>
        <v/>
      </c>
      <c r="AY1055" s="118" t="str">
        <f t="shared" si="338"/>
        <v/>
      </c>
      <c r="AZ1055" s="118" t="str">
        <f t="shared" si="339"/>
        <v/>
      </c>
      <c r="BA1055" s="118" t="str">
        <f t="shared" si="340"/>
        <v/>
      </c>
      <c r="BB1055" s="118" t="str">
        <f t="shared" si="341"/>
        <v/>
      </c>
      <c r="BC1055" s="118" t="str">
        <f t="shared" si="342"/>
        <v/>
      </c>
      <c r="BD1055" s="118" t="str">
        <f t="shared" si="343"/>
        <v/>
      </c>
      <c r="BE1055" s="118" t="str">
        <f t="shared" si="344"/>
        <v/>
      </c>
      <c r="BF1055" s="118" t="str">
        <f t="shared" si="345"/>
        <v/>
      </c>
      <c r="BG1055" s="120"/>
      <c r="BH1055" s="120" t="str">
        <f t="shared" si="346"/>
        <v/>
      </c>
      <c r="BI1055" s="120" t="str">
        <f t="shared" si="347"/>
        <v/>
      </c>
      <c r="BJ1055" s="121"/>
      <c r="BK1055" s="120" t="str">
        <f t="shared" si="348"/>
        <v/>
      </c>
      <c r="BL1055" s="120" t="str">
        <f t="shared" si="349"/>
        <v/>
      </c>
      <c r="BM1055" s="120" t="str">
        <f t="shared" si="350"/>
        <v/>
      </c>
      <c r="BN1055" s="120" t="str">
        <f t="shared" si="351"/>
        <v/>
      </c>
      <c r="BO1055" s="120" t="str">
        <f t="shared" si="352"/>
        <v/>
      </c>
      <c r="BP1055" s="120" t="str">
        <f t="shared" si="353"/>
        <v/>
      </c>
      <c r="BQ1055" s="98"/>
      <c r="BR1055" s="98"/>
      <c r="BS1055" s="98"/>
      <c r="BT1055" s="98"/>
      <c r="BU1055" s="98"/>
      <c r="BV1055" s="98"/>
      <c r="BW1055" s="98"/>
      <c r="BX1055" s="98"/>
      <c r="BY1055" s="98"/>
      <c r="BZ1055" s="98"/>
      <c r="CA1055" s="98"/>
      <c r="CB1055" s="98"/>
      <c r="CC1055" s="98"/>
      <c r="CD1055" s="98"/>
      <c r="CE1055" s="98"/>
      <c r="CF1055" s="98"/>
      <c r="CG1055" s="98"/>
      <c r="CH1055" s="98"/>
      <c r="CI1055" s="98"/>
      <c r="CJ1055" s="98"/>
      <c r="CK1055" s="98"/>
      <c r="CL1055" s="98"/>
      <c r="CM1055" s="98"/>
      <c r="CN1055" s="98"/>
      <c r="CO1055" s="98"/>
      <c r="CP1055" s="98"/>
      <c r="CQ1055" s="98"/>
      <c r="CR1055" s="98"/>
      <c r="CS1055" s="98"/>
    </row>
    <row r="1056" spans="1:97" s="4" customFormat="1" ht="18.75" customHeight="1" x14ac:dyDescent="0.2">
      <c r="A1056" s="3">
        <f t="shared" si="354"/>
        <v>1044</v>
      </c>
      <c r="B1056" s="263"/>
      <c r="C1056" s="263"/>
      <c r="D1056" s="263"/>
      <c r="E1056" s="259"/>
      <c r="F1056" s="259"/>
      <c r="G1056" s="43"/>
      <c r="H1056" s="264"/>
      <c r="I1056" s="261"/>
      <c r="J1056" s="106"/>
      <c r="K1056" s="247"/>
      <c r="L1056" s="247"/>
      <c r="M1056" s="247"/>
      <c r="N1056" s="248" t="str">
        <f>IF(AND(K1056&lt;&gt;"",L1056&lt;&gt;"",J1056&lt;&gt;""),ROUND(MIN(IF(OR(J1056="OZZ",J1056="ZZ"),5000,17300),TRUNC(0.75*(SUMIF($D$12:$D1056,$D1056,K$12:K1056)+SUMIF($D$12:$D1056,$D1056,L$12:L1056)),2)) - SUMIF($D$12:$D1055,$D1056,N$12:N1055),2),"")</f>
        <v/>
      </c>
      <c r="O1056" s="249" t="str">
        <f>IF(AND(K1056&lt;&gt;"",L1056&lt;&gt;"",M1056&lt;&gt;"",J1056&lt;&gt;"",AH1056&lt;&gt;""),IF(OR(J1056="OZZ",J1056="ZZ"),ROUND(0-SUMIF($D$12:$D1055,$D1056,O$12:O1055),2),IF(M1056=0,0,ROUND(MIN(MIN(17300,TRUNC(0.75*(SUMIF($D$12:$D$2012,$D1056,K$12:K$2012)+SUMIF($D$12:$D$2012,$D1056,L$12:L$2012)),2)+SUMIF($D$12:$D1056,$D1056,AH$12:AH1056))-SUMIF($D$12:$D1055,$D1056,O$12:O1055)-SUMIF($D$12:$D$2012,$D1056,N$12:N$2012),AH1056),2))),"")</f>
        <v/>
      </c>
      <c r="P1056" s="250" t="str">
        <f>IF(J1056&lt;&gt;"",1000 - SUMIF($D$12:$D1055,$D1056,P$12:P1055),"")</f>
        <v/>
      </c>
      <c r="Q1056" s="106"/>
      <c r="R1056" s="247"/>
      <c r="S1056" s="247"/>
      <c r="T1056" s="247"/>
      <c r="U1056" s="248" t="str">
        <f>IF(AND(R1056&lt;&gt;"",S1056&lt;&gt;"",Q1056&lt;&gt;""),ROUND(MIN(IF(OR(Q1056="OZZ",Q1056="ZZ"),5000,17300),TRUNC(0.75*(SUMIF($D$12:$D1056,$D1056,R$12:R1056)+SUMIF($D$12:$D1056,$D1056,S$12:S1056)),2)) - SUMIF($D$12:$D1055,$D1056,U$12:U1055),2),"")</f>
        <v/>
      </c>
      <c r="V1056" s="248" t="str">
        <f>IF(AND(R1056&lt;&gt;"",S1056&lt;&gt;"",T1056&lt;&gt;"",Q1056&lt;&gt;"",AL1056&lt;&gt;""),IF(OR(Q1056="OZZ",Q1056="ZZ"),ROUND(0-SUMIF($D$12:$D1055,$D1056,V$12:V1055),2),IF(T1056=0,0,ROUND(MIN(MIN(17300,TRUNC(0.75*(SUMIF($D$12:$D$2012,$D1056,R$12:R$2012)+SUMIF($D$12:$D$2012,$D1056,S$12:S$2012)),2)+SUMIF($D$12:$D1056,$D1056,AL$12:AL1056))-SUMIF($D$12:$D1055,$D1056,V$12:V1055)-SUMIF($D$12:$D$2012,$D1056,U$12:U$2012),AL1056),2))),"")</f>
        <v/>
      </c>
      <c r="W1056" s="250" t="str">
        <f>IF(Q1056&lt;&gt;"",1000 - SUMIF($D$12:$D1055,$D1056,W$12:W1055),"")</f>
        <v/>
      </c>
      <c r="X1056" s="106"/>
      <c r="Y1056" s="247"/>
      <c r="Z1056" s="247"/>
      <c r="AA1056" s="247"/>
      <c r="AB1056" s="248" t="str">
        <f>IF(AND(Y1056&lt;&gt;"",Z1056&lt;&gt;"",X1056&lt;&gt;""),ROUND(MIN(IF(OR(X1056="OZZ",X1056="ZZ"),5000,17300),TRUNC(0.75*(SUMIF($D$12:$D1056,$D1056,Y$12:Y1056)+SUMIF($D$12:$D1056,$D1056,Z$12:Z1056)),2)) - SUMIF($D$12:$D1055,$D1056,AB$12:AB1055),2),"")</f>
        <v/>
      </c>
      <c r="AC1056" s="251" t="str">
        <f>IF(AND(Y1056&lt;&gt;"",Z1056&lt;&gt;"",AA1056&lt;&gt;"",X1056&lt;&gt;"",AP1056&lt;&gt;""),IF(OR(X1056="OZZ",X1056="ZZ"),ROUND(0-SUMIF($D$12:$D1055,$D1056,AC$12:AC1055),2),IF(AA1056=0,0,ROUND(MIN(MIN(17300,TRUNC(0.75*(SUMIF($D$12:$D$2012,$D1056,Y$12:Y$2012)+SUMIF($D$12:$D$2012,$D1056,Z$12:Z$2012)),2)+SUMIF($D$12:$D1056,$D1056,AP$12:AP1056))-SUMIF($D$12:$D1055,$D1056,AC$12:AC1055)-SUMIF($D$12:$D$2012,$D1056,AB$12:AB$2012),AP1056),2))),"")</f>
        <v/>
      </c>
      <c r="AD1056" s="250" t="str">
        <f>IF(X1056&lt;&gt;"",1000 - SUMIF($D$12:$D1055,$D1056,AD$12:AD1055),"")</f>
        <v/>
      </c>
      <c r="AE1056" s="252"/>
      <c r="AF1056" s="253"/>
      <c r="AG1056" s="254"/>
      <c r="AH1056" s="255" t="str">
        <f t="shared" si="355"/>
        <v/>
      </c>
      <c r="AI1056" s="256"/>
      <c r="AJ1056" s="253"/>
      <c r="AK1056" s="254"/>
      <c r="AL1056" s="255" t="str">
        <f t="shared" si="356"/>
        <v/>
      </c>
      <c r="AM1056" s="256"/>
      <c r="AN1056" s="253"/>
      <c r="AO1056" s="254"/>
      <c r="AP1056" s="255" t="str">
        <f t="shared" si="336"/>
        <v/>
      </c>
      <c r="AQ1056" s="116"/>
      <c r="AR1056" s="116"/>
      <c r="AS1056" s="117"/>
      <c r="AT1056" s="118"/>
      <c r="AU1056" s="119" t="str">
        <f>IF(D1056&lt;&gt; "", IF(COUNTIF($D$12:$D1056,$D1056)&gt;1,0,IF(SUM(N1056,U1056,AB1056)&gt;0,IF(AND(X1056="",OR(Q1056&lt;&gt;"",J1056&lt;&gt;"")),IF(Q1056&lt;&gt;"",Q1056,IF(J1056&lt;&gt;"",J1056,0)),IF(AND(Q1056&lt;&gt;"",J1056&lt;&gt;"",Q1056=J1056),Q1056,X1056)),0)),"")</f>
        <v/>
      </c>
      <c r="AV1056" s="119" t="str">
        <f>IF(D1056&lt;&gt;"",IF(COUNTIF($D$12:$D1056,$D1056)&gt;1,0,IF(SUM(O1056,V1056,AC1056)&gt;0,IF(AND(X1056="",OR(Q1056&lt;&gt;"",J1056&lt;&gt;"")),IF(Q1056&lt;&gt;"",Q1056,IF(J1056&lt;&gt;"",J1056,0)),IF(AND(Q1056&lt;&gt;"",J1056&lt;&gt;"",Q1056=J1056),Q1056,X1056)),0)),"")</f>
        <v/>
      </c>
      <c r="AW1056" s="119" t="str">
        <f>IF(D1056&lt;&gt;"",IF(COUNTIF($D$12:$D1056,$D1056)&gt;1,0,IF(SUM(P1056,W1056,AD1056)&gt;0,IF(AND(X1056="",OR(Q1056&lt;&gt;"",J1056&lt;&gt;"")),IF(Q1056&lt;&gt;"",Q1056,IF(J1056&lt;&gt;"",J1056,0)),IF(AND(Q1056&lt;&gt;"",J1056&lt;&gt;"",Q1056=J1056),Q1056,X1056)),0)),"")</f>
        <v/>
      </c>
      <c r="AX1056" s="118" t="str">
        <f t="shared" si="337"/>
        <v/>
      </c>
      <c r="AY1056" s="118" t="str">
        <f t="shared" si="338"/>
        <v/>
      </c>
      <c r="AZ1056" s="118" t="str">
        <f t="shared" si="339"/>
        <v/>
      </c>
      <c r="BA1056" s="118" t="str">
        <f t="shared" si="340"/>
        <v/>
      </c>
      <c r="BB1056" s="118" t="str">
        <f t="shared" si="341"/>
        <v/>
      </c>
      <c r="BC1056" s="118" t="str">
        <f t="shared" si="342"/>
        <v/>
      </c>
      <c r="BD1056" s="118" t="str">
        <f t="shared" si="343"/>
        <v/>
      </c>
      <c r="BE1056" s="118" t="str">
        <f t="shared" si="344"/>
        <v/>
      </c>
      <c r="BF1056" s="118" t="str">
        <f t="shared" si="345"/>
        <v/>
      </c>
      <c r="BG1056" s="120"/>
      <c r="BH1056" s="120" t="str">
        <f t="shared" si="346"/>
        <v/>
      </c>
      <c r="BI1056" s="120" t="str">
        <f t="shared" si="347"/>
        <v/>
      </c>
      <c r="BJ1056" s="121"/>
      <c r="BK1056" s="120" t="str">
        <f t="shared" si="348"/>
        <v/>
      </c>
      <c r="BL1056" s="120" t="str">
        <f t="shared" si="349"/>
        <v/>
      </c>
      <c r="BM1056" s="120" t="str">
        <f t="shared" si="350"/>
        <v/>
      </c>
      <c r="BN1056" s="120" t="str">
        <f t="shared" si="351"/>
        <v/>
      </c>
      <c r="BO1056" s="120" t="str">
        <f t="shared" si="352"/>
        <v/>
      </c>
      <c r="BP1056" s="120" t="str">
        <f t="shared" si="353"/>
        <v/>
      </c>
      <c r="BQ1056" s="98"/>
      <c r="BR1056" s="98"/>
      <c r="BS1056" s="98"/>
      <c r="BT1056" s="98"/>
      <c r="BU1056" s="98"/>
      <c r="BV1056" s="98"/>
      <c r="BW1056" s="98"/>
      <c r="BX1056" s="98"/>
      <c r="BY1056" s="98"/>
      <c r="BZ1056" s="98"/>
      <c r="CA1056" s="98"/>
      <c r="CB1056" s="98"/>
      <c r="CC1056" s="98"/>
      <c r="CD1056" s="98"/>
      <c r="CE1056" s="98"/>
      <c r="CF1056" s="98"/>
      <c r="CG1056" s="98"/>
      <c r="CH1056" s="98"/>
      <c r="CI1056" s="98"/>
      <c r="CJ1056" s="98"/>
      <c r="CK1056" s="98"/>
      <c r="CL1056" s="98"/>
      <c r="CM1056" s="98"/>
      <c r="CN1056" s="98"/>
      <c r="CO1056" s="98"/>
      <c r="CP1056" s="98"/>
      <c r="CQ1056" s="98"/>
      <c r="CR1056" s="98"/>
      <c r="CS1056" s="98"/>
    </row>
    <row r="1057" spans="1:97" s="4" customFormat="1" ht="18.75" customHeight="1" x14ac:dyDescent="0.2">
      <c r="A1057" s="3">
        <f t="shared" si="354"/>
        <v>1045</v>
      </c>
      <c r="B1057" s="263"/>
      <c r="C1057" s="263"/>
      <c r="D1057" s="263"/>
      <c r="E1057" s="259"/>
      <c r="F1057" s="259"/>
      <c r="G1057" s="43"/>
      <c r="H1057" s="264"/>
      <c r="I1057" s="261"/>
      <c r="J1057" s="106"/>
      <c r="K1057" s="247"/>
      <c r="L1057" s="247"/>
      <c r="M1057" s="247"/>
      <c r="N1057" s="248" t="str">
        <f>IF(AND(K1057&lt;&gt;"",L1057&lt;&gt;"",J1057&lt;&gt;""),ROUND(MIN(IF(OR(J1057="OZZ",J1057="ZZ"),5000,17300),TRUNC(0.75*(SUMIF($D$12:$D1057,$D1057,K$12:K1057)+SUMIF($D$12:$D1057,$D1057,L$12:L1057)),2)) - SUMIF($D$12:$D1056,$D1057,N$12:N1056),2),"")</f>
        <v/>
      </c>
      <c r="O1057" s="249" t="str">
        <f>IF(AND(K1057&lt;&gt;"",L1057&lt;&gt;"",M1057&lt;&gt;"",J1057&lt;&gt;"",AH1057&lt;&gt;""),IF(OR(J1057="OZZ",J1057="ZZ"),ROUND(0-SUMIF($D$12:$D1056,$D1057,O$12:O1056),2),IF(M1057=0,0,ROUND(MIN(MIN(17300,TRUNC(0.75*(SUMIF($D$12:$D$2012,$D1057,K$12:K$2012)+SUMIF($D$12:$D$2012,$D1057,L$12:L$2012)),2)+SUMIF($D$12:$D1057,$D1057,AH$12:AH1057))-SUMIF($D$12:$D1056,$D1057,O$12:O1056)-SUMIF($D$12:$D$2012,$D1057,N$12:N$2012),AH1057),2))),"")</f>
        <v/>
      </c>
      <c r="P1057" s="250" t="str">
        <f>IF(J1057&lt;&gt;"",1000 - SUMIF($D$12:$D1056,$D1057,P$12:P1056),"")</f>
        <v/>
      </c>
      <c r="Q1057" s="106"/>
      <c r="R1057" s="247"/>
      <c r="S1057" s="247"/>
      <c r="T1057" s="247"/>
      <c r="U1057" s="248" t="str">
        <f>IF(AND(R1057&lt;&gt;"",S1057&lt;&gt;"",Q1057&lt;&gt;""),ROUND(MIN(IF(OR(Q1057="OZZ",Q1057="ZZ"),5000,17300),TRUNC(0.75*(SUMIF($D$12:$D1057,$D1057,R$12:R1057)+SUMIF($D$12:$D1057,$D1057,S$12:S1057)),2)) - SUMIF($D$12:$D1056,$D1057,U$12:U1056),2),"")</f>
        <v/>
      </c>
      <c r="V1057" s="248" t="str">
        <f>IF(AND(R1057&lt;&gt;"",S1057&lt;&gt;"",T1057&lt;&gt;"",Q1057&lt;&gt;"",AL1057&lt;&gt;""),IF(OR(Q1057="OZZ",Q1057="ZZ"),ROUND(0-SUMIF($D$12:$D1056,$D1057,V$12:V1056),2),IF(T1057=0,0,ROUND(MIN(MIN(17300,TRUNC(0.75*(SUMIF($D$12:$D$2012,$D1057,R$12:R$2012)+SUMIF($D$12:$D$2012,$D1057,S$12:S$2012)),2)+SUMIF($D$12:$D1057,$D1057,AL$12:AL1057))-SUMIF($D$12:$D1056,$D1057,V$12:V1056)-SUMIF($D$12:$D$2012,$D1057,U$12:U$2012),AL1057),2))),"")</f>
        <v/>
      </c>
      <c r="W1057" s="250" t="str">
        <f>IF(Q1057&lt;&gt;"",1000 - SUMIF($D$12:$D1056,$D1057,W$12:W1056),"")</f>
        <v/>
      </c>
      <c r="X1057" s="106"/>
      <c r="Y1057" s="247"/>
      <c r="Z1057" s="247"/>
      <c r="AA1057" s="247"/>
      <c r="AB1057" s="248" t="str">
        <f>IF(AND(Y1057&lt;&gt;"",Z1057&lt;&gt;"",X1057&lt;&gt;""),ROUND(MIN(IF(OR(X1057="OZZ",X1057="ZZ"),5000,17300),TRUNC(0.75*(SUMIF($D$12:$D1057,$D1057,Y$12:Y1057)+SUMIF($D$12:$D1057,$D1057,Z$12:Z1057)),2)) - SUMIF($D$12:$D1056,$D1057,AB$12:AB1056),2),"")</f>
        <v/>
      </c>
      <c r="AC1057" s="251" t="str">
        <f>IF(AND(Y1057&lt;&gt;"",Z1057&lt;&gt;"",AA1057&lt;&gt;"",X1057&lt;&gt;"",AP1057&lt;&gt;""),IF(OR(X1057="OZZ",X1057="ZZ"),ROUND(0-SUMIF($D$12:$D1056,$D1057,AC$12:AC1056),2),IF(AA1057=0,0,ROUND(MIN(MIN(17300,TRUNC(0.75*(SUMIF($D$12:$D$2012,$D1057,Y$12:Y$2012)+SUMIF($D$12:$D$2012,$D1057,Z$12:Z$2012)),2)+SUMIF($D$12:$D1057,$D1057,AP$12:AP1057))-SUMIF($D$12:$D1056,$D1057,AC$12:AC1056)-SUMIF($D$12:$D$2012,$D1057,AB$12:AB$2012),AP1057),2))),"")</f>
        <v/>
      </c>
      <c r="AD1057" s="250" t="str">
        <f>IF(X1057&lt;&gt;"",1000 - SUMIF($D$12:$D1056,$D1057,AD$12:AD1056),"")</f>
        <v/>
      </c>
      <c r="AE1057" s="252"/>
      <c r="AF1057" s="253"/>
      <c r="AG1057" s="254"/>
      <c r="AH1057" s="255" t="str">
        <f t="shared" si="355"/>
        <v/>
      </c>
      <c r="AI1057" s="256"/>
      <c r="AJ1057" s="253"/>
      <c r="AK1057" s="254"/>
      <c r="AL1057" s="255" t="str">
        <f t="shared" si="356"/>
        <v/>
      </c>
      <c r="AM1057" s="256"/>
      <c r="AN1057" s="253"/>
      <c r="AO1057" s="254"/>
      <c r="AP1057" s="255" t="str">
        <f t="shared" si="336"/>
        <v/>
      </c>
      <c r="AQ1057" s="116"/>
      <c r="AR1057" s="116"/>
      <c r="AS1057" s="117"/>
      <c r="AT1057" s="118"/>
      <c r="AU1057" s="119" t="str">
        <f>IF(D1057&lt;&gt; "", IF(COUNTIF($D$12:$D1057,$D1057)&gt;1,0,IF(SUM(N1057,U1057,AB1057)&gt;0,IF(AND(X1057="",OR(Q1057&lt;&gt;"",J1057&lt;&gt;"")),IF(Q1057&lt;&gt;"",Q1057,IF(J1057&lt;&gt;"",J1057,0)),IF(AND(Q1057&lt;&gt;"",J1057&lt;&gt;"",Q1057=J1057),Q1057,X1057)),0)),"")</f>
        <v/>
      </c>
      <c r="AV1057" s="119" t="str">
        <f>IF(D1057&lt;&gt;"",IF(COUNTIF($D$12:$D1057,$D1057)&gt;1,0,IF(SUM(O1057,V1057,AC1057)&gt;0,IF(AND(X1057="",OR(Q1057&lt;&gt;"",J1057&lt;&gt;"")),IF(Q1057&lt;&gt;"",Q1057,IF(J1057&lt;&gt;"",J1057,0)),IF(AND(Q1057&lt;&gt;"",J1057&lt;&gt;"",Q1057=J1057),Q1057,X1057)),0)),"")</f>
        <v/>
      </c>
      <c r="AW1057" s="119" t="str">
        <f>IF(D1057&lt;&gt;"",IF(COUNTIF($D$12:$D1057,$D1057)&gt;1,0,IF(SUM(P1057,W1057,AD1057)&gt;0,IF(AND(X1057="",OR(Q1057&lt;&gt;"",J1057&lt;&gt;"")),IF(Q1057&lt;&gt;"",Q1057,IF(J1057&lt;&gt;"",J1057,0)),IF(AND(Q1057&lt;&gt;"",J1057&lt;&gt;"",Q1057=J1057),Q1057,X1057)),0)),"")</f>
        <v/>
      </c>
      <c r="AX1057" s="118" t="str">
        <f t="shared" si="337"/>
        <v/>
      </c>
      <c r="AY1057" s="118" t="str">
        <f t="shared" si="338"/>
        <v/>
      </c>
      <c r="AZ1057" s="118" t="str">
        <f t="shared" si="339"/>
        <v/>
      </c>
      <c r="BA1057" s="118" t="str">
        <f t="shared" si="340"/>
        <v/>
      </c>
      <c r="BB1057" s="118" t="str">
        <f t="shared" si="341"/>
        <v/>
      </c>
      <c r="BC1057" s="118" t="str">
        <f t="shared" si="342"/>
        <v/>
      </c>
      <c r="BD1057" s="118" t="str">
        <f t="shared" si="343"/>
        <v/>
      </c>
      <c r="BE1057" s="118" t="str">
        <f t="shared" si="344"/>
        <v/>
      </c>
      <c r="BF1057" s="118" t="str">
        <f t="shared" si="345"/>
        <v/>
      </c>
      <c r="BG1057" s="120"/>
      <c r="BH1057" s="120" t="str">
        <f t="shared" si="346"/>
        <v/>
      </c>
      <c r="BI1057" s="120" t="str">
        <f t="shared" si="347"/>
        <v/>
      </c>
      <c r="BJ1057" s="121"/>
      <c r="BK1057" s="120" t="str">
        <f t="shared" si="348"/>
        <v/>
      </c>
      <c r="BL1057" s="120" t="str">
        <f t="shared" si="349"/>
        <v/>
      </c>
      <c r="BM1057" s="120" t="str">
        <f t="shared" si="350"/>
        <v/>
      </c>
      <c r="BN1057" s="120" t="str">
        <f t="shared" si="351"/>
        <v/>
      </c>
      <c r="BO1057" s="120" t="str">
        <f t="shared" si="352"/>
        <v/>
      </c>
      <c r="BP1057" s="120" t="str">
        <f t="shared" si="353"/>
        <v/>
      </c>
      <c r="BQ1057" s="98"/>
      <c r="BR1057" s="98"/>
      <c r="BS1057" s="98"/>
      <c r="BT1057" s="98"/>
      <c r="BU1057" s="98"/>
      <c r="BV1057" s="98"/>
      <c r="BW1057" s="98"/>
      <c r="BX1057" s="98"/>
      <c r="BY1057" s="98"/>
      <c r="BZ1057" s="98"/>
      <c r="CA1057" s="98"/>
      <c r="CB1057" s="98"/>
      <c r="CC1057" s="98"/>
      <c r="CD1057" s="98"/>
      <c r="CE1057" s="98"/>
      <c r="CF1057" s="98"/>
      <c r="CG1057" s="98"/>
      <c r="CH1057" s="98"/>
      <c r="CI1057" s="98"/>
      <c r="CJ1057" s="98"/>
      <c r="CK1057" s="98"/>
      <c r="CL1057" s="98"/>
      <c r="CM1057" s="98"/>
      <c r="CN1057" s="98"/>
      <c r="CO1057" s="98"/>
      <c r="CP1057" s="98"/>
      <c r="CQ1057" s="98"/>
      <c r="CR1057" s="98"/>
      <c r="CS1057" s="98"/>
    </row>
    <row r="1058" spans="1:97" s="4" customFormat="1" ht="18.75" customHeight="1" x14ac:dyDescent="0.2">
      <c r="A1058" s="3">
        <f t="shared" si="354"/>
        <v>1046</v>
      </c>
      <c r="B1058" s="263"/>
      <c r="C1058" s="263"/>
      <c r="D1058" s="263"/>
      <c r="E1058" s="259"/>
      <c r="F1058" s="259"/>
      <c r="G1058" s="43"/>
      <c r="H1058" s="264"/>
      <c r="I1058" s="261"/>
      <c r="J1058" s="106"/>
      <c r="K1058" s="247"/>
      <c r="L1058" s="247"/>
      <c r="M1058" s="247"/>
      <c r="N1058" s="248" t="str">
        <f>IF(AND(K1058&lt;&gt;"",L1058&lt;&gt;"",J1058&lt;&gt;""),ROUND(MIN(IF(OR(J1058="OZZ",J1058="ZZ"),5000,17300),TRUNC(0.75*(SUMIF($D$12:$D1058,$D1058,K$12:K1058)+SUMIF($D$12:$D1058,$D1058,L$12:L1058)),2)) - SUMIF($D$12:$D1057,$D1058,N$12:N1057),2),"")</f>
        <v/>
      </c>
      <c r="O1058" s="249" t="str">
        <f>IF(AND(K1058&lt;&gt;"",L1058&lt;&gt;"",M1058&lt;&gt;"",J1058&lt;&gt;"",AH1058&lt;&gt;""),IF(OR(J1058="OZZ",J1058="ZZ"),ROUND(0-SUMIF($D$12:$D1057,$D1058,O$12:O1057),2),IF(M1058=0,0,ROUND(MIN(MIN(17300,TRUNC(0.75*(SUMIF($D$12:$D$2012,$D1058,K$12:K$2012)+SUMIF($D$12:$D$2012,$D1058,L$12:L$2012)),2)+SUMIF($D$12:$D1058,$D1058,AH$12:AH1058))-SUMIF($D$12:$D1057,$D1058,O$12:O1057)-SUMIF($D$12:$D$2012,$D1058,N$12:N$2012),AH1058),2))),"")</f>
        <v/>
      </c>
      <c r="P1058" s="250" t="str">
        <f>IF(J1058&lt;&gt;"",1000 - SUMIF($D$12:$D1057,$D1058,P$12:P1057),"")</f>
        <v/>
      </c>
      <c r="Q1058" s="106"/>
      <c r="R1058" s="247"/>
      <c r="S1058" s="247"/>
      <c r="T1058" s="247"/>
      <c r="U1058" s="248" t="str">
        <f>IF(AND(R1058&lt;&gt;"",S1058&lt;&gt;"",Q1058&lt;&gt;""),ROUND(MIN(IF(OR(Q1058="OZZ",Q1058="ZZ"),5000,17300),TRUNC(0.75*(SUMIF($D$12:$D1058,$D1058,R$12:R1058)+SUMIF($D$12:$D1058,$D1058,S$12:S1058)),2)) - SUMIF($D$12:$D1057,$D1058,U$12:U1057),2),"")</f>
        <v/>
      </c>
      <c r="V1058" s="248" t="str">
        <f>IF(AND(R1058&lt;&gt;"",S1058&lt;&gt;"",T1058&lt;&gt;"",Q1058&lt;&gt;"",AL1058&lt;&gt;""),IF(OR(Q1058="OZZ",Q1058="ZZ"),ROUND(0-SUMIF($D$12:$D1057,$D1058,V$12:V1057),2),IF(T1058=0,0,ROUND(MIN(MIN(17300,TRUNC(0.75*(SUMIF($D$12:$D$2012,$D1058,R$12:R$2012)+SUMIF($D$12:$D$2012,$D1058,S$12:S$2012)),2)+SUMIF($D$12:$D1058,$D1058,AL$12:AL1058))-SUMIF($D$12:$D1057,$D1058,V$12:V1057)-SUMIF($D$12:$D$2012,$D1058,U$12:U$2012),AL1058),2))),"")</f>
        <v/>
      </c>
      <c r="W1058" s="250" t="str">
        <f>IF(Q1058&lt;&gt;"",1000 - SUMIF($D$12:$D1057,$D1058,W$12:W1057),"")</f>
        <v/>
      </c>
      <c r="X1058" s="106"/>
      <c r="Y1058" s="247"/>
      <c r="Z1058" s="247"/>
      <c r="AA1058" s="247"/>
      <c r="AB1058" s="248" t="str">
        <f>IF(AND(Y1058&lt;&gt;"",Z1058&lt;&gt;"",X1058&lt;&gt;""),ROUND(MIN(IF(OR(X1058="OZZ",X1058="ZZ"),5000,17300),TRUNC(0.75*(SUMIF($D$12:$D1058,$D1058,Y$12:Y1058)+SUMIF($D$12:$D1058,$D1058,Z$12:Z1058)),2)) - SUMIF($D$12:$D1057,$D1058,AB$12:AB1057),2),"")</f>
        <v/>
      </c>
      <c r="AC1058" s="251" t="str">
        <f>IF(AND(Y1058&lt;&gt;"",Z1058&lt;&gt;"",AA1058&lt;&gt;"",X1058&lt;&gt;"",AP1058&lt;&gt;""),IF(OR(X1058="OZZ",X1058="ZZ"),ROUND(0-SUMIF($D$12:$D1057,$D1058,AC$12:AC1057),2),IF(AA1058=0,0,ROUND(MIN(MIN(17300,TRUNC(0.75*(SUMIF($D$12:$D$2012,$D1058,Y$12:Y$2012)+SUMIF($D$12:$D$2012,$D1058,Z$12:Z$2012)),2)+SUMIF($D$12:$D1058,$D1058,AP$12:AP1058))-SUMIF($D$12:$D1057,$D1058,AC$12:AC1057)-SUMIF($D$12:$D$2012,$D1058,AB$12:AB$2012),AP1058),2))),"")</f>
        <v/>
      </c>
      <c r="AD1058" s="250" t="str">
        <f>IF(X1058&lt;&gt;"",1000 - SUMIF($D$12:$D1057,$D1058,AD$12:AD1057),"")</f>
        <v/>
      </c>
      <c r="AE1058" s="252"/>
      <c r="AF1058" s="253"/>
      <c r="AG1058" s="254"/>
      <c r="AH1058" s="255" t="str">
        <f t="shared" si="355"/>
        <v/>
      </c>
      <c r="AI1058" s="256"/>
      <c r="AJ1058" s="253"/>
      <c r="AK1058" s="254"/>
      <c r="AL1058" s="255" t="str">
        <f t="shared" si="356"/>
        <v/>
      </c>
      <c r="AM1058" s="256"/>
      <c r="AN1058" s="253"/>
      <c r="AO1058" s="254"/>
      <c r="AP1058" s="255" t="str">
        <f t="shared" si="336"/>
        <v/>
      </c>
      <c r="AQ1058" s="116"/>
      <c r="AR1058" s="116"/>
      <c r="AS1058" s="117"/>
      <c r="AT1058" s="118"/>
      <c r="AU1058" s="119" t="str">
        <f>IF(D1058&lt;&gt; "", IF(COUNTIF($D$12:$D1058,$D1058)&gt;1,0,IF(SUM(N1058,U1058,AB1058)&gt;0,IF(AND(X1058="",OR(Q1058&lt;&gt;"",J1058&lt;&gt;"")),IF(Q1058&lt;&gt;"",Q1058,IF(J1058&lt;&gt;"",J1058,0)),IF(AND(Q1058&lt;&gt;"",J1058&lt;&gt;"",Q1058=J1058),Q1058,X1058)),0)),"")</f>
        <v/>
      </c>
      <c r="AV1058" s="119" t="str">
        <f>IF(D1058&lt;&gt;"",IF(COUNTIF($D$12:$D1058,$D1058)&gt;1,0,IF(SUM(O1058,V1058,AC1058)&gt;0,IF(AND(X1058="",OR(Q1058&lt;&gt;"",J1058&lt;&gt;"")),IF(Q1058&lt;&gt;"",Q1058,IF(J1058&lt;&gt;"",J1058,0)),IF(AND(Q1058&lt;&gt;"",J1058&lt;&gt;"",Q1058=J1058),Q1058,X1058)),0)),"")</f>
        <v/>
      </c>
      <c r="AW1058" s="119" t="str">
        <f>IF(D1058&lt;&gt;"",IF(COUNTIF($D$12:$D1058,$D1058)&gt;1,0,IF(SUM(P1058,W1058,AD1058)&gt;0,IF(AND(X1058="",OR(Q1058&lt;&gt;"",J1058&lt;&gt;"")),IF(Q1058&lt;&gt;"",Q1058,IF(J1058&lt;&gt;"",J1058,0)),IF(AND(Q1058&lt;&gt;"",J1058&lt;&gt;"",Q1058=J1058),Q1058,X1058)),0)),"")</f>
        <v/>
      </c>
      <c r="AX1058" s="118" t="str">
        <f t="shared" si="337"/>
        <v/>
      </c>
      <c r="AY1058" s="118" t="str">
        <f t="shared" si="338"/>
        <v/>
      </c>
      <c r="AZ1058" s="118" t="str">
        <f t="shared" si="339"/>
        <v/>
      </c>
      <c r="BA1058" s="118" t="str">
        <f t="shared" si="340"/>
        <v/>
      </c>
      <c r="BB1058" s="118" t="str">
        <f t="shared" si="341"/>
        <v/>
      </c>
      <c r="BC1058" s="118" t="str">
        <f t="shared" si="342"/>
        <v/>
      </c>
      <c r="BD1058" s="118" t="str">
        <f t="shared" si="343"/>
        <v/>
      </c>
      <c r="BE1058" s="118" t="str">
        <f t="shared" si="344"/>
        <v/>
      </c>
      <c r="BF1058" s="118" t="str">
        <f t="shared" si="345"/>
        <v/>
      </c>
      <c r="BG1058" s="120"/>
      <c r="BH1058" s="120" t="str">
        <f t="shared" si="346"/>
        <v/>
      </c>
      <c r="BI1058" s="120" t="str">
        <f t="shared" si="347"/>
        <v/>
      </c>
      <c r="BJ1058" s="121"/>
      <c r="BK1058" s="120" t="str">
        <f t="shared" si="348"/>
        <v/>
      </c>
      <c r="BL1058" s="120" t="str">
        <f t="shared" si="349"/>
        <v/>
      </c>
      <c r="BM1058" s="120" t="str">
        <f t="shared" si="350"/>
        <v/>
      </c>
      <c r="BN1058" s="120" t="str">
        <f t="shared" si="351"/>
        <v/>
      </c>
      <c r="BO1058" s="120" t="str">
        <f t="shared" si="352"/>
        <v/>
      </c>
      <c r="BP1058" s="120" t="str">
        <f t="shared" si="353"/>
        <v/>
      </c>
      <c r="BQ1058" s="98"/>
      <c r="BR1058" s="98"/>
      <c r="BS1058" s="98"/>
      <c r="BT1058" s="98"/>
      <c r="BU1058" s="98"/>
      <c r="BV1058" s="98"/>
      <c r="BW1058" s="98"/>
      <c r="BX1058" s="98"/>
      <c r="BY1058" s="98"/>
      <c r="BZ1058" s="98"/>
      <c r="CA1058" s="98"/>
      <c r="CB1058" s="98"/>
      <c r="CC1058" s="98"/>
      <c r="CD1058" s="98"/>
      <c r="CE1058" s="98"/>
      <c r="CF1058" s="98"/>
      <c r="CG1058" s="98"/>
      <c r="CH1058" s="98"/>
      <c r="CI1058" s="98"/>
      <c r="CJ1058" s="98"/>
      <c r="CK1058" s="98"/>
      <c r="CL1058" s="98"/>
      <c r="CM1058" s="98"/>
      <c r="CN1058" s="98"/>
      <c r="CO1058" s="98"/>
      <c r="CP1058" s="98"/>
      <c r="CQ1058" s="98"/>
      <c r="CR1058" s="98"/>
      <c r="CS1058" s="98"/>
    </row>
    <row r="1059" spans="1:97" s="4" customFormat="1" ht="18.75" customHeight="1" x14ac:dyDescent="0.2">
      <c r="A1059" s="3">
        <f t="shared" si="354"/>
        <v>1047</v>
      </c>
      <c r="B1059" s="263"/>
      <c r="C1059" s="263"/>
      <c r="D1059" s="263"/>
      <c r="E1059" s="259"/>
      <c r="F1059" s="259"/>
      <c r="G1059" s="43"/>
      <c r="H1059" s="264"/>
      <c r="I1059" s="261"/>
      <c r="J1059" s="106"/>
      <c r="K1059" s="247"/>
      <c r="L1059" s="247"/>
      <c r="M1059" s="247"/>
      <c r="N1059" s="248" t="str">
        <f>IF(AND(K1059&lt;&gt;"",L1059&lt;&gt;"",J1059&lt;&gt;""),ROUND(MIN(IF(OR(J1059="OZZ",J1059="ZZ"),5000,17300),TRUNC(0.75*(SUMIF($D$12:$D1059,$D1059,K$12:K1059)+SUMIF($D$12:$D1059,$D1059,L$12:L1059)),2)) - SUMIF($D$12:$D1058,$D1059,N$12:N1058),2),"")</f>
        <v/>
      </c>
      <c r="O1059" s="249" t="str">
        <f>IF(AND(K1059&lt;&gt;"",L1059&lt;&gt;"",M1059&lt;&gt;"",J1059&lt;&gt;"",AH1059&lt;&gt;""),IF(OR(J1059="OZZ",J1059="ZZ"),ROUND(0-SUMIF($D$12:$D1058,$D1059,O$12:O1058),2),IF(M1059=0,0,ROUND(MIN(MIN(17300,TRUNC(0.75*(SUMIF($D$12:$D$2012,$D1059,K$12:K$2012)+SUMIF($D$12:$D$2012,$D1059,L$12:L$2012)),2)+SUMIF($D$12:$D1059,$D1059,AH$12:AH1059))-SUMIF($D$12:$D1058,$D1059,O$12:O1058)-SUMIF($D$12:$D$2012,$D1059,N$12:N$2012),AH1059),2))),"")</f>
        <v/>
      </c>
      <c r="P1059" s="250" t="str">
        <f>IF(J1059&lt;&gt;"",1000 - SUMIF($D$12:$D1058,$D1059,P$12:P1058),"")</f>
        <v/>
      </c>
      <c r="Q1059" s="106"/>
      <c r="R1059" s="247"/>
      <c r="S1059" s="247"/>
      <c r="T1059" s="247"/>
      <c r="U1059" s="248" t="str">
        <f>IF(AND(R1059&lt;&gt;"",S1059&lt;&gt;"",Q1059&lt;&gt;""),ROUND(MIN(IF(OR(Q1059="OZZ",Q1059="ZZ"),5000,17300),TRUNC(0.75*(SUMIF($D$12:$D1059,$D1059,R$12:R1059)+SUMIF($D$12:$D1059,$D1059,S$12:S1059)),2)) - SUMIF($D$12:$D1058,$D1059,U$12:U1058),2),"")</f>
        <v/>
      </c>
      <c r="V1059" s="248" t="str">
        <f>IF(AND(R1059&lt;&gt;"",S1059&lt;&gt;"",T1059&lt;&gt;"",Q1059&lt;&gt;"",AL1059&lt;&gt;""),IF(OR(Q1059="OZZ",Q1059="ZZ"),ROUND(0-SUMIF($D$12:$D1058,$D1059,V$12:V1058),2),IF(T1059=0,0,ROUND(MIN(MIN(17300,TRUNC(0.75*(SUMIF($D$12:$D$2012,$D1059,R$12:R$2012)+SUMIF($D$12:$D$2012,$D1059,S$12:S$2012)),2)+SUMIF($D$12:$D1059,$D1059,AL$12:AL1059))-SUMIF($D$12:$D1058,$D1059,V$12:V1058)-SUMIF($D$12:$D$2012,$D1059,U$12:U$2012),AL1059),2))),"")</f>
        <v/>
      </c>
      <c r="W1059" s="250" t="str">
        <f>IF(Q1059&lt;&gt;"",1000 - SUMIF($D$12:$D1058,$D1059,W$12:W1058),"")</f>
        <v/>
      </c>
      <c r="X1059" s="106"/>
      <c r="Y1059" s="247"/>
      <c r="Z1059" s="247"/>
      <c r="AA1059" s="247"/>
      <c r="AB1059" s="248" t="str">
        <f>IF(AND(Y1059&lt;&gt;"",Z1059&lt;&gt;"",X1059&lt;&gt;""),ROUND(MIN(IF(OR(X1059="OZZ",X1059="ZZ"),5000,17300),TRUNC(0.75*(SUMIF($D$12:$D1059,$D1059,Y$12:Y1059)+SUMIF($D$12:$D1059,$D1059,Z$12:Z1059)),2)) - SUMIF($D$12:$D1058,$D1059,AB$12:AB1058),2),"")</f>
        <v/>
      </c>
      <c r="AC1059" s="251" t="str">
        <f>IF(AND(Y1059&lt;&gt;"",Z1059&lt;&gt;"",AA1059&lt;&gt;"",X1059&lt;&gt;"",AP1059&lt;&gt;""),IF(OR(X1059="OZZ",X1059="ZZ"),ROUND(0-SUMIF($D$12:$D1058,$D1059,AC$12:AC1058),2),IF(AA1059=0,0,ROUND(MIN(MIN(17300,TRUNC(0.75*(SUMIF($D$12:$D$2012,$D1059,Y$12:Y$2012)+SUMIF($D$12:$D$2012,$D1059,Z$12:Z$2012)),2)+SUMIF($D$12:$D1059,$D1059,AP$12:AP1059))-SUMIF($D$12:$D1058,$D1059,AC$12:AC1058)-SUMIF($D$12:$D$2012,$D1059,AB$12:AB$2012),AP1059),2))),"")</f>
        <v/>
      </c>
      <c r="AD1059" s="250" t="str">
        <f>IF(X1059&lt;&gt;"",1000 - SUMIF($D$12:$D1058,$D1059,AD$12:AD1058),"")</f>
        <v/>
      </c>
      <c r="AE1059" s="252"/>
      <c r="AF1059" s="253"/>
      <c r="AG1059" s="254"/>
      <c r="AH1059" s="255" t="str">
        <f t="shared" si="355"/>
        <v/>
      </c>
      <c r="AI1059" s="256"/>
      <c r="AJ1059" s="253"/>
      <c r="AK1059" s="254"/>
      <c r="AL1059" s="255" t="str">
        <f t="shared" si="356"/>
        <v/>
      </c>
      <c r="AM1059" s="256"/>
      <c r="AN1059" s="253"/>
      <c r="AO1059" s="254"/>
      <c r="AP1059" s="255" t="str">
        <f t="shared" si="336"/>
        <v/>
      </c>
      <c r="AQ1059" s="116"/>
      <c r="AR1059" s="116"/>
      <c r="AS1059" s="117"/>
      <c r="AT1059" s="118"/>
      <c r="AU1059" s="119" t="str">
        <f>IF(D1059&lt;&gt; "", IF(COUNTIF($D$12:$D1059,$D1059)&gt;1,0,IF(SUM(N1059,U1059,AB1059)&gt;0,IF(AND(X1059="",OR(Q1059&lt;&gt;"",J1059&lt;&gt;"")),IF(Q1059&lt;&gt;"",Q1059,IF(J1059&lt;&gt;"",J1059,0)),IF(AND(Q1059&lt;&gt;"",J1059&lt;&gt;"",Q1059=J1059),Q1059,X1059)),0)),"")</f>
        <v/>
      </c>
      <c r="AV1059" s="119" t="str">
        <f>IF(D1059&lt;&gt;"",IF(COUNTIF($D$12:$D1059,$D1059)&gt;1,0,IF(SUM(O1059,V1059,AC1059)&gt;0,IF(AND(X1059="",OR(Q1059&lt;&gt;"",J1059&lt;&gt;"")),IF(Q1059&lt;&gt;"",Q1059,IF(J1059&lt;&gt;"",J1059,0)),IF(AND(Q1059&lt;&gt;"",J1059&lt;&gt;"",Q1059=J1059),Q1059,X1059)),0)),"")</f>
        <v/>
      </c>
      <c r="AW1059" s="119" t="str">
        <f>IF(D1059&lt;&gt;"",IF(COUNTIF($D$12:$D1059,$D1059)&gt;1,0,IF(SUM(P1059,W1059,AD1059)&gt;0,IF(AND(X1059="",OR(Q1059&lt;&gt;"",J1059&lt;&gt;"")),IF(Q1059&lt;&gt;"",Q1059,IF(J1059&lt;&gt;"",J1059,0)),IF(AND(Q1059&lt;&gt;"",J1059&lt;&gt;"",Q1059=J1059),Q1059,X1059)),0)),"")</f>
        <v/>
      </c>
      <c r="AX1059" s="118" t="str">
        <f t="shared" si="337"/>
        <v/>
      </c>
      <c r="AY1059" s="118" t="str">
        <f t="shared" si="338"/>
        <v/>
      </c>
      <c r="AZ1059" s="118" t="str">
        <f t="shared" si="339"/>
        <v/>
      </c>
      <c r="BA1059" s="118" t="str">
        <f t="shared" si="340"/>
        <v/>
      </c>
      <c r="BB1059" s="118" t="str">
        <f t="shared" si="341"/>
        <v/>
      </c>
      <c r="BC1059" s="118" t="str">
        <f t="shared" si="342"/>
        <v/>
      </c>
      <c r="BD1059" s="118" t="str">
        <f t="shared" si="343"/>
        <v/>
      </c>
      <c r="BE1059" s="118" t="str">
        <f t="shared" si="344"/>
        <v/>
      </c>
      <c r="BF1059" s="118" t="str">
        <f t="shared" si="345"/>
        <v/>
      </c>
      <c r="BG1059" s="120"/>
      <c r="BH1059" s="120" t="str">
        <f t="shared" si="346"/>
        <v/>
      </c>
      <c r="BI1059" s="120" t="str">
        <f t="shared" si="347"/>
        <v/>
      </c>
      <c r="BJ1059" s="121"/>
      <c r="BK1059" s="120" t="str">
        <f t="shared" si="348"/>
        <v/>
      </c>
      <c r="BL1059" s="120" t="str">
        <f t="shared" si="349"/>
        <v/>
      </c>
      <c r="BM1059" s="120" t="str">
        <f t="shared" si="350"/>
        <v/>
      </c>
      <c r="BN1059" s="120" t="str">
        <f t="shared" si="351"/>
        <v/>
      </c>
      <c r="BO1059" s="120" t="str">
        <f t="shared" si="352"/>
        <v/>
      </c>
      <c r="BP1059" s="120" t="str">
        <f t="shared" si="353"/>
        <v/>
      </c>
      <c r="BQ1059" s="98"/>
      <c r="BR1059" s="98"/>
      <c r="BS1059" s="98"/>
      <c r="BT1059" s="98"/>
      <c r="BU1059" s="98"/>
      <c r="BV1059" s="98"/>
      <c r="BW1059" s="98"/>
      <c r="BX1059" s="98"/>
      <c r="BY1059" s="98"/>
      <c r="BZ1059" s="98"/>
      <c r="CA1059" s="98"/>
      <c r="CB1059" s="98"/>
      <c r="CC1059" s="98"/>
      <c r="CD1059" s="98"/>
      <c r="CE1059" s="98"/>
      <c r="CF1059" s="98"/>
      <c r="CG1059" s="98"/>
      <c r="CH1059" s="98"/>
      <c r="CI1059" s="98"/>
      <c r="CJ1059" s="98"/>
      <c r="CK1059" s="98"/>
      <c r="CL1059" s="98"/>
      <c r="CM1059" s="98"/>
      <c r="CN1059" s="98"/>
      <c r="CO1059" s="98"/>
      <c r="CP1059" s="98"/>
      <c r="CQ1059" s="98"/>
      <c r="CR1059" s="98"/>
      <c r="CS1059" s="98"/>
    </row>
    <row r="1060" spans="1:97" s="4" customFormat="1" ht="18.75" customHeight="1" x14ac:dyDescent="0.2">
      <c r="A1060" s="3">
        <f t="shared" si="354"/>
        <v>1048</v>
      </c>
      <c r="B1060" s="263"/>
      <c r="C1060" s="263"/>
      <c r="D1060" s="263"/>
      <c r="E1060" s="259"/>
      <c r="F1060" s="259"/>
      <c r="G1060" s="43"/>
      <c r="H1060" s="264"/>
      <c r="I1060" s="261"/>
      <c r="J1060" s="106"/>
      <c r="K1060" s="247"/>
      <c r="L1060" s="247"/>
      <c r="M1060" s="247"/>
      <c r="N1060" s="248" t="str">
        <f>IF(AND(K1060&lt;&gt;"",L1060&lt;&gt;"",J1060&lt;&gt;""),ROUND(MIN(IF(OR(J1060="OZZ",J1060="ZZ"),5000,17300),TRUNC(0.75*(SUMIF($D$12:$D1060,$D1060,K$12:K1060)+SUMIF($D$12:$D1060,$D1060,L$12:L1060)),2)) - SUMIF($D$12:$D1059,$D1060,N$12:N1059),2),"")</f>
        <v/>
      </c>
      <c r="O1060" s="249" t="str">
        <f>IF(AND(K1060&lt;&gt;"",L1060&lt;&gt;"",M1060&lt;&gt;"",J1060&lt;&gt;"",AH1060&lt;&gt;""),IF(OR(J1060="OZZ",J1060="ZZ"),ROUND(0-SUMIF($D$12:$D1059,$D1060,O$12:O1059),2),IF(M1060=0,0,ROUND(MIN(MIN(17300,TRUNC(0.75*(SUMIF($D$12:$D$2012,$D1060,K$12:K$2012)+SUMIF($D$12:$D$2012,$D1060,L$12:L$2012)),2)+SUMIF($D$12:$D1060,$D1060,AH$12:AH1060))-SUMIF($D$12:$D1059,$D1060,O$12:O1059)-SUMIF($D$12:$D$2012,$D1060,N$12:N$2012),AH1060),2))),"")</f>
        <v/>
      </c>
      <c r="P1060" s="250" t="str">
        <f>IF(J1060&lt;&gt;"",1000 - SUMIF($D$12:$D1059,$D1060,P$12:P1059),"")</f>
        <v/>
      </c>
      <c r="Q1060" s="106"/>
      <c r="R1060" s="247"/>
      <c r="S1060" s="247"/>
      <c r="T1060" s="247"/>
      <c r="U1060" s="248" t="str">
        <f>IF(AND(R1060&lt;&gt;"",S1060&lt;&gt;"",Q1060&lt;&gt;""),ROUND(MIN(IF(OR(Q1060="OZZ",Q1060="ZZ"),5000,17300),TRUNC(0.75*(SUMIF($D$12:$D1060,$D1060,R$12:R1060)+SUMIF($D$12:$D1060,$D1060,S$12:S1060)),2)) - SUMIF($D$12:$D1059,$D1060,U$12:U1059),2),"")</f>
        <v/>
      </c>
      <c r="V1060" s="248" t="str">
        <f>IF(AND(R1060&lt;&gt;"",S1060&lt;&gt;"",T1060&lt;&gt;"",Q1060&lt;&gt;"",AL1060&lt;&gt;""),IF(OR(Q1060="OZZ",Q1060="ZZ"),ROUND(0-SUMIF($D$12:$D1059,$D1060,V$12:V1059),2),IF(T1060=0,0,ROUND(MIN(MIN(17300,TRUNC(0.75*(SUMIF($D$12:$D$2012,$D1060,R$12:R$2012)+SUMIF($D$12:$D$2012,$D1060,S$12:S$2012)),2)+SUMIF($D$12:$D1060,$D1060,AL$12:AL1060))-SUMIF($D$12:$D1059,$D1060,V$12:V1059)-SUMIF($D$12:$D$2012,$D1060,U$12:U$2012),AL1060),2))),"")</f>
        <v/>
      </c>
      <c r="W1060" s="250" t="str">
        <f>IF(Q1060&lt;&gt;"",1000 - SUMIF($D$12:$D1059,$D1060,W$12:W1059),"")</f>
        <v/>
      </c>
      <c r="X1060" s="106"/>
      <c r="Y1060" s="247"/>
      <c r="Z1060" s="247"/>
      <c r="AA1060" s="247"/>
      <c r="AB1060" s="248" t="str">
        <f>IF(AND(Y1060&lt;&gt;"",Z1060&lt;&gt;"",X1060&lt;&gt;""),ROUND(MIN(IF(OR(X1060="OZZ",X1060="ZZ"),5000,17300),TRUNC(0.75*(SUMIF($D$12:$D1060,$D1060,Y$12:Y1060)+SUMIF($D$12:$D1060,$D1060,Z$12:Z1060)),2)) - SUMIF($D$12:$D1059,$D1060,AB$12:AB1059),2),"")</f>
        <v/>
      </c>
      <c r="AC1060" s="251" t="str">
        <f>IF(AND(Y1060&lt;&gt;"",Z1060&lt;&gt;"",AA1060&lt;&gt;"",X1060&lt;&gt;"",AP1060&lt;&gt;""),IF(OR(X1060="OZZ",X1060="ZZ"),ROUND(0-SUMIF($D$12:$D1059,$D1060,AC$12:AC1059),2),IF(AA1060=0,0,ROUND(MIN(MIN(17300,TRUNC(0.75*(SUMIF($D$12:$D$2012,$D1060,Y$12:Y$2012)+SUMIF($D$12:$D$2012,$D1060,Z$12:Z$2012)),2)+SUMIF($D$12:$D1060,$D1060,AP$12:AP1060))-SUMIF($D$12:$D1059,$D1060,AC$12:AC1059)-SUMIF($D$12:$D$2012,$D1060,AB$12:AB$2012),AP1060),2))),"")</f>
        <v/>
      </c>
      <c r="AD1060" s="250" t="str">
        <f>IF(X1060&lt;&gt;"",1000 - SUMIF($D$12:$D1059,$D1060,AD$12:AD1059),"")</f>
        <v/>
      </c>
      <c r="AE1060" s="252"/>
      <c r="AF1060" s="253"/>
      <c r="AG1060" s="254"/>
      <c r="AH1060" s="255" t="str">
        <f t="shared" si="355"/>
        <v/>
      </c>
      <c r="AI1060" s="256"/>
      <c r="AJ1060" s="253"/>
      <c r="AK1060" s="254"/>
      <c r="AL1060" s="255" t="str">
        <f t="shared" si="356"/>
        <v/>
      </c>
      <c r="AM1060" s="256"/>
      <c r="AN1060" s="253"/>
      <c r="AO1060" s="254"/>
      <c r="AP1060" s="255" t="str">
        <f t="shared" si="336"/>
        <v/>
      </c>
      <c r="AQ1060" s="116"/>
      <c r="AR1060" s="116"/>
      <c r="AS1060" s="117"/>
      <c r="AT1060" s="118"/>
      <c r="AU1060" s="119" t="str">
        <f>IF(D1060&lt;&gt; "", IF(COUNTIF($D$12:$D1060,$D1060)&gt;1,0,IF(SUM(N1060,U1060,AB1060)&gt;0,IF(AND(X1060="",OR(Q1060&lt;&gt;"",J1060&lt;&gt;"")),IF(Q1060&lt;&gt;"",Q1060,IF(J1060&lt;&gt;"",J1060,0)),IF(AND(Q1060&lt;&gt;"",J1060&lt;&gt;"",Q1060=J1060),Q1060,X1060)),0)),"")</f>
        <v/>
      </c>
      <c r="AV1060" s="119" t="str">
        <f>IF(D1060&lt;&gt;"",IF(COUNTIF($D$12:$D1060,$D1060)&gt;1,0,IF(SUM(O1060,V1060,AC1060)&gt;0,IF(AND(X1060="",OR(Q1060&lt;&gt;"",J1060&lt;&gt;"")),IF(Q1060&lt;&gt;"",Q1060,IF(J1060&lt;&gt;"",J1060,0)),IF(AND(Q1060&lt;&gt;"",J1060&lt;&gt;"",Q1060=J1060),Q1060,X1060)),0)),"")</f>
        <v/>
      </c>
      <c r="AW1060" s="119" t="str">
        <f>IF(D1060&lt;&gt;"",IF(COUNTIF($D$12:$D1060,$D1060)&gt;1,0,IF(SUM(P1060,W1060,AD1060)&gt;0,IF(AND(X1060="",OR(Q1060&lt;&gt;"",J1060&lt;&gt;"")),IF(Q1060&lt;&gt;"",Q1060,IF(J1060&lt;&gt;"",J1060,0)),IF(AND(Q1060&lt;&gt;"",J1060&lt;&gt;"",Q1060=J1060),Q1060,X1060)),0)),"")</f>
        <v/>
      </c>
      <c r="AX1060" s="118" t="str">
        <f t="shared" si="337"/>
        <v/>
      </c>
      <c r="AY1060" s="118" t="str">
        <f t="shared" si="338"/>
        <v/>
      </c>
      <c r="AZ1060" s="118" t="str">
        <f t="shared" si="339"/>
        <v/>
      </c>
      <c r="BA1060" s="118" t="str">
        <f t="shared" si="340"/>
        <v/>
      </c>
      <c r="BB1060" s="118" t="str">
        <f t="shared" si="341"/>
        <v/>
      </c>
      <c r="BC1060" s="118" t="str">
        <f t="shared" si="342"/>
        <v/>
      </c>
      <c r="BD1060" s="118" t="str">
        <f t="shared" si="343"/>
        <v/>
      </c>
      <c r="BE1060" s="118" t="str">
        <f t="shared" si="344"/>
        <v/>
      </c>
      <c r="BF1060" s="118" t="str">
        <f t="shared" si="345"/>
        <v/>
      </c>
      <c r="BG1060" s="120"/>
      <c r="BH1060" s="120" t="str">
        <f t="shared" si="346"/>
        <v/>
      </c>
      <c r="BI1060" s="120" t="str">
        <f t="shared" si="347"/>
        <v/>
      </c>
      <c r="BJ1060" s="121"/>
      <c r="BK1060" s="120" t="str">
        <f t="shared" si="348"/>
        <v/>
      </c>
      <c r="BL1060" s="120" t="str">
        <f t="shared" si="349"/>
        <v/>
      </c>
      <c r="BM1060" s="120" t="str">
        <f t="shared" si="350"/>
        <v/>
      </c>
      <c r="BN1060" s="120" t="str">
        <f t="shared" si="351"/>
        <v/>
      </c>
      <c r="BO1060" s="120" t="str">
        <f t="shared" si="352"/>
        <v/>
      </c>
      <c r="BP1060" s="120" t="str">
        <f t="shared" si="353"/>
        <v/>
      </c>
      <c r="BQ1060" s="98"/>
      <c r="BR1060" s="98"/>
      <c r="BS1060" s="98"/>
      <c r="BT1060" s="98"/>
      <c r="BU1060" s="98"/>
      <c r="BV1060" s="98"/>
      <c r="BW1060" s="98"/>
      <c r="BX1060" s="98"/>
      <c r="BY1060" s="98"/>
      <c r="BZ1060" s="98"/>
      <c r="CA1060" s="98"/>
      <c r="CB1060" s="98"/>
      <c r="CC1060" s="98"/>
      <c r="CD1060" s="98"/>
      <c r="CE1060" s="98"/>
      <c r="CF1060" s="98"/>
      <c r="CG1060" s="98"/>
      <c r="CH1060" s="98"/>
      <c r="CI1060" s="98"/>
      <c r="CJ1060" s="98"/>
      <c r="CK1060" s="98"/>
      <c r="CL1060" s="98"/>
      <c r="CM1060" s="98"/>
      <c r="CN1060" s="98"/>
      <c r="CO1060" s="98"/>
      <c r="CP1060" s="98"/>
      <c r="CQ1060" s="98"/>
      <c r="CR1060" s="98"/>
      <c r="CS1060" s="98"/>
    </row>
    <row r="1061" spans="1:97" s="4" customFormat="1" ht="18.75" customHeight="1" x14ac:dyDescent="0.2">
      <c r="A1061" s="3">
        <f t="shared" si="354"/>
        <v>1049</v>
      </c>
      <c r="B1061" s="263"/>
      <c r="C1061" s="263"/>
      <c r="D1061" s="263"/>
      <c r="E1061" s="259"/>
      <c r="F1061" s="259"/>
      <c r="G1061" s="43"/>
      <c r="H1061" s="264"/>
      <c r="I1061" s="261"/>
      <c r="J1061" s="106"/>
      <c r="K1061" s="247"/>
      <c r="L1061" s="247"/>
      <c r="M1061" s="247"/>
      <c r="N1061" s="248" t="str">
        <f>IF(AND(K1061&lt;&gt;"",L1061&lt;&gt;"",J1061&lt;&gt;""),ROUND(MIN(IF(OR(J1061="OZZ",J1061="ZZ"),5000,17300),TRUNC(0.75*(SUMIF($D$12:$D1061,$D1061,K$12:K1061)+SUMIF($D$12:$D1061,$D1061,L$12:L1061)),2)) - SUMIF($D$12:$D1060,$D1061,N$12:N1060),2),"")</f>
        <v/>
      </c>
      <c r="O1061" s="249" t="str">
        <f>IF(AND(K1061&lt;&gt;"",L1061&lt;&gt;"",M1061&lt;&gt;"",J1061&lt;&gt;"",AH1061&lt;&gt;""),IF(OR(J1061="OZZ",J1061="ZZ"),ROUND(0-SUMIF($D$12:$D1060,$D1061,O$12:O1060),2),IF(M1061=0,0,ROUND(MIN(MIN(17300,TRUNC(0.75*(SUMIF($D$12:$D$2012,$D1061,K$12:K$2012)+SUMIF($D$12:$D$2012,$D1061,L$12:L$2012)),2)+SUMIF($D$12:$D1061,$D1061,AH$12:AH1061))-SUMIF($D$12:$D1060,$D1061,O$12:O1060)-SUMIF($D$12:$D$2012,$D1061,N$12:N$2012),AH1061),2))),"")</f>
        <v/>
      </c>
      <c r="P1061" s="250" t="str">
        <f>IF(J1061&lt;&gt;"",1000 - SUMIF($D$12:$D1060,$D1061,P$12:P1060),"")</f>
        <v/>
      </c>
      <c r="Q1061" s="106"/>
      <c r="R1061" s="247"/>
      <c r="S1061" s="247"/>
      <c r="T1061" s="247"/>
      <c r="U1061" s="248" t="str">
        <f>IF(AND(R1061&lt;&gt;"",S1061&lt;&gt;"",Q1061&lt;&gt;""),ROUND(MIN(IF(OR(Q1061="OZZ",Q1061="ZZ"),5000,17300),TRUNC(0.75*(SUMIF($D$12:$D1061,$D1061,R$12:R1061)+SUMIF($D$12:$D1061,$D1061,S$12:S1061)),2)) - SUMIF($D$12:$D1060,$D1061,U$12:U1060),2),"")</f>
        <v/>
      </c>
      <c r="V1061" s="248" t="str">
        <f>IF(AND(R1061&lt;&gt;"",S1061&lt;&gt;"",T1061&lt;&gt;"",Q1061&lt;&gt;"",AL1061&lt;&gt;""),IF(OR(Q1061="OZZ",Q1061="ZZ"),ROUND(0-SUMIF($D$12:$D1060,$D1061,V$12:V1060),2),IF(T1061=0,0,ROUND(MIN(MIN(17300,TRUNC(0.75*(SUMIF($D$12:$D$2012,$D1061,R$12:R$2012)+SUMIF($D$12:$D$2012,$D1061,S$12:S$2012)),2)+SUMIF($D$12:$D1061,$D1061,AL$12:AL1061))-SUMIF($D$12:$D1060,$D1061,V$12:V1060)-SUMIF($D$12:$D$2012,$D1061,U$12:U$2012),AL1061),2))),"")</f>
        <v/>
      </c>
      <c r="W1061" s="250" t="str">
        <f>IF(Q1061&lt;&gt;"",1000 - SUMIF($D$12:$D1060,$D1061,W$12:W1060),"")</f>
        <v/>
      </c>
      <c r="X1061" s="106"/>
      <c r="Y1061" s="247"/>
      <c r="Z1061" s="247"/>
      <c r="AA1061" s="247"/>
      <c r="AB1061" s="248" t="str">
        <f>IF(AND(Y1061&lt;&gt;"",Z1061&lt;&gt;"",X1061&lt;&gt;""),ROUND(MIN(IF(OR(X1061="OZZ",X1061="ZZ"),5000,17300),TRUNC(0.75*(SUMIF($D$12:$D1061,$D1061,Y$12:Y1061)+SUMIF($D$12:$D1061,$D1061,Z$12:Z1061)),2)) - SUMIF($D$12:$D1060,$D1061,AB$12:AB1060),2),"")</f>
        <v/>
      </c>
      <c r="AC1061" s="251" t="str">
        <f>IF(AND(Y1061&lt;&gt;"",Z1061&lt;&gt;"",AA1061&lt;&gt;"",X1061&lt;&gt;"",AP1061&lt;&gt;""),IF(OR(X1061="OZZ",X1061="ZZ"),ROUND(0-SUMIF($D$12:$D1060,$D1061,AC$12:AC1060),2),IF(AA1061=0,0,ROUND(MIN(MIN(17300,TRUNC(0.75*(SUMIF($D$12:$D$2012,$D1061,Y$12:Y$2012)+SUMIF($D$12:$D$2012,$D1061,Z$12:Z$2012)),2)+SUMIF($D$12:$D1061,$D1061,AP$12:AP1061))-SUMIF($D$12:$D1060,$D1061,AC$12:AC1060)-SUMIF($D$12:$D$2012,$D1061,AB$12:AB$2012),AP1061),2))),"")</f>
        <v/>
      </c>
      <c r="AD1061" s="250" t="str">
        <f>IF(X1061&lt;&gt;"",1000 - SUMIF($D$12:$D1060,$D1061,AD$12:AD1060),"")</f>
        <v/>
      </c>
      <c r="AE1061" s="252"/>
      <c r="AF1061" s="253"/>
      <c r="AG1061" s="254"/>
      <c r="AH1061" s="255" t="str">
        <f t="shared" si="355"/>
        <v/>
      </c>
      <c r="AI1061" s="256"/>
      <c r="AJ1061" s="253"/>
      <c r="AK1061" s="254"/>
      <c r="AL1061" s="255" t="str">
        <f t="shared" si="356"/>
        <v/>
      </c>
      <c r="AM1061" s="256"/>
      <c r="AN1061" s="253"/>
      <c r="AO1061" s="254"/>
      <c r="AP1061" s="255" t="str">
        <f t="shared" si="336"/>
        <v/>
      </c>
      <c r="AQ1061" s="116"/>
      <c r="AR1061" s="116"/>
      <c r="AS1061" s="117"/>
      <c r="AT1061" s="118"/>
      <c r="AU1061" s="119" t="str">
        <f>IF(D1061&lt;&gt; "", IF(COUNTIF($D$12:$D1061,$D1061)&gt;1,0,IF(SUM(N1061,U1061,AB1061)&gt;0,IF(AND(X1061="",OR(Q1061&lt;&gt;"",J1061&lt;&gt;"")),IF(Q1061&lt;&gt;"",Q1061,IF(J1061&lt;&gt;"",J1061,0)),IF(AND(Q1061&lt;&gt;"",J1061&lt;&gt;"",Q1061=J1061),Q1061,X1061)),0)),"")</f>
        <v/>
      </c>
      <c r="AV1061" s="119" t="str">
        <f>IF(D1061&lt;&gt;"",IF(COUNTIF($D$12:$D1061,$D1061)&gt;1,0,IF(SUM(O1061,V1061,AC1061)&gt;0,IF(AND(X1061="",OR(Q1061&lt;&gt;"",J1061&lt;&gt;"")),IF(Q1061&lt;&gt;"",Q1061,IF(J1061&lt;&gt;"",J1061,0)),IF(AND(Q1061&lt;&gt;"",J1061&lt;&gt;"",Q1061=J1061),Q1061,X1061)),0)),"")</f>
        <v/>
      </c>
      <c r="AW1061" s="119" t="str">
        <f>IF(D1061&lt;&gt;"",IF(COUNTIF($D$12:$D1061,$D1061)&gt;1,0,IF(SUM(P1061,W1061,AD1061)&gt;0,IF(AND(X1061="",OR(Q1061&lt;&gt;"",J1061&lt;&gt;"")),IF(Q1061&lt;&gt;"",Q1061,IF(J1061&lt;&gt;"",J1061,0)),IF(AND(Q1061&lt;&gt;"",J1061&lt;&gt;"",Q1061=J1061),Q1061,X1061)),0)),"")</f>
        <v/>
      </c>
      <c r="AX1061" s="118" t="str">
        <f t="shared" si="337"/>
        <v/>
      </c>
      <c r="AY1061" s="118" t="str">
        <f t="shared" si="338"/>
        <v/>
      </c>
      <c r="AZ1061" s="118" t="str">
        <f t="shared" si="339"/>
        <v/>
      </c>
      <c r="BA1061" s="118" t="str">
        <f t="shared" si="340"/>
        <v/>
      </c>
      <c r="BB1061" s="118" t="str">
        <f t="shared" si="341"/>
        <v/>
      </c>
      <c r="BC1061" s="118" t="str">
        <f t="shared" si="342"/>
        <v/>
      </c>
      <c r="BD1061" s="118" t="str">
        <f t="shared" si="343"/>
        <v/>
      </c>
      <c r="BE1061" s="118" t="str">
        <f t="shared" si="344"/>
        <v/>
      </c>
      <c r="BF1061" s="118" t="str">
        <f t="shared" si="345"/>
        <v/>
      </c>
      <c r="BG1061" s="120"/>
      <c r="BH1061" s="120" t="str">
        <f t="shared" si="346"/>
        <v/>
      </c>
      <c r="BI1061" s="120" t="str">
        <f t="shared" si="347"/>
        <v/>
      </c>
      <c r="BJ1061" s="121"/>
      <c r="BK1061" s="120" t="str">
        <f t="shared" si="348"/>
        <v/>
      </c>
      <c r="BL1061" s="120" t="str">
        <f t="shared" si="349"/>
        <v/>
      </c>
      <c r="BM1061" s="120" t="str">
        <f t="shared" si="350"/>
        <v/>
      </c>
      <c r="BN1061" s="120" t="str">
        <f t="shared" si="351"/>
        <v/>
      </c>
      <c r="BO1061" s="120" t="str">
        <f t="shared" si="352"/>
        <v/>
      </c>
      <c r="BP1061" s="120" t="str">
        <f t="shared" si="353"/>
        <v/>
      </c>
      <c r="BQ1061" s="98"/>
      <c r="BR1061" s="98"/>
      <c r="BS1061" s="98"/>
      <c r="BT1061" s="98"/>
      <c r="BU1061" s="98"/>
      <c r="BV1061" s="98"/>
      <c r="BW1061" s="98"/>
      <c r="BX1061" s="98"/>
      <c r="BY1061" s="98"/>
      <c r="BZ1061" s="98"/>
      <c r="CA1061" s="98"/>
      <c r="CB1061" s="98"/>
      <c r="CC1061" s="98"/>
      <c r="CD1061" s="98"/>
      <c r="CE1061" s="98"/>
      <c r="CF1061" s="98"/>
      <c r="CG1061" s="98"/>
      <c r="CH1061" s="98"/>
      <c r="CI1061" s="98"/>
      <c r="CJ1061" s="98"/>
      <c r="CK1061" s="98"/>
      <c r="CL1061" s="98"/>
      <c r="CM1061" s="98"/>
      <c r="CN1061" s="98"/>
      <c r="CO1061" s="98"/>
      <c r="CP1061" s="98"/>
      <c r="CQ1061" s="98"/>
      <c r="CR1061" s="98"/>
      <c r="CS1061" s="98"/>
    </row>
    <row r="1062" spans="1:97" s="4" customFormat="1" ht="18.75" customHeight="1" x14ac:dyDescent="0.2">
      <c r="A1062" s="3">
        <f t="shared" si="354"/>
        <v>1050</v>
      </c>
      <c r="B1062" s="263"/>
      <c r="C1062" s="263"/>
      <c r="D1062" s="263"/>
      <c r="E1062" s="259"/>
      <c r="F1062" s="259"/>
      <c r="G1062" s="43"/>
      <c r="H1062" s="264"/>
      <c r="I1062" s="261"/>
      <c r="J1062" s="106"/>
      <c r="K1062" s="247"/>
      <c r="L1062" s="247"/>
      <c r="M1062" s="247"/>
      <c r="N1062" s="248" t="str">
        <f>IF(AND(K1062&lt;&gt;"",L1062&lt;&gt;"",J1062&lt;&gt;""),ROUND(MIN(IF(OR(J1062="OZZ",J1062="ZZ"),5000,17300),TRUNC(0.75*(SUMIF($D$12:$D1062,$D1062,K$12:K1062)+SUMIF($D$12:$D1062,$D1062,L$12:L1062)),2)) - SUMIF($D$12:$D1061,$D1062,N$12:N1061),2),"")</f>
        <v/>
      </c>
      <c r="O1062" s="249" t="str">
        <f>IF(AND(K1062&lt;&gt;"",L1062&lt;&gt;"",M1062&lt;&gt;"",J1062&lt;&gt;"",AH1062&lt;&gt;""),IF(OR(J1062="OZZ",J1062="ZZ"),ROUND(0-SUMIF($D$12:$D1061,$D1062,O$12:O1061),2),IF(M1062=0,0,ROUND(MIN(MIN(17300,TRUNC(0.75*(SUMIF($D$12:$D$2012,$D1062,K$12:K$2012)+SUMIF($D$12:$D$2012,$D1062,L$12:L$2012)),2)+SUMIF($D$12:$D1062,$D1062,AH$12:AH1062))-SUMIF($D$12:$D1061,$D1062,O$12:O1061)-SUMIF($D$12:$D$2012,$D1062,N$12:N$2012),AH1062),2))),"")</f>
        <v/>
      </c>
      <c r="P1062" s="250" t="str">
        <f>IF(J1062&lt;&gt;"",1000 - SUMIF($D$12:$D1061,$D1062,P$12:P1061),"")</f>
        <v/>
      </c>
      <c r="Q1062" s="106"/>
      <c r="R1062" s="247"/>
      <c r="S1062" s="247"/>
      <c r="T1062" s="247"/>
      <c r="U1062" s="248" t="str">
        <f>IF(AND(R1062&lt;&gt;"",S1062&lt;&gt;"",Q1062&lt;&gt;""),ROUND(MIN(IF(OR(Q1062="OZZ",Q1062="ZZ"),5000,17300),TRUNC(0.75*(SUMIF($D$12:$D1062,$D1062,R$12:R1062)+SUMIF($D$12:$D1062,$D1062,S$12:S1062)),2)) - SUMIF($D$12:$D1061,$D1062,U$12:U1061),2),"")</f>
        <v/>
      </c>
      <c r="V1062" s="248" t="str">
        <f>IF(AND(R1062&lt;&gt;"",S1062&lt;&gt;"",T1062&lt;&gt;"",Q1062&lt;&gt;"",AL1062&lt;&gt;""),IF(OR(Q1062="OZZ",Q1062="ZZ"),ROUND(0-SUMIF($D$12:$D1061,$D1062,V$12:V1061),2),IF(T1062=0,0,ROUND(MIN(MIN(17300,TRUNC(0.75*(SUMIF($D$12:$D$2012,$D1062,R$12:R$2012)+SUMIF($D$12:$D$2012,$D1062,S$12:S$2012)),2)+SUMIF($D$12:$D1062,$D1062,AL$12:AL1062))-SUMIF($D$12:$D1061,$D1062,V$12:V1061)-SUMIF($D$12:$D$2012,$D1062,U$12:U$2012),AL1062),2))),"")</f>
        <v/>
      </c>
      <c r="W1062" s="250" t="str">
        <f>IF(Q1062&lt;&gt;"",1000 - SUMIF($D$12:$D1061,$D1062,W$12:W1061),"")</f>
        <v/>
      </c>
      <c r="X1062" s="106"/>
      <c r="Y1062" s="247"/>
      <c r="Z1062" s="247"/>
      <c r="AA1062" s="247"/>
      <c r="AB1062" s="248" t="str">
        <f>IF(AND(Y1062&lt;&gt;"",Z1062&lt;&gt;"",X1062&lt;&gt;""),ROUND(MIN(IF(OR(X1062="OZZ",X1062="ZZ"),5000,17300),TRUNC(0.75*(SUMIF($D$12:$D1062,$D1062,Y$12:Y1062)+SUMIF($D$12:$D1062,$D1062,Z$12:Z1062)),2)) - SUMIF($D$12:$D1061,$D1062,AB$12:AB1061),2),"")</f>
        <v/>
      </c>
      <c r="AC1062" s="251" t="str">
        <f>IF(AND(Y1062&lt;&gt;"",Z1062&lt;&gt;"",AA1062&lt;&gt;"",X1062&lt;&gt;"",AP1062&lt;&gt;""),IF(OR(X1062="OZZ",X1062="ZZ"),ROUND(0-SUMIF($D$12:$D1061,$D1062,AC$12:AC1061),2),IF(AA1062=0,0,ROUND(MIN(MIN(17300,TRUNC(0.75*(SUMIF($D$12:$D$2012,$D1062,Y$12:Y$2012)+SUMIF($D$12:$D$2012,$D1062,Z$12:Z$2012)),2)+SUMIF($D$12:$D1062,$D1062,AP$12:AP1062))-SUMIF($D$12:$D1061,$D1062,AC$12:AC1061)-SUMIF($D$12:$D$2012,$D1062,AB$12:AB$2012),AP1062),2))),"")</f>
        <v/>
      </c>
      <c r="AD1062" s="250" t="str">
        <f>IF(X1062&lt;&gt;"",1000 - SUMIF($D$12:$D1061,$D1062,AD$12:AD1061),"")</f>
        <v/>
      </c>
      <c r="AE1062" s="252"/>
      <c r="AF1062" s="253"/>
      <c r="AG1062" s="254"/>
      <c r="AH1062" s="255" t="str">
        <f t="shared" si="355"/>
        <v/>
      </c>
      <c r="AI1062" s="256"/>
      <c r="AJ1062" s="253"/>
      <c r="AK1062" s="254"/>
      <c r="AL1062" s="255" t="str">
        <f t="shared" si="356"/>
        <v/>
      </c>
      <c r="AM1062" s="256"/>
      <c r="AN1062" s="253"/>
      <c r="AO1062" s="254"/>
      <c r="AP1062" s="255" t="str">
        <f t="shared" si="336"/>
        <v/>
      </c>
      <c r="AQ1062" s="116"/>
      <c r="AR1062" s="116"/>
      <c r="AS1062" s="117"/>
      <c r="AT1062" s="118"/>
      <c r="AU1062" s="119" t="str">
        <f>IF(D1062&lt;&gt; "", IF(COUNTIF($D$12:$D1062,$D1062)&gt;1,0,IF(SUM(N1062,U1062,AB1062)&gt;0,IF(AND(X1062="",OR(Q1062&lt;&gt;"",J1062&lt;&gt;"")),IF(Q1062&lt;&gt;"",Q1062,IF(J1062&lt;&gt;"",J1062,0)),IF(AND(Q1062&lt;&gt;"",J1062&lt;&gt;"",Q1062=J1062),Q1062,X1062)),0)),"")</f>
        <v/>
      </c>
      <c r="AV1062" s="119" t="str">
        <f>IF(D1062&lt;&gt;"",IF(COUNTIF($D$12:$D1062,$D1062)&gt;1,0,IF(SUM(O1062,V1062,AC1062)&gt;0,IF(AND(X1062="",OR(Q1062&lt;&gt;"",J1062&lt;&gt;"")),IF(Q1062&lt;&gt;"",Q1062,IF(J1062&lt;&gt;"",J1062,0)),IF(AND(Q1062&lt;&gt;"",J1062&lt;&gt;"",Q1062=J1062),Q1062,X1062)),0)),"")</f>
        <v/>
      </c>
      <c r="AW1062" s="119" t="str">
        <f>IF(D1062&lt;&gt;"",IF(COUNTIF($D$12:$D1062,$D1062)&gt;1,0,IF(SUM(P1062,W1062,AD1062)&gt;0,IF(AND(X1062="",OR(Q1062&lt;&gt;"",J1062&lt;&gt;"")),IF(Q1062&lt;&gt;"",Q1062,IF(J1062&lt;&gt;"",J1062,0)),IF(AND(Q1062&lt;&gt;"",J1062&lt;&gt;"",Q1062=J1062),Q1062,X1062)),0)),"")</f>
        <v/>
      </c>
      <c r="AX1062" s="118" t="str">
        <f t="shared" si="337"/>
        <v/>
      </c>
      <c r="AY1062" s="118" t="str">
        <f t="shared" si="338"/>
        <v/>
      </c>
      <c r="AZ1062" s="118" t="str">
        <f t="shared" si="339"/>
        <v/>
      </c>
      <c r="BA1062" s="118" t="str">
        <f t="shared" si="340"/>
        <v/>
      </c>
      <c r="BB1062" s="118" t="str">
        <f t="shared" si="341"/>
        <v/>
      </c>
      <c r="BC1062" s="118" t="str">
        <f t="shared" si="342"/>
        <v/>
      </c>
      <c r="BD1062" s="118" t="str">
        <f t="shared" si="343"/>
        <v/>
      </c>
      <c r="BE1062" s="118" t="str">
        <f t="shared" si="344"/>
        <v/>
      </c>
      <c r="BF1062" s="118" t="str">
        <f t="shared" si="345"/>
        <v/>
      </c>
      <c r="BG1062" s="120"/>
      <c r="BH1062" s="120" t="str">
        <f t="shared" si="346"/>
        <v/>
      </c>
      <c r="BI1062" s="120" t="str">
        <f t="shared" si="347"/>
        <v/>
      </c>
      <c r="BJ1062" s="121"/>
      <c r="BK1062" s="120" t="str">
        <f t="shared" si="348"/>
        <v/>
      </c>
      <c r="BL1062" s="120" t="str">
        <f t="shared" si="349"/>
        <v/>
      </c>
      <c r="BM1062" s="120" t="str">
        <f t="shared" si="350"/>
        <v/>
      </c>
      <c r="BN1062" s="120" t="str">
        <f t="shared" si="351"/>
        <v/>
      </c>
      <c r="BO1062" s="120" t="str">
        <f t="shared" si="352"/>
        <v/>
      </c>
      <c r="BP1062" s="120" t="str">
        <f t="shared" si="353"/>
        <v/>
      </c>
      <c r="BQ1062" s="98"/>
      <c r="BR1062" s="98"/>
      <c r="BS1062" s="98"/>
      <c r="BT1062" s="98"/>
      <c r="BU1062" s="98"/>
      <c r="BV1062" s="98"/>
      <c r="BW1062" s="98"/>
      <c r="BX1062" s="98"/>
      <c r="BY1062" s="98"/>
      <c r="BZ1062" s="98"/>
      <c r="CA1062" s="98"/>
      <c r="CB1062" s="98"/>
      <c r="CC1062" s="98"/>
      <c r="CD1062" s="98"/>
      <c r="CE1062" s="98"/>
      <c r="CF1062" s="98"/>
      <c r="CG1062" s="98"/>
      <c r="CH1062" s="98"/>
      <c r="CI1062" s="98"/>
      <c r="CJ1062" s="98"/>
      <c r="CK1062" s="98"/>
      <c r="CL1062" s="98"/>
      <c r="CM1062" s="98"/>
      <c r="CN1062" s="98"/>
      <c r="CO1062" s="98"/>
      <c r="CP1062" s="98"/>
      <c r="CQ1062" s="98"/>
      <c r="CR1062" s="98"/>
      <c r="CS1062" s="98"/>
    </row>
    <row r="1063" spans="1:97" s="4" customFormat="1" ht="18.75" customHeight="1" x14ac:dyDescent="0.2">
      <c r="A1063" s="3">
        <f t="shared" si="354"/>
        <v>1051</v>
      </c>
      <c r="B1063" s="263"/>
      <c r="C1063" s="263"/>
      <c r="D1063" s="263"/>
      <c r="E1063" s="259"/>
      <c r="F1063" s="259"/>
      <c r="G1063" s="43"/>
      <c r="H1063" s="264"/>
      <c r="I1063" s="261"/>
      <c r="J1063" s="106"/>
      <c r="K1063" s="247"/>
      <c r="L1063" s="247"/>
      <c r="M1063" s="247"/>
      <c r="N1063" s="248" t="str">
        <f>IF(AND(K1063&lt;&gt;"",L1063&lt;&gt;"",J1063&lt;&gt;""),ROUND(MIN(IF(OR(J1063="OZZ",J1063="ZZ"),5000,17300),TRUNC(0.75*(SUMIF($D$12:$D1063,$D1063,K$12:K1063)+SUMIF($D$12:$D1063,$D1063,L$12:L1063)),2)) - SUMIF($D$12:$D1062,$D1063,N$12:N1062),2),"")</f>
        <v/>
      </c>
      <c r="O1063" s="249" t="str">
        <f>IF(AND(K1063&lt;&gt;"",L1063&lt;&gt;"",M1063&lt;&gt;"",J1063&lt;&gt;"",AH1063&lt;&gt;""),IF(OR(J1063="OZZ",J1063="ZZ"),ROUND(0-SUMIF($D$12:$D1062,$D1063,O$12:O1062),2),IF(M1063=0,0,ROUND(MIN(MIN(17300,TRUNC(0.75*(SUMIF($D$12:$D$2012,$D1063,K$12:K$2012)+SUMIF($D$12:$D$2012,$D1063,L$12:L$2012)),2)+SUMIF($D$12:$D1063,$D1063,AH$12:AH1063))-SUMIF($D$12:$D1062,$D1063,O$12:O1062)-SUMIF($D$12:$D$2012,$D1063,N$12:N$2012),AH1063),2))),"")</f>
        <v/>
      </c>
      <c r="P1063" s="250" t="str">
        <f>IF(J1063&lt;&gt;"",1000 - SUMIF($D$12:$D1062,$D1063,P$12:P1062),"")</f>
        <v/>
      </c>
      <c r="Q1063" s="106"/>
      <c r="R1063" s="247"/>
      <c r="S1063" s="247"/>
      <c r="T1063" s="247"/>
      <c r="U1063" s="248" t="str">
        <f>IF(AND(R1063&lt;&gt;"",S1063&lt;&gt;"",Q1063&lt;&gt;""),ROUND(MIN(IF(OR(Q1063="OZZ",Q1063="ZZ"),5000,17300),TRUNC(0.75*(SUMIF($D$12:$D1063,$D1063,R$12:R1063)+SUMIF($D$12:$D1063,$D1063,S$12:S1063)),2)) - SUMIF($D$12:$D1062,$D1063,U$12:U1062),2),"")</f>
        <v/>
      </c>
      <c r="V1063" s="248" t="str">
        <f>IF(AND(R1063&lt;&gt;"",S1063&lt;&gt;"",T1063&lt;&gt;"",Q1063&lt;&gt;"",AL1063&lt;&gt;""),IF(OR(Q1063="OZZ",Q1063="ZZ"),ROUND(0-SUMIF($D$12:$D1062,$D1063,V$12:V1062),2),IF(T1063=0,0,ROUND(MIN(MIN(17300,TRUNC(0.75*(SUMIF($D$12:$D$2012,$D1063,R$12:R$2012)+SUMIF($D$12:$D$2012,$D1063,S$12:S$2012)),2)+SUMIF($D$12:$D1063,$D1063,AL$12:AL1063))-SUMIF($D$12:$D1062,$D1063,V$12:V1062)-SUMIF($D$12:$D$2012,$D1063,U$12:U$2012),AL1063),2))),"")</f>
        <v/>
      </c>
      <c r="W1063" s="250" t="str">
        <f>IF(Q1063&lt;&gt;"",1000 - SUMIF($D$12:$D1062,$D1063,W$12:W1062),"")</f>
        <v/>
      </c>
      <c r="X1063" s="106"/>
      <c r="Y1063" s="247"/>
      <c r="Z1063" s="247"/>
      <c r="AA1063" s="247"/>
      <c r="AB1063" s="248" t="str">
        <f>IF(AND(Y1063&lt;&gt;"",Z1063&lt;&gt;"",X1063&lt;&gt;""),ROUND(MIN(IF(OR(X1063="OZZ",X1063="ZZ"),5000,17300),TRUNC(0.75*(SUMIF($D$12:$D1063,$D1063,Y$12:Y1063)+SUMIF($D$12:$D1063,$D1063,Z$12:Z1063)),2)) - SUMIF($D$12:$D1062,$D1063,AB$12:AB1062),2),"")</f>
        <v/>
      </c>
      <c r="AC1063" s="251" t="str">
        <f>IF(AND(Y1063&lt;&gt;"",Z1063&lt;&gt;"",AA1063&lt;&gt;"",X1063&lt;&gt;"",AP1063&lt;&gt;""),IF(OR(X1063="OZZ",X1063="ZZ"),ROUND(0-SUMIF($D$12:$D1062,$D1063,AC$12:AC1062),2),IF(AA1063=0,0,ROUND(MIN(MIN(17300,TRUNC(0.75*(SUMIF($D$12:$D$2012,$D1063,Y$12:Y$2012)+SUMIF($D$12:$D$2012,$D1063,Z$12:Z$2012)),2)+SUMIF($D$12:$D1063,$D1063,AP$12:AP1063))-SUMIF($D$12:$D1062,$D1063,AC$12:AC1062)-SUMIF($D$12:$D$2012,$D1063,AB$12:AB$2012),AP1063),2))),"")</f>
        <v/>
      </c>
      <c r="AD1063" s="250" t="str">
        <f>IF(X1063&lt;&gt;"",1000 - SUMIF($D$12:$D1062,$D1063,AD$12:AD1062),"")</f>
        <v/>
      </c>
      <c r="AE1063" s="252"/>
      <c r="AF1063" s="253"/>
      <c r="AG1063" s="254"/>
      <c r="AH1063" s="255" t="str">
        <f t="shared" si="355"/>
        <v/>
      </c>
      <c r="AI1063" s="256"/>
      <c r="AJ1063" s="253"/>
      <c r="AK1063" s="254"/>
      <c r="AL1063" s="255" t="str">
        <f t="shared" si="356"/>
        <v/>
      </c>
      <c r="AM1063" s="256"/>
      <c r="AN1063" s="253"/>
      <c r="AO1063" s="254"/>
      <c r="AP1063" s="255" t="str">
        <f t="shared" si="336"/>
        <v/>
      </c>
      <c r="AQ1063" s="116"/>
      <c r="AR1063" s="116"/>
      <c r="AS1063" s="117"/>
      <c r="AT1063" s="118"/>
      <c r="AU1063" s="119" t="str">
        <f>IF(D1063&lt;&gt; "", IF(COUNTIF($D$12:$D1063,$D1063)&gt;1,0,IF(SUM(N1063,U1063,AB1063)&gt;0,IF(AND(X1063="",OR(Q1063&lt;&gt;"",J1063&lt;&gt;"")),IF(Q1063&lt;&gt;"",Q1063,IF(J1063&lt;&gt;"",J1063,0)),IF(AND(Q1063&lt;&gt;"",J1063&lt;&gt;"",Q1063=J1063),Q1063,X1063)),0)),"")</f>
        <v/>
      </c>
      <c r="AV1063" s="119" t="str">
        <f>IF(D1063&lt;&gt;"",IF(COUNTIF($D$12:$D1063,$D1063)&gt;1,0,IF(SUM(O1063,V1063,AC1063)&gt;0,IF(AND(X1063="",OR(Q1063&lt;&gt;"",J1063&lt;&gt;"")),IF(Q1063&lt;&gt;"",Q1063,IF(J1063&lt;&gt;"",J1063,0)),IF(AND(Q1063&lt;&gt;"",J1063&lt;&gt;"",Q1063=J1063),Q1063,X1063)),0)),"")</f>
        <v/>
      </c>
      <c r="AW1063" s="119" t="str">
        <f>IF(D1063&lt;&gt;"",IF(COUNTIF($D$12:$D1063,$D1063)&gt;1,0,IF(SUM(P1063,W1063,AD1063)&gt;0,IF(AND(X1063="",OR(Q1063&lt;&gt;"",J1063&lt;&gt;"")),IF(Q1063&lt;&gt;"",Q1063,IF(J1063&lt;&gt;"",J1063,0)),IF(AND(Q1063&lt;&gt;"",J1063&lt;&gt;"",Q1063=J1063),Q1063,X1063)),0)),"")</f>
        <v/>
      </c>
      <c r="AX1063" s="118" t="str">
        <f t="shared" si="337"/>
        <v/>
      </c>
      <c r="AY1063" s="118" t="str">
        <f t="shared" si="338"/>
        <v/>
      </c>
      <c r="AZ1063" s="118" t="str">
        <f t="shared" si="339"/>
        <v/>
      </c>
      <c r="BA1063" s="118" t="str">
        <f t="shared" si="340"/>
        <v/>
      </c>
      <c r="BB1063" s="118" t="str">
        <f t="shared" si="341"/>
        <v/>
      </c>
      <c r="BC1063" s="118" t="str">
        <f t="shared" si="342"/>
        <v/>
      </c>
      <c r="BD1063" s="118" t="str">
        <f t="shared" si="343"/>
        <v/>
      </c>
      <c r="BE1063" s="118" t="str">
        <f t="shared" si="344"/>
        <v/>
      </c>
      <c r="BF1063" s="118" t="str">
        <f t="shared" si="345"/>
        <v/>
      </c>
      <c r="BG1063" s="120"/>
      <c r="BH1063" s="120" t="str">
        <f t="shared" si="346"/>
        <v/>
      </c>
      <c r="BI1063" s="120" t="str">
        <f t="shared" si="347"/>
        <v/>
      </c>
      <c r="BJ1063" s="121"/>
      <c r="BK1063" s="120" t="str">
        <f t="shared" si="348"/>
        <v/>
      </c>
      <c r="BL1063" s="120" t="str">
        <f t="shared" si="349"/>
        <v/>
      </c>
      <c r="BM1063" s="120" t="str">
        <f t="shared" si="350"/>
        <v/>
      </c>
      <c r="BN1063" s="120" t="str">
        <f t="shared" si="351"/>
        <v/>
      </c>
      <c r="BO1063" s="120" t="str">
        <f t="shared" si="352"/>
        <v/>
      </c>
      <c r="BP1063" s="120" t="str">
        <f t="shared" si="353"/>
        <v/>
      </c>
      <c r="BQ1063" s="98"/>
      <c r="BR1063" s="98"/>
      <c r="BS1063" s="98"/>
      <c r="BT1063" s="98"/>
      <c r="BU1063" s="98"/>
      <c r="BV1063" s="98"/>
      <c r="BW1063" s="98"/>
      <c r="BX1063" s="98"/>
      <c r="BY1063" s="98"/>
      <c r="BZ1063" s="98"/>
      <c r="CA1063" s="98"/>
      <c r="CB1063" s="98"/>
      <c r="CC1063" s="98"/>
      <c r="CD1063" s="98"/>
      <c r="CE1063" s="98"/>
      <c r="CF1063" s="98"/>
      <c r="CG1063" s="98"/>
      <c r="CH1063" s="98"/>
      <c r="CI1063" s="98"/>
      <c r="CJ1063" s="98"/>
      <c r="CK1063" s="98"/>
      <c r="CL1063" s="98"/>
      <c r="CM1063" s="98"/>
      <c r="CN1063" s="98"/>
      <c r="CO1063" s="98"/>
      <c r="CP1063" s="98"/>
      <c r="CQ1063" s="98"/>
      <c r="CR1063" s="98"/>
      <c r="CS1063" s="98"/>
    </row>
    <row r="1064" spans="1:97" s="4" customFormat="1" ht="18.75" customHeight="1" x14ac:dyDescent="0.2">
      <c r="A1064" s="3">
        <f t="shared" si="354"/>
        <v>1052</v>
      </c>
      <c r="B1064" s="263"/>
      <c r="C1064" s="263"/>
      <c r="D1064" s="263"/>
      <c r="E1064" s="259"/>
      <c r="F1064" s="259"/>
      <c r="G1064" s="43"/>
      <c r="H1064" s="264"/>
      <c r="I1064" s="261"/>
      <c r="J1064" s="106"/>
      <c r="K1064" s="247"/>
      <c r="L1064" s="247"/>
      <c r="M1064" s="247"/>
      <c r="N1064" s="248" t="str">
        <f>IF(AND(K1064&lt;&gt;"",L1064&lt;&gt;"",J1064&lt;&gt;""),ROUND(MIN(IF(OR(J1064="OZZ",J1064="ZZ"),5000,17300),TRUNC(0.75*(SUMIF($D$12:$D1064,$D1064,K$12:K1064)+SUMIF($D$12:$D1064,$D1064,L$12:L1064)),2)) - SUMIF($D$12:$D1063,$D1064,N$12:N1063),2),"")</f>
        <v/>
      </c>
      <c r="O1064" s="249" t="str">
        <f>IF(AND(K1064&lt;&gt;"",L1064&lt;&gt;"",M1064&lt;&gt;"",J1064&lt;&gt;"",AH1064&lt;&gt;""),IF(OR(J1064="OZZ",J1064="ZZ"),ROUND(0-SUMIF($D$12:$D1063,$D1064,O$12:O1063),2),IF(M1064=0,0,ROUND(MIN(MIN(17300,TRUNC(0.75*(SUMIF($D$12:$D$2012,$D1064,K$12:K$2012)+SUMIF($D$12:$D$2012,$D1064,L$12:L$2012)),2)+SUMIF($D$12:$D1064,$D1064,AH$12:AH1064))-SUMIF($D$12:$D1063,$D1064,O$12:O1063)-SUMIF($D$12:$D$2012,$D1064,N$12:N$2012),AH1064),2))),"")</f>
        <v/>
      </c>
      <c r="P1064" s="250" t="str">
        <f>IF(J1064&lt;&gt;"",1000 - SUMIF($D$12:$D1063,$D1064,P$12:P1063),"")</f>
        <v/>
      </c>
      <c r="Q1064" s="106"/>
      <c r="R1064" s="247"/>
      <c r="S1064" s="247"/>
      <c r="T1064" s="247"/>
      <c r="U1064" s="248" t="str">
        <f>IF(AND(R1064&lt;&gt;"",S1064&lt;&gt;"",Q1064&lt;&gt;""),ROUND(MIN(IF(OR(Q1064="OZZ",Q1064="ZZ"),5000,17300),TRUNC(0.75*(SUMIF($D$12:$D1064,$D1064,R$12:R1064)+SUMIF($D$12:$D1064,$D1064,S$12:S1064)),2)) - SUMIF($D$12:$D1063,$D1064,U$12:U1063),2),"")</f>
        <v/>
      </c>
      <c r="V1064" s="248" t="str">
        <f>IF(AND(R1064&lt;&gt;"",S1064&lt;&gt;"",T1064&lt;&gt;"",Q1064&lt;&gt;"",AL1064&lt;&gt;""),IF(OR(Q1064="OZZ",Q1064="ZZ"),ROUND(0-SUMIF($D$12:$D1063,$D1064,V$12:V1063),2),IF(T1064=0,0,ROUND(MIN(MIN(17300,TRUNC(0.75*(SUMIF($D$12:$D$2012,$D1064,R$12:R$2012)+SUMIF($D$12:$D$2012,$D1064,S$12:S$2012)),2)+SUMIF($D$12:$D1064,$D1064,AL$12:AL1064))-SUMIF($D$12:$D1063,$D1064,V$12:V1063)-SUMIF($D$12:$D$2012,$D1064,U$12:U$2012),AL1064),2))),"")</f>
        <v/>
      </c>
      <c r="W1064" s="250" t="str">
        <f>IF(Q1064&lt;&gt;"",1000 - SUMIF($D$12:$D1063,$D1064,W$12:W1063),"")</f>
        <v/>
      </c>
      <c r="X1064" s="106"/>
      <c r="Y1064" s="247"/>
      <c r="Z1064" s="247"/>
      <c r="AA1064" s="247"/>
      <c r="AB1064" s="248" t="str">
        <f>IF(AND(Y1064&lt;&gt;"",Z1064&lt;&gt;"",X1064&lt;&gt;""),ROUND(MIN(IF(OR(X1064="OZZ",X1064="ZZ"),5000,17300),TRUNC(0.75*(SUMIF($D$12:$D1064,$D1064,Y$12:Y1064)+SUMIF($D$12:$D1064,$D1064,Z$12:Z1064)),2)) - SUMIF($D$12:$D1063,$D1064,AB$12:AB1063),2),"")</f>
        <v/>
      </c>
      <c r="AC1064" s="251" t="str">
        <f>IF(AND(Y1064&lt;&gt;"",Z1064&lt;&gt;"",AA1064&lt;&gt;"",X1064&lt;&gt;"",AP1064&lt;&gt;""),IF(OR(X1064="OZZ",X1064="ZZ"),ROUND(0-SUMIF($D$12:$D1063,$D1064,AC$12:AC1063),2),IF(AA1064=0,0,ROUND(MIN(MIN(17300,TRUNC(0.75*(SUMIF($D$12:$D$2012,$D1064,Y$12:Y$2012)+SUMIF($D$12:$D$2012,$D1064,Z$12:Z$2012)),2)+SUMIF($D$12:$D1064,$D1064,AP$12:AP1064))-SUMIF($D$12:$D1063,$D1064,AC$12:AC1063)-SUMIF($D$12:$D$2012,$D1064,AB$12:AB$2012),AP1064),2))),"")</f>
        <v/>
      </c>
      <c r="AD1064" s="250" t="str">
        <f>IF(X1064&lt;&gt;"",1000 - SUMIF($D$12:$D1063,$D1064,AD$12:AD1063),"")</f>
        <v/>
      </c>
      <c r="AE1064" s="252"/>
      <c r="AF1064" s="253"/>
      <c r="AG1064" s="254"/>
      <c r="AH1064" s="255" t="str">
        <f t="shared" si="355"/>
        <v/>
      </c>
      <c r="AI1064" s="256"/>
      <c r="AJ1064" s="253"/>
      <c r="AK1064" s="254"/>
      <c r="AL1064" s="255" t="str">
        <f t="shared" si="356"/>
        <v/>
      </c>
      <c r="AM1064" s="256"/>
      <c r="AN1064" s="253"/>
      <c r="AO1064" s="254"/>
      <c r="AP1064" s="255" t="str">
        <f t="shared" si="336"/>
        <v/>
      </c>
      <c r="AQ1064" s="116"/>
      <c r="AR1064" s="116"/>
      <c r="AS1064" s="117"/>
      <c r="AT1064" s="118"/>
      <c r="AU1064" s="119" t="str">
        <f>IF(D1064&lt;&gt; "", IF(COUNTIF($D$12:$D1064,$D1064)&gt;1,0,IF(SUM(N1064,U1064,AB1064)&gt;0,IF(AND(X1064="",OR(Q1064&lt;&gt;"",J1064&lt;&gt;"")),IF(Q1064&lt;&gt;"",Q1064,IF(J1064&lt;&gt;"",J1064,0)),IF(AND(Q1064&lt;&gt;"",J1064&lt;&gt;"",Q1064=J1064),Q1064,X1064)),0)),"")</f>
        <v/>
      </c>
      <c r="AV1064" s="119" t="str">
        <f>IF(D1064&lt;&gt;"",IF(COUNTIF($D$12:$D1064,$D1064)&gt;1,0,IF(SUM(O1064,V1064,AC1064)&gt;0,IF(AND(X1064="",OR(Q1064&lt;&gt;"",J1064&lt;&gt;"")),IF(Q1064&lt;&gt;"",Q1064,IF(J1064&lt;&gt;"",J1064,0)),IF(AND(Q1064&lt;&gt;"",J1064&lt;&gt;"",Q1064=J1064),Q1064,X1064)),0)),"")</f>
        <v/>
      </c>
      <c r="AW1064" s="119" t="str">
        <f>IF(D1064&lt;&gt;"",IF(COUNTIF($D$12:$D1064,$D1064)&gt;1,0,IF(SUM(P1064,W1064,AD1064)&gt;0,IF(AND(X1064="",OR(Q1064&lt;&gt;"",J1064&lt;&gt;"")),IF(Q1064&lt;&gt;"",Q1064,IF(J1064&lt;&gt;"",J1064,0)),IF(AND(Q1064&lt;&gt;"",J1064&lt;&gt;"",Q1064=J1064),Q1064,X1064)),0)),"")</f>
        <v/>
      </c>
      <c r="AX1064" s="118" t="str">
        <f t="shared" si="337"/>
        <v/>
      </c>
      <c r="AY1064" s="118" t="str">
        <f t="shared" si="338"/>
        <v/>
      </c>
      <c r="AZ1064" s="118" t="str">
        <f t="shared" si="339"/>
        <v/>
      </c>
      <c r="BA1064" s="118" t="str">
        <f t="shared" si="340"/>
        <v/>
      </c>
      <c r="BB1064" s="118" t="str">
        <f t="shared" si="341"/>
        <v/>
      </c>
      <c r="BC1064" s="118" t="str">
        <f t="shared" si="342"/>
        <v/>
      </c>
      <c r="BD1064" s="118" t="str">
        <f t="shared" si="343"/>
        <v/>
      </c>
      <c r="BE1064" s="118" t="str">
        <f t="shared" si="344"/>
        <v/>
      </c>
      <c r="BF1064" s="118" t="str">
        <f t="shared" si="345"/>
        <v/>
      </c>
      <c r="BG1064" s="120"/>
      <c r="BH1064" s="120" t="str">
        <f t="shared" si="346"/>
        <v/>
      </c>
      <c r="BI1064" s="120" t="str">
        <f t="shared" si="347"/>
        <v/>
      </c>
      <c r="BJ1064" s="121"/>
      <c r="BK1064" s="120" t="str">
        <f t="shared" si="348"/>
        <v/>
      </c>
      <c r="BL1064" s="120" t="str">
        <f t="shared" si="349"/>
        <v/>
      </c>
      <c r="BM1064" s="120" t="str">
        <f t="shared" si="350"/>
        <v/>
      </c>
      <c r="BN1064" s="120" t="str">
        <f t="shared" si="351"/>
        <v/>
      </c>
      <c r="BO1064" s="120" t="str">
        <f t="shared" si="352"/>
        <v/>
      </c>
      <c r="BP1064" s="120" t="str">
        <f t="shared" si="353"/>
        <v/>
      </c>
      <c r="BQ1064" s="98"/>
      <c r="BR1064" s="98"/>
      <c r="BS1064" s="98"/>
      <c r="BT1064" s="98"/>
      <c r="BU1064" s="98"/>
      <c r="BV1064" s="98"/>
      <c r="BW1064" s="98"/>
      <c r="BX1064" s="98"/>
      <c r="BY1064" s="98"/>
      <c r="BZ1064" s="98"/>
      <c r="CA1064" s="98"/>
      <c r="CB1064" s="98"/>
      <c r="CC1064" s="98"/>
      <c r="CD1064" s="98"/>
      <c r="CE1064" s="98"/>
      <c r="CF1064" s="98"/>
      <c r="CG1064" s="98"/>
      <c r="CH1064" s="98"/>
      <c r="CI1064" s="98"/>
      <c r="CJ1064" s="98"/>
      <c r="CK1064" s="98"/>
      <c r="CL1064" s="98"/>
      <c r="CM1064" s="98"/>
      <c r="CN1064" s="98"/>
      <c r="CO1064" s="98"/>
      <c r="CP1064" s="98"/>
      <c r="CQ1064" s="98"/>
      <c r="CR1064" s="98"/>
      <c r="CS1064" s="98"/>
    </row>
    <row r="1065" spans="1:97" s="4" customFormat="1" ht="18.75" customHeight="1" x14ac:dyDescent="0.2">
      <c r="A1065" s="3">
        <f t="shared" si="354"/>
        <v>1053</v>
      </c>
      <c r="B1065" s="263"/>
      <c r="C1065" s="263"/>
      <c r="D1065" s="263"/>
      <c r="E1065" s="259"/>
      <c r="F1065" s="259"/>
      <c r="G1065" s="43"/>
      <c r="H1065" s="264"/>
      <c r="I1065" s="261"/>
      <c r="J1065" s="106"/>
      <c r="K1065" s="247"/>
      <c r="L1065" s="247"/>
      <c r="M1065" s="247"/>
      <c r="N1065" s="248" t="str">
        <f>IF(AND(K1065&lt;&gt;"",L1065&lt;&gt;"",J1065&lt;&gt;""),ROUND(MIN(IF(OR(J1065="OZZ",J1065="ZZ"),5000,17300),TRUNC(0.75*(SUMIF($D$12:$D1065,$D1065,K$12:K1065)+SUMIF($D$12:$D1065,$D1065,L$12:L1065)),2)) - SUMIF($D$12:$D1064,$D1065,N$12:N1064),2),"")</f>
        <v/>
      </c>
      <c r="O1065" s="249" t="str">
        <f>IF(AND(K1065&lt;&gt;"",L1065&lt;&gt;"",M1065&lt;&gt;"",J1065&lt;&gt;"",AH1065&lt;&gt;""),IF(OR(J1065="OZZ",J1065="ZZ"),ROUND(0-SUMIF($D$12:$D1064,$D1065,O$12:O1064),2),IF(M1065=0,0,ROUND(MIN(MIN(17300,TRUNC(0.75*(SUMIF($D$12:$D$2012,$D1065,K$12:K$2012)+SUMIF($D$12:$D$2012,$D1065,L$12:L$2012)),2)+SUMIF($D$12:$D1065,$D1065,AH$12:AH1065))-SUMIF($D$12:$D1064,$D1065,O$12:O1064)-SUMIF($D$12:$D$2012,$D1065,N$12:N$2012),AH1065),2))),"")</f>
        <v/>
      </c>
      <c r="P1065" s="250" t="str">
        <f>IF(J1065&lt;&gt;"",1000 - SUMIF($D$12:$D1064,$D1065,P$12:P1064),"")</f>
        <v/>
      </c>
      <c r="Q1065" s="106"/>
      <c r="R1065" s="247"/>
      <c r="S1065" s="247"/>
      <c r="T1065" s="247"/>
      <c r="U1065" s="248" t="str">
        <f>IF(AND(R1065&lt;&gt;"",S1065&lt;&gt;"",Q1065&lt;&gt;""),ROUND(MIN(IF(OR(Q1065="OZZ",Q1065="ZZ"),5000,17300),TRUNC(0.75*(SUMIF($D$12:$D1065,$D1065,R$12:R1065)+SUMIF($D$12:$D1065,$D1065,S$12:S1065)),2)) - SUMIF($D$12:$D1064,$D1065,U$12:U1064),2),"")</f>
        <v/>
      </c>
      <c r="V1065" s="248" t="str">
        <f>IF(AND(R1065&lt;&gt;"",S1065&lt;&gt;"",T1065&lt;&gt;"",Q1065&lt;&gt;"",AL1065&lt;&gt;""),IF(OR(Q1065="OZZ",Q1065="ZZ"),ROUND(0-SUMIF($D$12:$D1064,$D1065,V$12:V1064),2),IF(T1065=0,0,ROUND(MIN(MIN(17300,TRUNC(0.75*(SUMIF($D$12:$D$2012,$D1065,R$12:R$2012)+SUMIF($D$12:$D$2012,$D1065,S$12:S$2012)),2)+SUMIF($D$12:$D1065,$D1065,AL$12:AL1065))-SUMIF($D$12:$D1064,$D1065,V$12:V1064)-SUMIF($D$12:$D$2012,$D1065,U$12:U$2012),AL1065),2))),"")</f>
        <v/>
      </c>
      <c r="W1065" s="250" t="str">
        <f>IF(Q1065&lt;&gt;"",1000 - SUMIF($D$12:$D1064,$D1065,W$12:W1064),"")</f>
        <v/>
      </c>
      <c r="X1065" s="106"/>
      <c r="Y1065" s="247"/>
      <c r="Z1065" s="247"/>
      <c r="AA1065" s="247"/>
      <c r="AB1065" s="248" t="str">
        <f>IF(AND(Y1065&lt;&gt;"",Z1065&lt;&gt;"",X1065&lt;&gt;""),ROUND(MIN(IF(OR(X1065="OZZ",X1065="ZZ"),5000,17300),TRUNC(0.75*(SUMIF($D$12:$D1065,$D1065,Y$12:Y1065)+SUMIF($D$12:$D1065,$D1065,Z$12:Z1065)),2)) - SUMIF($D$12:$D1064,$D1065,AB$12:AB1064),2),"")</f>
        <v/>
      </c>
      <c r="AC1065" s="251" t="str">
        <f>IF(AND(Y1065&lt;&gt;"",Z1065&lt;&gt;"",AA1065&lt;&gt;"",X1065&lt;&gt;"",AP1065&lt;&gt;""),IF(OR(X1065="OZZ",X1065="ZZ"),ROUND(0-SUMIF($D$12:$D1064,$D1065,AC$12:AC1064),2),IF(AA1065=0,0,ROUND(MIN(MIN(17300,TRUNC(0.75*(SUMIF($D$12:$D$2012,$D1065,Y$12:Y$2012)+SUMIF($D$12:$D$2012,$D1065,Z$12:Z$2012)),2)+SUMIF($D$12:$D1065,$D1065,AP$12:AP1065))-SUMIF($D$12:$D1064,$D1065,AC$12:AC1064)-SUMIF($D$12:$D$2012,$D1065,AB$12:AB$2012),AP1065),2))),"")</f>
        <v/>
      </c>
      <c r="AD1065" s="250" t="str">
        <f>IF(X1065&lt;&gt;"",1000 - SUMIF($D$12:$D1064,$D1065,AD$12:AD1064),"")</f>
        <v/>
      </c>
      <c r="AE1065" s="252"/>
      <c r="AF1065" s="253"/>
      <c r="AG1065" s="254"/>
      <c r="AH1065" s="255" t="str">
        <f t="shared" si="355"/>
        <v/>
      </c>
      <c r="AI1065" s="256"/>
      <c r="AJ1065" s="253"/>
      <c r="AK1065" s="254"/>
      <c r="AL1065" s="255" t="str">
        <f t="shared" si="356"/>
        <v/>
      </c>
      <c r="AM1065" s="256"/>
      <c r="AN1065" s="253"/>
      <c r="AO1065" s="254"/>
      <c r="AP1065" s="255" t="str">
        <f t="shared" si="336"/>
        <v/>
      </c>
      <c r="AQ1065" s="116"/>
      <c r="AR1065" s="116"/>
      <c r="AS1065" s="117"/>
      <c r="AT1065" s="118"/>
      <c r="AU1065" s="119" t="str">
        <f>IF(D1065&lt;&gt; "", IF(COUNTIF($D$12:$D1065,$D1065)&gt;1,0,IF(SUM(N1065,U1065,AB1065)&gt;0,IF(AND(X1065="",OR(Q1065&lt;&gt;"",J1065&lt;&gt;"")),IF(Q1065&lt;&gt;"",Q1065,IF(J1065&lt;&gt;"",J1065,0)),IF(AND(Q1065&lt;&gt;"",J1065&lt;&gt;"",Q1065=J1065),Q1065,X1065)),0)),"")</f>
        <v/>
      </c>
      <c r="AV1065" s="119" t="str">
        <f>IF(D1065&lt;&gt;"",IF(COUNTIF($D$12:$D1065,$D1065)&gt;1,0,IF(SUM(O1065,V1065,AC1065)&gt;0,IF(AND(X1065="",OR(Q1065&lt;&gt;"",J1065&lt;&gt;"")),IF(Q1065&lt;&gt;"",Q1065,IF(J1065&lt;&gt;"",J1065,0)),IF(AND(Q1065&lt;&gt;"",J1065&lt;&gt;"",Q1065=J1065),Q1065,X1065)),0)),"")</f>
        <v/>
      </c>
      <c r="AW1065" s="119" t="str">
        <f>IF(D1065&lt;&gt;"",IF(COUNTIF($D$12:$D1065,$D1065)&gt;1,0,IF(SUM(P1065,W1065,AD1065)&gt;0,IF(AND(X1065="",OR(Q1065&lt;&gt;"",J1065&lt;&gt;"")),IF(Q1065&lt;&gt;"",Q1065,IF(J1065&lt;&gt;"",J1065,0)),IF(AND(Q1065&lt;&gt;"",J1065&lt;&gt;"",Q1065=J1065),Q1065,X1065)),0)),"")</f>
        <v/>
      </c>
      <c r="AX1065" s="118" t="str">
        <f t="shared" si="337"/>
        <v/>
      </c>
      <c r="AY1065" s="118" t="str">
        <f t="shared" si="338"/>
        <v/>
      </c>
      <c r="AZ1065" s="118" t="str">
        <f t="shared" si="339"/>
        <v/>
      </c>
      <c r="BA1065" s="118" t="str">
        <f t="shared" si="340"/>
        <v/>
      </c>
      <c r="BB1065" s="118" t="str">
        <f t="shared" si="341"/>
        <v/>
      </c>
      <c r="BC1065" s="118" t="str">
        <f t="shared" si="342"/>
        <v/>
      </c>
      <c r="BD1065" s="118" t="str">
        <f t="shared" si="343"/>
        <v/>
      </c>
      <c r="BE1065" s="118" t="str">
        <f t="shared" si="344"/>
        <v/>
      </c>
      <c r="BF1065" s="118" t="str">
        <f t="shared" si="345"/>
        <v/>
      </c>
      <c r="BG1065" s="120"/>
      <c r="BH1065" s="120" t="str">
        <f t="shared" si="346"/>
        <v/>
      </c>
      <c r="BI1065" s="120" t="str">
        <f t="shared" si="347"/>
        <v/>
      </c>
      <c r="BJ1065" s="121"/>
      <c r="BK1065" s="120" t="str">
        <f t="shared" si="348"/>
        <v/>
      </c>
      <c r="BL1065" s="120" t="str">
        <f t="shared" si="349"/>
        <v/>
      </c>
      <c r="BM1065" s="120" t="str">
        <f t="shared" si="350"/>
        <v/>
      </c>
      <c r="BN1065" s="120" t="str">
        <f t="shared" si="351"/>
        <v/>
      </c>
      <c r="BO1065" s="120" t="str">
        <f t="shared" si="352"/>
        <v/>
      </c>
      <c r="BP1065" s="120" t="str">
        <f t="shared" si="353"/>
        <v/>
      </c>
      <c r="BQ1065" s="98"/>
      <c r="BR1065" s="98"/>
      <c r="BS1065" s="98"/>
      <c r="BT1065" s="98"/>
      <c r="BU1065" s="98"/>
      <c r="BV1065" s="98"/>
      <c r="BW1065" s="98"/>
      <c r="BX1065" s="98"/>
      <c r="BY1065" s="98"/>
      <c r="BZ1065" s="98"/>
      <c r="CA1065" s="98"/>
      <c r="CB1065" s="98"/>
      <c r="CC1065" s="98"/>
      <c r="CD1065" s="98"/>
      <c r="CE1065" s="98"/>
      <c r="CF1065" s="98"/>
      <c r="CG1065" s="98"/>
      <c r="CH1065" s="98"/>
      <c r="CI1065" s="98"/>
      <c r="CJ1065" s="98"/>
      <c r="CK1065" s="98"/>
      <c r="CL1065" s="98"/>
      <c r="CM1065" s="98"/>
      <c r="CN1065" s="98"/>
      <c r="CO1065" s="98"/>
      <c r="CP1065" s="98"/>
      <c r="CQ1065" s="98"/>
      <c r="CR1065" s="98"/>
      <c r="CS1065" s="98"/>
    </row>
    <row r="1066" spans="1:97" s="4" customFormat="1" ht="18.75" customHeight="1" x14ac:dyDescent="0.2">
      <c r="A1066" s="3">
        <f t="shared" si="354"/>
        <v>1054</v>
      </c>
      <c r="B1066" s="263"/>
      <c r="C1066" s="263"/>
      <c r="D1066" s="263"/>
      <c r="E1066" s="259"/>
      <c r="F1066" s="259"/>
      <c r="G1066" s="43"/>
      <c r="H1066" s="264"/>
      <c r="I1066" s="261"/>
      <c r="J1066" s="106"/>
      <c r="K1066" s="247"/>
      <c r="L1066" s="247"/>
      <c r="M1066" s="247"/>
      <c r="N1066" s="248" t="str">
        <f>IF(AND(K1066&lt;&gt;"",L1066&lt;&gt;"",J1066&lt;&gt;""),ROUND(MIN(IF(OR(J1066="OZZ",J1066="ZZ"),5000,17300),TRUNC(0.75*(SUMIF($D$12:$D1066,$D1066,K$12:K1066)+SUMIF($D$12:$D1066,$D1066,L$12:L1066)),2)) - SUMIF($D$12:$D1065,$D1066,N$12:N1065),2),"")</f>
        <v/>
      </c>
      <c r="O1066" s="249" t="str">
        <f>IF(AND(K1066&lt;&gt;"",L1066&lt;&gt;"",M1066&lt;&gt;"",J1066&lt;&gt;"",AH1066&lt;&gt;""),IF(OR(J1066="OZZ",J1066="ZZ"),ROUND(0-SUMIF($D$12:$D1065,$D1066,O$12:O1065),2),IF(M1066=0,0,ROUND(MIN(MIN(17300,TRUNC(0.75*(SUMIF($D$12:$D$2012,$D1066,K$12:K$2012)+SUMIF($D$12:$D$2012,$D1066,L$12:L$2012)),2)+SUMIF($D$12:$D1066,$D1066,AH$12:AH1066))-SUMIF($D$12:$D1065,$D1066,O$12:O1065)-SUMIF($D$12:$D$2012,$D1066,N$12:N$2012),AH1066),2))),"")</f>
        <v/>
      </c>
      <c r="P1066" s="250" t="str">
        <f>IF(J1066&lt;&gt;"",1000 - SUMIF($D$12:$D1065,$D1066,P$12:P1065),"")</f>
        <v/>
      </c>
      <c r="Q1066" s="106"/>
      <c r="R1066" s="247"/>
      <c r="S1066" s="247"/>
      <c r="T1066" s="247"/>
      <c r="U1066" s="248" t="str">
        <f>IF(AND(R1066&lt;&gt;"",S1066&lt;&gt;"",Q1066&lt;&gt;""),ROUND(MIN(IF(OR(Q1066="OZZ",Q1066="ZZ"),5000,17300),TRUNC(0.75*(SUMIF($D$12:$D1066,$D1066,R$12:R1066)+SUMIF($D$12:$D1066,$D1066,S$12:S1066)),2)) - SUMIF($D$12:$D1065,$D1066,U$12:U1065),2),"")</f>
        <v/>
      </c>
      <c r="V1066" s="248" t="str">
        <f>IF(AND(R1066&lt;&gt;"",S1066&lt;&gt;"",T1066&lt;&gt;"",Q1066&lt;&gt;"",AL1066&lt;&gt;""),IF(OR(Q1066="OZZ",Q1066="ZZ"),ROUND(0-SUMIF($D$12:$D1065,$D1066,V$12:V1065),2),IF(T1066=0,0,ROUND(MIN(MIN(17300,TRUNC(0.75*(SUMIF($D$12:$D$2012,$D1066,R$12:R$2012)+SUMIF($D$12:$D$2012,$D1066,S$12:S$2012)),2)+SUMIF($D$12:$D1066,$D1066,AL$12:AL1066))-SUMIF($D$12:$D1065,$D1066,V$12:V1065)-SUMIF($D$12:$D$2012,$D1066,U$12:U$2012),AL1066),2))),"")</f>
        <v/>
      </c>
      <c r="W1066" s="250" t="str">
        <f>IF(Q1066&lt;&gt;"",1000 - SUMIF($D$12:$D1065,$D1066,W$12:W1065),"")</f>
        <v/>
      </c>
      <c r="X1066" s="106"/>
      <c r="Y1066" s="247"/>
      <c r="Z1066" s="247"/>
      <c r="AA1066" s="247"/>
      <c r="AB1066" s="248" t="str">
        <f>IF(AND(Y1066&lt;&gt;"",Z1066&lt;&gt;"",X1066&lt;&gt;""),ROUND(MIN(IF(OR(X1066="OZZ",X1066="ZZ"),5000,17300),TRUNC(0.75*(SUMIF($D$12:$D1066,$D1066,Y$12:Y1066)+SUMIF($D$12:$D1066,$D1066,Z$12:Z1066)),2)) - SUMIF($D$12:$D1065,$D1066,AB$12:AB1065),2),"")</f>
        <v/>
      </c>
      <c r="AC1066" s="251" t="str">
        <f>IF(AND(Y1066&lt;&gt;"",Z1066&lt;&gt;"",AA1066&lt;&gt;"",X1066&lt;&gt;"",AP1066&lt;&gt;""),IF(OR(X1066="OZZ",X1066="ZZ"),ROUND(0-SUMIF($D$12:$D1065,$D1066,AC$12:AC1065),2),IF(AA1066=0,0,ROUND(MIN(MIN(17300,TRUNC(0.75*(SUMIF($D$12:$D$2012,$D1066,Y$12:Y$2012)+SUMIF($D$12:$D$2012,$D1066,Z$12:Z$2012)),2)+SUMIF($D$12:$D1066,$D1066,AP$12:AP1066))-SUMIF($D$12:$D1065,$D1066,AC$12:AC1065)-SUMIF($D$12:$D$2012,$D1066,AB$12:AB$2012),AP1066),2))),"")</f>
        <v/>
      </c>
      <c r="AD1066" s="250" t="str">
        <f>IF(X1066&lt;&gt;"",1000 - SUMIF($D$12:$D1065,$D1066,AD$12:AD1065),"")</f>
        <v/>
      </c>
      <c r="AE1066" s="252"/>
      <c r="AF1066" s="253"/>
      <c r="AG1066" s="254"/>
      <c r="AH1066" s="255" t="str">
        <f t="shared" si="355"/>
        <v/>
      </c>
      <c r="AI1066" s="256"/>
      <c r="AJ1066" s="253"/>
      <c r="AK1066" s="254"/>
      <c r="AL1066" s="255" t="str">
        <f t="shared" si="356"/>
        <v/>
      </c>
      <c r="AM1066" s="256"/>
      <c r="AN1066" s="253"/>
      <c r="AO1066" s="254"/>
      <c r="AP1066" s="255" t="str">
        <f t="shared" si="336"/>
        <v/>
      </c>
      <c r="AQ1066" s="116"/>
      <c r="AR1066" s="116"/>
      <c r="AS1066" s="117"/>
      <c r="AT1066" s="118"/>
      <c r="AU1066" s="119" t="str">
        <f>IF(D1066&lt;&gt; "", IF(COUNTIF($D$12:$D1066,$D1066)&gt;1,0,IF(SUM(N1066,U1066,AB1066)&gt;0,IF(AND(X1066="",OR(Q1066&lt;&gt;"",J1066&lt;&gt;"")),IF(Q1066&lt;&gt;"",Q1066,IF(J1066&lt;&gt;"",J1066,0)),IF(AND(Q1066&lt;&gt;"",J1066&lt;&gt;"",Q1066=J1066),Q1066,X1066)),0)),"")</f>
        <v/>
      </c>
      <c r="AV1066" s="119" t="str">
        <f>IF(D1066&lt;&gt;"",IF(COUNTIF($D$12:$D1066,$D1066)&gt;1,0,IF(SUM(O1066,V1066,AC1066)&gt;0,IF(AND(X1066="",OR(Q1066&lt;&gt;"",J1066&lt;&gt;"")),IF(Q1066&lt;&gt;"",Q1066,IF(J1066&lt;&gt;"",J1066,0)),IF(AND(Q1066&lt;&gt;"",J1066&lt;&gt;"",Q1066=J1066),Q1066,X1066)),0)),"")</f>
        <v/>
      </c>
      <c r="AW1066" s="119" t="str">
        <f>IF(D1066&lt;&gt;"",IF(COUNTIF($D$12:$D1066,$D1066)&gt;1,0,IF(SUM(P1066,W1066,AD1066)&gt;0,IF(AND(X1066="",OR(Q1066&lt;&gt;"",J1066&lt;&gt;"")),IF(Q1066&lt;&gt;"",Q1066,IF(J1066&lt;&gt;"",J1066,0)),IF(AND(Q1066&lt;&gt;"",J1066&lt;&gt;"",Q1066=J1066),Q1066,X1066)),0)),"")</f>
        <v/>
      </c>
      <c r="AX1066" s="118" t="str">
        <f t="shared" si="337"/>
        <v/>
      </c>
      <c r="AY1066" s="118" t="str">
        <f t="shared" si="338"/>
        <v/>
      </c>
      <c r="AZ1066" s="118" t="str">
        <f t="shared" si="339"/>
        <v/>
      </c>
      <c r="BA1066" s="118" t="str">
        <f t="shared" si="340"/>
        <v/>
      </c>
      <c r="BB1066" s="118" t="str">
        <f t="shared" si="341"/>
        <v/>
      </c>
      <c r="BC1066" s="118" t="str">
        <f t="shared" si="342"/>
        <v/>
      </c>
      <c r="BD1066" s="118" t="str">
        <f t="shared" si="343"/>
        <v/>
      </c>
      <c r="BE1066" s="118" t="str">
        <f t="shared" si="344"/>
        <v/>
      </c>
      <c r="BF1066" s="118" t="str">
        <f t="shared" si="345"/>
        <v/>
      </c>
      <c r="BG1066" s="120"/>
      <c r="BH1066" s="120" t="str">
        <f t="shared" si="346"/>
        <v/>
      </c>
      <c r="BI1066" s="120" t="str">
        <f t="shared" si="347"/>
        <v/>
      </c>
      <c r="BJ1066" s="121"/>
      <c r="BK1066" s="120" t="str">
        <f t="shared" si="348"/>
        <v/>
      </c>
      <c r="BL1066" s="120" t="str">
        <f t="shared" si="349"/>
        <v/>
      </c>
      <c r="BM1066" s="120" t="str">
        <f t="shared" si="350"/>
        <v/>
      </c>
      <c r="BN1066" s="120" t="str">
        <f t="shared" si="351"/>
        <v/>
      </c>
      <c r="BO1066" s="120" t="str">
        <f t="shared" si="352"/>
        <v/>
      </c>
      <c r="BP1066" s="120" t="str">
        <f t="shared" si="353"/>
        <v/>
      </c>
      <c r="BQ1066" s="98"/>
      <c r="BR1066" s="98"/>
      <c r="BS1066" s="98"/>
      <c r="BT1066" s="98"/>
      <c r="BU1066" s="98"/>
      <c r="BV1066" s="98"/>
      <c r="BW1066" s="98"/>
      <c r="BX1066" s="98"/>
      <c r="BY1066" s="98"/>
      <c r="BZ1066" s="98"/>
      <c r="CA1066" s="98"/>
      <c r="CB1066" s="98"/>
      <c r="CC1066" s="98"/>
      <c r="CD1066" s="98"/>
      <c r="CE1066" s="98"/>
      <c r="CF1066" s="98"/>
      <c r="CG1066" s="98"/>
      <c r="CH1066" s="98"/>
      <c r="CI1066" s="98"/>
      <c r="CJ1066" s="98"/>
      <c r="CK1066" s="98"/>
      <c r="CL1066" s="98"/>
      <c r="CM1066" s="98"/>
      <c r="CN1066" s="98"/>
      <c r="CO1066" s="98"/>
      <c r="CP1066" s="98"/>
      <c r="CQ1066" s="98"/>
      <c r="CR1066" s="98"/>
      <c r="CS1066" s="98"/>
    </row>
    <row r="1067" spans="1:97" s="4" customFormat="1" ht="18.75" customHeight="1" x14ac:dyDescent="0.2">
      <c r="A1067" s="3">
        <f t="shared" si="354"/>
        <v>1055</v>
      </c>
      <c r="B1067" s="263"/>
      <c r="C1067" s="263"/>
      <c r="D1067" s="263"/>
      <c r="E1067" s="259"/>
      <c r="F1067" s="259"/>
      <c r="G1067" s="43"/>
      <c r="H1067" s="264"/>
      <c r="I1067" s="261"/>
      <c r="J1067" s="106"/>
      <c r="K1067" s="247"/>
      <c r="L1067" s="247"/>
      <c r="M1067" s="247"/>
      <c r="N1067" s="248" t="str">
        <f>IF(AND(K1067&lt;&gt;"",L1067&lt;&gt;"",J1067&lt;&gt;""),ROUND(MIN(IF(OR(J1067="OZZ",J1067="ZZ"),5000,17300),TRUNC(0.75*(SUMIF($D$12:$D1067,$D1067,K$12:K1067)+SUMIF($D$12:$D1067,$D1067,L$12:L1067)),2)) - SUMIF($D$12:$D1066,$D1067,N$12:N1066),2),"")</f>
        <v/>
      </c>
      <c r="O1067" s="249" t="str">
        <f>IF(AND(K1067&lt;&gt;"",L1067&lt;&gt;"",M1067&lt;&gt;"",J1067&lt;&gt;"",AH1067&lt;&gt;""),IF(OR(J1067="OZZ",J1067="ZZ"),ROUND(0-SUMIF($D$12:$D1066,$D1067,O$12:O1066),2),IF(M1067=0,0,ROUND(MIN(MIN(17300,TRUNC(0.75*(SUMIF($D$12:$D$2012,$D1067,K$12:K$2012)+SUMIF($D$12:$D$2012,$D1067,L$12:L$2012)),2)+SUMIF($D$12:$D1067,$D1067,AH$12:AH1067))-SUMIF($D$12:$D1066,$D1067,O$12:O1066)-SUMIF($D$12:$D$2012,$D1067,N$12:N$2012),AH1067),2))),"")</f>
        <v/>
      </c>
      <c r="P1067" s="250" t="str">
        <f>IF(J1067&lt;&gt;"",1000 - SUMIF($D$12:$D1066,$D1067,P$12:P1066),"")</f>
        <v/>
      </c>
      <c r="Q1067" s="106"/>
      <c r="R1067" s="247"/>
      <c r="S1067" s="247"/>
      <c r="T1067" s="247"/>
      <c r="U1067" s="248" t="str">
        <f>IF(AND(R1067&lt;&gt;"",S1067&lt;&gt;"",Q1067&lt;&gt;""),ROUND(MIN(IF(OR(Q1067="OZZ",Q1067="ZZ"),5000,17300),TRUNC(0.75*(SUMIF($D$12:$D1067,$D1067,R$12:R1067)+SUMIF($D$12:$D1067,$D1067,S$12:S1067)),2)) - SUMIF($D$12:$D1066,$D1067,U$12:U1066),2),"")</f>
        <v/>
      </c>
      <c r="V1067" s="248" t="str">
        <f>IF(AND(R1067&lt;&gt;"",S1067&lt;&gt;"",T1067&lt;&gt;"",Q1067&lt;&gt;"",AL1067&lt;&gt;""),IF(OR(Q1067="OZZ",Q1067="ZZ"),ROUND(0-SUMIF($D$12:$D1066,$D1067,V$12:V1066),2),IF(T1067=0,0,ROUND(MIN(MIN(17300,TRUNC(0.75*(SUMIF($D$12:$D$2012,$D1067,R$12:R$2012)+SUMIF($D$12:$D$2012,$D1067,S$12:S$2012)),2)+SUMIF($D$12:$D1067,$D1067,AL$12:AL1067))-SUMIF($D$12:$D1066,$D1067,V$12:V1066)-SUMIF($D$12:$D$2012,$D1067,U$12:U$2012),AL1067),2))),"")</f>
        <v/>
      </c>
      <c r="W1067" s="250" t="str">
        <f>IF(Q1067&lt;&gt;"",1000 - SUMIF($D$12:$D1066,$D1067,W$12:W1066),"")</f>
        <v/>
      </c>
      <c r="X1067" s="106"/>
      <c r="Y1067" s="247"/>
      <c r="Z1067" s="247"/>
      <c r="AA1067" s="247"/>
      <c r="AB1067" s="248" t="str">
        <f>IF(AND(Y1067&lt;&gt;"",Z1067&lt;&gt;"",X1067&lt;&gt;""),ROUND(MIN(IF(OR(X1067="OZZ",X1067="ZZ"),5000,17300),TRUNC(0.75*(SUMIF($D$12:$D1067,$D1067,Y$12:Y1067)+SUMIF($D$12:$D1067,$D1067,Z$12:Z1067)),2)) - SUMIF($D$12:$D1066,$D1067,AB$12:AB1066),2),"")</f>
        <v/>
      </c>
      <c r="AC1067" s="251" t="str">
        <f>IF(AND(Y1067&lt;&gt;"",Z1067&lt;&gt;"",AA1067&lt;&gt;"",X1067&lt;&gt;"",AP1067&lt;&gt;""),IF(OR(X1067="OZZ",X1067="ZZ"),ROUND(0-SUMIF($D$12:$D1066,$D1067,AC$12:AC1066),2),IF(AA1067=0,0,ROUND(MIN(MIN(17300,TRUNC(0.75*(SUMIF($D$12:$D$2012,$D1067,Y$12:Y$2012)+SUMIF($D$12:$D$2012,$D1067,Z$12:Z$2012)),2)+SUMIF($D$12:$D1067,$D1067,AP$12:AP1067))-SUMIF($D$12:$D1066,$D1067,AC$12:AC1066)-SUMIF($D$12:$D$2012,$D1067,AB$12:AB$2012),AP1067),2))),"")</f>
        <v/>
      </c>
      <c r="AD1067" s="250" t="str">
        <f>IF(X1067&lt;&gt;"",1000 - SUMIF($D$12:$D1066,$D1067,AD$12:AD1066),"")</f>
        <v/>
      </c>
      <c r="AE1067" s="252"/>
      <c r="AF1067" s="253"/>
      <c r="AG1067" s="254"/>
      <c r="AH1067" s="255" t="str">
        <f t="shared" si="355"/>
        <v/>
      </c>
      <c r="AI1067" s="256"/>
      <c r="AJ1067" s="253"/>
      <c r="AK1067" s="254"/>
      <c r="AL1067" s="255" t="str">
        <f t="shared" si="356"/>
        <v/>
      </c>
      <c r="AM1067" s="256"/>
      <c r="AN1067" s="253"/>
      <c r="AO1067" s="254"/>
      <c r="AP1067" s="255" t="str">
        <f t="shared" si="336"/>
        <v/>
      </c>
      <c r="AQ1067" s="116"/>
      <c r="AR1067" s="116"/>
      <c r="AS1067" s="117"/>
      <c r="AT1067" s="118"/>
      <c r="AU1067" s="119" t="str">
        <f>IF(D1067&lt;&gt; "", IF(COUNTIF($D$12:$D1067,$D1067)&gt;1,0,IF(SUM(N1067,U1067,AB1067)&gt;0,IF(AND(X1067="",OR(Q1067&lt;&gt;"",J1067&lt;&gt;"")),IF(Q1067&lt;&gt;"",Q1067,IF(J1067&lt;&gt;"",J1067,0)),IF(AND(Q1067&lt;&gt;"",J1067&lt;&gt;"",Q1067=J1067),Q1067,X1067)),0)),"")</f>
        <v/>
      </c>
      <c r="AV1067" s="119" t="str">
        <f>IF(D1067&lt;&gt;"",IF(COUNTIF($D$12:$D1067,$D1067)&gt;1,0,IF(SUM(O1067,V1067,AC1067)&gt;0,IF(AND(X1067="",OR(Q1067&lt;&gt;"",J1067&lt;&gt;"")),IF(Q1067&lt;&gt;"",Q1067,IF(J1067&lt;&gt;"",J1067,0)),IF(AND(Q1067&lt;&gt;"",J1067&lt;&gt;"",Q1067=J1067),Q1067,X1067)),0)),"")</f>
        <v/>
      </c>
      <c r="AW1067" s="119" t="str">
        <f>IF(D1067&lt;&gt;"",IF(COUNTIF($D$12:$D1067,$D1067)&gt;1,0,IF(SUM(P1067,W1067,AD1067)&gt;0,IF(AND(X1067="",OR(Q1067&lt;&gt;"",J1067&lt;&gt;"")),IF(Q1067&lt;&gt;"",Q1067,IF(J1067&lt;&gt;"",J1067,0)),IF(AND(Q1067&lt;&gt;"",J1067&lt;&gt;"",Q1067=J1067),Q1067,X1067)),0)),"")</f>
        <v/>
      </c>
      <c r="AX1067" s="118" t="str">
        <f t="shared" si="337"/>
        <v/>
      </c>
      <c r="AY1067" s="118" t="str">
        <f t="shared" si="338"/>
        <v/>
      </c>
      <c r="AZ1067" s="118" t="str">
        <f t="shared" si="339"/>
        <v/>
      </c>
      <c r="BA1067" s="118" t="str">
        <f t="shared" si="340"/>
        <v/>
      </c>
      <c r="BB1067" s="118" t="str">
        <f t="shared" si="341"/>
        <v/>
      </c>
      <c r="BC1067" s="118" t="str">
        <f t="shared" si="342"/>
        <v/>
      </c>
      <c r="BD1067" s="118" t="str">
        <f t="shared" si="343"/>
        <v/>
      </c>
      <c r="BE1067" s="118" t="str">
        <f t="shared" si="344"/>
        <v/>
      </c>
      <c r="BF1067" s="118" t="str">
        <f t="shared" si="345"/>
        <v/>
      </c>
      <c r="BG1067" s="120"/>
      <c r="BH1067" s="120" t="str">
        <f t="shared" si="346"/>
        <v/>
      </c>
      <c r="BI1067" s="120" t="str">
        <f t="shared" si="347"/>
        <v/>
      </c>
      <c r="BJ1067" s="121"/>
      <c r="BK1067" s="120" t="str">
        <f t="shared" si="348"/>
        <v/>
      </c>
      <c r="BL1067" s="120" t="str">
        <f t="shared" si="349"/>
        <v/>
      </c>
      <c r="BM1067" s="120" t="str">
        <f t="shared" si="350"/>
        <v/>
      </c>
      <c r="BN1067" s="120" t="str">
        <f t="shared" si="351"/>
        <v/>
      </c>
      <c r="BO1067" s="120" t="str">
        <f t="shared" si="352"/>
        <v/>
      </c>
      <c r="BP1067" s="120" t="str">
        <f t="shared" si="353"/>
        <v/>
      </c>
      <c r="BQ1067" s="98"/>
      <c r="BR1067" s="98"/>
      <c r="BS1067" s="98"/>
      <c r="BT1067" s="98"/>
      <c r="BU1067" s="98"/>
      <c r="BV1067" s="98"/>
      <c r="BW1067" s="98"/>
      <c r="BX1067" s="98"/>
      <c r="BY1067" s="98"/>
      <c r="BZ1067" s="98"/>
      <c r="CA1067" s="98"/>
      <c r="CB1067" s="98"/>
      <c r="CC1067" s="98"/>
      <c r="CD1067" s="98"/>
      <c r="CE1067" s="98"/>
      <c r="CF1067" s="98"/>
      <c r="CG1067" s="98"/>
      <c r="CH1067" s="98"/>
      <c r="CI1067" s="98"/>
      <c r="CJ1067" s="98"/>
      <c r="CK1067" s="98"/>
      <c r="CL1067" s="98"/>
      <c r="CM1067" s="98"/>
      <c r="CN1067" s="98"/>
      <c r="CO1067" s="98"/>
      <c r="CP1067" s="98"/>
      <c r="CQ1067" s="98"/>
      <c r="CR1067" s="98"/>
      <c r="CS1067" s="98"/>
    </row>
    <row r="1068" spans="1:97" s="4" customFormat="1" ht="18.75" customHeight="1" x14ac:dyDescent="0.2">
      <c r="A1068" s="3">
        <f t="shared" si="354"/>
        <v>1056</v>
      </c>
      <c r="B1068" s="263"/>
      <c r="C1068" s="263"/>
      <c r="D1068" s="263"/>
      <c r="E1068" s="259"/>
      <c r="F1068" s="259"/>
      <c r="G1068" s="43"/>
      <c r="H1068" s="264"/>
      <c r="I1068" s="261"/>
      <c r="J1068" s="106"/>
      <c r="K1068" s="247"/>
      <c r="L1068" s="247"/>
      <c r="M1068" s="247"/>
      <c r="N1068" s="248" t="str">
        <f>IF(AND(K1068&lt;&gt;"",L1068&lt;&gt;"",J1068&lt;&gt;""),ROUND(MIN(IF(OR(J1068="OZZ",J1068="ZZ"),5000,17300),TRUNC(0.75*(SUMIF($D$12:$D1068,$D1068,K$12:K1068)+SUMIF($D$12:$D1068,$D1068,L$12:L1068)),2)) - SUMIF($D$12:$D1067,$D1068,N$12:N1067),2),"")</f>
        <v/>
      </c>
      <c r="O1068" s="249" t="str">
        <f>IF(AND(K1068&lt;&gt;"",L1068&lt;&gt;"",M1068&lt;&gt;"",J1068&lt;&gt;"",AH1068&lt;&gt;""),IF(OR(J1068="OZZ",J1068="ZZ"),ROUND(0-SUMIF($D$12:$D1067,$D1068,O$12:O1067),2),IF(M1068=0,0,ROUND(MIN(MIN(17300,TRUNC(0.75*(SUMIF($D$12:$D$2012,$D1068,K$12:K$2012)+SUMIF($D$12:$D$2012,$D1068,L$12:L$2012)),2)+SUMIF($D$12:$D1068,$D1068,AH$12:AH1068))-SUMIF($D$12:$D1067,$D1068,O$12:O1067)-SUMIF($D$12:$D$2012,$D1068,N$12:N$2012),AH1068),2))),"")</f>
        <v/>
      </c>
      <c r="P1068" s="250" t="str">
        <f>IF(J1068&lt;&gt;"",1000 - SUMIF($D$12:$D1067,$D1068,P$12:P1067),"")</f>
        <v/>
      </c>
      <c r="Q1068" s="106"/>
      <c r="R1068" s="247"/>
      <c r="S1068" s="247"/>
      <c r="T1068" s="247"/>
      <c r="U1068" s="248" t="str">
        <f>IF(AND(R1068&lt;&gt;"",S1068&lt;&gt;"",Q1068&lt;&gt;""),ROUND(MIN(IF(OR(Q1068="OZZ",Q1068="ZZ"),5000,17300),TRUNC(0.75*(SUMIF($D$12:$D1068,$D1068,R$12:R1068)+SUMIF($D$12:$D1068,$D1068,S$12:S1068)),2)) - SUMIF($D$12:$D1067,$D1068,U$12:U1067),2),"")</f>
        <v/>
      </c>
      <c r="V1068" s="248" t="str">
        <f>IF(AND(R1068&lt;&gt;"",S1068&lt;&gt;"",T1068&lt;&gt;"",Q1068&lt;&gt;"",AL1068&lt;&gt;""),IF(OR(Q1068="OZZ",Q1068="ZZ"),ROUND(0-SUMIF($D$12:$D1067,$D1068,V$12:V1067),2),IF(T1068=0,0,ROUND(MIN(MIN(17300,TRUNC(0.75*(SUMIF($D$12:$D$2012,$D1068,R$12:R$2012)+SUMIF($D$12:$D$2012,$D1068,S$12:S$2012)),2)+SUMIF($D$12:$D1068,$D1068,AL$12:AL1068))-SUMIF($D$12:$D1067,$D1068,V$12:V1067)-SUMIF($D$12:$D$2012,$D1068,U$12:U$2012),AL1068),2))),"")</f>
        <v/>
      </c>
      <c r="W1068" s="250" t="str">
        <f>IF(Q1068&lt;&gt;"",1000 - SUMIF($D$12:$D1067,$D1068,W$12:W1067),"")</f>
        <v/>
      </c>
      <c r="X1068" s="106"/>
      <c r="Y1068" s="247"/>
      <c r="Z1068" s="247"/>
      <c r="AA1068" s="247"/>
      <c r="AB1068" s="248" t="str">
        <f>IF(AND(Y1068&lt;&gt;"",Z1068&lt;&gt;"",X1068&lt;&gt;""),ROUND(MIN(IF(OR(X1068="OZZ",X1068="ZZ"),5000,17300),TRUNC(0.75*(SUMIF($D$12:$D1068,$D1068,Y$12:Y1068)+SUMIF($D$12:$D1068,$D1068,Z$12:Z1068)),2)) - SUMIF($D$12:$D1067,$D1068,AB$12:AB1067),2),"")</f>
        <v/>
      </c>
      <c r="AC1068" s="251" t="str">
        <f>IF(AND(Y1068&lt;&gt;"",Z1068&lt;&gt;"",AA1068&lt;&gt;"",X1068&lt;&gt;"",AP1068&lt;&gt;""),IF(OR(X1068="OZZ",X1068="ZZ"),ROUND(0-SUMIF($D$12:$D1067,$D1068,AC$12:AC1067),2),IF(AA1068=0,0,ROUND(MIN(MIN(17300,TRUNC(0.75*(SUMIF($D$12:$D$2012,$D1068,Y$12:Y$2012)+SUMIF($D$12:$D$2012,$D1068,Z$12:Z$2012)),2)+SUMIF($D$12:$D1068,$D1068,AP$12:AP1068))-SUMIF($D$12:$D1067,$D1068,AC$12:AC1067)-SUMIF($D$12:$D$2012,$D1068,AB$12:AB$2012),AP1068),2))),"")</f>
        <v/>
      </c>
      <c r="AD1068" s="250" t="str">
        <f>IF(X1068&lt;&gt;"",1000 - SUMIF($D$12:$D1067,$D1068,AD$12:AD1067),"")</f>
        <v/>
      </c>
      <c r="AE1068" s="252"/>
      <c r="AF1068" s="253"/>
      <c r="AG1068" s="254"/>
      <c r="AH1068" s="255" t="str">
        <f t="shared" si="355"/>
        <v/>
      </c>
      <c r="AI1068" s="256"/>
      <c r="AJ1068" s="253"/>
      <c r="AK1068" s="254"/>
      <c r="AL1068" s="255" t="str">
        <f t="shared" si="356"/>
        <v/>
      </c>
      <c r="AM1068" s="256"/>
      <c r="AN1068" s="253"/>
      <c r="AO1068" s="254"/>
      <c r="AP1068" s="255" t="str">
        <f t="shared" si="336"/>
        <v/>
      </c>
      <c r="AQ1068" s="116"/>
      <c r="AR1068" s="116"/>
      <c r="AS1068" s="117"/>
      <c r="AT1068" s="118"/>
      <c r="AU1068" s="119" t="str">
        <f>IF(D1068&lt;&gt; "", IF(COUNTIF($D$12:$D1068,$D1068)&gt;1,0,IF(SUM(N1068,U1068,AB1068)&gt;0,IF(AND(X1068="",OR(Q1068&lt;&gt;"",J1068&lt;&gt;"")),IF(Q1068&lt;&gt;"",Q1068,IF(J1068&lt;&gt;"",J1068,0)),IF(AND(Q1068&lt;&gt;"",J1068&lt;&gt;"",Q1068=J1068),Q1068,X1068)),0)),"")</f>
        <v/>
      </c>
      <c r="AV1068" s="119" t="str">
        <f>IF(D1068&lt;&gt;"",IF(COUNTIF($D$12:$D1068,$D1068)&gt;1,0,IF(SUM(O1068,V1068,AC1068)&gt;0,IF(AND(X1068="",OR(Q1068&lt;&gt;"",J1068&lt;&gt;"")),IF(Q1068&lt;&gt;"",Q1068,IF(J1068&lt;&gt;"",J1068,0)),IF(AND(Q1068&lt;&gt;"",J1068&lt;&gt;"",Q1068=J1068),Q1068,X1068)),0)),"")</f>
        <v/>
      </c>
      <c r="AW1068" s="119" t="str">
        <f>IF(D1068&lt;&gt;"",IF(COUNTIF($D$12:$D1068,$D1068)&gt;1,0,IF(SUM(P1068,W1068,AD1068)&gt;0,IF(AND(X1068="",OR(Q1068&lt;&gt;"",J1068&lt;&gt;"")),IF(Q1068&lt;&gt;"",Q1068,IF(J1068&lt;&gt;"",J1068,0)),IF(AND(Q1068&lt;&gt;"",J1068&lt;&gt;"",Q1068=J1068),Q1068,X1068)),0)),"")</f>
        <v/>
      </c>
      <c r="AX1068" s="118" t="str">
        <f t="shared" si="337"/>
        <v/>
      </c>
      <c r="AY1068" s="118" t="str">
        <f t="shared" si="338"/>
        <v/>
      </c>
      <c r="AZ1068" s="118" t="str">
        <f t="shared" si="339"/>
        <v/>
      </c>
      <c r="BA1068" s="118" t="str">
        <f t="shared" si="340"/>
        <v/>
      </c>
      <c r="BB1068" s="118" t="str">
        <f t="shared" si="341"/>
        <v/>
      </c>
      <c r="BC1068" s="118" t="str">
        <f t="shared" si="342"/>
        <v/>
      </c>
      <c r="BD1068" s="118" t="str">
        <f t="shared" si="343"/>
        <v/>
      </c>
      <c r="BE1068" s="118" t="str">
        <f t="shared" si="344"/>
        <v/>
      </c>
      <c r="BF1068" s="118" t="str">
        <f t="shared" si="345"/>
        <v/>
      </c>
      <c r="BG1068" s="120"/>
      <c r="BH1068" s="120" t="str">
        <f t="shared" si="346"/>
        <v/>
      </c>
      <c r="BI1068" s="120" t="str">
        <f t="shared" si="347"/>
        <v/>
      </c>
      <c r="BJ1068" s="121"/>
      <c r="BK1068" s="120" t="str">
        <f t="shared" si="348"/>
        <v/>
      </c>
      <c r="BL1068" s="120" t="str">
        <f t="shared" si="349"/>
        <v/>
      </c>
      <c r="BM1068" s="120" t="str">
        <f t="shared" si="350"/>
        <v/>
      </c>
      <c r="BN1068" s="120" t="str">
        <f t="shared" si="351"/>
        <v/>
      </c>
      <c r="BO1068" s="120" t="str">
        <f t="shared" si="352"/>
        <v/>
      </c>
      <c r="BP1068" s="120" t="str">
        <f t="shared" si="353"/>
        <v/>
      </c>
      <c r="BQ1068" s="98"/>
      <c r="BR1068" s="98"/>
      <c r="BS1068" s="98"/>
      <c r="BT1068" s="98"/>
      <c r="BU1068" s="98"/>
      <c r="BV1068" s="98"/>
      <c r="BW1068" s="98"/>
      <c r="BX1068" s="98"/>
      <c r="BY1068" s="98"/>
      <c r="BZ1068" s="98"/>
      <c r="CA1068" s="98"/>
      <c r="CB1068" s="98"/>
      <c r="CC1068" s="98"/>
      <c r="CD1068" s="98"/>
      <c r="CE1068" s="98"/>
      <c r="CF1068" s="98"/>
      <c r="CG1068" s="98"/>
      <c r="CH1068" s="98"/>
      <c r="CI1068" s="98"/>
      <c r="CJ1068" s="98"/>
      <c r="CK1068" s="98"/>
      <c r="CL1068" s="98"/>
      <c r="CM1068" s="98"/>
      <c r="CN1068" s="98"/>
      <c r="CO1068" s="98"/>
      <c r="CP1068" s="98"/>
      <c r="CQ1068" s="98"/>
      <c r="CR1068" s="98"/>
      <c r="CS1068" s="98"/>
    </row>
    <row r="1069" spans="1:97" s="4" customFormat="1" ht="18.75" customHeight="1" x14ac:dyDescent="0.2">
      <c r="A1069" s="3">
        <f t="shared" si="354"/>
        <v>1057</v>
      </c>
      <c r="B1069" s="263"/>
      <c r="C1069" s="263"/>
      <c r="D1069" s="263"/>
      <c r="E1069" s="259"/>
      <c r="F1069" s="259"/>
      <c r="G1069" s="43"/>
      <c r="H1069" s="264"/>
      <c r="I1069" s="261"/>
      <c r="J1069" s="106"/>
      <c r="K1069" s="247"/>
      <c r="L1069" s="247"/>
      <c r="M1069" s="247"/>
      <c r="N1069" s="248" t="str">
        <f>IF(AND(K1069&lt;&gt;"",L1069&lt;&gt;"",J1069&lt;&gt;""),ROUND(MIN(IF(OR(J1069="OZZ",J1069="ZZ"),5000,17300),TRUNC(0.75*(SUMIF($D$12:$D1069,$D1069,K$12:K1069)+SUMIF($D$12:$D1069,$D1069,L$12:L1069)),2)) - SUMIF($D$12:$D1068,$D1069,N$12:N1068),2),"")</f>
        <v/>
      </c>
      <c r="O1069" s="249" t="str">
        <f>IF(AND(K1069&lt;&gt;"",L1069&lt;&gt;"",M1069&lt;&gt;"",J1069&lt;&gt;"",AH1069&lt;&gt;""),IF(OR(J1069="OZZ",J1069="ZZ"),ROUND(0-SUMIF($D$12:$D1068,$D1069,O$12:O1068),2),IF(M1069=0,0,ROUND(MIN(MIN(17300,TRUNC(0.75*(SUMIF($D$12:$D$2012,$D1069,K$12:K$2012)+SUMIF($D$12:$D$2012,$D1069,L$12:L$2012)),2)+SUMIF($D$12:$D1069,$D1069,AH$12:AH1069))-SUMIF($D$12:$D1068,$D1069,O$12:O1068)-SUMIF($D$12:$D$2012,$D1069,N$12:N$2012),AH1069),2))),"")</f>
        <v/>
      </c>
      <c r="P1069" s="250" t="str">
        <f>IF(J1069&lt;&gt;"",1000 - SUMIF($D$12:$D1068,$D1069,P$12:P1068),"")</f>
        <v/>
      </c>
      <c r="Q1069" s="106"/>
      <c r="R1069" s="247"/>
      <c r="S1069" s="247"/>
      <c r="T1069" s="247"/>
      <c r="U1069" s="248" t="str">
        <f>IF(AND(R1069&lt;&gt;"",S1069&lt;&gt;"",Q1069&lt;&gt;""),ROUND(MIN(IF(OR(Q1069="OZZ",Q1069="ZZ"),5000,17300),TRUNC(0.75*(SUMIF($D$12:$D1069,$D1069,R$12:R1069)+SUMIF($D$12:$D1069,$D1069,S$12:S1069)),2)) - SUMIF($D$12:$D1068,$D1069,U$12:U1068),2),"")</f>
        <v/>
      </c>
      <c r="V1069" s="248" t="str">
        <f>IF(AND(R1069&lt;&gt;"",S1069&lt;&gt;"",T1069&lt;&gt;"",Q1069&lt;&gt;"",AL1069&lt;&gt;""),IF(OR(Q1069="OZZ",Q1069="ZZ"),ROUND(0-SUMIF($D$12:$D1068,$D1069,V$12:V1068),2),IF(T1069=0,0,ROUND(MIN(MIN(17300,TRUNC(0.75*(SUMIF($D$12:$D$2012,$D1069,R$12:R$2012)+SUMIF($D$12:$D$2012,$D1069,S$12:S$2012)),2)+SUMIF($D$12:$D1069,$D1069,AL$12:AL1069))-SUMIF($D$12:$D1068,$D1069,V$12:V1068)-SUMIF($D$12:$D$2012,$D1069,U$12:U$2012),AL1069),2))),"")</f>
        <v/>
      </c>
      <c r="W1069" s="250" t="str">
        <f>IF(Q1069&lt;&gt;"",1000 - SUMIF($D$12:$D1068,$D1069,W$12:W1068),"")</f>
        <v/>
      </c>
      <c r="X1069" s="106"/>
      <c r="Y1069" s="247"/>
      <c r="Z1069" s="247"/>
      <c r="AA1069" s="247"/>
      <c r="AB1069" s="248" t="str">
        <f>IF(AND(Y1069&lt;&gt;"",Z1069&lt;&gt;"",X1069&lt;&gt;""),ROUND(MIN(IF(OR(X1069="OZZ",X1069="ZZ"),5000,17300),TRUNC(0.75*(SUMIF($D$12:$D1069,$D1069,Y$12:Y1069)+SUMIF($D$12:$D1069,$D1069,Z$12:Z1069)),2)) - SUMIF($D$12:$D1068,$D1069,AB$12:AB1068),2),"")</f>
        <v/>
      </c>
      <c r="AC1069" s="251" t="str">
        <f>IF(AND(Y1069&lt;&gt;"",Z1069&lt;&gt;"",AA1069&lt;&gt;"",X1069&lt;&gt;"",AP1069&lt;&gt;""),IF(OR(X1069="OZZ",X1069="ZZ"),ROUND(0-SUMIF($D$12:$D1068,$D1069,AC$12:AC1068),2),IF(AA1069=0,0,ROUND(MIN(MIN(17300,TRUNC(0.75*(SUMIF($D$12:$D$2012,$D1069,Y$12:Y$2012)+SUMIF($D$12:$D$2012,$D1069,Z$12:Z$2012)),2)+SUMIF($D$12:$D1069,$D1069,AP$12:AP1069))-SUMIF($D$12:$D1068,$D1069,AC$12:AC1068)-SUMIF($D$12:$D$2012,$D1069,AB$12:AB$2012),AP1069),2))),"")</f>
        <v/>
      </c>
      <c r="AD1069" s="250" t="str">
        <f>IF(X1069&lt;&gt;"",1000 - SUMIF($D$12:$D1068,$D1069,AD$12:AD1068),"")</f>
        <v/>
      </c>
      <c r="AE1069" s="252"/>
      <c r="AF1069" s="253"/>
      <c r="AG1069" s="254"/>
      <c r="AH1069" s="255" t="str">
        <f t="shared" si="355"/>
        <v/>
      </c>
      <c r="AI1069" s="256"/>
      <c r="AJ1069" s="253"/>
      <c r="AK1069" s="254"/>
      <c r="AL1069" s="255" t="str">
        <f t="shared" si="356"/>
        <v/>
      </c>
      <c r="AM1069" s="256"/>
      <c r="AN1069" s="253"/>
      <c r="AO1069" s="254"/>
      <c r="AP1069" s="255" t="str">
        <f t="shared" si="336"/>
        <v/>
      </c>
      <c r="AQ1069" s="116"/>
      <c r="AR1069" s="116"/>
      <c r="AS1069" s="117"/>
      <c r="AT1069" s="118"/>
      <c r="AU1069" s="119" t="str">
        <f>IF(D1069&lt;&gt; "", IF(COUNTIF($D$12:$D1069,$D1069)&gt;1,0,IF(SUM(N1069,U1069,AB1069)&gt;0,IF(AND(X1069="",OR(Q1069&lt;&gt;"",J1069&lt;&gt;"")),IF(Q1069&lt;&gt;"",Q1069,IF(J1069&lt;&gt;"",J1069,0)),IF(AND(Q1069&lt;&gt;"",J1069&lt;&gt;"",Q1069=J1069),Q1069,X1069)),0)),"")</f>
        <v/>
      </c>
      <c r="AV1069" s="119" t="str">
        <f>IF(D1069&lt;&gt;"",IF(COUNTIF($D$12:$D1069,$D1069)&gt;1,0,IF(SUM(O1069,V1069,AC1069)&gt;0,IF(AND(X1069="",OR(Q1069&lt;&gt;"",J1069&lt;&gt;"")),IF(Q1069&lt;&gt;"",Q1069,IF(J1069&lt;&gt;"",J1069,0)),IF(AND(Q1069&lt;&gt;"",J1069&lt;&gt;"",Q1069=J1069),Q1069,X1069)),0)),"")</f>
        <v/>
      </c>
      <c r="AW1069" s="119" t="str">
        <f>IF(D1069&lt;&gt;"",IF(COUNTIF($D$12:$D1069,$D1069)&gt;1,0,IF(SUM(P1069,W1069,AD1069)&gt;0,IF(AND(X1069="",OR(Q1069&lt;&gt;"",J1069&lt;&gt;"")),IF(Q1069&lt;&gt;"",Q1069,IF(J1069&lt;&gt;"",J1069,0)),IF(AND(Q1069&lt;&gt;"",J1069&lt;&gt;"",Q1069=J1069),Q1069,X1069)),0)),"")</f>
        <v/>
      </c>
      <c r="AX1069" s="118" t="str">
        <f t="shared" si="337"/>
        <v/>
      </c>
      <c r="AY1069" s="118" t="str">
        <f t="shared" si="338"/>
        <v/>
      </c>
      <c r="AZ1069" s="118" t="str">
        <f t="shared" si="339"/>
        <v/>
      </c>
      <c r="BA1069" s="118" t="str">
        <f t="shared" si="340"/>
        <v/>
      </c>
      <c r="BB1069" s="118" t="str">
        <f t="shared" si="341"/>
        <v/>
      </c>
      <c r="BC1069" s="118" t="str">
        <f t="shared" si="342"/>
        <v/>
      </c>
      <c r="BD1069" s="118" t="str">
        <f t="shared" si="343"/>
        <v/>
      </c>
      <c r="BE1069" s="118" t="str">
        <f t="shared" si="344"/>
        <v/>
      </c>
      <c r="BF1069" s="118" t="str">
        <f t="shared" si="345"/>
        <v/>
      </c>
      <c r="BG1069" s="120"/>
      <c r="BH1069" s="120" t="str">
        <f t="shared" si="346"/>
        <v/>
      </c>
      <c r="BI1069" s="120" t="str">
        <f t="shared" si="347"/>
        <v/>
      </c>
      <c r="BJ1069" s="121"/>
      <c r="BK1069" s="120" t="str">
        <f t="shared" si="348"/>
        <v/>
      </c>
      <c r="BL1069" s="120" t="str">
        <f t="shared" si="349"/>
        <v/>
      </c>
      <c r="BM1069" s="120" t="str">
        <f t="shared" si="350"/>
        <v/>
      </c>
      <c r="BN1069" s="120" t="str">
        <f t="shared" si="351"/>
        <v/>
      </c>
      <c r="BO1069" s="120" t="str">
        <f t="shared" si="352"/>
        <v/>
      </c>
      <c r="BP1069" s="120" t="str">
        <f t="shared" si="353"/>
        <v/>
      </c>
      <c r="BQ1069" s="98"/>
      <c r="BR1069" s="98"/>
      <c r="BS1069" s="98"/>
      <c r="BT1069" s="98"/>
      <c r="BU1069" s="98"/>
      <c r="BV1069" s="98"/>
      <c r="BW1069" s="98"/>
      <c r="BX1069" s="98"/>
      <c r="BY1069" s="98"/>
      <c r="BZ1069" s="98"/>
      <c r="CA1069" s="98"/>
      <c r="CB1069" s="98"/>
      <c r="CC1069" s="98"/>
      <c r="CD1069" s="98"/>
      <c r="CE1069" s="98"/>
      <c r="CF1069" s="98"/>
      <c r="CG1069" s="98"/>
      <c r="CH1069" s="98"/>
      <c r="CI1069" s="98"/>
      <c r="CJ1069" s="98"/>
      <c r="CK1069" s="98"/>
      <c r="CL1069" s="98"/>
      <c r="CM1069" s="98"/>
      <c r="CN1069" s="98"/>
      <c r="CO1069" s="98"/>
      <c r="CP1069" s="98"/>
      <c r="CQ1069" s="98"/>
      <c r="CR1069" s="98"/>
      <c r="CS1069" s="98"/>
    </row>
    <row r="1070" spans="1:97" s="4" customFormat="1" ht="18.75" customHeight="1" x14ac:dyDescent="0.2">
      <c r="A1070" s="3">
        <f t="shared" si="354"/>
        <v>1058</v>
      </c>
      <c r="B1070" s="263"/>
      <c r="C1070" s="263"/>
      <c r="D1070" s="263"/>
      <c r="E1070" s="259"/>
      <c r="F1070" s="259"/>
      <c r="G1070" s="43"/>
      <c r="H1070" s="264"/>
      <c r="I1070" s="261"/>
      <c r="J1070" s="106"/>
      <c r="K1070" s="247"/>
      <c r="L1070" s="247"/>
      <c r="M1070" s="247"/>
      <c r="N1070" s="248" t="str">
        <f>IF(AND(K1070&lt;&gt;"",L1070&lt;&gt;"",J1070&lt;&gt;""),ROUND(MIN(IF(OR(J1070="OZZ",J1070="ZZ"),5000,17300),TRUNC(0.75*(SUMIF($D$12:$D1070,$D1070,K$12:K1070)+SUMIF($D$12:$D1070,$D1070,L$12:L1070)),2)) - SUMIF($D$12:$D1069,$D1070,N$12:N1069),2),"")</f>
        <v/>
      </c>
      <c r="O1070" s="249" t="str">
        <f>IF(AND(K1070&lt;&gt;"",L1070&lt;&gt;"",M1070&lt;&gt;"",J1070&lt;&gt;"",AH1070&lt;&gt;""),IF(OR(J1070="OZZ",J1070="ZZ"),ROUND(0-SUMIF($D$12:$D1069,$D1070,O$12:O1069),2),IF(M1070=0,0,ROUND(MIN(MIN(17300,TRUNC(0.75*(SUMIF($D$12:$D$2012,$D1070,K$12:K$2012)+SUMIF($D$12:$D$2012,$D1070,L$12:L$2012)),2)+SUMIF($D$12:$D1070,$D1070,AH$12:AH1070))-SUMIF($D$12:$D1069,$D1070,O$12:O1069)-SUMIF($D$12:$D$2012,$D1070,N$12:N$2012),AH1070),2))),"")</f>
        <v/>
      </c>
      <c r="P1070" s="250" t="str">
        <f>IF(J1070&lt;&gt;"",1000 - SUMIF($D$12:$D1069,$D1070,P$12:P1069),"")</f>
        <v/>
      </c>
      <c r="Q1070" s="106"/>
      <c r="R1070" s="247"/>
      <c r="S1070" s="247"/>
      <c r="T1070" s="247"/>
      <c r="U1070" s="248" t="str">
        <f>IF(AND(R1070&lt;&gt;"",S1070&lt;&gt;"",Q1070&lt;&gt;""),ROUND(MIN(IF(OR(Q1070="OZZ",Q1070="ZZ"),5000,17300),TRUNC(0.75*(SUMIF($D$12:$D1070,$D1070,R$12:R1070)+SUMIF($D$12:$D1070,$D1070,S$12:S1070)),2)) - SUMIF($D$12:$D1069,$D1070,U$12:U1069),2),"")</f>
        <v/>
      </c>
      <c r="V1070" s="248" t="str">
        <f>IF(AND(R1070&lt;&gt;"",S1070&lt;&gt;"",T1070&lt;&gt;"",Q1070&lt;&gt;"",AL1070&lt;&gt;""),IF(OR(Q1070="OZZ",Q1070="ZZ"),ROUND(0-SUMIF($D$12:$D1069,$D1070,V$12:V1069),2),IF(T1070=0,0,ROUND(MIN(MIN(17300,TRUNC(0.75*(SUMIF($D$12:$D$2012,$D1070,R$12:R$2012)+SUMIF($D$12:$D$2012,$D1070,S$12:S$2012)),2)+SUMIF($D$12:$D1070,$D1070,AL$12:AL1070))-SUMIF($D$12:$D1069,$D1070,V$12:V1069)-SUMIF($D$12:$D$2012,$D1070,U$12:U$2012),AL1070),2))),"")</f>
        <v/>
      </c>
      <c r="W1070" s="250" t="str">
        <f>IF(Q1070&lt;&gt;"",1000 - SUMIF($D$12:$D1069,$D1070,W$12:W1069),"")</f>
        <v/>
      </c>
      <c r="X1070" s="106"/>
      <c r="Y1070" s="247"/>
      <c r="Z1070" s="247"/>
      <c r="AA1070" s="247"/>
      <c r="AB1070" s="248" t="str">
        <f>IF(AND(Y1070&lt;&gt;"",Z1070&lt;&gt;"",X1070&lt;&gt;""),ROUND(MIN(IF(OR(X1070="OZZ",X1070="ZZ"),5000,17300),TRUNC(0.75*(SUMIF($D$12:$D1070,$D1070,Y$12:Y1070)+SUMIF($D$12:$D1070,$D1070,Z$12:Z1070)),2)) - SUMIF($D$12:$D1069,$D1070,AB$12:AB1069),2),"")</f>
        <v/>
      </c>
      <c r="AC1070" s="251" t="str">
        <f>IF(AND(Y1070&lt;&gt;"",Z1070&lt;&gt;"",AA1070&lt;&gt;"",X1070&lt;&gt;"",AP1070&lt;&gt;""),IF(OR(X1070="OZZ",X1070="ZZ"),ROUND(0-SUMIF($D$12:$D1069,$D1070,AC$12:AC1069),2),IF(AA1070=0,0,ROUND(MIN(MIN(17300,TRUNC(0.75*(SUMIF($D$12:$D$2012,$D1070,Y$12:Y$2012)+SUMIF($D$12:$D$2012,$D1070,Z$12:Z$2012)),2)+SUMIF($D$12:$D1070,$D1070,AP$12:AP1070))-SUMIF($D$12:$D1069,$D1070,AC$12:AC1069)-SUMIF($D$12:$D$2012,$D1070,AB$12:AB$2012),AP1070),2))),"")</f>
        <v/>
      </c>
      <c r="AD1070" s="250" t="str">
        <f>IF(X1070&lt;&gt;"",1000 - SUMIF($D$12:$D1069,$D1070,AD$12:AD1069),"")</f>
        <v/>
      </c>
      <c r="AE1070" s="252"/>
      <c r="AF1070" s="253"/>
      <c r="AG1070" s="254"/>
      <c r="AH1070" s="255" t="str">
        <f t="shared" si="355"/>
        <v/>
      </c>
      <c r="AI1070" s="256"/>
      <c r="AJ1070" s="253"/>
      <c r="AK1070" s="254"/>
      <c r="AL1070" s="255" t="str">
        <f t="shared" si="356"/>
        <v/>
      </c>
      <c r="AM1070" s="256"/>
      <c r="AN1070" s="253"/>
      <c r="AO1070" s="254"/>
      <c r="AP1070" s="255" t="str">
        <f t="shared" si="336"/>
        <v/>
      </c>
      <c r="AQ1070" s="116"/>
      <c r="AR1070" s="116"/>
      <c r="AS1070" s="117"/>
      <c r="AT1070" s="118"/>
      <c r="AU1070" s="119" t="str">
        <f>IF(D1070&lt;&gt; "", IF(COUNTIF($D$12:$D1070,$D1070)&gt;1,0,IF(SUM(N1070,U1070,AB1070)&gt;0,IF(AND(X1070="",OR(Q1070&lt;&gt;"",J1070&lt;&gt;"")),IF(Q1070&lt;&gt;"",Q1070,IF(J1070&lt;&gt;"",J1070,0)),IF(AND(Q1070&lt;&gt;"",J1070&lt;&gt;"",Q1070=J1070),Q1070,X1070)),0)),"")</f>
        <v/>
      </c>
      <c r="AV1070" s="119" t="str">
        <f>IF(D1070&lt;&gt;"",IF(COUNTIF($D$12:$D1070,$D1070)&gt;1,0,IF(SUM(O1070,V1070,AC1070)&gt;0,IF(AND(X1070="",OR(Q1070&lt;&gt;"",J1070&lt;&gt;"")),IF(Q1070&lt;&gt;"",Q1070,IF(J1070&lt;&gt;"",J1070,0)),IF(AND(Q1070&lt;&gt;"",J1070&lt;&gt;"",Q1070=J1070),Q1070,X1070)),0)),"")</f>
        <v/>
      </c>
      <c r="AW1070" s="119" t="str">
        <f>IF(D1070&lt;&gt;"",IF(COUNTIF($D$12:$D1070,$D1070)&gt;1,0,IF(SUM(P1070,W1070,AD1070)&gt;0,IF(AND(X1070="",OR(Q1070&lt;&gt;"",J1070&lt;&gt;"")),IF(Q1070&lt;&gt;"",Q1070,IF(J1070&lt;&gt;"",J1070,0)),IF(AND(Q1070&lt;&gt;"",J1070&lt;&gt;"",Q1070=J1070),Q1070,X1070)),0)),"")</f>
        <v/>
      </c>
      <c r="AX1070" s="118" t="str">
        <f t="shared" si="337"/>
        <v/>
      </c>
      <c r="AY1070" s="118" t="str">
        <f t="shared" si="338"/>
        <v/>
      </c>
      <c r="AZ1070" s="118" t="str">
        <f t="shared" si="339"/>
        <v/>
      </c>
      <c r="BA1070" s="118" t="str">
        <f t="shared" si="340"/>
        <v/>
      </c>
      <c r="BB1070" s="118" t="str">
        <f t="shared" si="341"/>
        <v/>
      </c>
      <c r="BC1070" s="118" t="str">
        <f t="shared" si="342"/>
        <v/>
      </c>
      <c r="BD1070" s="118" t="str">
        <f t="shared" si="343"/>
        <v/>
      </c>
      <c r="BE1070" s="118" t="str">
        <f t="shared" si="344"/>
        <v/>
      </c>
      <c r="BF1070" s="118" t="str">
        <f t="shared" si="345"/>
        <v/>
      </c>
      <c r="BG1070" s="120"/>
      <c r="BH1070" s="120" t="str">
        <f t="shared" si="346"/>
        <v/>
      </c>
      <c r="BI1070" s="120" t="str">
        <f t="shared" si="347"/>
        <v/>
      </c>
      <c r="BJ1070" s="121"/>
      <c r="BK1070" s="120" t="str">
        <f t="shared" si="348"/>
        <v/>
      </c>
      <c r="BL1070" s="120" t="str">
        <f t="shared" si="349"/>
        <v/>
      </c>
      <c r="BM1070" s="120" t="str">
        <f t="shared" si="350"/>
        <v/>
      </c>
      <c r="BN1070" s="120" t="str">
        <f t="shared" si="351"/>
        <v/>
      </c>
      <c r="BO1070" s="120" t="str">
        <f t="shared" si="352"/>
        <v/>
      </c>
      <c r="BP1070" s="120" t="str">
        <f t="shared" si="353"/>
        <v/>
      </c>
      <c r="BQ1070" s="98"/>
      <c r="BR1070" s="98"/>
      <c r="BS1070" s="98"/>
      <c r="BT1070" s="98"/>
      <c r="BU1070" s="98"/>
      <c r="BV1070" s="98"/>
      <c r="BW1070" s="98"/>
      <c r="BX1070" s="98"/>
      <c r="BY1070" s="98"/>
      <c r="BZ1070" s="98"/>
      <c r="CA1070" s="98"/>
      <c r="CB1070" s="98"/>
      <c r="CC1070" s="98"/>
      <c r="CD1070" s="98"/>
      <c r="CE1070" s="98"/>
      <c r="CF1070" s="98"/>
      <c r="CG1070" s="98"/>
      <c r="CH1070" s="98"/>
      <c r="CI1070" s="98"/>
      <c r="CJ1070" s="98"/>
      <c r="CK1070" s="98"/>
      <c r="CL1070" s="98"/>
      <c r="CM1070" s="98"/>
      <c r="CN1070" s="98"/>
      <c r="CO1070" s="98"/>
      <c r="CP1070" s="98"/>
      <c r="CQ1070" s="98"/>
      <c r="CR1070" s="98"/>
      <c r="CS1070" s="98"/>
    </row>
    <row r="1071" spans="1:97" s="4" customFormat="1" ht="18.75" customHeight="1" x14ac:dyDescent="0.2">
      <c r="A1071" s="3">
        <f t="shared" si="354"/>
        <v>1059</v>
      </c>
      <c r="B1071" s="263"/>
      <c r="C1071" s="263"/>
      <c r="D1071" s="263"/>
      <c r="E1071" s="259"/>
      <c r="F1071" s="259"/>
      <c r="G1071" s="43"/>
      <c r="H1071" s="264"/>
      <c r="I1071" s="261"/>
      <c r="J1071" s="106"/>
      <c r="K1071" s="247"/>
      <c r="L1071" s="247"/>
      <c r="M1071" s="247"/>
      <c r="N1071" s="248" t="str">
        <f>IF(AND(K1071&lt;&gt;"",L1071&lt;&gt;"",J1071&lt;&gt;""),ROUND(MIN(IF(OR(J1071="OZZ",J1071="ZZ"),5000,17300),TRUNC(0.75*(SUMIF($D$12:$D1071,$D1071,K$12:K1071)+SUMIF($D$12:$D1071,$D1071,L$12:L1071)),2)) - SUMIF($D$12:$D1070,$D1071,N$12:N1070),2),"")</f>
        <v/>
      </c>
      <c r="O1071" s="249" t="str">
        <f>IF(AND(K1071&lt;&gt;"",L1071&lt;&gt;"",M1071&lt;&gt;"",J1071&lt;&gt;"",AH1071&lt;&gt;""),IF(OR(J1071="OZZ",J1071="ZZ"),ROUND(0-SUMIF($D$12:$D1070,$D1071,O$12:O1070),2),IF(M1071=0,0,ROUND(MIN(MIN(17300,TRUNC(0.75*(SUMIF($D$12:$D$2012,$D1071,K$12:K$2012)+SUMIF($D$12:$D$2012,$D1071,L$12:L$2012)),2)+SUMIF($D$12:$D1071,$D1071,AH$12:AH1071))-SUMIF($D$12:$D1070,$D1071,O$12:O1070)-SUMIF($D$12:$D$2012,$D1071,N$12:N$2012),AH1071),2))),"")</f>
        <v/>
      </c>
      <c r="P1071" s="250" t="str">
        <f>IF(J1071&lt;&gt;"",1000 - SUMIF($D$12:$D1070,$D1071,P$12:P1070),"")</f>
        <v/>
      </c>
      <c r="Q1071" s="106"/>
      <c r="R1071" s="247"/>
      <c r="S1071" s="247"/>
      <c r="T1071" s="247"/>
      <c r="U1071" s="248" t="str">
        <f>IF(AND(R1071&lt;&gt;"",S1071&lt;&gt;"",Q1071&lt;&gt;""),ROUND(MIN(IF(OR(Q1071="OZZ",Q1071="ZZ"),5000,17300),TRUNC(0.75*(SUMIF($D$12:$D1071,$D1071,R$12:R1071)+SUMIF($D$12:$D1071,$D1071,S$12:S1071)),2)) - SUMIF($D$12:$D1070,$D1071,U$12:U1070),2),"")</f>
        <v/>
      </c>
      <c r="V1071" s="248" t="str">
        <f>IF(AND(R1071&lt;&gt;"",S1071&lt;&gt;"",T1071&lt;&gt;"",Q1071&lt;&gt;"",AL1071&lt;&gt;""),IF(OR(Q1071="OZZ",Q1071="ZZ"),ROUND(0-SUMIF($D$12:$D1070,$D1071,V$12:V1070),2),IF(T1071=0,0,ROUND(MIN(MIN(17300,TRUNC(0.75*(SUMIF($D$12:$D$2012,$D1071,R$12:R$2012)+SUMIF($D$12:$D$2012,$D1071,S$12:S$2012)),2)+SUMIF($D$12:$D1071,$D1071,AL$12:AL1071))-SUMIF($D$12:$D1070,$D1071,V$12:V1070)-SUMIF($D$12:$D$2012,$D1071,U$12:U$2012),AL1071),2))),"")</f>
        <v/>
      </c>
      <c r="W1071" s="250" t="str">
        <f>IF(Q1071&lt;&gt;"",1000 - SUMIF($D$12:$D1070,$D1071,W$12:W1070),"")</f>
        <v/>
      </c>
      <c r="X1071" s="106"/>
      <c r="Y1071" s="247"/>
      <c r="Z1071" s="247"/>
      <c r="AA1071" s="247"/>
      <c r="AB1071" s="248" t="str">
        <f>IF(AND(Y1071&lt;&gt;"",Z1071&lt;&gt;"",X1071&lt;&gt;""),ROUND(MIN(IF(OR(X1071="OZZ",X1071="ZZ"),5000,17300),TRUNC(0.75*(SUMIF($D$12:$D1071,$D1071,Y$12:Y1071)+SUMIF($D$12:$D1071,$D1071,Z$12:Z1071)),2)) - SUMIF($D$12:$D1070,$D1071,AB$12:AB1070),2),"")</f>
        <v/>
      </c>
      <c r="AC1071" s="251" t="str">
        <f>IF(AND(Y1071&lt;&gt;"",Z1071&lt;&gt;"",AA1071&lt;&gt;"",X1071&lt;&gt;"",AP1071&lt;&gt;""),IF(OR(X1071="OZZ",X1071="ZZ"),ROUND(0-SUMIF($D$12:$D1070,$D1071,AC$12:AC1070),2),IF(AA1071=0,0,ROUND(MIN(MIN(17300,TRUNC(0.75*(SUMIF($D$12:$D$2012,$D1071,Y$12:Y$2012)+SUMIF($D$12:$D$2012,$D1071,Z$12:Z$2012)),2)+SUMIF($D$12:$D1071,$D1071,AP$12:AP1071))-SUMIF($D$12:$D1070,$D1071,AC$12:AC1070)-SUMIF($D$12:$D$2012,$D1071,AB$12:AB$2012),AP1071),2))),"")</f>
        <v/>
      </c>
      <c r="AD1071" s="250" t="str">
        <f>IF(X1071&lt;&gt;"",1000 - SUMIF($D$12:$D1070,$D1071,AD$12:AD1070),"")</f>
        <v/>
      </c>
      <c r="AE1071" s="252"/>
      <c r="AF1071" s="253"/>
      <c r="AG1071" s="254"/>
      <c r="AH1071" s="255" t="str">
        <f t="shared" si="355"/>
        <v/>
      </c>
      <c r="AI1071" s="256"/>
      <c r="AJ1071" s="253"/>
      <c r="AK1071" s="254"/>
      <c r="AL1071" s="255" t="str">
        <f t="shared" si="356"/>
        <v/>
      </c>
      <c r="AM1071" s="256"/>
      <c r="AN1071" s="253"/>
      <c r="AO1071" s="254"/>
      <c r="AP1071" s="255" t="str">
        <f t="shared" si="336"/>
        <v/>
      </c>
      <c r="AQ1071" s="116"/>
      <c r="AR1071" s="116"/>
      <c r="AS1071" s="117"/>
      <c r="AT1071" s="118"/>
      <c r="AU1071" s="119" t="str">
        <f>IF(D1071&lt;&gt; "", IF(COUNTIF($D$12:$D1071,$D1071)&gt;1,0,IF(SUM(N1071,U1071,AB1071)&gt;0,IF(AND(X1071="",OR(Q1071&lt;&gt;"",J1071&lt;&gt;"")),IF(Q1071&lt;&gt;"",Q1071,IF(J1071&lt;&gt;"",J1071,0)),IF(AND(Q1071&lt;&gt;"",J1071&lt;&gt;"",Q1071=J1071),Q1071,X1071)),0)),"")</f>
        <v/>
      </c>
      <c r="AV1071" s="119" t="str">
        <f>IF(D1071&lt;&gt;"",IF(COUNTIF($D$12:$D1071,$D1071)&gt;1,0,IF(SUM(O1071,V1071,AC1071)&gt;0,IF(AND(X1071="",OR(Q1071&lt;&gt;"",J1071&lt;&gt;"")),IF(Q1071&lt;&gt;"",Q1071,IF(J1071&lt;&gt;"",J1071,0)),IF(AND(Q1071&lt;&gt;"",J1071&lt;&gt;"",Q1071=J1071),Q1071,X1071)),0)),"")</f>
        <v/>
      </c>
      <c r="AW1071" s="119" t="str">
        <f>IF(D1071&lt;&gt;"",IF(COUNTIF($D$12:$D1071,$D1071)&gt;1,0,IF(SUM(P1071,W1071,AD1071)&gt;0,IF(AND(X1071="",OR(Q1071&lt;&gt;"",J1071&lt;&gt;"")),IF(Q1071&lt;&gt;"",Q1071,IF(J1071&lt;&gt;"",J1071,0)),IF(AND(Q1071&lt;&gt;"",J1071&lt;&gt;"",Q1071=J1071),Q1071,X1071)),0)),"")</f>
        <v/>
      </c>
      <c r="AX1071" s="118" t="str">
        <f t="shared" si="337"/>
        <v/>
      </c>
      <c r="AY1071" s="118" t="str">
        <f t="shared" si="338"/>
        <v/>
      </c>
      <c r="AZ1071" s="118" t="str">
        <f t="shared" si="339"/>
        <v/>
      </c>
      <c r="BA1071" s="118" t="str">
        <f t="shared" si="340"/>
        <v/>
      </c>
      <c r="BB1071" s="118" t="str">
        <f t="shared" si="341"/>
        <v/>
      </c>
      <c r="BC1071" s="118" t="str">
        <f t="shared" si="342"/>
        <v/>
      </c>
      <c r="BD1071" s="118" t="str">
        <f t="shared" si="343"/>
        <v/>
      </c>
      <c r="BE1071" s="118" t="str">
        <f t="shared" si="344"/>
        <v/>
      </c>
      <c r="BF1071" s="118" t="str">
        <f t="shared" si="345"/>
        <v/>
      </c>
      <c r="BG1071" s="120"/>
      <c r="BH1071" s="120" t="str">
        <f t="shared" si="346"/>
        <v/>
      </c>
      <c r="BI1071" s="120" t="str">
        <f t="shared" si="347"/>
        <v/>
      </c>
      <c r="BJ1071" s="121"/>
      <c r="BK1071" s="120" t="str">
        <f t="shared" si="348"/>
        <v/>
      </c>
      <c r="BL1071" s="120" t="str">
        <f t="shared" si="349"/>
        <v/>
      </c>
      <c r="BM1071" s="120" t="str">
        <f t="shared" si="350"/>
        <v/>
      </c>
      <c r="BN1071" s="120" t="str">
        <f t="shared" si="351"/>
        <v/>
      </c>
      <c r="BO1071" s="120" t="str">
        <f t="shared" si="352"/>
        <v/>
      </c>
      <c r="BP1071" s="120" t="str">
        <f t="shared" si="353"/>
        <v/>
      </c>
      <c r="BQ1071" s="98"/>
      <c r="BR1071" s="98"/>
      <c r="BS1071" s="98"/>
      <c r="BT1071" s="98"/>
      <c r="BU1071" s="98"/>
      <c r="BV1071" s="98"/>
      <c r="BW1071" s="98"/>
      <c r="BX1071" s="98"/>
      <c r="BY1071" s="98"/>
      <c r="BZ1071" s="98"/>
      <c r="CA1071" s="98"/>
      <c r="CB1071" s="98"/>
      <c r="CC1071" s="98"/>
      <c r="CD1071" s="98"/>
      <c r="CE1071" s="98"/>
      <c r="CF1071" s="98"/>
      <c r="CG1071" s="98"/>
      <c r="CH1071" s="98"/>
      <c r="CI1071" s="98"/>
      <c r="CJ1071" s="98"/>
      <c r="CK1071" s="98"/>
      <c r="CL1071" s="98"/>
      <c r="CM1071" s="98"/>
      <c r="CN1071" s="98"/>
      <c r="CO1071" s="98"/>
      <c r="CP1071" s="98"/>
      <c r="CQ1071" s="98"/>
      <c r="CR1071" s="98"/>
      <c r="CS1071" s="98"/>
    </row>
    <row r="1072" spans="1:97" s="4" customFormat="1" ht="18.75" customHeight="1" x14ac:dyDescent="0.2">
      <c r="A1072" s="3">
        <f t="shared" si="354"/>
        <v>1060</v>
      </c>
      <c r="B1072" s="263"/>
      <c r="C1072" s="263"/>
      <c r="D1072" s="263"/>
      <c r="E1072" s="259"/>
      <c r="F1072" s="259"/>
      <c r="G1072" s="43"/>
      <c r="H1072" s="264"/>
      <c r="I1072" s="261"/>
      <c r="J1072" s="106"/>
      <c r="K1072" s="247"/>
      <c r="L1072" s="247"/>
      <c r="M1072" s="247"/>
      <c r="N1072" s="248" t="str">
        <f>IF(AND(K1072&lt;&gt;"",L1072&lt;&gt;"",J1072&lt;&gt;""),ROUND(MIN(IF(OR(J1072="OZZ",J1072="ZZ"),5000,17300),TRUNC(0.75*(SUMIF($D$12:$D1072,$D1072,K$12:K1072)+SUMIF($D$12:$D1072,$D1072,L$12:L1072)),2)) - SUMIF($D$12:$D1071,$D1072,N$12:N1071),2),"")</f>
        <v/>
      </c>
      <c r="O1072" s="249" t="str">
        <f>IF(AND(K1072&lt;&gt;"",L1072&lt;&gt;"",M1072&lt;&gt;"",J1072&lt;&gt;"",AH1072&lt;&gt;""),IF(OR(J1072="OZZ",J1072="ZZ"),ROUND(0-SUMIF($D$12:$D1071,$D1072,O$12:O1071),2),IF(M1072=0,0,ROUND(MIN(MIN(17300,TRUNC(0.75*(SUMIF($D$12:$D$2012,$D1072,K$12:K$2012)+SUMIF($D$12:$D$2012,$D1072,L$12:L$2012)),2)+SUMIF($D$12:$D1072,$D1072,AH$12:AH1072))-SUMIF($D$12:$D1071,$D1072,O$12:O1071)-SUMIF($D$12:$D$2012,$D1072,N$12:N$2012),AH1072),2))),"")</f>
        <v/>
      </c>
      <c r="P1072" s="250" t="str">
        <f>IF(J1072&lt;&gt;"",1000 - SUMIF($D$12:$D1071,$D1072,P$12:P1071),"")</f>
        <v/>
      </c>
      <c r="Q1072" s="106"/>
      <c r="R1072" s="247"/>
      <c r="S1072" s="247"/>
      <c r="T1072" s="247"/>
      <c r="U1072" s="248" t="str">
        <f>IF(AND(R1072&lt;&gt;"",S1072&lt;&gt;"",Q1072&lt;&gt;""),ROUND(MIN(IF(OR(Q1072="OZZ",Q1072="ZZ"),5000,17300),TRUNC(0.75*(SUMIF($D$12:$D1072,$D1072,R$12:R1072)+SUMIF($D$12:$D1072,$D1072,S$12:S1072)),2)) - SUMIF($D$12:$D1071,$D1072,U$12:U1071),2),"")</f>
        <v/>
      </c>
      <c r="V1072" s="248" t="str">
        <f>IF(AND(R1072&lt;&gt;"",S1072&lt;&gt;"",T1072&lt;&gt;"",Q1072&lt;&gt;"",AL1072&lt;&gt;""),IF(OR(Q1072="OZZ",Q1072="ZZ"),ROUND(0-SUMIF($D$12:$D1071,$D1072,V$12:V1071),2),IF(T1072=0,0,ROUND(MIN(MIN(17300,TRUNC(0.75*(SUMIF($D$12:$D$2012,$D1072,R$12:R$2012)+SUMIF($D$12:$D$2012,$D1072,S$12:S$2012)),2)+SUMIF($D$12:$D1072,$D1072,AL$12:AL1072))-SUMIF($D$12:$D1071,$D1072,V$12:V1071)-SUMIF($D$12:$D$2012,$D1072,U$12:U$2012),AL1072),2))),"")</f>
        <v/>
      </c>
      <c r="W1072" s="250" t="str">
        <f>IF(Q1072&lt;&gt;"",1000 - SUMIF($D$12:$D1071,$D1072,W$12:W1071),"")</f>
        <v/>
      </c>
      <c r="X1072" s="106"/>
      <c r="Y1072" s="247"/>
      <c r="Z1072" s="247"/>
      <c r="AA1072" s="247"/>
      <c r="AB1072" s="248" t="str">
        <f>IF(AND(Y1072&lt;&gt;"",Z1072&lt;&gt;"",X1072&lt;&gt;""),ROUND(MIN(IF(OR(X1072="OZZ",X1072="ZZ"),5000,17300),TRUNC(0.75*(SUMIF($D$12:$D1072,$D1072,Y$12:Y1072)+SUMIF($D$12:$D1072,$D1072,Z$12:Z1072)),2)) - SUMIF($D$12:$D1071,$D1072,AB$12:AB1071),2),"")</f>
        <v/>
      </c>
      <c r="AC1072" s="251" t="str">
        <f>IF(AND(Y1072&lt;&gt;"",Z1072&lt;&gt;"",AA1072&lt;&gt;"",X1072&lt;&gt;"",AP1072&lt;&gt;""),IF(OR(X1072="OZZ",X1072="ZZ"),ROUND(0-SUMIF($D$12:$D1071,$D1072,AC$12:AC1071),2),IF(AA1072=0,0,ROUND(MIN(MIN(17300,TRUNC(0.75*(SUMIF($D$12:$D$2012,$D1072,Y$12:Y$2012)+SUMIF($D$12:$D$2012,$D1072,Z$12:Z$2012)),2)+SUMIF($D$12:$D1072,$D1072,AP$12:AP1072))-SUMIF($D$12:$D1071,$D1072,AC$12:AC1071)-SUMIF($D$12:$D$2012,$D1072,AB$12:AB$2012),AP1072),2))),"")</f>
        <v/>
      </c>
      <c r="AD1072" s="250" t="str">
        <f>IF(X1072&lt;&gt;"",1000 - SUMIF($D$12:$D1071,$D1072,AD$12:AD1071),"")</f>
        <v/>
      </c>
      <c r="AE1072" s="252"/>
      <c r="AF1072" s="253"/>
      <c r="AG1072" s="254"/>
      <c r="AH1072" s="255" t="str">
        <f t="shared" si="355"/>
        <v/>
      </c>
      <c r="AI1072" s="256"/>
      <c r="AJ1072" s="253"/>
      <c r="AK1072" s="254"/>
      <c r="AL1072" s="255" t="str">
        <f t="shared" si="356"/>
        <v/>
      </c>
      <c r="AM1072" s="256"/>
      <c r="AN1072" s="253"/>
      <c r="AO1072" s="254"/>
      <c r="AP1072" s="255" t="str">
        <f t="shared" si="336"/>
        <v/>
      </c>
      <c r="AQ1072" s="116"/>
      <c r="AR1072" s="116"/>
      <c r="AS1072" s="117"/>
      <c r="AT1072" s="118"/>
      <c r="AU1072" s="119" t="str">
        <f>IF(D1072&lt;&gt; "", IF(COUNTIF($D$12:$D1072,$D1072)&gt;1,0,IF(SUM(N1072,U1072,AB1072)&gt;0,IF(AND(X1072="",OR(Q1072&lt;&gt;"",J1072&lt;&gt;"")),IF(Q1072&lt;&gt;"",Q1072,IF(J1072&lt;&gt;"",J1072,0)),IF(AND(Q1072&lt;&gt;"",J1072&lt;&gt;"",Q1072=J1072),Q1072,X1072)),0)),"")</f>
        <v/>
      </c>
      <c r="AV1072" s="119" t="str">
        <f>IF(D1072&lt;&gt;"",IF(COUNTIF($D$12:$D1072,$D1072)&gt;1,0,IF(SUM(O1072,V1072,AC1072)&gt;0,IF(AND(X1072="",OR(Q1072&lt;&gt;"",J1072&lt;&gt;"")),IF(Q1072&lt;&gt;"",Q1072,IF(J1072&lt;&gt;"",J1072,0)),IF(AND(Q1072&lt;&gt;"",J1072&lt;&gt;"",Q1072=J1072),Q1072,X1072)),0)),"")</f>
        <v/>
      </c>
      <c r="AW1072" s="119" t="str">
        <f>IF(D1072&lt;&gt;"",IF(COUNTIF($D$12:$D1072,$D1072)&gt;1,0,IF(SUM(P1072,W1072,AD1072)&gt;0,IF(AND(X1072="",OR(Q1072&lt;&gt;"",J1072&lt;&gt;"")),IF(Q1072&lt;&gt;"",Q1072,IF(J1072&lt;&gt;"",J1072,0)),IF(AND(Q1072&lt;&gt;"",J1072&lt;&gt;"",Q1072=J1072),Q1072,X1072)),0)),"")</f>
        <v/>
      </c>
      <c r="AX1072" s="118" t="str">
        <f t="shared" si="337"/>
        <v/>
      </c>
      <c r="AY1072" s="118" t="str">
        <f t="shared" si="338"/>
        <v/>
      </c>
      <c r="AZ1072" s="118" t="str">
        <f t="shared" si="339"/>
        <v/>
      </c>
      <c r="BA1072" s="118" t="str">
        <f t="shared" si="340"/>
        <v/>
      </c>
      <c r="BB1072" s="118" t="str">
        <f t="shared" si="341"/>
        <v/>
      </c>
      <c r="BC1072" s="118" t="str">
        <f t="shared" si="342"/>
        <v/>
      </c>
      <c r="BD1072" s="118" t="str">
        <f t="shared" si="343"/>
        <v/>
      </c>
      <c r="BE1072" s="118" t="str">
        <f t="shared" si="344"/>
        <v/>
      </c>
      <c r="BF1072" s="118" t="str">
        <f t="shared" si="345"/>
        <v/>
      </c>
      <c r="BG1072" s="120"/>
      <c r="BH1072" s="120" t="str">
        <f t="shared" si="346"/>
        <v/>
      </c>
      <c r="BI1072" s="120" t="str">
        <f t="shared" si="347"/>
        <v/>
      </c>
      <c r="BJ1072" s="121"/>
      <c r="BK1072" s="120" t="str">
        <f t="shared" si="348"/>
        <v/>
      </c>
      <c r="BL1072" s="120" t="str">
        <f t="shared" si="349"/>
        <v/>
      </c>
      <c r="BM1072" s="120" t="str">
        <f t="shared" si="350"/>
        <v/>
      </c>
      <c r="BN1072" s="120" t="str">
        <f t="shared" si="351"/>
        <v/>
      </c>
      <c r="BO1072" s="120" t="str">
        <f t="shared" si="352"/>
        <v/>
      </c>
      <c r="BP1072" s="120" t="str">
        <f t="shared" si="353"/>
        <v/>
      </c>
      <c r="BQ1072" s="98"/>
      <c r="BR1072" s="98"/>
      <c r="BS1072" s="98"/>
      <c r="BT1072" s="98"/>
      <c r="BU1072" s="98"/>
      <c r="BV1072" s="98"/>
      <c r="BW1072" s="98"/>
      <c r="BX1072" s="98"/>
      <c r="BY1072" s="98"/>
      <c r="BZ1072" s="98"/>
      <c r="CA1072" s="98"/>
      <c r="CB1072" s="98"/>
      <c r="CC1072" s="98"/>
      <c r="CD1072" s="98"/>
      <c r="CE1072" s="98"/>
      <c r="CF1072" s="98"/>
      <c r="CG1072" s="98"/>
      <c r="CH1072" s="98"/>
      <c r="CI1072" s="98"/>
      <c r="CJ1072" s="98"/>
      <c r="CK1072" s="98"/>
      <c r="CL1072" s="98"/>
      <c r="CM1072" s="98"/>
      <c r="CN1072" s="98"/>
      <c r="CO1072" s="98"/>
      <c r="CP1072" s="98"/>
      <c r="CQ1072" s="98"/>
      <c r="CR1072" s="98"/>
      <c r="CS1072" s="98"/>
    </row>
    <row r="1073" spans="1:97" s="4" customFormat="1" ht="18.75" customHeight="1" x14ac:dyDescent="0.2">
      <c r="A1073" s="3">
        <f t="shared" si="354"/>
        <v>1061</v>
      </c>
      <c r="B1073" s="263"/>
      <c r="C1073" s="263"/>
      <c r="D1073" s="263"/>
      <c r="E1073" s="259"/>
      <c r="F1073" s="259"/>
      <c r="G1073" s="43"/>
      <c r="H1073" s="264"/>
      <c r="I1073" s="261"/>
      <c r="J1073" s="106"/>
      <c r="K1073" s="247"/>
      <c r="L1073" s="247"/>
      <c r="M1073" s="247"/>
      <c r="N1073" s="248" t="str">
        <f>IF(AND(K1073&lt;&gt;"",L1073&lt;&gt;"",J1073&lt;&gt;""),ROUND(MIN(IF(OR(J1073="OZZ",J1073="ZZ"),5000,17300),TRUNC(0.75*(SUMIF($D$12:$D1073,$D1073,K$12:K1073)+SUMIF($D$12:$D1073,$D1073,L$12:L1073)),2)) - SUMIF($D$12:$D1072,$D1073,N$12:N1072),2),"")</f>
        <v/>
      </c>
      <c r="O1073" s="249" t="str">
        <f>IF(AND(K1073&lt;&gt;"",L1073&lt;&gt;"",M1073&lt;&gt;"",J1073&lt;&gt;"",AH1073&lt;&gt;""),IF(OR(J1073="OZZ",J1073="ZZ"),ROUND(0-SUMIF($D$12:$D1072,$D1073,O$12:O1072),2),IF(M1073=0,0,ROUND(MIN(MIN(17300,TRUNC(0.75*(SUMIF($D$12:$D$2012,$D1073,K$12:K$2012)+SUMIF($D$12:$D$2012,$D1073,L$12:L$2012)),2)+SUMIF($D$12:$D1073,$D1073,AH$12:AH1073))-SUMIF($D$12:$D1072,$D1073,O$12:O1072)-SUMIF($D$12:$D$2012,$D1073,N$12:N$2012),AH1073),2))),"")</f>
        <v/>
      </c>
      <c r="P1073" s="250" t="str">
        <f>IF(J1073&lt;&gt;"",1000 - SUMIF($D$12:$D1072,$D1073,P$12:P1072),"")</f>
        <v/>
      </c>
      <c r="Q1073" s="106"/>
      <c r="R1073" s="247"/>
      <c r="S1073" s="247"/>
      <c r="T1073" s="247"/>
      <c r="U1073" s="248" t="str">
        <f>IF(AND(R1073&lt;&gt;"",S1073&lt;&gt;"",Q1073&lt;&gt;""),ROUND(MIN(IF(OR(Q1073="OZZ",Q1073="ZZ"),5000,17300),TRUNC(0.75*(SUMIF($D$12:$D1073,$D1073,R$12:R1073)+SUMIF($D$12:$D1073,$D1073,S$12:S1073)),2)) - SUMIF($D$12:$D1072,$D1073,U$12:U1072),2),"")</f>
        <v/>
      </c>
      <c r="V1073" s="248" t="str">
        <f>IF(AND(R1073&lt;&gt;"",S1073&lt;&gt;"",T1073&lt;&gt;"",Q1073&lt;&gt;"",AL1073&lt;&gt;""),IF(OR(Q1073="OZZ",Q1073="ZZ"),ROUND(0-SUMIF($D$12:$D1072,$D1073,V$12:V1072),2),IF(T1073=0,0,ROUND(MIN(MIN(17300,TRUNC(0.75*(SUMIF($D$12:$D$2012,$D1073,R$12:R$2012)+SUMIF($D$12:$D$2012,$D1073,S$12:S$2012)),2)+SUMIF($D$12:$D1073,$D1073,AL$12:AL1073))-SUMIF($D$12:$D1072,$D1073,V$12:V1072)-SUMIF($D$12:$D$2012,$D1073,U$12:U$2012),AL1073),2))),"")</f>
        <v/>
      </c>
      <c r="W1073" s="250" t="str">
        <f>IF(Q1073&lt;&gt;"",1000 - SUMIF($D$12:$D1072,$D1073,W$12:W1072),"")</f>
        <v/>
      </c>
      <c r="X1073" s="106"/>
      <c r="Y1073" s="247"/>
      <c r="Z1073" s="247"/>
      <c r="AA1073" s="247"/>
      <c r="AB1073" s="248" t="str">
        <f>IF(AND(Y1073&lt;&gt;"",Z1073&lt;&gt;"",X1073&lt;&gt;""),ROUND(MIN(IF(OR(X1073="OZZ",X1073="ZZ"),5000,17300),TRUNC(0.75*(SUMIF($D$12:$D1073,$D1073,Y$12:Y1073)+SUMIF($D$12:$D1073,$D1073,Z$12:Z1073)),2)) - SUMIF($D$12:$D1072,$D1073,AB$12:AB1072),2),"")</f>
        <v/>
      </c>
      <c r="AC1073" s="251" t="str">
        <f>IF(AND(Y1073&lt;&gt;"",Z1073&lt;&gt;"",AA1073&lt;&gt;"",X1073&lt;&gt;"",AP1073&lt;&gt;""),IF(OR(X1073="OZZ",X1073="ZZ"),ROUND(0-SUMIF($D$12:$D1072,$D1073,AC$12:AC1072),2),IF(AA1073=0,0,ROUND(MIN(MIN(17300,TRUNC(0.75*(SUMIF($D$12:$D$2012,$D1073,Y$12:Y$2012)+SUMIF($D$12:$D$2012,$D1073,Z$12:Z$2012)),2)+SUMIF($D$12:$D1073,$D1073,AP$12:AP1073))-SUMIF($D$12:$D1072,$D1073,AC$12:AC1072)-SUMIF($D$12:$D$2012,$D1073,AB$12:AB$2012),AP1073),2))),"")</f>
        <v/>
      </c>
      <c r="AD1073" s="250" t="str">
        <f>IF(X1073&lt;&gt;"",1000 - SUMIF($D$12:$D1072,$D1073,AD$12:AD1072),"")</f>
        <v/>
      </c>
      <c r="AE1073" s="252"/>
      <c r="AF1073" s="253"/>
      <c r="AG1073" s="254"/>
      <c r="AH1073" s="255" t="str">
        <f t="shared" si="355"/>
        <v/>
      </c>
      <c r="AI1073" s="256"/>
      <c r="AJ1073" s="253"/>
      <c r="AK1073" s="254"/>
      <c r="AL1073" s="255" t="str">
        <f t="shared" si="356"/>
        <v/>
      </c>
      <c r="AM1073" s="256"/>
      <c r="AN1073" s="253"/>
      <c r="AO1073" s="254"/>
      <c r="AP1073" s="255" t="str">
        <f t="shared" si="336"/>
        <v/>
      </c>
      <c r="AQ1073" s="116"/>
      <c r="AR1073" s="116"/>
      <c r="AS1073" s="117"/>
      <c r="AT1073" s="118"/>
      <c r="AU1073" s="119" t="str">
        <f>IF(D1073&lt;&gt; "", IF(COUNTIF($D$12:$D1073,$D1073)&gt;1,0,IF(SUM(N1073,U1073,AB1073)&gt;0,IF(AND(X1073="",OR(Q1073&lt;&gt;"",J1073&lt;&gt;"")),IF(Q1073&lt;&gt;"",Q1073,IF(J1073&lt;&gt;"",J1073,0)),IF(AND(Q1073&lt;&gt;"",J1073&lt;&gt;"",Q1073=J1073),Q1073,X1073)),0)),"")</f>
        <v/>
      </c>
      <c r="AV1073" s="119" t="str">
        <f>IF(D1073&lt;&gt;"",IF(COUNTIF($D$12:$D1073,$D1073)&gt;1,0,IF(SUM(O1073,V1073,AC1073)&gt;0,IF(AND(X1073="",OR(Q1073&lt;&gt;"",J1073&lt;&gt;"")),IF(Q1073&lt;&gt;"",Q1073,IF(J1073&lt;&gt;"",J1073,0)),IF(AND(Q1073&lt;&gt;"",J1073&lt;&gt;"",Q1073=J1073),Q1073,X1073)),0)),"")</f>
        <v/>
      </c>
      <c r="AW1073" s="119" t="str">
        <f>IF(D1073&lt;&gt;"",IF(COUNTIF($D$12:$D1073,$D1073)&gt;1,0,IF(SUM(P1073,W1073,AD1073)&gt;0,IF(AND(X1073="",OR(Q1073&lt;&gt;"",J1073&lt;&gt;"")),IF(Q1073&lt;&gt;"",Q1073,IF(J1073&lt;&gt;"",J1073,0)),IF(AND(Q1073&lt;&gt;"",J1073&lt;&gt;"",Q1073=J1073),Q1073,X1073)),0)),"")</f>
        <v/>
      </c>
      <c r="AX1073" s="118" t="str">
        <f t="shared" si="337"/>
        <v/>
      </c>
      <c r="AY1073" s="118" t="str">
        <f t="shared" si="338"/>
        <v/>
      </c>
      <c r="AZ1073" s="118" t="str">
        <f t="shared" si="339"/>
        <v/>
      </c>
      <c r="BA1073" s="118" t="str">
        <f t="shared" si="340"/>
        <v/>
      </c>
      <c r="BB1073" s="118" t="str">
        <f t="shared" si="341"/>
        <v/>
      </c>
      <c r="BC1073" s="118" t="str">
        <f t="shared" si="342"/>
        <v/>
      </c>
      <c r="BD1073" s="118" t="str">
        <f t="shared" si="343"/>
        <v/>
      </c>
      <c r="BE1073" s="118" t="str">
        <f t="shared" si="344"/>
        <v/>
      </c>
      <c r="BF1073" s="118" t="str">
        <f t="shared" si="345"/>
        <v/>
      </c>
      <c r="BG1073" s="120"/>
      <c r="BH1073" s="120" t="str">
        <f t="shared" si="346"/>
        <v/>
      </c>
      <c r="BI1073" s="120" t="str">
        <f t="shared" si="347"/>
        <v/>
      </c>
      <c r="BJ1073" s="121"/>
      <c r="BK1073" s="120" t="str">
        <f t="shared" si="348"/>
        <v/>
      </c>
      <c r="BL1073" s="120" t="str">
        <f t="shared" si="349"/>
        <v/>
      </c>
      <c r="BM1073" s="120" t="str">
        <f t="shared" si="350"/>
        <v/>
      </c>
      <c r="BN1073" s="120" t="str">
        <f t="shared" si="351"/>
        <v/>
      </c>
      <c r="BO1073" s="120" t="str">
        <f t="shared" si="352"/>
        <v/>
      </c>
      <c r="BP1073" s="120" t="str">
        <f t="shared" si="353"/>
        <v/>
      </c>
      <c r="BQ1073" s="98"/>
      <c r="BR1073" s="98"/>
      <c r="BS1073" s="98"/>
      <c r="BT1073" s="98"/>
      <c r="BU1073" s="98"/>
      <c r="BV1073" s="98"/>
      <c r="BW1073" s="98"/>
      <c r="BX1073" s="98"/>
      <c r="BY1073" s="98"/>
      <c r="BZ1073" s="98"/>
      <c r="CA1073" s="98"/>
      <c r="CB1073" s="98"/>
      <c r="CC1073" s="98"/>
      <c r="CD1073" s="98"/>
      <c r="CE1073" s="98"/>
      <c r="CF1073" s="98"/>
      <c r="CG1073" s="98"/>
      <c r="CH1073" s="98"/>
      <c r="CI1073" s="98"/>
      <c r="CJ1073" s="98"/>
      <c r="CK1073" s="98"/>
      <c r="CL1073" s="98"/>
      <c r="CM1073" s="98"/>
      <c r="CN1073" s="98"/>
      <c r="CO1073" s="98"/>
      <c r="CP1073" s="98"/>
      <c r="CQ1073" s="98"/>
      <c r="CR1073" s="98"/>
      <c r="CS1073" s="98"/>
    </row>
    <row r="1074" spans="1:97" s="4" customFormat="1" ht="18.75" customHeight="1" x14ac:dyDescent="0.2">
      <c r="A1074" s="3">
        <f t="shared" si="354"/>
        <v>1062</v>
      </c>
      <c r="B1074" s="263"/>
      <c r="C1074" s="263"/>
      <c r="D1074" s="263"/>
      <c r="E1074" s="259"/>
      <c r="F1074" s="259"/>
      <c r="G1074" s="43"/>
      <c r="H1074" s="264"/>
      <c r="I1074" s="261"/>
      <c r="J1074" s="106"/>
      <c r="K1074" s="247"/>
      <c r="L1074" s="247"/>
      <c r="M1074" s="247"/>
      <c r="N1074" s="248" t="str">
        <f>IF(AND(K1074&lt;&gt;"",L1074&lt;&gt;"",J1074&lt;&gt;""),ROUND(MIN(IF(OR(J1074="OZZ",J1074="ZZ"),5000,17300),TRUNC(0.75*(SUMIF($D$12:$D1074,$D1074,K$12:K1074)+SUMIF($D$12:$D1074,$D1074,L$12:L1074)),2)) - SUMIF($D$12:$D1073,$D1074,N$12:N1073),2),"")</f>
        <v/>
      </c>
      <c r="O1074" s="249" t="str">
        <f>IF(AND(K1074&lt;&gt;"",L1074&lt;&gt;"",M1074&lt;&gt;"",J1074&lt;&gt;"",AH1074&lt;&gt;""),IF(OR(J1074="OZZ",J1074="ZZ"),ROUND(0-SUMIF($D$12:$D1073,$D1074,O$12:O1073),2),IF(M1074=0,0,ROUND(MIN(MIN(17300,TRUNC(0.75*(SUMIF($D$12:$D$2012,$D1074,K$12:K$2012)+SUMIF($D$12:$D$2012,$D1074,L$12:L$2012)),2)+SUMIF($D$12:$D1074,$D1074,AH$12:AH1074))-SUMIF($D$12:$D1073,$D1074,O$12:O1073)-SUMIF($D$12:$D$2012,$D1074,N$12:N$2012),AH1074),2))),"")</f>
        <v/>
      </c>
      <c r="P1074" s="250" t="str">
        <f>IF(J1074&lt;&gt;"",1000 - SUMIF($D$12:$D1073,$D1074,P$12:P1073),"")</f>
        <v/>
      </c>
      <c r="Q1074" s="106"/>
      <c r="R1074" s="247"/>
      <c r="S1074" s="247"/>
      <c r="T1074" s="247"/>
      <c r="U1074" s="248" t="str">
        <f>IF(AND(R1074&lt;&gt;"",S1074&lt;&gt;"",Q1074&lt;&gt;""),ROUND(MIN(IF(OR(Q1074="OZZ",Q1074="ZZ"),5000,17300),TRUNC(0.75*(SUMIF($D$12:$D1074,$D1074,R$12:R1074)+SUMIF($D$12:$D1074,$D1074,S$12:S1074)),2)) - SUMIF($D$12:$D1073,$D1074,U$12:U1073),2),"")</f>
        <v/>
      </c>
      <c r="V1074" s="248" t="str">
        <f>IF(AND(R1074&lt;&gt;"",S1074&lt;&gt;"",T1074&lt;&gt;"",Q1074&lt;&gt;"",AL1074&lt;&gt;""),IF(OR(Q1074="OZZ",Q1074="ZZ"),ROUND(0-SUMIF($D$12:$D1073,$D1074,V$12:V1073),2),IF(T1074=0,0,ROUND(MIN(MIN(17300,TRUNC(0.75*(SUMIF($D$12:$D$2012,$D1074,R$12:R$2012)+SUMIF($D$12:$D$2012,$D1074,S$12:S$2012)),2)+SUMIF($D$12:$D1074,$D1074,AL$12:AL1074))-SUMIF($D$12:$D1073,$D1074,V$12:V1073)-SUMIF($D$12:$D$2012,$D1074,U$12:U$2012),AL1074),2))),"")</f>
        <v/>
      </c>
      <c r="W1074" s="250" t="str">
        <f>IF(Q1074&lt;&gt;"",1000 - SUMIF($D$12:$D1073,$D1074,W$12:W1073),"")</f>
        <v/>
      </c>
      <c r="X1074" s="106"/>
      <c r="Y1074" s="247"/>
      <c r="Z1074" s="247"/>
      <c r="AA1074" s="247"/>
      <c r="AB1074" s="248" t="str">
        <f>IF(AND(Y1074&lt;&gt;"",Z1074&lt;&gt;"",X1074&lt;&gt;""),ROUND(MIN(IF(OR(X1074="OZZ",X1074="ZZ"),5000,17300),TRUNC(0.75*(SUMIF($D$12:$D1074,$D1074,Y$12:Y1074)+SUMIF($D$12:$D1074,$D1074,Z$12:Z1074)),2)) - SUMIF($D$12:$D1073,$D1074,AB$12:AB1073),2),"")</f>
        <v/>
      </c>
      <c r="AC1074" s="251" t="str">
        <f>IF(AND(Y1074&lt;&gt;"",Z1074&lt;&gt;"",AA1074&lt;&gt;"",X1074&lt;&gt;"",AP1074&lt;&gt;""),IF(OR(X1074="OZZ",X1074="ZZ"),ROUND(0-SUMIF($D$12:$D1073,$D1074,AC$12:AC1073),2),IF(AA1074=0,0,ROUND(MIN(MIN(17300,TRUNC(0.75*(SUMIF($D$12:$D$2012,$D1074,Y$12:Y$2012)+SUMIF($D$12:$D$2012,$D1074,Z$12:Z$2012)),2)+SUMIF($D$12:$D1074,$D1074,AP$12:AP1074))-SUMIF($D$12:$D1073,$D1074,AC$12:AC1073)-SUMIF($D$12:$D$2012,$D1074,AB$12:AB$2012),AP1074),2))),"")</f>
        <v/>
      </c>
      <c r="AD1074" s="250" t="str">
        <f>IF(X1074&lt;&gt;"",1000 - SUMIF($D$12:$D1073,$D1074,AD$12:AD1073),"")</f>
        <v/>
      </c>
      <c r="AE1074" s="252"/>
      <c r="AF1074" s="253"/>
      <c r="AG1074" s="254"/>
      <c r="AH1074" s="255" t="str">
        <f t="shared" si="355"/>
        <v/>
      </c>
      <c r="AI1074" s="256"/>
      <c r="AJ1074" s="253"/>
      <c r="AK1074" s="254"/>
      <c r="AL1074" s="255" t="str">
        <f t="shared" si="356"/>
        <v/>
      </c>
      <c r="AM1074" s="256"/>
      <c r="AN1074" s="253"/>
      <c r="AO1074" s="254"/>
      <c r="AP1074" s="255" t="str">
        <f t="shared" si="336"/>
        <v/>
      </c>
      <c r="AQ1074" s="116"/>
      <c r="AR1074" s="116"/>
      <c r="AS1074" s="117"/>
      <c r="AT1074" s="118"/>
      <c r="AU1074" s="119" t="str">
        <f>IF(D1074&lt;&gt; "", IF(COUNTIF($D$12:$D1074,$D1074)&gt;1,0,IF(SUM(N1074,U1074,AB1074)&gt;0,IF(AND(X1074="",OR(Q1074&lt;&gt;"",J1074&lt;&gt;"")),IF(Q1074&lt;&gt;"",Q1074,IF(J1074&lt;&gt;"",J1074,0)),IF(AND(Q1074&lt;&gt;"",J1074&lt;&gt;"",Q1074=J1074),Q1074,X1074)),0)),"")</f>
        <v/>
      </c>
      <c r="AV1074" s="119" t="str">
        <f>IF(D1074&lt;&gt;"",IF(COUNTIF($D$12:$D1074,$D1074)&gt;1,0,IF(SUM(O1074,V1074,AC1074)&gt;0,IF(AND(X1074="",OR(Q1074&lt;&gt;"",J1074&lt;&gt;"")),IF(Q1074&lt;&gt;"",Q1074,IF(J1074&lt;&gt;"",J1074,0)),IF(AND(Q1074&lt;&gt;"",J1074&lt;&gt;"",Q1074=J1074),Q1074,X1074)),0)),"")</f>
        <v/>
      </c>
      <c r="AW1074" s="119" t="str">
        <f>IF(D1074&lt;&gt;"",IF(COUNTIF($D$12:$D1074,$D1074)&gt;1,0,IF(SUM(P1074,W1074,AD1074)&gt;0,IF(AND(X1074="",OR(Q1074&lt;&gt;"",J1074&lt;&gt;"")),IF(Q1074&lt;&gt;"",Q1074,IF(J1074&lt;&gt;"",J1074,0)),IF(AND(Q1074&lt;&gt;"",J1074&lt;&gt;"",Q1074=J1074),Q1074,X1074)),0)),"")</f>
        <v/>
      </c>
      <c r="AX1074" s="118" t="str">
        <f t="shared" si="337"/>
        <v/>
      </c>
      <c r="AY1074" s="118" t="str">
        <f t="shared" si="338"/>
        <v/>
      </c>
      <c r="AZ1074" s="118" t="str">
        <f t="shared" si="339"/>
        <v/>
      </c>
      <c r="BA1074" s="118" t="str">
        <f t="shared" si="340"/>
        <v/>
      </c>
      <c r="BB1074" s="118" t="str">
        <f t="shared" si="341"/>
        <v/>
      </c>
      <c r="BC1074" s="118" t="str">
        <f t="shared" si="342"/>
        <v/>
      </c>
      <c r="BD1074" s="118" t="str">
        <f t="shared" si="343"/>
        <v/>
      </c>
      <c r="BE1074" s="118" t="str">
        <f t="shared" si="344"/>
        <v/>
      </c>
      <c r="BF1074" s="118" t="str">
        <f t="shared" si="345"/>
        <v/>
      </c>
      <c r="BG1074" s="120"/>
      <c r="BH1074" s="120" t="str">
        <f t="shared" si="346"/>
        <v/>
      </c>
      <c r="BI1074" s="120" t="str">
        <f t="shared" si="347"/>
        <v/>
      </c>
      <c r="BJ1074" s="121"/>
      <c r="BK1074" s="120" t="str">
        <f t="shared" si="348"/>
        <v/>
      </c>
      <c r="BL1074" s="120" t="str">
        <f t="shared" si="349"/>
        <v/>
      </c>
      <c r="BM1074" s="120" t="str">
        <f t="shared" si="350"/>
        <v/>
      </c>
      <c r="BN1074" s="120" t="str">
        <f t="shared" si="351"/>
        <v/>
      </c>
      <c r="BO1074" s="120" t="str">
        <f t="shared" si="352"/>
        <v/>
      </c>
      <c r="BP1074" s="120" t="str">
        <f t="shared" si="353"/>
        <v/>
      </c>
      <c r="BQ1074" s="98"/>
      <c r="BR1074" s="98"/>
      <c r="BS1074" s="98"/>
      <c r="BT1074" s="98"/>
      <c r="BU1074" s="98"/>
      <c r="BV1074" s="98"/>
      <c r="BW1074" s="98"/>
      <c r="BX1074" s="98"/>
      <c r="BY1074" s="98"/>
      <c r="BZ1074" s="98"/>
      <c r="CA1074" s="98"/>
      <c r="CB1074" s="98"/>
      <c r="CC1074" s="98"/>
      <c r="CD1074" s="98"/>
      <c r="CE1074" s="98"/>
      <c r="CF1074" s="98"/>
      <c r="CG1074" s="98"/>
      <c r="CH1074" s="98"/>
      <c r="CI1074" s="98"/>
      <c r="CJ1074" s="98"/>
      <c r="CK1074" s="98"/>
      <c r="CL1074" s="98"/>
      <c r="CM1074" s="98"/>
      <c r="CN1074" s="98"/>
      <c r="CO1074" s="98"/>
      <c r="CP1074" s="98"/>
      <c r="CQ1074" s="98"/>
      <c r="CR1074" s="98"/>
      <c r="CS1074" s="98"/>
    </row>
    <row r="1075" spans="1:97" s="4" customFormat="1" ht="18.75" customHeight="1" x14ac:dyDescent="0.2">
      <c r="A1075" s="3">
        <f t="shared" si="354"/>
        <v>1063</v>
      </c>
      <c r="B1075" s="263"/>
      <c r="C1075" s="263"/>
      <c r="D1075" s="263"/>
      <c r="E1075" s="259"/>
      <c r="F1075" s="259"/>
      <c r="G1075" s="43"/>
      <c r="H1075" s="264"/>
      <c r="I1075" s="261"/>
      <c r="J1075" s="106"/>
      <c r="K1075" s="247"/>
      <c r="L1075" s="247"/>
      <c r="M1075" s="247"/>
      <c r="N1075" s="248" t="str">
        <f>IF(AND(K1075&lt;&gt;"",L1075&lt;&gt;"",J1075&lt;&gt;""),ROUND(MIN(IF(OR(J1075="OZZ",J1075="ZZ"),5000,17300),TRUNC(0.75*(SUMIF($D$12:$D1075,$D1075,K$12:K1075)+SUMIF($D$12:$D1075,$D1075,L$12:L1075)),2)) - SUMIF($D$12:$D1074,$D1075,N$12:N1074),2),"")</f>
        <v/>
      </c>
      <c r="O1075" s="249" t="str">
        <f>IF(AND(K1075&lt;&gt;"",L1075&lt;&gt;"",M1075&lt;&gt;"",J1075&lt;&gt;"",AH1075&lt;&gt;""),IF(OR(J1075="OZZ",J1075="ZZ"),ROUND(0-SUMIF($D$12:$D1074,$D1075,O$12:O1074),2),IF(M1075=0,0,ROUND(MIN(MIN(17300,TRUNC(0.75*(SUMIF($D$12:$D$2012,$D1075,K$12:K$2012)+SUMIF($D$12:$D$2012,$D1075,L$12:L$2012)),2)+SUMIF($D$12:$D1075,$D1075,AH$12:AH1075))-SUMIF($D$12:$D1074,$D1075,O$12:O1074)-SUMIF($D$12:$D$2012,$D1075,N$12:N$2012),AH1075),2))),"")</f>
        <v/>
      </c>
      <c r="P1075" s="250" t="str">
        <f>IF(J1075&lt;&gt;"",1000 - SUMIF($D$12:$D1074,$D1075,P$12:P1074),"")</f>
        <v/>
      </c>
      <c r="Q1075" s="106"/>
      <c r="R1075" s="247"/>
      <c r="S1075" s="247"/>
      <c r="T1075" s="247"/>
      <c r="U1075" s="248" t="str">
        <f>IF(AND(R1075&lt;&gt;"",S1075&lt;&gt;"",Q1075&lt;&gt;""),ROUND(MIN(IF(OR(Q1075="OZZ",Q1075="ZZ"),5000,17300),TRUNC(0.75*(SUMIF($D$12:$D1075,$D1075,R$12:R1075)+SUMIF($D$12:$D1075,$D1075,S$12:S1075)),2)) - SUMIF($D$12:$D1074,$D1075,U$12:U1074),2),"")</f>
        <v/>
      </c>
      <c r="V1075" s="248" t="str">
        <f>IF(AND(R1075&lt;&gt;"",S1075&lt;&gt;"",T1075&lt;&gt;"",Q1075&lt;&gt;"",AL1075&lt;&gt;""),IF(OR(Q1075="OZZ",Q1075="ZZ"),ROUND(0-SUMIF($D$12:$D1074,$D1075,V$12:V1074),2),IF(T1075=0,0,ROUND(MIN(MIN(17300,TRUNC(0.75*(SUMIF($D$12:$D$2012,$D1075,R$12:R$2012)+SUMIF($D$12:$D$2012,$D1075,S$12:S$2012)),2)+SUMIF($D$12:$D1075,$D1075,AL$12:AL1075))-SUMIF($D$12:$D1074,$D1075,V$12:V1074)-SUMIF($D$12:$D$2012,$D1075,U$12:U$2012),AL1075),2))),"")</f>
        <v/>
      </c>
      <c r="W1075" s="250" t="str">
        <f>IF(Q1075&lt;&gt;"",1000 - SUMIF($D$12:$D1074,$D1075,W$12:W1074),"")</f>
        <v/>
      </c>
      <c r="X1075" s="106"/>
      <c r="Y1075" s="247"/>
      <c r="Z1075" s="247"/>
      <c r="AA1075" s="247"/>
      <c r="AB1075" s="248" t="str">
        <f>IF(AND(Y1075&lt;&gt;"",Z1075&lt;&gt;"",X1075&lt;&gt;""),ROUND(MIN(IF(OR(X1075="OZZ",X1075="ZZ"),5000,17300),TRUNC(0.75*(SUMIF($D$12:$D1075,$D1075,Y$12:Y1075)+SUMIF($D$12:$D1075,$D1075,Z$12:Z1075)),2)) - SUMIF($D$12:$D1074,$D1075,AB$12:AB1074),2),"")</f>
        <v/>
      </c>
      <c r="AC1075" s="251" t="str">
        <f>IF(AND(Y1075&lt;&gt;"",Z1075&lt;&gt;"",AA1075&lt;&gt;"",X1075&lt;&gt;"",AP1075&lt;&gt;""),IF(OR(X1075="OZZ",X1075="ZZ"),ROUND(0-SUMIF($D$12:$D1074,$D1075,AC$12:AC1074),2),IF(AA1075=0,0,ROUND(MIN(MIN(17300,TRUNC(0.75*(SUMIF($D$12:$D$2012,$D1075,Y$12:Y$2012)+SUMIF($D$12:$D$2012,$D1075,Z$12:Z$2012)),2)+SUMIF($D$12:$D1075,$D1075,AP$12:AP1075))-SUMIF($D$12:$D1074,$D1075,AC$12:AC1074)-SUMIF($D$12:$D$2012,$D1075,AB$12:AB$2012),AP1075),2))),"")</f>
        <v/>
      </c>
      <c r="AD1075" s="250" t="str">
        <f>IF(X1075&lt;&gt;"",1000 - SUMIF($D$12:$D1074,$D1075,AD$12:AD1074),"")</f>
        <v/>
      </c>
      <c r="AE1075" s="252"/>
      <c r="AF1075" s="253"/>
      <c r="AG1075" s="254"/>
      <c r="AH1075" s="255" t="str">
        <f t="shared" si="355"/>
        <v/>
      </c>
      <c r="AI1075" s="256"/>
      <c r="AJ1075" s="253"/>
      <c r="AK1075" s="254"/>
      <c r="AL1075" s="255" t="str">
        <f t="shared" si="356"/>
        <v/>
      </c>
      <c r="AM1075" s="256"/>
      <c r="AN1075" s="253"/>
      <c r="AO1075" s="254"/>
      <c r="AP1075" s="255" t="str">
        <f t="shared" si="336"/>
        <v/>
      </c>
      <c r="AQ1075" s="116"/>
      <c r="AR1075" s="116"/>
      <c r="AS1075" s="117"/>
      <c r="AT1075" s="118"/>
      <c r="AU1075" s="119" t="str">
        <f>IF(D1075&lt;&gt; "", IF(COUNTIF($D$12:$D1075,$D1075)&gt;1,0,IF(SUM(N1075,U1075,AB1075)&gt;0,IF(AND(X1075="",OR(Q1075&lt;&gt;"",J1075&lt;&gt;"")),IF(Q1075&lt;&gt;"",Q1075,IF(J1075&lt;&gt;"",J1075,0)),IF(AND(Q1075&lt;&gt;"",J1075&lt;&gt;"",Q1075=J1075),Q1075,X1075)),0)),"")</f>
        <v/>
      </c>
      <c r="AV1075" s="119" t="str">
        <f>IF(D1075&lt;&gt;"",IF(COUNTIF($D$12:$D1075,$D1075)&gt;1,0,IF(SUM(O1075,V1075,AC1075)&gt;0,IF(AND(X1075="",OR(Q1075&lt;&gt;"",J1075&lt;&gt;"")),IF(Q1075&lt;&gt;"",Q1075,IF(J1075&lt;&gt;"",J1075,0)),IF(AND(Q1075&lt;&gt;"",J1075&lt;&gt;"",Q1075=J1075),Q1075,X1075)),0)),"")</f>
        <v/>
      </c>
      <c r="AW1075" s="119" t="str">
        <f>IF(D1075&lt;&gt;"",IF(COUNTIF($D$12:$D1075,$D1075)&gt;1,0,IF(SUM(P1075,W1075,AD1075)&gt;0,IF(AND(X1075="",OR(Q1075&lt;&gt;"",J1075&lt;&gt;"")),IF(Q1075&lt;&gt;"",Q1075,IF(J1075&lt;&gt;"",J1075,0)),IF(AND(Q1075&lt;&gt;"",J1075&lt;&gt;"",Q1075=J1075),Q1075,X1075)),0)),"")</f>
        <v/>
      </c>
      <c r="AX1075" s="118" t="str">
        <f t="shared" si="337"/>
        <v/>
      </c>
      <c r="AY1075" s="118" t="str">
        <f t="shared" si="338"/>
        <v/>
      </c>
      <c r="AZ1075" s="118" t="str">
        <f t="shared" si="339"/>
        <v/>
      </c>
      <c r="BA1075" s="118" t="str">
        <f t="shared" si="340"/>
        <v/>
      </c>
      <c r="BB1075" s="118" t="str">
        <f t="shared" si="341"/>
        <v/>
      </c>
      <c r="BC1075" s="118" t="str">
        <f t="shared" si="342"/>
        <v/>
      </c>
      <c r="BD1075" s="118" t="str">
        <f t="shared" si="343"/>
        <v/>
      </c>
      <c r="BE1075" s="118" t="str">
        <f t="shared" si="344"/>
        <v/>
      </c>
      <c r="BF1075" s="118" t="str">
        <f t="shared" si="345"/>
        <v/>
      </c>
      <c r="BG1075" s="120"/>
      <c r="BH1075" s="120" t="str">
        <f t="shared" si="346"/>
        <v/>
      </c>
      <c r="BI1075" s="120" t="str">
        <f t="shared" si="347"/>
        <v/>
      </c>
      <c r="BJ1075" s="121"/>
      <c r="BK1075" s="120" t="str">
        <f t="shared" si="348"/>
        <v/>
      </c>
      <c r="BL1075" s="120" t="str">
        <f t="shared" si="349"/>
        <v/>
      </c>
      <c r="BM1075" s="120" t="str">
        <f t="shared" si="350"/>
        <v/>
      </c>
      <c r="BN1075" s="120" t="str">
        <f t="shared" si="351"/>
        <v/>
      </c>
      <c r="BO1075" s="120" t="str">
        <f t="shared" si="352"/>
        <v/>
      </c>
      <c r="BP1075" s="120" t="str">
        <f t="shared" si="353"/>
        <v/>
      </c>
      <c r="BQ1075" s="98"/>
      <c r="BR1075" s="98"/>
      <c r="BS1075" s="98"/>
      <c r="BT1075" s="98"/>
      <c r="BU1075" s="98"/>
      <c r="BV1075" s="98"/>
      <c r="BW1075" s="98"/>
      <c r="BX1075" s="98"/>
      <c r="BY1075" s="98"/>
      <c r="BZ1075" s="98"/>
      <c r="CA1075" s="98"/>
      <c r="CB1075" s="98"/>
      <c r="CC1075" s="98"/>
      <c r="CD1075" s="98"/>
      <c r="CE1075" s="98"/>
      <c r="CF1075" s="98"/>
      <c r="CG1075" s="98"/>
      <c r="CH1075" s="98"/>
      <c r="CI1075" s="98"/>
      <c r="CJ1075" s="98"/>
      <c r="CK1075" s="98"/>
      <c r="CL1075" s="98"/>
      <c r="CM1075" s="98"/>
      <c r="CN1075" s="98"/>
      <c r="CO1075" s="98"/>
      <c r="CP1075" s="98"/>
      <c r="CQ1075" s="98"/>
      <c r="CR1075" s="98"/>
      <c r="CS1075" s="98"/>
    </row>
    <row r="1076" spans="1:97" s="4" customFormat="1" ht="18.75" customHeight="1" x14ac:dyDescent="0.2">
      <c r="A1076" s="3">
        <f t="shared" si="354"/>
        <v>1064</v>
      </c>
      <c r="B1076" s="263"/>
      <c r="C1076" s="263"/>
      <c r="D1076" s="263"/>
      <c r="E1076" s="259"/>
      <c r="F1076" s="259"/>
      <c r="G1076" s="43"/>
      <c r="H1076" s="264"/>
      <c r="I1076" s="261"/>
      <c r="J1076" s="106"/>
      <c r="K1076" s="247"/>
      <c r="L1076" s="247"/>
      <c r="M1076" s="247"/>
      <c r="N1076" s="248" t="str">
        <f>IF(AND(K1076&lt;&gt;"",L1076&lt;&gt;"",J1076&lt;&gt;""),ROUND(MIN(IF(OR(J1076="OZZ",J1076="ZZ"),5000,17300),TRUNC(0.75*(SUMIF($D$12:$D1076,$D1076,K$12:K1076)+SUMIF($D$12:$D1076,$D1076,L$12:L1076)),2)) - SUMIF($D$12:$D1075,$D1076,N$12:N1075),2),"")</f>
        <v/>
      </c>
      <c r="O1076" s="249" t="str">
        <f>IF(AND(K1076&lt;&gt;"",L1076&lt;&gt;"",M1076&lt;&gt;"",J1076&lt;&gt;"",AH1076&lt;&gt;""),IF(OR(J1076="OZZ",J1076="ZZ"),ROUND(0-SUMIF($D$12:$D1075,$D1076,O$12:O1075),2),IF(M1076=0,0,ROUND(MIN(MIN(17300,TRUNC(0.75*(SUMIF($D$12:$D$2012,$D1076,K$12:K$2012)+SUMIF($D$12:$D$2012,$D1076,L$12:L$2012)),2)+SUMIF($D$12:$D1076,$D1076,AH$12:AH1076))-SUMIF($D$12:$D1075,$D1076,O$12:O1075)-SUMIF($D$12:$D$2012,$D1076,N$12:N$2012),AH1076),2))),"")</f>
        <v/>
      </c>
      <c r="P1076" s="250" t="str">
        <f>IF(J1076&lt;&gt;"",1000 - SUMIF($D$12:$D1075,$D1076,P$12:P1075),"")</f>
        <v/>
      </c>
      <c r="Q1076" s="106"/>
      <c r="R1076" s="247"/>
      <c r="S1076" s="247"/>
      <c r="T1076" s="247"/>
      <c r="U1076" s="248" t="str">
        <f>IF(AND(R1076&lt;&gt;"",S1076&lt;&gt;"",Q1076&lt;&gt;""),ROUND(MIN(IF(OR(Q1076="OZZ",Q1076="ZZ"),5000,17300),TRUNC(0.75*(SUMIF($D$12:$D1076,$D1076,R$12:R1076)+SUMIF($D$12:$D1076,$D1076,S$12:S1076)),2)) - SUMIF($D$12:$D1075,$D1076,U$12:U1075),2),"")</f>
        <v/>
      </c>
      <c r="V1076" s="248" t="str">
        <f>IF(AND(R1076&lt;&gt;"",S1076&lt;&gt;"",T1076&lt;&gt;"",Q1076&lt;&gt;"",AL1076&lt;&gt;""),IF(OR(Q1076="OZZ",Q1076="ZZ"),ROUND(0-SUMIF($D$12:$D1075,$D1076,V$12:V1075),2),IF(T1076=0,0,ROUND(MIN(MIN(17300,TRUNC(0.75*(SUMIF($D$12:$D$2012,$D1076,R$12:R$2012)+SUMIF($D$12:$D$2012,$D1076,S$12:S$2012)),2)+SUMIF($D$12:$D1076,$D1076,AL$12:AL1076))-SUMIF($D$12:$D1075,$D1076,V$12:V1075)-SUMIF($D$12:$D$2012,$D1076,U$12:U$2012),AL1076),2))),"")</f>
        <v/>
      </c>
      <c r="W1076" s="250" t="str">
        <f>IF(Q1076&lt;&gt;"",1000 - SUMIF($D$12:$D1075,$D1076,W$12:W1075),"")</f>
        <v/>
      </c>
      <c r="X1076" s="106"/>
      <c r="Y1076" s="247"/>
      <c r="Z1076" s="247"/>
      <c r="AA1076" s="247"/>
      <c r="AB1076" s="248" t="str">
        <f>IF(AND(Y1076&lt;&gt;"",Z1076&lt;&gt;"",X1076&lt;&gt;""),ROUND(MIN(IF(OR(X1076="OZZ",X1076="ZZ"),5000,17300),TRUNC(0.75*(SUMIF($D$12:$D1076,$D1076,Y$12:Y1076)+SUMIF($D$12:$D1076,$D1076,Z$12:Z1076)),2)) - SUMIF($D$12:$D1075,$D1076,AB$12:AB1075),2),"")</f>
        <v/>
      </c>
      <c r="AC1076" s="251" t="str">
        <f>IF(AND(Y1076&lt;&gt;"",Z1076&lt;&gt;"",AA1076&lt;&gt;"",X1076&lt;&gt;"",AP1076&lt;&gt;""),IF(OR(X1076="OZZ",X1076="ZZ"),ROUND(0-SUMIF($D$12:$D1075,$D1076,AC$12:AC1075),2),IF(AA1076=0,0,ROUND(MIN(MIN(17300,TRUNC(0.75*(SUMIF($D$12:$D$2012,$D1076,Y$12:Y$2012)+SUMIF($D$12:$D$2012,$D1076,Z$12:Z$2012)),2)+SUMIF($D$12:$D1076,$D1076,AP$12:AP1076))-SUMIF($D$12:$D1075,$D1076,AC$12:AC1075)-SUMIF($D$12:$D$2012,$D1076,AB$12:AB$2012),AP1076),2))),"")</f>
        <v/>
      </c>
      <c r="AD1076" s="250" t="str">
        <f>IF(X1076&lt;&gt;"",1000 - SUMIF($D$12:$D1075,$D1076,AD$12:AD1075),"")</f>
        <v/>
      </c>
      <c r="AE1076" s="252"/>
      <c r="AF1076" s="253"/>
      <c r="AG1076" s="254"/>
      <c r="AH1076" s="255" t="str">
        <f t="shared" si="355"/>
        <v/>
      </c>
      <c r="AI1076" s="256"/>
      <c r="AJ1076" s="253"/>
      <c r="AK1076" s="254"/>
      <c r="AL1076" s="255" t="str">
        <f t="shared" si="356"/>
        <v/>
      </c>
      <c r="AM1076" s="256"/>
      <c r="AN1076" s="253"/>
      <c r="AO1076" s="254"/>
      <c r="AP1076" s="255" t="str">
        <f t="shared" si="336"/>
        <v/>
      </c>
      <c r="AQ1076" s="116"/>
      <c r="AR1076" s="116"/>
      <c r="AS1076" s="117"/>
      <c r="AT1076" s="118"/>
      <c r="AU1076" s="119" t="str">
        <f>IF(D1076&lt;&gt; "", IF(COUNTIF($D$12:$D1076,$D1076)&gt;1,0,IF(SUM(N1076,U1076,AB1076)&gt;0,IF(AND(X1076="",OR(Q1076&lt;&gt;"",J1076&lt;&gt;"")),IF(Q1076&lt;&gt;"",Q1076,IF(J1076&lt;&gt;"",J1076,0)),IF(AND(Q1076&lt;&gt;"",J1076&lt;&gt;"",Q1076=J1076),Q1076,X1076)),0)),"")</f>
        <v/>
      </c>
      <c r="AV1076" s="119" t="str">
        <f>IF(D1076&lt;&gt;"",IF(COUNTIF($D$12:$D1076,$D1076)&gt;1,0,IF(SUM(O1076,V1076,AC1076)&gt;0,IF(AND(X1076="",OR(Q1076&lt;&gt;"",J1076&lt;&gt;"")),IF(Q1076&lt;&gt;"",Q1076,IF(J1076&lt;&gt;"",J1076,0)),IF(AND(Q1076&lt;&gt;"",J1076&lt;&gt;"",Q1076=J1076),Q1076,X1076)),0)),"")</f>
        <v/>
      </c>
      <c r="AW1076" s="119" t="str">
        <f>IF(D1076&lt;&gt;"",IF(COUNTIF($D$12:$D1076,$D1076)&gt;1,0,IF(SUM(P1076,W1076,AD1076)&gt;0,IF(AND(X1076="",OR(Q1076&lt;&gt;"",J1076&lt;&gt;"")),IF(Q1076&lt;&gt;"",Q1076,IF(J1076&lt;&gt;"",J1076,0)),IF(AND(Q1076&lt;&gt;"",J1076&lt;&gt;"",Q1076=J1076),Q1076,X1076)),0)),"")</f>
        <v/>
      </c>
      <c r="AX1076" s="118" t="str">
        <f t="shared" si="337"/>
        <v/>
      </c>
      <c r="AY1076" s="118" t="str">
        <f t="shared" si="338"/>
        <v/>
      </c>
      <c r="AZ1076" s="118" t="str">
        <f t="shared" si="339"/>
        <v/>
      </c>
      <c r="BA1076" s="118" t="str">
        <f t="shared" si="340"/>
        <v/>
      </c>
      <c r="BB1076" s="118" t="str">
        <f t="shared" si="341"/>
        <v/>
      </c>
      <c r="BC1076" s="118" t="str">
        <f t="shared" si="342"/>
        <v/>
      </c>
      <c r="BD1076" s="118" t="str">
        <f t="shared" si="343"/>
        <v/>
      </c>
      <c r="BE1076" s="118" t="str">
        <f t="shared" si="344"/>
        <v/>
      </c>
      <c r="BF1076" s="118" t="str">
        <f t="shared" si="345"/>
        <v/>
      </c>
      <c r="BG1076" s="120"/>
      <c r="BH1076" s="120" t="str">
        <f t="shared" si="346"/>
        <v/>
      </c>
      <c r="BI1076" s="120" t="str">
        <f t="shared" si="347"/>
        <v/>
      </c>
      <c r="BJ1076" s="121"/>
      <c r="BK1076" s="120" t="str">
        <f t="shared" si="348"/>
        <v/>
      </c>
      <c r="BL1076" s="120" t="str">
        <f t="shared" si="349"/>
        <v/>
      </c>
      <c r="BM1076" s="120" t="str">
        <f t="shared" si="350"/>
        <v/>
      </c>
      <c r="BN1076" s="120" t="str">
        <f t="shared" si="351"/>
        <v/>
      </c>
      <c r="BO1076" s="120" t="str">
        <f t="shared" si="352"/>
        <v/>
      </c>
      <c r="BP1076" s="120" t="str">
        <f t="shared" si="353"/>
        <v/>
      </c>
      <c r="BQ1076" s="98"/>
      <c r="BR1076" s="98"/>
      <c r="BS1076" s="98"/>
      <c r="BT1076" s="98"/>
      <c r="BU1076" s="98"/>
      <c r="BV1076" s="98"/>
      <c r="BW1076" s="98"/>
      <c r="BX1076" s="98"/>
      <c r="BY1076" s="98"/>
      <c r="BZ1076" s="98"/>
      <c r="CA1076" s="98"/>
      <c r="CB1076" s="98"/>
      <c r="CC1076" s="98"/>
      <c r="CD1076" s="98"/>
      <c r="CE1076" s="98"/>
      <c r="CF1076" s="98"/>
      <c r="CG1076" s="98"/>
      <c r="CH1076" s="98"/>
      <c r="CI1076" s="98"/>
      <c r="CJ1076" s="98"/>
      <c r="CK1076" s="98"/>
      <c r="CL1076" s="98"/>
      <c r="CM1076" s="98"/>
      <c r="CN1076" s="98"/>
      <c r="CO1076" s="98"/>
      <c r="CP1076" s="98"/>
      <c r="CQ1076" s="98"/>
      <c r="CR1076" s="98"/>
      <c r="CS1076" s="98"/>
    </row>
    <row r="1077" spans="1:97" s="4" customFormat="1" ht="18.75" customHeight="1" x14ac:dyDescent="0.2">
      <c r="A1077" s="3">
        <f t="shared" si="354"/>
        <v>1065</v>
      </c>
      <c r="B1077" s="263"/>
      <c r="C1077" s="263"/>
      <c r="D1077" s="263"/>
      <c r="E1077" s="259"/>
      <c r="F1077" s="259"/>
      <c r="G1077" s="43"/>
      <c r="H1077" s="264"/>
      <c r="I1077" s="261"/>
      <c r="J1077" s="106"/>
      <c r="K1077" s="247"/>
      <c r="L1077" s="247"/>
      <c r="M1077" s="247"/>
      <c r="N1077" s="248" t="str">
        <f>IF(AND(K1077&lt;&gt;"",L1077&lt;&gt;"",J1077&lt;&gt;""),ROUND(MIN(IF(OR(J1077="OZZ",J1077="ZZ"),5000,17300),TRUNC(0.75*(SUMIF($D$12:$D1077,$D1077,K$12:K1077)+SUMIF($D$12:$D1077,$D1077,L$12:L1077)),2)) - SUMIF($D$12:$D1076,$D1077,N$12:N1076),2),"")</f>
        <v/>
      </c>
      <c r="O1077" s="249" t="str">
        <f>IF(AND(K1077&lt;&gt;"",L1077&lt;&gt;"",M1077&lt;&gt;"",J1077&lt;&gt;"",AH1077&lt;&gt;""),IF(OR(J1077="OZZ",J1077="ZZ"),ROUND(0-SUMIF($D$12:$D1076,$D1077,O$12:O1076),2),IF(M1077=0,0,ROUND(MIN(MIN(17300,TRUNC(0.75*(SUMIF($D$12:$D$2012,$D1077,K$12:K$2012)+SUMIF($D$12:$D$2012,$D1077,L$12:L$2012)),2)+SUMIF($D$12:$D1077,$D1077,AH$12:AH1077))-SUMIF($D$12:$D1076,$D1077,O$12:O1076)-SUMIF($D$12:$D$2012,$D1077,N$12:N$2012),AH1077),2))),"")</f>
        <v/>
      </c>
      <c r="P1077" s="250" t="str">
        <f>IF(J1077&lt;&gt;"",1000 - SUMIF($D$12:$D1076,$D1077,P$12:P1076),"")</f>
        <v/>
      </c>
      <c r="Q1077" s="106"/>
      <c r="R1077" s="247"/>
      <c r="S1077" s="247"/>
      <c r="T1077" s="247"/>
      <c r="U1077" s="248" t="str">
        <f>IF(AND(R1077&lt;&gt;"",S1077&lt;&gt;"",Q1077&lt;&gt;""),ROUND(MIN(IF(OR(Q1077="OZZ",Q1077="ZZ"),5000,17300),TRUNC(0.75*(SUMIF($D$12:$D1077,$D1077,R$12:R1077)+SUMIF($D$12:$D1077,$D1077,S$12:S1077)),2)) - SUMIF($D$12:$D1076,$D1077,U$12:U1076),2),"")</f>
        <v/>
      </c>
      <c r="V1077" s="248" t="str">
        <f>IF(AND(R1077&lt;&gt;"",S1077&lt;&gt;"",T1077&lt;&gt;"",Q1077&lt;&gt;"",AL1077&lt;&gt;""),IF(OR(Q1077="OZZ",Q1077="ZZ"),ROUND(0-SUMIF($D$12:$D1076,$D1077,V$12:V1076),2),IF(T1077=0,0,ROUND(MIN(MIN(17300,TRUNC(0.75*(SUMIF($D$12:$D$2012,$D1077,R$12:R$2012)+SUMIF($D$12:$D$2012,$D1077,S$12:S$2012)),2)+SUMIF($D$12:$D1077,$D1077,AL$12:AL1077))-SUMIF($D$12:$D1076,$D1077,V$12:V1076)-SUMIF($D$12:$D$2012,$D1077,U$12:U$2012),AL1077),2))),"")</f>
        <v/>
      </c>
      <c r="W1077" s="250" t="str">
        <f>IF(Q1077&lt;&gt;"",1000 - SUMIF($D$12:$D1076,$D1077,W$12:W1076),"")</f>
        <v/>
      </c>
      <c r="X1077" s="106"/>
      <c r="Y1077" s="247"/>
      <c r="Z1077" s="247"/>
      <c r="AA1077" s="247"/>
      <c r="AB1077" s="248" t="str">
        <f>IF(AND(Y1077&lt;&gt;"",Z1077&lt;&gt;"",X1077&lt;&gt;""),ROUND(MIN(IF(OR(X1077="OZZ",X1077="ZZ"),5000,17300),TRUNC(0.75*(SUMIF($D$12:$D1077,$D1077,Y$12:Y1077)+SUMIF($D$12:$D1077,$D1077,Z$12:Z1077)),2)) - SUMIF($D$12:$D1076,$D1077,AB$12:AB1076),2),"")</f>
        <v/>
      </c>
      <c r="AC1077" s="251" t="str">
        <f>IF(AND(Y1077&lt;&gt;"",Z1077&lt;&gt;"",AA1077&lt;&gt;"",X1077&lt;&gt;"",AP1077&lt;&gt;""),IF(OR(X1077="OZZ",X1077="ZZ"),ROUND(0-SUMIF($D$12:$D1076,$D1077,AC$12:AC1076),2),IF(AA1077=0,0,ROUND(MIN(MIN(17300,TRUNC(0.75*(SUMIF($D$12:$D$2012,$D1077,Y$12:Y$2012)+SUMIF($D$12:$D$2012,$D1077,Z$12:Z$2012)),2)+SUMIF($D$12:$D1077,$D1077,AP$12:AP1077))-SUMIF($D$12:$D1076,$D1077,AC$12:AC1076)-SUMIF($D$12:$D$2012,$D1077,AB$12:AB$2012),AP1077),2))),"")</f>
        <v/>
      </c>
      <c r="AD1077" s="250" t="str">
        <f>IF(X1077&lt;&gt;"",1000 - SUMIF($D$12:$D1076,$D1077,AD$12:AD1076),"")</f>
        <v/>
      </c>
      <c r="AE1077" s="252"/>
      <c r="AF1077" s="253"/>
      <c r="AG1077" s="254"/>
      <c r="AH1077" s="255" t="str">
        <f t="shared" si="355"/>
        <v/>
      </c>
      <c r="AI1077" s="256"/>
      <c r="AJ1077" s="253"/>
      <c r="AK1077" s="254"/>
      <c r="AL1077" s="255" t="str">
        <f t="shared" si="356"/>
        <v/>
      </c>
      <c r="AM1077" s="256"/>
      <c r="AN1077" s="253"/>
      <c r="AO1077" s="254"/>
      <c r="AP1077" s="255" t="str">
        <f t="shared" si="336"/>
        <v/>
      </c>
      <c r="AQ1077" s="116"/>
      <c r="AR1077" s="116"/>
      <c r="AS1077" s="117"/>
      <c r="AT1077" s="118"/>
      <c r="AU1077" s="119" t="str">
        <f>IF(D1077&lt;&gt; "", IF(COUNTIF($D$12:$D1077,$D1077)&gt;1,0,IF(SUM(N1077,U1077,AB1077)&gt;0,IF(AND(X1077="",OR(Q1077&lt;&gt;"",J1077&lt;&gt;"")),IF(Q1077&lt;&gt;"",Q1077,IF(J1077&lt;&gt;"",J1077,0)),IF(AND(Q1077&lt;&gt;"",J1077&lt;&gt;"",Q1077=J1077),Q1077,X1077)),0)),"")</f>
        <v/>
      </c>
      <c r="AV1077" s="119" t="str">
        <f>IF(D1077&lt;&gt;"",IF(COUNTIF($D$12:$D1077,$D1077)&gt;1,0,IF(SUM(O1077,V1077,AC1077)&gt;0,IF(AND(X1077="",OR(Q1077&lt;&gt;"",J1077&lt;&gt;"")),IF(Q1077&lt;&gt;"",Q1077,IF(J1077&lt;&gt;"",J1077,0)),IF(AND(Q1077&lt;&gt;"",J1077&lt;&gt;"",Q1077=J1077),Q1077,X1077)),0)),"")</f>
        <v/>
      </c>
      <c r="AW1077" s="119" t="str">
        <f>IF(D1077&lt;&gt;"",IF(COUNTIF($D$12:$D1077,$D1077)&gt;1,0,IF(SUM(P1077,W1077,AD1077)&gt;0,IF(AND(X1077="",OR(Q1077&lt;&gt;"",J1077&lt;&gt;"")),IF(Q1077&lt;&gt;"",Q1077,IF(J1077&lt;&gt;"",J1077,0)),IF(AND(Q1077&lt;&gt;"",J1077&lt;&gt;"",Q1077=J1077),Q1077,X1077)),0)),"")</f>
        <v/>
      </c>
      <c r="AX1077" s="118" t="str">
        <f t="shared" si="337"/>
        <v/>
      </c>
      <c r="AY1077" s="118" t="str">
        <f t="shared" si="338"/>
        <v/>
      </c>
      <c r="AZ1077" s="118" t="str">
        <f t="shared" si="339"/>
        <v/>
      </c>
      <c r="BA1077" s="118" t="str">
        <f t="shared" si="340"/>
        <v/>
      </c>
      <c r="BB1077" s="118" t="str">
        <f t="shared" si="341"/>
        <v/>
      </c>
      <c r="BC1077" s="118" t="str">
        <f t="shared" si="342"/>
        <v/>
      </c>
      <c r="BD1077" s="118" t="str">
        <f t="shared" si="343"/>
        <v/>
      </c>
      <c r="BE1077" s="118" t="str">
        <f t="shared" si="344"/>
        <v/>
      </c>
      <c r="BF1077" s="118" t="str">
        <f t="shared" si="345"/>
        <v/>
      </c>
      <c r="BG1077" s="120"/>
      <c r="BH1077" s="120" t="str">
        <f t="shared" si="346"/>
        <v/>
      </c>
      <c r="BI1077" s="120" t="str">
        <f t="shared" si="347"/>
        <v/>
      </c>
      <c r="BJ1077" s="121"/>
      <c r="BK1077" s="120" t="str">
        <f t="shared" si="348"/>
        <v/>
      </c>
      <c r="BL1077" s="120" t="str">
        <f t="shared" si="349"/>
        <v/>
      </c>
      <c r="BM1077" s="120" t="str">
        <f t="shared" si="350"/>
        <v/>
      </c>
      <c r="BN1077" s="120" t="str">
        <f t="shared" si="351"/>
        <v/>
      </c>
      <c r="BO1077" s="120" t="str">
        <f t="shared" si="352"/>
        <v/>
      </c>
      <c r="BP1077" s="120" t="str">
        <f t="shared" si="353"/>
        <v/>
      </c>
      <c r="BQ1077" s="98"/>
      <c r="BR1077" s="98"/>
      <c r="BS1077" s="98"/>
      <c r="BT1077" s="98"/>
      <c r="BU1077" s="98"/>
      <c r="BV1077" s="98"/>
      <c r="BW1077" s="98"/>
      <c r="BX1077" s="98"/>
      <c r="BY1077" s="98"/>
      <c r="BZ1077" s="98"/>
      <c r="CA1077" s="98"/>
      <c r="CB1077" s="98"/>
      <c r="CC1077" s="98"/>
      <c r="CD1077" s="98"/>
      <c r="CE1077" s="98"/>
      <c r="CF1077" s="98"/>
      <c r="CG1077" s="98"/>
      <c r="CH1077" s="98"/>
      <c r="CI1077" s="98"/>
      <c r="CJ1077" s="98"/>
      <c r="CK1077" s="98"/>
      <c r="CL1077" s="98"/>
      <c r="CM1077" s="98"/>
      <c r="CN1077" s="98"/>
      <c r="CO1077" s="98"/>
      <c r="CP1077" s="98"/>
      <c r="CQ1077" s="98"/>
      <c r="CR1077" s="98"/>
      <c r="CS1077" s="98"/>
    </row>
    <row r="1078" spans="1:97" s="4" customFormat="1" ht="18.75" customHeight="1" x14ac:dyDescent="0.2">
      <c r="A1078" s="3">
        <f t="shared" si="354"/>
        <v>1066</v>
      </c>
      <c r="B1078" s="263"/>
      <c r="C1078" s="263"/>
      <c r="D1078" s="263"/>
      <c r="E1078" s="259"/>
      <c r="F1078" s="259"/>
      <c r="G1078" s="43"/>
      <c r="H1078" s="264"/>
      <c r="I1078" s="261"/>
      <c r="J1078" s="106"/>
      <c r="K1078" s="247"/>
      <c r="L1078" s="247"/>
      <c r="M1078" s="247"/>
      <c r="N1078" s="248" t="str">
        <f>IF(AND(K1078&lt;&gt;"",L1078&lt;&gt;"",J1078&lt;&gt;""),ROUND(MIN(IF(OR(J1078="OZZ",J1078="ZZ"),5000,17300),TRUNC(0.75*(SUMIF($D$12:$D1078,$D1078,K$12:K1078)+SUMIF($D$12:$D1078,$D1078,L$12:L1078)),2)) - SUMIF($D$12:$D1077,$D1078,N$12:N1077),2),"")</f>
        <v/>
      </c>
      <c r="O1078" s="249" t="str">
        <f>IF(AND(K1078&lt;&gt;"",L1078&lt;&gt;"",M1078&lt;&gt;"",J1078&lt;&gt;"",AH1078&lt;&gt;""),IF(OR(J1078="OZZ",J1078="ZZ"),ROUND(0-SUMIF($D$12:$D1077,$D1078,O$12:O1077),2),IF(M1078=0,0,ROUND(MIN(MIN(17300,TRUNC(0.75*(SUMIF($D$12:$D$2012,$D1078,K$12:K$2012)+SUMIF($D$12:$D$2012,$D1078,L$12:L$2012)),2)+SUMIF($D$12:$D1078,$D1078,AH$12:AH1078))-SUMIF($D$12:$D1077,$D1078,O$12:O1077)-SUMIF($D$12:$D$2012,$D1078,N$12:N$2012),AH1078),2))),"")</f>
        <v/>
      </c>
      <c r="P1078" s="250" t="str">
        <f>IF(J1078&lt;&gt;"",1000 - SUMIF($D$12:$D1077,$D1078,P$12:P1077),"")</f>
        <v/>
      </c>
      <c r="Q1078" s="106"/>
      <c r="R1078" s="247"/>
      <c r="S1078" s="247"/>
      <c r="T1078" s="247"/>
      <c r="U1078" s="248" t="str">
        <f>IF(AND(R1078&lt;&gt;"",S1078&lt;&gt;"",Q1078&lt;&gt;""),ROUND(MIN(IF(OR(Q1078="OZZ",Q1078="ZZ"),5000,17300),TRUNC(0.75*(SUMIF($D$12:$D1078,$D1078,R$12:R1078)+SUMIF($D$12:$D1078,$D1078,S$12:S1078)),2)) - SUMIF($D$12:$D1077,$D1078,U$12:U1077),2),"")</f>
        <v/>
      </c>
      <c r="V1078" s="248" t="str">
        <f>IF(AND(R1078&lt;&gt;"",S1078&lt;&gt;"",T1078&lt;&gt;"",Q1078&lt;&gt;"",AL1078&lt;&gt;""),IF(OR(Q1078="OZZ",Q1078="ZZ"),ROUND(0-SUMIF($D$12:$D1077,$D1078,V$12:V1077),2),IF(T1078=0,0,ROUND(MIN(MIN(17300,TRUNC(0.75*(SUMIF($D$12:$D$2012,$D1078,R$12:R$2012)+SUMIF($D$12:$D$2012,$D1078,S$12:S$2012)),2)+SUMIF($D$12:$D1078,$D1078,AL$12:AL1078))-SUMIF($D$12:$D1077,$D1078,V$12:V1077)-SUMIF($D$12:$D$2012,$D1078,U$12:U$2012),AL1078),2))),"")</f>
        <v/>
      </c>
      <c r="W1078" s="250" t="str">
        <f>IF(Q1078&lt;&gt;"",1000 - SUMIF($D$12:$D1077,$D1078,W$12:W1077),"")</f>
        <v/>
      </c>
      <c r="X1078" s="106"/>
      <c r="Y1078" s="247"/>
      <c r="Z1078" s="247"/>
      <c r="AA1078" s="247"/>
      <c r="AB1078" s="248" t="str">
        <f>IF(AND(Y1078&lt;&gt;"",Z1078&lt;&gt;"",X1078&lt;&gt;""),ROUND(MIN(IF(OR(X1078="OZZ",X1078="ZZ"),5000,17300),TRUNC(0.75*(SUMIF($D$12:$D1078,$D1078,Y$12:Y1078)+SUMIF($D$12:$D1078,$D1078,Z$12:Z1078)),2)) - SUMIF($D$12:$D1077,$D1078,AB$12:AB1077),2),"")</f>
        <v/>
      </c>
      <c r="AC1078" s="251" t="str">
        <f>IF(AND(Y1078&lt;&gt;"",Z1078&lt;&gt;"",AA1078&lt;&gt;"",X1078&lt;&gt;"",AP1078&lt;&gt;""),IF(OR(X1078="OZZ",X1078="ZZ"),ROUND(0-SUMIF($D$12:$D1077,$D1078,AC$12:AC1077),2),IF(AA1078=0,0,ROUND(MIN(MIN(17300,TRUNC(0.75*(SUMIF($D$12:$D$2012,$D1078,Y$12:Y$2012)+SUMIF($D$12:$D$2012,$D1078,Z$12:Z$2012)),2)+SUMIF($D$12:$D1078,$D1078,AP$12:AP1078))-SUMIF($D$12:$D1077,$D1078,AC$12:AC1077)-SUMIF($D$12:$D$2012,$D1078,AB$12:AB$2012),AP1078),2))),"")</f>
        <v/>
      </c>
      <c r="AD1078" s="250" t="str">
        <f>IF(X1078&lt;&gt;"",1000 - SUMIF($D$12:$D1077,$D1078,AD$12:AD1077),"")</f>
        <v/>
      </c>
      <c r="AE1078" s="252"/>
      <c r="AF1078" s="253"/>
      <c r="AG1078" s="254"/>
      <c r="AH1078" s="255" t="str">
        <f t="shared" si="355"/>
        <v/>
      </c>
      <c r="AI1078" s="256"/>
      <c r="AJ1078" s="253"/>
      <c r="AK1078" s="254"/>
      <c r="AL1078" s="255" t="str">
        <f t="shared" si="356"/>
        <v/>
      </c>
      <c r="AM1078" s="256"/>
      <c r="AN1078" s="253"/>
      <c r="AO1078" s="254"/>
      <c r="AP1078" s="255" t="str">
        <f t="shared" si="336"/>
        <v/>
      </c>
      <c r="AQ1078" s="116"/>
      <c r="AR1078" s="116"/>
      <c r="AS1078" s="117"/>
      <c r="AT1078" s="118"/>
      <c r="AU1078" s="119" t="str">
        <f>IF(D1078&lt;&gt; "", IF(COUNTIF($D$12:$D1078,$D1078)&gt;1,0,IF(SUM(N1078,U1078,AB1078)&gt;0,IF(AND(X1078="",OR(Q1078&lt;&gt;"",J1078&lt;&gt;"")),IF(Q1078&lt;&gt;"",Q1078,IF(J1078&lt;&gt;"",J1078,0)),IF(AND(Q1078&lt;&gt;"",J1078&lt;&gt;"",Q1078=J1078),Q1078,X1078)),0)),"")</f>
        <v/>
      </c>
      <c r="AV1078" s="119" t="str">
        <f>IF(D1078&lt;&gt;"",IF(COUNTIF($D$12:$D1078,$D1078)&gt;1,0,IF(SUM(O1078,V1078,AC1078)&gt;0,IF(AND(X1078="",OR(Q1078&lt;&gt;"",J1078&lt;&gt;"")),IF(Q1078&lt;&gt;"",Q1078,IF(J1078&lt;&gt;"",J1078,0)),IF(AND(Q1078&lt;&gt;"",J1078&lt;&gt;"",Q1078=J1078),Q1078,X1078)),0)),"")</f>
        <v/>
      </c>
      <c r="AW1078" s="119" t="str">
        <f>IF(D1078&lt;&gt;"",IF(COUNTIF($D$12:$D1078,$D1078)&gt;1,0,IF(SUM(P1078,W1078,AD1078)&gt;0,IF(AND(X1078="",OR(Q1078&lt;&gt;"",J1078&lt;&gt;"")),IF(Q1078&lt;&gt;"",Q1078,IF(J1078&lt;&gt;"",J1078,0)),IF(AND(Q1078&lt;&gt;"",J1078&lt;&gt;"",Q1078=J1078),Q1078,X1078)),0)),"")</f>
        <v/>
      </c>
      <c r="AX1078" s="118" t="str">
        <f t="shared" si="337"/>
        <v/>
      </c>
      <c r="AY1078" s="118" t="str">
        <f t="shared" si="338"/>
        <v/>
      </c>
      <c r="AZ1078" s="118" t="str">
        <f t="shared" si="339"/>
        <v/>
      </c>
      <c r="BA1078" s="118" t="str">
        <f t="shared" si="340"/>
        <v/>
      </c>
      <c r="BB1078" s="118" t="str">
        <f t="shared" si="341"/>
        <v/>
      </c>
      <c r="BC1078" s="118" t="str">
        <f t="shared" si="342"/>
        <v/>
      </c>
      <c r="BD1078" s="118" t="str">
        <f t="shared" si="343"/>
        <v/>
      </c>
      <c r="BE1078" s="118" t="str">
        <f t="shared" si="344"/>
        <v/>
      </c>
      <c r="BF1078" s="118" t="str">
        <f t="shared" si="345"/>
        <v/>
      </c>
      <c r="BG1078" s="120"/>
      <c r="BH1078" s="120" t="str">
        <f t="shared" si="346"/>
        <v/>
      </c>
      <c r="BI1078" s="120" t="str">
        <f t="shared" si="347"/>
        <v/>
      </c>
      <c r="BJ1078" s="121"/>
      <c r="BK1078" s="120" t="str">
        <f t="shared" si="348"/>
        <v/>
      </c>
      <c r="BL1078" s="120" t="str">
        <f t="shared" si="349"/>
        <v/>
      </c>
      <c r="BM1078" s="120" t="str">
        <f t="shared" si="350"/>
        <v/>
      </c>
      <c r="BN1078" s="120" t="str">
        <f t="shared" si="351"/>
        <v/>
      </c>
      <c r="BO1078" s="120" t="str">
        <f t="shared" si="352"/>
        <v/>
      </c>
      <c r="BP1078" s="120" t="str">
        <f t="shared" si="353"/>
        <v/>
      </c>
      <c r="BQ1078" s="98"/>
      <c r="BR1078" s="98"/>
      <c r="BS1078" s="98"/>
      <c r="BT1078" s="98"/>
      <c r="BU1078" s="98"/>
      <c r="BV1078" s="98"/>
      <c r="BW1078" s="98"/>
      <c r="BX1078" s="98"/>
      <c r="BY1078" s="98"/>
      <c r="BZ1078" s="98"/>
      <c r="CA1078" s="98"/>
      <c r="CB1078" s="98"/>
      <c r="CC1078" s="98"/>
      <c r="CD1078" s="98"/>
      <c r="CE1078" s="98"/>
      <c r="CF1078" s="98"/>
      <c r="CG1078" s="98"/>
      <c r="CH1078" s="98"/>
      <c r="CI1078" s="98"/>
      <c r="CJ1078" s="98"/>
      <c r="CK1078" s="98"/>
      <c r="CL1078" s="98"/>
      <c r="CM1078" s="98"/>
      <c r="CN1078" s="98"/>
      <c r="CO1078" s="98"/>
      <c r="CP1078" s="98"/>
      <c r="CQ1078" s="98"/>
      <c r="CR1078" s="98"/>
      <c r="CS1078" s="98"/>
    </row>
    <row r="1079" spans="1:97" s="4" customFormat="1" ht="18.75" customHeight="1" x14ac:dyDescent="0.2">
      <c r="A1079" s="3">
        <f t="shared" si="354"/>
        <v>1067</v>
      </c>
      <c r="B1079" s="263"/>
      <c r="C1079" s="263"/>
      <c r="D1079" s="263"/>
      <c r="E1079" s="259"/>
      <c r="F1079" s="259"/>
      <c r="G1079" s="43"/>
      <c r="H1079" s="264"/>
      <c r="I1079" s="261"/>
      <c r="J1079" s="106"/>
      <c r="K1079" s="247"/>
      <c r="L1079" s="247"/>
      <c r="M1079" s="247"/>
      <c r="N1079" s="248" t="str">
        <f>IF(AND(K1079&lt;&gt;"",L1079&lt;&gt;"",J1079&lt;&gt;""),ROUND(MIN(IF(OR(J1079="OZZ",J1079="ZZ"),5000,17300),TRUNC(0.75*(SUMIF($D$12:$D1079,$D1079,K$12:K1079)+SUMIF($D$12:$D1079,$D1079,L$12:L1079)),2)) - SUMIF($D$12:$D1078,$D1079,N$12:N1078),2),"")</f>
        <v/>
      </c>
      <c r="O1079" s="249" t="str">
        <f>IF(AND(K1079&lt;&gt;"",L1079&lt;&gt;"",M1079&lt;&gt;"",J1079&lt;&gt;"",AH1079&lt;&gt;""),IF(OR(J1079="OZZ",J1079="ZZ"),ROUND(0-SUMIF($D$12:$D1078,$D1079,O$12:O1078),2),IF(M1079=0,0,ROUND(MIN(MIN(17300,TRUNC(0.75*(SUMIF($D$12:$D$2012,$D1079,K$12:K$2012)+SUMIF($D$12:$D$2012,$D1079,L$12:L$2012)),2)+SUMIF($D$12:$D1079,$D1079,AH$12:AH1079))-SUMIF($D$12:$D1078,$D1079,O$12:O1078)-SUMIF($D$12:$D$2012,$D1079,N$12:N$2012),AH1079),2))),"")</f>
        <v/>
      </c>
      <c r="P1079" s="250" t="str">
        <f>IF(J1079&lt;&gt;"",1000 - SUMIF($D$12:$D1078,$D1079,P$12:P1078),"")</f>
        <v/>
      </c>
      <c r="Q1079" s="106"/>
      <c r="R1079" s="247"/>
      <c r="S1079" s="247"/>
      <c r="T1079" s="247"/>
      <c r="U1079" s="248" t="str">
        <f>IF(AND(R1079&lt;&gt;"",S1079&lt;&gt;"",Q1079&lt;&gt;""),ROUND(MIN(IF(OR(Q1079="OZZ",Q1079="ZZ"),5000,17300),TRUNC(0.75*(SUMIF($D$12:$D1079,$D1079,R$12:R1079)+SUMIF($D$12:$D1079,$D1079,S$12:S1079)),2)) - SUMIF($D$12:$D1078,$D1079,U$12:U1078),2),"")</f>
        <v/>
      </c>
      <c r="V1079" s="248" t="str">
        <f>IF(AND(R1079&lt;&gt;"",S1079&lt;&gt;"",T1079&lt;&gt;"",Q1079&lt;&gt;"",AL1079&lt;&gt;""),IF(OR(Q1079="OZZ",Q1079="ZZ"),ROUND(0-SUMIF($D$12:$D1078,$D1079,V$12:V1078),2),IF(T1079=0,0,ROUND(MIN(MIN(17300,TRUNC(0.75*(SUMIF($D$12:$D$2012,$D1079,R$12:R$2012)+SUMIF($D$12:$D$2012,$D1079,S$12:S$2012)),2)+SUMIF($D$12:$D1079,$D1079,AL$12:AL1079))-SUMIF($D$12:$D1078,$D1079,V$12:V1078)-SUMIF($D$12:$D$2012,$D1079,U$12:U$2012),AL1079),2))),"")</f>
        <v/>
      </c>
      <c r="W1079" s="250" t="str">
        <f>IF(Q1079&lt;&gt;"",1000 - SUMIF($D$12:$D1078,$D1079,W$12:W1078),"")</f>
        <v/>
      </c>
      <c r="X1079" s="106"/>
      <c r="Y1079" s="247"/>
      <c r="Z1079" s="247"/>
      <c r="AA1079" s="247"/>
      <c r="AB1079" s="248" t="str">
        <f>IF(AND(Y1079&lt;&gt;"",Z1079&lt;&gt;"",X1079&lt;&gt;""),ROUND(MIN(IF(OR(X1079="OZZ",X1079="ZZ"),5000,17300),TRUNC(0.75*(SUMIF($D$12:$D1079,$D1079,Y$12:Y1079)+SUMIF($D$12:$D1079,$D1079,Z$12:Z1079)),2)) - SUMIF($D$12:$D1078,$D1079,AB$12:AB1078),2),"")</f>
        <v/>
      </c>
      <c r="AC1079" s="251" t="str">
        <f>IF(AND(Y1079&lt;&gt;"",Z1079&lt;&gt;"",AA1079&lt;&gt;"",X1079&lt;&gt;"",AP1079&lt;&gt;""),IF(OR(X1079="OZZ",X1079="ZZ"),ROUND(0-SUMIF($D$12:$D1078,$D1079,AC$12:AC1078),2),IF(AA1079=0,0,ROUND(MIN(MIN(17300,TRUNC(0.75*(SUMIF($D$12:$D$2012,$D1079,Y$12:Y$2012)+SUMIF($D$12:$D$2012,$D1079,Z$12:Z$2012)),2)+SUMIF($D$12:$D1079,$D1079,AP$12:AP1079))-SUMIF($D$12:$D1078,$D1079,AC$12:AC1078)-SUMIF($D$12:$D$2012,$D1079,AB$12:AB$2012),AP1079),2))),"")</f>
        <v/>
      </c>
      <c r="AD1079" s="250" t="str">
        <f>IF(X1079&lt;&gt;"",1000 - SUMIF($D$12:$D1078,$D1079,AD$12:AD1078),"")</f>
        <v/>
      </c>
      <c r="AE1079" s="252"/>
      <c r="AF1079" s="253"/>
      <c r="AG1079" s="254"/>
      <c r="AH1079" s="255" t="str">
        <f t="shared" si="355"/>
        <v/>
      </c>
      <c r="AI1079" s="256"/>
      <c r="AJ1079" s="253"/>
      <c r="AK1079" s="254"/>
      <c r="AL1079" s="255" t="str">
        <f t="shared" si="356"/>
        <v/>
      </c>
      <c r="AM1079" s="256"/>
      <c r="AN1079" s="253"/>
      <c r="AO1079" s="254"/>
      <c r="AP1079" s="255" t="str">
        <f t="shared" si="336"/>
        <v/>
      </c>
      <c r="AQ1079" s="116"/>
      <c r="AR1079" s="116"/>
      <c r="AS1079" s="117"/>
      <c r="AT1079" s="118"/>
      <c r="AU1079" s="119" t="str">
        <f>IF(D1079&lt;&gt; "", IF(COUNTIF($D$12:$D1079,$D1079)&gt;1,0,IF(SUM(N1079,U1079,AB1079)&gt;0,IF(AND(X1079="",OR(Q1079&lt;&gt;"",J1079&lt;&gt;"")),IF(Q1079&lt;&gt;"",Q1079,IF(J1079&lt;&gt;"",J1079,0)),IF(AND(Q1079&lt;&gt;"",J1079&lt;&gt;"",Q1079=J1079),Q1079,X1079)),0)),"")</f>
        <v/>
      </c>
      <c r="AV1079" s="119" t="str">
        <f>IF(D1079&lt;&gt;"",IF(COUNTIF($D$12:$D1079,$D1079)&gt;1,0,IF(SUM(O1079,V1079,AC1079)&gt;0,IF(AND(X1079="",OR(Q1079&lt;&gt;"",J1079&lt;&gt;"")),IF(Q1079&lt;&gt;"",Q1079,IF(J1079&lt;&gt;"",J1079,0)),IF(AND(Q1079&lt;&gt;"",J1079&lt;&gt;"",Q1079=J1079),Q1079,X1079)),0)),"")</f>
        <v/>
      </c>
      <c r="AW1079" s="119" t="str">
        <f>IF(D1079&lt;&gt;"",IF(COUNTIF($D$12:$D1079,$D1079)&gt;1,0,IF(SUM(P1079,W1079,AD1079)&gt;0,IF(AND(X1079="",OR(Q1079&lt;&gt;"",J1079&lt;&gt;"")),IF(Q1079&lt;&gt;"",Q1079,IF(J1079&lt;&gt;"",J1079,0)),IF(AND(Q1079&lt;&gt;"",J1079&lt;&gt;"",Q1079=J1079),Q1079,X1079)),0)),"")</f>
        <v/>
      </c>
      <c r="AX1079" s="118" t="str">
        <f t="shared" si="337"/>
        <v/>
      </c>
      <c r="AY1079" s="118" t="str">
        <f t="shared" si="338"/>
        <v/>
      </c>
      <c r="AZ1079" s="118" t="str">
        <f t="shared" si="339"/>
        <v/>
      </c>
      <c r="BA1079" s="118" t="str">
        <f t="shared" si="340"/>
        <v/>
      </c>
      <c r="BB1079" s="118" t="str">
        <f t="shared" si="341"/>
        <v/>
      </c>
      <c r="BC1079" s="118" t="str">
        <f t="shared" si="342"/>
        <v/>
      </c>
      <c r="BD1079" s="118" t="str">
        <f t="shared" si="343"/>
        <v/>
      </c>
      <c r="BE1079" s="118" t="str">
        <f t="shared" si="344"/>
        <v/>
      </c>
      <c r="BF1079" s="118" t="str">
        <f t="shared" si="345"/>
        <v/>
      </c>
      <c r="BG1079" s="120"/>
      <c r="BH1079" s="120" t="str">
        <f t="shared" si="346"/>
        <v/>
      </c>
      <c r="BI1079" s="120" t="str">
        <f t="shared" si="347"/>
        <v/>
      </c>
      <c r="BJ1079" s="121"/>
      <c r="BK1079" s="120" t="str">
        <f t="shared" si="348"/>
        <v/>
      </c>
      <c r="BL1079" s="120" t="str">
        <f t="shared" si="349"/>
        <v/>
      </c>
      <c r="BM1079" s="120" t="str">
        <f t="shared" si="350"/>
        <v/>
      </c>
      <c r="BN1079" s="120" t="str">
        <f t="shared" si="351"/>
        <v/>
      </c>
      <c r="BO1079" s="120" t="str">
        <f t="shared" si="352"/>
        <v/>
      </c>
      <c r="BP1079" s="120" t="str">
        <f t="shared" si="353"/>
        <v/>
      </c>
      <c r="BQ1079" s="98"/>
      <c r="BR1079" s="98"/>
      <c r="BS1079" s="98"/>
      <c r="BT1079" s="98"/>
      <c r="BU1079" s="98"/>
      <c r="BV1079" s="98"/>
      <c r="BW1079" s="98"/>
      <c r="BX1079" s="98"/>
      <c r="BY1079" s="98"/>
      <c r="BZ1079" s="98"/>
      <c r="CA1079" s="98"/>
      <c r="CB1079" s="98"/>
      <c r="CC1079" s="98"/>
      <c r="CD1079" s="98"/>
      <c r="CE1079" s="98"/>
      <c r="CF1079" s="98"/>
      <c r="CG1079" s="98"/>
      <c r="CH1079" s="98"/>
      <c r="CI1079" s="98"/>
      <c r="CJ1079" s="98"/>
      <c r="CK1079" s="98"/>
      <c r="CL1079" s="98"/>
      <c r="CM1079" s="98"/>
      <c r="CN1079" s="98"/>
      <c r="CO1079" s="98"/>
      <c r="CP1079" s="98"/>
      <c r="CQ1079" s="98"/>
      <c r="CR1079" s="98"/>
      <c r="CS1079" s="98"/>
    </row>
    <row r="1080" spans="1:97" s="4" customFormat="1" ht="18.75" customHeight="1" x14ac:dyDescent="0.2">
      <c r="A1080" s="3">
        <f t="shared" si="354"/>
        <v>1068</v>
      </c>
      <c r="B1080" s="263"/>
      <c r="C1080" s="263"/>
      <c r="D1080" s="263"/>
      <c r="E1080" s="259"/>
      <c r="F1080" s="259"/>
      <c r="G1080" s="43"/>
      <c r="H1080" s="264"/>
      <c r="I1080" s="261"/>
      <c r="J1080" s="106"/>
      <c r="K1080" s="247"/>
      <c r="L1080" s="247"/>
      <c r="M1080" s="247"/>
      <c r="N1080" s="248" t="str">
        <f>IF(AND(K1080&lt;&gt;"",L1080&lt;&gt;"",J1080&lt;&gt;""),ROUND(MIN(IF(OR(J1080="OZZ",J1080="ZZ"),5000,17300),TRUNC(0.75*(SUMIF($D$12:$D1080,$D1080,K$12:K1080)+SUMIF($D$12:$D1080,$D1080,L$12:L1080)),2)) - SUMIF($D$12:$D1079,$D1080,N$12:N1079),2),"")</f>
        <v/>
      </c>
      <c r="O1080" s="249" t="str">
        <f>IF(AND(K1080&lt;&gt;"",L1080&lt;&gt;"",M1080&lt;&gt;"",J1080&lt;&gt;"",AH1080&lt;&gt;""),IF(OR(J1080="OZZ",J1080="ZZ"),ROUND(0-SUMIF($D$12:$D1079,$D1080,O$12:O1079),2),IF(M1080=0,0,ROUND(MIN(MIN(17300,TRUNC(0.75*(SUMIF($D$12:$D$2012,$D1080,K$12:K$2012)+SUMIF($D$12:$D$2012,$D1080,L$12:L$2012)),2)+SUMIF($D$12:$D1080,$D1080,AH$12:AH1080))-SUMIF($D$12:$D1079,$D1080,O$12:O1079)-SUMIF($D$12:$D$2012,$D1080,N$12:N$2012),AH1080),2))),"")</f>
        <v/>
      </c>
      <c r="P1080" s="250" t="str">
        <f>IF(J1080&lt;&gt;"",1000 - SUMIF($D$12:$D1079,$D1080,P$12:P1079),"")</f>
        <v/>
      </c>
      <c r="Q1080" s="106"/>
      <c r="R1080" s="247"/>
      <c r="S1080" s="247"/>
      <c r="T1080" s="247"/>
      <c r="U1080" s="248" t="str">
        <f>IF(AND(R1080&lt;&gt;"",S1080&lt;&gt;"",Q1080&lt;&gt;""),ROUND(MIN(IF(OR(Q1080="OZZ",Q1080="ZZ"),5000,17300),TRUNC(0.75*(SUMIF($D$12:$D1080,$D1080,R$12:R1080)+SUMIF($D$12:$D1080,$D1080,S$12:S1080)),2)) - SUMIF($D$12:$D1079,$D1080,U$12:U1079),2),"")</f>
        <v/>
      </c>
      <c r="V1080" s="248" t="str">
        <f>IF(AND(R1080&lt;&gt;"",S1080&lt;&gt;"",T1080&lt;&gt;"",Q1080&lt;&gt;"",AL1080&lt;&gt;""),IF(OR(Q1080="OZZ",Q1080="ZZ"),ROUND(0-SUMIF($D$12:$D1079,$D1080,V$12:V1079),2),IF(T1080=0,0,ROUND(MIN(MIN(17300,TRUNC(0.75*(SUMIF($D$12:$D$2012,$D1080,R$12:R$2012)+SUMIF($D$12:$D$2012,$D1080,S$12:S$2012)),2)+SUMIF($D$12:$D1080,$D1080,AL$12:AL1080))-SUMIF($D$12:$D1079,$D1080,V$12:V1079)-SUMIF($D$12:$D$2012,$D1080,U$12:U$2012),AL1080),2))),"")</f>
        <v/>
      </c>
      <c r="W1080" s="250" t="str">
        <f>IF(Q1080&lt;&gt;"",1000 - SUMIF($D$12:$D1079,$D1080,W$12:W1079),"")</f>
        <v/>
      </c>
      <c r="X1080" s="106"/>
      <c r="Y1080" s="247"/>
      <c r="Z1080" s="247"/>
      <c r="AA1080" s="247"/>
      <c r="AB1080" s="248" t="str">
        <f>IF(AND(Y1080&lt;&gt;"",Z1080&lt;&gt;"",X1080&lt;&gt;""),ROUND(MIN(IF(OR(X1080="OZZ",X1080="ZZ"),5000,17300),TRUNC(0.75*(SUMIF($D$12:$D1080,$D1080,Y$12:Y1080)+SUMIF($D$12:$D1080,$D1080,Z$12:Z1080)),2)) - SUMIF($D$12:$D1079,$D1080,AB$12:AB1079),2),"")</f>
        <v/>
      </c>
      <c r="AC1080" s="251" t="str">
        <f>IF(AND(Y1080&lt;&gt;"",Z1080&lt;&gt;"",AA1080&lt;&gt;"",X1080&lt;&gt;"",AP1080&lt;&gt;""),IF(OR(X1080="OZZ",X1080="ZZ"),ROUND(0-SUMIF($D$12:$D1079,$D1080,AC$12:AC1079),2),IF(AA1080=0,0,ROUND(MIN(MIN(17300,TRUNC(0.75*(SUMIF($D$12:$D$2012,$D1080,Y$12:Y$2012)+SUMIF($D$12:$D$2012,$D1080,Z$12:Z$2012)),2)+SUMIF($D$12:$D1080,$D1080,AP$12:AP1080))-SUMIF($D$12:$D1079,$D1080,AC$12:AC1079)-SUMIF($D$12:$D$2012,$D1080,AB$12:AB$2012),AP1080),2))),"")</f>
        <v/>
      </c>
      <c r="AD1080" s="250" t="str">
        <f>IF(X1080&lt;&gt;"",1000 - SUMIF($D$12:$D1079,$D1080,AD$12:AD1079),"")</f>
        <v/>
      </c>
      <c r="AE1080" s="252"/>
      <c r="AF1080" s="253"/>
      <c r="AG1080" s="254"/>
      <c r="AH1080" s="255" t="str">
        <f t="shared" si="355"/>
        <v/>
      </c>
      <c r="AI1080" s="256"/>
      <c r="AJ1080" s="253"/>
      <c r="AK1080" s="254"/>
      <c r="AL1080" s="255" t="str">
        <f t="shared" si="356"/>
        <v/>
      </c>
      <c r="AM1080" s="256"/>
      <c r="AN1080" s="253"/>
      <c r="AO1080" s="254"/>
      <c r="AP1080" s="255" t="str">
        <f t="shared" si="336"/>
        <v/>
      </c>
      <c r="AQ1080" s="116"/>
      <c r="AR1080" s="116"/>
      <c r="AS1080" s="117"/>
      <c r="AT1080" s="118"/>
      <c r="AU1080" s="119" t="str">
        <f>IF(D1080&lt;&gt; "", IF(COUNTIF($D$12:$D1080,$D1080)&gt;1,0,IF(SUM(N1080,U1080,AB1080)&gt;0,IF(AND(X1080="",OR(Q1080&lt;&gt;"",J1080&lt;&gt;"")),IF(Q1080&lt;&gt;"",Q1080,IF(J1080&lt;&gt;"",J1080,0)),IF(AND(Q1080&lt;&gt;"",J1080&lt;&gt;"",Q1080=J1080),Q1080,X1080)),0)),"")</f>
        <v/>
      </c>
      <c r="AV1080" s="119" t="str">
        <f>IF(D1080&lt;&gt;"",IF(COUNTIF($D$12:$D1080,$D1080)&gt;1,0,IF(SUM(O1080,V1080,AC1080)&gt;0,IF(AND(X1080="",OR(Q1080&lt;&gt;"",J1080&lt;&gt;"")),IF(Q1080&lt;&gt;"",Q1080,IF(J1080&lt;&gt;"",J1080,0)),IF(AND(Q1080&lt;&gt;"",J1080&lt;&gt;"",Q1080=J1080),Q1080,X1080)),0)),"")</f>
        <v/>
      </c>
      <c r="AW1080" s="119" t="str">
        <f>IF(D1080&lt;&gt;"",IF(COUNTIF($D$12:$D1080,$D1080)&gt;1,0,IF(SUM(P1080,W1080,AD1080)&gt;0,IF(AND(X1080="",OR(Q1080&lt;&gt;"",J1080&lt;&gt;"")),IF(Q1080&lt;&gt;"",Q1080,IF(J1080&lt;&gt;"",J1080,0)),IF(AND(Q1080&lt;&gt;"",J1080&lt;&gt;"",Q1080=J1080),Q1080,X1080)),0)),"")</f>
        <v/>
      </c>
      <c r="AX1080" s="118" t="str">
        <f t="shared" si="337"/>
        <v/>
      </c>
      <c r="AY1080" s="118" t="str">
        <f t="shared" si="338"/>
        <v/>
      </c>
      <c r="AZ1080" s="118" t="str">
        <f t="shared" si="339"/>
        <v/>
      </c>
      <c r="BA1080" s="118" t="str">
        <f t="shared" si="340"/>
        <v/>
      </c>
      <c r="BB1080" s="118" t="str">
        <f t="shared" si="341"/>
        <v/>
      </c>
      <c r="BC1080" s="118" t="str">
        <f t="shared" si="342"/>
        <v/>
      </c>
      <c r="BD1080" s="118" t="str">
        <f t="shared" si="343"/>
        <v/>
      </c>
      <c r="BE1080" s="118" t="str">
        <f t="shared" si="344"/>
        <v/>
      </c>
      <c r="BF1080" s="118" t="str">
        <f t="shared" si="345"/>
        <v/>
      </c>
      <c r="BG1080" s="120"/>
      <c r="BH1080" s="120" t="str">
        <f t="shared" si="346"/>
        <v/>
      </c>
      <c r="BI1080" s="120" t="str">
        <f t="shared" si="347"/>
        <v/>
      </c>
      <c r="BJ1080" s="121"/>
      <c r="BK1080" s="120" t="str">
        <f t="shared" si="348"/>
        <v/>
      </c>
      <c r="BL1080" s="120" t="str">
        <f t="shared" si="349"/>
        <v/>
      </c>
      <c r="BM1080" s="120" t="str">
        <f t="shared" si="350"/>
        <v/>
      </c>
      <c r="BN1080" s="120" t="str">
        <f t="shared" si="351"/>
        <v/>
      </c>
      <c r="BO1080" s="120" t="str">
        <f t="shared" si="352"/>
        <v/>
      </c>
      <c r="BP1080" s="120" t="str">
        <f t="shared" si="353"/>
        <v/>
      </c>
      <c r="BQ1080" s="98"/>
      <c r="BR1080" s="98"/>
      <c r="BS1080" s="98"/>
      <c r="BT1080" s="98"/>
      <c r="BU1080" s="98"/>
      <c r="BV1080" s="98"/>
      <c r="BW1080" s="98"/>
      <c r="BX1080" s="98"/>
      <c r="BY1080" s="98"/>
      <c r="BZ1080" s="98"/>
      <c r="CA1080" s="98"/>
      <c r="CB1080" s="98"/>
      <c r="CC1080" s="98"/>
      <c r="CD1080" s="98"/>
      <c r="CE1080" s="98"/>
      <c r="CF1080" s="98"/>
      <c r="CG1080" s="98"/>
      <c r="CH1080" s="98"/>
      <c r="CI1080" s="98"/>
      <c r="CJ1080" s="98"/>
      <c r="CK1080" s="98"/>
      <c r="CL1080" s="98"/>
      <c r="CM1080" s="98"/>
      <c r="CN1080" s="98"/>
      <c r="CO1080" s="98"/>
      <c r="CP1080" s="98"/>
      <c r="CQ1080" s="98"/>
      <c r="CR1080" s="98"/>
      <c r="CS1080" s="98"/>
    </row>
    <row r="1081" spans="1:97" s="4" customFormat="1" ht="18.75" customHeight="1" x14ac:dyDescent="0.2">
      <c r="A1081" s="3">
        <f t="shared" si="354"/>
        <v>1069</v>
      </c>
      <c r="B1081" s="263"/>
      <c r="C1081" s="263"/>
      <c r="D1081" s="263"/>
      <c r="E1081" s="259"/>
      <c r="F1081" s="259"/>
      <c r="G1081" s="43"/>
      <c r="H1081" s="264"/>
      <c r="I1081" s="261"/>
      <c r="J1081" s="106"/>
      <c r="K1081" s="247"/>
      <c r="L1081" s="247"/>
      <c r="M1081" s="247"/>
      <c r="N1081" s="248" t="str">
        <f>IF(AND(K1081&lt;&gt;"",L1081&lt;&gt;"",J1081&lt;&gt;""),ROUND(MIN(IF(OR(J1081="OZZ",J1081="ZZ"),5000,17300),TRUNC(0.75*(SUMIF($D$12:$D1081,$D1081,K$12:K1081)+SUMIF($D$12:$D1081,$D1081,L$12:L1081)),2)) - SUMIF($D$12:$D1080,$D1081,N$12:N1080),2),"")</f>
        <v/>
      </c>
      <c r="O1081" s="249" t="str">
        <f>IF(AND(K1081&lt;&gt;"",L1081&lt;&gt;"",M1081&lt;&gt;"",J1081&lt;&gt;"",AH1081&lt;&gt;""),IF(OR(J1081="OZZ",J1081="ZZ"),ROUND(0-SUMIF($D$12:$D1080,$D1081,O$12:O1080),2),IF(M1081=0,0,ROUND(MIN(MIN(17300,TRUNC(0.75*(SUMIF($D$12:$D$2012,$D1081,K$12:K$2012)+SUMIF($D$12:$D$2012,$D1081,L$12:L$2012)),2)+SUMIF($D$12:$D1081,$D1081,AH$12:AH1081))-SUMIF($D$12:$D1080,$D1081,O$12:O1080)-SUMIF($D$12:$D$2012,$D1081,N$12:N$2012),AH1081),2))),"")</f>
        <v/>
      </c>
      <c r="P1081" s="250" t="str">
        <f>IF(J1081&lt;&gt;"",1000 - SUMIF($D$12:$D1080,$D1081,P$12:P1080),"")</f>
        <v/>
      </c>
      <c r="Q1081" s="106"/>
      <c r="R1081" s="247"/>
      <c r="S1081" s="247"/>
      <c r="T1081" s="247"/>
      <c r="U1081" s="248" t="str">
        <f>IF(AND(R1081&lt;&gt;"",S1081&lt;&gt;"",Q1081&lt;&gt;""),ROUND(MIN(IF(OR(Q1081="OZZ",Q1081="ZZ"),5000,17300),TRUNC(0.75*(SUMIF($D$12:$D1081,$D1081,R$12:R1081)+SUMIF($D$12:$D1081,$D1081,S$12:S1081)),2)) - SUMIF($D$12:$D1080,$D1081,U$12:U1080),2),"")</f>
        <v/>
      </c>
      <c r="V1081" s="248" t="str">
        <f>IF(AND(R1081&lt;&gt;"",S1081&lt;&gt;"",T1081&lt;&gt;"",Q1081&lt;&gt;"",AL1081&lt;&gt;""),IF(OR(Q1081="OZZ",Q1081="ZZ"),ROUND(0-SUMIF($D$12:$D1080,$D1081,V$12:V1080),2),IF(T1081=0,0,ROUND(MIN(MIN(17300,TRUNC(0.75*(SUMIF($D$12:$D$2012,$D1081,R$12:R$2012)+SUMIF($D$12:$D$2012,$D1081,S$12:S$2012)),2)+SUMIF($D$12:$D1081,$D1081,AL$12:AL1081))-SUMIF($D$12:$D1080,$D1081,V$12:V1080)-SUMIF($D$12:$D$2012,$D1081,U$12:U$2012),AL1081),2))),"")</f>
        <v/>
      </c>
      <c r="W1081" s="250" t="str">
        <f>IF(Q1081&lt;&gt;"",1000 - SUMIF($D$12:$D1080,$D1081,W$12:W1080),"")</f>
        <v/>
      </c>
      <c r="X1081" s="106"/>
      <c r="Y1081" s="247"/>
      <c r="Z1081" s="247"/>
      <c r="AA1081" s="247"/>
      <c r="AB1081" s="248" t="str">
        <f>IF(AND(Y1081&lt;&gt;"",Z1081&lt;&gt;"",X1081&lt;&gt;""),ROUND(MIN(IF(OR(X1081="OZZ",X1081="ZZ"),5000,17300),TRUNC(0.75*(SUMIF($D$12:$D1081,$D1081,Y$12:Y1081)+SUMIF($D$12:$D1081,$D1081,Z$12:Z1081)),2)) - SUMIF($D$12:$D1080,$D1081,AB$12:AB1080),2),"")</f>
        <v/>
      </c>
      <c r="AC1081" s="251" t="str">
        <f>IF(AND(Y1081&lt;&gt;"",Z1081&lt;&gt;"",AA1081&lt;&gt;"",X1081&lt;&gt;"",AP1081&lt;&gt;""),IF(OR(X1081="OZZ",X1081="ZZ"),ROUND(0-SUMIF($D$12:$D1080,$D1081,AC$12:AC1080),2),IF(AA1081=0,0,ROUND(MIN(MIN(17300,TRUNC(0.75*(SUMIF($D$12:$D$2012,$D1081,Y$12:Y$2012)+SUMIF($D$12:$D$2012,$D1081,Z$12:Z$2012)),2)+SUMIF($D$12:$D1081,$D1081,AP$12:AP1081))-SUMIF($D$12:$D1080,$D1081,AC$12:AC1080)-SUMIF($D$12:$D$2012,$D1081,AB$12:AB$2012),AP1081),2))),"")</f>
        <v/>
      </c>
      <c r="AD1081" s="250" t="str">
        <f>IF(X1081&lt;&gt;"",1000 - SUMIF($D$12:$D1080,$D1081,AD$12:AD1080),"")</f>
        <v/>
      </c>
      <c r="AE1081" s="252"/>
      <c r="AF1081" s="253"/>
      <c r="AG1081" s="254"/>
      <c r="AH1081" s="255" t="str">
        <f t="shared" si="355"/>
        <v/>
      </c>
      <c r="AI1081" s="256"/>
      <c r="AJ1081" s="253"/>
      <c r="AK1081" s="254"/>
      <c r="AL1081" s="255" t="str">
        <f t="shared" si="356"/>
        <v/>
      </c>
      <c r="AM1081" s="256"/>
      <c r="AN1081" s="253"/>
      <c r="AO1081" s="254"/>
      <c r="AP1081" s="255" t="str">
        <f t="shared" si="336"/>
        <v/>
      </c>
      <c r="AQ1081" s="116"/>
      <c r="AR1081" s="116"/>
      <c r="AS1081" s="117"/>
      <c r="AT1081" s="118"/>
      <c r="AU1081" s="119" t="str">
        <f>IF(D1081&lt;&gt; "", IF(COUNTIF($D$12:$D1081,$D1081)&gt;1,0,IF(SUM(N1081,U1081,AB1081)&gt;0,IF(AND(X1081="",OR(Q1081&lt;&gt;"",J1081&lt;&gt;"")),IF(Q1081&lt;&gt;"",Q1081,IF(J1081&lt;&gt;"",J1081,0)),IF(AND(Q1081&lt;&gt;"",J1081&lt;&gt;"",Q1081=J1081),Q1081,X1081)),0)),"")</f>
        <v/>
      </c>
      <c r="AV1081" s="119" t="str">
        <f>IF(D1081&lt;&gt;"",IF(COUNTIF($D$12:$D1081,$D1081)&gt;1,0,IF(SUM(O1081,V1081,AC1081)&gt;0,IF(AND(X1081="",OR(Q1081&lt;&gt;"",J1081&lt;&gt;"")),IF(Q1081&lt;&gt;"",Q1081,IF(J1081&lt;&gt;"",J1081,0)),IF(AND(Q1081&lt;&gt;"",J1081&lt;&gt;"",Q1081=J1081),Q1081,X1081)),0)),"")</f>
        <v/>
      </c>
      <c r="AW1081" s="119" t="str">
        <f>IF(D1081&lt;&gt;"",IF(COUNTIF($D$12:$D1081,$D1081)&gt;1,0,IF(SUM(P1081,W1081,AD1081)&gt;0,IF(AND(X1081="",OR(Q1081&lt;&gt;"",J1081&lt;&gt;"")),IF(Q1081&lt;&gt;"",Q1081,IF(J1081&lt;&gt;"",J1081,0)),IF(AND(Q1081&lt;&gt;"",J1081&lt;&gt;"",Q1081=J1081),Q1081,X1081)),0)),"")</f>
        <v/>
      </c>
      <c r="AX1081" s="118" t="str">
        <f t="shared" si="337"/>
        <v/>
      </c>
      <c r="AY1081" s="118" t="str">
        <f t="shared" si="338"/>
        <v/>
      </c>
      <c r="AZ1081" s="118" t="str">
        <f t="shared" si="339"/>
        <v/>
      </c>
      <c r="BA1081" s="118" t="str">
        <f t="shared" si="340"/>
        <v/>
      </c>
      <c r="BB1081" s="118" t="str">
        <f t="shared" si="341"/>
        <v/>
      </c>
      <c r="BC1081" s="118" t="str">
        <f t="shared" si="342"/>
        <v/>
      </c>
      <c r="BD1081" s="118" t="str">
        <f t="shared" si="343"/>
        <v/>
      </c>
      <c r="BE1081" s="118" t="str">
        <f t="shared" si="344"/>
        <v/>
      </c>
      <c r="BF1081" s="118" t="str">
        <f t="shared" si="345"/>
        <v/>
      </c>
      <c r="BG1081" s="120"/>
      <c r="BH1081" s="120" t="str">
        <f t="shared" si="346"/>
        <v/>
      </c>
      <c r="BI1081" s="120" t="str">
        <f t="shared" si="347"/>
        <v/>
      </c>
      <c r="BJ1081" s="121"/>
      <c r="BK1081" s="120" t="str">
        <f t="shared" si="348"/>
        <v/>
      </c>
      <c r="BL1081" s="120" t="str">
        <f t="shared" si="349"/>
        <v/>
      </c>
      <c r="BM1081" s="120" t="str">
        <f t="shared" si="350"/>
        <v/>
      </c>
      <c r="BN1081" s="120" t="str">
        <f t="shared" si="351"/>
        <v/>
      </c>
      <c r="BO1081" s="120" t="str">
        <f t="shared" si="352"/>
        <v/>
      </c>
      <c r="BP1081" s="120" t="str">
        <f t="shared" si="353"/>
        <v/>
      </c>
      <c r="BQ1081" s="98"/>
      <c r="BR1081" s="98"/>
      <c r="BS1081" s="98"/>
      <c r="BT1081" s="98"/>
      <c r="BU1081" s="98"/>
      <c r="BV1081" s="98"/>
      <c r="BW1081" s="98"/>
      <c r="BX1081" s="98"/>
      <c r="BY1081" s="98"/>
      <c r="BZ1081" s="98"/>
      <c r="CA1081" s="98"/>
      <c r="CB1081" s="98"/>
      <c r="CC1081" s="98"/>
      <c r="CD1081" s="98"/>
      <c r="CE1081" s="98"/>
      <c r="CF1081" s="98"/>
      <c r="CG1081" s="98"/>
      <c r="CH1081" s="98"/>
      <c r="CI1081" s="98"/>
      <c r="CJ1081" s="98"/>
      <c r="CK1081" s="98"/>
      <c r="CL1081" s="98"/>
      <c r="CM1081" s="98"/>
      <c r="CN1081" s="98"/>
      <c r="CO1081" s="98"/>
      <c r="CP1081" s="98"/>
      <c r="CQ1081" s="98"/>
      <c r="CR1081" s="98"/>
      <c r="CS1081" s="98"/>
    </row>
    <row r="1082" spans="1:97" s="4" customFormat="1" ht="18.75" customHeight="1" x14ac:dyDescent="0.2">
      <c r="A1082" s="3">
        <f t="shared" si="354"/>
        <v>1070</v>
      </c>
      <c r="B1082" s="263"/>
      <c r="C1082" s="263"/>
      <c r="D1082" s="263"/>
      <c r="E1082" s="259"/>
      <c r="F1082" s="259"/>
      <c r="G1082" s="43"/>
      <c r="H1082" s="264"/>
      <c r="I1082" s="261"/>
      <c r="J1082" s="106"/>
      <c r="K1082" s="247"/>
      <c r="L1082" s="247"/>
      <c r="M1082" s="247"/>
      <c r="N1082" s="248" t="str">
        <f>IF(AND(K1082&lt;&gt;"",L1082&lt;&gt;"",J1082&lt;&gt;""),ROUND(MIN(IF(OR(J1082="OZZ",J1082="ZZ"),5000,17300),TRUNC(0.75*(SUMIF($D$12:$D1082,$D1082,K$12:K1082)+SUMIF($D$12:$D1082,$D1082,L$12:L1082)),2)) - SUMIF($D$12:$D1081,$D1082,N$12:N1081),2),"")</f>
        <v/>
      </c>
      <c r="O1082" s="249" t="str">
        <f>IF(AND(K1082&lt;&gt;"",L1082&lt;&gt;"",M1082&lt;&gt;"",J1082&lt;&gt;"",AH1082&lt;&gt;""),IF(OR(J1082="OZZ",J1082="ZZ"),ROUND(0-SUMIF($D$12:$D1081,$D1082,O$12:O1081),2),IF(M1082=0,0,ROUND(MIN(MIN(17300,TRUNC(0.75*(SUMIF($D$12:$D$2012,$D1082,K$12:K$2012)+SUMIF($D$12:$D$2012,$D1082,L$12:L$2012)),2)+SUMIF($D$12:$D1082,$D1082,AH$12:AH1082))-SUMIF($D$12:$D1081,$D1082,O$12:O1081)-SUMIF($D$12:$D$2012,$D1082,N$12:N$2012),AH1082),2))),"")</f>
        <v/>
      </c>
      <c r="P1082" s="250" t="str">
        <f>IF(J1082&lt;&gt;"",1000 - SUMIF($D$12:$D1081,$D1082,P$12:P1081),"")</f>
        <v/>
      </c>
      <c r="Q1082" s="106"/>
      <c r="R1082" s="247"/>
      <c r="S1082" s="247"/>
      <c r="T1082" s="247"/>
      <c r="U1082" s="248" t="str">
        <f>IF(AND(R1082&lt;&gt;"",S1082&lt;&gt;"",Q1082&lt;&gt;""),ROUND(MIN(IF(OR(Q1082="OZZ",Q1082="ZZ"),5000,17300),TRUNC(0.75*(SUMIF($D$12:$D1082,$D1082,R$12:R1082)+SUMIF($D$12:$D1082,$D1082,S$12:S1082)),2)) - SUMIF($D$12:$D1081,$D1082,U$12:U1081),2),"")</f>
        <v/>
      </c>
      <c r="V1082" s="248" t="str">
        <f>IF(AND(R1082&lt;&gt;"",S1082&lt;&gt;"",T1082&lt;&gt;"",Q1082&lt;&gt;"",AL1082&lt;&gt;""),IF(OR(Q1082="OZZ",Q1082="ZZ"),ROUND(0-SUMIF($D$12:$D1081,$D1082,V$12:V1081),2),IF(T1082=0,0,ROUND(MIN(MIN(17300,TRUNC(0.75*(SUMIF($D$12:$D$2012,$D1082,R$12:R$2012)+SUMIF($D$12:$D$2012,$D1082,S$12:S$2012)),2)+SUMIF($D$12:$D1082,$D1082,AL$12:AL1082))-SUMIF($D$12:$D1081,$D1082,V$12:V1081)-SUMIF($D$12:$D$2012,$D1082,U$12:U$2012),AL1082),2))),"")</f>
        <v/>
      </c>
      <c r="W1082" s="250" t="str">
        <f>IF(Q1082&lt;&gt;"",1000 - SUMIF($D$12:$D1081,$D1082,W$12:W1081),"")</f>
        <v/>
      </c>
      <c r="X1082" s="106"/>
      <c r="Y1082" s="247"/>
      <c r="Z1082" s="247"/>
      <c r="AA1082" s="247"/>
      <c r="AB1082" s="248" t="str">
        <f>IF(AND(Y1082&lt;&gt;"",Z1082&lt;&gt;"",X1082&lt;&gt;""),ROUND(MIN(IF(OR(X1082="OZZ",X1082="ZZ"),5000,17300),TRUNC(0.75*(SUMIF($D$12:$D1082,$D1082,Y$12:Y1082)+SUMIF($D$12:$D1082,$D1082,Z$12:Z1082)),2)) - SUMIF($D$12:$D1081,$D1082,AB$12:AB1081),2),"")</f>
        <v/>
      </c>
      <c r="AC1082" s="251" t="str">
        <f>IF(AND(Y1082&lt;&gt;"",Z1082&lt;&gt;"",AA1082&lt;&gt;"",X1082&lt;&gt;"",AP1082&lt;&gt;""),IF(OR(X1082="OZZ",X1082="ZZ"),ROUND(0-SUMIF($D$12:$D1081,$D1082,AC$12:AC1081),2),IF(AA1082=0,0,ROUND(MIN(MIN(17300,TRUNC(0.75*(SUMIF($D$12:$D$2012,$D1082,Y$12:Y$2012)+SUMIF($D$12:$D$2012,$D1082,Z$12:Z$2012)),2)+SUMIF($D$12:$D1082,$D1082,AP$12:AP1082))-SUMIF($D$12:$D1081,$D1082,AC$12:AC1081)-SUMIF($D$12:$D$2012,$D1082,AB$12:AB$2012),AP1082),2))),"")</f>
        <v/>
      </c>
      <c r="AD1082" s="250" t="str">
        <f>IF(X1082&lt;&gt;"",1000 - SUMIF($D$12:$D1081,$D1082,AD$12:AD1081),"")</f>
        <v/>
      </c>
      <c r="AE1082" s="252"/>
      <c r="AF1082" s="253"/>
      <c r="AG1082" s="254"/>
      <c r="AH1082" s="255" t="str">
        <f t="shared" si="355"/>
        <v/>
      </c>
      <c r="AI1082" s="256"/>
      <c r="AJ1082" s="253"/>
      <c r="AK1082" s="254"/>
      <c r="AL1082" s="255" t="str">
        <f t="shared" si="356"/>
        <v/>
      </c>
      <c r="AM1082" s="256"/>
      <c r="AN1082" s="253"/>
      <c r="AO1082" s="254"/>
      <c r="AP1082" s="255" t="str">
        <f t="shared" si="336"/>
        <v/>
      </c>
      <c r="AQ1082" s="116"/>
      <c r="AR1082" s="116"/>
      <c r="AS1082" s="117"/>
      <c r="AT1082" s="118"/>
      <c r="AU1082" s="119" t="str">
        <f>IF(D1082&lt;&gt; "", IF(COUNTIF($D$12:$D1082,$D1082)&gt;1,0,IF(SUM(N1082,U1082,AB1082)&gt;0,IF(AND(X1082="",OR(Q1082&lt;&gt;"",J1082&lt;&gt;"")),IF(Q1082&lt;&gt;"",Q1082,IF(J1082&lt;&gt;"",J1082,0)),IF(AND(Q1082&lt;&gt;"",J1082&lt;&gt;"",Q1082=J1082),Q1082,X1082)),0)),"")</f>
        <v/>
      </c>
      <c r="AV1082" s="119" t="str">
        <f>IF(D1082&lt;&gt;"",IF(COUNTIF($D$12:$D1082,$D1082)&gt;1,0,IF(SUM(O1082,V1082,AC1082)&gt;0,IF(AND(X1082="",OR(Q1082&lt;&gt;"",J1082&lt;&gt;"")),IF(Q1082&lt;&gt;"",Q1082,IF(J1082&lt;&gt;"",J1082,0)),IF(AND(Q1082&lt;&gt;"",J1082&lt;&gt;"",Q1082=J1082),Q1082,X1082)),0)),"")</f>
        <v/>
      </c>
      <c r="AW1082" s="119" t="str">
        <f>IF(D1082&lt;&gt;"",IF(COUNTIF($D$12:$D1082,$D1082)&gt;1,0,IF(SUM(P1082,W1082,AD1082)&gt;0,IF(AND(X1082="",OR(Q1082&lt;&gt;"",J1082&lt;&gt;"")),IF(Q1082&lt;&gt;"",Q1082,IF(J1082&lt;&gt;"",J1082,0)),IF(AND(Q1082&lt;&gt;"",J1082&lt;&gt;"",Q1082=J1082),Q1082,X1082)),0)),"")</f>
        <v/>
      </c>
      <c r="AX1082" s="118" t="str">
        <f t="shared" si="337"/>
        <v/>
      </c>
      <c r="AY1082" s="118" t="str">
        <f t="shared" si="338"/>
        <v/>
      </c>
      <c r="AZ1082" s="118" t="str">
        <f t="shared" si="339"/>
        <v/>
      </c>
      <c r="BA1082" s="118" t="str">
        <f t="shared" si="340"/>
        <v/>
      </c>
      <c r="BB1082" s="118" t="str">
        <f t="shared" si="341"/>
        <v/>
      </c>
      <c r="BC1082" s="118" t="str">
        <f t="shared" si="342"/>
        <v/>
      </c>
      <c r="BD1082" s="118" t="str">
        <f t="shared" si="343"/>
        <v/>
      </c>
      <c r="BE1082" s="118" t="str">
        <f t="shared" si="344"/>
        <v/>
      </c>
      <c r="BF1082" s="118" t="str">
        <f t="shared" si="345"/>
        <v/>
      </c>
      <c r="BG1082" s="120"/>
      <c r="BH1082" s="120" t="str">
        <f t="shared" si="346"/>
        <v/>
      </c>
      <c r="BI1082" s="120" t="str">
        <f t="shared" si="347"/>
        <v/>
      </c>
      <c r="BJ1082" s="121"/>
      <c r="BK1082" s="120" t="str">
        <f t="shared" si="348"/>
        <v/>
      </c>
      <c r="BL1082" s="120" t="str">
        <f t="shared" si="349"/>
        <v/>
      </c>
      <c r="BM1082" s="120" t="str">
        <f t="shared" si="350"/>
        <v/>
      </c>
      <c r="BN1082" s="120" t="str">
        <f t="shared" si="351"/>
        <v/>
      </c>
      <c r="BO1082" s="120" t="str">
        <f t="shared" si="352"/>
        <v/>
      </c>
      <c r="BP1082" s="120" t="str">
        <f t="shared" si="353"/>
        <v/>
      </c>
      <c r="BQ1082" s="98"/>
      <c r="BR1082" s="98"/>
      <c r="BS1082" s="98"/>
      <c r="BT1082" s="98"/>
      <c r="BU1082" s="98"/>
      <c r="BV1082" s="98"/>
      <c r="BW1082" s="98"/>
      <c r="BX1082" s="98"/>
      <c r="BY1082" s="98"/>
      <c r="BZ1082" s="98"/>
      <c r="CA1082" s="98"/>
      <c r="CB1082" s="98"/>
      <c r="CC1082" s="98"/>
      <c r="CD1082" s="98"/>
      <c r="CE1082" s="98"/>
      <c r="CF1082" s="98"/>
      <c r="CG1082" s="98"/>
      <c r="CH1082" s="98"/>
      <c r="CI1082" s="98"/>
      <c r="CJ1082" s="98"/>
      <c r="CK1082" s="98"/>
      <c r="CL1082" s="98"/>
      <c r="CM1082" s="98"/>
      <c r="CN1082" s="98"/>
      <c r="CO1082" s="98"/>
      <c r="CP1082" s="98"/>
      <c r="CQ1082" s="98"/>
      <c r="CR1082" s="98"/>
      <c r="CS1082" s="98"/>
    </row>
    <row r="1083" spans="1:97" s="4" customFormat="1" ht="18.75" customHeight="1" x14ac:dyDescent="0.2">
      <c r="A1083" s="3">
        <f t="shared" si="354"/>
        <v>1071</v>
      </c>
      <c r="B1083" s="263"/>
      <c r="C1083" s="263"/>
      <c r="D1083" s="263"/>
      <c r="E1083" s="259"/>
      <c r="F1083" s="259"/>
      <c r="G1083" s="43"/>
      <c r="H1083" s="264"/>
      <c r="I1083" s="261"/>
      <c r="J1083" s="106"/>
      <c r="K1083" s="247"/>
      <c r="L1083" s="247"/>
      <c r="M1083" s="247"/>
      <c r="N1083" s="248" t="str">
        <f>IF(AND(K1083&lt;&gt;"",L1083&lt;&gt;"",J1083&lt;&gt;""),ROUND(MIN(IF(OR(J1083="OZZ",J1083="ZZ"),5000,17300),TRUNC(0.75*(SUMIF($D$12:$D1083,$D1083,K$12:K1083)+SUMIF($D$12:$D1083,$D1083,L$12:L1083)),2)) - SUMIF($D$12:$D1082,$D1083,N$12:N1082),2),"")</f>
        <v/>
      </c>
      <c r="O1083" s="249" t="str">
        <f>IF(AND(K1083&lt;&gt;"",L1083&lt;&gt;"",M1083&lt;&gt;"",J1083&lt;&gt;"",AH1083&lt;&gt;""),IF(OR(J1083="OZZ",J1083="ZZ"),ROUND(0-SUMIF($D$12:$D1082,$D1083,O$12:O1082),2),IF(M1083=0,0,ROUND(MIN(MIN(17300,TRUNC(0.75*(SUMIF($D$12:$D$2012,$D1083,K$12:K$2012)+SUMIF($D$12:$D$2012,$D1083,L$12:L$2012)),2)+SUMIF($D$12:$D1083,$D1083,AH$12:AH1083))-SUMIF($D$12:$D1082,$D1083,O$12:O1082)-SUMIF($D$12:$D$2012,$D1083,N$12:N$2012),AH1083),2))),"")</f>
        <v/>
      </c>
      <c r="P1083" s="250" t="str">
        <f>IF(J1083&lt;&gt;"",1000 - SUMIF($D$12:$D1082,$D1083,P$12:P1082),"")</f>
        <v/>
      </c>
      <c r="Q1083" s="106"/>
      <c r="R1083" s="247"/>
      <c r="S1083" s="247"/>
      <c r="T1083" s="247"/>
      <c r="U1083" s="248" t="str">
        <f>IF(AND(R1083&lt;&gt;"",S1083&lt;&gt;"",Q1083&lt;&gt;""),ROUND(MIN(IF(OR(Q1083="OZZ",Q1083="ZZ"),5000,17300),TRUNC(0.75*(SUMIF($D$12:$D1083,$D1083,R$12:R1083)+SUMIF($D$12:$D1083,$D1083,S$12:S1083)),2)) - SUMIF($D$12:$D1082,$D1083,U$12:U1082),2),"")</f>
        <v/>
      </c>
      <c r="V1083" s="248" t="str">
        <f>IF(AND(R1083&lt;&gt;"",S1083&lt;&gt;"",T1083&lt;&gt;"",Q1083&lt;&gt;"",AL1083&lt;&gt;""),IF(OR(Q1083="OZZ",Q1083="ZZ"),ROUND(0-SUMIF($D$12:$D1082,$D1083,V$12:V1082),2),IF(T1083=0,0,ROUND(MIN(MIN(17300,TRUNC(0.75*(SUMIF($D$12:$D$2012,$D1083,R$12:R$2012)+SUMIF($D$12:$D$2012,$D1083,S$12:S$2012)),2)+SUMIF($D$12:$D1083,$D1083,AL$12:AL1083))-SUMIF($D$12:$D1082,$D1083,V$12:V1082)-SUMIF($D$12:$D$2012,$D1083,U$12:U$2012),AL1083),2))),"")</f>
        <v/>
      </c>
      <c r="W1083" s="250" t="str">
        <f>IF(Q1083&lt;&gt;"",1000 - SUMIF($D$12:$D1082,$D1083,W$12:W1082),"")</f>
        <v/>
      </c>
      <c r="X1083" s="106"/>
      <c r="Y1083" s="247"/>
      <c r="Z1083" s="247"/>
      <c r="AA1083" s="247"/>
      <c r="AB1083" s="248" t="str">
        <f>IF(AND(Y1083&lt;&gt;"",Z1083&lt;&gt;"",X1083&lt;&gt;""),ROUND(MIN(IF(OR(X1083="OZZ",X1083="ZZ"),5000,17300),TRUNC(0.75*(SUMIF($D$12:$D1083,$D1083,Y$12:Y1083)+SUMIF($D$12:$D1083,$D1083,Z$12:Z1083)),2)) - SUMIF($D$12:$D1082,$D1083,AB$12:AB1082),2),"")</f>
        <v/>
      </c>
      <c r="AC1083" s="251" t="str">
        <f>IF(AND(Y1083&lt;&gt;"",Z1083&lt;&gt;"",AA1083&lt;&gt;"",X1083&lt;&gt;"",AP1083&lt;&gt;""),IF(OR(X1083="OZZ",X1083="ZZ"),ROUND(0-SUMIF($D$12:$D1082,$D1083,AC$12:AC1082),2),IF(AA1083=0,0,ROUND(MIN(MIN(17300,TRUNC(0.75*(SUMIF($D$12:$D$2012,$D1083,Y$12:Y$2012)+SUMIF($D$12:$D$2012,$D1083,Z$12:Z$2012)),2)+SUMIF($D$12:$D1083,$D1083,AP$12:AP1083))-SUMIF($D$12:$D1082,$D1083,AC$12:AC1082)-SUMIF($D$12:$D$2012,$D1083,AB$12:AB$2012),AP1083),2))),"")</f>
        <v/>
      </c>
      <c r="AD1083" s="250" t="str">
        <f>IF(X1083&lt;&gt;"",1000 - SUMIF($D$12:$D1082,$D1083,AD$12:AD1082),"")</f>
        <v/>
      </c>
      <c r="AE1083" s="252"/>
      <c r="AF1083" s="253"/>
      <c r="AG1083" s="254"/>
      <c r="AH1083" s="255" t="str">
        <f t="shared" si="355"/>
        <v/>
      </c>
      <c r="AI1083" s="256"/>
      <c r="AJ1083" s="253"/>
      <c r="AK1083" s="254"/>
      <c r="AL1083" s="255" t="str">
        <f t="shared" si="356"/>
        <v/>
      </c>
      <c r="AM1083" s="256"/>
      <c r="AN1083" s="253"/>
      <c r="AO1083" s="254"/>
      <c r="AP1083" s="255" t="str">
        <f t="shared" si="336"/>
        <v/>
      </c>
      <c r="AQ1083" s="116"/>
      <c r="AR1083" s="116"/>
      <c r="AS1083" s="117"/>
      <c r="AT1083" s="118"/>
      <c r="AU1083" s="119" t="str">
        <f>IF(D1083&lt;&gt; "", IF(COUNTIF($D$12:$D1083,$D1083)&gt;1,0,IF(SUM(N1083,U1083,AB1083)&gt;0,IF(AND(X1083="",OR(Q1083&lt;&gt;"",J1083&lt;&gt;"")),IF(Q1083&lt;&gt;"",Q1083,IF(J1083&lt;&gt;"",J1083,0)),IF(AND(Q1083&lt;&gt;"",J1083&lt;&gt;"",Q1083=J1083),Q1083,X1083)),0)),"")</f>
        <v/>
      </c>
      <c r="AV1083" s="119" t="str">
        <f>IF(D1083&lt;&gt;"",IF(COUNTIF($D$12:$D1083,$D1083)&gt;1,0,IF(SUM(O1083,V1083,AC1083)&gt;0,IF(AND(X1083="",OR(Q1083&lt;&gt;"",J1083&lt;&gt;"")),IF(Q1083&lt;&gt;"",Q1083,IF(J1083&lt;&gt;"",J1083,0)),IF(AND(Q1083&lt;&gt;"",J1083&lt;&gt;"",Q1083=J1083),Q1083,X1083)),0)),"")</f>
        <v/>
      </c>
      <c r="AW1083" s="119" t="str">
        <f>IF(D1083&lt;&gt;"",IF(COUNTIF($D$12:$D1083,$D1083)&gt;1,0,IF(SUM(P1083,W1083,AD1083)&gt;0,IF(AND(X1083="",OR(Q1083&lt;&gt;"",J1083&lt;&gt;"")),IF(Q1083&lt;&gt;"",Q1083,IF(J1083&lt;&gt;"",J1083,0)),IF(AND(Q1083&lt;&gt;"",J1083&lt;&gt;"",Q1083=J1083),Q1083,X1083)),0)),"")</f>
        <v/>
      </c>
      <c r="AX1083" s="118" t="str">
        <f t="shared" si="337"/>
        <v/>
      </c>
      <c r="AY1083" s="118" t="str">
        <f t="shared" si="338"/>
        <v/>
      </c>
      <c r="AZ1083" s="118" t="str">
        <f t="shared" si="339"/>
        <v/>
      </c>
      <c r="BA1083" s="118" t="str">
        <f t="shared" si="340"/>
        <v/>
      </c>
      <c r="BB1083" s="118" t="str">
        <f t="shared" si="341"/>
        <v/>
      </c>
      <c r="BC1083" s="118" t="str">
        <f t="shared" si="342"/>
        <v/>
      </c>
      <c r="BD1083" s="118" t="str">
        <f t="shared" si="343"/>
        <v/>
      </c>
      <c r="BE1083" s="118" t="str">
        <f t="shared" si="344"/>
        <v/>
      </c>
      <c r="BF1083" s="118" t="str">
        <f t="shared" si="345"/>
        <v/>
      </c>
      <c r="BG1083" s="120"/>
      <c r="BH1083" s="120" t="str">
        <f t="shared" si="346"/>
        <v/>
      </c>
      <c r="BI1083" s="120" t="str">
        <f t="shared" si="347"/>
        <v/>
      </c>
      <c r="BJ1083" s="121"/>
      <c r="BK1083" s="120" t="str">
        <f t="shared" si="348"/>
        <v/>
      </c>
      <c r="BL1083" s="120" t="str">
        <f t="shared" si="349"/>
        <v/>
      </c>
      <c r="BM1083" s="120" t="str">
        <f t="shared" si="350"/>
        <v/>
      </c>
      <c r="BN1083" s="120" t="str">
        <f t="shared" si="351"/>
        <v/>
      </c>
      <c r="BO1083" s="120" t="str">
        <f t="shared" si="352"/>
        <v/>
      </c>
      <c r="BP1083" s="120" t="str">
        <f t="shared" si="353"/>
        <v/>
      </c>
      <c r="BQ1083" s="98"/>
      <c r="BR1083" s="98"/>
      <c r="BS1083" s="98"/>
      <c r="BT1083" s="98"/>
      <c r="BU1083" s="98"/>
      <c r="BV1083" s="98"/>
      <c r="BW1083" s="98"/>
      <c r="BX1083" s="98"/>
      <c r="BY1083" s="98"/>
      <c r="BZ1083" s="98"/>
      <c r="CA1083" s="98"/>
      <c r="CB1083" s="98"/>
      <c r="CC1083" s="98"/>
      <c r="CD1083" s="98"/>
      <c r="CE1083" s="98"/>
      <c r="CF1083" s="98"/>
      <c r="CG1083" s="98"/>
      <c r="CH1083" s="98"/>
      <c r="CI1083" s="98"/>
      <c r="CJ1083" s="98"/>
      <c r="CK1083" s="98"/>
      <c r="CL1083" s="98"/>
      <c r="CM1083" s="98"/>
      <c r="CN1083" s="98"/>
      <c r="CO1083" s="98"/>
      <c r="CP1083" s="98"/>
      <c r="CQ1083" s="98"/>
      <c r="CR1083" s="98"/>
      <c r="CS1083" s="98"/>
    </row>
    <row r="1084" spans="1:97" s="4" customFormat="1" ht="18.75" customHeight="1" x14ac:dyDescent="0.2">
      <c r="A1084" s="3">
        <f t="shared" si="354"/>
        <v>1072</v>
      </c>
      <c r="B1084" s="263"/>
      <c r="C1084" s="263"/>
      <c r="D1084" s="263"/>
      <c r="E1084" s="259"/>
      <c r="F1084" s="259"/>
      <c r="G1084" s="43"/>
      <c r="H1084" s="264"/>
      <c r="I1084" s="261"/>
      <c r="J1084" s="106"/>
      <c r="K1084" s="247"/>
      <c r="L1084" s="247"/>
      <c r="M1084" s="247"/>
      <c r="N1084" s="248" t="str">
        <f>IF(AND(K1084&lt;&gt;"",L1084&lt;&gt;"",J1084&lt;&gt;""),ROUND(MIN(IF(OR(J1084="OZZ",J1084="ZZ"),5000,17300),TRUNC(0.75*(SUMIF($D$12:$D1084,$D1084,K$12:K1084)+SUMIF($D$12:$D1084,$D1084,L$12:L1084)),2)) - SUMIF($D$12:$D1083,$D1084,N$12:N1083),2),"")</f>
        <v/>
      </c>
      <c r="O1084" s="249" t="str">
        <f>IF(AND(K1084&lt;&gt;"",L1084&lt;&gt;"",M1084&lt;&gt;"",J1084&lt;&gt;"",AH1084&lt;&gt;""),IF(OR(J1084="OZZ",J1084="ZZ"),ROUND(0-SUMIF($D$12:$D1083,$D1084,O$12:O1083),2),IF(M1084=0,0,ROUND(MIN(MIN(17300,TRUNC(0.75*(SUMIF($D$12:$D$2012,$D1084,K$12:K$2012)+SUMIF($D$12:$D$2012,$D1084,L$12:L$2012)),2)+SUMIF($D$12:$D1084,$D1084,AH$12:AH1084))-SUMIF($D$12:$D1083,$D1084,O$12:O1083)-SUMIF($D$12:$D$2012,$D1084,N$12:N$2012),AH1084),2))),"")</f>
        <v/>
      </c>
      <c r="P1084" s="250" t="str">
        <f>IF(J1084&lt;&gt;"",1000 - SUMIF($D$12:$D1083,$D1084,P$12:P1083),"")</f>
        <v/>
      </c>
      <c r="Q1084" s="106"/>
      <c r="R1084" s="247"/>
      <c r="S1084" s="247"/>
      <c r="T1084" s="247"/>
      <c r="U1084" s="248" t="str">
        <f>IF(AND(R1084&lt;&gt;"",S1084&lt;&gt;"",Q1084&lt;&gt;""),ROUND(MIN(IF(OR(Q1084="OZZ",Q1084="ZZ"),5000,17300),TRUNC(0.75*(SUMIF($D$12:$D1084,$D1084,R$12:R1084)+SUMIF($D$12:$D1084,$D1084,S$12:S1084)),2)) - SUMIF($D$12:$D1083,$D1084,U$12:U1083),2),"")</f>
        <v/>
      </c>
      <c r="V1084" s="248" t="str">
        <f>IF(AND(R1084&lt;&gt;"",S1084&lt;&gt;"",T1084&lt;&gt;"",Q1084&lt;&gt;"",AL1084&lt;&gt;""),IF(OR(Q1084="OZZ",Q1084="ZZ"),ROUND(0-SUMIF($D$12:$D1083,$D1084,V$12:V1083),2),IF(T1084=0,0,ROUND(MIN(MIN(17300,TRUNC(0.75*(SUMIF($D$12:$D$2012,$D1084,R$12:R$2012)+SUMIF($D$12:$D$2012,$D1084,S$12:S$2012)),2)+SUMIF($D$12:$D1084,$D1084,AL$12:AL1084))-SUMIF($D$12:$D1083,$D1084,V$12:V1083)-SUMIF($D$12:$D$2012,$D1084,U$12:U$2012),AL1084),2))),"")</f>
        <v/>
      </c>
      <c r="W1084" s="250" t="str">
        <f>IF(Q1084&lt;&gt;"",1000 - SUMIF($D$12:$D1083,$D1084,W$12:W1083),"")</f>
        <v/>
      </c>
      <c r="X1084" s="106"/>
      <c r="Y1084" s="247"/>
      <c r="Z1084" s="247"/>
      <c r="AA1084" s="247"/>
      <c r="AB1084" s="248" t="str">
        <f>IF(AND(Y1084&lt;&gt;"",Z1084&lt;&gt;"",X1084&lt;&gt;""),ROUND(MIN(IF(OR(X1084="OZZ",X1084="ZZ"),5000,17300),TRUNC(0.75*(SUMIF($D$12:$D1084,$D1084,Y$12:Y1084)+SUMIF($D$12:$D1084,$D1084,Z$12:Z1084)),2)) - SUMIF($D$12:$D1083,$D1084,AB$12:AB1083),2),"")</f>
        <v/>
      </c>
      <c r="AC1084" s="251" t="str">
        <f>IF(AND(Y1084&lt;&gt;"",Z1084&lt;&gt;"",AA1084&lt;&gt;"",X1084&lt;&gt;"",AP1084&lt;&gt;""),IF(OR(X1084="OZZ",X1084="ZZ"),ROUND(0-SUMIF($D$12:$D1083,$D1084,AC$12:AC1083),2),IF(AA1084=0,0,ROUND(MIN(MIN(17300,TRUNC(0.75*(SUMIF($D$12:$D$2012,$D1084,Y$12:Y$2012)+SUMIF($D$12:$D$2012,$D1084,Z$12:Z$2012)),2)+SUMIF($D$12:$D1084,$D1084,AP$12:AP1084))-SUMIF($D$12:$D1083,$D1084,AC$12:AC1083)-SUMIF($D$12:$D$2012,$D1084,AB$12:AB$2012),AP1084),2))),"")</f>
        <v/>
      </c>
      <c r="AD1084" s="250" t="str">
        <f>IF(X1084&lt;&gt;"",1000 - SUMIF($D$12:$D1083,$D1084,AD$12:AD1083),"")</f>
        <v/>
      </c>
      <c r="AE1084" s="252"/>
      <c r="AF1084" s="253"/>
      <c r="AG1084" s="254"/>
      <c r="AH1084" s="255" t="str">
        <f t="shared" si="355"/>
        <v/>
      </c>
      <c r="AI1084" s="256"/>
      <c r="AJ1084" s="253"/>
      <c r="AK1084" s="254"/>
      <c r="AL1084" s="255" t="str">
        <f t="shared" si="356"/>
        <v/>
      </c>
      <c r="AM1084" s="256"/>
      <c r="AN1084" s="253"/>
      <c r="AO1084" s="254"/>
      <c r="AP1084" s="255" t="str">
        <f t="shared" si="336"/>
        <v/>
      </c>
      <c r="AQ1084" s="116"/>
      <c r="AR1084" s="116"/>
      <c r="AS1084" s="117"/>
      <c r="AT1084" s="118"/>
      <c r="AU1084" s="119" t="str">
        <f>IF(D1084&lt;&gt; "", IF(COUNTIF($D$12:$D1084,$D1084)&gt;1,0,IF(SUM(N1084,U1084,AB1084)&gt;0,IF(AND(X1084="",OR(Q1084&lt;&gt;"",J1084&lt;&gt;"")),IF(Q1084&lt;&gt;"",Q1084,IF(J1084&lt;&gt;"",J1084,0)),IF(AND(Q1084&lt;&gt;"",J1084&lt;&gt;"",Q1084=J1084),Q1084,X1084)),0)),"")</f>
        <v/>
      </c>
      <c r="AV1084" s="119" t="str">
        <f>IF(D1084&lt;&gt;"",IF(COUNTIF($D$12:$D1084,$D1084)&gt;1,0,IF(SUM(O1084,V1084,AC1084)&gt;0,IF(AND(X1084="",OR(Q1084&lt;&gt;"",J1084&lt;&gt;"")),IF(Q1084&lt;&gt;"",Q1084,IF(J1084&lt;&gt;"",J1084,0)),IF(AND(Q1084&lt;&gt;"",J1084&lt;&gt;"",Q1084=J1084),Q1084,X1084)),0)),"")</f>
        <v/>
      </c>
      <c r="AW1084" s="119" t="str">
        <f>IF(D1084&lt;&gt;"",IF(COUNTIF($D$12:$D1084,$D1084)&gt;1,0,IF(SUM(P1084,W1084,AD1084)&gt;0,IF(AND(X1084="",OR(Q1084&lt;&gt;"",J1084&lt;&gt;"")),IF(Q1084&lt;&gt;"",Q1084,IF(J1084&lt;&gt;"",J1084,0)),IF(AND(Q1084&lt;&gt;"",J1084&lt;&gt;"",Q1084=J1084),Q1084,X1084)),0)),"")</f>
        <v/>
      </c>
      <c r="AX1084" s="118" t="str">
        <f t="shared" si="337"/>
        <v/>
      </c>
      <c r="AY1084" s="118" t="str">
        <f t="shared" si="338"/>
        <v/>
      </c>
      <c r="AZ1084" s="118" t="str">
        <f t="shared" si="339"/>
        <v/>
      </c>
      <c r="BA1084" s="118" t="str">
        <f t="shared" si="340"/>
        <v/>
      </c>
      <c r="BB1084" s="118" t="str">
        <f t="shared" si="341"/>
        <v/>
      </c>
      <c r="BC1084" s="118" t="str">
        <f t="shared" si="342"/>
        <v/>
      </c>
      <c r="BD1084" s="118" t="str">
        <f t="shared" si="343"/>
        <v/>
      </c>
      <c r="BE1084" s="118" t="str">
        <f t="shared" si="344"/>
        <v/>
      </c>
      <c r="BF1084" s="118" t="str">
        <f t="shared" si="345"/>
        <v/>
      </c>
      <c r="BG1084" s="120"/>
      <c r="BH1084" s="120" t="str">
        <f t="shared" si="346"/>
        <v/>
      </c>
      <c r="BI1084" s="120" t="str">
        <f t="shared" si="347"/>
        <v/>
      </c>
      <c r="BJ1084" s="121"/>
      <c r="BK1084" s="120" t="str">
        <f t="shared" si="348"/>
        <v/>
      </c>
      <c r="BL1084" s="120" t="str">
        <f t="shared" si="349"/>
        <v/>
      </c>
      <c r="BM1084" s="120" t="str">
        <f t="shared" si="350"/>
        <v/>
      </c>
      <c r="BN1084" s="120" t="str">
        <f t="shared" si="351"/>
        <v/>
      </c>
      <c r="BO1084" s="120" t="str">
        <f t="shared" si="352"/>
        <v/>
      </c>
      <c r="BP1084" s="120" t="str">
        <f t="shared" si="353"/>
        <v/>
      </c>
      <c r="BQ1084" s="98"/>
      <c r="BR1084" s="98"/>
      <c r="BS1084" s="98"/>
      <c r="BT1084" s="98"/>
      <c r="BU1084" s="98"/>
      <c r="BV1084" s="98"/>
      <c r="BW1084" s="98"/>
      <c r="BX1084" s="98"/>
      <c r="BY1084" s="98"/>
      <c r="BZ1084" s="98"/>
      <c r="CA1084" s="98"/>
      <c r="CB1084" s="98"/>
      <c r="CC1084" s="98"/>
      <c r="CD1084" s="98"/>
      <c r="CE1084" s="98"/>
      <c r="CF1084" s="98"/>
      <c r="CG1084" s="98"/>
      <c r="CH1084" s="98"/>
      <c r="CI1084" s="98"/>
      <c r="CJ1084" s="98"/>
      <c r="CK1084" s="98"/>
      <c r="CL1084" s="98"/>
      <c r="CM1084" s="98"/>
      <c r="CN1084" s="98"/>
      <c r="CO1084" s="98"/>
      <c r="CP1084" s="98"/>
      <c r="CQ1084" s="98"/>
      <c r="CR1084" s="98"/>
      <c r="CS1084" s="98"/>
    </row>
    <row r="1085" spans="1:97" s="4" customFormat="1" ht="18.75" customHeight="1" x14ac:dyDescent="0.2">
      <c r="A1085" s="3">
        <f t="shared" si="354"/>
        <v>1073</v>
      </c>
      <c r="B1085" s="263"/>
      <c r="C1085" s="263"/>
      <c r="D1085" s="263"/>
      <c r="E1085" s="259"/>
      <c r="F1085" s="259"/>
      <c r="G1085" s="43"/>
      <c r="H1085" s="264"/>
      <c r="I1085" s="261"/>
      <c r="J1085" s="106"/>
      <c r="K1085" s="247"/>
      <c r="L1085" s="247"/>
      <c r="M1085" s="247"/>
      <c r="N1085" s="248" t="str">
        <f>IF(AND(K1085&lt;&gt;"",L1085&lt;&gt;"",J1085&lt;&gt;""),ROUND(MIN(IF(OR(J1085="OZZ",J1085="ZZ"),5000,17300),TRUNC(0.75*(SUMIF($D$12:$D1085,$D1085,K$12:K1085)+SUMIF($D$12:$D1085,$D1085,L$12:L1085)),2)) - SUMIF($D$12:$D1084,$D1085,N$12:N1084),2),"")</f>
        <v/>
      </c>
      <c r="O1085" s="249" t="str">
        <f>IF(AND(K1085&lt;&gt;"",L1085&lt;&gt;"",M1085&lt;&gt;"",J1085&lt;&gt;"",AH1085&lt;&gt;""),IF(OR(J1085="OZZ",J1085="ZZ"),ROUND(0-SUMIF($D$12:$D1084,$D1085,O$12:O1084),2),IF(M1085=0,0,ROUND(MIN(MIN(17300,TRUNC(0.75*(SUMIF($D$12:$D$2012,$D1085,K$12:K$2012)+SUMIF($D$12:$D$2012,$D1085,L$12:L$2012)),2)+SUMIF($D$12:$D1085,$D1085,AH$12:AH1085))-SUMIF($D$12:$D1084,$D1085,O$12:O1084)-SUMIF($D$12:$D$2012,$D1085,N$12:N$2012),AH1085),2))),"")</f>
        <v/>
      </c>
      <c r="P1085" s="250" t="str">
        <f>IF(J1085&lt;&gt;"",1000 - SUMIF($D$12:$D1084,$D1085,P$12:P1084),"")</f>
        <v/>
      </c>
      <c r="Q1085" s="106"/>
      <c r="R1085" s="247"/>
      <c r="S1085" s="247"/>
      <c r="T1085" s="247"/>
      <c r="U1085" s="248" t="str">
        <f>IF(AND(R1085&lt;&gt;"",S1085&lt;&gt;"",Q1085&lt;&gt;""),ROUND(MIN(IF(OR(Q1085="OZZ",Q1085="ZZ"),5000,17300),TRUNC(0.75*(SUMIF($D$12:$D1085,$D1085,R$12:R1085)+SUMIF($D$12:$D1085,$D1085,S$12:S1085)),2)) - SUMIF($D$12:$D1084,$D1085,U$12:U1084),2),"")</f>
        <v/>
      </c>
      <c r="V1085" s="248" t="str">
        <f>IF(AND(R1085&lt;&gt;"",S1085&lt;&gt;"",T1085&lt;&gt;"",Q1085&lt;&gt;"",AL1085&lt;&gt;""),IF(OR(Q1085="OZZ",Q1085="ZZ"),ROUND(0-SUMIF($D$12:$D1084,$D1085,V$12:V1084),2),IF(T1085=0,0,ROUND(MIN(MIN(17300,TRUNC(0.75*(SUMIF($D$12:$D$2012,$D1085,R$12:R$2012)+SUMIF($D$12:$D$2012,$D1085,S$12:S$2012)),2)+SUMIF($D$12:$D1085,$D1085,AL$12:AL1085))-SUMIF($D$12:$D1084,$D1085,V$12:V1084)-SUMIF($D$12:$D$2012,$D1085,U$12:U$2012),AL1085),2))),"")</f>
        <v/>
      </c>
      <c r="W1085" s="250" t="str">
        <f>IF(Q1085&lt;&gt;"",1000 - SUMIF($D$12:$D1084,$D1085,W$12:W1084),"")</f>
        <v/>
      </c>
      <c r="X1085" s="106"/>
      <c r="Y1085" s="247"/>
      <c r="Z1085" s="247"/>
      <c r="AA1085" s="247"/>
      <c r="AB1085" s="248" t="str">
        <f>IF(AND(Y1085&lt;&gt;"",Z1085&lt;&gt;"",X1085&lt;&gt;""),ROUND(MIN(IF(OR(X1085="OZZ",X1085="ZZ"),5000,17300),TRUNC(0.75*(SUMIF($D$12:$D1085,$D1085,Y$12:Y1085)+SUMIF($D$12:$D1085,$D1085,Z$12:Z1085)),2)) - SUMIF($D$12:$D1084,$D1085,AB$12:AB1084),2),"")</f>
        <v/>
      </c>
      <c r="AC1085" s="251" t="str">
        <f>IF(AND(Y1085&lt;&gt;"",Z1085&lt;&gt;"",AA1085&lt;&gt;"",X1085&lt;&gt;"",AP1085&lt;&gt;""),IF(OR(X1085="OZZ",X1085="ZZ"),ROUND(0-SUMIF($D$12:$D1084,$D1085,AC$12:AC1084),2),IF(AA1085=0,0,ROUND(MIN(MIN(17300,TRUNC(0.75*(SUMIF($D$12:$D$2012,$D1085,Y$12:Y$2012)+SUMIF($D$12:$D$2012,$D1085,Z$12:Z$2012)),2)+SUMIF($D$12:$D1085,$D1085,AP$12:AP1085))-SUMIF($D$12:$D1084,$D1085,AC$12:AC1084)-SUMIF($D$12:$D$2012,$D1085,AB$12:AB$2012),AP1085),2))),"")</f>
        <v/>
      </c>
      <c r="AD1085" s="250" t="str">
        <f>IF(X1085&lt;&gt;"",1000 - SUMIF($D$12:$D1084,$D1085,AD$12:AD1084),"")</f>
        <v/>
      </c>
      <c r="AE1085" s="252"/>
      <c r="AF1085" s="253"/>
      <c r="AG1085" s="254"/>
      <c r="AH1085" s="255" t="str">
        <f t="shared" si="355"/>
        <v/>
      </c>
      <c r="AI1085" s="256"/>
      <c r="AJ1085" s="253"/>
      <c r="AK1085" s="254"/>
      <c r="AL1085" s="255" t="str">
        <f t="shared" si="356"/>
        <v/>
      </c>
      <c r="AM1085" s="256"/>
      <c r="AN1085" s="253"/>
      <c r="AO1085" s="254"/>
      <c r="AP1085" s="255" t="str">
        <f t="shared" si="336"/>
        <v/>
      </c>
      <c r="AQ1085" s="116"/>
      <c r="AR1085" s="116"/>
      <c r="AS1085" s="117"/>
      <c r="AT1085" s="118"/>
      <c r="AU1085" s="119" t="str">
        <f>IF(D1085&lt;&gt; "", IF(COUNTIF($D$12:$D1085,$D1085)&gt;1,0,IF(SUM(N1085,U1085,AB1085)&gt;0,IF(AND(X1085="",OR(Q1085&lt;&gt;"",J1085&lt;&gt;"")),IF(Q1085&lt;&gt;"",Q1085,IF(J1085&lt;&gt;"",J1085,0)),IF(AND(Q1085&lt;&gt;"",J1085&lt;&gt;"",Q1085=J1085),Q1085,X1085)),0)),"")</f>
        <v/>
      </c>
      <c r="AV1085" s="119" t="str">
        <f>IF(D1085&lt;&gt;"",IF(COUNTIF($D$12:$D1085,$D1085)&gt;1,0,IF(SUM(O1085,V1085,AC1085)&gt;0,IF(AND(X1085="",OR(Q1085&lt;&gt;"",J1085&lt;&gt;"")),IF(Q1085&lt;&gt;"",Q1085,IF(J1085&lt;&gt;"",J1085,0)),IF(AND(Q1085&lt;&gt;"",J1085&lt;&gt;"",Q1085=J1085),Q1085,X1085)),0)),"")</f>
        <v/>
      </c>
      <c r="AW1085" s="119" t="str">
        <f>IF(D1085&lt;&gt;"",IF(COUNTIF($D$12:$D1085,$D1085)&gt;1,0,IF(SUM(P1085,W1085,AD1085)&gt;0,IF(AND(X1085="",OR(Q1085&lt;&gt;"",J1085&lt;&gt;"")),IF(Q1085&lt;&gt;"",Q1085,IF(J1085&lt;&gt;"",J1085,0)),IF(AND(Q1085&lt;&gt;"",J1085&lt;&gt;"",Q1085=J1085),Q1085,X1085)),0)),"")</f>
        <v/>
      </c>
      <c r="AX1085" s="118" t="str">
        <f t="shared" si="337"/>
        <v/>
      </c>
      <c r="AY1085" s="118" t="str">
        <f t="shared" si="338"/>
        <v/>
      </c>
      <c r="AZ1085" s="118" t="str">
        <f t="shared" si="339"/>
        <v/>
      </c>
      <c r="BA1085" s="118" t="str">
        <f t="shared" si="340"/>
        <v/>
      </c>
      <c r="BB1085" s="118" t="str">
        <f t="shared" si="341"/>
        <v/>
      </c>
      <c r="BC1085" s="118" t="str">
        <f t="shared" si="342"/>
        <v/>
      </c>
      <c r="BD1085" s="118" t="str">
        <f t="shared" si="343"/>
        <v/>
      </c>
      <c r="BE1085" s="118" t="str">
        <f t="shared" si="344"/>
        <v/>
      </c>
      <c r="BF1085" s="118" t="str">
        <f t="shared" si="345"/>
        <v/>
      </c>
      <c r="BG1085" s="120"/>
      <c r="BH1085" s="120" t="str">
        <f t="shared" si="346"/>
        <v/>
      </c>
      <c r="BI1085" s="120" t="str">
        <f t="shared" si="347"/>
        <v/>
      </c>
      <c r="BJ1085" s="121"/>
      <c r="BK1085" s="120" t="str">
        <f t="shared" si="348"/>
        <v/>
      </c>
      <c r="BL1085" s="120" t="str">
        <f t="shared" si="349"/>
        <v/>
      </c>
      <c r="BM1085" s="120" t="str">
        <f t="shared" si="350"/>
        <v/>
      </c>
      <c r="BN1085" s="120" t="str">
        <f t="shared" si="351"/>
        <v/>
      </c>
      <c r="BO1085" s="120" t="str">
        <f t="shared" si="352"/>
        <v/>
      </c>
      <c r="BP1085" s="120" t="str">
        <f t="shared" si="353"/>
        <v/>
      </c>
      <c r="BQ1085" s="98"/>
      <c r="BR1085" s="98"/>
      <c r="BS1085" s="98"/>
      <c r="BT1085" s="98"/>
      <c r="BU1085" s="98"/>
      <c r="BV1085" s="98"/>
      <c r="BW1085" s="98"/>
      <c r="BX1085" s="98"/>
      <c r="BY1085" s="98"/>
      <c r="BZ1085" s="98"/>
      <c r="CA1085" s="98"/>
      <c r="CB1085" s="98"/>
      <c r="CC1085" s="98"/>
      <c r="CD1085" s="98"/>
      <c r="CE1085" s="98"/>
      <c r="CF1085" s="98"/>
      <c r="CG1085" s="98"/>
      <c r="CH1085" s="98"/>
      <c r="CI1085" s="98"/>
      <c r="CJ1085" s="98"/>
      <c r="CK1085" s="98"/>
      <c r="CL1085" s="98"/>
      <c r="CM1085" s="98"/>
      <c r="CN1085" s="98"/>
      <c r="CO1085" s="98"/>
      <c r="CP1085" s="98"/>
      <c r="CQ1085" s="98"/>
      <c r="CR1085" s="98"/>
      <c r="CS1085" s="98"/>
    </row>
    <row r="1086" spans="1:97" s="4" customFormat="1" ht="18.75" customHeight="1" x14ac:dyDescent="0.2">
      <c r="A1086" s="3">
        <f t="shared" si="354"/>
        <v>1074</v>
      </c>
      <c r="B1086" s="263"/>
      <c r="C1086" s="263"/>
      <c r="D1086" s="263"/>
      <c r="E1086" s="259"/>
      <c r="F1086" s="259"/>
      <c r="G1086" s="43"/>
      <c r="H1086" s="264"/>
      <c r="I1086" s="261"/>
      <c r="J1086" s="106"/>
      <c r="K1086" s="247"/>
      <c r="L1086" s="247"/>
      <c r="M1086" s="247"/>
      <c r="N1086" s="248" t="str">
        <f>IF(AND(K1086&lt;&gt;"",L1086&lt;&gt;"",J1086&lt;&gt;""),ROUND(MIN(IF(OR(J1086="OZZ",J1086="ZZ"),5000,17300),TRUNC(0.75*(SUMIF($D$12:$D1086,$D1086,K$12:K1086)+SUMIF($D$12:$D1086,$D1086,L$12:L1086)),2)) - SUMIF($D$12:$D1085,$D1086,N$12:N1085),2),"")</f>
        <v/>
      </c>
      <c r="O1086" s="249" t="str">
        <f>IF(AND(K1086&lt;&gt;"",L1086&lt;&gt;"",M1086&lt;&gt;"",J1086&lt;&gt;"",AH1086&lt;&gt;""),IF(OR(J1086="OZZ",J1086="ZZ"),ROUND(0-SUMIF($D$12:$D1085,$D1086,O$12:O1085),2),IF(M1086=0,0,ROUND(MIN(MIN(17300,TRUNC(0.75*(SUMIF($D$12:$D$2012,$D1086,K$12:K$2012)+SUMIF($D$12:$D$2012,$D1086,L$12:L$2012)),2)+SUMIF($D$12:$D1086,$D1086,AH$12:AH1086))-SUMIF($D$12:$D1085,$D1086,O$12:O1085)-SUMIF($D$12:$D$2012,$D1086,N$12:N$2012),AH1086),2))),"")</f>
        <v/>
      </c>
      <c r="P1086" s="250" t="str">
        <f>IF(J1086&lt;&gt;"",1000 - SUMIF($D$12:$D1085,$D1086,P$12:P1085),"")</f>
        <v/>
      </c>
      <c r="Q1086" s="106"/>
      <c r="R1086" s="247"/>
      <c r="S1086" s="247"/>
      <c r="T1086" s="247"/>
      <c r="U1086" s="248" t="str">
        <f>IF(AND(R1086&lt;&gt;"",S1086&lt;&gt;"",Q1086&lt;&gt;""),ROUND(MIN(IF(OR(Q1086="OZZ",Q1086="ZZ"),5000,17300),TRUNC(0.75*(SUMIF($D$12:$D1086,$D1086,R$12:R1086)+SUMIF($D$12:$D1086,$D1086,S$12:S1086)),2)) - SUMIF($D$12:$D1085,$D1086,U$12:U1085),2),"")</f>
        <v/>
      </c>
      <c r="V1086" s="248" t="str">
        <f>IF(AND(R1086&lt;&gt;"",S1086&lt;&gt;"",T1086&lt;&gt;"",Q1086&lt;&gt;"",AL1086&lt;&gt;""),IF(OR(Q1086="OZZ",Q1086="ZZ"),ROUND(0-SUMIF($D$12:$D1085,$D1086,V$12:V1085),2),IF(T1086=0,0,ROUND(MIN(MIN(17300,TRUNC(0.75*(SUMIF($D$12:$D$2012,$D1086,R$12:R$2012)+SUMIF($D$12:$D$2012,$D1086,S$12:S$2012)),2)+SUMIF($D$12:$D1086,$D1086,AL$12:AL1086))-SUMIF($D$12:$D1085,$D1086,V$12:V1085)-SUMIF($D$12:$D$2012,$D1086,U$12:U$2012),AL1086),2))),"")</f>
        <v/>
      </c>
      <c r="W1086" s="250" t="str">
        <f>IF(Q1086&lt;&gt;"",1000 - SUMIF($D$12:$D1085,$D1086,W$12:W1085),"")</f>
        <v/>
      </c>
      <c r="X1086" s="106"/>
      <c r="Y1086" s="247"/>
      <c r="Z1086" s="247"/>
      <c r="AA1086" s="247"/>
      <c r="AB1086" s="248" t="str">
        <f>IF(AND(Y1086&lt;&gt;"",Z1086&lt;&gt;"",X1086&lt;&gt;""),ROUND(MIN(IF(OR(X1086="OZZ",X1086="ZZ"),5000,17300),TRUNC(0.75*(SUMIF($D$12:$D1086,$D1086,Y$12:Y1086)+SUMIF($D$12:$D1086,$D1086,Z$12:Z1086)),2)) - SUMIF($D$12:$D1085,$D1086,AB$12:AB1085),2),"")</f>
        <v/>
      </c>
      <c r="AC1086" s="251" t="str">
        <f>IF(AND(Y1086&lt;&gt;"",Z1086&lt;&gt;"",AA1086&lt;&gt;"",X1086&lt;&gt;"",AP1086&lt;&gt;""),IF(OR(X1086="OZZ",X1086="ZZ"),ROUND(0-SUMIF($D$12:$D1085,$D1086,AC$12:AC1085),2),IF(AA1086=0,0,ROUND(MIN(MIN(17300,TRUNC(0.75*(SUMIF($D$12:$D$2012,$D1086,Y$12:Y$2012)+SUMIF($D$12:$D$2012,$D1086,Z$12:Z$2012)),2)+SUMIF($D$12:$D1086,$D1086,AP$12:AP1086))-SUMIF($D$12:$D1085,$D1086,AC$12:AC1085)-SUMIF($D$12:$D$2012,$D1086,AB$12:AB$2012),AP1086),2))),"")</f>
        <v/>
      </c>
      <c r="AD1086" s="250" t="str">
        <f>IF(X1086&lt;&gt;"",1000 - SUMIF($D$12:$D1085,$D1086,AD$12:AD1085),"")</f>
        <v/>
      </c>
      <c r="AE1086" s="252"/>
      <c r="AF1086" s="253"/>
      <c r="AG1086" s="254"/>
      <c r="AH1086" s="255" t="str">
        <f t="shared" si="355"/>
        <v/>
      </c>
      <c r="AI1086" s="256"/>
      <c r="AJ1086" s="253"/>
      <c r="AK1086" s="254"/>
      <c r="AL1086" s="255" t="str">
        <f t="shared" si="356"/>
        <v/>
      </c>
      <c r="AM1086" s="256"/>
      <c r="AN1086" s="253"/>
      <c r="AO1086" s="254"/>
      <c r="AP1086" s="255" t="str">
        <f t="shared" si="336"/>
        <v/>
      </c>
      <c r="AQ1086" s="116"/>
      <c r="AR1086" s="116"/>
      <c r="AS1086" s="117"/>
      <c r="AT1086" s="118"/>
      <c r="AU1086" s="119" t="str">
        <f>IF(D1086&lt;&gt; "", IF(COUNTIF($D$12:$D1086,$D1086)&gt;1,0,IF(SUM(N1086,U1086,AB1086)&gt;0,IF(AND(X1086="",OR(Q1086&lt;&gt;"",J1086&lt;&gt;"")),IF(Q1086&lt;&gt;"",Q1086,IF(J1086&lt;&gt;"",J1086,0)),IF(AND(Q1086&lt;&gt;"",J1086&lt;&gt;"",Q1086=J1086),Q1086,X1086)),0)),"")</f>
        <v/>
      </c>
      <c r="AV1086" s="119" t="str">
        <f>IF(D1086&lt;&gt;"",IF(COUNTIF($D$12:$D1086,$D1086)&gt;1,0,IF(SUM(O1086,V1086,AC1086)&gt;0,IF(AND(X1086="",OR(Q1086&lt;&gt;"",J1086&lt;&gt;"")),IF(Q1086&lt;&gt;"",Q1086,IF(J1086&lt;&gt;"",J1086,0)),IF(AND(Q1086&lt;&gt;"",J1086&lt;&gt;"",Q1086=J1086),Q1086,X1086)),0)),"")</f>
        <v/>
      </c>
      <c r="AW1086" s="119" t="str">
        <f>IF(D1086&lt;&gt;"",IF(COUNTIF($D$12:$D1086,$D1086)&gt;1,0,IF(SUM(P1086,W1086,AD1086)&gt;0,IF(AND(X1086="",OR(Q1086&lt;&gt;"",J1086&lt;&gt;"")),IF(Q1086&lt;&gt;"",Q1086,IF(J1086&lt;&gt;"",J1086,0)),IF(AND(Q1086&lt;&gt;"",J1086&lt;&gt;"",Q1086=J1086),Q1086,X1086)),0)),"")</f>
        <v/>
      </c>
      <c r="AX1086" s="118" t="str">
        <f t="shared" si="337"/>
        <v/>
      </c>
      <c r="AY1086" s="118" t="str">
        <f t="shared" si="338"/>
        <v/>
      </c>
      <c r="AZ1086" s="118" t="str">
        <f t="shared" si="339"/>
        <v/>
      </c>
      <c r="BA1086" s="118" t="str">
        <f t="shared" si="340"/>
        <v/>
      </c>
      <c r="BB1086" s="118" t="str">
        <f t="shared" si="341"/>
        <v/>
      </c>
      <c r="BC1086" s="118" t="str">
        <f t="shared" si="342"/>
        <v/>
      </c>
      <c r="BD1086" s="118" t="str">
        <f t="shared" si="343"/>
        <v/>
      </c>
      <c r="BE1086" s="118" t="str">
        <f t="shared" si="344"/>
        <v/>
      </c>
      <c r="BF1086" s="118" t="str">
        <f t="shared" si="345"/>
        <v/>
      </c>
      <c r="BG1086" s="120"/>
      <c r="BH1086" s="120" t="str">
        <f t="shared" si="346"/>
        <v/>
      </c>
      <c r="BI1086" s="120" t="str">
        <f t="shared" si="347"/>
        <v/>
      </c>
      <c r="BJ1086" s="121"/>
      <c r="BK1086" s="120" t="str">
        <f t="shared" si="348"/>
        <v/>
      </c>
      <c r="BL1086" s="120" t="str">
        <f t="shared" si="349"/>
        <v/>
      </c>
      <c r="BM1086" s="120" t="str">
        <f t="shared" si="350"/>
        <v/>
      </c>
      <c r="BN1086" s="120" t="str">
        <f t="shared" si="351"/>
        <v/>
      </c>
      <c r="BO1086" s="120" t="str">
        <f t="shared" si="352"/>
        <v/>
      </c>
      <c r="BP1086" s="120" t="str">
        <f t="shared" si="353"/>
        <v/>
      </c>
      <c r="BQ1086" s="98"/>
      <c r="BR1086" s="98"/>
      <c r="BS1086" s="98"/>
      <c r="BT1086" s="98"/>
      <c r="BU1086" s="98"/>
      <c r="BV1086" s="98"/>
      <c r="BW1086" s="98"/>
      <c r="BX1086" s="98"/>
      <c r="BY1086" s="98"/>
      <c r="BZ1086" s="98"/>
      <c r="CA1086" s="98"/>
      <c r="CB1086" s="98"/>
      <c r="CC1086" s="98"/>
      <c r="CD1086" s="98"/>
      <c r="CE1086" s="98"/>
      <c r="CF1086" s="98"/>
      <c r="CG1086" s="98"/>
      <c r="CH1086" s="98"/>
      <c r="CI1086" s="98"/>
      <c r="CJ1086" s="98"/>
      <c r="CK1086" s="98"/>
      <c r="CL1086" s="98"/>
      <c r="CM1086" s="98"/>
      <c r="CN1086" s="98"/>
      <c r="CO1086" s="98"/>
      <c r="CP1086" s="98"/>
      <c r="CQ1086" s="98"/>
      <c r="CR1086" s="98"/>
      <c r="CS1086" s="98"/>
    </row>
    <row r="1087" spans="1:97" s="4" customFormat="1" ht="18.75" customHeight="1" x14ac:dyDescent="0.2">
      <c r="A1087" s="3">
        <f t="shared" si="354"/>
        <v>1075</v>
      </c>
      <c r="B1087" s="263"/>
      <c r="C1087" s="263"/>
      <c r="D1087" s="263"/>
      <c r="E1087" s="259"/>
      <c r="F1087" s="259"/>
      <c r="G1087" s="43"/>
      <c r="H1087" s="264"/>
      <c r="I1087" s="261"/>
      <c r="J1087" s="106"/>
      <c r="K1087" s="247"/>
      <c r="L1087" s="247"/>
      <c r="M1087" s="247"/>
      <c r="N1087" s="248" t="str">
        <f>IF(AND(K1087&lt;&gt;"",L1087&lt;&gt;"",J1087&lt;&gt;""),ROUND(MIN(IF(OR(J1087="OZZ",J1087="ZZ"),5000,17300),TRUNC(0.75*(SUMIF($D$12:$D1087,$D1087,K$12:K1087)+SUMIF($D$12:$D1087,$D1087,L$12:L1087)),2)) - SUMIF($D$12:$D1086,$D1087,N$12:N1086),2),"")</f>
        <v/>
      </c>
      <c r="O1087" s="249" t="str">
        <f>IF(AND(K1087&lt;&gt;"",L1087&lt;&gt;"",M1087&lt;&gt;"",J1087&lt;&gt;"",AH1087&lt;&gt;""),IF(OR(J1087="OZZ",J1087="ZZ"),ROUND(0-SUMIF($D$12:$D1086,$D1087,O$12:O1086),2),IF(M1087=0,0,ROUND(MIN(MIN(17300,TRUNC(0.75*(SUMIF($D$12:$D$2012,$D1087,K$12:K$2012)+SUMIF($D$12:$D$2012,$D1087,L$12:L$2012)),2)+SUMIF($D$12:$D1087,$D1087,AH$12:AH1087))-SUMIF($D$12:$D1086,$D1087,O$12:O1086)-SUMIF($D$12:$D$2012,$D1087,N$12:N$2012),AH1087),2))),"")</f>
        <v/>
      </c>
      <c r="P1087" s="250" t="str">
        <f>IF(J1087&lt;&gt;"",1000 - SUMIF($D$12:$D1086,$D1087,P$12:P1086),"")</f>
        <v/>
      </c>
      <c r="Q1087" s="106"/>
      <c r="R1087" s="247"/>
      <c r="S1087" s="247"/>
      <c r="T1087" s="247"/>
      <c r="U1087" s="248" t="str">
        <f>IF(AND(R1087&lt;&gt;"",S1087&lt;&gt;"",Q1087&lt;&gt;""),ROUND(MIN(IF(OR(Q1087="OZZ",Q1087="ZZ"),5000,17300),TRUNC(0.75*(SUMIF($D$12:$D1087,$D1087,R$12:R1087)+SUMIF($D$12:$D1087,$D1087,S$12:S1087)),2)) - SUMIF($D$12:$D1086,$D1087,U$12:U1086),2),"")</f>
        <v/>
      </c>
      <c r="V1087" s="248" t="str">
        <f>IF(AND(R1087&lt;&gt;"",S1087&lt;&gt;"",T1087&lt;&gt;"",Q1087&lt;&gt;"",AL1087&lt;&gt;""),IF(OR(Q1087="OZZ",Q1087="ZZ"),ROUND(0-SUMIF($D$12:$D1086,$D1087,V$12:V1086),2),IF(T1087=0,0,ROUND(MIN(MIN(17300,TRUNC(0.75*(SUMIF($D$12:$D$2012,$D1087,R$12:R$2012)+SUMIF($D$12:$D$2012,$D1087,S$12:S$2012)),2)+SUMIF($D$12:$D1087,$D1087,AL$12:AL1087))-SUMIF($D$12:$D1086,$D1087,V$12:V1086)-SUMIF($D$12:$D$2012,$D1087,U$12:U$2012),AL1087),2))),"")</f>
        <v/>
      </c>
      <c r="W1087" s="250" t="str">
        <f>IF(Q1087&lt;&gt;"",1000 - SUMIF($D$12:$D1086,$D1087,W$12:W1086),"")</f>
        <v/>
      </c>
      <c r="X1087" s="106"/>
      <c r="Y1087" s="247"/>
      <c r="Z1087" s="247"/>
      <c r="AA1087" s="247"/>
      <c r="AB1087" s="248" t="str">
        <f>IF(AND(Y1087&lt;&gt;"",Z1087&lt;&gt;"",X1087&lt;&gt;""),ROUND(MIN(IF(OR(X1087="OZZ",X1087="ZZ"),5000,17300),TRUNC(0.75*(SUMIF($D$12:$D1087,$D1087,Y$12:Y1087)+SUMIF($D$12:$D1087,$D1087,Z$12:Z1087)),2)) - SUMIF($D$12:$D1086,$D1087,AB$12:AB1086),2),"")</f>
        <v/>
      </c>
      <c r="AC1087" s="251" t="str">
        <f>IF(AND(Y1087&lt;&gt;"",Z1087&lt;&gt;"",AA1087&lt;&gt;"",X1087&lt;&gt;"",AP1087&lt;&gt;""),IF(OR(X1087="OZZ",X1087="ZZ"),ROUND(0-SUMIF($D$12:$D1086,$D1087,AC$12:AC1086),2),IF(AA1087=0,0,ROUND(MIN(MIN(17300,TRUNC(0.75*(SUMIF($D$12:$D$2012,$D1087,Y$12:Y$2012)+SUMIF($D$12:$D$2012,$D1087,Z$12:Z$2012)),2)+SUMIF($D$12:$D1087,$D1087,AP$12:AP1087))-SUMIF($D$12:$D1086,$D1087,AC$12:AC1086)-SUMIF($D$12:$D$2012,$D1087,AB$12:AB$2012),AP1087),2))),"")</f>
        <v/>
      </c>
      <c r="AD1087" s="250" t="str">
        <f>IF(X1087&lt;&gt;"",1000 - SUMIF($D$12:$D1086,$D1087,AD$12:AD1086),"")</f>
        <v/>
      </c>
      <c r="AE1087" s="252"/>
      <c r="AF1087" s="253"/>
      <c r="AG1087" s="254"/>
      <c r="AH1087" s="255" t="str">
        <f t="shared" si="355"/>
        <v/>
      </c>
      <c r="AI1087" s="256"/>
      <c r="AJ1087" s="253"/>
      <c r="AK1087" s="254"/>
      <c r="AL1087" s="255" t="str">
        <f t="shared" si="356"/>
        <v/>
      </c>
      <c r="AM1087" s="256"/>
      <c r="AN1087" s="253"/>
      <c r="AO1087" s="254"/>
      <c r="AP1087" s="255" t="str">
        <f t="shared" si="336"/>
        <v/>
      </c>
      <c r="AQ1087" s="116"/>
      <c r="AR1087" s="116"/>
      <c r="AS1087" s="117"/>
      <c r="AT1087" s="118"/>
      <c r="AU1087" s="119" t="str">
        <f>IF(D1087&lt;&gt; "", IF(COUNTIF($D$12:$D1087,$D1087)&gt;1,0,IF(SUM(N1087,U1087,AB1087)&gt;0,IF(AND(X1087="",OR(Q1087&lt;&gt;"",J1087&lt;&gt;"")),IF(Q1087&lt;&gt;"",Q1087,IF(J1087&lt;&gt;"",J1087,0)),IF(AND(Q1087&lt;&gt;"",J1087&lt;&gt;"",Q1087=J1087),Q1087,X1087)),0)),"")</f>
        <v/>
      </c>
      <c r="AV1087" s="119" t="str">
        <f>IF(D1087&lt;&gt;"",IF(COUNTIF($D$12:$D1087,$D1087)&gt;1,0,IF(SUM(O1087,V1087,AC1087)&gt;0,IF(AND(X1087="",OR(Q1087&lt;&gt;"",J1087&lt;&gt;"")),IF(Q1087&lt;&gt;"",Q1087,IF(J1087&lt;&gt;"",J1087,0)),IF(AND(Q1087&lt;&gt;"",J1087&lt;&gt;"",Q1087=J1087),Q1087,X1087)),0)),"")</f>
        <v/>
      </c>
      <c r="AW1087" s="119" t="str">
        <f>IF(D1087&lt;&gt;"",IF(COUNTIF($D$12:$D1087,$D1087)&gt;1,0,IF(SUM(P1087,W1087,AD1087)&gt;0,IF(AND(X1087="",OR(Q1087&lt;&gt;"",J1087&lt;&gt;"")),IF(Q1087&lt;&gt;"",Q1087,IF(J1087&lt;&gt;"",J1087,0)),IF(AND(Q1087&lt;&gt;"",J1087&lt;&gt;"",Q1087=J1087),Q1087,X1087)),0)),"")</f>
        <v/>
      </c>
      <c r="AX1087" s="118" t="str">
        <f t="shared" si="337"/>
        <v/>
      </c>
      <c r="AY1087" s="118" t="str">
        <f t="shared" si="338"/>
        <v/>
      </c>
      <c r="AZ1087" s="118" t="str">
        <f t="shared" si="339"/>
        <v/>
      </c>
      <c r="BA1087" s="118" t="str">
        <f t="shared" si="340"/>
        <v/>
      </c>
      <c r="BB1087" s="118" t="str">
        <f t="shared" si="341"/>
        <v/>
      </c>
      <c r="BC1087" s="118" t="str">
        <f t="shared" si="342"/>
        <v/>
      </c>
      <c r="BD1087" s="118" t="str">
        <f t="shared" si="343"/>
        <v/>
      </c>
      <c r="BE1087" s="118" t="str">
        <f t="shared" si="344"/>
        <v/>
      </c>
      <c r="BF1087" s="118" t="str">
        <f t="shared" si="345"/>
        <v/>
      </c>
      <c r="BG1087" s="120"/>
      <c r="BH1087" s="120" t="str">
        <f t="shared" si="346"/>
        <v/>
      </c>
      <c r="BI1087" s="120" t="str">
        <f t="shared" si="347"/>
        <v/>
      </c>
      <c r="BJ1087" s="121"/>
      <c r="BK1087" s="120" t="str">
        <f t="shared" si="348"/>
        <v/>
      </c>
      <c r="BL1087" s="120" t="str">
        <f t="shared" si="349"/>
        <v/>
      </c>
      <c r="BM1087" s="120" t="str">
        <f t="shared" si="350"/>
        <v/>
      </c>
      <c r="BN1087" s="120" t="str">
        <f t="shared" si="351"/>
        <v/>
      </c>
      <c r="BO1087" s="120" t="str">
        <f t="shared" si="352"/>
        <v/>
      </c>
      <c r="BP1087" s="120" t="str">
        <f t="shared" si="353"/>
        <v/>
      </c>
      <c r="BQ1087" s="98"/>
      <c r="BR1087" s="98"/>
      <c r="BS1087" s="98"/>
      <c r="BT1087" s="98"/>
      <c r="BU1087" s="98"/>
      <c r="BV1087" s="98"/>
      <c r="BW1087" s="98"/>
      <c r="BX1087" s="98"/>
      <c r="BY1087" s="98"/>
      <c r="BZ1087" s="98"/>
      <c r="CA1087" s="98"/>
      <c r="CB1087" s="98"/>
      <c r="CC1087" s="98"/>
      <c r="CD1087" s="98"/>
      <c r="CE1087" s="98"/>
      <c r="CF1087" s="98"/>
      <c r="CG1087" s="98"/>
      <c r="CH1087" s="98"/>
      <c r="CI1087" s="98"/>
      <c r="CJ1087" s="98"/>
      <c r="CK1087" s="98"/>
      <c r="CL1087" s="98"/>
      <c r="CM1087" s="98"/>
      <c r="CN1087" s="98"/>
      <c r="CO1087" s="98"/>
      <c r="CP1087" s="98"/>
      <c r="CQ1087" s="98"/>
      <c r="CR1087" s="98"/>
      <c r="CS1087" s="98"/>
    </row>
    <row r="1088" spans="1:97" s="4" customFormat="1" ht="18.75" customHeight="1" x14ac:dyDescent="0.2">
      <c r="A1088" s="3">
        <f t="shared" si="354"/>
        <v>1076</v>
      </c>
      <c r="B1088" s="263"/>
      <c r="C1088" s="263"/>
      <c r="D1088" s="263"/>
      <c r="E1088" s="259"/>
      <c r="F1088" s="259"/>
      <c r="G1088" s="43"/>
      <c r="H1088" s="264"/>
      <c r="I1088" s="261"/>
      <c r="J1088" s="106"/>
      <c r="K1088" s="247"/>
      <c r="L1088" s="247"/>
      <c r="M1088" s="247"/>
      <c r="N1088" s="248" t="str">
        <f>IF(AND(K1088&lt;&gt;"",L1088&lt;&gt;"",J1088&lt;&gt;""),ROUND(MIN(IF(OR(J1088="OZZ",J1088="ZZ"),5000,17300),TRUNC(0.75*(SUMIF($D$12:$D1088,$D1088,K$12:K1088)+SUMIF($D$12:$D1088,$D1088,L$12:L1088)),2)) - SUMIF($D$12:$D1087,$D1088,N$12:N1087),2),"")</f>
        <v/>
      </c>
      <c r="O1088" s="249" t="str">
        <f>IF(AND(K1088&lt;&gt;"",L1088&lt;&gt;"",M1088&lt;&gt;"",J1088&lt;&gt;"",AH1088&lt;&gt;""),IF(OR(J1088="OZZ",J1088="ZZ"),ROUND(0-SUMIF($D$12:$D1087,$D1088,O$12:O1087),2),IF(M1088=0,0,ROUND(MIN(MIN(17300,TRUNC(0.75*(SUMIF($D$12:$D$2012,$D1088,K$12:K$2012)+SUMIF($D$12:$D$2012,$D1088,L$12:L$2012)),2)+SUMIF($D$12:$D1088,$D1088,AH$12:AH1088))-SUMIF($D$12:$D1087,$D1088,O$12:O1087)-SUMIF($D$12:$D$2012,$D1088,N$12:N$2012),AH1088),2))),"")</f>
        <v/>
      </c>
      <c r="P1088" s="250" t="str">
        <f>IF(J1088&lt;&gt;"",1000 - SUMIF($D$12:$D1087,$D1088,P$12:P1087),"")</f>
        <v/>
      </c>
      <c r="Q1088" s="106"/>
      <c r="R1088" s="247"/>
      <c r="S1088" s="247"/>
      <c r="T1088" s="247"/>
      <c r="U1088" s="248" t="str">
        <f>IF(AND(R1088&lt;&gt;"",S1088&lt;&gt;"",Q1088&lt;&gt;""),ROUND(MIN(IF(OR(Q1088="OZZ",Q1088="ZZ"),5000,17300),TRUNC(0.75*(SUMIF($D$12:$D1088,$D1088,R$12:R1088)+SUMIF($D$12:$D1088,$D1088,S$12:S1088)),2)) - SUMIF($D$12:$D1087,$D1088,U$12:U1087),2),"")</f>
        <v/>
      </c>
      <c r="V1088" s="248" t="str">
        <f>IF(AND(R1088&lt;&gt;"",S1088&lt;&gt;"",T1088&lt;&gt;"",Q1088&lt;&gt;"",AL1088&lt;&gt;""),IF(OR(Q1088="OZZ",Q1088="ZZ"),ROUND(0-SUMIF($D$12:$D1087,$D1088,V$12:V1087),2),IF(T1088=0,0,ROUND(MIN(MIN(17300,TRUNC(0.75*(SUMIF($D$12:$D$2012,$D1088,R$12:R$2012)+SUMIF($D$12:$D$2012,$D1088,S$12:S$2012)),2)+SUMIF($D$12:$D1088,$D1088,AL$12:AL1088))-SUMIF($D$12:$D1087,$D1088,V$12:V1087)-SUMIF($D$12:$D$2012,$D1088,U$12:U$2012),AL1088),2))),"")</f>
        <v/>
      </c>
      <c r="W1088" s="250" t="str">
        <f>IF(Q1088&lt;&gt;"",1000 - SUMIF($D$12:$D1087,$D1088,W$12:W1087),"")</f>
        <v/>
      </c>
      <c r="X1088" s="106"/>
      <c r="Y1088" s="247"/>
      <c r="Z1088" s="247"/>
      <c r="AA1088" s="247"/>
      <c r="AB1088" s="248" t="str">
        <f>IF(AND(Y1088&lt;&gt;"",Z1088&lt;&gt;"",X1088&lt;&gt;""),ROUND(MIN(IF(OR(X1088="OZZ",X1088="ZZ"),5000,17300),TRUNC(0.75*(SUMIF($D$12:$D1088,$D1088,Y$12:Y1088)+SUMIF($D$12:$D1088,$D1088,Z$12:Z1088)),2)) - SUMIF($D$12:$D1087,$D1088,AB$12:AB1087),2),"")</f>
        <v/>
      </c>
      <c r="AC1088" s="251" t="str">
        <f>IF(AND(Y1088&lt;&gt;"",Z1088&lt;&gt;"",AA1088&lt;&gt;"",X1088&lt;&gt;"",AP1088&lt;&gt;""),IF(OR(X1088="OZZ",X1088="ZZ"),ROUND(0-SUMIF($D$12:$D1087,$D1088,AC$12:AC1087),2),IF(AA1088=0,0,ROUND(MIN(MIN(17300,TRUNC(0.75*(SUMIF($D$12:$D$2012,$D1088,Y$12:Y$2012)+SUMIF($D$12:$D$2012,$D1088,Z$12:Z$2012)),2)+SUMIF($D$12:$D1088,$D1088,AP$12:AP1088))-SUMIF($D$12:$D1087,$D1088,AC$12:AC1087)-SUMIF($D$12:$D$2012,$D1088,AB$12:AB$2012),AP1088),2))),"")</f>
        <v/>
      </c>
      <c r="AD1088" s="250" t="str">
        <f>IF(X1088&lt;&gt;"",1000 - SUMIF($D$12:$D1087,$D1088,AD$12:AD1087),"")</f>
        <v/>
      </c>
      <c r="AE1088" s="252"/>
      <c r="AF1088" s="253"/>
      <c r="AG1088" s="254"/>
      <c r="AH1088" s="255" t="str">
        <f t="shared" si="355"/>
        <v/>
      </c>
      <c r="AI1088" s="256"/>
      <c r="AJ1088" s="253"/>
      <c r="AK1088" s="254"/>
      <c r="AL1088" s="255" t="str">
        <f t="shared" si="356"/>
        <v/>
      </c>
      <c r="AM1088" s="256"/>
      <c r="AN1088" s="253"/>
      <c r="AO1088" s="254"/>
      <c r="AP1088" s="255" t="str">
        <f t="shared" si="336"/>
        <v/>
      </c>
      <c r="AQ1088" s="116"/>
      <c r="AR1088" s="116"/>
      <c r="AS1088" s="117"/>
      <c r="AT1088" s="118"/>
      <c r="AU1088" s="119" t="str">
        <f>IF(D1088&lt;&gt; "", IF(COUNTIF($D$12:$D1088,$D1088)&gt;1,0,IF(SUM(N1088,U1088,AB1088)&gt;0,IF(AND(X1088="",OR(Q1088&lt;&gt;"",J1088&lt;&gt;"")),IF(Q1088&lt;&gt;"",Q1088,IF(J1088&lt;&gt;"",J1088,0)),IF(AND(Q1088&lt;&gt;"",J1088&lt;&gt;"",Q1088=J1088),Q1088,X1088)),0)),"")</f>
        <v/>
      </c>
      <c r="AV1088" s="119" t="str">
        <f>IF(D1088&lt;&gt;"",IF(COUNTIF($D$12:$D1088,$D1088)&gt;1,0,IF(SUM(O1088,V1088,AC1088)&gt;0,IF(AND(X1088="",OR(Q1088&lt;&gt;"",J1088&lt;&gt;"")),IF(Q1088&lt;&gt;"",Q1088,IF(J1088&lt;&gt;"",J1088,0)),IF(AND(Q1088&lt;&gt;"",J1088&lt;&gt;"",Q1088=J1088),Q1088,X1088)),0)),"")</f>
        <v/>
      </c>
      <c r="AW1088" s="119" t="str">
        <f>IF(D1088&lt;&gt;"",IF(COUNTIF($D$12:$D1088,$D1088)&gt;1,0,IF(SUM(P1088,W1088,AD1088)&gt;0,IF(AND(X1088="",OR(Q1088&lt;&gt;"",J1088&lt;&gt;"")),IF(Q1088&lt;&gt;"",Q1088,IF(J1088&lt;&gt;"",J1088,0)),IF(AND(Q1088&lt;&gt;"",J1088&lt;&gt;"",Q1088=J1088),Q1088,X1088)),0)),"")</f>
        <v/>
      </c>
      <c r="AX1088" s="118" t="str">
        <f t="shared" si="337"/>
        <v/>
      </c>
      <c r="AY1088" s="118" t="str">
        <f t="shared" si="338"/>
        <v/>
      </c>
      <c r="AZ1088" s="118" t="str">
        <f t="shared" si="339"/>
        <v/>
      </c>
      <c r="BA1088" s="118" t="str">
        <f t="shared" si="340"/>
        <v/>
      </c>
      <c r="BB1088" s="118" t="str">
        <f t="shared" si="341"/>
        <v/>
      </c>
      <c r="BC1088" s="118" t="str">
        <f t="shared" si="342"/>
        <v/>
      </c>
      <c r="BD1088" s="118" t="str">
        <f t="shared" si="343"/>
        <v/>
      </c>
      <c r="BE1088" s="118" t="str">
        <f t="shared" si="344"/>
        <v/>
      </c>
      <c r="BF1088" s="118" t="str">
        <f t="shared" si="345"/>
        <v/>
      </c>
      <c r="BG1088" s="120"/>
      <c r="BH1088" s="120" t="str">
        <f t="shared" si="346"/>
        <v/>
      </c>
      <c r="BI1088" s="120" t="str">
        <f t="shared" si="347"/>
        <v/>
      </c>
      <c r="BJ1088" s="121"/>
      <c r="BK1088" s="120" t="str">
        <f t="shared" si="348"/>
        <v/>
      </c>
      <c r="BL1088" s="120" t="str">
        <f t="shared" si="349"/>
        <v/>
      </c>
      <c r="BM1088" s="120" t="str">
        <f t="shared" si="350"/>
        <v/>
      </c>
      <c r="BN1088" s="120" t="str">
        <f t="shared" si="351"/>
        <v/>
      </c>
      <c r="BO1088" s="120" t="str">
        <f t="shared" si="352"/>
        <v/>
      </c>
      <c r="BP1088" s="120" t="str">
        <f t="shared" si="353"/>
        <v/>
      </c>
      <c r="BQ1088" s="98"/>
      <c r="BR1088" s="98"/>
      <c r="BS1088" s="98"/>
      <c r="BT1088" s="98"/>
      <c r="BU1088" s="98"/>
      <c r="BV1088" s="98"/>
      <c r="BW1088" s="98"/>
      <c r="BX1088" s="98"/>
      <c r="BY1088" s="98"/>
      <c r="BZ1088" s="98"/>
      <c r="CA1088" s="98"/>
      <c r="CB1088" s="98"/>
      <c r="CC1088" s="98"/>
      <c r="CD1088" s="98"/>
      <c r="CE1088" s="98"/>
      <c r="CF1088" s="98"/>
      <c r="CG1088" s="98"/>
      <c r="CH1088" s="98"/>
      <c r="CI1088" s="98"/>
      <c r="CJ1088" s="98"/>
      <c r="CK1088" s="98"/>
      <c r="CL1088" s="98"/>
      <c r="CM1088" s="98"/>
      <c r="CN1088" s="98"/>
      <c r="CO1088" s="98"/>
      <c r="CP1088" s="98"/>
      <c r="CQ1088" s="98"/>
      <c r="CR1088" s="98"/>
      <c r="CS1088" s="98"/>
    </row>
    <row r="1089" spans="1:97" s="4" customFormat="1" ht="18.75" customHeight="1" x14ac:dyDescent="0.2">
      <c r="A1089" s="3">
        <f t="shared" si="354"/>
        <v>1077</v>
      </c>
      <c r="B1089" s="263"/>
      <c r="C1089" s="263"/>
      <c r="D1089" s="263"/>
      <c r="E1089" s="259"/>
      <c r="F1089" s="259"/>
      <c r="G1089" s="43"/>
      <c r="H1089" s="264"/>
      <c r="I1089" s="261"/>
      <c r="J1089" s="106"/>
      <c r="K1089" s="247"/>
      <c r="L1089" s="247"/>
      <c r="M1089" s="247"/>
      <c r="N1089" s="248" t="str">
        <f>IF(AND(K1089&lt;&gt;"",L1089&lt;&gt;"",J1089&lt;&gt;""),ROUND(MIN(IF(OR(J1089="OZZ",J1089="ZZ"),5000,17300),TRUNC(0.75*(SUMIF($D$12:$D1089,$D1089,K$12:K1089)+SUMIF($D$12:$D1089,$D1089,L$12:L1089)),2)) - SUMIF($D$12:$D1088,$D1089,N$12:N1088),2),"")</f>
        <v/>
      </c>
      <c r="O1089" s="249" t="str">
        <f>IF(AND(K1089&lt;&gt;"",L1089&lt;&gt;"",M1089&lt;&gt;"",J1089&lt;&gt;"",AH1089&lt;&gt;""),IF(OR(J1089="OZZ",J1089="ZZ"),ROUND(0-SUMIF($D$12:$D1088,$D1089,O$12:O1088),2),IF(M1089=0,0,ROUND(MIN(MIN(17300,TRUNC(0.75*(SUMIF($D$12:$D$2012,$D1089,K$12:K$2012)+SUMIF($D$12:$D$2012,$D1089,L$12:L$2012)),2)+SUMIF($D$12:$D1089,$D1089,AH$12:AH1089))-SUMIF($D$12:$D1088,$D1089,O$12:O1088)-SUMIF($D$12:$D$2012,$D1089,N$12:N$2012),AH1089),2))),"")</f>
        <v/>
      </c>
      <c r="P1089" s="250" t="str">
        <f>IF(J1089&lt;&gt;"",1000 - SUMIF($D$12:$D1088,$D1089,P$12:P1088),"")</f>
        <v/>
      </c>
      <c r="Q1089" s="106"/>
      <c r="R1089" s="247"/>
      <c r="S1089" s="247"/>
      <c r="T1089" s="247"/>
      <c r="U1089" s="248" t="str">
        <f>IF(AND(R1089&lt;&gt;"",S1089&lt;&gt;"",Q1089&lt;&gt;""),ROUND(MIN(IF(OR(Q1089="OZZ",Q1089="ZZ"),5000,17300),TRUNC(0.75*(SUMIF($D$12:$D1089,$D1089,R$12:R1089)+SUMIF($D$12:$D1089,$D1089,S$12:S1089)),2)) - SUMIF($D$12:$D1088,$D1089,U$12:U1088),2),"")</f>
        <v/>
      </c>
      <c r="V1089" s="248" t="str">
        <f>IF(AND(R1089&lt;&gt;"",S1089&lt;&gt;"",T1089&lt;&gt;"",Q1089&lt;&gt;"",AL1089&lt;&gt;""),IF(OR(Q1089="OZZ",Q1089="ZZ"),ROUND(0-SUMIF($D$12:$D1088,$D1089,V$12:V1088),2),IF(T1089=0,0,ROUND(MIN(MIN(17300,TRUNC(0.75*(SUMIF($D$12:$D$2012,$D1089,R$12:R$2012)+SUMIF($D$12:$D$2012,$D1089,S$12:S$2012)),2)+SUMIF($D$12:$D1089,$D1089,AL$12:AL1089))-SUMIF($D$12:$D1088,$D1089,V$12:V1088)-SUMIF($D$12:$D$2012,$D1089,U$12:U$2012),AL1089),2))),"")</f>
        <v/>
      </c>
      <c r="W1089" s="250" t="str">
        <f>IF(Q1089&lt;&gt;"",1000 - SUMIF($D$12:$D1088,$D1089,W$12:W1088),"")</f>
        <v/>
      </c>
      <c r="X1089" s="106"/>
      <c r="Y1089" s="247"/>
      <c r="Z1089" s="247"/>
      <c r="AA1089" s="247"/>
      <c r="AB1089" s="248" t="str">
        <f>IF(AND(Y1089&lt;&gt;"",Z1089&lt;&gt;"",X1089&lt;&gt;""),ROUND(MIN(IF(OR(X1089="OZZ",X1089="ZZ"),5000,17300),TRUNC(0.75*(SUMIF($D$12:$D1089,$D1089,Y$12:Y1089)+SUMIF($D$12:$D1089,$D1089,Z$12:Z1089)),2)) - SUMIF($D$12:$D1088,$D1089,AB$12:AB1088),2),"")</f>
        <v/>
      </c>
      <c r="AC1089" s="251" t="str">
        <f>IF(AND(Y1089&lt;&gt;"",Z1089&lt;&gt;"",AA1089&lt;&gt;"",X1089&lt;&gt;"",AP1089&lt;&gt;""),IF(OR(X1089="OZZ",X1089="ZZ"),ROUND(0-SUMIF($D$12:$D1088,$D1089,AC$12:AC1088),2),IF(AA1089=0,0,ROUND(MIN(MIN(17300,TRUNC(0.75*(SUMIF($D$12:$D$2012,$D1089,Y$12:Y$2012)+SUMIF($D$12:$D$2012,$D1089,Z$12:Z$2012)),2)+SUMIF($D$12:$D1089,$D1089,AP$12:AP1089))-SUMIF($D$12:$D1088,$D1089,AC$12:AC1088)-SUMIF($D$12:$D$2012,$D1089,AB$12:AB$2012),AP1089),2))),"")</f>
        <v/>
      </c>
      <c r="AD1089" s="250" t="str">
        <f>IF(X1089&lt;&gt;"",1000 - SUMIF($D$12:$D1088,$D1089,AD$12:AD1088),"")</f>
        <v/>
      </c>
      <c r="AE1089" s="252"/>
      <c r="AF1089" s="253"/>
      <c r="AG1089" s="254"/>
      <c r="AH1089" s="255" t="str">
        <f t="shared" si="355"/>
        <v/>
      </c>
      <c r="AI1089" s="256"/>
      <c r="AJ1089" s="253"/>
      <c r="AK1089" s="254"/>
      <c r="AL1089" s="255" t="str">
        <f t="shared" si="356"/>
        <v/>
      </c>
      <c r="AM1089" s="256"/>
      <c r="AN1089" s="253"/>
      <c r="AO1089" s="254"/>
      <c r="AP1089" s="255" t="str">
        <f t="shared" si="336"/>
        <v/>
      </c>
      <c r="AQ1089" s="116"/>
      <c r="AR1089" s="116"/>
      <c r="AS1089" s="117"/>
      <c r="AT1089" s="118"/>
      <c r="AU1089" s="119" t="str">
        <f>IF(D1089&lt;&gt; "", IF(COUNTIF($D$12:$D1089,$D1089)&gt;1,0,IF(SUM(N1089,U1089,AB1089)&gt;0,IF(AND(X1089="",OR(Q1089&lt;&gt;"",J1089&lt;&gt;"")),IF(Q1089&lt;&gt;"",Q1089,IF(J1089&lt;&gt;"",J1089,0)),IF(AND(Q1089&lt;&gt;"",J1089&lt;&gt;"",Q1089=J1089),Q1089,X1089)),0)),"")</f>
        <v/>
      </c>
      <c r="AV1089" s="119" t="str">
        <f>IF(D1089&lt;&gt;"",IF(COUNTIF($D$12:$D1089,$D1089)&gt;1,0,IF(SUM(O1089,V1089,AC1089)&gt;0,IF(AND(X1089="",OR(Q1089&lt;&gt;"",J1089&lt;&gt;"")),IF(Q1089&lt;&gt;"",Q1089,IF(J1089&lt;&gt;"",J1089,0)),IF(AND(Q1089&lt;&gt;"",J1089&lt;&gt;"",Q1089=J1089),Q1089,X1089)),0)),"")</f>
        <v/>
      </c>
      <c r="AW1089" s="119" t="str">
        <f>IF(D1089&lt;&gt;"",IF(COUNTIF($D$12:$D1089,$D1089)&gt;1,0,IF(SUM(P1089,W1089,AD1089)&gt;0,IF(AND(X1089="",OR(Q1089&lt;&gt;"",J1089&lt;&gt;"")),IF(Q1089&lt;&gt;"",Q1089,IF(J1089&lt;&gt;"",J1089,0)),IF(AND(Q1089&lt;&gt;"",J1089&lt;&gt;"",Q1089=J1089),Q1089,X1089)),0)),"")</f>
        <v/>
      </c>
      <c r="AX1089" s="118" t="str">
        <f t="shared" si="337"/>
        <v/>
      </c>
      <c r="AY1089" s="118" t="str">
        <f t="shared" si="338"/>
        <v/>
      </c>
      <c r="AZ1089" s="118" t="str">
        <f t="shared" si="339"/>
        <v/>
      </c>
      <c r="BA1089" s="118" t="str">
        <f t="shared" si="340"/>
        <v/>
      </c>
      <c r="BB1089" s="118" t="str">
        <f t="shared" si="341"/>
        <v/>
      </c>
      <c r="BC1089" s="118" t="str">
        <f t="shared" si="342"/>
        <v/>
      </c>
      <c r="BD1089" s="118" t="str">
        <f t="shared" si="343"/>
        <v/>
      </c>
      <c r="BE1089" s="118" t="str">
        <f t="shared" si="344"/>
        <v/>
      </c>
      <c r="BF1089" s="118" t="str">
        <f t="shared" si="345"/>
        <v/>
      </c>
      <c r="BG1089" s="120"/>
      <c r="BH1089" s="120" t="str">
        <f t="shared" si="346"/>
        <v/>
      </c>
      <c r="BI1089" s="120" t="str">
        <f t="shared" si="347"/>
        <v/>
      </c>
      <c r="BJ1089" s="121"/>
      <c r="BK1089" s="120" t="str">
        <f t="shared" si="348"/>
        <v/>
      </c>
      <c r="BL1089" s="120" t="str">
        <f t="shared" si="349"/>
        <v/>
      </c>
      <c r="BM1089" s="120" t="str">
        <f t="shared" si="350"/>
        <v/>
      </c>
      <c r="BN1089" s="120" t="str">
        <f t="shared" si="351"/>
        <v/>
      </c>
      <c r="BO1089" s="120" t="str">
        <f t="shared" si="352"/>
        <v/>
      </c>
      <c r="BP1089" s="120" t="str">
        <f t="shared" si="353"/>
        <v/>
      </c>
      <c r="BQ1089" s="98"/>
      <c r="BR1089" s="98"/>
      <c r="BS1089" s="98"/>
      <c r="BT1089" s="98"/>
      <c r="BU1089" s="98"/>
      <c r="BV1089" s="98"/>
      <c r="BW1089" s="98"/>
      <c r="BX1089" s="98"/>
      <c r="BY1089" s="98"/>
      <c r="BZ1089" s="98"/>
      <c r="CA1089" s="98"/>
      <c r="CB1089" s="98"/>
      <c r="CC1089" s="98"/>
      <c r="CD1089" s="98"/>
      <c r="CE1089" s="98"/>
      <c r="CF1089" s="98"/>
      <c r="CG1089" s="98"/>
      <c r="CH1089" s="98"/>
      <c r="CI1089" s="98"/>
      <c r="CJ1089" s="98"/>
      <c r="CK1089" s="98"/>
      <c r="CL1089" s="98"/>
      <c r="CM1089" s="98"/>
      <c r="CN1089" s="98"/>
      <c r="CO1089" s="98"/>
      <c r="CP1089" s="98"/>
      <c r="CQ1089" s="98"/>
      <c r="CR1089" s="98"/>
      <c r="CS1089" s="98"/>
    </row>
    <row r="1090" spans="1:97" s="4" customFormat="1" ht="18.75" customHeight="1" x14ac:dyDescent="0.2">
      <c r="A1090" s="3">
        <f t="shared" si="354"/>
        <v>1078</v>
      </c>
      <c r="B1090" s="263"/>
      <c r="C1090" s="263"/>
      <c r="D1090" s="263"/>
      <c r="E1090" s="259"/>
      <c r="F1090" s="259"/>
      <c r="G1090" s="43"/>
      <c r="H1090" s="264"/>
      <c r="I1090" s="261"/>
      <c r="J1090" s="106"/>
      <c r="K1090" s="247"/>
      <c r="L1090" s="247"/>
      <c r="M1090" s="247"/>
      <c r="N1090" s="248" t="str">
        <f>IF(AND(K1090&lt;&gt;"",L1090&lt;&gt;"",J1090&lt;&gt;""),ROUND(MIN(IF(OR(J1090="OZZ",J1090="ZZ"),5000,17300),TRUNC(0.75*(SUMIF($D$12:$D1090,$D1090,K$12:K1090)+SUMIF($D$12:$D1090,$D1090,L$12:L1090)),2)) - SUMIF($D$12:$D1089,$D1090,N$12:N1089),2),"")</f>
        <v/>
      </c>
      <c r="O1090" s="249" t="str">
        <f>IF(AND(K1090&lt;&gt;"",L1090&lt;&gt;"",M1090&lt;&gt;"",J1090&lt;&gt;"",AH1090&lt;&gt;""),IF(OR(J1090="OZZ",J1090="ZZ"),ROUND(0-SUMIF($D$12:$D1089,$D1090,O$12:O1089),2),IF(M1090=0,0,ROUND(MIN(MIN(17300,TRUNC(0.75*(SUMIF($D$12:$D$2012,$D1090,K$12:K$2012)+SUMIF($D$12:$D$2012,$D1090,L$12:L$2012)),2)+SUMIF($D$12:$D1090,$D1090,AH$12:AH1090))-SUMIF($D$12:$D1089,$D1090,O$12:O1089)-SUMIF($D$12:$D$2012,$D1090,N$12:N$2012),AH1090),2))),"")</f>
        <v/>
      </c>
      <c r="P1090" s="250" t="str">
        <f>IF(J1090&lt;&gt;"",1000 - SUMIF($D$12:$D1089,$D1090,P$12:P1089),"")</f>
        <v/>
      </c>
      <c r="Q1090" s="106"/>
      <c r="R1090" s="247"/>
      <c r="S1090" s="247"/>
      <c r="T1090" s="247"/>
      <c r="U1090" s="248" t="str">
        <f>IF(AND(R1090&lt;&gt;"",S1090&lt;&gt;"",Q1090&lt;&gt;""),ROUND(MIN(IF(OR(Q1090="OZZ",Q1090="ZZ"),5000,17300),TRUNC(0.75*(SUMIF($D$12:$D1090,$D1090,R$12:R1090)+SUMIF($D$12:$D1090,$D1090,S$12:S1090)),2)) - SUMIF($D$12:$D1089,$D1090,U$12:U1089),2),"")</f>
        <v/>
      </c>
      <c r="V1090" s="248" t="str">
        <f>IF(AND(R1090&lt;&gt;"",S1090&lt;&gt;"",T1090&lt;&gt;"",Q1090&lt;&gt;"",AL1090&lt;&gt;""),IF(OR(Q1090="OZZ",Q1090="ZZ"),ROUND(0-SUMIF($D$12:$D1089,$D1090,V$12:V1089),2),IF(T1090=0,0,ROUND(MIN(MIN(17300,TRUNC(0.75*(SUMIF($D$12:$D$2012,$D1090,R$12:R$2012)+SUMIF($D$12:$D$2012,$D1090,S$12:S$2012)),2)+SUMIF($D$12:$D1090,$D1090,AL$12:AL1090))-SUMIF($D$12:$D1089,$D1090,V$12:V1089)-SUMIF($D$12:$D$2012,$D1090,U$12:U$2012),AL1090),2))),"")</f>
        <v/>
      </c>
      <c r="W1090" s="250" t="str">
        <f>IF(Q1090&lt;&gt;"",1000 - SUMIF($D$12:$D1089,$D1090,W$12:W1089),"")</f>
        <v/>
      </c>
      <c r="X1090" s="106"/>
      <c r="Y1090" s="247"/>
      <c r="Z1090" s="247"/>
      <c r="AA1090" s="247"/>
      <c r="AB1090" s="248" t="str">
        <f>IF(AND(Y1090&lt;&gt;"",Z1090&lt;&gt;"",X1090&lt;&gt;""),ROUND(MIN(IF(OR(X1090="OZZ",X1090="ZZ"),5000,17300),TRUNC(0.75*(SUMIF($D$12:$D1090,$D1090,Y$12:Y1090)+SUMIF($D$12:$D1090,$D1090,Z$12:Z1090)),2)) - SUMIF($D$12:$D1089,$D1090,AB$12:AB1089),2),"")</f>
        <v/>
      </c>
      <c r="AC1090" s="251" t="str">
        <f>IF(AND(Y1090&lt;&gt;"",Z1090&lt;&gt;"",AA1090&lt;&gt;"",X1090&lt;&gt;"",AP1090&lt;&gt;""),IF(OR(X1090="OZZ",X1090="ZZ"),ROUND(0-SUMIF($D$12:$D1089,$D1090,AC$12:AC1089),2),IF(AA1090=0,0,ROUND(MIN(MIN(17300,TRUNC(0.75*(SUMIF($D$12:$D$2012,$D1090,Y$12:Y$2012)+SUMIF($D$12:$D$2012,$D1090,Z$12:Z$2012)),2)+SUMIF($D$12:$D1090,$D1090,AP$12:AP1090))-SUMIF($D$12:$D1089,$D1090,AC$12:AC1089)-SUMIF($D$12:$D$2012,$D1090,AB$12:AB$2012),AP1090),2))),"")</f>
        <v/>
      </c>
      <c r="AD1090" s="250" t="str">
        <f>IF(X1090&lt;&gt;"",1000 - SUMIF($D$12:$D1089,$D1090,AD$12:AD1089),"")</f>
        <v/>
      </c>
      <c r="AE1090" s="252"/>
      <c r="AF1090" s="253"/>
      <c r="AG1090" s="254"/>
      <c r="AH1090" s="255" t="str">
        <f t="shared" si="355"/>
        <v/>
      </c>
      <c r="AI1090" s="256"/>
      <c r="AJ1090" s="253"/>
      <c r="AK1090" s="254"/>
      <c r="AL1090" s="255" t="str">
        <f t="shared" si="356"/>
        <v/>
      </c>
      <c r="AM1090" s="256"/>
      <c r="AN1090" s="253"/>
      <c r="AO1090" s="254"/>
      <c r="AP1090" s="255" t="str">
        <f t="shared" si="336"/>
        <v/>
      </c>
      <c r="AQ1090" s="116"/>
      <c r="AR1090" s="116"/>
      <c r="AS1090" s="117"/>
      <c r="AT1090" s="118"/>
      <c r="AU1090" s="119" t="str">
        <f>IF(D1090&lt;&gt; "", IF(COUNTIF($D$12:$D1090,$D1090)&gt;1,0,IF(SUM(N1090,U1090,AB1090)&gt;0,IF(AND(X1090="",OR(Q1090&lt;&gt;"",J1090&lt;&gt;"")),IF(Q1090&lt;&gt;"",Q1090,IF(J1090&lt;&gt;"",J1090,0)),IF(AND(Q1090&lt;&gt;"",J1090&lt;&gt;"",Q1090=J1090),Q1090,X1090)),0)),"")</f>
        <v/>
      </c>
      <c r="AV1090" s="119" t="str">
        <f>IF(D1090&lt;&gt;"",IF(COUNTIF($D$12:$D1090,$D1090)&gt;1,0,IF(SUM(O1090,V1090,AC1090)&gt;0,IF(AND(X1090="",OR(Q1090&lt;&gt;"",J1090&lt;&gt;"")),IF(Q1090&lt;&gt;"",Q1090,IF(J1090&lt;&gt;"",J1090,0)),IF(AND(Q1090&lt;&gt;"",J1090&lt;&gt;"",Q1090=J1090),Q1090,X1090)),0)),"")</f>
        <v/>
      </c>
      <c r="AW1090" s="119" t="str">
        <f>IF(D1090&lt;&gt;"",IF(COUNTIF($D$12:$D1090,$D1090)&gt;1,0,IF(SUM(P1090,W1090,AD1090)&gt;0,IF(AND(X1090="",OR(Q1090&lt;&gt;"",J1090&lt;&gt;"")),IF(Q1090&lt;&gt;"",Q1090,IF(J1090&lt;&gt;"",J1090,0)),IF(AND(Q1090&lt;&gt;"",J1090&lt;&gt;"",Q1090=J1090),Q1090,X1090)),0)),"")</f>
        <v/>
      </c>
      <c r="AX1090" s="118" t="str">
        <f t="shared" si="337"/>
        <v/>
      </c>
      <c r="AY1090" s="118" t="str">
        <f t="shared" si="338"/>
        <v/>
      </c>
      <c r="AZ1090" s="118" t="str">
        <f t="shared" si="339"/>
        <v/>
      </c>
      <c r="BA1090" s="118" t="str">
        <f t="shared" si="340"/>
        <v/>
      </c>
      <c r="BB1090" s="118" t="str">
        <f t="shared" si="341"/>
        <v/>
      </c>
      <c r="BC1090" s="118" t="str">
        <f t="shared" si="342"/>
        <v/>
      </c>
      <c r="BD1090" s="118" t="str">
        <f t="shared" si="343"/>
        <v/>
      </c>
      <c r="BE1090" s="118" t="str">
        <f t="shared" si="344"/>
        <v/>
      </c>
      <c r="BF1090" s="118" t="str">
        <f t="shared" si="345"/>
        <v/>
      </c>
      <c r="BG1090" s="120"/>
      <c r="BH1090" s="120" t="str">
        <f t="shared" si="346"/>
        <v/>
      </c>
      <c r="BI1090" s="120" t="str">
        <f t="shared" si="347"/>
        <v/>
      </c>
      <c r="BJ1090" s="121"/>
      <c r="BK1090" s="120" t="str">
        <f t="shared" si="348"/>
        <v/>
      </c>
      <c r="BL1090" s="120" t="str">
        <f t="shared" si="349"/>
        <v/>
      </c>
      <c r="BM1090" s="120" t="str">
        <f t="shared" si="350"/>
        <v/>
      </c>
      <c r="BN1090" s="120" t="str">
        <f t="shared" si="351"/>
        <v/>
      </c>
      <c r="BO1090" s="120" t="str">
        <f t="shared" si="352"/>
        <v/>
      </c>
      <c r="BP1090" s="120" t="str">
        <f t="shared" si="353"/>
        <v/>
      </c>
      <c r="BQ1090" s="98"/>
      <c r="BR1090" s="98"/>
      <c r="BS1090" s="98"/>
      <c r="BT1090" s="98"/>
      <c r="BU1090" s="98"/>
      <c r="BV1090" s="98"/>
      <c r="BW1090" s="98"/>
      <c r="BX1090" s="98"/>
      <c r="BY1090" s="98"/>
      <c r="BZ1090" s="98"/>
      <c r="CA1090" s="98"/>
      <c r="CB1090" s="98"/>
      <c r="CC1090" s="98"/>
      <c r="CD1090" s="98"/>
      <c r="CE1090" s="98"/>
      <c r="CF1090" s="98"/>
      <c r="CG1090" s="98"/>
      <c r="CH1090" s="98"/>
      <c r="CI1090" s="98"/>
      <c r="CJ1090" s="98"/>
      <c r="CK1090" s="98"/>
      <c r="CL1090" s="98"/>
      <c r="CM1090" s="98"/>
      <c r="CN1090" s="98"/>
      <c r="CO1090" s="98"/>
      <c r="CP1090" s="98"/>
      <c r="CQ1090" s="98"/>
      <c r="CR1090" s="98"/>
      <c r="CS1090" s="98"/>
    </row>
    <row r="1091" spans="1:97" s="4" customFormat="1" ht="18.75" customHeight="1" x14ac:dyDescent="0.2">
      <c r="A1091" s="3">
        <f t="shared" si="354"/>
        <v>1079</v>
      </c>
      <c r="B1091" s="263"/>
      <c r="C1091" s="263"/>
      <c r="D1091" s="263"/>
      <c r="E1091" s="259"/>
      <c r="F1091" s="259"/>
      <c r="G1091" s="43"/>
      <c r="H1091" s="264"/>
      <c r="I1091" s="261"/>
      <c r="J1091" s="106"/>
      <c r="K1091" s="247"/>
      <c r="L1091" s="247"/>
      <c r="M1091" s="247"/>
      <c r="N1091" s="248" t="str">
        <f>IF(AND(K1091&lt;&gt;"",L1091&lt;&gt;"",J1091&lt;&gt;""),ROUND(MIN(IF(OR(J1091="OZZ",J1091="ZZ"),5000,17300),TRUNC(0.75*(SUMIF($D$12:$D1091,$D1091,K$12:K1091)+SUMIF($D$12:$D1091,$D1091,L$12:L1091)),2)) - SUMIF($D$12:$D1090,$D1091,N$12:N1090),2),"")</f>
        <v/>
      </c>
      <c r="O1091" s="249" t="str">
        <f>IF(AND(K1091&lt;&gt;"",L1091&lt;&gt;"",M1091&lt;&gt;"",J1091&lt;&gt;"",AH1091&lt;&gt;""),IF(OR(J1091="OZZ",J1091="ZZ"),ROUND(0-SUMIF($D$12:$D1090,$D1091,O$12:O1090),2),IF(M1091=0,0,ROUND(MIN(MIN(17300,TRUNC(0.75*(SUMIF($D$12:$D$2012,$D1091,K$12:K$2012)+SUMIF($D$12:$D$2012,$D1091,L$12:L$2012)),2)+SUMIF($D$12:$D1091,$D1091,AH$12:AH1091))-SUMIF($D$12:$D1090,$D1091,O$12:O1090)-SUMIF($D$12:$D$2012,$D1091,N$12:N$2012),AH1091),2))),"")</f>
        <v/>
      </c>
      <c r="P1091" s="250" t="str">
        <f>IF(J1091&lt;&gt;"",1000 - SUMIF($D$12:$D1090,$D1091,P$12:P1090),"")</f>
        <v/>
      </c>
      <c r="Q1091" s="106"/>
      <c r="R1091" s="247"/>
      <c r="S1091" s="247"/>
      <c r="T1091" s="247"/>
      <c r="U1091" s="248" t="str">
        <f>IF(AND(R1091&lt;&gt;"",S1091&lt;&gt;"",Q1091&lt;&gt;""),ROUND(MIN(IF(OR(Q1091="OZZ",Q1091="ZZ"),5000,17300),TRUNC(0.75*(SUMIF($D$12:$D1091,$D1091,R$12:R1091)+SUMIF($D$12:$D1091,$D1091,S$12:S1091)),2)) - SUMIF($D$12:$D1090,$D1091,U$12:U1090),2),"")</f>
        <v/>
      </c>
      <c r="V1091" s="248" t="str">
        <f>IF(AND(R1091&lt;&gt;"",S1091&lt;&gt;"",T1091&lt;&gt;"",Q1091&lt;&gt;"",AL1091&lt;&gt;""),IF(OR(Q1091="OZZ",Q1091="ZZ"),ROUND(0-SUMIF($D$12:$D1090,$D1091,V$12:V1090),2),IF(T1091=0,0,ROUND(MIN(MIN(17300,TRUNC(0.75*(SUMIF($D$12:$D$2012,$D1091,R$12:R$2012)+SUMIF($D$12:$D$2012,$D1091,S$12:S$2012)),2)+SUMIF($D$12:$D1091,$D1091,AL$12:AL1091))-SUMIF($D$12:$D1090,$D1091,V$12:V1090)-SUMIF($D$12:$D$2012,$D1091,U$12:U$2012),AL1091),2))),"")</f>
        <v/>
      </c>
      <c r="W1091" s="250" t="str">
        <f>IF(Q1091&lt;&gt;"",1000 - SUMIF($D$12:$D1090,$D1091,W$12:W1090),"")</f>
        <v/>
      </c>
      <c r="X1091" s="106"/>
      <c r="Y1091" s="247"/>
      <c r="Z1091" s="247"/>
      <c r="AA1091" s="247"/>
      <c r="AB1091" s="248" t="str">
        <f>IF(AND(Y1091&lt;&gt;"",Z1091&lt;&gt;"",X1091&lt;&gt;""),ROUND(MIN(IF(OR(X1091="OZZ",X1091="ZZ"),5000,17300),TRUNC(0.75*(SUMIF($D$12:$D1091,$D1091,Y$12:Y1091)+SUMIF($D$12:$D1091,$D1091,Z$12:Z1091)),2)) - SUMIF($D$12:$D1090,$D1091,AB$12:AB1090),2),"")</f>
        <v/>
      </c>
      <c r="AC1091" s="251" t="str">
        <f>IF(AND(Y1091&lt;&gt;"",Z1091&lt;&gt;"",AA1091&lt;&gt;"",X1091&lt;&gt;"",AP1091&lt;&gt;""),IF(OR(X1091="OZZ",X1091="ZZ"),ROUND(0-SUMIF($D$12:$D1090,$D1091,AC$12:AC1090),2),IF(AA1091=0,0,ROUND(MIN(MIN(17300,TRUNC(0.75*(SUMIF($D$12:$D$2012,$D1091,Y$12:Y$2012)+SUMIF($D$12:$D$2012,$D1091,Z$12:Z$2012)),2)+SUMIF($D$12:$D1091,$D1091,AP$12:AP1091))-SUMIF($D$12:$D1090,$D1091,AC$12:AC1090)-SUMIF($D$12:$D$2012,$D1091,AB$12:AB$2012),AP1091),2))),"")</f>
        <v/>
      </c>
      <c r="AD1091" s="250" t="str">
        <f>IF(X1091&lt;&gt;"",1000 - SUMIF($D$12:$D1090,$D1091,AD$12:AD1090),"")</f>
        <v/>
      </c>
      <c r="AE1091" s="252"/>
      <c r="AF1091" s="253"/>
      <c r="AG1091" s="254"/>
      <c r="AH1091" s="255" t="str">
        <f t="shared" si="355"/>
        <v/>
      </c>
      <c r="AI1091" s="256"/>
      <c r="AJ1091" s="253"/>
      <c r="AK1091" s="254"/>
      <c r="AL1091" s="255" t="str">
        <f t="shared" si="356"/>
        <v/>
      </c>
      <c r="AM1091" s="256"/>
      <c r="AN1091" s="253"/>
      <c r="AO1091" s="254"/>
      <c r="AP1091" s="255" t="str">
        <f t="shared" si="336"/>
        <v/>
      </c>
      <c r="AQ1091" s="116"/>
      <c r="AR1091" s="116"/>
      <c r="AS1091" s="117"/>
      <c r="AT1091" s="118"/>
      <c r="AU1091" s="119" t="str">
        <f>IF(D1091&lt;&gt; "", IF(COUNTIF($D$12:$D1091,$D1091)&gt;1,0,IF(SUM(N1091,U1091,AB1091)&gt;0,IF(AND(X1091="",OR(Q1091&lt;&gt;"",J1091&lt;&gt;"")),IF(Q1091&lt;&gt;"",Q1091,IF(J1091&lt;&gt;"",J1091,0)),IF(AND(Q1091&lt;&gt;"",J1091&lt;&gt;"",Q1091=J1091),Q1091,X1091)),0)),"")</f>
        <v/>
      </c>
      <c r="AV1091" s="119" t="str">
        <f>IF(D1091&lt;&gt;"",IF(COUNTIF($D$12:$D1091,$D1091)&gt;1,0,IF(SUM(O1091,V1091,AC1091)&gt;0,IF(AND(X1091="",OR(Q1091&lt;&gt;"",J1091&lt;&gt;"")),IF(Q1091&lt;&gt;"",Q1091,IF(J1091&lt;&gt;"",J1091,0)),IF(AND(Q1091&lt;&gt;"",J1091&lt;&gt;"",Q1091=J1091),Q1091,X1091)),0)),"")</f>
        <v/>
      </c>
      <c r="AW1091" s="119" t="str">
        <f>IF(D1091&lt;&gt;"",IF(COUNTIF($D$12:$D1091,$D1091)&gt;1,0,IF(SUM(P1091,W1091,AD1091)&gt;0,IF(AND(X1091="",OR(Q1091&lt;&gt;"",J1091&lt;&gt;"")),IF(Q1091&lt;&gt;"",Q1091,IF(J1091&lt;&gt;"",J1091,0)),IF(AND(Q1091&lt;&gt;"",J1091&lt;&gt;"",Q1091=J1091),Q1091,X1091)),0)),"")</f>
        <v/>
      </c>
      <c r="AX1091" s="118" t="str">
        <f t="shared" si="337"/>
        <v/>
      </c>
      <c r="AY1091" s="118" t="str">
        <f t="shared" si="338"/>
        <v/>
      </c>
      <c r="AZ1091" s="118" t="str">
        <f t="shared" si="339"/>
        <v/>
      </c>
      <c r="BA1091" s="118" t="str">
        <f t="shared" si="340"/>
        <v/>
      </c>
      <c r="BB1091" s="118" t="str">
        <f t="shared" si="341"/>
        <v/>
      </c>
      <c r="BC1091" s="118" t="str">
        <f t="shared" si="342"/>
        <v/>
      </c>
      <c r="BD1091" s="118" t="str">
        <f t="shared" si="343"/>
        <v/>
      </c>
      <c r="BE1091" s="118" t="str">
        <f t="shared" si="344"/>
        <v/>
      </c>
      <c r="BF1091" s="118" t="str">
        <f t="shared" si="345"/>
        <v/>
      </c>
      <c r="BG1091" s="120"/>
      <c r="BH1091" s="120" t="str">
        <f t="shared" si="346"/>
        <v/>
      </c>
      <c r="BI1091" s="120" t="str">
        <f t="shared" si="347"/>
        <v/>
      </c>
      <c r="BJ1091" s="121"/>
      <c r="BK1091" s="120" t="str">
        <f t="shared" si="348"/>
        <v/>
      </c>
      <c r="BL1091" s="120" t="str">
        <f t="shared" si="349"/>
        <v/>
      </c>
      <c r="BM1091" s="120" t="str">
        <f t="shared" si="350"/>
        <v/>
      </c>
      <c r="BN1091" s="120" t="str">
        <f t="shared" si="351"/>
        <v/>
      </c>
      <c r="BO1091" s="120" t="str">
        <f t="shared" si="352"/>
        <v/>
      </c>
      <c r="BP1091" s="120" t="str">
        <f t="shared" si="353"/>
        <v/>
      </c>
      <c r="BQ1091" s="98"/>
      <c r="BR1091" s="98"/>
      <c r="BS1091" s="98"/>
      <c r="BT1091" s="98"/>
      <c r="BU1091" s="98"/>
      <c r="BV1091" s="98"/>
      <c r="BW1091" s="98"/>
      <c r="BX1091" s="98"/>
      <c r="BY1091" s="98"/>
      <c r="BZ1091" s="98"/>
      <c r="CA1091" s="98"/>
      <c r="CB1091" s="98"/>
      <c r="CC1091" s="98"/>
      <c r="CD1091" s="98"/>
      <c r="CE1091" s="98"/>
      <c r="CF1091" s="98"/>
      <c r="CG1091" s="98"/>
      <c r="CH1091" s="98"/>
      <c r="CI1091" s="98"/>
      <c r="CJ1091" s="98"/>
      <c r="CK1091" s="98"/>
      <c r="CL1091" s="98"/>
      <c r="CM1091" s="98"/>
      <c r="CN1091" s="98"/>
      <c r="CO1091" s="98"/>
      <c r="CP1091" s="98"/>
      <c r="CQ1091" s="98"/>
      <c r="CR1091" s="98"/>
      <c r="CS1091" s="98"/>
    </row>
    <row r="1092" spans="1:97" s="4" customFormat="1" ht="18.75" customHeight="1" x14ac:dyDescent="0.2">
      <c r="A1092" s="3">
        <f t="shared" si="354"/>
        <v>1080</v>
      </c>
      <c r="B1092" s="263"/>
      <c r="C1092" s="263"/>
      <c r="D1092" s="263"/>
      <c r="E1092" s="259"/>
      <c r="F1092" s="259"/>
      <c r="G1092" s="43"/>
      <c r="H1092" s="264"/>
      <c r="I1092" s="261"/>
      <c r="J1092" s="106"/>
      <c r="K1092" s="247"/>
      <c r="L1092" s="247"/>
      <c r="M1092" s="247"/>
      <c r="N1092" s="248" t="str">
        <f>IF(AND(K1092&lt;&gt;"",L1092&lt;&gt;"",J1092&lt;&gt;""),ROUND(MIN(IF(OR(J1092="OZZ",J1092="ZZ"),5000,17300),TRUNC(0.75*(SUMIF($D$12:$D1092,$D1092,K$12:K1092)+SUMIF($D$12:$D1092,$D1092,L$12:L1092)),2)) - SUMIF($D$12:$D1091,$D1092,N$12:N1091),2),"")</f>
        <v/>
      </c>
      <c r="O1092" s="249" t="str">
        <f>IF(AND(K1092&lt;&gt;"",L1092&lt;&gt;"",M1092&lt;&gt;"",J1092&lt;&gt;"",AH1092&lt;&gt;""),IF(OR(J1092="OZZ",J1092="ZZ"),ROUND(0-SUMIF($D$12:$D1091,$D1092,O$12:O1091),2),IF(M1092=0,0,ROUND(MIN(MIN(17300,TRUNC(0.75*(SUMIF($D$12:$D$2012,$D1092,K$12:K$2012)+SUMIF($D$12:$D$2012,$D1092,L$12:L$2012)),2)+SUMIF($D$12:$D1092,$D1092,AH$12:AH1092))-SUMIF($D$12:$D1091,$D1092,O$12:O1091)-SUMIF($D$12:$D$2012,$D1092,N$12:N$2012),AH1092),2))),"")</f>
        <v/>
      </c>
      <c r="P1092" s="250" t="str">
        <f>IF(J1092&lt;&gt;"",1000 - SUMIF($D$12:$D1091,$D1092,P$12:P1091),"")</f>
        <v/>
      </c>
      <c r="Q1092" s="106"/>
      <c r="R1092" s="247"/>
      <c r="S1092" s="247"/>
      <c r="T1092" s="247"/>
      <c r="U1092" s="248" t="str">
        <f>IF(AND(R1092&lt;&gt;"",S1092&lt;&gt;"",Q1092&lt;&gt;""),ROUND(MIN(IF(OR(Q1092="OZZ",Q1092="ZZ"),5000,17300),TRUNC(0.75*(SUMIF($D$12:$D1092,$D1092,R$12:R1092)+SUMIF($D$12:$D1092,$D1092,S$12:S1092)),2)) - SUMIF($D$12:$D1091,$D1092,U$12:U1091),2),"")</f>
        <v/>
      </c>
      <c r="V1092" s="248" t="str">
        <f>IF(AND(R1092&lt;&gt;"",S1092&lt;&gt;"",T1092&lt;&gt;"",Q1092&lt;&gt;"",AL1092&lt;&gt;""),IF(OR(Q1092="OZZ",Q1092="ZZ"),ROUND(0-SUMIF($D$12:$D1091,$D1092,V$12:V1091),2),IF(T1092=0,0,ROUND(MIN(MIN(17300,TRUNC(0.75*(SUMIF($D$12:$D$2012,$D1092,R$12:R$2012)+SUMIF($D$12:$D$2012,$D1092,S$12:S$2012)),2)+SUMIF($D$12:$D1092,$D1092,AL$12:AL1092))-SUMIF($D$12:$D1091,$D1092,V$12:V1091)-SUMIF($D$12:$D$2012,$D1092,U$12:U$2012),AL1092),2))),"")</f>
        <v/>
      </c>
      <c r="W1092" s="250" t="str">
        <f>IF(Q1092&lt;&gt;"",1000 - SUMIF($D$12:$D1091,$D1092,W$12:W1091),"")</f>
        <v/>
      </c>
      <c r="X1092" s="106"/>
      <c r="Y1092" s="247"/>
      <c r="Z1092" s="247"/>
      <c r="AA1092" s="247"/>
      <c r="AB1092" s="248" t="str">
        <f>IF(AND(Y1092&lt;&gt;"",Z1092&lt;&gt;"",X1092&lt;&gt;""),ROUND(MIN(IF(OR(X1092="OZZ",X1092="ZZ"),5000,17300),TRUNC(0.75*(SUMIF($D$12:$D1092,$D1092,Y$12:Y1092)+SUMIF($D$12:$D1092,$D1092,Z$12:Z1092)),2)) - SUMIF($D$12:$D1091,$D1092,AB$12:AB1091),2),"")</f>
        <v/>
      </c>
      <c r="AC1092" s="251" t="str">
        <f>IF(AND(Y1092&lt;&gt;"",Z1092&lt;&gt;"",AA1092&lt;&gt;"",X1092&lt;&gt;"",AP1092&lt;&gt;""),IF(OR(X1092="OZZ",X1092="ZZ"),ROUND(0-SUMIF($D$12:$D1091,$D1092,AC$12:AC1091),2),IF(AA1092=0,0,ROUND(MIN(MIN(17300,TRUNC(0.75*(SUMIF($D$12:$D$2012,$D1092,Y$12:Y$2012)+SUMIF($D$12:$D$2012,$D1092,Z$12:Z$2012)),2)+SUMIF($D$12:$D1092,$D1092,AP$12:AP1092))-SUMIF($D$12:$D1091,$D1092,AC$12:AC1091)-SUMIF($D$12:$D$2012,$D1092,AB$12:AB$2012),AP1092),2))),"")</f>
        <v/>
      </c>
      <c r="AD1092" s="250" t="str">
        <f>IF(X1092&lt;&gt;"",1000 - SUMIF($D$12:$D1091,$D1092,AD$12:AD1091),"")</f>
        <v/>
      </c>
      <c r="AE1092" s="252"/>
      <c r="AF1092" s="253"/>
      <c r="AG1092" s="254"/>
      <c r="AH1092" s="255" t="str">
        <f t="shared" si="355"/>
        <v/>
      </c>
      <c r="AI1092" s="256"/>
      <c r="AJ1092" s="253"/>
      <c r="AK1092" s="254"/>
      <c r="AL1092" s="255" t="str">
        <f t="shared" si="356"/>
        <v/>
      </c>
      <c r="AM1092" s="256"/>
      <c r="AN1092" s="253"/>
      <c r="AO1092" s="254"/>
      <c r="AP1092" s="255" t="str">
        <f t="shared" si="336"/>
        <v/>
      </c>
      <c r="AQ1092" s="116"/>
      <c r="AR1092" s="116"/>
      <c r="AS1092" s="117"/>
      <c r="AT1092" s="118"/>
      <c r="AU1092" s="119" t="str">
        <f>IF(D1092&lt;&gt; "", IF(COUNTIF($D$12:$D1092,$D1092)&gt;1,0,IF(SUM(N1092,U1092,AB1092)&gt;0,IF(AND(X1092="",OR(Q1092&lt;&gt;"",J1092&lt;&gt;"")),IF(Q1092&lt;&gt;"",Q1092,IF(J1092&lt;&gt;"",J1092,0)),IF(AND(Q1092&lt;&gt;"",J1092&lt;&gt;"",Q1092=J1092),Q1092,X1092)),0)),"")</f>
        <v/>
      </c>
      <c r="AV1092" s="119" t="str">
        <f>IF(D1092&lt;&gt;"",IF(COUNTIF($D$12:$D1092,$D1092)&gt;1,0,IF(SUM(O1092,V1092,AC1092)&gt;0,IF(AND(X1092="",OR(Q1092&lt;&gt;"",J1092&lt;&gt;"")),IF(Q1092&lt;&gt;"",Q1092,IF(J1092&lt;&gt;"",J1092,0)),IF(AND(Q1092&lt;&gt;"",J1092&lt;&gt;"",Q1092=J1092),Q1092,X1092)),0)),"")</f>
        <v/>
      </c>
      <c r="AW1092" s="119" t="str">
        <f>IF(D1092&lt;&gt;"",IF(COUNTIF($D$12:$D1092,$D1092)&gt;1,0,IF(SUM(P1092,W1092,AD1092)&gt;0,IF(AND(X1092="",OR(Q1092&lt;&gt;"",J1092&lt;&gt;"")),IF(Q1092&lt;&gt;"",Q1092,IF(J1092&lt;&gt;"",J1092,0)),IF(AND(Q1092&lt;&gt;"",J1092&lt;&gt;"",Q1092=J1092),Q1092,X1092)),0)),"")</f>
        <v/>
      </c>
      <c r="AX1092" s="118" t="str">
        <f t="shared" si="337"/>
        <v/>
      </c>
      <c r="AY1092" s="118" t="str">
        <f t="shared" si="338"/>
        <v/>
      </c>
      <c r="AZ1092" s="118" t="str">
        <f t="shared" si="339"/>
        <v/>
      </c>
      <c r="BA1092" s="118" t="str">
        <f t="shared" si="340"/>
        <v/>
      </c>
      <c r="BB1092" s="118" t="str">
        <f t="shared" si="341"/>
        <v/>
      </c>
      <c r="BC1092" s="118" t="str">
        <f t="shared" si="342"/>
        <v/>
      </c>
      <c r="BD1092" s="118" t="str">
        <f t="shared" si="343"/>
        <v/>
      </c>
      <c r="BE1092" s="118" t="str">
        <f t="shared" si="344"/>
        <v/>
      </c>
      <c r="BF1092" s="118" t="str">
        <f t="shared" si="345"/>
        <v/>
      </c>
      <c r="BG1092" s="120"/>
      <c r="BH1092" s="120" t="str">
        <f t="shared" si="346"/>
        <v/>
      </c>
      <c r="BI1092" s="120" t="str">
        <f t="shared" si="347"/>
        <v/>
      </c>
      <c r="BJ1092" s="121"/>
      <c r="BK1092" s="120" t="str">
        <f t="shared" si="348"/>
        <v/>
      </c>
      <c r="BL1092" s="120" t="str">
        <f t="shared" si="349"/>
        <v/>
      </c>
      <c r="BM1092" s="120" t="str">
        <f t="shared" si="350"/>
        <v/>
      </c>
      <c r="BN1092" s="120" t="str">
        <f t="shared" si="351"/>
        <v/>
      </c>
      <c r="BO1092" s="120" t="str">
        <f t="shared" si="352"/>
        <v/>
      </c>
      <c r="BP1092" s="120" t="str">
        <f t="shared" si="353"/>
        <v/>
      </c>
      <c r="BQ1092" s="98"/>
      <c r="BR1092" s="98"/>
      <c r="BS1092" s="98"/>
      <c r="BT1092" s="98"/>
      <c r="BU1092" s="98"/>
      <c r="BV1092" s="98"/>
      <c r="BW1092" s="98"/>
      <c r="BX1092" s="98"/>
      <c r="BY1092" s="98"/>
      <c r="BZ1092" s="98"/>
      <c r="CA1092" s="98"/>
      <c r="CB1092" s="98"/>
      <c r="CC1092" s="98"/>
      <c r="CD1092" s="98"/>
      <c r="CE1092" s="98"/>
      <c r="CF1092" s="98"/>
      <c r="CG1092" s="98"/>
      <c r="CH1092" s="98"/>
      <c r="CI1092" s="98"/>
      <c r="CJ1092" s="98"/>
      <c r="CK1092" s="98"/>
      <c r="CL1092" s="98"/>
      <c r="CM1092" s="98"/>
      <c r="CN1092" s="98"/>
      <c r="CO1092" s="98"/>
      <c r="CP1092" s="98"/>
      <c r="CQ1092" s="98"/>
      <c r="CR1092" s="98"/>
      <c r="CS1092" s="98"/>
    </row>
    <row r="1093" spans="1:97" s="4" customFormat="1" ht="18.75" customHeight="1" x14ac:dyDescent="0.2">
      <c r="A1093" s="3">
        <f t="shared" si="354"/>
        <v>1081</v>
      </c>
      <c r="B1093" s="263"/>
      <c r="C1093" s="263"/>
      <c r="D1093" s="263"/>
      <c r="E1093" s="259"/>
      <c r="F1093" s="259"/>
      <c r="G1093" s="43"/>
      <c r="H1093" s="264"/>
      <c r="I1093" s="261"/>
      <c r="J1093" s="106"/>
      <c r="K1093" s="247"/>
      <c r="L1093" s="247"/>
      <c r="M1093" s="247"/>
      <c r="N1093" s="248" t="str">
        <f>IF(AND(K1093&lt;&gt;"",L1093&lt;&gt;"",J1093&lt;&gt;""),ROUND(MIN(IF(OR(J1093="OZZ",J1093="ZZ"),5000,17300),TRUNC(0.75*(SUMIF($D$12:$D1093,$D1093,K$12:K1093)+SUMIF($D$12:$D1093,$D1093,L$12:L1093)),2)) - SUMIF($D$12:$D1092,$D1093,N$12:N1092),2),"")</f>
        <v/>
      </c>
      <c r="O1093" s="249" t="str">
        <f>IF(AND(K1093&lt;&gt;"",L1093&lt;&gt;"",M1093&lt;&gt;"",J1093&lt;&gt;"",AH1093&lt;&gt;""),IF(OR(J1093="OZZ",J1093="ZZ"),ROUND(0-SUMIF($D$12:$D1092,$D1093,O$12:O1092),2),IF(M1093=0,0,ROUND(MIN(MIN(17300,TRUNC(0.75*(SUMIF($D$12:$D$2012,$D1093,K$12:K$2012)+SUMIF($D$12:$D$2012,$D1093,L$12:L$2012)),2)+SUMIF($D$12:$D1093,$D1093,AH$12:AH1093))-SUMIF($D$12:$D1092,$D1093,O$12:O1092)-SUMIF($D$12:$D$2012,$D1093,N$12:N$2012),AH1093),2))),"")</f>
        <v/>
      </c>
      <c r="P1093" s="250" t="str">
        <f>IF(J1093&lt;&gt;"",1000 - SUMIF($D$12:$D1092,$D1093,P$12:P1092),"")</f>
        <v/>
      </c>
      <c r="Q1093" s="106"/>
      <c r="R1093" s="247"/>
      <c r="S1093" s="247"/>
      <c r="T1093" s="247"/>
      <c r="U1093" s="248" t="str">
        <f>IF(AND(R1093&lt;&gt;"",S1093&lt;&gt;"",Q1093&lt;&gt;""),ROUND(MIN(IF(OR(Q1093="OZZ",Q1093="ZZ"),5000,17300),TRUNC(0.75*(SUMIF($D$12:$D1093,$D1093,R$12:R1093)+SUMIF($D$12:$D1093,$D1093,S$12:S1093)),2)) - SUMIF($D$12:$D1092,$D1093,U$12:U1092),2),"")</f>
        <v/>
      </c>
      <c r="V1093" s="248" t="str">
        <f>IF(AND(R1093&lt;&gt;"",S1093&lt;&gt;"",T1093&lt;&gt;"",Q1093&lt;&gt;"",AL1093&lt;&gt;""),IF(OR(Q1093="OZZ",Q1093="ZZ"),ROUND(0-SUMIF($D$12:$D1092,$D1093,V$12:V1092),2),IF(T1093=0,0,ROUND(MIN(MIN(17300,TRUNC(0.75*(SUMIF($D$12:$D$2012,$D1093,R$12:R$2012)+SUMIF($D$12:$D$2012,$D1093,S$12:S$2012)),2)+SUMIF($D$12:$D1093,$D1093,AL$12:AL1093))-SUMIF($D$12:$D1092,$D1093,V$12:V1092)-SUMIF($D$12:$D$2012,$D1093,U$12:U$2012),AL1093),2))),"")</f>
        <v/>
      </c>
      <c r="W1093" s="250" t="str">
        <f>IF(Q1093&lt;&gt;"",1000 - SUMIF($D$12:$D1092,$D1093,W$12:W1092),"")</f>
        <v/>
      </c>
      <c r="X1093" s="106"/>
      <c r="Y1093" s="247"/>
      <c r="Z1093" s="247"/>
      <c r="AA1093" s="247"/>
      <c r="AB1093" s="248" t="str">
        <f>IF(AND(Y1093&lt;&gt;"",Z1093&lt;&gt;"",X1093&lt;&gt;""),ROUND(MIN(IF(OR(X1093="OZZ",X1093="ZZ"),5000,17300),TRUNC(0.75*(SUMIF($D$12:$D1093,$D1093,Y$12:Y1093)+SUMIF($D$12:$D1093,$D1093,Z$12:Z1093)),2)) - SUMIF($D$12:$D1092,$D1093,AB$12:AB1092),2),"")</f>
        <v/>
      </c>
      <c r="AC1093" s="251" t="str">
        <f>IF(AND(Y1093&lt;&gt;"",Z1093&lt;&gt;"",AA1093&lt;&gt;"",X1093&lt;&gt;"",AP1093&lt;&gt;""),IF(OR(X1093="OZZ",X1093="ZZ"),ROUND(0-SUMIF($D$12:$D1092,$D1093,AC$12:AC1092),2),IF(AA1093=0,0,ROUND(MIN(MIN(17300,TRUNC(0.75*(SUMIF($D$12:$D$2012,$D1093,Y$12:Y$2012)+SUMIF($D$12:$D$2012,$D1093,Z$12:Z$2012)),2)+SUMIF($D$12:$D1093,$D1093,AP$12:AP1093))-SUMIF($D$12:$D1092,$D1093,AC$12:AC1092)-SUMIF($D$12:$D$2012,$D1093,AB$12:AB$2012),AP1093),2))),"")</f>
        <v/>
      </c>
      <c r="AD1093" s="250" t="str">
        <f>IF(X1093&lt;&gt;"",1000 - SUMIF($D$12:$D1092,$D1093,AD$12:AD1092),"")</f>
        <v/>
      </c>
      <c r="AE1093" s="252"/>
      <c r="AF1093" s="253"/>
      <c r="AG1093" s="254"/>
      <c r="AH1093" s="255" t="str">
        <f t="shared" si="355"/>
        <v/>
      </c>
      <c r="AI1093" s="256"/>
      <c r="AJ1093" s="253"/>
      <c r="AK1093" s="254"/>
      <c r="AL1093" s="255" t="str">
        <f t="shared" si="356"/>
        <v/>
      </c>
      <c r="AM1093" s="256"/>
      <c r="AN1093" s="253"/>
      <c r="AO1093" s="254"/>
      <c r="AP1093" s="255" t="str">
        <f t="shared" si="336"/>
        <v/>
      </c>
      <c r="AQ1093" s="116"/>
      <c r="AR1093" s="116"/>
      <c r="AS1093" s="117"/>
      <c r="AT1093" s="118"/>
      <c r="AU1093" s="119" t="str">
        <f>IF(D1093&lt;&gt; "", IF(COUNTIF($D$12:$D1093,$D1093)&gt;1,0,IF(SUM(N1093,U1093,AB1093)&gt;0,IF(AND(X1093="",OR(Q1093&lt;&gt;"",J1093&lt;&gt;"")),IF(Q1093&lt;&gt;"",Q1093,IF(J1093&lt;&gt;"",J1093,0)),IF(AND(Q1093&lt;&gt;"",J1093&lt;&gt;"",Q1093=J1093),Q1093,X1093)),0)),"")</f>
        <v/>
      </c>
      <c r="AV1093" s="119" t="str">
        <f>IF(D1093&lt;&gt;"",IF(COUNTIF($D$12:$D1093,$D1093)&gt;1,0,IF(SUM(O1093,V1093,AC1093)&gt;0,IF(AND(X1093="",OR(Q1093&lt;&gt;"",J1093&lt;&gt;"")),IF(Q1093&lt;&gt;"",Q1093,IF(J1093&lt;&gt;"",J1093,0)),IF(AND(Q1093&lt;&gt;"",J1093&lt;&gt;"",Q1093=J1093),Q1093,X1093)),0)),"")</f>
        <v/>
      </c>
      <c r="AW1093" s="119" t="str">
        <f>IF(D1093&lt;&gt;"",IF(COUNTIF($D$12:$D1093,$D1093)&gt;1,0,IF(SUM(P1093,W1093,AD1093)&gt;0,IF(AND(X1093="",OR(Q1093&lt;&gt;"",J1093&lt;&gt;"")),IF(Q1093&lt;&gt;"",Q1093,IF(J1093&lt;&gt;"",J1093,0)),IF(AND(Q1093&lt;&gt;"",J1093&lt;&gt;"",Q1093=J1093),Q1093,X1093)),0)),"")</f>
        <v/>
      </c>
      <c r="AX1093" s="118" t="str">
        <f t="shared" si="337"/>
        <v/>
      </c>
      <c r="AY1093" s="118" t="str">
        <f t="shared" si="338"/>
        <v/>
      </c>
      <c r="AZ1093" s="118" t="str">
        <f t="shared" si="339"/>
        <v/>
      </c>
      <c r="BA1093" s="118" t="str">
        <f t="shared" si="340"/>
        <v/>
      </c>
      <c r="BB1093" s="118" t="str">
        <f t="shared" si="341"/>
        <v/>
      </c>
      <c r="BC1093" s="118" t="str">
        <f t="shared" si="342"/>
        <v/>
      </c>
      <c r="BD1093" s="118" t="str">
        <f t="shared" si="343"/>
        <v/>
      </c>
      <c r="BE1093" s="118" t="str">
        <f t="shared" si="344"/>
        <v/>
      </c>
      <c r="BF1093" s="118" t="str">
        <f t="shared" si="345"/>
        <v/>
      </c>
      <c r="BG1093" s="120"/>
      <c r="BH1093" s="120" t="str">
        <f t="shared" si="346"/>
        <v/>
      </c>
      <c r="BI1093" s="120" t="str">
        <f t="shared" si="347"/>
        <v/>
      </c>
      <c r="BJ1093" s="121"/>
      <c r="BK1093" s="120" t="str">
        <f t="shared" si="348"/>
        <v/>
      </c>
      <c r="BL1093" s="120" t="str">
        <f t="shared" si="349"/>
        <v/>
      </c>
      <c r="BM1093" s="120" t="str">
        <f t="shared" si="350"/>
        <v/>
      </c>
      <c r="BN1093" s="120" t="str">
        <f t="shared" si="351"/>
        <v/>
      </c>
      <c r="BO1093" s="120" t="str">
        <f t="shared" si="352"/>
        <v/>
      </c>
      <c r="BP1093" s="120" t="str">
        <f t="shared" si="353"/>
        <v/>
      </c>
      <c r="BQ1093" s="98"/>
      <c r="BR1093" s="98"/>
      <c r="BS1093" s="98"/>
      <c r="BT1093" s="98"/>
      <c r="BU1093" s="98"/>
      <c r="BV1093" s="98"/>
      <c r="BW1093" s="98"/>
      <c r="BX1093" s="98"/>
      <c r="BY1093" s="98"/>
      <c r="BZ1093" s="98"/>
      <c r="CA1093" s="98"/>
      <c r="CB1093" s="98"/>
      <c r="CC1093" s="98"/>
      <c r="CD1093" s="98"/>
      <c r="CE1093" s="98"/>
      <c r="CF1093" s="98"/>
      <c r="CG1093" s="98"/>
      <c r="CH1093" s="98"/>
      <c r="CI1093" s="98"/>
      <c r="CJ1093" s="98"/>
      <c r="CK1093" s="98"/>
      <c r="CL1093" s="98"/>
      <c r="CM1093" s="98"/>
      <c r="CN1093" s="98"/>
      <c r="CO1093" s="98"/>
      <c r="CP1093" s="98"/>
      <c r="CQ1093" s="98"/>
      <c r="CR1093" s="98"/>
      <c r="CS1093" s="98"/>
    </row>
    <row r="1094" spans="1:97" s="4" customFormat="1" ht="18.75" customHeight="1" x14ac:dyDescent="0.2">
      <c r="A1094" s="3">
        <f t="shared" si="354"/>
        <v>1082</v>
      </c>
      <c r="B1094" s="263"/>
      <c r="C1094" s="263"/>
      <c r="D1094" s="263"/>
      <c r="E1094" s="259"/>
      <c r="F1094" s="259"/>
      <c r="G1094" s="43"/>
      <c r="H1094" s="264"/>
      <c r="I1094" s="261"/>
      <c r="J1094" s="106"/>
      <c r="K1094" s="247"/>
      <c r="L1094" s="247"/>
      <c r="M1094" s="247"/>
      <c r="N1094" s="248" t="str">
        <f>IF(AND(K1094&lt;&gt;"",L1094&lt;&gt;"",J1094&lt;&gt;""),ROUND(MIN(IF(OR(J1094="OZZ",J1094="ZZ"),5000,17300),TRUNC(0.75*(SUMIF($D$12:$D1094,$D1094,K$12:K1094)+SUMIF($D$12:$D1094,$D1094,L$12:L1094)),2)) - SUMIF($D$12:$D1093,$D1094,N$12:N1093),2),"")</f>
        <v/>
      </c>
      <c r="O1094" s="249" t="str">
        <f>IF(AND(K1094&lt;&gt;"",L1094&lt;&gt;"",M1094&lt;&gt;"",J1094&lt;&gt;"",AH1094&lt;&gt;""),IF(OR(J1094="OZZ",J1094="ZZ"),ROUND(0-SUMIF($D$12:$D1093,$D1094,O$12:O1093),2),IF(M1094=0,0,ROUND(MIN(MIN(17300,TRUNC(0.75*(SUMIF($D$12:$D$2012,$D1094,K$12:K$2012)+SUMIF($D$12:$D$2012,$D1094,L$12:L$2012)),2)+SUMIF($D$12:$D1094,$D1094,AH$12:AH1094))-SUMIF($D$12:$D1093,$D1094,O$12:O1093)-SUMIF($D$12:$D$2012,$D1094,N$12:N$2012),AH1094),2))),"")</f>
        <v/>
      </c>
      <c r="P1094" s="250" t="str">
        <f>IF(J1094&lt;&gt;"",1000 - SUMIF($D$12:$D1093,$D1094,P$12:P1093),"")</f>
        <v/>
      </c>
      <c r="Q1094" s="106"/>
      <c r="R1094" s="247"/>
      <c r="S1094" s="247"/>
      <c r="T1094" s="247"/>
      <c r="U1094" s="248" t="str">
        <f>IF(AND(R1094&lt;&gt;"",S1094&lt;&gt;"",Q1094&lt;&gt;""),ROUND(MIN(IF(OR(Q1094="OZZ",Q1094="ZZ"),5000,17300),TRUNC(0.75*(SUMIF($D$12:$D1094,$D1094,R$12:R1094)+SUMIF($D$12:$D1094,$D1094,S$12:S1094)),2)) - SUMIF($D$12:$D1093,$D1094,U$12:U1093),2),"")</f>
        <v/>
      </c>
      <c r="V1094" s="248" t="str">
        <f>IF(AND(R1094&lt;&gt;"",S1094&lt;&gt;"",T1094&lt;&gt;"",Q1094&lt;&gt;"",AL1094&lt;&gt;""),IF(OR(Q1094="OZZ",Q1094="ZZ"),ROUND(0-SUMIF($D$12:$D1093,$D1094,V$12:V1093),2),IF(T1094=0,0,ROUND(MIN(MIN(17300,TRUNC(0.75*(SUMIF($D$12:$D$2012,$D1094,R$12:R$2012)+SUMIF($D$12:$D$2012,$D1094,S$12:S$2012)),2)+SUMIF($D$12:$D1094,$D1094,AL$12:AL1094))-SUMIF($D$12:$D1093,$D1094,V$12:V1093)-SUMIF($D$12:$D$2012,$D1094,U$12:U$2012),AL1094),2))),"")</f>
        <v/>
      </c>
      <c r="W1094" s="250" t="str">
        <f>IF(Q1094&lt;&gt;"",1000 - SUMIF($D$12:$D1093,$D1094,W$12:W1093),"")</f>
        <v/>
      </c>
      <c r="X1094" s="106"/>
      <c r="Y1094" s="247"/>
      <c r="Z1094" s="247"/>
      <c r="AA1094" s="247"/>
      <c r="AB1094" s="248" t="str">
        <f>IF(AND(Y1094&lt;&gt;"",Z1094&lt;&gt;"",X1094&lt;&gt;""),ROUND(MIN(IF(OR(X1094="OZZ",X1094="ZZ"),5000,17300),TRUNC(0.75*(SUMIF($D$12:$D1094,$D1094,Y$12:Y1094)+SUMIF($D$12:$D1094,$D1094,Z$12:Z1094)),2)) - SUMIF($D$12:$D1093,$D1094,AB$12:AB1093),2),"")</f>
        <v/>
      </c>
      <c r="AC1094" s="251" t="str">
        <f>IF(AND(Y1094&lt;&gt;"",Z1094&lt;&gt;"",AA1094&lt;&gt;"",X1094&lt;&gt;"",AP1094&lt;&gt;""),IF(OR(X1094="OZZ",X1094="ZZ"),ROUND(0-SUMIF($D$12:$D1093,$D1094,AC$12:AC1093),2),IF(AA1094=0,0,ROUND(MIN(MIN(17300,TRUNC(0.75*(SUMIF($D$12:$D$2012,$D1094,Y$12:Y$2012)+SUMIF($D$12:$D$2012,$D1094,Z$12:Z$2012)),2)+SUMIF($D$12:$D1094,$D1094,AP$12:AP1094))-SUMIF($D$12:$D1093,$D1094,AC$12:AC1093)-SUMIF($D$12:$D$2012,$D1094,AB$12:AB$2012),AP1094),2))),"")</f>
        <v/>
      </c>
      <c r="AD1094" s="250" t="str">
        <f>IF(X1094&lt;&gt;"",1000 - SUMIF($D$12:$D1093,$D1094,AD$12:AD1093),"")</f>
        <v/>
      </c>
      <c r="AE1094" s="252"/>
      <c r="AF1094" s="253"/>
      <c r="AG1094" s="254"/>
      <c r="AH1094" s="255" t="str">
        <f t="shared" si="355"/>
        <v/>
      </c>
      <c r="AI1094" s="256"/>
      <c r="AJ1094" s="253"/>
      <c r="AK1094" s="254"/>
      <c r="AL1094" s="255" t="str">
        <f t="shared" si="356"/>
        <v/>
      </c>
      <c r="AM1094" s="256"/>
      <c r="AN1094" s="253"/>
      <c r="AO1094" s="254"/>
      <c r="AP1094" s="255" t="str">
        <f t="shared" si="336"/>
        <v/>
      </c>
      <c r="AQ1094" s="116"/>
      <c r="AR1094" s="116"/>
      <c r="AS1094" s="117"/>
      <c r="AT1094" s="118"/>
      <c r="AU1094" s="119" t="str">
        <f>IF(D1094&lt;&gt; "", IF(COUNTIF($D$12:$D1094,$D1094)&gt;1,0,IF(SUM(N1094,U1094,AB1094)&gt;0,IF(AND(X1094="",OR(Q1094&lt;&gt;"",J1094&lt;&gt;"")),IF(Q1094&lt;&gt;"",Q1094,IF(J1094&lt;&gt;"",J1094,0)),IF(AND(Q1094&lt;&gt;"",J1094&lt;&gt;"",Q1094=J1094),Q1094,X1094)),0)),"")</f>
        <v/>
      </c>
      <c r="AV1094" s="119" t="str">
        <f>IF(D1094&lt;&gt;"",IF(COUNTIF($D$12:$D1094,$D1094)&gt;1,0,IF(SUM(O1094,V1094,AC1094)&gt;0,IF(AND(X1094="",OR(Q1094&lt;&gt;"",J1094&lt;&gt;"")),IF(Q1094&lt;&gt;"",Q1094,IF(J1094&lt;&gt;"",J1094,0)),IF(AND(Q1094&lt;&gt;"",J1094&lt;&gt;"",Q1094=J1094),Q1094,X1094)),0)),"")</f>
        <v/>
      </c>
      <c r="AW1094" s="119" t="str">
        <f>IF(D1094&lt;&gt;"",IF(COUNTIF($D$12:$D1094,$D1094)&gt;1,0,IF(SUM(P1094,W1094,AD1094)&gt;0,IF(AND(X1094="",OR(Q1094&lt;&gt;"",J1094&lt;&gt;"")),IF(Q1094&lt;&gt;"",Q1094,IF(J1094&lt;&gt;"",J1094,0)),IF(AND(Q1094&lt;&gt;"",J1094&lt;&gt;"",Q1094=J1094),Q1094,X1094)),0)),"")</f>
        <v/>
      </c>
      <c r="AX1094" s="118" t="str">
        <f t="shared" si="337"/>
        <v/>
      </c>
      <c r="AY1094" s="118" t="str">
        <f t="shared" si="338"/>
        <v/>
      </c>
      <c r="AZ1094" s="118" t="str">
        <f t="shared" si="339"/>
        <v/>
      </c>
      <c r="BA1094" s="118" t="str">
        <f t="shared" si="340"/>
        <v/>
      </c>
      <c r="BB1094" s="118" t="str">
        <f t="shared" si="341"/>
        <v/>
      </c>
      <c r="BC1094" s="118" t="str">
        <f t="shared" si="342"/>
        <v/>
      </c>
      <c r="BD1094" s="118" t="str">
        <f t="shared" si="343"/>
        <v/>
      </c>
      <c r="BE1094" s="118" t="str">
        <f t="shared" si="344"/>
        <v/>
      </c>
      <c r="BF1094" s="118" t="str">
        <f t="shared" si="345"/>
        <v/>
      </c>
      <c r="BG1094" s="120"/>
      <c r="BH1094" s="120" t="str">
        <f t="shared" si="346"/>
        <v/>
      </c>
      <c r="BI1094" s="120" t="str">
        <f t="shared" si="347"/>
        <v/>
      </c>
      <c r="BJ1094" s="121"/>
      <c r="BK1094" s="120" t="str">
        <f t="shared" si="348"/>
        <v/>
      </c>
      <c r="BL1094" s="120" t="str">
        <f t="shared" si="349"/>
        <v/>
      </c>
      <c r="BM1094" s="120" t="str">
        <f t="shared" si="350"/>
        <v/>
      </c>
      <c r="BN1094" s="120" t="str">
        <f t="shared" si="351"/>
        <v/>
      </c>
      <c r="BO1094" s="120" t="str">
        <f t="shared" si="352"/>
        <v/>
      </c>
      <c r="BP1094" s="120" t="str">
        <f t="shared" si="353"/>
        <v/>
      </c>
      <c r="BQ1094" s="98"/>
      <c r="BR1094" s="98"/>
      <c r="BS1094" s="98"/>
      <c r="BT1094" s="98"/>
      <c r="BU1094" s="98"/>
      <c r="BV1094" s="98"/>
      <c r="BW1094" s="98"/>
      <c r="BX1094" s="98"/>
      <c r="BY1094" s="98"/>
      <c r="BZ1094" s="98"/>
      <c r="CA1094" s="98"/>
      <c r="CB1094" s="98"/>
      <c r="CC1094" s="98"/>
      <c r="CD1094" s="98"/>
      <c r="CE1094" s="98"/>
      <c r="CF1094" s="98"/>
      <c r="CG1094" s="98"/>
      <c r="CH1094" s="98"/>
      <c r="CI1094" s="98"/>
      <c r="CJ1094" s="98"/>
      <c r="CK1094" s="98"/>
      <c r="CL1094" s="98"/>
      <c r="CM1094" s="98"/>
      <c r="CN1094" s="98"/>
      <c r="CO1094" s="98"/>
      <c r="CP1094" s="98"/>
      <c r="CQ1094" s="98"/>
      <c r="CR1094" s="98"/>
      <c r="CS1094" s="98"/>
    </row>
    <row r="1095" spans="1:97" s="4" customFormat="1" ht="18.75" customHeight="1" x14ac:dyDescent="0.2">
      <c r="A1095" s="3">
        <f t="shared" si="354"/>
        <v>1083</v>
      </c>
      <c r="B1095" s="263"/>
      <c r="C1095" s="263"/>
      <c r="D1095" s="263"/>
      <c r="E1095" s="259"/>
      <c r="F1095" s="259"/>
      <c r="G1095" s="43"/>
      <c r="H1095" s="264"/>
      <c r="I1095" s="261"/>
      <c r="J1095" s="106"/>
      <c r="K1095" s="247"/>
      <c r="L1095" s="247"/>
      <c r="M1095" s="247"/>
      <c r="N1095" s="248" t="str">
        <f>IF(AND(K1095&lt;&gt;"",L1095&lt;&gt;"",J1095&lt;&gt;""),ROUND(MIN(IF(OR(J1095="OZZ",J1095="ZZ"),5000,17300),TRUNC(0.75*(SUMIF($D$12:$D1095,$D1095,K$12:K1095)+SUMIF($D$12:$D1095,$D1095,L$12:L1095)),2)) - SUMIF($D$12:$D1094,$D1095,N$12:N1094),2),"")</f>
        <v/>
      </c>
      <c r="O1095" s="249" t="str">
        <f>IF(AND(K1095&lt;&gt;"",L1095&lt;&gt;"",M1095&lt;&gt;"",J1095&lt;&gt;"",AH1095&lt;&gt;""),IF(OR(J1095="OZZ",J1095="ZZ"),ROUND(0-SUMIF($D$12:$D1094,$D1095,O$12:O1094),2),IF(M1095=0,0,ROUND(MIN(MIN(17300,TRUNC(0.75*(SUMIF($D$12:$D$2012,$D1095,K$12:K$2012)+SUMIF($D$12:$D$2012,$D1095,L$12:L$2012)),2)+SUMIF($D$12:$D1095,$D1095,AH$12:AH1095))-SUMIF($D$12:$D1094,$D1095,O$12:O1094)-SUMIF($D$12:$D$2012,$D1095,N$12:N$2012),AH1095),2))),"")</f>
        <v/>
      </c>
      <c r="P1095" s="250" t="str">
        <f>IF(J1095&lt;&gt;"",1000 - SUMIF($D$12:$D1094,$D1095,P$12:P1094),"")</f>
        <v/>
      </c>
      <c r="Q1095" s="106"/>
      <c r="R1095" s="247"/>
      <c r="S1095" s="247"/>
      <c r="T1095" s="247"/>
      <c r="U1095" s="248" t="str">
        <f>IF(AND(R1095&lt;&gt;"",S1095&lt;&gt;"",Q1095&lt;&gt;""),ROUND(MIN(IF(OR(Q1095="OZZ",Q1095="ZZ"),5000,17300),TRUNC(0.75*(SUMIF($D$12:$D1095,$D1095,R$12:R1095)+SUMIF($D$12:$D1095,$D1095,S$12:S1095)),2)) - SUMIF($D$12:$D1094,$D1095,U$12:U1094),2),"")</f>
        <v/>
      </c>
      <c r="V1095" s="248" t="str">
        <f>IF(AND(R1095&lt;&gt;"",S1095&lt;&gt;"",T1095&lt;&gt;"",Q1095&lt;&gt;"",AL1095&lt;&gt;""),IF(OR(Q1095="OZZ",Q1095="ZZ"),ROUND(0-SUMIF($D$12:$D1094,$D1095,V$12:V1094),2),IF(T1095=0,0,ROUND(MIN(MIN(17300,TRUNC(0.75*(SUMIF($D$12:$D$2012,$D1095,R$12:R$2012)+SUMIF($D$12:$D$2012,$D1095,S$12:S$2012)),2)+SUMIF($D$12:$D1095,$D1095,AL$12:AL1095))-SUMIF($D$12:$D1094,$D1095,V$12:V1094)-SUMIF($D$12:$D$2012,$D1095,U$12:U$2012),AL1095),2))),"")</f>
        <v/>
      </c>
      <c r="W1095" s="250" t="str">
        <f>IF(Q1095&lt;&gt;"",1000 - SUMIF($D$12:$D1094,$D1095,W$12:W1094),"")</f>
        <v/>
      </c>
      <c r="X1095" s="106"/>
      <c r="Y1095" s="247"/>
      <c r="Z1095" s="247"/>
      <c r="AA1095" s="247"/>
      <c r="AB1095" s="248" t="str">
        <f>IF(AND(Y1095&lt;&gt;"",Z1095&lt;&gt;"",X1095&lt;&gt;""),ROUND(MIN(IF(OR(X1095="OZZ",X1095="ZZ"),5000,17300),TRUNC(0.75*(SUMIF($D$12:$D1095,$D1095,Y$12:Y1095)+SUMIF($D$12:$D1095,$D1095,Z$12:Z1095)),2)) - SUMIF($D$12:$D1094,$D1095,AB$12:AB1094),2),"")</f>
        <v/>
      </c>
      <c r="AC1095" s="251" t="str">
        <f>IF(AND(Y1095&lt;&gt;"",Z1095&lt;&gt;"",AA1095&lt;&gt;"",X1095&lt;&gt;"",AP1095&lt;&gt;""),IF(OR(X1095="OZZ",X1095="ZZ"),ROUND(0-SUMIF($D$12:$D1094,$D1095,AC$12:AC1094),2),IF(AA1095=0,0,ROUND(MIN(MIN(17300,TRUNC(0.75*(SUMIF($D$12:$D$2012,$D1095,Y$12:Y$2012)+SUMIF($D$12:$D$2012,$D1095,Z$12:Z$2012)),2)+SUMIF($D$12:$D1095,$D1095,AP$12:AP1095))-SUMIF($D$12:$D1094,$D1095,AC$12:AC1094)-SUMIF($D$12:$D$2012,$D1095,AB$12:AB$2012),AP1095),2))),"")</f>
        <v/>
      </c>
      <c r="AD1095" s="250" t="str">
        <f>IF(X1095&lt;&gt;"",1000 - SUMIF($D$12:$D1094,$D1095,AD$12:AD1094),"")</f>
        <v/>
      </c>
      <c r="AE1095" s="252"/>
      <c r="AF1095" s="253"/>
      <c r="AG1095" s="254"/>
      <c r="AH1095" s="255" t="str">
        <f t="shared" si="355"/>
        <v/>
      </c>
      <c r="AI1095" s="256"/>
      <c r="AJ1095" s="253"/>
      <c r="AK1095" s="254"/>
      <c r="AL1095" s="255" t="str">
        <f t="shared" si="356"/>
        <v/>
      </c>
      <c r="AM1095" s="256"/>
      <c r="AN1095" s="253"/>
      <c r="AO1095" s="254"/>
      <c r="AP1095" s="255" t="str">
        <f t="shared" si="336"/>
        <v/>
      </c>
      <c r="AQ1095" s="116"/>
      <c r="AR1095" s="116"/>
      <c r="AS1095" s="117"/>
      <c r="AT1095" s="118"/>
      <c r="AU1095" s="119" t="str">
        <f>IF(D1095&lt;&gt; "", IF(COUNTIF($D$12:$D1095,$D1095)&gt;1,0,IF(SUM(N1095,U1095,AB1095)&gt;0,IF(AND(X1095="",OR(Q1095&lt;&gt;"",J1095&lt;&gt;"")),IF(Q1095&lt;&gt;"",Q1095,IF(J1095&lt;&gt;"",J1095,0)),IF(AND(Q1095&lt;&gt;"",J1095&lt;&gt;"",Q1095=J1095),Q1095,X1095)),0)),"")</f>
        <v/>
      </c>
      <c r="AV1095" s="119" t="str">
        <f>IF(D1095&lt;&gt;"",IF(COUNTIF($D$12:$D1095,$D1095)&gt;1,0,IF(SUM(O1095,V1095,AC1095)&gt;0,IF(AND(X1095="",OR(Q1095&lt;&gt;"",J1095&lt;&gt;"")),IF(Q1095&lt;&gt;"",Q1095,IF(J1095&lt;&gt;"",J1095,0)),IF(AND(Q1095&lt;&gt;"",J1095&lt;&gt;"",Q1095=J1095),Q1095,X1095)),0)),"")</f>
        <v/>
      </c>
      <c r="AW1095" s="119" t="str">
        <f>IF(D1095&lt;&gt;"",IF(COUNTIF($D$12:$D1095,$D1095)&gt;1,0,IF(SUM(P1095,W1095,AD1095)&gt;0,IF(AND(X1095="",OR(Q1095&lt;&gt;"",J1095&lt;&gt;"")),IF(Q1095&lt;&gt;"",Q1095,IF(J1095&lt;&gt;"",J1095,0)),IF(AND(Q1095&lt;&gt;"",J1095&lt;&gt;"",Q1095=J1095),Q1095,X1095)),0)),"")</f>
        <v/>
      </c>
      <c r="AX1095" s="118" t="str">
        <f t="shared" si="337"/>
        <v/>
      </c>
      <c r="AY1095" s="118" t="str">
        <f t="shared" si="338"/>
        <v/>
      </c>
      <c r="AZ1095" s="118" t="str">
        <f t="shared" si="339"/>
        <v/>
      </c>
      <c r="BA1095" s="118" t="str">
        <f t="shared" si="340"/>
        <v/>
      </c>
      <c r="BB1095" s="118" t="str">
        <f t="shared" si="341"/>
        <v/>
      </c>
      <c r="BC1095" s="118" t="str">
        <f t="shared" si="342"/>
        <v/>
      </c>
      <c r="BD1095" s="118" t="str">
        <f t="shared" si="343"/>
        <v/>
      </c>
      <c r="BE1095" s="118" t="str">
        <f t="shared" si="344"/>
        <v/>
      </c>
      <c r="BF1095" s="118" t="str">
        <f t="shared" si="345"/>
        <v/>
      </c>
      <c r="BG1095" s="120"/>
      <c r="BH1095" s="120" t="str">
        <f t="shared" si="346"/>
        <v/>
      </c>
      <c r="BI1095" s="120" t="str">
        <f t="shared" si="347"/>
        <v/>
      </c>
      <c r="BJ1095" s="121"/>
      <c r="BK1095" s="120" t="str">
        <f t="shared" si="348"/>
        <v/>
      </c>
      <c r="BL1095" s="120" t="str">
        <f t="shared" si="349"/>
        <v/>
      </c>
      <c r="BM1095" s="120" t="str">
        <f t="shared" si="350"/>
        <v/>
      </c>
      <c r="BN1095" s="120" t="str">
        <f t="shared" si="351"/>
        <v/>
      </c>
      <c r="BO1095" s="120" t="str">
        <f t="shared" si="352"/>
        <v/>
      </c>
      <c r="BP1095" s="120" t="str">
        <f t="shared" si="353"/>
        <v/>
      </c>
      <c r="BQ1095" s="98"/>
      <c r="BR1095" s="98"/>
      <c r="BS1095" s="98"/>
      <c r="BT1095" s="98"/>
      <c r="BU1095" s="98"/>
      <c r="BV1095" s="98"/>
      <c r="BW1095" s="98"/>
      <c r="BX1095" s="98"/>
      <c r="BY1095" s="98"/>
      <c r="BZ1095" s="98"/>
      <c r="CA1095" s="98"/>
      <c r="CB1095" s="98"/>
      <c r="CC1095" s="98"/>
      <c r="CD1095" s="98"/>
      <c r="CE1095" s="98"/>
      <c r="CF1095" s="98"/>
      <c r="CG1095" s="98"/>
      <c r="CH1095" s="98"/>
      <c r="CI1095" s="98"/>
      <c r="CJ1095" s="98"/>
      <c r="CK1095" s="98"/>
      <c r="CL1095" s="98"/>
      <c r="CM1095" s="98"/>
      <c r="CN1095" s="98"/>
      <c r="CO1095" s="98"/>
      <c r="CP1095" s="98"/>
      <c r="CQ1095" s="98"/>
      <c r="CR1095" s="98"/>
      <c r="CS1095" s="98"/>
    </row>
    <row r="1096" spans="1:97" s="4" customFormat="1" ht="18.75" customHeight="1" x14ac:dyDescent="0.2">
      <c r="A1096" s="3">
        <f t="shared" si="354"/>
        <v>1084</v>
      </c>
      <c r="B1096" s="263"/>
      <c r="C1096" s="263"/>
      <c r="D1096" s="263"/>
      <c r="E1096" s="259"/>
      <c r="F1096" s="259"/>
      <c r="G1096" s="43"/>
      <c r="H1096" s="264"/>
      <c r="I1096" s="261"/>
      <c r="J1096" s="106"/>
      <c r="K1096" s="247"/>
      <c r="L1096" s="247"/>
      <c r="M1096" s="247"/>
      <c r="N1096" s="248" t="str">
        <f>IF(AND(K1096&lt;&gt;"",L1096&lt;&gt;"",J1096&lt;&gt;""),ROUND(MIN(IF(OR(J1096="OZZ",J1096="ZZ"),5000,17300),TRUNC(0.75*(SUMIF($D$12:$D1096,$D1096,K$12:K1096)+SUMIF($D$12:$D1096,$D1096,L$12:L1096)),2)) - SUMIF($D$12:$D1095,$D1096,N$12:N1095),2),"")</f>
        <v/>
      </c>
      <c r="O1096" s="249" t="str">
        <f>IF(AND(K1096&lt;&gt;"",L1096&lt;&gt;"",M1096&lt;&gt;"",J1096&lt;&gt;"",AH1096&lt;&gt;""),IF(OR(J1096="OZZ",J1096="ZZ"),ROUND(0-SUMIF($D$12:$D1095,$D1096,O$12:O1095),2),IF(M1096=0,0,ROUND(MIN(MIN(17300,TRUNC(0.75*(SUMIF($D$12:$D$2012,$D1096,K$12:K$2012)+SUMIF($D$12:$D$2012,$D1096,L$12:L$2012)),2)+SUMIF($D$12:$D1096,$D1096,AH$12:AH1096))-SUMIF($D$12:$D1095,$D1096,O$12:O1095)-SUMIF($D$12:$D$2012,$D1096,N$12:N$2012),AH1096),2))),"")</f>
        <v/>
      </c>
      <c r="P1096" s="250" t="str">
        <f>IF(J1096&lt;&gt;"",1000 - SUMIF($D$12:$D1095,$D1096,P$12:P1095),"")</f>
        <v/>
      </c>
      <c r="Q1096" s="106"/>
      <c r="R1096" s="247"/>
      <c r="S1096" s="247"/>
      <c r="T1096" s="247"/>
      <c r="U1096" s="248" t="str">
        <f>IF(AND(R1096&lt;&gt;"",S1096&lt;&gt;"",Q1096&lt;&gt;""),ROUND(MIN(IF(OR(Q1096="OZZ",Q1096="ZZ"),5000,17300),TRUNC(0.75*(SUMIF($D$12:$D1096,$D1096,R$12:R1096)+SUMIF($D$12:$D1096,$D1096,S$12:S1096)),2)) - SUMIF($D$12:$D1095,$D1096,U$12:U1095),2),"")</f>
        <v/>
      </c>
      <c r="V1096" s="248" t="str">
        <f>IF(AND(R1096&lt;&gt;"",S1096&lt;&gt;"",T1096&lt;&gt;"",Q1096&lt;&gt;"",AL1096&lt;&gt;""),IF(OR(Q1096="OZZ",Q1096="ZZ"),ROUND(0-SUMIF($D$12:$D1095,$D1096,V$12:V1095),2),IF(T1096=0,0,ROUND(MIN(MIN(17300,TRUNC(0.75*(SUMIF($D$12:$D$2012,$D1096,R$12:R$2012)+SUMIF($D$12:$D$2012,$D1096,S$12:S$2012)),2)+SUMIF($D$12:$D1096,$D1096,AL$12:AL1096))-SUMIF($D$12:$D1095,$D1096,V$12:V1095)-SUMIF($D$12:$D$2012,$D1096,U$12:U$2012),AL1096),2))),"")</f>
        <v/>
      </c>
      <c r="W1096" s="250" t="str">
        <f>IF(Q1096&lt;&gt;"",1000 - SUMIF($D$12:$D1095,$D1096,W$12:W1095),"")</f>
        <v/>
      </c>
      <c r="X1096" s="106"/>
      <c r="Y1096" s="247"/>
      <c r="Z1096" s="247"/>
      <c r="AA1096" s="247"/>
      <c r="AB1096" s="248" t="str">
        <f>IF(AND(Y1096&lt;&gt;"",Z1096&lt;&gt;"",X1096&lt;&gt;""),ROUND(MIN(IF(OR(X1096="OZZ",X1096="ZZ"),5000,17300),TRUNC(0.75*(SUMIF($D$12:$D1096,$D1096,Y$12:Y1096)+SUMIF($D$12:$D1096,$D1096,Z$12:Z1096)),2)) - SUMIF($D$12:$D1095,$D1096,AB$12:AB1095),2),"")</f>
        <v/>
      </c>
      <c r="AC1096" s="251" t="str">
        <f>IF(AND(Y1096&lt;&gt;"",Z1096&lt;&gt;"",AA1096&lt;&gt;"",X1096&lt;&gt;"",AP1096&lt;&gt;""),IF(OR(X1096="OZZ",X1096="ZZ"),ROUND(0-SUMIF($D$12:$D1095,$D1096,AC$12:AC1095),2),IF(AA1096=0,0,ROUND(MIN(MIN(17300,TRUNC(0.75*(SUMIF($D$12:$D$2012,$D1096,Y$12:Y$2012)+SUMIF($D$12:$D$2012,$D1096,Z$12:Z$2012)),2)+SUMIF($D$12:$D1096,$D1096,AP$12:AP1096))-SUMIF($D$12:$D1095,$D1096,AC$12:AC1095)-SUMIF($D$12:$D$2012,$D1096,AB$12:AB$2012),AP1096),2))),"")</f>
        <v/>
      </c>
      <c r="AD1096" s="250" t="str">
        <f>IF(X1096&lt;&gt;"",1000 - SUMIF($D$12:$D1095,$D1096,AD$12:AD1095),"")</f>
        <v/>
      </c>
      <c r="AE1096" s="252"/>
      <c r="AF1096" s="253"/>
      <c r="AG1096" s="254"/>
      <c r="AH1096" s="255" t="str">
        <f t="shared" si="355"/>
        <v/>
      </c>
      <c r="AI1096" s="256"/>
      <c r="AJ1096" s="253"/>
      <c r="AK1096" s="254"/>
      <c r="AL1096" s="255" t="str">
        <f t="shared" si="356"/>
        <v/>
      </c>
      <c r="AM1096" s="256"/>
      <c r="AN1096" s="253"/>
      <c r="AO1096" s="254"/>
      <c r="AP1096" s="255" t="str">
        <f t="shared" si="336"/>
        <v/>
      </c>
      <c r="AQ1096" s="116"/>
      <c r="AR1096" s="116"/>
      <c r="AS1096" s="117"/>
      <c r="AT1096" s="118"/>
      <c r="AU1096" s="119" t="str">
        <f>IF(D1096&lt;&gt; "", IF(COUNTIF($D$12:$D1096,$D1096)&gt;1,0,IF(SUM(N1096,U1096,AB1096)&gt;0,IF(AND(X1096="",OR(Q1096&lt;&gt;"",J1096&lt;&gt;"")),IF(Q1096&lt;&gt;"",Q1096,IF(J1096&lt;&gt;"",J1096,0)),IF(AND(Q1096&lt;&gt;"",J1096&lt;&gt;"",Q1096=J1096),Q1096,X1096)),0)),"")</f>
        <v/>
      </c>
      <c r="AV1096" s="119" t="str">
        <f>IF(D1096&lt;&gt;"",IF(COUNTIF($D$12:$D1096,$D1096)&gt;1,0,IF(SUM(O1096,V1096,AC1096)&gt;0,IF(AND(X1096="",OR(Q1096&lt;&gt;"",J1096&lt;&gt;"")),IF(Q1096&lt;&gt;"",Q1096,IF(J1096&lt;&gt;"",J1096,0)),IF(AND(Q1096&lt;&gt;"",J1096&lt;&gt;"",Q1096=J1096),Q1096,X1096)),0)),"")</f>
        <v/>
      </c>
      <c r="AW1096" s="119" t="str">
        <f>IF(D1096&lt;&gt;"",IF(COUNTIF($D$12:$D1096,$D1096)&gt;1,0,IF(SUM(P1096,W1096,AD1096)&gt;0,IF(AND(X1096="",OR(Q1096&lt;&gt;"",J1096&lt;&gt;"")),IF(Q1096&lt;&gt;"",Q1096,IF(J1096&lt;&gt;"",J1096,0)),IF(AND(Q1096&lt;&gt;"",J1096&lt;&gt;"",Q1096=J1096),Q1096,X1096)),0)),"")</f>
        <v/>
      </c>
      <c r="AX1096" s="118" t="str">
        <f t="shared" si="337"/>
        <v/>
      </c>
      <c r="AY1096" s="118" t="str">
        <f t="shared" si="338"/>
        <v/>
      </c>
      <c r="AZ1096" s="118" t="str">
        <f t="shared" si="339"/>
        <v/>
      </c>
      <c r="BA1096" s="118" t="str">
        <f t="shared" si="340"/>
        <v/>
      </c>
      <c r="BB1096" s="118" t="str">
        <f t="shared" si="341"/>
        <v/>
      </c>
      <c r="BC1096" s="118" t="str">
        <f t="shared" si="342"/>
        <v/>
      </c>
      <c r="BD1096" s="118" t="str">
        <f t="shared" si="343"/>
        <v/>
      </c>
      <c r="BE1096" s="118" t="str">
        <f t="shared" si="344"/>
        <v/>
      </c>
      <c r="BF1096" s="118" t="str">
        <f t="shared" si="345"/>
        <v/>
      </c>
      <c r="BG1096" s="120"/>
      <c r="BH1096" s="120" t="str">
        <f t="shared" si="346"/>
        <v/>
      </c>
      <c r="BI1096" s="120" t="str">
        <f t="shared" si="347"/>
        <v/>
      </c>
      <c r="BJ1096" s="121"/>
      <c r="BK1096" s="120" t="str">
        <f t="shared" si="348"/>
        <v/>
      </c>
      <c r="BL1096" s="120" t="str">
        <f t="shared" si="349"/>
        <v/>
      </c>
      <c r="BM1096" s="120" t="str">
        <f t="shared" si="350"/>
        <v/>
      </c>
      <c r="BN1096" s="120" t="str">
        <f t="shared" si="351"/>
        <v/>
      </c>
      <c r="BO1096" s="120" t="str">
        <f t="shared" si="352"/>
        <v/>
      </c>
      <c r="BP1096" s="120" t="str">
        <f t="shared" si="353"/>
        <v/>
      </c>
      <c r="BQ1096" s="98"/>
      <c r="BR1096" s="98"/>
      <c r="BS1096" s="98"/>
      <c r="BT1096" s="98"/>
      <c r="BU1096" s="98"/>
      <c r="BV1096" s="98"/>
      <c r="BW1096" s="98"/>
      <c r="BX1096" s="98"/>
      <c r="BY1096" s="98"/>
      <c r="BZ1096" s="98"/>
      <c r="CA1096" s="98"/>
      <c r="CB1096" s="98"/>
      <c r="CC1096" s="98"/>
      <c r="CD1096" s="98"/>
      <c r="CE1096" s="98"/>
      <c r="CF1096" s="98"/>
      <c r="CG1096" s="98"/>
      <c r="CH1096" s="98"/>
      <c r="CI1096" s="98"/>
      <c r="CJ1096" s="98"/>
      <c r="CK1096" s="98"/>
      <c r="CL1096" s="98"/>
      <c r="CM1096" s="98"/>
      <c r="CN1096" s="98"/>
      <c r="CO1096" s="98"/>
      <c r="CP1096" s="98"/>
      <c r="CQ1096" s="98"/>
      <c r="CR1096" s="98"/>
      <c r="CS1096" s="98"/>
    </row>
    <row r="1097" spans="1:97" s="4" customFormat="1" ht="18.75" customHeight="1" x14ac:dyDescent="0.2">
      <c r="A1097" s="3">
        <f t="shared" si="354"/>
        <v>1085</v>
      </c>
      <c r="B1097" s="263"/>
      <c r="C1097" s="263"/>
      <c r="D1097" s="263"/>
      <c r="E1097" s="259"/>
      <c r="F1097" s="259"/>
      <c r="G1097" s="43"/>
      <c r="H1097" s="264"/>
      <c r="I1097" s="261"/>
      <c r="J1097" s="106"/>
      <c r="K1097" s="247"/>
      <c r="L1097" s="247"/>
      <c r="M1097" s="247"/>
      <c r="N1097" s="248" t="str">
        <f>IF(AND(K1097&lt;&gt;"",L1097&lt;&gt;"",J1097&lt;&gt;""),ROUND(MIN(IF(OR(J1097="OZZ",J1097="ZZ"),5000,17300),TRUNC(0.75*(SUMIF($D$12:$D1097,$D1097,K$12:K1097)+SUMIF($D$12:$D1097,$D1097,L$12:L1097)),2)) - SUMIF($D$12:$D1096,$D1097,N$12:N1096),2),"")</f>
        <v/>
      </c>
      <c r="O1097" s="249" t="str">
        <f>IF(AND(K1097&lt;&gt;"",L1097&lt;&gt;"",M1097&lt;&gt;"",J1097&lt;&gt;"",AH1097&lt;&gt;""),IF(OR(J1097="OZZ",J1097="ZZ"),ROUND(0-SUMIF($D$12:$D1096,$D1097,O$12:O1096),2),IF(M1097=0,0,ROUND(MIN(MIN(17300,TRUNC(0.75*(SUMIF($D$12:$D$2012,$D1097,K$12:K$2012)+SUMIF($D$12:$D$2012,$D1097,L$12:L$2012)),2)+SUMIF($D$12:$D1097,$D1097,AH$12:AH1097))-SUMIF($D$12:$D1096,$D1097,O$12:O1096)-SUMIF($D$12:$D$2012,$D1097,N$12:N$2012),AH1097),2))),"")</f>
        <v/>
      </c>
      <c r="P1097" s="250" t="str">
        <f>IF(J1097&lt;&gt;"",1000 - SUMIF($D$12:$D1096,$D1097,P$12:P1096),"")</f>
        <v/>
      </c>
      <c r="Q1097" s="106"/>
      <c r="R1097" s="247"/>
      <c r="S1097" s="247"/>
      <c r="T1097" s="247"/>
      <c r="U1097" s="248" t="str">
        <f>IF(AND(R1097&lt;&gt;"",S1097&lt;&gt;"",Q1097&lt;&gt;""),ROUND(MIN(IF(OR(Q1097="OZZ",Q1097="ZZ"),5000,17300),TRUNC(0.75*(SUMIF($D$12:$D1097,$D1097,R$12:R1097)+SUMIF($D$12:$D1097,$D1097,S$12:S1097)),2)) - SUMIF($D$12:$D1096,$D1097,U$12:U1096),2),"")</f>
        <v/>
      </c>
      <c r="V1097" s="248" t="str">
        <f>IF(AND(R1097&lt;&gt;"",S1097&lt;&gt;"",T1097&lt;&gt;"",Q1097&lt;&gt;"",AL1097&lt;&gt;""),IF(OR(Q1097="OZZ",Q1097="ZZ"),ROUND(0-SUMIF($D$12:$D1096,$D1097,V$12:V1096),2),IF(T1097=0,0,ROUND(MIN(MIN(17300,TRUNC(0.75*(SUMIF($D$12:$D$2012,$D1097,R$12:R$2012)+SUMIF($D$12:$D$2012,$D1097,S$12:S$2012)),2)+SUMIF($D$12:$D1097,$D1097,AL$12:AL1097))-SUMIF($D$12:$D1096,$D1097,V$12:V1096)-SUMIF($D$12:$D$2012,$D1097,U$12:U$2012),AL1097),2))),"")</f>
        <v/>
      </c>
      <c r="W1097" s="250" t="str">
        <f>IF(Q1097&lt;&gt;"",1000 - SUMIF($D$12:$D1096,$D1097,W$12:W1096),"")</f>
        <v/>
      </c>
      <c r="X1097" s="106"/>
      <c r="Y1097" s="247"/>
      <c r="Z1097" s="247"/>
      <c r="AA1097" s="247"/>
      <c r="AB1097" s="248" t="str">
        <f>IF(AND(Y1097&lt;&gt;"",Z1097&lt;&gt;"",X1097&lt;&gt;""),ROUND(MIN(IF(OR(X1097="OZZ",X1097="ZZ"),5000,17300),TRUNC(0.75*(SUMIF($D$12:$D1097,$D1097,Y$12:Y1097)+SUMIF($D$12:$D1097,$D1097,Z$12:Z1097)),2)) - SUMIF($D$12:$D1096,$D1097,AB$12:AB1096),2),"")</f>
        <v/>
      </c>
      <c r="AC1097" s="251" t="str">
        <f>IF(AND(Y1097&lt;&gt;"",Z1097&lt;&gt;"",AA1097&lt;&gt;"",X1097&lt;&gt;"",AP1097&lt;&gt;""),IF(OR(X1097="OZZ",X1097="ZZ"),ROUND(0-SUMIF($D$12:$D1096,$D1097,AC$12:AC1096),2),IF(AA1097=0,0,ROUND(MIN(MIN(17300,TRUNC(0.75*(SUMIF($D$12:$D$2012,$D1097,Y$12:Y$2012)+SUMIF($D$12:$D$2012,$D1097,Z$12:Z$2012)),2)+SUMIF($D$12:$D1097,$D1097,AP$12:AP1097))-SUMIF($D$12:$D1096,$D1097,AC$12:AC1096)-SUMIF($D$12:$D$2012,$D1097,AB$12:AB$2012),AP1097),2))),"")</f>
        <v/>
      </c>
      <c r="AD1097" s="250" t="str">
        <f>IF(X1097&lt;&gt;"",1000 - SUMIF($D$12:$D1096,$D1097,AD$12:AD1096),"")</f>
        <v/>
      </c>
      <c r="AE1097" s="252"/>
      <c r="AF1097" s="253"/>
      <c r="AG1097" s="254"/>
      <c r="AH1097" s="255" t="str">
        <f t="shared" si="355"/>
        <v/>
      </c>
      <c r="AI1097" s="256"/>
      <c r="AJ1097" s="253"/>
      <c r="AK1097" s="254"/>
      <c r="AL1097" s="255" t="str">
        <f t="shared" si="356"/>
        <v/>
      </c>
      <c r="AM1097" s="256"/>
      <c r="AN1097" s="253"/>
      <c r="AO1097" s="254"/>
      <c r="AP1097" s="255" t="str">
        <f t="shared" si="336"/>
        <v/>
      </c>
      <c r="AQ1097" s="116"/>
      <c r="AR1097" s="116"/>
      <c r="AS1097" s="117"/>
      <c r="AT1097" s="118"/>
      <c r="AU1097" s="119" t="str">
        <f>IF(D1097&lt;&gt; "", IF(COUNTIF($D$12:$D1097,$D1097)&gt;1,0,IF(SUM(N1097,U1097,AB1097)&gt;0,IF(AND(X1097="",OR(Q1097&lt;&gt;"",J1097&lt;&gt;"")),IF(Q1097&lt;&gt;"",Q1097,IF(J1097&lt;&gt;"",J1097,0)),IF(AND(Q1097&lt;&gt;"",J1097&lt;&gt;"",Q1097=J1097),Q1097,X1097)),0)),"")</f>
        <v/>
      </c>
      <c r="AV1097" s="119" t="str">
        <f>IF(D1097&lt;&gt;"",IF(COUNTIF($D$12:$D1097,$D1097)&gt;1,0,IF(SUM(O1097,V1097,AC1097)&gt;0,IF(AND(X1097="",OR(Q1097&lt;&gt;"",J1097&lt;&gt;"")),IF(Q1097&lt;&gt;"",Q1097,IF(J1097&lt;&gt;"",J1097,0)),IF(AND(Q1097&lt;&gt;"",J1097&lt;&gt;"",Q1097=J1097),Q1097,X1097)),0)),"")</f>
        <v/>
      </c>
      <c r="AW1097" s="119" t="str">
        <f>IF(D1097&lt;&gt;"",IF(COUNTIF($D$12:$D1097,$D1097)&gt;1,0,IF(SUM(P1097,W1097,AD1097)&gt;0,IF(AND(X1097="",OR(Q1097&lt;&gt;"",J1097&lt;&gt;"")),IF(Q1097&lt;&gt;"",Q1097,IF(J1097&lt;&gt;"",J1097,0)),IF(AND(Q1097&lt;&gt;"",J1097&lt;&gt;"",Q1097=J1097),Q1097,X1097)),0)),"")</f>
        <v/>
      </c>
      <c r="AX1097" s="118" t="str">
        <f t="shared" si="337"/>
        <v/>
      </c>
      <c r="AY1097" s="118" t="str">
        <f t="shared" si="338"/>
        <v/>
      </c>
      <c r="AZ1097" s="118" t="str">
        <f t="shared" si="339"/>
        <v/>
      </c>
      <c r="BA1097" s="118" t="str">
        <f t="shared" si="340"/>
        <v/>
      </c>
      <c r="BB1097" s="118" t="str">
        <f t="shared" si="341"/>
        <v/>
      </c>
      <c r="BC1097" s="118" t="str">
        <f t="shared" si="342"/>
        <v/>
      </c>
      <c r="BD1097" s="118" t="str">
        <f t="shared" si="343"/>
        <v/>
      </c>
      <c r="BE1097" s="118" t="str">
        <f t="shared" si="344"/>
        <v/>
      </c>
      <c r="BF1097" s="118" t="str">
        <f t="shared" si="345"/>
        <v/>
      </c>
      <c r="BG1097" s="120"/>
      <c r="BH1097" s="120" t="str">
        <f t="shared" si="346"/>
        <v/>
      </c>
      <c r="BI1097" s="120" t="str">
        <f t="shared" si="347"/>
        <v/>
      </c>
      <c r="BJ1097" s="121"/>
      <c r="BK1097" s="120" t="str">
        <f t="shared" si="348"/>
        <v/>
      </c>
      <c r="BL1097" s="120" t="str">
        <f t="shared" si="349"/>
        <v/>
      </c>
      <c r="BM1097" s="120" t="str">
        <f t="shared" si="350"/>
        <v/>
      </c>
      <c r="BN1097" s="120" t="str">
        <f t="shared" si="351"/>
        <v/>
      </c>
      <c r="BO1097" s="120" t="str">
        <f t="shared" si="352"/>
        <v/>
      </c>
      <c r="BP1097" s="120" t="str">
        <f t="shared" si="353"/>
        <v/>
      </c>
      <c r="BQ1097" s="98"/>
      <c r="BR1097" s="98"/>
      <c r="BS1097" s="98"/>
      <c r="BT1097" s="98"/>
      <c r="BU1097" s="98"/>
      <c r="BV1097" s="98"/>
      <c r="BW1097" s="98"/>
      <c r="BX1097" s="98"/>
      <c r="BY1097" s="98"/>
      <c r="BZ1097" s="98"/>
      <c r="CA1097" s="98"/>
      <c r="CB1097" s="98"/>
      <c r="CC1097" s="98"/>
      <c r="CD1097" s="98"/>
      <c r="CE1097" s="98"/>
      <c r="CF1097" s="98"/>
      <c r="CG1097" s="98"/>
      <c r="CH1097" s="98"/>
      <c r="CI1097" s="98"/>
      <c r="CJ1097" s="98"/>
      <c r="CK1097" s="98"/>
      <c r="CL1097" s="98"/>
      <c r="CM1097" s="98"/>
      <c r="CN1097" s="98"/>
      <c r="CO1097" s="98"/>
      <c r="CP1097" s="98"/>
      <c r="CQ1097" s="98"/>
      <c r="CR1097" s="98"/>
      <c r="CS1097" s="98"/>
    </row>
    <row r="1098" spans="1:97" s="4" customFormat="1" ht="18.75" customHeight="1" x14ac:dyDescent="0.2">
      <c r="A1098" s="3">
        <f t="shared" si="354"/>
        <v>1086</v>
      </c>
      <c r="B1098" s="263"/>
      <c r="C1098" s="263"/>
      <c r="D1098" s="263"/>
      <c r="E1098" s="259"/>
      <c r="F1098" s="259"/>
      <c r="G1098" s="43"/>
      <c r="H1098" s="264"/>
      <c r="I1098" s="261"/>
      <c r="J1098" s="106"/>
      <c r="K1098" s="247"/>
      <c r="L1098" s="247"/>
      <c r="M1098" s="247"/>
      <c r="N1098" s="248" t="str">
        <f>IF(AND(K1098&lt;&gt;"",L1098&lt;&gt;"",J1098&lt;&gt;""),ROUND(MIN(IF(OR(J1098="OZZ",J1098="ZZ"),5000,17300),TRUNC(0.75*(SUMIF($D$12:$D1098,$D1098,K$12:K1098)+SUMIF($D$12:$D1098,$D1098,L$12:L1098)),2)) - SUMIF($D$12:$D1097,$D1098,N$12:N1097),2),"")</f>
        <v/>
      </c>
      <c r="O1098" s="249" t="str">
        <f>IF(AND(K1098&lt;&gt;"",L1098&lt;&gt;"",M1098&lt;&gt;"",J1098&lt;&gt;"",AH1098&lt;&gt;""),IF(OR(J1098="OZZ",J1098="ZZ"),ROUND(0-SUMIF($D$12:$D1097,$D1098,O$12:O1097),2),IF(M1098=0,0,ROUND(MIN(MIN(17300,TRUNC(0.75*(SUMIF($D$12:$D$2012,$D1098,K$12:K$2012)+SUMIF($D$12:$D$2012,$D1098,L$12:L$2012)),2)+SUMIF($D$12:$D1098,$D1098,AH$12:AH1098))-SUMIF($D$12:$D1097,$D1098,O$12:O1097)-SUMIF($D$12:$D$2012,$D1098,N$12:N$2012),AH1098),2))),"")</f>
        <v/>
      </c>
      <c r="P1098" s="250" t="str">
        <f>IF(J1098&lt;&gt;"",1000 - SUMIF($D$12:$D1097,$D1098,P$12:P1097),"")</f>
        <v/>
      </c>
      <c r="Q1098" s="106"/>
      <c r="R1098" s="247"/>
      <c r="S1098" s="247"/>
      <c r="T1098" s="247"/>
      <c r="U1098" s="248" t="str">
        <f>IF(AND(R1098&lt;&gt;"",S1098&lt;&gt;"",Q1098&lt;&gt;""),ROUND(MIN(IF(OR(Q1098="OZZ",Q1098="ZZ"),5000,17300),TRUNC(0.75*(SUMIF($D$12:$D1098,$D1098,R$12:R1098)+SUMIF($D$12:$D1098,$D1098,S$12:S1098)),2)) - SUMIF($D$12:$D1097,$D1098,U$12:U1097),2),"")</f>
        <v/>
      </c>
      <c r="V1098" s="248" t="str">
        <f>IF(AND(R1098&lt;&gt;"",S1098&lt;&gt;"",T1098&lt;&gt;"",Q1098&lt;&gt;"",AL1098&lt;&gt;""),IF(OR(Q1098="OZZ",Q1098="ZZ"),ROUND(0-SUMIF($D$12:$D1097,$D1098,V$12:V1097),2),IF(T1098=0,0,ROUND(MIN(MIN(17300,TRUNC(0.75*(SUMIF($D$12:$D$2012,$D1098,R$12:R$2012)+SUMIF($D$12:$D$2012,$D1098,S$12:S$2012)),2)+SUMIF($D$12:$D1098,$D1098,AL$12:AL1098))-SUMIF($D$12:$D1097,$D1098,V$12:V1097)-SUMIF($D$12:$D$2012,$D1098,U$12:U$2012),AL1098),2))),"")</f>
        <v/>
      </c>
      <c r="W1098" s="250" t="str">
        <f>IF(Q1098&lt;&gt;"",1000 - SUMIF($D$12:$D1097,$D1098,W$12:W1097),"")</f>
        <v/>
      </c>
      <c r="X1098" s="106"/>
      <c r="Y1098" s="247"/>
      <c r="Z1098" s="247"/>
      <c r="AA1098" s="247"/>
      <c r="AB1098" s="248" t="str">
        <f>IF(AND(Y1098&lt;&gt;"",Z1098&lt;&gt;"",X1098&lt;&gt;""),ROUND(MIN(IF(OR(X1098="OZZ",X1098="ZZ"),5000,17300),TRUNC(0.75*(SUMIF($D$12:$D1098,$D1098,Y$12:Y1098)+SUMIF($D$12:$D1098,$D1098,Z$12:Z1098)),2)) - SUMIF($D$12:$D1097,$D1098,AB$12:AB1097),2),"")</f>
        <v/>
      </c>
      <c r="AC1098" s="251" t="str">
        <f>IF(AND(Y1098&lt;&gt;"",Z1098&lt;&gt;"",AA1098&lt;&gt;"",X1098&lt;&gt;"",AP1098&lt;&gt;""),IF(OR(X1098="OZZ",X1098="ZZ"),ROUND(0-SUMIF($D$12:$D1097,$D1098,AC$12:AC1097),2),IF(AA1098=0,0,ROUND(MIN(MIN(17300,TRUNC(0.75*(SUMIF($D$12:$D$2012,$D1098,Y$12:Y$2012)+SUMIF($D$12:$D$2012,$D1098,Z$12:Z$2012)),2)+SUMIF($D$12:$D1098,$D1098,AP$12:AP1098))-SUMIF($D$12:$D1097,$D1098,AC$12:AC1097)-SUMIF($D$12:$D$2012,$D1098,AB$12:AB$2012),AP1098),2))),"")</f>
        <v/>
      </c>
      <c r="AD1098" s="250" t="str">
        <f>IF(X1098&lt;&gt;"",1000 - SUMIF($D$12:$D1097,$D1098,AD$12:AD1097),"")</f>
        <v/>
      </c>
      <c r="AE1098" s="252"/>
      <c r="AF1098" s="253"/>
      <c r="AG1098" s="254"/>
      <c r="AH1098" s="255" t="str">
        <f t="shared" si="355"/>
        <v/>
      </c>
      <c r="AI1098" s="256"/>
      <c r="AJ1098" s="253"/>
      <c r="AK1098" s="254"/>
      <c r="AL1098" s="255" t="str">
        <f t="shared" si="356"/>
        <v/>
      </c>
      <c r="AM1098" s="256"/>
      <c r="AN1098" s="253"/>
      <c r="AO1098" s="254"/>
      <c r="AP1098" s="255" t="str">
        <f t="shared" si="336"/>
        <v/>
      </c>
      <c r="AQ1098" s="116"/>
      <c r="AR1098" s="116"/>
      <c r="AS1098" s="117"/>
      <c r="AT1098" s="118"/>
      <c r="AU1098" s="119" t="str">
        <f>IF(D1098&lt;&gt; "", IF(COUNTIF($D$12:$D1098,$D1098)&gt;1,0,IF(SUM(N1098,U1098,AB1098)&gt;0,IF(AND(X1098="",OR(Q1098&lt;&gt;"",J1098&lt;&gt;"")),IF(Q1098&lt;&gt;"",Q1098,IF(J1098&lt;&gt;"",J1098,0)),IF(AND(Q1098&lt;&gt;"",J1098&lt;&gt;"",Q1098=J1098),Q1098,X1098)),0)),"")</f>
        <v/>
      </c>
      <c r="AV1098" s="119" t="str">
        <f>IF(D1098&lt;&gt;"",IF(COUNTIF($D$12:$D1098,$D1098)&gt;1,0,IF(SUM(O1098,V1098,AC1098)&gt;0,IF(AND(X1098="",OR(Q1098&lt;&gt;"",J1098&lt;&gt;"")),IF(Q1098&lt;&gt;"",Q1098,IF(J1098&lt;&gt;"",J1098,0)),IF(AND(Q1098&lt;&gt;"",J1098&lt;&gt;"",Q1098=J1098),Q1098,X1098)),0)),"")</f>
        <v/>
      </c>
      <c r="AW1098" s="119" t="str">
        <f>IF(D1098&lt;&gt;"",IF(COUNTIF($D$12:$D1098,$D1098)&gt;1,0,IF(SUM(P1098,W1098,AD1098)&gt;0,IF(AND(X1098="",OR(Q1098&lt;&gt;"",J1098&lt;&gt;"")),IF(Q1098&lt;&gt;"",Q1098,IF(J1098&lt;&gt;"",J1098,0)),IF(AND(Q1098&lt;&gt;"",J1098&lt;&gt;"",Q1098=J1098),Q1098,X1098)),0)),"")</f>
        <v/>
      </c>
      <c r="AX1098" s="118" t="str">
        <f t="shared" si="337"/>
        <v/>
      </c>
      <c r="AY1098" s="118" t="str">
        <f t="shared" si="338"/>
        <v/>
      </c>
      <c r="AZ1098" s="118" t="str">
        <f t="shared" si="339"/>
        <v/>
      </c>
      <c r="BA1098" s="118" t="str">
        <f t="shared" si="340"/>
        <v/>
      </c>
      <c r="BB1098" s="118" t="str">
        <f t="shared" si="341"/>
        <v/>
      </c>
      <c r="BC1098" s="118" t="str">
        <f t="shared" si="342"/>
        <v/>
      </c>
      <c r="BD1098" s="118" t="str">
        <f t="shared" si="343"/>
        <v/>
      </c>
      <c r="BE1098" s="118" t="str">
        <f t="shared" si="344"/>
        <v/>
      </c>
      <c r="BF1098" s="118" t="str">
        <f t="shared" si="345"/>
        <v/>
      </c>
      <c r="BG1098" s="120"/>
      <c r="BH1098" s="120" t="str">
        <f t="shared" si="346"/>
        <v/>
      </c>
      <c r="BI1098" s="120" t="str">
        <f t="shared" si="347"/>
        <v/>
      </c>
      <c r="BJ1098" s="121"/>
      <c r="BK1098" s="120" t="str">
        <f t="shared" si="348"/>
        <v/>
      </c>
      <c r="BL1098" s="120" t="str">
        <f t="shared" si="349"/>
        <v/>
      </c>
      <c r="BM1098" s="120" t="str">
        <f t="shared" si="350"/>
        <v/>
      </c>
      <c r="BN1098" s="120" t="str">
        <f t="shared" si="351"/>
        <v/>
      </c>
      <c r="BO1098" s="120" t="str">
        <f t="shared" si="352"/>
        <v/>
      </c>
      <c r="BP1098" s="120" t="str">
        <f t="shared" si="353"/>
        <v/>
      </c>
      <c r="BQ1098" s="98"/>
      <c r="BR1098" s="98"/>
      <c r="BS1098" s="98"/>
      <c r="BT1098" s="98"/>
      <c r="BU1098" s="98"/>
      <c r="BV1098" s="98"/>
      <c r="BW1098" s="98"/>
      <c r="BX1098" s="98"/>
      <c r="BY1098" s="98"/>
      <c r="BZ1098" s="98"/>
      <c r="CA1098" s="98"/>
      <c r="CB1098" s="98"/>
      <c r="CC1098" s="98"/>
      <c r="CD1098" s="98"/>
      <c r="CE1098" s="98"/>
      <c r="CF1098" s="98"/>
      <c r="CG1098" s="98"/>
      <c r="CH1098" s="98"/>
      <c r="CI1098" s="98"/>
      <c r="CJ1098" s="98"/>
      <c r="CK1098" s="98"/>
      <c r="CL1098" s="98"/>
      <c r="CM1098" s="98"/>
      <c r="CN1098" s="98"/>
      <c r="CO1098" s="98"/>
      <c r="CP1098" s="98"/>
      <c r="CQ1098" s="98"/>
      <c r="CR1098" s="98"/>
      <c r="CS1098" s="98"/>
    </row>
    <row r="1099" spans="1:97" s="4" customFormat="1" ht="18.75" customHeight="1" x14ac:dyDescent="0.2">
      <c r="A1099" s="3">
        <f t="shared" si="354"/>
        <v>1087</v>
      </c>
      <c r="B1099" s="263"/>
      <c r="C1099" s="263"/>
      <c r="D1099" s="263"/>
      <c r="E1099" s="259"/>
      <c r="F1099" s="259"/>
      <c r="G1099" s="43"/>
      <c r="H1099" s="264"/>
      <c r="I1099" s="261"/>
      <c r="J1099" s="106"/>
      <c r="K1099" s="247"/>
      <c r="L1099" s="247"/>
      <c r="M1099" s="247"/>
      <c r="N1099" s="248" t="str">
        <f>IF(AND(K1099&lt;&gt;"",L1099&lt;&gt;"",J1099&lt;&gt;""),ROUND(MIN(IF(OR(J1099="OZZ",J1099="ZZ"),5000,17300),TRUNC(0.75*(SUMIF($D$12:$D1099,$D1099,K$12:K1099)+SUMIF($D$12:$D1099,$D1099,L$12:L1099)),2)) - SUMIF($D$12:$D1098,$D1099,N$12:N1098),2),"")</f>
        <v/>
      </c>
      <c r="O1099" s="249" t="str">
        <f>IF(AND(K1099&lt;&gt;"",L1099&lt;&gt;"",M1099&lt;&gt;"",J1099&lt;&gt;"",AH1099&lt;&gt;""),IF(OR(J1099="OZZ",J1099="ZZ"),ROUND(0-SUMIF($D$12:$D1098,$D1099,O$12:O1098),2),IF(M1099=0,0,ROUND(MIN(MIN(17300,TRUNC(0.75*(SUMIF($D$12:$D$2012,$D1099,K$12:K$2012)+SUMIF($D$12:$D$2012,$D1099,L$12:L$2012)),2)+SUMIF($D$12:$D1099,$D1099,AH$12:AH1099))-SUMIF($D$12:$D1098,$D1099,O$12:O1098)-SUMIF($D$12:$D$2012,$D1099,N$12:N$2012),AH1099),2))),"")</f>
        <v/>
      </c>
      <c r="P1099" s="250" t="str">
        <f>IF(J1099&lt;&gt;"",1000 - SUMIF($D$12:$D1098,$D1099,P$12:P1098),"")</f>
        <v/>
      </c>
      <c r="Q1099" s="106"/>
      <c r="R1099" s="247"/>
      <c r="S1099" s="247"/>
      <c r="T1099" s="247"/>
      <c r="U1099" s="248" t="str">
        <f>IF(AND(R1099&lt;&gt;"",S1099&lt;&gt;"",Q1099&lt;&gt;""),ROUND(MIN(IF(OR(Q1099="OZZ",Q1099="ZZ"),5000,17300),TRUNC(0.75*(SUMIF($D$12:$D1099,$D1099,R$12:R1099)+SUMIF($D$12:$D1099,$D1099,S$12:S1099)),2)) - SUMIF($D$12:$D1098,$D1099,U$12:U1098),2),"")</f>
        <v/>
      </c>
      <c r="V1099" s="248" t="str">
        <f>IF(AND(R1099&lt;&gt;"",S1099&lt;&gt;"",T1099&lt;&gt;"",Q1099&lt;&gt;"",AL1099&lt;&gt;""),IF(OR(Q1099="OZZ",Q1099="ZZ"),ROUND(0-SUMIF($D$12:$D1098,$D1099,V$12:V1098),2),IF(T1099=0,0,ROUND(MIN(MIN(17300,TRUNC(0.75*(SUMIF($D$12:$D$2012,$D1099,R$12:R$2012)+SUMIF($D$12:$D$2012,$D1099,S$12:S$2012)),2)+SUMIF($D$12:$D1099,$D1099,AL$12:AL1099))-SUMIF($D$12:$D1098,$D1099,V$12:V1098)-SUMIF($D$12:$D$2012,$D1099,U$12:U$2012),AL1099),2))),"")</f>
        <v/>
      </c>
      <c r="W1099" s="250" t="str">
        <f>IF(Q1099&lt;&gt;"",1000 - SUMIF($D$12:$D1098,$D1099,W$12:W1098),"")</f>
        <v/>
      </c>
      <c r="X1099" s="106"/>
      <c r="Y1099" s="247"/>
      <c r="Z1099" s="247"/>
      <c r="AA1099" s="247"/>
      <c r="AB1099" s="248" t="str">
        <f>IF(AND(Y1099&lt;&gt;"",Z1099&lt;&gt;"",X1099&lt;&gt;""),ROUND(MIN(IF(OR(X1099="OZZ",X1099="ZZ"),5000,17300),TRUNC(0.75*(SUMIF($D$12:$D1099,$D1099,Y$12:Y1099)+SUMIF($D$12:$D1099,$D1099,Z$12:Z1099)),2)) - SUMIF($D$12:$D1098,$D1099,AB$12:AB1098),2),"")</f>
        <v/>
      </c>
      <c r="AC1099" s="251" t="str">
        <f>IF(AND(Y1099&lt;&gt;"",Z1099&lt;&gt;"",AA1099&lt;&gt;"",X1099&lt;&gt;"",AP1099&lt;&gt;""),IF(OR(X1099="OZZ",X1099="ZZ"),ROUND(0-SUMIF($D$12:$D1098,$D1099,AC$12:AC1098),2),IF(AA1099=0,0,ROUND(MIN(MIN(17300,TRUNC(0.75*(SUMIF($D$12:$D$2012,$D1099,Y$12:Y$2012)+SUMIF($D$12:$D$2012,$D1099,Z$12:Z$2012)),2)+SUMIF($D$12:$D1099,$D1099,AP$12:AP1099))-SUMIF($D$12:$D1098,$D1099,AC$12:AC1098)-SUMIF($D$12:$D$2012,$D1099,AB$12:AB$2012),AP1099),2))),"")</f>
        <v/>
      </c>
      <c r="AD1099" s="250" t="str">
        <f>IF(X1099&lt;&gt;"",1000 - SUMIF($D$12:$D1098,$D1099,AD$12:AD1098),"")</f>
        <v/>
      </c>
      <c r="AE1099" s="252"/>
      <c r="AF1099" s="253"/>
      <c r="AG1099" s="254"/>
      <c r="AH1099" s="255" t="str">
        <f t="shared" si="355"/>
        <v/>
      </c>
      <c r="AI1099" s="256"/>
      <c r="AJ1099" s="253"/>
      <c r="AK1099" s="254"/>
      <c r="AL1099" s="255" t="str">
        <f t="shared" si="356"/>
        <v/>
      </c>
      <c r="AM1099" s="256"/>
      <c r="AN1099" s="253"/>
      <c r="AO1099" s="254"/>
      <c r="AP1099" s="255" t="str">
        <f t="shared" si="336"/>
        <v/>
      </c>
      <c r="AQ1099" s="116"/>
      <c r="AR1099" s="116"/>
      <c r="AS1099" s="117"/>
      <c r="AT1099" s="118"/>
      <c r="AU1099" s="119" t="str">
        <f>IF(D1099&lt;&gt; "", IF(COUNTIF($D$12:$D1099,$D1099)&gt;1,0,IF(SUM(N1099,U1099,AB1099)&gt;0,IF(AND(X1099="",OR(Q1099&lt;&gt;"",J1099&lt;&gt;"")),IF(Q1099&lt;&gt;"",Q1099,IF(J1099&lt;&gt;"",J1099,0)),IF(AND(Q1099&lt;&gt;"",J1099&lt;&gt;"",Q1099=J1099),Q1099,X1099)),0)),"")</f>
        <v/>
      </c>
      <c r="AV1099" s="119" t="str">
        <f>IF(D1099&lt;&gt;"",IF(COUNTIF($D$12:$D1099,$D1099)&gt;1,0,IF(SUM(O1099,V1099,AC1099)&gt;0,IF(AND(X1099="",OR(Q1099&lt;&gt;"",J1099&lt;&gt;"")),IF(Q1099&lt;&gt;"",Q1099,IF(J1099&lt;&gt;"",J1099,0)),IF(AND(Q1099&lt;&gt;"",J1099&lt;&gt;"",Q1099=J1099),Q1099,X1099)),0)),"")</f>
        <v/>
      </c>
      <c r="AW1099" s="119" t="str">
        <f>IF(D1099&lt;&gt;"",IF(COUNTIF($D$12:$D1099,$D1099)&gt;1,0,IF(SUM(P1099,W1099,AD1099)&gt;0,IF(AND(X1099="",OR(Q1099&lt;&gt;"",J1099&lt;&gt;"")),IF(Q1099&lt;&gt;"",Q1099,IF(J1099&lt;&gt;"",J1099,0)),IF(AND(Q1099&lt;&gt;"",J1099&lt;&gt;"",Q1099=J1099),Q1099,X1099)),0)),"")</f>
        <v/>
      </c>
      <c r="AX1099" s="118" t="str">
        <f t="shared" si="337"/>
        <v/>
      </c>
      <c r="AY1099" s="118" t="str">
        <f t="shared" si="338"/>
        <v/>
      </c>
      <c r="AZ1099" s="118" t="str">
        <f t="shared" si="339"/>
        <v/>
      </c>
      <c r="BA1099" s="118" t="str">
        <f t="shared" si="340"/>
        <v/>
      </c>
      <c r="BB1099" s="118" t="str">
        <f t="shared" si="341"/>
        <v/>
      </c>
      <c r="BC1099" s="118" t="str">
        <f t="shared" si="342"/>
        <v/>
      </c>
      <c r="BD1099" s="118" t="str">
        <f t="shared" si="343"/>
        <v/>
      </c>
      <c r="BE1099" s="118" t="str">
        <f t="shared" si="344"/>
        <v/>
      </c>
      <c r="BF1099" s="118" t="str">
        <f t="shared" si="345"/>
        <v/>
      </c>
      <c r="BG1099" s="120"/>
      <c r="BH1099" s="120" t="str">
        <f t="shared" si="346"/>
        <v/>
      </c>
      <c r="BI1099" s="120" t="str">
        <f t="shared" si="347"/>
        <v/>
      </c>
      <c r="BJ1099" s="121"/>
      <c r="BK1099" s="120" t="str">
        <f t="shared" si="348"/>
        <v/>
      </c>
      <c r="BL1099" s="120" t="str">
        <f t="shared" si="349"/>
        <v/>
      </c>
      <c r="BM1099" s="120" t="str">
        <f t="shared" si="350"/>
        <v/>
      </c>
      <c r="BN1099" s="120" t="str">
        <f t="shared" si="351"/>
        <v/>
      </c>
      <c r="BO1099" s="120" t="str">
        <f t="shared" si="352"/>
        <v/>
      </c>
      <c r="BP1099" s="120" t="str">
        <f t="shared" si="353"/>
        <v/>
      </c>
      <c r="BQ1099" s="98"/>
      <c r="BR1099" s="98"/>
      <c r="BS1099" s="98"/>
      <c r="BT1099" s="98"/>
      <c r="BU1099" s="98"/>
      <c r="BV1099" s="98"/>
      <c r="BW1099" s="98"/>
      <c r="BX1099" s="98"/>
      <c r="BY1099" s="98"/>
      <c r="BZ1099" s="98"/>
      <c r="CA1099" s="98"/>
      <c r="CB1099" s="98"/>
      <c r="CC1099" s="98"/>
      <c r="CD1099" s="98"/>
      <c r="CE1099" s="98"/>
      <c r="CF1099" s="98"/>
      <c r="CG1099" s="98"/>
      <c r="CH1099" s="98"/>
      <c r="CI1099" s="98"/>
      <c r="CJ1099" s="98"/>
      <c r="CK1099" s="98"/>
      <c r="CL1099" s="98"/>
      <c r="CM1099" s="98"/>
      <c r="CN1099" s="98"/>
      <c r="CO1099" s="98"/>
      <c r="CP1099" s="98"/>
      <c r="CQ1099" s="98"/>
      <c r="CR1099" s="98"/>
      <c r="CS1099" s="98"/>
    </row>
    <row r="1100" spans="1:97" s="4" customFormat="1" ht="18.75" customHeight="1" x14ac:dyDescent="0.2">
      <c r="A1100" s="3">
        <f t="shared" si="354"/>
        <v>1088</v>
      </c>
      <c r="B1100" s="263"/>
      <c r="C1100" s="263"/>
      <c r="D1100" s="263"/>
      <c r="E1100" s="259"/>
      <c r="F1100" s="259"/>
      <c r="G1100" s="43"/>
      <c r="H1100" s="264"/>
      <c r="I1100" s="261"/>
      <c r="J1100" s="106"/>
      <c r="K1100" s="247"/>
      <c r="L1100" s="247"/>
      <c r="M1100" s="247"/>
      <c r="N1100" s="248" t="str">
        <f>IF(AND(K1100&lt;&gt;"",L1100&lt;&gt;"",J1100&lt;&gt;""),ROUND(MIN(IF(OR(J1100="OZZ",J1100="ZZ"),5000,17300),TRUNC(0.75*(SUMIF($D$12:$D1100,$D1100,K$12:K1100)+SUMIF($D$12:$D1100,$D1100,L$12:L1100)),2)) - SUMIF($D$12:$D1099,$D1100,N$12:N1099),2),"")</f>
        <v/>
      </c>
      <c r="O1100" s="249" t="str">
        <f>IF(AND(K1100&lt;&gt;"",L1100&lt;&gt;"",M1100&lt;&gt;"",J1100&lt;&gt;"",AH1100&lt;&gt;""),IF(OR(J1100="OZZ",J1100="ZZ"),ROUND(0-SUMIF($D$12:$D1099,$D1100,O$12:O1099),2),IF(M1100=0,0,ROUND(MIN(MIN(17300,TRUNC(0.75*(SUMIF($D$12:$D$2012,$D1100,K$12:K$2012)+SUMIF($D$12:$D$2012,$D1100,L$12:L$2012)),2)+SUMIF($D$12:$D1100,$D1100,AH$12:AH1100))-SUMIF($D$12:$D1099,$D1100,O$12:O1099)-SUMIF($D$12:$D$2012,$D1100,N$12:N$2012),AH1100),2))),"")</f>
        <v/>
      </c>
      <c r="P1100" s="250" t="str">
        <f>IF(J1100&lt;&gt;"",1000 - SUMIF($D$12:$D1099,$D1100,P$12:P1099),"")</f>
        <v/>
      </c>
      <c r="Q1100" s="106"/>
      <c r="R1100" s="247"/>
      <c r="S1100" s="247"/>
      <c r="T1100" s="247"/>
      <c r="U1100" s="248" t="str">
        <f>IF(AND(R1100&lt;&gt;"",S1100&lt;&gt;"",Q1100&lt;&gt;""),ROUND(MIN(IF(OR(Q1100="OZZ",Q1100="ZZ"),5000,17300),TRUNC(0.75*(SUMIF($D$12:$D1100,$D1100,R$12:R1100)+SUMIF($D$12:$D1100,$D1100,S$12:S1100)),2)) - SUMIF($D$12:$D1099,$D1100,U$12:U1099),2),"")</f>
        <v/>
      </c>
      <c r="V1100" s="248" t="str">
        <f>IF(AND(R1100&lt;&gt;"",S1100&lt;&gt;"",T1100&lt;&gt;"",Q1100&lt;&gt;"",AL1100&lt;&gt;""),IF(OR(Q1100="OZZ",Q1100="ZZ"),ROUND(0-SUMIF($D$12:$D1099,$D1100,V$12:V1099),2),IF(T1100=0,0,ROUND(MIN(MIN(17300,TRUNC(0.75*(SUMIF($D$12:$D$2012,$D1100,R$12:R$2012)+SUMIF($D$12:$D$2012,$D1100,S$12:S$2012)),2)+SUMIF($D$12:$D1100,$D1100,AL$12:AL1100))-SUMIF($D$12:$D1099,$D1100,V$12:V1099)-SUMIF($D$12:$D$2012,$D1100,U$12:U$2012),AL1100),2))),"")</f>
        <v/>
      </c>
      <c r="W1100" s="250" t="str">
        <f>IF(Q1100&lt;&gt;"",1000 - SUMIF($D$12:$D1099,$D1100,W$12:W1099),"")</f>
        <v/>
      </c>
      <c r="X1100" s="106"/>
      <c r="Y1100" s="247"/>
      <c r="Z1100" s="247"/>
      <c r="AA1100" s="247"/>
      <c r="AB1100" s="248" t="str">
        <f>IF(AND(Y1100&lt;&gt;"",Z1100&lt;&gt;"",X1100&lt;&gt;""),ROUND(MIN(IF(OR(X1100="OZZ",X1100="ZZ"),5000,17300),TRUNC(0.75*(SUMIF($D$12:$D1100,$D1100,Y$12:Y1100)+SUMIF($D$12:$D1100,$D1100,Z$12:Z1100)),2)) - SUMIF($D$12:$D1099,$D1100,AB$12:AB1099),2),"")</f>
        <v/>
      </c>
      <c r="AC1100" s="251" t="str">
        <f>IF(AND(Y1100&lt;&gt;"",Z1100&lt;&gt;"",AA1100&lt;&gt;"",X1100&lt;&gt;"",AP1100&lt;&gt;""),IF(OR(X1100="OZZ",X1100="ZZ"),ROUND(0-SUMIF($D$12:$D1099,$D1100,AC$12:AC1099),2),IF(AA1100=0,0,ROUND(MIN(MIN(17300,TRUNC(0.75*(SUMIF($D$12:$D$2012,$D1100,Y$12:Y$2012)+SUMIF($D$12:$D$2012,$D1100,Z$12:Z$2012)),2)+SUMIF($D$12:$D1100,$D1100,AP$12:AP1100))-SUMIF($D$12:$D1099,$D1100,AC$12:AC1099)-SUMIF($D$12:$D$2012,$D1100,AB$12:AB$2012),AP1100),2))),"")</f>
        <v/>
      </c>
      <c r="AD1100" s="250" t="str">
        <f>IF(X1100&lt;&gt;"",1000 - SUMIF($D$12:$D1099,$D1100,AD$12:AD1099),"")</f>
        <v/>
      </c>
      <c r="AE1100" s="252"/>
      <c r="AF1100" s="253"/>
      <c r="AG1100" s="254"/>
      <c r="AH1100" s="255" t="str">
        <f t="shared" si="355"/>
        <v/>
      </c>
      <c r="AI1100" s="256"/>
      <c r="AJ1100" s="253"/>
      <c r="AK1100" s="254"/>
      <c r="AL1100" s="255" t="str">
        <f t="shared" si="356"/>
        <v/>
      </c>
      <c r="AM1100" s="256"/>
      <c r="AN1100" s="253"/>
      <c r="AO1100" s="254"/>
      <c r="AP1100" s="255" t="str">
        <f t="shared" si="336"/>
        <v/>
      </c>
      <c r="AQ1100" s="116"/>
      <c r="AR1100" s="116"/>
      <c r="AS1100" s="117"/>
      <c r="AT1100" s="118"/>
      <c r="AU1100" s="119" t="str">
        <f>IF(D1100&lt;&gt; "", IF(COUNTIF($D$12:$D1100,$D1100)&gt;1,0,IF(SUM(N1100,U1100,AB1100)&gt;0,IF(AND(X1100="",OR(Q1100&lt;&gt;"",J1100&lt;&gt;"")),IF(Q1100&lt;&gt;"",Q1100,IF(J1100&lt;&gt;"",J1100,0)),IF(AND(Q1100&lt;&gt;"",J1100&lt;&gt;"",Q1100=J1100),Q1100,X1100)),0)),"")</f>
        <v/>
      </c>
      <c r="AV1100" s="119" t="str">
        <f>IF(D1100&lt;&gt;"",IF(COUNTIF($D$12:$D1100,$D1100)&gt;1,0,IF(SUM(O1100,V1100,AC1100)&gt;0,IF(AND(X1100="",OR(Q1100&lt;&gt;"",J1100&lt;&gt;"")),IF(Q1100&lt;&gt;"",Q1100,IF(J1100&lt;&gt;"",J1100,0)),IF(AND(Q1100&lt;&gt;"",J1100&lt;&gt;"",Q1100=J1100),Q1100,X1100)),0)),"")</f>
        <v/>
      </c>
      <c r="AW1100" s="119" t="str">
        <f>IF(D1100&lt;&gt;"",IF(COUNTIF($D$12:$D1100,$D1100)&gt;1,0,IF(SUM(P1100,W1100,AD1100)&gt;0,IF(AND(X1100="",OR(Q1100&lt;&gt;"",J1100&lt;&gt;"")),IF(Q1100&lt;&gt;"",Q1100,IF(J1100&lt;&gt;"",J1100,0)),IF(AND(Q1100&lt;&gt;"",J1100&lt;&gt;"",Q1100=J1100),Q1100,X1100)),0)),"")</f>
        <v/>
      </c>
      <c r="AX1100" s="118" t="str">
        <f t="shared" si="337"/>
        <v/>
      </c>
      <c r="AY1100" s="118" t="str">
        <f t="shared" si="338"/>
        <v/>
      </c>
      <c r="AZ1100" s="118" t="str">
        <f t="shared" si="339"/>
        <v/>
      </c>
      <c r="BA1100" s="118" t="str">
        <f t="shared" si="340"/>
        <v/>
      </c>
      <c r="BB1100" s="118" t="str">
        <f t="shared" si="341"/>
        <v/>
      </c>
      <c r="BC1100" s="118" t="str">
        <f t="shared" si="342"/>
        <v/>
      </c>
      <c r="BD1100" s="118" t="str">
        <f t="shared" si="343"/>
        <v/>
      </c>
      <c r="BE1100" s="118" t="str">
        <f t="shared" si="344"/>
        <v/>
      </c>
      <c r="BF1100" s="118" t="str">
        <f t="shared" si="345"/>
        <v/>
      </c>
      <c r="BG1100" s="120"/>
      <c r="BH1100" s="120" t="str">
        <f t="shared" si="346"/>
        <v/>
      </c>
      <c r="BI1100" s="120" t="str">
        <f t="shared" si="347"/>
        <v/>
      </c>
      <c r="BJ1100" s="121"/>
      <c r="BK1100" s="120" t="str">
        <f t="shared" si="348"/>
        <v/>
      </c>
      <c r="BL1100" s="120" t="str">
        <f t="shared" si="349"/>
        <v/>
      </c>
      <c r="BM1100" s="120" t="str">
        <f t="shared" si="350"/>
        <v/>
      </c>
      <c r="BN1100" s="120" t="str">
        <f t="shared" si="351"/>
        <v/>
      </c>
      <c r="BO1100" s="120" t="str">
        <f t="shared" si="352"/>
        <v/>
      </c>
      <c r="BP1100" s="120" t="str">
        <f t="shared" si="353"/>
        <v/>
      </c>
      <c r="BQ1100" s="98"/>
      <c r="BR1100" s="98"/>
      <c r="BS1100" s="98"/>
      <c r="BT1100" s="98"/>
      <c r="BU1100" s="98"/>
      <c r="BV1100" s="98"/>
      <c r="BW1100" s="98"/>
      <c r="BX1100" s="98"/>
      <c r="BY1100" s="98"/>
      <c r="BZ1100" s="98"/>
      <c r="CA1100" s="98"/>
      <c r="CB1100" s="98"/>
      <c r="CC1100" s="98"/>
      <c r="CD1100" s="98"/>
      <c r="CE1100" s="98"/>
      <c r="CF1100" s="98"/>
      <c r="CG1100" s="98"/>
      <c r="CH1100" s="98"/>
      <c r="CI1100" s="98"/>
      <c r="CJ1100" s="98"/>
      <c r="CK1100" s="98"/>
      <c r="CL1100" s="98"/>
      <c r="CM1100" s="98"/>
      <c r="CN1100" s="98"/>
      <c r="CO1100" s="98"/>
      <c r="CP1100" s="98"/>
      <c r="CQ1100" s="98"/>
      <c r="CR1100" s="98"/>
      <c r="CS1100" s="98"/>
    </row>
    <row r="1101" spans="1:97" s="4" customFormat="1" ht="18.75" customHeight="1" x14ac:dyDescent="0.2">
      <c r="A1101" s="3">
        <f t="shared" si="354"/>
        <v>1089</v>
      </c>
      <c r="B1101" s="263"/>
      <c r="C1101" s="263"/>
      <c r="D1101" s="263"/>
      <c r="E1101" s="259"/>
      <c r="F1101" s="259"/>
      <c r="G1101" s="43"/>
      <c r="H1101" s="264"/>
      <c r="I1101" s="261"/>
      <c r="J1101" s="106"/>
      <c r="K1101" s="247"/>
      <c r="L1101" s="247"/>
      <c r="M1101" s="247"/>
      <c r="N1101" s="248" t="str">
        <f>IF(AND(K1101&lt;&gt;"",L1101&lt;&gt;"",J1101&lt;&gt;""),ROUND(MIN(IF(OR(J1101="OZZ",J1101="ZZ"),5000,17300),TRUNC(0.75*(SUMIF($D$12:$D1101,$D1101,K$12:K1101)+SUMIF($D$12:$D1101,$D1101,L$12:L1101)),2)) - SUMIF($D$12:$D1100,$D1101,N$12:N1100),2),"")</f>
        <v/>
      </c>
      <c r="O1101" s="249" t="str">
        <f>IF(AND(K1101&lt;&gt;"",L1101&lt;&gt;"",M1101&lt;&gt;"",J1101&lt;&gt;"",AH1101&lt;&gt;""),IF(OR(J1101="OZZ",J1101="ZZ"),ROUND(0-SUMIF($D$12:$D1100,$D1101,O$12:O1100),2),IF(M1101=0,0,ROUND(MIN(MIN(17300,TRUNC(0.75*(SUMIF($D$12:$D$2012,$D1101,K$12:K$2012)+SUMIF($D$12:$D$2012,$D1101,L$12:L$2012)),2)+SUMIF($D$12:$D1101,$D1101,AH$12:AH1101))-SUMIF($D$12:$D1100,$D1101,O$12:O1100)-SUMIF($D$12:$D$2012,$D1101,N$12:N$2012),AH1101),2))),"")</f>
        <v/>
      </c>
      <c r="P1101" s="250" t="str">
        <f>IF(J1101&lt;&gt;"",1000 - SUMIF($D$12:$D1100,$D1101,P$12:P1100),"")</f>
        <v/>
      </c>
      <c r="Q1101" s="106"/>
      <c r="R1101" s="247"/>
      <c r="S1101" s="247"/>
      <c r="T1101" s="247"/>
      <c r="U1101" s="248" t="str">
        <f>IF(AND(R1101&lt;&gt;"",S1101&lt;&gt;"",Q1101&lt;&gt;""),ROUND(MIN(IF(OR(Q1101="OZZ",Q1101="ZZ"),5000,17300),TRUNC(0.75*(SUMIF($D$12:$D1101,$D1101,R$12:R1101)+SUMIF($D$12:$D1101,$D1101,S$12:S1101)),2)) - SUMIF($D$12:$D1100,$D1101,U$12:U1100),2),"")</f>
        <v/>
      </c>
      <c r="V1101" s="248" t="str">
        <f>IF(AND(R1101&lt;&gt;"",S1101&lt;&gt;"",T1101&lt;&gt;"",Q1101&lt;&gt;"",AL1101&lt;&gt;""),IF(OR(Q1101="OZZ",Q1101="ZZ"),ROUND(0-SUMIF($D$12:$D1100,$D1101,V$12:V1100),2),IF(T1101=0,0,ROUND(MIN(MIN(17300,TRUNC(0.75*(SUMIF($D$12:$D$2012,$D1101,R$12:R$2012)+SUMIF($D$12:$D$2012,$D1101,S$12:S$2012)),2)+SUMIF($D$12:$D1101,$D1101,AL$12:AL1101))-SUMIF($D$12:$D1100,$D1101,V$12:V1100)-SUMIF($D$12:$D$2012,$D1101,U$12:U$2012),AL1101),2))),"")</f>
        <v/>
      </c>
      <c r="W1101" s="250" t="str">
        <f>IF(Q1101&lt;&gt;"",1000 - SUMIF($D$12:$D1100,$D1101,W$12:W1100),"")</f>
        <v/>
      </c>
      <c r="X1101" s="106"/>
      <c r="Y1101" s="247"/>
      <c r="Z1101" s="247"/>
      <c r="AA1101" s="247"/>
      <c r="AB1101" s="248" t="str">
        <f>IF(AND(Y1101&lt;&gt;"",Z1101&lt;&gt;"",X1101&lt;&gt;""),ROUND(MIN(IF(OR(X1101="OZZ",X1101="ZZ"),5000,17300),TRUNC(0.75*(SUMIF($D$12:$D1101,$D1101,Y$12:Y1101)+SUMIF($D$12:$D1101,$D1101,Z$12:Z1101)),2)) - SUMIF($D$12:$D1100,$D1101,AB$12:AB1100),2),"")</f>
        <v/>
      </c>
      <c r="AC1101" s="251" t="str">
        <f>IF(AND(Y1101&lt;&gt;"",Z1101&lt;&gt;"",AA1101&lt;&gt;"",X1101&lt;&gt;"",AP1101&lt;&gt;""),IF(OR(X1101="OZZ",X1101="ZZ"),ROUND(0-SUMIF($D$12:$D1100,$D1101,AC$12:AC1100),2),IF(AA1101=0,0,ROUND(MIN(MIN(17300,TRUNC(0.75*(SUMIF($D$12:$D$2012,$D1101,Y$12:Y$2012)+SUMIF($D$12:$D$2012,$D1101,Z$12:Z$2012)),2)+SUMIF($D$12:$D1101,$D1101,AP$12:AP1101))-SUMIF($D$12:$D1100,$D1101,AC$12:AC1100)-SUMIF($D$12:$D$2012,$D1101,AB$12:AB$2012),AP1101),2))),"")</f>
        <v/>
      </c>
      <c r="AD1101" s="250" t="str">
        <f>IF(X1101&lt;&gt;"",1000 - SUMIF($D$12:$D1100,$D1101,AD$12:AD1100),"")</f>
        <v/>
      </c>
      <c r="AE1101" s="252"/>
      <c r="AF1101" s="253"/>
      <c r="AG1101" s="254"/>
      <c r="AH1101" s="255" t="str">
        <f t="shared" si="355"/>
        <v/>
      </c>
      <c r="AI1101" s="256"/>
      <c r="AJ1101" s="253"/>
      <c r="AK1101" s="254"/>
      <c r="AL1101" s="255" t="str">
        <f t="shared" si="356"/>
        <v/>
      </c>
      <c r="AM1101" s="256"/>
      <c r="AN1101" s="253"/>
      <c r="AO1101" s="254"/>
      <c r="AP1101" s="255" t="str">
        <f t="shared" ref="AP1101:AP1164" si="357">IF(Y1101&lt;&gt;"",ROUND(AM1101,2)+ROUND(AN1101,2)+ROUND(AO1101,2),"")</f>
        <v/>
      </c>
      <c r="AQ1101" s="116"/>
      <c r="AR1101" s="116"/>
      <c r="AS1101" s="117"/>
      <c r="AT1101" s="118"/>
      <c r="AU1101" s="119" t="str">
        <f>IF(D1101&lt;&gt; "", IF(COUNTIF($D$12:$D1101,$D1101)&gt;1,0,IF(SUM(N1101,U1101,AB1101)&gt;0,IF(AND(X1101="",OR(Q1101&lt;&gt;"",J1101&lt;&gt;"")),IF(Q1101&lt;&gt;"",Q1101,IF(J1101&lt;&gt;"",J1101,0)),IF(AND(Q1101&lt;&gt;"",J1101&lt;&gt;"",Q1101=J1101),Q1101,X1101)),0)),"")</f>
        <v/>
      </c>
      <c r="AV1101" s="119" t="str">
        <f>IF(D1101&lt;&gt;"",IF(COUNTIF($D$12:$D1101,$D1101)&gt;1,0,IF(SUM(O1101,V1101,AC1101)&gt;0,IF(AND(X1101="",OR(Q1101&lt;&gt;"",J1101&lt;&gt;"")),IF(Q1101&lt;&gt;"",Q1101,IF(J1101&lt;&gt;"",J1101,0)),IF(AND(Q1101&lt;&gt;"",J1101&lt;&gt;"",Q1101=J1101),Q1101,X1101)),0)),"")</f>
        <v/>
      </c>
      <c r="AW1101" s="119" t="str">
        <f>IF(D1101&lt;&gt;"",IF(COUNTIF($D$12:$D1101,$D1101)&gt;1,0,IF(SUM(P1101,W1101,AD1101)&gt;0,IF(AND(X1101="",OR(Q1101&lt;&gt;"",J1101&lt;&gt;"")),IF(Q1101&lt;&gt;"",Q1101,IF(J1101&lt;&gt;"",J1101,0)),IF(AND(Q1101&lt;&gt;"",J1101&lt;&gt;"",Q1101=J1101),Q1101,X1101)),0)),"")</f>
        <v/>
      </c>
      <c r="AX1101" s="118" t="str">
        <f t="shared" ref="AX1101:AX1164" si="358">IF(D1101&lt;&gt;"",IF(J1101="OZP12",N1101,0),"")</f>
        <v/>
      </c>
      <c r="AY1101" s="118" t="str">
        <f t="shared" ref="AY1101:AY1164" si="359">IF(D1101&lt;&gt;"",IF(Q1101="OZP12",U1101,0),"")</f>
        <v/>
      </c>
      <c r="AZ1101" s="118" t="str">
        <f t="shared" ref="AZ1101:AZ1164" si="360">IF(D1101&lt;&gt;"",IF(X1101="OZP12",AB1101,0),"")</f>
        <v/>
      </c>
      <c r="BA1101" s="118" t="str">
        <f t="shared" ref="BA1101:BA1164" si="361">IF(D1101&lt;&gt;"",IF(J1101="TZP",N1101,0),"")</f>
        <v/>
      </c>
      <c r="BB1101" s="118" t="str">
        <f t="shared" ref="BB1101:BB1164" si="362">IF(D1101&lt;&gt;"",IF(Q1101="TZP",U1101,0),"")</f>
        <v/>
      </c>
      <c r="BC1101" s="118" t="str">
        <f t="shared" ref="BC1101:BC1164" si="363">IF(D1101&lt;&gt;"",IF(X1101="TZP",AB1101,0),"")</f>
        <v/>
      </c>
      <c r="BD1101" s="118" t="str">
        <f t="shared" ref="BD1101:BD1164" si="364">IF(D1101&lt;&gt;"",IF(J1101="OZZ",N1101,0),"")</f>
        <v/>
      </c>
      <c r="BE1101" s="118" t="str">
        <f t="shared" ref="BE1101:BE1164" si="365">IF(D1101&lt;&gt;"",IF(Q1101="OZZ",U1101,0),"")</f>
        <v/>
      </c>
      <c r="BF1101" s="118" t="str">
        <f t="shared" ref="BF1101:BF1164" si="366">IF(D1101&lt;&gt;"",IF(X1101="OZZ",AB1101,0),"")</f>
        <v/>
      </c>
      <c r="BG1101" s="120"/>
      <c r="BH1101" s="120" t="str">
        <f t="shared" ref="BH1101:BH1164" si="367">IF(D1101&lt;&gt;"",IF(ISERROR(FIND("/",D1101)), 0, 1),"")</f>
        <v/>
      </c>
      <c r="BI1101" s="120" t="str">
        <f t="shared" ref="BI1101:BI1164" si="368">IF(D1101&lt;&gt;"",IF(BH1101*1=0,D1101,CONCATENATE(MID(D1101,1,FIND("/",D1101,1)-1),MID(D1101,FIND("/",D1101,1)+1,LEN(D1101)))),"")</f>
        <v/>
      </c>
      <c r="BJ1101" s="121"/>
      <c r="BK1101" s="120" t="str">
        <f t="shared" ref="BK1101:BK1164" si="369">IF(D1101&lt;&gt;"",IF(J1101="OZP12",O1101,0),"")</f>
        <v/>
      </c>
      <c r="BL1101" s="120" t="str">
        <f t="shared" ref="BL1101:BL1164" si="370">IF(D1101&lt;&gt;"",IF(Q1101="OZP12",V1101,0),"")</f>
        <v/>
      </c>
      <c r="BM1101" s="120" t="str">
        <f t="shared" ref="BM1101:BM1164" si="371">IF(D1101&lt;&gt;"",IF(X1101="OZP12",AC1101,0),"")</f>
        <v/>
      </c>
      <c r="BN1101" s="120" t="str">
        <f t="shared" ref="BN1101:BN1164" si="372">IF(D1101&lt;&gt;"",IF(J1101="TZP",O1101,0),"")</f>
        <v/>
      </c>
      <c r="BO1101" s="120" t="str">
        <f t="shared" ref="BO1101:BO1164" si="373">IF(D1101&lt;&gt;"",IF(Q1101="TZP",V1101,0),"")</f>
        <v/>
      </c>
      <c r="BP1101" s="120" t="str">
        <f t="shared" ref="BP1101:BP1164" si="374">IF(D1101&lt;&gt;"",IF(X1101="TZP",AC1101,0),"")</f>
        <v/>
      </c>
      <c r="BQ1101" s="98"/>
      <c r="BR1101" s="98"/>
      <c r="BS1101" s="98"/>
      <c r="BT1101" s="98"/>
      <c r="BU1101" s="98"/>
      <c r="BV1101" s="98"/>
      <c r="BW1101" s="98"/>
      <c r="BX1101" s="98"/>
      <c r="BY1101" s="98"/>
      <c r="BZ1101" s="98"/>
      <c r="CA1101" s="98"/>
      <c r="CB1101" s="98"/>
      <c r="CC1101" s="98"/>
      <c r="CD1101" s="98"/>
      <c r="CE1101" s="98"/>
      <c r="CF1101" s="98"/>
      <c r="CG1101" s="98"/>
      <c r="CH1101" s="98"/>
      <c r="CI1101" s="98"/>
      <c r="CJ1101" s="98"/>
      <c r="CK1101" s="98"/>
      <c r="CL1101" s="98"/>
      <c r="CM1101" s="98"/>
      <c r="CN1101" s="98"/>
      <c r="CO1101" s="98"/>
      <c r="CP1101" s="98"/>
      <c r="CQ1101" s="98"/>
      <c r="CR1101" s="98"/>
      <c r="CS1101" s="98"/>
    </row>
    <row r="1102" spans="1:97" s="4" customFormat="1" ht="18.75" customHeight="1" x14ac:dyDescent="0.2">
      <c r="A1102" s="3">
        <f t="shared" ref="A1102:A1165" si="375">A1101+1</f>
        <v>1090</v>
      </c>
      <c r="B1102" s="263"/>
      <c r="C1102" s="263"/>
      <c r="D1102" s="263"/>
      <c r="E1102" s="259"/>
      <c r="F1102" s="259"/>
      <c r="G1102" s="43"/>
      <c r="H1102" s="264"/>
      <c r="I1102" s="261"/>
      <c r="J1102" s="106"/>
      <c r="K1102" s="247"/>
      <c r="L1102" s="247"/>
      <c r="M1102" s="247"/>
      <c r="N1102" s="248" t="str">
        <f>IF(AND(K1102&lt;&gt;"",L1102&lt;&gt;"",J1102&lt;&gt;""),ROUND(MIN(IF(OR(J1102="OZZ",J1102="ZZ"),5000,17300),TRUNC(0.75*(SUMIF($D$12:$D1102,$D1102,K$12:K1102)+SUMIF($D$12:$D1102,$D1102,L$12:L1102)),2)) - SUMIF($D$12:$D1101,$D1102,N$12:N1101),2),"")</f>
        <v/>
      </c>
      <c r="O1102" s="249" t="str">
        <f>IF(AND(K1102&lt;&gt;"",L1102&lt;&gt;"",M1102&lt;&gt;"",J1102&lt;&gt;"",AH1102&lt;&gt;""),IF(OR(J1102="OZZ",J1102="ZZ"),ROUND(0-SUMIF($D$12:$D1101,$D1102,O$12:O1101),2),IF(M1102=0,0,ROUND(MIN(MIN(17300,TRUNC(0.75*(SUMIF($D$12:$D$2012,$D1102,K$12:K$2012)+SUMIF($D$12:$D$2012,$D1102,L$12:L$2012)),2)+SUMIF($D$12:$D1102,$D1102,AH$12:AH1102))-SUMIF($D$12:$D1101,$D1102,O$12:O1101)-SUMIF($D$12:$D$2012,$D1102,N$12:N$2012),AH1102),2))),"")</f>
        <v/>
      </c>
      <c r="P1102" s="250" t="str">
        <f>IF(J1102&lt;&gt;"",1000 - SUMIF($D$12:$D1101,$D1102,P$12:P1101),"")</f>
        <v/>
      </c>
      <c r="Q1102" s="106"/>
      <c r="R1102" s="247"/>
      <c r="S1102" s="247"/>
      <c r="T1102" s="247"/>
      <c r="U1102" s="248" t="str">
        <f>IF(AND(R1102&lt;&gt;"",S1102&lt;&gt;"",Q1102&lt;&gt;""),ROUND(MIN(IF(OR(Q1102="OZZ",Q1102="ZZ"),5000,17300),TRUNC(0.75*(SUMIF($D$12:$D1102,$D1102,R$12:R1102)+SUMIF($D$12:$D1102,$D1102,S$12:S1102)),2)) - SUMIF($D$12:$D1101,$D1102,U$12:U1101),2),"")</f>
        <v/>
      </c>
      <c r="V1102" s="248" t="str">
        <f>IF(AND(R1102&lt;&gt;"",S1102&lt;&gt;"",T1102&lt;&gt;"",Q1102&lt;&gt;"",AL1102&lt;&gt;""),IF(OR(Q1102="OZZ",Q1102="ZZ"),ROUND(0-SUMIF($D$12:$D1101,$D1102,V$12:V1101),2),IF(T1102=0,0,ROUND(MIN(MIN(17300,TRUNC(0.75*(SUMIF($D$12:$D$2012,$D1102,R$12:R$2012)+SUMIF($D$12:$D$2012,$D1102,S$12:S$2012)),2)+SUMIF($D$12:$D1102,$D1102,AL$12:AL1102))-SUMIF($D$12:$D1101,$D1102,V$12:V1101)-SUMIF($D$12:$D$2012,$D1102,U$12:U$2012),AL1102),2))),"")</f>
        <v/>
      </c>
      <c r="W1102" s="250" t="str">
        <f>IF(Q1102&lt;&gt;"",1000 - SUMIF($D$12:$D1101,$D1102,W$12:W1101),"")</f>
        <v/>
      </c>
      <c r="X1102" s="106"/>
      <c r="Y1102" s="247"/>
      <c r="Z1102" s="247"/>
      <c r="AA1102" s="247"/>
      <c r="AB1102" s="248" t="str">
        <f>IF(AND(Y1102&lt;&gt;"",Z1102&lt;&gt;"",X1102&lt;&gt;""),ROUND(MIN(IF(OR(X1102="OZZ",X1102="ZZ"),5000,17300),TRUNC(0.75*(SUMIF($D$12:$D1102,$D1102,Y$12:Y1102)+SUMIF($D$12:$D1102,$D1102,Z$12:Z1102)),2)) - SUMIF($D$12:$D1101,$D1102,AB$12:AB1101),2),"")</f>
        <v/>
      </c>
      <c r="AC1102" s="251" t="str">
        <f>IF(AND(Y1102&lt;&gt;"",Z1102&lt;&gt;"",AA1102&lt;&gt;"",X1102&lt;&gt;"",AP1102&lt;&gt;""),IF(OR(X1102="OZZ",X1102="ZZ"),ROUND(0-SUMIF($D$12:$D1101,$D1102,AC$12:AC1101),2),IF(AA1102=0,0,ROUND(MIN(MIN(17300,TRUNC(0.75*(SUMIF($D$12:$D$2012,$D1102,Y$12:Y$2012)+SUMIF($D$12:$D$2012,$D1102,Z$12:Z$2012)),2)+SUMIF($D$12:$D1102,$D1102,AP$12:AP1102))-SUMIF($D$12:$D1101,$D1102,AC$12:AC1101)-SUMIF($D$12:$D$2012,$D1102,AB$12:AB$2012),AP1102),2))),"")</f>
        <v/>
      </c>
      <c r="AD1102" s="250" t="str">
        <f>IF(X1102&lt;&gt;"",1000 - SUMIF($D$12:$D1101,$D1102,AD$12:AD1101),"")</f>
        <v/>
      </c>
      <c r="AE1102" s="252"/>
      <c r="AF1102" s="253"/>
      <c r="AG1102" s="254"/>
      <c r="AH1102" s="255" t="str">
        <f t="shared" ref="AH1102:AH1165" si="376">IF(K1102&lt;&gt;"",ROUND(AE1102,2)+ROUND(AF1102,2)+ROUND(AG1102,2),"")</f>
        <v/>
      </c>
      <c r="AI1102" s="256"/>
      <c r="AJ1102" s="253"/>
      <c r="AK1102" s="254"/>
      <c r="AL1102" s="255" t="str">
        <f t="shared" ref="AL1102:AL1165" si="377">IF(R1102&lt;&gt;"",ROUND(AI1102,2)+ROUND(AJ1102,2)+ROUND(AK1102,2),"")</f>
        <v/>
      </c>
      <c r="AM1102" s="256"/>
      <c r="AN1102" s="253"/>
      <c r="AO1102" s="254"/>
      <c r="AP1102" s="255" t="str">
        <f t="shared" si="357"/>
        <v/>
      </c>
      <c r="AQ1102" s="116"/>
      <c r="AR1102" s="116"/>
      <c r="AS1102" s="117"/>
      <c r="AT1102" s="118"/>
      <c r="AU1102" s="119" t="str">
        <f>IF(D1102&lt;&gt; "", IF(COUNTIF($D$12:$D1102,$D1102)&gt;1,0,IF(SUM(N1102,U1102,AB1102)&gt;0,IF(AND(X1102="",OR(Q1102&lt;&gt;"",J1102&lt;&gt;"")),IF(Q1102&lt;&gt;"",Q1102,IF(J1102&lt;&gt;"",J1102,0)),IF(AND(Q1102&lt;&gt;"",J1102&lt;&gt;"",Q1102=J1102),Q1102,X1102)),0)),"")</f>
        <v/>
      </c>
      <c r="AV1102" s="119" t="str">
        <f>IF(D1102&lt;&gt;"",IF(COUNTIF($D$12:$D1102,$D1102)&gt;1,0,IF(SUM(O1102,V1102,AC1102)&gt;0,IF(AND(X1102="",OR(Q1102&lt;&gt;"",J1102&lt;&gt;"")),IF(Q1102&lt;&gt;"",Q1102,IF(J1102&lt;&gt;"",J1102,0)),IF(AND(Q1102&lt;&gt;"",J1102&lt;&gt;"",Q1102=J1102),Q1102,X1102)),0)),"")</f>
        <v/>
      </c>
      <c r="AW1102" s="119" t="str">
        <f>IF(D1102&lt;&gt;"",IF(COUNTIF($D$12:$D1102,$D1102)&gt;1,0,IF(SUM(P1102,W1102,AD1102)&gt;0,IF(AND(X1102="",OR(Q1102&lt;&gt;"",J1102&lt;&gt;"")),IF(Q1102&lt;&gt;"",Q1102,IF(J1102&lt;&gt;"",J1102,0)),IF(AND(Q1102&lt;&gt;"",J1102&lt;&gt;"",Q1102=J1102),Q1102,X1102)),0)),"")</f>
        <v/>
      </c>
      <c r="AX1102" s="118" t="str">
        <f t="shared" si="358"/>
        <v/>
      </c>
      <c r="AY1102" s="118" t="str">
        <f t="shared" si="359"/>
        <v/>
      </c>
      <c r="AZ1102" s="118" t="str">
        <f t="shared" si="360"/>
        <v/>
      </c>
      <c r="BA1102" s="118" t="str">
        <f t="shared" si="361"/>
        <v/>
      </c>
      <c r="BB1102" s="118" t="str">
        <f t="shared" si="362"/>
        <v/>
      </c>
      <c r="BC1102" s="118" t="str">
        <f t="shared" si="363"/>
        <v/>
      </c>
      <c r="BD1102" s="118" t="str">
        <f t="shared" si="364"/>
        <v/>
      </c>
      <c r="BE1102" s="118" t="str">
        <f t="shared" si="365"/>
        <v/>
      </c>
      <c r="BF1102" s="118" t="str">
        <f t="shared" si="366"/>
        <v/>
      </c>
      <c r="BG1102" s="120"/>
      <c r="BH1102" s="120" t="str">
        <f t="shared" si="367"/>
        <v/>
      </c>
      <c r="BI1102" s="120" t="str">
        <f t="shared" si="368"/>
        <v/>
      </c>
      <c r="BJ1102" s="121"/>
      <c r="BK1102" s="120" t="str">
        <f t="shared" si="369"/>
        <v/>
      </c>
      <c r="BL1102" s="120" t="str">
        <f t="shared" si="370"/>
        <v/>
      </c>
      <c r="BM1102" s="120" t="str">
        <f t="shared" si="371"/>
        <v/>
      </c>
      <c r="BN1102" s="120" t="str">
        <f t="shared" si="372"/>
        <v/>
      </c>
      <c r="BO1102" s="120" t="str">
        <f t="shared" si="373"/>
        <v/>
      </c>
      <c r="BP1102" s="120" t="str">
        <f t="shared" si="374"/>
        <v/>
      </c>
      <c r="BQ1102" s="98"/>
      <c r="BR1102" s="98"/>
      <c r="BS1102" s="98"/>
      <c r="BT1102" s="98"/>
      <c r="BU1102" s="98"/>
      <c r="BV1102" s="98"/>
      <c r="BW1102" s="98"/>
      <c r="BX1102" s="98"/>
      <c r="BY1102" s="98"/>
      <c r="BZ1102" s="98"/>
      <c r="CA1102" s="98"/>
      <c r="CB1102" s="98"/>
      <c r="CC1102" s="98"/>
      <c r="CD1102" s="98"/>
      <c r="CE1102" s="98"/>
      <c r="CF1102" s="98"/>
      <c r="CG1102" s="98"/>
      <c r="CH1102" s="98"/>
      <c r="CI1102" s="98"/>
      <c r="CJ1102" s="98"/>
      <c r="CK1102" s="98"/>
      <c r="CL1102" s="98"/>
      <c r="CM1102" s="98"/>
      <c r="CN1102" s="98"/>
      <c r="CO1102" s="98"/>
      <c r="CP1102" s="98"/>
      <c r="CQ1102" s="98"/>
      <c r="CR1102" s="98"/>
      <c r="CS1102" s="98"/>
    </row>
    <row r="1103" spans="1:97" s="4" customFormat="1" ht="18.75" customHeight="1" x14ac:dyDescent="0.2">
      <c r="A1103" s="3">
        <f t="shared" si="375"/>
        <v>1091</v>
      </c>
      <c r="B1103" s="263"/>
      <c r="C1103" s="263"/>
      <c r="D1103" s="263"/>
      <c r="E1103" s="259"/>
      <c r="F1103" s="259"/>
      <c r="G1103" s="43"/>
      <c r="H1103" s="264"/>
      <c r="I1103" s="261"/>
      <c r="J1103" s="106"/>
      <c r="K1103" s="247"/>
      <c r="L1103" s="247"/>
      <c r="M1103" s="247"/>
      <c r="N1103" s="248" t="str">
        <f>IF(AND(K1103&lt;&gt;"",L1103&lt;&gt;"",J1103&lt;&gt;""),ROUND(MIN(IF(OR(J1103="OZZ",J1103="ZZ"),5000,17300),TRUNC(0.75*(SUMIF($D$12:$D1103,$D1103,K$12:K1103)+SUMIF($D$12:$D1103,$D1103,L$12:L1103)),2)) - SUMIF($D$12:$D1102,$D1103,N$12:N1102),2),"")</f>
        <v/>
      </c>
      <c r="O1103" s="249" t="str">
        <f>IF(AND(K1103&lt;&gt;"",L1103&lt;&gt;"",M1103&lt;&gt;"",J1103&lt;&gt;"",AH1103&lt;&gt;""),IF(OR(J1103="OZZ",J1103="ZZ"),ROUND(0-SUMIF($D$12:$D1102,$D1103,O$12:O1102),2),IF(M1103=0,0,ROUND(MIN(MIN(17300,TRUNC(0.75*(SUMIF($D$12:$D$2012,$D1103,K$12:K$2012)+SUMIF($D$12:$D$2012,$D1103,L$12:L$2012)),2)+SUMIF($D$12:$D1103,$D1103,AH$12:AH1103))-SUMIF($D$12:$D1102,$D1103,O$12:O1102)-SUMIF($D$12:$D$2012,$D1103,N$12:N$2012),AH1103),2))),"")</f>
        <v/>
      </c>
      <c r="P1103" s="250" t="str">
        <f>IF(J1103&lt;&gt;"",1000 - SUMIF($D$12:$D1102,$D1103,P$12:P1102),"")</f>
        <v/>
      </c>
      <c r="Q1103" s="106"/>
      <c r="R1103" s="247"/>
      <c r="S1103" s="247"/>
      <c r="T1103" s="247"/>
      <c r="U1103" s="248" t="str">
        <f>IF(AND(R1103&lt;&gt;"",S1103&lt;&gt;"",Q1103&lt;&gt;""),ROUND(MIN(IF(OR(Q1103="OZZ",Q1103="ZZ"),5000,17300),TRUNC(0.75*(SUMIF($D$12:$D1103,$D1103,R$12:R1103)+SUMIF($D$12:$D1103,$D1103,S$12:S1103)),2)) - SUMIF($D$12:$D1102,$D1103,U$12:U1102),2),"")</f>
        <v/>
      </c>
      <c r="V1103" s="248" t="str">
        <f>IF(AND(R1103&lt;&gt;"",S1103&lt;&gt;"",T1103&lt;&gt;"",Q1103&lt;&gt;"",AL1103&lt;&gt;""),IF(OR(Q1103="OZZ",Q1103="ZZ"),ROUND(0-SUMIF($D$12:$D1102,$D1103,V$12:V1102),2),IF(T1103=0,0,ROUND(MIN(MIN(17300,TRUNC(0.75*(SUMIF($D$12:$D$2012,$D1103,R$12:R$2012)+SUMIF($D$12:$D$2012,$D1103,S$12:S$2012)),2)+SUMIF($D$12:$D1103,$D1103,AL$12:AL1103))-SUMIF($D$12:$D1102,$D1103,V$12:V1102)-SUMIF($D$12:$D$2012,$D1103,U$12:U$2012),AL1103),2))),"")</f>
        <v/>
      </c>
      <c r="W1103" s="250" t="str">
        <f>IF(Q1103&lt;&gt;"",1000 - SUMIF($D$12:$D1102,$D1103,W$12:W1102),"")</f>
        <v/>
      </c>
      <c r="X1103" s="106"/>
      <c r="Y1103" s="247"/>
      <c r="Z1103" s="247"/>
      <c r="AA1103" s="247"/>
      <c r="AB1103" s="248" t="str">
        <f>IF(AND(Y1103&lt;&gt;"",Z1103&lt;&gt;"",X1103&lt;&gt;""),ROUND(MIN(IF(OR(X1103="OZZ",X1103="ZZ"),5000,17300),TRUNC(0.75*(SUMIF($D$12:$D1103,$D1103,Y$12:Y1103)+SUMIF($D$12:$D1103,$D1103,Z$12:Z1103)),2)) - SUMIF($D$12:$D1102,$D1103,AB$12:AB1102),2),"")</f>
        <v/>
      </c>
      <c r="AC1103" s="251" t="str">
        <f>IF(AND(Y1103&lt;&gt;"",Z1103&lt;&gt;"",AA1103&lt;&gt;"",X1103&lt;&gt;"",AP1103&lt;&gt;""),IF(OR(X1103="OZZ",X1103="ZZ"),ROUND(0-SUMIF($D$12:$D1102,$D1103,AC$12:AC1102),2),IF(AA1103=0,0,ROUND(MIN(MIN(17300,TRUNC(0.75*(SUMIF($D$12:$D$2012,$D1103,Y$12:Y$2012)+SUMIF($D$12:$D$2012,$D1103,Z$12:Z$2012)),2)+SUMIF($D$12:$D1103,$D1103,AP$12:AP1103))-SUMIF($D$12:$D1102,$D1103,AC$12:AC1102)-SUMIF($D$12:$D$2012,$D1103,AB$12:AB$2012),AP1103),2))),"")</f>
        <v/>
      </c>
      <c r="AD1103" s="250" t="str">
        <f>IF(X1103&lt;&gt;"",1000 - SUMIF($D$12:$D1102,$D1103,AD$12:AD1102),"")</f>
        <v/>
      </c>
      <c r="AE1103" s="252"/>
      <c r="AF1103" s="253"/>
      <c r="AG1103" s="254"/>
      <c r="AH1103" s="255" t="str">
        <f t="shared" si="376"/>
        <v/>
      </c>
      <c r="AI1103" s="256"/>
      <c r="AJ1103" s="253"/>
      <c r="AK1103" s="254"/>
      <c r="AL1103" s="255" t="str">
        <f t="shared" si="377"/>
        <v/>
      </c>
      <c r="AM1103" s="256"/>
      <c r="AN1103" s="253"/>
      <c r="AO1103" s="254"/>
      <c r="AP1103" s="255" t="str">
        <f t="shared" si="357"/>
        <v/>
      </c>
      <c r="AQ1103" s="116"/>
      <c r="AR1103" s="116"/>
      <c r="AS1103" s="117"/>
      <c r="AT1103" s="118"/>
      <c r="AU1103" s="119" t="str">
        <f>IF(D1103&lt;&gt; "", IF(COUNTIF($D$12:$D1103,$D1103)&gt;1,0,IF(SUM(N1103,U1103,AB1103)&gt;0,IF(AND(X1103="",OR(Q1103&lt;&gt;"",J1103&lt;&gt;"")),IF(Q1103&lt;&gt;"",Q1103,IF(J1103&lt;&gt;"",J1103,0)),IF(AND(Q1103&lt;&gt;"",J1103&lt;&gt;"",Q1103=J1103),Q1103,X1103)),0)),"")</f>
        <v/>
      </c>
      <c r="AV1103" s="119" t="str">
        <f>IF(D1103&lt;&gt;"",IF(COUNTIF($D$12:$D1103,$D1103)&gt;1,0,IF(SUM(O1103,V1103,AC1103)&gt;0,IF(AND(X1103="",OR(Q1103&lt;&gt;"",J1103&lt;&gt;"")),IF(Q1103&lt;&gt;"",Q1103,IF(J1103&lt;&gt;"",J1103,0)),IF(AND(Q1103&lt;&gt;"",J1103&lt;&gt;"",Q1103=J1103),Q1103,X1103)),0)),"")</f>
        <v/>
      </c>
      <c r="AW1103" s="119" t="str">
        <f>IF(D1103&lt;&gt;"",IF(COUNTIF($D$12:$D1103,$D1103)&gt;1,0,IF(SUM(P1103,W1103,AD1103)&gt;0,IF(AND(X1103="",OR(Q1103&lt;&gt;"",J1103&lt;&gt;"")),IF(Q1103&lt;&gt;"",Q1103,IF(J1103&lt;&gt;"",J1103,0)),IF(AND(Q1103&lt;&gt;"",J1103&lt;&gt;"",Q1103=J1103),Q1103,X1103)),0)),"")</f>
        <v/>
      </c>
      <c r="AX1103" s="118" t="str">
        <f t="shared" si="358"/>
        <v/>
      </c>
      <c r="AY1103" s="118" t="str">
        <f t="shared" si="359"/>
        <v/>
      </c>
      <c r="AZ1103" s="118" t="str">
        <f t="shared" si="360"/>
        <v/>
      </c>
      <c r="BA1103" s="118" t="str">
        <f t="shared" si="361"/>
        <v/>
      </c>
      <c r="BB1103" s="118" t="str">
        <f t="shared" si="362"/>
        <v/>
      </c>
      <c r="BC1103" s="118" t="str">
        <f t="shared" si="363"/>
        <v/>
      </c>
      <c r="BD1103" s="118" t="str">
        <f t="shared" si="364"/>
        <v/>
      </c>
      <c r="BE1103" s="118" t="str">
        <f t="shared" si="365"/>
        <v/>
      </c>
      <c r="BF1103" s="118" t="str">
        <f t="shared" si="366"/>
        <v/>
      </c>
      <c r="BG1103" s="120"/>
      <c r="BH1103" s="120" t="str">
        <f t="shared" si="367"/>
        <v/>
      </c>
      <c r="BI1103" s="120" t="str">
        <f t="shared" si="368"/>
        <v/>
      </c>
      <c r="BJ1103" s="121"/>
      <c r="BK1103" s="120" t="str">
        <f t="shared" si="369"/>
        <v/>
      </c>
      <c r="BL1103" s="120" t="str">
        <f t="shared" si="370"/>
        <v/>
      </c>
      <c r="BM1103" s="120" t="str">
        <f t="shared" si="371"/>
        <v/>
      </c>
      <c r="BN1103" s="120" t="str">
        <f t="shared" si="372"/>
        <v/>
      </c>
      <c r="BO1103" s="120" t="str">
        <f t="shared" si="373"/>
        <v/>
      </c>
      <c r="BP1103" s="120" t="str">
        <f t="shared" si="374"/>
        <v/>
      </c>
      <c r="BQ1103" s="98"/>
      <c r="BR1103" s="98"/>
      <c r="BS1103" s="98"/>
      <c r="BT1103" s="98"/>
      <c r="BU1103" s="98"/>
      <c r="BV1103" s="98"/>
      <c r="BW1103" s="98"/>
      <c r="BX1103" s="98"/>
      <c r="BY1103" s="98"/>
      <c r="BZ1103" s="98"/>
      <c r="CA1103" s="98"/>
      <c r="CB1103" s="98"/>
      <c r="CC1103" s="98"/>
      <c r="CD1103" s="98"/>
      <c r="CE1103" s="98"/>
      <c r="CF1103" s="98"/>
      <c r="CG1103" s="98"/>
      <c r="CH1103" s="98"/>
      <c r="CI1103" s="98"/>
      <c r="CJ1103" s="98"/>
      <c r="CK1103" s="98"/>
      <c r="CL1103" s="98"/>
      <c r="CM1103" s="98"/>
      <c r="CN1103" s="98"/>
      <c r="CO1103" s="98"/>
      <c r="CP1103" s="98"/>
      <c r="CQ1103" s="98"/>
      <c r="CR1103" s="98"/>
      <c r="CS1103" s="98"/>
    </row>
    <row r="1104" spans="1:97" s="4" customFormat="1" ht="18.75" customHeight="1" x14ac:dyDescent="0.2">
      <c r="A1104" s="3">
        <f t="shared" si="375"/>
        <v>1092</v>
      </c>
      <c r="B1104" s="263"/>
      <c r="C1104" s="263"/>
      <c r="D1104" s="263"/>
      <c r="E1104" s="259"/>
      <c r="F1104" s="259"/>
      <c r="G1104" s="43"/>
      <c r="H1104" s="264"/>
      <c r="I1104" s="261"/>
      <c r="J1104" s="106"/>
      <c r="K1104" s="247"/>
      <c r="L1104" s="247"/>
      <c r="M1104" s="247"/>
      <c r="N1104" s="248" t="str">
        <f>IF(AND(K1104&lt;&gt;"",L1104&lt;&gt;"",J1104&lt;&gt;""),ROUND(MIN(IF(OR(J1104="OZZ",J1104="ZZ"),5000,17300),TRUNC(0.75*(SUMIF($D$12:$D1104,$D1104,K$12:K1104)+SUMIF($D$12:$D1104,$D1104,L$12:L1104)),2)) - SUMIF($D$12:$D1103,$D1104,N$12:N1103),2),"")</f>
        <v/>
      </c>
      <c r="O1104" s="249" t="str">
        <f>IF(AND(K1104&lt;&gt;"",L1104&lt;&gt;"",M1104&lt;&gt;"",J1104&lt;&gt;"",AH1104&lt;&gt;""),IF(OR(J1104="OZZ",J1104="ZZ"),ROUND(0-SUMIF($D$12:$D1103,$D1104,O$12:O1103),2),IF(M1104=0,0,ROUND(MIN(MIN(17300,TRUNC(0.75*(SUMIF($D$12:$D$2012,$D1104,K$12:K$2012)+SUMIF($D$12:$D$2012,$D1104,L$12:L$2012)),2)+SUMIF($D$12:$D1104,$D1104,AH$12:AH1104))-SUMIF($D$12:$D1103,$D1104,O$12:O1103)-SUMIF($D$12:$D$2012,$D1104,N$12:N$2012),AH1104),2))),"")</f>
        <v/>
      </c>
      <c r="P1104" s="250" t="str">
        <f>IF(J1104&lt;&gt;"",1000 - SUMIF($D$12:$D1103,$D1104,P$12:P1103),"")</f>
        <v/>
      </c>
      <c r="Q1104" s="106"/>
      <c r="R1104" s="247"/>
      <c r="S1104" s="247"/>
      <c r="T1104" s="247"/>
      <c r="U1104" s="248" t="str">
        <f>IF(AND(R1104&lt;&gt;"",S1104&lt;&gt;"",Q1104&lt;&gt;""),ROUND(MIN(IF(OR(Q1104="OZZ",Q1104="ZZ"),5000,17300),TRUNC(0.75*(SUMIF($D$12:$D1104,$D1104,R$12:R1104)+SUMIF($D$12:$D1104,$D1104,S$12:S1104)),2)) - SUMIF($D$12:$D1103,$D1104,U$12:U1103),2),"")</f>
        <v/>
      </c>
      <c r="V1104" s="248" t="str">
        <f>IF(AND(R1104&lt;&gt;"",S1104&lt;&gt;"",T1104&lt;&gt;"",Q1104&lt;&gt;"",AL1104&lt;&gt;""),IF(OR(Q1104="OZZ",Q1104="ZZ"),ROUND(0-SUMIF($D$12:$D1103,$D1104,V$12:V1103),2),IF(T1104=0,0,ROUND(MIN(MIN(17300,TRUNC(0.75*(SUMIF($D$12:$D$2012,$D1104,R$12:R$2012)+SUMIF($D$12:$D$2012,$D1104,S$12:S$2012)),2)+SUMIF($D$12:$D1104,$D1104,AL$12:AL1104))-SUMIF($D$12:$D1103,$D1104,V$12:V1103)-SUMIF($D$12:$D$2012,$D1104,U$12:U$2012),AL1104),2))),"")</f>
        <v/>
      </c>
      <c r="W1104" s="250" t="str">
        <f>IF(Q1104&lt;&gt;"",1000 - SUMIF($D$12:$D1103,$D1104,W$12:W1103),"")</f>
        <v/>
      </c>
      <c r="X1104" s="106"/>
      <c r="Y1104" s="247"/>
      <c r="Z1104" s="247"/>
      <c r="AA1104" s="247"/>
      <c r="AB1104" s="248" t="str">
        <f>IF(AND(Y1104&lt;&gt;"",Z1104&lt;&gt;"",X1104&lt;&gt;""),ROUND(MIN(IF(OR(X1104="OZZ",X1104="ZZ"),5000,17300),TRUNC(0.75*(SUMIF($D$12:$D1104,$D1104,Y$12:Y1104)+SUMIF($D$12:$D1104,$D1104,Z$12:Z1104)),2)) - SUMIF($D$12:$D1103,$D1104,AB$12:AB1103),2),"")</f>
        <v/>
      </c>
      <c r="AC1104" s="251" t="str">
        <f>IF(AND(Y1104&lt;&gt;"",Z1104&lt;&gt;"",AA1104&lt;&gt;"",X1104&lt;&gt;"",AP1104&lt;&gt;""),IF(OR(X1104="OZZ",X1104="ZZ"),ROUND(0-SUMIF($D$12:$D1103,$D1104,AC$12:AC1103),2),IF(AA1104=0,0,ROUND(MIN(MIN(17300,TRUNC(0.75*(SUMIF($D$12:$D$2012,$D1104,Y$12:Y$2012)+SUMIF($D$12:$D$2012,$D1104,Z$12:Z$2012)),2)+SUMIF($D$12:$D1104,$D1104,AP$12:AP1104))-SUMIF($D$12:$D1103,$D1104,AC$12:AC1103)-SUMIF($D$12:$D$2012,$D1104,AB$12:AB$2012),AP1104),2))),"")</f>
        <v/>
      </c>
      <c r="AD1104" s="250" t="str">
        <f>IF(X1104&lt;&gt;"",1000 - SUMIF($D$12:$D1103,$D1104,AD$12:AD1103),"")</f>
        <v/>
      </c>
      <c r="AE1104" s="252"/>
      <c r="AF1104" s="253"/>
      <c r="AG1104" s="254"/>
      <c r="AH1104" s="255" t="str">
        <f t="shared" si="376"/>
        <v/>
      </c>
      <c r="AI1104" s="256"/>
      <c r="AJ1104" s="253"/>
      <c r="AK1104" s="254"/>
      <c r="AL1104" s="255" t="str">
        <f t="shared" si="377"/>
        <v/>
      </c>
      <c r="AM1104" s="256"/>
      <c r="AN1104" s="253"/>
      <c r="AO1104" s="254"/>
      <c r="AP1104" s="255" t="str">
        <f t="shared" si="357"/>
        <v/>
      </c>
      <c r="AQ1104" s="116"/>
      <c r="AR1104" s="116"/>
      <c r="AS1104" s="117"/>
      <c r="AT1104" s="118"/>
      <c r="AU1104" s="119" t="str">
        <f>IF(D1104&lt;&gt; "", IF(COUNTIF($D$12:$D1104,$D1104)&gt;1,0,IF(SUM(N1104,U1104,AB1104)&gt;0,IF(AND(X1104="",OR(Q1104&lt;&gt;"",J1104&lt;&gt;"")),IF(Q1104&lt;&gt;"",Q1104,IF(J1104&lt;&gt;"",J1104,0)),IF(AND(Q1104&lt;&gt;"",J1104&lt;&gt;"",Q1104=J1104),Q1104,X1104)),0)),"")</f>
        <v/>
      </c>
      <c r="AV1104" s="119" t="str">
        <f>IF(D1104&lt;&gt;"",IF(COUNTIF($D$12:$D1104,$D1104)&gt;1,0,IF(SUM(O1104,V1104,AC1104)&gt;0,IF(AND(X1104="",OR(Q1104&lt;&gt;"",J1104&lt;&gt;"")),IF(Q1104&lt;&gt;"",Q1104,IF(J1104&lt;&gt;"",J1104,0)),IF(AND(Q1104&lt;&gt;"",J1104&lt;&gt;"",Q1104=J1104),Q1104,X1104)),0)),"")</f>
        <v/>
      </c>
      <c r="AW1104" s="119" t="str">
        <f>IF(D1104&lt;&gt;"",IF(COUNTIF($D$12:$D1104,$D1104)&gt;1,0,IF(SUM(P1104,W1104,AD1104)&gt;0,IF(AND(X1104="",OR(Q1104&lt;&gt;"",J1104&lt;&gt;"")),IF(Q1104&lt;&gt;"",Q1104,IF(J1104&lt;&gt;"",J1104,0)),IF(AND(Q1104&lt;&gt;"",J1104&lt;&gt;"",Q1104=J1104),Q1104,X1104)),0)),"")</f>
        <v/>
      </c>
      <c r="AX1104" s="118" t="str">
        <f t="shared" si="358"/>
        <v/>
      </c>
      <c r="AY1104" s="118" t="str">
        <f t="shared" si="359"/>
        <v/>
      </c>
      <c r="AZ1104" s="118" t="str">
        <f t="shared" si="360"/>
        <v/>
      </c>
      <c r="BA1104" s="118" t="str">
        <f t="shared" si="361"/>
        <v/>
      </c>
      <c r="BB1104" s="118" t="str">
        <f t="shared" si="362"/>
        <v/>
      </c>
      <c r="BC1104" s="118" t="str">
        <f t="shared" si="363"/>
        <v/>
      </c>
      <c r="BD1104" s="118" t="str">
        <f t="shared" si="364"/>
        <v/>
      </c>
      <c r="BE1104" s="118" t="str">
        <f t="shared" si="365"/>
        <v/>
      </c>
      <c r="BF1104" s="118" t="str">
        <f t="shared" si="366"/>
        <v/>
      </c>
      <c r="BG1104" s="120"/>
      <c r="BH1104" s="120" t="str">
        <f t="shared" si="367"/>
        <v/>
      </c>
      <c r="BI1104" s="120" t="str">
        <f t="shared" si="368"/>
        <v/>
      </c>
      <c r="BJ1104" s="121"/>
      <c r="BK1104" s="120" t="str">
        <f t="shared" si="369"/>
        <v/>
      </c>
      <c r="BL1104" s="120" t="str">
        <f t="shared" si="370"/>
        <v/>
      </c>
      <c r="BM1104" s="120" t="str">
        <f t="shared" si="371"/>
        <v/>
      </c>
      <c r="BN1104" s="120" t="str">
        <f t="shared" si="372"/>
        <v/>
      </c>
      <c r="BO1104" s="120" t="str">
        <f t="shared" si="373"/>
        <v/>
      </c>
      <c r="BP1104" s="120" t="str">
        <f t="shared" si="374"/>
        <v/>
      </c>
      <c r="BQ1104" s="98"/>
      <c r="BR1104" s="98"/>
      <c r="BS1104" s="98"/>
      <c r="BT1104" s="98"/>
      <c r="BU1104" s="98"/>
      <c r="BV1104" s="98"/>
      <c r="BW1104" s="98"/>
      <c r="BX1104" s="98"/>
      <c r="BY1104" s="98"/>
      <c r="BZ1104" s="98"/>
      <c r="CA1104" s="98"/>
      <c r="CB1104" s="98"/>
      <c r="CC1104" s="98"/>
      <c r="CD1104" s="98"/>
      <c r="CE1104" s="98"/>
      <c r="CF1104" s="98"/>
      <c r="CG1104" s="98"/>
      <c r="CH1104" s="98"/>
      <c r="CI1104" s="98"/>
      <c r="CJ1104" s="98"/>
      <c r="CK1104" s="98"/>
      <c r="CL1104" s="98"/>
      <c r="CM1104" s="98"/>
      <c r="CN1104" s="98"/>
      <c r="CO1104" s="98"/>
      <c r="CP1104" s="98"/>
      <c r="CQ1104" s="98"/>
      <c r="CR1104" s="98"/>
      <c r="CS1104" s="98"/>
    </row>
    <row r="1105" spans="1:97" s="4" customFormat="1" ht="18.75" customHeight="1" x14ac:dyDescent="0.2">
      <c r="A1105" s="3">
        <f t="shared" si="375"/>
        <v>1093</v>
      </c>
      <c r="B1105" s="263"/>
      <c r="C1105" s="263"/>
      <c r="D1105" s="263"/>
      <c r="E1105" s="259"/>
      <c r="F1105" s="259"/>
      <c r="G1105" s="43"/>
      <c r="H1105" s="264"/>
      <c r="I1105" s="261"/>
      <c r="J1105" s="106"/>
      <c r="K1105" s="247"/>
      <c r="L1105" s="247"/>
      <c r="M1105" s="247"/>
      <c r="N1105" s="248" t="str">
        <f>IF(AND(K1105&lt;&gt;"",L1105&lt;&gt;"",J1105&lt;&gt;""),ROUND(MIN(IF(OR(J1105="OZZ",J1105="ZZ"),5000,17300),TRUNC(0.75*(SUMIF($D$12:$D1105,$D1105,K$12:K1105)+SUMIF($D$12:$D1105,$D1105,L$12:L1105)),2)) - SUMIF($D$12:$D1104,$D1105,N$12:N1104),2),"")</f>
        <v/>
      </c>
      <c r="O1105" s="249" t="str">
        <f>IF(AND(K1105&lt;&gt;"",L1105&lt;&gt;"",M1105&lt;&gt;"",J1105&lt;&gt;"",AH1105&lt;&gt;""),IF(OR(J1105="OZZ",J1105="ZZ"),ROUND(0-SUMIF($D$12:$D1104,$D1105,O$12:O1104),2),IF(M1105=0,0,ROUND(MIN(MIN(17300,TRUNC(0.75*(SUMIF($D$12:$D$2012,$D1105,K$12:K$2012)+SUMIF($D$12:$D$2012,$D1105,L$12:L$2012)),2)+SUMIF($D$12:$D1105,$D1105,AH$12:AH1105))-SUMIF($D$12:$D1104,$D1105,O$12:O1104)-SUMIF($D$12:$D$2012,$D1105,N$12:N$2012),AH1105),2))),"")</f>
        <v/>
      </c>
      <c r="P1105" s="250" t="str">
        <f>IF(J1105&lt;&gt;"",1000 - SUMIF($D$12:$D1104,$D1105,P$12:P1104),"")</f>
        <v/>
      </c>
      <c r="Q1105" s="106"/>
      <c r="R1105" s="247"/>
      <c r="S1105" s="247"/>
      <c r="T1105" s="247"/>
      <c r="U1105" s="248" t="str">
        <f>IF(AND(R1105&lt;&gt;"",S1105&lt;&gt;"",Q1105&lt;&gt;""),ROUND(MIN(IF(OR(Q1105="OZZ",Q1105="ZZ"),5000,17300),TRUNC(0.75*(SUMIF($D$12:$D1105,$D1105,R$12:R1105)+SUMIF($D$12:$D1105,$D1105,S$12:S1105)),2)) - SUMIF($D$12:$D1104,$D1105,U$12:U1104),2),"")</f>
        <v/>
      </c>
      <c r="V1105" s="248" t="str">
        <f>IF(AND(R1105&lt;&gt;"",S1105&lt;&gt;"",T1105&lt;&gt;"",Q1105&lt;&gt;"",AL1105&lt;&gt;""),IF(OR(Q1105="OZZ",Q1105="ZZ"),ROUND(0-SUMIF($D$12:$D1104,$D1105,V$12:V1104),2),IF(T1105=0,0,ROUND(MIN(MIN(17300,TRUNC(0.75*(SUMIF($D$12:$D$2012,$D1105,R$12:R$2012)+SUMIF($D$12:$D$2012,$D1105,S$12:S$2012)),2)+SUMIF($D$12:$D1105,$D1105,AL$12:AL1105))-SUMIF($D$12:$D1104,$D1105,V$12:V1104)-SUMIF($D$12:$D$2012,$D1105,U$12:U$2012),AL1105),2))),"")</f>
        <v/>
      </c>
      <c r="W1105" s="250" t="str">
        <f>IF(Q1105&lt;&gt;"",1000 - SUMIF($D$12:$D1104,$D1105,W$12:W1104),"")</f>
        <v/>
      </c>
      <c r="X1105" s="106"/>
      <c r="Y1105" s="247"/>
      <c r="Z1105" s="247"/>
      <c r="AA1105" s="247"/>
      <c r="AB1105" s="248" t="str">
        <f>IF(AND(Y1105&lt;&gt;"",Z1105&lt;&gt;"",X1105&lt;&gt;""),ROUND(MIN(IF(OR(X1105="OZZ",X1105="ZZ"),5000,17300),TRUNC(0.75*(SUMIF($D$12:$D1105,$D1105,Y$12:Y1105)+SUMIF($D$12:$D1105,$D1105,Z$12:Z1105)),2)) - SUMIF($D$12:$D1104,$D1105,AB$12:AB1104),2),"")</f>
        <v/>
      </c>
      <c r="AC1105" s="251" t="str">
        <f>IF(AND(Y1105&lt;&gt;"",Z1105&lt;&gt;"",AA1105&lt;&gt;"",X1105&lt;&gt;"",AP1105&lt;&gt;""),IF(OR(X1105="OZZ",X1105="ZZ"),ROUND(0-SUMIF($D$12:$D1104,$D1105,AC$12:AC1104),2),IF(AA1105=0,0,ROUND(MIN(MIN(17300,TRUNC(0.75*(SUMIF($D$12:$D$2012,$D1105,Y$12:Y$2012)+SUMIF($D$12:$D$2012,$D1105,Z$12:Z$2012)),2)+SUMIF($D$12:$D1105,$D1105,AP$12:AP1105))-SUMIF($D$12:$D1104,$D1105,AC$12:AC1104)-SUMIF($D$12:$D$2012,$D1105,AB$12:AB$2012),AP1105),2))),"")</f>
        <v/>
      </c>
      <c r="AD1105" s="250" t="str">
        <f>IF(X1105&lt;&gt;"",1000 - SUMIF($D$12:$D1104,$D1105,AD$12:AD1104),"")</f>
        <v/>
      </c>
      <c r="AE1105" s="252"/>
      <c r="AF1105" s="253"/>
      <c r="AG1105" s="254"/>
      <c r="AH1105" s="255" t="str">
        <f t="shared" si="376"/>
        <v/>
      </c>
      <c r="AI1105" s="256"/>
      <c r="AJ1105" s="253"/>
      <c r="AK1105" s="254"/>
      <c r="AL1105" s="255" t="str">
        <f t="shared" si="377"/>
        <v/>
      </c>
      <c r="AM1105" s="256"/>
      <c r="AN1105" s="253"/>
      <c r="AO1105" s="254"/>
      <c r="AP1105" s="255" t="str">
        <f t="shared" si="357"/>
        <v/>
      </c>
      <c r="AQ1105" s="116"/>
      <c r="AR1105" s="116"/>
      <c r="AS1105" s="117"/>
      <c r="AT1105" s="118"/>
      <c r="AU1105" s="119" t="str">
        <f>IF(D1105&lt;&gt; "", IF(COUNTIF($D$12:$D1105,$D1105)&gt;1,0,IF(SUM(N1105,U1105,AB1105)&gt;0,IF(AND(X1105="",OR(Q1105&lt;&gt;"",J1105&lt;&gt;"")),IF(Q1105&lt;&gt;"",Q1105,IF(J1105&lt;&gt;"",J1105,0)),IF(AND(Q1105&lt;&gt;"",J1105&lt;&gt;"",Q1105=J1105),Q1105,X1105)),0)),"")</f>
        <v/>
      </c>
      <c r="AV1105" s="119" t="str">
        <f>IF(D1105&lt;&gt;"",IF(COUNTIF($D$12:$D1105,$D1105)&gt;1,0,IF(SUM(O1105,V1105,AC1105)&gt;0,IF(AND(X1105="",OR(Q1105&lt;&gt;"",J1105&lt;&gt;"")),IF(Q1105&lt;&gt;"",Q1105,IF(J1105&lt;&gt;"",J1105,0)),IF(AND(Q1105&lt;&gt;"",J1105&lt;&gt;"",Q1105=J1105),Q1105,X1105)),0)),"")</f>
        <v/>
      </c>
      <c r="AW1105" s="119" t="str">
        <f>IF(D1105&lt;&gt;"",IF(COUNTIF($D$12:$D1105,$D1105)&gt;1,0,IF(SUM(P1105,W1105,AD1105)&gt;0,IF(AND(X1105="",OR(Q1105&lt;&gt;"",J1105&lt;&gt;"")),IF(Q1105&lt;&gt;"",Q1105,IF(J1105&lt;&gt;"",J1105,0)),IF(AND(Q1105&lt;&gt;"",J1105&lt;&gt;"",Q1105=J1105),Q1105,X1105)),0)),"")</f>
        <v/>
      </c>
      <c r="AX1105" s="118" t="str">
        <f t="shared" si="358"/>
        <v/>
      </c>
      <c r="AY1105" s="118" t="str">
        <f t="shared" si="359"/>
        <v/>
      </c>
      <c r="AZ1105" s="118" t="str">
        <f t="shared" si="360"/>
        <v/>
      </c>
      <c r="BA1105" s="118" t="str">
        <f t="shared" si="361"/>
        <v/>
      </c>
      <c r="BB1105" s="118" t="str">
        <f t="shared" si="362"/>
        <v/>
      </c>
      <c r="BC1105" s="118" t="str">
        <f t="shared" si="363"/>
        <v/>
      </c>
      <c r="BD1105" s="118" t="str">
        <f t="shared" si="364"/>
        <v/>
      </c>
      <c r="BE1105" s="118" t="str">
        <f t="shared" si="365"/>
        <v/>
      </c>
      <c r="BF1105" s="118" t="str">
        <f t="shared" si="366"/>
        <v/>
      </c>
      <c r="BG1105" s="120"/>
      <c r="BH1105" s="120" t="str">
        <f t="shared" si="367"/>
        <v/>
      </c>
      <c r="BI1105" s="120" t="str">
        <f t="shared" si="368"/>
        <v/>
      </c>
      <c r="BJ1105" s="121"/>
      <c r="BK1105" s="120" t="str">
        <f t="shared" si="369"/>
        <v/>
      </c>
      <c r="BL1105" s="120" t="str">
        <f t="shared" si="370"/>
        <v/>
      </c>
      <c r="BM1105" s="120" t="str">
        <f t="shared" si="371"/>
        <v/>
      </c>
      <c r="BN1105" s="120" t="str">
        <f t="shared" si="372"/>
        <v/>
      </c>
      <c r="BO1105" s="120" t="str">
        <f t="shared" si="373"/>
        <v/>
      </c>
      <c r="BP1105" s="120" t="str">
        <f t="shared" si="374"/>
        <v/>
      </c>
      <c r="BQ1105" s="98"/>
      <c r="BR1105" s="98"/>
      <c r="BS1105" s="98"/>
      <c r="BT1105" s="98"/>
      <c r="BU1105" s="98"/>
      <c r="BV1105" s="98"/>
      <c r="BW1105" s="98"/>
      <c r="BX1105" s="98"/>
      <c r="BY1105" s="98"/>
      <c r="BZ1105" s="98"/>
      <c r="CA1105" s="98"/>
      <c r="CB1105" s="98"/>
      <c r="CC1105" s="98"/>
      <c r="CD1105" s="98"/>
      <c r="CE1105" s="98"/>
      <c r="CF1105" s="98"/>
      <c r="CG1105" s="98"/>
      <c r="CH1105" s="98"/>
      <c r="CI1105" s="98"/>
      <c r="CJ1105" s="98"/>
      <c r="CK1105" s="98"/>
      <c r="CL1105" s="98"/>
      <c r="CM1105" s="98"/>
      <c r="CN1105" s="98"/>
      <c r="CO1105" s="98"/>
      <c r="CP1105" s="98"/>
      <c r="CQ1105" s="98"/>
      <c r="CR1105" s="98"/>
      <c r="CS1105" s="98"/>
    </row>
    <row r="1106" spans="1:97" s="4" customFormat="1" ht="18.75" customHeight="1" x14ac:dyDescent="0.2">
      <c r="A1106" s="3">
        <f t="shared" si="375"/>
        <v>1094</v>
      </c>
      <c r="B1106" s="263"/>
      <c r="C1106" s="263"/>
      <c r="D1106" s="263"/>
      <c r="E1106" s="259"/>
      <c r="F1106" s="259"/>
      <c r="G1106" s="43"/>
      <c r="H1106" s="264"/>
      <c r="I1106" s="261"/>
      <c r="J1106" s="106"/>
      <c r="K1106" s="247"/>
      <c r="L1106" s="247"/>
      <c r="M1106" s="247"/>
      <c r="N1106" s="248" t="str">
        <f>IF(AND(K1106&lt;&gt;"",L1106&lt;&gt;"",J1106&lt;&gt;""),ROUND(MIN(IF(OR(J1106="OZZ",J1106="ZZ"),5000,17300),TRUNC(0.75*(SUMIF($D$12:$D1106,$D1106,K$12:K1106)+SUMIF($D$12:$D1106,$D1106,L$12:L1106)),2)) - SUMIF($D$12:$D1105,$D1106,N$12:N1105),2),"")</f>
        <v/>
      </c>
      <c r="O1106" s="249" t="str">
        <f>IF(AND(K1106&lt;&gt;"",L1106&lt;&gt;"",M1106&lt;&gt;"",J1106&lt;&gt;"",AH1106&lt;&gt;""),IF(OR(J1106="OZZ",J1106="ZZ"),ROUND(0-SUMIF($D$12:$D1105,$D1106,O$12:O1105),2),IF(M1106=0,0,ROUND(MIN(MIN(17300,TRUNC(0.75*(SUMIF($D$12:$D$2012,$D1106,K$12:K$2012)+SUMIF($D$12:$D$2012,$D1106,L$12:L$2012)),2)+SUMIF($D$12:$D1106,$D1106,AH$12:AH1106))-SUMIF($D$12:$D1105,$D1106,O$12:O1105)-SUMIF($D$12:$D$2012,$D1106,N$12:N$2012),AH1106),2))),"")</f>
        <v/>
      </c>
      <c r="P1106" s="250" t="str">
        <f>IF(J1106&lt;&gt;"",1000 - SUMIF($D$12:$D1105,$D1106,P$12:P1105),"")</f>
        <v/>
      </c>
      <c r="Q1106" s="106"/>
      <c r="R1106" s="247"/>
      <c r="S1106" s="247"/>
      <c r="T1106" s="247"/>
      <c r="U1106" s="248" t="str">
        <f>IF(AND(R1106&lt;&gt;"",S1106&lt;&gt;"",Q1106&lt;&gt;""),ROUND(MIN(IF(OR(Q1106="OZZ",Q1106="ZZ"),5000,17300),TRUNC(0.75*(SUMIF($D$12:$D1106,$D1106,R$12:R1106)+SUMIF($D$12:$D1106,$D1106,S$12:S1106)),2)) - SUMIF($D$12:$D1105,$D1106,U$12:U1105),2),"")</f>
        <v/>
      </c>
      <c r="V1106" s="248" t="str">
        <f>IF(AND(R1106&lt;&gt;"",S1106&lt;&gt;"",T1106&lt;&gt;"",Q1106&lt;&gt;"",AL1106&lt;&gt;""),IF(OR(Q1106="OZZ",Q1106="ZZ"),ROUND(0-SUMIF($D$12:$D1105,$D1106,V$12:V1105),2),IF(T1106=0,0,ROUND(MIN(MIN(17300,TRUNC(0.75*(SUMIF($D$12:$D$2012,$D1106,R$12:R$2012)+SUMIF($D$12:$D$2012,$D1106,S$12:S$2012)),2)+SUMIF($D$12:$D1106,$D1106,AL$12:AL1106))-SUMIF($D$12:$D1105,$D1106,V$12:V1105)-SUMIF($D$12:$D$2012,$D1106,U$12:U$2012),AL1106),2))),"")</f>
        <v/>
      </c>
      <c r="W1106" s="250" t="str">
        <f>IF(Q1106&lt;&gt;"",1000 - SUMIF($D$12:$D1105,$D1106,W$12:W1105),"")</f>
        <v/>
      </c>
      <c r="X1106" s="106"/>
      <c r="Y1106" s="247"/>
      <c r="Z1106" s="247"/>
      <c r="AA1106" s="247"/>
      <c r="AB1106" s="248" t="str">
        <f>IF(AND(Y1106&lt;&gt;"",Z1106&lt;&gt;"",X1106&lt;&gt;""),ROUND(MIN(IF(OR(X1106="OZZ",X1106="ZZ"),5000,17300),TRUNC(0.75*(SUMIF($D$12:$D1106,$D1106,Y$12:Y1106)+SUMIF($D$12:$D1106,$D1106,Z$12:Z1106)),2)) - SUMIF($D$12:$D1105,$D1106,AB$12:AB1105),2),"")</f>
        <v/>
      </c>
      <c r="AC1106" s="251" t="str">
        <f>IF(AND(Y1106&lt;&gt;"",Z1106&lt;&gt;"",AA1106&lt;&gt;"",X1106&lt;&gt;"",AP1106&lt;&gt;""),IF(OR(X1106="OZZ",X1106="ZZ"),ROUND(0-SUMIF($D$12:$D1105,$D1106,AC$12:AC1105),2),IF(AA1106=0,0,ROUND(MIN(MIN(17300,TRUNC(0.75*(SUMIF($D$12:$D$2012,$D1106,Y$12:Y$2012)+SUMIF($D$12:$D$2012,$D1106,Z$12:Z$2012)),2)+SUMIF($D$12:$D1106,$D1106,AP$12:AP1106))-SUMIF($D$12:$D1105,$D1106,AC$12:AC1105)-SUMIF($D$12:$D$2012,$D1106,AB$12:AB$2012),AP1106),2))),"")</f>
        <v/>
      </c>
      <c r="AD1106" s="250" t="str">
        <f>IF(X1106&lt;&gt;"",1000 - SUMIF($D$12:$D1105,$D1106,AD$12:AD1105),"")</f>
        <v/>
      </c>
      <c r="AE1106" s="252"/>
      <c r="AF1106" s="253"/>
      <c r="AG1106" s="254"/>
      <c r="AH1106" s="255" t="str">
        <f t="shared" si="376"/>
        <v/>
      </c>
      <c r="AI1106" s="256"/>
      <c r="AJ1106" s="253"/>
      <c r="AK1106" s="254"/>
      <c r="AL1106" s="255" t="str">
        <f t="shared" si="377"/>
        <v/>
      </c>
      <c r="AM1106" s="256"/>
      <c r="AN1106" s="253"/>
      <c r="AO1106" s="254"/>
      <c r="AP1106" s="255" t="str">
        <f t="shared" si="357"/>
        <v/>
      </c>
      <c r="AQ1106" s="116"/>
      <c r="AR1106" s="116"/>
      <c r="AS1106" s="117"/>
      <c r="AT1106" s="118"/>
      <c r="AU1106" s="119" t="str">
        <f>IF(D1106&lt;&gt; "", IF(COUNTIF($D$12:$D1106,$D1106)&gt;1,0,IF(SUM(N1106,U1106,AB1106)&gt;0,IF(AND(X1106="",OR(Q1106&lt;&gt;"",J1106&lt;&gt;"")),IF(Q1106&lt;&gt;"",Q1106,IF(J1106&lt;&gt;"",J1106,0)),IF(AND(Q1106&lt;&gt;"",J1106&lt;&gt;"",Q1106=J1106),Q1106,X1106)),0)),"")</f>
        <v/>
      </c>
      <c r="AV1106" s="119" t="str">
        <f>IF(D1106&lt;&gt;"",IF(COUNTIF($D$12:$D1106,$D1106)&gt;1,0,IF(SUM(O1106,V1106,AC1106)&gt;0,IF(AND(X1106="",OR(Q1106&lt;&gt;"",J1106&lt;&gt;"")),IF(Q1106&lt;&gt;"",Q1106,IF(J1106&lt;&gt;"",J1106,0)),IF(AND(Q1106&lt;&gt;"",J1106&lt;&gt;"",Q1106=J1106),Q1106,X1106)),0)),"")</f>
        <v/>
      </c>
      <c r="AW1106" s="119" t="str">
        <f>IF(D1106&lt;&gt;"",IF(COUNTIF($D$12:$D1106,$D1106)&gt;1,0,IF(SUM(P1106,W1106,AD1106)&gt;0,IF(AND(X1106="",OR(Q1106&lt;&gt;"",J1106&lt;&gt;"")),IF(Q1106&lt;&gt;"",Q1106,IF(J1106&lt;&gt;"",J1106,0)),IF(AND(Q1106&lt;&gt;"",J1106&lt;&gt;"",Q1106=J1106),Q1106,X1106)),0)),"")</f>
        <v/>
      </c>
      <c r="AX1106" s="118" t="str">
        <f t="shared" si="358"/>
        <v/>
      </c>
      <c r="AY1106" s="118" t="str">
        <f t="shared" si="359"/>
        <v/>
      </c>
      <c r="AZ1106" s="118" t="str">
        <f t="shared" si="360"/>
        <v/>
      </c>
      <c r="BA1106" s="118" t="str">
        <f t="shared" si="361"/>
        <v/>
      </c>
      <c r="BB1106" s="118" t="str">
        <f t="shared" si="362"/>
        <v/>
      </c>
      <c r="BC1106" s="118" t="str">
        <f t="shared" si="363"/>
        <v/>
      </c>
      <c r="BD1106" s="118" t="str">
        <f t="shared" si="364"/>
        <v/>
      </c>
      <c r="BE1106" s="118" t="str">
        <f t="shared" si="365"/>
        <v/>
      </c>
      <c r="BF1106" s="118" t="str">
        <f t="shared" si="366"/>
        <v/>
      </c>
      <c r="BG1106" s="120"/>
      <c r="BH1106" s="120" t="str">
        <f t="shared" si="367"/>
        <v/>
      </c>
      <c r="BI1106" s="120" t="str">
        <f t="shared" si="368"/>
        <v/>
      </c>
      <c r="BJ1106" s="121"/>
      <c r="BK1106" s="120" t="str">
        <f t="shared" si="369"/>
        <v/>
      </c>
      <c r="BL1106" s="120" t="str">
        <f t="shared" si="370"/>
        <v/>
      </c>
      <c r="BM1106" s="120" t="str">
        <f t="shared" si="371"/>
        <v/>
      </c>
      <c r="BN1106" s="120" t="str">
        <f t="shared" si="372"/>
        <v/>
      </c>
      <c r="BO1106" s="120" t="str">
        <f t="shared" si="373"/>
        <v/>
      </c>
      <c r="BP1106" s="120" t="str">
        <f t="shared" si="374"/>
        <v/>
      </c>
      <c r="BQ1106" s="98"/>
      <c r="BR1106" s="98"/>
      <c r="BS1106" s="98"/>
      <c r="BT1106" s="98"/>
      <c r="BU1106" s="98"/>
      <c r="BV1106" s="98"/>
      <c r="BW1106" s="98"/>
      <c r="BX1106" s="98"/>
      <c r="BY1106" s="98"/>
      <c r="BZ1106" s="98"/>
      <c r="CA1106" s="98"/>
      <c r="CB1106" s="98"/>
      <c r="CC1106" s="98"/>
      <c r="CD1106" s="98"/>
      <c r="CE1106" s="98"/>
      <c r="CF1106" s="98"/>
      <c r="CG1106" s="98"/>
      <c r="CH1106" s="98"/>
      <c r="CI1106" s="98"/>
      <c r="CJ1106" s="98"/>
      <c r="CK1106" s="98"/>
      <c r="CL1106" s="98"/>
      <c r="CM1106" s="98"/>
      <c r="CN1106" s="98"/>
      <c r="CO1106" s="98"/>
      <c r="CP1106" s="98"/>
      <c r="CQ1106" s="98"/>
      <c r="CR1106" s="98"/>
      <c r="CS1106" s="98"/>
    </row>
    <row r="1107" spans="1:97" s="4" customFormat="1" ht="18.75" customHeight="1" x14ac:dyDescent="0.2">
      <c r="A1107" s="3">
        <f t="shared" si="375"/>
        <v>1095</v>
      </c>
      <c r="B1107" s="263"/>
      <c r="C1107" s="263"/>
      <c r="D1107" s="263"/>
      <c r="E1107" s="259"/>
      <c r="F1107" s="259"/>
      <c r="G1107" s="43"/>
      <c r="H1107" s="264"/>
      <c r="I1107" s="261"/>
      <c r="J1107" s="106"/>
      <c r="K1107" s="247"/>
      <c r="L1107" s="247"/>
      <c r="M1107" s="247"/>
      <c r="N1107" s="248" t="str">
        <f>IF(AND(K1107&lt;&gt;"",L1107&lt;&gt;"",J1107&lt;&gt;""),ROUND(MIN(IF(OR(J1107="OZZ",J1107="ZZ"),5000,17300),TRUNC(0.75*(SUMIF($D$12:$D1107,$D1107,K$12:K1107)+SUMIF($D$12:$D1107,$D1107,L$12:L1107)),2)) - SUMIF($D$12:$D1106,$D1107,N$12:N1106),2),"")</f>
        <v/>
      </c>
      <c r="O1107" s="249" t="str">
        <f>IF(AND(K1107&lt;&gt;"",L1107&lt;&gt;"",M1107&lt;&gt;"",J1107&lt;&gt;"",AH1107&lt;&gt;""),IF(OR(J1107="OZZ",J1107="ZZ"),ROUND(0-SUMIF($D$12:$D1106,$D1107,O$12:O1106),2),IF(M1107=0,0,ROUND(MIN(MIN(17300,TRUNC(0.75*(SUMIF($D$12:$D$2012,$D1107,K$12:K$2012)+SUMIF($D$12:$D$2012,$D1107,L$12:L$2012)),2)+SUMIF($D$12:$D1107,$D1107,AH$12:AH1107))-SUMIF($D$12:$D1106,$D1107,O$12:O1106)-SUMIF($D$12:$D$2012,$D1107,N$12:N$2012),AH1107),2))),"")</f>
        <v/>
      </c>
      <c r="P1107" s="250" t="str">
        <f>IF(J1107&lt;&gt;"",1000 - SUMIF($D$12:$D1106,$D1107,P$12:P1106),"")</f>
        <v/>
      </c>
      <c r="Q1107" s="106"/>
      <c r="R1107" s="247"/>
      <c r="S1107" s="247"/>
      <c r="T1107" s="247"/>
      <c r="U1107" s="248" t="str">
        <f>IF(AND(R1107&lt;&gt;"",S1107&lt;&gt;"",Q1107&lt;&gt;""),ROUND(MIN(IF(OR(Q1107="OZZ",Q1107="ZZ"),5000,17300),TRUNC(0.75*(SUMIF($D$12:$D1107,$D1107,R$12:R1107)+SUMIF($D$12:$D1107,$D1107,S$12:S1107)),2)) - SUMIF($D$12:$D1106,$D1107,U$12:U1106),2),"")</f>
        <v/>
      </c>
      <c r="V1107" s="248" t="str">
        <f>IF(AND(R1107&lt;&gt;"",S1107&lt;&gt;"",T1107&lt;&gt;"",Q1107&lt;&gt;"",AL1107&lt;&gt;""),IF(OR(Q1107="OZZ",Q1107="ZZ"),ROUND(0-SUMIF($D$12:$D1106,$D1107,V$12:V1106),2),IF(T1107=0,0,ROUND(MIN(MIN(17300,TRUNC(0.75*(SUMIF($D$12:$D$2012,$D1107,R$12:R$2012)+SUMIF($D$12:$D$2012,$D1107,S$12:S$2012)),2)+SUMIF($D$12:$D1107,$D1107,AL$12:AL1107))-SUMIF($D$12:$D1106,$D1107,V$12:V1106)-SUMIF($D$12:$D$2012,$D1107,U$12:U$2012),AL1107),2))),"")</f>
        <v/>
      </c>
      <c r="W1107" s="250" t="str">
        <f>IF(Q1107&lt;&gt;"",1000 - SUMIF($D$12:$D1106,$D1107,W$12:W1106),"")</f>
        <v/>
      </c>
      <c r="X1107" s="106"/>
      <c r="Y1107" s="247"/>
      <c r="Z1107" s="247"/>
      <c r="AA1107" s="247"/>
      <c r="AB1107" s="248" t="str">
        <f>IF(AND(Y1107&lt;&gt;"",Z1107&lt;&gt;"",X1107&lt;&gt;""),ROUND(MIN(IF(OR(X1107="OZZ",X1107="ZZ"),5000,17300),TRUNC(0.75*(SUMIF($D$12:$D1107,$D1107,Y$12:Y1107)+SUMIF($D$12:$D1107,$D1107,Z$12:Z1107)),2)) - SUMIF($D$12:$D1106,$D1107,AB$12:AB1106),2),"")</f>
        <v/>
      </c>
      <c r="AC1107" s="251" t="str">
        <f>IF(AND(Y1107&lt;&gt;"",Z1107&lt;&gt;"",AA1107&lt;&gt;"",X1107&lt;&gt;"",AP1107&lt;&gt;""),IF(OR(X1107="OZZ",X1107="ZZ"),ROUND(0-SUMIF($D$12:$D1106,$D1107,AC$12:AC1106),2),IF(AA1107=0,0,ROUND(MIN(MIN(17300,TRUNC(0.75*(SUMIF($D$12:$D$2012,$D1107,Y$12:Y$2012)+SUMIF($D$12:$D$2012,$D1107,Z$12:Z$2012)),2)+SUMIF($D$12:$D1107,$D1107,AP$12:AP1107))-SUMIF($D$12:$D1106,$D1107,AC$12:AC1106)-SUMIF($D$12:$D$2012,$D1107,AB$12:AB$2012),AP1107),2))),"")</f>
        <v/>
      </c>
      <c r="AD1107" s="250" t="str">
        <f>IF(X1107&lt;&gt;"",1000 - SUMIF($D$12:$D1106,$D1107,AD$12:AD1106),"")</f>
        <v/>
      </c>
      <c r="AE1107" s="252"/>
      <c r="AF1107" s="253"/>
      <c r="AG1107" s="254"/>
      <c r="AH1107" s="255" t="str">
        <f t="shared" si="376"/>
        <v/>
      </c>
      <c r="AI1107" s="256"/>
      <c r="AJ1107" s="253"/>
      <c r="AK1107" s="254"/>
      <c r="AL1107" s="255" t="str">
        <f t="shared" si="377"/>
        <v/>
      </c>
      <c r="AM1107" s="256"/>
      <c r="AN1107" s="253"/>
      <c r="AO1107" s="254"/>
      <c r="AP1107" s="255" t="str">
        <f t="shared" si="357"/>
        <v/>
      </c>
      <c r="AQ1107" s="116"/>
      <c r="AR1107" s="116"/>
      <c r="AS1107" s="117"/>
      <c r="AT1107" s="118"/>
      <c r="AU1107" s="119" t="str">
        <f>IF(D1107&lt;&gt; "", IF(COUNTIF($D$12:$D1107,$D1107)&gt;1,0,IF(SUM(N1107,U1107,AB1107)&gt;0,IF(AND(X1107="",OR(Q1107&lt;&gt;"",J1107&lt;&gt;"")),IF(Q1107&lt;&gt;"",Q1107,IF(J1107&lt;&gt;"",J1107,0)),IF(AND(Q1107&lt;&gt;"",J1107&lt;&gt;"",Q1107=J1107),Q1107,X1107)),0)),"")</f>
        <v/>
      </c>
      <c r="AV1107" s="119" t="str">
        <f>IF(D1107&lt;&gt;"",IF(COUNTIF($D$12:$D1107,$D1107)&gt;1,0,IF(SUM(O1107,V1107,AC1107)&gt;0,IF(AND(X1107="",OR(Q1107&lt;&gt;"",J1107&lt;&gt;"")),IF(Q1107&lt;&gt;"",Q1107,IF(J1107&lt;&gt;"",J1107,0)),IF(AND(Q1107&lt;&gt;"",J1107&lt;&gt;"",Q1107=J1107),Q1107,X1107)),0)),"")</f>
        <v/>
      </c>
      <c r="AW1107" s="119" t="str">
        <f>IF(D1107&lt;&gt;"",IF(COUNTIF($D$12:$D1107,$D1107)&gt;1,0,IF(SUM(P1107,W1107,AD1107)&gt;0,IF(AND(X1107="",OR(Q1107&lt;&gt;"",J1107&lt;&gt;"")),IF(Q1107&lt;&gt;"",Q1107,IF(J1107&lt;&gt;"",J1107,0)),IF(AND(Q1107&lt;&gt;"",J1107&lt;&gt;"",Q1107=J1107),Q1107,X1107)),0)),"")</f>
        <v/>
      </c>
      <c r="AX1107" s="118" t="str">
        <f t="shared" si="358"/>
        <v/>
      </c>
      <c r="AY1107" s="118" t="str">
        <f t="shared" si="359"/>
        <v/>
      </c>
      <c r="AZ1107" s="118" t="str">
        <f t="shared" si="360"/>
        <v/>
      </c>
      <c r="BA1107" s="118" t="str">
        <f t="shared" si="361"/>
        <v/>
      </c>
      <c r="BB1107" s="118" t="str">
        <f t="shared" si="362"/>
        <v/>
      </c>
      <c r="BC1107" s="118" t="str">
        <f t="shared" si="363"/>
        <v/>
      </c>
      <c r="BD1107" s="118" t="str">
        <f t="shared" si="364"/>
        <v/>
      </c>
      <c r="BE1107" s="118" t="str">
        <f t="shared" si="365"/>
        <v/>
      </c>
      <c r="BF1107" s="118" t="str">
        <f t="shared" si="366"/>
        <v/>
      </c>
      <c r="BG1107" s="120"/>
      <c r="BH1107" s="120" t="str">
        <f t="shared" si="367"/>
        <v/>
      </c>
      <c r="BI1107" s="120" t="str">
        <f t="shared" si="368"/>
        <v/>
      </c>
      <c r="BJ1107" s="121"/>
      <c r="BK1107" s="120" t="str">
        <f t="shared" si="369"/>
        <v/>
      </c>
      <c r="BL1107" s="120" t="str">
        <f t="shared" si="370"/>
        <v/>
      </c>
      <c r="BM1107" s="120" t="str">
        <f t="shared" si="371"/>
        <v/>
      </c>
      <c r="BN1107" s="120" t="str">
        <f t="shared" si="372"/>
        <v/>
      </c>
      <c r="BO1107" s="120" t="str">
        <f t="shared" si="373"/>
        <v/>
      </c>
      <c r="BP1107" s="120" t="str">
        <f t="shared" si="374"/>
        <v/>
      </c>
      <c r="BQ1107" s="98"/>
      <c r="BR1107" s="98"/>
      <c r="BS1107" s="98"/>
      <c r="BT1107" s="98"/>
      <c r="BU1107" s="98"/>
      <c r="BV1107" s="98"/>
      <c r="BW1107" s="98"/>
      <c r="BX1107" s="98"/>
      <c r="BY1107" s="98"/>
      <c r="BZ1107" s="98"/>
      <c r="CA1107" s="98"/>
      <c r="CB1107" s="98"/>
      <c r="CC1107" s="98"/>
      <c r="CD1107" s="98"/>
      <c r="CE1107" s="98"/>
      <c r="CF1107" s="98"/>
      <c r="CG1107" s="98"/>
      <c r="CH1107" s="98"/>
      <c r="CI1107" s="98"/>
      <c r="CJ1107" s="98"/>
      <c r="CK1107" s="98"/>
      <c r="CL1107" s="98"/>
      <c r="CM1107" s="98"/>
      <c r="CN1107" s="98"/>
      <c r="CO1107" s="98"/>
      <c r="CP1107" s="98"/>
      <c r="CQ1107" s="98"/>
      <c r="CR1107" s="98"/>
      <c r="CS1107" s="98"/>
    </row>
    <row r="1108" spans="1:97" s="4" customFormat="1" ht="18.75" customHeight="1" x14ac:dyDescent="0.2">
      <c r="A1108" s="3">
        <f t="shared" si="375"/>
        <v>1096</v>
      </c>
      <c r="B1108" s="263"/>
      <c r="C1108" s="263"/>
      <c r="D1108" s="263"/>
      <c r="E1108" s="259"/>
      <c r="F1108" s="259"/>
      <c r="G1108" s="43"/>
      <c r="H1108" s="264"/>
      <c r="I1108" s="261"/>
      <c r="J1108" s="106"/>
      <c r="K1108" s="247"/>
      <c r="L1108" s="247"/>
      <c r="M1108" s="247"/>
      <c r="N1108" s="248" t="str">
        <f>IF(AND(K1108&lt;&gt;"",L1108&lt;&gt;"",J1108&lt;&gt;""),ROUND(MIN(IF(OR(J1108="OZZ",J1108="ZZ"),5000,17300),TRUNC(0.75*(SUMIF($D$12:$D1108,$D1108,K$12:K1108)+SUMIF($D$12:$D1108,$D1108,L$12:L1108)),2)) - SUMIF($D$12:$D1107,$D1108,N$12:N1107),2),"")</f>
        <v/>
      </c>
      <c r="O1108" s="249" t="str">
        <f>IF(AND(K1108&lt;&gt;"",L1108&lt;&gt;"",M1108&lt;&gt;"",J1108&lt;&gt;"",AH1108&lt;&gt;""),IF(OR(J1108="OZZ",J1108="ZZ"),ROUND(0-SUMIF($D$12:$D1107,$D1108,O$12:O1107),2),IF(M1108=0,0,ROUND(MIN(MIN(17300,TRUNC(0.75*(SUMIF($D$12:$D$2012,$D1108,K$12:K$2012)+SUMIF($D$12:$D$2012,$D1108,L$12:L$2012)),2)+SUMIF($D$12:$D1108,$D1108,AH$12:AH1108))-SUMIF($D$12:$D1107,$D1108,O$12:O1107)-SUMIF($D$12:$D$2012,$D1108,N$12:N$2012),AH1108),2))),"")</f>
        <v/>
      </c>
      <c r="P1108" s="250" t="str">
        <f>IF(J1108&lt;&gt;"",1000 - SUMIF($D$12:$D1107,$D1108,P$12:P1107),"")</f>
        <v/>
      </c>
      <c r="Q1108" s="106"/>
      <c r="R1108" s="247"/>
      <c r="S1108" s="247"/>
      <c r="T1108" s="247"/>
      <c r="U1108" s="248" t="str">
        <f>IF(AND(R1108&lt;&gt;"",S1108&lt;&gt;"",Q1108&lt;&gt;""),ROUND(MIN(IF(OR(Q1108="OZZ",Q1108="ZZ"),5000,17300),TRUNC(0.75*(SUMIF($D$12:$D1108,$D1108,R$12:R1108)+SUMIF($D$12:$D1108,$D1108,S$12:S1108)),2)) - SUMIF($D$12:$D1107,$D1108,U$12:U1107),2),"")</f>
        <v/>
      </c>
      <c r="V1108" s="248" t="str">
        <f>IF(AND(R1108&lt;&gt;"",S1108&lt;&gt;"",T1108&lt;&gt;"",Q1108&lt;&gt;"",AL1108&lt;&gt;""),IF(OR(Q1108="OZZ",Q1108="ZZ"),ROUND(0-SUMIF($D$12:$D1107,$D1108,V$12:V1107),2),IF(T1108=0,0,ROUND(MIN(MIN(17300,TRUNC(0.75*(SUMIF($D$12:$D$2012,$D1108,R$12:R$2012)+SUMIF($D$12:$D$2012,$D1108,S$12:S$2012)),2)+SUMIF($D$12:$D1108,$D1108,AL$12:AL1108))-SUMIF($D$12:$D1107,$D1108,V$12:V1107)-SUMIF($D$12:$D$2012,$D1108,U$12:U$2012),AL1108),2))),"")</f>
        <v/>
      </c>
      <c r="W1108" s="250" t="str">
        <f>IF(Q1108&lt;&gt;"",1000 - SUMIF($D$12:$D1107,$D1108,W$12:W1107),"")</f>
        <v/>
      </c>
      <c r="X1108" s="106"/>
      <c r="Y1108" s="247"/>
      <c r="Z1108" s="247"/>
      <c r="AA1108" s="247"/>
      <c r="AB1108" s="248" t="str">
        <f>IF(AND(Y1108&lt;&gt;"",Z1108&lt;&gt;"",X1108&lt;&gt;""),ROUND(MIN(IF(OR(X1108="OZZ",X1108="ZZ"),5000,17300),TRUNC(0.75*(SUMIF($D$12:$D1108,$D1108,Y$12:Y1108)+SUMIF($D$12:$D1108,$D1108,Z$12:Z1108)),2)) - SUMIF($D$12:$D1107,$D1108,AB$12:AB1107),2),"")</f>
        <v/>
      </c>
      <c r="AC1108" s="251" t="str">
        <f>IF(AND(Y1108&lt;&gt;"",Z1108&lt;&gt;"",AA1108&lt;&gt;"",X1108&lt;&gt;"",AP1108&lt;&gt;""),IF(OR(X1108="OZZ",X1108="ZZ"),ROUND(0-SUMIF($D$12:$D1107,$D1108,AC$12:AC1107),2),IF(AA1108=0,0,ROUND(MIN(MIN(17300,TRUNC(0.75*(SUMIF($D$12:$D$2012,$D1108,Y$12:Y$2012)+SUMIF($D$12:$D$2012,$D1108,Z$12:Z$2012)),2)+SUMIF($D$12:$D1108,$D1108,AP$12:AP1108))-SUMIF($D$12:$D1107,$D1108,AC$12:AC1107)-SUMIF($D$12:$D$2012,$D1108,AB$12:AB$2012),AP1108),2))),"")</f>
        <v/>
      </c>
      <c r="AD1108" s="250" t="str">
        <f>IF(X1108&lt;&gt;"",1000 - SUMIF($D$12:$D1107,$D1108,AD$12:AD1107),"")</f>
        <v/>
      </c>
      <c r="AE1108" s="252"/>
      <c r="AF1108" s="253"/>
      <c r="AG1108" s="254"/>
      <c r="AH1108" s="255" t="str">
        <f t="shared" si="376"/>
        <v/>
      </c>
      <c r="AI1108" s="256"/>
      <c r="AJ1108" s="253"/>
      <c r="AK1108" s="254"/>
      <c r="AL1108" s="255" t="str">
        <f t="shared" si="377"/>
        <v/>
      </c>
      <c r="AM1108" s="256"/>
      <c r="AN1108" s="253"/>
      <c r="AO1108" s="254"/>
      <c r="AP1108" s="255" t="str">
        <f t="shared" si="357"/>
        <v/>
      </c>
      <c r="AQ1108" s="116"/>
      <c r="AR1108" s="116"/>
      <c r="AS1108" s="117"/>
      <c r="AT1108" s="118"/>
      <c r="AU1108" s="119" t="str">
        <f>IF(D1108&lt;&gt; "", IF(COUNTIF($D$12:$D1108,$D1108)&gt;1,0,IF(SUM(N1108,U1108,AB1108)&gt;0,IF(AND(X1108="",OR(Q1108&lt;&gt;"",J1108&lt;&gt;"")),IF(Q1108&lt;&gt;"",Q1108,IF(J1108&lt;&gt;"",J1108,0)),IF(AND(Q1108&lt;&gt;"",J1108&lt;&gt;"",Q1108=J1108),Q1108,X1108)),0)),"")</f>
        <v/>
      </c>
      <c r="AV1108" s="119" t="str">
        <f>IF(D1108&lt;&gt;"",IF(COUNTIF($D$12:$D1108,$D1108)&gt;1,0,IF(SUM(O1108,V1108,AC1108)&gt;0,IF(AND(X1108="",OR(Q1108&lt;&gt;"",J1108&lt;&gt;"")),IF(Q1108&lt;&gt;"",Q1108,IF(J1108&lt;&gt;"",J1108,0)),IF(AND(Q1108&lt;&gt;"",J1108&lt;&gt;"",Q1108=J1108),Q1108,X1108)),0)),"")</f>
        <v/>
      </c>
      <c r="AW1108" s="119" t="str">
        <f>IF(D1108&lt;&gt;"",IF(COUNTIF($D$12:$D1108,$D1108)&gt;1,0,IF(SUM(P1108,W1108,AD1108)&gt;0,IF(AND(X1108="",OR(Q1108&lt;&gt;"",J1108&lt;&gt;"")),IF(Q1108&lt;&gt;"",Q1108,IF(J1108&lt;&gt;"",J1108,0)),IF(AND(Q1108&lt;&gt;"",J1108&lt;&gt;"",Q1108=J1108),Q1108,X1108)),0)),"")</f>
        <v/>
      </c>
      <c r="AX1108" s="118" t="str">
        <f t="shared" si="358"/>
        <v/>
      </c>
      <c r="AY1108" s="118" t="str">
        <f t="shared" si="359"/>
        <v/>
      </c>
      <c r="AZ1108" s="118" t="str">
        <f t="shared" si="360"/>
        <v/>
      </c>
      <c r="BA1108" s="118" t="str">
        <f t="shared" si="361"/>
        <v/>
      </c>
      <c r="BB1108" s="118" t="str">
        <f t="shared" si="362"/>
        <v/>
      </c>
      <c r="BC1108" s="118" t="str">
        <f t="shared" si="363"/>
        <v/>
      </c>
      <c r="BD1108" s="118" t="str">
        <f t="shared" si="364"/>
        <v/>
      </c>
      <c r="BE1108" s="118" t="str">
        <f t="shared" si="365"/>
        <v/>
      </c>
      <c r="BF1108" s="118" t="str">
        <f t="shared" si="366"/>
        <v/>
      </c>
      <c r="BG1108" s="120"/>
      <c r="BH1108" s="120" t="str">
        <f t="shared" si="367"/>
        <v/>
      </c>
      <c r="BI1108" s="120" t="str">
        <f t="shared" si="368"/>
        <v/>
      </c>
      <c r="BJ1108" s="121"/>
      <c r="BK1108" s="120" t="str">
        <f t="shared" si="369"/>
        <v/>
      </c>
      <c r="BL1108" s="120" t="str">
        <f t="shared" si="370"/>
        <v/>
      </c>
      <c r="BM1108" s="120" t="str">
        <f t="shared" si="371"/>
        <v/>
      </c>
      <c r="BN1108" s="120" t="str">
        <f t="shared" si="372"/>
        <v/>
      </c>
      <c r="BO1108" s="120" t="str">
        <f t="shared" si="373"/>
        <v/>
      </c>
      <c r="BP1108" s="120" t="str">
        <f t="shared" si="374"/>
        <v/>
      </c>
      <c r="BQ1108" s="98"/>
      <c r="BR1108" s="98"/>
      <c r="BS1108" s="98"/>
      <c r="BT1108" s="98"/>
      <c r="BU1108" s="98"/>
      <c r="BV1108" s="98"/>
      <c r="BW1108" s="98"/>
      <c r="BX1108" s="98"/>
      <c r="BY1108" s="98"/>
      <c r="BZ1108" s="98"/>
      <c r="CA1108" s="98"/>
      <c r="CB1108" s="98"/>
      <c r="CC1108" s="98"/>
      <c r="CD1108" s="98"/>
      <c r="CE1108" s="98"/>
      <c r="CF1108" s="98"/>
      <c r="CG1108" s="98"/>
      <c r="CH1108" s="98"/>
      <c r="CI1108" s="98"/>
      <c r="CJ1108" s="98"/>
      <c r="CK1108" s="98"/>
      <c r="CL1108" s="98"/>
      <c r="CM1108" s="98"/>
      <c r="CN1108" s="98"/>
      <c r="CO1108" s="98"/>
      <c r="CP1108" s="98"/>
      <c r="CQ1108" s="98"/>
      <c r="CR1108" s="98"/>
      <c r="CS1108" s="98"/>
    </row>
    <row r="1109" spans="1:97" s="4" customFormat="1" ht="18.75" customHeight="1" x14ac:dyDescent="0.2">
      <c r="A1109" s="3">
        <f t="shared" si="375"/>
        <v>1097</v>
      </c>
      <c r="B1109" s="263"/>
      <c r="C1109" s="263"/>
      <c r="D1109" s="263"/>
      <c r="E1109" s="259"/>
      <c r="F1109" s="259"/>
      <c r="G1109" s="43"/>
      <c r="H1109" s="264"/>
      <c r="I1109" s="261"/>
      <c r="J1109" s="106"/>
      <c r="K1109" s="247"/>
      <c r="L1109" s="247"/>
      <c r="M1109" s="247"/>
      <c r="N1109" s="248" t="str">
        <f>IF(AND(K1109&lt;&gt;"",L1109&lt;&gt;"",J1109&lt;&gt;""),ROUND(MIN(IF(OR(J1109="OZZ",J1109="ZZ"),5000,17300),TRUNC(0.75*(SUMIF($D$12:$D1109,$D1109,K$12:K1109)+SUMIF($D$12:$D1109,$D1109,L$12:L1109)),2)) - SUMIF($D$12:$D1108,$D1109,N$12:N1108),2),"")</f>
        <v/>
      </c>
      <c r="O1109" s="249" t="str">
        <f>IF(AND(K1109&lt;&gt;"",L1109&lt;&gt;"",M1109&lt;&gt;"",J1109&lt;&gt;"",AH1109&lt;&gt;""),IF(OR(J1109="OZZ",J1109="ZZ"),ROUND(0-SUMIF($D$12:$D1108,$D1109,O$12:O1108),2),IF(M1109=0,0,ROUND(MIN(MIN(17300,TRUNC(0.75*(SUMIF($D$12:$D$2012,$D1109,K$12:K$2012)+SUMIF($D$12:$D$2012,$D1109,L$12:L$2012)),2)+SUMIF($D$12:$D1109,$D1109,AH$12:AH1109))-SUMIF($D$12:$D1108,$D1109,O$12:O1108)-SUMIF($D$12:$D$2012,$D1109,N$12:N$2012),AH1109),2))),"")</f>
        <v/>
      </c>
      <c r="P1109" s="250" t="str">
        <f>IF(J1109&lt;&gt;"",1000 - SUMIF($D$12:$D1108,$D1109,P$12:P1108),"")</f>
        <v/>
      </c>
      <c r="Q1109" s="106"/>
      <c r="R1109" s="247"/>
      <c r="S1109" s="247"/>
      <c r="T1109" s="247"/>
      <c r="U1109" s="248" t="str">
        <f>IF(AND(R1109&lt;&gt;"",S1109&lt;&gt;"",Q1109&lt;&gt;""),ROUND(MIN(IF(OR(Q1109="OZZ",Q1109="ZZ"),5000,17300),TRUNC(0.75*(SUMIF($D$12:$D1109,$D1109,R$12:R1109)+SUMIF($D$12:$D1109,$D1109,S$12:S1109)),2)) - SUMIF($D$12:$D1108,$D1109,U$12:U1108),2),"")</f>
        <v/>
      </c>
      <c r="V1109" s="248" t="str">
        <f>IF(AND(R1109&lt;&gt;"",S1109&lt;&gt;"",T1109&lt;&gt;"",Q1109&lt;&gt;"",AL1109&lt;&gt;""),IF(OR(Q1109="OZZ",Q1109="ZZ"),ROUND(0-SUMIF($D$12:$D1108,$D1109,V$12:V1108),2),IF(T1109=0,0,ROUND(MIN(MIN(17300,TRUNC(0.75*(SUMIF($D$12:$D$2012,$D1109,R$12:R$2012)+SUMIF($D$12:$D$2012,$D1109,S$12:S$2012)),2)+SUMIF($D$12:$D1109,$D1109,AL$12:AL1109))-SUMIF($D$12:$D1108,$D1109,V$12:V1108)-SUMIF($D$12:$D$2012,$D1109,U$12:U$2012),AL1109),2))),"")</f>
        <v/>
      </c>
      <c r="W1109" s="250" t="str">
        <f>IF(Q1109&lt;&gt;"",1000 - SUMIF($D$12:$D1108,$D1109,W$12:W1108),"")</f>
        <v/>
      </c>
      <c r="X1109" s="106"/>
      <c r="Y1109" s="247"/>
      <c r="Z1109" s="247"/>
      <c r="AA1109" s="247"/>
      <c r="AB1109" s="248" t="str">
        <f>IF(AND(Y1109&lt;&gt;"",Z1109&lt;&gt;"",X1109&lt;&gt;""),ROUND(MIN(IF(OR(X1109="OZZ",X1109="ZZ"),5000,17300),TRUNC(0.75*(SUMIF($D$12:$D1109,$D1109,Y$12:Y1109)+SUMIF($D$12:$D1109,$D1109,Z$12:Z1109)),2)) - SUMIF($D$12:$D1108,$D1109,AB$12:AB1108),2),"")</f>
        <v/>
      </c>
      <c r="AC1109" s="251" t="str">
        <f>IF(AND(Y1109&lt;&gt;"",Z1109&lt;&gt;"",AA1109&lt;&gt;"",X1109&lt;&gt;"",AP1109&lt;&gt;""),IF(OR(X1109="OZZ",X1109="ZZ"),ROUND(0-SUMIF($D$12:$D1108,$D1109,AC$12:AC1108),2),IF(AA1109=0,0,ROUND(MIN(MIN(17300,TRUNC(0.75*(SUMIF($D$12:$D$2012,$D1109,Y$12:Y$2012)+SUMIF($D$12:$D$2012,$D1109,Z$12:Z$2012)),2)+SUMIF($D$12:$D1109,$D1109,AP$12:AP1109))-SUMIF($D$12:$D1108,$D1109,AC$12:AC1108)-SUMIF($D$12:$D$2012,$D1109,AB$12:AB$2012),AP1109),2))),"")</f>
        <v/>
      </c>
      <c r="AD1109" s="250" t="str">
        <f>IF(X1109&lt;&gt;"",1000 - SUMIF($D$12:$D1108,$D1109,AD$12:AD1108),"")</f>
        <v/>
      </c>
      <c r="AE1109" s="252"/>
      <c r="AF1109" s="253"/>
      <c r="AG1109" s="254"/>
      <c r="AH1109" s="255" t="str">
        <f t="shared" si="376"/>
        <v/>
      </c>
      <c r="AI1109" s="256"/>
      <c r="AJ1109" s="253"/>
      <c r="AK1109" s="254"/>
      <c r="AL1109" s="255" t="str">
        <f t="shared" si="377"/>
        <v/>
      </c>
      <c r="AM1109" s="256"/>
      <c r="AN1109" s="253"/>
      <c r="AO1109" s="254"/>
      <c r="AP1109" s="255" t="str">
        <f t="shared" si="357"/>
        <v/>
      </c>
      <c r="AQ1109" s="116"/>
      <c r="AR1109" s="116"/>
      <c r="AS1109" s="117"/>
      <c r="AT1109" s="118"/>
      <c r="AU1109" s="119" t="str">
        <f>IF(D1109&lt;&gt; "", IF(COUNTIF($D$12:$D1109,$D1109)&gt;1,0,IF(SUM(N1109,U1109,AB1109)&gt;0,IF(AND(X1109="",OR(Q1109&lt;&gt;"",J1109&lt;&gt;"")),IF(Q1109&lt;&gt;"",Q1109,IF(J1109&lt;&gt;"",J1109,0)),IF(AND(Q1109&lt;&gt;"",J1109&lt;&gt;"",Q1109=J1109),Q1109,X1109)),0)),"")</f>
        <v/>
      </c>
      <c r="AV1109" s="119" t="str">
        <f>IF(D1109&lt;&gt;"",IF(COUNTIF($D$12:$D1109,$D1109)&gt;1,0,IF(SUM(O1109,V1109,AC1109)&gt;0,IF(AND(X1109="",OR(Q1109&lt;&gt;"",J1109&lt;&gt;"")),IF(Q1109&lt;&gt;"",Q1109,IF(J1109&lt;&gt;"",J1109,0)),IF(AND(Q1109&lt;&gt;"",J1109&lt;&gt;"",Q1109=J1109),Q1109,X1109)),0)),"")</f>
        <v/>
      </c>
      <c r="AW1109" s="119" t="str">
        <f>IF(D1109&lt;&gt;"",IF(COUNTIF($D$12:$D1109,$D1109)&gt;1,0,IF(SUM(P1109,W1109,AD1109)&gt;0,IF(AND(X1109="",OR(Q1109&lt;&gt;"",J1109&lt;&gt;"")),IF(Q1109&lt;&gt;"",Q1109,IF(J1109&lt;&gt;"",J1109,0)),IF(AND(Q1109&lt;&gt;"",J1109&lt;&gt;"",Q1109=J1109),Q1109,X1109)),0)),"")</f>
        <v/>
      </c>
      <c r="AX1109" s="118" t="str">
        <f t="shared" si="358"/>
        <v/>
      </c>
      <c r="AY1109" s="118" t="str">
        <f t="shared" si="359"/>
        <v/>
      </c>
      <c r="AZ1109" s="118" t="str">
        <f t="shared" si="360"/>
        <v/>
      </c>
      <c r="BA1109" s="118" t="str">
        <f t="shared" si="361"/>
        <v/>
      </c>
      <c r="BB1109" s="118" t="str">
        <f t="shared" si="362"/>
        <v/>
      </c>
      <c r="BC1109" s="118" t="str">
        <f t="shared" si="363"/>
        <v/>
      </c>
      <c r="BD1109" s="118" t="str">
        <f t="shared" si="364"/>
        <v/>
      </c>
      <c r="BE1109" s="118" t="str">
        <f t="shared" si="365"/>
        <v/>
      </c>
      <c r="BF1109" s="118" t="str">
        <f t="shared" si="366"/>
        <v/>
      </c>
      <c r="BG1109" s="120"/>
      <c r="BH1109" s="120" t="str">
        <f t="shared" si="367"/>
        <v/>
      </c>
      <c r="BI1109" s="120" t="str">
        <f t="shared" si="368"/>
        <v/>
      </c>
      <c r="BJ1109" s="121"/>
      <c r="BK1109" s="120" t="str">
        <f t="shared" si="369"/>
        <v/>
      </c>
      <c r="BL1109" s="120" t="str">
        <f t="shared" si="370"/>
        <v/>
      </c>
      <c r="BM1109" s="120" t="str">
        <f t="shared" si="371"/>
        <v/>
      </c>
      <c r="BN1109" s="120" t="str">
        <f t="shared" si="372"/>
        <v/>
      </c>
      <c r="BO1109" s="120" t="str">
        <f t="shared" si="373"/>
        <v/>
      </c>
      <c r="BP1109" s="120" t="str">
        <f t="shared" si="374"/>
        <v/>
      </c>
      <c r="BQ1109" s="98"/>
      <c r="BR1109" s="98"/>
      <c r="BS1109" s="98"/>
      <c r="BT1109" s="98"/>
      <c r="BU1109" s="98"/>
      <c r="BV1109" s="98"/>
      <c r="BW1109" s="98"/>
      <c r="BX1109" s="98"/>
      <c r="BY1109" s="98"/>
      <c r="BZ1109" s="98"/>
      <c r="CA1109" s="98"/>
      <c r="CB1109" s="98"/>
      <c r="CC1109" s="98"/>
      <c r="CD1109" s="98"/>
      <c r="CE1109" s="98"/>
      <c r="CF1109" s="98"/>
      <c r="CG1109" s="98"/>
      <c r="CH1109" s="98"/>
      <c r="CI1109" s="98"/>
      <c r="CJ1109" s="98"/>
      <c r="CK1109" s="98"/>
      <c r="CL1109" s="98"/>
      <c r="CM1109" s="98"/>
      <c r="CN1109" s="98"/>
      <c r="CO1109" s="98"/>
      <c r="CP1109" s="98"/>
      <c r="CQ1109" s="98"/>
      <c r="CR1109" s="98"/>
      <c r="CS1109" s="98"/>
    </row>
    <row r="1110" spans="1:97" s="4" customFormat="1" ht="18.75" customHeight="1" x14ac:dyDescent="0.2">
      <c r="A1110" s="3">
        <f t="shared" si="375"/>
        <v>1098</v>
      </c>
      <c r="B1110" s="263"/>
      <c r="C1110" s="263"/>
      <c r="D1110" s="263"/>
      <c r="E1110" s="259"/>
      <c r="F1110" s="259"/>
      <c r="G1110" s="43"/>
      <c r="H1110" s="264"/>
      <c r="I1110" s="261"/>
      <c r="J1110" s="106"/>
      <c r="K1110" s="247"/>
      <c r="L1110" s="247"/>
      <c r="M1110" s="247"/>
      <c r="N1110" s="248" t="str">
        <f>IF(AND(K1110&lt;&gt;"",L1110&lt;&gt;"",J1110&lt;&gt;""),ROUND(MIN(IF(OR(J1110="OZZ",J1110="ZZ"),5000,17300),TRUNC(0.75*(SUMIF($D$12:$D1110,$D1110,K$12:K1110)+SUMIF($D$12:$D1110,$D1110,L$12:L1110)),2)) - SUMIF($D$12:$D1109,$D1110,N$12:N1109),2),"")</f>
        <v/>
      </c>
      <c r="O1110" s="249" t="str">
        <f>IF(AND(K1110&lt;&gt;"",L1110&lt;&gt;"",M1110&lt;&gt;"",J1110&lt;&gt;"",AH1110&lt;&gt;""),IF(OR(J1110="OZZ",J1110="ZZ"),ROUND(0-SUMIF($D$12:$D1109,$D1110,O$12:O1109),2),IF(M1110=0,0,ROUND(MIN(MIN(17300,TRUNC(0.75*(SUMIF($D$12:$D$2012,$D1110,K$12:K$2012)+SUMIF($D$12:$D$2012,$D1110,L$12:L$2012)),2)+SUMIF($D$12:$D1110,$D1110,AH$12:AH1110))-SUMIF($D$12:$D1109,$D1110,O$12:O1109)-SUMIF($D$12:$D$2012,$D1110,N$12:N$2012),AH1110),2))),"")</f>
        <v/>
      </c>
      <c r="P1110" s="250" t="str">
        <f>IF(J1110&lt;&gt;"",1000 - SUMIF($D$12:$D1109,$D1110,P$12:P1109),"")</f>
        <v/>
      </c>
      <c r="Q1110" s="106"/>
      <c r="R1110" s="247"/>
      <c r="S1110" s="247"/>
      <c r="T1110" s="247"/>
      <c r="U1110" s="248" t="str">
        <f>IF(AND(R1110&lt;&gt;"",S1110&lt;&gt;"",Q1110&lt;&gt;""),ROUND(MIN(IF(OR(Q1110="OZZ",Q1110="ZZ"),5000,17300),TRUNC(0.75*(SUMIF($D$12:$D1110,$D1110,R$12:R1110)+SUMIF($D$12:$D1110,$D1110,S$12:S1110)),2)) - SUMIF($D$12:$D1109,$D1110,U$12:U1109),2),"")</f>
        <v/>
      </c>
      <c r="V1110" s="248" t="str">
        <f>IF(AND(R1110&lt;&gt;"",S1110&lt;&gt;"",T1110&lt;&gt;"",Q1110&lt;&gt;"",AL1110&lt;&gt;""),IF(OR(Q1110="OZZ",Q1110="ZZ"),ROUND(0-SUMIF($D$12:$D1109,$D1110,V$12:V1109),2),IF(T1110=0,0,ROUND(MIN(MIN(17300,TRUNC(0.75*(SUMIF($D$12:$D$2012,$D1110,R$12:R$2012)+SUMIF($D$12:$D$2012,$D1110,S$12:S$2012)),2)+SUMIF($D$12:$D1110,$D1110,AL$12:AL1110))-SUMIF($D$12:$D1109,$D1110,V$12:V1109)-SUMIF($D$12:$D$2012,$D1110,U$12:U$2012),AL1110),2))),"")</f>
        <v/>
      </c>
      <c r="W1110" s="250" t="str">
        <f>IF(Q1110&lt;&gt;"",1000 - SUMIF($D$12:$D1109,$D1110,W$12:W1109),"")</f>
        <v/>
      </c>
      <c r="X1110" s="106"/>
      <c r="Y1110" s="247"/>
      <c r="Z1110" s="247"/>
      <c r="AA1110" s="247"/>
      <c r="AB1110" s="248" t="str">
        <f>IF(AND(Y1110&lt;&gt;"",Z1110&lt;&gt;"",X1110&lt;&gt;""),ROUND(MIN(IF(OR(X1110="OZZ",X1110="ZZ"),5000,17300),TRUNC(0.75*(SUMIF($D$12:$D1110,$D1110,Y$12:Y1110)+SUMIF($D$12:$D1110,$D1110,Z$12:Z1110)),2)) - SUMIF($D$12:$D1109,$D1110,AB$12:AB1109),2),"")</f>
        <v/>
      </c>
      <c r="AC1110" s="251" t="str">
        <f>IF(AND(Y1110&lt;&gt;"",Z1110&lt;&gt;"",AA1110&lt;&gt;"",X1110&lt;&gt;"",AP1110&lt;&gt;""),IF(OR(X1110="OZZ",X1110="ZZ"),ROUND(0-SUMIF($D$12:$D1109,$D1110,AC$12:AC1109),2),IF(AA1110=0,0,ROUND(MIN(MIN(17300,TRUNC(0.75*(SUMIF($D$12:$D$2012,$D1110,Y$12:Y$2012)+SUMIF($D$12:$D$2012,$D1110,Z$12:Z$2012)),2)+SUMIF($D$12:$D1110,$D1110,AP$12:AP1110))-SUMIF($D$12:$D1109,$D1110,AC$12:AC1109)-SUMIF($D$12:$D$2012,$D1110,AB$12:AB$2012),AP1110),2))),"")</f>
        <v/>
      </c>
      <c r="AD1110" s="250" t="str">
        <f>IF(X1110&lt;&gt;"",1000 - SUMIF($D$12:$D1109,$D1110,AD$12:AD1109),"")</f>
        <v/>
      </c>
      <c r="AE1110" s="252"/>
      <c r="AF1110" s="253"/>
      <c r="AG1110" s="254"/>
      <c r="AH1110" s="255" t="str">
        <f t="shared" si="376"/>
        <v/>
      </c>
      <c r="AI1110" s="256"/>
      <c r="AJ1110" s="253"/>
      <c r="AK1110" s="254"/>
      <c r="AL1110" s="255" t="str">
        <f t="shared" si="377"/>
        <v/>
      </c>
      <c r="AM1110" s="256"/>
      <c r="AN1110" s="253"/>
      <c r="AO1110" s="254"/>
      <c r="AP1110" s="255" t="str">
        <f t="shared" si="357"/>
        <v/>
      </c>
      <c r="AQ1110" s="116"/>
      <c r="AR1110" s="116"/>
      <c r="AS1110" s="117"/>
      <c r="AT1110" s="118"/>
      <c r="AU1110" s="119" t="str">
        <f>IF(D1110&lt;&gt; "", IF(COUNTIF($D$12:$D1110,$D1110)&gt;1,0,IF(SUM(N1110,U1110,AB1110)&gt;0,IF(AND(X1110="",OR(Q1110&lt;&gt;"",J1110&lt;&gt;"")),IF(Q1110&lt;&gt;"",Q1110,IF(J1110&lt;&gt;"",J1110,0)),IF(AND(Q1110&lt;&gt;"",J1110&lt;&gt;"",Q1110=J1110),Q1110,X1110)),0)),"")</f>
        <v/>
      </c>
      <c r="AV1110" s="119" t="str">
        <f>IF(D1110&lt;&gt;"",IF(COUNTIF($D$12:$D1110,$D1110)&gt;1,0,IF(SUM(O1110,V1110,AC1110)&gt;0,IF(AND(X1110="",OR(Q1110&lt;&gt;"",J1110&lt;&gt;"")),IF(Q1110&lt;&gt;"",Q1110,IF(J1110&lt;&gt;"",J1110,0)),IF(AND(Q1110&lt;&gt;"",J1110&lt;&gt;"",Q1110=J1110),Q1110,X1110)),0)),"")</f>
        <v/>
      </c>
      <c r="AW1110" s="119" t="str">
        <f>IF(D1110&lt;&gt;"",IF(COUNTIF($D$12:$D1110,$D1110)&gt;1,0,IF(SUM(P1110,W1110,AD1110)&gt;0,IF(AND(X1110="",OR(Q1110&lt;&gt;"",J1110&lt;&gt;"")),IF(Q1110&lt;&gt;"",Q1110,IF(J1110&lt;&gt;"",J1110,0)),IF(AND(Q1110&lt;&gt;"",J1110&lt;&gt;"",Q1110=J1110),Q1110,X1110)),0)),"")</f>
        <v/>
      </c>
      <c r="AX1110" s="118" t="str">
        <f t="shared" si="358"/>
        <v/>
      </c>
      <c r="AY1110" s="118" t="str">
        <f t="shared" si="359"/>
        <v/>
      </c>
      <c r="AZ1110" s="118" t="str">
        <f t="shared" si="360"/>
        <v/>
      </c>
      <c r="BA1110" s="118" t="str">
        <f t="shared" si="361"/>
        <v/>
      </c>
      <c r="BB1110" s="118" t="str">
        <f t="shared" si="362"/>
        <v/>
      </c>
      <c r="BC1110" s="118" t="str">
        <f t="shared" si="363"/>
        <v/>
      </c>
      <c r="BD1110" s="118" t="str">
        <f t="shared" si="364"/>
        <v/>
      </c>
      <c r="BE1110" s="118" t="str">
        <f t="shared" si="365"/>
        <v/>
      </c>
      <c r="BF1110" s="118" t="str">
        <f t="shared" si="366"/>
        <v/>
      </c>
      <c r="BG1110" s="120"/>
      <c r="BH1110" s="120" t="str">
        <f t="shared" si="367"/>
        <v/>
      </c>
      <c r="BI1110" s="120" t="str">
        <f t="shared" si="368"/>
        <v/>
      </c>
      <c r="BJ1110" s="121"/>
      <c r="BK1110" s="120" t="str">
        <f t="shared" si="369"/>
        <v/>
      </c>
      <c r="BL1110" s="120" t="str">
        <f t="shared" si="370"/>
        <v/>
      </c>
      <c r="BM1110" s="120" t="str">
        <f t="shared" si="371"/>
        <v/>
      </c>
      <c r="BN1110" s="120" t="str">
        <f t="shared" si="372"/>
        <v/>
      </c>
      <c r="BO1110" s="120" t="str">
        <f t="shared" si="373"/>
        <v/>
      </c>
      <c r="BP1110" s="120" t="str">
        <f t="shared" si="374"/>
        <v/>
      </c>
      <c r="BQ1110" s="98"/>
      <c r="BR1110" s="98"/>
      <c r="BS1110" s="98"/>
      <c r="BT1110" s="98"/>
      <c r="BU1110" s="98"/>
      <c r="BV1110" s="98"/>
      <c r="BW1110" s="98"/>
      <c r="BX1110" s="98"/>
      <c r="BY1110" s="98"/>
      <c r="BZ1110" s="98"/>
      <c r="CA1110" s="98"/>
      <c r="CB1110" s="98"/>
      <c r="CC1110" s="98"/>
      <c r="CD1110" s="98"/>
      <c r="CE1110" s="98"/>
      <c r="CF1110" s="98"/>
      <c r="CG1110" s="98"/>
      <c r="CH1110" s="98"/>
      <c r="CI1110" s="98"/>
      <c r="CJ1110" s="98"/>
      <c r="CK1110" s="98"/>
      <c r="CL1110" s="98"/>
      <c r="CM1110" s="98"/>
      <c r="CN1110" s="98"/>
      <c r="CO1110" s="98"/>
      <c r="CP1110" s="98"/>
      <c r="CQ1110" s="98"/>
      <c r="CR1110" s="98"/>
      <c r="CS1110" s="98"/>
    </row>
    <row r="1111" spans="1:97" s="4" customFormat="1" ht="18.75" customHeight="1" x14ac:dyDescent="0.2">
      <c r="A1111" s="3">
        <f t="shared" si="375"/>
        <v>1099</v>
      </c>
      <c r="B1111" s="263"/>
      <c r="C1111" s="263"/>
      <c r="D1111" s="263"/>
      <c r="E1111" s="259"/>
      <c r="F1111" s="259"/>
      <c r="G1111" s="43"/>
      <c r="H1111" s="264"/>
      <c r="I1111" s="261"/>
      <c r="J1111" s="106"/>
      <c r="K1111" s="247"/>
      <c r="L1111" s="247"/>
      <c r="M1111" s="247"/>
      <c r="N1111" s="248" t="str">
        <f>IF(AND(K1111&lt;&gt;"",L1111&lt;&gt;"",J1111&lt;&gt;""),ROUND(MIN(IF(OR(J1111="OZZ",J1111="ZZ"),5000,17300),TRUNC(0.75*(SUMIF($D$12:$D1111,$D1111,K$12:K1111)+SUMIF($D$12:$D1111,$D1111,L$12:L1111)),2)) - SUMIF($D$12:$D1110,$D1111,N$12:N1110),2),"")</f>
        <v/>
      </c>
      <c r="O1111" s="249" t="str">
        <f>IF(AND(K1111&lt;&gt;"",L1111&lt;&gt;"",M1111&lt;&gt;"",J1111&lt;&gt;"",AH1111&lt;&gt;""),IF(OR(J1111="OZZ",J1111="ZZ"),ROUND(0-SUMIF($D$12:$D1110,$D1111,O$12:O1110),2),IF(M1111=0,0,ROUND(MIN(MIN(17300,TRUNC(0.75*(SUMIF($D$12:$D$2012,$D1111,K$12:K$2012)+SUMIF($D$12:$D$2012,$D1111,L$12:L$2012)),2)+SUMIF($D$12:$D1111,$D1111,AH$12:AH1111))-SUMIF($D$12:$D1110,$D1111,O$12:O1110)-SUMIF($D$12:$D$2012,$D1111,N$12:N$2012),AH1111),2))),"")</f>
        <v/>
      </c>
      <c r="P1111" s="250" t="str">
        <f>IF(J1111&lt;&gt;"",1000 - SUMIF($D$12:$D1110,$D1111,P$12:P1110),"")</f>
        <v/>
      </c>
      <c r="Q1111" s="106"/>
      <c r="R1111" s="247"/>
      <c r="S1111" s="247"/>
      <c r="T1111" s="247"/>
      <c r="U1111" s="248" t="str">
        <f>IF(AND(R1111&lt;&gt;"",S1111&lt;&gt;"",Q1111&lt;&gt;""),ROUND(MIN(IF(OR(Q1111="OZZ",Q1111="ZZ"),5000,17300),TRUNC(0.75*(SUMIF($D$12:$D1111,$D1111,R$12:R1111)+SUMIF($D$12:$D1111,$D1111,S$12:S1111)),2)) - SUMIF($D$12:$D1110,$D1111,U$12:U1110),2),"")</f>
        <v/>
      </c>
      <c r="V1111" s="248" t="str">
        <f>IF(AND(R1111&lt;&gt;"",S1111&lt;&gt;"",T1111&lt;&gt;"",Q1111&lt;&gt;"",AL1111&lt;&gt;""),IF(OR(Q1111="OZZ",Q1111="ZZ"),ROUND(0-SUMIF($D$12:$D1110,$D1111,V$12:V1110),2),IF(T1111=0,0,ROUND(MIN(MIN(17300,TRUNC(0.75*(SUMIF($D$12:$D$2012,$D1111,R$12:R$2012)+SUMIF($D$12:$D$2012,$D1111,S$12:S$2012)),2)+SUMIF($D$12:$D1111,$D1111,AL$12:AL1111))-SUMIF($D$12:$D1110,$D1111,V$12:V1110)-SUMIF($D$12:$D$2012,$D1111,U$12:U$2012),AL1111),2))),"")</f>
        <v/>
      </c>
      <c r="W1111" s="250" t="str">
        <f>IF(Q1111&lt;&gt;"",1000 - SUMIF($D$12:$D1110,$D1111,W$12:W1110),"")</f>
        <v/>
      </c>
      <c r="X1111" s="106"/>
      <c r="Y1111" s="247"/>
      <c r="Z1111" s="247"/>
      <c r="AA1111" s="247"/>
      <c r="AB1111" s="248" t="str">
        <f>IF(AND(Y1111&lt;&gt;"",Z1111&lt;&gt;"",X1111&lt;&gt;""),ROUND(MIN(IF(OR(X1111="OZZ",X1111="ZZ"),5000,17300),TRUNC(0.75*(SUMIF($D$12:$D1111,$D1111,Y$12:Y1111)+SUMIF($D$12:$D1111,$D1111,Z$12:Z1111)),2)) - SUMIF($D$12:$D1110,$D1111,AB$12:AB1110),2),"")</f>
        <v/>
      </c>
      <c r="AC1111" s="251" t="str">
        <f>IF(AND(Y1111&lt;&gt;"",Z1111&lt;&gt;"",AA1111&lt;&gt;"",X1111&lt;&gt;"",AP1111&lt;&gt;""),IF(OR(X1111="OZZ",X1111="ZZ"),ROUND(0-SUMIF($D$12:$D1110,$D1111,AC$12:AC1110),2),IF(AA1111=0,0,ROUND(MIN(MIN(17300,TRUNC(0.75*(SUMIF($D$12:$D$2012,$D1111,Y$12:Y$2012)+SUMIF($D$12:$D$2012,$D1111,Z$12:Z$2012)),2)+SUMIF($D$12:$D1111,$D1111,AP$12:AP1111))-SUMIF($D$12:$D1110,$D1111,AC$12:AC1110)-SUMIF($D$12:$D$2012,$D1111,AB$12:AB$2012),AP1111),2))),"")</f>
        <v/>
      </c>
      <c r="AD1111" s="250" t="str">
        <f>IF(X1111&lt;&gt;"",1000 - SUMIF($D$12:$D1110,$D1111,AD$12:AD1110),"")</f>
        <v/>
      </c>
      <c r="AE1111" s="252"/>
      <c r="AF1111" s="253"/>
      <c r="AG1111" s="254"/>
      <c r="AH1111" s="255" t="str">
        <f t="shared" si="376"/>
        <v/>
      </c>
      <c r="AI1111" s="256"/>
      <c r="AJ1111" s="253"/>
      <c r="AK1111" s="254"/>
      <c r="AL1111" s="255" t="str">
        <f t="shared" si="377"/>
        <v/>
      </c>
      <c r="AM1111" s="256"/>
      <c r="AN1111" s="253"/>
      <c r="AO1111" s="254"/>
      <c r="AP1111" s="255" t="str">
        <f t="shared" si="357"/>
        <v/>
      </c>
      <c r="AQ1111" s="116"/>
      <c r="AR1111" s="116"/>
      <c r="AS1111" s="117"/>
      <c r="AT1111" s="118"/>
      <c r="AU1111" s="119" t="str">
        <f>IF(D1111&lt;&gt; "", IF(COUNTIF($D$12:$D1111,$D1111)&gt;1,0,IF(SUM(N1111,U1111,AB1111)&gt;0,IF(AND(X1111="",OR(Q1111&lt;&gt;"",J1111&lt;&gt;"")),IF(Q1111&lt;&gt;"",Q1111,IF(J1111&lt;&gt;"",J1111,0)),IF(AND(Q1111&lt;&gt;"",J1111&lt;&gt;"",Q1111=J1111),Q1111,X1111)),0)),"")</f>
        <v/>
      </c>
      <c r="AV1111" s="119" t="str">
        <f>IF(D1111&lt;&gt;"",IF(COUNTIF($D$12:$D1111,$D1111)&gt;1,0,IF(SUM(O1111,V1111,AC1111)&gt;0,IF(AND(X1111="",OR(Q1111&lt;&gt;"",J1111&lt;&gt;"")),IF(Q1111&lt;&gt;"",Q1111,IF(J1111&lt;&gt;"",J1111,0)),IF(AND(Q1111&lt;&gt;"",J1111&lt;&gt;"",Q1111=J1111),Q1111,X1111)),0)),"")</f>
        <v/>
      </c>
      <c r="AW1111" s="119" t="str">
        <f>IF(D1111&lt;&gt;"",IF(COUNTIF($D$12:$D1111,$D1111)&gt;1,0,IF(SUM(P1111,W1111,AD1111)&gt;0,IF(AND(X1111="",OR(Q1111&lt;&gt;"",J1111&lt;&gt;"")),IF(Q1111&lt;&gt;"",Q1111,IF(J1111&lt;&gt;"",J1111,0)),IF(AND(Q1111&lt;&gt;"",J1111&lt;&gt;"",Q1111=J1111),Q1111,X1111)),0)),"")</f>
        <v/>
      </c>
      <c r="AX1111" s="118" t="str">
        <f t="shared" si="358"/>
        <v/>
      </c>
      <c r="AY1111" s="118" t="str">
        <f t="shared" si="359"/>
        <v/>
      </c>
      <c r="AZ1111" s="118" t="str">
        <f t="shared" si="360"/>
        <v/>
      </c>
      <c r="BA1111" s="118" t="str">
        <f t="shared" si="361"/>
        <v/>
      </c>
      <c r="BB1111" s="118" t="str">
        <f t="shared" si="362"/>
        <v/>
      </c>
      <c r="BC1111" s="118" t="str">
        <f t="shared" si="363"/>
        <v/>
      </c>
      <c r="BD1111" s="118" t="str">
        <f t="shared" si="364"/>
        <v/>
      </c>
      <c r="BE1111" s="118" t="str">
        <f t="shared" si="365"/>
        <v/>
      </c>
      <c r="BF1111" s="118" t="str">
        <f t="shared" si="366"/>
        <v/>
      </c>
      <c r="BG1111" s="120"/>
      <c r="BH1111" s="120" t="str">
        <f t="shared" si="367"/>
        <v/>
      </c>
      <c r="BI1111" s="120" t="str">
        <f t="shared" si="368"/>
        <v/>
      </c>
      <c r="BJ1111" s="121"/>
      <c r="BK1111" s="120" t="str">
        <f t="shared" si="369"/>
        <v/>
      </c>
      <c r="BL1111" s="120" t="str">
        <f t="shared" si="370"/>
        <v/>
      </c>
      <c r="BM1111" s="120" t="str">
        <f t="shared" si="371"/>
        <v/>
      </c>
      <c r="BN1111" s="120" t="str">
        <f t="shared" si="372"/>
        <v/>
      </c>
      <c r="BO1111" s="120" t="str">
        <f t="shared" si="373"/>
        <v/>
      </c>
      <c r="BP1111" s="120" t="str">
        <f t="shared" si="374"/>
        <v/>
      </c>
      <c r="BQ1111" s="98"/>
      <c r="BR1111" s="98"/>
      <c r="BS1111" s="98"/>
      <c r="BT1111" s="98"/>
      <c r="BU1111" s="98"/>
      <c r="BV1111" s="98"/>
      <c r="BW1111" s="98"/>
      <c r="BX1111" s="98"/>
      <c r="BY1111" s="98"/>
      <c r="BZ1111" s="98"/>
      <c r="CA1111" s="98"/>
      <c r="CB1111" s="98"/>
      <c r="CC1111" s="98"/>
      <c r="CD1111" s="98"/>
      <c r="CE1111" s="98"/>
      <c r="CF1111" s="98"/>
      <c r="CG1111" s="98"/>
      <c r="CH1111" s="98"/>
      <c r="CI1111" s="98"/>
      <c r="CJ1111" s="98"/>
      <c r="CK1111" s="98"/>
      <c r="CL1111" s="98"/>
      <c r="CM1111" s="98"/>
      <c r="CN1111" s="98"/>
      <c r="CO1111" s="98"/>
      <c r="CP1111" s="98"/>
      <c r="CQ1111" s="98"/>
      <c r="CR1111" s="98"/>
      <c r="CS1111" s="98"/>
    </row>
    <row r="1112" spans="1:97" s="4" customFormat="1" ht="18.75" customHeight="1" x14ac:dyDescent="0.2">
      <c r="A1112" s="3">
        <f t="shared" si="375"/>
        <v>1100</v>
      </c>
      <c r="B1112" s="263"/>
      <c r="C1112" s="263"/>
      <c r="D1112" s="263"/>
      <c r="E1112" s="259"/>
      <c r="F1112" s="259"/>
      <c r="G1112" s="43"/>
      <c r="H1112" s="264"/>
      <c r="I1112" s="261"/>
      <c r="J1112" s="106"/>
      <c r="K1112" s="247"/>
      <c r="L1112" s="247"/>
      <c r="M1112" s="247"/>
      <c r="N1112" s="248" t="str">
        <f>IF(AND(K1112&lt;&gt;"",L1112&lt;&gt;"",J1112&lt;&gt;""),ROUND(MIN(IF(OR(J1112="OZZ",J1112="ZZ"),5000,17300),TRUNC(0.75*(SUMIF($D$12:$D1112,$D1112,K$12:K1112)+SUMIF($D$12:$D1112,$D1112,L$12:L1112)),2)) - SUMIF($D$12:$D1111,$D1112,N$12:N1111),2),"")</f>
        <v/>
      </c>
      <c r="O1112" s="249" t="str">
        <f>IF(AND(K1112&lt;&gt;"",L1112&lt;&gt;"",M1112&lt;&gt;"",J1112&lt;&gt;"",AH1112&lt;&gt;""),IF(OR(J1112="OZZ",J1112="ZZ"),ROUND(0-SUMIF($D$12:$D1111,$D1112,O$12:O1111),2),IF(M1112=0,0,ROUND(MIN(MIN(17300,TRUNC(0.75*(SUMIF($D$12:$D$2012,$D1112,K$12:K$2012)+SUMIF($D$12:$D$2012,$D1112,L$12:L$2012)),2)+SUMIF($D$12:$D1112,$D1112,AH$12:AH1112))-SUMIF($D$12:$D1111,$D1112,O$12:O1111)-SUMIF($D$12:$D$2012,$D1112,N$12:N$2012),AH1112),2))),"")</f>
        <v/>
      </c>
      <c r="P1112" s="250" t="str">
        <f>IF(J1112&lt;&gt;"",1000 - SUMIF($D$12:$D1111,$D1112,P$12:P1111),"")</f>
        <v/>
      </c>
      <c r="Q1112" s="106"/>
      <c r="R1112" s="247"/>
      <c r="S1112" s="247"/>
      <c r="T1112" s="247"/>
      <c r="U1112" s="248" t="str">
        <f>IF(AND(R1112&lt;&gt;"",S1112&lt;&gt;"",Q1112&lt;&gt;""),ROUND(MIN(IF(OR(Q1112="OZZ",Q1112="ZZ"),5000,17300),TRUNC(0.75*(SUMIF($D$12:$D1112,$D1112,R$12:R1112)+SUMIF($D$12:$D1112,$D1112,S$12:S1112)),2)) - SUMIF($D$12:$D1111,$D1112,U$12:U1111),2),"")</f>
        <v/>
      </c>
      <c r="V1112" s="248" t="str">
        <f>IF(AND(R1112&lt;&gt;"",S1112&lt;&gt;"",T1112&lt;&gt;"",Q1112&lt;&gt;"",AL1112&lt;&gt;""),IF(OR(Q1112="OZZ",Q1112="ZZ"),ROUND(0-SUMIF($D$12:$D1111,$D1112,V$12:V1111),2),IF(T1112=0,0,ROUND(MIN(MIN(17300,TRUNC(0.75*(SUMIF($D$12:$D$2012,$D1112,R$12:R$2012)+SUMIF($D$12:$D$2012,$D1112,S$12:S$2012)),2)+SUMIF($D$12:$D1112,$D1112,AL$12:AL1112))-SUMIF($D$12:$D1111,$D1112,V$12:V1111)-SUMIF($D$12:$D$2012,$D1112,U$12:U$2012),AL1112),2))),"")</f>
        <v/>
      </c>
      <c r="W1112" s="250" t="str">
        <f>IF(Q1112&lt;&gt;"",1000 - SUMIF($D$12:$D1111,$D1112,W$12:W1111),"")</f>
        <v/>
      </c>
      <c r="X1112" s="106"/>
      <c r="Y1112" s="247"/>
      <c r="Z1112" s="247"/>
      <c r="AA1112" s="247"/>
      <c r="AB1112" s="248" t="str">
        <f>IF(AND(Y1112&lt;&gt;"",Z1112&lt;&gt;"",X1112&lt;&gt;""),ROUND(MIN(IF(OR(X1112="OZZ",X1112="ZZ"),5000,17300),TRUNC(0.75*(SUMIF($D$12:$D1112,$D1112,Y$12:Y1112)+SUMIF($D$12:$D1112,$D1112,Z$12:Z1112)),2)) - SUMIF($D$12:$D1111,$D1112,AB$12:AB1111),2),"")</f>
        <v/>
      </c>
      <c r="AC1112" s="251" t="str">
        <f>IF(AND(Y1112&lt;&gt;"",Z1112&lt;&gt;"",AA1112&lt;&gt;"",X1112&lt;&gt;"",AP1112&lt;&gt;""),IF(OR(X1112="OZZ",X1112="ZZ"),ROUND(0-SUMIF($D$12:$D1111,$D1112,AC$12:AC1111),2),IF(AA1112=0,0,ROUND(MIN(MIN(17300,TRUNC(0.75*(SUMIF($D$12:$D$2012,$D1112,Y$12:Y$2012)+SUMIF($D$12:$D$2012,$D1112,Z$12:Z$2012)),2)+SUMIF($D$12:$D1112,$D1112,AP$12:AP1112))-SUMIF($D$12:$D1111,$D1112,AC$12:AC1111)-SUMIF($D$12:$D$2012,$D1112,AB$12:AB$2012),AP1112),2))),"")</f>
        <v/>
      </c>
      <c r="AD1112" s="250" t="str">
        <f>IF(X1112&lt;&gt;"",1000 - SUMIF($D$12:$D1111,$D1112,AD$12:AD1111),"")</f>
        <v/>
      </c>
      <c r="AE1112" s="252"/>
      <c r="AF1112" s="253"/>
      <c r="AG1112" s="254"/>
      <c r="AH1112" s="255" t="str">
        <f t="shared" si="376"/>
        <v/>
      </c>
      <c r="AI1112" s="256"/>
      <c r="AJ1112" s="253"/>
      <c r="AK1112" s="254"/>
      <c r="AL1112" s="255" t="str">
        <f t="shared" si="377"/>
        <v/>
      </c>
      <c r="AM1112" s="256"/>
      <c r="AN1112" s="253"/>
      <c r="AO1112" s="254"/>
      <c r="AP1112" s="255" t="str">
        <f t="shared" si="357"/>
        <v/>
      </c>
      <c r="AQ1112" s="116"/>
      <c r="AR1112" s="116"/>
      <c r="AS1112" s="117"/>
      <c r="AT1112" s="118"/>
      <c r="AU1112" s="119" t="str">
        <f>IF(D1112&lt;&gt; "", IF(COUNTIF($D$12:$D1112,$D1112)&gt;1,0,IF(SUM(N1112,U1112,AB1112)&gt;0,IF(AND(X1112="",OR(Q1112&lt;&gt;"",J1112&lt;&gt;"")),IF(Q1112&lt;&gt;"",Q1112,IF(J1112&lt;&gt;"",J1112,0)),IF(AND(Q1112&lt;&gt;"",J1112&lt;&gt;"",Q1112=J1112),Q1112,X1112)),0)),"")</f>
        <v/>
      </c>
      <c r="AV1112" s="119" t="str">
        <f>IF(D1112&lt;&gt;"",IF(COUNTIF($D$12:$D1112,$D1112)&gt;1,0,IF(SUM(O1112,V1112,AC1112)&gt;0,IF(AND(X1112="",OR(Q1112&lt;&gt;"",J1112&lt;&gt;"")),IF(Q1112&lt;&gt;"",Q1112,IF(J1112&lt;&gt;"",J1112,0)),IF(AND(Q1112&lt;&gt;"",J1112&lt;&gt;"",Q1112=J1112),Q1112,X1112)),0)),"")</f>
        <v/>
      </c>
      <c r="AW1112" s="119" t="str">
        <f>IF(D1112&lt;&gt;"",IF(COUNTIF($D$12:$D1112,$D1112)&gt;1,0,IF(SUM(P1112,W1112,AD1112)&gt;0,IF(AND(X1112="",OR(Q1112&lt;&gt;"",J1112&lt;&gt;"")),IF(Q1112&lt;&gt;"",Q1112,IF(J1112&lt;&gt;"",J1112,0)),IF(AND(Q1112&lt;&gt;"",J1112&lt;&gt;"",Q1112=J1112),Q1112,X1112)),0)),"")</f>
        <v/>
      </c>
      <c r="AX1112" s="118" t="str">
        <f t="shared" si="358"/>
        <v/>
      </c>
      <c r="AY1112" s="118" t="str">
        <f t="shared" si="359"/>
        <v/>
      </c>
      <c r="AZ1112" s="118" t="str">
        <f t="shared" si="360"/>
        <v/>
      </c>
      <c r="BA1112" s="118" t="str">
        <f t="shared" si="361"/>
        <v/>
      </c>
      <c r="BB1112" s="118" t="str">
        <f t="shared" si="362"/>
        <v/>
      </c>
      <c r="BC1112" s="118" t="str">
        <f t="shared" si="363"/>
        <v/>
      </c>
      <c r="BD1112" s="118" t="str">
        <f t="shared" si="364"/>
        <v/>
      </c>
      <c r="BE1112" s="118" t="str">
        <f t="shared" si="365"/>
        <v/>
      </c>
      <c r="BF1112" s="118" t="str">
        <f t="shared" si="366"/>
        <v/>
      </c>
      <c r="BG1112" s="120"/>
      <c r="BH1112" s="120" t="str">
        <f t="shared" si="367"/>
        <v/>
      </c>
      <c r="BI1112" s="120" t="str">
        <f t="shared" si="368"/>
        <v/>
      </c>
      <c r="BJ1112" s="121"/>
      <c r="BK1112" s="120" t="str">
        <f t="shared" si="369"/>
        <v/>
      </c>
      <c r="BL1112" s="120" t="str">
        <f t="shared" si="370"/>
        <v/>
      </c>
      <c r="BM1112" s="120" t="str">
        <f t="shared" si="371"/>
        <v/>
      </c>
      <c r="BN1112" s="120" t="str">
        <f t="shared" si="372"/>
        <v/>
      </c>
      <c r="BO1112" s="120" t="str">
        <f t="shared" si="373"/>
        <v/>
      </c>
      <c r="BP1112" s="120" t="str">
        <f t="shared" si="374"/>
        <v/>
      </c>
      <c r="BQ1112" s="98"/>
      <c r="BR1112" s="98"/>
      <c r="BS1112" s="98"/>
      <c r="BT1112" s="98"/>
      <c r="BU1112" s="98"/>
      <c r="BV1112" s="98"/>
      <c r="BW1112" s="98"/>
      <c r="BX1112" s="98"/>
      <c r="BY1112" s="98"/>
      <c r="BZ1112" s="98"/>
      <c r="CA1112" s="98"/>
      <c r="CB1112" s="98"/>
      <c r="CC1112" s="98"/>
      <c r="CD1112" s="98"/>
      <c r="CE1112" s="98"/>
      <c r="CF1112" s="98"/>
      <c r="CG1112" s="98"/>
      <c r="CH1112" s="98"/>
      <c r="CI1112" s="98"/>
      <c r="CJ1112" s="98"/>
      <c r="CK1112" s="98"/>
      <c r="CL1112" s="98"/>
      <c r="CM1112" s="98"/>
      <c r="CN1112" s="98"/>
      <c r="CO1112" s="98"/>
      <c r="CP1112" s="98"/>
      <c r="CQ1112" s="98"/>
      <c r="CR1112" s="98"/>
      <c r="CS1112" s="98"/>
    </row>
    <row r="1113" spans="1:97" s="4" customFormat="1" ht="18.75" customHeight="1" x14ac:dyDescent="0.2">
      <c r="A1113" s="3">
        <f t="shared" si="375"/>
        <v>1101</v>
      </c>
      <c r="B1113" s="263"/>
      <c r="C1113" s="263"/>
      <c r="D1113" s="263"/>
      <c r="E1113" s="259"/>
      <c r="F1113" s="259"/>
      <c r="G1113" s="43"/>
      <c r="H1113" s="264"/>
      <c r="I1113" s="261"/>
      <c r="J1113" s="106"/>
      <c r="K1113" s="247"/>
      <c r="L1113" s="247"/>
      <c r="M1113" s="247"/>
      <c r="N1113" s="248" t="str">
        <f>IF(AND(K1113&lt;&gt;"",L1113&lt;&gt;"",J1113&lt;&gt;""),ROUND(MIN(IF(OR(J1113="OZZ",J1113="ZZ"),5000,17300),TRUNC(0.75*(SUMIF($D$12:$D1113,$D1113,K$12:K1113)+SUMIF($D$12:$D1113,$D1113,L$12:L1113)),2)) - SUMIF($D$12:$D1112,$D1113,N$12:N1112),2),"")</f>
        <v/>
      </c>
      <c r="O1113" s="249" t="str">
        <f>IF(AND(K1113&lt;&gt;"",L1113&lt;&gt;"",M1113&lt;&gt;"",J1113&lt;&gt;"",AH1113&lt;&gt;""),IF(OR(J1113="OZZ",J1113="ZZ"),ROUND(0-SUMIF($D$12:$D1112,$D1113,O$12:O1112),2),IF(M1113=0,0,ROUND(MIN(MIN(17300,TRUNC(0.75*(SUMIF($D$12:$D$2012,$D1113,K$12:K$2012)+SUMIF($D$12:$D$2012,$D1113,L$12:L$2012)),2)+SUMIF($D$12:$D1113,$D1113,AH$12:AH1113))-SUMIF($D$12:$D1112,$D1113,O$12:O1112)-SUMIF($D$12:$D$2012,$D1113,N$12:N$2012),AH1113),2))),"")</f>
        <v/>
      </c>
      <c r="P1113" s="250" t="str">
        <f>IF(J1113&lt;&gt;"",1000 - SUMIF($D$12:$D1112,$D1113,P$12:P1112),"")</f>
        <v/>
      </c>
      <c r="Q1113" s="106"/>
      <c r="R1113" s="247"/>
      <c r="S1113" s="247"/>
      <c r="T1113" s="247"/>
      <c r="U1113" s="248" t="str">
        <f>IF(AND(R1113&lt;&gt;"",S1113&lt;&gt;"",Q1113&lt;&gt;""),ROUND(MIN(IF(OR(Q1113="OZZ",Q1113="ZZ"),5000,17300),TRUNC(0.75*(SUMIF($D$12:$D1113,$D1113,R$12:R1113)+SUMIF($D$12:$D1113,$D1113,S$12:S1113)),2)) - SUMIF($D$12:$D1112,$D1113,U$12:U1112),2),"")</f>
        <v/>
      </c>
      <c r="V1113" s="248" t="str">
        <f>IF(AND(R1113&lt;&gt;"",S1113&lt;&gt;"",T1113&lt;&gt;"",Q1113&lt;&gt;"",AL1113&lt;&gt;""),IF(OR(Q1113="OZZ",Q1113="ZZ"),ROUND(0-SUMIF($D$12:$D1112,$D1113,V$12:V1112),2),IF(T1113=0,0,ROUND(MIN(MIN(17300,TRUNC(0.75*(SUMIF($D$12:$D$2012,$D1113,R$12:R$2012)+SUMIF($D$12:$D$2012,$D1113,S$12:S$2012)),2)+SUMIF($D$12:$D1113,$D1113,AL$12:AL1113))-SUMIF($D$12:$D1112,$D1113,V$12:V1112)-SUMIF($D$12:$D$2012,$D1113,U$12:U$2012),AL1113),2))),"")</f>
        <v/>
      </c>
      <c r="W1113" s="250" t="str">
        <f>IF(Q1113&lt;&gt;"",1000 - SUMIF($D$12:$D1112,$D1113,W$12:W1112),"")</f>
        <v/>
      </c>
      <c r="X1113" s="106"/>
      <c r="Y1113" s="247"/>
      <c r="Z1113" s="247"/>
      <c r="AA1113" s="247"/>
      <c r="AB1113" s="248" t="str">
        <f>IF(AND(Y1113&lt;&gt;"",Z1113&lt;&gt;"",X1113&lt;&gt;""),ROUND(MIN(IF(OR(X1113="OZZ",X1113="ZZ"),5000,17300),TRUNC(0.75*(SUMIF($D$12:$D1113,$D1113,Y$12:Y1113)+SUMIF($D$12:$D1113,$D1113,Z$12:Z1113)),2)) - SUMIF($D$12:$D1112,$D1113,AB$12:AB1112),2),"")</f>
        <v/>
      </c>
      <c r="AC1113" s="251" t="str">
        <f>IF(AND(Y1113&lt;&gt;"",Z1113&lt;&gt;"",AA1113&lt;&gt;"",X1113&lt;&gt;"",AP1113&lt;&gt;""),IF(OR(X1113="OZZ",X1113="ZZ"),ROUND(0-SUMIF($D$12:$D1112,$D1113,AC$12:AC1112),2),IF(AA1113=0,0,ROUND(MIN(MIN(17300,TRUNC(0.75*(SUMIF($D$12:$D$2012,$D1113,Y$12:Y$2012)+SUMIF($D$12:$D$2012,$D1113,Z$12:Z$2012)),2)+SUMIF($D$12:$D1113,$D1113,AP$12:AP1113))-SUMIF($D$12:$D1112,$D1113,AC$12:AC1112)-SUMIF($D$12:$D$2012,$D1113,AB$12:AB$2012),AP1113),2))),"")</f>
        <v/>
      </c>
      <c r="AD1113" s="250" t="str">
        <f>IF(X1113&lt;&gt;"",1000 - SUMIF($D$12:$D1112,$D1113,AD$12:AD1112),"")</f>
        <v/>
      </c>
      <c r="AE1113" s="252"/>
      <c r="AF1113" s="253"/>
      <c r="AG1113" s="254"/>
      <c r="AH1113" s="255" t="str">
        <f t="shared" si="376"/>
        <v/>
      </c>
      <c r="AI1113" s="256"/>
      <c r="AJ1113" s="253"/>
      <c r="AK1113" s="254"/>
      <c r="AL1113" s="255" t="str">
        <f t="shared" si="377"/>
        <v/>
      </c>
      <c r="AM1113" s="256"/>
      <c r="AN1113" s="253"/>
      <c r="AO1113" s="254"/>
      <c r="AP1113" s="255" t="str">
        <f t="shared" si="357"/>
        <v/>
      </c>
      <c r="AQ1113" s="116"/>
      <c r="AR1113" s="116"/>
      <c r="AS1113" s="117"/>
      <c r="AT1113" s="118"/>
      <c r="AU1113" s="119" t="str">
        <f>IF(D1113&lt;&gt; "", IF(COUNTIF($D$12:$D1113,$D1113)&gt;1,0,IF(SUM(N1113,U1113,AB1113)&gt;0,IF(AND(X1113="",OR(Q1113&lt;&gt;"",J1113&lt;&gt;"")),IF(Q1113&lt;&gt;"",Q1113,IF(J1113&lt;&gt;"",J1113,0)),IF(AND(Q1113&lt;&gt;"",J1113&lt;&gt;"",Q1113=J1113),Q1113,X1113)),0)),"")</f>
        <v/>
      </c>
      <c r="AV1113" s="119" t="str">
        <f>IF(D1113&lt;&gt;"",IF(COUNTIF($D$12:$D1113,$D1113)&gt;1,0,IF(SUM(O1113,V1113,AC1113)&gt;0,IF(AND(X1113="",OR(Q1113&lt;&gt;"",J1113&lt;&gt;"")),IF(Q1113&lt;&gt;"",Q1113,IF(J1113&lt;&gt;"",J1113,0)),IF(AND(Q1113&lt;&gt;"",J1113&lt;&gt;"",Q1113=J1113),Q1113,X1113)),0)),"")</f>
        <v/>
      </c>
      <c r="AW1113" s="119" t="str">
        <f>IF(D1113&lt;&gt;"",IF(COUNTIF($D$12:$D1113,$D1113)&gt;1,0,IF(SUM(P1113,W1113,AD1113)&gt;0,IF(AND(X1113="",OR(Q1113&lt;&gt;"",J1113&lt;&gt;"")),IF(Q1113&lt;&gt;"",Q1113,IF(J1113&lt;&gt;"",J1113,0)),IF(AND(Q1113&lt;&gt;"",J1113&lt;&gt;"",Q1113=J1113),Q1113,X1113)),0)),"")</f>
        <v/>
      </c>
      <c r="AX1113" s="118" t="str">
        <f t="shared" si="358"/>
        <v/>
      </c>
      <c r="AY1113" s="118" t="str">
        <f t="shared" si="359"/>
        <v/>
      </c>
      <c r="AZ1113" s="118" t="str">
        <f t="shared" si="360"/>
        <v/>
      </c>
      <c r="BA1113" s="118" t="str">
        <f t="shared" si="361"/>
        <v/>
      </c>
      <c r="BB1113" s="118" t="str">
        <f t="shared" si="362"/>
        <v/>
      </c>
      <c r="BC1113" s="118" t="str">
        <f t="shared" si="363"/>
        <v/>
      </c>
      <c r="BD1113" s="118" t="str">
        <f t="shared" si="364"/>
        <v/>
      </c>
      <c r="BE1113" s="118" t="str">
        <f t="shared" si="365"/>
        <v/>
      </c>
      <c r="BF1113" s="118" t="str">
        <f t="shared" si="366"/>
        <v/>
      </c>
      <c r="BG1113" s="120"/>
      <c r="BH1113" s="120" t="str">
        <f t="shared" si="367"/>
        <v/>
      </c>
      <c r="BI1113" s="120" t="str">
        <f t="shared" si="368"/>
        <v/>
      </c>
      <c r="BJ1113" s="121"/>
      <c r="BK1113" s="120" t="str">
        <f t="shared" si="369"/>
        <v/>
      </c>
      <c r="BL1113" s="120" t="str">
        <f t="shared" si="370"/>
        <v/>
      </c>
      <c r="BM1113" s="120" t="str">
        <f t="shared" si="371"/>
        <v/>
      </c>
      <c r="BN1113" s="120" t="str">
        <f t="shared" si="372"/>
        <v/>
      </c>
      <c r="BO1113" s="120" t="str">
        <f t="shared" si="373"/>
        <v/>
      </c>
      <c r="BP1113" s="120" t="str">
        <f t="shared" si="374"/>
        <v/>
      </c>
      <c r="BQ1113" s="98"/>
      <c r="BR1113" s="98"/>
      <c r="BS1113" s="98"/>
      <c r="BT1113" s="98"/>
      <c r="BU1113" s="98"/>
      <c r="BV1113" s="98"/>
      <c r="BW1113" s="98"/>
      <c r="BX1113" s="98"/>
      <c r="BY1113" s="98"/>
      <c r="BZ1113" s="98"/>
      <c r="CA1113" s="98"/>
      <c r="CB1113" s="98"/>
      <c r="CC1113" s="98"/>
      <c r="CD1113" s="98"/>
      <c r="CE1113" s="98"/>
      <c r="CF1113" s="98"/>
      <c r="CG1113" s="98"/>
      <c r="CH1113" s="98"/>
      <c r="CI1113" s="98"/>
      <c r="CJ1113" s="98"/>
      <c r="CK1113" s="98"/>
      <c r="CL1113" s="98"/>
      <c r="CM1113" s="98"/>
      <c r="CN1113" s="98"/>
      <c r="CO1113" s="98"/>
      <c r="CP1113" s="98"/>
      <c r="CQ1113" s="98"/>
      <c r="CR1113" s="98"/>
      <c r="CS1113" s="98"/>
    </row>
    <row r="1114" spans="1:97" s="4" customFormat="1" ht="18.75" customHeight="1" x14ac:dyDescent="0.2">
      <c r="A1114" s="3">
        <f t="shared" si="375"/>
        <v>1102</v>
      </c>
      <c r="B1114" s="263"/>
      <c r="C1114" s="263"/>
      <c r="D1114" s="263"/>
      <c r="E1114" s="259"/>
      <c r="F1114" s="259"/>
      <c r="G1114" s="43"/>
      <c r="H1114" s="264"/>
      <c r="I1114" s="261"/>
      <c r="J1114" s="106"/>
      <c r="K1114" s="247"/>
      <c r="L1114" s="247"/>
      <c r="M1114" s="247"/>
      <c r="N1114" s="248" t="str">
        <f>IF(AND(K1114&lt;&gt;"",L1114&lt;&gt;"",J1114&lt;&gt;""),ROUND(MIN(IF(OR(J1114="OZZ",J1114="ZZ"),5000,17300),TRUNC(0.75*(SUMIF($D$12:$D1114,$D1114,K$12:K1114)+SUMIF($D$12:$D1114,$D1114,L$12:L1114)),2)) - SUMIF($D$12:$D1113,$D1114,N$12:N1113),2),"")</f>
        <v/>
      </c>
      <c r="O1114" s="249" t="str">
        <f>IF(AND(K1114&lt;&gt;"",L1114&lt;&gt;"",M1114&lt;&gt;"",J1114&lt;&gt;"",AH1114&lt;&gt;""),IF(OR(J1114="OZZ",J1114="ZZ"),ROUND(0-SUMIF($D$12:$D1113,$D1114,O$12:O1113),2),IF(M1114=0,0,ROUND(MIN(MIN(17300,TRUNC(0.75*(SUMIF($D$12:$D$2012,$D1114,K$12:K$2012)+SUMIF($D$12:$D$2012,$D1114,L$12:L$2012)),2)+SUMIF($D$12:$D1114,$D1114,AH$12:AH1114))-SUMIF($D$12:$D1113,$D1114,O$12:O1113)-SUMIF($D$12:$D$2012,$D1114,N$12:N$2012),AH1114),2))),"")</f>
        <v/>
      </c>
      <c r="P1114" s="250" t="str">
        <f>IF(J1114&lt;&gt;"",1000 - SUMIF($D$12:$D1113,$D1114,P$12:P1113),"")</f>
        <v/>
      </c>
      <c r="Q1114" s="106"/>
      <c r="R1114" s="247"/>
      <c r="S1114" s="247"/>
      <c r="T1114" s="247"/>
      <c r="U1114" s="248" t="str">
        <f>IF(AND(R1114&lt;&gt;"",S1114&lt;&gt;"",Q1114&lt;&gt;""),ROUND(MIN(IF(OR(Q1114="OZZ",Q1114="ZZ"),5000,17300),TRUNC(0.75*(SUMIF($D$12:$D1114,$D1114,R$12:R1114)+SUMIF($D$12:$D1114,$D1114,S$12:S1114)),2)) - SUMIF($D$12:$D1113,$D1114,U$12:U1113),2),"")</f>
        <v/>
      </c>
      <c r="V1114" s="248" t="str">
        <f>IF(AND(R1114&lt;&gt;"",S1114&lt;&gt;"",T1114&lt;&gt;"",Q1114&lt;&gt;"",AL1114&lt;&gt;""),IF(OR(Q1114="OZZ",Q1114="ZZ"),ROUND(0-SUMIF($D$12:$D1113,$D1114,V$12:V1113),2),IF(T1114=0,0,ROUND(MIN(MIN(17300,TRUNC(0.75*(SUMIF($D$12:$D$2012,$D1114,R$12:R$2012)+SUMIF($D$12:$D$2012,$D1114,S$12:S$2012)),2)+SUMIF($D$12:$D1114,$D1114,AL$12:AL1114))-SUMIF($D$12:$D1113,$D1114,V$12:V1113)-SUMIF($D$12:$D$2012,$D1114,U$12:U$2012),AL1114),2))),"")</f>
        <v/>
      </c>
      <c r="W1114" s="250" t="str">
        <f>IF(Q1114&lt;&gt;"",1000 - SUMIF($D$12:$D1113,$D1114,W$12:W1113),"")</f>
        <v/>
      </c>
      <c r="X1114" s="106"/>
      <c r="Y1114" s="247"/>
      <c r="Z1114" s="247"/>
      <c r="AA1114" s="247"/>
      <c r="AB1114" s="248" t="str">
        <f>IF(AND(Y1114&lt;&gt;"",Z1114&lt;&gt;"",X1114&lt;&gt;""),ROUND(MIN(IF(OR(X1114="OZZ",X1114="ZZ"),5000,17300),TRUNC(0.75*(SUMIF($D$12:$D1114,$D1114,Y$12:Y1114)+SUMIF($D$12:$D1114,$D1114,Z$12:Z1114)),2)) - SUMIF($D$12:$D1113,$D1114,AB$12:AB1113),2),"")</f>
        <v/>
      </c>
      <c r="AC1114" s="251" t="str">
        <f>IF(AND(Y1114&lt;&gt;"",Z1114&lt;&gt;"",AA1114&lt;&gt;"",X1114&lt;&gt;"",AP1114&lt;&gt;""),IF(OR(X1114="OZZ",X1114="ZZ"),ROUND(0-SUMIF($D$12:$D1113,$D1114,AC$12:AC1113),2),IF(AA1114=0,0,ROUND(MIN(MIN(17300,TRUNC(0.75*(SUMIF($D$12:$D$2012,$D1114,Y$12:Y$2012)+SUMIF($D$12:$D$2012,$D1114,Z$12:Z$2012)),2)+SUMIF($D$12:$D1114,$D1114,AP$12:AP1114))-SUMIF($D$12:$D1113,$D1114,AC$12:AC1113)-SUMIF($D$12:$D$2012,$D1114,AB$12:AB$2012),AP1114),2))),"")</f>
        <v/>
      </c>
      <c r="AD1114" s="250" t="str">
        <f>IF(X1114&lt;&gt;"",1000 - SUMIF($D$12:$D1113,$D1114,AD$12:AD1113),"")</f>
        <v/>
      </c>
      <c r="AE1114" s="252"/>
      <c r="AF1114" s="253"/>
      <c r="AG1114" s="254"/>
      <c r="AH1114" s="255" t="str">
        <f t="shared" si="376"/>
        <v/>
      </c>
      <c r="AI1114" s="256"/>
      <c r="AJ1114" s="253"/>
      <c r="AK1114" s="254"/>
      <c r="AL1114" s="255" t="str">
        <f t="shared" si="377"/>
        <v/>
      </c>
      <c r="AM1114" s="256"/>
      <c r="AN1114" s="253"/>
      <c r="AO1114" s="254"/>
      <c r="AP1114" s="255" t="str">
        <f t="shared" si="357"/>
        <v/>
      </c>
      <c r="AQ1114" s="116"/>
      <c r="AR1114" s="116"/>
      <c r="AS1114" s="117"/>
      <c r="AT1114" s="118"/>
      <c r="AU1114" s="119" t="str">
        <f>IF(D1114&lt;&gt; "", IF(COUNTIF($D$12:$D1114,$D1114)&gt;1,0,IF(SUM(N1114,U1114,AB1114)&gt;0,IF(AND(X1114="",OR(Q1114&lt;&gt;"",J1114&lt;&gt;"")),IF(Q1114&lt;&gt;"",Q1114,IF(J1114&lt;&gt;"",J1114,0)),IF(AND(Q1114&lt;&gt;"",J1114&lt;&gt;"",Q1114=J1114),Q1114,X1114)),0)),"")</f>
        <v/>
      </c>
      <c r="AV1114" s="119" t="str">
        <f>IF(D1114&lt;&gt;"",IF(COUNTIF($D$12:$D1114,$D1114)&gt;1,0,IF(SUM(O1114,V1114,AC1114)&gt;0,IF(AND(X1114="",OR(Q1114&lt;&gt;"",J1114&lt;&gt;"")),IF(Q1114&lt;&gt;"",Q1114,IF(J1114&lt;&gt;"",J1114,0)),IF(AND(Q1114&lt;&gt;"",J1114&lt;&gt;"",Q1114=J1114),Q1114,X1114)),0)),"")</f>
        <v/>
      </c>
      <c r="AW1114" s="119" t="str">
        <f>IF(D1114&lt;&gt;"",IF(COUNTIF($D$12:$D1114,$D1114)&gt;1,0,IF(SUM(P1114,W1114,AD1114)&gt;0,IF(AND(X1114="",OR(Q1114&lt;&gt;"",J1114&lt;&gt;"")),IF(Q1114&lt;&gt;"",Q1114,IF(J1114&lt;&gt;"",J1114,0)),IF(AND(Q1114&lt;&gt;"",J1114&lt;&gt;"",Q1114=J1114),Q1114,X1114)),0)),"")</f>
        <v/>
      </c>
      <c r="AX1114" s="118" t="str">
        <f t="shared" si="358"/>
        <v/>
      </c>
      <c r="AY1114" s="118" t="str">
        <f t="shared" si="359"/>
        <v/>
      </c>
      <c r="AZ1114" s="118" t="str">
        <f t="shared" si="360"/>
        <v/>
      </c>
      <c r="BA1114" s="118" t="str">
        <f t="shared" si="361"/>
        <v/>
      </c>
      <c r="BB1114" s="118" t="str">
        <f t="shared" si="362"/>
        <v/>
      </c>
      <c r="BC1114" s="118" t="str">
        <f t="shared" si="363"/>
        <v/>
      </c>
      <c r="BD1114" s="118" t="str">
        <f t="shared" si="364"/>
        <v/>
      </c>
      <c r="BE1114" s="118" t="str">
        <f t="shared" si="365"/>
        <v/>
      </c>
      <c r="BF1114" s="118" t="str">
        <f t="shared" si="366"/>
        <v/>
      </c>
      <c r="BG1114" s="120"/>
      <c r="BH1114" s="120" t="str">
        <f t="shared" si="367"/>
        <v/>
      </c>
      <c r="BI1114" s="120" t="str">
        <f t="shared" si="368"/>
        <v/>
      </c>
      <c r="BJ1114" s="121"/>
      <c r="BK1114" s="120" t="str">
        <f t="shared" si="369"/>
        <v/>
      </c>
      <c r="BL1114" s="120" t="str">
        <f t="shared" si="370"/>
        <v/>
      </c>
      <c r="BM1114" s="120" t="str">
        <f t="shared" si="371"/>
        <v/>
      </c>
      <c r="BN1114" s="120" t="str">
        <f t="shared" si="372"/>
        <v/>
      </c>
      <c r="BO1114" s="120" t="str">
        <f t="shared" si="373"/>
        <v/>
      </c>
      <c r="BP1114" s="120" t="str">
        <f t="shared" si="374"/>
        <v/>
      </c>
      <c r="BQ1114" s="98"/>
      <c r="BR1114" s="98"/>
      <c r="BS1114" s="98"/>
      <c r="BT1114" s="98"/>
      <c r="BU1114" s="98"/>
      <c r="BV1114" s="98"/>
      <c r="BW1114" s="98"/>
      <c r="BX1114" s="98"/>
      <c r="BY1114" s="98"/>
      <c r="BZ1114" s="98"/>
      <c r="CA1114" s="98"/>
      <c r="CB1114" s="98"/>
      <c r="CC1114" s="98"/>
      <c r="CD1114" s="98"/>
      <c r="CE1114" s="98"/>
      <c r="CF1114" s="98"/>
      <c r="CG1114" s="98"/>
      <c r="CH1114" s="98"/>
      <c r="CI1114" s="98"/>
      <c r="CJ1114" s="98"/>
      <c r="CK1114" s="98"/>
      <c r="CL1114" s="98"/>
      <c r="CM1114" s="98"/>
      <c r="CN1114" s="98"/>
      <c r="CO1114" s="98"/>
      <c r="CP1114" s="98"/>
      <c r="CQ1114" s="98"/>
      <c r="CR1114" s="98"/>
      <c r="CS1114" s="98"/>
    </row>
    <row r="1115" spans="1:97" s="4" customFormat="1" ht="18.75" customHeight="1" x14ac:dyDescent="0.2">
      <c r="A1115" s="3">
        <f t="shared" si="375"/>
        <v>1103</v>
      </c>
      <c r="B1115" s="263"/>
      <c r="C1115" s="263"/>
      <c r="D1115" s="263"/>
      <c r="E1115" s="259"/>
      <c r="F1115" s="259"/>
      <c r="G1115" s="43"/>
      <c r="H1115" s="264"/>
      <c r="I1115" s="261"/>
      <c r="J1115" s="106"/>
      <c r="K1115" s="247"/>
      <c r="L1115" s="247"/>
      <c r="M1115" s="247"/>
      <c r="N1115" s="248" t="str">
        <f>IF(AND(K1115&lt;&gt;"",L1115&lt;&gt;"",J1115&lt;&gt;""),ROUND(MIN(IF(OR(J1115="OZZ",J1115="ZZ"),5000,17300),TRUNC(0.75*(SUMIF($D$12:$D1115,$D1115,K$12:K1115)+SUMIF($D$12:$D1115,$D1115,L$12:L1115)),2)) - SUMIF($D$12:$D1114,$D1115,N$12:N1114),2),"")</f>
        <v/>
      </c>
      <c r="O1115" s="249" t="str">
        <f>IF(AND(K1115&lt;&gt;"",L1115&lt;&gt;"",M1115&lt;&gt;"",J1115&lt;&gt;"",AH1115&lt;&gt;""),IF(OR(J1115="OZZ",J1115="ZZ"),ROUND(0-SUMIF($D$12:$D1114,$D1115,O$12:O1114),2),IF(M1115=0,0,ROUND(MIN(MIN(17300,TRUNC(0.75*(SUMIF($D$12:$D$2012,$D1115,K$12:K$2012)+SUMIF($D$12:$D$2012,$D1115,L$12:L$2012)),2)+SUMIF($D$12:$D1115,$D1115,AH$12:AH1115))-SUMIF($D$12:$D1114,$D1115,O$12:O1114)-SUMIF($D$12:$D$2012,$D1115,N$12:N$2012),AH1115),2))),"")</f>
        <v/>
      </c>
      <c r="P1115" s="250" t="str">
        <f>IF(J1115&lt;&gt;"",1000 - SUMIF($D$12:$D1114,$D1115,P$12:P1114),"")</f>
        <v/>
      </c>
      <c r="Q1115" s="106"/>
      <c r="R1115" s="247"/>
      <c r="S1115" s="247"/>
      <c r="T1115" s="247"/>
      <c r="U1115" s="248" t="str">
        <f>IF(AND(R1115&lt;&gt;"",S1115&lt;&gt;"",Q1115&lt;&gt;""),ROUND(MIN(IF(OR(Q1115="OZZ",Q1115="ZZ"),5000,17300),TRUNC(0.75*(SUMIF($D$12:$D1115,$D1115,R$12:R1115)+SUMIF($D$12:$D1115,$D1115,S$12:S1115)),2)) - SUMIF($D$12:$D1114,$D1115,U$12:U1114),2),"")</f>
        <v/>
      </c>
      <c r="V1115" s="248" t="str">
        <f>IF(AND(R1115&lt;&gt;"",S1115&lt;&gt;"",T1115&lt;&gt;"",Q1115&lt;&gt;"",AL1115&lt;&gt;""),IF(OR(Q1115="OZZ",Q1115="ZZ"),ROUND(0-SUMIF($D$12:$D1114,$D1115,V$12:V1114),2),IF(T1115=0,0,ROUND(MIN(MIN(17300,TRUNC(0.75*(SUMIF($D$12:$D$2012,$D1115,R$12:R$2012)+SUMIF($D$12:$D$2012,$D1115,S$12:S$2012)),2)+SUMIF($D$12:$D1115,$D1115,AL$12:AL1115))-SUMIF($D$12:$D1114,$D1115,V$12:V1114)-SUMIF($D$12:$D$2012,$D1115,U$12:U$2012),AL1115),2))),"")</f>
        <v/>
      </c>
      <c r="W1115" s="250" t="str">
        <f>IF(Q1115&lt;&gt;"",1000 - SUMIF($D$12:$D1114,$D1115,W$12:W1114),"")</f>
        <v/>
      </c>
      <c r="X1115" s="106"/>
      <c r="Y1115" s="247"/>
      <c r="Z1115" s="247"/>
      <c r="AA1115" s="247"/>
      <c r="AB1115" s="248" t="str">
        <f>IF(AND(Y1115&lt;&gt;"",Z1115&lt;&gt;"",X1115&lt;&gt;""),ROUND(MIN(IF(OR(X1115="OZZ",X1115="ZZ"),5000,17300),TRUNC(0.75*(SUMIF($D$12:$D1115,$D1115,Y$12:Y1115)+SUMIF($D$12:$D1115,$D1115,Z$12:Z1115)),2)) - SUMIF($D$12:$D1114,$D1115,AB$12:AB1114),2),"")</f>
        <v/>
      </c>
      <c r="AC1115" s="251" t="str">
        <f>IF(AND(Y1115&lt;&gt;"",Z1115&lt;&gt;"",AA1115&lt;&gt;"",X1115&lt;&gt;"",AP1115&lt;&gt;""),IF(OR(X1115="OZZ",X1115="ZZ"),ROUND(0-SUMIF($D$12:$D1114,$D1115,AC$12:AC1114),2),IF(AA1115=0,0,ROUND(MIN(MIN(17300,TRUNC(0.75*(SUMIF($D$12:$D$2012,$D1115,Y$12:Y$2012)+SUMIF($D$12:$D$2012,$D1115,Z$12:Z$2012)),2)+SUMIF($D$12:$D1115,$D1115,AP$12:AP1115))-SUMIF($D$12:$D1114,$D1115,AC$12:AC1114)-SUMIF($D$12:$D$2012,$D1115,AB$12:AB$2012),AP1115),2))),"")</f>
        <v/>
      </c>
      <c r="AD1115" s="250" t="str">
        <f>IF(X1115&lt;&gt;"",1000 - SUMIF($D$12:$D1114,$D1115,AD$12:AD1114),"")</f>
        <v/>
      </c>
      <c r="AE1115" s="252"/>
      <c r="AF1115" s="253"/>
      <c r="AG1115" s="254"/>
      <c r="AH1115" s="255" t="str">
        <f t="shared" si="376"/>
        <v/>
      </c>
      <c r="AI1115" s="256"/>
      <c r="AJ1115" s="253"/>
      <c r="AK1115" s="254"/>
      <c r="AL1115" s="255" t="str">
        <f t="shared" si="377"/>
        <v/>
      </c>
      <c r="AM1115" s="256"/>
      <c r="AN1115" s="253"/>
      <c r="AO1115" s="254"/>
      <c r="AP1115" s="255" t="str">
        <f t="shared" si="357"/>
        <v/>
      </c>
      <c r="AQ1115" s="116"/>
      <c r="AR1115" s="116"/>
      <c r="AS1115" s="117"/>
      <c r="AT1115" s="118"/>
      <c r="AU1115" s="119" t="str">
        <f>IF(D1115&lt;&gt; "", IF(COUNTIF($D$12:$D1115,$D1115)&gt;1,0,IF(SUM(N1115,U1115,AB1115)&gt;0,IF(AND(X1115="",OR(Q1115&lt;&gt;"",J1115&lt;&gt;"")),IF(Q1115&lt;&gt;"",Q1115,IF(J1115&lt;&gt;"",J1115,0)),IF(AND(Q1115&lt;&gt;"",J1115&lt;&gt;"",Q1115=J1115),Q1115,X1115)),0)),"")</f>
        <v/>
      </c>
      <c r="AV1115" s="119" t="str">
        <f>IF(D1115&lt;&gt;"",IF(COUNTIF($D$12:$D1115,$D1115)&gt;1,0,IF(SUM(O1115,V1115,AC1115)&gt;0,IF(AND(X1115="",OR(Q1115&lt;&gt;"",J1115&lt;&gt;"")),IF(Q1115&lt;&gt;"",Q1115,IF(J1115&lt;&gt;"",J1115,0)),IF(AND(Q1115&lt;&gt;"",J1115&lt;&gt;"",Q1115=J1115),Q1115,X1115)),0)),"")</f>
        <v/>
      </c>
      <c r="AW1115" s="119" t="str">
        <f>IF(D1115&lt;&gt;"",IF(COUNTIF($D$12:$D1115,$D1115)&gt;1,0,IF(SUM(P1115,W1115,AD1115)&gt;0,IF(AND(X1115="",OR(Q1115&lt;&gt;"",J1115&lt;&gt;"")),IF(Q1115&lt;&gt;"",Q1115,IF(J1115&lt;&gt;"",J1115,0)),IF(AND(Q1115&lt;&gt;"",J1115&lt;&gt;"",Q1115=J1115),Q1115,X1115)),0)),"")</f>
        <v/>
      </c>
      <c r="AX1115" s="118" t="str">
        <f t="shared" si="358"/>
        <v/>
      </c>
      <c r="AY1115" s="118" t="str">
        <f t="shared" si="359"/>
        <v/>
      </c>
      <c r="AZ1115" s="118" t="str">
        <f t="shared" si="360"/>
        <v/>
      </c>
      <c r="BA1115" s="118" t="str">
        <f t="shared" si="361"/>
        <v/>
      </c>
      <c r="BB1115" s="118" t="str">
        <f t="shared" si="362"/>
        <v/>
      </c>
      <c r="BC1115" s="118" t="str">
        <f t="shared" si="363"/>
        <v/>
      </c>
      <c r="BD1115" s="118" t="str">
        <f t="shared" si="364"/>
        <v/>
      </c>
      <c r="BE1115" s="118" t="str">
        <f t="shared" si="365"/>
        <v/>
      </c>
      <c r="BF1115" s="118" t="str">
        <f t="shared" si="366"/>
        <v/>
      </c>
      <c r="BG1115" s="120"/>
      <c r="BH1115" s="120" t="str">
        <f t="shared" si="367"/>
        <v/>
      </c>
      <c r="BI1115" s="120" t="str">
        <f t="shared" si="368"/>
        <v/>
      </c>
      <c r="BJ1115" s="121"/>
      <c r="BK1115" s="120" t="str">
        <f t="shared" si="369"/>
        <v/>
      </c>
      <c r="BL1115" s="120" t="str">
        <f t="shared" si="370"/>
        <v/>
      </c>
      <c r="BM1115" s="120" t="str">
        <f t="shared" si="371"/>
        <v/>
      </c>
      <c r="BN1115" s="120" t="str">
        <f t="shared" si="372"/>
        <v/>
      </c>
      <c r="BO1115" s="120" t="str">
        <f t="shared" si="373"/>
        <v/>
      </c>
      <c r="BP1115" s="120" t="str">
        <f t="shared" si="374"/>
        <v/>
      </c>
      <c r="BQ1115" s="98"/>
      <c r="BR1115" s="98"/>
      <c r="BS1115" s="98"/>
      <c r="BT1115" s="98"/>
      <c r="BU1115" s="98"/>
      <c r="BV1115" s="98"/>
      <c r="BW1115" s="98"/>
      <c r="BX1115" s="98"/>
      <c r="BY1115" s="98"/>
      <c r="BZ1115" s="98"/>
      <c r="CA1115" s="98"/>
      <c r="CB1115" s="98"/>
      <c r="CC1115" s="98"/>
      <c r="CD1115" s="98"/>
      <c r="CE1115" s="98"/>
      <c r="CF1115" s="98"/>
      <c r="CG1115" s="98"/>
      <c r="CH1115" s="98"/>
      <c r="CI1115" s="98"/>
      <c r="CJ1115" s="98"/>
      <c r="CK1115" s="98"/>
      <c r="CL1115" s="98"/>
      <c r="CM1115" s="98"/>
      <c r="CN1115" s="98"/>
      <c r="CO1115" s="98"/>
      <c r="CP1115" s="98"/>
      <c r="CQ1115" s="98"/>
      <c r="CR1115" s="98"/>
      <c r="CS1115" s="98"/>
    </row>
    <row r="1116" spans="1:97" s="4" customFormat="1" ht="18.75" customHeight="1" x14ac:dyDescent="0.2">
      <c r="A1116" s="3">
        <f t="shared" si="375"/>
        <v>1104</v>
      </c>
      <c r="B1116" s="263"/>
      <c r="C1116" s="263"/>
      <c r="D1116" s="263"/>
      <c r="E1116" s="259"/>
      <c r="F1116" s="259"/>
      <c r="G1116" s="43"/>
      <c r="H1116" s="264"/>
      <c r="I1116" s="261"/>
      <c r="J1116" s="106"/>
      <c r="K1116" s="247"/>
      <c r="L1116" s="247"/>
      <c r="M1116" s="247"/>
      <c r="N1116" s="248" t="str">
        <f>IF(AND(K1116&lt;&gt;"",L1116&lt;&gt;"",J1116&lt;&gt;""),ROUND(MIN(IF(OR(J1116="OZZ",J1116="ZZ"),5000,17300),TRUNC(0.75*(SUMIF($D$12:$D1116,$D1116,K$12:K1116)+SUMIF($D$12:$D1116,$D1116,L$12:L1116)),2)) - SUMIF($D$12:$D1115,$D1116,N$12:N1115),2),"")</f>
        <v/>
      </c>
      <c r="O1116" s="249" t="str">
        <f>IF(AND(K1116&lt;&gt;"",L1116&lt;&gt;"",M1116&lt;&gt;"",J1116&lt;&gt;"",AH1116&lt;&gt;""),IF(OR(J1116="OZZ",J1116="ZZ"),ROUND(0-SUMIF($D$12:$D1115,$D1116,O$12:O1115),2),IF(M1116=0,0,ROUND(MIN(MIN(17300,TRUNC(0.75*(SUMIF($D$12:$D$2012,$D1116,K$12:K$2012)+SUMIF($D$12:$D$2012,$D1116,L$12:L$2012)),2)+SUMIF($D$12:$D1116,$D1116,AH$12:AH1116))-SUMIF($D$12:$D1115,$D1116,O$12:O1115)-SUMIF($D$12:$D$2012,$D1116,N$12:N$2012),AH1116),2))),"")</f>
        <v/>
      </c>
      <c r="P1116" s="250" t="str">
        <f>IF(J1116&lt;&gt;"",1000 - SUMIF($D$12:$D1115,$D1116,P$12:P1115),"")</f>
        <v/>
      </c>
      <c r="Q1116" s="106"/>
      <c r="R1116" s="247"/>
      <c r="S1116" s="247"/>
      <c r="T1116" s="247"/>
      <c r="U1116" s="248" t="str">
        <f>IF(AND(R1116&lt;&gt;"",S1116&lt;&gt;"",Q1116&lt;&gt;""),ROUND(MIN(IF(OR(Q1116="OZZ",Q1116="ZZ"),5000,17300),TRUNC(0.75*(SUMIF($D$12:$D1116,$D1116,R$12:R1116)+SUMIF($D$12:$D1116,$D1116,S$12:S1116)),2)) - SUMIF($D$12:$D1115,$D1116,U$12:U1115),2),"")</f>
        <v/>
      </c>
      <c r="V1116" s="248" t="str">
        <f>IF(AND(R1116&lt;&gt;"",S1116&lt;&gt;"",T1116&lt;&gt;"",Q1116&lt;&gt;"",AL1116&lt;&gt;""),IF(OR(Q1116="OZZ",Q1116="ZZ"),ROUND(0-SUMIF($D$12:$D1115,$D1116,V$12:V1115),2),IF(T1116=0,0,ROUND(MIN(MIN(17300,TRUNC(0.75*(SUMIF($D$12:$D$2012,$D1116,R$12:R$2012)+SUMIF($D$12:$D$2012,$D1116,S$12:S$2012)),2)+SUMIF($D$12:$D1116,$D1116,AL$12:AL1116))-SUMIF($D$12:$D1115,$D1116,V$12:V1115)-SUMIF($D$12:$D$2012,$D1116,U$12:U$2012),AL1116),2))),"")</f>
        <v/>
      </c>
      <c r="W1116" s="250" t="str">
        <f>IF(Q1116&lt;&gt;"",1000 - SUMIF($D$12:$D1115,$D1116,W$12:W1115),"")</f>
        <v/>
      </c>
      <c r="X1116" s="106"/>
      <c r="Y1116" s="247"/>
      <c r="Z1116" s="247"/>
      <c r="AA1116" s="247"/>
      <c r="AB1116" s="248" t="str">
        <f>IF(AND(Y1116&lt;&gt;"",Z1116&lt;&gt;"",X1116&lt;&gt;""),ROUND(MIN(IF(OR(X1116="OZZ",X1116="ZZ"),5000,17300),TRUNC(0.75*(SUMIF($D$12:$D1116,$D1116,Y$12:Y1116)+SUMIF($D$12:$D1116,$D1116,Z$12:Z1116)),2)) - SUMIF($D$12:$D1115,$D1116,AB$12:AB1115),2),"")</f>
        <v/>
      </c>
      <c r="AC1116" s="251" t="str">
        <f>IF(AND(Y1116&lt;&gt;"",Z1116&lt;&gt;"",AA1116&lt;&gt;"",X1116&lt;&gt;"",AP1116&lt;&gt;""),IF(OR(X1116="OZZ",X1116="ZZ"),ROUND(0-SUMIF($D$12:$D1115,$D1116,AC$12:AC1115),2),IF(AA1116=0,0,ROUND(MIN(MIN(17300,TRUNC(0.75*(SUMIF($D$12:$D$2012,$D1116,Y$12:Y$2012)+SUMIF($D$12:$D$2012,$D1116,Z$12:Z$2012)),2)+SUMIF($D$12:$D1116,$D1116,AP$12:AP1116))-SUMIF($D$12:$D1115,$D1116,AC$12:AC1115)-SUMIF($D$12:$D$2012,$D1116,AB$12:AB$2012),AP1116),2))),"")</f>
        <v/>
      </c>
      <c r="AD1116" s="250" t="str">
        <f>IF(X1116&lt;&gt;"",1000 - SUMIF($D$12:$D1115,$D1116,AD$12:AD1115),"")</f>
        <v/>
      </c>
      <c r="AE1116" s="252"/>
      <c r="AF1116" s="253"/>
      <c r="AG1116" s="254"/>
      <c r="AH1116" s="255" t="str">
        <f t="shared" si="376"/>
        <v/>
      </c>
      <c r="AI1116" s="256"/>
      <c r="AJ1116" s="253"/>
      <c r="AK1116" s="254"/>
      <c r="AL1116" s="255" t="str">
        <f t="shared" si="377"/>
        <v/>
      </c>
      <c r="AM1116" s="256"/>
      <c r="AN1116" s="253"/>
      <c r="AO1116" s="254"/>
      <c r="AP1116" s="255" t="str">
        <f t="shared" si="357"/>
        <v/>
      </c>
      <c r="AQ1116" s="116"/>
      <c r="AR1116" s="116"/>
      <c r="AS1116" s="117"/>
      <c r="AT1116" s="118"/>
      <c r="AU1116" s="119" t="str">
        <f>IF(D1116&lt;&gt; "", IF(COUNTIF($D$12:$D1116,$D1116)&gt;1,0,IF(SUM(N1116,U1116,AB1116)&gt;0,IF(AND(X1116="",OR(Q1116&lt;&gt;"",J1116&lt;&gt;"")),IF(Q1116&lt;&gt;"",Q1116,IF(J1116&lt;&gt;"",J1116,0)),IF(AND(Q1116&lt;&gt;"",J1116&lt;&gt;"",Q1116=J1116),Q1116,X1116)),0)),"")</f>
        <v/>
      </c>
      <c r="AV1116" s="119" t="str">
        <f>IF(D1116&lt;&gt;"",IF(COUNTIF($D$12:$D1116,$D1116)&gt;1,0,IF(SUM(O1116,V1116,AC1116)&gt;0,IF(AND(X1116="",OR(Q1116&lt;&gt;"",J1116&lt;&gt;"")),IF(Q1116&lt;&gt;"",Q1116,IF(J1116&lt;&gt;"",J1116,0)),IF(AND(Q1116&lt;&gt;"",J1116&lt;&gt;"",Q1116=J1116),Q1116,X1116)),0)),"")</f>
        <v/>
      </c>
      <c r="AW1116" s="119" t="str">
        <f>IF(D1116&lt;&gt;"",IF(COUNTIF($D$12:$D1116,$D1116)&gt;1,0,IF(SUM(P1116,W1116,AD1116)&gt;0,IF(AND(X1116="",OR(Q1116&lt;&gt;"",J1116&lt;&gt;"")),IF(Q1116&lt;&gt;"",Q1116,IF(J1116&lt;&gt;"",J1116,0)),IF(AND(Q1116&lt;&gt;"",J1116&lt;&gt;"",Q1116=J1116),Q1116,X1116)),0)),"")</f>
        <v/>
      </c>
      <c r="AX1116" s="118" t="str">
        <f t="shared" si="358"/>
        <v/>
      </c>
      <c r="AY1116" s="118" t="str">
        <f t="shared" si="359"/>
        <v/>
      </c>
      <c r="AZ1116" s="118" t="str">
        <f t="shared" si="360"/>
        <v/>
      </c>
      <c r="BA1116" s="118" t="str">
        <f t="shared" si="361"/>
        <v/>
      </c>
      <c r="BB1116" s="118" t="str">
        <f t="shared" si="362"/>
        <v/>
      </c>
      <c r="BC1116" s="118" t="str">
        <f t="shared" si="363"/>
        <v/>
      </c>
      <c r="BD1116" s="118" t="str">
        <f t="shared" si="364"/>
        <v/>
      </c>
      <c r="BE1116" s="118" t="str">
        <f t="shared" si="365"/>
        <v/>
      </c>
      <c r="BF1116" s="118" t="str">
        <f t="shared" si="366"/>
        <v/>
      </c>
      <c r="BG1116" s="120"/>
      <c r="BH1116" s="120" t="str">
        <f t="shared" si="367"/>
        <v/>
      </c>
      <c r="BI1116" s="120" t="str">
        <f t="shared" si="368"/>
        <v/>
      </c>
      <c r="BJ1116" s="121"/>
      <c r="BK1116" s="120" t="str">
        <f t="shared" si="369"/>
        <v/>
      </c>
      <c r="BL1116" s="120" t="str">
        <f t="shared" si="370"/>
        <v/>
      </c>
      <c r="BM1116" s="120" t="str">
        <f t="shared" si="371"/>
        <v/>
      </c>
      <c r="BN1116" s="120" t="str">
        <f t="shared" si="372"/>
        <v/>
      </c>
      <c r="BO1116" s="120" t="str">
        <f t="shared" si="373"/>
        <v/>
      </c>
      <c r="BP1116" s="120" t="str">
        <f t="shared" si="374"/>
        <v/>
      </c>
      <c r="BQ1116" s="98"/>
      <c r="BR1116" s="98"/>
      <c r="BS1116" s="98"/>
      <c r="BT1116" s="98"/>
      <c r="BU1116" s="98"/>
      <c r="BV1116" s="98"/>
      <c r="BW1116" s="98"/>
      <c r="BX1116" s="98"/>
      <c r="BY1116" s="98"/>
      <c r="BZ1116" s="98"/>
      <c r="CA1116" s="98"/>
      <c r="CB1116" s="98"/>
      <c r="CC1116" s="98"/>
      <c r="CD1116" s="98"/>
      <c r="CE1116" s="98"/>
      <c r="CF1116" s="98"/>
      <c r="CG1116" s="98"/>
      <c r="CH1116" s="98"/>
      <c r="CI1116" s="98"/>
      <c r="CJ1116" s="98"/>
      <c r="CK1116" s="98"/>
      <c r="CL1116" s="98"/>
      <c r="CM1116" s="98"/>
      <c r="CN1116" s="98"/>
      <c r="CO1116" s="98"/>
      <c r="CP1116" s="98"/>
      <c r="CQ1116" s="98"/>
      <c r="CR1116" s="98"/>
      <c r="CS1116" s="98"/>
    </row>
    <row r="1117" spans="1:97" s="4" customFormat="1" ht="18.75" customHeight="1" x14ac:dyDescent="0.2">
      <c r="A1117" s="3">
        <f t="shared" si="375"/>
        <v>1105</v>
      </c>
      <c r="B1117" s="263"/>
      <c r="C1117" s="263"/>
      <c r="D1117" s="263"/>
      <c r="E1117" s="259"/>
      <c r="F1117" s="259"/>
      <c r="G1117" s="43"/>
      <c r="H1117" s="264"/>
      <c r="I1117" s="261"/>
      <c r="J1117" s="106"/>
      <c r="K1117" s="247"/>
      <c r="L1117" s="247"/>
      <c r="M1117" s="247"/>
      <c r="N1117" s="248" t="str">
        <f>IF(AND(K1117&lt;&gt;"",L1117&lt;&gt;"",J1117&lt;&gt;""),ROUND(MIN(IF(OR(J1117="OZZ",J1117="ZZ"),5000,17300),TRUNC(0.75*(SUMIF($D$12:$D1117,$D1117,K$12:K1117)+SUMIF($D$12:$D1117,$D1117,L$12:L1117)),2)) - SUMIF($D$12:$D1116,$D1117,N$12:N1116),2),"")</f>
        <v/>
      </c>
      <c r="O1117" s="249" t="str">
        <f>IF(AND(K1117&lt;&gt;"",L1117&lt;&gt;"",M1117&lt;&gt;"",J1117&lt;&gt;"",AH1117&lt;&gt;""),IF(OR(J1117="OZZ",J1117="ZZ"),ROUND(0-SUMIF($D$12:$D1116,$D1117,O$12:O1116),2),IF(M1117=0,0,ROUND(MIN(MIN(17300,TRUNC(0.75*(SUMIF($D$12:$D$2012,$D1117,K$12:K$2012)+SUMIF($D$12:$D$2012,$D1117,L$12:L$2012)),2)+SUMIF($D$12:$D1117,$D1117,AH$12:AH1117))-SUMIF($D$12:$D1116,$D1117,O$12:O1116)-SUMIF($D$12:$D$2012,$D1117,N$12:N$2012),AH1117),2))),"")</f>
        <v/>
      </c>
      <c r="P1117" s="250" t="str">
        <f>IF(J1117&lt;&gt;"",1000 - SUMIF($D$12:$D1116,$D1117,P$12:P1116),"")</f>
        <v/>
      </c>
      <c r="Q1117" s="106"/>
      <c r="R1117" s="247"/>
      <c r="S1117" s="247"/>
      <c r="T1117" s="247"/>
      <c r="U1117" s="248" t="str">
        <f>IF(AND(R1117&lt;&gt;"",S1117&lt;&gt;"",Q1117&lt;&gt;""),ROUND(MIN(IF(OR(Q1117="OZZ",Q1117="ZZ"),5000,17300),TRUNC(0.75*(SUMIF($D$12:$D1117,$D1117,R$12:R1117)+SUMIF($D$12:$D1117,$D1117,S$12:S1117)),2)) - SUMIF($D$12:$D1116,$D1117,U$12:U1116),2),"")</f>
        <v/>
      </c>
      <c r="V1117" s="248" t="str">
        <f>IF(AND(R1117&lt;&gt;"",S1117&lt;&gt;"",T1117&lt;&gt;"",Q1117&lt;&gt;"",AL1117&lt;&gt;""),IF(OR(Q1117="OZZ",Q1117="ZZ"),ROUND(0-SUMIF($D$12:$D1116,$D1117,V$12:V1116),2),IF(T1117=0,0,ROUND(MIN(MIN(17300,TRUNC(0.75*(SUMIF($D$12:$D$2012,$D1117,R$12:R$2012)+SUMIF($D$12:$D$2012,$D1117,S$12:S$2012)),2)+SUMIF($D$12:$D1117,$D1117,AL$12:AL1117))-SUMIF($D$12:$D1116,$D1117,V$12:V1116)-SUMIF($D$12:$D$2012,$D1117,U$12:U$2012),AL1117),2))),"")</f>
        <v/>
      </c>
      <c r="W1117" s="250" t="str">
        <f>IF(Q1117&lt;&gt;"",1000 - SUMIF($D$12:$D1116,$D1117,W$12:W1116),"")</f>
        <v/>
      </c>
      <c r="X1117" s="106"/>
      <c r="Y1117" s="247"/>
      <c r="Z1117" s="247"/>
      <c r="AA1117" s="247"/>
      <c r="AB1117" s="248" t="str">
        <f>IF(AND(Y1117&lt;&gt;"",Z1117&lt;&gt;"",X1117&lt;&gt;""),ROUND(MIN(IF(OR(X1117="OZZ",X1117="ZZ"),5000,17300),TRUNC(0.75*(SUMIF($D$12:$D1117,$D1117,Y$12:Y1117)+SUMIF($D$12:$D1117,$D1117,Z$12:Z1117)),2)) - SUMIF($D$12:$D1116,$D1117,AB$12:AB1116),2),"")</f>
        <v/>
      </c>
      <c r="AC1117" s="251" t="str">
        <f>IF(AND(Y1117&lt;&gt;"",Z1117&lt;&gt;"",AA1117&lt;&gt;"",X1117&lt;&gt;"",AP1117&lt;&gt;""),IF(OR(X1117="OZZ",X1117="ZZ"),ROUND(0-SUMIF($D$12:$D1116,$D1117,AC$12:AC1116),2),IF(AA1117=0,0,ROUND(MIN(MIN(17300,TRUNC(0.75*(SUMIF($D$12:$D$2012,$D1117,Y$12:Y$2012)+SUMIF($D$12:$D$2012,$D1117,Z$12:Z$2012)),2)+SUMIF($D$12:$D1117,$D1117,AP$12:AP1117))-SUMIF($D$12:$D1116,$D1117,AC$12:AC1116)-SUMIF($D$12:$D$2012,$D1117,AB$12:AB$2012),AP1117),2))),"")</f>
        <v/>
      </c>
      <c r="AD1117" s="250" t="str">
        <f>IF(X1117&lt;&gt;"",1000 - SUMIF($D$12:$D1116,$D1117,AD$12:AD1116),"")</f>
        <v/>
      </c>
      <c r="AE1117" s="252"/>
      <c r="AF1117" s="253"/>
      <c r="AG1117" s="254"/>
      <c r="AH1117" s="255" t="str">
        <f t="shared" si="376"/>
        <v/>
      </c>
      <c r="AI1117" s="256"/>
      <c r="AJ1117" s="253"/>
      <c r="AK1117" s="254"/>
      <c r="AL1117" s="255" t="str">
        <f t="shared" si="377"/>
        <v/>
      </c>
      <c r="AM1117" s="256"/>
      <c r="AN1117" s="253"/>
      <c r="AO1117" s="254"/>
      <c r="AP1117" s="255" t="str">
        <f t="shared" si="357"/>
        <v/>
      </c>
      <c r="AQ1117" s="116"/>
      <c r="AR1117" s="116"/>
      <c r="AS1117" s="117"/>
      <c r="AT1117" s="118"/>
      <c r="AU1117" s="119" t="str">
        <f>IF(D1117&lt;&gt; "", IF(COUNTIF($D$12:$D1117,$D1117)&gt;1,0,IF(SUM(N1117,U1117,AB1117)&gt;0,IF(AND(X1117="",OR(Q1117&lt;&gt;"",J1117&lt;&gt;"")),IF(Q1117&lt;&gt;"",Q1117,IF(J1117&lt;&gt;"",J1117,0)),IF(AND(Q1117&lt;&gt;"",J1117&lt;&gt;"",Q1117=J1117),Q1117,X1117)),0)),"")</f>
        <v/>
      </c>
      <c r="AV1117" s="119" t="str">
        <f>IF(D1117&lt;&gt;"",IF(COUNTIF($D$12:$D1117,$D1117)&gt;1,0,IF(SUM(O1117,V1117,AC1117)&gt;0,IF(AND(X1117="",OR(Q1117&lt;&gt;"",J1117&lt;&gt;"")),IF(Q1117&lt;&gt;"",Q1117,IF(J1117&lt;&gt;"",J1117,0)),IF(AND(Q1117&lt;&gt;"",J1117&lt;&gt;"",Q1117=J1117),Q1117,X1117)),0)),"")</f>
        <v/>
      </c>
      <c r="AW1117" s="119" t="str">
        <f>IF(D1117&lt;&gt;"",IF(COUNTIF($D$12:$D1117,$D1117)&gt;1,0,IF(SUM(P1117,W1117,AD1117)&gt;0,IF(AND(X1117="",OR(Q1117&lt;&gt;"",J1117&lt;&gt;"")),IF(Q1117&lt;&gt;"",Q1117,IF(J1117&lt;&gt;"",J1117,0)),IF(AND(Q1117&lt;&gt;"",J1117&lt;&gt;"",Q1117=J1117),Q1117,X1117)),0)),"")</f>
        <v/>
      </c>
      <c r="AX1117" s="118" t="str">
        <f t="shared" si="358"/>
        <v/>
      </c>
      <c r="AY1117" s="118" t="str">
        <f t="shared" si="359"/>
        <v/>
      </c>
      <c r="AZ1117" s="118" t="str">
        <f t="shared" si="360"/>
        <v/>
      </c>
      <c r="BA1117" s="118" t="str">
        <f t="shared" si="361"/>
        <v/>
      </c>
      <c r="BB1117" s="118" t="str">
        <f t="shared" si="362"/>
        <v/>
      </c>
      <c r="BC1117" s="118" t="str">
        <f t="shared" si="363"/>
        <v/>
      </c>
      <c r="BD1117" s="118" t="str">
        <f t="shared" si="364"/>
        <v/>
      </c>
      <c r="BE1117" s="118" t="str">
        <f t="shared" si="365"/>
        <v/>
      </c>
      <c r="BF1117" s="118" t="str">
        <f t="shared" si="366"/>
        <v/>
      </c>
      <c r="BG1117" s="120"/>
      <c r="BH1117" s="120" t="str">
        <f t="shared" si="367"/>
        <v/>
      </c>
      <c r="BI1117" s="120" t="str">
        <f t="shared" si="368"/>
        <v/>
      </c>
      <c r="BJ1117" s="121"/>
      <c r="BK1117" s="120" t="str">
        <f t="shared" si="369"/>
        <v/>
      </c>
      <c r="BL1117" s="120" t="str">
        <f t="shared" si="370"/>
        <v/>
      </c>
      <c r="BM1117" s="120" t="str">
        <f t="shared" si="371"/>
        <v/>
      </c>
      <c r="BN1117" s="120" t="str">
        <f t="shared" si="372"/>
        <v/>
      </c>
      <c r="BO1117" s="120" t="str">
        <f t="shared" si="373"/>
        <v/>
      </c>
      <c r="BP1117" s="120" t="str">
        <f t="shared" si="374"/>
        <v/>
      </c>
      <c r="BQ1117" s="98"/>
      <c r="BR1117" s="98"/>
      <c r="BS1117" s="98"/>
      <c r="BT1117" s="98"/>
      <c r="BU1117" s="98"/>
      <c r="BV1117" s="98"/>
      <c r="BW1117" s="98"/>
      <c r="BX1117" s="98"/>
      <c r="BY1117" s="98"/>
      <c r="BZ1117" s="98"/>
      <c r="CA1117" s="98"/>
      <c r="CB1117" s="98"/>
      <c r="CC1117" s="98"/>
      <c r="CD1117" s="98"/>
      <c r="CE1117" s="98"/>
      <c r="CF1117" s="98"/>
      <c r="CG1117" s="98"/>
      <c r="CH1117" s="98"/>
      <c r="CI1117" s="98"/>
      <c r="CJ1117" s="98"/>
      <c r="CK1117" s="98"/>
      <c r="CL1117" s="98"/>
      <c r="CM1117" s="98"/>
      <c r="CN1117" s="98"/>
      <c r="CO1117" s="98"/>
      <c r="CP1117" s="98"/>
      <c r="CQ1117" s="98"/>
      <c r="CR1117" s="98"/>
      <c r="CS1117" s="98"/>
    </row>
    <row r="1118" spans="1:97" s="4" customFormat="1" ht="18.75" customHeight="1" x14ac:dyDescent="0.2">
      <c r="A1118" s="3">
        <f t="shared" si="375"/>
        <v>1106</v>
      </c>
      <c r="B1118" s="263"/>
      <c r="C1118" s="263"/>
      <c r="D1118" s="263"/>
      <c r="E1118" s="259"/>
      <c r="F1118" s="259"/>
      <c r="G1118" s="43"/>
      <c r="H1118" s="264"/>
      <c r="I1118" s="261"/>
      <c r="J1118" s="106"/>
      <c r="K1118" s="247"/>
      <c r="L1118" s="247"/>
      <c r="M1118" s="247"/>
      <c r="N1118" s="248" t="str">
        <f>IF(AND(K1118&lt;&gt;"",L1118&lt;&gt;"",J1118&lt;&gt;""),ROUND(MIN(IF(OR(J1118="OZZ",J1118="ZZ"),5000,17300),TRUNC(0.75*(SUMIF($D$12:$D1118,$D1118,K$12:K1118)+SUMIF($D$12:$D1118,$D1118,L$12:L1118)),2)) - SUMIF($D$12:$D1117,$D1118,N$12:N1117),2),"")</f>
        <v/>
      </c>
      <c r="O1118" s="249" t="str">
        <f>IF(AND(K1118&lt;&gt;"",L1118&lt;&gt;"",M1118&lt;&gt;"",J1118&lt;&gt;"",AH1118&lt;&gt;""),IF(OR(J1118="OZZ",J1118="ZZ"),ROUND(0-SUMIF($D$12:$D1117,$D1118,O$12:O1117),2),IF(M1118=0,0,ROUND(MIN(MIN(17300,TRUNC(0.75*(SUMIF($D$12:$D$2012,$D1118,K$12:K$2012)+SUMIF($D$12:$D$2012,$D1118,L$12:L$2012)),2)+SUMIF($D$12:$D1118,$D1118,AH$12:AH1118))-SUMIF($D$12:$D1117,$D1118,O$12:O1117)-SUMIF($D$12:$D$2012,$D1118,N$12:N$2012),AH1118),2))),"")</f>
        <v/>
      </c>
      <c r="P1118" s="250" t="str">
        <f>IF(J1118&lt;&gt;"",1000 - SUMIF($D$12:$D1117,$D1118,P$12:P1117),"")</f>
        <v/>
      </c>
      <c r="Q1118" s="106"/>
      <c r="R1118" s="247"/>
      <c r="S1118" s="247"/>
      <c r="T1118" s="247"/>
      <c r="U1118" s="248" t="str">
        <f>IF(AND(R1118&lt;&gt;"",S1118&lt;&gt;"",Q1118&lt;&gt;""),ROUND(MIN(IF(OR(Q1118="OZZ",Q1118="ZZ"),5000,17300),TRUNC(0.75*(SUMIF($D$12:$D1118,$D1118,R$12:R1118)+SUMIF($D$12:$D1118,$D1118,S$12:S1118)),2)) - SUMIF($D$12:$D1117,$D1118,U$12:U1117),2),"")</f>
        <v/>
      </c>
      <c r="V1118" s="248" t="str">
        <f>IF(AND(R1118&lt;&gt;"",S1118&lt;&gt;"",T1118&lt;&gt;"",Q1118&lt;&gt;"",AL1118&lt;&gt;""),IF(OR(Q1118="OZZ",Q1118="ZZ"),ROUND(0-SUMIF($D$12:$D1117,$D1118,V$12:V1117),2),IF(T1118=0,0,ROUND(MIN(MIN(17300,TRUNC(0.75*(SUMIF($D$12:$D$2012,$D1118,R$12:R$2012)+SUMIF($D$12:$D$2012,$D1118,S$12:S$2012)),2)+SUMIF($D$12:$D1118,$D1118,AL$12:AL1118))-SUMIF($D$12:$D1117,$D1118,V$12:V1117)-SUMIF($D$12:$D$2012,$D1118,U$12:U$2012),AL1118),2))),"")</f>
        <v/>
      </c>
      <c r="W1118" s="250" t="str">
        <f>IF(Q1118&lt;&gt;"",1000 - SUMIF($D$12:$D1117,$D1118,W$12:W1117),"")</f>
        <v/>
      </c>
      <c r="X1118" s="106"/>
      <c r="Y1118" s="247"/>
      <c r="Z1118" s="247"/>
      <c r="AA1118" s="247"/>
      <c r="AB1118" s="248" t="str">
        <f>IF(AND(Y1118&lt;&gt;"",Z1118&lt;&gt;"",X1118&lt;&gt;""),ROUND(MIN(IF(OR(X1118="OZZ",X1118="ZZ"),5000,17300),TRUNC(0.75*(SUMIF($D$12:$D1118,$D1118,Y$12:Y1118)+SUMIF($D$12:$D1118,$D1118,Z$12:Z1118)),2)) - SUMIF($D$12:$D1117,$D1118,AB$12:AB1117),2),"")</f>
        <v/>
      </c>
      <c r="AC1118" s="251" t="str">
        <f>IF(AND(Y1118&lt;&gt;"",Z1118&lt;&gt;"",AA1118&lt;&gt;"",X1118&lt;&gt;"",AP1118&lt;&gt;""),IF(OR(X1118="OZZ",X1118="ZZ"),ROUND(0-SUMIF($D$12:$D1117,$D1118,AC$12:AC1117),2),IF(AA1118=0,0,ROUND(MIN(MIN(17300,TRUNC(0.75*(SUMIF($D$12:$D$2012,$D1118,Y$12:Y$2012)+SUMIF($D$12:$D$2012,$D1118,Z$12:Z$2012)),2)+SUMIF($D$12:$D1118,$D1118,AP$12:AP1118))-SUMIF($D$12:$D1117,$D1118,AC$12:AC1117)-SUMIF($D$12:$D$2012,$D1118,AB$12:AB$2012),AP1118),2))),"")</f>
        <v/>
      </c>
      <c r="AD1118" s="250" t="str">
        <f>IF(X1118&lt;&gt;"",1000 - SUMIF($D$12:$D1117,$D1118,AD$12:AD1117),"")</f>
        <v/>
      </c>
      <c r="AE1118" s="252"/>
      <c r="AF1118" s="253"/>
      <c r="AG1118" s="254"/>
      <c r="AH1118" s="255" t="str">
        <f t="shared" si="376"/>
        <v/>
      </c>
      <c r="AI1118" s="256"/>
      <c r="AJ1118" s="253"/>
      <c r="AK1118" s="254"/>
      <c r="AL1118" s="255" t="str">
        <f t="shared" si="377"/>
        <v/>
      </c>
      <c r="AM1118" s="256"/>
      <c r="AN1118" s="253"/>
      <c r="AO1118" s="254"/>
      <c r="AP1118" s="255" t="str">
        <f t="shared" si="357"/>
        <v/>
      </c>
      <c r="AQ1118" s="116"/>
      <c r="AR1118" s="116"/>
      <c r="AS1118" s="117"/>
      <c r="AT1118" s="118"/>
      <c r="AU1118" s="119" t="str">
        <f>IF(D1118&lt;&gt; "", IF(COUNTIF($D$12:$D1118,$D1118)&gt;1,0,IF(SUM(N1118,U1118,AB1118)&gt;0,IF(AND(X1118="",OR(Q1118&lt;&gt;"",J1118&lt;&gt;"")),IF(Q1118&lt;&gt;"",Q1118,IF(J1118&lt;&gt;"",J1118,0)),IF(AND(Q1118&lt;&gt;"",J1118&lt;&gt;"",Q1118=J1118),Q1118,X1118)),0)),"")</f>
        <v/>
      </c>
      <c r="AV1118" s="119" t="str">
        <f>IF(D1118&lt;&gt;"",IF(COUNTIF($D$12:$D1118,$D1118)&gt;1,0,IF(SUM(O1118,V1118,AC1118)&gt;0,IF(AND(X1118="",OR(Q1118&lt;&gt;"",J1118&lt;&gt;"")),IF(Q1118&lt;&gt;"",Q1118,IF(J1118&lt;&gt;"",J1118,0)),IF(AND(Q1118&lt;&gt;"",J1118&lt;&gt;"",Q1118=J1118),Q1118,X1118)),0)),"")</f>
        <v/>
      </c>
      <c r="AW1118" s="119" t="str">
        <f>IF(D1118&lt;&gt;"",IF(COUNTIF($D$12:$D1118,$D1118)&gt;1,0,IF(SUM(P1118,W1118,AD1118)&gt;0,IF(AND(X1118="",OR(Q1118&lt;&gt;"",J1118&lt;&gt;"")),IF(Q1118&lt;&gt;"",Q1118,IF(J1118&lt;&gt;"",J1118,0)),IF(AND(Q1118&lt;&gt;"",J1118&lt;&gt;"",Q1118=J1118),Q1118,X1118)),0)),"")</f>
        <v/>
      </c>
      <c r="AX1118" s="118" t="str">
        <f t="shared" si="358"/>
        <v/>
      </c>
      <c r="AY1118" s="118" t="str">
        <f t="shared" si="359"/>
        <v/>
      </c>
      <c r="AZ1118" s="118" t="str">
        <f t="shared" si="360"/>
        <v/>
      </c>
      <c r="BA1118" s="118" t="str">
        <f t="shared" si="361"/>
        <v/>
      </c>
      <c r="BB1118" s="118" t="str">
        <f t="shared" si="362"/>
        <v/>
      </c>
      <c r="BC1118" s="118" t="str">
        <f t="shared" si="363"/>
        <v/>
      </c>
      <c r="BD1118" s="118" t="str">
        <f t="shared" si="364"/>
        <v/>
      </c>
      <c r="BE1118" s="118" t="str">
        <f t="shared" si="365"/>
        <v/>
      </c>
      <c r="BF1118" s="118" t="str">
        <f t="shared" si="366"/>
        <v/>
      </c>
      <c r="BG1118" s="120"/>
      <c r="BH1118" s="120" t="str">
        <f t="shared" si="367"/>
        <v/>
      </c>
      <c r="BI1118" s="120" t="str">
        <f t="shared" si="368"/>
        <v/>
      </c>
      <c r="BJ1118" s="121"/>
      <c r="BK1118" s="120" t="str">
        <f t="shared" si="369"/>
        <v/>
      </c>
      <c r="BL1118" s="120" t="str">
        <f t="shared" si="370"/>
        <v/>
      </c>
      <c r="BM1118" s="120" t="str">
        <f t="shared" si="371"/>
        <v/>
      </c>
      <c r="BN1118" s="120" t="str">
        <f t="shared" si="372"/>
        <v/>
      </c>
      <c r="BO1118" s="120" t="str">
        <f t="shared" si="373"/>
        <v/>
      </c>
      <c r="BP1118" s="120" t="str">
        <f t="shared" si="374"/>
        <v/>
      </c>
      <c r="BQ1118" s="98"/>
      <c r="BR1118" s="98"/>
      <c r="BS1118" s="98"/>
      <c r="BT1118" s="98"/>
      <c r="BU1118" s="98"/>
      <c r="BV1118" s="98"/>
      <c r="BW1118" s="98"/>
      <c r="BX1118" s="98"/>
      <c r="BY1118" s="98"/>
      <c r="BZ1118" s="98"/>
      <c r="CA1118" s="98"/>
      <c r="CB1118" s="98"/>
      <c r="CC1118" s="98"/>
      <c r="CD1118" s="98"/>
      <c r="CE1118" s="98"/>
      <c r="CF1118" s="98"/>
      <c r="CG1118" s="98"/>
      <c r="CH1118" s="98"/>
      <c r="CI1118" s="98"/>
      <c r="CJ1118" s="98"/>
      <c r="CK1118" s="98"/>
      <c r="CL1118" s="98"/>
      <c r="CM1118" s="98"/>
      <c r="CN1118" s="98"/>
      <c r="CO1118" s="98"/>
      <c r="CP1118" s="98"/>
      <c r="CQ1118" s="98"/>
      <c r="CR1118" s="98"/>
      <c r="CS1118" s="98"/>
    </row>
    <row r="1119" spans="1:97" s="4" customFormat="1" ht="18.75" customHeight="1" x14ac:dyDescent="0.2">
      <c r="A1119" s="3">
        <f t="shared" si="375"/>
        <v>1107</v>
      </c>
      <c r="B1119" s="263"/>
      <c r="C1119" s="263"/>
      <c r="D1119" s="263"/>
      <c r="E1119" s="259"/>
      <c r="F1119" s="259"/>
      <c r="G1119" s="43"/>
      <c r="H1119" s="264"/>
      <c r="I1119" s="261"/>
      <c r="J1119" s="106"/>
      <c r="K1119" s="247"/>
      <c r="L1119" s="247"/>
      <c r="M1119" s="247"/>
      <c r="N1119" s="248" t="str">
        <f>IF(AND(K1119&lt;&gt;"",L1119&lt;&gt;"",J1119&lt;&gt;""),ROUND(MIN(IF(OR(J1119="OZZ",J1119="ZZ"),5000,17300),TRUNC(0.75*(SUMIF($D$12:$D1119,$D1119,K$12:K1119)+SUMIF($D$12:$D1119,$D1119,L$12:L1119)),2)) - SUMIF($D$12:$D1118,$D1119,N$12:N1118),2),"")</f>
        <v/>
      </c>
      <c r="O1119" s="249" t="str">
        <f>IF(AND(K1119&lt;&gt;"",L1119&lt;&gt;"",M1119&lt;&gt;"",J1119&lt;&gt;"",AH1119&lt;&gt;""),IF(OR(J1119="OZZ",J1119="ZZ"),ROUND(0-SUMIF($D$12:$D1118,$D1119,O$12:O1118),2),IF(M1119=0,0,ROUND(MIN(MIN(17300,TRUNC(0.75*(SUMIF($D$12:$D$2012,$D1119,K$12:K$2012)+SUMIF($D$12:$D$2012,$D1119,L$12:L$2012)),2)+SUMIF($D$12:$D1119,$D1119,AH$12:AH1119))-SUMIF($D$12:$D1118,$D1119,O$12:O1118)-SUMIF($D$12:$D$2012,$D1119,N$12:N$2012),AH1119),2))),"")</f>
        <v/>
      </c>
      <c r="P1119" s="250" t="str">
        <f>IF(J1119&lt;&gt;"",1000 - SUMIF($D$12:$D1118,$D1119,P$12:P1118),"")</f>
        <v/>
      </c>
      <c r="Q1119" s="106"/>
      <c r="R1119" s="247"/>
      <c r="S1119" s="247"/>
      <c r="T1119" s="247"/>
      <c r="U1119" s="248" t="str">
        <f>IF(AND(R1119&lt;&gt;"",S1119&lt;&gt;"",Q1119&lt;&gt;""),ROUND(MIN(IF(OR(Q1119="OZZ",Q1119="ZZ"),5000,17300),TRUNC(0.75*(SUMIF($D$12:$D1119,$D1119,R$12:R1119)+SUMIF($D$12:$D1119,$D1119,S$12:S1119)),2)) - SUMIF($D$12:$D1118,$D1119,U$12:U1118),2),"")</f>
        <v/>
      </c>
      <c r="V1119" s="248" t="str">
        <f>IF(AND(R1119&lt;&gt;"",S1119&lt;&gt;"",T1119&lt;&gt;"",Q1119&lt;&gt;"",AL1119&lt;&gt;""),IF(OR(Q1119="OZZ",Q1119="ZZ"),ROUND(0-SUMIF($D$12:$D1118,$D1119,V$12:V1118),2),IF(T1119=0,0,ROUND(MIN(MIN(17300,TRUNC(0.75*(SUMIF($D$12:$D$2012,$D1119,R$12:R$2012)+SUMIF($D$12:$D$2012,$D1119,S$12:S$2012)),2)+SUMIF($D$12:$D1119,$D1119,AL$12:AL1119))-SUMIF($D$12:$D1118,$D1119,V$12:V1118)-SUMIF($D$12:$D$2012,$D1119,U$12:U$2012),AL1119),2))),"")</f>
        <v/>
      </c>
      <c r="W1119" s="250" t="str">
        <f>IF(Q1119&lt;&gt;"",1000 - SUMIF($D$12:$D1118,$D1119,W$12:W1118),"")</f>
        <v/>
      </c>
      <c r="X1119" s="106"/>
      <c r="Y1119" s="247"/>
      <c r="Z1119" s="247"/>
      <c r="AA1119" s="247"/>
      <c r="AB1119" s="248" t="str">
        <f>IF(AND(Y1119&lt;&gt;"",Z1119&lt;&gt;"",X1119&lt;&gt;""),ROUND(MIN(IF(OR(X1119="OZZ",X1119="ZZ"),5000,17300),TRUNC(0.75*(SUMIF($D$12:$D1119,$D1119,Y$12:Y1119)+SUMIF($D$12:$D1119,$D1119,Z$12:Z1119)),2)) - SUMIF($D$12:$D1118,$D1119,AB$12:AB1118),2),"")</f>
        <v/>
      </c>
      <c r="AC1119" s="251" t="str">
        <f>IF(AND(Y1119&lt;&gt;"",Z1119&lt;&gt;"",AA1119&lt;&gt;"",X1119&lt;&gt;"",AP1119&lt;&gt;""),IF(OR(X1119="OZZ",X1119="ZZ"),ROUND(0-SUMIF($D$12:$D1118,$D1119,AC$12:AC1118),2),IF(AA1119=0,0,ROUND(MIN(MIN(17300,TRUNC(0.75*(SUMIF($D$12:$D$2012,$D1119,Y$12:Y$2012)+SUMIF($D$12:$D$2012,$D1119,Z$12:Z$2012)),2)+SUMIF($D$12:$D1119,$D1119,AP$12:AP1119))-SUMIF($D$12:$D1118,$D1119,AC$12:AC1118)-SUMIF($D$12:$D$2012,$D1119,AB$12:AB$2012),AP1119),2))),"")</f>
        <v/>
      </c>
      <c r="AD1119" s="250" t="str">
        <f>IF(X1119&lt;&gt;"",1000 - SUMIF($D$12:$D1118,$D1119,AD$12:AD1118),"")</f>
        <v/>
      </c>
      <c r="AE1119" s="252"/>
      <c r="AF1119" s="253"/>
      <c r="AG1119" s="254"/>
      <c r="AH1119" s="255" t="str">
        <f t="shared" si="376"/>
        <v/>
      </c>
      <c r="AI1119" s="256"/>
      <c r="AJ1119" s="253"/>
      <c r="AK1119" s="254"/>
      <c r="AL1119" s="255" t="str">
        <f t="shared" si="377"/>
        <v/>
      </c>
      <c r="AM1119" s="256"/>
      <c r="AN1119" s="253"/>
      <c r="AO1119" s="254"/>
      <c r="AP1119" s="255" t="str">
        <f t="shared" si="357"/>
        <v/>
      </c>
      <c r="AQ1119" s="116"/>
      <c r="AR1119" s="116"/>
      <c r="AS1119" s="117"/>
      <c r="AT1119" s="118"/>
      <c r="AU1119" s="119" t="str">
        <f>IF(D1119&lt;&gt; "", IF(COUNTIF($D$12:$D1119,$D1119)&gt;1,0,IF(SUM(N1119,U1119,AB1119)&gt;0,IF(AND(X1119="",OR(Q1119&lt;&gt;"",J1119&lt;&gt;"")),IF(Q1119&lt;&gt;"",Q1119,IF(J1119&lt;&gt;"",J1119,0)),IF(AND(Q1119&lt;&gt;"",J1119&lt;&gt;"",Q1119=J1119),Q1119,X1119)),0)),"")</f>
        <v/>
      </c>
      <c r="AV1119" s="119" t="str">
        <f>IF(D1119&lt;&gt;"",IF(COUNTIF($D$12:$D1119,$D1119)&gt;1,0,IF(SUM(O1119,V1119,AC1119)&gt;0,IF(AND(X1119="",OR(Q1119&lt;&gt;"",J1119&lt;&gt;"")),IF(Q1119&lt;&gt;"",Q1119,IF(J1119&lt;&gt;"",J1119,0)),IF(AND(Q1119&lt;&gt;"",J1119&lt;&gt;"",Q1119=J1119),Q1119,X1119)),0)),"")</f>
        <v/>
      </c>
      <c r="AW1119" s="119" t="str">
        <f>IF(D1119&lt;&gt;"",IF(COUNTIF($D$12:$D1119,$D1119)&gt;1,0,IF(SUM(P1119,W1119,AD1119)&gt;0,IF(AND(X1119="",OR(Q1119&lt;&gt;"",J1119&lt;&gt;"")),IF(Q1119&lt;&gt;"",Q1119,IF(J1119&lt;&gt;"",J1119,0)),IF(AND(Q1119&lt;&gt;"",J1119&lt;&gt;"",Q1119=J1119),Q1119,X1119)),0)),"")</f>
        <v/>
      </c>
      <c r="AX1119" s="118" t="str">
        <f t="shared" si="358"/>
        <v/>
      </c>
      <c r="AY1119" s="118" t="str">
        <f t="shared" si="359"/>
        <v/>
      </c>
      <c r="AZ1119" s="118" t="str">
        <f t="shared" si="360"/>
        <v/>
      </c>
      <c r="BA1119" s="118" t="str">
        <f t="shared" si="361"/>
        <v/>
      </c>
      <c r="BB1119" s="118" t="str">
        <f t="shared" si="362"/>
        <v/>
      </c>
      <c r="BC1119" s="118" t="str">
        <f t="shared" si="363"/>
        <v/>
      </c>
      <c r="BD1119" s="118" t="str">
        <f t="shared" si="364"/>
        <v/>
      </c>
      <c r="BE1119" s="118" t="str">
        <f t="shared" si="365"/>
        <v/>
      </c>
      <c r="BF1119" s="118" t="str">
        <f t="shared" si="366"/>
        <v/>
      </c>
      <c r="BG1119" s="120"/>
      <c r="BH1119" s="120" t="str">
        <f t="shared" si="367"/>
        <v/>
      </c>
      <c r="BI1119" s="120" t="str">
        <f t="shared" si="368"/>
        <v/>
      </c>
      <c r="BJ1119" s="121"/>
      <c r="BK1119" s="120" t="str">
        <f t="shared" si="369"/>
        <v/>
      </c>
      <c r="BL1119" s="120" t="str">
        <f t="shared" si="370"/>
        <v/>
      </c>
      <c r="BM1119" s="120" t="str">
        <f t="shared" si="371"/>
        <v/>
      </c>
      <c r="BN1119" s="120" t="str">
        <f t="shared" si="372"/>
        <v/>
      </c>
      <c r="BO1119" s="120" t="str">
        <f t="shared" si="373"/>
        <v/>
      </c>
      <c r="BP1119" s="120" t="str">
        <f t="shared" si="374"/>
        <v/>
      </c>
      <c r="BQ1119" s="98"/>
      <c r="BR1119" s="98"/>
      <c r="BS1119" s="98"/>
      <c r="BT1119" s="98"/>
      <c r="BU1119" s="98"/>
      <c r="BV1119" s="98"/>
      <c r="BW1119" s="98"/>
      <c r="BX1119" s="98"/>
      <c r="BY1119" s="98"/>
      <c r="BZ1119" s="98"/>
      <c r="CA1119" s="98"/>
      <c r="CB1119" s="98"/>
      <c r="CC1119" s="98"/>
      <c r="CD1119" s="98"/>
      <c r="CE1119" s="98"/>
      <c r="CF1119" s="98"/>
      <c r="CG1119" s="98"/>
      <c r="CH1119" s="98"/>
      <c r="CI1119" s="98"/>
      <c r="CJ1119" s="98"/>
      <c r="CK1119" s="98"/>
      <c r="CL1119" s="98"/>
      <c r="CM1119" s="98"/>
      <c r="CN1119" s="98"/>
      <c r="CO1119" s="98"/>
      <c r="CP1119" s="98"/>
      <c r="CQ1119" s="98"/>
      <c r="CR1119" s="98"/>
      <c r="CS1119" s="98"/>
    </row>
    <row r="1120" spans="1:97" s="4" customFormat="1" ht="18.75" customHeight="1" x14ac:dyDescent="0.2">
      <c r="A1120" s="3">
        <f t="shared" si="375"/>
        <v>1108</v>
      </c>
      <c r="B1120" s="263"/>
      <c r="C1120" s="263"/>
      <c r="D1120" s="263"/>
      <c r="E1120" s="259"/>
      <c r="F1120" s="259"/>
      <c r="G1120" s="43"/>
      <c r="H1120" s="264"/>
      <c r="I1120" s="261"/>
      <c r="J1120" s="106"/>
      <c r="K1120" s="247"/>
      <c r="L1120" s="247"/>
      <c r="M1120" s="247"/>
      <c r="N1120" s="248" t="str">
        <f>IF(AND(K1120&lt;&gt;"",L1120&lt;&gt;"",J1120&lt;&gt;""),ROUND(MIN(IF(OR(J1120="OZZ",J1120="ZZ"),5000,17300),TRUNC(0.75*(SUMIF($D$12:$D1120,$D1120,K$12:K1120)+SUMIF($D$12:$D1120,$D1120,L$12:L1120)),2)) - SUMIF($D$12:$D1119,$D1120,N$12:N1119),2),"")</f>
        <v/>
      </c>
      <c r="O1120" s="249" t="str">
        <f>IF(AND(K1120&lt;&gt;"",L1120&lt;&gt;"",M1120&lt;&gt;"",J1120&lt;&gt;"",AH1120&lt;&gt;""),IF(OR(J1120="OZZ",J1120="ZZ"),ROUND(0-SUMIF($D$12:$D1119,$D1120,O$12:O1119),2),IF(M1120=0,0,ROUND(MIN(MIN(17300,TRUNC(0.75*(SUMIF($D$12:$D$2012,$D1120,K$12:K$2012)+SUMIF($D$12:$D$2012,$D1120,L$12:L$2012)),2)+SUMIF($D$12:$D1120,$D1120,AH$12:AH1120))-SUMIF($D$12:$D1119,$D1120,O$12:O1119)-SUMIF($D$12:$D$2012,$D1120,N$12:N$2012),AH1120),2))),"")</f>
        <v/>
      </c>
      <c r="P1120" s="250" t="str">
        <f>IF(J1120&lt;&gt;"",1000 - SUMIF($D$12:$D1119,$D1120,P$12:P1119),"")</f>
        <v/>
      </c>
      <c r="Q1120" s="106"/>
      <c r="R1120" s="247"/>
      <c r="S1120" s="247"/>
      <c r="T1120" s="247"/>
      <c r="U1120" s="248" t="str">
        <f>IF(AND(R1120&lt;&gt;"",S1120&lt;&gt;"",Q1120&lt;&gt;""),ROUND(MIN(IF(OR(Q1120="OZZ",Q1120="ZZ"),5000,17300),TRUNC(0.75*(SUMIF($D$12:$D1120,$D1120,R$12:R1120)+SUMIF($D$12:$D1120,$D1120,S$12:S1120)),2)) - SUMIF($D$12:$D1119,$D1120,U$12:U1119),2),"")</f>
        <v/>
      </c>
      <c r="V1120" s="248" t="str">
        <f>IF(AND(R1120&lt;&gt;"",S1120&lt;&gt;"",T1120&lt;&gt;"",Q1120&lt;&gt;"",AL1120&lt;&gt;""),IF(OR(Q1120="OZZ",Q1120="ZZ"),ROUND(0-SUMIF($D$12:$D1119,$D1120,V$12:V1119),2),IF(T1120=0,0,ROUND(MIN(MIN(17300,TRUNC(0.75*(SUMIF($D$12:$D$2012,$D1120,R$12:R$2012)+SUMIF($D$12:$D$2012,$D1120,S$12:S$2012)),2)+SUMIF($D$12:$D1120,$D1120,AL$12:AL1120))-SUMIF($D$12:$D1119,$D1120,V$12:V1119)-SUMIF($D$12:$D$2012,$D1120,U$12:U$2012),AL1120),2))),"")</f>
        <v/>
      </c>
      <c r="W1120" s="250" t="str">
        <f>IF(Q1120&lt;&gt;"",1000 - SUMIF($D$12:$D1119,$D1120,W$12:W1119),"")</f>
        <v/>
      </c>
      <c r="X1120" s="106"/>
      <c r="Y1120" s="247"/>
      <c r="Z1120" s="247"/>
      <c r="AA1120" s="247"/>
      <c r="AB1120" s="248" t="str">
        <f>IF(AND(Y1120&lt;&gt;"",Z1120&lt;&gt;"",X1120&lt;&gt;""),ROUND(MIN(IF(OR(X1120="OZZ",X1120="ZZ"),5000,17300),TRUNC(0.75*(SUMIF($D$12:$D1120,$D1120,Y$12:Y1120)+SUMIF($D$12:$D1120,$D1120,Z$12:Z1120)),2)) - SUMIF($D$12:$D1119,$D1120,AB$12:AB1119),2),"")</f>
        <v/>
      </c>
      <c r="AC1120" s="251" t="str">
        <f>IF(AND(Y1120&lt;&gt;"",Z1120&lt;&gt;"",AA1120&lt;&gt;"",X1120&lt;&gt;"",AP1120&lt;&gt;""),IF(OR(X1120="OZZ",X1120="ZZ"),ROUND(0-SUMIF($D$12:$D1119,$D1120,AC$12:AC1119),2),IF(AA1120=0,0,ROUND(MIN(MIN(17300,TRUNC(0.75*(SUMIF($D$12:$D$2012,$D1120,Y$12:Y$2012)+SUMIF($D$12:$D$2012,$D1120,Z$12:Z$2012)),2)+SUMIF($D$12:$D1120,$D1120,AP$12:AP1120))-SUMIF($D$12:$D1119,$D1120,AC$12:AC1119)-SUMIF($D$12:$D$2012,$D1120,AB$12:AB$2012),AP1120),2))),"")</f>
        <v/>
      </c>
      <c r="AD1120" s="250" t="str">
        <f>IF(X1120&lt;&gt;"",1000 - SUMIF($D$12:$D1119,$D1120,AD$12:AD1119),"")</f>
        <v/>
      </c>
      <c r="AE1120" s="252"/>
      <c r="AF1120" s="253"/>
      <c r="AG1120" s="254"/>
      <c r="AH1120" s="255" t="str">
        <f t="shared" si="376"/>
        <v/>
      </c>
      <c r="AI1120" s="256"/>
      <c r="AJ1120" s="253"/>
      <c r="AK1120" s="254"/>
      <c r="AL1120" s="255" t="str">
        <f t="shared" si="377"/>
        <v/>
      </c>
      <c r="AM1120" s="256"/>
      <c r="AN1120" s="253"/>
      <c r="AO1120" s="254"/>
      <c r="AP1120" s="255" t="str">
        <f t="shared" si="357"/>
        <v/>
      </c>
      <c r="AQ1120" s="116"/>
      <c r="AR1120" s="116"/>
      <c r="AS1120" s="117"/>
      <c r="AT1120" s="118"/>
      <c r="AU1120" s="119" t="str">
        <f>IF(D1120&lt;&gt; "", IF(COUNTIF($D$12:$D1120,$D1120)&gt;1,0,IF(SUM(N1120,U1120,AB1120)&gt;0,IF(AND(X1120="",OR(Q1120&lt;&gt;"",J1120&lt;&gt;"")),IF(Q1120&lt;&gt;"",Q1120,IF(J1120&lt;&gt;"",J1120,0)),IF(AND(Q1120&lt;&gt;"",J1120&lt;&gt;"",Q1120=J1120),Q1120,X1120)),0)),"")</f>
        <v/>
      </c>
      <c r="AV1120" s="119" t="str">
        <f>IF(D1120&lt;&gt;"",IF(COUNTIF($D$12:$D1120,$D1120)&gt;1,0,IF(SUM(O1120,V1120,AC1120)&gt;0,IF(AND(X1120="",OR(Q1120&lt;&gt;"",J1120&lt;&gt;"")),IF(Q1120&lt;&gt;"",Q1120,IF(J1120&lt;&gt;"",J1120,0)),IF(AND(Q1120&lt;&gt;"",J1120&lt;&gt;"",Q1120=J1120),Q1120,X1120)),0)),"")</f>
        <v/>
      </c>
      <c r="AW1120" s="119" t="str">
        <f>IF(D1120&lt;&gt;"",IF(COUNTIF($D$12:$D1120,$D1120)&gt;1,0,IF(SUM(P1120,W1120,AD1120)&gt;0,IF(AND(X1120="",OR(Q1120&lt;&gt;"",J1120&lt;&gt;"")),IF(Q1120&lt;&gt;"",Q1120,IF(J1120&lt;&gt;"",J1120,0)),IF(AND(Q1120&lt;&gt;"",J1120&lt;&gt;"",Q1120=J1120),Q1120,X1120)),0)),"")</f>
        <v/>
      </c>
      <c r="AX1120" s="118" t="str">
        <f t="shared" si="358"/>
        <v/>
      </c>
      <c r="AY1120" s="118" t="str">
        <f t="shared" si="359"/>
        <v/>
      </c>
      <c r="AZ1120" s="118" t="str">
        <f t="shared" si="360"/>
        <v/>
      </c>
      <c r="BA1120" s="118" t="str">
        <f t="shared" si="361"/>
        <v/>
      </c>
      <c r="BB1120" s="118" t="str">
        <f t="shared" si="362"/>
        <v/>
      </c>
      <c r="BC1120" s="118" t="str">
        <f t="shared" si="363"/>
        <v/>
      </c>
      <c r="BD1120" s="118" t="str">
        <f t="shared" si="364"/>
        <v/>
      </c>
      <c r="BE1120" s="118" t="str">
        <f t="shared" si="365"/>
        <v/>
      </c>
      <c r="BF1120" s="118" t="str">
        <f t="shared" si="366"/>
        <v/>
      </c>
      <c r="BG1120" s="120"/>
      <c r="BH1120" s="120" t="str">
        <f t="shared" si="367"/>
        <v/>
      </c>
      <c r="BI1120" s="120" t="str">
        <f t="shared" si="368"/>
        <v/>
      </c>
      <c r="BJ1120" s="121"/>
      <c r="BK1120" s="120" t="str">
        <f t="shared" si="369"/>
        <v/>
      </c>
      <c r="BL1120" s="120" t="str">
        <f t="shared" si="370"/>
        <v/>
      </c>
      <c r="BM1120" s="120" t="str">
        <f t="shared" si="371"/>
        <v/>
      </c>
      <c r="BN1120" s="120" t="str">
        <f t="shared" si="372"/>
        <v/>
      </c>
      <c r="BO1120" s="120" t="str">
        <f t="shared" si="373"/>
        <v/>
      </c>
      <c r="BP1120" s="120" t="str">
        <f t="shared" si="374"/>
        <v/>
      </c>
      <c r="BQ1120" s="98"/>
      <c r="BR1120" s="98"/>
      <c r="BS1120" s="98"/>
      <c r="BT1120" s="98"/>
      <c r="BU1120" s="98"/>
      <c r="BV1120" s="98"/>
      <c r="BW1120" s="98"/>
      <c r="BX1120" s="98"/>
      <c r="BY1120" s="98"/>
      <c r="BZ1120" s="98"/>
      <c r="CA1120" s="98"/>
      <c r="CB1120" s="98"/>
      <c r="CC1120" s="98"/>
      <c r="CD1120" s="98"/>
      <c r="CE1120" s="98"/>
      <c r="CF1120" s="98"/>
      <c r="CG1120" s="98"/>
      <c r="CH1120" s="98"/>
      <c r="CI1120" s="98"/>
      <c r="CJ1120" s="98"/>
      <c r="CK1120" s="98"/>
      <c r="CL1120" s="98"/>
      <c r="CM1120" s="98"/>
      <c r="CN1120" s="98"/>
      <c r="CO1120" s="98"/>
      <c r="CP1120" s="98"/>
      <c r="CQ1120" s="98"/>
      <c r="CR1120" s="98"/>
      <c r="CS1120" s="98"/>
    </row>
    <row r="1121" spans="1:97" s="4" customFormat="1" ht="18.75" customHeight="1" x14ac:dyDescent="0.2">
      <c r="A1121" s="3">
        <f t="shared" si="375"/>
        <v>1109</v>
      </c>
      <c r="B1121" s="263"/>
      <c r="C1121" s="263"/>
      <c r="D1121" s="263"/>
      <c r="E1121" s="259"/>
      <c r="F1121" s="259"/>
      <c r="G1121" s="43"/>
      <c r="H1121" s="264"/>
      <c r="I1121" s="261"/>
      <c r="J1121" s="106"/>
      <c r="K1121" s="247"/>
      <c r="L1121" s="247"/>
      <c r="M1121" s="247"/>
      <c r="N1121" s="248" t="str">
        <f>IF(AND(K1121&lt;&gt;"",L1121&lt;&gt;"",J1121&lt;&gt;""),ROUND(MIN(IF(OR(J1121="OZZ",J1121="ZZ"),5000,17300),TRUNC(0.75*(SUMIF($D$12:$D1121,$D1121,K$12:K1121)+SUMIF($D$12:$D1121,$D1121,L$12:L1121)),2)) - SUMIF($D$12:$D1120,$D1121,N$12:N1120),2),"")</f>
        <v/>
      </c>
      <c r="O1121" s="249" t="str">
        <f>IF(AND(K1121&lt;&gt;"",L1121&lt;&gt;"",M1121&lt;&gt;"",J1121&lt;&gt;"",AH1121&lt;&gt;""),IF(OR(J1121="OZZ",J1121="ZZ"),ROUND(0-SUMIF($D$12:$D1120,$D1121,O$12:O1120),2),IF(M1121=0,0,ROUND(MIN(MIN(17300,TRUNC(0.75*(SUMIF($D$12:$D$2012,$D1121,K$12:K$2012)+SUMIF($D$12:$D$2012,$D1121,L$12:L$2012)),2)+SUMIF($D$12:$D1121,$D1121,AH$12:AH1121))-SUMIF($D$12:$D1120,$D1121,O$12:O1120)-SUMIF($D$12:$D$2012,$D1121,N$12:N$2012),AH1121),2))),"")</f>
        <v/>
      </c>
      <c r="P1121" s="250" t="str">
        <f>IF(J1121&lt;&gt;"",1000 - SUMIF($D$12:$D1120,$D1121,P$12:P1120),"")</f>
        <v/>
      </c>
      <c r="Q1121" s="106"/>
      <c r="R1121" s="247"/>
      <c r="S1121" s="247"/>
      <c r="T1121" s="247"/>
      <c r="U1121" s="248" t="str">
        <f>IF(AND(R1121&lt;&gt;"",S1121&lt;&gt;"",Q1121&lt;&gt;""),ROUND(MIN(IF(OR(Q1121="OZZ",Q1121="ZZ"),5000,17300),TRUNC(0.75*(SUMIF($D$12:$D1121,$D1121,R$12:R1121)+SUMIF($D$12:$D1121,$D1121,S$12:S1121)),2)) - SUMIF($D$12:$D1120,$D1121,U$12:U1120),2),"")</f>
        <v/>
      </c>
      <c r="V1121" s="248" t="str">
        <f>IF(AND(R1121&lt;&gt;"",S1121&lt;&gt;"",T1121&lt;&gt;"",Q1121&lt;&gt;"",AL1121&lt;&gt;""),IF(OR(Q1121="OZZ",Q1121="ZZ"),ROUND(0-SUMIF($D$12:$D1120,$D1121,V$12:V1120),2),IF(T1121=0,0,ROUND(MIN(MIN(17300,TRUNC(0.75*(SUMIF($D$12:$D$2012,$D1121,R$12:R$2012)+SUMIF($D$12:$D$2012,$D1121,S$12:S$2012)),2)+SUMIF($D$12:$D1121,$D1121,AL$12:AL1121))-SUMIF($D$12:$D1120,$D1121,V$12:V1120)-SUMIF($D$12:$D$2012,$D1121,U$12:U$2012),AL1121),2))),"")</f>
        <v/>
      </c>
      <c r="W1121" s="250" t="str">
        <f>IF(Q1121&lt;&gt;"",1000 - SUMIF($D$12:$D1120,$D1121,W$12:W1120),"")</f>
        <v/>
      </c>
      <c r="X1121" s="106"/>
      <c r="Y1121" s="247"/>
      <c r="Z1121" s="247"/>
      <c r="AA1121" s="247"/>
      <c r="AB1121" s="248" t="str">
        <f>IF(AND(Y1121&lt;&gt;"",Z1121&lt;&gt;"",X1121&lt;&gt;""),ROUND(MIN(IF(OR(X1121="OZZ",X1121="ZZ"),5000,17300),TRUNC(0.75*(SUMIF($D$12:$D1121,$D1121,Y$12:Y1121)+SUMIF($D$12:$D1121,$D1121,Z$12:Z1121)),2)) - SUMIF($D$12:$D1120,$D1121,AB$12:AB1120),2),"")</f>
        <v/>
      </c>
      <c r="AC1121" s="251" t="str">
        <f>IF(AND(Y1121&lt;&gt;"",Z1121&lt;&gt;"",AA1121&lt;&gt;"",X1121&lt;&gt;"",AP1121&lt;&gt;""),IF(OR(X1121="OZZ",X1121="ZZ"),ROUND(0-SUMIF($D$12:$D1120,$D1121,AC$12:AC1120),2),IF(AA1121=0,0,ROUND(MIN(MIN(17300,TRUNC(0.75*(SUMIF($D$12:$D$2012,$D1121,Y$12:Y$2012)+SUMIF($D$12:$D$2012,$D1121,Z$12:Z$2012)),2)+SUMIF($D$12:$D1121,$D1121,AP$12:AP1121))-SUMIF($D$12:$D1120,$D1121,AC$12:AC1120)-SUMIF($D$12:$D$2012,$D1121,AB$12:AB$2012),AP1121),2))),"")</f>
        <v/>
      </c>
      <c r="AD1121" s="250" t="str">
        <f>IF(X1121&lt;&gt;"",1000 - SUMIF($D$12:$D1120,$D1121,AD$12:AD1120),"")</f>
        <v/>
      </c>
      <c r="AE1121" s="252"/>
      <c r="AF1121" s="253"/>
      <c r="AG1121" s="254"/>
      <c r="AH1121" s="255" t="str">
        <f t="shared" si="376"/>
        <v/>
      </c>
      <c r="AI1121" s="256"/>
      <c r="AJ1121" s="253"/>
      <c r="AK1121" s="254"/>
      <c r="AL1121" s="255" t="str">
        <f t="shared" si="377"/>
        <v/>
      </c>
      <c r="AM1121" s="256"/>
      <c r="AN1121" s="253"/>
      <c r="AO1121" s="254"/>
      <c r="AP1121" s="255" t="str">
        <f t="shared" si="357"/>
        <v/>
      </c>
      <c r="AQ1121" s="116"/>
      <c r="AR1121" s="116"/>
      <c r="AS1121" s="117"/>
      <c r="AT1121" s="118"/>
      <c r="AU1121" s="119" t="str">
        <f>IF(D1121&lt;&gt; "", IF(COUNTIF($D$12:$D1121,$D1121)&gt;1,0,IF(SUM(N1121,U1121,AB1121)&gt;0,IF(AND(X1121="",OR(Q1121&lt;&gt;"",J1121&lt;&gt;"")),IF(Q1121&lt;&gt;"",Q1121,IF(J1121&lt;&gt;"",J1121,0)),IF(AND(Q1121&lt;&gt;"",J1121&lt;&gt;"",Q1121=J1121),Q1121,X1121)),0)),"")</f>
        <v/>
      </c>
      <c r="AV1121" s="119" t="str">
        <f>IF(D1121&lt;&gt;"",IF(COUNTIF($D$12:$D1121,$D1121)&gt;1,0,IF(SUM(O1121,V1121,AC1121)&gt;0,IF(AND(X1121="",OR(Q1121&lt;&gt;"",J1121&lt;&gt;"")),IF(Q1121&lt;&gt;"",Q1121,IF(J1121&lt;&gt;"",J1121,0)),IF(AND(Q1121&lt;&gt;"",J1121&lt;&gt;"",Q1121=J1121),Q1121,X1121)),0)),"")</f>
        <v/>
      </c>
      <c r="AW1121" s="119" t="str">
        <f>IF(D1121&lt;&gt;"",IF(COUNTIF($D$12:$D1121,$D1121)&gt;1,0,IF(SUM(P1121,W1121,AD1121)&gt;0,IF(AND(X1121="",OR(Q1121&lt;&gt;"",J1121&lt;&gt;"")),IF(Q1121&lt;&gt;"",Q1121,IF(J1121&lt;&gt;"",J1121,0)),IF(AND(Q1121&lt;&gt;"",J1121&lt;&gt;"",Q1121=J1121),Q1121,X1121)),0)),"")</f>
        <v/>
      </c>
      <c r="AX1121" s="118" t="str">
        <f t="shared" si="358"/>
        <v/>
      </c>
      <c r="AY1121" s="118" t="str">
        <f t="shared" si="359"/>
        <v/>
      </c>
      <c r="AZ1121" s="118" t="str">
        <f t="shared" si="360"/>
        <v/>
      </c>
      <c r="BA1121" s="118" t="str">
        <f t="shared" si="361"/>
        <v/>
      </c>
      <c r="BB1121" s="118" t="str">
        <f t="shared" si="362"/>
        <v/>
      </c>
      <c r="BC1121" s="118" t="str">
        <f t="shared" si="363"/>
        <v/>
      </c>
      <c r="BD1121" s="118" t="str">
        <f t="shared" si="364"/>
        <v/>
      </c>
      <c r="BE1121" s="118" t="str">
        <f t="shared" si="365"/>
        <v/>
      </c>
      <c r="BF1121" s="118" t="str">
        <f t="shared" si="366"/>
        <v/>
      </c>
      <c r="BG1121" s="120"/>
      <c r="BH1121" s="120" t="str">
        <f t="shared" si="367"/>
        <v/>
      </c>
      <c r="BI1121" s="120" t="str">
        <f t="shared" si="368"/>
        <v/>
      </c>
      <c r="BJ1121" s="121"/>
      <c r="BK1121" s="120" t="str">
        <f t="shared" si="369"/>
        <v/>
      </c>
      <c r="BL1121" s="120" t="str">
        <f t="shared" si="370"/>
        <v/>
      </c>
      <c r="BM1121" s="120" t="str">
        <f t="shared" si="371"/>
        <v/>
      </c>
      <c r="BN1121" s="120" t="str">
        <f t="shared" si="372"/>
        <v/>
      </c>
      <c r="BO1121" s="120" t="str">
        <f t="shared" si="373"/>
        <v/>
      </c>
      <c r="BP1121" s="120" t="str">
        <f t="shared" si="374"/>
        <v/>
      </c>
      <c r="BQ1121" s="98"/>
      <c r="BR1121" s="98"/>
      <c r="BS1121" s="98"/>
      <c r="BT1121" s="98"/>
      <c r="BU1121" s="98"/>
      <c r="BV1121" s="98"/>
      <c r="BW1121" s="98"/>
      <c r="BX1121" s="98"/>
      <c r="BY1121" s="98"/>
      <c r="BZ1121" s="98"/>
      <c r="CA1121" s="98"/>
      <c r="CB1121" s="98"/>
      <c r="CC1121" s="98"/>
      <c r="CD1121" s="98"/>
      <c r="CE1121" s="98"/>
      <c r="CF1121" s="98"/>
      <c r="CG1121" s="98"/>
      <c r="CH1121" s="98"/>
      <c r="CI1121" s="98"/>
      <c r="CJ1121" s="98"/>
      <c r="CK1121" s="98"/>
      <c r="CL1121" s="98"/>
      <c r="CM1121" s="98"/>
      <c r="CN1121" s="98"/>
      <c r="CO1121" s="98"/>
      <c r="CP1121" s="98"/>
      <c r="CQ1121" s="98"/>
      <c r="CR1121" s="98"/>
      <c r="CS1121" s="98"/>
    </row>
    <row r="1122" spans="1:97" s="4" customFormat="1" ht="18.75" customHeight="1" x14ac:dyDescent="0.2">
      <c r="A1122" s="3">
        <f t="shared" si="375"/>
        <v>1110</v>
      </c>
      <c r="B1122" s="263"/>
      <c r="C1122" s="263"/>
      <c r="D1122" s="263"/>
      <c r="E1122" s="259"/>
      <c r="F1122" s="259"/>
      <c r="G1122" s="43"/>
      <c r="H1122" s="264"/>
      <c r="I1122" s="261"/>
      <c r="J1122" s="106"/>
      <c r="K1122" s="247"/>
      <c r="L1122" s="247"/>
      <c r="M1122" s="247"/>
      <c r="N1122" s="248" t="str">
        <f>IF(AND(K1122&lt;&gt;"",L1122&lt;&gt;"",J1122&lt;&gt;""),ROUND(MIN(IF(OR(J1122="OZZ",J1122="ZZ"),5000,17300),TRUNC(0.75*(SUMIF($D$12:$D1122,$D1122,K$12:K1122)+SUMIF($D$12:$D1122,$D1122,L$12:L1122)),2)) - SUMIF($D$12:$D1121,$D1122,N$12:N1121),2),"")</f>
        <v/>
      </c>
      <c r="O1122" s="249" t="str">
        <f>IF(AND(K1122&lt;&gt;"",L1122&lt;&gt;"",M1122&lt;&gt;"",J1122&lt;&gt;"",AH1122&lt;&gt;""),IF(OR(J1122="OZZ",J1122="ZZ"),ROUND(0-SUMIF($D$12:$D1121,$D1122,O$12:O1121),2),IF(M1122=0,0,ROUND(MIN(MIN(17300,TRUNC(0.75*(SUMIF($D$12:$D$2012,$D1122,K$12:K$2012)+SUMIF($D$12:$D$2012,$D1122,L$12:L$2012)),2)+SUMIF($D$12:$D1122,$D1122,AH$12:AH1122))-SUMIF($D$12:$D1121,$D1122,O$12:O1121)-SUMIF($D$12:$D$2012,$D1122,N$12:N$2012),AH1122),2))),"")</f>
        <v/>
      </c>
      <c r="P1122" s="250" t="str">
        <f>IF(J1122&lt;&gt;"",1000 - SUMIF($D$12:$D1121,$D1122,P$12:P1121),"")</f>
        <v/>
      </c>
      <c r="Q1122" s="106"/>
      <c r="R1122" s="247"/>
      <c r="S1122" s="247"/>
      <c r="T1122" s="247"/>
      <c r="U1122" s="248" t="str">
        <f>IF(AND(R1122&lt;&gt;"",S1122&lt;&gt;"",Q1122&lt;&gt;""),ROUND(MIN(IF(OR(Q1122="OZZ",Q1122="ZZ"),5000,17300),TRUNC(0.75*(SUMIF($D$12:$D1122,$D1122,R$12:R1122)+SUMIF($D$12:$D1122,$D1122,S$12:S1122)),2)) - SUMIF($D$12:$D1121,$D1122,U$12:U1121),2),"")</f>
        <v/>
      </c>
      <c r="V1122" s="248" t="str">
        <f>IF(AND(R1122&lt;&gt;"",S1122&lt;&gt;"",T1122&lt;&gt;"",Q1122&lt;&gt;"",AL1122&lt;&gt;""),IF(OR(Q1122="OZZ",Q1122="ZZ"),ROUND(0-SUMIF($D$12:$D1121,$D1122,V$12:V1121),2),IF(T1122=0,0,ROUND(MIN(MIN(17300,TRUNC(0.75*(SUMIF($D$12:$D$2012,$D1122,R$12:R$2012)+SUMIF($D$12:$D$2012,$D1122,S$12:S$2012)),2)+SUMIF($D$12:$D1122,$D1122,AL$12:AL1122))-SUMIF($D$12:$D1121,$D1122,V$12:V1121)-SUMIF($D$12:$D$2012,$D1122,U$12:U$2012),AL1122),2))),"")</f>
        <v/>
      </c>
      <c r="W1122" s="250" t="str">
        <f>IF(Q1122&lt;&gt;"",1000 - SUMIF($D$12:$D1121,$D1122,W$12:W1121),"")</f>
        <v/>
      </c>
      <c r="X1122" s="106"/>
      <c r="Y1122" s="247"/>
      <c r="Z1122" s="247"/>
      <c r="AA1122" s="247"/>
      <c r="AB1122" s="248" t="str">
        <f>IF(AND(Y1122&lt;&gt;"",Z1122&lt;&gt;"",X1122&lt;&gt;""),ROUND(MIN(IF(OR(X1122="OZZ",X1122="ZZ"),5000,17300),TRUNC(0.75*(SUMIF($D$12:$D1122,$D1122,Y$12:Y1122)+SUMIF($D$12:$D1122,$D1122,Z$12:Z1122)),2)) - SUMIF($D$12:$D1121,$D1122,AB$12:AB1121),2),"")</f>
        <v/>
      </c>
      <c r="AC1122" s="251" t="str">
        <f>IF(AND(Y1122&lt;&gt;"",Z1122&lt;&gt;"",AA1122&lt;&gt;"",X1122&lt;&gt;"",AP1122&lt;&gt;""),IF(OR(X1122="OZZ",X1122="ZZ"),ROUND(0-SUMIF($D$12:$D1121,$D1122,AC$12:AC1121),2),IF(AA1122=0,0,ROUND(MIN(MIN(17300,TRUNC(0.75*(SUMIF($D$12:$D$2012,$D1122,Y$12:Y$2012)+SUMIF($D$12:$D$2012,$D1122,Z$12:Z$2012)),2)+SUMIF($D$12:$D1122,$D1122,AP$12:AP1122))-SUMIF($D$12:$D1121,$D1122,AC$12:AC1121)-SUMIF($D$12:$D$2012,$D1122,AB$12:AB$2012),AP1122),2))),"")</f>
        <v/>
      </c>
      <c r="AD1122" s="250" t="str">
        <f>IF(X1122&lt;&gt;"",1000 - SUMIF($D$12:$D1121,$D1122,AD$12:AD1121),"")</f>
        <v/>
      </c>
      <c r="AE1122" s="252"/>
      <c r="AF1122" s="253"/>
      <c r="AG1122" s="254"/>
      <c r="AH1122" s="255" t="str">
        <f t="shared" si="376"/>
        <v/>
      </c>
      <c r="AI1122" s="256"/>
      <c r="AJ1122" s="253"/>
      <c r="AK1122" s="254"/>
      <c r="AL1122" s="255" t="str">
        <f t="shared" si="377"/>
        <v/>
      </c>
      <c r="AM1122" s="256"/>
      <c r="AN1122" s="253"/>
      <c r="AO1122" s="254"/>
      <c r="AP1122" s="255" t="str">
        <f t="shared" si="357"/>
        <v/>
      </c>
      <c r="AQ1122" s="116"/>
      <c r="AR1122" s="116"/>
      <c r="AS1122" s="117"/>
      <c r="AT1122" s="118"/>
      <c r="AU1122" s="119" t="str">
        <f>IF(D1122&lt;&gt; "", IF(COUNTIF($D$12:$D1122,$D1122)&gt;1,0,IF(SUM(N1122,U1122,AB1122)&gt;0,IF(AND(X1122="",OR(Q1122&lt;&gt;"",J1122&lt;&gt;"")),IF(Q1122&lt;&gt;"",Q1122,IF(J1122&lt;&gt;"",J1122,0)),IF(AND(Q1122&lt;&gt;"",J1122&lt;&gt;"",Q1122=J1122),Q1122,X1122)),0)),"")</f>
        <v/>
      </c>
      <c r="AV1122" s="119" t="str">
        <f>IF(D1122&lt;&gt;"",IF(COUNTIF($D$12:$D1122,$D1122)&gt;1,0,IF(SUM(O1122,V1122,AC1122)&gt;0,IF(AND(X1122="",OR(Q1122&lt;&gt;"",J1122&lt;&gt;"")),IF(Q1122&lt;&gt;"",Q1122,IF(J1122&lt;&gt;"",J1122,0)),IF(AND(Q1122&lt;&gt;"",J1122&lt;&gt;"",Q1122=J1122),Q1122,X1122)),0)),"")</f>
        <v/>
      </c>
      <c r="AW1122" s="119" t="str">
        <f>IF(D1122&lt;&gt;"",IF(COUNTIF($D$12:$D1122,$D1122)&gt;1,0,IF(SUM(P1122,W1122,AD1122)&gt;0,IF(AND(X1122="",OR(Q1122&lt;&gt;"",J1122&lt;&gt;"")),IF(Q1122&lt;&gt;"",Q1122,IF(J1122&lt;&gt;"",J1122,0)),IF(AND(Q1122&lt;&gt;"",J1122&lt;&gt;"",Q1122=J1122),Q1122,X1122)),0)),"")</f>
        <v/>
      </c>
      <c r="AX1122" s="118" t="str">
        <f t="shared" si="358"/>
        <v/>
      </c>
      <c r="AY1122" s="118" t="str">
        <f t="shared" si="359"/>
        <v/>
      </c>
      <c r="AZ1122" s="118" t="str">
        <f t="shared" si="360"/>
        <v/>
      </c>
      <c r="BA1122" s="118" t="str">
        <f t="shared" si="361"/>
        <v/>
      </c>
      <c r="BB1122" s="118" t="str">
        <f t="shared" si="362"/>
        <v/>
      </c>
      <c r="BC1122" s="118" t="str">
        <f t="shared" si="363"/>
        <v/>
      </c>
      <c r="BD1122" s="118" t="str">
        <f t="shared" si="364"/>
        <v/>
      </c>
      <c r="BE1122" s="118" t="str">
        <f t="shared" si="365"/>
        <v/>
      </c>
      <c r="BF1122" s="118" t="str">
        <f t="shared" si="366"/>
        <v/>
      </c>
      <c r="BG1122" s="120"/>
      <c r="BH1122" s="120" t="str">
        <f t="shared" si="367"/>
        <v/>
      </c>
      <c r="BI1122" s="120" t="str">
        <f t="shared" si="368"/>
        <v/>
      </c>
      <c r="BJ1122" s="121"/>
      <c r="BK1122" s="120" t="str">
        <f t="shared" si="369"/>
        <v/>
      </c>
      <c r="BL1122" s="120" t="str">
        <f t="shared" si="370"/>
        <v/>
      </c>
      <c r="BM1122" s="120" t="str">
        <f t="shared" si="371"/>
        <v/>
      </c>
      <c r="BN1122" s="120" t="str">
        <f t="shared" si="372"/>
        <v/>
      </c>
      <c r="BO1122" s="120" t="str">
        <f t="shared" si="373"/>
        <v/>
      </c>
      <c r="BP1122" s="120" t="str">
        <f t="shared" si="374"/>
        <v/>
      </c>
      <c r="BQ1122" s="98"/>
      <c r="BR1122" s="98"/>
      <c r="BS1122" s="98"/>
      <c r="BT1122" s="98"/>
      <c r="BU1122" s="98"/>
      <c r="BV1122" s="98"/>
      <c r="BW1122" s="98"/>
      <c r="BX1122" s="98"/>
      <c r="BY1122" s="98"/>
      <c r="BZ1122" s="98"/>
      <c r="CA1122" s="98"/>
      <c r="CB1122" s="98"/>
      <c r="CC1122" s="98"/>
      <c r="CD1122" s="98"/>
      <c r="CE1122" s="98"/>
      <c r="CF1122" s="98"/>
      <c r="CG1122" s="98"/>
      <c r="CH1122" s="98"/>
      <c r="CI1122" s="98"/>
      <c r="CJ1122" s="98"/>
      <c r="CK1122" s="98"/>
      <c r="CL1122" s="98"/>
      <c r="CM1122" s="98"/>
      <c r="CN1122" s="98"/>
      <c r="CO1122" s="98"/>
      <c r="CP1122" s="98"/>
      <c r="CQ1122" s="98"/>
      <c r="CR1122" s="98"/>
      <c r="CS1122" s="98"/>
    </row>
    <row r="1123" spans="1:97" s="4" customFormat="1" ht="18.75" customHeight="1" x14ac:dyDescent="0.2">
      <c r="A1123" s="3">
        <f t="shared" si="375"/>
        <v>1111</v>
      </c>
      <c r="B1123" s="263"/>
      <c r="C1123" s="263"/>
      <c r="D1123" s="263"/>
      <c r="E1123" s="259"/>
      <c r="F1123" s="259"/>
      <c r="G1123" s="43"/>
      <c r="H1123" s="264"/>
      <c r="I1123" s="261"/>
      <c r="J1123" s="106"/>
      <c r="K1123" s="247"/>
      <c r="L1123" s="247"/>
      <c r="M1123" s="247"/>
      <c r="N1123" s="248" t="str">
        <f>IF(AND(K1123&lt;&gt;"",L1123&lt;&gt;"",J1123&lt;&gt;""),ROUND(MIN(IF(OR(J1123="OZZ",J1123="ZZ"),5000,17300),TRUNC(0.75*(SUMIF($D$12:$D1123,$D1123,K$12:K1123)+SUMIF($D$12:$D1123,$D1123,L$12:L1123)),2)) - SUMIF($D$12:$D1122,$D1123,N$12:N1122),2),"")</f>
        <v/>
      </c>
      <c r="O1123" s="249" t="str">
        <f>IF(AND(K1123&lt;&gt;"",L1123&lt;&gt;"",M1123&lt;&gt;"",J1123&lt;&gt;"",AH1123&lt;&gt;""),IF(OR(J1123="OZZ",J1123="ZZ"),ROUND(0-SUMIF($D$12:$D1122,$D1123,O$12:O1122),2),IF(M1123=0,0,ROUND(MIN(MIN(17300,TRUNC(0.75*(SUMIF($D$12:$D$2012,$D1123,K$12:K$2012)+SUMIF($D$12:$D$2012,$D1123,L$12:L$2012)),2)+SUMIF($D$12:$D1123,$D1123,AH$12:AH1123))-SUMIF($D$12:$D1122,$D1123,O$12:O1122)-SUMIF($D$12:$D$2012,$D1123,N$12:N$2012),AH1123),2))),"")</f>
        <v/>
      </c>
      <c r="P1123" s="250" t="str">
        <f>IF(J1123&lt;&gt;"",1000 - SUMIF($D$12:$D1122,$D1123,P$12:P1122),"")</f>
        <v/>
      </c>
      <c r="Q1123" s="106"/>
      <c r="R1123" s="247"/>
      <c r="S1123" s="247"/>
      <c r="T1123" s="247"/>
      <c r="U1123" s="248" t="str">
        <f>IF(AND(R1123&lt;&gt;"",S1123&lt;&gt;"",Q1123&lt;&gt;""),ROUND(MIN(IF(OR(Q1123="OZZ",Q1123="ZZ"),5000,17300),TRUNC(0.75*(SUMIF($D$12:$D1123,$D1123,R$12:R1123)+SUMIF($D$12:$D1123,$D1123,S$12:S1123)),2)) - SUMIF($D$12:$D1122,$D1123,U$12:U1122),2),"")</f>
        <v/>
      </c>
      <c r="V1123" s="248" t="str">
        <f>IF(AND(R1123&lt;&gt;"",S1123&lt;&gt;"",T1123&lt;&gt;"",Q1123&lt;&gt;"",AL1123&lt;&gt;""),IF(OR(Q1123="OZZ",Q1123="ZZ"),ROUND(0-SUMIF($D$12:$D1122,$D1123,V$12:V1122),2),IF(T1123=0,0,ROUND(MIN(MIN(17300,TRUNC(0.75*(SUMIF($D$12:$D$2012,$D1123,R$12:R$2012)+SUMIF($D$12:$D$2012,$D1123,S$12:S$2012)),2)+SUMIF($D$12:$D1123,$D1123,AL$12:AL1123))-SUMIF($D$12:$D1122,$D1123,V$12:V1122)-SUMIF($D$12:$D$2012,$D1123,U$12:U$2012),AL1123),2))),"")</f>
        <v/>
      </c>
      <c r="W1123" s="250" t="str">
        <f>IF(Q1123&lt;&gt;"",1000 - SUMIF($D$12:$D1122,$D1123,W$12:W1122),"")</f>
        <v/>
      </c>
      <c r="X1123" s="106"/>
      <c r="Y1123" s="247"/>
      <c r="Z1123" s="247"/>
      <c r="AA1123" s="247"/>
      <c r="AB1123" s="248" t="str">
        <f>IF(AND(Y1123&lt;&gt;"",Z1123&lt;&gt;"",X1123&lt;&gt;""),ROUND(MIN(IF(OR(X1123="OZZ",X1123="ZZ"),5000,17300),TRUNC(0.75*(SUMIF($D$12:$D1123,$D1123,Y$12:Y1123)+SUMIF($D$12:$D1123,$D1123,Z$12:Z1123)),2)) - SUMIF($D$12:$D1122,$D1123,AB$12:AB1122),2),"")</f>
        <v/>
      </c>
      <c r="AC1123" s="251" t="str">
        <f>IF(AND(Y1123&lt;&gt;"",Z1123&lt;&gt;"",AA1123&lt;&gt;"",X1123&lt;&gt;"",AP1123&lt;&gt;""),IF(OR(X1123="OZZ",X1123="ZZ"),ROUND(0-SUMIF($D$12:$D1122,$D1123,AC$12:AC1122),2),IF(AA1123=0,0,ROUND(MIN(MIN(17300,TRUNC(0.75*(SUMIF($D$12:$D$2012,$D1123,Y$12:Y$2012)+SUMIF($D$12:$D$2012,$D1123,Z$12:Z$2012)),2)+SUMIF($D$12:$D1123,$D1123,AP$12:AP1123))-SUMIF($D$12:$D1122,$D1123,AC$12:AC1122)-SUMIF($D$12:$D$2012,$D1123,AB$12:AB$2012),AP1123),2))),"")</f>
        <v/>
      </c>
      <c r="AD1123" s="250" t="str">
        <f>IF(X1123&lt;&gt;"",1000 - SUMIF($D$12:$D1122,$D1123,AD$12:AD1122),"")</f>
        <v/>
      </c>
      <c r="AE1123" s="252"/>
      <c r="AF1123" s="253"/>
      <c r="AG1123" s="254"/>
      <c r="AH1123" s="255" t="str">
        <f t="shared" si="376"/>
        <v/>
      </c>
      <c r="AI1123" s="256"/>
      <c r="AJ1123" s="253"/>
      <c r="AK1123" s="254"/>
      <c r="AL1123" s="255" t="str">
        <f t="shared" si="377"/>
        <v/>
      </c>
      <c r="AM1123" s="256"/>
      <c r="AN1123" s="253"/>
      <c r="AO1123" s="254"/>
      <c r="AP1123" s="255" t="str">
        <f t="shared" si="357"/>
        <v/>
      </c>
      <c r="AQ1123" s="116"/>
      <c r="AR1123" s="116"/>
      <c r="AS1123" s="117"/>
      <c r="AT1123" s="118"/>
      <c r="AU1123" s="119" t="str">
        <f>IF(D1123&lt;&gt; "", IF(COUNTIF($D$12:$D1123,$D1123)&gt;1,0,IF(SUM(N1123,U1123,AB1123)&gt;0,IF(AND(X1123="",OR(Q1123&lt;&gt;"",J1123&lt;&gt;"")),IF(Q1123&lt;&gt;"",Q1123,IF(J1123&lt;&gt;"",J1123,0)),IF(AND(Q1123&lt;&gt;"",J1123&lt;&gt;"",Q1123=J1123),Q1123,X1123)),0)),"")</f>
        <v/>
      </c>
      <c r="AV1123" s="119" t="str">
        <f>IF(D1123&lt;&gt;"",IF(COUNTIF($D$12:$D1123,$D1123)&gt;1,0,IF(SUM(O1123,V1123,AC1123)&gt;0,IF(AND(X1123="",OR(Q1123&lt;&gt;"",J1123&lt;&gt;"")),IF(Q1123&lt;&gt;"",Q1123,IF(J1123&lt;&gt;"",J1123,0)),IF(AND(Q1123&lt;&gt;"",J1123&lt;&gt;"",Q1123=J1123),Q1123,X1123)),0)),"")</f>
        <v/>
      </c>
      <c r="AW1123" s="119" t="str">
        <f>IF(D1123&lt;&gt;"",IF(COUNTIF($D$12:$D1123,$D1123)&gt;1,0,IF(SUM(P1123,W1123,AD1123)&gt;0,IF(AND(X1123="",OR(Q1123&lt;&gt;"",J1123&lt;&gt;"")),IF(Q1123&lt;&gt;"",Q1123,IF(J1123&lt;&gt;"",J1123,0)),IF(AND(Q1123&lt;&gt;"",J1123&lt;&gt;"",Q1123=J1123),Q1123,X1123)),0)),"")</f>
        <v/>
      </c>
      <c r="AX1123" s="118" t="str">
        <f t="shared" si="358"/>
        <v/>
      </c>
      <c r="AY1123" s="118" t="str">
        <f t="shared" si="359"/>
        <v/>
      </c>
      <c r="AZ1123" s="118" t="str">
        <f t="shared" si="360"/>
        <v/>
      </c>
      <c r="BA1123" s="118" t="str">
        <f t="shared" si="361"/>
        <v/>
      </c>
      <c r="BB1123" s="118" t="str">
        <f t="shared" si="362"/>
        <v/>
      </c>
      <c r="BC1123" s="118" t="str">
        <f t="shared" si="363"/>
        <v/>
      </c>
      <c r="BD1123" s="118" t="str">
        <f t="shared" si="364"/>
        <v/>
      </c>
      <c r="BE1123" s="118" t="str">
        <f t="shared" si="365"/>
        <v/>
      </c>
      <c r="BF1123" s="118" t="str">
        <f t="shared" si="366"/>
        <v/>
      </c>
      <c r="BG1123" s="120"/>
      <c r="BH1123" s="120" t="str">
        <f t="shared" si="367"/>
        <v/>
      </c>
      <c r="BI1123" s="120" t="str">
        <f t="shared" si="368"/>
        <v/>
      </c>
      <c r="BJ1123" s="121"/>
      <c r="BK1123" s="120" t="str">
        <f t="shared" si="369"/>
        <v/>
      </c>
      <c r="BL1123" s="120" t="str">
        <f t="shared" si="370"/>
        <v/>
      </c>
      <c r="BM1123" s="120" t="str">
        <f t="shared" si="371"/>
        <v/>
      </c>
      <c r="BN1123" s="120" t="str">
        <f t="shared" si="372"/>
        <v/>
      </c>
      <c r="BO1123" s="120" t="str">
        <f t="shared" si="373"/>
        <v/>
      </c>
      <c r="BP1123" s="120" t="str">
        <f t="shared" si="374"/>
        <v/>
      </c>
      <c r="BQ1123" s="98"/>
      <c r="BR1123" s="98"/>
      <c r="BS1123" s="98"/>
      <c r="BT1123" s="98"/>
      <c r="BU1123" s="98"/>
      <c r="BV1123" s="98"/>
      <c r="BW1123" s="98"/>
      <c r="BX1123" s="98"/>
      <c r="BY1123" s="98"/>
      <c r="BZ1123" s="98"/>
      <c r="CA1123" s="98"/>
      <c r="CB1123" s="98"/>
      <c r="CC1123" s="98"/>
      <c r="CD1123" s="98"/>
      <c r="CE1123" s="98"/>
      <c r="CF1123" s="98"/>
      <c r="CG1123" s="98"/>
      <c r="CH1123" s="98"/>
      <c r="CI1123" s="98"/>
      <c r="CJ1123" s="98"/>
      <c r="CK1123" s="98"/>
      <c r="CL1123" s="98"/>
      <c r="CM1123" s="98"/>
      <c r="CN1123" s="98"/>
      <c r="CO1123" s="98"/>
      <c r="CP1123" s="98"/>
      <c r="CQ1123" s="98"/>
      <c r="CR1123" s="98"/>
      <c r="CS1123" s="98"/>
    </row>
    <row r="1124" spans="1:97" s="4" customFormat="1" ht="18.75" customHeight="1" x14ac:dyDescent="0.2">
      <c r="A1124" s="3">
        <f t="shared" si="375"/>
        <v>1112</v>
      </c>
      <c r="B1124" s="263"/>
      <c r="C1124" s="263"/>
      <c r="D1124" s="263"/>
      <c r="E1124" s="259"/>
      <c r="F1124" s="259"/>
      <c r="G1124" s="43"/>
      <c r="H1124" s="264"/>
      <c r="I1124" s="261"/>
      <c r="J1124" s="106"/>
      <c r="K1124" s="247"/>
      <c r="L1124" s="247"/>
      <c r="M1124" s="247"/>
      <c r="N1124" s="248" t="str">
        <f>IF(AND(K1124&lt;&gt;"",L1124&lt;&gt;"",J1124&lt;&gt;""),ROUND(MIN(IF(OR(J1124="OZZ",J1124="ZZ"),5000,17300),TRUNC(0.75*(SUMIF($D$12:$D1124,$D1124,K$12:K1124)+SUMIF($D$12:$D1124,$D1124,L$12:L1124)),2)) - SUMIF($D$12:$D1123,$D1124,N$12:N1123),2),"")</f>
        <v/>
      </c>
      <c r="O1124" s="249" t="str">
        <f>IF(AND(K1124&lt;&gt;"",L1124&lt;&gt;"",M1124&lt;&gt;"",J1124&lt;&gt;"",AH1124&lt;&gt;""),IF(OR(J1124="OZZ",J1124="ZZ"),ROUND(0-SUMIF($D$12:$D1123,$D1124,O$12:O1123),2),IF(M1124=0,0,ROUND(MIN(MIN(17300,TRUNC(0.75*(SUMIF($D$12:$D$2012,$D1124,K$12:K$2012)+SUMIF($D$12:$D$2012,$D1124,L$12:L$2012)),2)+SUMIF($D$12:$D1124,$D1124,AH$12:AH1124))-SUMIF($D$12:$D1123,$D1124,O$12:O1123)-SUMIF($D$12:$D$2012,$D1124,N$12:N$2012),AH1124),2))),"")</f>
        <v/>
      </c>
      <c r="P1124" s="250" t="str">
        <f>IF(J1124&lt;&gt;"",1000 - SUMIF($D$12:$D1123,$D1124,P$12:P1123),"")</f>
        <v/>
      </c>
      <c r="Q1124" s="106"/>
      <c r="R1124" s="247"/>
      <c r="S1124" s="247"/>
      <c r="T1124" s="247"/>
      <c r="U1124" s="248" t="str">
        <f>IF(AND(R1124&lt;&gt;"",S1124&lt;&gt;"",Q1124&lt;&gt;""),ROUND(MIN(IF(OR(Q1124="OZZ",Q1124="ZZ"),5000,17300),TRUNC(0.75*(SUMIF($D$12:$D1124,$D1124,R$12:R1124)+SUMIF($D$12:$D1124,$D1124,S$12:S1124)),2)) - SUMIF($D$12:$D1123,$D1124,U$12:U1123),2),"")</f>
        <v/>
      </c>
      <c r="V1124" s="248" t="str">
        <f>IF(AND(R1124&lt;&gt;"",S1124&lt;&gt;"",T1124&lt;&gt;"",Q1124&lt;&gt;"",AL1124&lt;&gt;""),IF(OR(Q1124="OZZ",Q1124="ZZ"),ROUND(0-SUMIF($D$12:$D1123,$D1124,V$12:V1123),2),IF(T1124=0,0,ROUND(MIN(MIN(17300,TRUNC(0.75*(SUMIF($D$12:$D$2012,$D1124,R$12:R$2012)+SUMIF($D$12:$D$2012,$D1124,S$12:S$2012)),2)+SUMIF($D$12:$D1124,$D1124,AL$12:AL1124))-SUMIF($D$12:$D1123,$D1124,V$12:V1123)-SUMIF($D$12:$D$2012,$D1124,U$12:U$2012),AL1124),2))),"")</f>
        <v/>
      </c>
      <c r="W1124" s="250" t="str">
        <f>IF(Q1124&lt;&gt;"",1000 - SUMIF($D$12:$D1123,$D1124,W$12:W1123),"")</f>
        <v/>
      </c>
      <c r="X1124" s="106"/>
      <c r="Y1124" s="247"/>
      <c r="Z1124" s="247"/>
      <c r="AA1124" s="247"/>
      <c r="AB1124" s="248" t="str">
        <f>IF(AND(Y1124&lt;&gt;"",Z1124&lt;&gt;"",X1124&lt;&gt;""),ROUND(MIN(IF(OR(X1124="OZZ",X1124="ZZ"),5000,17300),TRUNC(0.75*(SUMIF($D$12:$D1124,$D1124,Y$12:Y1124)+SUMIF($D$12:$D1124,$D1124,Z$12:Z1124)),2)) - SUMIF($D$12:$D1123,$D1124,AB$12:AB1123),2),"")</f>
        <v/>
      </c>
      <c r="AC1124" s="251" t="str">
        <f>IF(AND(Y1124&lt;&gt;"",Z1124&lt;&gt;"",AA1124&lt;&gt;"",X1124&lt;&gt;"",AP1124&lt;&gt;""),IF(OR(X1124="OZZ",X1124="ZZ"),ROUND(0-SUMIF($D$12:$D1123,$D1124,AC$12:AC1123),2),IF(AA1124=0,0,ROUND(MIN(MIN(17300,TRUNC(0.75*(SUMIF($D$12:$D$2012,$D1124,Y$12:Y$2012)+SUMIF($D$12:$D$2012,$D1124,Z$12:Z$2012)),2)+SUMIF($D$12:$D1124,$D1124,AP$12:AP1124))-SUMIF($D$12:$D1123,$D1124,AC$12:AC1123)-SUMIF($D$12:$D$2012,$D1124,AB$12:AB$2012),AP1124),2))),"")</f>
        <v/>
      </c>
      <c r="AD1124" s="250" t="str">
        <f>IF(X1124&lt;&gt;"",1000 - SUMIF($D$12:$D1123,$D1124,AD$12:AD1123),"")</f>
        <v/>
      </c>
      <c r="AE1124" s="252"/>
      <c r="AF1124" s="253"/>
      <c r="AG1124" s="254"/>
      <c r="AH1124" s="255" t="str">
        <f t="shared" si="376"/>
        <v/>
      </c>
      <c r="AI1124" s="256"/>
      <c r="AJ1124" s="253"/>
      <c r="AK1124" s="254"/>
      <c r="AL1124" s="255" t="str">
        <f t="shared" si="377"/>
        <v/>
      </c>
      <c r="AM1124" s="256"/>
      <c r="AN1124" s="253"/>
      <c r="AO1124" s="254"/>
      <c r="AP1124" s="255" t="str">
        <f t="shared" si="357"/>
        <v/>
      </c>
      <c r="AQ1124" s="116"/>
      <c r="AR1124" s="116"/>
      <c r="AS1124" s="117"/>
      <c r="AT1124" s="118"/>
      <c r="AU1124" s="119" t="str">
        <f>IF(D1124&lt;&gt; "", IF(COUNTIF($D$12:$D1124,$D1124)&gt;1,0,IF(SUM(N1124,U1124,AB1124)&gt;0,IF(AND(X1124="",OR(Q1124&lt;&gt;"",J1124&lt;&gt;"")),IF(Q1124&lt;&gt;"",Q1124,IF(J1124&lt;&gt;"",J1124,0)),IF(AND(Q1124&lt;&gt;"",J1124&lt;&gt;"",Q1124=J1124),Q1124,X1124)),0)),"")</f>
        <v/>
      </c>
      <c r="AV1124" s="119" t="str">
        <f>IF(D1124&lt;&gt;"",IF(COUNTIF($D$12:$D1124,$D1124)&gt;1,0,IF(SUM(O1124,V1124,AC1124)&gt;0,IF(AND(X1124="",OR(Q1124&lt;&gt;"",J1124&lt;&gt;"")),IF(Q1124&lt;&gt;"",Q1124,IF(J1124&lt;&gt;"",J1124,0)),IF(AND(Q1124&lt;&gt;"",J1124&lt;&gt;"",Q1124=J1124),Q1124,X1124)),0)),"")</f>
        <v/>
      </c>
      <c r="AW1124" s="119" t="str">
        <f>IF(D1124&lt;&gt;"",IF(COUNTIF($D$12:$D1124,$D1124)&gt;1,0,IF(SUM(P1124,W1124,AD1124)&gt;0,IF(AND(X1124="",OR(Q1124&lt;&gt;"",J1124&lt;&gt;"")),IF(Q1124&lt;&gt;"",Q1124,IF(J1124&lt;&gt;"",J1124,0)),IF(AND(Q1124&lt;&gt;"",J1124&lt;&gt;"",Q1124=J1124),Q1124,X1124)),0)),"")</f>
        <v/>
      </c>
      <c r="AX1124" s="118" t="str">
        <f t="shared" si="358"/>
        <v/>
      </c>
      <c r="AY1124" s="118" t="str">
        <f t="shared" si="359"/>
        <v/>
      </c>
      <c r="AZ1124" s="118" t="str">
        <f t="shared" si="360"/>
        <v/>
      </c>
      <c r="BA1124" s="118" t="str">
        <f t="shared" si="361"/>
        <v/>
      </c>
      <c r="BB1124" s="118" t="str">
        <f t="shared" si="362"/>
        <v/>
      </c>
      <c r="BC1124" s="118" t="str">
        <f t="shared" si="363"/>
        <v/>
      </c>
      <c r="BD1124" s="118" t="str">
        <f t="shared" si="364"/>
        <v/>
      </c>
      <c r="BE1124" s="118" t="str">
        <f t="shared" si="365"/>
        <v/>
      </c>
      <c r="BF1124" s="118" t="str">
        <f t="shared" si="366"/>
        <v/>
      </c>
      <c r="BG1124" s="120"/>
      <c r="BH1124" s="120" t="str">
        <f t="shared" si="367"/>
        <v/>
      </c>
      <c r="BI1124" s="120" t="str">
        <f t="shared" si="368"/>
        <v/>
      </c>
      <c r="BJ1124" s="121"/>
      <c r="BK1124" s="120" t="str">
        <f t="shared" si="369"/>
        <v/>
      </c>
      <c r="BL1124" s="120" t="str">
        <f t="shared" si="370"/>
        <v/>
      </c>
      <c r="BM1124" s="120" t="str">
        <f t="shared" si="371"/>
        <v/>
      </c>
      <c r="BN1124" s="120" t="str">
        <f t="shared" si="372"/>
        <v/>
      </c>
      <c r="BO1124" s="120" t="str">
        <f t="shared" si="373"/>
        <v/>
      </c>
      <c r="BP1124" s="120" t="str">
        <f t="shared" si="374"/>
        <v/>
      </c>
      <c r="BQ1124" s="98"/>
      <c r="BR1124" s="98"/>
      <c r="BS1124" s="98"/>
      <c r="BT1124" s="98"/>
      <c r="BU1124" s="98"/>
      <c r="BV1124" s="98"/>
      <c r="BW1124" s="98"/>
      <c r="BX1124" s="98"/>
      <c r="BY1124" s="98"/>
      <c r="BZ1124" s="98"/>
      <c r="CA1124" s="98"/>
      <c r="CB1124" s="98"/>
      <c r="CC1124" s="98"/>
      <c r="CD1124" s="98"/>
      <c r="CE1124" s="98"/>
      <c r="CF1124" s="98"/>
      <c r="CG1124" s="98"/>
      <c r="CH1124" s="98"/>
      <c r="CI1124" s="98"/>
      <c r="CJ1124" s="98"/>
      <c r="CK1124" s="98"/>
      <c r="CL1124" s="98"/>
      <c r="CM1124" s="98"/>
      <c r="CN1124" s="98"/>
      <c r="CO1124" s="98"/>
      <c r="CP1124" s="98"/>
      <c r="CQ1124" s="98"/>
      <c r="CR1124" s="98"/>
      <c r="CS1124" s="98"/>
    </row>
    <row r="1125" spans="1:97" s="4" customFormat="1" ht="18.75" customHeight="1" x14ac:dyDescent="0.2">
      <c r="A1125" s="3">
        <f t="shared" si="375"/>
        <v>1113</v>
      </c>
      <c r="B1125" s="263"/>
      <c r="C1125" s="263"/>
      <c r="D1125" s="263"/>
      <c r="E1125" s="259"/>
      <c r="F1125" s="259"/>
      <c r="G1125" s="43"/>
      <c r="H1125" s="264"/>
      <c r="I1125" s="261"/>
      <c r="J1125" s="106"/>
      <c r="K1125" s="247"/>
      <c r="L1125" s="247"/>
      <c r="M1125" s="247"/>
      <c r="N1125" s="248" t="str">
        <f>IF(AND(K1125&lt;&gt;"",L1125&lt;&gt;"",J1125&lt;&gt;""),ROUND(MIN(IF(OR(J1125="OZZ",J1125="ZZ"),5000,17300),TRUNC(0.75*(SUMIF($D$12:$D1125,$D1125,K$12:K1125)+SUMIF($D$12:$D1125,$D1125,L$12:L1125)),2)) - SUMIF($D$12:$D1124,$D1125,N$12:N1124),2),"")</f>
        <v/>
      </c>
      <c r="O1125" s="249" t="str">
        <f>IF(AND(K1125&lt;&gt;"",L1125&lt;&gt;"",M1125&lt;&gt;"",J1125&lt;&gt;"",AH1125&lt;&gt;""),IF(OR(J1125="OZZ",J1125="ZZ"),ROUND(0-SUMIF($D$12:$D1124,$D1125,O$12:O1124),2),IF(M1125=0,0,ROUND(MIN(MIN(17300,TRUNC(0.75*(SUMIF($D$12:$D$2012,$D1125,K$12:K$2012)+SUMIF($D$12:$D$2012,$D1125,L$12:L$2012)),2)+SUMIF($D$12:$D1125,$D1125,AH$12:AH1125))-SUMIF($D$12:$D1124,$D1125,O$12:O1124)-SUMIF($D$12:$D$2012,$D1125,N$12:N$2012),AH1125),2))),"")</f>
        <v/>
      </c>
      <c r="P1125" s="250" t="str">
        <f>IF(J1125&lt;&gt;"",1000 - SUMIF($D$12:$D1124,$D1125,P$12:P1124),"")</f>
        <v/>
      </c>
      <c r="Q1125" s="106"/>
      <c r="R1125" s="247"/>
      <c r="S1125" s="247"/>
      <c r="T1125" s="247"/>
      <c r="U1125" s="248" t="str">
        <f>IF(AND(R1125&lt;&gt;"",S1125&lt;&gt;"",Q1125&lt;&gt;""),ROUND(MIN(IF(OR(Q1125="OZZ",Q1125="ZZ"),5000,17300),TRUNC(0.75*(SUMIF($D$12:$D1125,$D1125,R$12:R1125)+SUMIF($D$12:$D1125,$D1125,S$12:S1125)),2)) - SUMIF($D$12:$D1124,$D1125,U$12:U1124),2),"")</f>
        <v/>
      </c>
      <c r="V1125" s="248" t="str">
        <f>IF(AND(R1125&lt;&gt;"",S1125&lt;&gt;"",T1125&lt;&gt;"",Q1125&lt;&gt;"",AL1125&lt;&gt;""),IF(OR(Q1125="OZZ",Q1125="ZZ"),ROUND(0-SUMIF($D$12:$D1124,$D1125,V$12:V1124),2),IF(T1125=0,0,ROUND(MIN(MIN(17300,TRUNC(0.75*(SUMIF($D$12:$D$2012,$D1125,R$12:R$2012)+SUMIF($D$12:$D$2012,$D1125,S$12:S$2012)),2)+SUMIF($D$12:$D1125,$D1125,AL$12:AL1125))-SUMIF($D$12:$D1124,$D1125,V$12:V1124)-SUMIF($D$12:$D$2012,$D1125,U$12:U$2012),AL1125),2))),"")</f>
        <v/>
      </c>
      <c r="W1125" s="250" t="str">
        <f>IF(Q1125&lt;&gt;"",1000 - SUMIF($D$12:$D1124,$D1125,W$12:W1124),"")</f>
        <v/>
      </c>
      <c r="X1125" s="106"/>
      <c r="Y1125" s="247"/>
      <c r="Z1125" s="247"/>
      <c r="AA1125" s="247"/>
      <c r="AB1125" s="248" t="str">
        <f>IF(AND(Y1125&lt;&gt;"",Z1125&lt;&gt;"",X1125&lt;&gt;""),ROUND(MIN(IF(OR(X1125="OZZ",X1125="ZZ"),5000,17300),TRUNC(0.75*(SUMIF($D$12:$D1125,$D1125,Y$12:Y1125)+SUMIF($D$12:$D1125,$D1125,Z$12:Z1125)),2)) - SUMIF($D$12:$D1124,$D1125,AB$12:AB1124),2),"")</f>
        <v/>
      </c>
      <c r="AC1125" s="251" t="str">
        <f>IF(AND(Y1125&lt;&gt;"",Z1125&lt;&gt;"",AA1125&lt;&gt;"",X1125&lt;&gt;"",AP1125&lt;&gt;""),IF(OR(X1125="OZZ",X1125="ZZ"),ROUND(0-SUMIF($D$12:$D1124,$D1125,AC$12:AC1124),2),IF(AA1125=0,0,ROUND(MIN(MIN(17300,TRUNC(0.75*(SUMIF($D$12:$D$2012,$D1125,Y$12:Y$2012)+SUMIF($D$12:$D$2012,$D1125,Z$12:Z$2012)),2)+SUMIF($D$12:$D1125,$D1125,AP$12:AP1125))-SUMIF($D$12:$D1124,$D1125,AC$12:AC1124)-SUMIF($D$12:$D$2012,$D1125,AB$12:AB$2012),AP1125),2))),"")</f>
        <v/>
      </c>
      <c r="AD1125" s="250" t="str">
        <f>IF(X1125&lt;&gt;"",1000 - SUMIF($D$12:$D1124,$D1125,AD$12:AD1124),"")</f>
        <v/>
      </c>
      <c r="AE1125" s="252"/>
      <c r="AF1125" s="253"/>
      <c r="AG1125" s="254"/>
      <c r="AH1125" s="255" t="str">
        <f t="shared" si="376"/>
        <v/>
      </c>
      <c r="AI1125" s="256"/>
      <c r="AJ1125" s="253"/>
      <c r="AK1125" s="254"/>
      <c r="AL1125" s="255" t="str">
        <f t="shared" si="377"/>
        <v/>
      </c>
      <c r="AM1125" s="256"/>
      <c r="AN1125" s="253"/>
      <c r="AO1125" s="254"/>
      <c r="AP1125" s="255" t="str">
        <f t="shared" si="357"/>
        <v/>
      </c>
      <c r="AQ1125" s="116"/>
      <c r="AR1125" s="116"/>
      <c r="AS1125" s="117"/>
      <c r="AT1125" s="118"/>
      <c r="AU1125" s="119" t="str">
        <f>IF(D1125&lt;&gt; "", IF(COUNTIF($D$12:$D1125,$D1125)&gt;1,0,IF(SUM(N1125,U1125,AB1125)&gt;0,IF(AND(X1125="",OR(Q1125&lt;&gt;"",J1125&lt;&gt;"")),IF(Q1125&lt;&gt;"",Q1125,IF(J1125&lt;&gt;"",J1125,0)),IF(AND(Q1125&lt;&gt;"",J1125&lt;&gt;"",Q1125=J1125),Q1125,X1125)),0)),"")</f>
        <v/>
      </c>
      <c r="AV1125" s="119" t="str">
        <f>IF(D1125&lt;&gt;"",IF(COUNTIF($D$12:$D1125,$D1125)&gt;1,0,IF(SUM(O1125,V1125,AC1125)&gt;0,IF(AND(X1125="",OR(Q1125&lt;&gt;"",J1125&lt;&gt;"")),IF(Q1125&lt;&gt;"",Q1125,IF(J1125&lt;&gt;"",J1125,0)),IF(AND(Q1125&lt;&gt;"",J1125&lt;&gt;"",Q1125=J1125),Q1125,X1125)),0)),"")</f>
        <v/>
      </c>
      <c r="AW1125" s="119" t="str">
        <f>IF(D1125&lt;&gt;"",IF(COUNTIF($D$12:$D1125,$D1125)&gt;1,0,IF(SUM(P1125,W1125,AD1125)&gt;0,IF(AND(X1125="",OR(Q1125&lt;&gt;"",J1125&lt;&gt;"")),IF(Q1125&lt;&gt;"",Q1125,IF(J1125&lt;&gt;"",J1125,0)),IF(AND(Q1125&lt;&gt;"",J1125&lt;&gt;"",Q1125=J1125),Q1125,X1125)),0)),"")</f>
        <v/>
      </c>
      <c r="AX1125" s="118" t="str">
        <f t="shared" si="358"/>
        <v/>
      </c>
      <c r="AY1125" s="118" t="str">
        <f t="shared" si="359"/>
        <v/>
      </c>
      <c r="AZ1125" s="118" t="str">
        <f t="shared" si="360"/>
        <v/>
      </c>
      <c r="BA1125" s="118" t="str">
        <f t="shared" si="361"/>
        <v/>
      </c>
      <c r="BB1125" s="118" t="str">
        <f t="shared" si="362"/>
        <v/>
      </c>
      <c r="BC1125" s="118" t="str">
        <f t="shared" si="363"/>
        <v/>
      </c>
      <c r="BD1125" s="118" t="str">
        <f t="shared" si="364"/>
        <v/>
      </c>
      <c r="BE1125" s="118" t="str">
        <f t="shared" si="365"/>
        <v/>
      </c>
      <c r="BF1125" s="118" t="str">
        <f t="shared" si="366"/>
        <v/>
      </c>
      <c r="BG1125" s="120"/>
      <c r="BH1125" s="120" t="str">
        <f t="shared" si="367"/>
        <v/>
      </c>
      <c r="BI1125" s="120" t="str">
        <f t="shared" si="368"/>
        <v/>
      </c>
      <c r="BJ1125" s="121"/>
      <c r="BK1125" s="120" t="str">
        <f t="shared" si="369"/>
        <v/>
      </c>
      <c r="BL1125" s="120" t="str">
        <f t="shared" si="370"/>
        <v/>
      </c>
      <c r="BM1125" s="120" t="str">
        <f t="shared" si="371"/>
        <v/>
      </c>
      <c r="BN1125" s="120" t="str">
        <f t="shared" si="372"/>
        <v/>
      </c>
      <c r="BO1125" s="120" t="str">
        <f t="shared" si="373"/>
        <v/>
      </c>
      <c r="BP1125" s="120" t="str">
        <f t="shared" si="374"/>
        <v/>
      </c>
      <c r="BQ1125" s="98"/>
      <c r="BR1125" s="98"/>
      <c r="BS1125" s="98"/>
      <c r="BT1125" s="98"/>
      <c r="BU1125" s="98"/>
      <c r="BV1125" s="98"/>
      <c r="BW1125" s="98"/>
      <c r="BX1125" s="98"/>
      <c r="BY1125" s="98"/>
      <c r="BZ1125" s="98"/>
      <c r="CA1125" s="98"/>
      <c r="CB1125" s="98"/>
      <c r="CC1125" s="98"/>
      <c r="CD1125" s="98"/>
      <c r="CE1125" s="98"/>
      <c r="CF1125" s="98"/>
      <c r="CG1125" s="98"/>
      <c r="CH1125" s="98"/>
      <c r="CI1125" s="98"/>
      <c r="CJ1125" s="98"/>
      <c r="CK1125" s="98"/>
      <c r="CL1125" s="98"/>
      <c r="CM1125" s="98"/>
      <c r="CN1125" s="98"/>
      <c r="CO1125" s="98"/>
      <c r="CP1125" s="98"/>
      <c r="CQ1125" s="98"/>
      <c r="CR1125" s="98"/>
      <c r="CS1125" s="98"/>
    </row>
    <row r="1126" spans="1:97" s="4" customFormat="1" ht="18.75" customHeight="1" x14ac:dyDescent="0.2">
      <c r="A1126" s="3">
        <f t="shared" si="375"/>
        <v>1114</v>
      </c>
      <c r="B1126" s="263"/>
      <c r="C1126" s="263"/>
      <c r="D1126" s="263"/>
      <c r="E1126" s="259"/>
      <c r="F1126" s="259"/>
      <c r="G1126" s="43"/>
      <c r="H1126" s="264"/>
      <c r="I1126" s="261"/>
      <c r="J1126" s="106"/>
      <c r="K1126" s="247"/>
      <c r="L1126" s="247"/>
      <c r="M1126" s="247"/>
      <c r="N1126" s="248" t="str">
        <f>IF(AND(K1126&lt;&gt;"",L1126&lt;&gt;"",J1126&lt;&gt;""),ROUND(MIN(IF(OR(J1126="OZZ",J1126="ZZ"),5000,17300),TRUNC(0.75*(SUMIF($D$12:$D1126,$D1126,K$12:K1126)+SUMIF($D$12:$D1126,$D1126,L$12:L1126)),2)) - SUMIF($D$12:$D1125,$D1126,N$12:N1125),2),"")</f>
        <v/>
      </c>
      <c r="O1126" s="249" t="str">
        <f>IF(AND(K1126&lt;&gt;"",L1126&lt;&gt;"",M1126&lt;&gt;"",J1126&lt;&gt;"",AH1126&lt;&gt;""),IF(OR(J1126="OZZ",J1126="ZZ"),ROUND(0-SUMIF($D$12:$D1125,$D1126,O$12:O1125),2),IF(M1126=0,0,ROUND(MIN(MIN(17300,TRUNC(0.75*(SUMIF($D$12:$D$2012,$D1126,K$12:K$2012)+SUMIF($D$12:$D$2012,$D1126,L$12:L$2012)),2)+SUMIF($D$12:$D1126,$D1126,AH$12:AH1126))-SUMIF($D$12:$D1125,$D1126,O$12:O1125)-SUMIF($D$12:$D$2012,$D1126,N$12:N$2012),AH1126),2))),"")</f>
        <v/>
      </c>
      <c r="P1126" s="250" t="str">
        <f>IF(J1126&lt;&gt;"",1000 - SUMIF($D$12:$D1125,$D1126,P$12:P1125),"")</f>
        <v/>
      </c>
      <c r="Q1126" s="106"/>
      <c r="R1126" s="247"/>
      <c r="S1126" s="247"/>
      <c r="T1126" s="247"/>
      <c r="U1126" s="248" t="str">
        <f>IF(AND(R1126&lt;&gt;"",S1126&lt;&gt;"",Q1126&lt;&gt;""),ROUND(MIN(IF(OR(Q1126="OZZ",Q1126="ZZ"),5000,17300),TRUNC(0.75*(SUMIF($D$12:$D1126,$D1126,R$12:R1126)+SUMIF($D$12:$D1126,$D1126,S$12:S1126)),2)) - SUMIF($D$12:$D1125,$D1126,U$12:U1125),2),"")</f>
        <v/>
      </c>
      <c r="V1126" s="248" t="str">
        <f>IF(AND(R1126&lt;&gt;"",S1126&lt;&gt;"",T1126&lt;&gt;"",Q1126&lt;&gt;"",AL1126&lt;&gt;""),IF(OR(Q1126="OZZ",Q1126="ZZ"),ROUND(0-SUMIF($D$12:$D1125,$D1126,V$12:V1125),2),IF(T1126=0,0,ROUND(MIN(MIN(17300,TRUNC(0.75*(SUMIF($D$12:$D$2012,$D1126,R$12:R$2012)+SUMIF($D$12:$D$2012,$D1126,S$12:S$2012)),2)+SUMIF($D$12:$D1126,$D1126,AL$12:AL1126))-SUMIF($D$12:$D1125,$D1126,V$12:V1125)-SUMIF($D$12:$D$2012,$D1126,U$12:U$2012),AL1126),2))),"")</f>
        <v/>
      </c>
      <c r="W1126" s="250" t="str">
        <f>IF(Q1126&lt;&gt;"",1000 - SUMIF($D$12:$D1125,$D1126,W$12:W1125),"")</f>
        <v/>
      </c>
      <c r="X1126" s="106"/>
      <c r="Y1126" s="247"/>
      <c r="Z1126" s="247"/>
      <c r="AA1126" s="247"/>
      <c r="AB1126" s="248" t="str">
        <f>IF(AND(Y1126&lt;&gt;"",Z1126&lt;&gt;"",X1126&lt;&gt;""),ROUND(MIN(IF(OR(X1126="OZZ",X1126="ZZ"),5000,17300),TRUNC(0.75*(SUMIF($D$12:$D1126,$D1126,Y$12:Y1126)+SUMIF($D$12:$D1126,$D1126,Z$12:Z1126)),2)) - SUMIF($D$12:$D1125,$D1126,AB$12:AB1125),2),"")</f>
        <v/>
      </c>
      <c r="AC1126" s="251" t="str">
        <f>IF(AND(Y1126&lt;&gt;"",Z1126&lt;&gt;"",AA1126&lt;&gt;"",X1126&lt;&gt;"",AP1126&lt;&gt;""),IF(OR(X1126="OZZ",X1126="ZZ"),ROUND(0-SUMIF($D$12:$D1125,$D1126,AC$12:AC1125),2),IF(AA1126=0,0,ROUND(MIN(MIN(17300,TRUNC(0.75*(SUMIF($D$12:$D$2012,$D1126,Y$12:Y$2012)+SUMIF($D$12:$D$2012,$D1126,Z$12:Z$2012)),2)+SUMIF($D$12:$D1126,$D1126,AP$12:AP1126))-SUMIF($D$12:$D1125,$D1126,AC$12:AC1125)-SUMIF($D$12:$D$2012,$D1126,AB$12:AB$2012),AP1126),2))),"")</f>
        <v/>
      </c>
      <c r="AD1126" s="250" t="str">
        <f>IF(X1126&lt;&gt;"",1000 - SUMIF($D$12:$D1125,$D1126,AD$12:AD1125),"")</f>
        <v/>
      </c>
      <c r="AE1126" s="252"/>
      <c r="AF1126" s="253"/>
      <c r="AG1126" s="254"/>
      <c r="AH1126" s="255" t="str">
        <f t="shared" si="376"/>
        <v/>
      </c>
      <c r="AI1126" s="256"/>
      <c r="AJ1126" s="253"/>
      <c r="AK1126" s="254"/>
      <c r="AL1126" s="255" t="str">
        <f t="shared" si="377"/>
        <v/>
      </c>
      <c r="AM1126" s="256"/>
      <c r="AN1126" s="253"/>
      <c r="AO1126" s="254"/>
      <c r="AP1126" s="255" t="str">
        <f t="shared" si="357"/>
        <v/>
      </c>
      <c r="AQ1126" s="116"/>
      <c r="AR1126" s="116"/>
      <c r="AS1126" s="117"/>
      <c r="AT1126" s="118"/>
      <c r="AU1126" s="119" t="str">
        <f>IF(D1126&lt;&gt; "", IF(COUNTIF($D$12:$D1126,$D1126)&gt;1,0,IF(SUM(N1126,U1126,AB1126)&gt;0,IF(AND(X1126="",OR(Q1126&lt;&gt;"",J1126&lt;&gt;"")),IF(Q1126&lt;&gt;"",Q1126,IF(J1126&lt;&gt;"",J1126,0)),IF(AND(Q1126&lt;&gt;"",J1126&lt;&gt;"",Q1126=J1126),Q1126,X1126)),0)),"")</f>
        <v/>
      </c>
      <c r="AV1126" s="119" t="str">
        <f>IF(D1126&lt;&gt;"",IF(COUNTIF($D$12:$D1126,$D1126)&gt;1,0,IF(SUM(O1126,V1126,AC1126)&gt;0,IF(AND(X1126="",OR(Q1126&lt;&gt;"",J1126&lt;&gt;"")),IF(Q1126&lt;&gt;"",Q1126,IF(J1126&lt;&gt;"",J1126,0)),IF(AND(Q1126&lt;&gt;"",J1126&lt;&gt;"",Q1126=J1126),Q1126,X1126)),0)),"")</f>
        <v/>
      </c>
      <c r="AW1126" s="119" t="str">
        <f>IF(D1126&lt;&gt;"",IF(COUNTIF($D$12:$D1126,$D1126)&gt;1,0,IF(SUM(P1126,W1126,AD1126)&gt;0,IF(AND(X1126="",OR(Q1126&lt;&gt;"",J1126&lt;&gt;"")),IF(Q1126&lt;&gt;"",Q1126,IF(J1126&lt;&gt;"",J1126,0)),IF(AND(Q1126&lt;&gt;"",J1126&lt;&gt;"",Q1126=J1126),Q1126,X1126)),0)),"")</f>
        <v/>
      </c>
      <c r="AX1126" s="118" t="str">
        <f t="shared" si="358"/>
        <v/>
      </c>
      <c r="AY1126" s="118" t="str">
        <f t="shared" si="359"/>
        <v/>
      </c>
      <c r="AZ1126" s="118" t="str">
        <f t="shared" si="360"/>
        <v/>
      </c>
      <c r="BA1126" s="118" t="str">
        <f t="shared" si="361"/>
        <v/>
      </c>
      <c r="BB1126" s="118" t="str">
        <f t="shared" si="362"/>
        <v/>
      </c>
      <c r="BC1126" s="118" t="str">
        <f t="shared" si="363"/>
        <v/>
      </c>
      <c r="BD1126" s="118" t="str">
        <f t="shared" si="364"/>
        <v/>
      </c>
      <c r="BE1126" s="118" t="str">
        <f t="shared" si="365"/>
        <v/>
      </c>
      <c r="BF1126" s="118" t="str">
        <f t="shared" si="366"/>
        <v/>
      </c>
      <c r="BG1126" s="120"/>
      <c r="BH1126" s="120" t="str">
        <f t="shared" si="367"/>
        <v/>
      </c>
      <c r="BI1126" s="120" t="str">
        <f t="shared" si="368"/>
        <v/>
      </c>
      <c r="BJ1126" s="121"/>
      <c r="BK1126" s="120" t="str">
        <f t="shared" si="369"/>
        <v/>
      </c>
      <c r="BL1126" s="120" t="str">
        <f t="shared" si="370"/>
        <v/>
      </c>
      <c r="BM1126" s="120" t="str">
        <f t="shared" si="371"/>
        <v/>
      </c>
      <c r="BN1126" s="120" t="str">
        <f t="shared" si="372"/>
        <v/>
      </c>
      <c r="BO1126" s="120" t="str">
        <f t="shared" si="373"/>
        <v/>
      </c>
      <c r="BP1126" s="120" t="str">
        <f t="shared" si="374"/>
        <v/>
      </c>
      <c r="BQ1126" s="98"/>
      <c r="BR1126" s="98"/>
      <c r="BS1126" s="98"/>
      <c r="BT1126" s="98"/>
      <c r="BU1126" s="98"/>
      <c r="BV1126" s="98"/>
      <c r="BW1126" s="98"/>
      <c r="BX1126" s="98"/>
      <c r="BY1126" s="98"/>
      <c r="BZ1126" s="98"/>
      <c r="CA1126" s="98"/>
      <c r="CB1126" s="98"/>
      <c r="CC1126" s="98"/>
      <c r="CD1126" s="98"/>
      <c r="CE1126" s="98"/>
      <c r="CF1126" s="98"/>
      <c r="CG1126" s="98"/>
      <c r="CH1126" s="98"/>
      <c r="CI1126" s="98"/>
      <c r="CJ1126" s="98"/>
      <c r="CK1126" s="98"/>
      <c r="CL1126" s="98"/>
      <c r="CM1126" s="98"/>
      <c r="CN1126" s="98"/>
      <c r="CO1126" s="98"/>
      <c r="CP1126" s="98"/>
      <c r="CQ1126" s="98"/>
      <c r="CR1126" s="98"/>
      <c r="CS1126" s="98"/>
    </row>
    <row r="1127" spans="1:97" s="4" customFormat="1" ht="18.75" customHeight="1" x14ac:dyDescent="0.2">
      <c r="A1127" s="3">
        <f t="shared" si="375"/>
        <v>1115</v>
      </c>
      <c r="B1127" s="263"/>
      <c r="C1127" s="263"/>
      <c r="D1127" s="263"/>
      <c r="E1127" s="259"/>
      <c r="F1127" s="259"/>
      <c r="G1127" s="43"/>
      <c r="H1127" s="264"/>
      <c r="I1127" s="261"/>
      <c r="J1127" s="106"/>
      <c r="K1127" s="247"/>
      <c r="L1127" s="247"/>
      <c r="M1127" s="247"/>
      <c r="N1127" s="248" t="str">
        <f>IF(AND(K1127&lt;&gt;"",L1127&lt;&gt;"",J1127&lt;&gt;""),ROUND(MIN(IF(OR(J1127="OZZ",J1127="ZZ"),5000,17300),TRUNC(0.75*(SUMIF($D$12:$D1127,$D1127,K$12:K1127)+SUMIF($D$12:$D1127,$D1127,L$12:L1127)),2)) - SUMIF($D$12:$D1126,$D1127,N$12:N1126),2),"")</f>
        <v/>
      </c>
      <c r="O1127" s="249" t="str">
        <f>IF(AND(K1127&lt;&gt;"",L1127&lt;&gt;"",M1127&lt;&gt;"",J1127&lt;&gt;"",AH1127&lt;&gt;""),IF(OR(J1127="OZZ",J1127="ZZ"),ROUND(0-SUMIF($D$12:$D1126,$D1127,O$12:O1126),2),IF(M1127=0,0,ROUND(MIN(MIN(17300,TRUNC(0.75*(SUMIF($D$12:$D$2012,$D1127,K$12:K$2012)+SUMIF($D$12:$D$2012,$D1127,L$12:L$2012)),2)+SUMIF($D$12:$D1127,$D1127,AH$12:AH1127))-SUMIF($D$12:$D1126,$D1127,O$12:O1126)-SUMIF($D$12:$D$2012,$D1127,N$12:N$2012),AH1127),2))),"")</f>
        <v/>
      </c>
      <c r="P1127" s="250" t="str">
        <f>IF(J1127&lt;&gt;"",1000 - SUMIF($D$12:$D1126,$D1127,P$12:P1126),"")</f>
        <v/>
      </c>
      <c r="Q1127" s="106"/>
      <c r="R1127" s="247"/>
      <c r="S1127" s="247"/>
      <c r="T1127" s="247"/>
      <c r="U1127" s="248" t="str">
        <f>IF(AND(R1127&lt;&gt;"",S1127&lt;&gt;"",Q1127&lt;&gt;""),ROUND(MIN(IF(OR(Q1127="OZZ",Q1127="ZZ"),5000,17300),TRUNC(0.75*(SUMIF($D$12:$D1127,$D1127,R$12:R1127)+SUMIF($D$12:$D1127,$D1127,S$12:S1127)),2)) - SUMIF($D$12:$D1126,$D1127,U$12:U1126),2),"")</f>
        <v/>
      </c>
      <c r="V1127" s="248" t="str">
        <f>IF(AND(R1127&lt;&gt;"",S1127&lt;&gt;"",T1127&lt;&gt;"",Q1127&lt;&gt;"",AL1127&lt;&gt;""),IF(OR(Q1127="OZZ",Q1127="ZZ"),ROUND(0-SUMIF($D$12:$D1126,$D1127,V$12:V1126),2),IF(T1127=0,0,ROUND(MIN(MIN(17300,TRUNC(0.75*(SUMIF($D$12:$D$2012,$D1127,R$12:R$2012)+SUMIF($D$12:$D$2012,$D1127,S$12:S$2012)),2)+SUMIF($D$12:$D1127,$D1127,AL$12:AL1127))-SUMIF($D$12:$D1126,$D1127,V$12:V1126)-SUMIF($D$12:$D$2012,$D1127,U$12:U$2012),AL1127),2))),"")</f>
        <v/>
      </c>
      <c r="W1127" s="250" t="str">
        <f>IF(Q1127&lt;&gt;"",1000 - SUMIF($D$12:$D1126,$D1127,W$12:W1126),"")</f>
        <v/>
      </c>
      <c r="X1127" s="106"/>
      <c r="Y1127" s="247"/>
      <c r="Z1127" s="247"/>
      <c r="AA1127" s="247"/>
      <c r="AB1127" s="248" t="str">
        <f>IF(AND(Y1127&lt;&gt;"",Z1127&lt;&gt;"",X1127&lt;&gt;""),ROUND(MIN(IF(OR(X1127="OZZ",X1127="ZZ"),5000,17300),TRUNC(0.75*(SUMIF($D$12:$D1127,$D1127,Y$12:Y1127)+SUMIF($D$12:$D1127,$D1127,Z$12:Z1127)),2)) - SUMIF($D$12:$D1126,$D1127,AB$12:AB1126),2),"")</f>
        <v/>
      </c>
      <c r="AC1127" s="251" t="str">
        <f>IF(AND(Y1127&lt;&gt;"",Z1127&lt;&gt;"",AA1127&lt;&gt;"",X1127&lt;&gt;"",AP1127&lt;&gt;""),IF(OR(X1127="OZZ",X1127="ZZ"),ROUND(0-SUMIF($D$12:$D1126,$D1127,AC$12:AC1126),2),IF(AA1127=0,0,ROUND(MIN(MIN(17300,TRUNC(0.75*(SUMIF($D$12:$D$2012,$D1127,Y$12:Y$2012)+SUMIF($D$12:$D$2012,$D1127,Z$12:Z$2012)),2)+SUMIF($D$12:$D1127,$D1127,AP$12:AP1127))-SUMIF($D$12:$D1126,$D1127,AC$12:AC1126)-SUMIF($D$12:$D$2012,$D1127,AB$12:AB$2012),AP1127),2))),"")</f>
        <v/>
      </c>
      <c r="AD1127" s="250" t="str">
        <f>IF(X1127&lt;&gt;"",1000 - SUMIF($D$12:$D1126,$D1127,AD$12:AD1126),"")</f>
        <v/>
      </c>
      <c r="AE1127" s="252"/>
      <c r="AF1127" s="253"/>
      <c r="AG1127" s="254"/>
      <c r="AH1127" s="255" t="str">
        <f t="shared" si="376"/>
        <v/>
      </c>
      <c r="AI1127" s="256"/>
      <c r="AJ1127" s="253"/>
      <c r="AK1127" s="254"/>
      <c r="AL1127" s="255" t="str">
        <f t="shared" si="377"/>
        <v/>
      </c>
      <c r="AM1127" s="256"/>
      <c r="AN1127" s="253"/>
      <c r="AO1127" s="254"/>
      <c r="AP1127" s="255" t="str">
        <f t="shared" si="357"/>
        <v/>
      </c>
      <c r="AQ1127" s="116"/>
      <c r="AR1127" s="116"/>
      <c r="AS1127" s="117"/>
      <c r="AT1127" s="118"/>
      <c r="AU1127" s="119" t="str">
        <f>IF(D1127&lt;&gt; "", IF(COUNTIF($D$12:$D1127,$D1127)&gt;1,0,IF(SUM(N1127,U1127,AB1127)&gt;0,IF(AND(X1127="",OR(Q1127&lt;&gt;"",J1127&lt;&gt;"")),IF(Q1127&lt;&gt;"",Q1127,IF(J1127&lt;&gt;"",J1127,0)),IF(AND(Q1127&lt;&gt;"",J1127&lt;&gt;"",Q1127=J1127),Q1127,X1127)),0)),"")</f>
        <v/>
      </c>
      <c r="AV1127" s="119" t="str">
        <f>IF(D1127&lt;&gt;"",IF(COUNTIF($D$12:$D1127,$D1127)&gt;1,0,IF(SUM(O1127,V1127,AC1127)&gt;0,IF(AND(X1127="",OR(Q1127&lt;&gt;"",J1127&lt;&gt;"")),IF(Q1127&lt;&gt;"",Q1127,IF(J1127&lt;&gt;"",J1127,0)),IF(AND(Q1127&lt;&gt;"",J1127&lt;&gt;"",Q1127=J1127),Q1127,X1127)),0)),"")</f>
        <v/>
      </c>
      <c r="AW1127" s="119" t="str">
        <f>IF(D1127&lt;&gt;"",IF(COUNTIF($D$12:$D1127,$D1127)&gt;1,0,IF(SUM(P1127,W1127,AD1127)&gt;0,IF(AND(X1127="",OR(Q1127&lt;&gt;"",J1127&lt;&gt;"")),IF(Q1127&lt;&gt;"",Q1127,IF(J1127&lt;&gt;"",J1127,0)),IF(AND(Q1127&lt;&gt;"",J1127&lt;&gt;"",Q1127=J1127),Q1127,X1127)),0)),"")</f>
        <v/>
      </c>
      <c r="AX1127" s="118" t="str">
        <f t="shared" si="358"/>
        <v/>
      </c>
      <c r="AY1127" s="118" t="str">
        <f t="shared" si="359"/>
        <v/>
      </c>
      <c r="AZ1127" s="118" t="str">
        <f t="shared" si="360"/>
        <v/>
      </c>
      <c r="BA1127" s="118" t="str">
        <f t="shared" si="361"/>
        <v/>
      </c>
      <c r="BB1127" s="118" t="str">
        <f t="shared" si="362"/>
        <v/>
      </c>
      <c r="BC1127" s="118" t="str">
        <f t="shared" si="363"/>
        <v/>
      </c>
      <c r="BD1127" s="118" t="str">
        <f t="shared" si="364"/>
        <v/>
      </c>
      <c r="BE1127" s="118" t="str">
        <f t="shared" si="365"/>
        <v/>
      </c>
      <c r="BF1127" s="118" t="str">
        <f t="shared" si="366"/>
        <v/>
      </c>
      <c r="BG1127" s="120"/>
      <c r="BH1127" s="120" t="str">
        <f t="shared" si="367"/>
        <v/>
      </c>
      <c r="BI1127" s="120" t="str">
        <f t="shared" si="368"/>
        <v/>
      </c>
      <c r="BJ1127" s="121"/>
      <c r="BK1127" s="120" t="str">
        <f t="shared" si="369"/>
        <v/>
      </c>
      <c r="BL1127" s="120" t="str">
        <f t="shared" si="370"/>
        <v/>
      </c>
      <c r="BM1127" s="120" t="str">
        <f t="shared" si="371"/>
        <v/>
      </c>
      <c r="BN1127" s="120" t="str">
        <f t="shared" si="372"/>
        <v/>
      </c>
      <c r="BO1127" s="120" t="str">
        <f t="shared" si="373"/>
        <v/>
      </c>
      <c r="BP1127" s="120" t="str">
        <f t="shared" si="374"/>
        <v/>
      </c>
      <c r="BQ1127" s="98"/>
      <c r="BR1127" s="98"/>
      <c r="BS1127" s="98"/>
      <c r="BT1127" s="98"/>
      <c r="BU1127" s="98"/>
      <c r="BV1127" s="98"/>
      <c r="BW1127" s="98"/>
      <c r="BX1127" s="98"/>
      <c r="BY1127" s="98"/>
      <c r="BZ1127" s="98"/>
      <c r="CA1127" s="98"/>
      <c r="CB1127" s="98"/>
      <c r="CC1127" s="98"/>
      <c r="CD1127" s="98"/>
      <c r="CE1127" s="98"/>
      <c r="CF1127" s="98"/>
      <c r="CG1127" s="98"/>
      <c r="CH1127" s="98"/>
      <c r="CI1127" s="98"/>
      <c r="CJ1127" s="98"/>
      <c r="CK1127" s="98"/>
      <c r="CL1127" s="98"/>
      <c r="CM1127" s="98"/>
      <c r="CN1127" s="98"/>
      <c r="CO1127" s="98"/>
      <c r="CP1127" s="98"/>
      <c r="CQ1127" s="98"/>
      <c r="CR1127" s="98"/>
      <c r="CS1127" s="98"/>
    </row>
    <row r="1128" spans="1:97" s="4" customFormat="1" ht="18.75" customHeight="1" x14ac:dyDescent="0.2">
      <c r="A1128" s="3">
        <f t="shared" si="375"/>
        <v>1116</v>
      </c>
      <c r="B1128" s="263"/>
      <c r="C1128" s="263"/>
      <c r="D1128" s="263"/>
      <c r="E1128" s="259"/>
      <c r="F1128" s="259"/>
      <c r="G1128" s="43"/>
      <c r="H1128" s="264"/>
      <c r="I1128" s="261"/>
      <c r="J1128" s="106"/>
      <c r="K1128" s="247"/>
      <c r="L1128" s="247"/>
      <c r="M1128" s="247"/>
      <c r="N1128" s="248" t="str">
        <f>IF(AND(K1128&lt;&gt;"",L1128&lt;&gt;"",J1128&lt;&gt;""),ROUND(MIN(IF(OR(J1128="OZZ",J1128="ZZ"),5000,17300),TRUNC(0.75*(SUMIF($D$12:$D1128,$D1128,K$12:K1128)+SUMIF($D$12:$D1128,$D1128,L$12:L1128)),2)) - SUMIF($D$12:$D1127,$D1128,N$12:N1127),2),"")</f>
        <v/>
      </c>
      <c r="O1128" s="249" t="str">
        <f>IF(AND(K1128&lt;&gt;"",L1128&lt;&gt;"",M1128&lt;&gt;"",J1128&lt;&gt;"",AH1128&lt;&gt;""),IF(OR(J1128="OZZ",J1128="ZZ"),ROUND(0-SUMIF($D$12:$D1127,$D1128,O$12:O1127),2),IF(M1128=0,0,ROUND(MIN(MIN(17300,TRUNC(0.75*(SUMIF($D$12:$D$2012,$D1128,K$12:K$2012)+SUMIF($D$12:$D$2012,$D1128,L$12:L$2012)),2)+SUMIF($D$12:$D1128,$D1128,AH$12:AH1128))-SUMIF($D$12:$D1127,$D1128,O$12:O1127)-SUMIF($D$12:$D$2012,$D1128,N$12:N$2012),AH1128),2))),"")</f>
        <v/>
      </c>
      <c r="P1128" s="250" t="str">
        <f>IF(J1128&lt;&gt;"",1000 - SUMIF($D$12:$D1127,$D1128,P$12:P1127),"")</f>
        <v/>
      </c>
      <c r="Q1128" s="106"/>
      <c r="R1128" s="247"/>
      <c r="S1128" s="247"/>
      <c r="T1128" s="247"/>
      <c r="U1128" s="248" t="str">
        <f>IF(AND(R1128&lt;&gt;"",S1128&lt;&gt;"",Q1128&lt;&gt;""),ROUND(MIN(IF(OR(Q1128="OZZ",Q1128="ZZ"),5000,17300),TRUNC(0.75*(SUMIF($D$12:$D1128,$D1128,R$12:R1128)+SUMIF($D$12:$D1128,$D1128,S$12:S1128)),2)) - SUMIF($D$12:$D1127,$D1128,U$12:U1127),2),"")</f>
        <v/>
      </c>
      <c r="V1128" s="248" t="str">
        <f>IF(AND(R1128&lt;&gt;"",S1128&lt;&gt;"",T1128&lt;&gt;"",Q1128&lt;&gt;"",AL1128&lt;&gt;""),IF(OR(Q1128="OZZ",Q1128="ZZ"),ROUND(0-SUMIF($D$12:$D1127,$D1128,V$12:V1127),2),IF(T1128=0,0,ROUND(MIN(MIN(17300,TRUNC(0.75*(SUMIF($D$12:$D$2012,$D1128,R$12:R$2012)+SUMIF($D$12:$D$2012,$D1128,S$12:S$2012)),2)+SUMIF($D$12:$D1128,$D1128,AL$12:AL1128))-SUMIF($D$12:$D1127,$D1128,V$12:V1127)-SUMIF($D$12:$D$2012,$D1128,U$12:U$2012),AL1128),2))),"")</f>
        <v/>
      </c>
      <c r="W1128" s="250" t="str">
        <f>IF(Q1128&lt;&gt;"",1000 - SUMIF($D$12:$D1127,$D1128,W$12:W1127),"")</f>
        <v/>
      </c>
      <c r="X1128" s="106"/>
      <c r="Y1128" s="247"/>
      <c r="Z1128" s="247"/>
      <c r="AA1128" s="247"/>
      <c r="AB1128" s="248" t="str">
        <f>IF(AND(Y1128&lt;&gt;"",Z1128&lt;&gt;"",X1128&lt;&gt;""),ROUND(MIN(IF(OR(X1128="OZZ",X1128="ZZ"),5000,17300),TRUNC(0.75*(SUMIF($D$12:$D1128,$D1128,Y$12:Y1128)+SUMIF($D$12:$D1128,$D1128,Z$12:Z1128)),2)) - SUMIF($D$12:$D1127,$D1128,AB$12:AB1127),2),"")</f>
        <v/>
      </c>
      <c r="AC1128" s="251" t="str">
        <f>IF(AND(Y1128&lt;&gt;"",Z1128&lt;&gt;"",AA1128&lt;&gt;"",X1128&lt;&gt;"",AP1128&lt;&gt;""),IF(OR(X1128="OZZ",X1128="ZZ"),ROUND(0-SUMIF($D$12:$D1127,$D1128,AC$12:AC1127),2),IF(AA1128=0,0,ROUND(MIN(MIN(17300,TRUNC(0.75*(SUMIF($D$12:$D$2012,$D1128,Y$12:Y$2012)+SUMIF($D$12:$D$2012,$D1128,Z$12:Z$2012)),2)+SUMIF($D$12:$D1128,$D1128,AP$12:AP1128))-SUMIF($D$12:$D1127,$D1128,AC$12:AC1127)-SUMIF($D$12:$D$2012,$D1128,AB$12:AB$2012),AP1128),2))),"")</f>
        <v/>
      </c>
      <c r="AD1128" s="250" t="str">
        <f>IF(X1128&lt;&gt;"",1000 - SUMIF($D$12:$D1127,$D1128,AD$12:AD1127),"")</f>
        <v/>
      </c>
      <c r="AE1128" s="252"/>
      <c r="AF1128" s="253"/>
      <c r="AG1128" s="254"/>
      <c r="AH1128" s="255" t="str">
        <f t="shared" si="376"/>
        <v/>
      </c>
      <c r="AI1128" s="256"/>
      <c r="AJ1128" s="253"/>
      <c r="AK1128" s="254"/>
      <c r="AL1128" s="255" t="str">
        <f t="shared" si="377"/>
        <v/>
      </c>
      <c r="AM1128" s="256"/>
      <c r="AN1128" s="253"/>
      <c r="AO1128" s="254"/>
      <c r="AP1128" s="255" t="str">
        <f t="shared" si="357"/>
        <v/>
      </c>
      <c r="AQ1128" s="116"/>
      <c r="AR1128" s="116"/>
      <c r="AS1128" s="117"/>
      <c r="AT1128" s="118"/>
      <c r="AU1128" s="119" t="str">
        <f>IF(D1128&lt;&gt; "", IF(COUNTIF($D$12:$D1128,$D1128)&gt;1,0,IF(SUM(N1128,U1128,AB1128)&gt;0,IF(AND(X1128="",OR(Q1128&lt;&gt;"",J1128&lt;&gt;"")),IF(Q1128&lt;&gt;"",Q1128,IF(J1128&lt;&gt;"",J1128,0)),IF(AND(Q1128&lt;&gt;"",J1128&lt;&gt;"",Q1128=J1128),Q1128,X1128)),0)),"")</f>
        <v/>
      </c>
      <c r="AV1128" s="119" t="str">
        <f>IF(D1128&lt;&gt;"",IF(COUNTIF($D$12:$D1128,$D1128)&gt;1,0,IF(SUM(O1128,V1128,AC1128)&gt;0,IF(AND(X1128="",OR(Q1128&lt;&gt;"",J1128&lt;&gt;"")),IF(Q1128&lt;&gt;"",Q1128,IF(J1128&lt;&gt;"",J1128,0)),IF(AND(Q1128&lt;&gt;"",J1128&lt;&gt;"",Q1128=J1128),Q1128,X1128)),0)),"")</f>
        <v/>
      </c>
      <c r="AW1128" s="119" t="str">
        <f>IF(D1128&lt;&gt;"",IF(COUNTIF($D$12:$D1128,$D1128)&gt;1,0,IF(SUM(P1128,W1128,AD1128)&gt;0,IF(AND(X1128="",OR(Q1128&lt;&gt;"",J1128&lt;&gt;"")),IF(Q1128&lt;&gt;"",Q1128,IF(J1128&lt;&gt;"",J1128,0)),IF(AND(Q1128&lt;&gt;"",J1128&lt;&gt;"",Q1128=J1128),Q1128,X1128)),0)),"")</f>
        <v/>
      </c>
      <c r="AX1128" s="118" t="str">
        <f t="shared" si="358"/>
        <v/>
      </c>
      <c r="AY1128" s="118" t="str">
        <f t="shared" si="359"/>
        <v/>
      </c>
      <c r="AZ1128" s="118" t="str">
        <f t="shared" si="360"/>
        <v/>
      </c>
      <c r="BA1128" s="118" t="str">
        <f t="shared" si="361"/>
        <v/>
      </c>
      <c r="BB1128" s="118" t="str">
        <f t="shared" si="362"/>
        <v/>
      </c>
      <c r="BC1128" s="118" t="str">
        <f t="shared" si="363"/>
        <v/>
      </c>
      <c r="BD1128" s="118" t="str">
        <f t="shared" si="364"/>
        <v/>
      </c>
      <c r="BE1128" s="118" t="str">
        <f t="shared" si="365"/>
        <v/>
      </c>
      <c r="BF1128" s="118" t="str">
        <f t="shared" si="366"/>
        <v/>
      </c>
      <c r="BG1128" s="120"/>
      <c r="BH1128" s="120" t="str">
        <f t="shared" si="367"/>
        <v/>
      </c>
      <c r="BI1128" s="120" t="str">
        <f t="shared" si="368"/>
        <v/>
      </c>
      <c r="BJ1128" s="121"/>
      <c r="BK1128" s="120" t="str">
        <f t="shared" si="369"/>
        <v/>
      </c>
      <c r="BL1128" s="120" t="str">
        <f t="shared" si="370"/>
        <v/>
      </c>
      <c r="BM1128" s="120" t="str">
        <f t="shared" si="371"/>
        <v/>
      </c>
      <c r="BN1128" s="120" t="str">
        <f t="shared" si="372"/>
        <v/>
      </c>
      <c r="BO1128" s="120" t="str">
        <f t="shared" si="373"/>
        <v/>
      </c>
      <c r="BP1128" s="120" t="str">
        <f t="shared" si="374"/>
        <v/>
      </c>
      <c r="BQ1128" s="98"/>
      <c r="BR1128" s="98"/>
      <c r="BS1128" s="98"/>
      <c r="BT1128" s="98"/>
      <c r="BU1128" s="98"/>
      <c r="BV1128" s="98"/>
      <c r="BW1128" s="98"/>
      <c r="BX1128" s="98"/>
      <c r="BY1128" s="98"/>
      <c r="BZ1128" s="98"/>
      <c r="CA1128" s="98"/>
      <c r="CB1128" s="98"/>
      <c r="CC1128" s="98"/>
      <c r="CD1128" s="98"/>
      <c r="CE1128" s="98"/>
      <c r="CF1128" s="98"/>
      <c r="CG1128" s="98"/>
      <c r="CH1128" s="98"/>
      <c r="CI1128" s="98"/>
      <c r="CJ1128" s="98"/>
      <c r="CK1128" s="98"/>
      <c r="CL1128" s="98"/>
      <c r="CM1128" s="98"/>
      <c r="CN1128" s="98"/>
      <c r="CO1128" s="98"/>
      <c r="CP1128" s="98"/>
      <c r="CQ1128" s="98"/>
      <c r="CR1128" s="98"/>
      <c r="CS1128" s="98"/>
    </row>
    <row r="1129" spans="1:97" s="4" customFormat="1" ht="18.75" customHeight="1" x14ac:dyDescent="0.2">
      <c r="A1129" s="3">
        <f t="shared" si="375"/>
        <v>1117</v>
      </c>
      <c r="B1129" s="263"/>
      <c r="C1129" s="263"/>
      <c r="D1129" s="263"/>
      <c r="E1129" s="259"/>
      <c r="F1129" s="259"/>
      <c r="G1129" s="43"/>
      <c r="H1129" s="264"/>
      <c r="I1129" s="261"/>
      <c r="J1129" s="106"/>
      <c r="K1129" s="247"/>
      <c r="L1129" s="247"/>
      <c r="M1129" s="247"/>
      <c r="N1129" s="248" t="str">
        <f>IF(AND(K1129&lt;&gt;"",L1129&lt;&gt;"",J1129&lt;&gt;""),ROUND(MIN(IF(OR(J1129="OZZ",J1129="ZZ"),5000,17300),TRUNC(0.75*(SUMIF($D$12:$D1129,$D1129,K$12:K1129)+SUMIF($D$12:$D1129,$D1129,L$12:L1129)),2)) - SUMIF($D$12:$D1128,$D1129,N$12:N1128),2),"")</f>
        <v/>
      </c>
      <c r="O1129" s="249" t="str">
        <f>IF(AND(K1129&lt;&gt;"",L1129&lt;&gt;"",M1129&lt;&gt;"",J1129&lt;&gt;"",AH1129&lt;&gt;""),IF(OR(J1129="OZZ",J1129="ZZ"),ROUND(0-SUMIF($D$12:$D1128,$D1129,O$12:O1128),2),IF(M1129=0,0,ROUND(MIN(MIN(17300,TRUNC(0.75*(SUMIF($D$12:$D$2012,$D1129,K$12:K$2012)+SUMIF($D$12:$D$2012,$D1129,L$12:L$2012)),2)+SUMIF($D$12:$D1129,$D1129,AH$12:AH1129))-SUMIF($D$12:$D1128,$D1129,O$12:O1128)-SUMIF($D$12:$D$2012,$D1129,N$12:N$2012),AH1129),2))),"")</f>
        <v/>
      </c>
      <c r="P1129" s="250" t="str">
        <f>IF(J1129&lt;&gt;"",1000 - SUMIF($D$12:$D1128,$D1129,P$12:P1128),"")</f>
        <v/>
      </c>
      <c r="Q1129" s="106"/>
      <c r="R1129" s="247"/>
      <c r="S1129" s="247"/>
      <c r="T1129" s="247"/>
      <c r="U1129" s="248" t="str">
        <f>IF(AND(R1129&lt;&gt;"",S1129&lt;&gt;"",Q1129&lt;&gt;""),ROUND(MIN(IF(OR(Q1129="OZZ",Q1129="ZZ"),5000,17300),TRUNC(0.75*(SUMIF($D$12:$D1129,$D1129,R$12:R1129)+SUMIF($D$12:$D1129,$D1129,S$12:S1129)),2)) - SUMIF($D$12:$D1128,$D1129,U$12:U1128),2),"")</f>
        <v/>
      </c>
      <c r="V1129" s="248" t="str">
        <f>IF(AND(R1129&lt;&gt;"",S1129&lt;&gt;"",T1129&lt;&gt;"",Q1129&lt;&gt;"",AL1129&lt;&gt;""),IF(OR(Q1129="OZZ",Q1129="ZZ"),ROUND(0-SUMIF($D$12:$D1128,$D1129,V$12:V1128),2),IF(T1129=0,0,ROUND(MIN(MIN(17300,TRUNC(0.75*(SUMIF($D$12:$D$2012,$D1129,R$12:R$2012)+SUMIF($D$12:$D$2012,$D1129,S$12:S$2012)),2)+SUMIF($D$12:$D1129,$D1129,AL$12:AL1129))-SUMIF($D$12:$D1128,$D1129,V$12:V1128)-SUMIF($D$12:$D$2012,$D1129,U$12:U$2012),AL1129),2))),"")</f>
        <v/>
      </c>
      <c r="W1129" s="250" t="str">
        <f>IF(Q1129&lt;&gt;"",1000 - SUMIF($D$12:$D1128,$D1129,W$12:W1128),"")</f>
        <v/>
      </c>
      <c r="X1129" s="106"/>
      <c r="Y1129" s="247"/>
      <c r="Z1129" s="247"/>
      <c r="AA1129" s="247"/>
      <c r="AB1129" s="248" t="str">
        <f>IF(AND(Y1129&lt;&gt;"",Z1129&lt;&gt;"",X1129&lt;&gt;""),ROUND(MIN(IF(OR(X1129="OZZ",X1129="ZZ"),5000,17300),TRUNC(0.75*(SUMIF($D$12:$D1129,$D1129,Y$12:Y1129)+SUMIF($D$12:$D1129,$D1129,Z$12:Z1129)),2)) - SUMIF($D$12:$D1128,$D1129,AB$12:AB1128),2),"")</f>
        <v/>
      </c>
      <c r="AC1129" s="251" t="str">
        <f>IF(AND(Y1129&lt;&gt;"",Z1129&lt;&gt;"",AA1129&lt;&gt;"",X1129&lt;&gt;"",AP1129&lt;&gt;""),IF(OR(X1129="OZZ",X1129="ZZ"),ROUND(0-SUMIF($D$12:$D1128,$D1129,AC$12:AC1128),2),IF(AA1129=0,0,ROUND(MIN(MIN(17300,TRUNC(0.75*(SUMIF($D$12:$D$2012,$D1129,Y$12:Y$2012)+SUMIF($D$12:$D$2012,$D1129,Z$12:Z$2012)),2)+SUMIF($D$12:$D1129,$D1129,AP$12:AP1129))-SUMIF($D$12:$D1128,$D1129,AC$12:AC1128)-SUMIF($D$12:$D$2012,$D1129,AB$12:AB$2012),AP1129),2))),"")</f>
        <v/>
      </c>
      <c r="AD1129" s="250" t="str">
        <f>IF(X1129&lt;&gt;"",1000 - SUMIF($D$12:$D1128,$D1129,AD$12:AD1128),"")</f>
        <v/>
      </c>
      <c r="AE1129" s="252"/>
      <c r="AF1129" s="253"/>
      <c r="AG1129" s="254"/>
      <c r="AH1129" s="255" t="str">
        <f t="shared" si="376"/>
        <v/>
      </c>
      <c r="AI1129" s="256"/>
      <c r="AJ1129" s="253"/>
      <c r="AK1129" s="254"/>
      <c r="AL1129" s="255" t="str">
        <f t="shared" si="377"/>
        <v/>
      </c>
      <c r="AM1129" s="256"/>
      <c r="AN1129" s="253"/>
      <c r="AO1129" s="254"/>
      <c r="AP1129" s="255" t="str">
        <f t="shared" si="357"/>
        <v/>
      </c>
      <c r="AQ1129" s="116"/>
      <c r="AR1129" s="116"/>
      <c r="AS1129" s="117"/>
      <c r="AT1129" s="118"/>
      <c r="AU1129" s="119" t="str">
        <f>IF(D1129&lt;&gt; "", IF(COUNTIF($D$12:$D1129,$D1129)&gt;1,0,IF(SUM(N1129,U1129,AB1129)&gt;0,IF(AND(X1129="",OR(Q1129&lt;&gt;"",J1129&lt;&gt;"")),IF(Q1129&lt;&gt;"",Q1129,IF(J1129&lt;&gt;"",J1129,0)),IF(AND(Q1129&lt;&gt;"",J1129&lt;&gt;"",Q1129=J1129),Q1129,X1129)),0)),"")</f>
        <v/>
      </c>
      <c r="AV1129" s="119" t="str">
        <f>IF(D1129&lt;&gt;"",IF(COUNTIF($D$12:$D1129,$D1129)&gt;1,0,IF(SUM(O1129,V1129,AC1129)&gt;0,IF(AND(X1129="",OR(Q1129&lt;&gt;"",J1129&lt;&gt;"")),IF(Q1129&lt;&gt;"",Q1129,IF(J1129&lt;&gt;"",J1129,0)),IF(AND(Q1129&lt;&gt;"",J1129&lt;&gt;"",Q1129=J1129),Q1129,X1129)),0)),"")</f>
        <v/>
      </c>
      <c r="AW1129" s="119" t="str">
        <f>IF(D1129&lt;&gt;"",IF(COUNTIF($D$12:$D1129,$D1129)&gt;1,0,IF(SUM(P1129,W1129,AD1129)&gt;0,IF(AND(X1129="",OR(Q1129&lt;&gt;"",J1129&lt;&gt;"")),IF(Q1129&lt;&gt;"",Q1129,IF(J1129&lt;&gt;"",J1129,0)),IF(AND(Q1129&lt;&gt;"",J1129&lt;&gt;"",Q1129=J1129),Q1129,X1129)),0)),"")</f>
        <v/>
      </c>
      <c r="AX1129" s="118" t="str">
        <f t="shared" si="358"/>
        <v/>
      </c>
      <c r="AY1129" s="118" t="str">
        <f t="shared" si="359"/>
        <v/>
      </c>
      <c r="AZ1129" s="118" t="str">
        <f t="shared" si="360"/>
        <v/>
      </c>
      <c r="BA1129" s="118" t="str">
        <f t="shared" si="361"/>
        <v/>
      </c>
      <c r="BB1129" s="118" t="str">
        <f t="shared" si="362"/>
        <v/>
      </c>
      <c r="BC1129" s="118" t="str">
        <f t="shared" si="363"/>
        <v/>
      </c>
      <c r="BD1129" s="118" t="str">
        <f t="shared" si="364"/>
        <v/>
      </c>
      <c r="BE1129" s="118" t="str">
        <f t="shared" si="365"/>
        <v/>
      </c>
      <c r="BF1129" s="118" t="str">
        <f t="shared" si="366"/>
        <v/>
      </c>
      <c r="BG1129" s="120"/>
      <c r="BH1129" s="120" t="str">
        <f t="shared" si="367"/>
        <v/>
      </c>
      <c r="BI1129" s="120" t="str">
        <f t="shared" si="368"/>
        <v/>
      </c>
      <c r="BJ1129" s="121"/>
      <c r="BK1129" s="120" t="str">
        <f t="shared" si="369"/>
        <v/>
      </c>
      <c r="BL1129" s="120" t="str">
        <f t="shared" si="370"/>
        <v/>
      </c>
      <c r="BM1129" s="120" t="str">
        <f t="shared" si="371"/>
        <v/>
      </c>
      <c r="BN1129" s="120" t="str">
        <f t="shared" si="372"/>
        <v/>
      </c>
      <c r="BO1129" s="120" t="str">
        <f t="shared" si="373"/>
        <v/>
      </c>
      <c r="BP1129" s="120" t="str">
        <f t="shared" si="374"/>
        <v/>
      </c>
      <c r="BQ1129" s="98"/>
      <c r="BR1129" s="98"/>
      <c r="BS1129" s="98"/>
      <c r="BT1129" s="98"/>
      <c r="BU1129" s="98"/>
      <c r="BV1129" s="98"/>
      <c r="BW1129" s="98"/>
      <c r="BX1129" s="98"/>
      <c r="BY1129" s="98"/>
      <c r="BZ1129" s="98"/>
      <c r="CA1129" s="98"/>
      <c r="CB1129" s="98"/>
      <c r="CC1129" s="98"/>
      <c r="CD1129" s="98"/>
      <c r="CE1129" s="98"/>
      <c r="CF1129" s="98"/>
      <c r="CG1129" s="98"/>
      <c r="CH1129" s="98"/>
      <c r="CI1129" s="98"/>
      <c r="CJ1129" s="98"/>
      <c r="CK1129" s="98"/>
      <c r="CL1129" s="98"/>
      <c r="CM1129" s="98"/>
      <c r="CN1129" s="98"/>
      <c r="CO1129" s="98"/>
      <c r="CP1129" s="98"/>
      <c r="CQ1129" s="98"/>
      <c r="CR1129" s="98"/>
      <c r="CS1129" s="98"/>
    </row>
    <row r="1130" spans="1:97" s="4" customFormat="1" ht="18.75" customHeight="1" x14ac:dyDescent="0.2">
      <c r="A1130" s="3">
        <f t="shared" si="375"/>
        <v>1118</v>
      </c>
      <c r="B1130" s="263"/>
      <c r="C1130" s="263"/>
      <c r="D1130" s="263"/>
      <c r="E1130" s="259"/>
      <c r="F1130" s="259"/>
      <c r="G1130" s="43"/>
      <c r="H1130" s="264"/>
      <c r="I1130" s="261"/>
      <c r="J1130" s="106"/>
      <c r="K1130" s="247"/>
      <c r="L1130" s="247"/>
      <c r="M1130" s="247"/>
      <c r="N1130" s="248" t="str">
        <f>IF(AND(K1130&lt;&gt;"",L1130&lt;&gt;"",J1130&lt;&gt;""),ROUND(MIN(IF(OR(J1130="OZZ",J1130="ZZ"),5000,17300),TRUNC(0.75*(SUMIF($D$12:$D1130,$D1130,K$12:K1130)+SUMIF($D$12:$D1130,$D1130,L$12:L1130)),2)) - SUMIF($D$12:$D1129,$D1130,N$12:N1129),2),"")</f>
        <v/>
      </c>
      <c r="O1130" s="249" t="str">
        <f>IF(AND(K1130&lt;&gt;"",L1130&lt;&gt;"",M1130&lt;&gt;"",J1130&lt;&gt;"",AH1130&lt;&gt;""),IF(OR(J1130="OZZ",J1130="ZZ"),ROUND(0-SUMIF($D$12:$D1129,$D1130,O$12:O1129),2),IF(M1130=0,0,ROUND(MIN(MIN(17300,TRUNC(0.75*(SUMIF($D$12:$D$2012,$D1130,K$12:K$2012)+SUMIF($D$12:$D$2012,$D1130,L$12:L$2012)),2)+SUMIF($D$12:$D1130,$D1130,AH$12:AH1130))-SUMIF($D$12:$D1129,$D1130,O$12:O1129)-SUMIF($D$12:$D$2012,$D1130,N$12:N$2012),AH1130),2))),"")</f>
        <v/>
      </c>
      <c r="P1130" s="250" t="str">
        <f>IF(J1130&lt;&gt;"",1000 - SUMIF($D$12:$D1129,$D1130,P$12:P1129),"")</f>
        <v/>
      </c>
      <c r="Q1130" s="106"/>
      <c r="R1130" s="247"/>
      <c r="S1130" s="247"/>
      <c r="T1130" s="247"/>
      <c r="U1130" s="248" t="str">
        <f>IF(AND(R1130&lt;&gt;"",S1130&lt;&gt;"",Q1130&lt;&gt;""),ROUND(MIN(IF(OR(Q1130="OZZ",Q1130="ZZ"),5000,17300),TRUNC(0.75*(SUMIF($D$12:$D1130,$D1130,R$12:R1130)+SUMIF($D$12:$D1130,$D1130,S$12:S1130)),2)) - SUMIF($D$12:$D1129,$D1130,U$12:U1129),2),"")</f>
        <v/>
      </c>
      <c r="V1130" s="248" t="str">
        <f>IF(AND(R1130&lt;&gt;"",S1130&lt;&gt;"",T1130&lt;&gt;"",Q1130&lt;&gt;"",AL1130&lt;&gt;""),IF(OR(Q1130="OZZ",Q1130="ZZ"),ROUND(0-SUMIF($D$12:$D1129,$D1130,V$12:V1129),2),IF(T1130=0,0,ROUND(MIN(MIN(17300,TRUNC(0.75*(SUMIF($D$12:$D$2012,$D1130,R$12:R$2012)+SUMIF($D$12:$D$2012,$D1130,S$12:S$2012)),2)+SUMIF($D$12:$D1130,$D1130,AL$12:AL1130))-SUMIF($D$12:$D1129,$D1130,V$12:V1129)-SUMIF($D$12:$D$2012,$D1130,U$12:U$2012),AL1130),2))),"")</f>
        <v/>
      </c>
      <c r="W1130" s="250" t="str">
        <f>IF(Q1130&lt;&gt;"",1000 - SUMIF($D$12:$D1129,$D1130,W$12:W1129),"")</f>
        <v/>
      </c>
      <c r="X1130" s="106"/>
      <c r="Y1130" s="247"/>
      <c r="Z1130" s="247"/>
      <c r="AA1130" s="247"/>
      <c r="AB1130" s="248" t="str">
        <f>IF(AND(Y1130&lt;&gt;"",Z1130&lt;&gt;"",X1130&lt;&gt;""),ROUND(MIN(IF(OR(X1130="OZZ",X1130="ZZ"),5000,17300),TRUNC(0.75*(SUMIF($D$12:$D1130,$D1130,Y$12:Y1130)+SUMIF($D$12:$D1130,$D1130,Z$12:Z1130)),2)) - SUMIF($D$12:$D1129,$D1130,AB$12:AB1129),2),"")</f>
        <v/>
      </c>
      <c r="AC1130" s="251" t="str">
        <f>IF(AND(Y1130&lt;&gt;"",Z1130&lt;&gt;"",AA1130&lt;&gt;"",X1130&lt;&gt;"",AP1130&lt;&gt;""),IF(OR(X1130="OZZ",X1130="ZZ"),ROUND(0-SUMIF($D$12:$D1129,$D1130,AC$12:AC1129),2),IF(AA1130=0,0,ROUND(MIN(MIN(17300,TRUNC(0.75*(SUMIF($D$12:$D$2012,$D1130,Y$12:Y$2012)+SUMIF($D$12:$D$2012,$D1130,Z$12:Z$2012)),2)+SUMIF($D$12:$D1130,$D1130,AP$12:AP1130))-SUMIF($D$12:$D1129,$D1130,AC$12:AC1129)-SUMIF($D$12:$D$2012,$D1130,AB$12:AB$2012),AP1130),2))),"")</f>
        <v/>
      </c>
      <c r="AD1130" s="250" t="str">
        <f>IF(X1130&lt;&gt;"",1000 - SUMIF($D$12:$D1129,$D1130,AD$12:AD1129),"")</f>
        <v/>
      </c>
      <c r="AE1130" s="252"/>
      <c r="AF1130" s="253"/>
      <c r="AG1130" s="254"/>
      <c r="AH1130" s="255" t="str">
        <f t="shared" si="376"/>
        <v/>
      </c>
      <c r="AI1130" s="256"/>
      <c r="AJ1130" s="253"/>
      <c r="AK1130" s="254"/>
      <c r="AL1130" s="255" t="str">
        <f t="shared" si="377"/>
        <v/>
      </c>
      <c r="AM1130" s="256"/>
      <c r="AN1130" s="253"/>
      <c r="AO1130" s="254"/>
      <c r="AP1130" s="255" t="str">
        <f t="shared" si="357"/>
        <v/>
      </c>
      <c r="AQ1130" s="116"/>
      <c r="AR1130" s="116"/>
      <c r="AS1130" s="117"/>
      <c r="AT1130" s="118"/>
      <c r="AU1130" s="119" t="str">
        <f>IF(D1130&lt;&gt; "", IF(COUNTIF($D$12:$D1130,$D1130)&gt;1,0,IF(SUM(N1130,U1130,AB1130)&gt;0,IF(AND(X1130="",OR(Q1130&lt;&gt;"",J1130&lt;&gt;"")),IF(Q1130&lt;&gt;"",Q1130,IF(J1130&lt;&gt;"",J1130,0)),IF(AND(Q1130&lt;&gt;"",J1130&lt;&gt;"",Q1130=J1130),Q1130,X1130)),0)),"")</f>
        <v/>
      </c>
      <c r="AV1130" s="119" t="str">
        <f>IF(D1130&lt;&gt;"",IF(COUNTIF($D$12:$D1130,$D1130)&gt;1,0,IF(SUM(O1130,V1130,AC1130)&gt;0,IF(AND(X1130="",OR(Q1130&lt;&gt;"",J1130&lt;&gt;"")),IF(Q1130&lt;&gt;"",Q1130,IF(J1130&lt;&gt;"",J1130,0)),IF(AND(Q1130&lt;&gt;"",J1130&lt;&gt;"",Q1130=J1130),Q1130,X1130)),0)),"")</f>
        <v/>
      </c>
      <c r="AW1130" s="119" t="str">
        <f>IF(D1130&lt;&gt;"",IF(COUNTIF($D$12:$D1130,$D1130)&gt;1,0,IF(SUM(P1130,W1130,AD1130)&gt;0,IF(AND(X1130="",OR(Q1130&lt;&gt;"",J1130&lt;&gt;"")),IF(Q1130&lt;&gt;"",Q1130,IF(J1130&lt;&gt;"",J1130,0)),IF(AND(Q1130&lt;&gt;"",J1130&lt;&gt;"",Q1130=J1130),Q1130,X1130)),0)),"")</f>
        <v/>
      </c>
      <c r="AX1130" s="118" t="str">
        <f t="shared" si="358"/>
        <v/>
      </c>
      <c r="AY1130" s="118" t="str">
        <f t="shared" si="359"/>
        <v/>
      </c>
      <c r="AZ1130" s="118" t="str">
        <f t="shared" si="360"/>
        <v/>
      </c>
      <c r="BA1130" s="118" t="str">
        <f t="shared" si="361"/>
        <v/>
      </c>
      <c r="BB1130" s="118" t="str">
        <f t="shared" si="362"/>
        <v/>
      </c>
      <c r="BC1130" s="118" t="str">
        <f t="shared" si="363"/>
        <v/>
      </c>
      <c r="BD1130" s="118" t="str">
        <f t="shared" si="364"/>
        <v/>
      </c>
      <c r="BE1130" s="118" t="str">
        <f t="shared" si="365"/>
        <v/>
      </c>
      <c r="BF1130" s="118" t="str">
        <f t="shared" si="366"/>
        <v/>
      </c>
      <c r="BG1130" s="120"/>
      <c r="BH1130" s="120" t="str">
        <f t="shared" si="367"/>
        <v/>
      </c>
      <c r="BI1130" s="120" t="str">
        <f t="shared" si="368"/>
        <v/>
      </c>
      <c r="BJ1130" s="121"/>
      <c r="BK1130" s="120" t="str">
        <f t="shared" si="369"/>
        <v/>
      </c>
      <c r="BL1130" s="120" t="str">
        <f t="shared" si="370"/>
        <v/>
      </c>
      <c r="BM1130" s="120" t="str">
        <f t="shared" si="371"/>
        <v/>
      </c>
      <c r="BN1130" s="120" t="str">
        <f t="shared" si="372"/>
        <v/>
      </c>
      <c r="BO1130" s="120" t="str">
        <f t="shared" si="373"/>
        <v/>
      </c>
      <c r="BP1130" s="120" t="str">
        <f t="shared" si="374"/>
        <v/>
      </c>
      <c r="BQ1130" s="98"/>
      <c r="BR1130" s="98"/>
      <c r="BS1130" s="98"/>
      <c r="BT1130" s="98"/>
      <c r="BU1130" s="98"/>
      <c r="BV1130" s="98"/>
      <c r="BW1130" s="98"/>
      <c r="BX1130" s="98"/>
      <c r="BY1130" s="98"/>
      <c r="BZ1130" s="98"/>
      <c r="CA1130" s="98"/>
      <c r="CB1130" s="98"/>
      <c r="CC1130" s="98"/>
      <c r="CD1130" s="98"/>
      <c r="CE1130" s="98"/>
      <c r="CF1130" s="98"/>
      <c r="CG1130" s="98"/>
      <c r="CH1130" s="98"/>
      <c r="CI1130" s="98"/>
      <c r="CJ1130" s="98"/>
      <c r="CK1130" s="98"/>
      <c r="CL1130" s="98"/>
      <c r="CM1130" s="98"/>
      <c r="CN1130" s="98"/>
      <c r="CO1130" s="98"/>
      <c r="CP1130" s="98"/>
      <c r="CQ1130" s="98"/>
      <c r="CR1130" s="98"/>
      <c r="CS1130" s="98"/>
    </row>
    <row r="1131" spans="1:97" s="4" customFormat="1" ht="18.75" customHeight="1" x14ac:dyDescent="0.2">
      <c r="A1131" s="3">
        <f t="shared" si="375"/>
        <v>1119</v>
      </c>
      <c r="B1131" s="263"/>
      <c r="C1131" s="263"/>
      <c r="D1131" s="263"/>
      <c r="E1131" s="259"/>
      <c r="F1131" s="259"/>
      <c r="G1131" s="43"/>
      <c r="H1131" s="264"/>
      <c r="I1131" s="261"/>
      <c r="J1131" s="106"/>
      <c r="K1131" s="247"/>
      <c r="L1131" s="247"/>
      <c r="M1131" s="247"/>
      <c r="N1131" s="248" t="str">
        <f>IF(AND(K1131&lt;&gt;"",L1131&lt;&gt;"",J1131&lt;&gt;""),ROUND(MIN(IF(OR(J1131="OZZ",J1131="ZZ"),5000,17300),TRUNC(0.75*(SUMIF($D$12:$D1131,$D1131,K$12:K1131)+SUMIF($D$12:$D1131,$D1131,L$12:L1131)),2)) - SUMIF($D$12:$D1130,$D1131,N$12:N1130),2),"")</f>
        <v/>
      </c>
      <c r="O1131" s="249" t="str">
        <f>IF(AND(K1131&lt;&gt;"",L1131&lt;&gt;"",M1131&lt;&gt;"",J1131&lt;&gt;"",AH1131&lt;&gt;""),IF(OR(J1131="OZZ",J1131="ZZ"),ROUND(0-SUMIF($D$12:$D1130,$D1131,O$12:O1130),2),IF(M1131=0,0,ROUND(MIN(MIN(17300,TRUNC(0.75*(SUMIF($D$12:$D$2012,$D1131,K$12:K$2012)+SUMIF($D$12:$D$2012,$D1131,L$12:L$2012)),2)+SUMIF($D$12:$D1131,$D1131,AH$12:AH1131))-SUMIF($D$12:$D1130,$D1131,O$12:O1130)-SUMIF($D$12:$D$2012,$D1131,N$12:N$2012),AH1131),2))),"")</f>
        <v/>
      </c>
      <c r="P1131" s="250" t="str">
        <f>IF(J1131&lt;&gt;"",1000 - SUMIF($D$12:$D1130,$D1131,P$12:P1130),"")</f>
        <v/>
      </c>
      <c r="Q1131" s="106"/>
      <c r="R1131" s="247"/>
      <c r="S1131" s="247"/>
      <c r="T1131" s="247"/>
      <c r="U1131" s="248" t="str">
        <f>IF(AND(R1131&lt;&gt;"",S1131&lt;&gt;"",Q1131&lt;&gt;""),ROUND(MIN(IF(OR(Q1131="OZZ",Q1131="ZZ"),5000,17300),TRUNC(0.75*(SUMIF($D$12:$D1131,$D1131,R$12:R1131)+SUMIF($D$12:$D1131,$D1131,S$12:S1131)),2)) - SUMIF($D$12:$D1130,$D1131,U$12:U1130),2),"")</f>
        <v/>
      </c>
      <c r="V1131" s="248" t="str">
        <f>IF(AND(R1131&lt;&gt;"",S1131&lt;&gt;"",T1131&lt;&gt;"",Q1131&lt;&gt;"",AL1131&lt;&gt;""),IF(OR(Q1131="OZZ",Q1131="ZZ"),ROUND(0-SUMIF($D$12:$D1130,$D1131,V$12:V1130),2),IF(T1131=0,0,ROUND(MIN(MIN(17300,TRUNC(0.75*(SUMIF($D$12:$D$2012,$D1131,R$12:R$2012)+SUMIF($D$12:$D$2012,$D1131,S$12:S$2012)),2)+SUMIF($D$12:$D1131,$D1131,AL$12:AL1131))-SUMIF($D$12:$D1130,$D1131,V$12:V1130)-SUMIF($D$12:$D$2012,$D1131,U$12:U$2012),AL1131),2))),"")</f>
        <v/>
      </c>
      <c r="W1131" s="250" t="str">
        <f>IF(Q1131&lt;&gt;"",1000 - SUMIF($D$12:$D1130,$D1131,W$12:W1130),"")</f>
        <v/>
      </c>
      <c r="X1131" s="106"/>
      <c r="Y1131" s="247"/>
      <c r="Z1131" s="247"/>
      <c r="AA1131" s="247"/>
      <c r="AB1131" s="248" t="str">
        <f>IF(AND(Y1131&lt;&gt;"",Z1131&lt;&gt;"",X1131&lt;&gt;""),ROUND(MIN(IF(OR(X1131="OZZ",X1131="ZZ"),5000,17300),TRUNC(0.75*(SUMIF($D$12:$D1131,$D1131,Y$12:Y1131)+SUMIF($D$12:$D1131,$D1131,Z$12:Z1131)),2)) - SUMIF($D$12:$D1130,$D1131,AB$12:AB1130),2),"")</f>
        <v/>
      </c>
      <c r="AC1131" s="251" t="str">
        <f>IF(AND(Y1131&lt;&gt;"",Z1131&lt;&gt;"",AA1131&lt;&gt;"",X1131&lt;&gt;"",AP1131&lt;&gt;""),IF(OR(X1131="OZZ",X1131="ZZ"),ROUND(0-SUMIF($D$12:$D1130,$D1131,AC$12:AC1130),2),IF(AA1131=0,0,ROUND(MIN(MIN(17300,TRUNC(0.75*(SUMIF($D$12:$D$2012,$D1131,Y$12:Y$2012)+SUMIF($D$12:$D$2012,$D1131,Z$12:Z$2012)),2)+SUMIF($D$12:$D1131,$D1131,AP$12:AP1131))-SUMIF($D$12:$D1130,$D1131,AC$12:AC1130)-SUMIF($D$12:$D$2012,$D1131,AB$12:AB$2012),AP1131),2))),"")</f>
        <v/>
      </c>
      <c r="AD1131" s="250" t="str">
        <f>IF(X1131&lt;&gt;"",1000 - SUMIF($D$12:$D1130,$D1131,AD$12:AD1130),"")</f>
        <v/>
      </c>
      <c r="AE1131" s="252"/>
      <c r="AF1131" s="253"/>
      <c r="AG1131" s="254"/>
      <c r="AH1131" s="255" t="str">
        <f t="shared" si="376"/>
        <v/>
      </c>
      <c r="AI1131" s="256"/>
      <c r="AJ1131" s="253"/>
      <c r="AK1131" s="254"/>
      <c r="AL1131" s="255" t="str">
        <f t="shared" si="377"/>
        <v/>
      </c>
      <c r="AM1131" s="256"/>
      <c r="AN1131" s="253"/>
      <c r="AO1131" s="254"/>
      <c r="AP1131" s="255" t="str">
        <f t="shared" si="357"/>
        <v/>
      </c>
      <c r="AQ1131" s="116"/>
      <c r="AR1131" s="116"/>
      <c r="AS1131" s="117"/>
      <c r="AT1131" s="118"/>
      <c r="AU1131" s="119" t="str">
        <f>IF(D1131&lt;&gt; "", IF(COUNTIF($D$12:$D1131,$D1131)&gt;1,0,IF(SUM(N1131,U1131,AB1131)&gt;0,IF(AND(X1131="",OR(Q1131&lt;&gt;"",J1131&lt;&gt;"")),IF(Q1131&lt;&gt;"",Q1131,IF(J1131&lt;&gt;"",J1131,0)),IF(AND(Q1131&lt;&gt;"",J1131&lt;&gt;"",Q1131=J1131),Q1131,X1131)),0)),"")</f>
        <v/>
      </c>
      <c r="AV1131" s="119" t="str">
        <f>IF(D1131&lt;&gt;"",IF(COUNTIF($D$12:$D1131,$D1131)&gt;1,0,IF(SUM(O1131,V1131,AC1131)&gt;0,IF(AND(X1131="",OR(Q1131&lt;&gt;"",J1131&lt;&gt;"")),IF(Q1131&lt;&gt;"",Q1131,IF(J1131&lt;&gt;"",J1131,0)),IF(AND(Q1131&lt;&gt;"",J1131&lt;&gt;"",Q1131=J1131),Q1131,X1131)),0)),"")</f>
        <v/>
      </c>
      <c r="AW1131" s="119" t="str">
        <f>IF(D1131&lt;&gt;"",IF(COUNTIF($D$12:$D1131,$D1131)&gt;1,0,IF(SUM(P1131,W1131,AD1131)&gt;0,IF(AND(X1131="",OR(Q1131&lt;&gt;"",J1131&lt;&gt;"")),IF(Q1131&lt;&gt;"",Q1131,IF(J1131&lt;&gt;"",J1131,0)),IF(AND(Q1131&lt;&gt;"",J1131&lt;&gt;"",Q1131=J1131),Q1131,X1131)),0)),"")</f>
        <v/>
      </c>
      <c r="AX1131" s="118" t="str">
        <f t="shared" si="358"/>
        <v/>
      </c>
      <c r="AY1131" s="118" t="str">
        <f t="shared" si="359"/>
        <v/>
      </c>
      <c r="AZ1131" s="118" t="str">
        <f t="shared" si="360"/>
        <v/>
      </c>
      <c r="BA1131" s="118" t="str">
        <f t="shared" si="361"/>
        <v/>
      </c>
      <c r="BB1131" s="118" t="str">
        <f t="shared" si="362"/>
        <v/>
      </c>
      <c r="BC1131" s="118" t="str">
        <f t="shared" si="363"/>
        <v/>
      </c>
      <c r="BD1131" s="118" t="str">
        <f t="shared" si="364"/>
        <v/>
      </c>
      <c r="BE1131" s="118" t="str">
        <f t="shared" si="365"/>
        <v/>
      </c>
      <c r="BF1131" s="118" t="str">
        <f t="shared" si="366"/>
        <v/>
      </c>
      <c r="BG1131" s="120"/>
      <c r="BH1131" s="120" t="str">
        <f t="shared" si="367"/>
        <v/>
      </c>
      <c r="BI1131" s="120" t="str">
        <f t="shared" si="368"/>
        <v/>
      </c>
      <c r="BJ1131" s="121"/>
      <c r="BK1131" s="120" t="str">
        <f t="shared" si="369"/>
        <v/>
      </c>
      <c r="BL1131" s="120" t="str">
        <f t="shared" si="370"/>
        <v/>
      </c>
      <c r="BM1131" s="120" t="str">
        <f t="shared" si="371"/>
        <v/>
      </c>
      <c r="BN1131" s="120" t="str">
        <f t="shared" si="372"/>
        <v/>
      </c>
      <c r="BO1131" s="120" t="str">
        <f t="shared" si="373"/>
        <v/>
      </c>
      <c r="BP1131" s="120" t="str">
        <f t="shared" si="374"/>
        <v/>
      </c>
      <c r="BQ1131" s="98"/>
      <c r="BR1131" s="98"/>
      <c r="BS1131" s="98"/>
      <c r="BT1131" s="98"/>
      <c r="BU1131" s="98"/>
      <c r="BV1131" s="98"/>
      <c r="BW1131" s="98"/>
      <c r="BX1131" s="98"/>
      <c r="BY1131" s="98"/>
      <c r="BZ1131" s="98"/>
      <c r="CA1131" s="98"/>
      <c r="CB1131" s="98"/>
      <c r="CC1131" s="98"/>
      <c r="CD1131" s="98"/>
      <c r="CE1131" s="98"/>
      <c r="CF1131" s="98"/>
      <c r="CG1131" s="98"/>
      <c r="CH1131" s="98"/>
      <c r="CI1131" s="98"/>
      <c r="CJ1131" s="98"/>
      <c r="CK1131" s="98"/>
      <c r="CL1131" s="98"/>
      <c r="CM1131" s="98"/>
      <c r="CN1131" s="98"/>
      <c r="CO1131" s="98"/>
      <c r="CP1131" s="98"/>
      <c r="CQ1131" s="98"/>
      <c r="CR1131" s="98"/>
      <c r="CS1131" s="98"/>
    </row>
    <row r="1132" spans="1:97" s="4" customFormat="1" ht="18.75" customHeight="1" x14ac:dyDescent="0.2">
      <c r="A1132" s="3">
        <f t="shared" si="375"/>
        <v>1120</v>
      </c>
      <c r="B1132" s="263"/>
      <c r="C1132" s="263"/>
      <c r="D1132" s="263"/>
      <c r="E1132" s="259"/>
      <c r="F1132" s="259"/>
      <c r="G1132" s="43"/>
      <c r="H1132" s="264"/>
      <c r="I1132" s="261"/>
      <c r="J1132" s="106"/>
      <c r="K1132" s="247"/>
      <c r="L1132" s="247"/>
      <c r="M1132" s="247"/>
      <c r="N1132" s="248" t="str">
        <f>IF(AND(K1132&lt;&gt;"",L1132&lt;&gt;"",J1132&lt;&gt;""),ROUND(MIN(IF(OR(J1132="OZZ",J1132="ZZ"),5000,17300),TRUNC(0.75*(SUMIF($D$12:$D1132,$D1132,K$12:K1132)+SUMIF($D$12:$D1132,$D1132,L$12:L1132)),2)) - SUMIF($D$12:$D1131,$D1132,N$12:N1131),2),"")</f>
        <v/>
      </c>
      <c r="O1132" s="249" t="str">
        <f>IF(AND(K1132&lt;&gt;"",L1132&lt;&gt;"",M1132&lt;&gt;"",J1132&lt;&gt;"",AH1132&lt;&gt;""),IF(OR(J1132="OZZ",J1132="ZZ"),ROUND(0-SUMIF($D$12:$D1131,$D1132,O$12:O1131),2),IF(M1132=0,0,ROUND(MIN(MIN(17300,TRUNC(0.75*(SUMIF($D$12:$D$2012,$D1132,K$12:K$2012)+SUMIF($D$12:$D$2012,$D1132,L$12:L$2012)),2)+SUMIF($D$12:$D1132,$D1132,AH$12:AH1132))-SUMIF($D$12:$D1131,$D1132,O$12:O1131)-SUMIF($D$12:$D$2012,$D1132,N$12:N$2012),AH1132),2))),"")</f>
        <v/>
      </c>
      <c r="P1132" s="250" t="str">
        <f>IF(J1132&lt;&gt;"",1000 - SUMIF($D$12:$D1131,$D1132,P$12:P1131),"")</f>
        <v/>
      </c>
      <c r="Q1132" s="106"/>
      <c r="R1132" s="247"/>
      <c r="S1132" s="247"/>
      <c r="T1132" s="247"/>
      <c r="U1132" s="248" t="str">
        <f>IF(AND(R1132&lt;&gt;"",S1132&lt;&gt;"",Q1132&lt;&gt;""),ROUND(MIN(IF(OR(Q1132="OZZ",Q1132="ZZ"),5000,17300),TRUNC(0.75*(SUMIF($D$12:$D1132,$D1132,R$12:R1132)+SUMIF($D$12:$D1132,$D1132,S$12:S1132)),2)) - SUMIF($D$12:$D1131,$D1132,U$12:U1131),2),"")</f>
        <v/>
      </c>
      <c r="V1132" s="248" t="str">
        <f>IF(AND(R1132&lt;&gt;"",S1132&lt;&gt;"",T1132&lt;&gt;"",Q1132&lt;&gt;"",AL1132&lt;&gt;""),IF(OR(Q1132="OZZ",Q1132="ZZ"),ROUND(0-SUMIF($D$12:$D1131,$D1132,V$12:V1131),2),IF(T1132=0,0,ROUND(MIN(MIN(17300,TRUNC(0.75*(SUMIF($D$12:$D$2012,$D1132,R$12:R$2012)+SUMIF($D$12:$D$2012,$D1132,S$12:S$2012)),2)+SUMIF($D$12:$D1132,$D1132,AL$12:AL1132))-SUMIF($D$12:$D1131,$D1132,V$12:V1131)-SUMIF($D$12:$D$2012,$D1132,U$12:U$2012),AL1132),2))),"")</f>
        <v/>
      </c>
      <c r="W1132" s="250" t="str">
        <f>IF(Q1132&lt;&gt;"",1000 - SUMIF($D$12:$D1131,$D1132,W$12:W1131),"")</f>
        <v/>
      </c>
      <c r="X1132" s="106"/>
      <c r="Y1132" s="247"/>
      <c r="Z1132" s="247"/>
      <c r="AA1132" s="247"/>
      <c r="AB1132" s="248" t="str">
        <f>IF(AND(Y1132&lt;&gt;"",Z1132&lt;&gt;"",X1132&lt;&gt;""),ROUND(MIN(IF(OR(X1132="OZZ",X1132="ZZ"),5000,17300),TRUNC(0.75*(SUMIF($D$12:$D1132,$D1132,Y$12:Y1132)+SUMIF($D$12:$D1132,$D1132,Z$12:Z1132)),2)) - SUMIF($D$12:$D1131,$D1132,AB$12:AB1131),2),"")</f>
        <v/>
      </c>
      <c r="AC1132" s="251" t="str">
        <f>IF(AND(Y1132&lt;&gt;"",Z1132&lt;&gt;"",AA1132&lt;&gt;"",X1132&lt;&gt;"",AP1132&lt;&gt;""),IF(OR(X1132="OZZ",X1132="ZZ"),ROUND(0-SUMIF($D$12:$D1131,$D1132,AC$12:AC1131),2),IF(AA1132=0,0,ROUND(MIN(MIN(17300,TRUNC(0.75*(SUMIF($D$12:$D$2012,$D1132,Y$12:Y$2012)+SUMIF($D$12:$D$2012,$D1132,Z$12:Z$2012)),2)+SUMIF($D$12:$D1132,$D1132,AP$12:AP1132))-SUMIF($D$12:$D1131,$D1132,AC$12:AC1131)-SUMIF($D$12:$D$2012,$D1132,AB$12:AB$2012),AP1132),2))),"")</f>
        <v/>
      </c>
      <c r="AD1132" s="250" t="str">
        <f>IF(X1132&lt;&gt;"",1000 - SUMIF($D$12:$D1131,$D1132,AD$12:AD1131),"")</f>
        <v/>
      </c>
      <c r="AE1132" s="252"/>
      <c r="AF1132" s="253"/>
      <c r="AG1132" s="254"/>
      <c r="AH1132" s="255" t="str">
        <f t="shared" si="376"/>
        <v/>
      </c>
      <c r="AI1132" s="256"/>
      <c r="AJ1132" s="253"/>
      <c r="AK1132" s="254"/>
      <c r="AL1132" s="255" t="str">
        <f t="shared" si="377"/>
        <v/>
      </c>
      <c r="AM1132" s="256"/>
      <c r="AN1132" s="253"/>
      <c r="AO1132" s="254"/>
      <c r="AP1132" s="255" t="str">
        <f t="shared" si="357"/>
        <v/>
      </c>
      <c r="AQ1132" s="116"/>
      <c r="AR1132" s="116"/>
      <c r="AS1132" s="117"/>
      <c r="AT1132" s="118"/>
      <c r="AU1132" s="119" t="str">
        <f>IF(D1132&lt;&gt; "", IF(COUNTIF($D$12:$D1132,$D1132)&gt;1,0,IF(SUM(N1132,U1132,AB1132)&gt;0,IF(AND(X1132="",OR(Q1132&lt;&gt;"",J1132&lt;&gt;"")),IF(Q1132&lt;&gt;"",Q1132,IF(J1132&lt;&gt;"",J1132,0)),IF(AND(Q1132&lt;&gt;"",J1132&lt;&gt;"",Q1132=J1132),Q1132,X1132)),0)),"")</f>
        <v/>
      </c>
      <c r="AV1132" s="119" t="str">
        <f>IF(D1132&lt;&gt;"",IF(COUNTIF($D$12:$D1132,$D1132)&gt;1,0,IF(SUM(O1132,V1132,AC1132)&gt;0,IF(AND(X1132="",OR(Q1132&lt;&gt;"",J1132&lt;&gt;"")),IF(Q1132&lt;&gt;"",Q1132,IF(J1132&lt;&gt;"",J1132,0)),IF(AND(Q1132&lt;&gt;"",J1132&lt;&gt;"",Q1132=J1132),Q1132,X1132)),0)),"")</f>
        <v/>
      </c>
      <c r="AW1132" s="119" t="str">
        <f>IF(D1132&lt;&gt;"",IF(COUNTIF($D$12:$D1132,$D1132)&gt;1,0,IF(SUM(P1132,W1132,AD1132)&gt;0,IF(AND(X1132="",OR(Q1132&lt;&gt;"",J1132&lt;&gt;"")),IF(Q1132&lt;&gt;"",Q1132,IF(J1132&lt;&gt;"",J1132,0)),IF(AND(Q1132&lt;&gt;"",J1132&lt;&gt;"",Q1132=J1132),Q1132,X1132)),0)),"")</f>
        <v/>
      </c>
      <c r="AX1132" s="118" t="str">
        <f t="shared" si="358"/>
        <v/>
      </c>
      <c r="AY1132" s="118" t="str">
        <f t="shared" si="359"/>
        <v/>
      </c>
      <c r="AZ1132" s="118" t="str">
        <f t="shared" si="360"/>
        <v/>
      </c>
      <c r="BA1132" s="118" t="str">
        <f t="shared" si="361"/>
        <v/>
      </c>
      <c r="BB1132" s="118" t="str">
        <f t="shared" si="362"/>
        <v/>
      </c>
      <c r="BC1132" s="118" t="str">
        <f t="shared" si="363"/>
        <v/>
      </c>
      <c r="BD1132" s="118" t="str">
        <f t="shared" si="364"/>
        <v/>
      </c>
      <c r="BE1132" s="118" t="str">
        <f t="shared" si="365"/>
        <v/>
      </c>
      <c r="BF1132" s="118" t="str">
        <f t="shared" si="366"/>
        <v/>
      </c>
      <c r="BG1132" s="120"/>
      <c r="BH1132" s="120" t="str">
        <f t="shared" si="367"/>
        <v/>
      </c>
      <c r="BI1132" s="120" t="str">
        <f t="shared" si="368"/>
        <v/>
      </c>
      <c r="BJ1132" s="121"/>
      <c r="BK1132" s="120" t="str">
        <f t="shared" si="369"/>
        <v/>
      </c>
      <c r="BL1132" s="120" t="str">
        <f t="shared" si="370"/>
        <v/>
      </c>
      <c r="BM1132" s="120" t="str">
        <f t="shared" si="371"/>
        <v/>
      </c>
      <c r="BN1132" s="120" t="str">
        <f t="shared" si="372"/>
        <v/>
      </c>
      <c r="BO1132" s="120" t="str">
        <f t="shared" si="373"/>
        <v/>
      </c>
      <c r="BP1132" s="120" t="str">
        <f t="shared" si="374"/>
        <v/>
      </c>
      <c r="BQ1132" s="98"/>
      <c r="BR1132" s="98"/>
      <c r="BS1132" s="98"/>
      <c r="BT1132" s="98"/>
      <c r="BU1132" s="98"/>
      <c r="BV1132" s="98"/>
      <c r="BW1132" s="98"/>
      <c r="BX1132" s="98"/>
      <c r="BY1132" s="98"/>
      <c r="BZ1132" s="98"/>
      <c r="CA1132" s="98"/>
      <c r="CB1132" s="98"/>
      <c r="CC1132" s="98"/>
      <c r="CD1132" s="98"/>
      <c r="CE1132" s="98"/>
      <c r="CF1132" s="98"/>
      <c r="CG1132" s="98"/>
      <c r="CH1132" s="98"/>
      <c r="CI1132" s="98"/>
      <c r="CJ1132" s="98"/>
      <c r="CK1132" s="98"/>
      <c r="CL1132" s="98"/>
      <c r="CM1132" s="98"/>
      <c r="CN1132" s="98"/>
      <c r="CO1132" s="98"/>
      <c r="CP1132" s="98"/>
      <c r="CQ1132" s="98"/>
      <c r="CR1132" s="98"/>
      <c r="CS1132" s="98"/>
    </row>
    <row r="1133" spans="1:97" s="4" customFormat="1" ht="18.75" customHeight="1" x14ac:dyDescent="0.2">
      <c r="A1133" s="3">
        <f t="shared" si="375"/>
        <v>1121</v>
      </c>
      <c r="B1133" s="263"/>
      <c r="C1133" s="263"/>
      <c r="D1133" s="263"/>
      <c r="E1133" s="259"/>
      <c r="F1133" s="259"/>
      <c r="G1133" s="43"/>
      <c r="H1133" s="264"/>
      <c r="I1133" s="261"/>
      <c r="J1133" s="106"/>
      <c r="K1133" s="247"/>
      <c r="L1133" s="247"/>
      <c r="M1133" s="247"/>
      <c r="N1133" s="248" t="str">
        <f>IF(AND(K1133&lt;&gt;"",L1133&lt;&gt;"",J1133&lt;&gt;""),ROUND(MIN(IF(OR(J1133="OZZ",J1133="ZZ"),5000,17300),TRUNC(0.75*(SUMIF($D$12:$D1133,$D1133,K$12:K1133)+SUMIF($D$12:$D1133,$D1133,L$12:L1133)),2)) - SUMIF($D$12:$D1132,$D1133,N$12:N1132),2),"")</f>
        <v/>
      </c>
      <c r="O1133" s="249" t="str">
        <f>IF(AND(K1133&lt;&gt;"",L1133&lt;&gt;"",M1133&lt;&gt;"",J1133&lt;&gt;"",AH1133&lt;&gt;""),IF(OR(J1133="OZZ",J1133="ZZ"),ROUND(0-SUMIF($D$12:$D1132,$D1133,O$12:O1132),2),IF(M1133=0,0,ROUND(MIN(MIN(17300,TRUNC(0.75*(SUMIF($D$12:$D$2012,$D1133,K$12:K$2012)+SUMIF($D$12:$D$2012,$D1133,L$12:L$2012)),2)+SUMIF($D$12:$D1133,$D1133,AH$12:AH1133))-SUMIF($D$12:$D1132,$D1133,O$12:O1132)-SUMIF($D$12:$D$2012,$D1133,N$12:N$2012),AH1133),2))),"")</f>
        <v/>
      </c>
      <c r="P1133" s="250" t="str">
        <f>IF(J1133&lt;&gt;"",1000 - SUMIF($D$12:$D1132,$D1133,P$12:P1132),"")</f>
        <v/>
      </c>
      <c r="Q1133" s="106"/>
      <c r="R1133" s="247"/>
      <c r="S1133" s="247"/>
      <c r="T1133" s="247"/>
      <c r="U1133" s="248" t="str">
        <f>IF(AND(R1133&lt;&gt;"",S1133&lt;&gt;"",Q1133&lt;&gt;""),ROUND(MIN(IF(OR(Q1133="OZZ",Q1133="ZZ"),5000,17300),TRUNC(0.75*(SUMIF($D$12:$D1133,$D1133,R$12:R1133)+SUMIF($D$12:$D1133,$D1133,S$12:S1133)),2)) - SUMIF($D$12:$D1132,$D1133,U$12:U1132),2),"")</f>
        <v/>
      </c>
      <c r="V1133" s="248" t="str">
        <f>IF(AND(R1133&lt;&gt;"",S1133&lt;&gt;"",T1133&lt;&gt;"",Q1133&lt;&gt;"",AL1133&lt;&gt;""),IF(OR(Q1133="OZZ",Q1133="ZZ"),ROUND(0-SUMIF($D$12:$D1132,$D1133,V$12:V1132),2),IF(T1133=0,0,ROUND(MIN(MIN(17300,TRUNC(0.75*(SUMIF($D$12:$D$2012,$D1133,R$12:R$2012)+SUMIF($D$12:$D$2012,$D1133,S$12:S$2012)),2)+SUMIF($D$12:$D1133,$D1133,AL$12:AL1133))-SUMIF($D$12:$D1132,$D1133,V$12:V1132)-SUMIF($D$12:$D$2012,$D1133,U$12:U$2012),AL1133),2))),"")</f>
        <v/>
      </c>
      <c r="W1133" s="250" t="str">
        <f>IF(Q1133&lt;&gt;"",1000 - SUMIF($D$12:$D1132,$D1133,W$12:W1132),"")</f>
        <v/>
      </c>
      <c r="X1133" s="106"/>
      <c r="Y1133" s="247"/>
      <c r="Z1133" s="247"/>
      <c r="AA1133" s="247"/>
      <c r="AB1133" s="248" t="str">
        <f>IF(AND(Y1133&lt;&gt;"",Z1133&lt;&gt;"",X1133&lt;&gt;""),ROUND(MIN(IF(OR(X1133="OZZ",X1133="ZZ"),5000,17300),TRUNC(0.75*(SUMIF($D$12:$D1133,$D1133,Y$12:Y1133)+SUMIF($D$12:$D1133,$D1133,Z$12:Z1133)),2)) - SUMIF($D$12:$D1132,$D1133,AB$12:AB1132),2),"")</f>
        <v/>
      </c>
      <c r="AC1133" s="251" t="str">
        <f>IF(AND(Y1133&lt;&gt;"",Z1133&lt;&gt;"",AA1133&lt;&gt;"",X1133&lt;&gt;"",AP1133&lt;&gt;""),IF(OR(X1133="OZZ",X1133="ZZ"),ROUND(0-SUMIF($D$12:$D1132,$D1133,AC$12:AC1132),2),IF(AA1133=0,0,ROUND(MIN(MIN(17300,TRUNC(0.75*(SUMIF($D$12:$D$2012,$D1133,Y$12:Y$2012)+SUMIF($D$12:$D$2012,$D1133,Z$12:Z$2012)),2)+SUMIF($D$12:$D1133,$D1133,AP$12:AP1133))-SUMIF($D$12:$D1132,$D1133,AC$12:AC1132)-SUMIF($D$12:$D$2012,$D1133,AB$12:AB$2012),AP1133),2))),"")</f>
        <v/>
      </c>
      <c r="AD1133" s="250" t="str">
        <f>IF(X1133&lt;&gt;"",1000 - SUMIF($D$12:$D1132,$D1133,AD$12:AD1132),"")</f>
        <v/>
      </c>
      <c r="AE1133" s="252"/>
      <c r="AF1133" s="253"/>
      <c r="AG1133" s="254"/>
      <c r="AH1133" s="255" t="str">
        <f t="shared" si="376"/>
        <v/>
      </c>
      <c r="AI1133" s="256"/>
      <c r="AJ1133" s="253"/>
      <c r="AK1133" s="254"/>
      <c r="AL1133" s="255" t="str">
        <f t="shared" si="377"/>
        <v/>
      </c>
      <c r="AM1133" s="256"/>
      <c r="AN1133" s="253"/>
      <c r="AO1133" s="254"/>
      <c r="AP1133" s="255" t="str">
        <f t="shared" si="357"/>
        <v/>
      </c>
      <c r="AQ1133" s="116"/>
      <c r="AR1133" s="116"/>
      <c r="AS1133" s="117"/>
      <c r="AT1133" s="118"/>
      <c r="AU1133" s="119" t="str">
        <f>IF(D1133&lt;&gt; "", IF(COUNTIF($D$12:$D1133,$D1133)&gt;1,0,IF(SUM(N1133,U1133,AB1133)&gt;0,IF(AND(X1133="",OR(Q1133&lt;&gt;"",J1133&lt;&gt;"")),IF(Q1133&lt;&gt;"",Q1133,IF(J1133&lt;&gt;"",J1133,0)),IF(AND(Q1133&lt;&gt;"",J1133&lt;&gt;"",Q1133=J1133),Q1133,X1133)),0)),"")</f>
        <v/>
      </c>
      <c r="AV1133" s="119" t="str">
        <f>IF(D1133&lt;&gt;"",IF(COUNTIF($D$12:$D1133,$D1133)&gt;1,0,IF(SUM(O1133,V1133,AC1133)&gt;0,IF(AND(X1133="",OR(Q1133&lt;&gt;"",J1133&lt;&gt;"")),IF(Q1133&lt;&gt;"",Q1133,IF(J1133&lt;&gt;"",J1133,0)),IF(AND(Q1133&lt;&gt;"",J1133&lt;&gt;"",Q1133=J1133),Q1133,X1133)),0)),"")</f>
        <v/>
      </c>
      <c r="AW1133" s="119" t="str">
        <f>IF(D1133&lt;&gt;"",IF(COUNTIF($D$12:$D1133,$D1133)&gt;1,0,IF(SUM(P1133,W1133,AD1133)&gt;0,IF(AND(X1133="",OR(Q1133&lt;&gt;"",J1133&lt;&gt;"")),IF(Q1133&lt;&gt;"",Q1133,IF(J1133&lt;&gt;"",J1133,0)),IF(AND(Q1133&lt;&gt;"",J1133&lt;&gt;"",Q1133=J1133),Q1133,X1133)),0)),"")</f>
        <v/>
      </c>
      <c r="AX1133" s="118" t="str">
        <f t="shared" si="358"/>
        <v/>
      </c>
      <c r="AY1133" s="118" t="str">
        <f t="shared" si="359"/>
        <v/>
      </c>
      <c r="AZ1133" s="118" t="str">
        <f t="shared" si="360"/>
        <v/>
      </c>
      <c r="BA1133" s="118" t="str">
        <f t="shared" si="361"/>
        <v/>
      </c>
      <c r="BB1133" s="118" t="str">
        <f t="shared" si="362"/>
        <v/>
      </c>
      <c r="BC1133" s="118" t="str">
        <f t="shared" si="363"/>
        <v/>
      </c>
      <c r="BD1133" s="118" t="str">
        <f t="shared" si="364"/>
        <v/>
      </c>
      <c r="BE1133" s="118" t="str">
        <f t="shared" si="365"/>
        <v/>
      </c>
      <c r="BF1133" s="118" t="str">
        <f t="shared" si="366"/>
        <v/>
      </c>
      <c r="BG1133" s="120"/>
      <c r="BH1133" s="120" t="str">
        <f t="shared" si="367"/>
        <v/>
      </c>
      <c r="BI1133" s="120" t="str">
        <f t="shared" si="368"/>
        <v/>
      </c>
      <c r="BJ1133" s="121"/>
      <c r="BK1133" s="120" t="str">
        <f t="shared" si="369"/>
        <v/>
      </c>
      <c r="BL1133" s="120" t="str">
        <f t="shared" si="370"/>
        <v/>
      </c>
      <c r="BM1133" s="120" t="str">
        <f t="shared" si="371"/>
        <v/>
      </c>
      <c r="BN1133" s="120" t="str">
        <f t="shared" si="372"/>
        <v/>
      </c>
      <c r="BO1133" s="120" t="str">
        <f t="shared" si="373"/>
        <v/>
      </c>
      <c r="BP1133" s="120" t="str">
        <f t="shared" si="374"/>
        <v/>
      </c>
      <c r="BQ1133" s="98"/>
      <c r="BR1133" s="98"/>
      <c r="BS1133" s="98"/>
      <c r="BT1133" s="98"/>
      <c r="BU1133" s="98"/>
      <c r="BV1133" s="98"/>
      <c r="BW1133" s="98"/>
      <c r="BX1133" s="98"/>
      <c r="BY1133" s="98"/>
      <c r="BZ1133" s="98"/>
      <c r="CA1133" s="98"/>
      <c r="CB1133" s="98"/>
      <c r="CC1133" s="98"/>
      <c r="CD1133" s="98"/>
      <c r="CE1133" s="98"/>
      <c r="CF1133" s="98"/>
      <c r="CG1133" s="98"/>
      <c r="CH1133" s="98"/>
      <c r="CI1133" s="98"/>
      <c r="CJ1133" s="98"/>
      <c r="CK1133" s="98"/>
      <c r="CL1133" s="98"/>
      <c r="CM1133" s="98"/>
      <c r="CN1133" s="98"/>
      <c r="CO1133" s="98"/>
      <c r="CP1133" s="98"/>
      <c r="CQ1133" s="98"/>
      <c r="CR1133" s="98"/>
      <c r="CS1133" s="98"/>
    </row>
    <row r="1134" spans="1:97" s="4" customFormat="1" ht="18.75" customHeight="1" x14ac:dyDescent="0.2">
      <c r="A1134" s="3">
        <f t="shared" si="375"/>
        <v>1122</v>
      </c>
      <c r="B1134" s="263"/>
      <c r="C1134" s="263"/>
      <c r="D1134" s="263"/>
      <c r="E1134" s="259"/>
      <c r="F1134" s="259"/>
      <c r="G1134" s="43"/>
      <c r="H1134" s="264"/>
      <c r="I1134" s="261"/>
      <c r="J1134" s="106"/>
      <c r="K1134" s="247"/>
      <c r="L1134" s="247"/>
      <c r="M1134" s="247"/>
      <c r="N1134" s="248" t="str">
        <f>IF(AND(K1134&lt;&gt;"",L1134&lt;&gt;"",J1134&lt;&gt;""),ROUND(MIN(IF(OR(J1134="OZZ",J1134="ZZ"),5000,17300),TRUNC(0.75*(SUMIF($D$12:$D1134,$D1134,K$12:K1134)+SUMIF($D$12:$D1134,$D1134,L$12:L1134)),2)) - SUMIF($D$12:$D1133,$D1134,N$12:N1133),2),"")</f>
        <v/>
      </c>
      <c r="O1134" s="249" t="str">
        <f>IF(AND(K1134&lt;&gt;"",L1134&lt;&gt;"",M1134&lt;&gt;"",J1134&lt;&gt;"",AH1134&lt;&gt;""),IF(OR(J1134="OZZ",J1134="ZZ"),ROUND(0-SUMIF($D$12:$D1133,$D1134,O$12:O1133),2),IF(M1134=0,0,ROUND(MIN(MIN(17300,TRUNC(0.75*(SUMIF($D$12:$D$2012,$D1134,K$12:K$2012)+SUMIF($D$12:$D$2012,$D1134,L$12:L$2012)),2)+SUMIF($D$12:$D1134,$D1134,AH$12:AH1134))-SUMIF($D$12:$D1133,$D1134,O$12:O1133)-SUMIF($D$12:$D$2012,$D1134,N$12:N$2012),AH1134),2))),"")</f>
        <v/>
      </c>
      <c r="P1134" s="250" t="str">
        <f>IF(J1134&lt;&gt;"",1000 - SUMIF($D$12:$D1133,$D1134,P$12:P1133),"")</f>
        <v/>
      </c>
      <c r="Q1134" s="106"/>
      <c r="R1134" s="247"/>
      <c r="S1134" s="247"/>
      <c r="T1134" s="247"/>
      <c r="U1134" s="248" t="str">
        <f>IF(AND(R1134&lt;&gt;"",S1134&lt;&gt;"",Q1134&lt;&gt;""),ROUND(MIN(IF(OR(Q1134="OZZ",Q1134="ZZ"),5000,17300),TRUNC(0.75*(SUMIF($D$12:$D1134,$D1134,R$12:R1134)+SUMIF($D$12:$D1134,$D1134,S$12:S1134)),2)) - SUMIF($D$12:$D1133,$D1134,U$12:U1133),2),"")</f>
        <v/>
      </c>
      <c r="V1134" s="248" t="str">
        <f>IF(AND(R1134&lt;&gt;"",S1134&lt;&gt;"",T1134&lt;&gt;"",Q1134&lt;&gt;"",AL1134&lt;&gt;""),IF(OR(Q1134="OZZ",Q1134="ZZ"),ROUND(0-SUMIF($D$12:$D1133,$D1134,V$12:V1133),2),IF(T1134=0,0,ROUND(MIN(MIN(17300,TRUNC(0.75*(SUMIF($D$12:$D$2012,$D1134,R$12:R$2012)+SUMIF($D$12:$D$2012,$D1134,S$12:S$2012)),2)+SUMIF($D$12:$D1134,$D1134,AL$12:AL1134))-SUMIF($D$12:$D1133,$D1134,V$12:V1133)-SUMIF($D$12:$D$2012,$D1134,U$12:U$2012),AL1134),2))),"")</f>
        <v/>
      </c>
      <c r="W1134" s="250" t="str">
        <f>IF(Q1134&lt;&gt;"",1000 - SUMIF($D$12:$D1133,$D1134,W$12:W1133),"")</f>
        <v/>
      </c>
      <c r="X1134" s="106"/>
      <c r="Y1134" s="247"/>
      <c r="Z1134" s="247"/>
      <c r="AA1134" s="247"/>
      <c r="AB1134" s="248" t="str">
        <f>IF(AND(Y1134&lt;&gt;"",Z1134&lt;&gt;"",X1134&lt;&gt;""),ROUND(MIN(IF(OR(X1134="OZZ",X1134="ZZ"),5000,17300),TRUNC(0.75*(SUMIF($D$12:$D1134,$D1134,Y$12:Y1134)+SUMIF($D$12:$D1134,$D1134,Z$12:Z1134)),2)) - SUMIF($D$12:$D1133,$D1134,AB$12:AB1133),2),"")</f>
        <v/>
      </c>
      <c r="AC1134" s="251" t="str">
        <f>IF(AND(Y1134&lt;&gt;"",Z1134&lt;&gt;"",AA1134&lt;&gt;"",X1134&lt;&gt;"",AP1134&lt;&gt;""),IF(OR(X1134="OZZ",X1134="ZZ"),ROUND(0-SUMIF($D$12:$D1133,$D1134,AC$12:AC1133),2),IF(AA1134=0,0,ROUND(MIN(MIN(17300,TRUNC(0.75*(SUMIF($D$12:$D$2012,$D1134,Y$12:Y$2012)+SUMIF($D$12:$D$2012,$D1134,Z$12:Z$2012)),2)+SUMIF($D$12:$D1134,$D1134,AP$12:AP1134))-SUMIF($D$12:$D1133,$D1134,AC$12:AC1133)-SUMIF($D$12:$D$2012,$D1134,AB$12:AB$2012),AP1134),2))),"")</f>
        <v/>
      </c>
      <c r="AD1134" s="250" t="str">
        <f>IF(X1134&lt;&gt;"",1000 - SUMIF($D$12:$D1133,$D1134,AD$12:AD1133),"")</f>
        <v/>
      </c>
      <c r="AE1134" s="252"/>
      <c r="AF1134" s="253"/>
      <c r="AG1134" s="254"/>
      <c r="AH1134" s="255" t="str">
        <f t="shared" si="376"/>
        <v/>
      </c>
      <c r="AI1134" s="256"/>
      <c r="AJ1134" s="253"/>
      <c r="AK1134" s="254"/>
      <c r="AL1134" s="255" t="str">
        <f t="shared" si="377"/>
        <v/>
      </c>
      <c r="AM1134" s="256"/>
      <c r="AN1134" s="253"/>
      <c r="AO1134" s="254"/>
      <c r="AP1134" s="255" t="str">
        <f t="shared" si="357"/>
        <v/>
      </c>
      <c r="AQ1134" s="116"/>
      <c r="AR1134" s="116"/>
      <c r="AS1134" s="117"/>
      <c r="AT1134" s="118"/>
      <c r="AU1134" s="119" t="str">
        <f>IF(D1134&lt;&gt; "", IF(COUNTIF($D$12:$D1134,$D1134)&gt;1,0,IF(SUM(N1134,U1134,AB1134)&gt;0,IF(AND(X1134="",OR(Q1134&lt;&gt;"",J1134&lt;&gt;"")),IF(Q1134&lt;&gt;"",Q1134,IF(J1134&lt;&gt;"",J1134,0)),IF(AND(Q1134&lt;&gt;"",J1134&lt;&gt;"",Q1134=J1134),Q1134,X1134)),0)),"")</f>
        <v/>
      </c>
      <c r="AV1134" s="119" t="str">
        <f>IF(D1134&lt;&gt;"",IF(COUNTIF($D$12:$D1134,$D1134)&gt;1,0,IF(SUM(O1134,V1134,AC1134)&gt;0,IF(AND(X1134="",OR(Q1134&lt;&gt;"",J1134&lt;&gt;"")),IF(Q1134&lt;&gt;"",Q1134,IF(J1134&lt;&gt;"",J1134,0)),IF(AND(Q1134&lt;&gt;"",J1134&lt;&gt;"",Q1134=J1134),Q1134,X1134)),0)),"")</f>
        <v/>
      </c>
      <c r="AW1134" s="119" t="str">
        <f>IF(D1134&lt;&gt;"",IF(COUNTIF($D$12:$D1134,$D1134)&gt;1,0,IF(SUM(P1134,W1134,AD1134)&gt;0,IF(AND(X1134="",OR(Q1134&lt;&gt;"",J1134&lt;&gt;"")),IF(Q1134&lt;&gt;"",Q1134,IF(J1134&lt;&gt;"",J1134,0)),IF(AND(Q1134&lt;&gt;"",J1134&lt;&gt;"",Q1134=J1134),Q1134,X1134)),0)),"")</f>
        <v/>
      </c>
      <c r="AX1134" s="118" t="str">
        <f t="shared" si="358"/>
        <v/>
      </c>
      <c r="AY1134" s="118" t="str">
        <f t="shared" si="359"/>
        <v/>
      </c>
      <c r="AZ1134" s="118" t="str">
        <f t="shared" si="360"/>
        <v/>
      </c>
      <c r="BA1134" s="118" t="str">
        <f t="shared" si="361"/>
        <v/>
      </c>
      <c r="BB1134" s="118" t="str">
        <f t="shared" si="362"/>
        <v/>
      </c>
      <c r="BC1134" s="118" t="str">
        <f t="shared" si="363"/>
        <v/>
      </c>
      <c r="BD1134" s="118" t="str">
        <f t="shared" si="364"/>
        <v/>
      </c>
      <c r="BE1134" s="118" t="str">
        <f t="shared" si="365"/>
        <v/>
      </c>
      <c r="BF1134" s="118" t="str">
        <f t="shared" si="366"/>
        <v/>
      </c>
      <c r="BG1134" s="120"/>
      <c r="BH1134" s="120" t="str">
        <f t="shared" si="367"/>
        <v/>
      </c>
      <c r="BI1134" s="120" t="str">
        <f t="shared" si="368"/>
        <v/>
      </c>
      <c r="BJ1134" s="121"/>
      <c r="BK1134" s="120" t="str">
        <f t="shared" si="369"/>
        <v/>
      </c>
      <c r="BL1134" s="120" t="str">
        <f t="shared" si="370"/>
        <v/>
      </c>
      <c r="BM1134" s="120" t="str">
        <f t="shared" si="371"/>
        <v/>
      </c>
      <c r="BN1134" s="120" t="str">
        <f t="shared" si="372"/>
        <v/>
      </c>
      <c r="BO1134" s="120" t="str">
        <f t="shared" si="373"/>
        <v/>
      </c>
      <c r="BP1134" s="120" t="str">
        <f t="shared" si="374"/>
        <v/>
      </c>
      <c r="BQ1134" s="98"/>
      <c r="BR1134" s="98"/>
      <c r="BS1134" s="98"/>
      <c r="BT1134" s="98"/>
      <c r="BU1134" s="98"/>
      <c r="BV1134" s="98"/>
      <c r="BW1134" s="98"/>
      <c r="BX1134" s="98"/>
      <c r="BY1134" s="98"/>
      <c r="BZ1134" s="98"/>
      <c r="CA1134" s="98"/>
      <c r="CB1134" s="98"/>
      <c r="CC1134" s="98"/>
      <c r="CD1134" s="98"/>
      <c r="CE1134" s="98"/>
      <c r="CF1134" s="98"/>
      <c r="CG1134" s="98"/>
      <c r="CH1134" s="98"/>
      <c r="CI1134" s="98"/>
      <c r="CJ1134" s="98"/>
      <c r="CK1134" s="98"/>
      <c r="CL1134" s="98"/>
      <c r="CM1134" s="98"/>
      <c r="CN1134" s="98"/>
      <c r="CO1134" s="98"/>
      <c r="CP1134" s="98"/>
      <c r="CQ1134" s="98"/>
      <c r="CR1134" s="98"/>
      <c r="CS1134" s="98"/>
    </row>
    <row r="1135" spans="1:97" s="4" customFormat="1" ht="18.75" customHeight="1" x14ac:dyDescent="0.2">
      <c r="A1135" s="3">
        <f t="shared" si="375"/>
        <v>1123</v>
      </c>
      <c r="B1135" s="263"/>
      <c r="C1135" s="263"/>
      <c r="D1135" s="263"/>
      <c r="E1135" s="259"/>
      <c r="F1135" s="259"/>
      <c r="G1135" s="43"/>
      <c r="H1135" s="264"/>
      <c r="I1135" s="261"/>
      <c r="J1135" s="106"/>
      <c r="K1135" s="247"/>
      <c r="L1135" s="247"/>
      <c r="M1135" s="247"/>
      <c r="N1135" s="248" t="str">
        <f>IF(AND(K1135&lt;&gt;"",L1135&lt;&gt;"",J1135&lt;&gt;""),ROUND(MIN(IF(OR(J1135="OZZ",J1135="ZZ"),5000,17300),TRUNC(0.75*(SUMIF($D$12:$D1135,$D1135,K$12:K1135)+SUMIF($D$12:$D1135,$D1135,L$12:L1135)),2)) - SUMIF($D$12:$D1134,$D1135,N$12:N1134),2),"")</f>
        <v/>
      </c>
      <c r="O1135" s="249" t="str">
        <f>IF(AND(K1135&lt;&gt;"",L1135&lt;&gt;"",M1135&lt;&gt;"",J1135&lt;&gt;"",AH1135&lt;&gt;""),IF(OR(J1135="OZZ",J1135="ZZ"),ROUND(0-SUMIF($D$12:$D1134,$D1135,O$12:O1134),2),IF(M1135=0,0,ROUND(MIN(MIN(17300,TRUNC(0.75*(SUMIF($D$12:$D$2012,$D1135,K$12:K$2012)+SUMIF($D$12:$D$2012,$D1135,L$12:L$2012)),2)+SUMIF($D$12:$D1135,$D1135,AH$12:AH1135))-SUMIF($D$12:$D1134,$D1135,O$12:O1134)-SUMIF($D$12:$D$2012,$D1135,N$12:N$2012),AH1135),2))),"")</f>
        <v/>
      </c>
      <c r="P1135" s="250" t="str">
        <f>IF(J1135&lt;&gt;"",1000 - SUMIF($D$12:$D1134,$D1135,P$12:P1134),"")</f>
        <v/>
      </c>
      <c r="Q1135" s="106"/>
      <c r="R1135" s="247"/>
      <c r="S1135" s="247"/>
      <c r="T1135" s="247"/>
      <c r="U1135" s="248" t="str">
        <f>IF(AND(R1135&lt;&gt;"",S1135&lt;&gt;"",Q1135&lt;&gt;""),ROUND(MIN(IF(OR(Q1135="OZZ",Q1135="ZZ"),5000,17300),TRUNC(0.75*(SUMIF($D$12:$D1135,$D1135,R$12:R1135)+SUMIF($D$12:$D1135,$D1135,S$12:S1135)),2)) - SUMIF($D$12:$D1134,$D1135,U$12:U1134),2),"")</f>
        <v/>
      </c>
      <c r="V1135" s="248" t="str">
        <f>IF(AND(R1135&lt;&gt;"",S1135&lt;&gt;"",T1135&lt;&gt;"",Q1135&lt;&gt;"",AL1135&lt;&gt;""),IF(OR(Q1135="OZZ",Q1135="ZZ"),ROUND(0-SUMIF($D$12:$D1134,$D1135,V$12:V1134),2),IF(T1135=0,0,ROUND(MIN(MIN(17300,TRUNC(0.75*(SUMIF($D$12:$D$2012,$D1135,R$12:R$2012)+SUMIF($D$12:$D$2012,$D1135,S$12:S$2012)),2)+SUMIF($D$12:$D1135,$D1135,AL$12:AL1135))-SUMIF($D$12:$D1134,$D1135,V$12:V1134)-SUMIF($D$12:$D$2012,$D1135,U$12:U$2012),AL1135),2))),"")</f>
        <v/>
      </c>
      <c r="W1135" s="250" t="str">
        <f>IF(Q1135&lt;&gt;"",1000 - SUMIF($D$12:$D1134,$D1135,W$12:W1134),"")</f>
        <v/>
      </c>
      <c r="X1135" s="106"/>
      <c r="Y1135" s="247"/>
      <c r="Z1135" s="247"/>
      <c r="AA1135" s="247"/>
      <c r="AB1135" s="248" t="str">
        <f>IF(AND(Y1135&lt;&gt;"",Z1135&lt;&gt;"",X1135&lt;&gt;""),ROUND(MIN(IF(OR(X1135="OZZ",X1135="ZZ"),5000,17300),TRUNC(0.75*(SUMIF($D$12:$D1135,$D1135,Y$12:Y1135)+SUMIF($D$12:$D1135,$D1135,Z$12:Z1135)),2)) - SUMIF($D$12:$D1134,$D1135,AB$12:AB1134),2),"")</f>
        <v/>
      </c>
      <c r="AC1135" s="251" t="str">
        <f>IF(AND(Y1135&lt;&gt;"",Z1135&lt;&gt;"",AA1135&lt;&gt;"",X1135&lt;&gt;"",AP1135&lt;&gt;""),IF(OR(X1135="OZZ",X1135="ZZ"),ROUND(0-SUMIF($D$12:$D1134,$D1135,AC$12:AC1134),2),IF(AA1135=0,0,ROUND(MIN(MIN(17300,TRUNC(0.75*(SUMIF($D$12:$D$2012,$D1135,Y$12:Y$2012)+SUMIF($D$12:$D$2012,$D1135,Z$12:Z$2012)),2)+SUMIF($D$12:$D1135,$D1135,AP$12:AP1135))-SUMIF($D$12:$D1134,$D1135,AC$12:AC1134)-SUMIF($D$12:$D$2012,$D1135,AB$12:AB$2012),AP1135),2))),"")</f>
        <v/>
      </c>
      <c r="AD1135" s="250" t="str">
        <f>IF(X1135&lt;&gt;"",1000 - SUMIF($D$12:$D1134,$D1135,AD$12:AD1134),"")</f>
        <v/>
      </c>
      <c r="AE1135" s="252"/>
      <c r="AF1135" s="253"/>
      <c r="AG1135" s="254"/>
      <c r="AH1135" s="255" t="str">
        <f t="shared" si="376"/>
        <v/>
      </c>
      <c r="AI1135" s="256"/>
      <c r="AJ1135" s="253"/>
      <c r="AK1135" s="254"/>
      <c r="AL1135" s="255" t="str">
        <f t="shared" si="377"/>
        <v/>
      </c>
      <c r="AM1135" s="256"/>
      <c r="AN1135" s="253"/>
      <c r="AO1135" s="254"/>
      <c r="AP1135" s="255" t="str">
        <f t="shared" si="357"/>
        <v/>
      </c>
      <c r="AQ1135" s="116"/>
      <c r="AR1135" s="116"/>
      <c r="AS1135" s="117"/>
      <c r="AT1135" s="118"/>
      <c r="AU1135" s="119" t="str">
        <f>IF(D1135&lt;&gt; "", IF(COUNTIF($D$12:$D1135,$D1135)&gt;1,0,IF(SUM(N1135,U1135,AB1135)&gt;0,IF(AND(X1135="",OR(Q1135&lt;&gt;"",J1135&lt;&gt;"")),IF(Q1135&lt;&gt;"",Q1135,IF(J1135&lt;&gt;"",J1135,0)),IF(AND(Q1135&lt;&gt;"",J1135&lt;&gt;"",Q1135=J1135),Q1135,X1135)),0)),"")</f>
        <v/>
      </c>
      <c r="AV1135" s="119" t="str">
        <f>IF(D1135&lt;&gt;"",IF(COUNTIF($D$12:$D1135,$D1135)&gt;1,0,IF(SUM(O1135,V1135,AC1135)&gt;0,IF(AND(X1135="",OR(Q1135&lt;&gt;"",J1135&lt;&gt;"")),IF(Q1135&lt;&gt;"",Q1135,IF(J1135&lt;&gt;"",J1135,0)),IF(AND(Q1135&lt;&gt;"",J1135&lt;&gt;"",Q1135=J1135),Q1135,X1135)),0)),"")</f>
        <v/>
      </c>
      <c r="AW1135" s="119" t="str">
        <f>IF(D1135&lt;&gt;"",IF(COUNTIF($D$12:$D1135,$D1135)&gt;1,0,IF(SUM(P1135,W1135,AD1135)&gt;0,IF(AND(X1135="",OR(Q1135&lt;&gt;"",J1135&lt;&gt;"")),IF(Q1135&lt;&gt;"",Q1135,IF(J1135&lt;&gt;"",J1135,0)),IF(AND(Q1135&lt;&gt;"",J1135&lt;&gt;"",Q1135=J1135),Q1135,X1135)),0)),"")</f>
        <v/>
      </c>
      <c r="AX1135" s="118" t="str">
        <f t="shared" si="358"/>
        <v/>
      </c>
      <c r="AY1135" s="118" t="str">
        <f t="shared" si="359"/>
        <v/>
      </c>
      <c r="AZ1135" s="118" t="str">
        <f t="shared" si="360"/>
        <v/>
      </c>
      <c r="BA1135" s="118" t="str">
        <f t="shared" si="361"/>
        <v/>
      </c>
      <c r="BB1135" s="118" t="str">
        <f t="shared" si="362"/>
        <v/>
      </c>
      <c r="BC1135" s="118" t="str">
        <f t="shared" si="363"/>
        <v/>
      </c>
      <c r="BD1135" s="118" t="str">
        <f t="shared" si="364"/>
        <v/>
      </c>
      <c r="BE1135" s="118" t="str">
        <f t="shared" si="365"/>
        <v/>
      </c>
      <c r="BF1135" s="118" t="str">
        <f t="shared" si="366"/>
        <v/>
      </c>
      <c r="BG1135" s="120"/>
      <c r="BH1135" s="120" t="str">
        <f t="shared" si="367"/>
        <v/>
      </c>
      <c r="BI1135" s="120" t="str">
        <f t="shared" si="368"/>
        <v/>
      </c>
      <c r="BJ1135" s="121"/>
      <c r="BK1135" s="120" t="str">
        <f t="shared" si="369"/>
        <v/>
      </c>
      <c r="BL1135" s="120" t="str">
        <f t="shared" si="370"/>
        <v/>
      </c>
      <c r="BM1135" s="120" t="str">
        <f t="shared" si="371"/>
        <v/>
      </c>
      <c r="BN1135" s="120" t="str">
        <f t="shared" si="372"/>
        <v/>
      </c>
      <c r="BO1135" s="120" t="str">
        <f t="shared" si="373"/>
        <v/>
      </c>
      <c r="BP1135" s="120" t="str">
        <f t="shared" si="374"/>
        <v/>
      </c>
      <c r="BQ1135" s="98"/>
      <c r="BR1135" s="98"/>
      <c r="BS1135" s="98"/>
      <c r="BT1135" s="98"/>
      <c r="BU1135" s="98"/>
      <c r="BV1135" s="98"/>
      <c r="BW1135" s="98"/>
      <c r="BX1135" s="98"/>
      <c r="BY1135" s="98"/>
      <c r="BZ1135" s="98"/>
      <c r="CA1135" s="98"/>
      <c r="CB1135" s="98"/>
      <c r="CC1135" s="98"/>
      <c r="CD1135" s="98"/>
      <c r="CE1135" s="98"/>
      <c r="CF1135" s="98"/>
      <c r="CG1135" s="98"/>
      <c r="CH1135" s="98"/>
      <c r="CI1135" s="98"/>
      <c r="CJ1135" s="98"/>
      <c r="CK1135" s="98"/>
      <c r="CL1135" s="98"/>
      <c r="CM1135" s="98"/>
      <c r="CN1135" s="98"/>
      <c r="CO1135" s="98"/>
      <c r="CP1135" s="98"/>
      <c r="CQ1135" s="98"/>
      <c r="CR1135" s="98"/>
      <c r="CS1135" s="98"/>
    </row>
    <row r="1136" spans="1:97" s="4" customFormat="1" ht="18.75" customHeight="1" x14ac:dyDescent="0.2">
      <c r="A1136" s="3">
        <f t="shared" si="375"/>
        <v>1124</v>
      </c>
      <c r="B1136" s="263"/>
      <c r="C1136" s="263"/>
      <c r="D1136" s="263"/>
      <c r="E1136" s="259"/>
      <c r="F1136" s="259"/>
      <c r="G1136" s="43"/>
      <c r="H1136" s="264"/>
      <c r="I1136" s="261"/>
      <c r="J1136" s="106"/>
      <c r="K1136" s="247"/>
      <c r="L1136" s="247"/>
      <c r="M1136" s="247"/>
      <c r="N1136" s="248" t="str">
        <f>IF(AND(K1136&lt;&gt;"",L1136&lt;&gt;"",J1136&lt;&gt;""),ROUND(MIN(IF(OR(J1136="OZZ",J1136="ZZ"),5000,17300),TRUNC(0.75*(SUMIF($D$12:$D1136,$D1136,K$12:K1136)+SUMIF($D$12:$D1136,$D1136,L$12:L1136)),2)) - SUMIF($D$12:$D1135,$D1136,N$12:N1135),2),"")</f>
        <v/>
      </c>
      <c r="O1136" s="249" t="str">
        <f>IF(AND(K1136&lt;&gt;"",L1136&lt;&gt;"",M1136&lt;&gt;"",J1136&lt;&gt;"",AH1136&lt;&gt;""),IF(OR(J1136="OZZ",J1136="ZZ"),ROUND(0-SUMIF($D$12:$D1135,$D1136,O$12:O1135),2),IF(M1136=0,0,ROUND(MIN(MIN(17300,TRUNC(0.75*(SUMIF($D$12:$D$2012,$D1136,K$12:K$2012)+SUMIF($D$12:$D$2012,$D1136,L$12:L$2012)),2)+SUMIF($D$12:$D1136,$D1136,AH$12:AH1136))-SUMIF($D$12:$D1135,$D1136,O$12:O1135)-SUMIF($D$12:$D$2012,$D1136,N$12:N$2012),AH1136),2))),"")</f>
        <v/>
      </c>
      <c r="P1136" s="250" t="str">
        <f>IF(J1136&lt;&gt;"",1000 - SUMIF($D$12:$D1135,$D1136,P$12:P1135),"")</f>
        <v/>
      </c>
      <c r="Q1136" s="106"/>
      <c r="R1136" s="247"/>
      <c r="S1136" s="247"/>
      <c r="T1136" s="247"/>
      <c r="U1136" s="248" t="str">
        <f>IF(AND(R1136&lt;&gt;"",S1136&lt;&gt;"",Q1136&lt;&gt;""),ROUND(MIN(IF(OR(Q1136="OZZ",Q1136="ZZ"),5000,17300),TRUNC(0.75*(SUMIF($D$12:$D1136,$D1136,R$12:R1136)+SUMIF($D$12:$D1136,$D1136,S$12:S1136)),2)) - SUMIF($D$12:$D1135,$D1136,U$12:U1135),2),"")</f>
        <v/>
      </c>
      <c r="V1136" s="248" t="str">
        <f>IF(AND(R1136&lt;&gt;"",S1136&lt;&gt;"",T1136&lt;&gt;"",Q1136&lt;&gt;"",AL1136&lt;&gt;""),IF(OR(Q1136="OZZ",Q1136="ZZ"),ROUND(0-SUMIF($D$12:$D1135,$D1136,V$12:V1135),2),IF(T1136=0,0,ROUND(MIN(MIN(17300,TRUNC(0.75*(SUMIF($D$12:$D$2012,$D1136,R$12:R$2012)+SUMIF($D$12:$D$2012,$D1136,S$12:S$2012)),2)+SUMIF($D$12:$D1136,$D1136,AL$12:AL1136))-SUMIF($D$12:$D1135,$D1136,V$12:V1135)-SUMIF($D$12:$D$2012,$D1136,U$12:U$2012),AL1136),2))),"")</f>
        <v/>
      </c>
      <c r="W1136" s="250" t="str">
        <f>IF(Q1136&lt;&gt;"",1000 - SUMIF($D$12:$D1135,$D1136,W$12:W1135),"")</f>
        <v/>
      </c>
      <c r="X1136" s="106"/>
      <c r="Y1136" s="247"/>
      <c r="Z1136" s="247"/>
      <c r="AA1136" s="247"/>
      <c r="AB1136" s="248" t="str">
        <f>IF(AND(Y1136&lt;&gt;"",Z1136&lt;&gt;"",X1136&lt;&gt;""),ROUND(MIN(IF(OR(X1136="OZZ",X1136="ZZ"),5000,17300),TRUNC(0.75*(SUMIF($D$12:$D1136,$D1136,Y$12:Y1136)+SUMIF($D$12:$D1136,$D1136,Z$12:Z1136)),2)) - SUMIF($D$12:$D1135,$D1136,AB$12:AB1135),2),"")</f>
        <v/>
      </c>
      <c r="AC1136" s="251" t="str">
        <f>IF(AND(Y1136&lt;&gt;"",Z1136&lt;&gt;"",AA1136&lt;&gt;"",X1136&lt;&gt;"",AP1136&lt;&gt;""),IF(OR(X1136="OZZ",X1136="ZZ"),ROUND(0-SUMIF($D$12:$D1135,$D1136,AC$12:AC1135),2),IF(AA1136=0,0,ROUND(MIN(MIN(17300,TRUNC(0.75*(SUMIF($D$12:$D$2012,$D1136,Y$12:Y$2012)+SUMIF($D$12:$D$2012,$D1136,Z$12:Z$2012)),2)+SUMIF($D$12:$D1136,$D1136,AP$12:AP1136))-SUMIF($D$12:$D1135,$D1136,AC$12:AC1135)-SUMIF($D$12:$D$2012,$D1136,AB$12:AB$2012),AP1136),2))),"")</f>
        <v/>
      </c>
      <c r="AD1136" s="250" t="str">
        <f>IF(X1136&lt;&gt;"",1000 - SUMIF($D$12:$D1135,$D1136,AD$12:AD1135),"")</f>
        <v/>
      </c>
      <c r="AE1136" s="252"/>
      <c r="AF1136" s="253"/>
      <c r="AG1136" s="254"/>
      <c r="AH1136" s="255" t="str">
        <f t="shared" si="376"/>
        <v/>
      </c>
      <c r="AI1136" s="256"/>
      <c r="AJ1136" s="253"/>
      <c r="AK1136" s="254"/>
      <c r="AL1136" s="255" t="str">
        <f t="shared" si="377"/>
        <v/>
      </c>
      <c r="AM1136" s="256"/>
      <c r="AN1136" s="253"/>
      <c r="AO1136" s="254"/>
      <c r="AP1136" s="255" t="str">
        <f t="shared" si="357"/>
        <v/>
      </c>
      <c r="AQ1136" s="116"/>
      <c r="AR1136" s="116"/>
      <c r="AS1136" s="117"/>
      <c r="AT1136" s="118"/>
      <c r="AU1136" s="119" t="str">
        <f>IF(D1136&lt;&gt; "", IF(COUNTIF($D$12:$D1136,$D1136)&gt;1,0,IF(SUM(N1136,U1136,AB1136)&gt;0,IF(AND(X1136="",OR(Q1136&lt;&gt;"",J1136&lt;&gt;"")),IF(Q1136&lt;&gt;"",Q1136,IF(J1136&lt;&gt;"",J1136,0)),IF(AND(Q1136&lt;&gt;"",J1136&lt;&gt;"",Q1136=J1136),Q1136,X1136)),0)),"")</f>
        <v/>
      </c>
      <c r="AV1136" s="119" t="str">
        <f>IF(D1136&lt;&gt;"",IF(COUNTIF($D$12:$D1136,$D1136)&gt;1,0,IF(SUM(O1136,V1136,AC1136)&gt;0,IF(AND(X1136="",OR(Q1136&lt;&gt;"",J1136&lt;&gt;"")),IF(Q1136&lt;&gt;"",Q1136,IF(J1136&lt;&gt;"",J1136,0)),IF(AND(Q1136&lt;&gt;"",J1136&lt;&gt;"",Q1136=J1136),Q1136,X1136)),0)),"")</f>
        <v/>
      </c>
      <c r="AW1136" s="119" t="str">
        <f>IF(D1136&lt;&gt;"",IF(COUNTIF($D$12:$D1136,$D1136)&gt;1,0,IF(SUM(P1136,W1136,AD1136)&gt;0,IF(AND(X1136="",OR(Q1136&lt;&gt;"",J1136&lt;&gt;"")),IF(Q1136&lt;&gt;"",Q1136,IF(J1136&lt;&gt;"",J1136,0)),IF(AND(Q1136&lt;&gt;"",J1136&lt;&gt;"",Q1136=J1136),Q1136,X1136)),0)),"")</f>
        <v/>
      </c>
      <c r="AX1136" s="118" t="str">
        <f t="shared" si="358"/>
        <v/>
      </c>
      <c r="AY1136" s="118" t="str">
        <f t="shared" si="359"/>
        <v/>
      </c>
      <c r="AZ1136" s="118" t="str">
        <f t="shared" si="360"/>
        <v/>
      </c>
      <c r="BA1136" s="118" t="str">
        <f t="shared" si="361"/>
        <v/>
      </c>
      <c r="BB1136" s="118" t="str">
        <f t="shared" si="362"/>
        <v/>
      </c>
      <c r="BC1136" s="118" t="str">
        <f t="shared" si="363"/>
        <v/>
      </c>
      <c r="BD1136" s="118" t="str">
        <f t="shared" si="364"/>
        <v/>
      </c>
      <c r="BE1136" s="118" t="str">
        <f t="shared" si="365"/>
        <v/>
      </c>
      <c r="BF1136" s="118" t="str">
        <f t="shared" si="366"/>
        <v/>
      </c>
      <c r="BG1136" s="120"/>
      <c r="BH1136" s="120" t="str">
        <f t="shared" si="367"/>
        <v/>
      </c>
      <c r="BI1136" s="120" t="str">
        <f t="shared" si="368"/>
        <v/>
      </c>
      <c r="BJ1136" s="121"/>
      <c r="BK1136" s="120" t="str">
        <f t="shared" si="369"/>
        <v/>
      </c>
      <c r="BL1136" s="120" t="str">
        <f t="shared" si="370"/>
        <v/>
      </c>
      <c r="BM1136" s="120" t="str">
        <f t="shared" si="371"/>
        <v/>
      </c>
      <c r="BN1136" s="120" t="str">
        <f t="shared" si="372"/>
        <v/>
      </c>
      <c r="BO1136" s="120" t="str">
        <f t="shared" si="373"/>
        <v/>
      </c>
      <c r="BP1136" s="120" t="str">
        <f t="shared" si="374"/>
        <v/>
      </c>
      <c r="BQ1136" s="98"/>
      <c r="BR1136" s="98"/>
      <c r="BS1136" s="98"/>
      <c r="BT1136" s="98"/>
      <c r="BU1136" s="98"/>
      <c r="BV1136" s="98"/>
      <c r="BW1136" s="98"/>
      <c r="BX1136" s="98"/>
      <c r="BY1136" s="98"/>
      <c r="BZ1136" s="98"/>
      <c r="CA1136" s="98"/>
      <c r="CB1136" s="98"/>
      <c r="CC1136" s="98"/>
      <c r="CD1136" s="98"/>
      <c r="CE1136" s="98"/>
      <c r="CF1136" s="98"/>
      <c r="CG1136" s="98"/>
      <c r="CH1136" s="98"/>
      <c r="CI1136" s="98"/>
      <c r="CJ1136" s="98"/>
      <c r="CK1136" s="98"/>
      <c r="CL1136" s="98"/>
      <c r="CM1136" s="98"/>
      <c r="CN1136" s="98"/>
      <c r="CO1136" s="98"/>
      <c r="CP1136" s="98"/>
      <c r="CQ1136" s="98"/>
      <c r="CR1136" s="98"/>
      <c r="CS1136" s="98"/>
    </row>
    <row r="1137" spans="1:97" s="4" customFormat="1" ht="18.75" customHeight="1" x14ac:dyDescent="0.2">
      <c r="A1137" s="3">
        <f t="shared" si="375"/>
        <v>1125</v>
      </c>
      <c r="B1137" s="263"/>
      <c r="C1137" s="263"/>
      <c r="D1137" s="263"/>
      <c r="E1137" s="259"/>
      <c r="F1137" s="259"/>
      <c r="G1137" s="43"/>
      <c r="H1137" s="264"/>
      <c r="I1137" s="261"/>
      <c r="J1137" s="106"/>
      <c r="K1137" s="247"/>
      <c r="L1137" s="247"/>
      <c r="M1137" s="247"/>
      <c r="N1137" s="248" t="str">
        <f>IF(AND(K1137&lt;&gt;"",L1137&lt;&gt;"",J1137&lt;&gt;""),ROUND(MIN(IF(OR(J1137="OZZ",J1137="ZZ"),5000,17300),TRUNC(0.75*(SUMIF($D$12:$D1137,$D1137,K$12:K1137)+SUMIF($D$12:$D1137,$D1137,L$12:L1137)),2)) - SUMIF($D$12:$D1136,$D1137,N$12:N1136),2),"")</f>
        <v/>
      </c>
      <c r="O1137" s="249" t="str">
        <f>IF(AND(K1137&lt;&gt;"",L1137&lt;&gt;"",M1137&lt;&gt;"",J1137&lt;&gt;"",AH1137&lt;&gt;""),IF(OR(J1137="OZZ",J1137="ZZ"),ROUND(0-SUMIF($D$12:$D1136,$D1137,O$12:O1136),2),IF(M1137=0,0,ROUND(MIN(MIN(17300,TRUNC(0.75*(SUMIF($D$12:$D$2012,$D1137,K$12:K$2012)+SUMIF($D$12:$D$2012,$D1137,L$12:L$2012)),2)+SUMIF($D$12:$D1137,$D1137,AH$12:AH1137))-SUMIF($D$12:$D1136,$D1137,O$12:O1136)-SUMIF($D$12:$D$2012,$D1137,N$12:N$2012),AH1137),2))),"")</f>
        <v/>
      </c>
      <c r="P1137" s="250" t="str">
        <f>IF(J1137&lt;&gt;"",1000 - SUMIF($D$12:$D1136,$D1137,P$12:P1136),"")</f>
        <v/>
      </c>
      <c r="Q1137" s="106"/>
      <c r="R1137" s="247"/>
      <c r="S1137" s="247"/>
      <c r="T1137" s="247"/>
      <c r="U1137" s="248" t="str">
        <f>IF(AND(R1137&lt;&gt;"",S1137&lt;&gt;"",Q1137&lt;&gt;""),ROUND(MIN(IF(OR(Q1137="OZZ",Q1137="ZZ"),5000,17300),TRUNC(0.75*(SUMIF($D$12:$D1137,$D1137,R$12:R1137)+SUMIF($D$12:$D1137,$D1137,S$12:S1137)),2)) - SUMIF($D$12:$D1136,$D1137,U$12:U1136),2),"")</f>
        <v/>
      </c>
      <c r="V1137" s="248" t="str">
        <f>IF(AND(R1137&lt;&gt;"",S1137&lt;&gt;"",T1137&lt;&gt;"",Q1137&lt;&gt;"",AL1137&lt;&gt;""),IF(OR(Q1137="OZZ",Q1137="ZZ"),ROUND(0-SUMIF($D$12:$D1136,$D1137,V$12:V1136),2),IF(T1137=0,0,ROUND(MIN(MIN(17300,TRUNC(0.75*(SUMIF($D$12:$D$2012,$D1137,R$12:R$2012)+SUMIF($D$12:$D$2012,$D1137,S$12:S$2012)),2)+SUMIF($D$12:$D1137,$D1137,AL$12:AL1137))-SUMIF($D$12:$D1136,$D1137,V$12:V1136)-SUMIF($D$12:$D$2012,$D1137,U$12:U$2012),AL1137),2))),"")</f>
        <v/>
      </c>
      <c r="W1137" s="250" t="str">
        <f>IF(Q1137&lt;&gt;"",1000 - SUMIF($D$12:$D1136,$D1137,W$12:W1136),"")</f>
        <v/>
      </c>
      <c r="X1137" s="106"/>
      <c r="Y1137" s="247"/>
      <c r="Z1137" s="247"/>
      <c r="AA1137" s="247"/>
      <c r="AB1137" s="248" t="str">
        <f>IF(AND(Y1137&lt;&gt;"",Z1137&lt;&gt;"",X1137&lt;&gt;""),ROUND(MIN(IF(OR(X1137="OZZ",X1137="ZZ"),5000,17300),TRUNC(0.75*(SUMIF($D$12:$D1137,$D1137,Y$12:Y1137)+SUMIF($D$12:$D1137,$D1137,Z$12:Z1137)),2)) - SUMIF($D$12:$D1136,$D1137,AB$12:AB1136),2),"")</f>
        <v/>
      </c>
      <c r="AC1137" s="251" t="str">
        <f>IF(AND(Y1137&lt;&gt;"",Z1137&lt;&gt;"",AA1137&lt;&gt;"",X1137&lt;&gt;"",AP1137&lt;&gt;""),IF(OR(X1137="OZZ",X1137="ZZ"),ROUND(0-SUMIF($D$12:$D1136,$D1137,AC$12:AC1136),2),IF(AA1137=0,0,ROUND(MIN(MIN(17300,TRUNC(0.75*(SUMIF($D$12:$D$2012,$D1137,Y$12:Y$2012)+SUMIF($D$12:$D$2012,$D1137,Z$12:Z$2012)),2)+SUMIF($D$12:$D1137,$D1137,AP$12:AP1137))-SUMIF($D$12:$D1136,$D1137,AC$12:AC1136)-SUMIF($D$12:$D$2012,$D1137,AB$12:AB$2012),AP1137),2))),"")</f>
        <v/>
      </c>
      <c r="AD1137" s="250" t="str">
        <f>IF(X1137&lt;&gt;"",1000 - SUMIF($D$12:$D1136,$D1137,AD$12:AD1136),"")</f>
        <v/>
      </c>
      <c r="AE1137" s="252"/>
      <c r="AF1137" s="253"/>
      <c r="AG1137" s="254"/>
      <c r="AH1137" s="255" t="str">
        <f t="shared" si="376"/>
        <v/>
      </c>
      <c r="AI1137" s="256"/>
      <c r="AJ1137" s="253"/>
      <c r="AK1137" s="254"/>
      <c r="AL1137" s="255" t="str">
        <f t="shared" si="377"/>
        <v/>
      </c>
      <c r="AM1137" s="256"/>
      <c r="AN1137" s="253"/>
      <c r="AO1137" s="254"/>
      <c r="AP1137" s="255" t="str">
        <f t="shared" si="357"/>
        <v/>
      </c>
      <c r="AQ1137" s="116"/>
      <c r="AR1137" s="116"/>
      <c r="AS1137" s="117"/>
      <c r="AT1137" s="118"/>
      <c r="AU1137" s="119" t="str">
        <f>IF(D1137&lt;&gt; "", IF(COUNTIF($D$12:$D1137,$D1137)&gt;1,0,IF(SUM(N1137,U1137,AB1137)&gt;0,IF(AND(X1137="",OR(Q1137&lt;&gt;"",J1137&lt;&gt;"")),IF(Q1137&lt;&gt;"",Q1137,IF(J1137&lt;&gt;"",J1137,0)),IF(AND(Q1137&lt;&gt;"",J1137&lt;&gt;"",Q1137=J1137),Q1137,X1137)),0)),"")</f>
        <v/>
      </c>
      <c r="AV1137" s="119" t="str">
        <f>IF(D1137&lt;&gt;"",IF(COUNTIF($D$12:$D1137,$D1137)&gt;1,0,IF(SUM(O1137,V1137,AC1137)&gt;0,IF(AND(X1137="",OR(Q1137&lt;&gt;"",J1137&lt;&gt;"")),IF(Q1137&lt;&gt;"",Q1137,IF(J1137&lt;&gt;"",J1137,0)),IF(AND(Q1137&lt;&gt;"",J1137&lt;&gt;"",Q1137=J1137),Q1137,X1137)),0)),"")</f>
        <v/>
      </c>
      <c r="AW1137" s="119" t="str">
        <f>IF(D1137&lt;&gt;"",IF(COUNTIF($D$12:$D1137,$D1137)&gt;1,0,IF(SUM(P1137,W1137,AD1137)&gt;0,IF(AND(X1137="",OR(Q1137&lt;&gt;"",J1137&lt;&gt;"")),IF(Q1137&lt;&gt;"",Q1137,IF(J1137&lt;&gt;"",J1137,0)),IF(AND(Q1137&lt;&gt;"",J1137&lt;&gt;"",Q1137=J1137),Q1137,X1137)),0)),"")</f>
        <v/>
      </c>
      <c r="AX1137" s="118" t="str">
        <f t="shared" si="358"/>
        <v/>
      </c>
      <c r="AY1137" s="118" t="str">
        <f t="shared" si="359"/>
        <v/>
      </c>
      <c r="AZ1137" s="118" t="str">
        <f t="shared" si="360"/>
        <v/>
      </c>
      <c r="BA1137" s="118" t="str">
        <f t="shared" si="361"/>
        <v/>
      </c>
      <c r="BB1137" s="118" t="str">
        <f t="shared" si="362"/>
        <v/>
      </c>
      <c r="BC1137" s="118" t="str">
        <f t="shared" si="363"/>
        <v/>
      </c>
      <c r="BD1137" s="118" t="str">
        <f t="shared" si="364"/>
        <v/>
      </c>
      <c r="BE1137" s="118" t="str">
        <f t="shared" si="365"/>
        <v/>
      </c>
      <c r="BF1137" s="118" t="str">
        <f t="shared" si="366"/>
        <v/>
      </c>
      <c r="BG1137" s="120"/>
      <c r="BH1137" s="120" t="str">
        <f t="shared" si="367"/>
        <v/>
      </c>
      <c r="BI1137" s="120" t="str">
        <f t="shared" si="368"/>
        <v/>
      </c>
      <c r="BJ1137" s="121"/>
      <c r="BK1137" s="120" t="str">
        <f t="shared" si="369"/>
        <v/>
      </c>
      <c r="BL1137" s="120" t="str">
        <f t="shared" si="370"/>
        <v/>
      </c>
      <c r="BM1137" s="120" t="str">
        <f t="shared" si="371"/>
        <v/>
      </c>
      <c r="BN1137" s="120" t="str">
        <f t="shared" si="372"/>
        <v/>
      </c>
      <c r="BO1137" s="120" t="str">
        <f t="shared" si="373"/>
        <v/>
      </c>
      <c r="BP1137" s="120" t="str">
        <f t="shared" si="374"/>
        <v/>
      </c>
      <c r="BQ1137" s="98"/>
      <c r="BR1137" s="98"/>
      <c r="BS1137" s="98"/>
      <c r="BT1137" s="98"/>
      <c r="BU1137" s="98"/>
      <c r="BV1137" s="98"/>
      <c r="BW1137" s="98"/>
      <c r="BX1137" s="98"/>
      <c r="BY1137" s="98"/>
      <c r="BZ1137" s="98"/>
      <c r="CA1137" s="98"/>
      <c r="CB1137" s="98"/>
      <c r="CC1137" s="98"/>
      <c r="CD1137" s="98"/>
      <c r="CE1137" s="98"/>
      <c r="CF1137" s="98"/>
      <c r="CG1137" s="98"/>
      <c r="CH1137" s="98"/>
      <c r="CI1137" s="98"/>
      <c r="CJ1137" s="98"/>
      <c r="CK1137" s="98"/>
      <c r="CL1137" s="98"/>
      <c r="CM1137" s="98"/>
      <c r="CN1137" s="98"/>
      <c r="CO1137" s="98"/>
      <c r="CP1137" s="98"/>
      <c r="CQ1137" s="98"/>
      <c r="CR1137" s="98"/>
      <c r="CS1137" s="98"/>
    </row>
    <row r="1138" spans="1:97" s="4" customFormat="1" ht="18.75" customHeight="1" x14ac:dyDescent="0.2">
      <c r="A1138" s="3">
        <f t="shared" si="375"/>
        <v>1126</v>
      </c>
      <c r="B1138" s="263"/>
      <c r="C1138" s="263"/>
      <c r="D1138" s="263"/>
      <c r="E1138" s="259"/>
      <c r="F1138" s="259"/>
      <c r="G1138" s="43"/>
      <c r="H1138" s="264"/>
      <c r="I1138" s="261"/>
      <c r="J1138" s="106"/>
      <c r="K1138" s="247"/>
      <c r="L1138" s="247"/>
      <c r="M1138" s="247"/>
      <c r="N1138" s="248" t="str">
        <f>IF(AND(K1138&lt;&gt;"",L1138&lt;&gt;"",J1138&lt;&gt;""),ROUND(MIN(IF(OR(J1138="OZZ",J1138="ZZ"),5000,17300),TRUNC(0.75*(SUMIF($D$12:$D1138,$D1138,K$12:K1138)+SUMIF($D$12:$D1138,$D1138,L$12:L1138)),2)) - SUMIF($D$12:$D1137,$D1138,N$12:N1137),2),"")</f>
        <v/>
      </c>
      <c r="O1138" s="249" t="str">
        <f>IF(AND(K1138&lt;&gt;"",L1138&lt;&gt;"",M1138&lt;&gt;"",J1138&lt;&gt;"",AH1138&lt;&gt;""),IF(OR(J1138="OZZ",J1138="ZZ"),ROUND(0-SUMIF($D$12:$D1137,$D1138,O$12:O1137),2),IF(M1138=0,0,ROUND(MIN(MIN(17300,TRUNC(0.75*(SUMIF($D$12:$D$2012,$D1138,K$12:K$2012)+SUMIF($D$12:$D$2012,$D1138,L$12:L$2012)),2)+SUMIF($D$12:$D1138,$D1138,AH$12:AH1138))-SUMIF($D$12:$D1137,$D1138,O$12:O1137)-SUMIF($D$12:$D$2012,$D1138,N$12:N$2012),AH1138),2))),"")</f>
        <v/>
      </c>
      <c r="P1138" s="250" t="str">
        <f>IF(J1138&lt;&gt;"",1000 - SUMIF($D$12:$D1137,$D1138,P$12:P1137),"")</f>
        <v/>
      </c>
      <c r="Q1138" s="106"/>
      <c r="R1138" s="247"/>
      <c r="S1138" s="247"/>
      <c r="T1138" s="247"/>
      <c r="U1138" s="248" t="str">
        <f>IF(AND(R1138&lt;&gt;"",S1138&lt;&gt;"",Q1138&lt;&gt;""),ROUND(MIN(IF(OR(Q1138="OZZ",Q1138="ZZ"),5000,17300),TRUNC(0.75*(SUMIF($D$12:$D1138,$D1138,R$12:R1138)+SUMIF($D$12:$D1138,$D1138,S$12:S1138)),2)) - SUMIF($D$12:$D1137,$D1138,U$12:U1137),2),"")</f>
        <v/>
      </c>
      <c r="V1138" s="248" t="str">
        <f>IF(AND(R1138&lt;&gt;"",S1138&lt;&gt;"",T1138&lt;&gt;"",Q1138&lt;&gt;"",AL1138&lt;&gt;""),IF(OR(Q1138="OZZ",Q1138="ZZ"),ROUND(0-SUMIF($D$12:$D1137,$D1138,V$12:V1137),2),IF(T1138=0,0,ROUND(MIN(MIN(17300,TRUNC(0.75*(SUMIF($D$12:$D$2012,$D1138,R$12:R$2012)+SUMIF($D$12:$D$2012,$D1138,S$12:S$2012)),2)+SUMIF($D$12:$D1138,$D1138,AL$12:AL1138))-SUMIF($D$12:$D1137,$D1138,V$12:V1137)-SUMIF($D$12:$D$2012,$D1138,U$12:U$2012),AL1138),2))),"")</f>
        <v/>
      </c>
      <c r="W1138" s="250" t="str">
        <f>IF(Q1138&lt;&gt;"",1000 - SUMIF($D$12:$D1137,$D1138,W$12:W1137),"")</f>
        <v/>
      </c>
      <c r="X1138" s="106"/>
      <c r="Y1138" s="247"/>
      <c r="Z1138" s="247"/>
      <c r="AA1138" s="247"/>
      <c r="AB1138" s="248" t="str">
        <f>IF(AND(Y1138&lt;&gt;"",Z1138&lt;&gt;"",X1138&lt;&gt;""),ROUND(MIN(IF(OR(X1138="OZZ",X1138="ZZ"),5000,17300),TRUNC(0.75*(SUMIF($D$12:$D1138,$D1138,Y$12:Y1138)+SUMIF($D$12:$D1138,$D1138,Z$12:Z1138)),2)) - SUMIF($D$12:$D1137,$D1138,AB$12:AB1137),2),"")</f>
        <v/>
      </c>
      <c r="AC1138" s="251" t="str">
        <f>IF(AND(Y1138&lt;&gt;"",Z1138&lt;&gt;"",AA1138&lt;&gt;"",X1138&lt;&gt;"",AP1138&lt;&gt;""),IF(OR(X1138="OZZ",X1138="ZZ"),ROUND(0-SUMIF($D$12:$D1137,$D1138,AC$12:AC1137),2),IF(AA1138=0,0,ROUND(MIN(MIN(17300,TRUNC(0.75*(SUMIF($D$12:$D$2012,$D1138,Y$12:Y$2012)+SUMIF($D$12:$D$2012,$D1138,Z$12:Z$2012)),2)+SUMIF($D$12:$D1138,$D1138,AP$12:AP1138))-SUMIF($D$12:$D1137,$D1138,AC$12:AC1137)-SUMIF($D$12:$D$2012,$D1138,AB$12:AB$2012),AP1138),2))),"")</f>
        <v/>
      </c>
      <c r="AD1138" s="250" t="str">
        <f>IF(X1138&lt;&gt;"",1000 - SUMIF($D$12:$D1137,$D1138,AD$12:AD1137),"")</f>
        <v/>
      </c>
      <c r="AE1138" s="252"/>
      <c r="AF1138" s="253"/>
      <c r="AG1138" s="254"/>
      <c r="AH1138" s="255" t="str">
        <f t="shared" si="376"/>
        <v/>
      </c>
      <c r="AI1138" s="256"/>
      <c r="AJ1138" s="253"/>
      <c r="AK1138" s="254"/>
      <c r="AL1138" s="255" t="str">
        <f t="shared" si="377"/>
        <v/>
      </c>
      <c r="AM1138" s="256"/>
      <c r="AN1138" s="253"/>
      <c r="AO1138" s="254"/>
      <c r="AP1138" s="255" t="str">
        <f t="shared" si="357"/>
        <v/>
      </c>
      <c r="AQ1138" s="116"/>
      <c r="AR1138" s="116"/>
      <c r="AS1138" s="117"/>
      <c r="AT1138" s="118"/>
      <c r="AU1138" s="119" t="str">
        <f>IF(D1138&lt;&gt; "", IF(COUNTIF($D$12:$D1138,$D1138)&gt;1,0,IF(SUM(N1138,U1138,AB1138)&gt;0,IF(AND(X1138="",OR(Q1138&lt;&gt;"",J1138&lt;&gt;"")),IF(Q1138&lt;&gt;"",Q1138,IF(J1138&lt;&gt;"",J1138,0)),IF(AND(Q1138&lt;&gt;"",J1138&lt;&gt;"",Q1138=J1138),Q1138,X1138)),0)),"")</f>
        <v/>
      </c>
      <c r="AV1138" s="119" t="str">
        <f>IF(D1138&lt;&gt;"",IF(COUNTIF($D$12:$D1138,$D1138)&gt;1,0,IF(SUM(O1138,V1138,AC1138)&gt;0,IF(AND(X1138="",OR(Q1138&lt;&gt;"",J1138&lt;&gt;"")),IF(Q1138&lt;&gt;"",Q1138,IF(J1138&lt;&gt;"",J1138,0)),IF(AND(Q1138&lt;&gt;"",J1138&lt;&gt;"",Q1138=J1138),Q1138,X1138)),0)),"")</f>
        <v/>
      </c>
      <c r="AW1138" s="119" t="str">
        <f>IF(D1138&lt;&gt;"",IF(COUNTIF($D$12:$D1138,$D1138)&gt;1,0,IF(SUM(P1138,W1138,AD1138)&gt;0,IF(AND(X1138="",OR(Q1138&lt;&gt;"",J1138&lt;&gt;"")),IF(Q1138&lt;&gt;"",Q1138,IF(J1138&lt;&gt;"",J1138,0)),IF(AND(Q1138&lt;&gt;"",J1138&lt;&gt;"",Q1138=J1138),Q1138,X1138)),0)),"")</f>
        <v/>
      </c>
      <c r="AX1138" s="118" t="str">
        <f t="shared" si="358"/>
        <v/>
      </c>
      <c r="AY1138" s="118" t="str">
        <f t="shared" si="359"/>
        <v/>
      </c>
      <c r="AZ1138" s="118" t="str">
        <f t="shared" si="360"/>
        <v/>
      </c>
      <c r="BA1138" s="118" t="str">
        <f t="shared" si="361"/>
        <v/>
      </c>
      <c r="BB1138" s="118" t="str">
        <f t="shared" si="362"/>
        <v/>
      </c>
      <c r="BC1138" s="118" t="str">
        <f t="shared" si="363"/>
        <v/>
      </c>
      <c r="BD1138" s="118" t="str">
        <f t="shared" si="364"/>
        <v/>
      </c>
      <c r="BE1138" s="118" t="str">
        <f t="shared" si="365"/>
        <v/>
      </c>
      <c r="BF1138" s="118" t="str">
        <f t="shared" si="366"/>
        <v/>
      </c>
      <c r="BG1138" s="120"/>
      <c r="BH1138" s="120" t="str">
        <f t="shared" si="367"/>
        <v/>
      </c>
      <c r="BI1138" s="120" t="str">
        <f t="shared" si="368"/>
        <v/>
      </c>
      <c r="BJ1138" s="121"/>
      <c r="BK1138" s="120" t="str">
        <f t="shared" si="369"/>
        <v/>
      </c>
      <c r="BL1138" s="120" t="str">
        <f t="shared" si="370"/>
        <v/>
      </c>
      <c r="BM1138" s="120" t="str">
        <f t="shared" si="371"/>
        <v/>
      </c>
      <c r="BN1138" s="120" t="str">
        <f t="shared" si="372"/>
        <v/>
      </c>
      <c r="BO1138" s="120" t="str">
        <f t="shared" si="373"/>
        <v/>
      </c>
      <c r="BP1138" s="120" t="str">
        <f t="shared" si="374"/>
        <v/>
      </c>
      <c r="BQ1138" s="98"/>
      <c r="BR1138" s="98"/>
      <c r="BS1138" s="98"/>
      <c r="BT1138" s="98"/>
      <c r="BU1138" s="98"/>
      <c r="BV1138" s="98"/>
      <c r="BW1138" s="98"/>
      <c r="BX1138" s="98"/>
      <c r="BY1138" s="98"/>
      <c r="BZ1138" s="98"/>
      <c r="CA1138" s="98"/>
      <c r="CB1138" s="98"/>
      <c r="CC1138" s="98"/>
      <c r="CD1138" s="98"/>
      <c r="CE1138" s="98"/>
      <c r="CF1138" s="98"/>
      <c r="CG1138" s="98"/>
      <c r="CH1138" s="98"/>
      <c r="CI1138" s="98"/>
      <c r="CJ1138" s="98"/>
      <c r="CK1138" s="98"/>
      <c r="CL1138" s="98"/>
      <c r="CM1138" s="98"/>
      <c r="CN1138" s="98"/>
      <c r="CO1138" s="98"/>
      <c r="CP1138" s="98"/>
      <c r="CQ1138" s="98"/>
      <c r="CR1138" s="98"/>
      <c r="CS1138" s="98"/>
    </row>
    <row r="1139" spans="1:97" s="4" customFormat="1" ht="18.75" customHeight="1" x14ac:dyDescent="0.2">
      <c r="A1139" s="3">
        <f t="shared" si="375"/>
        <v>1127</v>
      </c>
      <c r="B1139" s="263"/>
      <c r="C1139" s="263"/>
      <c r="D1139" s="263"/>
      <c r="E1139" s="259"/>
      <c r="F1139" s="259"/>
      <c r="G1139" s="43"/>
      <c r="H1139" s="264"/>
      <c r="I1139" s="261"/>
      <c r="J1139" s="106"/>
      <c r="K1139" s="247"/>
      <c r="L1139" s="247"/>
      <c r="M1139" s="247"/>
      <c r="N1139" s="248" t="str">
        <f>IF(AND(K1139&lt;&gt;"",L1139&lt;&gt;"",J1139&lt;&gt;""),ROUND(MIN(IF(OR(J1139="OZZ",J1139="ZZ"),5000,17300),TRUNC(0.75*(SUMIF($D$12:$D1139,$D1139,K$12:K1139)+SUMIF($D$12:$D1139,$D1139,L$12:L1139)),2)) - SUMIF($D$12:$D1138,$D1139,N$12:N1138),2),"")</f>
        <v/>
      </c>
      <c r="O1139" s="249" t="str">
        <f>IF(AND(K1139&lt;&gt;"",L1139&lt;&gt;"",M1139&lt;&gt;"",J1139&lt;&gt;"",AH1139&lt;&gt;""),IF(OR(J1139="OZZ",J1139="ZZ"),ROUND(0-SUMIF($D$12:$D1138,$D1139,O$12:O1138),2),IF(M1139=0,0,ROUND(MIN(MIN(17300,TRUNC(0.75*(SUMIF($D$12:$D$2012,$D1139,K$12:K$2012)+SUMIF($D$12:$D$2012,$D1139,L$12:L$2012)),2)+SUMIF($D$12:$D1139,$D1139,AH$12:AH1139))-SUMIF($D$12:$D1138,$D1139,O$12:O1138)-SUMIF($D$12:$D$2012,$D1139,N$12:N$2012),AH1139),2))),"")</f>
        <v/>
      </c>
      <c r="P1139" s="250" t="str">
        <f>IF(J1139&lt;&gt;"",1000 - SUMIF($D$12:$D1138,$D1139,P$12:P1138),"")</f>
        <v/>
      </c>
      <c r="Q1139" s="106"/>
      <c r="R1139" s="247"/>
      <c r="S1139" s="247"/>
      <c r="T1139" s="247"/>
      <c r="U1139" s="248" t="str">
        <f>IF(AND(R1139&lt;&gt;"",S1139&lt;&gt;"",Q1139&lt;&gt;""),ROUND(MIN(IF(OR(Q1139="OZZ",Q1139="ZZ"),5000,17300),TRUNC(0.75*(SUMIF($D$12:$D1139,$D1139,R$12:R1139)+SUMIF($D$12:$D1139,$D1139,S$12:S1139)),2)) - SUMIF($D$12:$D1138,$D1139,U$12:U1138),2),"")</f>
        <v/>
      </c>
      <c r="V1139" s="248" t="str">
        <f>IF(AND(R1139&lt;&gt;"",S1139&lt;&gt;"",T1139&lt;&gt;"",Q1139&lt;&gt;"",AL1139&lt;&gt;""),IF(OR(Q1139="OZZ",Q1139="ZZ"),ROUND(0-SUMIF($D$12:$D1138,$D1139,V$12:V1138),2),IF(T1139=0,0,ROUND(MIN(MIN(17300,TRUNC(0.75*(SUMIF($D$12:$D$2012,$D1139,R$12:R$2012)+SUMIF($D$12:$D$2012,$D1139,S$12:S$2012)),2)+SUMIF($D$12:$D1139,$D1139,AL$12:AL1139))-SUMIF($D$12:$D1138,$D1139,V$12:V1138)-SUMIF($D$12:$D$2012,$D1139,U$12:U$2012),AL1139),2))),"")</f>
        <v/>
      </c>
      <c r="W1139" s="250" t="str">
        <f>IF(Q1139&lt;&gt;"",1000 - SUMIF($D$12:$D1138,$D1139,W$12:W1138),"")</f>
        <v/>
      </c>
      <c r="X1139" s="106"/>
      <c r="Y1139" s="247"/>
      <c r="Z1139" s="247"/>
      <c r="AA1139" s="247"/>
      <c r="AB1139" s="248" t="str">
        <f>IF(AND(Y1139&lt;&gt;"",Z1139&lt;&gt;"",X1139&lt;&gt;""),ROUND(MIN(IF(OR(X1139="OZZ",X1139="ZZ"),5000,17300),TRUNC(0.75*(SUMIF($D$12:$D1139,$D1139,Y$12:Y1139)+SUMIF($D$12:$D1139,$D1139,Z$12:Z1139)),2)) - SUMIF($D$12:$D1138,$D1139,AB$12:AB1138),2),"")</f>
        <v/>
      </c>
      <c r="AC1139" s="251" t="str">
        <f>IF(AND(Y1139&lt;&gt;"",Z1139&lt;&gt;"",AA1139&lt;&gt;"",X1139&lt;&gt;"",AP1139&lt;&gt;""),IF(OR(X1139="OZZ",X1139="ZZ"),ROUND(0-SUMIF($D$12:$D1138,$D1139,AC$12:AC1138),2),IF(AA1139=0,0,ROUND(MIN(MIN(17300,TRUNC(0.75*(SUMIF($D$12:$D$2012,$D1139,Y$12:Y$2012)+SUMIF($D$12:$D$2012,$D1139,Z$12:Z$2012)),2)+SUMIF($D$12:$D1139,$D1139,AP$12:AP1139))-SUMIF($D$12:$D1138,$D1139,AC$12:AC1138)-SUMIF($D$12:$D$2012,$D1139,AB$12:AB$2012),AP1139),2))),"")</f>
        <v/>
      </c>
      <c r="AD1139" s="250" t="str">
        <f>IF(X1139&lt;&gt;"",1000 - SUMIF($D$12:$D1138,$D1139,AD$12:AD1138),"")</f>
        <v/>
      </c>
      <c r="AE1139" s="252"/>
      <c r="AF1139" s="253"/>
      <c r="AG1139" s="254"/>
      <c r="AH1139" s="255" t="str">
        <f t="shared" si="376"/>
        <v/>
      </c>
      <c r="AI1139" s="256"/>
      <c r="AJ1139" s="253"/>
      <c r="AK1139" s="254"/>
      <c r="AL1139" s="255" t="str">
        <f t="shared" si="377"/>
        <v/>
      </c>
      <c r="AM1139" s="256"/>
      <c r="AN1139" s="253"/>
      <c r="AO1139" s="254"/>
      <c r="AP1139" s="255" t="str">
        <f t="shared" si="357"/>
        <v/>
      </c>
      <c r="AQ1139" s="116"/>
      <c r="AR1139" s="116"/>
      <c r="AS1139" s="117"/>
      <c r="AT1139" s="118"/>
      <c r="AU1139" s="119" t="str">
        <f>IF(D1139&lt;&gt; "", IF(COUNTIF($D$12:$D1139,$D1139)&gt;1,0,IF(SUM(N1139,U1139,AB1139)&gt;0,IF(AND(X1139="",OR(Q1139&lt;&gt;"",J1139&lt;&gt;"")),IF(Q1139&lt;&gt;"",Q1139,IF(J1139&lt;&gt;"",J1139,0)),IF(AND(Q1139&lt;&gt;"",J1139&lt;&gt;"",Q1139=J1139),Q1139,X1139)),0)),"")</f>
        <v/>
      </c>
      <c r="AV1139" s="119" t="str">
        <f>IF(D1139&lt;&gt;"",IF(COUNTIF($D$12:$D1139,$D1139)&gt;1,0,IF(SUM(O1139,V1139,AC1139)&gt;0,IF(AND(X1139="",OR(Q1139&lt;&gt;"",J1139&lt;&gt;"")),IF(Q1139&lt;&gt;"",Q1139,IF(J1139&lt;&gt;"",J1139,0)),IF(AND(Q1139&lt;&gt;"",J1139&lt;&gt;"",Q1139=J1139),Q1139,X1139)),0)),"")</f>
        <v/>
      </c>
      <c r="AW1139" s="119" t="str">
        <f>IF(D1139&lt;&gt;"",IF(COUNTIF($D$12:$D1139,$D1139)&gt;1,0,IF(SUM(P1139,W1139,AD1139)&gt;0,IF(AND(X1139="",OR(Q1139&lt;&gt;"",J1139&lt;&gt;"")),IF(Q1139&lt;&gt;"",Q1139,IF(J1139&lt;&gt;"",J1139,0)),IF(AND(Q1139&lt;&gt;"",J1139&lt;&gt;"",Q1139=J1139),Q1139,X1139)),0)),"")</f>
        <v/>
      </c>
      <c r="AX1139" s="118" t="str">
        <f t="shared" si="358"/>
        <v/>
      </c>
      <c r="AY1139" s="118" t="str">
        <f t="shared" si="359"/>
        <v/>
      </c>
      <c r="AZ1139" s="118" t="str">
        <f t="shared" si="360"/>
        <v/>
      </c>
      <c r="BA1139" s="118" t="str">
        <f t="shared" si="361"/>
        <v/>
      </c>
      <c r="BB1139" s="118" t="str">
        <f t="shared" si="362"/>
        <v/>
      </c>
      <c r="BC1139" s="118" t="str">
        <f t="shared" si="363"/>
        <v/>
      </c>
      <c r="BD1139" s="118" t="str">
        <f t="shared" si="364"/>
        <v/>
      </c>
      <c r="BE1139" s="118" t="str">
        <f t="shared" si="365"/>
        <v/>
      </c>
      <c r="BF1139" s="118" t="str">
        <f t="shared" si="366"/>
        <v/>
      </c>
      <c r="BG1139" s="120"/>
      <c r="BH1139" s="120" t="str">
        <f t="shared" si="367"/>
        <v/>
      </c>
      <c r="BI1139" s="120" t="str">
        <f t="shared" si="368"/>
        <v/>
      </c>
      <c r="BJ1139" s="121"/>
      <c r="BK1139" s="120" t="str">
        <f t="shared" si="369"/>
        <v/>
      </c>
      <c r="BL1139" s="120" t="str">
        <f t="shared" si="370"/>
        <v/>
      </c>
      <c r="BM1139" s="120" t="str">
        <f t="shared" si="371"/>
        <v/>
      </c>
      <c r="BN1139" s="120" t="str">
        <f t="shared" si="372"/>
        <v/>
      </c>
      <c r="BO1139" s="120" t="str">
        <f t="shared" si="373"/>
        <v/>
      </c>
      <c r="BP1139" s="120" t="str">
        <f t="shared" si="374"/>
        <v/>
      </c>
      <c r="BQ1139" s="98"/>
      <c r="BR1139" s="98"/>
      <c r="BS1139" s="98"/>
      <c r="BT1139" s="98"/>
      <c r="BU1139" s="98"/>
      <c r="BV1139" s="98"/>
      <c r="BW1139" s="98"/>
      <c r="BX1139" s="98"/>
      <c r="BY1139" s="98"/>
      <c r="BZ1139" s="98"/>
      <c r="CA1139" s="98"/>
      <c r="CB1139" s="98"/>
      <c r="CC1139" s="98"/>
      <c r="CD1139" s="98"/>
      <c r="CE1139" s="98"/>
      <c r="CF1139" s="98"/>
      <c r="CG1139" s="98"/>
      <c r="CH1139" s="98"/>
      <c r="CI1139" s="98"/>
      <c r="CJ1139" s="98"/>
      <c r="CK1139" s="98"/>
      <c r="CL1139" s="98"/>
      <c r="CM1139" s="98"/>
      <c r="CN1139" s="98"/>
      <c r="CO1139" s="98"/>
      <c r="CP1139" s="98"/>
      <c r="CQ1139" s="98"/>
      <c r="CR1139" s="98"/>
      <c r="CS1139" s="98"/>
    </row>
    <row r="1140" spans="1:97" s="4" customFormat="1" ht="18.75" customHeight="1" x14ac:dyDescent="0.2">
      <c r="A1140" s="3">
        <f t="shared" si="375"/>
        <v>1128</v>
      </c>
      <c r="B1140" s="263"/>
      <c r="C1140" s="263"/>
      <c r="D1140" s="263"/>
      <c r="E1140" s="259"/>
      <c r="F1140" s="259"/>
      <c r="G1140" s="43"/>
      <c r="H1140" s="264"/>
      <c r="I1140" s="261"/>
      <c r="J1140" s="106"/>
      <c r="K1140" s="247"/>
      <c r="L1140" s="247"/>
      <c r="M1140" s="247"/>
      <c r="N1140" s="248" t="str">
        <f>IF(AND(K1140&lt;&gt;"",L1140&lt;&gt;"",J1140&lt;&gt;""),ROUND(MIN(IF(OR(J1140="OZZ",J1140="ZZ"),5000,17300),TRUNC(0.75*(SUMIF($D$12:$D1140,$D1140,K$12:K1140)+SUMIF($D$12:$D1140,$D1140,L$12:L1140)),2)) - SUMIF($D$12:$D1139,$D1140,N$12:N1139),2),"")</f>
        <v/>
      </c>
      <c r="O1140" s="249" t="str">
        <f>IF(AND(K1140&lt;&gt;"",L1140&lt;&gt;"",M1140&lt;&gt;"",J1140&lt;&gt;"",AH1140&lt;&gt;""),IF(OR(J1140="OZZ",J1140="ZZ"),ROUND(0-SUMIF($D$12:$D1139,$D1140,O$12:O1139),2),IF(M1140=0,0,ROUND(MIN(MIN(17300,TRUNC(0.75*(SUMIF($D$12:$D$2012,$D1140,K$12:K$2012)+SUMIF($D$12:$D$2012,$D1140,L$12:L$2012)),2)+SUMIF($D$12:$D1140,$D1140,AH$12:AH1140))-SUMIF($D$12:$D1139,$D1140,O$12:O1139)-SUMIF($D$12:$D$2012,$D1140,N$12:N$2012),AH1140),2))),"")</f>
        <v/>
      </c>
      <c r="P1140" s="250" t="str">
        <f>IF(J1140&lt;&gt;"",1000 - SUMIF($D$12:$D1139,$D1140,P$12:P1139),"")</f>
        <v/>
      </c>
      <c r="Q1140" s="106"/>
      <c r="R1140" s="247"/>
      <c r="S1140" s="247"/>
      <c r="T1140" s="247"/>
      <c r="U1140" s="248" t="str">
        <f>IF(AND(R1140&lt;&gt;"",S1140&lt;&gt;"",Q1140&lt;&gt;""),ROUND(MIN(IF(OR(Q1140="OZZ",Q1140="ZZ"),5000,17300),TRUNC(0.75*(SUMIF($D$12:$D1140,$D1140,R$12:R1140)+SUMIF($D$12:$D1140,$D1140,S$12:S1140)),2)) - SUMIF($D$12:$D1139,$D1140,U$12:U1139),2),"")</f>
        <v/>
      </c>
      <c r="V1140" s="248" t="str">
        <f>IF(AND(R1140&lt;&gt;"",S1140&lt;&gt;"",T1140&lt;&gt;"",Q1140&lt;&gt;"",AL1140&lt;&gt;""),IF(OR(Q1140="OZZ",Q1140="ZZ"),ROUND(0-SUMIF($D$12:$D1139,$D1140,V$12:V1139),2),IF(T1140=0,0,ROUND(MIN(MIN(17300,TRUNC(0.75*(SUMIF($D$12:$D$2012,$D1140,R$12:R$2012)+SUMIF($D$12:$D$2012,$D1140,S$12:S$2012)),2)+SUMIF($D$12:$D1140,$D1140,AL$12:AL1140))-SUMIF($D$12:$D1139,$D1140,V$12:V1139)-SUMIF($D$12:$D$2012,$D1140,U$12:U$2012),AL1140),2))),"")</f>
        <v/>
      </c>
      <c r="W1140" s="250" t="str">
        <f>IF(Q1140&lt;&gt;"",1000 - SUMIF($D$12:$D1139,$D1140,W$12:W1139),"")</f>
        <v/>
      </c>
      <c r="X1140" s="106"/>
      <c r="Y1140" s="247"/>
      <c r="Z1140" s="247"/>
      <c r="AA1140" s="247"/>
      <c r="AB1140" s="248" t="str">
        <f>IF(AND(Y1140&lt;&gt;"",Z1140&lt;&gt;"",X1140&lt;&gt;""),ROUND(MIN(IF(OR(X1140="OZZ",X1140="ZZ"),5000,17300),TRUNC(0.75*(SUMIF($D$12:$D1140,$D1140,Y$12:Y1140)+SUMIF($D$12:$D1140,$D1140,Z$12:Z1140)),2)) - SUMIF($D$12:$D1139,$D1140,AB$12:AB1139),2),"")</f>
        <v/>
      </c>
      <c r="AC1140" s="251" t="str">
        <f>IF(AND(Y1140&lt;&gt;"",Z1140&lt;&gt;"",AA1140&lt;&gt;"",X1140&lt;&gt;"",AP1140&lt;&gt;""),IF(OR(X1140="OZZ",X1140="ZZ"),ROUND(0-SUMIF($D$12:$D1139,$D1140,AC$12:AC1139),2),IF(AA1140=0,0,ROUND(MIN(MIN(17300,TRUNC(0.75*(SUMIF($D$12:$D$2012,$D1140,Y$12:Y$2012)+SUMIF($D$12:$D$2012,$D1140,Z$12:Z$2012)),2)+SUMIF($D$12:$D1140,$D1140,AP$12:AP1140))-SUMIF($D$12:$D1139,$D1140,AC$12:AC1139)-SUMIF($D$12:$D$2012,$D1140,AB$12:AB$2012),AP1140),2))),"")</f>
        <v/>
      </c>
      <c r="AD1140" s="250" t="str">
        <f>IF(X1140&lt;&gt;"",1000 - SUMIF($D$12:$D1139,$D1140,AD$12:AD1139),"")</f>
        <v/>
      </c>
      <c r="AE1140" s="252"/>
      <c r="AF1140" s="253"/>
      <c r="AG1140" s="254"/>
      <c r="AH1140" s="255" t="str">
        <f t="shared" si="376"/>
        <v/>
      </c>
      <c r="AI1140" s="256"/>
      <c r="AJ1140" s="253"/>
      <c r="AK1140" s="254"/>
      <c r="AL1140" s="255" t="str">
        <f t="shared" si="377"/>
        <v/>
      </c>
      <c r="AM1140" s="256"/>
      <c r="AN1140" s="253"/>
      <c r="AO1140" s="254"/>
      <c r="AP1140" s="255" t="str">
        <f t="shared" si="357"/>
        <v/>
      </c>
      <c r="AQ1140" s="116"/>
      <c r="AR1140" s="116"/>
      <c r="AS1140" s="117"/>
      <c r="AT1140" s="118"/>
      <c r="AU1140" s="119" t="str">
        <f>IF(D1140&lt;&gt; "", IF(COUNTIF($D$12:$D1140,$D1140)&gt;1,0,IF(SUM(N1140,U1140,AB1140)&gt;0,IF(AND(X1140="",OR(Q1140&lt;&gt;"",J1140&lt;&gt;"")),IF(Q1140&lt;&gt;"",Q1140,IF(J1140&lt;&gt;"",J1140,0)),IF(AND(Q1140&lt;&gt;"",J1140&lt;&gt;"",Q1140=J1140),Q1140,X1140)),0)),"")</f>
        <v/>
      </c>
      <c r="AV1140" s="119" t="str">
        <f>IF(D1140&lt;&gt;"",IF(COUNTIF($D$12:$D1140,$D1140)&gt;1,0,IF(SUM(O1140,V1140,AC1140)&gt;0,IF(AND(X1140="",OR(Q1140&lt;&gt;"",J1140&lt;&gt;"")),IF(Q1140&lt;&gt;"",Q1140,IF(J1140&lt;&gt;"",J1140,0)),IF(AND(Q1140&lt;&gt;"",J1140&lt;&gt;"",Q1140=J1140),Q1140,X1140)),0)),"")</f>
        <v/>
      </c>
      <c r="AW1140" s="119" t="str">
        <f>IF(D1140&lt;&gt;"",IF(COUNTIF($D$12:$D1140,$D1140)&gt;1,0,IF(SUM(P1140,W1140,AD1140)&gt;0,IF(AND(X1140="",OR(Q1140&lt;&gt;"",J1140&lt;&gt;"")),IF(Q1140&lt;&gt;"",Q1140,IF(J1140&lt;&gt;"",J1140,0)),IF(AND(Q1140&lt;&gt;"",J1140&lt;&gt;"",Q1140=J1140),Q1140,X1140)),0)),"")</f>
        <v/>
      </c>
      <c r="AX1140" s="118" t="str">
        <f t="shared" si="358"/>
        <v/>
      </c>
      <c r="AY1140" s="118" t="str">
        <f t="shared" si="359"/>
        <v/>
      </c>
      <c r="AZ1140" s="118" t="str">
        <f t="shared" si="360"/>
        <v/>
      </c>
      <c r="BA1140" s="118" t="str">
        <f t="shared" si="361"/>
        <v/>
      </c>
      <c r="BB1140" s="118" t="str">
        <f t="shared" si="362"/>
        <v/>
      </c>
      <c r="BC1140" s="118" t="str">
        <f t="shared" si="363"/>
        <v/>
      </c>
      <c r="BD1140" s="118" t="str">
        <f t="shared" si="364"/>
        <v/>
      </c>
      <c r="BE1140" s="118" t="str">
        <f t="shared" si="365"/>
        <v/>
      </c>
      <c r="BF1140" s="118" t="str">
        <f t="shared" si="366"/>
        <v/>
      </c>
      <c r="BG1140" s="120"/>
      <c r="BH1140" s="120" t="str">
        <f t="shared" si="367"/>
        <v/>
      </c>
      <c r="BI1140" s="120" t="str">
        <f t="shared" si="368"/>
        <v/>
      </c>
      <c r="BJ1140" s="121"/>
      <c r="BK1140" s="120" t="str">
        <f t="shared" si="369"/>
        <v/>
      </c>
      <c r="BL1140" s="120" t="str">
        <f t="shared" si="370"/>
        <v/>
      </c>
      <c r="BM1140" s="120" t="str">
        <f t="shared" si="371"/>
        <v/>
      </c>
      <c r="BN1140" s="120" t="str">
        <f t="shared" si="372"/>
        <v/>
      </c>
      <c r="BO1140" s="120" t="str">
        <f t="shared" si="373"/>
        <v/>
      </c>
      <c r="BP1140" s="120" t="str">
        <f t="shared" si="374"/>
        <v/>
      </c>
      <c r="BQ1140" s="98"/>
      <c r="BR1140" s="98"/>
      <c r="BS1140" s="98"/>
      <c r="BT1140" s="98"/>
      <c r="BU1140" s="98"/>
      <c r="BV1140" s="98"/>
      <c r="BW1140" s="98"/>
      <c r="BX1140" s="98"/>
      <c r="BY1140" s="98"/>
      <c r="BZ1140" s="98"/>
      <c r="CA1140" s="98"/>
      <c r="CB1140" s="98"/>
      <c r="CC1140" s="98"/>
      <c r="CD1140" s="98"/>
      <c r="CE1140" s="98"/>
      <c r="CF1140" s="98"/>
      <c r="CG1140" s="98"/>
      <c r="CH1140" s="98"/>
      <c r="CI1140" s="98"/>
      <c r="CJ1140" s="98"/>
      <c r="CK1140" s="98"/>
      <c r="CL1140" s="98"/>
      <c r="CM1140" s="98"/>
      <c r="CN1140" s="98"/>
      <c r="CO1140" s="98"/>
      <c r="CP1140" s="98"/>
      <c r="CQ1140" s="98"/>
      <c r="CR1140" s="98"/>
      <c r="CS1140" s="98"/>
    </row>
    <row r="1141" spans="1:97" s="4" customFormat="1" ht="18.75" customHeight="1" x14ac:dyDescent="0.2">
      <c r="A1141" s="3">
        <f t="shared" si="375"/>
        <v>1129</v>
      </c>
      <c r="B1141" s="263"/>
      <c r="C1141" s="263"/>
      <c r="D1141" s="263"/>
      <c r="E1141" s="259"/>
      <c r="F1141" s="259"/>
      <c r="G1141" s="43"/>
      <c r="H1141" s="264"/>
      <c r="I1141" s="261"/>
      <c r="J1141" s="106"/>
      <c r="K1141" s="247"/>
      <c r="L1141" s="247"/>
      <c r="M1141" s="247"/>
      <c r="N1141" s="248" t="str">
        <f>IF(AND(K1141&lt;&gt;"",L1141&lt;&gt;"",J1141&lt;&gt;""),ROUND(MIN(IF(OR(J1141="OZZ",J1141="ZZ"),5000,17300),TRUNC(0.75*(SUMIF($D$12:$D1141,$D1141,K$12:K1141)+SUMIF($D$12:$D1141,$D1141,L$12:L1141)),2)) - SUMIF($D$12:$D1140,$D1141,N$12:N1140),2),"")</f>
        <v/>
      </c>
      <c r="O1141" s="249" t="str">
        <f>IF(AND(K1141&lt;&gt;"",L1141&lt;&gt;"",M1141&lt;&gt;"",J1141&lt;&gt;"",AH1141&lt;&gt;""),IF(OR(J1141="OZZ",J1141="ZZ"),ROUND(0-SUMIF($D$12:$D1140,$D1141,O$12:O1140),2),IF(M1141=0,0,ROUND(MIN(MIN(17300,TRUNC(0.75*(SUMIF($D$12:$D$2012,$D1141,K$12:K$2012)+SUMIF($D$12:$D$2012,$D1141,L$12:L$2012)),2)+SUMIF($D$12:$D1141,$D1141,AH$12:AH1141))-SUMIF($D$12:$D1140,$D1141,O$12:O1140)-SUMIF($D$12:$D$2012,$D1141,N$12:N$2012),AH1141),2))),"")</f>
        <v/>
      </c>
      <c r="P1141" s="250" t="str">
        <f>IF(J1141&lt;&gt;"",1000 - SUMIF($D$12:$D1140,$D1141,P$12:P1140),"")</f>
        <v/>
      </c>
      <c r="Q1141" s="106"/>
      <c r="R1141" s="247"/>
      <c r="S1141" s="247"/>
      <c r="T1141" s="247"/>
      <c r="U1141" s="248" t="str">
        <f>IF(AND(R1141&lt;&gt;"",S1141&lt;&gt;"",Q1141&lt;&gt;""),ROUND(MIN(IF(OR(Q1141="OZZ",Q1141="ZZ"),5000,17300),TRUNC(0.75*(SUMIF($D$12:$D1141,$D1141,R$12:R1141)+SUMIF($D$12:$D1141,$D1141,S$12:S1141)),2)) - SUMIF($D$12:$D1140,$D1141,U$12:U1140),2),"")</f>
        <v/>
      </c>
      <c r="V1141" s="248" t="str">
        <f>IF(AND(R1141&lt;&gt;"",S1141&lt;&gt;"",T1141&lt;&gt;"",Q1141&lt;&gt;"",AL1141&lt;&gt;""),IF(OR(Q1141="OZZ",Q1141="ZZ"),ROUND(0-SUMIF($D$12:$D1140,$D1141,V$12:V1140),2),IF(T1141=0,0,ROUND(MIN(MIN(17300,TRUNC(0.75*(SUMIF($D$12:$D$2012,$D1141,R$12:R$2012)+SUMIF($D$12:$D$2012,$D1141,S$12:S$2012)),2)+SUMIF($D$12:$D1141,$D1141,AL$12:AL1141))-SUMIF($D$12:$D1140,$D1141,V$12:V1140)-SUMIF($D$12:$D$2012,$D1141,U$12:U$2012),AL1141),2))),"")</f>
        <v/>
      </c>
      <c r="W1141" s="250" t="str">
        <f>IF(Q1141&lt;&gt;"",1000 - SUMIF($D$12:$D1140,$D1141,W$12:W1140),"")</f>
        <v/>
      </c>
      <c r="X1141" s="106"/>
      <c r="Y1141" s="247"/>
      <c r="Z1141" s="247"/>
      <c r="AA1141" s="247"/>
      <c r="AB1141" s="248" t="str">
        <f>IF(AND(Y1141&lt;&gt;"",Z1141&lt;&gt;"",X1141&lt;&gt;""),ROUND(MIN(IF(OR(X1141="OZZ",X1141="ZZ"),5000,17300),TRUNC(0.75*(SUMIF($D$12:$D1141,$D1141,Y$12:Y1141)+SUMIF($D$12:$D1141,$D1141,Z$12:Z1141)),2)) - SUMIF($D$12:$D1140,$D1141,AB$12:AB1140),2),"")</f>
        <v/>
      </c>
      <c r="AC1141" s="251" t="str">
        <f>IF(AND(Y1141&lt;&gt;"",Z1141&lt;&gt;"",AA1141&lt;&gt;"",X1141&lt;&gt;"",AP1141&lt;&gt;""),IF(OR(X1141="OZZ",X1141="ZZ"),ROUND(0-SUMIF($D$12:$D1140,$D1141,AC$12:AC1140),2),IF(AA1141=0,0,ROUND(MIN(MIN(17300,TRUNC(0.75*(SUMIF($D$12:$D$2012,$D1141,Y$12:Y$2012)+SUMIF($D$12:$D$2012,$D1141,Z$12:Z$2012)),2)+SUMIF($D$12:$D1141,$D1141,AP$12:AP1141))-SUMIF($D$12:$D1140,$D1141,AC$12:AC1140)-SUMIF($D$12:$D$2012,$D1141,AB$12:AB$2012),AP1141),2))),"")</f>
        <v/>
      </c>
      <c r="AD1141" s="250" t="str">
        <f>IF(X1141&lt;&gt;"",1000 - SUMIF($D$12:$D1140,$D1141,AD$12:AD1140),"")</f>
        <v/>
      </c>
      <c r="AE1141" s="252"/>
      <c r="AF1141" s="253"/>
      <c r="AG1141" s="254"/>
      <c r="AH1141" s="255" t="str">
        <f t="shared" si="376"/>
        <v/>
      </c>
      <c r="AI1141" s="256"/>
      <c r="AJ1141" s="253"/>
      <c r="AK1141" s="254"/>
      <c r="AL1141" s="255" t="str">
        <f t="shared" si="377"/>
        <v/>
      </c>
      <c r="AM1141" s="256"/>
      <c r="AN1141" s="253"/>
      <c r="AO1141" s="254"/>
      <c r="AP1141" s="255" t="str">
        <f t="shared" si="357"/>
        <v/>
      </c>
      <c r="AQ1141" s="116"/>
      <c r="AR1141" s="116"/>
      <c r="AS1141" s="117"/>
      <c r="AT1141" s="118"/>
      <c r="AU1141" s="119" t="str">
        <f>IF(D1141&lt;&gt; "", IF(COUNTIF($D$12:$D1141,$D1141)&gt;1,0,IF(SUM(N1141,U1141,AB1141)&gt;0,IF(AND(X1141="",OR(Q1141&lt;&gt;"",J1141&lt;&gt;"")),IF(Q1141&lt;&gt;"",Q1141,IF(J1141&lt;&gt;"",J1141,0)),IF(AND(Q1141&lt;&gt;"",J1141&lt;&gt;"",Q1141=J1141),Q1141,X1141)),0)),"")</f>
        <v/>
      </c>
      <c r="AV1141" s="119" t="str">
        <f>IF(D1141&lt;&gt;"",IF(COUNTIF($D$12:$D1141,$D1141)&gt;1,0,IF(SUM(O1141,V1141,AC1141)&gt;0,IF(AND(X1141="",OR(Q1141&lt;&gt;"",J1141&lt;&gt;"")),IF(Q1141&lt;&gt;"",Q1141,IF(J1141&lt;&gt;"",J1141,0)),IF(AND(Q1141&lt;&gt;"",J1141&lt;&gt;"",Q1141=J1141),Q1141,X1141)),0)),"")</f>
        <v/>
      </c>
      <c r="AW1141" s="119" t="str">
        <f>IF(D1141&lt;&gt;"",IF(COUNTIF($D$12:$D1141,$D1141)&gt;1,0,IF(SUM(P1141,W1141,AD1141)&gt;0,IF(AND(X1141="",OR(Q1141&lt;&gt;"",J1141&lt;&gt;"")),IF(Q1141&lt;&gt;"",Q1141,IF(J1141&lt;&gt;"",J1141,0)),IF(AND(Q1141&lt;&gt;"",J1141&lt;&gt;"",Q1141=J1141),Q1141,X1141)),0)),"")</f>
        <v/>
      </c>
      <c r="AX1141" s="118" t="str">
        <f t="shared" si="358"/>
        <v/>
      </c>
      <c r="AY1141" s="118" t="str">
        <f t="shared" si="359"/>
        <v/>
      </c>
      <c r="AZ1141" s="118" t="str">
        <f t="shared" si="360"/>
        <v/>
      </c>
      <c r="BA1141" s="118" t="str">
        <f t="shared" si="361"/>
        <v/>
      </c>
      <c r="BB1141" s="118" t="str">
        <f t="shared" si="362"/>
        <v/>
      </c>
      <c r="BC1141" s="118" t="str">
        <f t="shared" si="363"/>
        <v/>
      </c>
      <c r="BD1141" s="118" t="str">
        <f t="shared" si="364"/>
        <v/>
      </c>
      <c r="BE1141" s="118" t="str">
        <f t="shared" si="365"/>
        <v/>
      </c>
      <c r="BF1141" s="118" t="str">
        <f t="shared" si="366"/>
        <v/>
      </c>
      <c r="BG1141" s="120"/>
      <c r="BH1141" s="120" t="str">
        <f t="shared" si="367"/>
        <v/>
      </c>
      <c r="BI1141" s="120" t="str">
        <f t="shared" si="368"/>
        <v/>
      </c>
      <c r="BJ1141" s="121"/>
      <c r="BK1141" s="120" t="str">
        <f t="shared" si="369"/>
        <v/>
      </c>
      <c r="BL1141" s="120" t="str">
        <f t="shared" si="370"/>
        <v/>
      </c>
      <c r="BM1141" s="120" t="str">
        <f t="shared" si="371"/>
        <v/>
      </c>
      <c r="BN1141" s="120" t="str">
        <f t="shared" si="372"/>
        <v/>
      </c>
      <c r="BO1141" s="120" t="str">
        <f t="shared" si="373"/>
        <v/>
      </c>
      <c r="BP1141" s="120" t="str">
        <f t="shared" si="374"/>
        <v/>
      </c>
      <c r="BQ1141" s="98"/>
      <c r="BR1141" s="98"/>
      <c r="BS1141" s="98"/>
      <c r="BT1141" s="98"/>
      <c r="BU1141" s="98"/>
      <c r="BV1141" s="98"/>
      <c r="BW1141" s="98"/>
      <c r="BX1141" s="98"/>
      <c r="BY1141" s="98"/>
      <c r="BZ1141" s="98"/>
      <c r="CA1141" s="98"/>
      <c r="CB1141" s="98"/>
      <c r="CC1141" s="98"/>
      <c r="CD1141" s="98"/>
      <c r="CE1141" s="98"/>
      <c r="CF1141" s="98"/>
      <c r="CG1141" s="98"/>
      <c r="CH1141" s="98"/>
      <c r="CI1141" s="98"/>
      <c r="CJ1141" s="98"/>
      <c r="CK1141" s="98"/>
      <c r="CL1141" s="98"/>
      <c r="CM1141" s="98"/>
      <c r="CN1141" s="98"/>
      <c r="CO1141" s="98"/>
      <c r="CP1141" s="98"/>
      <c r="CQ1141" s="98"/>
      <c r="CR1141" s="98"/>
      <c r="CS1141" s="98"/>
    </row>
    <row r="1142" spans="1:97" s="4" customFormat="1" ht="18.75" customHeight="1" x14ac:dyDescent="0.2">
      <c r="A1142" s="3">
        <f t="shared" si="375"/>
        <v>1130</v>
      </c>
      <c r="B1142" s="263"/>
      <c r="C1142" s="263"/>
      <c r="D1142" s="263"/>
      <c r="E1142" s="259"/>
      <c r="F1142" s="259"/>
      <c r="G1142" s="43"/>
      <c r="H1142" s="264"/>
      <c r="I1142" s="261"/>
      <c r="J1142" s="106"/>
      <c r="K1142" s="247"/>
      <c r="L1142" s="247"/>
      <c r="M1142" s="247"/>
      <c r="N1142" s="248" t="str">
        <f>IF(AND(K1142&lt;&gt;"",L1142&lt;&gt;"",J1142&lt;&gt;""),ROUND(MIN(IF(OR(J1142="OZZ",J1142="ZZ"),5000,17300),TRUNC(0.75*(SUMIF($D$12:$D1142,$D1142,K$12:K1142)+SUMIF($D$12:$D1142,$D1142,L$12:L1142)),2)) - SUMIF($D$12:$D1141,$D1142,N$12:N1141),2),"")</f>
        <v/>
      </c>
      <c r="O1142" s="249" t="str">
        <f>IF(AND(K1142&lt;&gt;"",L1142&lt;&gt;"",M1142&lt;&gt;"",J1142&lt;&gt;"",AH1142&lt;&gt;""),IF(OR(J1142="OZZ",J1142="ZZ"),ROUND(0-SUMIF($D$12:$D1141,$D1142,O$12:O1141),2),IF(M1142=0,0,ROUND(MIN(MIN(17300,TRUNC(0.75*(SUMIF($D$12:$D$2012,$D1142,K$12:K$2012)+SUMIF($D$12:$D$2012,$D1142,L$12:L$2012)),2)+SUMIF($D$12:$D1142,$D1142,AH$12:AH1142))-SUMIF($D$12:$D1141,$D1142,O$12:O1141)-SUMIF($D$12:$D$2012,$D1142,N$12:N$2012),AH1142),2))),"")</f>
        <v/>
      </c>
      <c r="P1142" s="250" t="str">
        <f>IF(J1142&lt;&gt;"",1000 - SUMIF($D$12:$D1141,$D1142,P$12:P1141),"")</f>
        <v/>
      </c>
      <c r="Q1142" s="106"/>
      <c r="R1142" s="247"/>
      <c r="S1142" s="247"/>
      <c r="T1142" s="247"/>
      <c r="U1142" s="248" t="str">
        <f>IF(AND(R1142&lt;&gt;"",S1142&lt;&gt;"",Q1142&lt;&gt;""),ROUND(MIN(IF(OR(Q1142="OZZ",Q1142="ZZ"),5000,17300),TRUNC(0.75*(SUMIF($D$12:$D1142,$D1142,R$12:R1142)+SUMIF($D$12:$D1142,$D1142,S$12:S1142)),2)) - SUMIF($D$12:$D1141,$D1142,U$12:U1141),2),"")</f>
        <v/>
      </c>
      <c r="V1142" s="248" t="str">
        <f>IF(AND(R1142&lt;&gt;"",S1142&lt;&gt;"",T1142&lt;&gt;"",Q1142&lt;&gt;"",AL1142&lt;&gt;""),IF(OR(Q1142="OZZ",Q1142="ZZ"),ROUND(0-SUMIF($D$12:$D1141,$D1142,V$12:V1141),2),IF(T1142=0,0,ROUND(MIN(MIN(17300,TRUNC(0.75*(SUMIF($D$12:$D$2012,$D1142,R$12:R$2012)+SUMIF($D$12:$D$2012,$D1142,S$12:S$2012)),2)+SUMIF($D$12:$D1142,$D1142,AL$12:AL1142))-SUMIF($D$12:$D1141,$D1142,V$12:V1141)-SUMIF($D$12:$D$2012,$D1142,U$12:U$2012),AL1142),2))),"")</f>
        <v/>
      </c>
      <c r="W1142" s="250" t="str">
        <f>IF(Q1142&lt;&gt;"",1000 - SUMIF($D$12:$D1141,$D1142,W$12:W1141),"")</f>
        <v/>
      </c>
      <c r="X1142" s="106"/>
      <c r="Y1142" s="247"/>
      <c r="Z1142" s="247"/>
      <c r="AA1142" s="247"/>
      <c r="AB1142" s="248" t="str">
        <f>IF(AND(Y1142&lt;&gt;"",Z1142&lt;&gt;"",X1142&lt;&gt;""),ROUND(MIN(IF(OR(X1142="OZZ",X1142="ZZ"),5000,17300),TRUNC(0.75*(SUMIF($D$12:$D1142,$D1142,Y$12:Y1142)+SUMIF($D$12:$D1142,$D1142,Z$12:Z1142)),2)) - SUMIF($D$12:$D1141,$D1142,AB$12:AB1141),2),"")</f>
        <v/>
      </c>
      <c r="AC1142" s="251" t="str">
        <f>IF(AND(Y1142&lt;&gt;"",Z1142&lt;&gt;"",AA1142&lt;&gt;"",X1142&lt;&gt;"",AP1142&lt;&gt;""),IF(OR(X1142="OZZ",X1142="ZZ"),ROUND(0-SUMIF($D$12:$D1141,$D1142,AC$12:AC1141),2),IF(AA1142=0,0,ROUND(MIN(MIN(17300,TRUNC(0.75*(SUMIF($D$12:$D$2012,$D1142,Y$12:Y$2012)+SUMIF($D$12:$D$2012,$D1142,Z$12:Z$2012)),2)+SUMIF($D$12:$D1142,$D1142,AP$12:AP1142))-SUMIF($D$12:$D1141,$D1142,AC$12:AC1141)-SUMIF($D$12:$D$2012,$D1142,AB$12:AB$2012),AP1142),2))),"")</f>
        <v/>
      </c>
      <c r="AD1142" s="250" t="str">
        <f>IF(X1142&lt;&gt;"",1000 - SUMIF($D$12:$D1141,$D1142,AD$12:AD1141),"")</f>
        <v/>
      </c>
      <c r="AE1142" s="252"/>
      <c r="AF1142" s="253"/>
      <c r="AG1142" s="254"/>
      <c r="AH1142" s="255" t="str">
        <f t="shared" si="376"/>
        <v/>
      </c>
      <c r="AI1142" s="256"/>
      <c r="AJ1142" s="253"/>
      <c r="AK1142" s="254"/>
      <c r="AL1142" s="255" t="str">
        <f t="shared" si="377"/>
        <v/>
      </c>
      <c r="AM1142" s="256"/>
      <c r="AN1142" s="253"/>
      <c r="AO1142" s="254"/>
      <c r="AP1142" s="255" t="str">
        <f t="shared" si="357"/>
        <v/>
      </c>
      <c r="AQ1142" s="116"/>
      <c r="AR1142" s="116"/>
      <c r="AS1142" s="117"/>
      <c r="AT1142" s="118"/>
      <c r="AU1142" s="119" t="str">
        <f>IF(D1142&lt;&gt; "", IF(COUNTIF($D$12:$D1142,$D1142)&gt;1,0,IF(SUM(N1142,U1142,AB1142)&gt;0,IF(AND(X1142="",OR(Q1142&lt;&gt;"",J1142&lt;&gt;"")),IF(Q1142&lt;&gt;"",Q1142,IF(J1142&lt;&gt;"",J1142,0)),IF(AND(Q1142&lt;&gt;"",J1142&lt;&gt;"",Q1142=J1142),Q1142,X1142)),0)),"")</f>
        <v/>
      </c>
      <c r="AV1142" s="119" t="str">
        <f>IF(D1142&lt;&gt;"",IF(COUNTIF($D$12:$D1142,$D1142)&gt;1,0,IF(SUM(O1142,V1142,AC1142)&gt;0,IF(AND(X1142="",OR(Q1142&lt;&gt;"",J1142&lt;&gt;"")),IF(Q1142&lt;&gt;"",Q1142,IF(J1142&lt;&gt;"",J1142,0)),IF(AND(Q1142&lt;&gt;"",J1142&lt;&gt;"",Q1142=J1142),Q1142,X1142)),0)),"")</f>
        <v/>
      </c>
      <c r="AW1142" s="119" t="str">
        <f>IF(D1142&lt;&gt;"",IF(COUNTIF($D$12:$D1142,$D1142)&gt;1,0,IF(SUM(P1142,W1142,AD1142)&gt;0,IF(AND(X1142="",OR(Q1142&lt;&gt;"",J1142&lt;&gt;"")),IF(Q1142&lt;&gt;"",Q1142,IF(J1142&lt;&gt;"",J1142,0)),IF(AND(Q1142&lt;&gt;"",J1142&lt;&gt;"",Q1142=J1142),Q1142,X1142)),0)),"")</f>
        <v/>
      </c>
      <c r="AX1142" s="118" t="str">
        <f t="shared" si="358"/>
        <v/>
      </c>
      <c r="AY1142" s="118" t="str">
        <f t="shared" si="359"/>
        <v/>
      </c>
      <c r="AZ1142" s="118" t="str">
        <f t="shared" si="360"/>
        <v/>
      </c>
      <c r="BA1142" s="118" t="str">
        <f t="shared" si="361"/>
        <v/>
      </c>
      <c r="BB1142" s="118" t="str">
        <f t="shared" si="362"/>
        <v/>
      </c>
      <c r="BC1142" s="118" t="str">
        <f t="shared" si="363"/>
        <v/>
      </c>
      <c r="BD1142" s="118" t="str">
        <f t="shared" si="364"/>
        <v/>
      </c>
      <c r="BE1142" s="118" t="str">
        <f t="shared" si="365"/>
        <v/>
      </c>
      <c r="BF1142" s="118" t="str">
        <f t="shared" si="366"/>
        <v/>
      </c>
      <c r="BG1142" s="120"/>
      <c r="BH1142" s="120" t="str">
        <f t="shared" si="367"/>
        <v/>
      </c>
      <c r="BI1142" s="120" t="str">
        <f t="shared" si="368"/>
        <v/>
      </c>
      <c r="BJ1142" s="121"/>
      <c r="BK1142" s="120" t="str">
        <f t="shared" si="369"/>
        <v/>
      </c>
      <c r="BL1142" s="120" t="str">
        <f t="shared" si="370"/>
        <v/>
      </c>
      <c r="BM1142" s="120" t="str">
        <f t="shared" si="371"/>
        <v/>
      </c>
      <c r="BN1142" s="120" t="str">
        <f t="shared" si="372"/>
        <v/>
      </c>
      <c r="BO1142" s="120" t="str">
        <f t="shared" si="373"/>
        <v/>
      </c>
      <c r="BP1142" s="120" t="str">
        <f t="shared" si="374"/>
        <v/>
      </c>
      <c r="BQ1142" s="98"/>
      <c r="BR1142" s="98"/>
      <c r="BS1142" s="98"/>
      <c r="BT1142" s="98"/>
      <c r="BU1142" s="98"/>
      <c r="BV1142" s="98"/>
      <c r="BW1142" s="98"/>
      <c r="BX1142" s="98"/>
      <c r="BY1142" s="98"/>
      <c r="BZ1142" s="98"/>
      <c r="CA1142" s="98"/>
      <c r="CB1142" s="98"/>
      <c r="CC1142" s="98"/>
      <c r="CD1142" s="98"/>
      <c r="CE1142" s="98"/>
      <c r="CF1142" s="98"/>
      <c r="CG1142" s="98"/>
      <c r="CH1142" s="98"/>
      <c r="CI1142" s="98"/>
      <c r="CJ1142" s="98"/>
      <c r="CK1142" s="98"/>
      <c r="CL1142" s="98"/>
      <c r="CM1142" s="98"/>
      <c r="CN1142" s="98"/>
      <c r="CO1142" s="98"/>
      <c r="CP1142" s="98"/>
      <c r="CQ1142" s="98"/>
      <c r="CR1142" s="98"/>
      <c r="CS1142" s="98"/>
    </row>
    <row r="1143" spans="1:97" s="4" customFormat="1" ht="18.75" customHeight="1" x14ac:dyDescent="0.2">
      <c r="A1143" s="3">
        <f t="shared" si="375"/>
        <v>1131</v>
      </c>
      <c r="B1143" s="263"/>
      <c r="C1143" s="263"/>
      <c r="D1143" s="263"/>
      <c r="E1143" s="259"/>
      <c r="F1143" s="259"/>
      <c r="G1143" s="43"/>
      <c r="H1143" s="264"/>
      <c r="I1143" s="261"/>
      <c r="J1143" s="106"/>
      <c r="K1143" s="247"/>
      <c r="L1143" s="247"/>
      <c r="M1143" s="247"/>
      <c r="N1143" s="248" t="str">
        <f>IF(AND(K1143&lt;&gt;"",L1143&lt;&gt;"",J1143&lt;&gt;""),ROUND(MIN(IF(OR(J1143="OZZ",J1143="ZZ"),5000,17300),TRUNC(0.75*(SUMIF($D$12:$D1143,$D1143,K$12:K1143)+SUMIF($D$12:$D1143,$D1143,L$12:L1143)),2)) - SUMIF($D$12:$D1142,$D1143,N$12:N1142),2),"")</f>
        <v/>
      </c>
      <c r="O1143" s="249" t="str">
        <f>IF(AND(K1143&lt;&gt;"",L1143&lt;&gt;"",M1143&lt;&gt;"",J1143&lt;&gt;"",AH1143&lt;&gt;""),IF(OR(J1143="OZZ",J1143="ZZ"),ROUND(0-SUMIF($D$12:$D1142,$D1143,O$12:O1142),2),IF(M1143=0,0,ROUND(MIN(MIN(17300,TRUNC(0.75*(SUMIF($D$12:$D$2012,$D1143,K$12:K$2012)+SUMIF($D$12:$D$2012,$D1143,L$12:L$2012)),2)+SUMIF($D$12:$D1143,$D1143,AH$12:AH1143))-SUMIF($D$12:$D1142,$D1143,O$12:O1142)-SUMIF($D$12:$D$2012,$D1143,N$12:N$2012),AH1143),2))),"")</f>
        <v/>
      </c>
      <c r="P1143" s="250" t="str">
        <f>IF(J1143&lt;&gt;"",1000 - SUMIF($D$12:$D1142,$D1143,P$12:P1142),"")</f>
        <v/>
      </c>
      <c r="Q1143" s="106"/>
      <c r="R1143" s="247"/>
      <c r="S1143" s="247"/>
      <c r="T1143" s="247"/>
      <c r="U1143" s="248" t="str">
        <f>IF(AND(R1143&lt;&gt;"",S1143&lt;&gt;"",Q1143&lt;&gt;""),ROUND(MIN(IF(OR(Q1143="OZZ",Q1143="ZZ"),5000,17300),TRUNC(0.75*(SUMIF($D$12:$D1143,$D1143,R$12:R1143)+SUMIF($D$12:$D1143,$D1143,S$12:S1143)),2)) - SUMIF($D$12:$D1142,$D1143,U$12:U1142),2),"")</f>
        <v/>
      </c>
      <c r="V1143" s="248" t="str">
        <f>IF(AND(R1143&lt;&gt;"",S1143&lt;&gt;"",T1143&lt;&gt;"",Q1143&lt;&gt;"",AL1143&lt;&gt;""),IF(OR(Q1143="OZZ",Q1143="ZZ"),ROUND(0-SUMIF($D$12:$D1142,$D1143,V$12:V1142),2),IF(T1143=0,0,ROUND(MIN(MIN(17300,TRUNC(0.75*(SUMIF($D$12:$D$2012,$D1143,R$12:R$2012)+SUMIF($D$12:$D$2012,$D1143,S$12:S$2012)),2)+SUMIF($D$12:$D1143,$D1143,AL$12:AL1143))-SUMIF($D$12:$D1142,$D1143,V$12:V1142)-SUMIF($D$12:$D$2012,$D1143,U$12:U$2012),AL1143),2))),"")</f>
        <v/>
      </c>
      <c r="W1143" s="250" t="str">
        <f>IF(Q1143&lt;&gt;"",1000 - SUMIF($D$12:$D1142,$D1143,W$12:W1142),"")</f>
        <v/>
      </c>
      <c r="X1143" s="106"/>
      <c r="Y1143" s="247"/>
      <c r="Z1143" s="247"/>
      <c r="AA1143" s="247"/>
      <c r="AB1143" s="248" t="str">
        <f>IF(AND(Y1143&lt;&gt;"",Z1143&lt;&gt;"",X1143&lt;&gt;""),ROUND(MIN(IF(OR(X1143="OZZ",X1143="ZZ"),5000,17300),TRUNC(0.75*(SUMIF($D$12:$D1143,$D1143,Y$12:Y1143)+SUMIF($D$12:$D1143,$D1143,Z$12:Z1143)),2)) - SUMIF($D$12:$D1142,$D1143,AB$12:AB1142),2),"")</f>
        <v/>
      </c>
      <c r="AC1143" s="251" t="str">
        <f>IF(AND(Y1143&lt;&gt;"",Z1143&lt;&gt;"",AA1143&lt;&gt;"",X1143&lt;&gt;"",AP1143&lt;&gt;""),IF(OR(X1143="OZZ",X1143="ZZ"),ROUND(0-SUMIF($D$12:$D1142,$D1143,AC$12:AC1142),2),IF(AA1143=0,0,ROUND(MIN(MIN(17300,TRUNC(0.75*(SUMIF($D$12:$D$2012,$D1143,Y$12:Y$2012)+SUMIF($D$12:$D$2012,$D1143,Z$12:Z$2012)),2)+SUMIF($D$12:$D1143,$D1143,AP$12:AP1143))-SUMIF($D$12:$D1142,$D1143,AC$12:AC1142)-SUMIF($D$12:$D$2012,$D1143,AB$12:AB$2012),AP1143),2))),"")</f>
        <v/>
      </c>
      <c r="AD1143" s="250" t="str">
        <f>IF(X1143&lt;&gt;"",1000 - SUMIF($D$12:$D1142,$D1143,AD$12:AD1142),"")</f>
        <v/>
      </c>
      <c r="AE1143" s="252"/>
      <c r="AF1143" s="253"/>
      <c r="AG1143" s="254"/>
      <c r="AH1143" s="255" t="str">
        <f t="shared" si="376"/>
        <v/>
      </c>
      <c r="AI1143" s="256"/>
      <c r="AJ1143" s="253"/>
      <c r="AK1143" s="254"/>
      <c r="AL1143" s="255" t="str">
        <f t="shared" si="377"/>
        <v/>
      </c>
      <c r="AM1143" s="256"/>
      <c r="AN1143" s="253"/>
      <c r="AO1143" s="254"/>
      <c r="AP1143" s="255" t="str">
        <f t="shared" si="357"/>
        <v/>
      </c>
      <c r="AQ1143" s="116"/>
      <c r="AR1143" s="116"/>
      <c r="AS1143" s="117"/>
      <c r="AT1143" s="118"/>
      <c r="AU1143" s="119" t="str">
        <f>IF(D1143&lt;&gt; "", IF(COUNTIF($D$12:$D1143,$D1143)&gt;1,0,IF(SUM(N1143,U1143,AB1143)&gt;0,IF(AND(X1143="",OR(Q1143&lt;&gt;"",J1143&lt;&gt;"")),IF(Q1143&lt;&gt;"",Q1143,IF(J1143&lt;&gt;"",J1143,0)),IF(AND(Q1143&lt;&gt;"",J1143&lt;&gt;"",Q1143=J1143),Q1143,X1143)),0)),"")</f>
        <v/>
      </c>
      <c r="AV1143" s="119" t="str">
        <f>IF(D1143&lt;&gt;"",IF(COUNTIF($D$12:$D1143,$D1143)&gt;1,0,IF(SUM(O1143,V1143,AC1143)&gt;0,IF(AND(X1143="",OR(Q1143&lt;&gt;"",J1143&lt;&gt;"")),IF(Q1143&lt;&gt;"",Q1143,IF(J1143&lt;&gt;"",J1143,0)),IF(AND(Q1143&lt;&gt;"",J1143&lt;&gt;"",Q1143=J1143),Q1143,X1143)),0)),"")</f>
        <v/>
      </c>
      <c r="AW1143" s="119" t="str">
        <f>IF(D1143&lt;&gt;"",IF(COUNTIF($D$12:$D1143,$D1143)&gt;1,0,IF(SUM(P1143,W1143,AD1143)&gt;0,IF(AND(X1143="",OR(Q1143&lt;&gt;"",J1143&lt;&gt;"")),IF(Q1143&lt;&gt;"",Q1143,IF(J1143&lt;&gt;"",J1143,0)),IF(AND(Q1143&lt;&gt;"",J1143&lt;&gt;"",Q1143=J1143),Q1143,X1143)),0)),"")</f>
        <v/>
      </c>
      <c r="AX1143" s="118" t="str">
        <f t="shared" si="358"/>
        <v/>
      </c>
      <c r="AY1143" s="118" t="str">
        <f t="shared" si="359"/>
        <v/>
      </c>
      <c r="AZ1143" s="118" t="str">
        <f t="shared" si="360"/>
        <v/>
      </c>
      <c r="BA1143" s="118" t="str">
        <f t="shared" si="361"/>
        <v/>
      </c>
      <c r="BB1143" s="118" t="str">
        <f t="shared" si="362"/>
        <v/>
      </c>
      <c r="BC1143" s="118" t="str">
        <f t="shared" si="363"/>
        <v/>
      </c>
      <c r="BD1143" s="118" t="str">
        <f t="shared" si="364"/>
        <v/>
      </c>
      <c r="BE1143" s="118" t="str">
        <f t="shared" si="365"/>
        <v/>
      </c>
      <c r="BF1143" s="118" t="str">
        <f t="shared" si="366"/>
        <v/>
      </c>
      <c r="BG1143" s="120"/>
      <c r="BH1143" s="120" t="str">
        <f t="shared" si="367"/>
        <v/>
      </c>
      <c r="BI1143" s="120" t="str">
        <f t="shared" si="368"/>
        <v/>
      </c>
      <c r="BJ1143" s="121"/>
      <c r="BK1143" s="120" t="str">
        <f t="shared" si="369"/>
        <v/>
      </c>
      <c r="BL1143" s="120" t="str">
        <f t="shared" si="370"/>
        <v/>
      </c>
      <c r="BM1143" s="120" t="str">
        <f t="shared" si="371"/>
        <v/>
      </c>
      <c r="BN1143" s="120" t="str">
        <f t="shared" si="372"/>
        <v/>
      </c>
      <c r="BO1143" s="120" t="str">
        <f t="shared" si="373"/>
        <v/>
      </c>
      <c r="BP1143" s="120" t="str">
        <f t="shared" si="374"/>
        <v/>
      </c>
      <c r="BQ1143" s="98"/>
      <c r="BR1143" s="98"/>
      <c r="BS1143" s="98"/>
      <c r="BT1143" s="98"/>
      <c r="BU1143" s="98"/>
      <c r="BV1143" s="98"/>
      <c r="BW1143" s="98"/>
      <c r="BX1143" s="98"/>
      <c r="BY1143" s="98"/>
      <c r="BZ1143" s="98"/>
      <c r="CA1143" s="98"/>
      <c r="CB1143" s="98"/>
      <c r="CC1143" s="98"/>
      <c r="CD1143" s="98"/>
      <c r="CE1143" s="98"/>
      <c r="CF1143" s="98"/>
      <c r="CG1143" s="98"/>
      <c r="CH1143" s="98"/>
      <c r="CI1143" s="98"/>
      <c r="CJ1143" s="98"/>
      <c r="CK1143" s="98"/>
      <c r="CL1143" s="98"/>
      <c r="CM1143" s="98"/>
      <c r="CN1143" s="98"/>
      <c r="CO1143" s="98"/>
      <c r="CP1143" s="98"/>
      <c r="CQ1143" s="98"/>
      <c r="CR1143" s="98"/>
      <c r="CS1143" s="98"/>
    </row>
    <row r="1144" spans="1:97" s="4" customFormat="1" ht="18.75" customHeight="1" x14ac:dyDescent="0.2">
      <c r="A1144" s="3">
        <f t="shared" si="375"/>
        <v>1132</v>
      </c>
      <c r="B1144" s="263"/>
      <c r="C1144" s="263"/>
      <c r="D1144" s="263"/>
      <c r="E1144" s="259"/>
      <c r="F1144" s="259"/>
      <c r="G1144" s="43"/>
      <c r="H1144" s="264"/>
      <c r="I1144" s="261"/>
      <c r="J1144" s="106"/>
      <c r="K1144" s="247"/>
      <c r="L1144" s="247"/>
      <c r="M1144" s="247"/>
      <c r="N1144" s="248" t="str">
        <f>IF(AND(K1144&lt;&gt;"",L1144&lt;&gt;"",J1144&lt;&gt;""),ROUND(MIN(IF(OR(J1144="OZZ",J1144="ZZ"),5000,17300),TRUNC(0.75*(SUMIF($D$12:$D1144,$D1144,K$12:K1144)+SUMIF($D$12:$D1144,$D1144,L$12:L1144)),2)) - SUMIF($D$12:$D1143,$D1144,N$12:N1143),2),"")</f>
        <v/>
      </c>
      <c r="O1144" s="249" t="str">
        <f>IF(AND(K1144&lt;&gt;"",L1144&lt;&gt;"",M1144&lt;&gt;"",J1144&lt;&gt;"",AH1144&lt;&gt;""),IF(OR(J1144="OZZ",J1144="ZZ"),ROUND(0-SUMIF($D$12:$D1143,$D1144,O$12:O1143),2),IF(M1144=0,0,ROUND(MIN(MIN(17300,TRUNC(0.75*(SUMIF($D$12:$D$2012,$D1144,K$12:K$2012)+SUMIF($D$12:$D$2012,$D1144,L$12:L$2012)),2)+SUMIF($D$12:$D1144,$D1144,AH$12:AH1144))-SUMIF($D$12:$D1143,$D1144,O$12:O1143)-SUMIF($D$12:$D$2012,$D1144,N$12:N$2012),AH1144),2))),"")</f>
        <v/>
      </c>
      <c r="P1144" s="250" t="str">
        <f>IF(J1144&lt;&gt;"",1000 - SUMIF($D$12:$D1143,$D1144,P$12:P1143),"")</f>
        <v/>
      </c>
      <c r="Q1144" s="106"/>
      <c r="R1144" s="247"/>
      <c r="S1144" s="247"/>
      <c r="T1144" s="247"/>
      <c r="U1144" s="248" t="str">
        <f>IF(AND(R1144&lt;&gt;"",S1144&lt;&gt;"",Q1144&lt;&gt;""),ROUND(MIN(IF(OR(Q1144="OZZ",Q1144="ZZ"),5000,17300),TRUNC(0.75*(SUMIF($D$12:$D1144,$D1144,R$12:R1144)+SUMIF($D$12:$D1144,$D1144,S$12:S1144)),2)) - SUMIF($D$12:$D1143,$D1144,U$12:U1143),2),"")</f>
        <v/>
      </c>
      <c r="V1144" s="248" t="str">
        <f>IF(AND(R1144&lt;&gt;"",S1144&lt;&gt;"",T1144&lt;&gt;"",Q1144&lt;&gt;"",AL1144&lt;&gt;""),IF(OR(Q1144="OZZ",Q1144="ZZ"),ROUND(0-SUMIF($D$12:$D1143,$D1144,V$12:V1143),2),IF(T1144=0,0,ROUND(MIN(MIN(17300,TRUNC(0.75*(SUMIF($D$12:$D$2012,$D1144,R$12:R$2012)+SUMIF($D$12:$D$2012,$D1144,S$12:S$2012)),2)+SUMIF($D$12:$D1144,$D1144,AL$12:AL1144))-SUMIF($D$12:$D1143,$D1144,V$12:V1143)-SUMIF($D$12:$D$2012,$D1144,U$12:U$2012),AL1144),2))),"")</f>
        <v/>
      </c>
      <c r="W1144" s="250" t="str">
        <f>IF(Q1144&lt;&gt;"",1000 - SUMIF($D$12:$D1143,$D1144,W$12:W1143),"")</f>
        <v/>
      </c>
      <c r="X1144" s="106"/>
      <c r="Y1144" s="247"/>
      <c r="Z1144" s="247"/>
      <c r="AA1144" s="247"/>
      <c r="AB1144" s="248" t="str">
        <f>IF(AND(Y1144&lt;&gt;"",Z1144&lt;&gt;"",X1144&lt;&gt;""),ROUND(MIN(IF(OR(X1144="OZZ",X1144="ZZ"),5000,17300),TRUNC(0.75*(SUMIF($D$12:$D1144,$D1144,Y$12:Y1144)+SUMIF($D$12:$D1144,$D1144,Z$12:Z1144)),2)) - SUMIF($D$12:$D1143,$D1144,AB$12:AB1143),2),"")</f>
        <v/>
      </c>
      <c r="AC1144" s="251" t="str">
        <f>IF(AND(Y1144&lt;&gt;"",Z1144&lt;&gt;"",AA1144&lt;&gt;"",X1144&lt;&gt;"",AP1144&lt;&gt;""),IF(OR(X1144="OZZ",X1144="ZZ"),ROUND(0-SUMIF($D$12:$D1143,$D1144,AC$12:AC1143),2),IF(AA1144=0,0,ROUND(MIN(MIN(17300,TRUNC(0.75*(SUMIF($D$12:$D$2012,$D1144,Y$12:Y$2012)+SUMIF($D$12:$D$2012,$D1144,Z$12:Z$2012)),2)+SUMIF($D$12:$D1144,$D1144,AP$12:AP1144))-SUMIF($D$12:$D1143,$D1144,AC$12:AC1143)-SUMIF($D$12:$D$2012,$D1144,AB$12:AB$2012),AP1144),2))),"")</f>
        <v/>
      </c>
      <c r="AD1144" s="250" t="str">
        <f>IF(X1144&lt;&gt;"",1000 - SUMIF($D$12:$D1143,$D1144,AD$12:AD1143),"")</f>
        <v/>
      </c>
      <c r="AE1144" s="252"/>
      <c r="AF1144" s="253"/>
      <c r="AG1144" s="254"/>
      <c r="AH1144" s="255" t="str">
        <f t="shared" si="376"/>
        <v/>
      </c>
      <c r="AI1144" s="256"/>
      <c r="AJ1144" s="253"/>
      <c r="AK1144" s="254"/>
      <c r="AL1144" s="255" t="str">
        <f t="shared" si="377"/>
        <v/>
      </c>
      <c r="AM1144" s="256"/>
      <c r="AN1144" s="253"/>
      <c r="AO1144" s="254"/>
      <c r="AP1144" s="255" t="str">
        <f t="shared" si="357"/>
        <v/>
      </c>
      <c r="AQ1144" s="116"/>
      <c r="AR1144" s="116"/>
      <c r="AS1144" s="117"/>
      <c r="AT1144" s="118"/>
      <c r="AU1144" s="119" t="str">
        <f>IF(D1144&lt;&gt; "", IF(COUNTIF($D$12:$D1144,$D1144)&gt;1,0,IF(SUM(N1144,U1144,AB1144)&gt;0,IF(AND(X1144="",OR(Q1144&lt;&gt;"",J1144&lt;&gt;"")),IF(Q1144&lt;&gt;"",Q1144,IF(J1144&lt;&gt;"",J1144,0)),IF(AND(Q1144&lt;&gt;"",J1144&lt;&gt;"",Q1144=J1144),Q1144,X1144)),0)),"")</f>
        <v/>
      </c>
      <c r="AV1144" s="119" t="str">
        <f>IF(D1144&lt;&gt;"",IF(COUNTIF($D$12:$D1144,$D1144)&gt;1,0,IF(SUM(O1144,V1144,AC1144)&gt;0,IF(AND(X1144="",OR(Q1144&lt;&gt;"",J1144&lt;&gt;"")),IF(Q1144&lt;&gt;"",Q1144,IF(J1144&lt;&gt;"",J1144,0)),IF(AND(Q1144&lt;&gt;"",J1144&lt;&gt;"",Q1144=J1144),Q1144,X1144)),0)),"")</f>
        <v/>
      </c>
      <c r="AW1144" s="119" t="str">
        <f>IF(D1144&lt;&gt;"",IF(COUNTIF($D$12:$D1144,$D1144)&gt;1,0,IF(SUM(P1144,W1144,AD1144)&gt;0,IF(AND(X1144="",OR(Q1144&lt;&gt;"",J1144&lt;&gt;"")),IF(Q1144&lt;&gt;"",Q1144,IF(J1144&lt;&gt;"",J1144,0)),IF(AND(Q1144&lt;&gt;"",J1144&lt;&gt;"",Q1144=J1144),Q1144,X1144)),0)),"")</f>
        <v/>
      </c>
      <c r="AX1144" s="118" t="str">
        <f t="shared" si="358"/>
        <v/>
      </c>
      <c r="AY1144" s="118" t="str">
        <f t="shared" si="359"/>
        <v/>
      </c>
      <c r="AZ1144" s="118" t="str">
        <f t="shared" si="360"/>
        <v/>
      </c>
      <c r="BA1144" s="118" t="str">
        <f t="shared" si="361"/>
        <v/>
      </c>
      <c r="BB1144" s="118" t="str">
        <f t="shared" si="362"/>
        <v/>
      </c>
      <c r="BC1144" s="118" t="str">
        <f t="shared" si="363"/>
        <v/>
      </c>
      <c r="BD1144" s="118" t="str">
        <f t="shared" si="364"/>
        <v/>
      </c>
      <c r="BE1144" s="118" t="str">
        <f t="shared" si="365"/>
        <v/>
      </c>
      <c r="BF1144" s="118" t="str">
        <f t="shared" si="366"/>
        <v/>
      </c>
      <c r="BG1144" s="120"/>
      <c r="BH1144" s="120" t="str">
        <f t="shared" si="367"/>
        <v/>
      </c>
      <c r="BI1144" s="120" t="str">
        <f t="shared" si="368"/>
        <v/>
      </c>
      <c r="BJ1144" s="121"/>
      <c r="BK1144" s="120" t="str">
        <f t="shared" si="369"/>
        <v/>
      </c>
      <c r="BL1144" s="120" t="str">
        <f t="shared" si="370"/>
        <v/>
      </c>
      <c r="BM1144" s="120" t="str">
        <f t="shared" si="371"/>
        <v/>
      </c>
      <c r="BN1144" s="120" t="str">
        <f t="shared" si="372"/>
        <v/>
      </c>
      <c r="BO1144" s="120" t="str">
        <f t="shared" si="373"/>
        <v/>
      </c>
      <c r="BP1144" s="120" t="str">
        <f t="shared" si="374"/>
        <v/>
      </c>
      <c r="BQ1144" s="98"/>
      <c r="BR1144" s="98"/>
      <c r="BS1144" s="98"/>
      <c r="BT1144" s="98"/>
      <c r="BU1144" s="98"/>
      <c r="BV1144" s="98"/>
      <c r="BW1144" s="98"/>
      <c r="BX1144" s="98"/>
      <c r="BY1144" s="98"/>
      <c r="BZ1144" s="98"/>
      <c r="CA1144" s="98"/>
      <c r="CB1144" s="98"/>
      <c r="CC1144" s="98"/>
      <c r="CD1144" s="98"/>
      <c r="CE1144" s="98"/>
      <c r="CF1144" s="98"/>
      <c r="CG1144" s="98"/>
      <c r="CH1144" s="98"/>
      <c r="CI1144" s="98"/>
      <c r="CJ1144" s="98"/>
      <c r="CK1144" s="98"/>
      <c r="CL1144" s="98"/>
      <c r="CM1144" s="98"/>
      <c r="CN1144" s="98"/>
      <c r="CO1144" s="98"/>
      <c r="CP1144" s="98"/>
      <c r="CQ1144" s="98"/>
      <c r="CR1144" s="98"/>
      <c r="CS1144" s="98"/>
    </row>
    <row r="1145" spans="1:97" s="4" customFormat="1" ht="18.75" customHeight="1" x14ac:dyDescent="0.2">
      <c r="A1145" s="3">
        <f t="shared" si="375"/>
        <v>1133</v>
      </c>
      <c r="B1145" s="263"/>
      <c r="C1145" s="263"/>
      <c r="D1145" s="263"/>
      <c r="E1145" s="259"/>
      <c r="F1145" s="259"/>
      <c r="G1145" s="43"/>
      <c r="H1145" s="264"/>
      <c r="I1145" s="261"/>
      <c r="J1145" s="106"/>
      <c r="K1145" s="247"/>
      <c r="L1145" s="247"/>
      <c r="M1145" s="247"/>
      <c r="N1145" s="248" t="str">
        <f>IF(AND(K1145&lt;&gt;"",L1145&lt;&gt;"",J1145&lt;&gt;""),ROUND(MIN(IF(OR(J1145="OZZ",J1145="ZZ"),5000,17300),TRUNC(0.75*(SUMIF($D$12:$D1145,$D1145,K$12:K1145)+SUMIF($D$12:$D1145,$D1145,L$12:L1145)),2)) - SUMIF($D$12:$D1144,$D1145,N$12:N1144),2),"")</f>
        <v/>
      </c>
      <c r="O1145" s="249" t="str">
        <f>IF(AND(K1145&lt;&gt;"",L1145&lt;&gt;"",M1145&lt;&gt;"",J1145&lt;&gt;"",AH1145&lt;&gt;""),IF(OR(J1145="OZZ",J1145="ZZ"),ROUND(0-SUMIF($D$12:$D1144,$D1145,O$12:O1144),2),IF(M1145=0,0,ROUND(MIN(MIN(17300,TRUNC(0.75*(SUMIF($D$12:$D$2012,$D1145,K$12:K$2012)+SUMIF($D$12:$D$2012,$D1145,L$12:L$2012)),2)+SUMIF($D$12:$D1145,$D1145,AH$12:AH1145))-SUMIF($D$12:$D1144,$D1145,O$12:O1144)-SUMIF($D$12:$D$2012,$D1145,N$12:N$2012),AH1145),2))),"")</f>
        <v/>
      </c>
      <c r="P1145" s="250" t="str">
        <f>IF(J1145&lt;&gt;"",1000 - SUMIF($D$12:$D1144,$D1145,P$12:P1144),"")</f>
        <v/>
      </c>
      <c r="Q1145" s="106"/>
      <c r="R1145" s="247"/>
      <c r="S1145" s="247"/>
      <c r="T1145" s="247"/>
      <c r="U1145" s="248" t="str">
        <f>IF(AND(R1145&lt;&gt;"",S1145&lt;&gt;"",Q1145&lt;&gt;""),ROUND(MIN(IF(OR(Q1145="OZZ",Q1145="ZZ"),5000,17300),TRUNC(0.75*(SUMIF($D$12:$D1145,$D1145,R$12:R1145)+SUMIF($D$12:$D1145,$D1145,S$12:S1145)),2)) - SUMIF($D$12:$D1144,$D1145,U$12:U1144),2),"")</f>
        <v/>
      </c>
      <c r="V1145" s="248" t="str">
        <f>IF(AND(R1145&lt;&gt;"",S1145&lt;&gt;"",T1145&lt;&gt;"",Q1145&lt;&gt;"",AL1145&lt;&gt;""),IF(OR(Q1145="OZZ",Q1145="ZZ"),ROUND(0-SUMIF($D$12:$D1144,$D1145,V$12:V1144),2),IF(T1145=0,0,ROUND(MIN(MIN(17300,TRUNC(0.75*(SUMIF($D$12:$D$2012,$D1145,R$12:R$2012)+SUMIF($D$12:$D$2012,$D1145,S$12:S$2012)),2)+SUMIF($D$12:$D1145,$D1145,AL$12:AL1145))-SUMIF($D$12:$D1144,$D1145,V$12:V1144)-SUMIF($D$12:$D$2012,$D1145,U$12:U$2012),AL1145),2))),"")</f>
        <v/>
      </c>
      <c r="W1145" s="250" t="str">
        <f>IF(Q1145&lt;&gt;"",1000 - SUMIF($D$12:$D1144,$D1145,W$12:W1144),"")</f>
        <v/>
      </c>
      <c r="X1145" s="106"/>
      <c r="Y1145" s="247"/>
      <c r="Z1145" s="247"/>
      <c r="AA1145" s="247"/>
      <c r="AB1145" s="248" t="str">
        <f>IF(AND(Y1145&lt;&gt;"",Z1145&lt;&gt;"",X1145&lt;&gt;""),ROUND(MIN(IF(OR(X1145="OZZ",X1145="ZZ"),5000,17300),TRUNC(0.75*(SUMIF($D$12:$D1145,$D1145,Y$12:Y1145)+SUMIF($D$12:$D1145,$D1145,Z$12:Z1145)),2)) - SUMIF($D$12:$D1144,$D1145,AB$12:AB1144),2),"")</f>
        <v/>
      </c>
      <c r="AC1145" s="251" t="str">
        <f>IF(AND(Y1145&lt;&gt;"",Z1145&lt;&gt;"",AA1145&lt;&gt;"",X1145&lt;&gt;"",AP1145&lt;&gt;""),IF(OR(X1145="OZZ",X1145="ZZ"),ROUND(0-SUMIF($D$12:$D1144,$D1145,AC$12:AC1144),2),IF(AA1145=0,0,ROUND(MIN(MIN(17300,TRUNC(0.75*(SUMIF($D$12:$D$2012,$D1145,Y$12:Y$2012)+SUMIF($D$12:$D$2012,$D1145,Z$12:Z$2012)),2)+SUMIF($D$12:$D1145,$D1145,AP$12:AP1145))-SUMIF($D$12:$D1144,$D1145,AC$12:AC1144)-SUMIF($D$12:$D$2012,$D1145,AB$12:AB$2012),AP1145),2))),"")</f>
        <v/>
      </c>
      <c r="AD1145" s="250" t="str">
        <f>IF(X1145&lt;&gt;"",1000 - SUMIF($D$12:$D1144,$D1145,AD$12:AD1144),"")</f>
        <v/>
      </c>
      <c r="AE1145" s="252"/>
      <c r="AF1145" s="253"/>
      <c r="AG1145" s="254"/>
      <c r="AH1145" s="255" t="str">
        <f t="shared" si="376"/>
        <v/>
      </c>
      <c r="AI1145" s="256"/>
      <c r="AJ1145" s="253"/>
      <c r="AK1145" s="254"/>
      <c r="AL1145" s="255" t="str">
        <f t="shared" si="377"/>
        <v/>
      </c>
      <c r="AM1145" s="256"/>
      <c r="AN1145" s="253"/>
      <c r="AO1145" s="254"/>
      <c r="AP1145" s="255" t="str">
        <f t="shared" si="357"/>
        <v/>
      </c>
      <c r="AQ1145" s="116"/>
      <c r="AR1145" s="116"/>
      <c r="AS1145" s="117"/>
      <c r="AT1145" s="118"/>
      <c r="AU1145" s="119" t="str">
        <f>IF(D1145&lt;&gt; "", IF(COUNTIF($D$12:$D1145,$D1145)&gt;1,0,IF(SUM(N1145,U1145,AB1145)&gt;0,IF(AND(X1145="",OR(Q1145&lt;&gt;"",J1145&lt;&gt;"")),IF(Q1145&lt;&gt;"",Q1145,IF(J1145&lt;&gt;"",J1145,0)),IF(AND(Q1145&lt;&gt;"",J1145&lt;&gt;"",Q1145=J1145),Q1145,X1145)),0)),"")</f>
        <v/>
      </c>
      <c r="AV1145" s="119" t="str">
        <f>IF(D1145&lt;&gt;"",IF(COUNTIF($D$12:$D1145,$D1145)&gt;1,0,IF(SUM(O1145,V1145,AC1145)&gt;0,IF(AND(X1145="",OR(Q1145&lt;&gt;"",J1145&lt;&gt;"")),IF(Q1145&lt;&gt;"",Q1145,IF(J1145&lt;&gt;"",J1145,0)),IF(AND(Q1145&lt;&gt;"",J1145&lt;&gt;"",Q1145=J1145),Q1145,X1145)),0)),"")</f>
        <v/>
      </c>
      <c r="AW1145" s="119" t="str">
        <f>IF(D1145&lt;&gt;"",IF(COUNTIF($D$12:$D1145,$D1145)&gt;1,0,IF(SUM(P1145,W1145,AD1145)&gt;0,IF(AND(X1145="",OR(Q1145&lt;&gt;"",J1145&lt;&gt;"")),IF(Q1145&lt;&gt;"",Q1145,IF(J1145&lt;&gt;"",J1145,0)),IF(AND(Q1145&lt;&gt;"",J1145&lt;&gt;"",Q1145=J1145),Q1145,X1145)),0)),"")</f>
        <v/>
      </c>
      <c r="AX1145" s="118" t="str">
        <f t="shared" si="358"/>
        <v/>
      </c>
      <c r="AY1145" s="118" t="str">
        <f t="shared" si="359"/>
        <v/>
      </c>
      <c r="AZ1145" s="118" t="str">
        <f t="shared" si="360"/>
        <v/>
      </c>
      <c r="BA1145" s="118" t="str">
        <f t="shared" si="361"/>
        <v/>
      </c>
      <c r="BB1145" s="118" t="str">
        <f t="shared" si="362"/>
        <v/>
      </c>
      <c r="BC1145" s="118" t="str">
        <f t="shared" si="363"/>
        <v/>
      </c>
      <c r="BD1145" s="118" t="str">
        <f t="shared" si="364"/>
        <v/>
      </c>
      <c r="BE1145" s="118" t="str">
        <f t="shared" si="365"/>
        <v/>
      </c>
      <c r="BF1145" s="118" t="str">
        <f t="shared" si="366"/>
        <v/>
      </c>
      <c r="BG1145" s="120"/>
      <c r="BH1145" s="120" t="str">
        <f t="shared" si="367"/>
        <v/>
      </c>
      <c r="BI1145" s="120" t="str">
        <f t="shared" si="368"/>
        <v/>
      </c>
      <c r="BJ1145" s="121"/>
      <c r="BK1145" s="120" t="str">
        <f t="shared" si="369"/>
        <v/>
      </c>
      <c r="BL1145" s="120" t="str">
        <f t="shared" si="370"/>
        <v/>
      </c>
      <c r="BM1145" s="120" t="str">
        <f t="shared" si="371"/>
        <v/>
      </c>
      <c r="BN1145" s="120" t="str">
        <f t="shared" si="372"/>
        <v/>
      </c>
      <c r="BO1145" s="120" t="str">
        <f t="shared" si="373"/>
        <v/>
      </c>
      <c r="BP1145" s="120" t="str">
        <f t="shared" si="374"/>
        <v/>
      </c>
      <c r="BQ1145" s="98"/>
      <c r="BR1145" s="98"/>
      <c r="BS1145" s="98"/>
      <c r="BT1145" s="98"/>
      <c r="BU1145" s="98"/>
      <c r="BV1145" s="98"/>
      <c r="BW1145" s="98"/>
      <c r="BX1145" s="98"/>
      <c r="BY1145" s="98"/>
      <c r="BZ1145" s="98"/>
      <c r="CA1145" s="98"/>
      <c r="CB1145" s="98"/>
      <c r="CC1145" s="98"/>
      <c r="CD1145" s="98"/>
      <c r="CE1145" s="98"/>
      <c r="CF1145" s="98"/>
      <c r="CG1145" s="98"/>
      <c r="CH1145" s="98"/>
      <c r="CI1145" s="98"/>
      <c r="CJ1145" s="98"/>
      <c r="CK1145" s="98"/>
      <c r="CL1145" s="98"/>
      <c r="CM1145" s="98"/>
      <c r="CN1145" s="98"/>
      <c r="CO1145" s="98"/>
      <c r="CP1145" s="98"/>
      <c r="CQ1145" s="98"/>
      <c r="CR1145" s="98"/>
      <c r="CS1145" s="98"/>
    </row>
    <row r="1146" spans="1:97" s="4" customFormat="1" ht="18.75" customHeight="1" x14ac:dyDescent="0.2">
      <c r="A1146" s="3">
        <f t="shared" si="375"/>
        <v>1134</v>
      </c>
      <c r="B1146" s="263"/>
      <c r="C1146" s="263"/>
      <c r="D1146" s="263"/>
      <c r="E1146" s="259"/>
      <c r="F1146" s="259"/>
      <c r="G1146" s="43"/>
      <c r="H1146" s="264"/>
      <c r="I1146" s="261"/>
      <c r="J1146" s="106"/>
      <c r="K1146" s="247"/>
      <c r="L1146" s="247"/>
      <c r="M1146" s="247"/>
      <c r="N1146" s="248" t="str">
        <f>IF(AND(K1146&lt;&gt;"",L1146&lt;&gt;"",J1146&lt;&gt;""),ROUND(MIN(IF(OR(J1146="OZZ",J1146="ZZ"),5000,17300),TRUNC(0.75*(SUMIF($D$12:$D1146,$D1146,K$12:K1146)+SUMIF($D$12:$D1146,$D1146,L$12:L1146)),2)) - SUMIF($D$12:$D1145,$D1146,N$12:N1145),2),"")</f>
        <v/>
      </c>
      <c r="O1146" s="249" t="str">
        <f>IF(AND(K1146&lt;&gt;"",L1146&lt;&gt;"",M1146&lt;&gt;"",J1146&lt;&gt;"",AH1146&lt;&gt;""),IF(OR(J1146="OZZ",J1146="ZZ"),ROUND(0-SUMIF($D$12:$D1145,$D1146,O$12:O1145),2),IF(M1146=0,0,ROUND(MIN(MIN(17300,TRUNC(0.75*(SUMIF($D$12:$D$2012,$D1146,K$12:K$2012)+SUMIF($D$12:$D$2012,$D1146,L$12:L$2012)),2)+SUMIF($D$12:$D1146,$D1146,AH$12:AH1146))-SUMIF($D$12:$D1145,$D1146,O$12:O1145)-SUMIF($D$12:$D$2012,$D1146,N$12:N$2012),AH1146),2))),"")</f>
        <v/>
      </c>
      <c r="P1146" s="250" t="str">
        <f>IF(J1146&lt;&gt;"",1000 - SUMIF($D$12:$D1145,$D1146,P$12:P1145),"")</f>
        <v/>
      </c>
      <c r="Q1146" s="106"/>
      <c r="R1146" s="247"/>
      <c r="S1146" s="247"/>
      <c r="T1146" s="247"/>
      <c r="U1146" s="248" t="str">
        <f>IF(AND(R1146&lt;&gt;"",S1146&lt;&gt;"",Q1146&lt;&gt;""),ROUND(MIN(IF(OR(Q1146="OZZ",Q1146="ZZ"),5000,17300),TRUNC(0.75*(SUMIF($D$12:$D1146,$D1146,R$12:R1146)+SUMIF($D$12:$D1146,$D1146,S$12:S1146)),2)) - SUMIF($D$12:$D1145,$D1146,U$12:U1145),2),"")</f>
        <v/>
      </c>
      <c r="V1146" s="248" t="str">
        <f>IF(AND(R1146&lt;&gt;"",S1146&lt;&gt;"",T1146&lt;&gt;"",Q1146&lt;&gt;"",AL1146&lt;&gt;""),IF(OR(Q1146="OZZ",Q1146="ZZ"),ROUND(0-SUMIF($D$12:$D1145,$D1146,V$12:V1145),2),IF(T1146=0,0,ROUND(MIN(MIN(17300,TRUNC(0.75*(SUMIF($D$12:$D$2012,$D1146,R$12:R$2012)+SUMIF($D$12:$D$2012,$D1146,S$12:S$2012)),2)+SUMIF($D$12:$D1146,$D1146,AL$12:AL1146))-SUMIF($D$12:$D1145,$D1146,V$12:V1145)-SUMIF($D$12:$D$2012,$D1146,U$12:U$2012),AL1146),2))),"")</f>
        <v/>
      </c>
      <c r="W1146" s="250" t="str">
        <f>IF(Q1146&lt;&gt;"",1000 - SUMIF($D$12:$D1145,$D1146,W$12:W1145),"")</f>
        <v/>
      </c>
      <c r="X1146" s="106"/>
      <c r="Y1146" s="247"/>
      <c r="Z1146" s="247"/>
      <c r="AA1146" s="247"/>
      <c r="AB1146" s="248" t="str">
        <f>IF(AND(Y1146&lt;&gt;"",Z1146&lt;&gt;"",X1146&lt;&gt;""),ROUND(MIN(IF(OR(X1146="OZZ",X1146="ZZ"),5000,17300),TRUNC(0.75*(SUMIF($D$12:$D1146,$D1146,Y$12:Y1146)+SUMIF($D$12:$D1146,$D1146,Z$12:Z1146)),2)) - SUMIF($D$12:$D1145,$D1146,AB$12:AB1145),2),"")</f>
        <v/>
      </c>
      <c r="AC1146" s="251" t="str">
        <f>IF(AND(Y1146&lt;&gt;"",Z1146&lt;&gt;"",AA1146&lt;&gt;"",X1146&lt;&gt;"",AP1146&lt;&gt;""),IF(OR(X1146="OZZ",X1146="ZZ"),ROUND(0-SUMIF($D$12:$D1145,$D1146,AC$12:AC1145),2),IF(AA1146=0,0,ROUND(MIN(MIN(17300,TRUNC(0.75*(SUMIF($D$12:$D$2012,$D1146,Y$12:Y$2012)+SUMIF($D$12:$D$2012,$D1146,Z$12:Z$2012)),2)+SUMIF($D$12:$D1146,$D1146,AP$12:AP1146))-SUMIF($D$12:$D1145,$D1146,AC$12:AC1145)-SUMIF($D$12:$D$2012,$D1146,AB$12:AB$2012),AP1146),2))),"")</f>
        <v/>
      </c>
      <c r="AD1146" s="250" t="str">
        <f>IF(X1146&lt;&gt;"",1000 - SUMIF($D$12:$D1145,$D1146,AD$12:AD1145),"")</f>
        <v/>
      </c>
      <c r="AE1146" s="252"/>
      <c r="AF1146" s="253"/>
      <c r="AG1146" s="254"/>
      <c r="AH1146" s="255" t="str">
        <f t="shared" si="376"/>
        <v/>
      </c>
      <c r="AI1146" s="256"/>
      <c r="AJ1146" s="253"/>
      <c r="AK1146" s="254"/>
      <c r="AL1146" s="255" t="str">
        <f t="shared" si="377"/>
        <v/>
      </c>
      <c r="AM1146" s="256"/>
      <c r="AN1146" s="253"/>
      <c r="AO1146" s="254"/>
      <c r="AP1146" s="255" t="str">
        <f t="shared" si="357"/>
        <v/>
      </c>
      <c r="AQ1146" s="116"/>
      <c r="AR1146" s="116"/>
      <c r="AS1146" s="117"/>
      <c r="AT1146" s="118"/>
      <c r="AU1146" s="119" t="str">
        <f>IF(D1146&lt;&gt; "", IF(COUNTIF($D$12:$D1146,$D1146)&gt;1,0,IF(SUM(N1146,U1146,AB1146)&gt;0,IF(AND(X1146="",OR(Q1146&lt;&gt;"",J1146&lt;&gt;"")),IF(Q1146&lt;&gt;"",Q1146,IF(J1146&lt;&gt;"",J1146,0)),IF(AND(Q1146&lt;&gt;"",J1146&lt;&gt;"",Q1146=J1146),Q1146,X1146)),0)),"")</f>
        <v/>
      </c>
      <c r="AV1146" s="119" t="str">
        <f>IF(D1146&lt;&gt;"",IF(COUNTIF($D$12:$D1146,$D1146)&gt;1,0,IF(SUM(O1146,V1146,AC1146)&gt;0,IF(AND(X1146="",OR(Q1146&lt;&gt;"",J1146&lt;&gt;"")),IF(Q1146&lt;&gt;"",Q1146,IF(J1146&lt;&gt;"",J1146,0)),IF(AND(Q1146&lt;&gt;"",J1146&lt;&gt;"",Q1146=J1146),Q1146,X1146)),0)),"")</f>
        <v/>
      </c>
      <c r="AW1146" s="119" t="str">
        <f>IF(D1146&lt;&gt;"",IF(COUNTIF($D$12:$D1146,$D1146)&gt;1,0,IF(SUM(P1146,W1146,AD1146)&gt;0,IF(AND(X1146="",OR(Q1146&lt;&gt;"",J1146&lt;&gt;"")),IF(Q1146&lt;&gt;"",Q1146,IF(J1146&lt;&gt;"",J1146,0)),IF(AND(Q1146&lt;&gt;"",J1146&lt;&gt;"",Q1146=J1146),Q1146,X1146)),0)),"")</f>
        <v/>
      </c>
      <c r="AX1146" s="118" t="str">
        <f t="shared" si="358"/>
        <v/>
      </c>
      <c r="AY1146" s="118" t="str">
        <f t="shared" si="359"/>
        <v/>
      </c>
      <c r="AZ1146" s="118" t="str">
        <f t="shared" si="360"/>
        <v/>
      </c>
      <c r="BA1146" s="118" t="str">
        <f t="shared" si="361"/>
        <v/>
      </c>
      <c r="BB1146" s="118" t="str">
        <f t="shared" si="362"/>
        <v/>
      </c>
      <c r="BC1146" s="118" t="str">
        <f t="shared" si="363"/>
        <v/>
      </c>
      <c r="BD1146" s="118" t="str">
        <f t="shared" si="364"/>
        <v/>
      </c>
      <c r="BE1146" s="118" t="str">
        <f t="shared" si="365"/>
        <v/>
      </c>
      <c r="BF1146" s="118" t="str">
        <f t="shared" si="366"/>
        <v/>
      </c>
      <c r="BG1146" s="120"/>
      <c r="BH1146" s="120" t="str">
        <f t="shared" si="367"/>
        <v/>
      </c>
      <c r="BI1146" s="120" t="str">
        <f t="shared" si="368"/>
        <v/>
      </c>
      <c r="BJ1146" s="121"/>
      <c r="BK1146" s="120" t="str">
        <f t="shared" si="369"/>
        <v/>
      </c>
      <c r="BL1146" s="120" t="str">
        <f t="shared" si="370"/>
        <v/>
      </c>
      <c r="BM1146" s="120" t="str">
        <f t="shared" si="371"/>
        <v/>
      </c>
      <c r="BN1146" s="120" t="str">
        <f t="shared" si="372"/>
        <v/>
      </c>
      <c r="BO1146" s="120" t="str">
        <f t="shared" si="373"/>
        <v/>
      </c>
      <c r="BP1146" s="120" t="str">
        <f t="shared" si="374"/>
        <v/>
      </c>
      <c r="BQ1146" s="98"/>
      <c r="BR1146" s="98"/>
      <c r="BS1146" s="98"/>
      <c r="BT1146" s="98"/>
      <c r="BU1146" s="98"/>
      <c r="BV1146" s="98"/>
      <c r="BW1146" s="98"/>
      <c r="BX1146" s="98"/>
      <c r="BY1146" s="98"/>
      <c r="BZ1146" s="98"/>
      <c r="CA1146" s="98"/>
      <c r="CB1146" s="98"/>
      <c r="CC1146" s="98"/>
      <c r="CD1146" s="98"/>
      <c r="CE1146" s="98"/>
      <c r="CF1146" s="98"/>
      <c r="CG1146" s="98"/>
      <c r="CH1146" s="98"/>
      <c r="CI1146" s="98"/>
      <c r="CJ1146" s="98"/>
      <c r="CK1146" s="98"/>
      <c r="CL1146" s="98"/>
      <c r="CM1146" s="98"/>
      <c r="CN1146" s="98"/>
      <c r="CO1146" s="98"/>
      <c r="CP1146" s="98"/>
      <c r="CQ1146" s="98"/>
      <c r="CR1146" s="98"/>
      <c r="CS1146" s="98"/>
    </row>
    <row r="1147" spans="1:97" s="4" customFormat="1" ht="18.75" customHeight="1" x14ac:dyDescent="0.2">
      <c r="A1147" s="3">
        <f t="shared" si="375"/>
        <v>1135</v>
      </c>
      <c r="B1147" s="263"/>
      <c r="C1147" s="263"/>
      <c r="D1147" s="263"/>
      <c r="E1147" s="259"/>
      <c r="F1147" s="259"/>
      <c r="G1147" s="43"/>
      <c r="H1147" s="264"/>
      <c r="I1147" s="261"/>
      <c r="J1147" s="106"/>
      <c r="K1147" s="247"/>
      <c r="L1147" s="247"/>
      <c r="M1147" s="247"/>
      <c r="N1147" s="248" t="str">
        <f>IF(AND(K1147&lt;&gt;"",L1147&lt;&gt;"",J1147&lt;&gt;""),ROUND(MIN(IF(OR(J1147="OZZ",J1147="ZZ"),5000,17300),TRUNC(0.75*(SUMIF($D$12:$D1147,$D1147,K$12:K1147)+SUMIF($D$12:$D1147,$D1147,L$12:L1147)),2)) - SUMIF($D$12:$D1146,$D1147,N$12:N1146),2),"")</f>
        <v/>
      </c>
      <c r="O1147" s="249" t="str">
        <f>IF(AND(K1147&lt;&gt;"",L1147&lt;&gt;"",M1147&lt;&gt;"",J1147&lt;&gt;"",AH1147&lt;&gt;""),IF(OR(J1147="OZZ",J1147="ZZ"),ROUND(0-SUMIF($D$12:$D1146,$D1147,O$12:O1146),2),IF(M1147=0,0,ROUND(MIN(MIN(17300,TRUNC(0.75*(SUMIF($D$12:$D$2012,$D1147,K$12:K$2012)+SUMIF($D$12:$D$2012,$D1147,L$12:L$2012)),2)+SUMIF($D$12:$D1147,$D1147,AH$12:AH1147))-SUMIF($D$12:$D1146,$D1147,O$12:O1146)-SUMIF($D$12:$D$2012,$D1147,N$12:N$2012),AH1147),2))),"")</f>
        <v/>
      </c>
      <c r="P1147" s="250" t="str">
        <f>IF(J1147&lt;&gt;"",1000 - SUMIF($D$12:$D1146,$D1147,P$12:P1146),"")</f>
        <v/>
      </c>
      <c r="Q1147" s="106"/>
      <c r="R1147" s="247"/>
      <c r="S1147" s="247"/>
      <c r="T1147" s="247"/>
      <c r="U1147" s="248" t="str">
        <f>IF(AND(R1147&lt;&gt;"",S1147&lt;&gt;"",Q1147&lt;&gt;""),ROUND(MIN(IF(OR(Q1147="OZZ",Q1147="ZZ"),5000,17300),TRUNC(0.75*(SUMIF($D$12:$D1147,$D1147,R$12:R1147)+SUMIF($D$12:$D1147,$D1147,S$12:S1147)),2)) - SUMIF($D$12:$D1146,$D1147,U$12:U1146),2),"")</f>
        <v/>
      </c>
      <c r="V1147" s="248" t="str">
        <f>IF(AND(R1147&lt;&gt;"",S1147&lt;&gt;"",T1147&lt;&gt;"",Q1147&lt;&gt;"",AL1147&lt;&gt;""),IF(OR(Q1147="OZZ",Q1147="ZZ"),ROUND(0-SUMIF($D$12:$D1146,$D1147,V$12:V1146),2),IF(T1147=0,0,ROUND(MIN(MIN(17300,TRUNC(0.75*(SUMIF($D$12:$D$2012,$D1147,R$12:R$2012)+SUMIF($D$12:$D$2012,$D1147,S$12:S$2012)),2)+SUMIF($D$12:$D1147,$D1147,AL$12:AL1147))-SUMIF($D$12:$D1146,$D1147,V$12:V1146)-SUMIF($D$12:$D$2012,$D1147,U$12:U$2012),AL1147),2))),"")</f>
        <v/>
      </c>
      <c r="W1147" s="250" t="str">
        <f>IF(Q1147&lt;&gt;"",1000 - SUMIF($D$12:$D1146,$D1147,W$12:W1146),"")</f>
        <v/>
      </c>
      <c r="X1147" s="106"/>
      <c r="Y1147" s="247"/>
      <c r="Z1147" s="247"/>
      <c r="AA1147" s="247"/>
      <c r="AB1147" s="248" t="str">
        <f>IF(AND(Y1147&lt;&gt;"",Z1147&lt;&gt;"",X1147&lt;&gt;""),ROUND(MIN(IF(OR(X1147="OZZ",X1147="ZZ"),5000,17300),TRUNC(0.75*(SUMIF($D$12:$D1147,$D1147,Y$12:Y1147)+SUMIF($D$12:$D1147,$D1147,Z$12:Z1147)),2)) - SUMIF($D$12:$D1146,$D1147,AB$12:AB1146),2),"")</f>
        <v/>
      </c>
      <c r="AC1147" s="251" t="str">
        <f>IF(AND(Y1147&lt;&gt;"",Z1147&lt;&gt;"",AA1147&lt;&gt;"",X1147&lt;&gt;"",AP1147&lt;&gt;""),IF(OR(X1147="OZZ",X1147="ZZ"),ROUND(0-SUMIF($D$12:$D1146,$D1147,AC$12:AC1146),2),IF(AA1147=0,0,ROUND(MIN(MIN(17300,TRUNC(0.75*(SUMIF($D$12:$D$2012,$D1147,Y$12:Y$2012)+SUMIF($D$12:$D$2012,$D1147,Z$12:Z$2012)),2)+SUMIF($D$12:$D1147,$D1147,AP$12:AP1147))-SUMIF($D$12:$D1146,$D1147,AC$12:AC1146)-SUMIF($D$12:$D$2012,$D1147,AB$12:AB$2012),AP1147),2))),"")</f>
        <v/>
      </c>
      <c r="AD1147" s="250" t="str">
        <f>IF(X1147&lt;&gt;"",1000 - SUMIF($D$12:$D1146,$D1147,AD$12:AD1146),"")</f>
        <v/>
      </c>
      <c r="AE1147" s="252"/>
      <c r="AF1147" s="253"/>
      <c r="AG1147" s="254"/>
      <c r="AH1147" s="255" t="str">
        <f t="shared" si="376"/>
        <v/>
      </c>
      <c r="AI1147" s="256"/>
      <c r="AJ1147" s="253"/>
      <c r="AK1147" s="254"/>
      <c r="AL1147" s="255" t="str">
        <f t="shared" si="377"/>
        <v/>
      </c>
      <c r="AM1147" s="256"/>
      <c r="AN1147" s="253"/>
      <c r="AO1147" s="254"/>
      <c r="AP1147" s="255" t="str">
        <f t="shared" si="357"/>
        <v/>
      </c>
      <c r="AQ1147" s="116"/>
      <c r="AR1147" s="116"/>
      <c r="AS1147" s="117"/>
      <c r="AT1147" s="118"/>
      <c r="AU1147" s="119" t="str">
        <f>IF(D1147&lt;&gt; "", IF(COUNTIF($D$12:$D1147,$D1147)&gt;1,0,IF(SUM(N1147,U1147,AB1147)&gt;0,IF(AND(X1147="",OR(Q1147&lt;&gt;"",J1147&lt;&gt;"")),IF(Q1147&lt;&gt;"",Q1147,IF(J1147&lt;&gt;"",J1147,0)),IF(AND(Q1147&lt;&gt;"",J1147&lt;&gt;"",Q1147=J1147),Q1147,X1147)),0)),"")</f>
        <v/>
      </c>
      <c r="AV1147" s="119" t="str">
        <f>IF(D1147&lt;&gt;"",IF(COUNTIF($D$12:$D1147,$D1147)&gt;1,0,IF(SUM(O1147,V1147,AC1147)&gt;0,IF(AND(X1147="",OR(Q1147&lt;&gt;"",J1147&lt;&gt;"")),IF(Q1147&lt;&gt;"",Q1147,IF(J1147&lt;&gt;"",J1147,0)),IF(AND(Q1147&lt;&gt;"",J1147&lt;&gt;"",Q1147=J1147),Q1147,X1147)),0)),"")</f>
        <v/>
      </c>
      <c r="AW1147" s="119" t="str">
        <f>IF(D1147&lt;&gt;"",IF(COUNTIF($D$12:$D1147,$D1147)&gt;1,0,IF(SUM(P1147,W1147,AD1147)&gt;0,IF(AND(X1147="",OR(Q1147&lt;&gt;"",J1147&lt;&gt;"")),IF(Q1147&lt;&gt;"",Q1147,IF(J1147&lt;&gt;"",J1147,0)),IF(AND(Q1147&lt;&gt;"",J1147&lt;&gt;"",Q1147=J1147),Q1147,X1147)),0)),"")</f>
        <v/>
      </c>
      <c r="AX1147" s="118" t="str">
        <f t="shared" si="358"/>
        <v/>
      </c>
      <c r="AY1147" s="118" t="str">
        <f t="shared" si="359"/>
        <v/>
      </c>
      <c r="AZ1147" s="118" t="str">
        <f t="shared" si="360"/>
        <v/>
      </c>
      <c r="BA1147" s="118" t="str">
        <f t="shared" si="361"/>
        <v/>
      </c>
      <c r="BB1147" s="118" t="str">
        <f t="shared" si="362"/>
        <v/>
      </c>
      <c r="BC1147" s="118" t="str">
        <f t="shared" si="363"/>
        <v/>
      </c>
      <c r="BD1147" s="118" t="str">
        <f t="shared" si="364"/>
        <v/>
      </c>
      <c r="BE1147" s="118" t="str">
        <f t="shared" si="365"/>
        <v/>
      </c>
      <c r="BF1147" s="118" t="str">
        <f t="shared" si="366"/>
        <v/>
      </c>
      <c r="BG1147" s="120"/>
      <c r="BH1147" s="120" t="str">
        <f t="shared" si="367"/>
        <v/>
      </c>
      <c r="BI1147" s="120" t="str">
        <f t="shared" si="368"/>
        <v/>
      </c>
      <c r="BJ1147" s="121"/>
      <c r="BK1147" s="120" t="str">
        <f t="shared" si="369"/>
        <v/>
      </c>
      <c r="BL1147" s="120" t="str">
        <f t="shared" si="370"/>
        <v/>
      </c>
      <c r="BM1147" s="120" t="str">
        <f t="shared" si="371"/>
        <v/>
      </c>
      <c r="BN1147" s="120" t="str">
        <f t="shared" si="372"/>
        <v/>
      </c>
      <c r="BO1147" s="120" t="str">
        <f t="shared" si="373"/>
        <v/>
      </c>
      <c r="BP1147" s="120" t="str">
        <f t="shared" si="374"/>
        <v/>
      </c>
      <c r="BQ1147" s="98"/>
      <c r="BR1147" s="98"/>
      <c r="BS1147" s="98"/>
      <c r="BT1147" s="98"/>
      <c r="BU1147" s="98"/>
      <c r="BV1147" s="98"/>
      <c r="BW1147" s="98"/>
      <c r="BX1147" s="98"/>
      <c r="BY1147" s="98"/>
      <c r="BZ1147" s="98"/>
      <c r="CA1147" s="98"/>
      <c r="CB1147" s="98"/>
      <c r="CC1147" s="98"/>
      <c r="CD1147" s="98"/>
      <c r="CE1147" s="98"/>
      <c r="CF1147" s="98"/>
      <c r="CG1147" s="98"/>
      <c r="CH1147" s="98"/>
      <c r="CI1147" s="98"/>
      <c r="CJ1147" s="98"/>
      <c r="CK1147" s="98"/>
      <c r="CL1147" s="98"/>
      <c r="CM1147" s="98"/>
      <c r="CN1147" s="98"/>
      <c r="CO1147" s="98"/>
      <c r="CP1147" s="98"/>
      <c r="CQ1147" s="98"/>
      <c r="CR1147" s="98"/>
      <c r="CS1147" s="98"/>
    </row>
    <row r="1148" spans="1:97" s="4" customFormat="1" ht="18.75" customHeight="1" x14ac:dyDescent="0.2">
      <c r="A1148" s="3">
        <f t="shared" si="375"/>
        <v>1136</v>
      </c>
      <c r="B1148" s="263"/>
      <c r="C1148" s="263"/>
      <c r="D1148" s="263"/>
      <c r="E1148" s="259"/>
      <c r="F1148" s="259"/>
      <c r="G1148" s="43"/>
      <c r="H1148" s="264"/>
      <c r="I1148" s="261"/>
      <c r="J1148" s="106"/>
      <c r="K1148" s="247"/>
      <c r="L1148" s="247"/>
      <c r="M1148" s="247"/>
      <c r="N1148" s="248" t="str">
        <f>IF(AND(K1148&lt;&gt;"",L1148&lt;&gt;"",J1148&lt;&gt;""),ROUND(MIN(IF(OR(J1148="OZZ",J1148="ZZ"),5000,17300),TRUNC(0.75*(SUMIF($D$12:$D1148,$D1148,K$12:K1148)+SUMIF($D$12:$D1148,$D1148,L$12:L1148)),2)) - SUMIF($D$12:$D1147,$D1148,N$12:N1147),2),"")</f>
        <v/>
      </c>
      <c r="O1148" s="249" t="str">
        <f>IF(AND(K1148&lt;&gt;"",L1148&lt;&gt;"",M1148&lt;&gt;"",J1148&lt;&gt;"",AH1148&lt;&gt;""),IF(OR(J1148="OZZ",J1148="ZZ"),ROUND(0-SUMIF($D$12:$D1147,$D1148,O$12:O1147),2),IF(M1148=0,0,ROUND(MIN(MIN(17300,TRUNC(0.75*(SUMIF($D$12:$D$2012,$D1148,K$12:K$2012)+SUMIF($D$12:$D$2012,$D1148,L$12:L$2012)),2)+SUMIF($D$12:$D1148,$D1148,AH$12:AH1148))-SUMIF($D$12:$D1147,$D1148,O$12:O1147)-SUMIF($D$12:$D$2012,$D1148,N$12:N$2012),AH1148),2))),"")</f>
        <v/>
      </c>
      <c r="P1148" s="250" t="str">
        <f>IF(J1148&lt;&gt;"",1000 - SUMIF($D$12:$D1147,$D1148,P$12:P1147),"")</f>
        <v/>
      </c>
      <c r="Q1148" s="106"/>
      <c r="R1148" s="247"/>
      <c r="S1148" s="247"/>
      <c r="T1148" s="247"/>
      <c r="U1148" s="248" t="str">
        <f>IF(AND(R1148&lt;&gt;"",S1148&lt;&gt;"",Q1148&lt;&gt;""),ROUND(MIN(IF(OR(Q1148="OZZ",Q1148="ZZ"),5000,17300),TRUNC(0.75*(SUMIF($D$12:$D1148,$D1148,R$12:R1148)+SUMIF($D$12:$D1148,$D1148,S$12:S1148)),2)) - SUMIF($D$12:$D1147,$D1148,U$12:U1147),2),"")</f>
        <v/>
      </c>
      <c r="V1148" s="248" t="str">
        <f>IF(AND(R1148&lt;&gt;"",S1148&lt;&gt;"",T1148&lt;&gt;"",Q1148&lt;&gt;"",AL1148&lt;&gt;""),IF(OR(Q1148="OZZ",Q1148="ZZ"),ROUND(0-SUMIF($D$12:$D1147,$D1148,V$12:V1147),2),IF(T1148=0,0,ROUND(MIN(MIN(17300,TRUNC(0.75*(SUMIF($D$12:$D$2012,$D1148,R$12:R$2012)+SUMIF($D$12:$D$2012,$D1148,S$12:S$2012)),2)+SUMIF($D$12:$D1148,$D1148,AL$12:AL1148))-SUMIF($D$12:$D1147,$D1148,V$12:V1147)-SUMIF($D$12:$D$2012,$D1148,U$12:U$2012),AL1148),2))),"")</f>
        <v/>
      </c>
      <c r="W1148" s="250" t="str">
        <f>IF(Q1148&lt;&gt;"",1000 - SUMIF($D$12:$D1147,$D1148,W$12:W1147),"")</f>
        <v/>
      </c>
      <c r="X1148" s="106"/>
      <c r="Y1148" s="247"/>
      <c r="Z1148" s="247"/>
      <c r="AA1148" s="247"/>
      <c r="AB1148" s="248" t="str">
        <f>IF(AND(Y1148&lt;&gt;"",Z1148&lt;&gt;"",X1148&lt;&gt;""),ROUND(MIN(IF(OR(X1148="OZZ",X1148="ZZ"),5000,17300),TRUNC(0.75*(SUMIF($D$12:$D1148,$D1148,Y$12:Y1148)+SUMIF($D$12:$D1148,$D1148,Z$12:Z1148)),2)) - SUMIF($D$12:$D1147,$D1148,AB$12:AB1147),2),"")</f>
        <v/>
      </c>
      <c r="AC1148" s="251" t="str">
        <f>IF(AND(Y1148&lt;&gt;"",Z1148&lt;&gt;"",AA1148&lt;&gt;"",X1148&lt;&gt;"",AP1148&lt;&gt;""),IF(OR(X1148="OZZ",X1148="ZZ"),ROUND(0-SUMIF($D$12:$D1147,$D1148,AC$12:AC1147),2),IF(AA1148=0,0,ROUND(MIN(MIN(17300,TRUNC(0.75*(SUMIF($D$12:$D$2012,$D1148,Y$12:Y$2012)+SUMIF($D$12:$D$2012,$D1148,Z$12:Z$2012)),2)+SUMIF($D$12:$D1148,$D1148,AP$12:AP1148))-SUMIF($D$12:$D1147,$D1148,AC$12:AC1147)-SUMIF($D$12:$D$2012,$D1148,AB$12:AB$2012),AP1148),2))),"")</f>
        <v/>
      </c>
      <c r="AD1148" s="250" t="str">
        <f>IF(X1148&lt;&gt;"",1000 - SUMIF($D$12:$D1147,$D1148,AD$12:AD1147),"")</f>
        <v/>
      </c>
      <c r="AE1148" s="252"/>
      <c r="AF1148" s="253"/>
      <c r="AG1148" s="254"/>
      <c r="AH1148" s="255" t="str">
        <f t="shared" si="376"/>
        <v/>
      </c>
      <c r="AI1148" s="256"/>
      <c r="AJ1148" s="253"/>
      <c r="AK1148" s="254"/>
      <c r="AL1148" s="255" t="str">
        <f t="shared" si="377"/>
        <v/>
      </c>
      <c r="AM1148" s="256"/>
      <c r="AN1148" s="253"/>
      <c r="AO1148" s="254"/>
      <c r="AP1148" s="255" t="str">
        <f t="shared" si="357"/>
        <v/>
      </c>
      <c r="AQ1148" s="116"/>
      <c r="AR1148" s="116"/>
      <c r="AS1148" s="117"/>
      <c r="AT1148" s="118"/>
      <c r="AU1148" s="119" t="str">
        <f>IF(D1148&lt;&gt; "", IF(COUNTIF($D$12:$D1148,$D1148)&gt;1,0,IF(SUM(N1148,U1148,AB1148)&gt;0,IF(AND(X1148="",OR(Q1148&lt;&gt;"",J1148&lt;&gt;"")),IF(Q1148&lt;&gt;"",Q1148,IF(J1148&lt;&gt;"",J1148,0)),IF(AND(Q1148&lt;&gt;"",J1148&lt;&gt;"",Q1148=J1148),Q1148,X1148)),0)),"")</f>
        <v/>
      </c>
      <c r="AV1148" s="119" t="str">
        <f>IF(D1148&lt;&gt;"",IF(COUNTIF($D$12:$D1148,$D1148)&gt;1,0,IF(SUM(O1148,V1148,AC1148)&gt;0,IF(AND(X1148="",OR(Q1148&lt;&gt;"",J1148&lt;&gt;"")),IF(Q1148&lt;&gt;"",Q1148,IF(J1148&lt;&gt;"",J1148,0)),IF(AND(Q1148&lt;&gt;"",J1148&lt;&gt;"",Q1148=J1148),Q1148,X1148)),0)),"")</f>
        <v/>
      </c>
      <c r="AW1148" s="119" t="str">
        <f>IF(D1148&lt;&gt;"",IF(COUNTIF($D$12:$D1148,$D1148)&gt;1,0,IF(SUM(P1148,W1148,AD1148)&gt;0,IF(AND(X1148="",OR(Q1148&lt;&gt;"",J1148&lt;&gt;"")),IF(Q1148&lt;&gt;"",Q1148,IF(J1148&lt;&gt;"",J1148,0)),IF(AND(Q1148&lt;&gt;"",J1148&lt;&gt;"",Q1148=J1148),Q1148,X1148)),0)),"")</f>
        <v/>
      </c>
      <c r="AX1148" s="118" t="str">
        <f t="shared" si="358"/>
        <v/>
      </c>
      <c r="AY1148" s="118" t="str">
        <f t="shared" si="359"/>
        <v/>
      </c>
      <c r="AZ1148" s="118" t="str">
        <f t="shared" si="360"/>
        <v/>
      </c>
      <c r="BA1148" s="118" t="str">
        <f t="shared" si="361"/>
        <v/>
      </c>
      <c r="BB1148" s="118" t="str">
        <f t="shared" si="362"/>
        <v/>
      </c>
      <c r="BC1148" s="118" t="str">
        <f t="shared" si="363"/>
        <v/>
      </c>
      <c r="BD1148" s="118" t="str">
        <f t="shared" si="364"/>
        <v/>
      </c>
      <c r="BE1148" s="118" t="str">
        <f t="shared" si="365"/>
        <v/>
      </c>
      <c r="BF1148" s="118" t="str">
        <f t="shared" si="366"/>
        <v/>
      </c>
      <c r="BG1148" s="120"/>
      <c r="BH1148" s="120" t="str">
        <f t="shared" si="367"/>
        <v/>
      </c>
      <c r="BI1148" s="120" t="str">
        <f t="shared" si="368"/>
        <v/>
      </c>
      <c r="BJ1148" s="121"/>
      <c r="BK1148" s="120" t="str">
        <f t="shared" si="369"/>
        <v/>
      </c>
      <c r="BL1148" s="120" t="str">
        <f t="shared" si="370"/>
        <v/>
      </c>
      <c r="BM1148" s="120" t="str">
        <f t="shared" si="371"/>
        <v/>
      </c>
      <c r="BN1148" s="120" t="str">
        <f t="shared" si="372"/>
        <v/>
      </c>
      <c r="BO1148" s="120" t="str">
        <f t="shared" si="373"/>
        <v/>
      </c>
      <c r="BP1148" s="120" t="str">
        <f t="shared" si="374"/>
        <v/>
      </c>
      <c r="BQ1148" s="98"/>
      <c r="BR1148" s="98"/>
      <c r="BS1148" s="98"/>
      <c r="BT1148" s="98"/>
      <c r="BU1148" s="98"/>
      <c r="BV1148" s="98"/>
      <c r="BW1148" s="98"/>
      <c r="BX1148" s="98"/>
      <c r="BY1148" s="98"/>
      <c r="BZ1148" s="98"/>
      <c r="CA1148" s="98"/>
      <c r="CB1148" s="98"/>
      <c r="CC1148" s="98"/>
      <c r="CD1148" s="98"/>
      <c r="CE1148" s="98"/>
      <c r="CF1148" s="98"/>
      <c r="CG1148" s="98"/>
      <c r="CH1148" s="98"/>
      <c r="CI1148" s="98"/>
      <c r="CJ1148" s="98"/>
      <c r="CK1148" s="98"/>
      <c r="CL1148" s="98"/>
      <c r="CM1148" s="98"/>
      <c r="CN1148" s="98"/>
      <c r="CO1148" s="98"/>
      <c r="CP1148" s="98"/>
      <c r="CQ1148" s="98"/>
      <c r="CR1148" s="98"/>
      <c r="CS1148" s="98"/>
    </row>
    <row r="1149" spans="1:97" s="4" customFormat="1" ht="18.75" customHeight="1" x14ac:dyDescent="0.2">
      <c r="A1149" s="3">
        <f t="shared" si="375"/>
        <v>1137</v>
      </c>
      <c r="B1149" s="263"/>
      <c r="C1149" s="263"/>
      <c r="D1149" s="263"/>
      <c r="E1149" s="259"/>
      <c r="F1149" s="259"/>
      <c r="G1149" s="43"/>
      <c r="H1149" s="264"/>
      <c r="I1149" s="261"/>
      <c r="J1149" s="106"/>
      <c r="K1149" s="247"/>
      <c r="L1149" s="247"/>
      <c r="M1149" s="247"/>
      <c r="N1149" s="248" t="str">
        <f>IF(AND(K1149&lt;&gt;"",L1149&lt;&gt;"",J1149&lt;&gt;""),ROUND(MIN(IF(OR(J1149="OZZ",J1149="ZZ"),5000,17300),TRUNC(0.75*(SUMIF($D$12:$D1149,$D1149,K$12:K1149)+SUMIF($D$12:$D1149,$D1149,L$12:L1149)),2)) - SUMIF($D$12:$D1148,$D1149,N$12:N1148),2),"")</f>
        <v/>
      </c>
      <c r="O1149" s="249" t="str">
        <f>IF(AND(K1149&lt;&gt;"",L1149&lt;&gt;"",M1149&lt;&gt;"",J1149&lt;&gt;"",AH1149&lt;&gt;""),IF(OR(J1149="OZZ",J1149="ZZ"),ROUND(0-SUMIF($D$12:$D1148,$D1149,O$12:O1148),2),IF(M1149=0,0,ROUND(MIN(MIN(17300,TRUNC(0.75*(SUMIF($D$12:$D$2012,$D1149,K$12:K$2012)+SUMIF($D$12:$D$2012,$D1149,L$12:L$2012)),2)+SUMIF($D$12:$D1149,$D1149,AH$12:AH1149))-SUMIF($D$12:$D1148,$D1149,O$12:O1148)-SUMIF($D$12:$D$2012,$D1149,N$12:N$2012),AH1149),2))),"")</f>
        <v/>
      </c>
      <c r="P1149" s="250" t="str">
        <f>IF(J1149&lt;&gt;"",1000 - SUMIF($D$12:$D1148,$D1149,P$12:P1148),"")</f>
        <v/>
      </c>
      <c r="Q1149" s="106"/>
      <c r="R1149" s="247"/>
      <c r="S1149" s="247"/>
      <c r="T1149" s="247"/>
      <c r="U1149" s="248" t="str">
        <f>IF(AND(R1149&lt;&gt;"",S1149&lt;&gt;"",Q1149&lt;&gt;""),ROUND(MIN(IF(OR(Q1149="OZZ",Q1149="ZZ"),5000,17300),TRUNC(0.75*(SUMIF($D$12:$D1149,$D1149,R$12:R1149)+SUMIF($D$12:$D1149,$D1149,S$12:S1149)),2)) - SUMIF($D$12:$D1148,$D1149,U$12:U1148),2),"")</f>
        <v/>
      </c>
      <c r="V1149" s="248" t="str">
        <f>IF(AND(R1149&lt;&gt;"",S1149&lt;&gt;"",T1149&lt;&gt;"",Q1149&lt;&gt;"",AL1149&lt;&gt;""),IF(OR(Q1149="OZZ",Q1149="ZZ"),ROUND(0-SUMIF($D$12:$D1148,$D1149,V$12:V1148),2),IF(T1149=0,0,ROUND(MIN(MIN(17300,TRUNC(0.75*(SUMIF($D$12:$D$2012,$D1149,R$12:R$2012)+SUMIF($D$12:$D$2012,$D1149,S$12:S$2012)),2)+SUMIF($D$12:$D1149,$D1149,AL$12:AL1149))-SUMIF($D$12:$D1148,$D1149,V$12:V1148)-SUMIF($D$12:$D$2012,$D1149,U$12:U$2012),AL1149),2))),"")</f>
        <v/>
      </c>
      <c r="W1149" s="250" t="str">
        <f>IF(Q1149&lt;&gt;"",1000 - SUMIF($D$12:$D1148,$D1149,W$12:W1148),"")</f>
        <v/>
      </c>
      <c r="X1149" s="106"/>
      <c r="Y1149" s="247"/>
      <c r="Z1149" s="247"/>
      <c r="AA1149" s="247"/>
      <c r="AB1149" s="248" t="str">
        <f>IF(AND(Y1149&lt;&gt;"",Z1149&lt;&gt;"",X1149&lt;&gt;""),ROUND(MIN(IF(OR(X1149="OZZ",X1149="ZZ"),5000,17300),TRUNC(0.75*(SUMIF($D$12:$D1149,$D1149,Y$12:Y1149)+SUMIF($D$12:$D1149,$D1149,Z$12:Z1149)),2)) - SUMIF($D$12:$D1148,$D1149,AB$12:AB1148),2),"")</f>
        <v/>
      </c>
      <c r="AC1149" s="251" t="str">
        <f>IF(AND(Y1149&lt;&gt;"",Z1149&lt;&gt;"",AA1149&lt;&gt;"",X1149&lt;&gt;"",AP1149&lt;&gt;""),IF(OR(X1149="OZZ",X1149="ZZ"),ROUND(0-SUMIF($D$12:$D1148,$D1149,AC$12:AC1148),2),IF(AA1149=0,0,ROUND(MIN(MIN(17300,TRUNC(0.75*(SUMIF($D$12:$D$2012,$D1149,Y$12:Y$2012)+SUMIF($D$12:$D$2012,$D1149,Z$12:Z$2012)),2)+SUMIF($D$12:$D1149,$D1149,AP$12:AP1149))-SUMIF($D$12:$D1148,$D1149,AC$12:AC1148)-SUMIF($D$12:$D$2012,$D1149,AB$12:AB$2012),AP1149),2))),"")</f>
        <v/>
      </c>
      <c r="AD1149" s="250" t="str">
        <f>IF(X1149&lt;&gt;"",1000 - SUMIF($D$12:$D1148,$D1149,AD$12:AD1148),"")</f>
        <v/>
      </c>
      <c r="AE1149" s="252"/>
      <c r="AF1149" s="253"/>
      <c r="AG1149" s="254"/>
      <c r="AH1149" s="255" t="str">
        <f t="shared" si="376"/>
        <v/>
      </c>
      <c r="AI1149" s="256"/>
      <c r="AJ1149" s="253"/>
      <c r="AK1149" s="254"/>
      <c r="AL1149" s="255" t="str">
        <f t="shared" si="377"/>
        <v/>
      </c>
      <c r="AM1149" s="256"/>
      <c r="AN1149" s="253"/>
      <c r="AO1149" s="254"/>
      <c r="AP1149" s="255" t="str">
        <f t="shared" si="357"/>
        <v/>
      </c>
      <c r="AQ1149" s="116"/>
      <c r="AR1149" s="116"/>
      <c r="AS1149" s="117"/>
      <c r="AT1149" s="118"/>
      <c r="AU1149" s="119" t="str">
        <f>IF(D1149&lt;&gt; "", IF(COUNTIF($D$12:$D1149,$D1149)&gt;1,0,IF(SUM(N1149,U1149,AB1149)&gt;0,IF(AND(X1149="",OR(Q1149&lt;&gt;"",J1149&lt;&gt;"")),IF(Q1149&lt;&gt;"",Q1149,IF(J1149&lt;&gt;"",J1149,0)),IF(AND(Q1149&lt;&gt;"",J1149&lt;&gt;"",Q1149=J1149),Q1149,X1149)),0)),"")</f>
        <v/>
      </c>
      <c r="AV1149" s="119" t="str">
        <f>IF(D1149&lt;&gt;"",IF(COUNTIF($D$12:$D1149,$D1149)&gt;1,0,IF(SUM(O1149,V1149,AC1149)&gt;0,IF(AND(X1149="",OR(Q1149&lt;&gt;"",J1149&lt;&gt;"")),IF(Q1149&lt;&gt;"",Q1149,IF(J1149&lt;&gt;"",J1149,0)),IF(AND(Q1149&lt;&gt;"",J1149&lt;&gt;"",Q1149=J1149),Q1149,X1149)),0)),"")</f>
        <v/>
      </c>
      <c r="AW1149" s="119" t="str">
        <f>IF(D1149&lt;&gt;"",IF(COUNTIF($D$12:$D1149,$D1149)&gt;1,0,IF(SUM(P1149,W1149,AD1149)&gt;0,IF(AND(X1149="",OR(Q1149&lt;&gt;"",J1149&lt;&gt;"")),IF(Q1149&lt;&gt;"",Q1149,IF(J1149&lt;&gt;"",J1149,0)),IF(AND(Q1149&lt;&gt;"",J1149&lt;&gt;"",Q1149=J1149),Q1149,X1149)),0)),"")</f>
        <v/>
      </c>
      <c r="AX1149" s="118" t="str">
        <f t="shared" si="358"/>
        <v/>
      </c>
      <c r="AY1149" s="118" t="str">
        <f t="shared" si="359"/>
        <v/>
      </c>
      <c r="AZ1149" s="118" t="str">
        <f t="shared" si="360"/>
        <v/>
      </c>
      <c r="BA1149" s="118" t="str">
        <f t="shared" si="361"/>
        <v/>
      </c>
      <c r="BB1149" s="118" t="str">
        <f t="shared" si="362"/>
        <v/>
      </c>
      <c r="BC1149" s="118" t="str">
        <f t="shared" si="363"/>
        <v/>
      </c>
      <c r="BD1149" s="118" t="str">
        <f t="shared" si="364"/>
        <v/>
      </c>
      <c r="BE1149" s="118" t="str">
        <f t="shared" si="365"/>
        <v/>
      </c>
      <c r="BF1149" s="118" t="str">
        <f t="shared" si="366"/>
        <v/>
      </c>
      <c r="BG1149" s="120"/>
      <c r="BH1149" s="120" t="str">
        <f t="shared" si="367"/>
        <v/>
      </c>
      <c r="BI1149" s="120" t="str">
        <f t="shared" si="368"/>
        <v/>
      </c>
      <c r="BJ1149" s="121"/>
      <c r="BK1149" s="120" t="str">
        <f t="shared" si="369"/>
        <v/>
      </c>
      <c r="BL1149" s="120" t="str">
        <f t="shared" si="370"/>
        <v/>
      </c>
      <c r="BM1149" s="120" t="str">
        <f t="shared" si="371"/>
        <v/>
      </c>
      <c r="BN1149" s="120" t="str">
        <f t="shared" si="372"/>
        <v/>
      </c>
      <c r="BO1149" s="120" t="str">
        <f t="shared" si="373"/>
        <v/>
      </c>
      <c r="BP1149" s="120" t="str">
        <f t="shared" si="374"/>
        <v/>
      </c>
      <c r="BQ1149" s="98"/>
      <c r="BR1149" s="98"/>
      <c r="BS1149" s="98"/>
      <c r="BT1149" s="98"/>
      <c r="BU1149" s="98"/>
      <c r="BV1149" s="98"/>
      <c r="BW1149" s="98"/>
      <c r="BX1149" s="98"/>
      <c r="BY1149" s="98"/>
      <c r="BZ1149" s="98"/>
      <c r="CA1149" s="98"/>
      <c r="CB1149" s="98"/>
      <c r="CC1149" s="98"/>
      <c r="CD1149" s="98"/>
      <c r="CE1149" s="98"/>
      <c r="CF1149" s="98"/>
      <c r="CG1149" s="98"/>
      <c r="CH1149" s="98"/>
      <c r="CI1149" s="98"/>
      <c r="CJ1149" s="98"/>
      <c r="CK1149" s="98"/>
      <c r="CL1149" s="98"/>
      <c r="CM1149" s="98"/>
      <c r="CN1149" s="98"/>
      <c r="CO1149" s="98"/>
      <c r="CP1149" s="98"/>
      <c r="CQ1149" s="98"/>
      <c r="CR1149" s="98"/>
      <c r="CS1149" s="98"/>
    </row>
    <row r="1150" spans="1:97" s="4" customFormat="1" ht="18.75" customHeight="1" x14ac:dyDescent="0.2">
      <c r="A1150" s="3">
        <f t="shared" si="375"/>
        <v>1138</v>
      </c>
      <c r="B1150" s="263"/>
      <c r="C1150" s="263"/>
      <c r="D1150" s="263"/>
      <c r="E1150" s="259"/>
      <c r="F1150" s="259"/>
      <c r="G1150" s="43"/>
      <c r="H1150" s="264"/>
      <c r="I1150" s="261"/>
      <c r="J1150" s="106"/>
      <c r="K1150" s="247"/>
      <c r="L1150" s="247"/>
      <c r="M1150" s="247"/>
      <c r="N1150" s="248" t="str">
        <f>IF(AND(K1150&lt;&gt;"",L1150&lt;&gt;"",J1150&lt;&gt;""),ROUND(MIN(IF(OR(J1150="OZZ",J1150="ZZ"),5000,17300),TRUNC(0.75*(SUMIF($D$12:$D1150,$D1150,K$12:K1150)+SUMIF($D$12:$D1150,$D1150,L$12:L1150)),2)) - SUMIF($D$12:$D1149,$D1150,N$12:N1149),2),"")</f>
        <v/>
      </c>
      <c r="O1150" s="249" t="str">
        <f>IF(AND(K1150&lt;&gt;"",L1150&lt;&gt;"",M1150&lt;&gt;"",J1150&lt;&gt;"",AH1150&lt;&gt;""),IF(OR(J1150="OZZ",J1150="ZZ"),ROUND(0-SUMIF($D$12:$D1149,$D1150,O$12:O1149),2),IF(M1150=0,0,ROUND(MIN(MIN(17300,TRUNC(0.75*(SUMIF($D$12:$D$2012,$D1150,K$12:K$2012)+SUMIF($D$12:$D$2012,$D1150,L$12:L$2012)),2)+SUMIF($D$12:$D1150,$D1150,AH$12:AH1150))-SUMIF($D$12:$D1149,$D1150,O$12:O1149)-SUMIF($D$12:$D$2012,$D1150,N$12:N$2012),AH1150),2))),"")</f>
        <v/>
      </c>
      <c r="P1150" s="250" t="str">
        <f>IF(J1150&lt;&gt;"",1000 - SUMIF($D$12:$D1149,$D1150,P$12:P1149),"")</f>
        <v/>
      </c>
      <c r="Q1150" s="106"/>
      <c r="R1150" s="247"/>
      <c r="S1150" s="247"/>
      <c r="T1150" s="247"/>
      <c r="U1150" s="248" t="str">
        <f>IF(AND(R1150&lt;&gt;"",S1150&lt;&gt;"",Q1150&lt;&gt;""),ROUND(MIN(IF(OR(Q1150="OZZ",Q1150="ZZ"),5000,17300),TRUNC(0.75*(SUMIF($D$12:$D1150,$D1150,R$12:R1150)+SUMIF($D$12:$D1150,$D1150,S$12:S1150)),2)) - SUMIF($D$12:$D1149,$D1150,U$12:U1149),2),"")</f>
        <v/>
      </c>
      <c r="V1150" s="248" t="str">
        <f>IF(AND(R1150&lt;&gt;"",S1150&lt;&gt;"",T1150&lt;&gt;"",Q1150&lt;&gt;"",AL1150&lt;&gt;""),IF(OR(Q1150="OZZ",Q1150="ZZ"),ROUND(0-SUMIF($D$12:$D1149,$D1150,V$12:V1149),2),IF(T1150=0,0,ROUND(MIN(MIN(17300,TRUNC(0.75*(SUMIF($D$12:$D$2012,$D1150,R$12:R$2012)+SUMIF($D$12:$D$2012,$D1150,S$12:S$2012)),2)+SUMIF($D$12:$D1150,$D1150,AL$12:AL1150))-SUMIF($D$12:$D1149,$D1150,V$12:V1149)-SUMIF($D$12:$D$2012,$D1150,U$12:U$2012),AL1150),2))),"")</f>
        <v/>
      </c>
      <c r="W1150" s="250" t="str">
        <f>IF(Q1150&lt;&gt;"",1000 - SUMIF($D$12:$D1149,$D1150,W$12:W1149),"")</f>
        <v/>
      </c>
      <c r="X1150" s="106"/>
      <c r="Y1150" s="247"/>
      <c r="Z1150" s="247"/>
      <c r="AA1150" s="247"/>
      <c r="AB1150" s="248" t="str">
        <f>IF(AND(Y1150&lt;&gt;"",Z1150&lt;&gt;"",X1150&lt;&gt;""),ROUND(MIN(IF(OR(X1150="OZZ",X1150="ZZ"),5000,17300),TRUNC(0.75*(SUMIF($D$12:$D1150,$D1150,Y$12:Y1150)+SUMIF($D$12:$D1150,$D1150,Z$12:Z1150)),2)) - SUMIF($D$12:$D1149,$D1150,AB$12:AB1149),2),"")</f>
        <v/>
      </c>
      <c r="AC1150" s="251" t="str">
        <f>IF(AND(Y1150&lt;&gt;"",Z1150&lt;&gt;"",AA1150&lt;&gt;"",X1150&lt;&gt;"",AP1150&lt;&gt;""),IF(OR(X1150="OZZ",X1150="ZZ"),ROUND(0-SUMIF($D$12:$D1149,$D1150,AC$12:AC1149),2),IF(AA1150=0,0,ROUND(MIN(MIN(17300,TRUNC(0.75*(SUMIF($D$12:$D$2012,$D1150,Y$12:Y$2012)+SUMIF($D$12:$D$2012,$D1150,Z$12:Z$2012)),2)+SUMIF($D$12:$D1150,$D1150,AP$12:AP1150))-SUMIF($D$12:$D1149,$D1150,AC$12:AC1149)-SUMIF($D$12:$D$2012,$D1150,AB$12:AB$2012),AP1150),2))),"")</f>
        <v/>
      </c>
      <c r="AD1150" s="250" t="str">
        <f>IF(X1150&lt;&gt;"",1000 - SUMIF($D$12:$D1149,$D1150,AD$12:AD1149),"")</f>
        <v/>
      </c>
      <c r="AE1150" s="252"/>
      <c r="AF1150" s="253"/>
      <c r="AG1150" s="254"/>
      <c r="AH1150" s="255" t="str">
        <f t="shared" si="376"/>
        <v/>
      </c>
      <c r="AI1150" s="256"/>
      <c r="AJ1150" s="253"/>
      <c r="AK1150" s="254"/>
      <c r="AL1150" s="255" t="str">
        <f t="shared" si="377"/>
        <v/>
      </c>
      <c r="AM1150" s="256"/>
      <c r="AN1150" s="253"/>
      <c r="AO1150" s="254"/>
      <c r="AP1150" s="255" t="str">
        <f t="shared" si="357"/>
        <v/>
      </c>
      <c r="AQ1150" s="116"/>
      <c r="AR1150" s="116"/>
      <c r="AS1150" s="117"/>
      <c r="AT1150" s="118"/>
      <c r="AU1150" s="119" t="str">
        <f>IF(D1150&lt;&gt; "", IF(COUNTIF($D$12:$D1150,$D1150)&gt;1,0,IF(SUM(N1150,U1150,AB1150)&gt;0,IF(AND(X1150="",OR(Q1150&lt;&gt;"",J1150&lt;&gt;"")),IF(Q1150&lt;&gt;"",Q1150,IF(J1150&lt;&gt;"",J1150,0)),IF(AND(Q1150&lt;&gt;"",J1150&lt;&gt;"",Q1150=J1150),Q1150,X1150)),0)),"")</f>
        <v/>
      </c>
      <c r="AV1150" s="119" t="str">
        <f>IF(D1150&lt;&gt;"",IF(COUNTIF($D$12:$D1150,$D1150)&gt;1,0,IF(SUM(O1150,V1150,AC1150)&gt;0,IF(AND(X1150="",OR(Q1150&lt;&gt;"",J1150&lt;&gt;"")),IF(Q1150&lt;&gt;"",Q1150,IF(J1150&lt;&gt;"",J1150,0)),IF(AND(Q1150&lt;&gt;"",J1150&lt;&gt;"",Q1150=J1150),Q1150,X1150)),0)),"")</f>
        <v/>
      </c>
      <c r="AW1150" s="119" t="str">
        <f>IF(D1150&lt;&gt;"",IF(COUNTIF($D$12:$D1150,$D1150)&gt;1,0,IF(SUM(P1150,W1150,AD1150)&gt;0,IF(AND(X1150="",OR(Q1150&lt;&gt;"",J1150&lt;&gt;"")),IF(Q1150&lt;&gt;"",Q1150,IF(J1150&lt;&gt;"",J1150,0)),IF(AND(Q1150&lt;&gt;"",J1150&lt;&gt;"",Q1150=J1150),Q1150,X1150)),0)),"")</f>
        <v/>
      </c>
      <c r="AX1150" s="118" t="str">
        <f t="shared" si="358"/>
        <v/>
      </c>
      <c r="AY1150" s="118" t="str">
        <f t="shared" si="359"/>
        <v/>
      </c>
      <c r="AZ1150" s="118" t="str">
        <f t="shared" si="360"/>
        <v/>
      </c>
      <c r="BA1150" s="118" t="str">
        <f t="shared" si="361"/>
        <v/>
      </c>
      <c r="BB1150" s="118" t="str">
        <f t="shared" si="362"/>
        <v/>
      </c>
      <c r="BC1150" s="118" t="str">
        <f t="shared" si="363"/>
        <v/>
      </c>
      <c r="BD1150" s="118" t="str">
        <f t="shared" si="364"/>
        <v/>
      </c>
      <c r="BE1150" s="118" t="str">
        <f t="shared" si="365"/>
        <v/>
      </c>
      <c r="BF1150" s="118" t="str">
        <f t="shared" si="366"/>
        <v/>
      </c>
      <c r="BG1150" s="120"/>
      <c r="BH1150" s="120" t="str">
        <f t="shared" si="367"/>
        <v/>
      </c>
      <c r="BI1150" s="120" t="str">
        <f t="shared" si="368"/>
        <v/>
      </c>
      <c r="BJ1150" s="121"/>
      <c r="BK1150" s="120" t="str">
        <f t="shared" si="369"/>
        <v/>
      </c>
      <c r="BL1150" s="120" t="str">
        <f t="shared" si="370"/>
        <v/>
      </c>
      <c r="BM1150" s="120" t="str">
        <f t="shared" si="371"/>
        <v/>
      </c>
      <c r="BN1150" s="120" t="str">
        <f t="shared" si="372"/>
        <v/>
      </c>
      <c r="BO1150" s="120" t="str">
        <f t="shared" si="373"/>
        <v/>
      </c>
      <c r="BP1150" s="120" t="str">
        <f t="shared" si="374"/>
        <v/>
      </c>
      <c r="BQ1150" s="98"/>
      <c r="BR1150" s="98"/>
      <c r="BS1150" s="98"/>
      <c r="BT1150" s="98"/>
      <c r="BU1150" s="98"/>
      <c r="BV1150" s="98"/>
      <c r="BW1150" s="98"/>
      <c r="BX1150" s="98"/>
      <c r="BY1150" s="98"/>
      <c r="BZ1150" s="98"/>
      <c r="CA1150" s="98"/>
      <c r="CB1150" s="98"/>
      <c r="CC1150" s="98"/>
      <c r="CD1150" s="98"/>
      <c r="CE1150" s="98"/>
      <c r="CF1150" s="98"/>
      <c r="CG1150" s="98"/>
      <c r="CH1150" s="98"/>
      <c r="CI1150" s="98"/>
      <c r="CJ1150" s="98"/>
      <c r="CK1150" s="98"/>
      <c r="CL1150" s="98"/>
      <c r="CM1150" s="98"/>
      <c r="CN1150" s="98"/>
      <c r="CO1150" s="98"/>
      <c r="CP1150" s="98"/>
      <c r="CQ1150" s="98"/>
      <c r="CR1150" s="98"/>
      <c r="CS1150" s="98"/>
    </row>
    <row r="1151" spans="1:97" s="4" customFormat="1" ht="18.75" customHeight="1" x14ac:dyDescent="0.2">
      <c r="A1151" s="3">
        <f t="shared" si="375"/>
        <v>1139</v>
      </c>
      <c r="B1151" s="263"/>
      <c r="C1151" s="263"/>
      <c r="D1151" s="263"/>
      <c r="E1151" s="259"/>
      <c r="F1151" s="259"/>
      <c r="G1151" s="43"/>
      <c r="H1151" s="264"/>
      <c r="I1151" s="261"/>
      <c r="J1151" s="106"/>
      <c r="K1151" s="247"/>
      <c r="L1151" s="247"/>
      <c r="M1151" s="247"/>
      <c r="N1151" s="248" t="str">
        <f>IF(AND(K1151&lt;&gt;"",L1151&lt;&gt;"",J1151&lt;&gt;""),ROUND(MIN(IF(OR(J1151="OZZ",J1151="ZZ"),5000,17300),TRUNC(0.75*(SUMIF($D$12:$D1151,$D1151,K$12:K1151)+SUMIF($D$12:$D1151,$D1151,L$12:L1151)),2)) - SUMIF($D$12:$D1150,$D1151,N$12:N1150),2),"")</f>
        <v/>
      </c>
      <c r="O1151" s="249" t="str">
        <f>IF(AND(K1151&lt;&gt;"",L1151&lt;&gt;"",M1151&lt;&gt;"",J1151&lt;&gt;"",AH1151&lt;&gt;""),IF(OR(J1151="OZZ",J1151="ZZ"),ROUND(0-SUMIF($D$12:$D1150,$D1151,O$12:O1150),2),IF(M1151=0,0,ROUND(MIN(MIN(17300,TRUNC(0.75*(SUMIF($D$12:$D$2012,$D1151,K$12:K$2012)+SUMIF($D$12:$D$2012,$D1151,L$12:L$2012)),2)+SUMIF($D$12:$D1151,$D1151,AH$12:AH1151))-SUMIF($D$12:$D1150,$D1151,O$12:O1150)-SUMIF($D$12:$D$2012,$D1151,N$12:N$2012),AH1151),2))),"")</f>
        <v/>
      </c>
      <c r="P1151" s="250" t="str">
        <f>IF(J1151&lt;&gt;"",1000 - SUMIF($D$12:$D1150,$D1151,P$12:P1150),"")</f>
        <v/>
      </c>
      <c r="Q1151" s="106"/>
      <c r="R1151" s="247"/>
      <c r="S1151" s="247"/>
      <c r="T1151" s="247"/>
      <c r="U1151" s="248" t="str">
        <f>IF(AND(R1151&lt;&gt;"",S1151&lt;&gt;"",Q1151&lt;&gt;""),ROUND(MIN(IF(OR(Q1151="OZZ",Q1151="ZZ"),5000,17300),TRUNC(0.75*(SUMIF($D$12:$D1151,$D1151,R$12:R1151)+SUMIF($D$12:$D1151,$D1151,S$12:S1151)),2)) - SUMIF($D$12:$D1150,$D1151,U$12:U1150),2),"")</f>
        <v/>
      </c>
      <c r="V1151" s="248" t="str">
        <f>IF(AND(R1151&lt;&gt;"",S1151&lt;&gt;"",T1151&lt;&gt;"",Q1151&lt;&gt;"",AL1151&lt;&gt;""),IF(OR(Q1151="OZZ",Q1151="ZZ"),ROUND(0-SUMIF($D$12:$D1150,$D1151,V$12:V1150),2),IF(T1151=0,0,ROUND(MIN(MIN(17300,TRUNC(0.75*(SUMIF($D$12:$D$2012,$D1151,R$12:R$2012)+SUMIF($D$12:$D$2012,$D1151,S$12:S$2012)),2)+SUMIF($D$12:$D1151,$D1151,AL$12:AL1151))-SUMIF($D$12:$D1150,$D1151,V$12:V1150)-SUMIF($D$12:$D$2012,$D1151,U$12:U$2012),AL1151),2))),"")</f>
        <v/>
      </c>
      <c r="W1151" s="250" t="str">
        <f>IF(Q1151&lt;&gt;"",1000 - SUMIF($D$12:$D1150,$D1151,W$12:W1150),"")</f>
        <v/>
      </c>
      <c r="X1151" s="106"/>
      <c r="Y1151" s="247"/>
      <c r="Z1151" s="247"/>
      <c r="AA1151" s="247"/>
      <c r="AB1151" s="248" t="str">
        <f>IF(AND(Y1151&lt;&gt;"",Z1151&lt;&gt;"",X1151&lt;&gt;""),ROUND(MIN(IF(OR(X1151="OZZ",X1151="ZZ"),5000,17300),TRUNC(0.75*(SUMIF($D$12:$D1151,$D1151,Y$12:Y1151)+SUMIF($D$12:$D1151,$D1151,Z$12:Z1151)),2)) - SUMIF($D$12:$D1150,$D1151,AB$12:AB1150),2),"")</f>
        <v/>
      </c>
      <c r="AC1151" s="251" t="str">
        <f>IF(AND(Y1151&lt;&gt;"",Z1151&lt;&gt;"",AA1151&lt;&gt;"",X1151&lt;&gt;"",AP1151&lt;&gt;""),IF(OR(X1151="OZZ",X1151="ZZ"),ROUND(0-SUMIF($D$12:$D1150,$D1151,AC$12:AC1150),2),IF(AA1151=0,0,ROUND(MIN(MIN(17300,TRUNC(0.75*(SUMIF($D$12:$D$2012,$D1151,Y$12:Y$2012)+SUMIF($D$12:$D$2012,$D1151,Z$12:Z$2012)),2)+SUMIF($D$12:$D1151,$D1151,AP$12:AP1151))-SUMIF($D$12:$D1150,$D1151,AC$12:AC1150)-SUMIF($D$12:$D$2012,$D1151,AB$12:AB$2012),AP1151),2))),"")</f>
        <v/>
      </c>
      <c r="AD1151" s="250" t="str">
        <f>IF(X1151&lt;&gt;"",1000 - SUMIF($D$12:$D1150,$D1151,AD$12:AD1150),"")</f>
        <v/>
      </c>
      <c r="AE1151" s="252"/>
      <c r="AF1151" s="253"/>
      <c r="AG1151" s="254"/>
      <c r="AH1151" s="255" t="str">
        <f t="shared" si="376"/>
        <v/>
      </c>
      <c r="AI1151" s="256"/>
      <c r="AJ1151" s="253"/>
      <c r="AK1151" s="254"/>
      <c r="AL1151" s="255" t="str">
        <f t="shared" si="377"/>
        <v/>
      </c>
      <c r="AM1151" s="256"/>
      <c r="AN1151" s="253"/>
      <c r="AO1151" s="254"/>
      <c r="AP1151" s="255" t="str">
        <f t="shared" si="357"/>
        <v/>
      </c>
      <c r="AQ1151" s="116"/>
      <c r="AR1151" s="116"/>
      <c r="AS1151" s="117"/>
      <c r="AT1151" s="118"/>
      <c r="AU1151" s="119" t="str">
        <f>IF(D1151&lt;&gt; "", IF(COUNTIF($D$12:$D1151,$D1151)&gt;1,0,IF(SUM(N1151,U1151,AB1151)&gt;0,IF(AND(X1151="",OR(Q1151&lt;&gt;"",J1151&lt;&gt;"")),IF(Q1151&lt;&gt;"",Q1151,IF(J1151&lt;&gt;"",J1151,0)),IF(AND(Q1151&lt;&gt;"",J1151&lt;&gt;"",Q1151=J1151),Q1151,X1151)),0)),"")</f>
        <v/>
      </c>
      <c r="AV1151" s="119" t="str">
        <f>IF(D1151&lt;&gt;"",IF(COUNTIF($D$12:$D1151,$D1151)&gt;1,0,IF(SUM(O1151,V1151,AC1151)&gt;0,IF(AND(X1151="",OR(Q1151&lt;&gt;"",J1151&lt;&gt;"")),IF(Q1151&lt;&gt;"",Q1151,IF(J1151&lt;&gt;"",J1151,0)),IF(AND(Q1151&lt;&gt;"",J1151&lt;&gt;"",Q1151=J1151),Q1151,X1151)),0)),"")</f>
        <v/>
      </c>
      <c r="AW1151" s="119" t="str">
        <f>IF(D1151&lt;&gt;"",IF(COUNTIF($D$12:$D1151,$D1151)&gt;1,0,IF(SUM(P1151,W1151,AD1151)&gt;0,IF(AND(X1151="",OR(Q1151&lt;&gt;"",J1151&lt;&gt;"")),IF(Q1151&lt;&gt;"",Q1151,IF(J1151&lt;&gt;"",J1151,0)),IF(AND(Q1151&lt;&gt;"",J1151&lt;&gt;"",Q1151=J1151),Q1151,X1151)),0)),"")</f>
        <v/>
      </c>
      <c r="AX1151" s="118" t="str">
        <f t="shared" si="358"/>
        <v/>
      </c>
      <c r="AY1151" s="118" t="str">
        <f t="shared" si="359"/>
        <v/>
      </c>
      <c r="AZ1151" s="118" t="str">
        <f t="shared" si="360"/>
        <v/>
      </c>
      <c r="BA1151" s="118" t="str">
        <f t="shared" si="361"/>
        <v/>
      </c>
      <c r="BB1151" s="118" t="str">
        <f t="shared" si="362"/>
        <v/>
      </c>
      <c r="BC1151" s="118" t="str">
        <f t="shared" si="363"/>
        <v/>
      </c>
      <c r="BD1151" s="118" t="str">
        <f t="shared" si="364"/>
        <v/>
      </c>
      <c r="BE1151" s="118" t="str">
        <f t="shared" si="365"/>
        <v/>
      </c>
      <c r="BF1151" s="118" t="str">
        <f t="shared" si="366"/>
        <v/>
      </c>
      <c r="BG1151" s="120"/>
      <c r="BH1151" s="120" t="str">
        <f t="shared" si="367"/>
        <v/>
      </c>
      <c r="BI1151" s="120" t="str">
        <f t="shared" si="368"/>
        <v/>
      </c>
      <c r="BJ1151" s="121"/>
      <c r="BK1151" s="120" t="str">
        <f t="shared" si="369"/>
        <v/>
      </c>
      <c r="BL1151" s="120" t="str">
        <f t="shared" si="370"/>
        <v/>
      </c>
      <c r="BM1151" s="120" t="str">
        <f t="shared" si="371"/>
        <v/>
      </c>
      <c r="BN1151" s="120" t="str">
        <f t="shared" si="372"/>
        <v/>
      </c>
      <c r="BO1151" s="120" t="str">
        <f t="shared" si="373"/>
        <v/>
      </c>
      <c r="BP1151" s="120" t="str">
        <f t="shared" si="374"/>
        <v/>
      </c>
      <c r="BQ1151" s="98"/>
      <c r="BR1151" s="98"/>
      <c r="BS1151" s="98"/>
      <c r="BT1151" s="98"/>
      <c r="BU1151" s="98"/>
      <c r="BV1151" s="98"/>
      <c r="BW1151" s="98"/>
      <c r="BX1151" s="98"/>
      <c r="BY1151" s="98"/>
      <c r="BZ1151" s="98"/>
      <c r="CA1151" s="98"/>
      <c r="CB1151" s="98"/>
      <c r="CC1151" s="98"/>
      <c r="CD1151" s="98"/>
      <c r="CE1151" s="98"/>
      <c r="CF1151" s="98"/>
      <c r="CG1151" s="98"/>
      <c r="CH1151" s="98"/>
      <c r="CI1151" s="98"/>
      <c r="CJ1151" s="98"/>
      <c r="CK1151" s="98"/>
      <c r="CL1151" s="98"/>
      <c r="CM1151" s="98"/>
      <c r="CN1151" s="98"/>
      <c r="CO1151" s="98"/>
      <c r="CP1151" s="98"/>
      <c r="CQ1151" s="98"/>
      <c r="CR1151" s="98"/>
      <c r="CS1151" s="98"/>
    </row>
    <row r="1152" spans="1:97" s="4" customFormat="1" ht="18.75" customHeight="1" x14ac:dyDescent="0.2">
      <c r="A1152" s="3">
        <f t="shared" si="375"/>
        <v>1140</v>
      </c>
      <c r="B1152" s="263"/>
      <c r="C1152" s="263"/>
      <c r="D1152" s="263"/>
      <c r="E1152" s="259"/>
      <c r="F1152" s="259"/>
      <c r="G1152" s="43"/>
      <c r="H1152" s="264"/>
      <c r="I1152" s="261"/>
      <c r="J1152" s="106"/>
      <c r="K1152" s="247"/>
      <c r="L1152" s="247"/>
      <c r="M1152" s="247"/>
      <c r="N1152" s="248" t="str">
        <f>IF(AND(K1152&lt;&gt;"",L1152&lt;&gt;"",J1152&lt;&gt;""),ROUND(MIN(IF(OR(J1152="OZZ",J1152="ZZ"),5000,17300),TRUNC(0.75*(SUMIF($D$12:$D1152,$D1152,K$12:K1152)+SUMIF($D$12:$D1152,$D1152,L$12:L1152)),2)) - SUMIF($D$12:$D1151,$D1152,N$12:N1151),2),"")</f>
        <v/>
      </c>
      <c r="O1152" s="249" t="str">
        <f>IF(AND(K1152&lt;&gt;"",L1152&lt;&gt;"",M1152&lt;&gt;"",J1152&lt;&gt;"",AH1152&lt;&gt;""),IF(OR(J1152="OZZ",J1152="ZZ"),ROUND(0-SUMIF($D$12:$D1151,$D1152,O$12:O1151),2),IF(M1152=0,0,ROUND(MIN(MIN(17300,TRUNC(0.75*(SUMIF($D$12:$D$2012,$D1152,K$12:K$2012)+SUMIF($D$12:$D$2012,$D1152,L$12:L$2012)),2)+SUMIF($D$12:$D1152,$D1152,AH$12:AH1152))-SUMIF($D$12:$D1151,$D1152,O$12:O1151)-SUMIF($D$12:$D$2012,$D1152,N$12:N$2012),AH1152),2))),"")</f>
        <v/>
      </c>
      <c r="P1152" s="250" t="str">
        <f>IF(J1152&lt;&gt;"",1000 - SUMIF($D$12:$D1151,$D1152,P$12:P1151),"")</f>
        <v/>
      </c>
      <c r="Q1152" s="106"/>
      <c r="R1152" s="247"/>
      <c r="S1152" s="247"/>
      <c r="T1152" s="247"/>
      <c r="U1152" s="248" t="str">
        <f>IF(AND(R1152&lt;&gt;"",S1152&lt;&gt;"",Q1152&lt;&gt;""),ROUND(MIN(IF(OR(Q1152="OZZ",Q1152="ZZ"),5000,17300),TRUNC(0.75*(SUMIF($D$12:$D1152,$D1152,R$12:R1152)+SUMIF($D$12:$D1152,$D1152,S$12:S1152)),2)) - SUMIF($D$12:$D1151,$D1152,U$12:U1151),2),"")</f>
        <v/>
      </c>
      <c r="V1152" s="248" t="str">
        <f>IF(AND(R1152&lt;&gt;"",S1152&lt;&gt;"",T1152&lt;&gt;"",Q1152&lt;&gt;"",AL1152&lt;&gt;""),IF(OR(Q1152="OZZ",Q1152="ZZ"),ROUND(0-SUMIF($D$12:$D1151,$D1152,V$12:V1151),2),IF(T1152=0,0,ROUND(MIN(MIN(17300,TRUNC(0.75*(SUMIF($D$12:$D$2012,$D1152,R$12:R$2012)+SUMIF($D$12:$D$2012,$D1152,S$12:S$2012)),2)+SUMIF($D$12:$D1152,$D1152,AL$12:AL1152))-SUMIF($D$12:$D1151,$D1152,V$12:V1151)-SUMIF($D$12:$D$2012,$D1152,U$12:U$2012),AL1152),2))),"")</f>
        <v/>
      </c>
      <c r="W1152" s="250" t="str">
        <f>IF(Q1152&lt;&gt;"",1000 - SUMIF($D$12:$D1151,$D1152,W$12:W1151),"")</f>
        <v/>
      </c>
      <c r="X1152" s="106"/>
      <c r="Y1152" s="247"/>
      <c r="Z1152" s="247"/>
      <c r="AA1152" s="247"/>
      <c r="AB1152" s="248" t="str">
        <f>IF(AND(Y1152&lt;&gt;"",Z1152&lt;&gt;"",X1152&lt;&gt;""),ROUND(MIN(IF(OR(X1152="OZZ",X1152="ZZ"),5000,17300),TRUNC(0.75*(SUMIF($D$12:$D1152,$D1152,Y$12:Y1152)+SUMIF($D$12:$D1152,$D1152,Z$12:Z1152)),2)) - SUMIF($D$12:$D1151,$D1152,AB$12:AB1151),2),"")</f>
        <v/>
      </c>
      <c r="AC1152" s="251" t="str">
        <f>IF(AND(Y1152&lt;&gt;"",Z1152&lt;&gt;"",AA1152&lt;&gt;"",X1152&lt;&gt;"",AP1152&lt;&gt;""),IF(OR(X1152="OZZ",X1152="ZZ"),ROUND(0-SUMIF($D$12:$D1151,$D1152,AC$12:AC1151),2),IF(AA1152=0,0,ROUND(MIN(MIN(17300,TRUNC(0.75*(SUMIF($D$12:$D$2012,$D1152,Y$12:Y$2012)+SUMIF($D$12:$D$2012,$D1152,Z$12:Z$2012)),2)+SUMIF($D$12:$D1152,$D1152,AP$12:AP1152))-SUMIF($D$12:$D1151,$D1152,AC$12:AC1151)-SUMIF($D$12:$D$2012,$D1152,AB$12:AB$2012),AP1152),2))),"")</f>
        <v/>
      </c>
      <c r="AD1152" s="250" t="str">
        <f>IF(X1152&lt;&gt;"",1000 - SUMIF($D$12:$D1151,$D1152,AD$12:AD1151),"")</f>
        <v/>
      </c>
      <c r="AE1152" s="252"/>
      <c r="AF1152" s="253"/>
      <c r="AG1152" s="254"/>
      <c r="AH1152" s="255" t="str">
        <f t="shared" si="376"/>
        <v/>
      </c>
      <c r="AI1152" s="256"/>
      <c r="AJ1152" s="253"/>
      <c r="AK1152" s="254"/>
      <c r="AL1152" s="255" t="str">
        <f t="shared" si="377"/>
        <v/>
      </c>
      <c r="AM1152" s="256"/>
      <c r="AN1152" s="253"/>
      <c r="AO1152" s="254"/>
      <c r="AP1152" s="255" t="str">
        <f t="shared" si="357"/>
        <v/>
      </c>
      <c r="AQ1152" s="116"/>
      <c r="AR1152" s="116"/>
      <c r="AS1152" s="117"/>
      <c r="AT1152" s="118"/>
      <c r="AU1152" s="119" t="str">
        <f>IF(D1152&lt;&gt; "", IF(COUNTIF($D$12:$D1152,$D1152)&gt;1,0,IF(SUM(N1152,U1152,AB1152)&gt;0,IF(AND(X1152="",OR(Q1152&lt;&gt;"",J1152&lt;&gt;"")),IF(Q1152&lt;&gt;"",Q1152,IF(J1152&lt;&gt;"",J1152,0)),IF(AND(Q1152&lt;&gt;"",J1152&lt;&gt;"",Q1152=J1152),Q1152,X1152)),0)),"")</f>
        <v/>
      </c>
      <c r="AV1152" s="119" t="str">
        <f>IF(D1152&lt;&gt;"",IF(COUNTIF($D$12:$D1152,$D1152)&gt;1,0,IF(SUM(O1152,V1152,AC1152)&gt;0,IF(AND(X1152="",OR(Q1152&lt;&gt;"",J1152&lt;&gt;"")),IF(Q1152&lt;&gt;"",Q1152,IF(J1152&lt;&gt;"",J1152,0)),IF(AND(Q1152&lt;&gt;"",J1152&lt;&gt;"",Q1152=J1152),Q1152,X1152)),0)),"")</f>
        <v/>
      </c>
      <c r="AW1152" s="119" t="str">
        <f>IF(D1152&lt;&gt;"",IF(COUNTIF($D$12:$D1152,$D1152)&gt;1,0,IF(SUM(P1152,W1152,AD1152)&gt;0,IF(AND(X1152="",OR(Q1152&lt;&gt;"",J1152&lt;&gt;"")),IF(Q1152&lt;&gt;"",Q1152,IF(J1152&lt;&gt;"",J1152,0)),IF(AND(Q1152&lt;&gt;"",J1152&lt;&gt;"",Q1152=J1152),Q1152,X1152)),0)),"")</f>
        <v/>
      </c>
      <c r="AX1152" s="118" t="str">
        <f t="shared" si="358"/>
        <v/>
      </c>
      <c r="AY1152" s="118" t="str">
        <f t="shared" si="359"/>
        <v/>
      </c>
      <c r="AZ1152" s="118" t="str">
        <f t="shared" si="360"/>
        <v/>
      </c>
      <c r="BA1152" s="118" t="str">
        <f t="shared" si="361"/>
        <v/>
      </c>
      <c r="BB1152" s="118" t="str">
        <f t="shared" si="362"/>
        <v/>
      </c>
      <c r="BC1152" s="118" t="str">
        <f t="shared" si="363"/>
        <v/>
      </c>
      <c r="BD1152" s="118" t="str">
        <f t="shared" si="364"/>
        <v/>
      </c>
      <c r="BE1152" s="118" t="str">
        <f t="shared" si="365"/>
        <v/>
      </c>
      <c r="BF1152" s="118" t="str">
        <f t="shared" si="366"/>
        <v/>
      </c>
      <c r="BG1152" s="120"/>
      <c r="BH1152" s="120" t="str">
        <f t="shared" si="367"/>
        <v/>
      </c>
      <c r="BI1152" s="120" t="str">
        <f t="shared" si="368"/>
        <v/>
      </c>
      <c r="BJ1152" s="121"/>
      <c r="BK1152" s="120" t="str">
        <f t="shared" si="369"/>
        <v/>
      </c>
      <c r="BL1152" s="120" t="str">
        <f t="shared" si="370"/>
        <v/>
      </c>
      <c r="BM1152" s="120" t="str">
        <f t="shared" si="371"/>
        <v/>
      </c>
      <c r="BN1152" s="120" t="str">
        <f t="shared" si="372"/>
        <v/>
      </c>
      <c r="BO1152" s="120" t="str">
        <f t="shared" si="373"/>
        <v/>
      </c>
      <c r="BP1152" s="120" t="str">
        <f t="shared" si="374"/>
        <v/>
      </c>
      <c r="BQ1152" s="98"/>
      <c r="BR1152" s="98"/>
      <c r="BS1152" s="98"/>
      <c r="BT1152" s="98"/>
      <c r="BU1152" s="98"/>
      <c r="BV1152" s="98"/>
      <c r="BW1152" s="98"/>
      <c r="BX1152" s="98"/>
      <c r="BY1152" s="98"/>
      <c r="BZ1152" s="98"/>
      <c r="CA1152" s="98"/>
      <c r="CB1152" s="98"/>
      <c r="CC1152" s="98"/>
      <c r="CD1152" s="98"/>
      <c r="CE1152" s="98"/>
      <c r="CF1152" s="98"/>
      <c r="CG1152" s="98"/>
      <c r="CH1152" s="98"/>
      <c r="CI1152" s="98"/>
      <c r="CJ1152" s="98"/>
      <c r="CK1152" s="98"/>
      <c r="CL1152" s="98"/>
      <c r="CM1152" s="98"/>
      <c r="CN1152" s="98"/>
      <c r="CO1152" s="98"/>
      <c r="CP1152" s="98"/>
      <c r="CQ1152" s="98"/>
      <c r="CR1152" s="98"/>
      <c r="CS1152" s="98"/>
    </row>
    <row r="1153" spans="1:97" s="4" customFormat="1" ht="18.75" customHeight="1" x14ac:dyDescent="0.2">
      <c r="A1153" s="3">
        <f t="shared" si="375"/>
        <v>1141</v>
      </c>
      <c r="B1153" s="263"/>
      <c r="C1153" s="263"/>
      <c r="D1153" s="263"/>
      <c r="E1153" s="259"/>
      <c r="F1153" s="259"/>
      <c r="G1153" s="43"/>
      <c r="H1153" s="264"/>
      <c r="I1153" s="261"/>
      <c r="J1153" s="106"/>
      <c r="K1153" s="247"/>
      <c r="L1153" s="247"/>
      <c r="M1153" s="247"/>
      <c r="N1153" s="248" t="str">
        <f>IF(AND(K1153&lt;&gt;"",L1153&lt;&gt;"",J1153&lt;&gt;""),ROUND(MIN(IF(OR(J1153="OZZ",J1153="ZZ"),5000,17300),TRUNC(0.75*(SUMIF($D$12:$D1153,$D1153,K$12:K1153)+SUMIF($D$12:$D1153,$D1153,L$12:L1153)),2)) - SUMIF($D$12:$D1152,$D1153,N$12:N1152),2),"")</f>
        <v/>
      </c>
      <c r="O1153" s="249" t="str">
        <f>IF(AND(K1153&lt;&gt;"",L1153&lt;&gt;"",M1153&lt;&gt;"",J1153&lt;&gt;"",AH1153&lt;&gt;""),IF(OR(J1153="OZZ",J1153="ZZ"),ROUND(0-SUMIF($D$12:$D1152,$D1153,O$12:O1152),2),IF(M1153=0,0,ROUND(MIN(MIN(17300,TRUNC(0.75*(SUMIF($D$12:$D$2012,$D1153,K$12:K$2012)+SUMIF($D$12:$D$2012,$D1153,L$12:L$2012)),2)+SUMIF($D$12:$D1153,$D1153,AH$12:AH1153))-SUMIF($D$12:$D1152,$D1153,O$12:O1152)-SUMIF($D$12:$D$2012,$D1153,N$12:N$2012),AH1153),2))),"")</f>
        <v/>
      </c>
      <c r="P1153" s="250" t="str">
        <f>IF(J1153&lt;&gt;"",1000 - SUMIF($D$12:$D1152,$D1153,P$12:P1152),"")</f>
        <v/>
      </c>
      <c r="Q1153" s="106"/>
      <c r="R1153" s="247"/>
      <c r="S1153" s="247"/>
      <c r="T1153" s="247"/>
      <c r="U1153" s="248" t="str">
        <f>IF(AND(R1153&lt;&gt;"",S1153&lt;&gt;"",Q1153&lt;&gt;""),ROUND(MIN(IF(OR(Q1153="OZZ",Q1153="ZZ"),5000,17300),TRUNC(0.75*(SUMIF($D$12:$D1153,$D1153,R$12:R1153)+SUMIF($D$12:$D1153,$D1153,S$12:S1153)),2)) - SUMIF($D$12:$D1152,$D1153,U$12:U1152),2),"")</f>
        <v/>
      </c>
      <c r="V1153" s="248" t="str">
        <f>IF(AND(R1153&lt;&gt;"",S1153&lt;&gt;"",T1153&lt;&gt;"",Q1153&lt;&gt;"",AL1153&lt;&gt;""),IF(OR(Q1153="OZZ",Q1153="ZZ"),ROUND(0-SUMIF($D$12:$D1152,$D1153,V$12:V1152),2),IF(T1153=0,0,ROUND(MIN(MIN(17300,TRUNC(0.75*(SUMIF($D$12:$D$2012,$D1153,R$12:R$2012)+SUMIF($D$12:$D$2012,$D1153,S$12:S$2012)),2)+SUMIF($D$12:$D1153,$D1153,AL$12:AL1153))-SUMIF($D$12:$D1152,$D1153,V$12:V1152)-SUMIF($D$12:$D$2012,$D1153,U$12:U$2012),AL1153),2))),"")</f>
        <v/>
      </c>
      <c r="W1153" s="250" t="str">
        <f>IF(Q1153&lt;&gt;"",1000 - SUMIF($D$12:$D1152,$D1153,W$12:W1152),"")</f>
        <v/>
      </c>
      <c r="X1153" s="106"/>
      <c r="Y1153" s="247"/>
      <c r="Z1153" s="247"/>
      <c r="AA1153" s="247"/>
      <c r="AB1153" s="248" t="str">
        <f>IF(AND(Y1153&lt;&gt;"",Z1153&lt;&gt;"",X1153&lt;&gt;""),ROUND(MIN(IF(OR(X1153="OZZ",X1153="ZZ"),5000,17300),TRUNC(0.75*(SUMIF($D$12:$D1153,$D1153,Y$12:Y1153)+SUMIF($D$12:$D1153,$D1153,Z$12:Z1153)),2)) - SUMIF($D$12:$D1152,$D1153,AB$12:AB1152),2),"")</f>
        <v/>
      </c>
      <c r="AC1153" s="251" t="str">
        <f>IF(AND(Y1153&lt;&gt;"",Z1153&lt;&gt;"",AA1153&lt;&gt;"",X1153&lt;&gt;"",AP1153&lt;&gt;""),IF(OR(X1153="OZZ",X1153="ZZ"),ROUND(0-SUMIF($D$12:$D1152,$D1153,AC$12:AC1152),2),IF(AA1153=0,0,ROUND(MIN(MIN(17300,TRUNC(0.75*(SUMIF($D$12:$D$2012,$D1153,Y$12:Y$2012)+SUMIF($D$12:$D$2012,$D1153,Z$12:Z$2012)),2)+SUMIF($D$12:$D1153,$D1153,AP$12:AP1153))-SUMIF($D$12:$D1152,$D1153,AC$12:AC1152)-SUMIF($D$12:$D$2012,$D1153,AB$12:AB$2012),AP1153),2))),"")</f>
        <v/>
      </c>
      <c r="AD1153" s="250" t="str">
        <f>IF(X1153&lt;&gt;"",1000 - SUMIF($D$12:$D1152,$D1153,AD$12:AD1152),"")</f>
        <v/>
      </c>
      <c r="AE1153" s="252"/>
      <c r="AF1153" s="253"/>
      <c r="AG1153" s="254"/>
      <c r="AH1153" s="255" t="str">
        <f t="shared" si="376"/>
        <v/>
      </c>
      <c r="AI1153" s="256"/>
      <c r="AJ1153" s="253"/>
      <c r="AK1153" s="254"/>
      <c r="AL1153" s="255" t="str">
        <f t="shared" si="377"/>
        <v/>
      </c>
      <c r="AM1153" s="256"/>
      <c r="AN1153" s="253"/>
      <c r="AO1153" s="254"/>
      <c r="AP1153" s="255" t="str">
        <f t="shared" si="357"/>
        <v/>
      </c>
      <c r="AQ1153" s="116"/>
      <c r="AR1153" s="116"/>
      <c r="AS1153" s="117"/>
      <c r="AT1153" s="118"/>
      <c r="AU1153" s="119" t="str">
        <f>IF(D1153&lt;&gt; "", IF(COUNTIF($D$12:$D1153,$D1153)&gt;1,0,IF(SUM(N1153,U1153,AB1153)&gt;0,IF(AND(X1153="",OR(Q1153&lt;&gt;"",J1153&lt;&gt;"")),IF(Q1153&lt;&gt;"",Q1153,IF(J1153&lt;&gt;"",J1153,0)),IF(AND(Q1153&lt;&gt;"",J1153&lt;&gt;"",Q1153=J1153),Q1153,X1153)),0)),"")</f>
        <v/>
      </c>
      <c r="AV1153" s="119" t="str">
        <f>IF(D1153&lt;&gt;"",IF(COUNTIF($D$12:$D1153,$D1153)&gt;1,0,IF(SUM(O1153,V1153,AC1153)&gt;0,IF(AND(X1153="",OR(Q1153&lt;&gt;"",J1153&lt;&gt;"")),IF(Q1153&lt;&gt;"",Q1153,IF(J1153&lt;&gt;"",J1153,0)),IF(AND(Q1153&lt;&gt;"",J1153&lt;&gt;"",Q1153=J1153),Q1153,X1153)),0)),"")</f>
        <v/>
      </c>
      <c r="AW1153" s="119" t="str">
        <f>IF(D1153&lt;&gt;"",IF(COUNTIF($D$12:$D1153,$D1153)&gt;1,0,IF(SUM(P1153,W1153,AD1153)&gt;0,IF(AND(X1153="",OR(Q1153&lt;&gt;"",J1153&lt;&gt;"")),IF(Q1153&lt;&gt;"",Q1153,IF(J1153&lt;&gt;"",J1153,0)),IF(AND(Q1153&lt;&gt;"",J1153&lt;&gt;"",Q1153=J1153),Q1153,X1153)),0)),"")</f>
        <v/>
      </c>
      <c r="AX1153" s="118" t="str">
        <f t="shared" si="358"/>
        <v/>
      </c>
      <c r="AY1153" s="118" t="str">
        <f t="shared" si="359"/>
        <v/>
      </c>
      <c r="AZ1153" s="118" t="str">
        <f t="shared" si="360"/>
        <v/>
      </c>
      <c r="BA1153" s="118" t="str">
        <f t="shared" si="361"/>
        <v/>
      </c>
      <c r="BB1153" s="118" t="str">
        <f t="shared" si="362"/>
        <v/>
      </c>
      <c r="BC1153" s="118" t="str">
        <f t="shared" si="363"/>
        <v/>
      </c>
      <c r="BD1153" s="118" t="str">
        <f t="shared" si="364"/>
        <v/>
      </c>
      <c r="BE1153" s="118" t="str">
        <f t="shared" si="365"/>
        <v/>
      </c>
      <c r="BF1153" s="118" t="str">
        <f t="shared" si="366"/>
        <v/>
      </c>
      <c r="BG1153" s="120"/>
      <c r="BH1153" s="120" t="str">
        <f t="shared" si="367"/>
        <v/>
      </c>
      <c r="BI1153" s="120" t="str">
        <f t="shared" si="368"/>
        <v/>
      </c>
      <c r="BJ1153" s="121"/>
      <c r="BK1153" s="120" t="str">
        <f t="shared" si="369"/>
        <v/>
      </c>
      <c r="BL1153" s="120" t="str">
        <f t="shared" si="370"/>
        <v/>
      </c>
      <c r="BM1153" s="120" t="str">
        <f t="shared" si="371"/>
        <v/>
      </c>
      <c r="BN1153" s="120" t="str">
        <f t="shared" si="372"/>
        <v/>
      </c>
      <c r="BO1153" s="120" t="str">
        <f t="shared" si="373"/>
        <v/>
      </c>
      <c r="BP1153" s="120" t="str">
        <f t="shared" si="374"/>
        <v/>
      </c>
      <c r="BQ1153" s="98"/>
      <c r="BR1153" s="98"/>
      <c r="BS1153" s="98"/>
      <c r="BT1153" s="98"/>
      <c r="BU1153" s="98"/>
      <c r="BV1153" s="98"/>
      <c r="BW1153" s="98"/>
      <c r="BX1153" s="98"/>
      <c r="BY1153" s="98"/>
      <c r="BZ1153" s="98"/>
      <c r="CA1153" s="98"/>
      <c r="CB1153" s="98"/>
      <c r="CC1153" s="98"/>
      <c r="CD1153" s="98"/>
      <c r="CE1153" s="98"/>
      <c r="CF1153" s="98"/>
      <c r="CG1153" s="98"/>
      <c r="CH1153" s="98"/>
      <c r="CI1153" s="98"/>
      <c r="CJ1153" s="98"/>
      <c r="CK1153" s="98"/>
      <c r="CL1153" s="98"/>
      <c r="CM1153" s="98"/>
      <c r="CN1153" s="98"/>
      <c r="CO1153" s="98"/>
      <c r="CP1153" s="98"/>
      <c r="CQ1153" s="98"/>
      <c r="CR1153" s="98"/>
      <c r="CS1153" s="98"/>
    </row>
    <row r="1154" spans="1:97" s="4" customFormat="1" ht="18.75" customHeight="1" x14ac:dyDescent="0.2">
      <c r="A1154" s="3">
        <f t="shared" si="375"/>
        <v>1142</v>
      </c>
      <c r="B1154" s="263"/>
      <c r="C1154" s="263"/>
      <c r="D1154" s="263"/>
      <c r="E1154" s="259"/>
      <c r="F1154" s="259"/>
      <c r="G1154" s="43"/>
      <c r="H1154" s="264"/>
      <c r="I1154" s="261"/>
      <c r="J1154" s="106"/>
      <c r="K1154" s="247"/>
      <c r="L1154" s="247"/>
      <c r="M1154" s="247"/>
      <c r="N1154" s="248" t="str">
        <f>IF(AND(K1154&lt;&gt;"",L1154&lt;&gt;"",J1154&lt;&gt;""),ROUND(MIN(IF(OR(J1154="OZZ",J1154="ZZ"),5000,17300),TRUNC(0.75*(SUMIF($D$12:$D1154,$D1154,K$12:K1154)+SUMIF($D$12:$D1154,$D1154,L$12:L1154)),2)) - SUMIF($D$12:$D1153,$D1154,N$12:N1153),2),"")</f>
        <v/>
      </c>
      <c r="O1154" s="249" t="str">
        <f>IF(AND(K1154&lt;&gt;"",L1154&lt;&gt;"",M1154&lt;&gt;"",J1154&lt;&gt;"",AH1154&lt;&gt;""),IF(OR(J1154="OZZ",J1154="ZZ"),ROUND(0-SUMIF($D$12:$D1153,$D1154,O$12:O1153),2),IF(M1154=0,0,ROUND(MIN(MIN(17300,TRUNC(0.75*(SUMIF($D$12:$D$2012,$D1154,K$12:K$2012)+SUMIF($D$12:$D$2012,$D1154,L$12:L$2012)),2)+SUMIF($D$12:$D1154,$D1154,AH$12:AH1154))-SUMIF($D$12:$D1153,$D1154,O$12:O1153)-SUMIF($D$12:$D$2012,$D1154,N$12:N$2012),AH1154),2))),"")</f>
        <v/>
      </c>
      <c r="P1154" s="250" t="str">
        <f>IF(J1154&lt;&gt;"",1000 - SUMIF($D$12:$D1153,$D1154,P$12:P1153),"")</f>
        <v/>
      </c>
      <c r="Q1154" s="106"/>
      <c r="R1154" s="247"/>
      <c r="S1154" s="247"/>
      <c r="T1154" s="247"/>
      <c r="U1154" s="248" t="str">
        <f>IF(AND(R1154&lt;&gt;"",S1154&lt;&gt;"",Q1154&lt;&gt;""),ROUND(MIN(IF(OR(Q1154="OZZ",Q1154="ZZ"),5000,17300),TRUNC(0.75*(SUMIF($D$12:$D1154,$D1154,R$12:R1154)+SUMIF($D$12:$D1154,$D1154,S$12:S1154)),2)) - SUMIF($D$12:$D1153,$D1154,U$12:U1153),2),"")</f>
        <v/>
      </c>
      <c r="V1154" s="248" t="str">
        <f>IF(AND(R1154&lt;&gt;"",S1154&lt;&gt;"",T1154&lt;&gt;"",Q1154&lt;&gt;"",AL1154&lt;&gt;""),IF(OR(Q1154="OZZ",Q1154="ZZ"),ROUND(0-SUMIF($D$12:$D1153,$D1154,V$12:V1153),2),IF(T1154=0,0,ROUND(MIN(MIN(17300,TRUNC(0.75*(SUMIF($D$12:$D$2012,$D1154,R$12:R$2012)+SUMIF($D$12:$D$2012,$D1154,S$12:S$2012)),2)+SUMIF($D$12:$D1154,$D1154,AL$12:AL1154))-SUMIF($D$12:$D1153,$D1154,V$12:V1153)-SUMIF($D$12:$D$2012,$D1154,U$12:U$2012),AL1154),2))),"")</f>
        <v/>
      </c>
      <c r="W1154" s="250" t="str">
        <f>IF(Q1154&lt;&gt;"",1000 - SUMIF($D$12:$D1153,$D1154,W$12:W1153),"")</f>
        <v/>
      </c>
      <c r="X1154" s="106"/>
      <c r="Y1154" s="247"/>
      <c r="Z1154" s="247"/>
      <c r="AA1154" s="247"/>
      <c r="AB1154" s="248" t="str">
        <f>IF(AND(Y1154&lt;&gt;"",Z1154&lt;&gt;"",X1154&lt;&gt;""),ROUND(MIN(IF(OR(X1154="OZZ",X1154="ZZ"),5000,17300),TRUNC(0.75*(SUMIF($D$12:$D1154,$D1154,Y$12:Y1154)+SUMIF($D$12:$D1154,$D1154,Z$12:Z1154)),2)) - SUMIF($D$12:$D1153,$D1154,AB$12:AB1153),2),"")</f>
        <v/>
      </c>
      <c r="AC1154" s="251" t="str">
        <f>IF(AND(Y1154&lt;&gt;"",Z1154&lt;&gt;"",AA1154&lt;&gt;"",X1154&lt;&gt;"",AP1154&lt;&gt;""),IF(OR(X1154="OZZ",X1154="ZZ"),ROUND(0-SUMIF($D$12:$D1153,$D1154,AC$12:AC1153),2),IF(AA1154=0,0,ROUND(MIN(MIN(17300,TRUNC(0.75*(SUMIF($D$12:$D$2012,$D1154,Y$12:Y$2012)+SUMIF($D$12:$D$2012,$D1154,Z$12:Z$2012)),2)+SUMIF($D$12:$D1154,$D1154,AP$12:AP1154))-SUMIF($D$12:$D1153,$D1154,AC$12:AC1153)-SUMIF($D$12:$D$2012,$D1154,AB$12:AB$2012),AP1154),2))),"")</f>
        <v/>
      </c>
      <c r="AD1154" s="250" t="str">
        <f>IF(X1154&lt;&gt;"",1000 - SUMIF($D$12:$D1153,$D1154,AD$12:AD1153),"")</f>
        <v/>
      </c>
      <c r="AE1154" s="252"/>
      <c r="AF1154" s="253"/>
      <c r="AG1154" s="254"/>
      <c r="AH1154" s="255" t="str">
        <f t="shared" si="376"/>
        <v/>
      </c>
      <c r="AI1154" s="256"/>
      <c r="AJ1154" s="253"/>
      <c r="AK1154" s="254"/>
      <c r="AL1154" s="255" t="str">
        <f t="shared" si="377"/>
        <v/>
      </c>
      <c r="AM1154" s="256"/>
      <c r="AN1154" s="253"/>
      <c r="AO1154" s="254"/>
      <c r="AP1154" s="255" t="str">
        <f t="shared" si="357"/>
        <v/>
      </c>
      <c r="AQ1154" s="116"/>
      <c r="AR1154" s="116"/>
      <c r="AS1154" s="117"/>
      <c r="AT1154" s="118"/>
      <c r="AU1154" s="119" t="str">
        <f>IF(D1154&lt;&gt; "", IF(COUNTIF($D$12:$D1154,$D1154)&gt;1,0,IF(SUM(N1154,U1154,AB1154)&gt;0,IF(AND(X1154="",OR(Q1154&lt;&gt;"",J1154&lt;&gt;"")),IF(Q1154&lt;&gt;"",Q1154,IF(J1154&lt;&gt;"",J1154,0)),IF(AND(Q1154&lt;&gt;"",J1154&lt;&gt;"",Q1154=J1154),Q1154,X1154)),0)),"")</f>
        <v/>
      </c>
      <c r="AV1154" s="119" t="str">
        <f>IF(D1154&lt;&gt;"",IF(COUNTIF($D$12:$D1154,$D1154)&gt;1,0,IF(SUM(O1154,V1154,AC1154)&gt;0,IF(AND(X1154="",OR(Q1154&lt;&gt;"",J1154&lt;&gt;"")),IF(Q1154&lt;&gt;"",Q1154,IF(J1154&lt;&gt;"",J1154,0)),IF(AND(Q1154&lt;&gt;"",J1154&lt;&gt;"",Q1154=J1154),Q1154,X1154)),0)),"")</f>
        <v/>
      </c>
      <c r="AW1154" s="119" t="str">
        <f>IF(D1154&lt;&gt;"",IF(COUNTIF($D$12:$D1154,$D1154)&gt;1,0,IF(SUM(P1154,W1154,AD1154)&gt;0,IF(AND(X1154="",OR(Q1154&lt;&gt;"",J1154&lt;&gt;"")),IF(Q1154&lt;&gt;"",Q1154,IF(J1154&lt;&gt;"",J1154,0)),IF(AND(Q1154&lt;&gt;"",J1154&lt;&gt;"",Q1154=J1154),Q1154,X1154)),0)),"")</f>
        <v/>
      </c>
      <c r="AX1154" s="118" t="str">
        <f t="shared" si="358"/>
        <v/>
      </c>
      <c r="AY1154" s="118" t="str">
        <f t="shared" si="359"/>
        <v/>
      </c>
      <c r="AZ1154" s="118" t="str">
        <f t="shared" si="360"/>
        <v/>
      </c>
      <c r="BA1154" s="118" t="str">
        <f t="shared" si="361"/>
        <v/>
      </c>
      <c r="BB1154" s="118" t="str">
        <f t="shared" si="362"/>
        <v/>
      </c>
      <c r="BC1154" s="118" t="str">
        <f t="shared" si="363"/>
        <v/>
      </c>
      <c r="BD1154" s="118" t="str">
        <f t="shared" si="364"/>
        <v/>
      </c>
      <c r="BE1154" s="118" t="str">
        <f t="shared" si="365"/>
        <v/>
      </c>
      <c r="BF1154" s="118" t="str">
        <f t="shared" si="366"/>
        <v/>
      </c>
      <c r="BG1154" s="120"/>
      <c r="BH1154" s="120" t="str">
        <f t="shared" si="367"/>
        <v/>
      </c>
      <c r="BI1154" s="120" t="str">
        <f t="shared" si="368"/>
        <v/>
      </c>
      <c r="BJ1154" s="121"/>
      <c r="BK1154" s="120" t="str">
        <f t="shared" si="369"/>
        <v/>
      </c>
      <c r="BL1154" s="120" t="str">
        <f t="shared" si="370"/>
        <v/>
      </c>
      <c r="BM1154" s="120" t="str">
        <f t="shared" si="371"/>
        <v/>
      </c>
      <c r="BN1154" s="120" t="str">
        <f t="shared" si="372"/>
        <v/>
      </c>
      <c r="BO1154" s="120" t="str">
        <f t="shared" si="373"/>
        <v/>
      </c>
      <c r="BP1154" s="120" t="str">
        <f t="shared" si="374"/>
        <v/>
      </c>
      <c r="BQ1154" s="98"/>
      <c r="BR1154" s="98"/>
      <c r="BS1154" s="98"/>
      <c r="BT1154" s="98"/>
      <c r="BU1154" s="98"/>
      <c r="BV1154" s="98"/>
      <c r="BW1154" s="98"/>
      <c r="BX1154" s="98"/>
      <c r="BY1154" s="98"/>
      <c r="BZ1154" s="98"/>
      <c r="CA1154" s="98"/>
      <c r="CB1154" s="98"/>
      <c r="CC1154" s="98"/>
      <c r="CD1154" s="98"/>
      <c r="CE1154" s="98"/>
      <c r="CF1154" s="98"/>
      <c r="CG1154" s="98"/>
      <c r="CH1154" s="98"/>
      <c r="CI1154" s="98"/>
      <c r="CJ1154" s="98"/>
      <c r="CK1154" s="98"/>
      <c r="CL1154" s="98"/>
      <c r="CM1154" s="98"/>
      <c r="CN1154" s="98"/>
      <c r="CO1154" s="98"/>
      <c r="CP1154" s="98"/>
      <c r="CQ1154" s="98"/>
      <c r="CR1154" s="98"/>
      <c r="CS1154" s="98"/>
    </row>
    <row r="1155" spans="1:97" s="4" customFormat="1" ht="18.75" customHeight="1" x14ac:dyDescent="0.2">
      <c r="A1155" s="3">
        <f t="shared" si="375"/>
        <v>1143</v>
      </c>
      <c r="B1155" s="263"/>
      <c r="C1155" s="263"/>
      <c r="D1155" s="263"/>
      <c r="E1155" s="259"/>
      <c r="F1155" s="259"/>
      <c r="G1155" s="43"/>
      <c r="H1155" s="264"/>
      <c r="I1155" s="261"/>
      <c r="J1155" s="106"/>
      <c r="K1155" s="247"/>
      <c r="L1155" s="247"/>
      <c r="M1155" s="247"/>
      <c r="N1155" s="248" t="str">
        <f>IF(AND(K1155&lt;&gt;"",L1155&lt;&gt;"",J1155&lt;&gt;""),ROUND(MIN(IF(OR(J1155="OZZ",J1155="ZZ"),5000,17300),TRUNC(0.75*(SUMIF($D$12:$D1155,$D1155,K$12:K1155)+SUMIF($D$12:$D1155,$D1155,L$12:L1155)),2)) - SUMIF($D$12:$D1154,$D1155,N$12:N1154),2),"")</f>
        <v/>
      </c>
      <c r="O1155" s="249" t="str">
        <f>IF(AND(K1155&lt;&gt;"",L1155&lt;&gt;"",M1155&lt;&gt;"",J1155&lt;&gt;"",AH1155&lt;&gt;""),IF(OR(J1155="OZZ",J1155="ZZ"),ROUND(0-SUMIF($D$12:$D1154,$D1155,O$12:O1154),2),IF(M1155=0,0,ROUND(MIN(MIN(17300,TRUNC(0.75*(SUMIF($D$12:$D$2012,$D1155,K$12:K$2012)+SUMIF($D$12:$D$2012,$D1155,L$12:L$2012)),2)+SUMIF($D$12:$D1155,$D1155,AH$12:AH1155))-SUMIF($D$12:$D1154,$D1155,O$12:O1154)-SUMIF($D$12:$D$2012,$D1155,N$12:N$2012),AH1155),2))),"")</f>
        <v/>
      </c>
      <c r="P1155" s="250" t="str">
        <f>IF(J1155&lt;&gt;"",1000 - SUMIF($D$12:$D1154,$D1155,P$12:P1154),"")</f>
        <v/>
      </c>
      <c r="Q1155" s="106"/>
      <c r="R1155" s="247"/>
      <c r="S1155" s="247"/>
      <c r="T1155" s="247"/>
      <c r="U1155" s="248" t="str">
        <f>IF(AND(R1155&lt;&gt;"",S1155&lt;&gt;"",Q1155&lt;&gt;""),ROUND(MIN(IF(OR(Q1155="OZZ",Q1155="ZZ"),5000,17300),TRUNC(0.75*(SUMIF($D$12:$D1155,$D1155,R$12:R1155)+SUMIF($D$12:$D1155,$D1155,S$12:S1155)),2)) - SUMIF($D$12:$D1154,$D1155,U$12:U1154),2),"")</f>
        <v/>
      </c>
      <c r="V1155" s="248" t="str">
        <f>IF(AND(R1155&lt;&gt;"",S1155&lt;&gt;"",T1155&lt;&gt;"",Q1155&lt;&gt;"",AL1155&lt;&gt;""),IF(OR(Q1155="OZZ",Q1155="ZZ"),ROUND(0-SUMIF($D$12:$D1154,$D1155,V$12:V1154),2),IF(T1155=0,0,ROUND(MIN(MIN(17300,TRUNC(0.75*(SUMIF($D$12:$D$2012,$D1155,R$12:R$2012)+SUMIF($D$12:$D$2012,$D1155,S$12:S$2012)),2)+SUMIF($D$12:$D1155,$D1155,AL$12:AL1155))-SUMIF($D$12:$D1154,$D1155,V$12:V1154)-SUMIF($D$12:$D$2012,$D1155,U$12:U$2012),AL1155),2))),"")</f>
        <v/>
      </c>
      <c r="W1155" s="250" t="str">
        <f>IF(Q1155&lt;&gt;"",1000 - SUMIF($D$12:$D1154,$D1155,W$12:W1154),"")</f>
        <v/>
      </c>
      <c r="X1155" s="106"/>
      <c r="Y1155" s="247"/>
      <c r="Z1155" s="247"/>
      <c r="AA1155" s="247"/>
      <c r="AB1155" s="248" t="str">
        <f>IF(AND(Y1155&lt;&gt;"",Z1155&lt;&gt;"",X1155&lt;&gt;""),ROUND(MIN(IF(OR(X1155="OZZ",X1155="ZZ"),5000,17300),TRUNC(0.75*(SUMIF($D$12:$D1155,$D1155,Y$12:Y1155)+SUMIF($D$12:$D1155,$D1155,Z$12:Z1155)),2)) - SUMIF($D$12:$D1154,$D1155,AB$12:AB1154),2),"")</f>
        <v/>
      </c>
      <c r="AC1155" s="251" t="str">
        <f>IF(AND(Y1155&lt;&gt;"",Z1155&lt;&gt;"",AA1155&lt;&gt;"",X1155&lt;&gt;"",AP1155&lt;&gt;""),IF(OR(X1155="OZZ",X1155="ZZ"),ROUND(0-SUMIF($D$12:$D1154,$D1155,AC$12:AC1154),2),IF(AA1155=0,0,ROUND(MIN(MIN(17300,TRUNC(0.75*(SUMIF($D$12:$D$2012,$D1155,Y$12:Y$2012)+SUMIF($D$12:$D$2012,$D1155,Z$12:Z$2012)),2)+SUMIF($D$12:$D1155,$D1155,AP$12:AP1155))-SUMIF($D$12:$D1154,$D1155,AC$12:AC1154)-SUMIF($D$12:$D$2012,$D1155,AB$12:AB$2012),AP1155),2))),"")</f>
        <v/>
      </c>
      <c r="AD1155" s="250" t="str">
        <f>IF(X1155&lt;&gt;"",1000 - SUMIF($D$12:$D1154,$D1155,AD$12:AD1154),"")</f>
        <v/>
      </c>
      <c r="AE1155" s="252"/>
      <c r="AF1155" s="253"/>
      <c r="AG1155" s="254"/>
      <c r="AH1155" s="255" t="str">
        <f t="shared" si="376"/>
        <v/>
      </c>
      <c r="AI1155" s="256"/>
      <c r="AJ1155" s="253"/>
      <c r="AK1155" s="254"/>
      <c r="AL1155" s="255" t="str">
        <f t="shared" si="377"/>
        <v/>
      </c>
      <c r="AM1155" s="256"/>
      <c r="AN1155" s="253"/>
      <c r="AO1155" s="254"/>
      <c r="AP1155" s="255" t="str">
        <f t="shared" si="357"/>
        <v/>
      </c>
      <c r="AQ1155" s="116"/>
      <c r="AR1155" s="116"/>
      <c r="AS1155" s="117"/>
      <c r="AT1155" s="118"/>
      <c r="AU1155" s="119" t="str">
        <f>IF(D1155&lt;&gt; "", IF(COUNTIF($D$12:$D1155,$D1155)&gt;1,0,IF(SUM(N1155,U1155,AB1155)&gt;0,IF(AND(X1155="",OR(Q1155&lt;&gt;"",J1155&lt;&gt;"")),IF(Q1155&lt;&gt;"",Q1155,IF(J1155&lt;&gt;"",J1155,0)),IF(AND(Q1155&lt;&gt;"",J1155&lt;&gt;"",Q1155=J1155),Q1155,X1155)),0)),"")</f>
        <v/>
      </c>
      <c r="AV1155" s="119" t="str">
        <f>IF(D1155&lt;&gt;"",IF(COUNTIF($D$12:$D1155,$D1155)&gt;1,0,IF(SUM(O1155,V1155,AC1155)&gt;0,IF(AND(X1155="",OR(Q1155&lt;&gt;"",J1155&lt;&gt;"")),IF(Q1155&lt;&gt;"",Q1155,IF(J1155&lt;&gt;"",J1155,0)),IF(AND(Q1155&lt;&gt;"",J1155&lt;&gt;"",Q1155=J1155),Q1155,X1155)),0)),"")</f>
        <v/>
      </c>
      <c r="AW1155" s="119" t="str">
        <f>IF(D1155&lt;&gt;"",IF(COUNTIF($D$12:$D1155,$D1155)&gt;1,0,IF(SUM(P1155,W1155,AD1155)&gt;0,IF(AND(X1155="",OR(Q1155&lt;&gt;"",J1155&lt;&gt;"")),IF(Q1155&lt;&gt;"",Q1155,IF(J1155&lt;&gt;"",J1155,0)),IF(AND(Q1155&lt;&gt;"",J1155&lt;&gt;"",Q1155=J1155),Q1155,X1155)),0)),"")</f>
        <v/>
      </c>
      <c r="AX1155" s="118" t="str">
        <f t="shared" si="358"/>
        <v/>
      </c>
      <c r="AY1155" s="118" t="str">
        <f t="shared" si="359"/>
        <v/>
      </c>
      <c r="AZ1155" s="118" t="str">
        <f t="shared" si="360"/>
        <v/>
      </c>
      <c r="BA1155" s="118" t="str">
        <f t="shared" si="361"/>
        <v/>
      </c>
      <c r="BB1155" s="118" t="str">
        <f t="shared" si="362"/>
        <v/>
      </c>
      <c r="BC1155" s="118" t="str">
        <f t="shared" si="363"/>
        <v/>
      </c>
      <c r="BD1155" s="118" t="str">
        <f t="shared" si="364"/>
        <v/>
      </c>
      <c r="BE1155" s="118" t="str">
        <f t="shared" si="365"/>
        <v/>
      </c>
      <c r="BF1155" s="118" t="str">
        <f t="shared" si="366"/>
        <v/>
      </c>
      <c r="BG1155" s="120"/>
      <c r="BH1155" s="120" t="str">
        <f t="shared" si="367"/>
        <v/>
      </c>
      <c r="BI1155" s="120" t="str">
        <f t="shared" si="368"/>
        <v/>
      </c>
      <c r="BJ1155" s="121"/>
      <c r="BK1155" s="120" t="str">
        <f t="shared" si="369"/>
        <v/>
      </c>
      <c r="BL1155" s="120" t="str">
        <f t="shared" si="370"/>
        <v/>
      </c>
      <c r="BM1155" s="120" t="str">
        <f t="shared" si="371"/>
        <v/>
      </c>
      <c r="BN1155" s="120" t="str">
        <f t="shared" si="372"/>
        <v/>
      </c>
      <c r="BO1155" s="120" t="str">
        <f t="shared" si="373"/>
        <v/>
      </c>
      <c r="BP1155" s="120" t="str">
        <f t="shared" si="374"/>
        <v/>
      </c>
      <c r="BQ1155" s="98"/>
      <c r="BR1155" s="98"/>
      <c r="BS1155" s="98"/>
      <c r="BT1155" s="98"/>
      <c r="BU1155" s="98"/>
      <c r="BV1155" s="98"/>
      <c r="BW1155" s="98"/>
      <c r="BX1155" s="98"/>
      <c r="BY1155" s="98"/>
      <c r="BZ1155" s="98"/>
      <c r="CA1155" s="98"/>
      <c r="CB1155" s="98"/>
      <c r="CC1155" s="98"/>
      <c r="CD1155" s="98"/>
      <c r="CE1155" s="98"/>
      <c r="CF1155" s="98"/>
      <c r="CG1155" s="98"/>
      <c r="CH1155" s="98"/>
      <c r="CI1155" s="98"/>
      <c r="CJ1155" s="98"/>
      <c r="CK1155" s="98"/>
      <c r="CL1155" s="98"/>
      <c r="CM1155" s="98"/>
      <c r="CN1155" s="98"/>
      <c r="CO1155" s="98"/>
      <c r="CP1155" s="98"/>
      <c r="CQ1155" s="98"/>
      <c r="CR1155" s="98"/>
      <c r="CS1155" s="98"/>
    </row>
    <row r="1156" spans="1:97" s="4" customFormat="1" ht="18.75" customHeight="1" x14ac:dyDescent="0.2">
      <c r="A1156" s="3">
        <f t="shared" si="375"/>
        <v>1144</v>
      </c>
      <c r="B1156" s="263"/>
      <c r="C1156" s="263"/>
      <c r="D1156" s="263"/>
      <c r="E1156" s="259"/>
      <c r="F1156" s="259"/>
      <c r="G1156" s="43"/>
      <c r="H1156" s="264"/>
      <c r="I1156" s="261"/>
      <c r="J1156" s="106"/>
      <c r="K1156" s="247"/>
      <c r="L1156" s="247"/>
      <c r="M1156" s="247"/>
      <c r="N1156" s="248" t="str">
        <f>IF(AND(K1156&lt;&gt;"",L1156&lt;&gt;"",J1156&lt;&gt;""),ROUND(MIN(IF(OR(J1156="OZZ",J1156="ZZ"),5000,17300),TRUNC(0.75*(SUMIF($D$12:$D1156,$D1156,K$12:K1156)+SUMIF($D$12:$D1156,$D1156,L$12:L1156)),2)) - SUMIF($D$12:$D1155,$D1156,N$12:N1155),2),"")</f>
        <v/>
      </c>
      <c r="O1156" s="249" t="str">
        <f>IF(AND(K1156&lt;&gt;"",L1156&lt;&gt;"",M1156&lt;&gt;"",J1156&lt;&gt;"",AH1156&lt;&gt;""),IF(OR(J1156="OZZ",J1156="ZZ"),ROUND(0-SUMIF($D$12:$D1155,$D1156,O$12:O1155),2),IF(M1156=0,0,ROUND(MIN(MIN(17300,TRUNC(0.75*(SUMIF($D$12:$D$2012,$D1156,K$12:K$2012)+SUMIF($D$12:$D$2012,$D1156,L$12:L$2012)),2)+SUMIF($D$12:$D1156,$D1156,AH$12:AH1156))-SUMIF($D$12:$D1155,$D1156,O$12:O1155)-SUMIF($D$12:$D$2012,$D1156,N$12:N$2012),AH1156),2))),"")</f>
        <v/>
      </c>
      <c r="P1156" s="250" t="str">
        <f>IF(J1156&lt;&gt;"",1000 - SUMIF($D$12:$D1155,$D1156,P$12:P1155),"")</f>
        <v/>
      </c>
      <c r="Q1156" s="106"/>
      <c r="R1156" s="247"/>
      <c r="S1156" s="247"/>
      <c r="T1156" s="247"/>
      <c r="U1156" s="248" t="str">
        <f>IF(AND(R1156&lt;&gt;"",S1156&lt;&gt;"",Q1156&lt;&gt;""),ROUND(MIN(IF(OR(Q1156="OZZ",Q1156="ZZ"),5000,17300),TRUNC(0.75*(SUMIF($D$12:$D1156,$D1156,R$12:R1156)+SUMIF($D$12:$D1156,$D1156,S$12:S1156)),2)) - SUMIF($D$12:$D1155,$D1156,U$12:U1155),2),"")</f>
        <v/>
      </c>
      <c r="V1156" s="248" t="str">
        <f>IF(AND(R1156&lt;&gt;"",S1156&lt;&gt;"",T1156&lt;&gt;"",Q1156&lt;&gt;"",AL1156&lt;&gt;""),IF(OR(Q1156="OZZ",Q1156="ZZ"),ROUND(0-SUMIF($D$12:$D1155,$D1156,V$12:V1155),2),IF(T1156=0,0,ROUND(MIN(MIN(17300,TRUNC(0.75*(SUMIF($D$12:$D$2012,$D1156,R$12:R$2012)+SUMIF($D$12:$D$2012,$D1156,S$12:S$2012)),2)+SUMIF($D$12:$D1156,$D1156,AL$12:AL1156))-SUMIF($D$12:$D1155,$D1156,V$12:V1155)-SUMIF($D$12:$D$2012,$D1156,U$12:U$2012),AL1156),2))),"")</f>
        <v/>
      </c>
      <c r="W1156" s="250" t="str">
        <f>IF(Q1156&lt;&gt;"",1000 - SUMIF($D$12:$D1155,$D1156,W$12:W1155),"")</f>
        <v/>
      </c>
      <c r="X1156" s="106"/>
      <c r="Y1156" s="247"/>
      <c r="Z1156" s="247"/>
      <c r="AA1156" s="247"/>
      <c r="AB1156" s="248" t="str">
        <f>IF(AND(Y1156&lt;&gt;"",Z1156&lt;&gt;"",X1156&lt;&gt;""),ROUND(MIN(IF(OR(X1156="OZZ",X1156="ZZ"),5000,17300),TRUNC(0.75*(SUMIF($D$12:$D1156,$D1156,Y$12:Y1156)+SUMIF($D$12:$D1156,$D1156,Z$12:Z1156)),2)) - SUMIF($D$12:$D1155,$D1156,AB$12:AB1155),2),"")</f>
        <v/>
      </c>
      <c r="AC1156" s="251" t="str">
        <f>IF(AND(Y1156&lt;&gt;"",Z1156&lt;&gt;"",AA1156&lt;&gt;"",X1156&lt;&gt;"",AP1156&lt;&gt;""),IF(OR(X1156="OZZ",X1156="ZZ"),ROUND(0-SUMIF($D$12:$D1155,$D1156,AC$12:AC1155),2),IF(AA1156=0,0,ROUND(MIN(MIN(17300,TRUNC(0.75*(SUMIF($D$12:$D$2012,$D1156,Y$12:Y$2012)+SUMIF($D$12:$D$2012,$D1156,Z$12:Z$2012)),2)+SUMIF($D$12:$D1156,$D1156,AP$12:AP1156))-SUMIF($D$12:$D1155,$D1156,AC$12:AC1155)-SUMIF($D$12:$D$2012,$D1156,AB$12:AB$2012),AP1156),2))),"")</f>
        <v/>
      </c>
      <c r="AD1156" s="250" t="str">
        <f>IF(X1156&lt;&gt;"",1000 - SUMIF($D$12:$D1155,$D1156,AD$12:AD1155),"")</f>
        <v/>
      </c>
      <c r="AE1156" s="252"/>
      <c r="AF1156" s="253"/>
      <c r="AG1156" s="254"/>
      <c r="AH1156" s="255" t="str">
        <f t="shared" si="376"/>
        <v/>
      </c>
      <c r="AI1156" s="256"/>
      <c r="AJ1156" s="253"/>
      <c r="AK1156" s="254"/>
      <c r="AL1156" s="255" t="str">
        <f t="shared" si="377"/>
        <v/>
      </c>
      <c r="AM1156" s="256"/>
      <c r="AN1156" s="253"/>
      <c r="AO1156" s="254"/>
      <c r="AP1156" s="255" t="str">
        <f t="shared" si="357"/>
        <v/>
      </c>
      <c r="AQ1156" s="116"/>
      <c r="AR1156" s="116"/>
      <c r="AS1156" s="117"/>
      <c r="AT1156" s="118"/>
      <c r="AU1156" s="119" t="str">
        <f>IF(D1156&lt;&gt; "", IF(COUNTIF($D$12:$D1156,$D1156)&gt;1,0,IF(SUM(N1156,U1156,AB1156)&gt;0,IF(AND(X1156="",OR(Q1156&lt;&gt;"",J1156&lt;&gt;"")),IF(Q1156&lt;&gt;"",Q1156,IF(J1156&lt;&gt;"",J1156,0)),IF(AND(Q1156&lt;&gt;"",J1156&lt;&gt;"",Q1156=J1156),Q1156,X1156)),0)),"")</f>
        <v/>
      </c>
      <c r="AV1156" s="119" t="str">
        <f>IF(D1156&lt;&gt;"",IF(COUNTIF($D$12:$D1156,$D1156)&gt;1,0,IF(SUM(O1156,V1156,AC1156)&gt;0,IF(AND(X1156="",OR(Q1156&lt;&gt;"",J1156&lt;&gt;"")),IF(Q1156&lt;&gt;"",Q1156,IF(J1156&lt;&gt;"",J1156,0)),IF(AND(Q1156&lt;&gt;"",J1156&lt;&gt;"",Q1156=J1156),Q1156,X1156)),0)),"")</f>
        <v/>
      </c>
      <c r="AW1156" s="119" t="str">
        <f>IF(D1156&lt;&gt;"",IF(COUNTIF($D$12:$D1156,$D1156)&gt;1,0,IF(SUM(P1156,W1156,AD1156)&gt;0,IF(AND(X1156="",OR(Q1156&lt;&gt;"",J1156&lt;&gt;"")),IF(Q1156&lt;&gt;"",Q1156,IF(J1156&lt;&gt;"",J1156,0)),IF(AND(Q1156&lt;&gt;"",J1156&lt;&gt;"",Q1156=J1156),Q1156,X1156)),0)),"")</f>
        <v/>
      </c>
      <c r="AX1156" s="118" t="str">
        <f t="shared" si="358"/>
        <v/>
      </c>
      <c r="AY1156" s="118" t="str">
        <f t="shared" si="359"/>
        <v/>
      </c>
      <c r="AZ1156" s="118" t="str">
        <f t="shared" si="360"/>
        <v/>
      </c>
      <c r="BA1156" s="118" t="str">
        <f t="shared" si="361"/>
        <v/>
      </c>
      <c r="BB1156" s="118" t="str">
        <f t="shared" si="362"/>
        <v/>
      </c>
      <c r="BC1156" s="118" t="str">
        <f t="shared" si="363"/>
        <v/>
      </c>
      <c r="BD1156" s="118" t="str">
        <f t="shared" si="364"/>
        <v/>
      </c>
      <c r="BE1156" s="118" t="str">
        <f t="shared" si="365"/>
        <v/>
      </c>
      <c r="BF1156" s="118" t="str">
        <f t="shared" si="366"/>
        <v/>
      </c>
      <c r="BG1156" s="120"/>
      <c r="BH1156" s="120" t="str">
        <f t="shared" si="367"/>
        <v/>
      </c>
      <c r="BI1156" s="120" t="str">
        <f t="shared" si="368"/>
        <v/>
      </c>
      <c r="BJ1156" s="121"/>
      <c r="BK1156" s="120" t="str">
        <f t="shared" si="369"/>
        <v/>
      </c>
      <c r="BL1156" s="120" t="str">
        <f t="shared" si="370"/>
        <v/>
      </c>
      <c r="BM1156" s="120" t="str">
        <f t="shared" si="371"/>
        <v/>
      </c>
      <c r="BN1156" s="120" t="str">
        <f t="shared" si="372"/>
        <v/>
      </c>
      <c r="BO1156" s="120" t="str">
        <f t="shared" si="373"/>
        <v/>
      </c>
      <c r="BP1156" s="120" t="str">
        <f t="shared" si="374"/>
        <v/>
      </c>
      <c r="BQ1156" s="98"/>
      <c r="BR1156" s="98"/>
      <c r="BS1156" s="98"/>
      <c r="BT1156" s="98"/>
      <c r="BU1156" s="98"/>
      <c r="BV1156" s="98"/>
      <c r="BW1156" s="98"/>
      <c r="BX1156" s="98"/>
      <c r="BY1156" s="98"/>
      <c r="BZ1156" s="98"/>
      <c r="CA1156" s="98"/>
      <c r="CB1156" s="98"/>
      <c r="CC1156" s="98"/>
      <c r="CD1156" s="98"/>
      <c r="CE1156" s="98"/>
      <c r="CF1156" s="98"/>
      <c r="CG1156" s="98"/>
      <c r="CH1156" s="98"/>
      <c r="CI1156" s="98"/>
      <c r="CJ1156" s="98"/>
      <c r="CK1156" s="98"/>
      <c r="CL1156" s="98"/>
      <c r="CM1156" s="98"/>
      <c r="CN1156" s="98"/>
      <c r="CO1156" s="98"/>
      <c r="CP1156" s="98"/>
      <c r="CQ1156" s="98"/>
      <c r="CR1156" s="98"/>
      <c r="CS1156" s="98"/>
    </row>
    <row r="1157" spans="1:97" s="4" customFormat="1" ht="18.75" customHeight="1" x14ac:dyDescent="0.2">
      <c r="A1157" s="3">
        <f t="shared" si="375"/>
        <v>1145</v>
      </c>
      <c r="B1157" s="263"/>
      <c r="C1157" s="263"/>
      <c r="D1157" s="263"/>
      <c r="E1157" s="259"/>
      <c r="F1157" s="259"/>
      <c r="G1157" s="43"/>
      <c r="H1157" s="264"/>
      <c r="I1157" s="261"/>
      <c r="J1157" s="106"/>
      <c r="K1157" s="247"/>
      <c r="L1157" s="247"/>
      <c r="M1157" s="247"/>
      <c r="N1157" s="248" t="str">
        <f>IF(AND(K1157&lt;&gt;"",L1157&lt;&gt;"",J1157&lt;&gt;""),ROUND(MIN(IF(OR(J1157="OZZ",J1157="ZZ"),5000,17300),TRUNC(0.75*(SUMIF($D$12:$D1157,$D1157,K$12:K1157)+SUMIF($D$12:$D1157,$D1157,L$12:L1157)),2)) - SUMIF($D$12:$D1156,$D1157,N$12:N1156),2),"")</f>
        <v/>
      </c>
      <c r="O1157" s="249" t="str">
        <f>IF(AND(K1157&lt;&gt;"",L1157&lt;&gt;"",M1157&lt;&gt;"",J1157&lt;&gt;"",AH1157&lt;&gt;""),IF(OR(J1157="OZZ",J1157="ZZ"),ROUND(0-SUMIF($D$12:$D1156,$D1157,O$12:O1156),2),IF(M1157=0,0,ROUND(MIN(MIN(17300,TRUNC(0.75*(SUMIF($D$12:$D$2012,$D1157,K$12:K$2012)+SUMIF($D$12:$D$2012,$D1157,L$12:L$2012)),2)+SUMIF($D$12:$D1157,$D1157,AH$12:AH1157))-SUMIF($D$12:$D1156,$D1157,O$12:O1156)-SUMIF($D$12:$D$2012,$D1157,N$12:N$2012),AH1157),2))),"")</f>
        <v/>
      </c>
      <c r="P1157" s="250" t="str">
        <f>IF(J1157&lt;&gt;"",1000 - SUMIF($D$12:$D1156,$D1157,P$12:P1156),"")</f>
        <v/>
      </c>
      <c r="Q1157" s="106"/>
      <c r="R1157" s="247"/>
      <c r="S1157" s="247"/>
      <c r="T1157" s="247"/>
      <c r="U1157" s="248" t="str">
        <f>IF(AND(R1157&lt;&gt;"",S1157&lt;&gt;"",Q1157&lt;&gt;""),ROUND(MIN(IF(OR(Q1157="OZZ",Q1157="ZZ"),5000,17300),TRUNC(0.75*(SUMIF($D$12:$D1157,$D1157,R$12:R1157)+SUMIF($D$12:$D1157,$D1157,S$12:S1157)),2)) - SUMIF($D$12:$D1156,$D1157,U$12:U1156),2),"")</f>
        <v/>
      </c>
      <c r="V1157" s="248" t="str">
        <f>IF(AND(R1157&lt;&gt;"",S1157&lt;&gt;"",T1157&lt;&gt;"",Q1157&lt;&gt;"",AL1157&lt;&gt;""),IF(OR(Q1157="OZZ",Q1157="ZZ"),ROUND(0-SUMIF($D$12:$D1156,$D1157,V$12:V1156),2),IF(T1157=0,0,ROUND(MIN(MIN(17300,TRUNC(0.75*(SUMIF($D$12:$D$2012,$D1157,R$12:R$2012)+SUMIF($D$12:$D$2012,$D1157,S$12:S$2012)),2)+SUMIF($D$12:$D1157,$D1157,AL$12:AL1157))-SUMIF($D$12:$D1156,$D1157,V$12:V1156)-SUMIF($D$12:$D$2012,$D1157,U$12:U$2012),AL1157),2))),"")</f>
        <v/>
      </c>
      <c r="W1157" s="250" t="str">
        <f>IF(Q1157&lt;&gt;"",1000 - SUMIF($D$12:$D1156,$D1157,W$12:W1156),"")</f>
        <v/>
      </c>
      <c r="X1157" s="106"/>
      <c r="Y1157" s="247"/>
      <c r="Z1157" s="247"/>
      <c r="AA1157" s="247"/>
      <c r="AB1157" s="248" t="str">
        <f>IF(AND(Y1157&lt;&gt;"",Z1157&lt;&gt;"",X1157&lt;&gt;""),ROUND(MIN(IF(OR(X1157="OZZ",X1157="ZZ"),5000,17300),TRUNC(0.75*(SUMIF($D$12:$D1157,$D1157,Y$12:Y1157)+SUMIF($D$12:$D1157,$D1157,Z$12:Z1157)),2)) - SUMIF($D$12:$D1156,$D1157,AB$12:AB1156),2),"")</f>
        <v/>
      </c>
      <c r="AC1157" s="251" t="str">
        <f>IF(AND(Y1157&lt;&gt;"",Z1157&lt;&gt;"",AA1157&lt;&gt;"",X1157&lt;&gt;"",AP1157&lt;&gt;""),IF(OR(X1157="OZZ",X1157="ZZ"),ROUND(0-SUMIF($D$12:$D1156,$D1157,AC$12:AC1156),2),IF(AA1157=0,0,ROUND(MIN(MIN(17300,TRUNC(0.75*(SUMIF($D$12:$D$2012,$D1157,Y$12:Y$2012)+SUMIF($D$12:$D$2012,$D1157,Z$12:Z$2012)),2)+SUMIF($D$12:$D1157,$D1157,AP$12:AP1157))-SUMIF($D$12:$D1156,$D1157,AC$12:AC1156)-SUMIF($D$12:$D$2012,$D1157,AB$12:AB$2012),AP1157),2))),"")</f>
        <v/>
      </c>
      <c r="AD1157" s="250" t="str">
        <f>IF(X1157&lt;&gt;"",1000 - SUMIF($D$12:$D1156,$D1157,AD$12:AD1156),"")</f>
        <v/>
      </c>
      <c r="AE1157" s="252"/>
      <c r="AF1157" s="253"/>
      <c r="AG1157" s="254"/>
      <c r="AH1157" s="255" t="str">
        <f t="shared" si="376"/>
        <v/>
      </c>
      <c r="AI1157" s="256"/>
      <c r="AJ1157" s="253"/>
      <c r="AK1157" s="254"/>
      <c r="AL1157" s="255" t="str">
        <f t="shared" si="377"/>
        <v/>
      </c>
      <c r="AM1157" s="256"/>
      <c r="AN1157" s="253"/>
      <c r="AO1157" s="254"/>
      <c r="AP1157" s="255" t="str">
        <f t="shared" si="357"/>
        <v/>
      </c>
      <c r="AQ1157" s="116"/>
      <c r="AR1157" s="116"/>
      <c r="AS1157" s="117"/>
      <c r="AT1157" s="118"/>
      <c r="AU1157" s="119" t="str">
        <f>IF(D1157&lt;&gt; "", IF(COUNTIF($D$12:$D1157,$D1157)&gt;1,0,IF(SUM(N1157,U1157,AB1157)&gt;0,IF(AND(X1157="",OR(Q1157&lt;&gt;"",J1157&lt;&gt;"")),IF(Q1157&lt;&gt;"",Q1157,IF(J1157&lt;&gt;"",J1157,0)),IF(AND(Q1157&lt;&gt;"",J1157&lt;&gt;"",Q1157=J1157),Q1157,X1157)),0)),"")</f>
        <v/>
      </c>
      <c r="AV1157" s="119" t="str">
        <f>IF(D1157&lt;&gt;"",IF(COUNTIF($D$12:$D1157,$D1157)&gt;1,0,IF(SUM(O1157,V1157,AC1157)&gt;0,IF(AND(X1157="",OR(Q1157&lt;&gt;"",J1157&lt;&gt;"")),IF(Q1157&lt;&gt;"",Q1157,IF(J1157&lt;&gt;"",J1157,0)),IF(AND(Q1157&lt;&gt;"",J1157&lt;&gt;"",Q1157=J1157),Q1157,X1157)),0)),"")</f>
        <v/>
      </c>
      <c r="AW1157" s="119" t="str">
        <f>IF(D1157&lt;&gt;"",IF(COUNTIF($D$12:$D1157,$D1157)&gt;1,0,IF(SUM(P1157,W1157,AD1157)&gt;0,IF(AND(X1157="",OR(Q1157&lt;&gt;"",J1157&lt;&gt;"")),IF(Q1157&lt;&gt;"",Q1157,IF(J1157&lt;&gt;"",J1157,0)),IF(AND(Q1157&lt;&gt;"",J1157&lt;&gt;"",Q1157=J1157),Q1157,X1157)),0)),"")</f>
        <v/>
      </c>
      <c r="AX1157" s="118" t="str">
        <f t="shared" si="358"/>
        <v/>
      </c>
      <c r="AY1157" s="118" t="str">
        <f t="shared" si="359"/>
        <v/>
      </c>
      <c r="AZ1157" s="118" t="str">
        <f t="shared" si="360"/>
        <v/>
      </c>
      <c r="BA1157" s="118" t="str">
        <f t="shared" si="361"/>
        <v/>
      </c>
      <c r="BB1157" s="118" t="str">
        <f t="shared" si="362"/>
        <v/>
      </c>
      <c r="BC1157" s="118" t="str">
        <f t="shared" si="363"/>
        <v/>
      </c>
      <c r="BD1157" s="118" t="str">
        <f t="shared" si="364"/>
        <v/>
      </c>
      <c r="BE1157" s="118" t="str">
        <f t="shared" si="365"/>
        <v/>
      </c>
      <c r="BF1157" s="118" t="str">
        <f t="shared" si="366"/>
        <v/>
      </c>
      <c r="BG1157" s="120"/>
      <c r="BH1157" s="120" t="str">
        <f t="shared" si="367"/>
        <v/>
      </c>
      <c r="BI1157" s="120" t="str">
        <f t="shared" si="368"/>
        <v/>
      </c>
      <c r="BJ1157" s="121"/>
      <c r="BK1157" s="120" t="str">
        <f t="shared" si="369"/>
        <v/>
      </c>
      <c r="BL1157" s="120" t="str">
        <f t="shared" si="370"/>
        <v/>
      </c>
      <c r="BM1157" s="120" t="str">
        <f t="shared" si="371"/>
        <v/>
      </c>
      <c r="BN1157" s="120" t="str">
        <f t="shared" si="372"/>
        <v/>
      </c>
      <c r="BO1157" s="120" t="str">
        <f t="shared" si="373"/>
        <v/>
      </c>
      <c r="BP1157" s="120" t="str">
        <f t="shared" si="374"/>
        <v/>
      </c>
      <c r="BQ1157" s="98"/>
      <c r="BR1157" s="98"/>
      <c r="BS1157" s="98"/>
      <c r="BT1157" s="98"/>
      <c r="BU1157" s="98"/>
      <c r="BV1157" s="98"/>
      <c r="BW1157" s="98"/>
      <c r="BX1157" s="98"/>
      <c r="BY1157" s="98"/>
      <c r="BZ1157" s="98"/>
      <c r="CA1157" s="98"/>
      <c r="CB1157" s="98"/>
      <c r="CC1157" s="98"/>
      <c r="CD1157" s="98"/>
      <c r="CE1157" s="98"/>
      <c r="CF1157" s="98"/>
      <c r="CG1157" s="98"/>
      <c r="CH1157" s="98"/>
      <c r="CI1157" s="98"/>
      <c r="CJ1157" s="98"/>
      <c r="CK1157" s="98"/>
      <c r="CL1157" s="98"/>
      <c r="CM1157" s="98"/>
      <c r="CN1157" s="98"/>
      <c r="CO1157" s="98"/>
      <c r="CP1157" s="98"/>
      <c r="CQ1157" s="98"/>
      <c r="CR1157" s="98"/>
      <c r="CS1157" s="98"/>
    </row>
    <row r="1158" spans="1:97" s="4" customFormat="1" ht="18.75" customHeight="1" x14ac:dyDescent="0.2">
      <c r="A1158" s="3">
        <f t="shared" si="375"/>
        <v>1146</v>
      </c>
      <c r="B1158" s="263"/>
      <c r="C1158" s="263"/>
      <c r="D1158" s="263"/>
      <c r="E1158" s="259"/>
      <c r="F1158" s="259"/>
      <c r="G1158" s="43"/>
      <c r="H1158" s="264"/>
      <c r="I1158" s="261"/>
      <c r="J1158" s="106"/>
      <c r="K1158" s="247"/>
      <c r="L1158" s="247"/>
      <c r="M1158" s="247"/>
      <c r="N1158" s="248" t="str">
        <f>IF(AND(K1158&lt;&gt;"",L1158&lt;&gt;"",J1158&lt;&gt;""),ROUND(MIN(IF(OR(J1158="OZZ",J1158="ZZ"),5000,17300),TRUNC(0.75*(SUMIF($D$12:$D1158,$D1158,K$12:K1158)+SUMIF($D$12:$D1158,$D1158,L$12:L1158)),2)) - SUMIF($D$12:$D1157,$D1158,N$12:N1157),2),"")</f>
        <v/>
      </c>
      <c r="O1158" s="249" t="str">
        <f>IF(AND(K1158&lt;&gt;"",L1158&lt;&gt;"",M1158&lt;&gt;"",J1158&lt;&gt;"",AH1158&lt;&gt;""),IF(OR(J1158="OZZ",J1158="ZZ"),ROUND(0-SUMIF($D$12:$D1157,$D1158,O$12:O1157),2),IF(M1158=0,0,ROUND(MIN(MIN(17300,TRUNC(0.75*(SUMIF($D$12:$D$2012,$D1158,K$12:K$2012)+SUMIF($D$12:$D$2012,$D1158,L$12:L$2012)),2)+SUMIF($D$12:$D1158,$D1158,AH$12:AH1158))-SUMIF($D$12:$D1157,$D1158,O$12:O1157)-SUMIF($D$12:$D$2012,$D1158,N$12:N$2012),AH1158),2))),"")</f>
        <v/>
      </c>
      <c r="P1158" s="250" t="str">
        <f>IF(J1158&lt;&gt;"",1000 - SUMIF($D$12:$D1157,$D1158,P$12:P1157),"")</f>
        <v/>
      </c>
      <c r="Q1158" s="106"/>
      <c r="R1158" s="247"/>
      <c r="S1158" s="247"/>
      <c r="T1158" s="247"/>
      <c r="U1158" s="248" t="str">
        <f>IF(AND(R1158&lt;&gt;"",S1158&lt;&gt;"",Q1158&lt;&gt;""),ROUND(MIN(IF(OR(Q1158="OZZ",Q1158="ZZ"),5000,17300),TRUNC(0.75*(SUMIF($D$12:$D1158,$D1158,R$12:R1158)+SUMIF($D$12:$D1158,$D1158,S$12:S1158)),2)) - SUMIF($D$12:$D1157,$D1158,U$12:U1157),2),"")</f>
        <v/>
      </c>
      <c r="V1158" s="248" t="str">
        <f>IF(AND(R1158&lt;&gt;"",S1158&lt;&gt;"",T1158&lt;&gt;"",Q1158&lt;&gt;"",AL1158&lt;&gt;""),IF(OR(Q1158="OZZ",Q1158="ZZ"),ROUND(0-SUMIF($D$12:$D1157,$D1158,V$12:V1157),2),IF(T1158=0,0,ROUND(MIN(MIN(17300,TRUNC(0.75*(SUMIF($D$12:$D$2012,$D1158,R$12:R$2012)+SUMIF($D$12:$D$2012,$D1158,S$12:S$2012)),2)+SUMIF($D$12:$D1158,$D1158,AL$12:AL1158))-SUMIF($D$12:$D1157,$D1158,V$12:V1157)-SUMIF($D$12:$D$2012,$D1158,U$12:U$2012),AL1158),2))),"")</f>
        <v/>
      </c>
      <c r="W1158" s="250" t="str">
        <f>IF(Q1158&lt;&gt;"",1000 - SUMIF($D$12:$D1157,$D1158,W$12:W1157),"")</f>
        <v/>
      </c>
      <c r="X1158" s="106"/>
      <c r="Y1158" s="247"/>
      <c r="Z1158" s="247"/>
      <c r="AA1158" s="247"/>
      <c r="AB1158" s="248" t="str">
        <f>IF(AND(Y1158&lt;&gt;"",Z1158&lt;&gt;"",X1158&lt;&gt;""),ROUND(MIN(IF(OR(X1158="OZZ",X1158="ZZ"),5000,17300),TRUNC(0.75*(SUMIF($D$12:$D1158,$D1158,Y$12:Y1158)+SUMIF($D$12:$D1158,$D1158,Z$12:Z1158)),2)) - SUMIF($D$12:$D1157,$D1158,AB$12:AB1157),2),"")</f>
        <v/>
      </c>
      <c r="AC1158" s="251" t="str">
        <f>IF(AND(Y1158&lt;&gt;"",Z1158&lt;&gt;"",AA1158&lt;&gt;"",X1158&lt;&gt;"",AP1158&lt;&gt;""),IF(OR(X1158="OZZ",X1158="ZZ"),ROUND(0-SUMIF($D$12:$D1157,$D1158,AC$12:AC1157),2),IF(AA1158=0,0,ROUND(MIN(MIN(17300,TRUNC(0.75*(SUMIF($D$12:$D$2012,$D1158,Y$12:Y$2012)+SUMIF($D$12:$D$2012,$D1158,Z$12:Z$2012)),2)+SUMIF($D$12:$D1158,$D1158,AP$12:AP1158))-SUMIF($D$12:$D1157,$D1158,AC$12:AC1157)-SUMIF($D$12:$D$2012,$D1158,AB$12:AB$2012),AP1158),2))),"")</f>
        <v/>
      </c>
      <c r="AD1158" s="250" t="str">
        <f>IF(X1158&lt;&gt;"",1000 - SUMIF($D$12:$D1157,$D1158,AD$12:AD1157),"")</f>
        <v/>
      </c>
      <c r="AE1158" s="252"/>
      <c r="AF1158" s="253"/>
      <c r="AG1158" s="254"/>
      <c r="AH1158" s="255" t="str">
        <f t="shared" si="376"/>
        <v/>
      </c>
      <c r="AI1158" s="256"/>
      <c r="AJ1158" s="253"/>
      <c r="AK1158" s="254"/>
      <c r="AL1158" s="255" t="str">
        <f t="shared" si="377"/>
        <v/>
      </c>
      <c r="AM1158" s="256"/>
      <c r="AN1158" s="253"/>
      <c r="AO1158" s="254"/>
      <c r="AP1158" s="255" t="str">
        <f t="shared" si="357"/>
        <v/>
      </c>
      <c r="AQ1158" s="116"/>
      <c r="AR1158" s="116"/>
      <c r="AS1158" s="117"/>
      <c r="AT1158" s="118"/>
      <c r="AU1158" s="119" t="str">
        <f>IF(D1158&lt;&gt; "", IF(COUNTIF($D$12:$D1158,$D1158)&gt;1,0,IF(SUM(N1158,U1158,AB1158)&gt;0,IF(AND(X1158="",OR(Q1158&lt;&gt;"",J1158&lt;&gt;"")),IF(Q1158&lt;&gt;"",Q1158,IF(J1158&lt;&gt;"",J1158,0)),IF(AND(Q1158&lt;&gt;"",J1158&lt;&gt;"",Q1158=J1158),Q1158,X1158)),0)),"")</f>
        <v/>
      </c>
      <c r="AV1158" s="119" t="str">
        <f>IF(D1158&lt;&gt;"",IF(COUNTIF($D$12:$D1158,$D1158)&gt;1,0,IF(SUM(O1158,V1158,AC1158)&gt;0,IF(AND(X1158="",OR(Q1158&lt;&gt;"",J1158&lt;&gt;"")),IF(Q1158&lt;&gt;"",Q1158,IF(J1158&lt;&gt;"",J1158,0)),IF(AND(Q1158&lt;&gt;"",J1158&lt;&gt;"",Q1158=J1158),Q1158,X1158)),0)),"")</f>
        <v/>
      </c>
      <c r="AW1158" s="119" t="str">
        <f>IF(D1158&lt;&gt;"",IF(COUNTIF($D$12:$D1158,$D1158)&gt;1,0,IF(SUM(P1158,W1158,AD1158)&gt;0,IF(AND(X1158="",OR(Q1158&lt;&gt;"",J1158&lt;&gt;"")),IF(Q1158&lt;&gt;"",Q1158,IF(J1158&lt;&gt;"",J1158,0)),IF(AND(Q1158&lt;&gt;"",J1158&lt;&gt;"",Q1158=J1158),Q1158,X1158)),0)),"")</f>
        <v/>
      </c>
      <c r="AX1158" s="118" t="str">
        <f t="shared" si="358"/>
        <v/>
      </c>
      <c r="AY1158" s="118" t="str">
        <f t="shared" si="359"/>
        <v/>
      </c>
      <c r="AZ1158" s="118" t="str">
        <f t="shared" si="360"/>
        <v/>
      </c>
      <c r="BA1158" s="118" t="str">
        <f t="shared" si="361"/>
        <v/>
      </c>
      <c r="BB1158" s="118" t="str">
        <f t="shared" si="362"/>
        <v/>
      </c>
      <c r="BC1158" s="118" t="str">
        <f t="shared" si="363"/>
        <v/>
      </c>
      <c r="BD1158" s="118" t="str">
        <f t="shared" si="364"/>
        <v/>
      </c>
      <c r="BE1158" s="118" t="str">
        <f t="shared" si="365"/>
        <v/>
      </c>
      <c r="BF1158" s="118" t="str">
        <f t="shared" si="366"/>
        <v/>
      </c>
      <c r="BG1158" s="120"/>
      <c r="BH1158" s="120" t="str">
        <f t="shared" si="367"/>
        <v/>
      </c>
      <c r="BI1158" s="120" t="str">
        <f t="shared" si="368"/>
        <v/>
      </c>
      <c r="BJ1158" s="121"/>
      <c r="BK1158" s="120" t="str">
        <f t="shared" si="369"/>
        <v/>
      </c>
      <c r="BL1158" s="120" t="str">
        <f t="shared" si="370"/>
        <v/>
      </c>
      <c r="BM1158" s="120" t="str">
        <f t="shared" si="371"/>
        <v/>
      </c>
      <c r="BN1158" s="120" t="str">
        <f t="shared" si="372"/>
        <v/>
      </c>
      <c r="BO1158" s="120" t="str">
        <f t="shared" si="373"/>
        <v/>
      </c>
      <c r="BP1158" s="120" t="str">
        <f t="shared" si="374"/>
        <v/>
      </c>
      <c r="BQ1158" s="98"/>
      <c r="BR1158" s="98"/>
      <c r="BS1158" s="98"/>
      <c r="BT1158" s="98"/>
      <c r="BU1158" s="98"/>
      <c r="BV1158" s="98"/>
      <c r="BW1158" s="98"/>
      <c r="BX1158" s="98"/>
      <c r="BY1158" s="98"/>
      <c r="BZ1158" s="98"/>
      <c r="CA1158" s="98"/>
      <c r="CB1158" s="98"/>
      <c r="CC1158" s="98"/>
      <c r="CD1158" s="98"/>
      <c r="CE1158" s="98"/>
      <c r="CF1158" s="98"/>
      <c r="CG1158" s="98"/>
      <c r="CH1158" s="98"/>
      <c r="CI1158" s="98"/>
      <c r="CJ1158" s="98"/>
      <c r="CK1158" s="98"/>
      <c r="CL1158" s="98"/>
      <c r="CM1158" s="98"/>
      <c r="CN1158" s="98"/>
      <c r="CO1158" s="98"/>
      <c r="CP1158" s="98"/>
      <c r="CQ1158" s="98"/>
      <c r="CR1158" s="98"/>
      <c r="CS1158" s="98"/>
    </row>
    <row r="1159" spans="1:97" s="4" customFormat="1" ht="18.75" customHeight="1" x14ac:dyDescent="0.2">
      <c r="A1159" s="3">
        <f t="shared" si="375"/>
        <v>1147</v>
      </c>
      <c r="B1159" s="263"/>
      <c r="C1159" s="263"/>
      <c r="D1159" s="263"/>
      <c r="E1159" s="259"/>
      <c r="F1159" s="259"/>
      <c r="G1159" s="43"/>
      <c r="H1159" s="264"/>
      <c r="I1159" s="261"/>
      <c r="J1159" s="106"/>
      <c r="K1159" s="247"/>
      <c r="L1159" s="247"/>
      <c r="M1159" s="247"/>
      <c r="N1159" s="248" t="str">
        <f>IF(AND(K1159&lt;&gt;"",L1159&lt;&gt;"",J1159&lt;&gt;""),ROUND(MIN(IF(OR(J1159="OZZ",J1159="ZZ"),5000,17300),TRUNC(0.75*(SUMIF($D$12:$D1159,$D1159,K$12:K1159)+SUMIF($D$12:$D1159,$D1159,L$12:L1159)),2)) - SUMIF($D$12:$D1158,$D1159,N$12:N1158),2),"")</f>
        <v/>
      </c>
      <c r="O1159" s="249" t="str">
        <f>IF(AND(K1159&lt;&gt;"",L1159&lt;&gt;"",M1159&lt;&gt;"",J1159&lt;&gt;"",AH1159&lt;&gt;""),IF(OR(J1159="OZZ",J1159="ZZ"),ROUND(0-SUMIF($D$12:$D1158,$D1159,O$12:O1158),2),IF(M1159=0,0,ROUND(MIN(MIN(17300,TRUNC(0.75*(SUMIF($D$12:$D$2012,$D1159,K$12:K$2012)+SUMIF($D$12:$D$2012,$D1159,L$12:L$2012)),2)+SUMIF($D$12:$D1159,$D1159,AH$12:AH1159))-SUMIF($D$12:$D1158,$D1159,O$12:O1158)-SUMIF($D$12:$D$2012,$D1159,N$12:N$2012),AH1159),2))),"")</f>
        <v/>
      </c>
      <c r="P1159" s="250" t="str">
        <f>IF(J1159&lt;&gt;"",1000 - SUMIF($D$12:$D1158,$D1159,P$12:P1158),"")</f>
        <v/>
      </c>
      <c r="Q1159" s="106"/>
      <c r="R1159" s="247"/>
      <c r="S1159" s="247"/>
      <c r="T1159" s="247"/>
      <c r="U1159" s="248" t="str">
        <f>IF(AND(R1159&lt;&gt;"",S1159&lt;&gt;"",Q1159&lt;&gt;""),ROUND(MIN(IF(OR(Q1159="OZZ",Q1159="ZZ"),5000,17300),TRUNC(0.75*(SUMIF($D$12:$D1159,$D1159,R$12:R1159)+SUMIF($D$12:$D1159,$D1159,S$12:S1159)),2)) - SUMIF($D$12:$D1158,$D1159,U$12:U1158),2),"")</f>
        <v/>
      </c>
      <c r="V1159" s="248" t="str">
        <f>IF(AND(R1159&lt;&gt;"",S1159&lt;&gt;"",T1159&lt;&gt;"",Q1159&lt;&gt;"",AL1159&lt;&gt;""),IF(OR(Q1159="OZZ",Q1159="ZZ"),ROUND(0-SUMIF($D$12:$D1158,$D1159,V$12:V1158),2),IF(T1159=0,0,ROUND(MIN(MIN(17300,TRUNC(0.75*(SUMIF($D$12:$D$2012,$D1159,R$12:R$2012)+SUMIF($D$12:$D$2012,$D1159,S$12:S$2012)),2)+SUMIF($D$12:$D1159,$D1159,AL$12:AL1159))-SUMIF($D$12:$D1158,$D1159,V$12:V1158)-SUMIF($D$12:$D$2012,$D1159,U$12:U$2012),AL1159),2))),"")</f>
        <v/>
      </c>
      <c r="W1159" s="250" t="str">
        <f>IF(Q1159&lt;&gt;"",1000 - SUMIF($D$12:$D1158,$D1159,W$12:W1158),"")</f>
        <v/>
      </c>
      <c r="X1159" s="106"/>
      <c r="Y1159" s="247"/>
      <c r="Z1159" s="247"/>
      <c r="AA1159" s="247"/>
      <c r="AB1159" s="248" t="str">
        <f>IF(AND(Y1159&lt;&gt;"",Z1159&lt;&gt;"",X1159&lt;&gt;""),ROUND(MIN(IF(OR(X1159="OZZ",X1159="ZZ"),5000,17300),TRUNC(0.75*(SUMIF($D$12:$D1159,$D1159,Y$12:Y1159)+SUMIF($D$12:$D1159,$D1159,Z$12:Z1159)),2)) - SUMIF($D$12:$D1158,$D1159,AB$12:AB1158),2),"")</f>
        <v/>
      </c>
      <c r="AC1159" s="251" t="str">
        <f>IF(AND(Y1159&lt;&gt;"",Z1159&lt;&gt;"",AA1159&lt;&gt;"",X1159&lt;&gt;"",AP1159&lt;&gt;""),IF(OR(X1159="OZZ",X1159="ZZ"),ROUND(0-SUMIF($D$12:$D1158,$D1159,AC$12:AC1158),2),IF(AA1159=0,0,ROUND(MIN(MIN(17300,TRUNC(0.75*(SUMIF($D$12:$D$2012,$D1159,Y$12:Y$2012)+SUMIF($D$12:$D$2012,$D1159,Z$12:Z$2012)),2)+SUMIF($D$12:$D1159,$D1159,AP$12:AP1159))-SUMIF($D$12:$D1158,$D1159,AC$12:AC1158)-SUMIF($D$12:$D$2012,$D1159,AB$12:AB$2012),AP1159),2))),"")</f>
        <v/>
      </c>
      <c r="AD1159" s="250" t="str">
        <f>IF(X1159&lt;&gt;"",1000 - SUMIF($D$12:$D1158,$D1159,AD$12:AD1158),"")</f>
        <v/>
      </c>
      <c r="AE1159" s="252"/>
      <c r="AF1159" s="253"/>
      <c r="AG1159" s="254"/>
      <c r="AH1159" s="255" t="str">
        <f t="shared" si="376"/>
        <v/>
      </c>
      <c r="AI1159" s="256"/>
      <c r="AJ1159" s="253"/>
      <c r="AK1159" s="254"/>
      <c r="AL1159" s="255" t="str">
        <f t="shared" si="377"/>
        <v/>
      </c>
      <c r="AM1159" s="256"/>
      <c r="AN1159" s="253"/>
      <c r="AO1159" s="254"/>
      <c r="AP1159" s="255" t="str">
        <f t="shared" si="357"/>
        <v/>
      </c>
      <c r="AQ1159" s="116"/>
      <c r="AR1159" s="116"/>
      <c r="AS1159" s="117"/>
      <c r="AT1159" s="118"/>
      <c r="AU1159" s="119" t="str">
        <f>IF(D1159&lt;&gt; "", IF(COUNTIF($D$12:$D1159,$D1159)&gt;1,0,IF(SUM(N1159,U1159,AB1159)&gt;0,IF(AND(X1159="",OR(Q1159&lt;&gt;"",J1159&lt;&gt;"")),IF(Q1159&lt;&gt;"",Q1159,IF(J1159&lt;&gt;"",J1159,0)),IF(AND(Q1159&lt;&gt;"",J1159&lt;&gt;"",Q1159=J1159),Q1159,X1159)),0)),"")</f>
        <v/>
      </c>
      <c r="AV1159" s="119" t="str">
        <f>IF(D1159&lt;&gt;"",IF(COUNTIF($D$12:$D1159,$D1159)&gt;1,0,IF(SUM(O1159,V1159,AC1159)&gt;0,IF(AND(X1159="",OR(Q1159&lt;&gt;"",J1159&lt;&gt;"")),IF(Q1159&lt;&gt;"",Q1159,IF(J1159&lt;&gt;"",J1159,0)),IF(AND(Q1159&lt;&gt;"",J1159&lt;&gt;"",Q1159=J1159),Q1159,X1159)),0)),"")</f>
        <v/>
      </c>
      <c r="AW1159" s="119" t="str">
        <f>IF(D1159&lt;&gt;"",IF(COUNTIF($D$12:$D1159,$D1159)&gt;1,0,IF(SUM(P1159,W1159,AD1159)&gt;0,IF(AND(X1159="",OR(Q1159&lt;&gt;"",J1159&lt;&gt;"")),IF(Q1159&lt;&gt;"",Q1159,IF(J1159&lt;&gt;"",J1159,0)),IF(AND(Q1159&lt;&gt;"",J1159&lt;&gt;"",Q1159=J1159),Q1159,X1159)),0)),"")</f>
        <v/>
      </c>
      <c r="AX1159" s="118" t="str">
        <f t="shared" si="358"/>
        <v/>
      </c>
      <c r="AY1159" s="118" t="str">
        <f t="shared" si="359"/>
        <v/>
      </c>
      <c r="AZ1159" s="118" t="str">
        <f t="shared" si="360"/>
        <v/>
      </c>
      <c r="BA1159" s="118" t="str">
        <f t="shared" si="361"/>
        <v/>
      </c>
      <c r="BB1159" s="118" t="str">
        <f t="shared" si="362"/>
        <v/>
      </c>
      <c r="BC1159" s="118" t="str">
        <f t="shared" si="363"/>
        <v/>
      </c>
      <c r="BD1159" s="118" t="str">
        <f t="shared" si="364"/>
        <v/>
      </c>
      <c r="BE1159" s="118" t="str">
        <f t="shared" si="365"/>
        <v/>
      </c>
      <c r="BF1159" s="118" t="str">
        <f t="shared" si="366"/>
        <v/>
      </c>
      <c r="BG1159" s="120"/>
      <c r="BH1159" s="120" t="str">
        <f t="shared" si="367"/>
        <v/>
      </c>
      <c r="BI1159" s="120" t="str">
        <f t="shared" si="368"/>
        <v/>
      </c>
      <c r="BJ1159" s="121"/>
      <c r="BK1159" s="120" t="str">
        <f t="shared" si="369"/>
        <v/>
      </c>
      <c r="BL1159" s="120" t="str">
        <f t="shared" si="370"/>
        <v/>
      </c>
      <c r="BM1159" s="120" t="str">
        <f t="shared" si="371"/>
        <v/>
      </c>
      <c r="BN1159" s="120" t="str">
        <f t="shared" si="372"/>
        <v/>
      </c>
      <c r="BO1159" s="120" t="str">
        <f t="shared" si="373"/>
        <v/>
      </c>
      <c r="BP1159" s="120" t="str">
        <f t="shared" si="374"/>
        <v/>
      </c>
      <c r="BQ1159" s="98"/>
      <c r="BR1159" s="98"/>
      <c r="BS1159" s="98"/>
      <c r="BT1159" s="98"/>
      <c r="BU1159" s="98"/>
      <c r="BV1159" s="98"/>
      <c r="BW1159" s="98"/>
      <c r="BX1159" s="98"/>
      <c r="BY1159" s="98"/>
      <c r="BZ1159" s="98"/>
      <c r="CA1159" s="98"/>
      <c r="CB1159" s="98"/>
      <c r="CC1159" s="98"/>
      <c r="CD1159" s="98"/>
      <c r="CE1159" s="98"/>
      <c r="CF1159" s="98"/>
      <c r="CG1159" s="98"/>
      <c r="CH1159" s="98"/>
      <c r="CI1159" s="98"/>
      <c r="CJ1159" s="98"/>
      <c r="CK1159" s="98"/>
      <c r="CL1159" s="98"/>
      <c r="CM1159" s="98"/>
      <c r="CN1159" s="98"/>
      <c r="CO1159" s="98"/>
      <c r="CP1159" s="98"/>
      <c r="CQ1159" s="98"/>
      <c r="CR1159" s="98"/>
      <c r="CS1159" s="98"/>
    </row>
    <row r="1160" spans="1:97" s="4" customFormat="1" ht="18.75" customHeight="1" x14ac:dyDescent="0.2">
      <c r="A1160" s="3">
        <f t="shared" si="375"/>
        <v>1148</v>
      </c>
      <c r="B1160" s="263"/>
      <c r="C1160" s="263"/>
      <c r="D1160" s="263"/>
      <c r="E1160" s="259"/>
      <c r="F1160" s="259"/>
      <c r="G1160" s="43"/>
      <c r="H1160" s="264"/>
      <c r="I1160" s="261"/>
      <c r="J1160" s="106"/>
      <c r="K1160" s="247"/>
      <c r="L1160" s="247"/>
      <c r="M1160" s="247"/>
      <c r="N1160" s="248" t="str">
        <f>IF(AND(K1160&lt;&gt;"",L1160&lt;&gt;"",J1160&lt;&gt;""),ROUND(MIN(IF(OR(J1160="OZZ",J1160="ZZ"),5000,17300),TRUNC(0.75*(SUMIF($D$12:$D1160,$D1160,K$12:K1160)+SUMIF($D$12:$D1160,$D1160,L$12:L1160)),2)) - SUMIF($D$12:$D1159,$D1160,N$12:N1159),2),"")</f>
        <v/>
      </c>
      <c r="O1160" s="249" t="str">
        <f>IF(AND(K1160&lt;&gt;"",L1160&lt;&gt;"",M1160&lt;&gt;"",J1160&lt;&gt;"",AH1160&lt;&gt;""),IF(OR(J1160="OZZ",J1160="ZZ"),ROUND(0-SUMIF($D$12:$D1159,$D1160,O$12:O1159),2),IF(M1160=0,0,ROUND(MIN(MIN(17300,TRUNC(0.75*(SUMIF($D$12:$D$2012,$D1160,K$12:K$2012)+SUMIF($D$12:$D$2012,$D1160,L$12:L$2012)),2)+SUMIF($D$12:$D1160,$D1160,AH$12:AH1160))-SUMIF($D$12:$D1159,$D1160,O$12:O1159)-SUMIF($D$12:$D$2012,$D1160,N$12:N$2012),AH1160),2))),"")</f>
        <v/>
      </c>
      <c r="P1160" s="250" t="str">
        <f>IF(J1160&lt;&gt;"",1000 - SUMIF($D$12:$D1159,$D1160,P$12:P1159),"")</f>
        <v/>
      </c>
      <c r="Q1160" s="106"/>
      <c r="R1160" s="247"/>
      <c r="S1160" s="247"/>
      <c r="T1160" s="247"/>
      <c r="U1160" s="248" t="str">
        <f>IF(AND(R1160&lt;&gt;"",S1160&lt;&gt;"",Q1160&lt;&gt;""),ROUND(MIN(IF(OR(Q1160="OZZ",Q1160="ZZ"),5000,17300),TRUNC(0.75*(SUMIF($D$12:$D1160,$D1160,R$12:R1160)+SUMIF($D$12:$D1160,$D1160,S$12:S1160)),2)) - SUMIF($D$12:$D1159,$D1160,U$12:U1159),2),"")</f>
        <v/>
      </c>
      <c r="V1160" s="248" t="str">
        <f>IF(AND(R1160&lt;&gt;"",S1160&lt;&gt;"",T1160&lt;&gt;"",Q1160&lt;&gt;"",AL1160&lt;&gt;""),IF(OR(Q1160="OZZ",Q1160="ZZ"),ROUND(0-SUMIF($D$12:$D1159,$D1160,V$12:V1159),2),IF(T1160=0,0,ROUND(MIN(MIN(17300,TRUNC(0.75*(SUMIF($D$12:$D$2012,$D1160,R$12:R$2012)+SUMIF($D$12:$D$2012,$D1160,S$12:S$2012)),2)+SUMIF($D$12:$D1160,$D1160,AL$12:AL1160))-SUMIF($D$12:$D1159,$D1160,V$12:V1159)-SUMIF($D$12:$D$2012,$D1160,U$12:U$2012),AL1160),2))),"")</f>
        <v/>
      </c>
      <c r="W1160" s="250" t="str">
        <f>IF(Q1160&lt;&gt;"",1000 - SUMIF($D$12:$D1159,$D1160,W$12:W1159),"")</f>
        <v/>
      </c>
      <c r="X1160" s="106"/>
      <c r="Y1160" s="247"/>
      <c r="Z1160" s="247"/>
      <c r="AA1160" s="247"/>
      <c r="AB1160" s="248" t="str">
        <f>IF(AND(Y1160&lt;&gt;"",Z1160&lt;&gt;"",X1160&lt;&gt;""),ROUND(MIN(IF(OR(X1160="OZZ",X1160="ZZ"),5000,17300),TRUNC(0.75*(SUMIF($D$12:$D1160,$D1160,Y$12:Y1160)+SUMIF($D$12:$D1160,$D1160,Z$12:Z1160)),2)) - SUMIF($D$12:$D1159,$D1160,AB$12:AB1159),2),"")</f>
        <v/>
      </c>
      <c r="AC1160" s="251" t="str">
        <f>IF(AND(Y1160&lt;&gt;"",Z1160&lt;&gt;"",AA1160&lt;&gt;"",X1160&lt;&gt;"",AP1160&lt;&gt;""),IF(OR(X1160="OZZ",X1160="ZZ"),ROUND(0-SUMIF($D$12:$D1159,$D1160,AC$12:AC1159),2),IF(AA1160=0,0,ROUND(MIN(MIN(17300,TRUNC(0.75*(SUMIF($D$12:$D$2012,$D1160,Y$12:Y$2012)+SUMIF($D$12:$D$2012,$D1160,Z$12:Z$2012)),2)+SUMIF($D$12:$D1160,$D1160,AP$12:AP1160))-SUMIF($D$12:$D1159,$D1160,AC$12:AC1159)-SUMIF($D$12:$D$2012,$D1160,AB$12:AB$2012),AP1160),2))),"")</f>
        <v/>
      </c>
      <c r="AD1160" s="250" t="str">
        <f>IF(X1160&lt;&gt;"",1000 - SUMIF($D$12:$D1159,$D1160,AD$12:AD1159),"")</f>
        <v/>
      </c>
      <c r="AE1160" s="252"/>
      <c r="AF1160" s="253"/>
      <c r="AG1160" s="254"/>
      <c r="AH1160" s="255" t="str">
        <f t="shared" si="376"/>
        <v/>
      </c>
      <c r="AI1160" s="256"/>
      <c r="AJ1160" s="253"/>
      <c r="AK1160" s="254"/>
      <c r="AL1160" s="255" t="str">
        <f t="shared" si="377"/>
        <v/>
      </c>
      <c r="AM1160" s="256"/>
      <c r="AN1160" s="253"/>
      <c r="AO1160" s="254"/>
      <c r="AP1160" s="255" t="str">
        <f t="shared" si="357"/>
        <v/>
      </c>
      <c r="AQ1160" s="116"/>
      <c r="AR1160" s="116"/>
      <c r="AS1160" s="117"/>
      <c r="AT1160" s="118"/>
      <c r="AU1160" s="119" t="str">
        <f>IF(D1160&lt;&gt; "", IF(COUNTIF($D$12:$D1160,$D1160)&gt;1,0,IF(SUM(N1160,U1160,AB1160)&gt;0,IF(AND(X1160="",OR(Q1160&lt;&gt;"",J1160&lt;&gt;"")),IF(Q1160&lt;&gt;"",Q1160,IF(J1160&lt;&gt;"",J1160,0)),IF(AND(Q1160&lt;&gt;"",J1160&lt;&gt;"",Q1160=J1160),Q1160,X1160)),0)),"")</f>
        <v/>
      </c>
      <c r="AV1160" s="119" t="str">
        <f>IF(D1160&lt;&gt;"",IF(COUNTIF($D$12:$D1160,$D1160)&gt;1,0,IF(SUM(O1160,V1160,AC1160)&gt;0,IF(AND(X1160="",OR(Q1160&lt;&gt;"",J1160&lt;&gt;"")),IF(Q1160&lt;&gt;"",Q1160,IF(J1160&lt;&gt;"",J1160,0)),IF(AND(Q1160&lt;&gt;"",J1160&lt;&gt;"",Q1160=J1160),Q1160,X1160)),0)),"")</f>
        <v/>
      </c>
      <c r="AW1160" s="119" t="str">
        <f>IF(D1160&lt;&gt;"",IF(COUNTIF($D$12:$D1160,$D1160)&gt;1,0,IF(SUM(P1160,W1160,AD1160)&gt;0,IF(AND(X1160="",OR(Q1160&lt;&gt;"",J1160&lt;&gt;"")),IF(Q1160&lt;&gt;"",Q1160,IF(J1160&lt;&gt;"",J1160,0)),IF(AND(Q1160&lt;&gt;"",J1160&lt;&gt;"",Q1160=J1160),Q1160,X1160)),0)),"")</f>
        <v/>
      </c>
      <c r="AX1160" s="118" t="str">
        <f t="shared" si="358"/>
        <v/>
      </c>
      <c r="AY1160" s="118" t="str">
        <f t="shared" si="359"/>
        <v/>
      </c>
      <c r="AZ1160" s="118" t="str">
        <f t="shared" si="360"/>
        <v/>
      </c>
      <c r="BA1160" s="118" t="str">
        <f t="shared" si="361"/>
        <v/>
      </c>
      <c r="BB1160" s="118" t="str">
        <f t="shared" si="362"/>
        <v/>
      </c>
      <c r="BC1160" s="118" t="str">
        <f t="shared" si="363"/>
        <v/>
      </c>
      <c r="BD1160" s="118" t="str">
        <f t="shared" si="364"/>
        <v/>
      </c>
      <c r="BE1160" s="118" t="str">
        <f t="shared" si="365"/>
        <v/>
      </c>
      <c r="BF1160" s="118" t="str">
        <f t="shared" si="366"/>
        <v/>
      </c>
      <c r="BG1160" s="120"/>
      <c r="BH1160" s="120" t="str">
        <f t="shared" si="367"/>
        <v/>
      </c>
      <c r="BI1160" s="120" t="str">
        <f t="shared" si="368"/>
        <v/>
      </c>
      <c r="BJ1160" s="121"/>
      <c r="BK1160" s="120" t="str">
        <f t="shared" si="369"/>
        <v/>
      </c>
      <c r="BL1160" s="120" t="str">
        <f t="shared" si="370"/>
        <v/>
      </c>
      <c r="BM1160" s="120" t="str">
        <f t="shared" si="371"/>
        <v/>
      </c>
      <c r="BN1160" s="120" t="str">
        <f t="shared" si="372"/>
        <v/>
      </c>
      <c r="BO1160" s="120" t="str">
        <f t="shared" si="373"/>
        <v/>
      </c>
      <c r="BP1160" s="120" t="str">
        <f t="shared" si="374"/>
        <v/>
      </c>
      <c r="BQ1160" s="98"/>
      <c r="BR1160" s="98"/>
      <c r="BS1160" s="98"/>
      <c r="BT1160" s="98"/>
      <c r="BU1160" s="98"/>
      <c r="BV1160" s="98"/>
      <c r="BW1160" s="98"/>
      <c r="BX1160" s="98"/>
      <c r="BY1160" s="98"/>
      <c r="BZ1160" s="98"/>
      <c r="CA1160" s="98"/>
      <c r="CB1160" s="98"/>
      <c r="CC1160" s="98"/>
      <c r="CD1160" s="98"/>
      <c r="CE1160" s="98"/>
      <c r="CF1160" s="98"/>
      <c r="CG1160" s="98"/>
      <c r="CH1160" s="98"/>
      <c r="CI1160" s="98"/>
      <c r="CJ1160" s="98"/>
      <c r="CK1160" s="98"/>
      <c r="CL1160" s="98"/>
      <c r="CM1160" s="98"/>
      <c r="CN1160" s="98"/>
      <c r="CO1160" s="98"/>
      <c r="CP1160" s="98"/>
      <c r="CQ1160" s="98"/>
      <c r="CR1160" s="98"/>
      <c r="CS1160" s="98"/>
    </row>
    <row r="1161" spans="1:97" s="4" customFormat="1" ht="18.75" customHeight="1" x14ac:dyDescent="0.2">
      <c r="A1161" s="3">
        <f t="shared" si="375"/>
        <v>1149</v>
      </c>
      <c r="B1161" s="263"/>
      <c r="C1161" s="263"/>
      <c r="D1161" s="263"/>
      <c r="E1161" s="259"/>
      <c r="F1161" s="259"/>
      <c r="G1161" s="43"/>
      <c r="H1161" s="264"/>
      <c r="I1161" s="261"/>
      <c r="J1161" s="106"/>
      <c r="K1161" s="247"/>
      <c r="L1161" s="247"/>
      <c r="M1161" s="247"/>
      <c r="N1161" s="248" t="str">
        <f>IF(AND(K1161&lt;&gt;"",L1161&lt;&gt;"",J1161&lt;&gt;""),ROUND(MIN(IF(OR(J1161="OZZ",J1161="ZZ"),5000,17300),TRUNC(0.75*(SUMIF($D$12:$D1161,$D1161,K$12:K1161)+SUMIF($D$12:$D1161,$D1161,L$12:L1161)),2)) - SUMIF($D$12:$D1160,$D1161,N$12:N1160),2),"")</f>
        <v/>
      </c>
      <c r="O1161" s="249" t="str">
        <f>IF(AND(K1161&lt;&gt;"",L1161&lt;&gt;"",M1161&lt;&gt;"",J1161&lt;&gt;"",AH1161&lt;&gt;""),IF(OR(J1161="OZZ",J1161="ZZ"),ROUND(0-SUMIF($D$12:$D1160,$D1161,O$12:O1160),2),IF(M1161=0,0,ROUND(MIN(MIN(17300,TRUNC(0.75*(SUMIF($D$12:$D$2012,$D1161,K$12:K$2012)+SUMIF($D$12:$D$2012,$D1161,L$12:L$2012)),2)+SUMIF($D$12:$D1161,$D1161,AH$12:AH1161))-SUMIF($D$12:$D1160,$D1161,O$12:O1160)-SUMIF($D$12:$D$2012,$D1161,N$12:N$2012),AH1161),2))),"")</f>
        <v/>
      </c>
      <c r="P1161" s="250" t="str">
        <f>IF(J1161&lt;&gt;"",1000 - SUMIF($D$12:$D1160,$D1161,P$12:P1160),"")</f>
        <v/>
      </c>
      <c r="Q1161" s="106"/>
      <c r="R1161" s="247"/>
      <c r="S1161" s="247"/>
      <c r="T1161" s="247"/>
      <c r="U1161" s="248" t="str">
        <f>IF(AND(R1161&lt;&gt;"",S1161&lt;&gt;"",Q1161&lt;&gt;""),ROUND(MIN(IF(OR(Q1161="OZZ",Q1161="ZZ"),5000,17300),TRUNC(0.75*(SUMIF($D$12:$D1161,$D1161,R$12:R1161)+SUMIF($D$12:$D1161,$D1161,S$12:S1161)),2)) - SUMIF($D$12:$D1160,$D1161,U$12:U1160),2),"")</f>
        <v/>
      </c>
      <c r="V1161" s="248" t="str">
        <f>IF(AND(R1161&lt;&gt;"",S1161&lt;&gt;"",T1161&lt;&gt;"",Q1161&lt;&gt;"",AL1161&lt;&gt;""),IF(OR(Q1161="OZZ",Q1161="ZZ"),ROUND(0-SUMIF($D$12:$D1160,$D1161,V$12:V1160),2),IF(T1161=0,0,ROUND(MIN(MIN(17300,TRUNC(0.75*(SUMIF($D$12:$D$2012,$D1161,R$12:R$2012)+SUMIF($D$12:$D$2012,$D1161,S$12:S$2012)),2)+SUMIF($D$12:$D1161,$D1161,AL$12:AL1161))-SUMIF($D$12:$D1160,$D1161,V$12:V1160)-SUMIF($D$12:$D$2012,$D1161,U$12:U$2012),AL1161),2))),"")</f>
        <v/>
      </c>
      <c r="W1161" s="250" t="str">
        <f>IF(Q1161&lt;&gt;"",1000 - SUMIF($D$12:$D1160,$D1161,W$12:W1160),"")</f>
        <v/>
      </c>
      <c r="X1161" s="106"/>
      <c r="Y1161" s="247"/>
      <c r="Z1161" s="247"/>
      <c r="AA1161" s="247"/>
      <c r="AB1161" s="248" t="str">
        <f>IF(AND(Y1161&lt;&gt;"",Z1161&lt;&gt;"",X1161&lt;&gt;""),ROUND(MIN(IF(OR(X1161="OZZ",X1161="ZZ"),5000,17300),TRUNC(0.75*(SUMIF($D$12:$D1161,$D1161,Y$12:Y1161)+SUMIF($D$12:$D1161,$D1161,Z$12:Z1161)),2)) - SUMIF($D$12:$D1160,$D1161,AB$12:AB1160),2),"")</f>
        <v/>
      </c>
      <c r="AC1161" s="251" t="str">
        <f>IF(AND(Y1161&lt;&gt;"",Z1161&lt;&gt;"",AA1161&lt;&gt;"",X1161&lt;&gt;"",AP1161&lt;&gt;""),IF(OR(X1161="OZZ",X1161="ZZ"),ROUND(0-SUMIF($D$12:$D1160,$D1161,AC$12:AC1160),2),IF(AA1161=0,0,ROUND(MIN(MIN(17300,TRUNC(0.75*(SUMIF($D$12:$D$2012,$D1161,Y$12:Y$2012)+SUMIF($D$12:$D$2012,$D1161,Z$12:Z$2012)),2)+SUMIF($D$12:$D1161,$D1161,AP$12:AP1161))-SUMIF($D$12:$D1160,$D1161,AC$12:AC1160)-SUMIF($D$12:$D$2012,$D1161,AB$12:AB$2012),AP1161),2))),"")</f>
        <v/>
      </c>
      <c r="AD1161" s="250" t="str">
        <f>IF(X1161&lt;&gt;"",1000 - SUMIF($D$12:$D1160,$D1161,AD$12:AD1160),"")</f>
        <v/>
      </c>
      <c r="AE1161" s="252"/>
      <c r="AF1161" s="253"/>
      <c r="AG1161" s="254"/>
      <c r="AH1161" s="255" t="str">
        <f t="shared" si="376"/>
        <v/>
      </c>
      <c r="AI1161" s="256"/>
      <c r="AJ1161" s="253"/>
      <c r="AK1161" s="254"/>
      <c r="AL1161" s="255" t="str">
        <f t="shared" si="377"/>
        <v/>
      </c>
      <c r="AM1161" s="256"/>
      <c r="AN1161" s="253"/>
      <c r="AO1161" s="254"/>
      <c r="AP1161" s="255" t="str">
        <f t="shared" si="357"/>
        <v/>
      </c>
      <c r="AQ1161" s="116"/>
      <c r="AR1161" s="116"/>
      <c r="AS1161" s="117"/>
      <c r="AT1161" s="118"/>
      <c r="AU1161" s="119" t="str">
        <f>IF(D1161&lt;&gt; "", IF(COUNTIF($D$12:$D1161,$D1161)&gt;1,0,IF(SUM(N1161,U1161,AB1161)&gt;0,IF(AND(X1161="",OR(Q1161&lt;&gt;"",J1161&lt;&gt;"")),IF(Q1161&lt;&gt;"",Q1161,IF(J1161&lt;&gt;"",J1161,0)),IF(AND(Q1161&lt;&gt;"",J1161&lt;&gt;"",Q1161=J1161),Q1161,X1161)),0)),"")</f>
        <v/>
      </c>
      <c r="AV1161" s="119" t="str">
        <f>IF(D1161&lt;&gt;"",IF(COUNTIF($D$12:$D1161,$D1161)&gt;1,0,IF(SUM(O1161,V1161,AC1161)&gt;0,IF(AND(X1161="",OR(Q1161&lt;&gt;"",J1161&lt;&gt;"")),IF(Q1161&lt;&gt;"",Q1161,IF(J1161&lt;&gt;"",J1161,0)),IF(AND(Q1161&lt;&gt;"",J1161&lt;&gt;"",Q1161=J1161),Q1161,X1161)),0)),"")</f>
        <v/>
      </c>
      <c r="AW1161" s="119" t="str">
        <f>IF(D1161&lt;&gt;"",IF(COUNTIF($D$12:$D1161,$D1161)&gt;1,0,IF(SUM(P1161,W1161,AD1161)&gt;0,IF(AND(X1161="",OR(Q1161&lt;&gt;"",J1161&lt;&gt;"")),IF(Q1161&lt;&gt;"",Q1161,IF(J1161&lt;&gt;"",J1161,0)),IF(AND(Q1161&lt;&gt;"",J1161&lt;&gt;"",Q1161=J1161),Q1161,X1161)),0)),"")</f>
        <v/>
      </c>
      <c r="AX1161" s="118" t="str">
        <f t="shared" si="358"/>
        <v/>
      </c>
      <c r="AY1161" s="118" t="str">
        <f t="shared" si="359"/>
        <v/>
      </c>
      <c r="AZ1161" s="118" t="str">
        <f t="shared" si="360"/>
        <v/>
      </c>
      <c r="BA1161" s="118" t="str">
        <f t="shared" si="361"/>
        <v/>
      </c>
      <c r="BB1161" s="118" t="str">
        <f t="shared" si="362"/>
        <v/>
      </c>
      <c r="BC1161" s="118" t="str">
        <f t="shared" si="363"/>
        <v/>
      </c>
      <c r="BD1161" s="118" t="str">
        <f t="shared" si="364"/>
        <v/>
      </c>
      <c r="BE1161" s="118" t="str">
        <f t="shared" si="365"/>
        <v/>
      </c>
      <c r="BF1161" s="118" t="str">
        <f t="shared" si="366"/>
        <v/>
      </c>
      <c r="BG1161" s="120"/>
      <c r="BH1161" s="120" t="str">
        <f t="shared" si="367"/>
        <v/>
      </c>
      <c r="BI1161" s="120" t="str">
        <f t="shared" si="368"/>
        <v/>
      </c>
      <c r="BJ1161" s="121"/>
      <c r="BK1161" s="120" t="str">
        <f t="shared" si="369"/>
        <v/>
      </c>
      <c r="BL1161" s="120" t="str">
        <f t="shared" si="370"/>
        <v/>
      </c>
      <c r="BM1161" s="120" t="str">
        <f t="shared" si="371"/>
        <v/>
      </c>
      <c r="BN1161" s="120" t="str">
        <f t="shared" si="372"/>
        <v/>
      </c>
      <c r="BO1161" s="120" t="str">
        <f t="shared" si="373"/>
        <v/>
      </c>
      <c r="BP1161" s="120" t="str">
        <f t="shared" si="374"/>
        <v/>
      </c>
      <c r="BQ1161" s="98"/>
      <c r="BR1161" s="98"/>
      <c r="BS1161" s="98"/>
      <c r="BT1161" s="98"/>
      <c r="BU1161" s="98"/>
      <c r="BV1161" s="98"/>
      <c r="BW1161" s="98"/>
      <c r="BX1161" s="98"/>
      <c r="BY1161" s="98"/>
      <c r="BZ1161" s="98"/>
      <c r="CA1161" s="98"/>
      <c r="CB1161" s="98"/>
      <c r="CC1161" s="98"/>
      <c r="CD1161" s="98"/>
      <c r="CE1161" s="98"/>
      <c r="CF1161" s="98"/>
      <c r="CG1161" s="98"/>
      <c r="CH1161" s="98"/>
      <c r="CI1161" s="98"/>
      <c r="CJ1161" s="98"/>
      <c r="CK1161" s="98"/>
      <c r="CL1161" s="98"/>
      <c r="CM1161" s="98"/>
      <c r="CN1161" s="98"/>
      <c r="CO1161" s="98"/>
      <c r="CP1161" s="98"/>
      <c r="CQ1161" s="98"/>
      <c r="CR1161" s="98"/>
      <c r="CS1161" s="98"/>
    </row>
    <row r="1162" spans="1:97" s="4" customFormat="1" ht="18.75" customHeight="1" x14ac:dyDescent="0.2">
      <c r="A1162" s="3">
        <f t="shared" si="375"/>
        <v>1150</v>
      </c>
      <c r="B1162" s="263"/>
      <c r="C1162" s="263"/>
      <c r="D1162" s="263"/>
      <c r="E1162" s="259"/>
      <c r="F1162" s="259"/>
      <c r="G1162" s="43"/>
      <c r="H1162" s="264"/>
      <c r="I1162" s="261"/>
      <c r="J1162" s="106"/>
      <c r="K1162" s="247"/>
      <c r="L1162" s="247"/>
      <c r="M1162" s="247"/>
      <c r="N1162" s="248" t="str">
        <f>IF(AND(K1162&lt;&gt;"",L1162&lt;&gt;"",J1162&lt;&gt;""),ROUND(MIN(IF(OR(J1162="OZZ",J1162="ZZ"),5000,17300),TRUNC(0.75*(SUMIF($D$12:$D1162,$D1162,K$12:K1162)+SUMIF($D$12:$D1162,$D1162,L$12:L1162)),2)) - SUMIF($D$12:$D1161,$D1162,N$12:N1161),2),"")</f>
        <v/>
      </c>
      <c r="O1162" s="249" t="str">
        <f>IF(AND(K1162&lt;&gt;"",L1162&lt;&gt;"",M1162&lt;&gt;"",J1162&lt;&gt;"",AH1162&lt;&gt;""),IF(OR(J1162="OZZ",J1162="ZZ"),ROUND(0-SUMIF($D$12:$D1161,$D1162,O$12:O1161),2),IF(M1162=0,0,ROUND(MIN(MIN(17300,TRUNC(0.75*(SUMIF($D$12:$D$2012,$D1162,K$12:K$2012)+SUMIF($D$12:$D$2012,$D1162,L$12:L$2012)),2)+SUMIF($D$12:$D1162,$D1162,AH$12:AH1162))-SUMIF($D$12:$D1161,$D1162,O$12:O1161)-SUMIF($D$12:$D$2012,$D1162,N$12:N$2012),AH1162),2))),"")</f>
        <v/>
      </c>
      <c r="P1162" s="250" t="str">
        <f>IF(J1162&lt;&gt;"",1000 - SUMIF($D$12:$D1161,$D1162,P$12:P1161),"")</f>
        <v/>
      </c>
      <c r="Q1162" s="106"/>
      <c r="R1162" s="247"/>
      <c r="S1162" s="247"/>
      <c r="T1162" s="247"/>
      <c r="U1162" s="248" t="str">
        <f>IF(AND(R1162&lt;&gt;"",S1162&lt;&gt;"",Q1162&lt;&gt;""),ROUND(MIN(IF(OR(Q1162="OZZ",Q1162="ZZ"),5000,17300),TRUNC(0.75*(SUMIF($D$12:$D1162,$D1162,R$12:R1162)+SUMIF($D$12:$D1162,$D1162,S$12:S1162)),2)) - SUMIF($D$12:$D1161,$D1162,U$12:U1161),2),"")</f>
        <v/>
      </c>
      <c r="V1162" s="248" t="str">
        <f>IF(AND(R1162&lt;&gt;"",S1162&lt;&gt;"",T1162&lt;&gt;"",Q1162&lt;&gt;"",AL1162&lt;&gt;""),IF(OR(Q1162="OZZ",Q1162="ZZ"),ROUND(0-SUMIF($D$12:$D1161,$D1162,V$12:V1161),2),IF(T1162=0,0,ROUND(MIN(MIN(17300,TRUNC(0.75*(SUMIF($D$12:$D$2012,$D1162,R$12:R$2012)+SUMIF($D$12:$D$2012,$D1162,S$12:S$2012)),2)+SUMIF($D$12:$D1162,$D1162,AL$12:AL1162))-SUMIF($D$12:$D1161,$D1162,V$12:V1161)-SUMIF($D$12:$D$2012,$D1162,U$12:U$2012),AL1162),2))),"")</f>
        <v/>
      </c>
      <c r="W1162" s="250" t="str">
        <f>IF(Q1162&lt;&gt;"",1000 - SUMIF($D$12:$D1161,$D1162,W$12:W1161),"")</f>
        <v/>
      </c>
      <c r="X1162" s="106"/>
      <c r="Y1162" s="247"/>
      <c r="Z1162" s="247"/>
      <c r="AA1162" s="247"/>
      <c r="AB1162" s="248" t="str">
        <f>IF(AND(Y1162&lt;&gt;"",Z1162&lt;&gt;"",X1162&lt;&gt;""),ROUND(MIN(IF(OR(X1162="OZZ",X1162="ZZ"),5000,17300),TRUNC(0.75*(SUMIF($D$12:$D1162,$D1162,Y$12:Y1162)+SUMIF($D$12:$D1162,$D1162,Z$12:Z1162)),2)) - SUMIF($D$12:$D1161,$D1162,AB$12:AB1161),2),"")</f>
        <v/>
      </c>
      <c r="AC1162" s="251" t="str">
        <f>IF(AND(Y1162&lt;&gt;"",Z1162&lt;&gt;"",AA1162&lt;&gt;"",X1162&lt;&gt;"",AP1162&lt;&gt;""),IF(OR(X1162="OZZ",X1162="ZZ"),ROUND(0-SUMIF($D$12:$D1161,$D1162,AC$12:AC1161),2),IF(AA1162=0,0,ROUND(MIN(MIN(17300,TRUNC(0.75*(SUMIF($D$12:$D$2012,$D1162,Y$12:Y$2012)+SUMIF($D$12:$D$2012,$D1162,Z$12:Z$2012)),2)+SUMIF($D$12:$D1162,$D1162,AP$12:AP1162))-SUMIF($D$12:$D1161,$D1162,AC$12:AC1161)-SUMIF($D$12:$D$2012,$D1162,AB$12:AB$2012),AP1162),2))),"")</f>
        <v/>
      </c>
      <c r="AD1162" s="250" t="str">
        <f>IF(X1162&lt;&gt;"",1000 - SUMIF($D$12:$D1161,$D1162,AD$12:AD1161),"")</f>
        <v/>
      </c>
      <c r="AE1162" s="252"/>
      <c r="AF1162" s="253"/>
      <c r="AG1162" s="254"/>
      <c r="AH1162" s="255" t="str">
        <f t="shared" si="376"/>
        <v/>
      </c>
      <c r="AI1162" s="256"/>
      <c r="AJ1162" s="253"/>
      <c r="AK1162" s="254"/>
      <c r="AL1162" s="255" t="str">
        <f t="shared" si="377"/>
        <v/>
      </c>
      <c r="AM1162" s="256"/>
      <c r="AN1162" s="253"/>
      <c r="AO1162" s="254"/>
      <c r="AP1162" s="255" t="str">
        <f t="shared" si="357"/>
        <v/>
      </c>
      <c r="AQ1162" s="116"/>
      <c r="AR1162" s="116"/>
      <c r="AS1162" s="117"/>
      <c r="AT1162" s="118"/>
      <c r="AU1162" s="119" t="str">
        <f>IF(D1162&lt;&gt; "", IF(COUNTIF($D$12:$D1162,$D1162)&gt;1,0,IF(SUM(N1162,U1162,AB1162)&gt;0,IF(AND(X1162="",OR(Q1162&lt;&gt;"",J1162&lt;&gt;"")),IF(Q1162&lt;&gt;"",Q1162,IF(J1162&lt;&gt;"",J1162,0)),IF(AND(Q1162&lt;&gt;"",J1162&lt;&gt;"",Q1162=J1162),Q1162,X1162)),0)),"")</f>
        <v/>
      </c>
      <c r="AV1162" s="119" t="str">
        <f>IF(D1162&lt;&gt;"",IF(COUNTIF($D$12:$D1162,$D1162)&gt;1,0,IF(SUM(O1162,V1162,AC1162)&gt;0,IF(AND(X1162="",OR(Q1162&lt;&gt;"",J1162&lt;&gt;"")),IF(Q1162&lt;&gt;"",Q1162,IF(J1162&lt;&gt;"",J1162,0)),IF(AND(Q1162&lt;&gt;"",J1162&lt;&gt;"",Q1162=J1162),Q1162,X1162)),0)),"")</f>
        <v/>
      </c>
      <c r="AW1162" s="119" t="str">
        <f>IF(D1162&lt;&gt;"",IF(COUNTIF($D$12:$D1162,$D1162)&gt;1,0,IF(SUM(P1162,W1162,AD1162)&gt;0,IF(AND(X1162="",OR(Q1162&lt;&gt;"",J1162&lt;&gt;"")),IF(Q1162&lt;&gt;"",Q1162,IF(J1162&lt;&gt;"",J1162,0)),IF(AND(Q1162&lt;&gt;"",J1162&lt;&gt;"",Q1162=J1162),Q1162,X1162)),0)),"")</f>
        <v/>
      </c>
      <c r="AX1162" s="118" t="str">
        <f t="shared" si="358"/>
        <v/>
      </c>
      <c r="AY1162" s="118" t="str">
        <f t="shared" si="359"/>
        <v/>
      </c>
      <c r="AZ1162" s="118" t="str">
        <f t="shared" si="360"/>
        <v/>
      </c>
      <c r="BA1162" s="118" t="str">
        <f t="shared" si="361"/>
        <v/>
      </c>
      <c r="BB1162" s="118" t="str">
        <f t="shared" si="362"/>
        <v/>
      </c>
      <c r="BC1162" s="118" t="str">
        <f t="shared" si="363"/>
        <v/>
      </c>
      <c r="BD1162" s="118" t="str">
        <f t="shared" si="364"/>
        <v/>
      </c>
      <c r="BE1162" s="118" t="str">
        <f t="shared" si="365"/>
        <v/>
      </c>
      <c r="BF1162" s="118" t="str">
        <f t="shared" si="366"/>
        <v/>
      </c>
      <c r="BG1162" s="120"/>
      <c r="BH1162" s="120" t="str">
        <f t="shared" si="367"/>
        <v/>
      </c>
      <c r="BI1162" s="120" t="str">
        <f t="shared" si="368"/>
        <v/>
      </c>
      <c r="BJ1162" s="121"/>
      <c r="BK1162" s="120" t="str">
        <f t="shared" si="369"/>
        <v/>
      </c>
      <c r="BL1162" s="120" t="str">
        <f t="shared" si="370"/>
        <v/>
      </c>
      <c r="BM1162" s="120" t="str">
        <f t="shared" si="371"/>
        <v/>
      </c>
      <c r="BN1162" s="120" t="str">
        <f t="shared" si="372"/>
        <v/>
      </c>
      <c r="BO1162" s="120" t="str">
        <f t="shared" si="373"/>
        <v/>
      </c>
      <c r="BP1162" s="120" t="str">
        <f t="shared" si="374"/>
        <v/>
      </c>
      <c r="BQ1162" s="98"/>
      <c r="BR1162" s="98"/>
      <c r="BS1162" s="98"/>
      <c r="BT1162" s="98"/>
      <c r="BU1162" s="98"/>
      <c r="BV1162" s="98"/>
      <c r="BW1162" s="98"/>
      <c r="BX1162" s="98"/>
      <c r="BY1162" s="98"/>
      <c r="BZ1162" s="98"/>
      <c r="CA1162" s="98"/>
      <c r="CB1162" s="98"/>
      <c r="CC1162" s="98"/>
      <c r="CD1162" s="98"/>
      <c r="CE1162" s="98"/>
      <c r="CF1162" s="98"/>
      <c r="CG1162" s="98"/>
      <c r="CH1162" s="98"/>
      <c r="CI1162" s="98"/>
      <c r="CJ1162" s="98"/>
      <c r="CK1162" s="98"/>
      <c r="CL1162" s="98"/>
      <c r="CM1162" s="98"/>
      <c r="CN1162" s="98"/>
      <c r="CO1162" s="98"/>
      <c r="CP1162" s="98"/>
      <c r="CQ1162" s="98"/>
      <c r="CR1162" s="98"/>
      <c r="CS1162" s="98"/>
    </row>
    <row r="1163" spans="1:97" s="4" customFormat="1" ht="18.75" customHeight="1" x14ac:dyDescent="0.2">
      <c r="A1163" s="3">
        <f t="shared" si="375"/>
        <v>1151</v>
      </c>
      <c r="B1163" s="263"/>
      <c r="C1163" s="263"/>
      <c r="D1163" s="263"/>
      <c r="E1163" s="259"/>
      <c r="F1163" s="259"/>
      <c r="G1163" s="43"/>
      <c r="H1163" s="264"/>
      <c r="I1163" s="261"/>
      <c r="J1163" s="106"/>
      <c r="K1163" s="247"/>
      <c r="L1163" s="247"/>
      <c r="M1163" s="247"/>
      <c r="N1163" s="248" t="str">
        <f>IF(AND(K1163&lt;&gt;"",L1163&lt;&gt;"",J1163&lt;&gt;""),ROUND(MIN(IF(OR(J1163="OZZ",J1163="ZZ"),5000,17300),TRUNC(0.75*(SUMIF($D$12:$D1163,$D1163,K$12:K1163)+SUMIF($D$12:$D1163,$D1163,L$12:L1163)),2)) - SUMIF($D$12:$D1162,$D1163,N$12:N1162),2),"")</f>
        <v/>
      </c>
      <c r="O1163" s="249" t="str">
        <f>IF(AND(K1163&lt;&gt;"",L1163&lt;&gt;"",M1163&lt;&gt;"",J1163&lt;&gt;"",AH1163&lt;&gt;""),IF(OR(J1163="OZZ",J1163="ZZ"),ROUND(0-SUMIF($D$12:$D1162,$D1163,O$12:O1162),2),IF(M1163=0,0,ROUND(MIN(MIN(17300,TRUNC(0.75*(SUMIF($D$12:$D$2012,$D1163,K$12:K$2012)+SUMIF($D$12:$D$2012,$D1163,L$12:L$2012)),2)+SUMIF($D$12:$D1163,$D1163,AH$12:AH1163))-SUMIF($D$12:$D1162,$D1163,O$12:O1162)-SUMIF($D$12:$D$2012,$D1163,N$12:N$2012),AH1163),2))),"")</f>
        <v/>
      </c>
      <c r="P1163" s="250" t="str">
        <f>IF(J1163&lt;&gt;"",1000 - SUMIF($D$12:$D1162,$D1163,P$12:P1162),"")</f>
        <v/>
      </c>
      <c r="Q1163" s="106"/>
      <c r="R1163" s="247"/>
      <c r="S1163" s="247"/>
      <c r="T1163" s="247"/>
      <c r="U1163" s="248" t="str">
        <f>IF(AND(R1163&lt;&gt;"",S1163&lt;&gt;"",Q1163&lt;&gt;""),ROUND(MIN(IF(OR(Q1163="OZZ",Q1163="ZZ"),5000,17300),TRUNC(0.75*(SUMIF($D$12:$D1163,$D1163,R$12:R1163)+SUMIF($D$12:$D1163,$D1163,S$12:S1163)),2)) - SUMIF($D$12:$D1162,$D1163,U$12:U1162),2),"")</f>
        <v/>
      </c>
      <c r="V1163" s="248" t="str">
        <f>IF(AND(R1163&lt;&gt;"",S1163&lt;&gt;"",T1163&lt;&gt;"",Q1163&lt;&gt;"",AL1163&lt;&gt;""),IF(OR(Q1163="OZZ",Q1163="ZZ"),ROUND(0-SUMIF($D$12:$D1162,$D1163,V$12:V1162),2),IF(T1163=0,0,ROUND(MIN(MIN(17300,TRUNC(0.75*(SUMIF($D$12:$D$2012,$D1163,R$12:R$2012)+SUMIF($D$12:$D$2012,$D1163,S$12:S$2012)),2)+SUMIF($D$12:$D1163,$D1163,AL$12:AL1163))-SUMIF($D$12:$D1162,$D1163,V$12:V1162)-SUMIF($D$12:$D$2012,$D1163,U$12:U$2012),AL1163),2))),"")</f>
        <v/>
      </c>
      <c r="W1163" s="250" t="str">
        <f>IF(Q1163&lt;&gt;"",1000 - SUMIF($D$12:$D1162,$D1163,W$12:W1162),"")</f>
        <v/>
      </c>
      <c r="X1163" s="106"/>
      <c r="Y1163" s="247"/>
      <c r="Z1163" s="247"/>
      <c r="AA1163" s="247"/>
      <c r="AB1163" s="248" t="str">
        <f>IF(AND(Y1163&lt;&gt;"",Z1163&lt;&gt;"",X1163&lt;&gt;""),ROUND(MIN(IF(OR(X1163="OZZ",X1163="ZZ"),5000,17300),TRUNC(0.75*(SUMIF($D$12:$D1163,$D1163,Y$12:Y1163)+SUMIF($D$12:$D1163,$D1163,Z$12:Z1163)),2)) - SUMIF($D$12:$D1162,$D1163,AB$12:AB1162),2),"")</f>
        <v/>
      </c>
      <c r="AC1163" s="251" t="str">
        <f>IF(AND(Y1163&lt;&gt;"",Z1163&lt;&gt;"",AA1163&lt;&gt;"",X1163&lt;&gt;"",AP1163&lt;&gt;""),IF(OR(X1163="OZZ",X1163="ZZ"),ROUND(0-SUMIF($D$12:$D1162,$D1163,AC$12:AC1162),2),IF(AA1163=0,0,ROUND(MIN(MIN(17300,TRUNC(0.75*(SUMIF($D$12:$D$2012,$D1163,Y$12:Y$2012)+SUMIF($D$12:$D$2012,$D1163,Z$12:Z$2012)),2)+SUMIF($D$12:$D1163,$D1163,AP$12:AP1163))-SUMIF($D$12:$D1162,$D1163,AC$12:AC1162)-SUMIF($D$12:$D$2012,$D1163,AB$12:AB$2012),AP1163),2))),"")</f>
        <v/>
      </c>
      <c r="AD1163" s="250" t="str">
        <f>IF(X1163&lt;&gt;"",1000 - SUMIF($D$12:$D1162,$D1163,AD$12:AD1162),"")</f>
        <v/>
      </c>
      <c r="AE1163" s="252"/>
      <c r="AF1163" s="253"/>
      <c r="AG1163" s="254"/>
      <c r="AH1163" s="255" t="str">
        <f t="shared" si="376"/>
        <v/>
      </c>
      <c r="AI1163" s="256"/>
      <c r="AJ1163" s="253"/>
      <c r="AK1163" s="254"/>
      <c r="AL1163" s="255" t="str">
        <f t="shared" si="377"/>
        <v/>
      </c>
      <c r="AM1163" s="256"/>
      <c r="AN1163" s="253"/>
      <c r="AO1163" s="254"/>
      <c r="AP1163" s="255" t="str">
        <f t="shared" si="357"/>
        <v/>
      </c>
      <c r="AQ1163" s="116"/>
      <c r="AR1163" s="116"/>
      <c r="AS1163" s="117"/>
      <c r="AT1163" s="118"/>
      <c r="AU1163" s="119" t="str">
        <f>IF(D1163&lt;&gt; "", IF(COUNTIF($D$12:$D1163,$D1163)&gt;1,0,IF(SUM(N1163,U1163,AB1163)&gt;0,IF(AND(X1163="",OR(Q1163&lt;&gt;"",J1163&lt;&gt;"")),IF(Q1163&lt;&gt;"",Q1163,IF(J1163&lt;&gt;"",J1163,0)),IF(AND(Q1163&lt;&gt;"",J1163&lt;&gt;"",Q1163=J1163),Q1163,X1163)),0)),"")</f>
        <v/>
      </c>
      <c r="AV1163" s="119" t="str">
        <f>IF(D1163&lt;&gt;"",IF(COUNTIF($D$12:$D1163,$D1163)&gt;1,0,IF(SUM(O1163,V1163,AC1163)&gt;0,IF(AND(X1163="",OR(Q1163&lt;&gt;"",J1163&lt;&gt;"")),IF(Q1163&lt;&gt;"",Q1163,IF(J1163&lt;&gt;"",J1163,0)),IF(AND(Q1163&lt;&gt;"",J1163&lt;&gt;"",Q1163=J1163),Q1163,X1163)),0)),"")</f>
        <v/>
      </c>
      <c r="AW1163" s="119" t="str">
        <f>IF(D1163&lt;&gt;"",IF(COUNTIF($D$12:$D1163,$D1163)&gt;1,0,IF(SUM(P1163,W1163,AD1163)&gt;0,IF(AND(X1163="",OR(Q1163&lt;&gt;"",J1163&lt;&gt;"")),IF(Q1163&lt;&gt;"",Q1163,IF(J1163&lt;&gt;"",J1163,0)),IF(AND(Q1163&lt;&gt;"",J1163&lt;&gt;"",Q1163=J1163),Q1163,X1163)),0)),"")</f>
        <v/>
      </c>
      <c r="AX1163" s="118" t="str">
        <f t="shared" si="358"/>
        <v/>
      </c>
      <c r="AY1163" s="118" t="str">
        <f t="shared" si="359"/>
        <v/>
      </c>
      <c r="AZ1163" s="118" t="str">
        <f t="shared" si="360"/>
        <v/>
      </c>
      <c r="BA1163" s="118" t="str">
        <f t="shared" si="361"/>
        <v/>
      </c>
      <c r="BB1163" s="118" t="str">
        <f t="shared" si="362"/>
        <v/>
      </c>
      <c r="BC1163" s="118" t="str">
        <f t="shared" si="363"/>
        <v/>
      </c>
      <c r="BD1163" s="118" t="str">
        <f t="shared" si="364"/>
        <v/>
      </c>
      <c r="BE1163" s="118" t="str">
        <f t="shared" si="365"/>
        <v/>
      </c>
      <c r="BF1163" s="118" t="str">
        <f t="shared" si="366"/>
        <v/>
      </c>
      <c r="BG1163" s="120"/>
      <c r="BH1163" s="120" t="str">
        <f t="shared" si="367"/>
        <v/>
      </c>
      <c r="BI1163" s="120" t="str">
        <f t="shared" si="368"/>
        <v/>
      </c>
      <c r="BJ1163" s="121"/>
      <c r="BK1163" s="120" t="str">
        <f t="shared" si="369"/>
        <v/>
      </c>
      <c r="BL1163" s="120" t="str">
        <f t="shared" si="370"/>
        <v/>
      </c>
      <c r="BM1163" s="120" t="str">
        <f t="shared" si="371"/>
        <v/>
      </c>
      <c r="BN1163" s="120" t="str">
        <f t="shared" si="372"/>
        <v/>
      </c>
      <c r="BO1163" s="120" t="str">
        <f t="shared" si="373"/>
        <v/>
      </c>
      <c r="BP1163" s="120" t="str">
        <f t="shared" si="374"/>
        <v/>
      </c>
      <c r="BQ1163" s="98"/>
      <c r="BR1163" s="98"/>
      <c r="BS1163" s="98"/>
      <c r="BT1163" s="98"/>
      <c r="BU1163" s="98"/>
      <c r="BV1163" s="98"/>
      <c r="BW1163" s="98"/>
      <c r="BX1163" s="98"/>
      <c r="BY1163" s="98"/>
      <c r="BZ1163" s="98"/>
      <c r="CA1163" s="98"/>
      <c r="CB1163" s="98"/>
      <c r="CC1163" s="98"/>
      <c r="CD1163" s="98"/>
      <c r="CE1163" s="98"/>
      <c r="CF1163" s="98"/>
      <c r="CG1163" s="98"/>
      <c r="CH1163" s="98"/>
      <c r="CI1163" s="98"/>
      <c r="CJ1163" s="98"/>
      <c r="CK1163" s="98"/>
      <c r="CL1163" s="98"/>
      <c r="CM1163" s="98"/>
      <c r="CN1163" s="98"/>
      <c r="CO1163" s="98"/>
      <c r="CP1163" s="98"/>
      <c r="CQ1163" s="98"/>
      <c r="CR1163" s="98"/>
      <c r="CS1163" s="98"/>
    </row>
    <row r="1164" spans="1:97" s="4" customFormat="1" ht="18.75" customHeight="1" x14ac:dyDescent="0.2">
      <c r="A1164" s="3">
        <f t="shared" si="375"/>
        <v>1152</v>
      </c>
      <c r="B1164" s="263"/>
      <c r="C1164" s="263"/>
      <c r="D1164" s="263"/>
      <c r="E1164" s="259"/>
      <c r="F1164" s="259"/>
      <c r="G1164" s="43"/>
      <c r="H1164" s="264"/>
      <c r="I1164" s="261"/>
      <c r="J1164" s="106"/>
      <c r="K1164" s="247"/>
      <c r="L1164" s="247"/>
      <c r="M1164" s="247"/>
      <c r="N1164" s="248" t="str">
        <f>IF(AND(K1164&lt;&gt;"",L1164&lt;&gt;"",J1164&lt;&gt;""),ROUND(MIN(IF(OR(J1164="OZZ",J1164="ZZ"),5000,17300),TRUNC(0.75*(SUMIF($D$12:$D1164,$D1164,K$12:K1164)+SUMIF($D$12:$D1164,$D1164,L$12:L1164)),2)) - SUMIF($D$12:$D1163,$D1164,N$12:N1163),2),"")</f>
        <v/>
      </c>
      <c r="O1164" s="249" t="str">
        <f>IF(AND(K1164&lt;&gt;"",L1164&lt;&gt;"",M1164&lt;&gt;"",J1164&lt;&gt;"",AH1164&lt;&gt;""),IF(OR(J1164="OZZ",J1164="ZZ"),ROUND(0-SUMIF($D$12:$D1163,$D1164,O$12:O1163),2),IF(M1164=0,0,ROUND(MIN(MIN(17300,TRUNC(0.75*(SUMIF($D$12:$D$2012,$D1164,K$12:K$2012)+SUMIF($D$12:$D$2012,$D1164,L$12:L$2012)),2)+SUMIF($D$12:$D1164,$D1164,AH$12:AH1164))-SUMIF($D$12:$D1163,$D1164,O$12:O1163)-SUMIF($D$12:$D$2012,$D1164,N$12:N$2012),AH1164),2))),"")</f>
        <v/>
      </c>
      <c r="P1164" s="250" t="str">
        <f>IF(J1164&lt;&gt;"",1000 - SUMIF($D$12:$D1163,$D1164,P$12:P1163),"")</f>
        <v/>
      </c>
      <c r="Q1164" s="106"/>
      <c r="R1164" s="247"/>
      <c r="S1164" s="247"/>
      <c r="T1164" s="247"/>
      <c r="U1164" s="248" t="str">
        <f>IF(AND(R1164&lt;&gt;"",S1164&lt;&gt;"",Q1164&lt;&gt;""),ROUND(MIN(IF(OR(Q1164="OZZ",Q1164="ZZ"),5000,17300),TRUNC(0.75*(SUMIF($D$12:$D1164,$D1164,R$12:R1164)+SUMIF($D$12:$D1164,$D1164,S$12:S1164)),2)) - SUMIF($D$12:$D1163,$D1164,U$12:U1163),2),"")</f>
        <v/>
      </c>
      <c r="V1164" s="248" t="str">
        <f>IF(AND(R1164&lt;&gt;"",S1164&lt;&gt;"",T1164&lt;&gt;"",Q1164&lt;&gt;"",AL1164&lt;&gt;""),IF(OR(Q1164="OZZ",Q1164="ZZ"),ROUND(0-SUMIF($D$12:$D1163,$D1164,V$12:V1163),2),IF(T1164=0,0,ROUND(MIN(MIN(17300,TRUNC(0.75*(SUMIF($D$12:$D$2012,$D1164,R$12:R$2012)+SUMIF($D$12:$D$2012,$D1164,S$12:S$2012)),2)+SUMIF($D$12:$D1164,$D1164,AL$12:AL1164))-SUMIF($D$12:$D1163,$D1164,V$12:V1163)-SUMIF($D$12:$D$2012,$D1164,U$12:U$2012),AL1164),2))),"")</f>
        <v/>
      </c>
      <c r="W1164" s="250" t="str">
        <f>IF(Q1164&lt;&gt;"",1000 - SUMIF($D$12:$D1163,$D1164,W$12:W1163),"")</f>
        <v/>
      </c>
      <c r="X1164" s="106"/>
      <c r="Y1164" s="247"/>
      <c r="Z1164" s="247"/>
      <c r="AA1164" s="247"/>
      <c r="AB1164" s="248" t="str">
        <f>IF(AND(Y1164&lt;&gt;"",Z1164&lt;&gt;"",X1164&lt;&gt;""),ROUND(MIN(IF(OR(X1164="OZZ",X1164="ZZ"),5000,17300),TRUNC(0.75*(SUMIF($D$12:$D1164,$D1164,Y$12:Y1164)+SUMIF($D$12:$D1164,$D1164,Z$12:Z1164)),2)) - SUMIF($D$12:$D1163,$D1164,AB$12:AB1163),2),"")</f>
        <v/>
      </c>
      <c r="AC1164" s="251" t="str">
        <f>IF(AND(Y1164&lt;&gt;"",Z1164&lt;&gt;"",AA1164&lt;&gt;"",X1164&lt;&gt;"",AP1164&lt;&gt;""),IF(OR(X1164="OZZ",X1164="ZZ"),ROUND(0-SUMIF($D$12:$D1163,$D1164,AC$12:AC1163),2),IF(AA1164=0,0,ROUND(MIN(MIN(17300,TRUNC(0.75*(SUMIF($D$12:$D$2012,$D1164,Y$12:Y$2012)+SUMIF($D$12:$D$2012,$D1164,Z$12:Z$2012)),2)+SUMIF($D$12:$D1164,$D1164,AP$12:AP1164))-SUMIF($D$12:$D1163,$D1164,AC$12:AC1163)-SUMIF($D$12:$D$2012,$D1164,AB$12:AB$2012),AP1164),2))),"")</f>
        <v/>
      </c>
      <c r="AD1164" s="250" t="str">
        <f>IF(X1164&lt;&gt;"",1000 - SUMIF($D$12:$D1163,$D1164,AD$12:AD1163),"")</f>
        <v/>
      </c>
      <c r="AE1164" s="252"/>
      <c r="AF1164" s="253"/>
      <c r="AG1164" s="254"/>
      <c r="AH1164" s="255" t="str">
        <f t="shared" si="376"/>
        <v/>
      </c>
      <c r="AI1164" s="256"/>
      <c r="AJ1164" s="253"/>
      <c r="AK1164" s="254"/>
      <c r="AL1164" s="255" t="str">
        <f t="shared" si="377"/>
        <v/>
      </c>
      <c r="AM1164" s="256"/>
      <c r="AN1164" s="253"/>
      <c r="AO1164" s="254"/>
      <c r="AP1164" s="255" t="str">
        <f t="shared" si="357"/>
        <v/>
      </c>
      <c r="AQ1164" s="116"/>
      <c r="AR1164" s="116"/>
      <c r="AS1164" s="117"/>
      <c r="AT1164" s="118"/>
      <c r="AU1164" s="119" t="str">
        <f>IF(D1164&lt;&gt; "", IF(COUNTIF($D$12:$D1164,$D1164)&gt;1,0,IF(SUM(N1164,U1164,AB1164)&gt;0,IF(AND(X1164="",OR(Q1164&lt;&gt;"",J1164&lt;&gt;"")),IF(Q1164&lt;&gt;"",Q1164,IF(J1164&lt;&gt;"",J1164,0)),IF(AND(Q1164&lt;&gt;"",J1164&lt;&gt;"",Q1164=J1164),Q1164,X1164)),0)),"")</f>
        <v/>
      </c>
      <c r="AV1164" s="119" t="str">
        <f>IF(D1164&lt;&gt;"",IF(COUNTIF($D$12:$D1164,$D1164)&gt;1,0,IF(SUM(O1164,V1164,AC1164)&gt;0,IF(AND(X1164="",OR(Q1164&lt;&gt;"",J1164&lt;&gt;"")),IF(Q1164&lt;&gt;"",Q1164,IF(J1164&lt;&gt;"",J1164,0)),IF(AND(Q1164&lt;&gt;"",J1164&lt;&gt;"",Q1164=J1164),Q1164,X1164)),0)),"")</f>
        <v/>
      </c>
      <c r="AW1164" s="119" t="str">
        <f>IF(D1164&lt;&gt;"",IF(COUNTIF($D$12:$D1164,$D1164)&gt;1,0,IF(SUM(P1164,W1164,AD1164)&gt;0,IF(AND(X1164="",OR(Q1164&lt;&gt;"",J1164&lt;&gt;"")),IF(Q1164&lt;&gt;"",Q1164,IF(J1164&lt;&gt;"",J1164,0)),IF(AND(Q1164&lt;&gt;"",J1164&lt;&gt;"",Q1164=J1164),Q1164,X1164)),0)),"")</f>
        <v/>
      </c>
      <c r="AX1164" s="118" t="str">
        <f t="shared" si="358"/>
        <v/>
      </c>
      <c r="AY1164" s="118" t="str">
        <f t="shared" si="359"/>
        <v/>
      </c>
      <c r="AZ1164" s="118" t="str">
        <f t="shared" si="360"/>
        <v/>
      </c>
      <c r="BA1164" s="118" t="str">
        <f t="shared" si="361"/>
        <v/>
      </c>
      <c r="BB1164" s="118" t="str">
        <f t="shared" si="362"/>
        <v/>
      </c>
      <c r="BC1164" s="118" t="str">
        <f t="shared" si="363"/>
        <v/>
      </c>
      <c r="BD1164" s="118" t="str">
        <f t="shared" si="364"/>
        <v/>
      </c>
      <c r="BE1164" s="118" t="str">
        <f t="shared" si="365"/>
        <v/>
      </c>
      <c r="BF1164" s="118" t="str">
        <f t="shared" si="366"/>
        <v/>
      </c>
      <c r="BG1164" s="120"/>
      <c r="BH1164" s="120" t="str">
        <f t="shared" si="367"/>
        <v/>
      </c>
      <c r="BI1164" s="120" t="str">
        <f t="shared" si="368"/>
        <v/>
      </c>
      <c r="BJ1164" s="121"/>
      <c r="BK1164" s="120" t="str">
        <f t="shared" si="369"/>
        <v/>
      </c>
      <c r="BL1164" s="120" t="str">
        <f t="shared" si="370"/>
        <v/>
      </c>
      <c r="BM1164" s="120" t="str">
        <f t="shared" si="371"/>
        <v/>
      </c>
      <c r="BN1164" s="120" t="str">
        <f t="shared" si="372"/>
        <v/>
      </c>
      <c r="BO1164" s="120" t="str">
        <f t="shared" si="373"/>
        <v/>
      </c>
      <c r="BP1164" s="120" t="str">
        <f t="shared" si="374"/>
        <v/>
      </c>
      <c r="BQ1164" s="98"/>
      <c r="BR1164" s="98"/>
      <c r="BS1164" s="98"/>
      <c r="BT1164" s="98"/>
      <c r="BU1164" s="98"/>
      <c r="BV1164" s="98"/>
      <c r="BW1164" s="98"/>
      <c r="BX1164" s="98"/>
      <c r="BY1164" s="98"/>
      <c r="BZ1164" s="98"/>
      <c r="CA1164" s="98"/>
      <c r="CB1164" s="98"/>
      <c r="CC1164" s="98"/>
      <c r="CD1164" s="98"/>
      <c r="CE1164" s="98"/>
      <c r="CF1164" s="98"/>
      <c r="CG1164" s="98"/>
      <c r="CH1164" s="98"/>
      <c r="CI1164" s="98"/>
      <c r="CJ1164" s="98"/>
      <c r="CK1164" s="98"/>
      <c r="CL1164" s="98"/>
      <c r="CM1164" s="98"/>
      <c r="CN1164" s="98"/>
      <c r="CO1164" s="98"/>
      <c r="CP1164" s="98"/>
      <c r="CQ1164" s="98"/>
      <c r="CR1164" s="98"/>
      <c r="CS1164" s="98"/>
    </row>
    <row r="1165" spans="1:97" s="4" customFormat="1" ht="18.75" customHeight="1" x14ac:dyDescent="0.2">
      <c r="A1165" s="3">
        <f t="shared" si="375"/>
        <v>1153</v>
      </c>
      <c r="B1165" s="263"/>
      <c r="C1165" s="263"/>
      <c r="D1165" s="263"/>
      <c r="E1165" s="259"/>
      <c r="F1165" s="259"/>
      <c r="G1165" s="43"/>
      <c r="H1165" s="264"/>
      <c r="I1165" s="261"/>
      <c r="J1165" s="106"/>
      <c r="K1165" s="247"/>
      <c r="L1165" s="247"/>
      <c r="M1165" s="247"/>
      <c r="N1165" s="248" t="str">
        <f>IF(AND(K1165&lt;&gt;"",L1165&lt;&gt;"",J1165&lt;&gt;""),ROUND(MIN(IF(OR(J1165="OZZ",J1165="ZZ"),5000,17300),TRUNC(0.75*(SUMIF($D$12:$D1165,$D1165,K$12:K1165)+SUMIF($D$12:$D1165,$D1165,L$12:L1165)),2)) - SUMIF($D$12:$D1164,$D1165,N$12:N1164),2),"")</f>
        <v/>
      </c>
      <c r="O1165" s="249" t="str">
        <f>IF(AND(K1165&lt;&gt;"",L1165&lt;&gt;"",M1165&lt;&gt;"",J1165&lt;&gt;"",AH1165&lt;&gt;""),IF(OR(J1165="OZZ",J1165="ZZ"),ROUND(0-SUMIF($D$12:$D1164,$D1165,O$12:O1164),2),IF(M1165=0,0,ROUND(MIN(MIN(17300,TRUNC(0.75*(SUMIF($D$12:$D$2012,$D1165,K$12:K$2012)+SUMIF($D$12:$D$2012,$D1165,L$12:L$2012)),2)+SUMIF($D$12:$D1165,$D1165,AH$12:AH1165))-SUMIF($D$12:$D1164,$D1165,O$12:O1164)-SUMIF($D$12:$D$2012,$D1165,N$12:N$2012),AH1165),2))),"")</f>
        <v/>
      </c>
      <c r="P1165" s="250" t="str">
        <f>IF(J1165&lt;&gt;"",1000 - SUMIF($D$12:$D1164,$D1165,P$12:P1164),"")</f>
        <v/>
      </c>
      <c r="Q1165" s="106"/>
      <c r="R1165" s="247"/>
      <c r="S1165" s="247"/>
      <c r="T1165" s="247"/>
      <c r="U1165" s="248" t="str">
        <f>IF(AND(R1165&lt;&gt;"",S1165&lt;&gt;"",Q1165&lt;&gt;""),ROUND(MIN(IF(OR(Q1165="OZZ",Q1165="ZZ"),5000,17300),TRUNC(0.75*(SUMIF($D$12:$D1165,$D1165,R$12:R1165)+SUMIF($D$12:$D1165,$D1165,S$12:S1165)),2)) - SUMIF($D$12:$D1164,$D1165,U$12:U1164),2),"")</f>
        <v/>
      </c>
      <c r="V1165" s="248" t="str">
        <f>IF(AND(R1165&lt;&gt;"",S1165&lt;&gt;"",T1165&lt;&gt;"",Q1165&lt;&gt;"",AL1165&lt;&gt;""),IF(OR(Q1165="OZZ",Q1165="ZZ"),ROUND(0-SUMIF($D$12:$D1164,$D1165,V$12:V1164),2),IF(T1165=0,0,ROUND(MIN(MIN(17300,TRUNC(0.75*(SUMIF($D$12:$D$2012,$D1165,R$12:R$2012)+SUMIF($D$12:$D$2012,$D1165,S$12:S$2012)),2)+SUMIF($D$12:$D1165,$D1165,AL$12:AL1165))-SUMIF($D$12:$D1164,$D1165,V$12:V1164)-SUMIF($D$12:$D$2012,$D1165,U$12:U$2012),AL1165),2))),"")</f>
        <v/>
      </c>
      <c r="W1165" s="250" t="str">
        <f>IF(Q1165&lt;&gt;"",1000 - SUMIF($D$12:$D1164,$D1165,W$12:W1164),"")</f>
        <v/>
      </c>
      <c r="X1165" s="106"/>
      <c r="Y1165" s="247"/>
      <c r="Z1165" s="247"/>
      <c r="AA1165" s="247"/>
      <c r="AB1165" s="248" t="str">
        <f>IF(AND(Y1165&lt;&gt;"",Z1165&lt;&gt;"",X1165&lt;&gt;""),ROUND(MIN(IF(OR(X1165="OZZ",X1165="ZZ"),5000,17300),TRUNC(0.75*(SUMIF($D$12:$D1165,$D1165,Y$12:Y1165)+SUMIF($D$12:$D1165,$D1165,Z$12:Z1165)),2)) - SUMIF($D$12:$D1164,$D1165,AB$12:AB1164),2),"")</f>
        <v/>
      </c>
      <c r="AC1165" s="251" t="str">
        <f>IF(AND(Y1165&lt;&gt;"",Z1165&lt;&gt;"",AA1165&lt;&gt;"",X1165&lt;&gt;"",AP1165&lt;&gt;""),IF(OR(X1165="OZZ",X1165="ZZ"),ROUND(0-SUMIF($D$12:$D1164,$D1165,AC$12:AC1164),2),IF(AA1165=0,0,ROUND(MIN(MIN(17300,TRUNC(0.75*(SUMIF($D$12:$D$2012,$D1165,Y$12:Y$2012)+SUMIF($D$12:$D$2012,$D1165,Z$12:Z$2012)),2)+SUMIF($D$12:$D1165,$D1165,AP$12:AP1165))-SUMIF($D$12:$D1164,$D1165,AC$12:AC1164)-SUMIF($D$12:$D$2012,$D1165,AB$12:AB$2012),AP1165),2))),"")</f>
        <v/>
      </c>
      <c r="AD1165" s="250" t="str">
        <f>IF(X1165&lt;&gt;"",1000 - SUMIF($D$12:$D1164,$D1165,AD$12:AD1164),"")</f>
        <v/>
      </c>
      <c r="AE1165" s="252"/>
      <c r="AF1165" s="253"/>
      <c r="AG1165" s="254"/>
      <c r="AH1165" s="255" t="str">
        <f t="shared" si="376"/>
        <v/>
      </c>
      <c r="AI1165" s="256"/>
      <c r="AJ1165" s="253"/>
      <c r="AK1165" s="254"/>
      <c r="AL1165" s="255" t="str">
        <f t="shared" si="377"/>
        <v/>
      </c>
      <c r="AM1165" s="256"/>
      <c r="AN1165" s="253"/>
      <c r="AO1165" s="254"/>
      <c r="AP1165" s="255" t="str">
        <f t="shared" ref="AP1165:AP1228" si="378">IF(Y1165&lt;&gt;"",ROUND(AM1165,2)+ROUND(AN1165,2)+ROUND(AO1165,2),"")</f>
        <v/>
      </c>
      <c r="AQ1165" s="116"/>
      <c r="AR1165" s="116"/>
      <c r="AS1165" s="117"/>
      <c r="AT1165" s="118"/>
      <c r="AU1165" s="119" t="str">
        <f>IF(D1165&lt;&gt; "", IF(COUNTIF($D$12:$D1165,$D1165)&gt;1,0,IF(SUM(N1165,U1165,AB1165)&gt;0,IF(AND(X1165="",OR(Q1165&lt;&gt;"",J1165&lt;&gt;"")),IF(Q1165&lt;&gt;"",Q1165,IF(J1165&lt;&gt;"",J1165,0)),IF(AND(Q1165&lt;&gt;"",J1165&lt;&gt;"",Q1165=J1165),Q1165,X1165)),0)),"")</f>
        <v/>
      </c>
      <c r="AV1165" s="119" t="str">
        <f>IF(D1165&lt;&gt;"",IF(COUNTIF($D$12:$D1165,$D1165)&gt;1,0,IF(SUM(O1165,V1165,AC1165)&gt;0,IF(AND(X1165="",OR(Q1165&lt;&gt;"",J1165&lt;&gt;"")),IF(Q1165&lt;&gt;"",Q1165,IF(J1165&lt;&gt;"",J1165,0)),IF(AND(Q1165&lt;&gt;"",J1165&lt;&gt;"",Q1165=J1165),Q1165,X1165)),0)),"")</f>
        <v/>
      </c>
      <c r="AW1165" s="119" t="str">
        <f>IF(D1165&lt;&gt;"",IF(COUNTIF($D$12:$D1165,$D1165)&gt;1,0,IF(SUM(P1165,W1165,AD1165)&gt;0,IF(AND(X1165="",OR(Q1165&lt;&gt;"",J1165&lt;&gt;"")),IF(Q1165&lt;&gt;"",Q1165,IF(J1165&lt;&gt;"",J1165,0)),IF(AND(Q1165&lt;&gt;"",J1165&lt;&gt;"",Q1165=J1165),Q1165,X1165)),0)),"")</f>
        <v/>
      </c>
      <c r="AX1165" s="118" t="str">
        <f t="shared" ref="AX1165:AX1228" si="379">IF(D1165&lt;&gt;"",IF(J1165="OZP12",N1165,0),"")</f>
        <v/>
      </c>
      <c r="AY1165" s="118" t="str">
        <f t="shared" ref="AY1165:AY1228" si="380">IF(D1165&lt;&gt;"",IF(Q1165="OZP12",U1165,0),"")</f>
        <v/>
      </c>
      <c r="AZ1165" s="118" t="str">
        <f t="shared" ref="AZ1165:AZ1228" si="381">IF(D1165&lt;&gt;"",IF(X1165="OZP12",AB1165,0),"")</f>
        <v/>
      </c>
      <c r="BA1165" s="118" t="str">
        <f t="shared" ref="BA1165:BA1228" si="382">IF(D1165&lt;&gt;"",IF(J1165="TZP",N1165,0),"")</f>
        <v/>
      </c>
      <c r="BB1165" s="118" t="str">
        <f t="shared" ref="BB1165:BB1228" si="383">IF(D1165&lt;&gt;"",IF(Q1165="TZP",U1165,0),"")</f>
        <v/>
      </c>
      <c r="BC1165" s="118" t="str">
        <f t="shared" ref="BC1165:BC1228" si="384">IF(D1165&lt;&gt;"",IF(X1165="TZP",AB1165,0),"")</f>
        <v/>
      </c>
      <c r="BD1165" s="118" t="str">
        <f t="shared" ref="BD1165:BD1228" si="385">IF(D1165&lt;&gt;"",IF(J1165="OZZ",N1165,0),"")</f>
        <v/>
      </c>
      <c r="BE1165" s="118" t="str">
        <f t="shared" ref="BE1165:BE1228" si="386">IF(D1165&lt;&gt;"",IF(Q1165="OZZ",U1165,0),"")</f>
        <v/>
      </c>
      <c r="BF1165" s="118" t="str">
        <f t="shared" ref="BF1165:BF1228" si="387">IF(D1165&lt;&gt;"",IF(X1165="OZZ",AB1165,0),"")</f>
        <v/>
      </c>
      <c r="BG1165" s="120"/>
      <c r="BH1165" s="120" t="str">
        <f t="shared" ref="BH1165:BH1228" si="388">IF(D1165&lt;&gt;"",IF(ISERROR(FIND("/",D1165)), 0, 1),"")</f>
        <v/>
      </c>
      <c r="BI1165" s="120" t="str">
        <f t="shared" ref="BI1165:BI1228" si="389">IF(D1165&lt;&gt;"",IF(BH1165*1=0,D1165,CONCATENATE(MID(D1165,1,FIND("/",D1165,1)-1),MID(D1165,FIND("/",D1165,1)+1,LEN(D1165)))),"")</f>
        <v/>
      </c>
      <c r="BJ1165" s="121"/>
      <c r="BK1165" s="120" t="str">
        <f t="shared" ref="BK1165:BK1228" si="390">IF(D1165&lt;&gt;"",IF(J1165="OZP12",O1165,0),"")</f>
        <v/>
      </c>
      <c r="BL1165" s="120" t="str">
        <f t="shared" ref="BL1165:BL1228" si="391">IF(D1165&lt;&gt;"",IF(Q1165="OZP12",V1165,0),"")</f>
        <v/>
      </c>
      <c r="BM1165" s="120" t="str">
        <f t="shared" ref="BM1165:BM1228" si="392">IF(D1165&lt;&gt;"",IF(X1165="OZP12",AC1165,0),"")</f>
        <v/>
      </c>
      <c r="BN1165" s="120" t="str">
        <f t="shared" ref="BN1165:BN1228" si="393">IF(D1165&lt;&gt;"",IF(J1165="TZP",O1165,0),"")</f>
        <v/>
      </c>
      <c r="BO1165" s="120" t="str">
        <f t="shared" ref="BO1165:BO1228" si="394">IF(D1165&lt;&gt;"",IF(Q1165="TZP",V1165,0),"")</f>
        <v/>
      </c>
      <c r="BP1165" s="120" t="str">
        <f t="shared" ref="BP1165:BP1228" si="395">IF(D1165&lt;&gt;"",IF(X1165="TZP",AC1165,0),"")</f>
        <v/>
      </c>
      <c r="BQ1165" s="98"/>
      <c r="BR1165" s="98"/>
      <c r="BS1165" s="98"/>
      <c r="BT1165" s="98"/>
      <c r="BU1165" s="98"/>
      <c r="BV1165" s="98"/>
      <c r="BW1165" s="98"/>
      <c r="BX1165" s="98"/>
      <c r="BY1165" s="98"/>
      <c r="BZ1165" s="98"/>
      <c r="CA1165" s="98"/>
      <c r="CB1165" s="98"/>
      <c r="CC1165" s="98"/>
      <c r="CD1165" s="98"/>
      <c r="CE1165" s="98"/>
      <c r="CF1165" s="98"/>
      <c r="CG1165" s="98"/>
      <c r="CH1165" s="98"/>
      <c r="CI1165" s="98"/>
      <c r="CJ1165" s="98"/>
      <c r="CK1165" s="98"/>
      <c r="CL1165" s="98"/>
      <c r="CM1165" s="98"/>
      <c r="CN1165" s="98"/>
      <c r="CO1165" s="98"/>
      <c r="CP1165" s="98"/>
      <c r="CQ1165" s="98"/>
      <c r="CR1165" s="98"/>
      <c r="CS1165" s="98"/>
    </row>
    <row r="1166" spans="1:97" s="4" customFormat="1" ht="18.75" customHeight="1" x14ac:dyDescent="0.2">
      <c r="A1166" s="3">
        <f t="shared" ref="A1166:A1229" si="396">A1165+1</f>
        <v>1154</v>
      </c>
      <c r="B1166" s="263"/>
      <c r="C1166" s="263"/>
      <c r="D1166" s="263"/>
      <c r="E1166" s="259"/>
      <c r="F1166" s="259"/>
      <c r="G1166" s="43"/>
      <c r="H1166" s="264"/>
      <c r="I1166" s="261"/>
      <c r="J1166" s="106"/>
      <c r="K1166" s="247"/>
      <c r="L1166" s="247"/>
      <c r="M1166" s="247"/>
      <c r="N1166" s="248" t="str">
        <f>IF(AND(K1166&lt;&gt;"",L1166&lt;&gt;"",J1166&lt;&gt;""),ROUND(MIN(IF(OR(J1166="OZZ",J1166="ZZ"),5000,17300),TRUNC(0.75*(SUMIF($D$12:$D1166,$D1166,K$12:K1166)+SUMIF($D$12:$D1166,$D1166,L$12:L1166)),2)) - SUMIF($D$12:$D1165,$D1166,N$12:N1165),2),"")</f>
        <v/>
      </c>
      <c r="O1166" s="249" t="str">
        <f>IF(AND(K1166&lt;&gt;"",L1166&lt;&gt;"",M1166&lt;&gt;"",J1166&lt;&gt;"",AH1166&lt;&gt;""),IF(OR(J1166="OZZ",J1166="ZZ"),ROUND(0-SUMIF($D$12:$D1165,$D1166,O$12:O1165),2),IF(M1166=0,0,ROUND(MIN(MIN(17300,TRUNC(0.75*(SUMIF($D$12:$D$2012,$D1166,K$12:K$2012)+SUMIF($D$12:$D$2012,$D1166,L$12:L$2012)),2)+SUMIF($D$12:$D1166,$D1166,AH$12:AH1166))-SUMIF($D$12:$D1165,$D1166,O$12:O1165)-SUMIF($D$12:$D$2012,$D1166,N$12:N$2012),AH1166),2))),"")</f>
        <v/>
      </c>
      <c r="P1166" s="250" t="str">
        <f>IF(J1166&lt;&gt;"",1000 - SUMIF($D$12:$D1165,$D1166,P$12:P1165),"")</f>
        <v/>
      </c>
      <c r="Q1166" s="106"/>
      <c r="R1166" s="247"/>
      <c r="S1166" s="247"/>
      <c r="T1166" s="247"/>
      <c r="U1166" s="248" t="str">
        <f>IF(AND(R1166&lt;&gt;"",S1166&lt;&gt;"",Q1166&lt;&gt;""),ROUND(MIN(IF(OR(Q1166="OZZ",Q1166="ZZ"),5000,17300),TRUNC(0.75*(SUMIF($D$12:$D1166,$D1166,R$12:R1166)+SUMIF($D$12:$D1166,$D1166,S$12:S1166)),2)) - SUMIF($D$12:$D1165,$D1166,U$12:U1165),2),"")</f>
        <v/>
      </c>
      <c r="V1166" s="248" t="str">
        <f>IF(AND(R1166&lt;&gt;"",S1166&lt;&gt;"",T1166&lt;&gt;"",Q1166&lt;&gt;"",AL1166&lt;&gt;""),IF(OR(Q1166="OZZ",Q1166="ZZ"),ROUND(0-SUMIF($D$12:$D1165,$D1166,V$12:V1165),2),IF(T1166=0,0,ROUND(MIN(MIN(17300,TRUNC(0.75*(SUMIF($D$12:$D$2012,$D1166,R$12:R$2012)+SUMIF($D$12:$D$2012,$D1166,S$12:S$2012)),2)+SUMIF($D$12:$D1166,$D1166,AL$12:AL1166))-SUMIF($D$12:$D1165,$D1166,V$12:V1165)-SUMIF($D$12:$D$2012,$D1166,U$12:U$2012),AL1166),2))),"")</f>
        <v/>
      </c>
      <c r="W1166" s="250" t="str">
        <f>IF(Q1166&lt;&gt;"",1000 - SUMIF($D$12:$D1165,$D1166,W$12:W1165),"")</f>
        <v/>
      </c>
      <c r="X1166" s="106"/>
      <c r="Y1166" s="247"/>
      <c r="Z1166" s="247"/>
      <c r="AA1166" s="247"/>
      <c r="AB1166" s="248" t="str">
        <f>IF(AND(Y1166&lt;&gt;"",Z1166&lt;&gt;"",X1166&lt;&gt;""),ROUND(MIN(IF(OR(X1166="OZZ",X1166="ZZ"),5000,17300),TRUNC(0.75*(SUMIF($D$12:$D1166,$D1166,Y$12:Y1166)+SUMIF($D$12:$D1166,$D1166,Z$12:Z1166)),2)) - SUMIF($D$12:$D1165,$D1166,AB$12:AB1165),2),"")</f>
        <v/>
      </c>
      <c r="AC1166" s="251" t="str">
        <f>IF(AND(Y1166&lt;&gt;"",Z1166&lt;&gt;"",AA1166&lt;&gt;"",X1166&lt;&gt;"",AP1166&lt;&gt;""),IF(OR(X1166="OZZ",X1166="ZZ"),ROUND(0-SUMIF($D$12:$D1165,$D1166,AC$12:AC1165),2),IF(AA1166=0,0,ROUND(MIN(MIN(17300,TRUNC(0.75*(SUMIF($D$12:$D$2012,$D1166,Y$12:Y$2012)+SUMIF($D$12:$D$2012,$D1166,Z$12:Z$2012)),2)+SUMIF($D$12:$D1166,$D1166,AP$12:AP1166))-SUMIF($D$12:$D1165,$D1166,AC$12:AC1165)-SUMIF($D$12:$D$2012,$D1166,AB$12:AB$2012),AP1166),2))),"")</f>
        <v/>
      </c>
      <c r="AD1166" s="250" t="str">
        <f>IF(X1166&lt;&gt;"",1000 - SUMIF($D$12:$D1165,$D1166,AD$12:AD1165),"")</f>
        <v/>
      </c>
      <c r="AE1166" s="252"/>
      <c r="AF1166" s="253"/>
      <c r="AG1166" s="254"/>
      <c r="AH1166" s="255" t="str">
        <f t="shared" ref="AH1166:AH1229" si="397">IF(K1166&lt;&gt;"",ROUND(AE1166,2)+ROUND(AF1166,2)+ROUND(AG1166,2),"")</f>
        <v/>
      </c>
      <c r="AI1166" s="256"/>
      <c r="AJ1166" s="253"/>
      <c r="AK1166" s="254"/>
      <c r="AL1166" s="255" t="str">
        <f t="shared" ref="AL1166:AL1229" si="398">IF(R1166&lt;&gt;"",ROUND(AI1166,2)+ROUND(AJ1166,2)+ROUND(AK1166,2),"")</f>
        <v/>
      </c>
      <c r="AM1166" s="256"/>
      <c r="AN1166" s="253"/>
      <c r="AO1166" s="254"/>
      <c r="AP1166" s="255" t="str">
        <f t="shared" si="378"/>
        <v/>
      </c>
      <c r="AQ1166" s="116"/>
      <c r="AR1166" s="116"/>
      <c r="AS1166" s="117"/>
      <c r="AT1166" s="118"/>
      <c r="AU1166" s="119" t="str">
        <f>IF(D1166&lt;&gt; "", IF(COUNTIF($D$12:$D1166,$D1166)&gt;1,0,IF(SUM(N1166,U1166,AB1166)&gt;0,IF(AND(X1166="",OR(Q1166&lt;&gt;"",J1166&lt;&gt;"")),IF(Q1166&lt;&gt;"",Q1166,IF(J1166&lt;&gt;"",J1166,0)),IF(AND(Q1166&lt;&gt;"",J1166&lt;&gt;"",Q1166=J1166),Q1166,X1166)),0)),"")</f>
        <v/>
      </c>
      <c r="AV1166" s="119" t="str">
        <f>IF(D1166&lt;&gt;"",IF(COUNTIF($D$12:$D1166,$D1166)&gt;1,0,IF(SUM(O1166,V1166,AC1166)&gt;0,IF(AND(X1166="",OR(Q1166&lt;&gt;"",J1166&lt;&gt;"")),IF(Q1166&lt;&gt;"",Q1166,IF(J1166&lt;&gt;"",J1166,0)),IF(AND(Q1166&lt;&gt;"",J1166&lt;&gt;"",Q1166=J1166),Q1166,X1166)),0)),"")</f>
        <v/>
      </c>
      <c r="AW1166" s="119" t="str">
        <f>IF(D1166&lt;&gt;"",IF(COUNTIF($D$12:$D1166,$D1166)&gt;1,0,IF(SUM(P1166,W1166,AD1166)&gt;0,IF(AND(X1166="",OR(Q1166&lt;&gt;"",J1166&lt;&gt;"")),IF(Q1166&lt;&gt;"",Q1166,IF(J1166&lt;&gt;"",J1166,0)),IF(AND(Q1166&lt;&gt;"",J1166&lt;&gt;"",Q1166=J1166),Q1166,X1166)),0)),"")</f>
        <v/>
      </c>
      <c r="AX1166" s="118" t="str">
        <f t="shared" si="379"/>
        <v/>
      </c>
      <c r="AY1166" s="118" t="str">
        <f t="shared" si="380"/>
        <v/>
      </c>
      <c r="AZ1166" s="118" t="str">
        <f t="shared" si="381"/>
        <v/>
      </c>
      <c r="BA1166" s="118" t="str">
        <f t="shared" si="382"/>
        <v/>
      </c>
      <c r="BB1166" s="118" t="str">
        <f t="shared" si="383"/>
        <v/>
      </c>
      <c r="BC1166" s="118" t="str">
        <f t="shared" si="384"/>
        <v/>
      </c>
      <c r="BD1166" s="118" t="str">
        <f t="shared" si="385"/>
        <v/>
      </c>
      <c r="BE1166" s="118" t="str">
        <f t="shared" si="386"/>
        <v/>
      </c>
      <c r="BF1166" s="118" t="str">
        <f t="shared" si="387"/>
        <v/>
      </c>
      <c r="BG1166" s="120"/>
      <c r="BH1166" s="120" t="str">
        <f t="shared" si="388"/>
        <v/>
      </c>
      <c r="BI1166" s="120" t="str">
        <f t="shared" si="389"/>
        <v/>
      </c>
      <c r="BJ1166" s="121"/>
      <c r="BK1166" s="120" t="str">
        <f t="shared" si="390"/>
        <v/>
      </c>
      <c r="BL1166" s="120" t="str">
        <f t="shared" si="391"/>
        <v/>
      </c>
      <c r="BM1166" s="120" t="str">
        <f t="shared" si="392"/>
        <v/>
      </c>
      <c r="BN1166" s="120" t="str">
        <f t="shared" si="393"/>
        <v/>
      </c>
      <c r="BO1166" s="120" t="str">
        <f t="shared" si="394"/>
        <v/>
      </c>
      <c r="BP1166" s="120" t="str">
        <f t="shared" si="395"/>
        <v/>
      </c>
      <c r="BQ1166" s="98"/>
      <c r="BR1166" s="98"/>
      <c r="BS1166" s="98"/>
      <c r="BT1166" s="98"/>
      <c r="BU1166" s="98"/>
      <c r="BV1166" s="98"/>
      <c r="BW1166" s="98"/>
      <c r="BX1166" s="98"/>
      <c r="BY1166" s="98"/>
      <c r="BZ1166" s="98"/>
      <c r="CA1166" s="98"/>
      <c r="CB1166" s="98"/>
      <c r="CC1166" s="98"/>
      <c r="CD1166" s="98"/>
      <c r="CE1166" s="98"/>
      <c r="CF1166" s="98"/>
      <c r="CG1166" s="98"/>
      <c r="CH1166" s="98"/>
      <c r="CI1166" s="98"/>
      <c r="CJ1166" s="98"/>
      <c r="CK1166" s="98"/>
      <c r="CL1166" s="98"/>
      <c r="CM1166" s="98"/>
      <c r="CN1166" s="98"/>
      <c r="CO1166" s="98"/>
      <c r="CP1166" s="98"/>
      <c r="CQ1166" s="98"/>
      <c r="CR1166" s="98"/>
      <c r="CS1166" s="98"/>
    </row>
    <row r="1167" spans="1:97" s="4" customFormat="1" ht="18.75" customHeight="1" x14ac:dyDescent="0.2">
      <c r="A1167" s="3">
        <f t="shared" si="396"/>
        <v>1155</v>
      </c>
      <c r="B1167" s="263"/>
      <c r="C1167" s="263"/>
      <c r="D1167" s="263"/>
      <c r="E1167" s="259"/>
      <c r="F1167" s="259"/>
      <c r="G1167" s="43"/>
      <c r="H1167" s="264"/>
      <c r="I1167" s="261"/>
      <c r="J1167" s="106"/>
      <c r="K1167" s="247"/>
      <c r="L1167" s="247"/>
      <c r="M1167" s="247"/>
      <c r="N1167" s="248" t="str">
        <f>IF(AND(K1167&lt;&gt;"",L1167&lt;&gt;"",J1167&lt;&gt;""),ROUND(MIN(IF(OR(J1167="OZZ",J1167="ZZ"),5000,17300),TRUNC(0.75*(SUMIF($D$12:$D1167,$D1167,K$12:K1167)+SUMIF($D$12:$D1167,$D1167,L$12:L1167)),2)) - SUMIF($D$12:$D1166,$D1167,N$12:N1166),2),"")</f>
        <v/>
      </c>
      <c r="O1167" s="249" t="str">
        <f>IF(AND(K1167&lt;&gt;"",L1167&lt;&gt;"",M1167&lt;&gt;"",J1167&lt;&gt;"",AH1167&lt;&gt;""),IF(OR(J1167="OZZ",J1167="ZZ"),ROUND(0-SUMIF($D$12:$D1166,$D1167,O$12:O1166),2),IF(M1167=0,0,ROUND(MIN(MIN(17300,TRUNC(0.75*(SUMIF($D$12:$D$2012,$D1167,K$12:K$2012)+SUMIF($D$12:$D$2012,$D1167,L$12:L$2012)),2)+SUMIF($D$12:$D1167,$D1167,AH$12:AH1167))-SUMIF($D$12:$D1166,$D1167,O$12:O1166)-SUMIF($D$12:$D$2012,$D1167,N$12:N$2012),AH1167),2))),"")</f>
        <v/>
      </c>
      <c r="P1167" s="250" t="str">
        <f>IF(J1167&lt;&gt;"",1000 - SUMIF($D$12:$D1166,$D1167,P$12:P1166),"")</f>
        <v/>
      </c>
      <c r="Q1167" s="106"/>
      <c r="R1167" s="247"/>
      <c r="S1167" s="247"/>
      <c r="T1167" s="247"/>
      <c r="U1167" s="248" t="str">
        <f>IF(AND(R1167&lt;&gt;"",S1167&lt;&gt;"",Q1167&lt;&gt;""),ROUND(MIN(IF(OR(Q1167="OZZ",Q1167="ZZ"),5000,17300),TRUNC(0.75*(SUMIF($D$12:$D1167,$D1167,R$12:R1167)+SUMIF($D$12:$D1167,$D1167,S$12:S1167)),2)) - SUMIF($D$12:$D1166,$D1167,U$12:U1166),2),"")</f>
        <v/>
      </c>
      <c r="V1167" s="248" t="str">
        <f>IF(AND(R1167&lt;&gt;"",S1167&lt;&gt;"",T1167&lt;&gt;"",Q1167&lt;&gt;"",AL1167&lt;&gt;""),IF(OR(Q1167="OZZ",Q1167="ZZ"),ROUND(0-SUMIF($D$12:$D1166,$D1167,V$12:V1166),2),IF(T1167=0,0,ROUND(MIN(MIN(17300,TRUNC(0.75*(SUMIF($D$12:$D$2012,$D1167,R$12:R$2012)+SUMIF($D$12:$D$2012,$D1167,S$12:S$2012)),2)+SUMIF($D$12:$D1167,$D1167,AL$12:AL1167))-SUMIF($D$12:$D1166,$D1167,V$12:V1166)-SUMIF($D$12:$D$2012,$D1167,U$12:U$2012),AL1167),2))),"")</f>
        <v/>
      </c>
      <c r="W1167" s="250" t="str">
        <f>IF(Q1167&lt;&gt;"",1000 - SUMIF($D$12:$D1166,$D1167,W$12:W1166),"")</f>
        <v/>
      </c>
      <c r="X1167" s="106"/>
      <c r="Y1167" s="247"/>
      <c r="Z1167" s="247"/>
      <c r="AA1167" s="247"/>
      <c r="AB1167" s="248" t="str">
        <f>IF(AND(Y1167&lt;&gt;"",Z1167&lt;&gt;"",X1167&lt;&gt;""),ROUND(MIN(IF(OR(X1167="OZZ",X1167="ZZ"),5000,17300),TRUNC(0.75*(SUMIF($D$12:$D1167,$D1167,Y$12:Y1167)+SUMIF($D$12:$D1167,$D1167,Z$12:Z1167)),2)) - SUMIF($D$12:$D1166,$D1167,AB$12:AB1166),2),"")</f>
        <v/>
      </c>
      <c r="AC1167" s="251" t="str">
        <f>IF(AND(Y1167&lt;&gt;"",Z1167&lt;&gt;"",AA1167&lt;&gt;"",X1167&lt;&gt;"",AP1167&lt;&gt;""),IF(OR(X1167="OZZ",X1167="ZZ"),ROUND(0-SUMIF($D$12:$D1166,$D1167,AC$12:AC1166),2),IF(AA1167=0,0,ROUND(MIN(MIN(17300,TRUNC(0.75*(SUMIF($D$12:$D$2012,$D1167,Y$12:Y$2012)+SUMIF($D$12:$D$2012,$D1167,Z$12:Z$2012)),2)+SUMIF($D$12:$D1167,$D1167,AP$12:AP1167))-SUMIF($D$12:$D1166,$D1167,AC$12:AC1166)-SUMIF($D$12:$D$2012,$D1167,AB$12:AB$2012),AP1167),2))),"")</f>
        <v/>
      </c>
      <c r="AD1167" s="250" t="str">
        <f>IF(X1167&lt;&gt;"",1000 - SUMIF($D$12:$D1166,$D1167,AD$12:AD1166),"")</f>
        <v/>
      </c>
      <c r="AE1167" s="252"/>
      <c r="AF1167" s="253"/>
      <c r="AG1167" s="254"/>
      <c r="AH1167" s="255" t="str">
        <f t="shared" si="397"/>
        <v/>
      </c>
      <c r="AI1167" s="256"/>
      <c r="AJ1167" s="253"/>
      <c r="AK1167" s="254"/>
      <c r="AL1167" s="255" t="str">
        <f t="shared" si="398"/>
        <v/>
      </c>
      <c r="AM1167" s="256"/>
      <c r="AN1167" s="253"/>
      <c r="AO1167" s="254"/>
      <c r="AP1167" s="255" t="str">
        <f t="shared" si="378"/>
        <v/>
      </c>
      <c r="AQ1167" s="116"/>
      <c r="AR1167" s="116"/>
      <c r="AS1167" s="117"/>
      <c r="AT1167" s="118"/>
      <c r="AU1167" s="119" t="str">
        <f>IF(D1167&lt;&gt; "", IF(COUNTIF($D$12:$D1167,$D1167)&gt;1,0,IF(SUM(N1167,U1167,AB1167)&gt;0,IF(AND(X1167="",OR(Q1167&lt;&gt;"",J1167&lt;&gt;"")),IF(Q1167&lt;&gt;"",Q1167,IF(J1167&lt;&gt;"",J1167,0)),IF(AND(Q1167&lt;&gt;"",J1167&lt;&gt;"",Q1167=J1167),Q1167,X1167)),0)),"")</f>
        <v/>
      </c>
      <c r="AV1167" s="119" t="str">
        <f>IF(D1167&lt;&gt;"",IF(COUNTIF($D$12:$D1167,$D1167)&gt;1,0,IF(SUM(O1167,V1167,AC1167)&gt;0,IF(AND(X1167="",OR(Q1167&lt;&gt;"",J1167&lt;&gt;"")),IF(Q1167&lt;&gt;"",Q1167,IF(J1167&lt;&gt;"",J1167,0)),IF(AND(Q1167&lt;&gt;"",J1167&lt;&gt;"",Q1167=J1167),Q1167,X1167)),0)),"")</f>
        <v/>
      </c>
      <c r="AW1167" s="119" t="str">
        <f>IF(D1167&lt;&gt;"",IF(COUNTIF($D$12:$D1167,$D1167)&gt;1,0,IF(SUM(P1167,W1167,AD1167)&gt;0,IF(AND(X1167="",OR(Q1167&lt;&gt;"",J1167&lt;&gt;"")),IF(Q1167&lt;&gt;"",Q1167,IF(J1167&lt;&gt;"",J1167,0)),IF(AND(Q1167&lt;&gt;"",J1167&lt;&gt;"",Q1167=J1167),Q1167,X1167)),0)),"")</f>
        <v/>
      </c>
      <c r="AX1167" s="118" t="str">
        <f t="shared" si="379"/>
        <v/>
      </c>
      <c r="AY1167" s="118" t="str">
        <f t="shared" si="380"/>
        <v/>
      </c>
      <c r="AZ1167" s="118" t="str">
        <f t="shared" si="381"/>
        <v/>
      </c>
      <c r="BA1167" s="118" t="str">
        <f t="shared" si="382"/>
        <v/>
      </c>
      <c r="BB1167" s="118" t="str">
        <f t="shared" si="383"/>
        <v/>
      </c>
      <c r="BC1167" s="118" t="str">
        <f t="shared" si="384"/>
        <v/>
      </c>
      <c r="BD1167" s="118" t="str">
        <f t="shared" si="385"/>
        <v/>
      </c>
      <c r="BE1167" s="118" t="str">
        <f t="shared" si="386"/>
        <v/>
      </c>
      <c r="BF1167" s="118" t="str">
        <f t="shared" si="387"/>
        <v/>
      </c>
      <c r="BG1167" s="120"/>
      <c r="BH1167" s="120" t="str">
        <f t="shared" si="388"/>
        <v/>
      </c>
      <c r="BI1167" s="120" t="str">
        <f t="shared" si="389"/>
        <v/>
      </c>
      <c r="BJ1167" s="121"/>
      <c r="BK1167" s="120" t="str">
        <f t="shared" si="390"/>
        <v/>
      </c>
      <c r="BL1167" s="120" t="str">
        <f t="shared" si="391"/>
        <v/>
      </c>
      <c r="BM1167" s="120" t="str">
        <f t="shared" si="392"/>
        <v/>
      </c>
      <c r="BN1167" s="120" t="str">
        <f t="shared" si="393"/>
        <v/>
      </c>
      <c r="BO1167" s="120" t="str">
        <f t="shared" si="394"/>
        <v/>
      </c>
      <c r="BP1167" s="120" t="str">
        <f t="shared" si="395"/>
        <v/>
      </c>
      <c r="BQ1167" s="98"/>
      <c r="BR1167" s="98"/>
      <c r="BS1167" s="98"/>
      <c r="BT1167" s="98"/>
      <c r="BU1167" s="98"/>
      <c r="BV1167" s="98"/>
      <c r="BW1167" s="98"/>
      <c r="BX1167" s="98"/>
      <c r="BY1167" s="98"/>
      <c r="BZ1167" s="98"/>
      <c r="CA1167" s="98"/>
      <c r="CB1167" s="98"/>
      <c r="CC1167" s="98"/>
      <c r="CD1167" s="98"/>
      <c r="CE1167" s="98"/>
      <c r="CF1167" s="98"/>
      <c r="CG1167" s="98"/>
      <c r="CH1167" s="98"/>
      <c r="CI1167" s="98"/>
      <c r="CJ1167" s="98"/>
      <c r="CK1167" s="98"/>
      <c r="CL1167" s="98"/>
      <c r="CM1167" s="98"/>
      <c r="CN1167" s="98"/>
      <c r="CO1167" s="98"/>
      <c r="CP1167" s="98"/>
      <c r="CQ1167" s="98"/>
      <c r="CR1167" s="98"/>
      <c r="CS1167" s="98"/>
    </row>
    <row r="1168" spans="1:97" s="4" customFormat="1" ht="18.75" customHeight="1" x14ac:dyDescent="0.2">
      <c r="A1168" s="3">
        <f t="shared" si="396"/>
        <v>1156</v>
      </c>
      <c r="B1168" s="263"/>
      <c r="C1168" s="263"/>
      <c r="D1168" s="263"/>
      <c r="E1168" s="259"/>
      <c r="F1168" s="259"/>
      <c r="G1168" s="43"/>
      <c r="H1168" s="264"/>
      <c r="I1168" s="261"/>
      <c r="J1168" s="106"/>
      <c r="K1168" s="247"/>
      <c r="L1168" s="247"/>
      <c r="M1168" s="247"/>
      <c r="N1168" s="248" t="str">
        <f>IF(AND(K1168&lt;&gt;"",L1168&lt;&gt;"",J1168&lt;&gt;""),ROUND(MIN(IF(OR(J1168="OZZ",J1168="ZZ"),5000,17300),TRUNC(0.75*(SUMIF($D$12:$D1168,$D1168,K$12:K1168)+SUMIF($D$12:$D1168,$D1168,L$12:L1168)),2)) - SUMIF($D$12:$D1167,$D1168,N$12:N1167),2),"")</f>
        <v/>
      </c>
      <c r="O1168" s="249" t="str">
        <f>IF(AND(K1168&lt;&gt;"",L1168&lt;&gt;"",M1168&lt;&gt;"",J1168&lt;&gt;"",AH1168&lt;&gt;""),IF(OR(J1168="OZZ",J1168="ZZ"),ROUND(0-SUMIF($D$12:$D1167,$D1168,O$12:O1167),2),IF(M1168=0,0,ROUND(MIN(MIN(17300,TRUNC(0.75*(SUMIF($D$12:$D$2012,$D1168,K$12:K$2012)+SUMIF($D$12:$D$2012,$D1168,L$12:L$2012)),2)+SUMIF($D$12:$D1168,$D1168,AH$12:AH1168))-SUMIF($D$12:$D1167,$D1168,O$12:O1167)-SUMIF($D$12:$D$2012,$D1168,N$12:N$2012),AH1168),2))),"")</f>
        <v/>
      </c>
      <c r="P1168" s="250" t="str">
        <f>IF(J1168&lt;&gt;"",1000 - SUMIF($D$12:$D1167,$D1168,P$12:P1167),"")</f>
        <v/>
      </c>
      <c r="Q1168" s="106"/>
      <c r="R1168" s="247"/>
      <c r="S1168" s="247"/>
      <c r="T1168" s="247"/>
      <c r="U1168" s="248" t="str">
        <f>IF(AND(R1168&lt;&gt;"",S1168&lt;&gt;"",Q1168&lt;&gt;""),ROUND(MIN(IF(OR(Q1168="OZZ",Q1168="ZZ"),5000,17300),TRUNC(0.75*(SUMIF($D$12:$D1168,$D1168,R$12:R1168)+SUMIF($D$12:$D1168,$D1168,S$12:S1168)),2)) - SUMIF($D$12:$D1167,$D1168,U$12:U1167),2),"")</f>
        <v/>
      </c>
      <c r="V1168" s="248" t="str">
        <f>IF(AND(R1168&lt;&gt;"",S1168&lt;&gt;"",T1168&lt;&gt;"",Q1168&lt;&gt;"",AL1168&lt;&gt;""),IF(OR(Q1168="OZZ",Q1168="ZZ"),ROUND(0-SUMIF($D$12:$D1167,$D1168,V$12:V1167),2),IF(T1168=0,0,ROUND(MIN(MIN(17300,TRUNC(0.75*(SUMIF($D$12:$D$2012,$D1168,R$12:R$2012)+SUMIF($D$12:$D$2012,$D1168,S$12:S$2012)),2)+SUMIF($D$12:$D1168,$D1168,AL$12:AL1168))-SUMIF($D$12:$D1167,$D1168,V$12:V1167)-SUMIF($D$12:$D$2012,$D1168,U$12:U$2012),AL1168),2))),"")</f>
        <v/>
      </c>
      <c r="W1168" s="250" t="str">
        <f>IF(Q1168&lt;&gt;"",1000 - SUMIF($D$12:$D1167,$D1168,W$12:W1167),"")</f>
        <v/>
      </c>
      <c r="X1168" s="106"/>
      <c r="Y1168" s="247"/>
      <c r="Z1168" s="247"/>
      <c r="AA1168" s="247"/>
      <c r="AB1168" s="248" t="str">
        <f>IF(AND(Y1168&lt;&gt;"",Z1168&lt;&gt;"",X1168&lt;&gt;""),ROUND(MIN(IF(OR(X1168="OZZ",X1168="ZZ"),5000,17300),TRUNC(0.75*(SUMIF($D$12:$D1168,$D1168,Y$12:Y1168)+SUMIF($D$12:$D1168,$D1168,Z$12:Z1168)),2)) - SUMIF($D$12:$D1167,$D1168,AB$12:AB1167),2),"")</f>
        <v/>
      </c>
      <c r="AC1168" s="251" t="str">
        <f>IF(AND(Y1168&lt;&gt;"",Z1168&lt;&gt;"",AA1168&lt;&gt;"",X1168&lt;&gt;"",AP1168&lt;&gt;""),IF(OR(X1168="OZZ",X1168="ZZ"),ROUND(0-SUMIF($D$12:$D1167,$D1168,AC$12:AC1167),2),IF(AA1168=0,0,ROUND(MIN(MIN(17300,TRUNC(0.75*(SUMIF($D$12:$D$2012,$D1168,Y$12:Y$2012)+SUMIF($D$12:$D$2012,$D1168,Z$12:Z$2012)),2)+SUMIF($D$12:$D1168,$D1168,AP$12:AP1168))-SUMIF($D$12:$D1167,$D1168,AC$12:AC1167)-SUMIF($D$12:$D$2012,$D1168,AB$12:AB$2012),AP1168),2))),"")</f>
        <v/>
      </c>
      <c r="AD1168" s="250" t="str">
        <f>IF(X1168&lt;&gt;"",1000 - SUMIF($D$12:$D1167,$D1168,AD$12:AD1167),"")</f>
        <v/>
      </c>
      <c r="AE1168" s="252"/>
      <c r="AF1168" s="253"/>
      <c r="AG1168" s="254"/>
      <c r="AH1168" s="255" t="str">
        <f t="shared" si="397"/>
        <v/>
      </c>
      <c r="AI1168" s="256"/>
      <c r="AJ1168" s="253"/>
      <c r="AK1168" s="254"/>
      <c r="AL1168" s="255" t="str">
        <f t="shared" si="398"/>
        <v/>
      </c>
      <c r="AM1168" s="256"/>
      <c r="AN1168" s="253"/>
      <c r="AO1168" s="254"/>
      <c r="AP1168" s="255" t="str">
        <f t="shared" si="378"/>
        <v/>
      </c>
      <c r="AQ1168" s="116"/>
      <c r="AR1168" s="116"/>
      <c r="AS1168" s="117"/>
      <c r="AT1168" s="118"/>
      <c r="AU1168" s="119" t="str">
        <f>IF(D1168&lt;&gt; "", IF(COUNTIF($D$12:$D1168,$D1168)&gt;1,0,IF(SUM(N1168,U1168,AB1168)&gt;0,IF(AND(X1168="",OR(Q1168&lt;&gt;"",J1168&lt;&gt;"")),IF(Q1168&lt;&gt;"",Q1168,IF(J1168&lt;&gt;"",J1168,0)),IF(AND(Q1168&lt;&gt;"",J1168&lt;&gt;"",Q1168=J1168),Q1168,X1168)),0)),"")</f>
        <v/>
      </c>
      <c r="AV1168" s="119" t="str">
        <f>IF(D1168&lt;&gt;"",IF(COUNTIF($D$12:$D1168,$D1168)&gt;1,0,IF(SUM(O1168,V1168,AC1168)&gt;0,IF(AND(X1168="",OR(Q1168&lt;&gt;"",J1168&lt;&gt;"")),IF(Q1168&lt;&gt;"",Q1168,IF(J1168&lt;&gt;"",J1168,0)),IF(AND(Q1168&lt;&gt;"",J1168&lt;&gt;"",Q1168=J1168),Q1168,X1168)),0)),"")</f>
        <v/>
      </c>
      <c r="AW1168" s="119" t="str">
        <f>IF(D1168&lt;&gt;"",IF(COUNTIF($D$12:$D1168,$D1168)&gt;1,0,IF(SUM(P1168,W1168,AD1168)&gt;0,IF(AND(X1168="",OR(Q1168&lt;&gt;"",J1168&lt;&gt;"")),IF(Q1168&lt;&gt;"",Q1168,IF(J1168&lt;&gt;"",J1168,0)),IF(AND(Q1168&lt;&gt;"",J1168&lt;&gt;"",Q1168=J1168),Q1168,X1168)),0)),"")</f>
        <v/>
      </c>
      <c r="AX1168" s="118" t="str">
        <f t="shared" si="379"/>
        <v/>
      </c>
      <c r="AY1168" s="118" t="str">
        <f t="shared" si="380"/>
        <v/>
      </c>
      <c r="AZ1168" s="118" t="str">
        <f t="shared" si="381"/>
        <v/>
      </c>
      <c r="BA1168" s="118" t="str">
        <f t="shared" si="382"/>
        <v/>
      </c>
      <c r="BB1168" s="118" t="str">
        <f t="shared" si="383"/>
        <v/>
      </c>
      <c r="BC1168" s="118" t="str">
        <f t="shared" si="384"/>
        <v/>
      </c>
      <c r="BD1168" s="118" t="str">
        <f t="shared" si="385"/>
        <v/>
      </c>
      <c r="BE1168" s="118" t="str">
        <f t="shared" si="386"/>
        <v/>
      </c>
      <c r="BF1168" s="118" t="str">
        <f t="shared" si="387"/>
        <v/>
      </c>
      <c r="BG1168" s="120"/>
      <c r="BH1168" s="120" t="str">
        <f t="shared" si="388"/>
        <v/>
      </c>
      <c r="BI1168" s="120" t="str">
        <f t="shared" si="389"/>
        <v/>
      </c>
      <c r="BJ1168" s="121"/>
      <c r="BK1168" s="120" t="str">
        <f t="shared" si="390"/>
        <v/>
      </c>
      <c r="BL1168" s="120" t="str">
        <f t="shared" si="391"/>
        <v/>
      </c>
      <c r="BM1168" s="120" t="str">
        <f t="shared" si="392"/>
        <v/>
      </c>
      <c r="BN1168" s="120" t="str">
        <f t="shared" si="393"/>
        <v/>
      </c>
      <c r="BO1168" s="120" t="str">
        <f t="shared" si="394"/>
        <v/>
      </c>
      <c r="BP1168" s="120" t="str">
        <f t="shared" si="395"/>
        <v/>
      </c>
      <c r="BQ1168" s="98"/>
      <c r="BR1168" s="98"/>
      <c r="BS1168" s="98"/>
      <c r="BT1168" s="98"/>
      <c r="BU1168" s="98"/>
      <c r="BV1168" s="98"/>
      <c r="BW1168" s="98"/>
      <c r="BX1168" s="98"/>
      <c r="BY1168" s="98"/>
      <c r="BZ1168" s="98"/>
      <c r="CA1168" s="98"/>
      <c r="CB1168" s="98"/>
      <c r="CC1168" s="98"/>
      <c r="CD1168" s="98"/>
      <c r="CE1168" s="98"/>
      <c r="CF1168" s="98"/>
      <c r="CG1168" s="98"/>
      <c r="CH1168" s="98"/>
      <c r="CI1168" s="98"/>
      <c r="CJ1168" s="98"/>
      <c r="CK1168" s="98"/>
      <c r="CL1168" s="98"/>
      <c r="CM1168" s="98"/>
      <c r="CN1168" s="98"/>
      <c r="CO1168" s="98"/>
      <c r="CP1168" s="98"/>
      <c r="CQ1168" s="98"/>
      <c r="CR1168" s="98"/>
      <c r="CS1168" s="98"/>
    </row>
    <row r="1169" spans="1:97" s="4" customFormat="1" ht="18.75" customHeight="1" x14ac:dyDescent="0.2">
      <c r="A1169" s="3">
        <f t="shared" si="396"/>
        <v>1157</v>
      </c>
      <c r="B1169" s="263"/>
      <c r="C1169" s="263"/>
      <c r="D1169" s="263"/>
      <c r="E1169" s="259"/>
      <c r="F1169" s="259"/>
      <c r="G1169" s="43"/>
      <c r="H1169" s="264"/>
      <c r="I1169" s="261"/>
      <c r="J1169" s="106"/>
      <c r="K1169" s="247"/>
      <c r="L1169" s="247"/>
      <c r="M1169" s="247"/>
      <c r="N1169" s="248" t="str">
        <f>IF(AND(K1169&lt;&gt;"",L1169&lt;&gt;"",J1169&lt;&gt;""),ROUND(MIN(IF(OR(J1169="OZZ",J1169="ZZ"),5000,17300),TRUNC(0.75*(SUMIF($D$12:$D1169,$D1169,K$12:K1169)+SUMIF($D$12:$D1169,$D1169,L$12:L1169)),2)) - SUMIF($D$12:$D1168,$D1169,N$12:N1168),2),"")</f>
        <v/>
      </c>
      <c r="O1169" s="249" t="str">
        <f>IF(AND(K1169&lt;&gt;"",L1169&lt;&gt;"",M1169&lt;&gt;"",J1169&lt;&gt;"",AH1169&lt;&gt;""),IF(OR(J1169="OZZ",J1169="ZZ"),ROUND(0-SUMIF($D$12:$D1168,$D1169,O$12:O1168),2),IF(M1169=0,0,ROUND(MIN(MIN(17300,TRUNC(0.75*(SUMIF($D$12:$D$2012,$D1169,K$12:K$2012)+SUMIF($D$12:$D$2012,$D1169,L$12:L$2012)),2)+SUMIF($D$12:$D1169,$D1169,AH$12:AH1169))-SUMIF($D$12:$D1168,$D1169,O$12:O1168)-SUMIF($D$12:$D$2012,$D1169,N$12:N$2012),AH1169),2))),"")</f>
        <v/>
      </c>
      <c r="P1169" s="250" t="str">
        <f>IF(J1169&lt;&gt;"",1000 - SUMIF($D$12:$D1168,$D1169,P$12:P1168),"")</f>
        <v/>
      </c>
      <c r="Q1169" s="106"/>
      <c r="R1169" s="247"/>
      <c r="S1169" s="247"/>
      <c r="T1169" s="247"/>
      <c r="U1169" s="248" t="str">
        <f>IF(AND(R1169&lt;&gt;"",S1169&lt;&gt;"",Q1169&lt;&gt;""),ROUND(MIN(IF(OR(Q1169="OZZ",Q1169="ZZ"),5000,17300),TRUNC(0.75*(SUMIF($D$12:$D1169,$D1169,R$12:R1169)+SUMIF($D$12:$D1169,$D1169,S$12:S1169)),2)) - SUMIF($D$12:$D1168,$D1169,U$12:U1168),2),"")</f>
        <v/>
      </c>
      <c r="V1169" s="248" t="str">
        <f>IF(AND(R1169&lt;&gt;"",S1169&lt;&gt;"",T1169&lt;&gt;"",Q1169&lt;&gt;"",AL1169&lt;&gt;""),IF(OR(Q1169="OZZ",Q1169="ZZ"),ROUND(0-SUMIF($D$12:$D1168,$D1169,V$12:V1168),2),IF(T1169=0,0,ROUND(MIN(MIN(17300,TRUNC(0.75*(SUMIF($D$12:$D$2012,$D1169,R$12:R$2012)+SUMIF($D$12:$D$2012,$D1169,S$12:S$2012)),2)+SUMIF($D$12:$D1169,$D1169,AL$12:AL1169))-SUMIF($D$12:$D1168,$D1169,V$12:V1168)-SUMIF($D$12:$D$2012,$D1169,U$12:U$2012),AL1169),2))),"")</f>
        <v/>
      </c>
      <c r="W1169" s="250" t="str">
        <f>IF(Q1169&lt;&gt;"",1000 - SUMIF($D$12:$D1168,$D1169,W$12:W1168),"")</f>
        <v/>
      </c>
      <c r="X1169" s="106"/>
      <c r="Y1169" s="247"/>
      <c r="Z1169" s="247"/>
      <c r="AA1169" s="247"/>
      <c r="AB1169" s="248" t="str">
        <f>IF(AND(Y1169&lt;&gt;"",Z1169&lt;&gt;"",X1169&lt;&gt;""),ROUND(MIN(IF(OR(X1169="OZZ",X1169="ZZ"),5000,17300),TRUNC(0.75*(SUMIF($D$12:$D1169,$D1169,Y$12:Y1169)+SUMIF($D$12:$D1169,$D1169,Z$12:Z1169)),2)) - SUMIF($D$12:$D1168,$D1169,AB$12:AB1168),2),"")</f>
        <v/>
      </c>
      <c r="AC1169" s="251" t="str">
        <f>IF(AND(Y1169&lt;&gt;"",Z1169&lt;&gt;"",AA1169&lt;&gt;"",X1169&lt;&gt;"",AP1169&lt;&gt;""),IF(OR(X1169="OZZ",X1169="ZZ"),ROUND(0-SUMIF($D$12:$D1168,$D1169,AC$12:AC1168),2),IF(AA1169=0,0,ROUND(MIN(MIN(17300,TRUNC(0.75*(SUMIF($D$12:$D$2012,$D1169,Y$12:Y$2012)+SUMIF($D$12:$D$2012,$D1169,Z$12:Z$2012)),2)+SUMIF($D$12:$D1169,$D1169,AP$12:AP1169))-SUMIF($D$12:$D1168,$D1169,AC$12:AC1168)-SUMIF($D$12:$D$2012,$D1169,AB$12:AB$2012),AP1169),2))),"")</f>
        <v/>
      </c>
      <c r="AD1169" s="250" t="str">
        <f>IF(X1169&lt;&gt;"",1000 - SUMIF($D$12:$D1168,$D1169,AD$12:AD1168),"")</f>
        <v/>
      </c>
      <c r="AE1169" s="252"/>
      <c r="AF1169" s="253"/>
      <c r="AG1169" s="254"/>
      <c r="AH1169" s="255" t="str">
        <f t="shared" si="397"/>
        <v/>
      </c>
      <c r="AI1169" s="256"/>
      <c r="AJ1169" s="253"/>
      <c r="AK1169" s="254"/>
      <c r="AL1169" s="255" t="str">
        <f t="shared" si="398"/>
        <v/>
      </c>
      <c r="AM1169" s="256"/>
      <c r="AN1169" s="253"/>
      <c r="AO1169" s="254"/>
      <c r="AP1169" s="255" t="str">
        <f t="shared" si="378"/>
        <v/>
      </c>
      <c r="AQ1169" s="116"/>
      <c r="AR1169" s="116"/>
      <c r="AS1169" s="117"/>
      <c r="AT1169" s="118"/>
      <c r="AU1169" s="119" t="str">
        <f>IF(D1169&lt;&gt; "", IF(COUNTIF($D$12:$D1169,$D1169)&gt;1,0,IF(SUM(N1169,U1169,AB1169)&gt;0,IF(AND(X1169="",OR(Q1169&lt;&gt;"",J1169&lt;&gt;"")),IF(Q1169&lt;&gt;"",Q1169,IF(J1169&lt;&gt;"",J1169,0)),IF(AND(Q1169&lt;&gt;"",J1169&lt;&gt;"",Q1169=J1169),Q1169,X1169)),0)),"")</f>
        <v/>
      </c>
      <c r="AV1169" s="119" t="str">
        <f>IF(D1169&lt;&gt;"",IF(COUNTIF($D$12:$D1169,$D1169)&gt;1,0,IF(SUM(O1169,V1169,AC1169)&gt;0,IF(AND(X1169="",OR(Q1169&lt;&gt;"",J1169&lt;&gt;"")),IF(Q1169&lt;&gt;"",Q1169,IF(J1169&lt;&gt;"",J1169,0)),IF(AND(Q1169&lt;&gt;"",J1169&lt;&gt;"",Q1169=J1169),Q1169,X1169)),0)),"")</f>
        <v/>
      </c>
      <c r="AW1169" s="119" t="str">
        <f>IF(D1169&lt;&gt;"",IF(COUNTIF($D$12:$D1169,$D1169)&gt;1,0,IF(SUM(P1169,W1169,AD1169)&gt;0,IF(AND(X1169="",OR(Q1169&lt;&gt;"",J1169&lt;&gt;"")),IF(Q1169&lt;&gt;"",Q1169,IF(J1169&lt;&gt;"",J1169,0)),IF(AND(Q1169&lt;&gt;"",J1169&lt;&gt;"",Q1169=J1169),Q1169,X1169)),0)),"")</f>
        <v/>
      </c>
      <c r="AX1169" s="118" t="str">
        <f t="shared" si="379"/>
        <v/>
      </c>
      <c r="AY1169" s="118" t="str">
        <f t="shared" si="380"/>
        <v/>
      </c>
      <c r="AZ1169" s="118" t="str">
        <f t="shared" si="381"/>
        <v/>
      </c>
      <c r="BA1169" s="118" t="str">
        <f t="shared" si="382"/>
        <v/>
      </c>
      <c r="BB1169" s="118" t="str">
        <f t="shared" si="383"/>
        <v/>
      </c>
      <c r="BC1169" s="118" t="str">
        <f t="shared" si="384"/>
        <v/>
      </c>
      <c r="BD1169" s="118" t="str">
        <f t="shared" si="385"/>
        <v/>
      </c>
      <c r="BE1169" s="118" t="str">
        <f t="shared" si="386"/>
        <v/>
      </c>
      <c r="BF1169" s="118" t="str">
        <f t="shared" si="387"/>
        <v/>
      </c>
      <c r="BG1169" s="120"/>
      <c r="BH1169" s="120" t="str">
        <f t="shared" si="388"/>
        <v/>
      </c>
      <c r="BI1169" s="120" t="str">
        <f t="shared" si="389"/>
        <v/>
      </c>
      <c r="BJ1169" s="121"/>
      <c r="BK1169" s="120" t="str">
        <f t="shared" si="390"/>
        <v/>
      </c>
      <c r="BL1169" s="120" t="str">
        <f t="shared" si="391"/>
        <v/>
      </c>
      <c r="BM1169" s="120" t="str">
        <f t="shared" si="392"/>
        <v/>
      </c>
      <c r="BN1169" s="120" t="str">
        <f t="shared" si="393"/>
        <v/>
      </c>
      <c r="BO1169" s="120" t="str">
        <f t="shared" si="394"/>
        <v/>
      </c>
      <c r="BP1169" s="120" t="str">
        <f t="shared" si="395"/>
        <v/>
      </c>
      <c r="BQ1169" s="98"/>
      <c r="BR1169" s="98"/>
      <c r="BS1169" s="98"/>
      <c r="BT1169" s="98"/>
      <c r="BU1169" s="98"/>
      <c r="BV1169" s="98"/>
      <c r="BW1169" s="98"/>
      <c r="BX1169" s="98"/>
      <c r="BY1169" s="98"/>
      <c r="BZ1169" s="98"/>
      <c r="CA1169" s="98"/>
      <c r="CB1169" s="98"/>
      <c r="CC1169" s="98"/>
      <c r="CD1169" s="98"/>
      <c r="CE1169" s="98"/>
      <c r="CF1169" s="98"/>
      <c r="CG1169" s="98"/>
      <c r="CH1169" s="98"/>
      <c r="CI1169" s="98"/>
      <c r="CJ1169" s="98"/>
      <c r="CK1169" s="98"/>
      <c r="CL1169" s="98"/>
      <c r="CM1169" s="98"/>
      <c r="CN1169" s="98"/>
      <c r="CO1169" s="98"/>
      <c r="CP1169" s="98"/>
      <c r="CQ1169" s="98"/>
      <c r="CR1169" s="98"/>
      <c r="CS1169" s="98"/>
    </row>
    <row r="1170" spans="1:97" s="4" customFormat="1" ht="18.75" customHeight="1" x14ac:dyDescent="0.2">
      <c r="A1170" s="3">
        <f t="shared" si="396"/>
        <v>1158</v>
      </c>
      <c r="B1170" s="263"/>
      <c r="C1170" s="263"/>
      <c r="D1170" s="263"/>
      <c r="E1170" s="259"/>
      <c r="F1170" s="259"/>
      <c r="G1170" s="43"/>
      <c r="H1170" s="264"/>
      <c r="I1170" s="261"/>
      <c r="J1170" s="106"/>
      <c r="K1170" s="247"/>
      <c r="L1170" s="247"/>
      <c r="M1170" s="247"/>
      <c r="N1170" s="248" t="str">
        <f>IF(AND(K1170&lt;&gt;"",L1170&lt;&gt;"",J1170&lt;&gt;""),ROUND(MIN(IF(OR(J1170="OZZ",J1170="ZZ"),5000,17300),TRUNC(0.75*(SUMIF($D$12:$D1170,$D1170,K$12:K1170)+SUMIF($D$12:$D1170,$D1170,L$12:L1170)),2)) - SUMIF($D$12:$D1169,$D1170,N$12:N1169),2),"")</f>
        <v/>
      </c>
      <c r="O1170" s="249" t="str">
        <f>IF(AND(K1170&lt;&gt;"",L1170&lt;&gt;"",M1170&lt;&gt;"",J1170&lt;&gt;"",AH1170&lt;&gt;""),IF(OR(J1170="OZZ",J1170="ZZ"),ROUND(0-SUMIF($D$12:$D1169,$D1170,O$12:O1169),2),IF(M1170=0,0,ROUND(MIN(MIN(17300,TRUNC(0.75*(SUMIF($D$12:$D$2012,$D1170,K$12:K$2012)+SUMIF($D$12:$D$2012,$D1170,L$12:L$2012)),2)+SUMIF($D$12:$D1170,$D1170,AH$12:AH1170))-SUMIF($D$12:$D1169,$D1170,O$12:O1169)-SUMIF($D$12:$D$2012,$D1170,N$12:N$2012),AH1170),2))),"")</f>
        <v/>
      </c>
      <c r="P1170" s="250" t="str">
        <f>IF(J1170&lt;&gt;"",1000 - SUMIF($D$12:$D1169,$D1170,P$12:P1169),"")</f>
        <v/>
      </c>
      <c r="Q1170" s="106"/>
      <c r="R1170" s="247"/>
      <c r="S1170" s="247"/>
      <c r="T1170" s="247"/>
      <c r="U1170" s="248" t="str">
        <f>IF(AND(R1170&lt;&gt;"",S1170&lt;&gt;"",Q1170&lt;&gt;""),ROUND(MIN(IF(OR(Q1170="OZZ",Q1170="ZZ"),5000,17300),TRUNC(0.75*(SUMIF($D$12:$D1170,$D1170,R$12:R1170)+SUMIF($D$12:$D1170,$D1170,S$12:S1170)),2)) - SUMIF($D$12:$D1169,$D1170,U$12:U1169),2),"")</f>
        <v/>
      </c>
      <c r="V1170" s="248" t="str">
        <f>IF(AND(R1170&lt;&gt;"",S1170&lt;&gt;"",T1170&lt;&gt;"",Q1170&lt;&gt;"",AL1170&lt;&gt;""),IF(OR(Q1170="OZZ",Q1170="ZZ"),ROUND(0-SUMIF($D$12:$D1169,$D1170,V$12:V1169),2),IF(T1170=0,0,ROUND(MIN(MIN(17300,TRUNC(0.75*(SUMIF($D$12:$D$2012,$D1170,R$12:R$2012)+SUMIF($D$12:$D$2012,$D1170,S$12:S$2012)),2)+SUMIF($D$12:$D1170,$D1170,AL$12:AL1170))-SUMIF($D$12:$D1169,$D1170,V$12:V1169)-SUMIF($D$12:$D$2012,$D1170,U$12:U$2012),AL1170),2))),"")</f>
        <v/>
      </c>
      <c r="W1170" s="250" t="str">
        <f>IF(Q1170&lt;&gt;"",1000 - SUMIF($D$12:$D1169,$D1170,W$12:W1169),"")</f>
        <v/>
      </c>
      <c r="X1170" s="106"/>
      <c r="Y1170" s="247"/>
      <c r="Z1170" s="247"/>
      <c r="AA1170" s="247"/>
      <c r="AB1170" s="248" t="str">
        <f>IF(AND(Y1170&lt;&gt;"",Z1170&lt;&gt;"",X1170&lt;&gt;""),ROUND(MIN(IF(OR(X1170="OZZ",X1170="ZZ"),5000,17300),TRUNC(0.75*(SUMIF($D$12:$D1170,$D1170,Y$12:Y1170)+SUMIF($D$12:$D1170,$D1170,Z$12:Z1170)),2)) - SUMIF($D$12:$D1169,$D1170,AB$12:AB1169),2),"")</f>
        <v/>
      </c>
      <c r="AC1170" s="251" t="str">
        <f>IF(AND(Y1170&lt;&gt;"",Z1170&lt;&gt;"",AA1170&lt;&gt;"",X1170&lt;&gt;"",AP1170&lt;&gt;""),IF(OR(X1170="OZZ",X1170="ZZ"),ROUND(0-SUMIF($D$12:$D1169,$D1170,AC$12:AC1169),2),IF(AA1170=0,0,ROUND(MIN(MIN(17300,TRUNC(0.75*(SUMIF($D$12:$D$2012,$D1170,Y$12:Y$2012)+SUMIF($D$12:$D$2012,$D1170,Z$12:Z$2012)),2)+SUMIF($D$12:$D1170,$D1170,AP$12:AP1170))-SUMIF($D$12:$D1169,$D1170,AC$12:AC1169)-SUMIF($D$12:$D$2012,$D1170,AB$12:AB$2012),AP1170),2))),"")</f>
        <v/>
      </c>
      <c r="AD1170" s="250" t="str">
        <f>IF(X1170&lt;&gt;"",1000 - SUMIF($D$12:$D1169,$D1170,AD$12:AD1169),"")</f>
        <v/>
      </c>
      <c r="AE1170" s="252"/>
      <c r="AF1170" s="253"/>
      <c r="AG1170" s="254"/>
      <c r="AH1170" s="255" t="str">
        <f t="shared" si="397"/>
        <v/>
      </c>
      <c r="AI1170" s="256"/>
      <c r="AJ1170" s="253"/>
      <c r="AK1170" s="254"/>
      <c r="AL1170" s="255" t="str">
        <f t="shared" si="398"/>
        <v/>
      </c>
      <c r="AM1170" s="256"/>
      <c r="AN1170" s="253"/>
      <c r="AO1170" s="254"/>
      <c r="AP1170" s="255" t="str">
        <f t="shared" si="378"/>
        <v/>
      </c>
      <c r="AQ1170" s="116"/>
      <c r="AR1170" s="116"/>
      <c r="AS1170" s="117"/>
      <c r="AT1170" s="118"/>
      <c r="AU1170" s="119" t="str">
        <f>IF(D1170&lt;&gt; "", IF(COUNTIF($D$12:$D1170,$D1170)&gt;1,0,IF(SUM(N1170,U1170,AB1170)&gt;0,IF(AND(X1170="",OR(Q1170&lt;&gt;"",J1170&lt;&gt;"")),IF(Q1170&lt;&gt;"",Q1170,IF(J1170&lt;&gt;"",J1170,0)),IF(AND(Q1170&lt;&gt;"",J1170&lt;&gt;"",Q1170=J1170),Q1170,X1170)),0)),"")</f>
        <v/>
      </c>
      <c r="AV1170" s="119" t="str">
        <f>IF(D1170&lt;&gt;"",IF(COUNTIF($D$12:$D1170,$D1170)&gt;1,0,IF(SUM(O1170,V1170,AC1170)&gt;0,IF(AND(X1170="",OR(Q1170&lt;&gt;"",J1170&lt;&gt;"")),IF(Q1170&lt;&gt;"",Q1170,IF(J1170&lt;&gt;"",J1170,0)),IF(AND(Q1170&lt;&gt;"",J1170&lt;&gt;"",Q1170=J1170),Q1170,X1170)),0)),"")</f>
        <v/>
      </c>
      <c r="AW1170" s="119" t="str">
        <f>IF(D1170&lt;&gt;"",IF(COUNTIF($D$12:$D1170,$D1170)&gt;1,0,IF(SUM(P1170,W1170,AD1170)&gt;0,IF(AND(X1170="",OR(Q1170&lt;&gt;"",J1170&lt;&gt;"")),IF(Q1170&lt;&gt;"",Q1170,IF(J1170&lt;&gt;"",J1170,0)),IF(AND(Q1170&lt;&gt;"",J1170&lt;&gt;"",Q1170=J1170),Q1170,X1170)),0)),"")</f>
        <v/>
      </c>
      <c r="AX1170" s="118" t="str">
        <f t="shared" si="379"/>
        <v/>
      </c>
      <c r="AY1170" s="118" t="str">
        <f t="shared" si="380"/>
        <v/>
      </c>
      <c r="AZ1170" s="118" t="str">
        <f t="shared" si="381"/>
        <v/>
      </c>
      <c r="BA1170" s="118" t="str">
        <f t="shared" si="382"/>
        <v/>
      </c>
      <c r="BB1170" s="118" t="str">
        <f t="shared" si="383"/>
        <v/>
      </c>
      <c r="BC1170" s="118" t="str">
        <f t="shared" si="384"/>
        <v/>
      </c>
      <c r="BD1170" s="118" t="str">
        <f t="shared" si="385"/>
        <v/>
      </c>
      <c r="BE1170" s="118" t="str">
        <f t="shared" si="386"/>
        <v/>
      </c>
      <c r="BF1170" s="118" t="str">
        <f t="shared" si="387"/>
        <v/>
      </c>
      <c r="BG1170" s="120"/>
      <c r="BH1170" s="120" t="str">
        <f t="shared" si="388"/>
        <v/>
      </c>
      <c r="BI1170" s="120" t="str">
        <f t="shared" si="389"/>
        <v/>
      </c>
      <c r="BJ1170" s="121"/>
      <c r="BK1170" s="120" t="str">
        <f t="shared" si="390"/>
        <v/>
      </c>
      <c r="BL1170" s="120" t="str">
        <f t="shared" si="391"/>
        <v/>
      </c>
      <c r="BM1170" s="120" t="str">
        <f t="shared" si="392"/>
        <v/>
      </c>
      <c r="BN1170" s="120" t="str">
        <f t="shared" si="393"/>
        <v/>
      </c>
      <c r="BO1170" s="120" t="str">
        <f t="shared" si="394"/>
        <v/>
      </c>
      <c r="BP1170" s="120" t="str">
        <f t="shared" si="395"/>
        <v/>
      </c>
      <c r="BQ1170" s="98"/>
      <c r="BR1170" s="98"/>
      <c r="BS1170" s="98"/>
      <c r="BT1170" s="98"/>
      <c r="BU1170" s="98"/>
      <c r="BV1170" s="98"/>
      <c r="BW1170" s="98"/>
      <c r="BX1170" s="98"/>
      <c r="BY1170" s="98"/>
      <c r="BZ1170" s="98"/>
      <c r="CA1170" s="98"/>
      <c r="CB1170" s="98"/>
      <c r="CC1170" s="98"/>
      <c r="CD1170" s="98"/>
      <c r="CE1170" s="98"/>
      <c r="CF1170" s="98"/>
      <c r="CG1170" s="98"/>
      <c r="CH1170" s="98"/>
      <c r="CI1170" s="98"/>
      <c r="CJ1170" s="98"/>
      <c r="CK1170" s="98"/>
      <c r="CL1170" s="98"/>
      <c r="CM1170" s="98"/>
      <c r="CN1170" s="98"/>
      <c r="CO1170" s="98"/>
      <c r="CP1170" s="98"/>
      <c r="CQ1170" s="98"/>
      <c r="CR1170" s="98"/>
      <c r="CS1170" s="98"/>
    </row>
    <row r="1171" spans="1:97" s="4" customFormat="1" ht="18.75" customHeight="1" x14ac:dyDescent="0.2">
      <c r="A1171" s="3">
        <f t="shared" si="396"/>
        <v>1159</v>
      </c>
      <c r="B1171" s="263"/>
      <c r="C1171" s="263"/>
      <c r="D1171" s="263"/>
      <c r="E1171" s="259"/>
      <c r="F1171" s="259"/>
      <c r="G1171" s="43"/>
      <c r="H1171" s="264"/>
      <c r="I1171" s="261"/>
      <c r="J1171" s="106"/>
      <c r="K1171" s="247"/>
      <c r="L1171" s="247"/>
      <c r="M1171" s="247"/>
      <c r="N1171" s="248" t="str">
        <f>IF(AND(K1171&lt;&gt;"",L1171&lt;&gt;"",J1171&lt;&gt;""),ROUND(MIN(IF(OR(J1171="OZZ",J1171="ZZ"),5000,17300),TRUNC(0.75*(SUMIF($D$12:$D1171,$D1171,K$12:K1171)+SUMIF($D$12:$D1171,$D1171,L$12:L1171)),2)) - SUMIF($D$12:$D1170,$D1171,N$12:N1170),2),"")</f>
        <v/>
      </c>
      <c r="O1171" s="249" t="str">
        <f>IF(AND(K1171&lt;&gt;"",L1171&lt;&gt;"",M1171&lt;&gt;"",J1171&lt;&gt;"",AH1171&lt;&gt;""),IF(OR(J1171="OZZ",J1171="ZZ"),ROUND(0-SUMIF($D$12:$D1170,$D1171,O$12:O1170),2),IF(M1171=0,0,ROUND(MIN(MIN(17300,TRUNC(0.75*(SUMIF($D$12:$D$2012,$D1171,K$12:K$2012)+SUMIF($D$12:$D$2012,$D1171,L$12:L$2012)),2)+SUMIF($D$12:$D1171,$D1171,AH$12:AH1171))-SUMIF($D$12:$D1170,$D1171,O$12:O1170)-SUMIF($D$12:$D$2012,$D1171,N$12:N$2012),AH1171),2))),"")</f>
        <v/>
      </c>
      <c r="P1171" s="250" t="str">
        <f>IF(J1171&lt;&gt;"",1000 - SUMIF($D$12:$D1170,$D1171,P$12:P1170),"")</f>
        <v/>
      </c>
      <c r="Q1171" s="106"/>
      <c r="R1171" s="247"/>
      <c r="S1171" s="247"/>
      <c r="T1171" s="247"/>
      <c r="U1171" s="248" t="str">
        <f>IF(AND(R1171&lt;&gt;"",S1171&lt;&gt;"",Q1171&lt;&gt;""),ROUND(MIN(IF(OR(Q1171="OZZ",Q1171="ZZ"),5000,17300),TRUNC(0.75*(SUMIF($D$12:$D1171,$D1171,R$12:R1171)+SUMIF($D$12:$D1171,$D1171,S$12:S1171)),2)) - SUMIF($D$12:$D1170,$D1171,U$12:U1170),2),"")</f>
        <v/>
      </c>
      <c r="V1171" s="248" t="str">
        <f>IF(AND(R1171&lt;&gt;"",S1171&lt;&gt;"",T1171&lt;&gt;"",Q1171&lt;&gt;"",AL1171&lt;&gt;""),IF(OR(Q1171="OZZ",Q1171="ZZ"),ROUND(0-SUMIF($D$12:$D1170,$D1171,V$12:V1170),2),IF(T1171=0,0,ROUND(MIN(MIN(17300,TRUNC(0.75*(SUMIF($D$12:$D$2012,$D1171,R$12:R$2012)+SUMIF($D$12:$D$2012,$D1171,S$12:S$2012)),2)+SUMIF($D$12:$D1171,$D1171,AL$12:AL1171))-SUMIF($D$12:$D1170,$D1171,V$12:V1170)-SUMIF($D$12:$D$2012,$D1171,U$12:U$2012),AL1171),2))),"")</f>
        <v/>
      </c>
      <c r="W1171" s="250" t="str">
        <f>IF(Q1171&lt;&gt;"",1000 - SUMIF($D$12:$D1170,$D1171,W$12:W1170),"")</f>
        <v/>
      </c>
      <c r="X1171" s="106"/>
      <c r="Y1171" s="247"/>
      <c r="Z1171" s="247"/>
      <c r="AA1171" s="247"/>
      <c r="AB1171" s="248" t="str">
        <f>IF(AND(Y1171&lt;&gt;"",Z1171&lt;&gt;"",X1171&lt;&gt;""),ROUND(MIN(IF(OR(X1171="OZZ",X1171="ZZ"),5000,17300),TRUNC(0.75*(SUMIF($D$12:$D1171,$D1171,Y$12:Y1171)+SUMIF($D$12:$D1171,$D1171,Z$12:Z1171)),2)) - SUMIF($D$12:$D1170,$D1171,AB$12:AB1170),2),"")</f>
        <v/>
      </c>
      <c r="AC1171" s="251" t="str">
        <f>IF(AND(Y1171&lt;&gt;"",Z1171&lt;&gt;"",AA1171&lt;&gt;"",X1171&lt;&gt;"",AP1171&lt;&gt;""),IF(OR(X1171="OZZ",X1171="ZZ"),ROUND(0-SUMIF($D$12:$D1170,$D1171,AC$12:AC1170),2),IF(AA1171=0,0,ROUND(MIN(MIN(17300,TRUNC(0.75*(SUMIF($D$12:$D$2012,$D1171,Y$12:Y$2012)+SUMIF($D$12:$D$2012,$D1171,Z$12:Z$2012)),2)+SUMIF($D$12:$D1171,$D1171,AP$12:AP1171))-SUMIF($D$12:$D1170,$D1171,AC$12:AC1170)-SUMIF($D$12:$D$2012,$D1171,AB$12:AB$2012),AP1171),2))),"")</f>
        <v/>
      </c>
      <c r="AD1171" s="250" t="str">
        <f>IF(X1171&lt;&gt;"",1000 - SUMIF($D$12:$D1170,$D1171,AD$12:AD1170),"")</f>
        <v/>
      </c>
      <c r="AE1171" s="252"/>
      <c r="AF1171" s="253"/>
      <c r="AG1171" s="254"/>
      <c r="AH1171" s="255" t="str">
        <f t="shared" si="397"/>
        <v/>
      </c>
      <c r="AI1171" s="256"/>
      <c r="AJ1171" s="253"/>
      <c r="AK1171" s="254"/>
      <c r="AL1171" s="255" t="str">
        <f t="shared" si="398"/>
        <v/>
      </c>
      <c r="AM1171" s="256"/>
      <c r="AN1171" s="253"/>
      <c r="AO1171" s="254"/>
      <c r="AP1171" s="255" t="str">
        <f t="shared" si="378"/>
        <v/>
      </c>
      <c r="AQ1171" s="116"/>
      <c r="AR1171" s="116"/>
      <c r="AS1171" s="117"/>
      <c r="AT1171" s="118"/>
      <c r="AU1171" s="119" t="str">
        <f>IF(D1171&lt;&gt; "", IF(COUNTIF($D$12:$D1171,$D1171)&gt;1,0,IF(SUM(N1171,U1171,AB1171)&gt;0,IF(AND(X1171="",OR(Q1171&lt;&gt;"",J1171&lt;&gt;"")),IF(Q1171&lt;&gt;"",Q1171,IF(J1171&lt;&gt;"",J1171,0)),IF(AND(Q1171&lt;&gt;"",J1171&lt;&gt;"",Q1171=J1171),Q1171,X1171)),0)),"")</f>
        <v/>
      </c>
      <c r="AV1171" s="119" t="str">
        <f>IF(D1171&lt;&gt;"",IF(COUNTIF($D$12:$D1171,$D1171)&gt;1,0,IF(SUM(O1171,V1171,AC1171)&gt;0,IF(AND(X1171="",OR(Q1171&lt;&gt;"",J1171&lt;&gt;"")),IF(Q1171&lt;&gt;"",Q1171,IF(J1171&lt;&gt;"",J1171,0)),IF(AND(Q1171&lt;&gt;"",J1171&lt;&gt;"",Q1171=J1171),Q1171,X1171)),0)),"")</f>
        <v/>
      </c>
      <c r="AW1171" s="119" t="str">
        <f>IF(D1171&lt;&gt;"",IF(COUNTIF($D$12:$D1171,$D1171)&gt;1,0,IF(SUM(P1171,W1171,AD1171)&gt;0,IF(AND(X1171="",OR(Q1171&lt;&gt;"",J1171&lt;&gt;"")),IF(Q1171&lt;&gt;"",Q1171,IF(J1171&lt;&gt;"",J1171,0)),IF(AND(Q1171&lt;&gt;"",J1171&lt;&gt;"",Q1171=J1171),Q1171,X1171)),0)),"")</f>
        <v/>
      </c>
      <c r="AX1171" s="118" t="str">
        <f t="shared" si="379"/>
        <v/>
      </c>
      <c r="AY1171" s="118" t="str">
        <f t="shared" si="380"/>
        <v/>
      </c>
      <c r="AZ1171" s="118" t="str">
        <f t="shared" si="381"/>
        <v/>
      </c>
      <c r="BA1171" s="118" t="str">
        <f t="shared" si="382"/>
        <v/>
      </c>
      <c r="BB1171" s="118" t="str">
        <f t="shared" si="383"/>
        <v/>
      </c>
      <c r="BC1171" s="118" t="str">
        <f t="shared" si="384"/>
        <v/>
      </c>
      <c r="BD1171" s="118" t="str">
        <f t="shared" si="385"/>
        <v/>
      </c>
      <c r="BE1171" s="118" t="str">
        <f t="shared" si="386"/>
        <v/>
      </c>
      <c r="BF1171" s="118" t="str">
        <f t="shared" si="387"/>
        <v/>
      </c>
      <c r="BG1171" s="120"/>
      <c r="BH1171" s="120" t="str">
        <f t="shared" si="388"/>
        <v/>
      </c>
      <c r="BI1171" s="120" t="str">
        <f t="shared" si="389"/>
        <v/>
      </c>
      <c r="BJ1171" s="121"/>
      <c r="BK1171" s="120" t="str">
        <f t="shared" si="390"/>
        <v/>
      </c>
      <c r="BL1171" s="120" t="str">
        <f t="shared" si="391"/>
        <v/>
      </c>
      <c r="BM1171" s="120" t="str">
        <f t="shared" si="392"/>
        <v/>
      </c>
      <c r="BN1171" s="120" t="str">
        <f t="shared" si="393"/>
        <v/>
      </c>
      <c r="BO1171" s="120" t="str">
        <f t="shared" si="394"/>
        <v/>
      </c>
      <c r="BP1171" s="120" t="str">
        <f t="shared" si="395"/>
        <v/>
      </c>
      <c r="BQ1171" s="98"/>
      <c r="BR1171" s="98"/>
      <c r="BS1171" s="98"/>
      <c r="BT1171" s="98"/>
      <c r="BU1171" s="98"/>
      <c r="BV1171" s="98"/>
      <c r="BW1171" s="98"/>
      <c r="BX1171" s="98"/>
      <c r="BY1171" s="98"/>
      <c r="BZ1171" s="98"/>
      <c r="CA1171" s="98"/>
      <c r="CB1171" s="98"/>
      <c r="CC1171" s="98"/>
      <c r="CD1171" s="98"/>
      <c r="CE1171" s="98"/>
      <c r="CF1171" s="98"/>
      <c r="CG1171" s="98"/>
      <c r="CH1171" s="98"/>
      <c r="CI1171" s="98"/>
      <c r="CJ1171" s="98"/>
      <c r="CK1171" s="98"/>
      <c r="CL1171" s="98"/>
      <c r="CM1171" s="98"/>
      <c r="CN1171" s="98"/>
      <c r="CO1171" s="98"/>
      <c r="CP1171" s="98"/>
      <c r="CQ1171" s="98"/>
      <c r="CR1171" s="98"/>
      <c r="CS1171" s="98"/>
    </row>
    <row r="1172" spans="1:97" s="4" customFormat="1" ht="18.75" customHeight="1" x14ac:dyDescent="0.2">
      <c r="A1172" s="3">
        <f t="shared" si="396"/>
        <v>1160</v>
      </c>
      <c r="B1172" s="263"/>
      <c r="C1172" s="263"/>
      <c r="D1172" s="263"/>
      <c r="E1172" s="259"/>
      <c r="F1172" s="259"/>
      <c r="G1172" s="43"/>
      <c r="H1172" s="264"/>
      <c r="I1172" s="261"/>
      <c r="J1172" s="106"/>
      <c r="K1172" s="247"/>
      <c r="L1172" s="247"/>
      <c r="M1172" s="247"/>
      <c r="N1172" s="248" t="str">
        <f>IF(AND(K1172&lt;&gt;"",L1172&lt;&gt;"",J1172&lt;&gt;""),ROUND(MIN(IF(OR(J1172="OZZ",J1172="ZZ"),5000,17300),TRUNC(0.75*(SUMIF($D$12:$D1172,$D1172,K$12:K1172)+SUMIF($D$12:$D1172,$D1172,L$12:L1172)),2)) - SUMIF($D$12:$D1171,$D1172,N$12:N1171),2),"")</f>
        <v/>
      </c>
      <c r="O1172" s="249" t="str">
        <f>IF(AND(K1172&lt;&gt;"",L1172&lt;&gt;"",M1172&lt;&gt;"",J1172&lt;&gt;"",AH1172&lt;&gt;""),IF(OR(J1172="OZZ",J1172="ZZ"),ROUND(0-SUMIF($D$12:$D1171,$D1172,O$12:O1171),2),IF(M1172=0,0,ROUND(MIN(MIN(17300,TRUNC(0.75*(SUMIF($D$12:$D$2012,$D1172,K$12:K$2012)+SUMIF($D$12:$D$2012,$D1172,L$12:L$2012)),2)+SUMIF($D$12:$D1172,$D1172,AH$12:AH1172))-SUMIF($D$12:$D1171,$D1172,O$12:O1171)-SUMIF($D$12:$D$2012,$D1172,N$12:N$2012),AH1172),2))),"")</f>
        <v/>
      </c>
      <c r="P1172" s="250" t="str">
        <f>IF(J1172&lt;&gt;"",1000 - SUMIF($D$12:$D1171,$D1172,P$12:P1171),"")</f>
        <v/>
      </c>
      <c r="Q1172" s="106"/>
      <c r="R1172" s="247"/>
      <c r="S1172" s="247"/>
      <c r="T1172" s="247"/>
      <c r="U1172" s="248" t="str">
        <f>IF(AND(R1172&lt;&gt;"",S1172&lt;&gt;"",Q1172&lt;&gt;""),ROUND(MIN(IF(OR(Q1172="OZZ",Q1172="ZZ"),5000,17300),TRUNC(0.75*(SUMIF($D$12:$D1172,$D1172,R$12:R1172)+SUMIF($D$12:$D1172,$D1172,S$12:S1172)),2)) - SUMIF($D$12:$D1171,$D1172,U$12:U1171),2),"")</f>
        <v/>
      </c>
      <c r="V1172" s="248" t="str">
        <f>IF(AND(R1172&lt;&gt;"",S1172&lt;&gt;"",T1172&lt;&gt;"",Q1172&lt;&gt;"",AL1172&lt;&gt;""),IF(OR(Q1172="OZZ",Q1172="ZZ"),ROUND(0-SUMIF($D$12:$D1171,$D1172,V$12:V1171),2),IF(T1172=0,0,ROUND(MIN(MIN(17300,TRUNC(0.75*(SUMIF($D$12:$D$2012,$D1172,R$12:R$2012)+SUMIF($D$12:$D$2012,$D1172,S$12:S$2012)),2)+SUMIF($D$12:$D1172,$D1172,AL$12:AL1172))-SUMIF($D$12:$D1171,$D1172,V$12:V1171)-SUMIF($D$12:$D$2012,$D1172,U$12:U$2012),AL1172),2))),"")</f>
        <v/>
      </c>
      <c r="W1172" s="250" t="str">
        <f>IF(Q1172&lt;&gt;"",1000 - SUMIF($D$12:$D1171,$D1172,W$12:W1171),"")</f>
        <v/>
      </c>
      <c r="X1172" s="106"/>
      <c r="Y1172" s="247"/>
      <c r="Z1172" s="247"/>
      <c r="AA1172" s="247"/>
      <c r="AB1172" s="248" t="str">
        <f>IF(AND(Y1172&lt;&gt;"",Z1172&lt;&gt;"",X1172&lt;&gt;""),ROUND(MIN(IF(OR(X1172="OZZ",X1172="ZZ"),5000,17300),TRUNC(0.75*(SUMIF($D$12:$D1172,$D1172,Y$12:Y1172)+SUMIF($D$12:$D1172,$D1172,Z$12:Z1172)),2)) - SUMIF($D$12:$D1171,$D1172,AB$12:AB1171),2),"")</f>
        <v/>
      </c>
      <c r="AC1172" s="251" t="str">
        <f>IF(AND(Y1172&lt;&gt;"",Z1172&lt;&gt;"",AA1172&lt;&gt;"",X1172&lt;&gt;"",AP1172&lt;&gt;""),IF(OR(X1172="OZZ",X1172="ZZ"),ROUND(0-SUMIF($D$12:$D1171,$D1172,AC$12:AC1171),2),IF(AA1172=0,0,ROUND(MIN(MIN(17300,TRUNC(0.75*(SUMIF($D$12:$D$2012,$D1172,Y$12:Y$2012)+SUMIF($D$12:$D$2012,$D1172,Z$12:Z$2012)),2)+SUMIF($D$12:$D1172,$D1172,AP$12:AP1172))-SUMIF($D$12:$D1171,$D1172,AC$12:AC1171)-SUMIF($D$12:$D$2012,$D1172,AB$12:AB$2012),AP1172),2))),"")</f>
        <v/>
      </c>
      <c r="AD1172" s="250" t="str">
        <f>IF(X1172&lt;&gt;"",1000 - SUMIF($D$12:$D1171,$D1172,AD$12:AD1171),"")</f>
        <v/>
      </c>
      <c r="AE1172" s="252"/>
      <c r="AF1172" s="253"/>
      <c r="AG1172" s="254"/>
      <c r="AH1172" s="255" t="str">
        <f t="shared" si="397"/>
        <v/>
      </c>
      <c r="AI1172" s="256"/>
      <c r="AJ1172" s="253"/>
      <c r="AK1172" s="254"/>
      <c r="AL1172" s="255" t="str">
        <f t="shared" si="398"/>
        <v/>
      </c>
      <c r="AM1172" s="256"/>
      <c r="AN1172" s="253"/>
      <c r="AO1172" s="254"/>
      <c r="AP1172" s="255" t="str">
        <f t="shared" si="378"/>
        <v/>
      </c>
      <c r="AQ1172" s="116"/>
      <c r="AR1172" s="116"/>
      <c r="AS1172" s="117"/>
      <c r="AT1172" s="118"/>
      <c r="AU1172" s="119" t="str">
        <f>IF(D1172&lt;&gt; "", IF(COUNTIF($D$12:$D1172,$D1172)&gt;1,0,IF(SUM(N1172,U1172,AB1172)&gt;0,IF(AND(X1172="",OR(Q1172&lt;&gt;"",J1172&lt;&gt;"")),IF(Q1172&lt;&gt;"",Q1172,IF(J1172&lt;&gt;"",J1172,0)),IF(AND(Q1172&lt;&gt;"",J1172&lt;&gt;"",Q1172=J1172),Q1172,X1172)),0)),"")</f>
        <v/>
      </c>
      <c r="AV1172" s="119" t="str">
        <f>IF(D1172&lt;&gt;"",IF(COUNTIF($D$12:$D1172,$D1172)&gt;1,0,IF(SUM(O1172,V1172,AC1172)&gt;0,IF(AND(X1172="",OR(Q1172&lt;&gt;"",J1172&lt;&gt;"")),IF(Q1172&lt;&gt;"",Q1172,IF(J1172&lt;&gt;"",J1172,0)),IF(AND(Q1172&lt;&gt;"",J1172&lt;&gt;"",Q1172=J1172),Q1172,X1172)),0)),"")</f>
        <v/>
      </c>
      <c r="AW1172" s="119" t="str">
        <f>IF(D1172&lt;&gt;"",IF(COUNTIF($D$12:$D1172,$D1172)&gt;1,0,IF(SUM(P1172,W1172,AD1172)&gt;0,IF(AND(X1172="",OR(Q1172&lt;&gt;"",J1172&lt;&gt;"")),IF(Q1172&lt;&gt;"",Q1172,IF(J1172&lt;&gt;"",J1172,0)),IF(AND(Q1172&lt;&gt;"",J1172&lt;&gt;"",Q1172=J1172),Q1172,X1172)),0)),"")</f>
        <v/>
      </c>
      <c r="AX1172" s="118" t="str">
        <f t="shared" si="379"/>
        <v/>
      </c>
      <c r="AY1172" s="118" t="str">
        <f t="shared" si="380"/>
        <v/>
      </c>
      <c r="AZ1172" s="118" t="str">
        <f t="shared" si="381"/>
        <v/>
      </c>
      <c r="BA1172" s="118" t="str">
        <f t="shared" si="382"/>
        <v/>
      </c>
      <c r="BB1172" s="118" t="str">
        <f t="shared" si="383"/>
        <v/>
      </c>
      <c r="BC1172" s="118" t="str">
        <f t="shared" si="384"/>
        <v/>
      </c>
      <c r="BD1172" s="118" t="str">
        <f t="shared" si="385"/>
        <v/>
      </c>
      <c r="BE1172" s="118" t="str">
        <f t="shared" si="386"/>
        <v/>
      </c>
      <c r="BF1172" s="118" t="str">
        <f t="shared" si="387"/>
        <v/>
      </c>
      <c r="BG1172" s="120"/>
      <c r="BH1172" s="120" t="str">
        <f t="shared" si="388"/>
        <v/>
      </c>
      <c r="BI1172" s="120" t="str">
        <f t="shared" si="389"/>
        <v/>
      </c>
      <c r="BJ1172" s="121"/>
      <c r="BK1172" s="120" t="str">
        <f t="shared" si="390"/>
        <v/>
      </c>
      <c r="BL1172" s="120" t="str">
        <f t="shared" si="391"/>
        <v/>
      </c>
      <c r="BM1172" s="120" t="str">
        <f t="shared" si="392"/>
        <v/>
      </c>
      <c r="BN1172" s="120" t="str">
        <f t="shared" si="393"/>
        <v/>
      </c>
      <c r="BO1172" s="120" t="str">
        <f t="shared" si="394"/>
        <v/>
      </c>
      <c r="BP1172" s="120" t="str">
        <f t="shared" si="395"/>
        <v/>
      </c>
      <c r="BQ1172" s="98"/>
      <c r="BR1172" s="98"/>
      <c r="BS1172" s="98"/>
      <c r="BT1172" s="98"/>
      <c r="BU1172" s="98"/>
      <c r="BV1172" s="98"/>
      <c r="BW1172" s="98"/>
      <c r="BX1172" s="98"/>
      <c r="BY1172" s="98"/>
      <c r="BZ1172" s="98"/>
      <c r="CA1172" s="98"/>
      <c r="CB1172" s="98"/>
      <c r="CC1172" s="98"/>
      <c r="CD1172" s="98"/>
      <c r="CE1172" s="98"/>
      <c r="CF1172" s="98"/>
      <c r="CG1172" s="98"/>
      <c r="CH1172" s="98"/>
      <c r="CI1172" s="98"/>
      <c r="CJ1172" s="98"/>
      <c r="CK1172" s="98"/>
      <c r="CL1172" s="98"/>
      <c r="CM1172" s="98"/>
      <c r="CN1172" s="98"/>
      <c r="CO1172" s="98"/>
      <c r="CP1172" s="98"/>
      <c r="CQ1172" s="98"/>
      <c r="CR1172" s="98"/>
      <c r="CS1172" s="98"/>
    </row>
    <row r="1173" spans="1:97" s="4" customFormat="1" ht="18.75" customHeight="1" x14ac:dyDescent="0.2">
      <c r="A1173" s="3">
        <f t="shared" si="396"/>
        <v>1161</v>
      </c>
      <c r="B1173" s="263"/>
      <c r="C1173" s="263"/>
      <c r="D1173" s="263"/>
      <c r="E1173" s="259"/>
      <c r="F1173" s="259"/>
      <c r="G1173" s="43"/>
      <c r="H1173" s="264"/>
      <c r="I1173" s="261"/>
      <c r="J1173" s="106"/>
      <c r="K1173" s="247"/>
      <c r="L1173" s="247"/>
      <c r="M1173" s="247"/>
      <c r="N1173" s="248" t="str">
        <f>IF(AND(K1173&lt;&gt;"",L1173&lt;&gt;"",J1173&lt;&gt;""),ROUND(MIN(IF(OR(J1173="OZZ",J1173="ZZ"),5000,17300),TRUNC(0.75*(SUMIF($D$12:$D1173,$D1173,K$12:K1173)+SUMIF($D$12:$D1173,$D1173,L$12:L1173)),2)) - SUMIF($D$12:$D1172,$D1173,N$12:N1172),2),"")</f>
        <v/>
      </c>
      <c r="O1173" s="249" t="str">
        <f>IF(AND(K1173&lt;&gt;"",L1173&lt;&gt;"",M1173&lt;&gt;"",J1173&lt;&gt;"",AH1173&lt;&gt;""),IF(OR(J1173="OZZ",J1173="ZZ"),ROUND(0-SUMIF($D$12:$D1172,$D1173,O$12:O1172),2),IF(M1173=0,0,ROUND(MIN(MIN(17300,TRUNC(0.75*(SUMIF($D$12:$D$2012,$D1173,K$12:K$2012)+SUMIF($D$12:$D$2012,$D1173,L$12:L$2012)),2)+SUMIF($D$12:$D1173,$D1173,AH$12:AH1173))-SUMIF($D$12:$D1172,$D1173,O$12:O1172)-SUMIF($D$12:$D$2012,$D1173,N$12:N$2012),AH1173),2))),"")</f>
        <v/>
      </c>
      <c r="P1173" s="250" t="str">
        <f>IF(J1173&lt;&gt;"",1000 - SUMIF($D$12:$D1172,$D1173,P$12:P1172),"")</f>
        <v/>
      </c>
      <c r="Q1173" s="106"/>
      <c r="R1173" s="247"/>
      <c r="S1173" s="247"/>
      <c r="T1173" s="247"/>
      <c r="U1173" s="248" t="str">
        <f>IF(AND(R1173&lt;&gt;"",S1173&lt;&gt;"",Q1173&lt;&gt;""),ROUND(MIN(IF(OR(Q1173="OZZ",Q1173="ZZ"),5000,17300),TRUNC(0.75*(SUMIF($D$12:$D1173,$D1173,R$12:R1173)+SUMIF($D$12:$D1173,$D1173,S$12:S1173)),2)) - SUMIF($D$12:$D1172,$D1173,U$12:U1172),2),"")</f>
        <v/>
      </c>
      <c r="V1173" s="248" t="str">
        <f>IF(AND(R1173&lt;&gt;"",S1173&lt;&gt;"",T1173&lt;&gt;"",Q1173&lt;&gt;"",AL1173&lt;&gt;""),IF(OR(Q1173="OZZ",Q1173="ZZ"),ROUND(0-SUMIF($D$12:$D1172,$D1173,V$12:V1172),2),IF(T1173=0,0,ROUND(MIN(MIN(17300,TRUNC(0.75*(SUMIF($D$12:$D$2012,$D1173,R$12:R$2012)+SUMIF($D$12:$D$2012,$D1173,S$12:S$2012)),2)+SUMIF($D$12:$D1173,$D1173,AL$12:AL1173))-SUMIF($D$12:$D1172,$D1173,V$12:V1172)-SUMIF($D$12:$D$2012,$D1173,U$12:U$2012),AL1173),2))),"")</f>
        <v/>
      </c>
      <c r="W1173" s="250" t="str">
        <f>IF(Q1173&lt;&gt;"",1000 - SUMIF($D$12:$D1172,$D1173,W$12:W1172),"")</f>
        <v/>
      </c>
      <c r="X1173" s="106"/>
      <c r="Y1173" s="247"/>
      <c r="Z1173" s="247"/>
      <c r="AA1173" s="247"/>
      <c r="AB1173" s="248" t="str">
        <f>IF(AND(Y1173&lt;&gt;"",Z1173&lt;&gt;"",X1173&lt;&gt;""),ROUND(MIN(IF(OR(X1173="OZZ",X1173="ZZ"),5000,17300),TRUNC(0.75*(SUMIF($D$12:$D1173,$D1173,Y$12:Y1173)+SUMIF($D$12:$D1173,$D1173,Z$12:Z1173)),2)) - SUMIF($D$12:$D1172,$D1173,AB$12:AB1172),2),"")</f>
        <v/>
      </c>
      <c r="AC1173" s="251" t="str">
        <f>IF(AND(Y1173&lt;&gt;"",Z1173&lt;&gt;"",AA1173&lt;&gt;"",X1173&lt;&gt;"",AP1173&lt;&gt;""),IF(OR(X1173="OZZ",X1173="ZZ"),ROUND(0-SUMIF($D$12:$D1172,$D1173,AC$12:AC1172),2),IF(AA1173=0,0,ROUND(MIN(MIN(17300,TRUNC(0.75*(SUMIF($D$12:$D$2012,$D1173,Y$12:Y$2012)+SUMIF($D$12:$D$2012,$D1173,Z$12:Z$2012)),2)+SUMIF($D$12:$D1173,$D1173,AP$12:AP1173))-SUMIF($D$12:$D1172,$D1173,AC$12:AC1172)-SUMIF($D$12:$D$2012,$D1173,AB$12:AB$2012),AP1173),2))),"")</f>
        <v/>
      </c>
      <c r="AD1173" s="250" t="str">
        <f>IF(X1173&lt;&gt;"",1000 - SUMIF($D$12:$D1172,$D1173,AD$12:AD1172),"")</f>
        <v/>
      </c>
      <c r="AE1173" s="252"/>
      <c r="AF1173" s="253"/>
      <c r="AG1173" s="254"/>
      <c r="AH1173" s="255" t="str">
        <f t="shared" si="397"/>
        <v/>
      </c>
      <c r="AI1173" s="256"/>
      <c r="AJ1173" s="253"/>
      <c r="AK1173" s="254"/>
      <c r="AL1173" s="255" t="str">
        <f t="shared" si="398"/>
        <v/>
      </c>
      <c r="AM1173" s="256"/>
      <c r="AN1173" s="253"/>
      <c r="AO1173" s="254"/>
      <c r="AP1173" s="255" t="str">
        <f t="shared" si="378"/>
        <v/>
      </c>
      <c r="AQ1173" s="116"/>
      <c r="AR1173" s="116"/>
      <c r="AS1173" s="117"/>
      <c r="AT1173" s="118"/>
      <c r="AU1173" s="119" t="str">
        <f>IF(D1173&lt;&gt; "", IF(COUNTIF($D$12:$D1173,$D1173)&gt;1,0,IF(SUM(N1173,U1173,AB1173)&gt;0,IF(AND(X1173="",OR(Q1173&lt;&gt;"",J1173&lt;&gt;"")),IF(Q1173&lt;&gt;"",Q1173,IF(J1173&lt;&gt;"",J1173,0)),IF(AND(Q1173&lt;&gt;"",J1173&lt;&gt;"",Q1173=J1173),Q1173,X1173)),0)),"")</f>
        <v/>
      </c>
      <c r="AV1173" s="119" t="str">
        <f>IF(D1173&lt;&gt;"",IF(COUNTIF($D$12:$D1173,$D1173)&gt;1,0,IF(SUM(O1173,V1173,AC1173)&gt;0,IF(AND(X1173="",OR(Q1173&lt;&gt;"",J1173&lt;&gt;"")),IF(Q1173&lt;&gt;"",Q1173,IF(J1173&lt;&gt;"",J1173,0)),IF(AND(Q1173&lt;&gt;"",J1173&lt;&gt;"",Q1173=J1173),Q1173,X1173)),0)),"")</f>
        <v/>
      </c>
      <c r="AW1173" s="119" t="str">
        <f>IF(D1173&lt;&gt;"",IF(COUNTIF($D$12:$D1173,$D1173)&gt;1,0,IF(SUM(P1173,W1173,AD1173)&gt;0,IF(AND(X1173="",OR(Q1173&lt;&gt;"",J1173&lt;&gt;"")),IF(Q1173&lt;&gt;"",Q1173,IF(J1173&lt;&gt;"",J1173,0)),IF(AND(Q1173&lt;&gt;"",J1173&lt;&gt;"",Q1173=J1173),Q1173,X1173)),0)),"")</f>
        <v/>
      </c>
      <c r="AX1173" s="118" t="str">
        <f t="shared" si="379"/>
        <v/>
      </c>
      <c r="AY1173" s="118" t="str">
        <f t="shared" si="380"/>
        <v/>
      </c>
      <c r="AZ1173" s="118" t="str">
        <f t="shared" si="381"/>
        <v/>
      </c>
      <c r="BA1173" s="118" t="str">
        <f t="shared" si="382"/>
        <v/>
      </c>
      <c r="BB1173" s="118" t="str">
        <f t="shared" si="383"/>
        <v/>
      </c>
      <c r="BC1173" s="118" t="str">
        <f t="shared" si="384"/>
        <v/>
      </c>
      <c r="BD1173" s="118" t="str">
        <f t="shared" si="385"/>
        <v/>
      </c>
      <c r="BE1173" s="118" t="str">
        <f t="shared" si="386"/>
        <v/>
      </c>
      <c r="BF1173" s="118" t="str">
        <f t="shared" si="387"/>
        <v/>
      </c>
      <c r="BG1173" s="120"/>
      <c r="BH1173" s="120" t="str">
        <f t="shared" si="388"/>
        <v/>
      </c>
      <c r="BI1173" s="120" t="str">
        <f t="shared" si="389"/>
        <v/>
      </c>
      <c r="BJ1173" s="121"/>
      <c r="BK1173" s="120" t="str">
        <f t="shared" si="390"/>
        <v/>
      </c>
      <c r="BL1173" s="120" t="str">
        <f t="shared" si="391"/>
        <v/>
      </c>
      <c r="BM1173" s="120" t="str">
        <f t="shared" si="392"/>
        <v/>
      </c>
      <c r="BN1173" s="120" t="str">
        <f t="shared" si="393"/>
        <v/>
      </c>
      <c r="BO1173" s="120" t="str">
        <f t="shared" si="394"/>
        <v/>
      </c>
      <c r="BP1173" s="120" t="str">
        <f t="shared" si="395"/>
        <v/>
      </c>
      <c r="BQ1173" s="98"/>
      <c r="BR1173" s="98"/>
      <c r="BS1173" s="98"/>
      <c r="BT1173" s="98"/>
      <c r="BU1173" s="98"/>
      <c r="BV1173" s="98"/>
      <c r="BW1173" s="98"/>
      <c r="BX1173" s="98"/>
      <c r="BY1173" s="98"/>
      <c r="BZ1173" s="98"/>
      <c r="CA1173" s="98"/>
      <c r="CB1173" s="98"/>
      <c r="CC1173" s="98"/>
      <c r="CD1173" s="98"/>
      <c r="CE1173" s="98"/>
      <c r="CF1173" s="98"/>
      <c r="CG1173" s="98"/>
      <c r="CH1173" s="98"/>
      <c r="CI1173" s="98"/>
      <c r="CJ1173" s="98"/>
      <c r="CK1173" s="98"/>
      <c r="CL1173" s="98"/>
      <c r="CM1173" s="98"/>
      <c r="CN1173" s="98"/>
      <c r="CO1173" s="98"/>
      <c r="CP1173" s="98"/>
      <c r="CQ1173" s="98"/>
      <c r="CR1173" s="98"/>
      <c r="CS1173" s="98"/>
    </row>
    <row r="1174" spans="1:97" s="4" customFormat="1" ht="18.75" customHeight="1" x14ac:dyDescent="0.2">
      <c r="A1174" s="3">
        <f t="shared" si="396"/>
        <v>1162</v>
      </c>
      <c r="B1174" s="263"/>
      <c r="C1174" s="263"/>
      <c r="D1174" s="263"/>
      <c r="E1174" s="259"/>
      <c r="F1174" s="259"/>
      <c r="G1174" s="43"/>
      <c r="H1174" s="264"/>
      <c r="I1174" s="261"/>
      <c r="J1174" s="106"/>
      <c r="K1174" s="247"/>
      <c r="L1174" s="247"/>
      <c r="M1174" s="247"/>
      <c r="N1174" s="248" t="str">
        <f>IF(AND(K1174&lt;&gt;"",L1174&lt;&gt;"",J1174&lt;&gt;""),ROUND(MIN(IF(OR(J1174="OZZ",J1174="ZZ"),5000,17300),TRUNC(0.75*(SUMIF($D$12:$D1174,$D1174,K$12:K1174)+SUMIF($D$12:$D1174,$D1174,L$12:L1174)),2)) - SUMIF($D$12:$D1173,$D1174,N$12:N1173),2),"")</f>
        <v/>
      </c>
      <c r="O1174" s="249" t="str">
        <f>IF(AND(K1174&lt;&gt;"",L1174&lt;&gt;"",M1174&lt;&gt;"",J1174&lt;&gt;"",AH1174&lt;&gt;""),IF(OR(J1174="OZZ",J1174="ZZ"),ROUND(0-SUMIF($D$12:$D1173,$D1174,O$12:O1173),2),IF(M1174=0,0,ROUND(MIN(MIN(17300,TRUNC(0.75*(SUMIF($D$12:$D$2012,$D1174,K$12:K$2012)+SUMIF($D$12:$D$2012,$D1174,L$12:L$2012)),2)+SUMIF($D$12:$D1174,$D1174,AH$12:AH1174))-SUMIF($D$12:$D1173,$D1174,O$12:O1173)-SUMIF($D$12:$D$2012,$D1174,N$12:N$2012),AH1174),2))),"")</f>
        <v/>
      </c>
      <c r="P1174" s="250" t="str">
        <f>IF(J1174&lt;&gt;"",1000 - SUMIF($D$12:$D1173,$D1174,P$12:P1173),"")</f>
        <v/>
      </c>
      <c r="Q1174" s="106"/>
      <c r="R1174" s="247"/>
      <c r="S1174" s="247"/>
      <c r="T1174" s="247"/>
      <c r="U1174" s="248" t="str">
        <f>IF(AND(R1174&lt;&gt;"",S1174&lt;&gt;"",Q1174&lt;&gt;""),ROUND(MIN(IF(OR(Q1174="OZZ",Q1174="ZZ"),5000,17300),TRUNC(0.75*(SUMIF($D$12:$D1174,$D1174,R$12:R1174)+SUMIF($D$12:$D1174,$D1174,S$12:S1174)),2)) - SUMIF($D$12:$D1173,$D1174,U$12:U1173),2),"")</f>
        <v/>
      </c>
      <c r="V1174" s="248" t="str">
        <f>IF(AND(R1174&lt;&gt;"",S1174&lt;&gt;"",T1174&lt;&gt;"",Q1174&lt;&gt;"",AL1174&lt;&gt;""),IF(OR(Q1174="OZZ",Q1174="ZZ"),ROUND(0-SUMIF($D$12:$D1173,$D1174,V$12:V1173),2),IF(T1174=0,0,ROUND(MIN(MIN(17300,TRUNC(0.75*(SUMIF($D$12:$D$2012,$D1174,R$12:R$2012)+SUMIF($D$12:$D$2012,$D1174,S$12:S$2012)),2)+SUMIF($D$12:$D1174,$D1174,AL$12:AL1174))-SUMIF($D$12:$D1173,$D1174,V$12:V1173)-SUMIF($D$12:$D$2012,$D1174,U$12:U$2012),AL1174),2))),"")</f>
        <v/>
      </c>
      <c r="W1174" s="250" t="str">
        <f>IF(Q1174&lt;&gt;"",1000 - SUMIF($D$12:$D1173,$D1174,W$12:W1173),"")</f>
        <v/>
      </c>
      <c r="X1174" s="106"/>
      <c r="Y1174" s="247"/>
      <c r="Z1174" s="247"/>
      <c r="AA1174" s="247"/>
      <c r="AB1174" s="248" t="str">
        <f>IF(AND(Y1174&lt;&gt;"",Z1174&lt;&gt;"",X1174&lt;&gt;""),ROUND(MIN(IF(OR(X1174="OZZ",X1174="ZZ"),5000,17300),TRUNC(0.75*(SUMIF($D$12:$D1174,$D1174,Y$12:Y1174)+SUMIF($D$12:$D1174,$D1174,Z$12:Z1174)),2)) - SUMIF($D$12:$D1173,$D1174,AB$12:AB1173),2),"")</f>
        <v/>
      </c>
      <c r="AC1174" s="251" t="str">
        <f>IF(AND(Y1174&lt;&gt;"",Z1174&lt;&gt;"",AA1174&lt;&gt;"",X1174&lt;&gt;"",AP1174&lt;&gt;""),IF(OR(X1174="OZZ",X1174="ZZ"),ROUND(0-SUMIF($D$12:$D1173,$D1174,AC$12:AC1173),2),IF(AA1174=0,0,ROUND(MIN(MIN(17300,TRUNC(0.75*(SUMIF($D$12:$D$2012,$D1174,Y$12:Y$2012)+SUMIF($D$12:$D$2012,$D1174,Z$12:Z$2012)),2)+SUMIF($D$12:$D1174,$D1174,AP$12:AP1174))-SUMIF($D$12:$D1173,$D1174,AC$12:AC1173)-SUMIF($D$12:$D$2012,$D1174,AB$12:AB$2012),AP1174),2))),"")</f>
        <v/>
      </c>
      <c r="AD1174" s="250" t="str">
        <f>IF(X1174&lt;&gt;"",1000 - SUMIF($D$12:$D1173,$D1174,AD$12:AD1173),"")</f>
        <v/>
      </c>
      <c r="AE1174" s="252"/>
      <c r="AF1174" s="253"/>
      <c r="AG1174" s="254"/>
      <c r="AH1174" s="255" t="str">
        <f t="shared" si="397"/>
        <v/>
      </c>
      <c r="AI1174" s="256"/>
      <c r="AJ1174" s="253"/>
      <c r="AK1174" s="254"/>
      <c r="AL1174" s="255" t="str">
        <f t="shared" si="398"/>
        <v/>
      </c>
      <c r="AM1174" s="256"/>
      <c r="AN1174" s="253"/>
      <c r="AO1174" s="254"/>
      <c r="AP1174" s="255" t="str">
        <f t="shared" si="378"/>
        <v/>
      </c>
      <c r="AQ1174" s="116"/>
      <c r="AR1174" s="116"/>
      <c r="AS1174" s="117"/>
      <c r="AT1174" s="118"/>
      <c r="AU1174" s="119" t="str">
        <f>IF(D1174&lt;&gt; "", IF(COUNTIF($D$12:$D1174,$D1174)&gt;1,0,IF(SUM(N1174,U1174,AB1174)&gt;0,IF(AND(X1174="",OR(Q1174&lt;&gt;"",J1174&lt;&gt;"")),IF(Q1174&lt;&gt;"",Q1174,IF(J1174&lt;&gt;"",J1174,0)),IF(AND(Q1174&lt;&gt;"",J1174&lt;&gt;"",Q1174=J1174),Q1174,X1174)),0)),"")</f>
        <v/>
      </c>
      <c r="AV1174" s="119" t="str">
        <f>IF(D1174&lt;&gt;"",IF(COUNTIF($D$12:$D1174,$D1174)&gt;1,0,IF(SUM(O1174,V1174,AC1174)&gt;0,IF(AND(X1174="",OR(Q1174&lt;&gt;"",J1174&lt;&gt;"")),IF(Q1174&lt;&gt;"",Q1174,IF(J1174&lt;&gt;"",J1174,0)),IF(AND(Q1174&lt;&gt;"",J1174&lt;&gt;"",Q1174=J1174),Q1174,X1174)),0)),"")</f>
        <v/>
      </c>
      <c r="AW1174" s="119" t="str">
        <f>IF(D1174&lt;&gt;"",IF(COUNTIF($D$12:$D1174,$D1174)&gt;1,0,IF(SUM(P1174,W1174,AD1174)&gt;0,IF(AND(X1174="",OR(Q1174&lt;&gt;"",J1174&lt;&gt;"")),IF(Q1174&lt;&gt;"",Q1174,IF(J1174&lt;&gt;"",J1174,0)),IF(AND(Q1174&lt;&gt;"",J1174&lt;&gt;"",Q1174=J1174),Q1174,X1174)),0)),"")</f>
        <v/>
      </c>
      <c r="AX1174" s="118" t="str">
        <f t="shared" si="379"/>
        <v/>
      </c>
      <c r="AY1174" s="118" t="str">
        <f t="shared" si="380"/>
        <v/>
      </c>
      <c r="AZ1174" s="118" t="str">
        <f t="shared" si="381"/>
        <v/>
      </c>
      <c r="BA1174" s="118" t="str">
        <f t="shared" si="382"/>
        <v/>
      </c>
      <c r="BB1174" s="118" t="str">
        <f t="shared" si="383"/>
        <v/>
      </c>
      <c r="BC1174" s="118" t="str">
        <f t="shared" si="384"/>
        <v/>
      </c>
      <c r="BD1174" s="118" t="str">
        <f t="shared" si="385"/>
        <v/>
      </c>
      <c r="BE1174" s="118" t="str">
        <f t="shared" si="386"/>
        <v/>
      </c>
      <c r="BF1174" s="118" t="str">
        <f t="shared" si="387"/>
        <v/>
      </c>
      <c r="BG1174" s="120"/>
      <c r="BH1174" s="120" t="str">
        <f t="shared" si="388"/>
        <v/>
      </c>
      <c r="BI1174" s="120" t="str">
        <f t="shared" si="389"/>
        <v/>
      </c>
      <c r="BJ1174" s="121"/>
      <c r="BK1174" s="120" t="str">
        <f t="shared" si="390"/>
        <v/>
      </c>
      <c r="BL1174" s="120" t="str">
        <f t="shared" si="391"/>
        <v/>
      </c>
      <c r="BM1174" s="120" t="str">
        <f t="shared" si="392"/>
        <v/>
      </c>
      <c r="BN1174" s="120" t="str">
        <f t="shared" si="393"/>
        <v/>
      </c>
      <c r="BO1174" s="120" t="str">
        <f t="shared" si="394"/>
        <v/>
      </c>
      <c r="BP1174" s="120" t="str">
        <f t="shared" si="395"/>
        <v/>
      </c>
      <c r="BQ1174" s="98"/>
      <c r="BR1174" s="98"/>
      <c r="BS1174" s="98"/>
      <c r="BT1174" s="98"/>
      <c r="BU1174" s="98"/>
      <c r="BV1174" s="98"/>
      <c r="BW1174" s="98"/>
      <c r="BX1174" s="98"/>
      <c r="BY1174" s="98"/>
      <c r="BZ1174" s="98"/>
      <c r="CA1174" s="98"/>
      <c r="CB1174" s="98"/>
      <c r="CC1174" s="98"/>
      <c r="CD1174" s="98"/>
      <c r="CE1174" s="98"/>
      <c r="CF1174" s="98"/>
      <c r="CG1174" s="98"/>
      <c r="CH1174" s="98"/>
      <c r="CI1174" s="98"/>
      <c r="CJ1174" s="98"/>
      <c r="CK1174" s="98"/>
      <c r="CL1174" s="98"/>
      <c r="CM1174" s="98"/>
      <c r="CN1174" s="98"/>
      <c r="CO1174" s="98"/>
      <c r="CP1174" s="98"/>
      <c r="CQ1174" s="98"/>
      <c r="CR1174" s="98"/>
      <c r="CS1174" s="98"/>
    </row>
    <row r="1175" spans="1:97" s="4" customFormat="1" ht="18.75" customHeight="1" x14ac:dyDescent="0.2">
      <c r="A1175" s="3">
        <f t="shared" si="396"/>
        <v>1163</v>
      </c>
      <c r="B1175" s="263"/>
      <c r="C1175" s="263"/>
      <c r="D1175" s="263"/>
      <c r="E1175" s="259"/>
      <c r="F1175" s="259"/>
      <c r="G1175" s="43"/>
      <c r="H1175" s="264"/>
      <c r="I1175" s="261"/>
      <c r="J1175" s="106"/>
      <c r="K1175" s="247"/>
      <c r="L1175" s="247"/>
      <c r="M1175" s="247"/>
      <c r="N1175" s="248" t="str">
        <f>IF(AND(K1175&lt;&gt;"",L1175&lt;&gt;"",J1175&lt;&gt;""),ROUND(MIN(IF(OR(J1175="OZZ",J1175="ZZ"),5000,17300),TRUNC(0.75*(SUMIF($D$12:$D1175,$D1175,K$12:K1175)+SUMIF($D$12:$D1175,$D1175,L$12:L1175)),2)) - SUMIF($D$12:$D1174,$D1175,N$12:N1174),2),"")</f>
        <v/>
      </c>
      <c r="O1175" s="249" t="str">
        <f>IF(AND(K1175&lt;&gt;"",L1175&lt;&gt;"",M1175&lt;&gt;"",J1175&lt;&gt;"",AH1175&lt;&gt;""),IF(OR(J1175="OZZ",J1175="ZZ"),ROUND(0-SUMIF($D$12:$D1174,$D1175,O$12:O1174),2),IF(M1175=0,0,ROUND(MIN(MIN(17300,TRUNC(0.75*(SUMIF($D$12:$D$2012,$D1175,K$12:K$2012)+SUMIF($D$12:$D$2012,$D1175,L$12:L$2012)),2)+SUMIF($D$12:$D1175,$D1175,AH$12:AH1175))-SUMIF($D$12:$D1174,$D1175,O$12:O1174)-SUMIF($D$12:$D$2012,$D1175,N$12:N$2012),AH1175),2))),"")</f>
        <v/>
      </c>
      <c r="P1175" s="250" t="str">
        <f>IF(J1175&lt;&gt;"",1000 - SUMIF($D$12:$D1174,$D1175,P$12:P1174),"")</f>
        <v/>
      </c>
      <c r="Q1175" s="106"/>
      <c r="R1175" s="247"/>
      <c r="S1175" s="247"/>
      <c r="T1175" s="247"/>
      <c r="U1175" s="248" t="str">
        <f>IF(AND(R1175&lt;&gt;"",S1175&lt;&gt;"",Q1175&lt;&gt;""),ROUND(MIN(IF(OR(Q1175="OZZ",Q1175="ZZ"),5000,17300),TRUNC(0.75*(SUMIF($D$12:$D1175,$D1175,R$12:R1175)+SUMIF($D$12:$D1175,$D1175,S$12:S1175)),2)) - SUMIF($D$12:$D1174,$D1175,U$12:U1174),2),"")</f>
        <v/>
      </c>
      <c r="V1175" s="248" t="str">
        <f>IF(AND(R1175&lt;&gt;"",S1175&lt;&gt;"",T1175&lt;&gt;"",Q1175&lt;&gt;"",AL1175&lt;&gt;""),IF(OR(Q1175="OZZ",Q1175="ZZ"),ROUND(0-SUMIF($D$12:$D1174,$D1175,V$12:V1174),2),IF(T1175=0,0,ROUND(MIN(MIN(17300,TRUNC(0.75*(SUMIF($D$12:$D$2012,$D1175,R$12:R$2012)+SUMIF($D$12:$D$2012,$D1175,S$12:S$2012)),2)+SUMIF($D$12:$D1175,$D1175,AL$12:AL1175))-SUMIF($D$12:$D1174,$D1175,V$12:V1174)-SUMIF($D$12:$D$2012,$D1175,U$12:U$2012),AL1175),2))),"")</f>
        <v/>
      </c>
      <c r="W1175" s="250" t="str">
        <f>IF(Q1175&lt;&gt;"",1000 - SUMIF($D$12:$D1174,$D1175,W$12:W1174),"")</f>
        <v/>
      </c>
      <c r="X1175" s="106"/>
      <c r="Y1175" s="247"/>
      <c r="Z1175" s="247"/>
      <c r="AA1175" s="247"/>
      <c r="AB1175" s="248" t="str">
        <f>IF(AND(Y1175&lt;&gt;"",Z1175&lt;&gt;"",X1175&lt;&gt;""),ROUND(MIN(IF(OR(X1175="OZZ",X1175="ZZ"),5000,17300),TRUNC(0.75*(SUMIF($D$12:$D1175,$D1175,Y$12:Y1175)+SUMIF($D$12:$D1175,$D1175,Z$12:Z1175)),2)) - SUMIF($D$12:$D1174,$D1175,AB$12:AB1174),2),"")</f>
        <v/>
      </c>
      <c r="AC1175" s="251" t="str">
        <f>IF(AND(Y1175&lt;&gt;"",Z1175&lt;&gt;"",AA1175&lt;&gt;"",X1175&lt;&gt;"",AP1175&lt;&gt;""),IF(OR(X1175="OZZ",X1175="ZZ"),ROUND(0-SUMIF($D$12:$D1174,$D1175,AC$12:AC1174),2),IF(AA1175=0,0,ROUND(MIN(MIN(17300,TRUNC(0.75*(SUMIF($D$12:$D$2012,$D1175,Y$12:Y$2012)+SUMIF($D$12:$D$2012,$D1175,Z$12:Z$2012)),2)+SUMIF($D$12:$D1175,$D1175,AP$12:AP1175))-SUMIF($D$12:$D1174,$D1175,AC$12:AC1174)-SUMIF($D$12:$D$2012,$D1175,AB$12:AB$2012),AP1175),2))),"")</f>
        <v/>
      </c>
      <c r="AD1175" s="250" t="str">
        <f>IF(X1175&lt;&gt;"",1000 - SUMIF($D$12:$D1174,$D1175,AD$12:AD1174),"")</f>
        <v/>
      </c>
      <c r="AE1175" s="252"/>
      <c r="AF1175" s="253"/>
      <c r="AG1175" s="254"/>
      <c r="AH1175" s="255" t="str">
        <f t="shared" si="397"/>
        <v/>
      </c>
      <c r="AI1175" s="256"/>
      <c r="AJ1175" s="253"/>
      <c r="AK1175" s="254"/>
      <c r="AL1175" s="255" t="str">
        <f t="shared" si="398"/>
        <v/>
      </c>
      <c r="AM1175" s="256"/>
      <c r="AN1175" s="253"/>
      <c r="AO1175" s="254"/>
      <c r="AP1175" s="255" t="str">
        <f t="shared" si="378"/>
        <v/>
      </c>
      <c r="AQ1175" s="116"/>
      <c r="AR1175" s="116"/>
      <c r="AS1175" s="117"/>
      <c r="AT1175" s="118"/>
      <c r="AU1175" s="119" t="str">
        <f>IF(D1175&lt;&gt; "", IF(COUNTIF($D$12:$D1175,$D1175)&gt;1,0,IF(SUM(N1175,U1175,AB1175)&gt;0,IF(AND(X1175="",OR(Q1175&lt;&gt;"",J1175&lt;&gt;"")),IF(Q1175&lt;&gt;"",Q1175,IF(J1175&lt;&gt;"",J1175,0)),IF(AND(Q1175&lt;&gt;"",J1175&lt;&gt;"",Q1175=J1175),Q1175,X1175)),0)),"")</f>
        <v/>
      </c>
      <c r="AV1175" s="119" t="str">
        <f>IF(D1175&lt;&gt;"",IF(COUNTIF($D$12:$D1175,$D1175)&gt;1,0,IF(SUM(O1175,V1175,AC1175)&gt;0,IF(AND(X1175="",OR(Q1175&lt;&gt;"",J1175&lt;&gt;"")),IF(Q1175&lt;&gt;"",Q1175,IF(J1175&lt;&gt;"",J1175,0)),IF(AND(Q1175&lt;&gt;"",J1175&lt;&gt;"",Q1175=J1175),Q1175,X1175)),0)),"")</f>
        <v/>
      </c>
      <c r="AW1175" s="119" t="str">
        <f>IF(D1175&lt;&gt;"",IF(COUNTIF($D$12:$D1175,$D1175)&gt;1,0,IF(SUM(P1175,W1175,AD1175)&gt;0,IF(AND(X1175="",OR(Q1175&lt;&gt;"",J1175&lt;&gt;"")),IF(Q1175&lt;&gt;"",Q1175,IF(J1175&lt;&gt;"",J1175,0)),IF(AND(Q1175&lt;&gt;"",J1175&lt;&gt;"",Q1175=J1175),Q1175,X1175)),0)),"")</f>
        <v/>
      </c>
      <c r="AX1175" s="118" t="str">
        <f t="shared" si="379"/>
        <v/>
      </c>
      <c r="AY1175" s="118" t="str">
        <f t="shared" si="380"/>
        <v/>
      </c>
      <c r="AZ1175" s="118" t="str">
        <f t="shared" si="381"/>
        <v/>
      </c>
      <c r="BA1175" s="118" t="str">
        <f t="shared" si="382"/>
        <v/>
      </c>
      <c r="BB1175" s="118" t="str">
        <f t="shared" si="383"/>
        <v/>
      </c>
      <c r="BC1175" s="118" t="str">
        <f t="shared" si="384"/>
        <v/>
      </c>
      <c r="BD1175" s="118" t="str">
        <f t="shared" si="385"/>
        <v/>
      </c>
      <c r="BE1175" s="118" t="str">
        <f t="shared" si="386"/>
        <v/>
      </c>
      <c r="BF1175" s="118" t="str">
        <f t="shared" si="387"/>
        <v/>
      </c>
      <c r="BG1175" s="120"/>
      <c r="BH1175" s="120" t="str">
        <f t="shared" si="388"/>
        <v/>
      </c>
      <c r="BI1175" s="120" t="str">
        <f t="shared" si="389"/>
        <v/>
      </c>
      <c r="BJ1175" s="121"/>
      <c r="BK1175" s="120" t="str">
        <f t="shared" si="390"/>
        <v/>
      </c>
      <c r="BL1175" s="120" t="str">
        <f t="shared" si="391"/>
        <v/>
      </c>
      <c r="BM1175" s="120" t="str">
        <f t="shared" si="392"/>
        <v/>
      </c>
      <c r="BN1175" s="120" t="str">
        <f t="shared" si="393"/>
        <v/>
      </c>
      <c r="BO1175" s="120" t="str">
        <f t="shared" si="394"/>
        <v/>
      </c>
      <c r="BP1175" s="120" t="str">
        <f t="shared" si="395"/>
        <v/>
      </c>
      <c r="BQ1175" s="98"/>
      <c r="BR1175" s="98"/>
      <c r="BS1175" s="98"/>
      <c r="BT1175" s="98"/>
      <c r="BU1175" s="98"/>
      <c r="BV1175" s="98"/>
      <c r="BW1175" s="98"/>
      <c r="BX1175" s="98"/>
      <c r="BY1175" s="98"/>
      <c r="BZ1175" s="98"/>
      <c r="CA1175" s="98"/>
      <c r="CB1175" s="98"/>
      <c r="CC1175" s="98"/>
      <c r="CD1175" s="98"/>
      <c r="CE1175" s="98"/>
      <c r="CF1175" s="98"/>
      <c r="CG1175" s="98"/>
      <c r="CH1175" s="98"/>
      <c r="CI1175" s="98"/>
      <c r="CJ1175" s="98"/>
      <c r="CK1175" s="98"/>
      <c r="CL1175" s="98"/>
      <c r="CM1175" s="98"/>
      <c r="CN1175" s="98"/>
      <c r="CO1175" s="98"/>
      <c r="CP1175" s="98"/>
      <c r="CQ1175" s="98"/>
      <c r="CR1175" s="98"/>
      <c r="CS1175" s="98"/>
    </row>
    <row r="1176" spans="1:97" s="4" customFormat="1" ht="18.75" customHeight="1" x14ac:dyDescent="0.2">
      <c r="A1176" s="3">
        <f t="shared" si="396"/>
        <v>1164</v>
      </c>
      <c r="B1176" s="263"/>
      <c r="C1176" s="263"/>
      <c r="D1176" s="263"/>
      <c r="E1176" s="259"/>
      <c r="F1176" s="259"/>
      <c r="G1176" s="43"/>
      <c r="H1176" s="264"/>
      <c r="I1176" s="261"/>
      <c r="J1176" s="106"/>
      <c r="K1176" s="247"/>
      <c r="L1176" s="247"/>
      <c r="M1176" s="247"/>
      <c r="N1176" s="248" t="str">
        <f>IF(AND(K1176&lt;&gt;"",L1176&lt;&gt;"",J1176&lt;&gt;""),ROUND(MIN(IF(OR(J1176="OZZ",J1176="ZZ"),5000,17300),TRUNC(0.75*(SUMIF($D$12:$D1176,$D1176,K$12:K1176)+SUMIF($D$12:$D1176,$D1176,L$12:L1176)),2)) - SUMIF($D$12:$D1175,$D1176,N$12:N1175),2),"")</f>
        <v/>
      </c>
      <c r="O1176" s="249" t="str">
        <f>IF(AND(K1176&lt;&gt;"",L1176&lt;&gt;"",M1176&lt;&gt;"",J1176&lt;&gt;"",AH1176&lt;&gt;""),IF(OR(J1176="OZZ",J1176="ZZ"),ROUND(0-SUMIF($D$12:$D1175,$D1176,O$12:O1175),2),IF(M1176=0,0,ROUND(MIN(MIN(17300,TRUNC(0.75*(SUMIF($D$12:$D$2012,$D1176,K$12:K$2012)+SUMIF($D$12:$D$2012,$D1176,L$12:L$2012)),2)+SUMIF($D$12:$D1176,$D1176,AH$12:AH1176))-SUMIF($D$12:$D1175,$D1176,O$12:O1175)-SUMIF($D$12:$D$2012,$D1176,N$12:N$2012),AH1176),2))),"")</f>
        <v/>
      </c>
      <c r="P1176" s="250" t="str">
        <f>IF(J1176&lt;&gt;"",1000 - SUMIF($D$12:$D1175,$D1176,P$12:P1175),"")</f>
        <v/>
      </c>
      <c r="Q1176" s="106"/>
      <c r="R1176" s="247"/>
      <c r="S1176" s="247"/>
      <c r="T1176" s="247"/>
      <c r="U1176" s="248" t="str">
        <f>IF(AND(R1176&lt;&gt;"",S1176&lt;&gt;"",Q1176&lt;&gt;""),ROUND(MIN(IF(OR(Q1176="OZZ",Q1176="ZZ"),5000,17300),TRUNC(0.75*(SUMIF($D$12:$D1176,$D1176,R$12:R1176)+SUMIF($D$12:$D1176,$D1176,S$12:S1176)),2)) - SUMIF($D$12:$D1175,$D1176,U$12:U1175),2),"")</f>
        <v/>
      </c>
      <c r="V1176" s="248" t="str">
        <f>IF(AND(R1176&lt;&gt;"",S1176&lt;&gt;"",T1176&lt;&gt;"",Q1176&lt;&gt;"",AL1176&lt;&gt;""),IF(OR(Q1176="OZZ",Q1176="ZZ"),ROUND(0-SUMIF($D$12:$D1175,$D1176,V$12:V1175),2),IF(T1176=0,0,ROUND(MIN(MIN(17300,TRUNC(0.75*(SUMIF($D$12:$D$2012,$D1176,R$12:R$2012)+SUMIF($D$12:$D$2012,$D1176,S$12:S$2012)),2)+SUMIF($D$12:$D1176,$D1176,AL$12:AL1176))-SUMIF($D$12:$D1175,$D1176,V$12:V1175)-SUMIF($D$12:$D$2012,$D1176,U$12:U$2012),AL1176),2))),"")</f>
        <v/>
      </c>
      <c r="W1176" s="250" t="str">
        <f>IF(Q1176&lt;&gt;"",1000 - SUMIF($D$12:$D1175,$D1176,W$12:W1175),"")</f>
        <v/>
      </c>
      <c r="X1176" s="106"/>
      <c r="Y1176" s="247"/>
      <c r="Z1176" s="247"/>
      <c r="AA1176" s="247"/>
      <c r="AB1176" s="248" t="str">
        <f>IF(AND(Y1176&lt;&gt;"",Z1176&lt;&gt;"",X1176&lt;&gt;""),ROUND(MIN(IF(OR(X1176="OZZ",X1176="ZZ"),5000,17300),TRUNC(0.75*(SUMIF($D$12:$D1176,$D1176,Y$12:Y1176)+SUMIF($D$12:$D1176,$D1176,Z$12:Z1176)),2)) - SUMIF($D$12:$D1175,$D1176,AB$12:AB1175),2),"")</f>
        <v/>
      </c>
      <c r="AC1176" s="251" t="str">
        <f>IF(AND(Y1176&lt;&gt;"",Z1176&lt;&gt;"",AA1176&lt;&gt;"",X1176&lt;&gt;"",AP1176&lt;&gt;""),IF(OR(X1176="OZZ",X1176="ZZ"),ROUND(0-SUMIF($D$12:$D1175,$D1176,AC$12:AC1175),2),IF(AA1176=0,0,ROUND(MIN(MIN(17300,TRUNC(0.75*(SUMIF($D$12:$D$2012,$D1176,Y$12:Y$2012)+SUMIF($D$12:$D$2012,$D1176,Z$12:Z$2012)),2)+SUMIF($D$12:$D1176,$D1176,AP$12:AP1176))-SUMIF($D$12:$D1175,$D1176,AC$12:AC1175)-SUMIF($D$12:$D$2012,$D1176,AB$12:AB$2012),AP1176),2))),"")</f>
        <v/>
      </c>
      <c r="AD1176" s="250" t="str">
        <f>IF(X1176&lt;&gt;"",1000 - SUMIF($D$12:$D1175,$D1176,AD$12:AD1175),"")</f>
        <v/>
      </c>
      <c r="AE1176" s="252"/>
      <c r="AF1176" s="253"/>
      <c r="AG1176" s="254"/>
      <c r="AH1176" s="255" t="str">
        <f t="shared" si="397"/>
        <v/>
      </c>
      <c r="AI1176" s="256"/>
      <c r="AJ1176" s="253"/>
      <c r="AK1176" s="254"/>
      <c r="AL1176" s="255" t="str">
        <f t="shared" si="398"/>
        <v/>
      </c>
      <c r="AM1176" s="256"/>
      <c r="AN1176" s="253"/>
      <c r="AO1176" s="254"/>
      <c r="AP1176" s="255" t="str">
        <f t="shared" si="378"/>
        <v/>
      </c>
      <c r="AQ1176" s="116"/>
      <c r="AR1176" s="116"/>
      <c r="AS1176" s="117"/>
      <c r="AT1176" s="118"/>
      <c r="AU1176" s="119" t="str">
        <f>IF(D1176&lt;&gt; "", IF(COUNTIF($D$12:$D1176,$D1176)&gt;1,0,IF(SUM(N1176,U1176,AB1176)&gt;0,IF(AND(X1176="",OR(Q1176&lt;&gt;"",J1176&lt;&gt;"")),IF(Q1176&lt;&gt;"",Q1176,IF(J1176&lt;&gt;"",J1176,0)),IF(AND(Q1176&lt;&gt;"",J1176&lt;&gt;"",Q1176=J1176),Q1176,X1176)),0)),"")</f>
        <v/>
      </c>
      <c r="AV1176" s="119" t="str">
        <f>IF(D1176&lt;&gt;"",IF(COUNTIF($D$12:$D1176,$D1176)&gt;1,0,IF(SUM(O1176,V1176,AC1176)&gt;0,IF(AND(X1176="",OR(Q1176&lt;&gt;"",J1176&lt;&gt;"")),IF(Q1176&lt;&gt;"",Q1176,IF(J1176&lt;&gt;"",J1176,0)),IF(AND(Q1176&lt;&gt;"",J1176&lt;&gt;"",Q1176=J1176),Q1176,X1176)),0)),"")</f>
        <v/>
      </c>
      <c r="AW1176" s="119" t="str">
        <f>IF(D1176&lt;&gt;"",IF(COUNTIF($D$12:$D1176,$D1176)&gt;1,0,IF(SUM(P1176,W1176,AD1176)&gt;0,IF(AND(X1176="",OR(Q1176&lt;&gt;"",J1176&lt;&gt;"")),IF(Q1176&lt;&gt;"",Q1176,IF(J1176&lt;&gt;"",J1176,0)),IF(AND(Q1176&lt;&gt;"",J1176&lt;&gt;"",Q1176=J1176),Q1176,X1176)),0)),"")</f>
        <v/>
      </c>
      <c r="AX1176" s="118" t="str">
        <f t="shared" si="379"/>
        <v/>
      </c>
      <c r="AY1176" s="118" t="str">
        <f t="shared" si="380"/>
        <v/>
      </c>
      <c r="AZ1176" s="118" t="str">
        <f t="shared" si="381"/>
        <v/>
      </c>
      <c r="BA1176" s="118" t="str">
        <f t="shared" si="382"/>
        <v/>
      </c>
      <c r="BB1176" s="118" t="str">
        <f t="shared" si="383"/>
        <v/>
      </c>
      <c r="BC1176" s="118" t="str">
        <f t="shared" si="384"/>
        <v/>
      </c>
      <c r="BD1176" s="118" t="str">
        <f t="shared" si="385"/>
        <v/>
      </c>
      <c r="BE1176" s="118" t="str">
        <f t="shared" si="386"/>
        <v/>
      </c>
      <c r="BF1176" s="118" t="str">
        <f t="shared" si="387"/>
        <v/>
      </c>
      <c r="BG1176" s="120"/>
      <c r="BH1176" s="120" t="str">
        <f t="shared" si="388"/>
        <v/>
      </c>
      <c r="BI1176" s="120" t="str">
        <f t="shared" si="389"/>
        <v/>
      </c>
      <c r="BJ1176" s="121"/>
      <c r="BK1176" s="120" t="str">
        <f t="shared" si="390"/>
        <v/>
      </c>
      <c r="BL1176" s="120" t="str">
        <f t="shared" si="391"/>
        <v/>
      </c>
      <c r="BM1176" s="120" t="str">
        <f t="shared" si="392"/>
        <v/>
      </c>
      <c r="BN1176" s="120" t="str">
        <f t="shared" si="393"/>
        <v/>
      </c>
      <c r="BO1176" s="120" t="str">
        <f t="shared" si="394"/>
        <v/>
      </c>
      <c r="BP1176" s="120" t="str">
        <f t="shared" si="395"/>
        <v/>
      </c>
      <c r="BQ1176" s="98"/>
      <c r="BR1176" s="98"/>
      <c r="BS1176" s="98"/>
      <c r="BT1176" s="98"/>
      <c r="BU1176" s="98"/>
      <c r="BV1176" s="98"/>
      <c r="BW1176" s="98"/>
      <c r="BX1176" s="98"/>
      <c r="BY1176" s="98"/>
      <c r="BZ1176" s="98"/>
      <c r="CA1176" s="98"/>
      <c r="CB1176" s="98"/>
      <c r="CC1176" s="98"/>
      <c r="CD1176" s="98"/>
      <c r="CE1176" s="98"/>
      <c r="CF1176" s="98"/>
      <c r="CG1176" s="98"/>
      <c r="CH1176" s="98"/>
      <c r="CI1176" s="98"/>
      <c r="CJ1176" s="98"/>
      <c r="CK1176" s="98"/>
      <c r="CL1176" s="98"/>
      <c r="CM1176" s="98"/>
      <c r="CN1176" s="98"/>
      <c r="CO1176" s="98"/>
      <c r="CP1176" s="98"/>
      <c r="CQ1176" s="98"/>
      <c r="CR1176" s="98"/>
      <c r="CS1176" s="98"/>
    </row>
    <row r="1177" spans="1:97" s="4" customFormat="1" ht="18.75" customHeight="1" x14ac:dyDescent="0.2">
      <c r="A1177" s="3">
        <f t="shared" si="396"/>
        <v>1165</v>
      </c>
      <c r="B1177" s="263"/>
      <c r="C1177" s="263"/>
      <c r="D1177" s="263"/>
      <c r="E1177" s="259"/>
      <c r="F1177" s="259"/>
      <c r="G1177" s="43"/>
      <c r="H1177" s="264"/>
      <c r="I1177" s="261"/>
      <c r="J1177" s="106"/>
      <c r="K1177" s="247"/>
      <c r="L1177" s="247"/>
      <c r="M1177" s="247"/>
      <c r="N1177" s="248" t="str">
        <f>IF(AND(K1177&lt;&gt;"",L1177&lt;&gt;"",J1177&lt;&gt;""),ROUND(MIN(IF(OR(J1177="OZZ",J1177="ZZ"),5000,17300),TRUNC(0.75*(SUMIF($D$12:$D1177,$D1177,K$12:K1177)+SUMIF($D$12:$D1177,$D1177,L$12:L1177)),2)) - SUMIF($D$12:$D1176,$D1177,N$12:N1176),2),"")</f>
        <v/>
      </c>
      <c r="O1177" s="249" t="str">
        <f>IF(AND(K1177&lt;&gt;"",L1177&lt;&gt;"",M1177&lt;&gt;"",J1177&lt;&gt;"",AH1177&lt;&gt;""),IF(OR(J1177="OZZ",J1177="ZZ"),ROUND(0-SUMIF($D$12:$D1176,$D1177,O$12:O1176),2),IF(M1177=0,0,ROUND(MIN(MIN(17300,TRUNC(0.75*(SUMIF($D$12:$D$2012,$D1177,K$12:K$2012)+SUMIF($D$12:$D$2012,$D1177,L$12:L$2012)),2)+SUMIF($D$12:$D1177,$D1177,AH$12:AH1177))-SUMIF($D$12:$D1176,$D1177,O$12:O1176)-SUMIF($D$12:$D$2012,$D1177,N$12:N$2012),AH1177),2))),"")</f>
        <v/>
      </c>
      <c r="P1177" s="250" t="str">
        <f>IF(J1177&lt;&gt;"",1000 - SUMIF($D$12:$D1176,$D1177,P$12:P1176),"")</f>
        <v/>
      </c>
      <c r="Q1177" s="106"/>
      <c r="R1177" s="247"/>
      <c r="S1177" s="247"/>
      <c r="T1177" s="247"/>
      <c r="U1177" s="248" t="str">
        <f>IF(AND(R1177&lt;&gt;"",S1177&lt;&gt;"",Q1177&lt;&gt;""),ROUND(MIN(IF(OR(Q1177="OZZ",Q1177="ZZ"),5000,17300),TRUNC(0.75*(SUMIF($D$12:$D1177,$D1177,R$12:R1177)+SUMIF($D$12:$D1177,$D1177,S$12:S1177)),2)) - SUMIF($D$12:$D1176,$D1177,U$12:U1176),2),"")</f>
        <v/>
      </c>
      <c r="V1177" s="248" t="str">
        <f>IF(AND(R1177&lt;&gt;"",S1177&lt;&gt;"",T1177&lt;&gt;"",Q1177&lt;&gt;"",AL1177&lt;&gt;""),IF(OR(Q1177="OZZ",Q1177="ZZ"),ROUND(0-SUMIF($D$12:$D1176,$D1177,V$12:V1176),2),IF(T1177=0,0,ROUND(MIN(MIN(17300,TRUNC(0.75*(SUMIF($D$12:$D$2012,$D1177,R$12:R$2012)+SUMIF($D$12:$D$2012,$D1177,S$12:S$2012)),2)+SUMIF($D$12:$D1177,$D1177,AL$12:AL1177))-SUMIF($D$12:$D1176,$D1177,V$12:V1176)-SUMIF($D$12:$D$2012,$D1177,U$12:U$2012),AL1177),2))),"")</f>
        <v/>
      </c>
      <c r="W1177" s="250" t="str">
        <f>IF(Q1177&lt;&gt;"",1000 - SUMIF($D$12:$D1176,$D1177,W$12:W1176),"")</f>
        <v/>
      </c>
      <c r="X1177" s="106"/>
      <c r="Y1177" s="247"/>
      <c r="Z1177" s="247"/>
      <c r="AA1177" s="247"/>
      <c r="AB1177" s="248" t="str">
        <f>IF(AND(Y1177&lt;&gt;"",Z1177&lt;&gt;"",X1177&lt;&gt;""),ROUND(MIN(IF(OR(X1177="OZZ",X1177="ZZ"),5000,17300),TRUNC(0.75*(SUMIF($D$12:$D1177,$D1177,Y$12:Y1177)+SUMIF($D$12:$D1177,$D1177,Z$12:Z1177)),2)) - SUMIF($D$12:$D1176,$D1177,AB$12:AB1176),2),"")</f>
        <v/>
      </c>
      <c r="AC1177" s="251" t="str">
        <f>IF(AND(Y1177&lt;&gt;"",Z1177&lt;&gt;"",AA1177&lt;&gt;"",X1177&lt;&gt;"",AP1177&lt;&gt;""),IF(OR(X1177="OZZ",X1177="ZZ"),ROUND(0-SUMIF($D$12:$D1176,$D1177,AC$12:AC1176),2),IF(AA1177=0,0,ROUND(MIN(MIN(17300,TRUNC(0.75*(SUMIF($D$12:$D$2012,$D1177,Y$12:Y$2012)+SUMIF($D$12:$D$2012,$D1177,Z$12:Z$2012)),2)+SUMIF($D$12:$D1177,$D1177,AP$12:AP1177))-SUMIF($D$12:$D1176,$D1177,AC$12:AC1176)-SUMIF($D$12:$D$2012,$D1177,AB$12:AB$2012),AP1177),2))),"")</f>
        <v/>
      </c>
      <c r="AD1177" s="250" t="str">
        <f>IF(X1177&lt;&gt;"",1000 - SUMIF($D$12:$D1176,$D1177,AD$12:AD1176),"")</f>
        <v/>
      </c>
      <c r="AE1177" s="252"/>
      <c r="AF1177" s="253"/>
      <c r="AG1177" s="254"/>
      <c r="AH1177" s="255" t="str">
        <f t="shared" si="397"/>
        <v/>
      </c>
      <c r="AI1177" s="256"/>
      <c r="AJ1177" s="253"/>
      <c r="AK1177" s="254"/>
      <c r="AL1177" s="255" t="str">
        <f t="shared" si="398"/>
        <v/>
      </c>
      <c r="AM1177" s="256"/>
      <c r="AN1177" s="253"/>
      <c r="AO1177" s="254"/>
      <c r="AP1177" s="255" t="str">
        <f t="shared" si="378"/>
        <v/>
      </c>
      <c r="AQ1177" s="116"/>
      <c r="AR1177" s="116"/>
      <c r="AS1177" s="117"/>
      <c r="AT1177" s="118"/>
      <c r="AU1177" s="119" t="str">
        <f>IF(D1177&lt;&gt; "", IF(COUNTIF($D$12:$D1177,$D1177)&gt;1,0,IF(SUM(N1177,U1177,AB1177)&gt;0,IF(AND(X1177="",OR(Q1177&lt;&gt;"",J1177&lt;&gt;"")),IF(Q1177&lt;&gt;"",Q1177,IF(J1177&lt;&gt;"",J1177,0)),IF(AND(Q1177&lt;&gt;"",J1177&lt;&gt;"",Q1177=J1177),Q1177,X1177)),0)),"")</f>
        <v/>
      </c>
      <c r="AV1177" s="119" t="str">
        <f>IF(D1177&lt;&gt;"",IF(COUNTIF($D$12:$D1177,$D1177)&gt;1,0,IF(SUM(O1177,V1177,AC1177)&gt;0,IF(AND(X1177="",OR(Q1177&lt;&gt;"",J1177&lt;&gt;"")),IF(Q1177&lt;&gt;"",Q1177,IF(J1177&lt;&gt;"",J1177,0)),IF(AND(Q1177&lt;&gt;"",J1177&lt;&gt;"",Q1177=J1177),Q1177,X1177)),0)),"")</f>
        <v/>
      </c>
      <c r="AW1177" s="119" t="str">
        <f>IF(D1177&lt;&gt;"",IF(COUNTIF($D$12:$D1177,$D1177)&gt;1,0,IF(SUM(P1177,W1177,AD1177)&gt;0,IF(AND(X1177="",OR(Q1177&lt;&gt;"",J1177&lt;&gt;"")),IF(Q1177&lt;&gt;"",Q1177,IF(J1177&lt;&gt;"",J1177,0)),IF(AND(Q1177&lt;&gt;"",J1177&lt;&gt;"",Q1177=J1177),Q1177,X1177)),0)),"")</f>
        <v/>
      </c>
      <c r="AX1177" s="118" t="str">
        <f t="shared" si="379"/>
        <v/>
      </c>
      <c r="AY1177" s="118" t="str">
        <f t="shared" si="380"/>
        <v/>
      </c>
      <c r="AZ1177" s="118" t="str">
        <f t="shared" si="381"/>
        <v/>
      </c>
      <c r="BA1177" s="118" t="str">
        <f t="shared" si="382"/>
        <v/>
      </c>
      <c r="BB1177" s="118" t="str">
        <f t="shared" si="383"/>
        <v/>
      </c>
      <c r="BC1177" s="118" t="str">
        <f t="shared" si="384"/>
        <v/>
      </c>
      <c r="BD1177" s="118" t="str">
        <f t="shared" si="385"/>
        <v/>
      </c>
      <c r="BE1177" s="118" t="str">
        <f t="shared" si="386"/>
        <v/>
      </c>
      <c r="BF1177" s="118" t="str">
        <f t="shared" si="387"/>
        <v/>
      </c>
      <c r="BG1177" s="120"/>
      <c r="BH1177" s="120" t="str">
        <f t="shared" si="388"/>
        <v/>
      </c>
      <c r="BI1177" s="120" t="str">
        <f t="shared" si="389"/>
        <v/>
      </c>
      <c r="BJ1177" s="121"/>
      <c r="BK1177" s="120" t="str">
        <f t="shared" si="390"/>
        <v/>
      </c>
      <c r="BL1177" s="120" t="str">
        <f t="shared" si="391"/>
        <v/>
      </c>
      <c r="BM1177" s="120" t="str">
        <f t="shared" si="392"/>
        <v/>
      </c>
      <c r="BN1177" s="120" t="str">
        <f t="shared" si="393"/>
        <v/>
      </c>
      <c r="BO1177" s="120" t="str">
        <f t="shared" si="394"/>
        <v/>
      </c>
      <c r="BP1177" s="120" t="str">
        <f t="shared" si="395"/>
        <v/>
      </c>
      <c r="BQ1177" s="98"/>
      <c r="BR1177" s="98"/>
      <c r="BS1177" s="98"/>
      <c r="BT1177" s="98"/>
      <c r="BU1177" s="98"/>
      <c r="BV1177" s="98"/>
      <c r="BW1177" s="98"/>
      <c r="BX1177" s="98"/>
      <c r="BY1177" s="98"/>
      <c r="BZ1177" s="98"/>
      <c r="CA1177" s="98"/>
      <c r="CB1177" s="98"/>
      <c r="CC1177" s="98"/>
      <c r="CD1177" s="98"/>
      <c r="CE1177" s="98"/>
      <c r="CF1177" s="98"/>
      <c r="CG1177" s="98"/>
      <c r="CH1177" s="98"/>
      <c r="CI1177" s="98"/>
      <c r="CJ1177" s="98"/>
      <c r="CK1177" s="98"/>
      <c r="CL1177" s="98"/>
      <c r="CM1177" s="98"/>
      <c r="CN1177" s="98"/>
      <c r="CO1177" s="98"/>
      <c r="CP1177" s="98"/>
      <c r="CQ1177" s="98"/>
      <c r="CR1177" s="98"/>
      <c r="CS1177" s="98"/>
    </row>
    <row r="1178" spans="1:97" s="4" customFormat="1" ht="18.75" customHeight="1" x14ac:dyDescent="0.2">
      <c r="A1178" s="3">
        <f t="shared" si="396"/>
        <v>1166</v>
      </c>
      <c r="B1178" s="263"/>
      <c r="C1178" s="263"/>
      <c r="D1178" s="263"/>
      <c r="E1178" s="259"/>
      <c r="F1178" s="259"/>
      <c r="G1178" s="43"/>
      <c r="H1178" s="264"/>
      <c r="I1178" s="261"/>
      <c r="J1178" s="106"/>
      <c r="K1178" s="247"/>
      <c r="L1178" s="247"/>
      <c r="M1178" s="247"/>
      <c r="N1178" s="248" t="str">
        <f>IF(AND(K1178&lt;&gt;"",L1178&lt;&gt;"",J1178&lt;&gt;""),ROUND(MIN(IF(OR(J1178="OZZ",J1178="ZZ"),5000,17300),TRUNC(0.75*(SUMIF($D$12:$D1178,$D1178,K$12:K1178)+SUMIF($D$12:$D1178,$D1178,L$12:L1178)),2)) - SUMIF($D$12:$D1177,$D1178,N$12:N1177),2),"")</f>
        <v/>
      </c>
      <c r="O1178" s="249" t="str">
        <f>IF(AND(K1178&lt;&gt;"",L1178&lt;&gt;"",M1178&lt;&gt;"",J1178&lt;&gt;"",AH1178&lt;&gt;""),IF(OR(J1178="OZZ",J1178="ZZ"),ROUND(0-SUMIF($D$12:$D1177,$D1178,O$12:O1177),2),IF(M1178=0,0,ROUND(MIN(MIN(17300,TRUNC(0.75*(SUMIF($D$12:$D$2012,$D1178,K$12:K$2012)+SUMIF($D$12:$D$2012,$D1178,L$12:L$2012)),2)+SUMIF($D$12:$D1178,$D1178,AH$12:AH1178))-SUMIF($D$12:$D1177,$D1178,O$12:O1177)-SUMIF($D$12:$D$2012,$D1178,N$12:N$2012),AH1178),2))),"")</f>
        <v/>
      </c>
      <c r="P1178" s="250" t="str">
        <f>IF(J1178&lt;&gt;"",1000 - SUMIF($D$12:$D1177,$D1178,P$12:P1177),"")</f>
        <v/>
      </c>
      <c r="Q1178" s="106"/>
      <c r="R1178" s="247"/>
      <c r="S1178" s="247"/>
      <c r="T1178" s="247"/>
      <c r="U1178" s="248" t="str">
        <f>IF(AND(R1178&lt;&gt;"",S1178&lt;&gt;"",Q1178&lt;&gt;""),ROUND(MIN(IF(OR(Q1178="OZZ",Q1178="ZZ"),5000,17300),TRUNC(0.75*(SUMIF($D$12:$D1178,$D1178,R$12:R1178)+SUMIF($D$12:$D1178,$D1178,S$12:S1178)),2)) - SUMIF($D$12:$D1177,$D1178,U$12:U1177),2),"")</f>
        <v/>
      </c>
      <c r="V1178" s="248" t="str">
        <f>IF(AND(R1178&lt;&gt;"",S1178&lt;&gt;"",T1178&lt;&gt;"",Q1178&lt;&gt;"",AL1178&lt;&gt;""),IF(OR(Q1178="OZZ",Q1178="ZZ"),ROUND(0-SUMIF($D$12:$D1177,$D1178,V$12:V1177),2),IF(T1178=0,0,ROUND(MIN(MIN(17300,TRUNC(0.75*(SUMIF($D$12:$D$2012,$D1178,R$12:R$2012)+SUMIF($D$12:$D$2012,$D1178,S$12:S$2012)),2)+SUMIF($D$12:$D1178,$D1178,AL$12:AL1178))-SUMIF($D$12:$D1177,$D1178,V$12:V1177)-SUMIF($D$12:$D$2012,$D1178,U$12:U$2012),AL1178),2))),"")</f>
        <v/>
      </c>
      <c r="W1178" s="250" t="str">
        <f>IF(Q1178&lt;&gt;"",1000 - SUMIF($D$12:$D1177,$D1178,W$12:W1177),"")</f>
        <v/>
      </c>
      <c r="X1178" s="106"/>
      <c r="Y1178" s="247"/>
      <c r="Z1178" s="247"/>
      <c r="AA1178" s="247"/>
      <c r="AB1178" s="248" t="str">
        <f>IF(AND(Y1178&lt;&gt;"",Z1178&lt;&gt;"",X1178&lt;&gt;""),ROUND(MIN(IF(OR(X1178="OZZ",X1178="ZZ"),5000,17300),TRUNC(0.75*(SUMIF($D$12:$D1178,$D1178,Y$12:Y1178)+SUMIF($D$12:$D1178,$D1178,Z$12:Z1178)),2)) - SUMIF($D$12:$D1177,$D1178,AB$12:AB1177),2),"")</f>
        <v/>
      </c>
      <c r="AC1178" s="251" t="str">
        <f>IF(AND(Y1178&lt;&gt;"",Z1178&lt;&gt;"",AA1178&lt;&gt;"",X1178&lt;&gt;"",AP1178&lt;&gt;""),IF(OR(X1178="OZZ",X1178="ZZ"),ROUND(0-SUMIF($D$12:$D1177,$D1178,AC$12:AC1177),2),IF(AA1178=0,0,ROUND(MIN(MIN(17300,TRUNC(0.75*(SUMIF($D$12:$D$2012,$D1178,Y$12:Y$2012)+SUMIF($D$12:$D$2012,$D1178,Z$12:Z$2012)),2)+SUMIF($D$12:$D1178,$D1178,AP$12:AP1178))-SUMIF($D$12:$D1177,$D1178,AC$12:AC1177)-SUMIF($D$12:$D$2012,$D1178,AB$12:AB$2012),AP1178),2))),"")</f>
        <v/>
      </c>
      <c r="AD1178" s="250" t="str">
        <f>IF(X1178&lt;&gt;"",1000 - SUMIF($D$12:$D1177,$D1178,AD$12:AD1177),"")</f>
        <v/>
      </c>
      <c r="AE1178" s="252"/>
      <c r="AF1178" s="253"/>
      <c r="AG1178" s="254"/>
      <c r="AH1178" s="255" t="str">
        <f t="shared" si="397"/>
        <v/>
      </c>
      <c r="AI1178" s="256"/>
      <c r="AJ1178" s="253"/>
      <c r="AK1178" s="254"/>
      <c r="AL1178" s="255" t="str">
        <f t="shared" si="398"/>
        <v/>
      </c>
      <c r="AM1178" s="256"/>
      <c r="AN1178" s="253"/>
      <c r="AO1178" s="254"/>
      <c r="AP1178" s="255" t="str">
        <f t="shared" si="378"/>
        <v/>
      </c>
      <c r="AQ1178" s="116"/>
      <c r="AR1178" s="116"/>
      <c r="AS1178" s="117"/>
      <c r="AT1178" s="118"/>
      <c r="AU1178" s="119" t="str">
        <f>IF(D1178&lt;&gt; "", IF(COUNTIF($D$12:$D1178,$D1178)&gt;1,0,IF(SUM(N1178,U1178,AB1178)&gt;0,IF(AND(X1178="",OR(Q1178&lt;&gt;"",J1178&lt;&gt;"")),IF(Q1178&lt;&gt;"",Q1178,IF(J1178&lt;&gt;"",J1178,0)),IF(AND(Q1178&lt;&gt;"",J1178&lt;&gt;"",Q1178=J1178),Q1178,X1178)),0)),"")</f>
        <v/>
      </c>
      <c r="AV1178" s="119" t="str">
        <f>IF(D1178&lt;&gt;"",IF(COUNTIF($D$12:$D1178,$D1178)&gt;1,0,IF(SUM(O1178,V1178,AC1178)&gt;0,IF(AND(X1178="",OR(Q1178&lt;&gt;"",J1178&lt;&gt;"")),IF(Q1178&lt;&gt;"",Q1178,IF(J1178&lt;&gt;"",J1178,0)),IF(AND(Q1178&lt;&gt;"",J1178&lt;&gt;"",Q1178=J1178),Q1178,X1178)),0)),"")</f>
        <v/>
      </c>
      <c r="AW1178" s="119" t="str">
        <f>IF(D1178&lt;&gt;"",IF(COUNTIF($D$12:$D1178,$D1178)&gt;1,0,IF(SUM(P1178,W1178,AD1178)&gt;0,IF(AND(X1178="",OR(Q1178&lt;&gt;"",J1178&lt;&gt;"")),IF(Q1178&lt;&gt;"",Q1178,IF(J1178&lt;&gt;"",J1178,0)),IF(AND(Q1178&lt;&gt;"",J1178&lt;&gt;"",Q1178=J1178),Q1178,X1178)),0)),"")</f>
        <v/>
      </c>
      <c r="AX1178" s="118" t="str">
        <f t="shared" si="379"/>
        <v/>
      </c>
      <c r="AY1178" s="118" t="str">
        <f t="shared" si="380"/>
        <v/>
      </c>
      <c r="AZ1178" s="118" t="str">
        <f t="shared" si="381"/>
        <v/>
      </c>
      <c r="BA1178" s="118" t="str">
        <f t="shared" si="382"/>
        <v/>
      </c>
      <c r="BB1178" s="118" t="str">
        <f t="shared" si="383"/>
        <v/>
      </c>
      <c r="BC1178" s="118" t="str">
        <f t="shared" si="384"/>
        <v/>
      </c>
      <c r="BD1178" s="118" t="str">
        <f t="shared" si="385"/>
        <v/>
      </c>
      <c r="BE1178" s="118" t="str">
        <f t="shared" si="386"/>
        <v/>
      </c>
      <c r="BF1178" s="118" t="str">
        <f t="shared" si="387"/>
        <v/>
      </c>
      <c r="BG1178" s="120"/>
      <c r="BH1178" s="120" t="str">
        <f t="shared" si="388"/>
        <v/>
      </c>
      <c r="BI1178" s="120" t="str">
        <f t="shared" si="389"/>
        <v/>
      </c>
      <c r="BJ1178" s="121"/>
      <c r="BK1178" s="120" t="str">
        <f t="shared" si="390"/>
        <v/>
      </c>
      <c r="BL1178" s="120" t="str">
        <f t="shared" si="391"/>
        <v/>
      </c>
      <c r="BM1178" s="120" t="str">
        <f t="shared" si="392"/>
        <v/>
      </c>
      <c r="BN1178" s="120" t="str">
        <f t="shared" si="393"/>
        <v/>
      </c>
      <c r="BO1178" s="120" t="str">
        <f t="shared" si="394"/>
        <v/>
      </c>
      <c r="BP1178" s="120" t="str">
        <f t="shared" si="395"/>
        <v/>
      </c>
      <c r="BQ1178" s="98"/>
      <c r="BR1178" s="98"/>
      <c r="BS1178" s="98"/>
      <c r="BT1178" s="98"/>
      <c r="BU1178" s="98"/>
      <c r="BV1178" s="98"/>
      <c r="BW1178" s="98"/>
      <c r="BX1178" s="98"/>
      <c r="BY1178" s="98"/>
      <c r="BZ1178" s="98"/>
      <c r="CA1178" s="98"/>
      <c r="CB1178" s="98"/>
      <c r="CC1178" s="98"/>
      <c r="CD1178" s="98"/>
      <c r="CE1178" s="98"/>
      <c r="CF1178" s="98"/>
      <c r="CG1178" s="98"/>
      <c r="CH1178" s="98"/>
      <c r="CI1178" s="98"/>
      <c r="CJ1178" s="98"/>
      <c r="CK1178" s="98"/>
      <c r="CL1178" s="98"/>
      <c r="CM1178" s="98"/>
      <c r="CN1178" s="98"/>
      <c r="CO1178" s="98"/>
      <c r="CP1178" s="98"/>
      <c r="CQ1178" s="98"/>
      <c r="CR1178" s="98"/>
      <c r="CS1178" s="98"/>
    </row>
    <row r="1179" spans="1:97" s="4" customFormat="1" ht="18.75" customHeight="1" x14ac:dyDescent="0.2">
      <c r="A1179" s="3">
        <f t="shared" si="396"/>
        <v>1167</v>
      </c>
      <c r="B1179" s="263"/>
      <c r="C1179" s="263"/>
      <c r="D1179" s="263"/>
      <c r="E1179" s="259"/>
      <c r="F1179" s="259"/>
      <c r="G1179" s="43"/>
      <c r="H1179" s="264"/>
      <c r="I1179" s="261"/>
      <c r="J1179" s="106"/>
      <c r="K1179" s="247"/>
      <c r="L1179" s="247"/>
      <c r="M1179" s="247"/>
      <c r="N1179" s="248" t="str">
        <f>IF(AND(K1179&lt;&gt;"",L1179&lt;&gt;"",J1179&lt;&gt;""),ROUND(MIN(IF(OR(J1179="OZZ",J1179="ZZ"),5000,17300),TRUNC(0.75*(SUMIF($D$12:$D1179,$D1179,K$12:K1179)+SUMIF($D$12:$D1179,$D1179,L$12:L1179)),2)) - SUMIF($D$12:$D1178,$D1179,N$12:N1178),2),"")</f>
        <v/>
      </c>
      <c r="O1179" s="249" t="str">
        <f>IF(AND(K1179&lt;&gt;"",L1179&lt;&gt;"",M1179&lt;&gt;"",J1179&lt;&gt;"",AH1179&lt;&gt;""),IF(OR(J1179="OZZ",J1179="ZZ"),ROUND(0-SUMIF($D$12:$D1178,$D1179,O$12:O1178),2),IF(M1179=0,0,ROUND(MIN(MIN(17300,TRUNC(0.75*(SUMIF($D$12:$D$2012,$D1179,K$12:K$2012)+SUMIF($D$12:$D$2012,$D1179,L$12:L$2012)),2)+SUMIF($D$12:$D1179,$D1179,AH$12:AH1179))-SUMIF($D$12:$D1178,$D1179,O$12:O1178)-SUMIF($D$12:$D$2012,$D1179,N$12:N$2012),AH1179),2))),"")</f>
        <v/>
      </c>
      <c r="P1179" s="250" t="str">
        <f>IF(J1179&lt;&gt;"",1000 - SUMIF($D$12:$D1178,$D1179,P$12:P1178),"")</f>
        <v/>
      </c>
      <c r="Q1179" s="106"/>
      <c r="R1179" s="247"/>
      <c r="S1179" s="247"/>
      <c r="T1179" s="247"/>
      <c r="U1179" s="248" t="str">
        <f>IF(AND(R1179&lt;&gt;"",S1179&lt;&gt;"",Q1179&lt;&gt;""),ROUND(MIN(IF(OR(Q1179="OZZ",Q1179="ZZ"),5000,17300),TRUNC(0.75*(SUMIF($D$12:$D1179,$D1179,R$12:R1179)+SUMIF($D$12:$D1179,$D1179,S$12:S1179)),2)) - SUMIF($D$12:$D1178,$D1179,U$12:U1178),2),"")</f>
        <v/>
      </c>
      <c r="V1179" s="248" t="str">
        <f>IF(AND(R1179&lt;&gt;"",S1179&lt;&gt;"",T1179&lt;&gt;"",Q1179&lt;&gt;"",AL1179&lt;&gt;""),IF(OR(Q1179="OZZ",Q1179="ZZ"),ROUND(0-SUMIF($D$12:$D1178,$D1179,V$12:V1178),2),IF(T1179=0,0,ROUND(MIN(MIN(17300,TRUNC(0.75*(SUMIF($D$12:$D$2012,$D1179,R$12:R$2012)+SUMIF($D$12:$D$2012,$D1179,S$12:S$2012)),2)+SUMIF($D$12:$D1179,$D1179,AL$12:AL1179))-SUMIF($D$12:$D1178,$D1179,V$12:V1178)-SUMIF($D$12:$D$2012,$D1179,U$12:U$2012),AL1179),2))),"")</f>
        <v/>
      </c>
      <c r="W1179" s="250" t="str">
        <f>IF(Q1179&lt;&gt;"",1000 - SUMIF($D$12:$D1178,$D1179,W$12:W1178),"")</f>
        <v/>
      </c>
      <c r="X1179" s="106"/>
      <c r="Y1179" s="247"/>
      <c r="Z1179" s="247"/>
      <c r="AA1179" s="247"/>
      <c r="AB1179" s="248" t="str">
        <f>IF(AND(Y1179&lt;&gt;"",Z1179&lt;&gt;"",X1179&lt;&gt;""),ROUND(MIN(IF(OR(X1179="OZZ",X1179="ZZ"),5000,17300),TRUNC(0.75*(SUMIF($D$12:$D1179,$D1179,Y$12:Y1179)+SUMIF($D$12:$D1179,$D1179,Z$12:Z1179)),2)) - SUMIF($D$12:$D1178,$D1179,AB$12:AB1178),2),"")</f>
        <v/>
      </c>
      <c r="AC1179" s="251" t="str">
        <f>IF(AND(Y1179&lt;&gt;"",Z1179&lt;&gt;"",AA1179&lt;&gt;"",X1179&lt;&gt;"",AP1179&lt;&gt;""),IF(OR(X1179="OZZ",X1179="ZZ"),ROUND(0-SUMIF($D$12:$D1178,$D1179,AC$12:AC1178),2),IF(AA1179=0,0,ROUND(MIN(MIN(17300,TRUNC(0.75*(SUMIF($D$12:$D$2012,$D1179,Y$12:Y$2012)+SUMIF($D$12:$D$2012,$D1179,Z$12:Z$2012)),2)+SUMIF($D$12:$D1179,$D1179,AP$12:AP1179))-SUMIF($D$12:$D1178,$D1179,AC$12:AC1178)-SUMIF($D$12:$D$2012,$D1179,AB$12:AB$2012),AP1179),2))),"")</f>
        <v/>
      </c>
      <c r="AD1179" s="250" t="str">
        <f>IF(X1179&lt;&gt;"",1000 - SUMIF($D$12:$D1178,$D1179,AD$12:AD1178),"")</f>
        <v/>
      </c>
      <c r="AE1179" s="252"/>
      <c r="AF1179" s="253"/>
      <c r="AG1179" s="254"/>
      <c r="AH1179" s="255" t="str">
        <f t="shared" si="397"/>
        <v/>
      </c>
      <c r="AI1179" s="256"/>
      <c r="AJ1179" s="253"/>
      <c r="AK1179" s="254"/>
      <c r="AL1179" s="255" t="str">
        <f t="shared" si="398"/>
        <v/>
      </c>
      <c r="AM1179" s="256"/>
      <c r="AN1179" s="253"/>
      <c r="AO1179" s="254"/>
      <c r="AP1179" s="255" t="str">
        <f t="shared" si="378"/>
        <v/>
      </c>
      <c r="AQ1179" s="116"/>
      <c r="AR1179" s="116"/>
      <c r="AS1179" s="117"/>
      <c r="AT1179" s="118"/>
      <c r="AU1179" s="119" t="str">
        <f>IF(D1179&lt;&gt; "", IF(COUNTIF($D$12:$D1179,$D1179)&gt;1,0,IF(SUM(N1179,U1179,AB1179)&gt;0,IF(AND(X1179="",OR(Q1179&lt;&gt;"",J1179&lt;&gt;"")),IF(Q1179&lt;&gt;"",Q1179,IF(J1179&lt;&gt;"",J1179,0)),IF(AND(Q1179&lt;&gt;"",J1179&lt;&gt;"",Q1179=J1179),Q1179,X1179)),0)),"")</f>
        <v/>
      </c>
      <c r="AV1179" s="119" t="str">
        <f>IF(D1179&lt;&gt;"",IF(COUNTIF($D$12:$D1179,$D1179)&gt;1,0,IF(SUM(O1179,V1179,AC1179)&gt;0,IF(AND(X1179="",OR(Q1179&lt;&gt;"",J1179&lt;&gt;"")),IF(Q1179&lt;&gt;"",Q1179,IF(J1179&lt;&gt;"",J1179,0)),IF(AND(Q1179&lt;&gt;"",J1179&lt;&gt;"",Q1179=J1179),Q1179,X1179)),0)),"")</f>
        <v/>
      </c>
      <c r="AW1179" s="119" t="str">
        <f>IF(D1179&lt;&gt;"",IF(COUNTIF($D$12:$D1179,$D1179)&gt;1,0,IF(SUM(P1179,W1179,AD1179)&gt;0,IF(AND(X1179="",OR(Q1179&lt;&gt;"",J1179&lt;&gt;"")),IF(Q1179&lt;&gt;"",Q1179,IF(J1179&lt;&gt;"",J1179,0)),IF(AND(Q1179&lt;&gt;"",J1179&lt;&gt;"",Q1179=J1179),Q1179,X1179)),0)),"")</f>
        <v/>
      </c>
      <c r="AX1179" s="118" t="str">
        <f t="shared" si="379"/>
        <v/>
      </c>
      <c r="AY1179" s="118" t="str">
        <f t="shared" si="380"/>
        <v/>
      </c>
      <c r="AZ1179" s="118" t="str">
        <f t="shared" si="381"/>
        <v/>
      </c>
      <c r="BA1179" s="118" t="str">
        <f t="shared" si="382"/>
        <v/>
      </c>
      <c r="BB1179" s="118" t="str">
        <f t="shared" si="383"/>
        <v/>
      </c>
      <c r="BC1179" s="118" t="str">
        <f t="shared" si="384"/>
        <v/>
      </c>
      <c r="BD1179" s="118" t="str">
        <f t="shared" si="385"/>
        <v/>
      </c>
      <c r="BE1179" s="118" t="str">
        <f t="shared" si="386"/>
        <v/>
      </c>
      <c r="BF1179" s="118" t="str">
        <f t="shared" si="387"/>
        <v/>
      </c>
      <c r="BG1179" s="120"/>
      <c r="BH1179" s="120" t="str">
        <f t="shared" si="388"/>
        <v/>
      </c>
      <c r="BI1179" s="120" t="str">
        <f t="shared" si="389"/>
        <v/>
      </c>
      <c r="BJ1179" s="121"/>
      <c r="BK1179" s="120" t="str">
        <f t="shared" si="390"/>
        <v/>
      </c>
      <c r="BL1179" s="120" t="str">
        <f t="shared" si="391"/>
        <v/>
      </c>
      <c r="BM1179" s="120" t="str">
        <f t="shared" si="392"/>
        <v/>
      </c>
      <c r="BN1179" s="120" t="str">
        <f t="shared" si="393"/>
        <v/>
      </c>
      <c r="BO1179" s="120" t="str">
        <f t="shared" si="394"/>
        <v/>
      </c>
      <c r="BP1179" s="120" t="str">
        <f t="shared" si="395"/>
        <v/>
      </c>
      <c r="BQ1179" s="98"/>
      <c r="BR1179" s="98"/>
      <c r="BS1179" s="98"/>
      <c r="BT1179" s="98"/>
      <c r="BU1179" s="98"/>
      <c r="BV1179" s="98"/>
      <c r="BW1179" s="98"/>
      <c r="BX1179" s="98"/>
      <c r="BY1179" s="98"/>
      <c r="BZ1179" s="98"/>
      <c r="CA1179" s="98"/>
      <c r="CB1179" s="98"/>
      <c r="CC1179" s="98"/>
      <c r="CD1179" s="98"/>
      <c r="CE1179" s="98"/>
      <c r="CF1179" s="98"/>
      <c r="CG1179" s="98"/>
      <c r="CH1179" s="98"/>
      <c r="CI1179" s="98"/>
      <c r="CJ1179" s="98"/>
      <c r="CK1179" s="98"/>
      <c r="CL1179" s="98"/>
      <c r="CM1179" s="98"/>
      <c r="CN1179" s="98"/>
      <c r="CO1179" s="98"/>
      <c r="CP1179" s="98"/>
      <c r="CQ1179" s="98"/>
      <c r="CR1179" s="98"/>
      <c r="CS1179" s="98"/>
    </row>
    <row r="1180" spans="1:97" s="4" customFormat="1" ht="18.75" customHeight="1" x14ac:dyDescent="0.2">
      <c r="A1180" s="3">
        <f t="shared" si="396"/>
        <v>1168</v>
      </c>
      <c r="B1180" s="263"/>
      <c r="C1180" s="263"/>
      <c r="D1180" s="263"/>
      <c r="E1180" s="259"/>
      <c r="F1180" s="259"/>
      <c r="G1180" s="43"/>
      <c r="H1180" s="264"/>
      <c r="I1180" s="261"/>
      <c r="J1180" s="106"/>
      <c r="K1180" s="247"/>
      <c r="L1180" s="247"/>
      <c r="M1180" s="247"/>
      <c r="N1180" s="248" t="str">
        <f>IF(AND(K1180&lt;&gt;"",L1180&lt;&gt;"",J1180&lt;&gt;""),ROUND(MIN(IF(OR(J1180="OZZ",J1180="ZZ"),5000,17300),TRUNC(0.75*(SUMIF($D$12:$D1180,$D1180,K$12:K1180)+SUMIF($D$12:$D1180,$D1180,L$12:L1180)),2)) - SUMIF($D$12:$D1179,$D1180,N$12:N1179),2),"")</f>
        <v/>
      </c>
      <c r="O1180" s="249" t="str">
        <f>IF(AND(K1180&lt;&gt;"",L1180&lt;&gt;"",M1180&lt;&gt;"",J1180&lt;&gt;"",AH1180&lt;&gt;""),IF(OR(J1180="OZZ",J1180="ZZ"),ROUND(0-SUMIF($D$12:$D1179,$D1180,O$12:O1179),2),IF(M1180=0,0,ROUND(MIN(MIN(17300,TRUNC(0.75*(SUMIF($D$12:$D$2012,$D1180,K$12:K$2012)+SUMIF($D$12:$D$2012,$D1180,L$12:L$2012)),2)+SUMIF($D$12:$D1180,$D1180,AH$12:AH1180))-SUMIF($D$12:$D1179,$D1180,O$12:O1179)-SUMIF($D$12:$D$2012,$D1180,N$12:N$2012),AH1180),2))),"")</f>
        <v/>
      </c>
      <c r="P1180" s="250" t="str">
        <f>IF(J1180&lt;&gt;"",1000 - SUMIF($D$12:$D1179,$D1180,P$12:P1179),"")</f>
        <v/>
      </c>
      <c r="Q1180" s="106"/>
      <c r="R1180" s="247"/>
      <c r="S1180" s="247"/>
      <c r="T1180" s="247"/>
      <c r="U1180" s="248" t="str">
        <f>IF(AND(R1180&lt;&gt;"",S1180&lt;&gt;"",Q1180&lt;&gt;""),ROUND(MIN(IF(OR(Q1180="OZZ",Q1180="ZZ"),5000,17300),TRUNC(0.75*(SUMIF($D$12:$D1180,$D1180,R$12:R1180)+SUMIF($D$12:$D1180,$D1180,S$12:S1180)),2)) - SUMIF($D$12:$D1179,$D1180,U$12:U1179),2),"")</f>
        <v/>
      </c>
      <c r="V1180" s="248" t="str">
        <f>IF(AND(R1180&lt;&gt;"",S1180&lt;&gt;"",T1180&lt;&gt;"",Q1180&lt;&gt;"",AL1180&lt;&gt;""),IF(OR(Q1180="OZZ",Q1180="ZZ"),ROUND(0-SUMIF($D$12:$D1179,$D1180,V$12:V1179),2),IF(T1180=0,0,ROUND(MIN(MIN(17300,TRUNC(0.75*(SUMIF($D$12:$D$2012,$D1180,R$12:R$2012)+SUMIF($D$12:$D$2012,$D1180,S$12:S$2012)),2)+SUMIF($D$12:$D1180,$D1180,AL$12:AL1180))-SUMIF($D$12:$D1179,$D1180,V$12:V1179)-SUMIF($D$12:$D$2012,$D1180,U$12:U$2012),AL1180),2))),"")</f>
        <v/>
      </c>
      <c r="W1180" s="250" t="str">
        <f>IF(Q1180&lt;&gt;"",1000 - SUMIF($D$12:$D1179,$D1180,W$12:W1179),"")</f>
        <v/>
      </c>
      <c r="X1180" s="106"/>
      <c r="Y1180" s="247"/>
      <c r="Z1180" s="247"/>
      <c r="AA1180" s="247"/>
      <c r="AB1180" s="248" t="str">
        <f>IF(AND(Y1180&lt;&gt;"",Z1180&lt;&gt;"",X1180&lt;&gt;""),ROUND(MIN(IF(OR(X1180="OZZ",X1180="ZZ"),5000,17300),TRUNC(0.75*(SUMIF($D$12:$D1180,$D1180,Y$12:Y1180)+SUMIF($D$12:$D1180,$D1180,Z$12:Z1180)),2)) - SUMIF($D$12:$D1179,$D1180,AB$12:AB1179),2),"")</f>
        <v/>
      </c>
      <c r="AC1180" s="251" t="str">
        <f>IF(AND(Y1180&lt;&gt;"",Z1180&lt;&gt;"",AA1180&lt;&gt;"",X1180&lt;&gt;"",AP1180&lt;&gt;""),IF(OR(X1180="OZZ",X1180="ZZ"),ROUND(0-SUMIF($D$12:$D1179,$D1180,AC$12:AC1179),2),IF(AA1180=0,0,ROUND(MIN(MIN(17300,TRUNC(0.75*(SUMIF($D$12:$D$2012,$D1180,Y$12:Y$2012)+SUMIF($D$12:$D$2012,$D1180,Z$12:Z$2012)),2)+SUMIF($D$12:$D1180,$D1180,AP$12:AP1180))-SUMIF($D$12:$D1179,$D1180,AC$12:AC1179)-SUMIF($D$12:$D$2012,$D1180,AB$12:AB$2012),AP1180),2))),"")</f>
        <v/>
      </c>
      <c r="AD1180" s="250" t="str">
        <f>IF(X1180&lt;&gt;"",1000 - SUMIF($D$12:$D1179,$D1180,AD$12:AD1179),"")</f>
        <v/>
      </c>
      <c r="AE1180" s="252"/>
      <c r="AF1180" s="253"/>
      <c r="AG1180" s="254"/>
      <c r="AH1180" s="255" t="str">
        <f t="shared" si="397"/>
        <v/>
      </c>
      <c r="AI1180" s="256"/>
      <c r="AJ1180" s="253"/>
      <c r="AK1180" s="254"/>
      <c r="AL1180" s="255" t="str">
        <f t="shared" si="398"/>
        <v/>
      </c>
      <c r="AM1180" s="256"/>
      <c r="AN1180" s="253"/>
      <c r="AO1180" s="254"/>
      <c r="AP1180" s="255" t="str">
        <f t="shared" si="378"/>
        <v/>
      </c>
      <c r="AQ1180" s="116"/>
      <c r="AR1180" s="116"/>
      <c r="AS1180" s="117"/>
      <c r="AT1180" s="118"/>
      <c r="AU1180" s="119" t="str">
        <f>IF(D1180&lt;&gt; "", IF(COUNTIF($D$12:$D1180,$D1180)&gt;1,0,IF(SUM(N1180,U1180,AB1180)&gt;0,IF(AND(X1180="",OR(Q1180&lt;&gt;"",J1180&lt;&gt;"")),IF(Q1180&lt;&gt;"",Q1180,IF(J1180&lt;&gt;"",J1180,0)),IF(AND(Q1180&lt;&gt;"",J1180&lt;&gt;"",Q1180=J1180),Q1180,X1180)),0)),"")</f>
        <v/>
      </c>
      <c r="AV1180" s="119" t="str">
        <f>IF(D1180&lt;&gt;"",IF(COUNTIF($D$12:$D1180,$D1180)&gt;1,0,IF(SUM(O1180,V1180,AC1180)&gt;0,IF(AND(X1180="",OR(Q1180&lt;&gt;"",J1180&lt;&gt;"")),IF(Q1180&lt;&gt;"",Q1180,IF(J1180&lt;&gt;"",J1180,0)),IF(AND(Q1180&lt;&gt;"",J1180&lt;&gt;"",Q1180=J1180),Q1180,X1180)),0)),"")</f>
        <v/>
      </c>
      <c r="AW1180" s="119" t="str">
        <f>IF(D1180&lt;&gt;"",IF(COUNTIF($D$12:$D1180,$D1180)&gt;1,0,IF(SUM(P1180,W1180,AD1180)&gt;0,IF(AND(X1180="",OR(Q1180&lt;&gt;"",J1180&lt;&gt;"")),IF(Q1180&lt;&gt;"",Q1180,IF(J1180&lt;&gt;"",J1180,0)),IF(AND(Q1180&lt;&gt;"",J1180&lt;&gt;"",Q1180=J1180),Q1180,X1180)),0)),"")</f>
        <v/>
      </c>
      <c r="AX1180" s="118" t="str">
        <f t="shared" si="379"/>
        <v/>
      </c>
      <c r="AY1180" s="118" t="str">
        <f t="shared" si="380"/>
        <v/>
      </c>
      <c r="AZ1180" s="118" t="str">
        <f t="shared" si="381"/>
        <v/>
      </c>
      <c r="BA1180" s="118" t="str">
        <f t="shared" si="382"/>
        <v/>
      </c>
      <c r="BB1180" s="118" t="str">
        <f t="shared" si="383"/>
        <v/>
      </c>
      <c r="BC1180" s="118" t="str">
        <f t="shared" si="384"/>
        <v/>
      </c>
      <c r="BD1180" s="118" t="str">
        <f t="shared" si="385"/>
        <v/>
      </c>
      <c r="BE1180" s="118" t="str">
        <f t="shared" si="386"/>
        <v/>
      </c>
      <c r="BF1180" s="118" t="str">
        <f t="shared" si="387"/>
        <v/>
      </c>
      <c r="BG1180" s="120"/>
      <c r="BH1180" s="120" t="str">
        <f t="shared" si="388"/>
        <v/>
      </c>
      <c r="BI1180" s="120" t="str">
        <f t="shared" si="389"/>
        <v/>
      </c>
      <c r="BJ1180" s="121"/>
      <c r="BK1180" s="120" t="str">
        <f t="shared" si="390"/>
        <v/>
      </c>
      <c r="BL1180" s="120" t="str">
        <f t="shared" si="391"/>
        <v/>
      </c>
      <c r="BM1180" s="120" t="str">
        <f t="shared" si="392"/>
        <v/>
      </c>
      <c r="BN1180" s="120" t="str">
        <f t="shared" si="393"/>
        <v/>
      </c>
      <c r="BO1180" s="120" t="str">
        <f t="shared" si="394"/>
        <v/>
      </c>
      <c r="BP1180" s="120" t="str">
        <f t="shared" si="395"/>
        <v/>
      </c>
      <c r="BQ1180" s="98"/>
      <c r="BR1180" s="98"/>
      <c r="BS1180" s="98"/>
      <c r="BT1180" s="98"/>
      <c r="BU1180" s="98"/>
      <c r="BV1180" s="98"/>
      <c r="BW1180" s="98"/>
      <c r="BX1180" s="98"/>
      <c r="BY1180" s="98"/>
      <c r="BZ1180" s="98"/>
      <c r="CA1180" s="98"/>
      <c r="CB1180" s="98"/>
      <c r="CC1180" s="98"/>
      <c r="CD1180" s="98"/>
      <c r="CE1180" s="98"/>
      <c r="CF1180" s="98"/>
      <c r="CG1180" s="98"/>
      <c r="CH1180" s="98"/>
      <c r="CI1180" s="98"/>
      <c r="CJ1180" s="98"/>
      <c r="CK1180" s="98"/>
      <c r="CL1180" s="98"/>
      <c r="CM1180" s="98"/>
      <c r="CN1180" s="98"/>
      <c r="CO1180" s="98"/>
      <c r="CP1180" s="98"/>
      <c r="CQ1180" s="98"/>
      <c r="CR1180" s="98"/>
      <c r="CS1180" s="98"/>
    </row>
    <row r="1181" spans="1:97" s="4" customFormat="1" ht="18.75" customHeight="1" x14ac:dyDescent="0.2">
      <c r="A1181" s="3">
        <f t="shared" si="396"/>
        <v>1169</v>
      </c>
      <c r="B1181" s="263"/>
      <c r="C1181" s="263"/>
      <c r="D1181" s="263"/>
      <c r="E1181" s="259"/>
      <c r="F1181" s="259"/>
      <c r="G1181" s="43"/>
      <c r="H1181" s="264"/>
      <c r="I1181" s="261"/>
      <c r="J1181" s="106"/>
      <c r="K1181" s="247"/>
      <c r="L1181" s="247"/>
      <c r="M1181" s="247"/>
      <c r="N1181" s="248" t="str">
        <f>IF(AND(K1181&lt;&gt;"",L1181&lt;&gt;"",J1181&lt;&gt;""),ROUND(MIN(IF(OR(J1181="OZZ",J1181="ZZ"),5000,17300),TRUNC(0.75*(SUMIF($D$12:$D1181,$D1181,K$12:K1181)+SUMIF($D$12:$D1181,$D1181,L$12:L1181)),2)) - SUMIF($D$12:$D1180,$D1181,N$12:N1180),2),"")</f>
        <v/>
      </c>
      <c r="O1181" s="249" t="str">
        <f>IF(AND(K1181&lt;&gt;"",L1181&lt;&gt;"",M1181&lt;&gt;"",J1181&lt;&gt;"",AH1181&lt;&gt;""),IF(OR(J1181="OZZ",J1181="ZZ"),ROUND(0-SUMIF($D$12:$D1180,$D1181,O$12:O1180),2),IF(M1181=0,0,ROUND(MIN(MIN(17300,TRUNC(0.75*(SUMIF($D$12:$D$2012,$D1181,K$12:K$2012)+SUMIF($D$12:$D$2012,$D1181,L$12:L$2012)),2)+SUMIF($D$12:$D1181,$D1181,AH$12:AH1181))-SUMIF($D$12:$D1180,$D1181,O$12:O1180)-SUMIF($D$12:$D$2012,$D1181,N$12:N$2012),AH1181),2))),"")</f>
        <v/>
      </c>
      <c r="P1181" s="250" t="str">
        <f>IF(J1181&lt;&gt;"",1000 - SUMIF($D$12:$D1180,$D1181,P$12:P1180),"")</f>
        <v/>
      </c>
      <c r="Q1181" s="106"/>
      <c r="R1181" s="247"/>
      <c r="S1181" s="247"/>
      <c r="T1181" s="247"/>
      <c r="U1181" s="248" t="str">
        <f>IF(AND(R1181&lt;&gt;"",S1181&lt;&gt;"",Q1181&lt;&gt;""),ROUND(MIN(IF(OR(Q1181="OZZ",Q1181="ZZ"),5000,17300),TRUNC(0.75*(SUMIF($D$12:$D1181,$D1181,R$12:R1181)+SUMIF($D$12:$D1181,$D1181,S$12:S1181)),2)) - SUMIF($D$12:$D1180,$D1181,U$12:U1180),2),"")</f>
        <v/>
      </c>
      <c r="V1181" s="248" t="str">
        <f>IF(AND(R1181&lt;&gt;"",S1181&lt;&gt;"",T1181&lt;&gt;"",Q1181&lt;&gt;"",AL1181&lt;&gt;""),IF(OR(Q1181="OZZ",Q1181="ZZ"),ROUND(0-SUMIF($D$12:$D1180,$D1181,V$12:V1180),2),IF(T1181=0,0,ROUND(MIN(MIN(17300,TRUNC(0.75*(SUMIF($D$12:$D$2012,$D1181,R$12:R$2012)+SUMIF($D$12:$D$2012,$D1181,S$12:S$2012)),2)+SUMIF($D$12:$D1181,$D1181,AL$12:AL1181))-SUMIF($D$12:$D1180,$D1181,V$12:V1180)-SUMIF($D$12:$D$2012,$D1181,U$12:U$2012),AL1181),2))),"")</f>
        <v/>
      </c>
      <c r="W1181" s="250" t="str">
        <f>IF(Q1181&lt;&gt;"",1000 - SUMIF($D$12:$D1180,$D1181,W$12:W1180),"")</f>
        <v/>
      </c>
      <c r="X1181" s="106"/>
      <c r="Y1181" s="247"/>
      <c r="Z1181" s="247"/>
      <c r="AA1181" s="247"/>
      <c r="AB1181" s="248" t="str">
        <f>IF(AND(Y1181&lt;&gt;"",Z1181&lt;&gt;"",X1181&lt;&gt;""),ROUND(MIN(IF(OR(X1181="OZZ",X1181="ZZ"),5000,17300),TRUNC(0.75*(SUMIF($D$12:$D1181,$D1181,Y$12:Y1181)+SUMIF($D$12:$D1181,$D1181,Z$12:Z1181)),2)) - SUMIF($D$12:$D1180,$D1181,AB$12:AB1180),2),"")</f>
        <v/>
      </c>
      <c r="AC1181" s="251" t="str">
        <f>IF(AND(Y1181&lt;&gt;"",Z1181&lt;&gt;"",AA1181&lt;&gt;"",X1181&lt;&gt;"",AP1181&lt;&gt;""),IF(OR(X1181="OZZ",X1181="ZZ"),ROUND(0-SUMIF($D$12:$D1180,$D1181,AC$12:AC1180),2),IF(AA1181=0,0,ROUND(MIN(MIN(17300,TRUNC(0.75*(SUMIF($D$12:$D$2012,$D1181,Y$12:Y$2012)+SUMIF($D$12:$D$2012,$D1181,Z$12:Z$2012)),2)+SUMIF($D$12:$D1181,$D1181,AP$12:AP1181))-SUMIF($D$12:$D1180,$D1181,AC$12:AC1180)-SUMIF($D$12:$D$2012,$D1181,AB$12:AB$2012),AP1181),2))),"")</f>
        <v/>
      </c>
      <c r="AD1181" s="250" t="str">
        <f>IF(X1181&lt;&gt;"",1000 - SUMIF($D$12:$D1180,$D1181,AD$12:AD1180),"")</f>
        <v/>
      </c>
      <c r="AE1181" s="252"/>
      <c r="AF1181" s="253"/>
      <c r="AG1181" s="254"/>
      <c r="AH1181" s="255" t="str">
        <f t="shared" si="397"/>
        <v/>
      </c>
      <c r="AI1181" s="256"/>
      <c r="AJ1181" s="253"/>
      <c r="AK1181" s="254"/>
      <c r="AL1181" s="255" t="str">
        <f t="shared" si="398"/>
        <v/>
      </c>
      <c r="AM1181" s="256"/>
      <c r="AN1181" s="253"/>
      <c r="AO1181" s="254"/>
      <c r="AP1181" s="255" t="str">
        <f t="shared" si="378"/>
        <v/>
      </c>
      <c r="AQ1181" s="116"/>
      <c r="AR1181" s="116"/>
      <c r="AS1181" s="117"/>
      <c r="AT1181" s="118"/>
      <c r="AU1181" s="119" t="str">
        <f>IF(D1181&lt;&gt; "", IF(COUNTIF($D$12:$D1181,$D1181)&gt;1,0,IF(SUM(N1181,U1181,AB1181)&gt;0,IF(AND(X1181="",OR(Q1181&lt;&gt;"",J1181&lt;&gt;"")),IF(Q1181&lt;&gt;"",Q1181,IF(J1181&lt;&gt;"",J1181,0)),IF(AND(Q1181&lt;&gt;"",J1181&lt;&gt;"",Q1181=J1181),Q1181,X1181)),0)),"")</f>
        <v/>
      </c>
      <c r="AV1181" s="119" t="str">
        <f>IF(D1181&lt;&gt;"",IF(COUNTIF($D$12:$D1181,$D1181)&gt;1,0,IF(SUM(O1181,V1181,AC1181)&gt;0,IF(AND(X1181="",OR(Q1181&lt;&gt;"",J1181&lt;&gt;"")),IF(Q1181&lt;&gt;"",Q1181,IF(J1181&lt;&gt;"",J1181,0)),IF(AND(Q1181&lt;&gt;"",J1181&lt;&gt;"",Q1181=J1181),Q1181,X1181)),0)),"")</f>
        <v/>
      </c>
      <c r="AW1181" s="119" t="str">
        <f>IF(D1181&lt;&gt;"",IF(COUNTIF($D$12:$D1181,$D1181)&gt;1,0,IF(SUM(P1181,W1181,AD1181)&gt;0,IF(AND(X1181="",OR(Q1181&lt;&gt;"",J1181&lt;&gt;"")),IF(Q1181&lt;&gt;"",Q1181,IF(J1181&lt;&gt;"",J1181,0)),IF(AND(Q1181&lt;&gt;"",J1181&lt;&gt;"",Q1181=J1181),Q1181,X1181)),0)),"")</f>
        <v/>
      </c>
      <c r="AX1181" s="118" t="str">
        <f t="shared" si="379"/>
        <v/>
      </c>
      <c r="AY1181" s="118" t="str">
        <f t="shared" si="380"/>
        <v/>
      </c>
      <c r="AZ1181" s="118" t="str">
        <f t="shared" si="381"/>
        <v/>
      </c>
      <c r="BA1181" s="118" t="str">
        <f t="shared" si="382"/>
        <v/>
      </c>
      <c r="BB1181" s="118" t="str">
        <f t="shared" si="383"/>
        <v/>
      </c>
      <c r="BC1181" s="118" t="str">
        <f t="shared" si="384"/>
        <v/>
      </c>
      <c r="BD1181" s="118" t="str">
        <f t="shared" si="385"/>
        <v/>
      </c>
      <c r="BE1181" s="118" t="str">
        <f t="shared" si="386"/>
        <v/>
      </c>
      <c r="BF1181" s="118" t="str">
        <f t="shared" si="387"/>
        <v/>
      </c>
      <c r="BG1181" s="120"/>
      <c r="BH1181" s="120" t="str">
        <f t="shared" si="388"/>
        <v/>
      </c>
      <c r="BI1181" s="120" t="str">
        <f t="shared" si="389"/>
        <v/>
      </c>
      <c r="BJ1181" s="121"/>
      <c r="BK1181" s="120" t="str">
        <f t="shared" si="390"/>
        <v/>
      </c>
      <c r="BL1181" s="120" t="str">
        <f t="shared" si="391"/>
        <v/>
      </c>
      <c r="BM1181" s="120" t="str">
        <f t="shared" si="392"/>
        <v/>
      </c>
      <c r="BN1181" s="120" t="str">
        <f t="shared" si="393"/>
        <v/>
      </c>
      <c r="BO1181" s="120" t="str">
        <f t="shared" si="394"/>
        <v/>
      </c>
      <c r="BP1181" s="120" t="str">
        <f t="shared" si="395"/>
        <v/>
      </c>
      <c r="BQ1181" s="98"/>
      <c r="BR1181" s="98"/>
      <c r="BS1181" s="98"/>
      <c r="BT1181" s="98"/>
      <c r="BU1181" s="98"/>
      <c r="BV1181" s="98"/>
      <c r="BW1181" s="98"/>
      <c r="BX1181" s="98"/>
      <c r="BY1181" s="98"/>
      <c r="BZ1181" s="98"/>
      <c r="CA1181" s="98"/>
      <c r="CB1181" s="98"/>
      <c r="CC1181" s="98"/>
      <c r="CD1181" s="98"/>
      <c r="CE1181" s="98"/>
      <c r="CF1181" s="98"/>
      <c r="CG1181" s="98"/>
      <c r="CH1181" s="98"/>
      <c r="CI1181" s="98"/>
      <c r="CJ1181" s="98"/>
      <c r="CK1181" s="98"/>
      <c r="CL1181" s="98"/>
      <c r="CM1181" s="98"/>
      <c r="CN1181" s="98"/>
      <c r="CO1181" s="98"/>
      <c r="CP1181" s="98"/>
      <c r="CQ1181" s="98"/>
      <c r="CR1181" s="98"/>
      <c r="CS1181" s="98"/>
    </row>
    <row r="1182" spans="1:97" s="4" customFormat="1" ht="18.75" customHeight="1" x14ac:dyDescent="0.2">
      <c r="A1182" s="3">
        <f t="shared" si="396"/>
        <v>1170</v>
      </c>
      <c r="B1182" s="263"/>
      <c r="C1182" s="263"/>
      <c r="D1182" s="263"/>
      <c r="E1182" s="259"/>
      <c r="F1182" s="259"/>
      <c r="G1182" s="43"/>
      <c r="H1182" s="264"/>
      <c r="I1182" s="261"/>
      <c r="J1182" s="106"/>
      <c r="K1182" s="247"/>
      <c r="L1182" s="247"/>
      <c r="M1182" s="247"/>
      <c r="N1182" s="248" t="str">
        <f>IF(AND(K1182&lt;&gt;"",L1182&lt;&gt;"",J1182&lt;&gt;""),ROUND(MIN(IF(OR(J1182="OZZ",J1182="ZZ"),5000,17300),TRUNC(0.75*(SUMIF($D$12:$D1182,$D1182,K$12:K1182)+SUMIF($D$12:$D1182,$D1182,L$12:L1182)),2)) - SUMIF($D$12:$D1181,$D1182,N$12:N1181),2),"")</f>
        <v/>
      </c>
      <c r="O1182" s="249" t="str">
        <f>IF(AND(K1182&lt;&gt;"",L1182&lt;&gt;"",M1182&lt;&gt;"",J1182&lt;&gt;"",AH1182&lt;&gt;""),IF(OR(J1182="OZZ",J1182="ZZ"),ROUND(0-SUMIF($D$12:$D1181,$D1182,O$12:O1181),2),IF(M1182=0,0,ROUND(MIN(MIN(17300,TRUNC(0.75*(SUMIF($D$12:$D$2012,$D1182,K$12:K$2012)+SUMIF($D$12:$D$2012,$D1182,L$12:L$2012)),2)+SUMIF($D$12:$D1182,$D1182,AH$12:AH1182))-SUMIF($D$12:$D1181,$D1182,O$12:O1181)-SUMIF($D$12:$D$2012,$D1182,N$12:N$2012),AH1182),2))),"")</f>
        <v/>
      </c>
      <c r="P1182" s="250" t="str">
        <f>IF(J1182&lt;&gt;"",1000 - SUMIF($D$12:$D1181,$D1182,P$12:P1181),"")</f>
        <v/>
      </c>
      <c r="Q1182" s="106"/>
      <c r="R1182" s="247"/>
      <c r="S1182" s="247"/>
      <c r="T1182" s="247"/>
      <c r="U1182" s="248" t="str">
        <f>IF(AND(R1182&lt;&gt;"",S1182&lt;&gt;"",Q1182&lt;&gt;""),ROUND(MIN(IF(OR(Q1182="OZZ",Q1182="ZZ"),5000,17300),TRUNC(0.75*(SUMIF($D$12:$D1182,$D1182,R$12:R1182)+SUMIF($D$12:$D1182,$D1182,S$12:S1182)),2)) - SUMIF($D$12:$D1181,$D1182,U$12:U1181),2),"")</f>
        <v/>
      </c>
      <c r="V1182" s="248" t="str">
        <f>IF(AND(R1182&lt;&gt;"",S1182&lt;&gt;"",T1182&lt;&gt;"",Q1182&lt;&gt;"",AL1182&lt;&gt;""),IF(OR(Q1182="OZZ",Q1182="ZZ"),ROUND(0-SUMIF($D$12:$D1181,$D1182,V$12:V1181),2),IF(T1182=0,0,ROUND(MIN(MIN(17300,TRUNC(0.75*(SUMIF($D$12:$D$2012,$D1182,R$12:R$2012)+SUMIF($D$12:$D$2012,$D1182,S$12:S$2012)),2)+SUMIF($D$12:$D1182,$D1182,AL$12:AL1182))-SUMIF($D$12:$D1181,$D1182,V$12:V1181)-SUMIF($D$12:$D$2012,$D1182,U$12:U$2012),AL1182),2))),"")</f>
        <v/>
      </c>
      <c r="W1182" s="250" t="str">
        <f>IF(Q1182&lt;&gt;"",1000 - SUMIF($D$12:$D1181,$D1182,W$12:W1181),"")</f>
        <v/>
      </c>
      <c r="X1182" s="106"/>
      <c r="Y1182" s="247"/>
      <c r="Z1182" s="247"/>
      <c r="AA1182" s="247"/>
      <c r="AB1182" s="248" t="str">
        <f>IF(AND(Y1182&lt;&gt;"",Z1182&lt;&gt;"",X1182&lt;&gt;""),ROUND(MIN(IF(OR(X1182="OZZ",X1182="ZZ"),5000,17300),TRUNC(0.75*(SUMIF($D$12:$D1182,$D1182,Y$12:Y1182)+SUMIF($D$12:$D1182,$D1182,Z$12:Z1182)),2)) - SUMIF($D$12:$D1181,$D1182,AB$12:AB1181),2),"")</f>
        <v/>
      </c>
      <c r="AC1182" s="251" t="str">
        <f>IF(AND(Y1182&lt;&gt;"",Z1182&lt;&gt;"",AA1182&lt;&gt;"",X1182&lt;&gt;"",AP1182&lt;&gt;""),IF(OR(X1182="OZZ",X1182="ZZ"),ROUND(0-SUMIF($D$12:$D1181,$D1182,AC$12:AC1181),2),IF(AA1182=0,0,ROUND(MIN(MIN(17300,TRUNC(0.75*(SUMIF($D$12:$D$2012,$D1182,Y$12:Y$2012)+SUMIF($D$12:$D$2012,$D1182,Z$12:Z$2012)),2)+SUMIF($D$12:$D1182,$D1182,AP$12:AP1182))-SUMIF($D$12:$D1181,$D1182,AC$12:AC1181)-SUMIF($D$12:$D$2012,$D1182,AB$12:AB$2012),AP1182),2))),"")</f>
        <v/>
      </c>
      <c r="AD1182" s="250" t="str">
        <f>IF(X1182&lt;&gt;"",1000 - SUMIF($D$12:$D1181,$D1182,AD$12:AD1181),"")</f>
        <v/>
      </c>
      <c r="AE1182" s="252"/>
      <c r="AF1182" s="253"/>
      <c r="AG1182" s="254"/>
      <c r="AH1182" s="255" t="str">
        <f t="shared" si="397"/>
        <v/>
      </c>
      <c r="AI1182" s="256"/>
      <c r="AJ1182" s="253"/>
      <c r="AK1182" s="254"/>
      <c r="AL1182" s="255" t="str">
        <f t="shared" si="398"/>
        <v/>
      </c>
      <c r="AM1182" s="256"/>
      <c r="AN1182" s="253"/>
      <c r="AO1182" s="254"/>
      <c r="AP1182" s="255" t="str">
        <f t="shared" si="378"/>
        <v/>
      </c>
      <c r="AQ1182" s="116"/>
      <c r="AR1182" s="116"/>
      <c r="AS1182" s="117"/>
      <c r="AT1182" s="118"/>
      <c r="AU1182" s="119" t="str">
        <f>IF(D1182&lt;&gt; "", IF(COUNTIF($D$12:$D1182,$D1182)&gt;1,0,IF(SUM(N1182,U1182,AB1182)&gt;0,IF(AND(X1182="",OR(Q1182&lt;&gt;"",J1182&lt;&gt;"")),IF(Q1182&lt;&gt;"",Q1182,IF(J1182&lt;&gt;"",J1182,0)),IF(AND(Q1182&lt;&gt;"",J1182&lt;&gt;"",Q1182=J1182),Q1182,X1182)),0)),"")</f>
        <v/>
      </c>
      <c r="AV1182" s="119" t="str">
        <f>IF(D1182&lt;&gt;"",IF(COUNTIF($D$12:$D1182,$D1182)&gt;1,0,IF(SUM(O1182,V1182,AC1182)&gt;0,IF(AND(X1182="",OR(Q1182&lt;&gt;"",J1182&lt;&gt;"")),IF(Q1182&lt;&gt;"",Q1182,IF(J1182&lt;&gt;"",J1182,0)),IF(AND(Q1182&lt;&gt;"",J1182&lt;&gt;"",Q1182=J1182),Q1182,X1182)),0)),"")</f>
        <v/>
      </c>
      <c r="AW1182" s="119" t="str">
        <f>IF(D1182&lt;&gt;"",IF(COUNTIF($D$12:$D1182,$D1182)&gt;1,0,IF(SUM(P1182,W1182,AD1182)&gt;0,IF(AND(X1182="",OR(Q1182&lt;&gt;"",J1182&lt;&gt;"")),IF(Q1182&lt;&gt;"",Q1182,IF(J1182&lt;&gt;"",J1182,0)),IF(AND(Q1182&lt;&gt;"",J1182&lt;&gt;"",Q1182=J1182),Q1182,X1182)),0)),"")</f>
        <v/>
      </c>
      <c r="AX1182" s="118" t="str">
        <f t="shared" si="379"/>
        <v/>
      </c>
      <c r="AY1182" s="118" t="str">
        <f t="shared" si="380"/>
        <v/>
      </c>
      <c r="AZ1182" s="118" t="str">
        <f t="shared" si="381"/>
        <v/>
      </c>
      <c r="BA1182" s="118" t="str">
        <f t="shared" si="382"/>
        <v/>
      </c>
      <c r="BB1182" s="118" t="str">
        <f t="shared" si="383"/>
        <v/>
      </c>
      <c r="BC1182" s="118" t="str">
        <f t="shared" si="384"/>
        <v/>
      </c>
      <c r="BD1182" s="118" t="str">
        <f t="shared" si="385"/>
        <v/>
      </c>
      <c r="BE1182" s="118" t="str">
        <f t="shared" si="386"/>
        <v/>
      </c>
      <c r="BF1182" s="118" t="str">
        <f t="shared" si="387"/>
        <v/>
      </c>
      <c r="BG1182" s="120"/>
      <c r="BH1182" s="120" t="str">
        <f t="shared" si="388"/>
        <v/>
      </c>
      <c r="BI1182" s="120" t="str">
        <f t="shared" si="389"/>
        <v/>
      </c>
      <c r="BJ1182" s="121"/>
      <c r="BK1182" s="120" t="str">
        <f t="shared" si="390"/>
        <v/>
      </c>
      <c r="BL1182" s="120" t="str">
        <f t="shared" si="391"/>
        <v/>
      </c>
      <c r="BM1182" s="120" t="str">
        <f t="shared" si="392"/>
        <v/>
      </c>
      <c r="BN1182" s="120" t="str">
        <f t="shared" si="393"/>
        <v/>
      </c>
      <c r="BO1182" s="120" t="str">
        <f t="shared" si="394"/>
        <v/>
      </c>
      <c r="BP1182" s="120" t="str">
        <f t="shared" si="395"/>
        <v/>
      </c>
      <c r="BQ1182" s="98"/>
      <c r="BR1182" s="98"/>
      <c r="BS1182" s="98"/>
      <c r="BT1182" s="98"/>
      <c r="BU1182" s="98"/>
      <c r="BV1182" s="98"/>
      <c r="BW1182" s="98"/>
      <c r="BX1182" s="98"/>
      <c r="BY1182" s="98"/>
      <c r="BZ1182" s="98"/>
      <c r="CA1182" s="98"/>
      <c r="CB1182" s="98"/>
      <c r="CC1182" s="98"/>
      <c r="CD1182" s="98"/>
      <c r="CE1182" s="98"/>
      <c r="CF1182" s="98"/>
      <c r="CG1182" s="98"/>
      <c r="CH1182" s="98"/>
      <c r="CI1182" s="98"/>
      <c r="CJ1182" s="98"/>
      <c r="CK1182" s="98"/>
      <c r="CL1182" s="98"/>
      <c r="CM1182" s="98"/>
      <c r="CN1182" s="98"/>
      <c r="CO1182" s="98"/>
      <c r="CP1182" s="98"/>
      <c r="CQ1182" s="98"/>
      <c r="CR1182" s="98"/>
      <c r="CS1182" s="98"/>
    </row>
    <row r="1183" spans="1:97" s="4" customFormat="1" ht="18.75" customHeight="1" x14ac:dyDescent="0.2">
      <c r="A1183" s="3">
        <f t="shared" si="396"/>
        <v>1171</v>
      </c>
      <c r="B1183" s="263"/>
      <c r="C1183" s="263"/>
      <c r="D1183" s="263"/>
      <c r="E1183" s="259"/>
      <c r="F1183" s="259"/>
      <c r="G1183" s="43"/>
      <c r="H1183" s="264"/>
      <c r="I1183" s="261"/>
      <c r="J1183" s="106"/>
      <c r="K1183" s="247"/>
      <c r="L1183" s="247"/>
      <c r="M1183" s="247"/>
      <c r="N1183" s="248" t="str">
        <f>IF(AND(K1183&lt;&gt;"",L1183&lt;&gt;"",J1183&lt;&gt;""),ROUND(MIN(IF(OR(J1183="OZZ",J1183="ZZ"),5000,17300),TRUNC(0.75*(SUMIF($D$12:$D1183,$D1183,K$12:K1183)+SUMIF($D$12:$D1183,$D1183,L$12:L1183)),2)) - SUMIF($D$12:$D1182,$D1183,N$12:N1182),2),"")</f>
        <v/>
      </c>
      <c r="O1183" s="249" t="str">
        <f>IF(AND(K1183&lt;&gt;"",L1183&lt;&gt;"",M1183&lt;&gt;"",J1183&lt;&gt;"",AH1183&lt;&gt;""),IF(OR(J1183="OZZ",J1183="ZZ"),ROUND(0-SUMIF($D$12:$D1182,$D1183,O$12:O1182),2),IF(M1183=0,0,ROUND(MIN(MIN(17300,TRUNC(0.75*(SUMIF($D$12:$D$2012,$D1183,K$12:K$2012)+SUMIF($D$12:$D$2012,$D1183,L$12:L$2012)),2)+SUMIF($D$12:$D1183,$D1183,AH$12:AH1183))-SUMIF($D$12:$D1182,$D1183,O$12:O1182)-SUMIF($D$12:$D$2012,$D1183,N$12:N$2012),AH1183),2))),"")</f>
        <v/>
      </c>
      <c r="P1183" s="250" t="str">
        <f>IF(J1183&lt;&gt;"",1000 - SUMIF($D$12:$D1182,$D1183,P$12:P1182),"")</f>
        <v/>
      </c>
      <c r="Q1183" s="106"/>
      <c r="R1183" s="247"/>
      <c r="S1183" s="247"/>
      <c r="T1183" s="247"/>
      <c r="U1183" s="248" t="str">
        <f>IF(AND(R1183&lt;&gt;"",S1183&lt;&gt;"",Q1183&lt;&gt;""),ROUND(MIN(IF(OR(Q1183="OZZ",Q1183="ZZ"),5000,17300),TRUNC(0.75*(SUMIF($D$12:$D1183,$D1183,R$12:R1183)+SUMIF($D$12:$D1183,$D1183,S$12:S1183)),2)) - SUMIF($D$12:$D1182,$D1183,U$12:U1182),2),"")</f>
        <v/>
      </c>
      <c r="V1183" s="248" t="str">
        <f>IF(AND(R1183&lt;&gt;"",S1183&lt;&gt;"",T1183&lt;&gt;"",Q1183&lt;&gt;"",AL1183&lt;&gt;""),IF(OR(Q1183="OZZ",Q1183="ZZ"),ROUND(0-SUMIF($D$12:$D1182,$D1183,V$12:V1182),2),IF(T1183=0,0,ROUND(MIN(MIN(17300,TRUNC(0.75*(SUMIF($D$12:$D$2012,$D1183,R$12:R$2012)+SUMIF($D$12:$D$2012,$D1183,S$12:S$2012)),2)+SUMIF($D$12:$D1183,$D1183,AL$12:AL1183))-SUMIF($D$12:$D1182,$D1183,V$12:V1182)-SUMIF($D$12:$D$2012,$D1183,U$12:U$2012),AL1183),2))),"")</f>
        <v/>
      </c>
      <c r="W1183" s="250" t="str">
        <f>IF(Q1183&lt;&gt;"",1000 - SUMIF($D$12:$D1182,$D1183,W$12:W1182),"")</f>
        <v/>
      </c>
      <c r="X1183" s="106"/>
      <c r="Y1183" s="247"/>
      <c r="Z1183" s="247"/>
      <c r="AA1183" s="247"/>
      <c r="AB1183" s="248" t="str">
        <f>IF(AND(Y1183&lt;&gt;"",Z1183&lt;&gt;"",X1183&lt;&gt;""),ROUND(MIN(IF(OR(X1183="OZZ",X1183="ZZ"),5000,17300),TRUNC(0.75*(SUMIF($D$12:$D1183,$D1183,Y$12:Y1183)+SUMIF($D$12:$D1183,$D1183,Z$12:Z1183)),2)) - SUMIF($D$12:$D1182,$D1183,AB$12:AB1182),2),"")</f>
        <v/>
      </c>
      <c r="AC1183" s="251" t="str">
        <f>IF(AND(Y1183&lt;&gt;"",Z1183&lt;&gt;"",AA1183&lt;&gt;"",X1183&lt;&gt;"",AP1183&lt;&gt;""),IF(OR(X1183="OZZ",X1183="ZZ"),ROUND(0-SUMIF($D$12:$D1182,$D1183,AC$12:AC1182),2),IF(AA1183=0,0,ROUND(MIN(MIN(17300,TRUNC(0.75*(SUMIF($D$12:$D$2012,$D1183,Y$12:Y$2012)+SUMIF($D$12:$D$2012,$D1183,Z$12:Z$2012)),2)+SUMIF($D$12:$D1183,$D1183,AP$12:AP1183))-SUMIF($D$12:$D1182,$D1183,AC$12:AC1182)-SUMIF($D$12:$D$2012,$D1183,AB$12:AB$2012),AP1183),2))),"")</f>
        <v/>
      </c>
      <c r="AD1183" s="250" t="str">
        <f>IF(X1183&lt;&gt;"",1000 - SUMIF($D$12:$D1182,$D1183,AD$12:AD1182),"")</f>
        <v/>
      </c>
      <c r="AE1183" s="252"/>
      <c r="AF1183" s="253"/>
      <c r="AG1183" s="254"/>
      <c r="AH1183" s="255" t="str">
        <f t="shared" si="397"/>
        <v/>
      </c>
      <c r="AI1183" s="256"/>
      <c r="AJ1183" s="253"/>
      <c r="AK1183" s="254"/>
      <c r="AL1183" s="255" t="str">
        <f t="shared" si="398"/>
        <v/>
      </c>
      <c r="AM1183" s="256"/>
      <c r="AN1183" s="253"/>
      <c r="AO1183" s="254"/>
      <c r="AP1183" s="255" t="str">
        <f t="shared" si="378"/>
        <v/>
      </c>
      <c r="AQ1183" s="116"/>
      <c r="AR1183" s="116"/>
      <c r="AS1183" s="117"/>
      <c r="AT1183" s="118"/>
      <c r="AU1183" s="119" t="str">
        <f>IF(D1183&lt;&gt; "", IF(COUNTIF($D$12:$D1183,$D1183)&gt;1,0,IF(SUM(N1183,U1183,AB1183)&gt;0,IF(AND(X1183="",OR(Q1183&lt;&gt;"",J1183&lt;&gt;"")),IF(Q1183&lt;&gt;"",Q1183,IF(J1183&lt;&gt;"",J1183,0)),IF(AND(Q1183&lt;&gt;"",J1183&lt;&gt;"",Q1183=J1183),Q1183,X1183)),0)),"")</f>
        <v/>
      </c>
      <c r="AV1183" s="119" t="str">
        <f>IF(D1183&lt;&gt;"",IF(COUNTIF($D$12:$D1183,$D1183)&gt;1,0,IF(SUM(O1183,V1183,AC1183)&gt;0,IF(AND(X1183="",OR(Q1183&lt;&gt;"",J1183&lt;&gt;"")),IF(Q1183&lt;&gt;"",Q1183,IF(J1183&lt;&gt;"",J1183,0)),IF(AND(Q1183&lt;&gt;"",J1183&lt;&gt;"",Q1183=J1183),Q1183,X1183)),0)),"")</f>
        <v/>
      </c>
      <c r="AW1183" s="119" t="str">
        <f>IF(D1183&lt;&gt;"",IF(COUNTIF($D$12:$D1183,$D1183)&gt;1,0,IF(SUM(P1183,W1183,AD1183)&gt;0,IF(AND(X1183="",OR(Q1183&lt;&gt;"",J1183&lt;&gt;"")),IF(Q1183&lt;&gt;"",Q1183,IF(J1183&lt;&gt;"",J1183,0)),IF(AND(Q1183&lt;&gt;"",J1183&lt;&gt;"",Q1183=J1183),Q1183,X1183)),0)),"")</f>
        <v/>
      </c>
      <c r="AX1183" s="118" t="str">
        <f t="shared" si="379"/>
        <v/>
      </c>
      <c r="AY1183" s="118" t="str">
        <f t="shared" si="380"/>
        <v/>
      </c>
      <c r="AZ1183" s="118" t="str">
        <f t="shared" si="381"/>
        <v/>
      </c>
      <c r="BA1183" s="118" t="str">
        <f t="shared" si="382"/>
        <v/>
      </c>
      <c r="BB1183" s="118" t="str">
        <f t="shared" si="383"/>
        <v/>
      </c>
      <c r="BC1183" s="118" t="str">
        <f t="shared" si="384"/>
        <v/>
      </c>
      <c r="BD1183" s="118" t="str">
        <f t="shared" si="385"/>
        <v/>
      </c>
      <c r="BE1183" s="118" t="str">
        <f t="shared" si="386"/>
        <v/>
      </c>
      <c r="BF1183" s="118" t="str">
        <f t="shared" si="387"/>
        <v/>
      </c>
      <c r="BG1183" s="120"/>
      <c r="BH1183" s="120" t="str">
        <f t="shared" si="388"/>
        <v/>
      </c>
      <c r="BI1183" s="120" t="str">
        <f t="shared" si="389"/>
        <v/>
      </c>
      <c r="BJ1183" s="121"/>
      <c r="BK1183" s="120" t="str">
        <f t="shared" si="390"/>
        <v/>
      </c>
      <c r="BL1183" s="120" t="str">
        <f t="shared" si="391"/>
        <v/>
      </c>
      <c r="BM1183" s="120" t="str">
        <f t="shared" si="392"/>
        <v/>
      </c>
      <c r="BN1183" s="120" t="str">
        <f t="shared" si="393"/>
        <v/>
      </c>
      <c r="BO1183" s="120" t="str">
        <f t="shared" si="394"/>
        <v/>
      </c>
      <c r="BP1183" s="120" t="str">
        <f t="shared" si="395"/>
        <v/>
      </c>
      <c r="BQ1183" s="98"/>
      <c r="BR1183" s="98"/>
      <c r="BS1183" s="98"/>
      <c r="BT1183" s="98"/>
      <c r="BU1183" s="98"/>
      <c r="BV1183" s="98"/>
      <c r="BW1183" s="98"/>
      <c r="BX1183" s="98"/>
      <c r="BY1183" s="98"/>
      <c r="BZ1183" s="98"/>
      <c r="CA1183" s="98"/>
      <c r="CB1183" s="98"/>
      <c r="CC1183" s="98"/>
      <c r="CD1183" s="98"/>
      <c r="CE1183" s="98"/>
      <c r="CF1183" s="98"/>
      <c r="CG1183" s="98"/>
      <c r="CH1183" s="98"/>
      <c r="CI1183" s="98"/>
      <c r="CJ1183" s="98"/>
      <c r="CK1183" s="98"/>
      <c r="CL1183" s="98"/>
      <c r="CM1183" s="98"/>
      <c r="CN1183" s="98"/>
      <c r="CO1183" s="98"/>
      <c r="CP1183" s="98"/>
      <c r="CQ1183" s="98"/>
      <c r="CR1183" s="98"/>
      <c r="CS1183" s="98"/>
    </row>
    <row r="1184" spans="1:97" s="4" customFormat="1" ht="18.75" customHeight="1" x14ac:dyDescent="0.2">
      <c r="A1184" s="3">
        <f t="shared" si="396"/>
        <v>1172</v>
      </c>
      <c r="B1184" s="263"/>
      <c r="C1184" s="263"/>
      <c r="D1184" s="263"/>
      <c r="E1184" s="259"/>
      <c r="F1184" s="259"/>
      <c r="G1184" s="43"/>
      <c r="H1184" s="264"/>
      <c r="I1184" s="261"/>
      <c r="J1184" s="106"/>
      <c r="K1184" s="247"/>
      <c r="L1184" s="247"/>
      <c r="M1184" s="247"/>
      <c r="N1184" s="248" t="str">
        <f>IF(AND(K1184&lt;&gt;"",L1184&lt;&gt;"",J1184&lt;&gt;""),ROUND(MIN(IF(OR(J1184="OZZ",J1184="ZZ"),5000,17300),TRUNC(0.75*(SUMIF($D$12:$D1184,$D1184,K$12:K1184)+SUMIF($D$12:$D1184,$D1184,L$12:L1184)),2)) - SUMIF($D$12:$D1183,$D1184,N$12:N1183),2),"")</f>
        <v/>
      </c>
      <c r="O1184" s="249" t="str">
        <f>IF(AND(K1184&lt;&gt;"",L1184&lt;&gt;"",M1184&lt;&gt;"",J1184&lt;&gt;"",AH1184&lt;&gt;""),IF(OR(J1184="OZZ",J1184="ZZ"),ROUND(0-SUMIF($D$12:$D1183,$D1184,O$12:O1183),2),IF(M1184=0,0,ROUND(MIN(MIN(17300,TRUNC(0.75*(SUMIF($D$12:$D$2012,$D1184,K$12:K$2012)+SUMIF($D$12:$D$2012,$D1184,L$12:L$2012)),2)+SUMIF($D$12:$D1184,$D1184,AH$12:AH1184))-SUMIF($D$12:$D1183,$D1184,O$12:O1183)-SUMIF($D$12:$D$2012,$D1184,N$12:N$2012),AH1184),2))),"")</f>
        <v/>
      </c>
      <c r="P1184" s="250" t="str">
        <f>IF(J1184&lt;&gt;"",1000 - SUMIF($D$12:$D1183,$D1184,P$12:P1183),"")</f>
        <v/>
      </c>
      <c r="Q1184" s="106"/>
      <c r="R1184" s="247"/>
      <c r="S1184" s="247"/>
      <c r="T1184" s="247"/>
      <c r="U1184" s="248" t="str">
        <f>IF(AND(R1184&lt;&gt;"",S1184&lt;&gt;"",Q1184&lt;&gt;""),ROUND(MIN(IF(OR(Q1184="OZZ",Q1184="ZZ"),5000,17300),TRUNC(0.75*(SUMIF($D$12:$D1184,$D1184,R$12:R1184)+SUMIF($D$12:$D1184,$D1184,S$12:S1184)),2)) - SUMIF($D$12:$D1183,$D1184,U$12:U1183),2),"")</f>
        <v/>
      </c>
      <c r="V1184" s="248" t="str">
        <f>IF(AND(R1184&lt;&gt;"",S1184&lt;&gt;"",T1184&lt;&gt;"",Q1184&lt;&gt;"",AL1184&lt;&gt;""),IF(OR(Q1184="OZZ",Q1184="ZZ"),ROUND(0-SUMIF($D$12:$D1183,$D1184,V$12:V1183),2),IF(T1184=0,0,ROUND(MIN(MIN(17300,TRUNC(0.75*(SUMIF($D$12:$D$2012,$D1184,R$12:R$2012)+SUMIF($D$12:$D$2012,$D1184,S$12:S$2012)),2)+SUMIF($D$12:$D1184,$D1184,AL$12:AL1184))-SUMIF($D$12:$D1183,$D1184,V$12:V1183)-SUMIF($D$12:$D$2012,$D1184,U$12:U$2012),AL1184),2))),"")</f>
        <v/>
      </c>
      <c r="W1184" s="250" t="str">
        <f>IF(Q1184&lt;&gt;"",1000 - SUMIF($D$12:$D1183,$D1184,W$12:W1183),"")</f>
        <v/>
      </c>
      <c r="X1184" s="106"/>
      <c r="Y1184" s="247"/>
      <c r="Z1184" s="247"/>
      <c r="AA1184" s="247"/>
      <c r="AB1184" s="248" t="str">
        <f>IF(AND(Y1184&lt;&gt;"",Z1184&lt;&gt;"",X1184&lt;&gt;""),ROUND(MIN(IF(OR(X1184="OZZ",X1184="ZZ"),5000,17300),TRUNC(0.75*(SUMIF($D$12:$D1184,$D1184,Y$12:Y1184)+SUMIF($D$12:$D1184,$D1184,Z$12:Z1184)),2)) - SUMIF($D$12:$D1183,$D1184,AB$12:AB1183),2),"")</f>
        <v/>
      </c>
      <c r="AC1184" s="251" t="str">
        <f>IF(AND(Y1184&lt;&gt;"",Z1184&lt;&gt;"",AA1184&lt;&gt;"",X1184&lt;&gt;"",AP1184&lt;&gt;""),IF(OR(X1184="OZZ",X1184="ZZ"),ROUND(0-SUMIF($D$12:$D1183,$D1184,AC$12:AC1183),2),IF(AA1184=0,0,ROUND(MIN(MIN(17300,TRUNC(0.75*(SUMIF($D$12:$D$2012,$D1184,Y$12:Y$2012)+SUMIF($D$12:$D$2012,$D1184,Z$12:Z$2012)),2)+SUMIF($D$12:$D1184,$D1184,AP$12:AP1184))-SUMIF($D$12:$D1183,$D1184,AC$12:AC1183)-SUMIF($D$12:$D$2012,$D1184,AB$12:AB$2012),AP1184),2))),"")</f>
        <v/>
      </c>
      <c r="AD1184" s="250" t="str">
        <f>IF(X1184&lt;&gt;"",1000 - SUMIF($D$12:$D1183,$D1184,AD$12:AD1183),"")</f>
        <v/>
      </c>
      <c r="AE1184" s="252"/>
      <c r="AF1184" s="253"/>
      <c r="AG1184" s="254"/>
      <c r="AH1184" s="255" t="str">
        <f t="shared" si="397"/>
        <v/>
      </c>
      <c r="AI1184" s="256"/>
      <c r="AJ1184" s="253"/>
      <c r="AK1184" s="254"/>
      <c r="AL1184" s="255" t="str">
        <f t="shared" si="398"/>
        <v/>
      </c>
      <c r="AM1184" s="256"/>
      <c r="AN1184" s="253"/>
      <c r="AO1184" s="254"/>
      <c r="AP1184" s="255" t="str">
        <f t="shared" si="378"/>
        <v/>
      </c>
      <c r="AQ1184" s="116"/>
      <c r="AR1184" s="116"/>
      <c r="AS1184" s="117"/>
      <c r="AT1184" s="118"/>
      <c r="AU1184" s="119" t="str">
        <f>IF(D1184&lt;&gt; "", IF(COUNTIF($D$12:$D1184,$D1184)&gt;1,0,IF(SUM(N1184,U1184,AB1184)&gt;0,IF(AND(X1184="",OR(Q1184&lt;&gt;"",J1184&lt;&gt;"")),IF(Q1184&lt;&gt;"",Q1184,IF(J1184&lt;&gt;"",J1184,0)),IF(AND(Q1184&lt;&gt;"",J1184&lt;&gt;"",Q1184=J1184),Q1184,X1184)),0)),"")</f>
        <v/>
      </c>
      <c r="AV1184" s="119" t="str">
        <f>IF(D1184&lt;&gt;"",IF(COUNTIF($D$12:$D1184,$D1184)&gt;1,0,IF(SUM(O1184,V1184,AC1184)&gt;0,IF(AND(X1184="",OR(Q1184&lt;&gt;"",J1184&lt;&gt;"")),IF(Q1184&lt;&gt;"",Q1184,IF(J1184&lt;&gt;"",J1184,0)),IF(AND(Q1184&lt;&gt;"",J1184&lt;&gt;"",Q1184=J1184),Q1184,X1184)),0)),"")</f>
        <v/>
      </c>
      <c r="AW1184" s="119" t="str">
        <f>IF(D1184&lt;&gt;"",IF(COUNTIF($D$12:$D1184,$D1184)&gt;1,0,IF(SUM(P1184,W1184,AD1184)&gt;0,IF(AND(X1184="",OR(Q1184&lt;&gt;"",J1184&lt;&gt;"")),IF(Q1184&lt;&gt;"",Q1184,IF(J1184&lt;&gt;"",J1184,0)),IF(AND(Q1184&lt;&gt;"",J1184&lt;&gt;"",Q1184=J1184),Q1184,X1184)),0)),"")</f>
        <v/>
      </c>
      <c r="AX1184" s="118" t="str">
        <f t="shared" si="379"/>
        <v/>
      </c>
      <c r="AY1184" s="118" t="str">
        <f t="shared" si="380"/>
        <v/>
      </c>
      <c r="AZ1184" s="118" t="str">
        <f t="shared" si="381"/>
        <v/>
      </c>
      <c r="BA1184" s="118" t="str">
        <f t="shared" si="382"/>
        <v/>
      </c>
      <c r="BB1184" s="118" t="str">
        <f t="shared" si="383"/>
        <v/>
      </c>
      <c r="BC1184" s="118" t="str">
        <f t="shared" si="384"/>
        <v/>
      </c>
      <c r="BD1184" s="118" t="str">
        <f t="shared" si="385"/>
        <v/>
      </c>
      <c r="BE1184" s="118" t="str">
        <f t="shared" si="386"/>
        <v/>
      </c>
      <c r="BF1184" s="118" t="str">
        <f t="shared" si="387"/>
        <v/>
      </c>
      <c r="BG1184" s="120"/>
      <c r="BH1184" s="120" t="str">
        <f t="shared" si="388"/>
        <v/>
      </c>
      <c r="BI1184" s="120" t="str">
        <f t="shared" si="389"/>
        <v/>
      </c>
      <c r="BJ1184" s="121"/>
      <c r="BK1184" s="120" t="str">
        <f t="shared" si="390"/>
        <v/>
      </c>
      <c r="BL1184" s="120" t="str">
        <f t="shared" si="391"/>
        <v/>
      </c>
      <c r="BM1184" s="120" t="str">
        <f t="shared" si="392"/>
        <v/>
      </c>
      <c r="BN1184" s="120" t="str">
        <f t="shared" si="393"/>
        <v/>
      </c>
      <c r="BO1184" s="120" t="str">
        <f t="shared" si="394"/>
        <v/>
      </c>
      <c r="BP1184" s="120" t="str">
        <f t="shared" si="395"/>
        <v/>
      </c>
      <c r="BQ1184" s="98"/>
      <c r="BR1184" s="98"/>
      <c r="BS1184" s="98"/>
      <c r="BT1184" s="98"/>
      <c r="BU1184" s="98"/>
      <c r="BV1184" s="98"/>
      <c r="BW1184" s="98"/>
      <c r="BX1184" s="98"/>
      <c r="BY1184" s="98"/>
      <c r="BZ1184" s="98"/>
      <c r="CA1184" s="98"/>
      <c r="CB1184" s="98"/>
      <c r="CC1184" s="98"/>
      <c r="CD1184" s="98"/>
      <c r="CE1184" s="98"/>
      <c r="CF1184" s="98"/>
      <c r="CG1184" s="98"/>
      <c r="CH1184" s="98"/>
      <c r="CI1184" s="98"/>
      <c r="CJ1184" s="98"/>
      <c r="CK1184" s="98"/>
      <c r="CL1184" s="98"/>
      <c r="CM1184" s="98"/>
      <c r="CN1184" s="98"/>
      <c r="CO1184" s="98"/>
      <c r="CP1184" s="98"/>
      <c r="CQ1184" s="98"/>
      <c r="CR1184" s="98"/>
      <c r="CS1184" s="98"/>
    </row>
    <row r="1185" spans="1:97" s="4" customFormat="1" ht="18.75" customHeight="1" x14ac:dyDescent="0.2">
      <c r="A1185" s="3">
        <f t="shared" si="396"/>
        <v>1173</v>
      </c>
      <c r="B1185" s="263"/>
      <c r="C1185" s="263"/>
      <c r="D1185" s="263"/>
      <c r="E1185" s="259"/>
      <c r="F1185" s="259"/>
      <c r="G1185" s="43"/>
      <c r="H1185" s="264"/>
      <c r="I1185" s="261"/>
      <c r="J1185" s="106"/>
      <c r="K1185" s="247"/>
      <c r="L1185" s="247"/>
      <c r="M1185" s="247"/>
      <c r="N1185" s="248" t="str">
        <f>IF(AND(K1185&lt;&gt;"",L1185&lt;&gt;"",J1185&lt;&gt;""),ROUND(MIN(IF(OR(J1185="OZZ",J1185="ZZ"),5000,17300),TRUNC(0.75*(SUMIF($D$12:$D1185,$D1185,K$12:K1185)+SUMIF($D$12:$D1185,$D1185,L$12:L1185)),2)) - SUMIF($D$12:$D1184,$D1185,N$12:N1184),2),"")</f>
        <v/>
      </c>
      <c r="O1185" s="249" t="str">
        <f>IF(AND(K1185&lt;&gt;"",L1185&lt;&gt;"",M1185&lt;&gt;"",J1185&lt;&gt;"",AH1185&lt;&gt;""),IF(OR(J1185="OZZ",J1185="ZZ"),ROUND(0-SUMIF($D$12:$D1184,$D1185,O$12:O1184),2),IF(M1185=0,0,ROUND(MIN(MIN(17300,TRUNC(0.75*(SUMIF($D$12:$D$2012,$D1185,K$12:K$2012)+SUMIF($D$12:$D$2012,$D1185,L$12:L$2012)),2)+SUMIF($D$12:$D1185,$D1185,AH$12:AH1185))-SUMIF($D$12:$D1184,$D1185,O$12:O1184)-SUMIF($D$12:$D$2012,$D1185,N$12:N$2012),AH1185),2))),"")</f>
        <v/>
      </c>
      <c r="P1185" s="250" t="str">
        <f>IF(J1185&lt;&gt;"",1000 - SUMIF($D$12:$D1184,$D1185,P$12:P1184),"")</f>
        <v/>
      </c>
      <c r="Q1185" s="106"/>
      <c r="R1185" s="247"/>
      <c r="S1185" s="247"/>
      <c r="T1185" s="247"/>
      <c r="U1185" s="248" t="str">
        <f>IF(AND(R1185&lt;&gt;"",S1185&lt;&gt;"",Q1185&lt;&gt;""),ROUND(MIN(IF(OR(Q1185="OZZ",Q1185="ZZ"),5000,17300),TRUNC(0.75*(SUMIF($D$12:$D1185,$D1185,R$12:R1185)+SUMIF($D$12:$D1185,$D1185,S$12:S1185)),2)) - SUMIF($D$12:$D1184,$D1185,U$12:U1184),2),"")</f>
        <v/>
      </c>
      <c r="V1185" s="248" t="str">
        <f>IF(AND(R1185&lt;&gt;"",S1185&lt;&gt;"",T1185&lt;&gt;"",Q1185&lt;&gt;"",AL1185&lt;&gt;""),IF(OR(Q1185="OZZ",Q1185="ZZ"),ROUND(0-SUMIF($D$12:$D1184,$D1185,V$12:V1184),2),IF(T1185=0,0,ROUND(MIN(MIN(17300,TRUNC(0.75*(SUMIF($D$12:$D$2012,$D1185,R$12:R$2012)+SUMIF($D$12:$D$2012,$D1185,S$12:S$2012)),2)+SUMIF($D$12:$D1185,$D1185,AL$12:AL1185))-SUMIF($D$12:$D1184,$D1185,V$12:V1184)-SUMIF($D$12:$D$2012,$D1185,U$12:U$2012),AL1185),2))),"")</f>
        <v/>
      </c>
      <c r="W1185" s="250" t="str">
        <f>IF(Q1185&lt;&gt;"",1000 - SUMIF($D$12:$D1184,$D1185,W$12:W1184),"")</f>
        <v/>
      </c>
      <c r="X1185" s="106"/>
      <c r="Y1185" s="247"/>
      <c r="Z1185" s="247"/>
      <c r="AA1185" s="247"/>
      <c r="AB1185" s="248" t="str">
        <f>IF(AND(Y1185&lt;&gt;"",Z1185&lt;&gt;"",X1185&lt;&gt;""),ROUND(MIN(IF(OR(X1185="OZZ",X1185="ZZ"),5000,17300),TRUNC(0.75*(SUMIF($D$12:$D1185,$D1185,Y$12:Y1185)+SUMIF($D$12:$D1185,$D1185,Z$12:Z1185)),2)) - SUMIF($D$12:$D1184,$D1185,AB$12:AB1184),2),"")</f>
        <v/>
      </c>
      <c r="AC1185" s="251" t="str">
        <f>IF(AND(Y1185&lt;&gt;"",Z1185&lt;&gt;"",AA1185&lt;&gt;"",X1185&lt;&gt;"",AP1185&lt;&gt;""),IF(OR(X1185="OZZ",X1185="ZZ"),ROUND(0-SUMIF($D$12:$D1184,$D1185,AC$12:AC1184),2),IF(AA1185=0,0,ROUND(MIN(MIN(17300,TRUNC(0.75*(SUMIF($D$12:$D$2012,$D1185,Y$12:Y$2012)+SUMIF($D$12:$D$2012,$D1185,Z$12:Z$2012)),2)+SUMIF($D$12:$D1185,$D1185,AP$12:AP1185))-SUMIF($D$12:$D1184,$D1185,AC$12:AC1184)-SUMIF($D$12:$D$2012,$D1185,AB$12:AB$2012),AP1185),2))),"")</f>
        <v/>
      </c>
      <c r="AD1185" s="250" t="str">
        <f>IF(X1185&lt;&gt;"",1000 - SUMIF($D$12:$D1184,$D1185,AD$12:AD1184),"")</f>
        <v/>
      </c>
      <c r="AE1185" s="252"/>
      <c r="AF1185" s="253"/>
      <c r="AG1185" s="254"/>
      <c r="AH1185" s="255" t="str">
        <f t="shared" si="397"/>
        <v/>
      </c>
      <c r="AI1185" s="256"/>
      <c r="AJ1185" s="253"/>
      <c r="AK1185" s="254"/>
      <c r="AL1185" s="255" t="str">
        <f t="shared" si="398"/>
        <v/>
      </c>
      <c r="AM1185" s="256"/>
      <c r="AN1185" s="253"/>
      <c r="AO1185" s="254"/>
      <c r="AP1185" s="255" t="str">
        <f t="shared" si="378"/>
        <v/>
      </c>
      <c r="AQ1185" s="116"/>
      <c r="AR1185" s="116"/>
      <c r="AS1185" s="117"/>
      <c r="AT1185" s="118"/>
      <c r="AU1185" s="119" t="str">
        <f>IF(D1185&lt;&gt; "", IF(COUNTIF($D$12:$D1185,$D1185)&gt;1,0,IF(SUM(N1185,U1185,AB1185)&gt;0,IF(AND(X1185="",OR(Q1185&lt;&gt;"",J1185&lt;&gt;"")),IF(Q1185&lt;&gt;"",Q1185,IF(J1185&lt;&gt;"",J1185,0)),IF(AND(Q1185&lt;&gt;"",J1185&lt;&gt;"",Q1185=J1185),Q1185,X1185)),0)),"")</f>
        <v/>
      </c>
      <c r="AV1185" s="119" t="str">
        <f>IF(D1185&lt;&gt;"",IF(COUNTIF($D$12:$D1185,$D1185)&gt;1,0,IF(SUM(O1185,V1185,AC1185)&gt;0,IF(AND(X1185="",OR(Q1185&lt;&gt;"",J1185&lt;&gt;"")),IF(Q1185&lt;&gt;"",Q1185,IF(J1185&lt;&gt;"",J1185,0)),IF(AND(Q1185&lt;&gt;"",J1185&lt;&gt;"",Q1185=J1185),Q1185,X1185)),0)),"")</f>
        <v/>
      </c>
      <c r="AW1185" s="119" t="str">
        <f>IF(D1185&lt;&gt;"",IF(COUNTIF($D$12:$D1185,$D1185)&gt;1,0,IF(SUM(P1185,W1185,AD1185)&gt;0,IF(AND(X1185="",OR(Q1185&lt;&gt;"",J1185&lt;&gt;"")),IF(Q1185&lt;&gt;"",Q1185,IF(J1185&lt;&gt;"",J1185,0)),IF(AND(Q1185&lt;&gt;"",J1185&lt;&gt;"",Q1185=J1185),Q1185,X1185)),0)),"")</f>
        <v/>
      </c>
      <c r="AX1185" s="118" t="str">
        <f t="shared" si="379"/>
        <v/>
      </c>
      <c r="AY1185" s="118" t="str">
        <f t="shared" si="380"/>
        <v/>
      </c>
      <c r="AZ1185" s="118" t="str">
        <f t="shared" si="381"/>
        <v/>
      </c>
      <c r="BA1185" s="118" t="str">
        <f t="shared" si="382"/>
        <v/>
      </c>
      <c r="BB1185" s="118" t="str">
        <f t="shared" si="383"/>
        <v/>
      </c>
      <c r="BC1185" s="118" t="str">
        <f t="shared" si="384"/>
        <v/>
      </c>
      <c r="BD1185" s="118" t="str">
        <f t="shared" si="385"/>
        <v/>
      </c>
      <c r="BE1185" s="118" t="str">
        <f t="shared" si="386"/>
        <v/>
      </c>
      <c r="BF1185" s="118" t="str">
        <f t="shared" si="387"/>
        <v/>
      </c>
      <c r="BG1185" s="120"/>
      <c r="BH1185" s="120" t="str">
        <f t="shared" si="388"/>
        <v/>
      </c>
      <c r="BI1185" s="120" t="str">
        <f t="shared" si="389"/>
        <v/>
      </c>
      <c r="BJ1185" s="121"/>
      <c r="BK1185" s="120" t="str">
        <f t="shared" si="390"/>
        <v/>
      </c>
      <c r="BL1185" s="120" t="str">
        <f t="shared" si="391"/>
        <v/>
      </c>
      <c r="BM1185" s="120" t="str">
        <f t="shared" si="392"/>
        <v/>
      </c>
      <c r="BN1185" s="120" t="str">
        <f t="shared" si="393"/>
        <v/>
      </c>
      <c r="BO1185" s="120" t="str">
        <f t="shared" si="394"/>
        <v/>
      </c>
      <c r="BP1185" s="120" t="str">
        <f t="shared" si="395"/>
        <v/>
      </c>
      <c r="BQ1185" s="98"/>
      <c r="BR1185" s="98"/>
      <c r="BS1185" s="98"/>
      <c r="BT1185" s="98"/>
      <c r="BU1185" s="98"/>
      <c r="BV1185" s="98"/>
      <c r="BW1185" s="98"/>
      <c r="BX1185" s="98"/>
      <c r="BY1185" s="98"/>
      <c r="BZ1185" s="98"/>
      <c r="CA1185" s="98"/>
      <c r="CB1185" s="98"/>
      <c r="CC1185" s="98"/>
      <c r="CD1185" s="98"/>
      <c r="CE1185" s="98"/>
      <c r="CF1185" s="98"/>
      <c r="CG1185" s="98"/>
      <c r="CH1185" s="98"/>
      <c r="CI1185" s="98"/>
      <c r="CJ1185" s="98"/>
      <c r="CK1185" s="98"/>
      <c r="CL1185" s="98"/>
      <c r="CM1185" s="98"/>
      <c r="CN1185" s="98"/>
      <c r="CO1185" s="98"/>
      <c r="CP1185" s="98"/>
      <c r="CQ1185" s="98"/>
      <c r="CR1185" s="98"/>
      <c r="CS1185" s="98"/>
    </row>
    <row r="1186" spans="1:97" s="4" customFormat="1" ht="18.75" customHeight="1" x14ac:dyDescent="0.2">
      <c r="A1186" s="3">
        <f t="shared" si="396"/>
        <v>1174</v>
      </c>
      <c r="B1186" s="263"/>
      <c r="C1186" s="263"/>
      <c r="D1186" s="263"/>
      <c r="E1186" s="259"/>
      <c r="F1186" s="259"/>
      <c r="G1186" s="43"/>
      <c r="H1186" s="264"/>
      <c r="I1186" s="261"/>
      <c r="J1186" s="106"/>
      <c r="K1186" s="247"/>
      <c r="L1186" s="247"/>
      <c r="M1186" s="247"/>
      <c r="N1186" s="248" t="str">
        <f>IF(AND(K1186&lt;&gt;"",L1186&lt;&gt;"",J1186&lt;&gt;""),ROUND(MIN(IF(OR(J1186="OZZ",J1186="ZZ"),5000,17300),TRUNC(0.75*(SUMIF($D$12:$D1186,$D1186,K$12:K1186)+SUMIF($D$12:$D1186,$D1186,L$12:L1186)),2)) - SUMIF($D$12:$D1185,$D1186,N$12:N1185),2),"")</f>
        <v/>
      </c>
      <c r="O1186" s="249" t="str">
        <f>IF(AND(K1186&lt;&gt;"",L1186&lt;&gt;"",M1186&lt;&gt;"",J1186&lt;&gt;"",AH1186&lt;&gt;""),IF(OR(J1186="OZZ",J1186="ZZ"),ROUND(0-SUMIF($D$12:$D1185,$D1186,O$12:O1185),2),IF(M1186=0,0,ROUND(MIN(MIN(17300,TRUNC(0.75*(SUMIF($D$12:$D$2012,$D1186,K$12:K$2012)+SUMIF($D$12:$D$2012,$D1186,L$12:L$2012)),2)+SUMIF($D$12:$D1186,$D1186,AH$12:AH1186))-SUMIF($D$12:$D1185,$D1186,O$12:O1185)-SUMIF($D$12:$D$2012,$D1186,N$12:N$2012),AH1186),2))),"")</f>
        <v/>
      </c>
      <c r="P1186" s="250" t="str">
        <f>IF(J1186&lt;&gt;"",1000 - SUMIF($D$12:$D1185,$D1186,P$12:P1185),"")</f>
        <v/>
      </c>
      <c r="Q1186" s="106"/>
      <c r="R1186" s="247"/>
      <c r="S1186" s="247"/>
      <c r="T1186" s="247"/>
      <c r="U1186" s="248" t="str">
        <f>IF(AND(R1186&lt;&gt;"",S1186&lt;&gt;"",Q1186&lt;&gt;""),ROUND(MIN(IF(OR(Q1186="OZZ",Q1186="ZZ"),5000,17300),TRUNC(0.75*(SUMIF($D$12:$D1186,$D1186,R$12:R1186)+SUMIF($D$12:$D1186,$D1186,S$12:S1186)),2)) - SUMIF($D$12:$D1185,$D1186,U$12:U1185),2),"")</f>
        <v/>
      </c>
      <c r="V1186" s="248" t="str">
        <f>IF(AND(R1186&lt;&gt;"",S1186&lt;&gt;"",T1186&lt;&gt;"",Q1186&lt;&gt;"",AL1186&lt;&gt;""),IF(OR(Q1186="OZZ",Q1186="ZZ"),ROUND(0-SUMIF($D$12:$D1185,$D1186,V$12:V1185),2),IF(T1186=0,0,ROUND(MIN(MIN(17300,TRUNC(0.75*(SUMIF($D$12:$D$2012,$D1186,R$12:R$2012)+SUMIF($D$12:$D$2012,$D1186,S$12:S$2012)),2)+SUMIF($D$12:$D1186,$D1186,AL$12:AL1186))-SUMIF($D$12:$D1185,$D1186,V$12:V1185)-SUMIF($D$12:$D$2012,$D1186,U$12:U$2012),AL1186),2))),"")</f>
        <v/>
      </c>
      <c r="W1186" s="250" t="str">
        <f>IF(Q1186&lt;&gt;"",1000 - SUMIF($D$12:$D1185,$D1186,W$12:W1185),"")</f>
        <v/>
      </c>
      <c r="X1186" s="106"/>
      <c r="Y1186" s="247"/>
      <c r="Z1186" s="247"/>
      <c r="AA1186" s="247"/>
      <c r="AB1186" s="248" t="str">
        <f>IF(AND(Y1186&lt;&gt;"",Z1186&lt;&gt;"",X1186&lt;&gt;""),ROUND(MIN(IF(OR(X1186="OZZ",X1186="ZZ"),5000,17300),TRUNC(0.75*(SUMIF($D$12:$D1186,$D1186,Y$12:Y1186)+SUMIF($D$12:$D1186,$D1186,Z$12:Z1186)),2)) - SUMIF($D$12:$D1185,$D1186,AB$12:AB1185),2),"")</f>
        <v/>
      </c>
      <c r="AC1186" s="251" t="str">
        <f>IF(AND(Y1186&lt;&gt;"",Z1186&lt;&gt;"",AA1186&lt;&gt;"",X1186&lt;&gt;"",AP1186&lt;&gt;""),IF(OR(X1186="OZZ",X1186="ZZ"),ROUND(0-SUMIF($D$12:$D1185,$D1186,AC$12:AC1185),2),IF(AA1186=0,0,ROUND(MIN(MIN(17300,TRUNC(0.75*(SUMIF($D$12:$D$2012,$D1186,Y$12:Y$2012)+SUMIF($D$12:$D$2012,$D1186,Z$12:Z$2012)),2)+SUMIF($D$12:$D1186,$D1186,AP$12:AP1186))-SUMIF($D$12:$D1185,$D1186,AC$12:AC1185)-SUMIF($D$12:$D$2012,$D1186,AB$12:AB$2012),AP1186),2))),"")</f>
        <v/>
      </c>
      <c r="AD1186" s="250" t="str">
        <f>IF(X1186&lt;&gt;"",1000 - SUMIF($D$12:$D1185,$D1186,AD$12:AD1185),"")</f>
        <v/>
      </c>
      <c r="AE1186" s="252"/>
      <c r="AF1186" s="253"/>
      <c r="AG1186" s="254"/>
      <c r="AH1186" s="255" t="str">
        <f t="shared" si="397"/>
        <v/>
      </c>
      <c r="AI1186" s="256"/>
      <c r="AJ1186" s="253"/>
      <c r="AK1186" s="254"/>
      <c r="AL1186" s="255" t="str">
        <f t="shared" si="398"/>
        <v/>
      </c>
      <c r="AM1186" s="256"/>
      <c r="AN1186" s="253"/>
      <c r="AO1186" s="254"/>
      <c r="AP1186" s="255" t="str">
        <f t="shared" si="378"/>
        <v/>
      </c>
      <c r="AQ1186" s="116"/>
      <c r="AR1186" s="116"/>
      <c r="AS1186" s="117"/>
      <c r="AT1186" s="118"/>
      <c r="AU1186" s="119" t="str">
        <f>IF(D1186&lt;&gt; "", IF(COUNTIF($D$12:$D1186,$D1186)&gt;1,0,IF(SUM(N1186,U1186,AB1186)&gt;0,IF(AND(X1186="",OR(Q1186&lt;&gt;"",J1186&lt;&gt;"")),IF(Q1186&lt;&gt;"",Q1186,IF(J1186&lt;&gt;"",J1186,0)),IF(AND(Q1186&lt;&gt;"",J1186&lt;&gt;"",Q1186=J1186),Q1186,X1186)),0)),"")</f>
        <v/>
      </c>
      <c r="AV1186" s="119" t="str">
        <f>IF(D1186&lt;&gt;"",IF(COUNTIF($D$12:$D1186,$D1186)&gt;1,0,IF(SUM(O1186,V1186,AC1186)&gt;0,IF(AND(X1186="",OR(Q1186&lt;&gt;"",J1186&lt;&gt;"")),IF(Q1186&lt;&gt;"",Q1186,IF(J1186&lt;&gt;"",J1186,0)),IF(AND(Q1186&lt;&gt;"",J1186&lt;&gt;"",Q1186=J1186),Q1186,X1186)),0)),"")</f>
        <v/>
      </c>
      <c r="AW1186" s="119" t="str">
        <f>IF(D1186&lt;&gt;"",IF(COUNTIF($D$12:$D1186,$D1186)&gt;1,0,IF(SUM(P1186,W1186,AD1186)&gt;0,IF(AND(X1186="",OR(Q1186&lt;&gt;"",J1186&lt;&gt;"")),IF(Q1186&lt;&gt;"",Q1186,IF(J1186&lt;&gt;"",J1186,0)),IF(AND(Q1186&lt;&gt;"",J1186&lt;&gt;"",Q1186=J1186),Q1186,X1186)),0)),"")</f>
        <v/>
      </c>
      <c r="AX1186" s="118" t="str">
        <f t="shared" si="379"/>
        <v/>
      </c>
      <c r="AY1186" s="118" t="str">
        <f t="shared" si="380"/>
        <v/>
      </c>
      <c r="AZ1186" s="118" t="str">
        <f t="shared" si="381"/>
        <v/>
      </c>
      <c r="BA1186" s="118" t="str">
        <f t="shared" si="382"/>
        <v/>
      </c>
      <c r="BB1186" s="118" t="str">
        <f t="shared" si="383"/>
        <v/>
      </c>
      <c r="BC1186" s="118" t="str">
        <f t="shared" si="384"/>
        <v/>
      </c>
      <c r="BD1186" s="118" t="str">
        <f t="shared" si="385"/>
        <v/>
      </c>
      <c r="BE1186" s="118" t="str">
        <f t="shared" si="386"/>
        <v/>
      </c>
      <c r="BF1186" s="118" t="str">
        <f t="shared" si="387"/>
        <v/>
      </c>
      <c r="BG1186" s="120"/>
      <c r="BH1186" s="120" t="str">
        <f t="shared" si="388"/>
        <v/>
      </c>
      <c r="BI1186" s="120" t="str">
        <f t="shared" si="389"/>
        <v/>
      </c>
      <c r="BJ1186" s="121"/>
      <c r="BK1186" s="120" t="str">
        <f t="shared" si="390"/>
        <v/>
      </c>
      <c r="BL1186" s="120" t="str">
        <f t="shared" si="391"/>
        <v/>
      </c>
      <c r="BM1186" s="120" t="str">
        <f t="shared" si="392"/>
        <v/>
      </c>
      <c r="BN1186" s="120" t="str">
        <f t="shared" si="393"/>
        <v/>
      </c>
      <c r="BO1186" s="120" t="str">
        <f t="shared" si="394"/>
        <v/>
      </c>
      <c r="BP1186" s="120" t="str">
        <f t="shared" si="395"/>
        <v/>
      </c>
      <c r="BQ1186" s="98"/>
      <c r="BR1186" s="98"/>
      <c r="BS1186" s="98"/>
      <c r="BT1186" s="98"/>
      <c r="BU1186" s="98"/>
      <c r="BV1186" s="98"/>
      <c r="BW1186" s="98"/>
      <c r="BX1186" s="98"/>
      <c r="BY1186" s="98"/>
      <c r="BZ1186" s="98"/>
      <c r="CA1186" s="98"/>
      <c r="CB1186" s="98"/>
      <c r="CC1186" s="98"/>
      <c r="CD1186" s="98"/>
      <c r="CE1186" s="98"/>
      <c r="CF1186" s="98"/>
      <c r="CG1186" s="98"/>
      <c r="CH1186" s="98"/>
      <c r="CI1186" s="98"/>
      <c r="CJ1186" s="98"/>
      <c r="CK1186" s="98"/>
      <c r="CL1186" s="98"/>
      <c r="CM1186" s="98"/>
      <c r="CN1186" s="98"/>
      <c r="CO1186" s="98"/>
      <c r="CP1186" s="98"/>
      <c r="CQ1186" s="98"/>
      <c r="CR1186" s="98"/>
      <c r="CS1186" s="98"/>
    </row>
    <row r="1187" spans="1:97" s="4" customFormat="1" ht="18.75" customHeight="1" x14ac:dyDescent="0.2">
      <c r="A1187" s="3">
        <f t="shared" si="396"/>
        <v>1175</v>
      </c>
      <c r="B1187" s="263"/>
      <c r="C1187" s="263"/>
      <c r="D1187" s="263"/>
      <c r="E1187" s="259"/>
      <c r="F1187" s="259"/>
      <c r="G1187" s="43"/>
      <c r="H1187" s="264"/>
      <c r="I1187" s="261"/>
      <c r="J1187" s="106"/>
      <c r="K1187" s="247"/>
      <c r="L1187" s="247"/>
      <c r="M1187" s="247"/>
      <c r="N1187" s="248" t="str">
        <f>IF(AND(K1187&lt;&gt;"",L1187&lt;&gt;"",J1187&lt;&gt;""),ROUND(MIN(IF(OR(J1187="OZZ",J1187="ZZ"),5000,17300),TRUNC(0.75*(SUMIF($D$12:$D1187,$D1187,K$12:K1187)+SUMIF($D$12:$D1187,$D1187,L$12:L1187)),2)) - SUMIF($D$12:$D1186,$D1187,N$12:N1186),2),"")</f>
        <v/>
      </c>
      <c r="O1187" s="249" t="str">
        <f>IF(AND(K1187&lt;&gt;"",L1187&lt;&gt;"",M1187&lt;&gt;"",J1187&lt;&gt;"",AH1187&lt;&gt;""),IF(OR(J1187="OZZ",J1187="ZZ"),ROUND(0-SUMIF($D$12:$D1186,$D1187,O$12:O1186),2),IF(M1187=0,0,ROUND(MIN(MIN(17300,TRUNC(0.75*(SUMIF($D$12:$D$2012,$D1187,K$12:K$2012)+SUMIF($D$12:$D$2012,$D1187,L$12:L$2012)),2)+SUMIF($D$12:$D1187,$D1187,AH$12:AH1187))-SUMIF($D$12:$D1186,$D1187,O$12:O1186)-SUMIF($D$12:$D$2012,$D1187,N$12:N$2012),AH1187),2))),"")</f>
        <v/>
      </c>
      <c r="P1187" s="250" t="str">
        <f>IF(J1187&lt;&gt;"",1000 - SUMIF($D$12:$D1186,$D1187,P$12:P1186),"")</f>
        <v/>
      </c>
      <c r="Q1187" s="106"/>
      <c r="R1187" s="247"/>
      <c r="S1187" s="247"/>
      <c r="T1187" s="247"/>
      <c r="U1187" s="248" t="str">
        <f>IF(AND(R1187&lt;&gt;"",S1187&lt;&gt;"",Q1187&lt;&gt;""),ROUND(MIN(IF(OR(Q1187="OZZ",Q1187="ZZ"),5000,17300),TRUNC(0.75*(SUMIF($D$12:$D1187,$D1187,R$12:R1187)+SUMIF($D$12:$D1187,$D1187,S$12:S1187)),2)) - SUMIF($D$12:$D1186,$D1187,U$12:U1186),2),"")</f>
        <v/>
      </c>
      <c r="V1187" s="248" t="str">
        <f>IF(AND(R1187&lt;&gt;"",S1187&lt;&gt;"",T1187&lt;&gt;"",Q1187&lt;&gt;"",AL1187&lt;&gt;""),IF(OR(Q1187="OZZ",Q1187="ZZ"),ROUND(0-SUMIF($D$12:$D1186,$D1187,V$12:V1186),2),IF(T1187=0,0,ROUND(MIN(MIN(17300,TRUNC(0.75*(SUMIF($D$12:$D$2012,$D1187,R$12:R$2012)+SUMIF($D$12:$D$2012,$D1187,S$12:S$2012)),2)+SUMIF($D$12:$D1187,$D1187,AL$12:AL1187))-SUMIF($D$12:$D1186,$D1187,V$12:V1186)-SUMIF($D$12:$D$2012,$D1187,U$12:U$2012),AL1187),2))),"")</f>
        <v/>
      </c>
      <c r="W1187" s="250" t="str">
        <f>IF(Q1187&lt;&gt;"",1000 - SUMIF($D$12:$D1186,$D1187,W$12:W1186),"")</f>
        <v/>
      </c>
      <c r="X1187" s="106"/>
      <c r="Y1187" s="247"/>
      <c r="Z1187" s="247"/>
      <c r="AA1187" s="247"/>
      <c r="AB1187" s="248" t="str">
        <f>IF(AND(Y1187&lt;&gt;"",Z1187&lt;&gt;"",X1187&lt;&gt;""),ROUND(MIN(IF(OR(X1187="OZZ",X1187="ZZ"),5000,17300),TRUNC(0.75*(SUMIF($D$12:$D1187,$D1187,Y$12:Y1187)+SUMIF($D$12:$D1187,$D1187,Z$12:Z1187)),2)) - SUMIF($D$12:$D1186,$D1187,AB$12:AB1186),2),"")</f>
        <v/>
      </c>
      <c r="AC1187" s="251" t="str">
        <f>IF(AND(Y1187&lt;&gt;"",Z1187&lt;&gt;"",AA1187&lt;&gt;"",X1187&lt;&gt;"",AP1187&lt;&gt;""),IF(OR(X1187="OZZ",X1187="ZZ"),ROUND(0-SUMIF($D$12:$D1186,$D1187,AC$12:AC1186),2),IF(AA1187=0,0,ROUND(MIN(MIN(17300,TRUNC(0.75*(SUMIF($D$12:$D$2012,$D1187,Y$12:Y$2012)+SUMIF($D$12:$D$2012,$D1187,Z$12:Z$2012)),2)+SUMIF($D$12:$D1187,$D1187,AP$12:AP1187))-SUMIF($D$12:$D1186,$D1187,AC$12:AC1186)-SUMIF($D$12:$D$2012,$D1187,AB$12:AB$2012),AP1187),2))),"")</f>
        <v/>
      </c>
      <c r="AD1187" s="250" t="str">
        <f>IF(X1187&lt;&gt;"",1000 - SUMIF($D$12:$D1186,$D1187,AD$12:AD1186),"")</f>
        <v/>
      </c>
      <c r="AE1187" s="252"/>
      <c r="AF1187" s="253"/>
      <c r="AG1187" s="254"/>
      <c r="AH1187" s="255" t="str">
        <f t="shared" si="397"/>
        <v/>
      </c>
      <c r="AI1187" s="256"/>
      <c r="AJ1187" s="253"/>
      <c r="AK1187" s="254"/>
      <c r="AL1187" s="255" t="str">
        <f t="shared" si="398"/>
        <v/>
      </c>
      <c r="AM1187" s="256"/>
      <c r="AN1187" s="253"/>
      <c r="AO1187" s="254"/>
      <c r="AP1187" s="255" t="str">
        <f t="shared" si="378"/>
        <v/>
      </c>
      <c r="AQ1187" s="116"/>
      <c r="AR1187" s="116"/>
      <c r="AS1187" s="117"/>
      <c r="AT1187" s="118"/>
      <c r="AU1187" s="119" t="str">
        <f>IF(D1187&lt;&gt; "", IF(COUNTIF($D$12:$D1187,$D1187)&gt;1,0,IF(SUM(N1187,U1187,AB1187)&gt;0,IF(AND(X1187="",OR(Q1187&lt;&gt;"",J1187&lt;&gt;"")),IF(Q1187&lt;&gt;"",Q1187,IF(J1187&lt;&gt;"",J1187,0)),IF(AND(Q1187&lt;&gt;"",J1187&lt;&gt;"",Q1187=J1187),Q1187,X1187)),0)),"")</f>
        <v/>
      </c>
      <c r="AV1187" s="119" t="str">
        <f>IF(D1187&lt;&gt;"",IF(COUNTIF($D$12:$D1187,$D1187)&gt;1,0,IF(SUM(O1187,V1187,AC1187)&gt;0,IF(AND(X1187="",OR(Q1187&lt;&gt;"",J1187&lt;&gt;"")),IF(Q1187&lt;&gt;"",Q1187,IF(J1187&lt;&gt;"",J1187,0)),IF(AND(Q1187&lt;&gt;"",J1187&lt;&gt;"",Q1187=J1187),Q1187,X1187)),0)),"")</f>
        <v/>
      </c>
      <c r="AW1187" s="119" t="str">
        <f>IF(D1187&lt;&gt;"",IF(COUNTIF($D$12:$D1187,$D1187)&gt;1,0,IF(SUM(P1187,W1187,AD1187)&gt;0,IF(AND(X1187="",OR(Q1187&lt;&gt;"",J1187&lt;&gt;"")),IF(Q1187&lt;&gt;"",Q1187,IF(J1187&lt;&gt;"",J1187,0)),IF(AND(Q1187&lt;&gt;"",J1187&lt;&gt;"",Q1187=J1187),Q1187,X1187)),0)),"")</f>
        <v/>
      </c>
      <c r="AX1187" s="118" t="str">
        <f t="shared" si="379"/>
        <v/>
      </c>
      <c r="AY1187" s="118" t="str">
        <f t="shared" si="380"/>
        <v/>
      </c>
      <c r="AZ1187" s="118" t="str">
        <f t="shared" si="381"/>
        <v/>
      </c>
      <c r="BA1187" s="118" t="str">
        <f t="shared" si="382"/>
        <v/>
      </c>
      <c r="BB1187" s="118" t="str">
        <f t="shared" si="383"/>
        <v/>
      </c>
      <c r="BC1187" s="118" t="str">
        <f t="shared" si="384"/>
        <v/>
      </c>
      <c r="BD1187" s="118" t="str">
        <f t="shared" si="385"/>
        <v/>
      </c>
      <c r="BE1187" s="118" t="str">
        <f t="shared" si="386"/>
        <v/>
      </c>
      <c r="BF1187" s="118" t="str">
        <f t="shared" si="387"/>
        <v/>
      </c>
      <c r="BG1187" s="120"/>
      <c r="BH1187" s="120" t="str">
        <f t="shared" si="388"/>
        <v/>
      </c>
      <c r="BI1187" s="120" t="str">
        <f t="shared" si="389"/>
        <v/>
      </c>
      <c r="BJ1187" s="121"/>
      <c r="BK1187" s="120" t="str">
        <f t="shared" si="390"/>
        <v/>
      </c>
      <c r="BL1187" s="120" t="str">
        <f t="shared" si="391"/>
        <v/>
      </c>
      <c r="BM1187" s="120" t="str">
        <f t="shared" si="392"/>
        <v/>
      </c>
      <c r="BN1187" s="120" t="str">
        <f t="shared" si="393"/>
        <v/>
      </c>
      <c r="BO1187" s="120" t="str">
        <f t="shared" si="394"/>
        <v/>
      </c>
      <c r="BP1187" s="120" t="str">
        <f t="shared" si="395"/>
        <v/>
      </c>
      <c r="BQ1187" s="98"/>
      <c r="BR1187" s="98"/>
      <c r="BS1187" s="98"/>
      <c r="BT1187" s="98"/>
      <c r="BU1187" s="98"/>
      <c r="BV1187" s="98"/>
      <c r="BW1187" s="98"/>
      <c r="BX1187" s="98"/>
      <c r="BY1187" s="98"/>
      <c r="BZ1187" s="98"/>
      <c r="CA1187" s="98"/>
      <c r="CB1187" s="98"/>
      <c r="CC1187" s="98"/>
      <c r="CD1187" s="98"/>
      <c r="CE1187" s="98"/>
      <c r="CF1187" s="98"/>
      <c r="CG1187" s="98"/>
      <c r="CH1187" s="98"/>
      <c r="CI1187" s="98"/>
      <c r="CJ1187" s="98"/>
      <c r="CK1187" s="98"/>
      <c r="CL1187" s="98"/>
      <c r="CM1187" s="98"/>
      <c r="CN1187" s="98"/>
      <c r="CO1187" s="98"/>
      <c r="CP1187" s="98"/>
      <c r="CQ1187" s="98"/>
      <c r="CR1187" s="98"/>
      <c r="CS1187" s="98"/>
    </row>
    <row r="1188" spans="1:97" s="4" customFormat="1" ht="18.75" customHeight="1" x14ac:dyDescent="0.2">
      <c r="A1188" s="3">
        <f t="shared" si="396"/>
        <v>1176</v>
      </c>
      <c r="B1188" s="263"/>
      <c r="C1188" s="263"/>
      <c r="D1188" s="263"/>
      <c r="E1188" s="259"/>
      <c r="F1188" s="259"/>
      <c r="G1188" s="43"/>
      <c r="H1188" s="264"/>
      <c r="I1188" s="261"/>
      <c r="J1188" s="106"/>
      <c r="K1188" s="247"/>
      <c r="L1188" s="247"/>
      <c r="M1188" s="247"/>
      <c r="N1188" s="248" t="str">
        <f>IF(AND(K1188&lt;&gt;"",L1188&lt;&gt;"",J1188&lt;&gt;""),ROUND(MIN(IF(OR(J1188="OZZ",J1188="ZZ"),5000,17300),TRUNC(0.75*(SUMIF($D$12:$D1188,$D1188,K$12:K1188)+SUMIF($D$12:$D1188,$D1188,L$12:L1188)),2)) - SUMIF($D$12:$D1187,$D1188,N$12:N1187),2),"")</f>
        <v/>
      </c>
      <c r="O1188" s="249" t="str">
        <f>IF(AND(K1188&lt;&gt;"",L1188&lt;&gt;"",M1188&lt;&gt;"",J1188&lt;&gt;"",AH1188&lt;&gt;""),IF(OR(J1188="OZZ",J1188="ZZ"),ROUND(0-SUMIF($D$12:$D1187,$D1188,O$12:O1187),2),IF(M1188=0,0,ROUND(MIN(MIN(17300,TRUNC(0.75*(SUMIF($D$12:$D$2012,$D1188,K$12:K$2012)+SUMIF($D$12:$D$2012,$D1188,L$12:L$2012)),2)+SUMIF($D$12:$D1188,$D1188,AH$12:AH1188))-SUMIF($D$12:$D1187,$D1188,O$12:O1187)-SUMIF($D$12:$D$2012,$D1188,N$12:N$2012),AH1188),2))),"")</f>
        <v/>
      </c>
      <c r="P1188" s="250" t="str">
        <f>IF(J1188&lt;&gt;"",1000 - SUMIF($D$12:$D1187,$D1188,P$12:P1187),"")</f>
        <v/>
      </c>
      <c r="Q1188" s="106"/>
      <c r="R1188" s="247"/>
      <c r="S1188" s="247"/>
      <c r="T1188" s="247"/>
      <c r="U1188" s="248" t="str">
        <f>IF(AND(R1188&lt;&gt;"",S1188&lt;&gt;"",Q1188&lt;&gt;""),ROUND(MIN(IF(OR(Q1188="OZZ",Q1188="ZZ"),5000,17300),TRUNC(0.75*(SUMIF($D$12:$D1188,$D1188,R$12:R1188)+SUMIF($D$12:$D1188,$D1188,S$12:S1188)),2)) - SUMIF($D$12:$D1187,$D1188,U$12:U1187),2),"")</f>
        <v/>
      </c>
      <c r="V1188" s="248" t="str">
        <f>IF(AND(R1188&lt;&gt;"",S1188&lt;&gt;"",T1188&lt;&gt;"",Q1188&lt;&gt;"",AL1188&lt;&gt;""),IF(OR(Q1188="OZZ",Q1188="ZZ"),ROUND(0-SUMIF($D$12:$D1187,$D1188,V$12:V1187),2),IF(T1188=0,0,ROUND(MIN(MIN(17300,TRUNC(0.75*(SUMIF($D$12:$D$2012,$D1188,R$12:R$2012)+SUMIF($D$12:$D$2012,$D1188,S$12:S$2012)),2)+SUMIF($D$12:$D1188,$D1188,AL$12:AL1188))-SUMIF($D$12:$D1187,$D1188,V$12:V1187)-SUMIF($D$12:$D$2012,$D1188,U$12:U$2012),AL1188),2))),"")</f>
        <v/>
      </c>
      <c r="W1188" s="250" t="str">
        <f>IF(Q1188&lt;&gt;"",1000 - SUMIF($D$12:$D1187,$D1188,W$12:W1187),"")</f>
        <v/>
      </c>
      <c r="X1188" s="106"/>
      <c r="Y1188" s="247"/>
      <c r="Z1188" s="247"/>
      <c r="AA1188" s="247"/>
      <c r="AB1188" s="248" t="str">
        <f>IF(AND(Y1188&lt;&gt;"",Z1188&lt;&gt;"",X1188&lt;&gt;""),ROUND(MIN(IF(OR(X1188="OZZ",X1188="ZZ"),5000,17300),TRUNC(0.75*(SUMIF($D$12:$D1188,$D1188,Y$12:Y1188)+SUMIF($D$12:$D1188,$D1188,Z$12:Z1188)),2)) - SUMIF($D$12:$D1187,$D1188,AB$12:AB1187),2),"")</f>
        <v/>
      </c>
      <c r="AC1188" s="251" t="str">
        <f>IF(AND(Y1188&lt;&gt;"",Z1188&lt;&gt;"",AA1188&lt;&gt;"",X1188&lt;&gt;"",AP1188&lt;&gt;""),IF(OR(X1188="OZZ",X1188="ZZ"),ROUND(0-SUMIF($D$12:$D1187,$D1188,AC$12:AC1187),2),IF(AA1188=0,0,ROUND(MIN(MIN(17300,TRUNC(0.75*(SUMIF($D$12:$D$2012,$D1188,Y$12:Y$2012)+SUMIF($D$12:$D$2012,$D1188,Z$12:Z$2012)),2)+SUMIF($D$12:$D1188,$D1188,AP$12:AP1188))-SUMIF($D$12:$D1187,$D1188,AC$12:AC1187)-SUMIF($D$12:$D$2012,$D1188,AB$12:AB$2012),AP1188),2))),"")</f>
        <v/>
      </c>
      <c r="AD1188" s="250" t="str">
        <f>IF(X1188&lt;&gt;"",1000 - SUMIF($D$12:$D1187,$D1188,AD$12:AD1187),"")</f>
        <v/>
      </c>
      <c r="AE1188" s="252"/>
      <c r="AF1188" s="253"/>
      <c r="AG1188" s="254"/>
      <c r="AH1188" s="255" t="str">
        <f t="shared" si="397"/>
        <v/>
      </c>
      <c r="AI1188" s="256"/>
      <c r="AJ1188" s="253"/>
      <c r="AK1188" s="254"/>
      <c r="AL1188" s="255" t="str">
        <f t="shared" si="398"/>
        <v/>
      </c>
      <c r="AM1188" s="256"/>
      <c r="AN1188" s="253"/>
      <c r="AO1188" s="254"/>
      <c r="AP1188" s="255" t="str">
        <f t="shared" si="378"/>
        <v/>
      </c>
      <c r="AQ1188" s="116"/>
      <c r="AR1188" s="116"/>
      <c r="AS1188" s="117"/>
      <c r="AT1188" s="118"/>
      <c r="AU1188" s="119" t="str">
        <f>IF(D1188&lt;&gt; "", IF(COUNTIF($D$12:$D1188,$D1188)&gt;1,0,IF(SUM(N1188,U1188,AB1188)&gt;0,IF(AND(X1188="",OR(Q1188&lt;&gt;"",J1188&lt;&gt;"")),IF(Q1188&lt;&gt;"",Q1188,IF(J1188&lt;&gt;"",J1188,0)),IF(AND(Q1188&lt;&gt;"",J1188&lt;&gt;"",Q1188=J1188),Q1188,X1188)),0)),"")</f>
        <v/>
      </c>
      <c r="AV1188" s="119" t="str">
        <f>IF(D1188&lt;&gt;"",IF(COUNTIF($D$12:$D1188,$D1188)&gt;1,0,IF(SUM(O1188,V1188,AC1188)&gt;0,IF(AND(X1188="",OR(Q1188&lt;&gt;"",J1188&lt;&gt;"")),IF(Q1188&lt;&gt;"",Q1188,IF(J1188&lt;&gt;"",J1188,0)),IF(AND(Q1188&lt;&gt;"",J1188&lt;&gt;"",Q1188=J1188),Q1188,X1188)),0)),"")</f>
        <v/>
      </c>
      <c r="AW1188" s="119" t="str">
        <f>IF(D1188&lt;&gt;"",IF(COUNTIF($D$12:$D1188,$D1188)&gt;1,0,IF(SUM(P1188,W1188,AD1188)&gt;0,IF(AND(X1188="",OR(Q1188&lt;&gt;"",J1188&lt;&gt;"")),IF(Q1188&lt;&gt;"",Q1188,IF(J1188&lt;&gt;"",J1188,0)),IF(AND(Q1188&lt;&gt;"",J1188&lt;&gt;"",Q1188=J1188),Q1188,X1188)),0)),"")</f>
        <v/>
      </c>
      <c r="AX1188" s="118" t="str">
        <f t="shared" si="379"/>
        <v/>
      </c>
      <c r="AY1188" s="118" t="str">
        <f t="shared" si="380"/>
        <v/>
      </c>
      <c r="AZ1188" s="118" t="str">
        <f t="shared" si="381"/>
        <v/>
      </c>
      <c r="BA1188" s="118" t="str">
        <f t="shared" si="382"/>
        <v/>
      </c>
      <c r="BB1188" s="118" t="str">
        <f t="shared" si="383"/>
        <v/>
      </c>
      <c r="BC1188" s="118" t="str">
        <f t="shared" si="384"/>
        <v/>
      </c>
      <c r="BD1188" s="118" t="str">
        <f t="shared" si="385"/>
        <v/>
      </c>
      <c r="BE1188" s="118" t="str">
        <f t="shared" si="386"/>
        <v/>
      </c>
      <c r="BF1188" s="118" t="str">
        <f t="shared" si="387"/>
        <v/>
      </c>
      <c r="BG1188" s="120"/>
      <c r="BH1188" s="120" t="str">
        <f t="shared" si="388"/>
        <v/>
      </c>
      <c r="BI1188" s="120" t="str">
        <f t="shared" si="389"/>
        <v/>
      </c>
      <c r="BJ1188" s="121"/>
      <c r="BK1188" s="120" t="str">
        <f t="shared" si="390"/>
        <v/>
      </c>
      <c r="BL1188" s="120" t="str">
        <f t="shared" si="391"/>
        <v/>
      </c>
      <c r="BM1188" s="120" t="str">
        <f t="shared" si="392"/>
        <v/>
      </c>
      <c r="BN1188" s="120" t="str">
        <f t="shared" si="393"/>
        <v/>
      </c>
      <c r="BO1188" s="120" t="str">
        <f t="shared" si="394"/>
        <v/>
      </c>
      <c r="BP1188" s="120" t="str">
        <f t="shared" si="395"/>
        <v/>
      </c>
      <c r="BQ1188" s="98"/>
      <c r="BR1188" s="98"/>
      <c r="BS1188" s="98"/>
      <c r="BT1188" s="98"/>
      <c r="BU1188" s="98"/>
      <c r="BV1188" s="98"/>
      <c r="BW1188" s="98"/>
      <c r="BX1188" s="98"/>
      <c r="BY1188" s="98"/>
      <c r="BZ1188" s="98"/>
      <c r="CA1188" s="98"/>
      <c r="CB1188" s="98"/>
      <c r="CC1188" s="98"/>
      <c r="CD1188" s="98"/>
      <c r="CE1188" s="98"/>
      <c r="CF1188" s="98"/>
      <c r="CG1188" s="98"/>
      <c r="CH1188" s="98"/>
      <c r="CI1188" s="98"/>
      <c r="CJ1188" s="98"/>
      <c r="CK1188" s="98"/>
      <c r="CL1188" s="98"/>
      <c r="CM1188" s="98"/>
      <c r="CN1188" s="98"/>
      <c r="CO1188" s="98"/>
      <c r="CP1188" s="98"/>
      <c r="CQ1188" s="98"/>
      <c r="CR1188" s="98"/>
      <c r="CS1188" s="98"/>
    </row>
    <row r="1189" spans="1:97" s="4" customFormat="1" ht="18.75" customHeight="1" x14ac:dyDescent="0.2">
      <c r="A1189" s="3">
        <f t="shared" si="396"/>
        <v>1177</v>
      </c>
      <c r="B1189" s="263"/>
      <c r="C1189" s="263"/>
      <c r="D1189" s="263"/>
      <c r="E1189" s="259"/>
      <c r="F1189" s="259"/>
      <c r="G1189" s="43"/>
      <c r="H1189" s="264"/>
      <c r="I1189" s="261"/>
      <c r="J1189" s="106"/>
      <c r="K1189" s="247"/>
      <c r="L1189" s="247"/>
      <c r="M1189" s="247"/>
      <c r="N1189" s="248" t="str">
        <f>IF(AND(K1189&lt;&gt;"",L1189&lt;&gt;"",J1189&lt;&gt;""),ROUND(MIN(IF(OR(J1189="OZZ",J1189="ZZ"),5000,17300),TRUNC(0.75*(SUMIF($D$12:$D1189,$D1189,K$12:K1189)+SUMIF($D$12:$D1189,$D1189,L$12:L1189)),2)) - SUMIF($D$12:$D1188,$D1189,N$12:N1188),2),"")</f>
        <v/>
      </c>
      <c r="O1189" s="249" t="str">
        <f>IF(AND(K1189&lt;&gt;"",L1189&lt;&gt;"",M1189&lt;&gt;"",J1189&lt;&gt;"",AH1189&lt;&gt;""),IF(OR(J1189="OZZ",J1189="ZZ"),ROUND(0-SUMIF($D$12:$D1188,$D1189,O$12:O1188),2),IF(M1189=0,0,ROUND(MIN(MIN(17300,TRUNC(0.75*(SUMIF($D$12:$D$2012,$D1189,K$12:K$2012)+SUMIF($D$12:$D$2012,$D1189,L$12:L$2012)),2)+SUMIF($D$12:$D1189,$D1189,AH$12:AH1189))-SUMIF($D$12:$D1188,$D1189,O$12:O1188)-SUMIF($D$12:$D$2012,$D1189,N$12:N$2012),AH1189),2))),"")</f>
        <v/>
      </c>
      <c r="P1189" s="250" t="str">
        <f>IF(J1189&lt;&gt;"",1000 - SUMIF($D$12:$D1188,$D1189,P$12:P1188),"")</f>
        <v/>
      </c>
      <c r="Q1189" s="106"/>
      <c r="R1189" s="247"/>
      <c r="S1189" s="247"/>
      <c r="T1189" s="247"/>
      <c r="U1189" s="248" t="str">
        <f>IF(AND(R1189&lt;&gt;"",S1189&lt;&gt;"",Q1189&lt;&gt;""),ROUND(MIN(IF(OR(Q1189="OZZ",Q1189="ZZ"),5000,17300),TRUNC(0.75*(SUMIF($D$12:$D1189,$D1189,R$12:R1189)+SUMIF($D$12:$D1189,$D1189,S$12:S1189)),2)) - SUMIF($D$12:$D1188,$D1189,U$12:U1188),2),"")</f>
        <v/>
      </c>
      <c r="V1189" s="248" t="str">
        <f>IF(AND(R1189&lt;&gt;"",S1189&lt;&gt;"",T1189&lt;&gt;"",Q1189&lt;&gt;"",AL1189&lt;&gt;""),IF(OR(Q1189="OZZ",Q1189="ZZ"),ROUND(0-SUMIF($D$12:$D1188,$D1189,V$12:V1188),2),IF(T1189=0,0,ROUND(MIN(MIN(17300,TRUNC(0.75*(SUMIF($D$12:$D$2012,$D1189,R$12:R$2012)+SUMIF($D$12:$D$2012,$D1189,S$12:S$2012)),2)+SUMIF($D$12:$D1189,$D1189,AL$12:AL1189))-SUMIF($D$12:$D1188,$D1189,V$12:V1188)-SUMIF($D$12:$D$2012,$D1189,U$12:U$2012),AL1189),2))),"")</f>
        <v/>
      </c>
      <c r="W1189" s="250" t="str">
        <f>IF(Q1189&lt;&gt;"",1000 - SUMIF($D$12:$D1188,$D1189,W$12:W1188),"")</f>
        <v/>
      </c>
      <c r="X1189" s="106"/>
      <c r="Y1189" s="247"/>
      <c r="Z1189" s="247"/>
      <c r="AA1189" s="247"/>
      <c r="AB1189" s="248" t="str">
        <f>IF(AND(Y1189&lt;&gt;"",Z1189&lt;&gt;"",X1189&lt;&gt;""),ROUND(MIN(IF(OR(X1189="OZZ",X1189="ZZ"),5000,17300),TRUNC(0.75*(SUMIF($D$12:$D1189,$D1189,Y$12:Y1189)+SUMIF($D$12:$D1189,$D1189,Z$12:Z1189)),2)) - SUMIF($D$12:$D1188,$D1189,AB$12:AB1188),2),"")</f>
        <v/>
      </c>
      <c r="AC1189" s="251" t="str">
        <f>IF(AND(Y1189&lt;&gt;"",Z1189&lt;&gt;"",AA1189&lt;&gt;"",X1189&lt;&gt;"",AP1189&lt;&gt;""),IF(OR(X1189="OZZ",X1189="ZZ"),ROUND(0-SUMIF($D$12:$D1188,$D1189,AC$12:AC1188),2),IF(AA1189=0,0,ROUND(MIN(MIN(17300,TRUNC(0.75*(SUMIF($D$12:$D$2012,$D1189,Y$12:Y$2012)+SUMIF($D$12:$D$2012,$D1189,Z$12:Z$2012)),2)+SUMIF($D$12:$D1189,$D1189,AP$12:AP1189))-SUMIF($D$12:$D1188,$D1189,AC$12:AC1188)-SUMIF($D$12:$D$2012,$D1189,AB$12:AB$2012),AP1189),2))),"")</f>
        <v/>
      </c>
      <c r="AD1189" s="250" t="str">
        <f>IF(X1189&lt;&gt;"",1000 - SUMIF($D$12:$D1188,$D1189,AD$12:AD1188),"")</f>
        <v/>
      </c>
      <c r="AE1189" s="252"/>
      <c r="AF1189" s="253"/>
      <c r="AG1189" s="254"/>
      <c r="AH1189" s="255" t="str">
        <f t="shared" si="397"/>
        <v/>
      </c>
      <c r="AI1189" s="256"/>
      <c r="AJ1189" s="253"/>
      <c r="AK1189" s="254"/>
      <c r="AL1189" s="255" t="str">
        <f t="shared" si="398"/>
        <v/>
      </c>
      <c r="AM1189" s="256"/>
      <c r="AN1189" s="253"/>
      <c r="AO1189" s="254"/>
      <c r="AP1189" s="255" t="str">
        <f t="shared" si="378"/>
        <v/>
      </c>
      <c r="AQ1189" s="116"/>
      <c r="AR1189" s="116"/>
      <c r="AS1189" s="117"/>
      <c r="AT1189" s="118"/>
      <c r="AU1189" s="119" t="str">
        <f>IF(D1189&lt;&gt; "", IF(COUNTIF($D$12:$D1189,$D1189)&gt;1,0,IF(SUM(N1189,U1189,AB1189)&gt;0,IF(AND(X1189="",OR(Q1189&lt;&gt;"",J1189&lt;&gt;"")),IF(Q1189&lt;&gt;"",Q1189,IF(J1189&lt;&gt;"",J1189,0)),IF(AND(Q1189&lt;&gt;"",J1189&lt;&gt;"",Q1189=J1189),Q1189,X1189)),0)),"")</f>
        <v/>
      </c>
      <c r="AV1189" s="119" t="str">
        <f>IF(D1189&lt;&gt;"",IF(COUNTIF($D$12:$D1189,$D1189)&gt;1,0,IF(SUM(O1189,V1189,AC1189)&gt;0,IF(AND(X1189="",OR(Q1189&lt;&gt;"",J1189&lt;&gt;"")),IF(Q1189&lt;&gt;"",Q1189,IF(J1189&lt;&gt;"",J1189,0)),IF(AND(Q1189&lt;&gt;"",J1189&lt;&gt;"",Q1189=J1189),Q1189,X1189)),0)),"")</f>
        <v/>
      </c>
      <c r="AW1189" s="119" t="str">
        <f>IF(D1189&lt;&gt;"",IF(COUNTIF($D$12:$D1189,$D1189)&gt;1,0,IF(SUM(P1189,W1189,AD1189)&gt;0,IF(AND(X1189="",OR(Q1189&lt;&gt;"",J1189&lt;&gt;"")),IF(Q1189&lt;&gt;"",Q1189,IF(J1189&lt;&gt;"",J1189,0)),IF(AND(Q1189&lt;&gt;"",J1189&lt;&gt;"",Q1189=J1189),Q1189,X1189)),0)),"")</f>
        <v/>
      </c>
      <c r="AX1189" s="118" t="str">
        <f t="shared" si="379"/>
        <v/>
      </c>
      <c r="AY1189" s="118" t="str">
        <f t="shared" si="380"/>
        <v/>
      </c>
      <c r="AZ1189" s="118" t="str">
        <f t="shared" si="381"/>
        <v/>
      </c>
      <c r="BA1189" s="118" t="str">
        <f t="shared" si="382"/>
        <v/>
      </c>
      <c r="BB1189" s="118" t="str">
        <f t="shared" si="383"/>
        <v/>
      </c>
      <c r="BC1189" s="118" t="str">
        <f t="shared" si="384"/>
        <v/>
      </c>
      <c r="BD1189" s="118" t="str">
        <f t="shared" si="385"/>
        <v/>
      </c>
      <c r="BE1189" s="118" t="str">
        <f t="shared" si="386"/>
        <v/>
      </c>
      <c r="BF1189" s="118" t="str">
        <f t="shared" si="387"/>
        <v/>
      </c>
      <c r="BG1189" s="120"/>
      <c r="BH1189" s="120" t="str">
        <f t="shared" si="388"/>
        <v/>
      </c>
      <c r="BI1189" s="120" t="str">
        <f t="shared" si="389"/>
        <v/>
      </c>
      <c r="BJ1189" s="121"/>
      <c r="BK1189" s="120" t="str">
        <f t="shared" si="390"/>
        <v/>
      </c>
      <c r="BL1189" s="120" t="str">
        <f t="shared" si="391"/>
        <v/>
      </c>
      <c r="BM1189" s="120" t="str">
        <f t="shared" si="392"/>
        <v/>
      </c>
      <c r="BN1189" s="120" t="str">
        <f t="shared" si="393"/>
        <v/>
      </c>
      <c r="BO1189" s="120" t="str">
        <f t="shared" si="394"/>
        <v/>
      </c>
      <c r="BP1189" s="120" t="str">
        <f t="shared" si="395"/>
        <v/>
      </c>
      <c r="BQ1189" s="98"/>
      <c r="BR1189" s="98"/>
      <c r="BS1189" s="98"/>
      <c r="BT1189" s="98"/>
      <c r="BU1189" s="98"/>
      <c r="BV1189" s="98"/>
      <c r="BW1189" s="98"/>
      <c r="BX1189" s="98"/>
      <c r="BY1189" s="98"/>
      <c r="BZ1189" s="98"/>
      <c r="CA1189" s="98"/>
      <c r="CB1189" s="98"/>
      <c r="CC1189" s="98"/>
      <c r="CD1189" s="98"/>
      <c r="CE1189" s="98"/>
      <c r="CF1189" s="98"/>
      <c r="CG1189" s="98"/>
      <c r="CH1189" s="98"/>
      <c r="CI1189" s="98"/>
      <c r="CJ1189" s="98"/>
      <c r="CK1189" s="98"/>
      <c r="CL1189" s="98"/>
      <c r="CM1189" s="98"/>
      <c r="CN1189" s="98"/>
      <c r="CO1189" s="98"/>
      <c r="CP1189" s="98"/>
      <c r="CQ1189" s="98"/>
      <c r="CR1189" s="98"/>
      <c r="CS1189" s="98"/>
    </row>
    <row r="1190" spans="1:97" s="4" customFormat="1" ht="18.75" customHeight="1" x14ac:dyDescent="0.2">
      <c r="A1190" s="3">
        <f t="shared" si="396"/>
        <v>1178</v>
      </c>
      <c r="B1190" s="263"/>
      <c r="C1190" s="263"/>
      <c r="D1190" s="263"/>
      <c r="E1190" s="259"/>
      <c r="F1190" s="259"/>
      <c r="G1190" s="43"/>
      <c r="H1190" s="264"/>
      <c r="I1190" s="261"/>
      <c r="J1190" s="106"/>
      <c r="K1190" s="247"/>
      <c r="L1190" s="247"/>
      <c r="M1190" s="247"/>
      <c r="N1190" s="248" t="str">
        <f>IF(AND(K1190&lt;&gt;"",L1190&lt;&gt;"",J1190&lt;&gt;""),ROUND(MIN(IF(OR(J1190="OZZ",J1190="ZZ"),5000,17300),TRUNC(0.75*(SUMIF($D$12:$D1190,$D1190,K$12:K1190)+SUMIF($D$12:$D1190,$D1190,L$12:L1190)),2)) - SUMIF($D$12:$D1189,$D1190,N$12:N1189),2),"")</f>
        <v/>
      </c>
      <c r="O1190" s="249" t="str">
        <f>IF(AND(K1190&lt;&gt;"",L1190&lt;&gt;"",M1190&lt;&gt;"",J1190&lt;&gt;"",AH1190&lt;&gt;""),IF(OR(J1190="OZZ",J1190="ZZ"),ROUND(0-SUMIF($D$12:$D1189,$D1190,O$12:O1189),2),IF(M1190=0,0,ROUND(MIN(MIN(17300,TRUNC(0.75*(SUMIF($D$12:$D$2012,$D1190,K$12:K$2012)+SUMIF($D$12:$D$2012,$D1190,L$12:L$2012)),2)+SUMIF($D$12:$D1190,$D1190,AH$12:AH1190))-SUMIF($D$12:$D1189,$D1190,O$12:O1189)-SUMIF($D$12:$D$2012,$D1190,N$12:N$2012),AH1190),2))),"")</f>
        <v/>
      </c>
      <c r="P1190" s="250" t="str">
        <f>IF(J1190&lt;&gt;"",1000 - SUMIF($D$12:$D1189,$D1190,P$12:P1189),"")</f>
        <v/>
      </c>
      <c r="Q1190" s="106"/>
      <c r="R1190" s="247"/>
      <c r="S1190" s="247"/>
      <c r="T1190" s="247"/>
      <c r="U1190" s="248" t="str">
        <f>IF(AND(R1190&lt;&gt;"",S1190&lt;&gt;"",Q1190&lt;&gt;""),ROUND(MIN(IF(OR(Q1190="OZZ",Q1190="ZZ"),5000,17300),TRUNC(0.75*(SUMIF($D$12:$D1190,$D1190,R$12:R1190)+SUMIF($D$12:$D1190,$D1190,S$12:S1190)),2)) - SUMIF($D$12:$D1189,$D1190,U$12:U1189),2),"")</f>
        <v/>
      </c>
      <c r="V1190" s="248" t="str">
        <f>IF(AND(R1190&lt;&gt;"",S1190&lt;&gt;"",T1190&lt;&gt;"",Q1190&lt;&gt;"",AL1190&lt;&gt;""),IF(OR(Q1190="OZZ",Q1190="ZZ"),ROUND(0-SUMIF($D$12:$D1189,$D1190,V$12:V1189),2),IF(T1190=0,0,ROUND(MIN(MIN(17300,TRUNC(0.75*(SUMIF($D$12:$D$2012,$D1190,R$12:R$2012)+SUMIF($D$12:$D$2012,$D1190,S$12:S$2012)),2)+SUMIF($D$12:$D1190,$D1190,AL$12:AL1190))-SUMIF($D$12:$D1189,$D1190,V$12:V1189)-SUMIF($D$12:$D$2012,$D1190,U$12:U$2012),AL1190),2))),"")</f>
        <v/>
      </c>
      <c r="W1190" s="250" t="str">
        <f>IF(Q1190&lt;&gt;"",1000 - SUMIF($D$12:$D1189,$D1190,W$12:W1189),"")</f>
        <v/>
      </c>
      <c r="X1190" s="106"/>
      <c r="Y1190" s="247"/>
      <c r="Z1190" s="247"/>
      <c r="AA1190" s="247"/>
      <c r="AB1190" s="248" t="str">
        <f>IF(AND(Y1190&lt;&gt;"",Z1190&lt;&gt;"",X1190&lt;&gt;""),ROUND(MIN(IF(OR(X1190="OZZ",X1190="ZZ"),5000,17300),TRUNC(0.75*(SUMIF($D$12:$D1190,$D1190,Y$12:Y1190)+SUMIF($D$12:$D1190,$D1190,Z$12:Z1190)),2)) - SUMIF($D$12:$D1189,$D1190,AB$12:AB1189),2),"")</f>
        <v/>
      </c>
      <c r="AC1190" s="251" t="str">
        <f>IF(AND(Y1190&lt;&gt;"",Z1190&lt;&gt;"",AA1190&lt;&gt;"",X1190&lt;&gt;"",AP1190&lt;&gt;""),IF(OR(X1190="OZZ",X1190="ZZ"),ROUND(0-SUMIF($D$12:$D1189,$D1190,AC$12:AC1189),2),IF(AA1190=0,0,ROUND(MIN(MIN(17300,TRUNC(0.75*(SUMIF($D$12:$D$2012,$D1190,Y$12:Y$2012)+SUMIF($D$12:$D$2012,$D1190,Z$12:Z$2012)),2)+SUMIF($D$12:$D1190,$D1190,AP$12:AP1190))-SUMIF($D$12:$D1189,$D1190,AC$12:AC1189)-SUMIF($D$12:$D$2012,$D1190,AB$12:AB$2012),AP1190),2))),"")</f>
        <v/>
      </c>
      <c r="AD1190" s="250" t="str">
        <f>IF(X1190&lt;&gt;"",1000 - SUMIF($D$12:$D1189,$D1190,AD$12:AD1189),"")</f>
        <v/>
      </c>
      <c r="AE1190" s="252"/>
      <c r="AF1190" s="253"/>
      <c r="AG1190" s="254"/>
      <c r="AH1190" s="255" t="str">
        <f t="shared" si="397"/>
        <v/>
      </c>
      <c r="AI1190" s="256"/>
      <c r="AJ1190" s="253"/>
      <c r="AK1190" s="254"/>
      <c r="AL1190" s="255" t="str">
        <f t="shared" si="398"/>
        <v/>
      </c>
      <c r="AM1190" s="256"/>
      <c r="AN1190" s="253"/>
      <c r="AO1190" s="254"/>
      <c r="AP1190" s="255" t="str">
        <f t="shared" si="378"/>
        <v/>
      </c>
      <c r="AQ1190" s="116"/>
      <c r="AR1190" s="116"/>
      <c r="AS1190" s="117"/>
      <c r="AT1190" s="118"/>
      <c r="AU1190" s="119" t="str">
        <f>IF(D1190&lt;&gt; "", IF(COUNTIF($D$12:$D1190,$D1190)&gt;1,0,IF(SUM(N1190,U1190,AB1190)&gt;0,IF(AND(X1190="",OR(Q1190&lt;&gt;"",J1190&lt;&gt;"")),IF(Q1190&lt;&gt;"",Q1190,IF(J1190&lt;&gt;"",J1190,0)),IF(AND(Q1190&lt;&gt;"",J1190&lt;&gt;"",Q1190=J1190),Q1190,X1190)),0)),"")</f>
        <v/>
      </c>
      <c r="AV1190" s="119" t="str">
        <f>IF(D1190&lt;&gt;"",IF(COUNTIF($D$12:$D1190,$D1190)&gt;1,0,IF(SUM(O1190,V1190,AC1190)&gt;0,IF(AND(X1190="",OR(Q1190&lt;&gt;"",J1190&lt;&gt;"")),IF(Q1190&lt;&gt;"",Q1190,IF(J1190&lt;&gt;"",J1190,0)),IF(AND(Q1190&lt;&gt;"",J1190&lt;&gt;"",Q1190=J1190),Q1190,X1190)),0)),"")</f>
        <v/>
      </c>
      <c r="AW1190" s="119" t="str">
        <f>IF(D1190&lt;&gt;"",IF(COUNTIF($D$12:$D1190,$D1190)&gt;1,0,IF(SUM(P1190,W1190,AD1190)&gt;0,IF(AND(X1190="",OR(Q1190&lt;&gt;"",J1190&lt;&gt;"")),IF(Q1190&lt;&gt;"",Q1190,IF(J1190&lt;&gt;"",J1190,0)),IF(AND(Q1190&lt;&gt;"",J1190&lt;&gt;"",Q1190=J1190),Q1190,X1190)),0)),"")</f>
        <v/>
      </c>
      <c r="AX1190" s="118" t="str">
        <f t="shared" si="379"/>
        <v/>
      </c>
      <c r="AY1190" s="118" t="str">
        <f t="shared" si="380"/>
        <v/>
      </c>
      <c r="AZ1190" s="118" t="str">
        <f t="shared" si="381"/>
        <v/>
      </c>
      <c r="BA1190" s="118" t="str">
        <f t="shared" si="382"/>
        <v/>
      </c>
      <c r="BB1190" s="118" t="str">
        <f t="shared" si="383"/>
        <v/>
      </c>
      <c r="BC1190" s="118" t="str">
        <f t="shared" si="384"/>
        <v/>
      </c>
      <c r="BD1190" s="118" t="str">
        <f t="shared" si="385"/>
        <v/>
      </c>
      <c r="BE1190" s="118" t="str">
        <f t="shared" si="386"/>
        <v/>
      </c>
      <c r="BF1190" s="118" t="str">
        <f t="shared" si="387"/>
        <v/>
      </c>
      <c r="BG1190" s="120"/>
      <c r="BH1190" s="120" t="str">
        <f t="shared" si="388"/>
        <v/>
      </c>
      <c r="BI1190" s="120" t="str">
        <f t="shared" si="389"/>
        <v/>
      </c>
      <c r="BJ1190" s="121"/>
      <c r="BK1190" s="120" t="str">
        <f t="shared" si="390"/>
        <v/>
      </c>
      <c r="BL1190" s="120" t="str">
        <f t="shared" si="391"/>
        <v/>
      </c>
      <c r="BM1190" s="120" t="str">
        <f t="shared" si="392"/>
        <v/>
      </c>
      <c r="BN1190" s="120" t="str">
        <f t="shared" si="393"/>
        <v/>
      </c>
      <c r="BO1190" s="120" t="str">
        <f t="shared" si="394"/>
        <v/>
      </c>
      <c r="BP1190" s="120" t="str">
        <f t="shared" si="395"/>
        <v/>
      </c>
      <c r="BQ1190" s="98"/>
      <c r="BR1190" s="98"/>
      <c r="BS1190" s="98"/>
      <c r="BT1190" s="98"/>
      <c r="BU1190" s="98"/>
      <c r="BV1190" s="98"/>
      <c r="BW1190" s="98"/>
      <c r="BX1190" s="98"/>
      <c r="BY1190" s="98"/>
      <c r="BZ1190" s="98"/>
      <c r="CA1190" s="98"/>
      <c r="CB1190" s="98"/>
      <c r="CC1190" s="98"/>
      <c r="CD1190" s="98"/>
      <c r="CE1190" s="98"/>
      <c r="CF1190" s="98"/>
      <c r="CG1190" s="98"/>
      <c r="CH1190" s="98"/>
      <c r="CI1190" s="98"/>
      <c r="CJ1190" s="98"/>
      <c r="CK1190" s="98"/>
      <c r="CL1190" s="98"/>
      <c r="CM1190" s="98"/>
      <c r="CN1190" s="98"/>
      <c r="CO1190" s="98"/>
      <c r="CP1190" s="98"/>
      <c r="CQ1190" s="98"/>
      <c r="CR1190" s="98"/>
      <c r="CS1190" s="98"/>
    </row>
    <row r="1191" spans="1:97" s="4" customFormat="1" ht="18.75" customHeight="1" x14ac:dyDescent="0.2">
      <c r="A1191" s="3">
        <f t="shared" si="396"/>
        <v>1179</v>
      </c>
      <c r="B1191" s="263"/>
      <c r="C1191" s="263"/>
      <c r="D1191" s="263"/>
      <c r="E1191" s="259"/>
      <c r="F1191" s="259"/>
      <c r="G1191" s="43"/>
      <c r="H1191" s="264"/>
      <c r="I1191" s="261"/>
      <c r="J1191" s="106"/>
      <c r="K1191" s="247"/>
      <c r="L1191" s="247"/>
      <c r="M1191" s="247"/>
      <c r="N1191" s="248" t="str">
        <f>IF(AND(K1191&lt;&gt;"",L1191&lt;&gt;"",J1191&lt;&gt;""),ROUND(MIN(IF(OR(J1191="OZZ",J1191="ZZ"),5000,17300),TRUNC(0.75*(SUMIF($D$12:$D1191,$D1191,K$12:K1191)+SUMIF($D$12:$D1191,$D1191,L$12:L1191)),2)) - SUMIF($D$12:$D1190,$D1191,N$12:N1190),2),"")</f>
        <v/>
      </c>
      <c r="O1191" s="249" t="str">
        <f>IF(AND(K1191&lt;&gt;"",L1191&lt;&gt;"",M1191&lt;&gt;"",J1191&lt;&gt;"",AH1191&lt;&gt;""),IF(OR(J1191="OZZ",J1191="ZZ"),ROUND(0-SUMIF($D$12:$D1190,$D1191,O$12:O1190),2),IF(M1191=0,0,ROUND(MIN(MIN(17300,TRUNC(0.75*(SUMIF($D$12:$D$2012,$D1191,K$12:K$2012)+SUMIF($D$12:$D$2012,$D1191,L$12:L$2012)),2)+SUMIF($D$12:$D1191,$D1191,AH$12:AH1191))-SUMIF($D$12:$D1190,$D1191,O$12:O1190)-SUMIF($D$12:$D$2012,$D1191,N$12:N$2012),AH1191),2))),"")</f>
        <v/>
      </c>
      <c r="P1191" s="250" t="str">
        <f>IF(J1191&lt;&gt;"",1000 - SUMIF($D$12:$D1190,$D1191,P$12:P1190),"")</f>
        <v/>
      </c>
      <c r="Q1191" s="106"/>
      <c r="R1191" s="247"/>
      <c r="S1191" s="247"/>
      <c r="T1191" s="247"/>
      <c r="U1191" s="248" t="str">
        <f>IF(AND(R1191&lt;&gt;"",S1191&lt;&gt;"",Q1191&lt;&gt;""),ROUND(MIN(IF(OR(Q1191="OZZ",Q1191="ZZ"),5000,17300),TRUNC(0.75*(SUMIF($D$12:$D1191,$D1191,R$12:R1191)+SUMIF($D$12:$D1191,$D1191,S$12:S1191)),2)) - SUMIF($D$12:$D1190,$D1191,U$12:U1190),2),"")</f>
        <v/>
      </c>
      <c r="V1191" s="248" t="str">
        <f>IF(AND(R1191&lt;&gt;"",S1191&lt;&gt;"",T1191&lt;&gt;"",Q1191&lt;&gt;"",AL1191&lt;&gt;""),IF(OR(Q1191="OZZ",Q1191="ZZ"),ROUND(0-SUMIF($D$12:$D1190,$D1191,V$12:V1190),2),IF(T1191=0,0,ROUND(MIN(MIN(17300,TRUNC(0.75*(SUMIF($D$12:$D$2012,$D1191,R$12:R$2012)+SUMIF($D$12:$D$2012,$D1191,S$12:S$2012)),2)+SUMIF($D$12:$D1191,$D1191,AL$12:AL1191))-SUMIF($D$12:$D1190,$D1191,V$12:V1190)-SUMIF($D$12:$D$2012,$D1191,U$12:U$2012),AL1191),2))),"")</f>
        <v/>
      </c>
      <c r="W1191" s="250" t="str">
        <f>IF(Q1191&lt;&gt;"",1000 - SUMIF($D$12:$D1190,$D1191,W$12:W1190),"")</f>
        <v/>
      </c>
      <c r="X1191" s="106"/>
      <c r="Y1191" s="247"/>
      <c r="Z1191" s="247"/>
      <c r="AA1191" s="247"/>
      <c r="AB1191" s="248" t="str">
        <f>IF(AND(Y1191&lt;&gt;"",Z1191&lt;&gt;"",X1191&lt;&gt;""),ROUND(MIN(IF(OR(X1191="OZZ",X1191="ZZ"),5000,17300),TRUNC(0.75*(SUMIF($D$12:$D1191,$D1191,Y$12:Y1191)+SUMIF($D$12:$D1191,$D1191,Z$12:Z1191)),2)) - SUMIF($D$12:$D1190,$D1191,AB$12:AB1190),2),"")</f>
        <v/>
      </c>
      <c r="AC1191" s="251" t="str">
        <f>IF(AND(Y1191&lt;&gt;"",Z1191&lt;&gt;"",AA1191&lt;&gt;"",X1191&lt;&gt;"",AP1191&lt;&gt;""),IF(OR(X1191="OZZ",X1191="ZZ"),ROUND(0-SUMIF($D$12:$D1190,$D1191,AC$12:AC1190),2),IF(AA1191=0,0,ROUND(MIN(MIN(17300,TRUNC(0.75*(SUMIF($D$12:$D$2012,$D1191,Y$12:Y$2012)+SUMIF($D$12:$D$2012,$D1191,Z$12:Z$2012)),2)+SUMIF($D$12:$D1191,$D1191,AP$12:AP1191))-SUMIF($D$12:$D1190,$D1191,AC$12:AC1190)-SUMIF($D$12:$D$2012,$D1191,AB$12:AB$2012),AP1191),2))),"")</f>
        <v/>
      </c>
      <c r="AD1191" s="250" t="str">
        <f>IF(X1191&lt;&gt;"",1000 - SUMIF($D$12:$D1190,$D1191,AD$12:AD1190),"")</f>
        <v/>
      </c>
      <c r="AE1191" s="252"/>
      <c r="AF1191" s="253"/>
      <c r="AG1191" s="254"/>
      <c r="AH1191" s="255" t="str">
        <f t="shared" si="397"/>
        <v/>
      </c>
      <c r="AI1191" s="256"/>
      <c r="AJ1191" s="253"/>
      <c r="AK1191" s="254"/>
      <c r="AL1191" s="255" t="str">
        <f t="shared" si="398"/>
        <v/>
      </c>
      <c r="AM1191" s="256"/>
      <c r="AN1191" s="253"/>
      <c r="AO1191" s="254"/>
      <c r="AP1191" s="255" t="str">
        <f t="shared" si="378"/>
        <v/>
      </c>
      <c r="AQ1191" s="116"/>
      <c r="AR1191" s="116"/>
      <c r="AS1191" s="117"/>
      <c r="AT1191" s="118"/>
      <c r="AU1191" s="119" t="str">
        <f>IF(D1191&lt;&gt; "", IF(COUNTIF($D$12:$D1191,$D1191)&gt;1,0,IF(SUM(N1191,U1191,AB1191)&gt;0,IF(AND(X1191="",OR(Q1191&lt;&gt;"",J1191&lt;&gt;"")),IF(Q1191&lt;&gt;"",Q1191,IF(J1191&lt;&gt;"",J1191,0)),IF(AND(Q1191&lt;&gt;"",J1191&lt;&gt;"",Q1191=J1191),Q1191,X1191)),0)),"")</f>
        <v/>
      </c>
      <c r="AV1191" s="119" t="str">
        <f>IF(D1191&lt;&gt;"",IF(COUNTIF($D$12:$D1191,$D1191)&gt;1,0,IF(SUM(O1191,V1191,AC1191)&gt;0,IF(AND(X1191="",OR(Q1191&lt;&gt;"",J1191&lt;&gt;"")),IF(Q1191&lt;&gt;"",Q1191,IF(J1191&lt;&gt;"",J1191,0)),IF(AND(Q1191&lt;&gt;"",J1191&lt;&gt;"",Q1191=J1191),Q1191,X1191)),0)),"")</f>
        <v/>
      </c>
      <c r="AW1191" s="119" t="str">
        <f>IF(D1191&lt;&gt;"",IF(COUNTIF($D$12:$D1191,$D1191)&gt;1,0,IF(SUM(P1191,W1191,AD1191)&gt;0,IF(AND(X1191="",OR(Q1191&lt;&gt;"",J1191&lt;&gt;"")),IF(Q1191&lt;&gt;"",Q1191,IF(J1191&lt;&gt;"",J1191,0)),IF(AND(Q1191&lt;&gt;"",J1191&lt;&gt;"",Q1191=J1191),Q1191,X1191)),0)),"")</f>
        <v/>
      </c>
      <c r="AX1191" s="118" t="str">
        <f t="shared" si="379"/>
        <v/>
      </c>
      <c r="AY1191" s="118" t="str">
        <f t="shared" si="380"/>
        <v/>
      </c>
      <c r="AZ1191" s="118" t="str">
        <f t="shared" si="381"/>
        <v/>
      </c>
      <c r="BA1191" s="118" t="str">
        <f t="shared" si="382"/>
        <v/>
      </c>
      <c r="BB1191" s="118" t="str">
        <f t="shared" si="383"/>
        <v/>
      </c>
      <c r="BC1191" s="118" t="str">
        <f t="shared" si="384"/>
        <v/>
      </c>
      <c r="BD1191" s="118" t="str">
        <f t="shared" si="385"/>
        <v/>
      </c>
      <c r="BE1191" s="118" t="str">
        <f t="shared" si="386"/>
        <v/>
      </c>
      <c r="BF1191" s="118" t="str">
        <f t="shared" si="387"/>
        <v/>
      </c>
      <c r="BG1191" s="120"/>
      <c r="BH1191" s="120" t="str">
        <f t="shared" si="388"/>
        <v/>
      </c>
      <c r="BI1191" s="120" t="str">
        <f t="shared" si="389"/>
        <v/>
      </c>
      <c r="BJ1191" s="121"/>
      <c r="BK1191" s="120" t="str">
        <f t="shared" si="390"/>
        <v/>
      </c>
      <c r="BL1191" s="120" t="str">
        <f t="shared" si="391"/>
        <v/>
      </c>
      <c r="BM1191" s="120" t="str">
        <f t="shared" si="392"/>
        <v/>
      </c>
      <c r="BN1191" s="120" t="str">
        <f t="shared" si="393"/>
        <v/>
      </c>
      <c r="BO1191" s="120" t="str">
        <f t="shared" si="394"/>
        <v/>
      </c>
      <c r="BP1191" s="120" t="str">
        <f t="shared" si="395"/>
        <v/>
      </c>
      <c r="BQ1191" s="98"/>
      <c r="BR1191" s="98"/>
      <c r="BS1191" s="98"/>
      <c r="BT1191" s="98"/>
      <c r="BU1191" s="98"/>
      <c r="BV1191" s="98"/>
      <c r="BW1191" s="98"/>
      <c r="BX1191" s="98"/>
      <c r="BY1191" s="98"/>
      <c r="BZ1191" s="98"/>
      <c r="CA1191" s="98"/>
      <c r="CB1191" s="98"/>
      <c r="CC1191" s="98"/>
      <c r="CD1191" s="98"/>
      <c r="CE1191" s="98"/>
      <c r="CF1191" s="98"/>
      <c r="CG1191" s="98"/>
      <c r="CH1191" s="98"/>
      <c r="CI1191" s="98"/>
      <c r="CJ1191" s="98"/>
      <c r="CK1191" s="98"/>
      <c r="CL1191" s="98"/>
      <c r="CM1191" s="98"/>
      <c r="CN1191" s="98"/>
      <c r="CO1191" s="98"/>
      <c r="CP1191" s="98"/>
      <c r="CQ1191" s="98"/>
      <c r="CR1191" s="98"/>
      <c r="CS1191" s="98"/>
    </row>
    <row r="1192" spans="1:97" s="4" customFormat="1" ht="18.75" customHeight="1" x14ac:dyDescent="0.2">
      <c r="A1192" s="3">
        <f t="shared" si="396"/>
        <v>1180</v>
      </c>
      <c r="B1192" s="263"/>
      <c r="C1192" s="263"/>
      <c r="D1192" s="263"/>
      <c r="E1192" s="259"/>
      <c r="F1192" s="259"/>
      <c r="G1192" s="43"/>
      <c r="H1192" s="264"/>
      <c r="I1192" s="261"/>
      <c r="J1192" s="106"/>
      <c r="K1192" s="247"/>
      <c r="L1192" s="247"/>
      <c r="M1192" s="247"/>
      <c r="N1192" s="248" t="str">
        <f>IF(AND(K1192&lt;&gt;"",L1192&lt;&gt;"",J1192&lt;&gt;""),ROUND(MIN(IF(OR(J1192="OZZ",J1192="ZZ"),5000,17300),TRUNC(0.75*(SUMIF($D$12:$D1192,$D1192,K$12:K1192)+SUMIF($D$12:$D1192,$D1192,L$12:L1192)),2)) - SUMIF($D$12:$D1191,$D1192,N$12:N1191),2),"")</f>
        <v/>
      </c>
      <c r="O1192" s="249" t="str">
        <f>IF(AND(K1192&lt;&gt;"",L1192&lt;&gt;"",M1192&lt;&gt;"",J1192&lt;&gt;"",AH1192&lt;&gt;""),IF(OR(J1192="OZZ",J1192="ZZ"),ROUND(0-SUMIF($D$12:$D1191,$D1192,O$12:O1191),2),IF(M1192=0,0,ROUND(MIN(MIN(17300,TRUNC(0.75*(SUMIF($D$12:$D$2012,$D1192,K$12:K$2012)+SUMIF($D$12:$D$2012,$D1192,L$12:L$2012)),2)+SUMIF($D$12:$D1192,$D1192,AH$12:AH1192))-SUMIF($D$12:$D1191,$D1192,O$12:O1191)-SUMIF($D$12:$D$2012,$D1192,N$12:N$2012),AH1192),2))),"")</f>
        <v/>
      </c>
      <c r="P1192" s="250" t="str">
        <f>IF(J1192&lt;&gt;"",1000 - SUMIF($D$12:$D1191,$D1192,P$12:P1191),"")</f>
        <v/>
      </c>
      <c r="Q1192" s="106"/>
      <c r="R1192" s="247"/>
      <c r="S1192" s="247"/>
      <c r="T1192" s="247"/>
      <c r="U1192" s="248" t="str">
        <f>IF(AND(R1192&lt;&gt;"",S1192&lt;&gt;"",Q1192&lt;&gt;""),ROUND(MIN(IF(OR(Q1192="OZZ",Q1192="ZZ"),5000,17300),TRUNC(0.75*(SUMIF($D$12:$D1192,$D1192,R$12:R1192)+SUMIF($D$12:$D1192,$D1192,S$12:S1192)),2)) - SUMIF($D$12:$D1191,$D1192,U$12:U1191),2),"")</f>
        <v/>
      </c>
      <c r="V1192" s="248" t="str">
        <f>IF(AND(R1192&lt;&gt;"",S1192&lt;&gt;"",T1192&lt;&gt;"",Q1192&lt;&gt;"",AL1192&lt;&gt;""),IF(OR(Q1192="OZZ",Q1192="ZZ"),ROUND(0-SUMIF($D$12:$D1191,$D1192,V$12:V1191),2),IF(T1192=0,0,ROUND(MIN(MIN(17300,TRUNC(0.75*(SUMIF($D$12:$D$2012,$D1192,R$12:R$2012)+SUMIF($D$12:$D$2012,$D1192,S$12:S$2012)),2)+SUMIF($D$12:$D1192,$D1192,AL$12:AL1192))-SUMIF($D$12:$D1191,$D1192,V$12:V1191)-SUMIF($D$12:$D$2012,$D1192,U$12:U$2012),AL1192),2))),"")</f>
        <v/>
      </c>
      <c r="W1192" s="250" t="str">
        <f>IF(Q1192&lt;&gt;"",1000 - SUMIF($D$12:$D1191,$D1192,W$12:W1191),"")</f>
        <v/>
      </c>
      <c r="X1192" s="106"/>
      <c r="Y1192" s="247"/>
      <c r="Z1192" s="247"/>
      <c r="AA1192" s="247"/>
      <c r="AB1192" s="248" t="str">
        <f>IF(AND(Y1192&lt;&gt;"",Z1192&lt;&gt;"",X1192&lt;&gt;""),ROUND(MIN(IF(OR(X1192="OZZ",X1192="ZZ"),5000,17300),TRUNC(0.75*(SUMIF($D$12:$D1192,$D1192,Y$12:Y1192)+SUMIF($D$12:$D1192,$D1192,Z$12:Z1192)),2)) - SUMIF($D$12:$D1191,$D1192,AB$12:AB1191),2),"")</f>
        <v/>
      </c>
      <c r="AC1192" s="251" t="str">
        <f>IF(AND(Y1192&lt;&gt;"",Z1192&lt;&gt;"",AA1192&lt;&gt;"",X1192&lt;&gt;"",AP1192&lt;&gt;""),IF(OR(X1192="OZZ",X1192="ZZ"),ROUND(0-SUMIF($D$12:$D1191,$D1192,AC$12:AC1191),2),IF(AA1192=0,0,ROUND(MIN(MIN(17300,TRUNC(0.75*(SUMIF($D$12:$D$2012,$D1192,Y$12:Y$2012)+SUMIF($D$12:$D$2012,$D1192,Z$12:Z$2012)),2)+SUMIF($D$12:$D1192,$D1192,AP$12:AP1192))-SUMIF($D$12:$D1191,$D1192,AC$12:AC1191)-SUMIF($D$12:$D$2012,$D1192,AB$12:AB$2012),AP1192),2))),"")</f>
        <v/>
      </c>
      <c r="AD1192" s="250" t="str">
        <f>IF(X1192&lt;&gt;"",1000 - SUMIF($D$12:$D1191,$D1192,AD$12:AD1191),"")</f>
        <v/>
      </c>
      <c r="AE1192" s="252"/>
      <c r="AF1192" s="253"/>
      <c r="AG1192" s="254"/>
      <c r="AH1192" s="255" t="str">
        <f t="shared" si="397"/>
        <v/>
      </c>
      <c r="AI1192" s="256"/>
      <c r="AJ1192" s="253"/>
      <c r="AK1192" s="254"/>
      <c r="AL1192" s="255" t="str">
        <f t="shared" si="398"/>
        <v/>
      </c>
      <c r="AM1192" s="256"/>
      <c r="AN1192" s="253"/>
      <c r="AO1192" s="254"/>
      <c r="AP1192" s="255" t="str">
        <f t="shared" si="378"/>
        <v/>
      </c>
      <c r="AQ1192" s="116"/>
      <c r="AR1192" s="116"/>
      <c r="AS1192" s="117"/>
      <c r="AT1192" s="118"/>
      <c r="AU1192" s="119" t="str">
        <f>IF(D1192&lt;&gt; "", IF(COUNTIF($D$12:$D1192,$D1192)&gt;1,0,IF(SUM(N1192,U1192,AB1192)&gt;0,IF(AND(X1192="",OR(Q1192&lt;&gt;"",J1192&lt;&gt;"")),IF(Q1192&lt;&gt;"",Q1192,IF(J1192&lt;&gt;"",J1192,0)),IF(AND(Q1192&lt;&gt;"",J1192&lt;&gt;"",Q1192=J1192),Q1192,X1192)),0)),"")</f>
        <v/>
      </c>
      <c r="AV1192" s="119" t="str">
        <f>IF(D1192&lt;&gt;"",IF(COUNTIF($D$12:$D1192,$D1192)&gt;1,0,IF(SUM(O1192,V1192,AC1192)&gt;0,IF(AND(X1192="",OR(Q1192&lt;&gt;"",J1192&lt;&gt;"")),IF(Q1192&lt;&gt;"",Q1192,IF(J1192&lt;&gt;"",J1192,0)),IF(AND(Q1192&lt;&gt;"",J1192&lt;&gt;"",Q1192=J1192),Q1192,X1192)),0)),"")</f>
        <v/>
      </c>
      <c r="AW1192" s="119" t="str">
        <f>IF(D1192&lt;&gt;"",IF(COUNTIF($D$12:$D1192,$D1192)&gt;1,0,IF(SUM(P1192,W1192,AD1192)&gt;0,IF(AND(X1192="",OR(Q1192&lt;&gt;"",J1192&lt;&gt;"")),IF(Q1192&lt;&gt;"",Q1192,IF(J1192&lt;&gt;"",J1192,0)),IF(AND(Q1192&lt;&gt;"",J1192&lt;&gt;"",Q1192=J1192),Q1192,X1192)),0)),"")</f>
        <v/>
      </c>
      <c r="AX1192" s="118" t="str">
        <f t="shared" si="379"/>
        <v/>
      </c>
      <c r="AY1192" s="118" t="str">
        <f t="shared" si="380"/>
        <v/>
      </c>
      <c r="AZ1192" s="118" t="str">
        <f t="shared" si="381"/>
        <v/>
      </c>
      <c r="BA1192" s="118" t="str">
        <f t="shared" si="382"/>
        <v/>
      </c>
      <c r="BB1192" s="118" t="str">
        <f t="shared" si="383"/>
        <v/>
      </c>
      <c r="BC1192" s="118" t="str">
        <f t="shared" si="384"/>
        <v/>
      </c>
      <c r="BD1192" s="118" t="str">
        <f t="shared" si="385"/>
        <v/>
      </c>
      <c r="BE1192" s="118" t="str">
        <f t="shared" si="386"/>
        <v/>
      </c>
      <c r="BF1192" s="118" t="str">
        <f t="shared" si="387"/>
        <v/>
      </c>
      <c r="BG1192" s="120"/>
      <c r="BH1192" s="120" t="str">
        <f t="shared" si="388"/>
        <v/>
      </c>
      <c r="BI1192" s="120" t="str">
        <f t="shared" si="389"/>
        <v/>
      </c>
      <c r="BJ1192" s="121"/>
      <c r="BK1192" s="120" t="str">
        <f t="shared" si="390"/>
        <v/>
      </c>
      <c r="BL1192" s="120" t="str">
        <f t="shared" si="391"/>
        <v/>
      </c>
      <c r="BM1192" s="120" t="str">
        <f t="shared" si="392"/>
        <v/>
      </c>
      <c r="BN1192" s="120" t="str">
        <f t="shared" si="393"/>
        <v/>
      </c>
      <c r="BO1192" s="120" t="str">
        <f t="shared" si="394"/>
        <v/>
      </c>
      <c r="BP1192" s="120" t="str">
        <f t="shared" si="395"/>
        <v/>
      </c>
      <c r="BQ1192" s="98"/>
      <c r="BR1192" s="98"/>
      <c r="BS1192" s="98"/>
      <c r="BT1192" s="98"/>
      <c r="BU1192" s="98"/>
      <c r="BV1192" s="98"/>
      <c r="BW1192" s="98"/>
      <c r="BX1192" s="98"/>
      <c r="BY1192" s="98"/>
      <c r="BZ1192" s="98"/>
      <c r="CA1192" s="98"/>
      <c r="CB1192" s="98"/>
      <c r="CC1192" s="98"/>
      <c r="CD1192" s="98"/>
      <c r="CE1192" s="98"/>
      <c r="CF1192" s="98"/>
      <c r="CG1192" s="98"/>
      <c r="CH1192" s="98"/>
      <c r="CI1192" s="98"/>
      <c r="CJ1192" s="98"/>
      <c r="CK1192" s="98"/>
      <c r="CL1192" s="98"/>
      <c r="CM1192" s="98"/>
      <c r="CN1192" s="98"/>
      <c r="CO1192" s="98"/>
      <c r="CP1192" s="98"/>
      <c r="CQ1192" s="98"/>
      <c r="CR1192" s="98"/>
      <c r="CS1192" s="98"/>
    </row>
    <row r="1193" spans="1:97" s="4" customFormat="1" ht="18.75" customHeight="1" x14ac:dyDescent="0.2">
      <c r="A1193" s="3">
        <f t="shared" si="396"/>
        <v>1181</v>
      </c>
      <c r="B1193" s="263"/>
      <c r="C1193" s="263"/>
      <c r="D1193" s="263"/>
      <c r="E1193" s="259"/>
      <c r="F1193" s="259"/>
      <c r="G1193" s="43"/>
      <c r="H1193" s="264"/>
      <c r="I1193" s="261"/>
      <c r="J1193" s="106"/>
      <c r="K1193" s="247"/>
      <c r="L1193" s="247"/>
      <c r="M1193" s="247"/>
      <c r="N1193" s="248" t="str">
        <f>IF(AND(K1193&lt;&gt;"",L1193&lt;&gt;"",J1193&lt;&gt;""),ROUND(MIN(IF(OR(J1193="OZZ",J1193="ZZ"),5000,17300),TRUNC(0.75*(SUMIF($D$12:$D1193,$D1193,K$12:K1193)+SUMIF($D$12:$D1193,$D1193,L$12:L1193)),2)) - SUMIF($D$12:$D1192,$D1193,N$12:N1192),2),"")</f>
        <v/>
      </c>
      <c r="O1193" s="249" t="str">
        <f>IF(AND(K1193&lt;&gt;"",L1193&lt;&gt;"",M1193&lt;&gt;"",J1193&lt;&gt;"",AH1193&lt;&gt;""),IF(OR(J1193="OZZ",J1193="ZZ"),ROUND(0-SUMIF($D$12:$D1192,$D1193,O$12:O1192),2),IF(M1193=0,0,ROUND(MIN(MIN(17300,TRUNC(0.75*(SUMIF($D$12:$D$2012,$D1193,K$12:K$2012)+SUMIF($D$12:$D$2012,$D1193,L$12:L$2012)),2)+SUMIF($D$12:$D1193,$D1193,AH$12:AH1193))-SUMIF($D$12:$D1192,$D1193,O$12:O1192)-SUMIF($D$12:$D$2012,$D1193,N$12:N$2012),AH1193),2))),"")</f>
        <v/>
      </c>
      <c r="P1193" s="250" t="str">
        <f>IF(J1193&lt;&gt;"",1000 - SUMIF($D$12:$D1192,$D1193,P$12:P1192),"")</f>
        <v/>
      </c>
      <c r="Q1193" s="106"/>
      <c r="R1193" s="247"/>
      <c r="S1193" s="247"/>
      <c r="T1193" s="247"/>
      <c r="U1193" s="248" t="str">
        <f>IF(AND(R1193&lt;&gt;"",S1193&lt;&gt;"",Q1193&lt;&gt;""),ROUND(MIN(IF(OR(Q1193="OZZ",Q1193="ZZ"),5000,17300),TRUNC(0.75*(SUMIF($D$12:$D1193,$D1193,R$12:R1193)+SUMIF($D$12:$D1193,$D1193,S$12:S1193)),2)) - SUMIF($D$12:$D1192,$D1193,U$12:U1192),2),"")</f>
        <v/>
      </c>
      <c r="V1193" s="248" t="str">
        <f>IF(AND(R1193&lt;&gt;"",S1193&lt;&gt;"",T1193&lt;&gt;"",Q1193&lt;&gt;"",AL1193&lt;&gt;""),IF(OR(Q1193="OZZ",Q1193="ZZ"),ROUND(0-SUMIF($D$12:$D1192,$D1193,V$12:V1192),2),IF(T1193=0,0,ROUND(MIN(MIN(17300,TRUNC(0.75*(SUMIF($D$12:$D$2012,$D1193,R$12:R$2012)+SUMIF($D$12:$D$2012,$D1193,S$12:S$2012)),2)+SUMIF($D$12:$D1193,$D1193,AL$12:AL1193))-SUMIF($D$12:$D1192,$D1193,V$12:V1192)-SUMIF($D$12:$D$2012,$D1193,U$12:U$2012),AL1193),2))),"")</f>
        <v/>
      </c>
      <c r="W1193" s="250" t="str">
        <f>IF(Q1193&lt;&gt;"",1000 - SUMIF($D$12:$D1192,$D1193,W$12:W1192),"")</f>
        <v/>
      </c>
      <c r="X1193" s="106"/>
      <c r="Y1193" s="247"/>
      <c r="Z1193" s="247"/>
      <c r="AA1193" s="247"/>
      <c r="AB1193" s="248" t="str">
        <f>IF(AND(Y1193&lt;&gt;"",Z1193&lt;&gt;"",X1193&lt;&gt;""),ROUND(MIN(IF(OR(X1193="OZZ",X1193="ZZ"),5000,17300),TRUNC(0.75*(SUMIF($D$12:$D1193,$D1193,Y$12:Y1193)+SUMIF($D$12:$D1193,$D1193,Z$12:Z1193)),2)) - SUMIF($D$12:$D1192,$D1193,AB$12:AB1192),2),"")</f>
        <v/>
      </c>
      <c r="AC1193" s="251" t="str">
        <f>IF(AND(Y1193&lt;&gt;"",Z1193&lt;&gt;"",AA1193&lt;&gt;"",X1193&lt;&gt;"",AP1193&lt;&gt;""),IF(OR(X1193="OZZ",X1193="ZZ"),ROUND(0-SUMIF($D$12:$D1192,$D1193,AC$12:AC1192),2),IF(AA1193=0,0,ROUND(MIN(MIN(17300,TRUNC(0.75*(SUMIF($D$12:$D$2012,$D1193,Y$12:Y$2012)+SUMIF($D$12:$D$2012,$D1193,Z$12:Z$2012)),2)+SUMIF($D$12:$D1193,$D1193,AP$12:AP1193))-SUMIF($D$12:$D1192,$D1193,AC$12:AC1192)-SUMIF($D$12:$D$2012,$D1193,AB$12:AB$2012),AP1193),2))),"")</f>
        <v/>
      </c>
      <c r="AD1193" s="250" t="str">
        <f>IF(X1193&lt;&gt;"",1000 - SUMIF($D$12:$D1192,$D1193,AD$12:AD1192),"")</f>
        <v/>
      </c>
      <c r="AE1193" s="252"/>
      <c r="AF1193" s="253"/>
      <c r="AG1193" s="254"/>
      <c r="AH1193" s="255" t="str">
        <f t="shared" si="397"/>
        <v/>
      </c>
      <c r="AI1193" s="256"/>
      <c r="AJ1193" s="253"/>
      <c r="AK1193" s="254"/>
      <c r="AL1193" s="255" t="str">
        <f t="shared" si="398"/>
        <v/>
      </c>
      <c r="AM1193" s="256"/>
      <c r="AN1193" s="253"/>
      <c r="AO1193" s="254"/>
      <c r="AP1193" s="255" t="str">
        <f t="shared" si="378"/>
        <v/>
      </c>
      <c r="AQ1193" s="116"/>
      <c r="AR1193" s="116"/>
      <c r="AS1193" s="117"/>
      <c r="AT1193" s="118"/>
      <c r="AU1193" s="119" t="str">
        <f>IF(D1193&lt;&gt; "", IF(COUNTIF($D$12:$D1193,$D1193)&gt;1,0,IF(SUM(N1193,U1193,AB1193)&gt;0,IF(AND(X1193="",OR(Q1193&lt;&gt;"",J1193&lt;&gt;"")),IF(Q1193&lt;&gt;"",Q1193,IF(J1193&lt;&gt;"",J1193,0)),IF(AND(Q1193&lt;&gt;"",J1193&lt;&gt;"",Q1193=J1193),Q1193,X1193)),0)),"")</f>
        <v/>
      </c>
      <c r="AV1193" s="119" t="str">
        <f>IF(D1193&lt;&gt;"",IF(COUNTIF($D$12:$D1193,$D1193)&gt;1,0,IF(SUM(O1193,V1193,AC1193)&gt;0,IF(AND(X1193="",OR(Q1193&lt;&gt;"",J1193&lt;&gt;"")),IF(Q1193&lt;&gt;"",Q1193,IF(J1193&lt;&gt;"",J1193,0)),IF(AND(Q1193&lt;&gt;"",J1193&lt;&gt;"",Q1193=J1193),Q1193,X1193)),0)),"")</f>
        <v/>
      </c>
      <c r="AW1193" s="119" t="str">
        <f>IF(D1193&lt;&gt;"",IF(COUNTIF($D$12:$D1193,$D1193)&gt;1,0,IF(SUM(P1193,W1193,AD1193)&gt;0,IF(AND(X1193="",OR(Q1193&lt;&gt;"",J1193&lt;&gt;"")),IF(Q1193&lt;&gt;"",Q1193,IF(J1193&lt;&gt;"",J1193,0)),IF(AND(Q1193&lt;&gt;"",J1193&lt;&gt;"",Q1193=J1193),Q1193,X1193)),0)),"")</f>
        <v/>
      </c>
      <c r="AX1193" s="118" t="str">
        <f t="shared" si="379"/>
        <v/>
      </c>
      <c r="AY1193" s="118" t="str">
        <f t="shared" si="380"/>
        <v/>
      </c>
      <c r="AZ1193" s="118" t="str">
        <f t="shared" si="381"/>
        <v/>
      </c>
      <c r="BA1193" s="118" t="str">
        <f t="shared" si="382"/>
        <v/>
      </c>
      <c r="BB1193" s="118" t="str">
        <f t="shared" si="383"/>
        <v/>
      </c>
      <c r="BC1193" s="118" t="str">
        <f t="shared" si="384"/>
        <v/>
      </c>
      <c r="BD1193" s="118" t="str">
        <f t="shared" si="385"/>
        <v/>
      </c>
      <c r="BE1193" s="118" t="str">
        <f t="shared" si="386"/>
        <v/>
      </c>
      <c r="BF1193" s="118" t="str">
        <f t="shared" si="387"/>
        <v/>
      </c>
      <c r="BG1193" s="120"/>
      <c r="BH1193" s="120" t="str">
        <f t="shared" si="388"/>
        <v/>
      </c>
      <c r="BI1193" s="120" t="str">
        <f t="shared" si="389"/>
        <v/>
      </c>
      <c r="BJ1193" s="121"/>
      <c r="BK1193" s="120" t="str">
        <f t="shared" si="390"/>
        <v/>
      </c>
      <c r="BL1193" s="120" t="str">
        <f t="shared" si="391"/>
        <v/>
      </c>
      <c r="BM1193" s="120" t="str">
        <f t="shared" si="392"/>
        <v/>
      </c>
      <c r="BN1193" s="120" t="str">
        <f t="shared" si="393"/>
        <v/>
      </c>
      <c r="BO1193" s="120" t="str">
        <f t="shared" si="394"/>
        <v/>
      </c>
      <c r="BP1193" s="120" t="str">
        <f t="shared" si="395"/>
        <v/>
      </c>
      <c r="BQ1193" s="98"/>
      <c r="BR1193" s="98"/>
      <c r="BS1193" s="98"/>
      <c r="BT1193" s="98"/>
      <c r="BU1193" s="98"/>
      <c r="BV1193" s="98"/>
      <c r="BW1193" s="98"/>
      <c r="BX1193" s="98"/>
      <c r="BY1193" s="98"/>
      <c r="BZ1193" s="98"/>
      <c r="CA1193" s="98"/>
      <c r="CB1193" s="98"/>
      <c r="CC1193" s="98"/>
      <c r="CD1193" s="98"/>
      <c r="CE1193" s="98"/>
      <c r="CF1193" s="98"/>
      <c r="CG1193" s="98"/>
      <c r="CH1193" s="98"/>
      <c r="CI1193" s="98"/>
      <c r="CJ1193" s="98"/>
      <c r="CK1193" s="98"/>
      <c r="CL1193" s="98"/>
      <c r="CM1193" s="98"/>
      <c r="CN1193" s="98"/>
      <c r="CO1193" s="98"/>
      <c r="CP1193" s="98"/>
      <c r="CQ1193" s="98"/>
      <c r="CR1193" s="98"/>
      <c r="CS1193" s="98"/>
    </row>
    <row r="1194" spans="1:97" s="4" customFormat="1" ht="18.75" customHeight="1" x14ac:dyDescent="0.2">
      <c r="A1194" s="3">
        <f t="shared" si="396"/>
        <v>1182</v>
      </c>
      <c r="B1194" s="263"/>
      <c r="C1194" s="263"/>
      <c r="D1194" s="263"/>
      <c r="E1194" s="259"/>
      <c r="F1194" s="259"/>
      <c r="G1194" s="43"/>
      <c r="H1194" s="264"/>
      <c r="I1194" s="261"/>
      <c r="J1194" s="106"/>
      <c r="K1194" s="247"/>
      <c r="L1194" s="247"/>
      <c r="M1194" s="247"/>
      <c r="N1194" s="248" t="str">
        <f>IF(AND(K1194&lt;&gt;"",L1194&lt;&gt;"",J1194&lt;&gt;""),ROUND(MIN(IF(OR(J1194="OZZ",J1194="ZZ"),5000,17300),TRUNC(0.75*(SUMIF($D$12:$D1194,$D1194,K$12:K1194)+SUMIF($D$12:$D1194,$D1194,L$12:L1194)),2)) - SUMIF($D$12:$D1193,$D1194,N$12:N1193),2),"")</f>
        <v/>
      </c>
      <c r="O1194" s="249" t="str">
        <f>IF(AND(K1194&lt;&gt;"",L1194&lt;&gt;"",M1194&lt;&gt;"",J1194&lt;&gt;"",AH1194&lt;&gt;""),IF(OR(J1194="OZZ",J1194="ZZ"),ROUND(0-SUMIF($D$12:$D1193,$D1194,O$12:O1193),2),IF(M1194=0,0,ROUND(MIN(MIN(17300,TRUNC(0.75*(SUMIF($D$12:$D$2012,$D1194,K$12:K$2012)+SUMIF($D$12:$D$2012,$D1194,L$12:L$2012)),2)+SUMIF($D$12:$D1194,$D1194,AH$12:AH1194))-SUMIF($D$12:$D1193,$D1194,O$12:O1193)-SUMIF($D$12:$D$2012,$D1194,N$12:N$2012),AH1194),2))),"")</f>
        <v/>
      </c>
      <c r="P1194" s="250" t="str">
        <f>IF(J1194&lt;&gt;"",1000 - SUMIF($D$12:$D1193,$D1194,P$12:P1193),"")</f>
        <v/>
      </c>
      <c r="Q1194" s="106"/>
      <c r="R1194" s="247"/>
      <c r="S1194" s="247"/>
      <c r="T1194" s="247"/>
      <c r="U1194" s="248" t="str">
        <f>IF(AND(R1194&lt;&gt;"",S1194&lt;&gt;"",Q1194&lt;&gt;""),ROUND(MIN(IF(OR(Q1194="OZZ",Q1194="ZZ"),5000,17300),TRUNC(0.75*(SUMIF($D$12:$D1194,$D1194,R$12:R1194)+SUMIF($D$12:$D1194,$D1194,S$12:S1194)),2)) - SUMIF($D$12:$D1193,$D1194,U$12:U1193),2),"")</f>
        <v/>
      </c>
      <c r="V1194" s="248" t="str">
        <f>IF(AND(R1194&lt;&gt;"",S1194&lt;&gt;"",T1194&lt;&gt;"",Q1194&lt;&gt;"",AL1194&lt;&gt;""),IF(OR(Q1194="OZZ",Q1194="ZZ"),ROUND(0-SUMIF($D$12:$D1193,$D1194,V$12:V1193),2),IF(T1194=0,0,ROUND(MIN(MIN(17300,TRUNC(0.75*(SUMIF($D$12:$D$2012,$D1194,R$12:R$2012)+SUMIF($D$12:$D$2012,$D1194,S$12:S$2012)),2)+SUMIF($D$12:$D1194,$D1194,AL$12:AL1194))-SUMIF($D$12:$D1193,$D1194,V$12:V1193)-SUMIF($D$12:$D$2012,$D1194,U$12:U$2012),AL1194),2))),"")</f>
        <v/>
      </c>
      <c r="W1194" s="250" t="str">
        <f>IF(Q1194&lt;&gt;"",1000 - SUMIF($D$12:$D1193,$D1194,W$12:W1193),"")</f>
        <v/>
      </c>
      <c r="X1194" s="106"/>
      <c r="Y1194" s="247"/>
      <c r="Z1194" s="247"/>
      <c r="AA1194" s="247"/>
      <c r="AB1194" s="248" t="str">
        <f>IF(AND(Y1194&lt;&gt;"",Z1194&lt;&gt;"",X1194&lt;&gt;""),ROUND(MIN(IF(OR(X1194="OZZ",X1194="ZZ"),5000,17300),TRUNC(0.75*(SUMIF($D$12:$D1194,$D1194,Y$12:Y1194)+SUMIF($D$12:$D1194,$D1194,Z$12:Z1194)),2)) - SUMIF($D$12:$D1193,$D1194,AB$12:AB1193),2),"")</f>
        <v/>
      </c>
      <c r="AC1194" s="251" t="str">
        <f>IF(AND(Y1194&lt;&gt;"",Z1194&lt;&gt;"",AA1194&lt;&gt;"",X1194&lt;&gt;"",AP1194&lt;&gt;""),IF(OR(X1194="OZZ",X1194="ZZ"),ROUND(0-SUMIF($D$12:$D1193,$D1194,AC$12:AC1193),2),IF(AA1194=0,0,ROUND(MIN(MIN(17300,TRUNC(0.75*(SUMIF($D$12:$D$2012,$D1194,Y$12:Y$2012)+SUMIF($D$12:$D$2012,$D1194,Z$12:Z$2012)),2)+SUMIF($D$12:$D1194,$D1194,AP$12:AP1194))-SUMIF($D$12:$D1193,$D1194,AC$12:AC1193)-SUMIF($D$12:$D$2012,$D1194,AB$12:AB$2012),AP1194),2))),"")</f>
        <v/>
      </c>
      <c r="AD1194" s="250" t="str">
        <f>IF(X1194&lt;&gt;"",1000 - SUMIF($D$12:$D1193,$D1194,AD$12:AD1193),"")</f>
        <v/>
      </c>
      <c r="AE1194" s="252"/>
      <c r="AF1194" s="253"/>
      <c r="AG1194" s="254"/>
      <c r="AH1194" s="255" t="str">
        <f t="shared" si="397"/>
        <v/>
      </c>
      <c r="AI1194" s="256"/>
      <c r="AJ1194" s="253"/>
      <c r="AK1194" s="254"/>
      <c r="AL1194" s="255" t="str">
        <f t="shared" si="398"/>
        <v/>
      </c>
      <c r="AM1194" s="256"/>
      <c r="AN1194" s="253"/>
      <c r="AO1194" s="254"/>
      <c r="AP1194" s="255" t="str">
        <f t="shared" si="378"/>
        <v/>
      </c>
      <c r="AQ1194" s="116"/>
      <c r="AR1194" s="116"/>
      <c r="AS1194" s="117"/>
      <c r="AT1194" s="118"/>
      <c r="AU1194" s="119" t="str">
        <f>IF(D1194&lt;&gt; "", IF(COUNTIF($D$12:$D1194,$D1194)&gt;1,0,IF(SUM(N1194,U1194,AB1194)&gt;0,IF(AND(X1194="",OR(Q1194&lt;&gt;"",J1194&lt;&gt;"")),IF(Q1194&lt;&gt;"",Q1194,IF(J1194&lt;&gt;"",J1194,0)),IF(AND(Q1194&lt;&gt;"",J1194&lt;&gt;"",Q1194=J1194),Q1194,X1194)),0)),"")</f>
        <v/>
      </c>
      <c r="AV1194" s="119" t="str">
        <f>IF(D1194&lt;&gt;"",IF(COUNTIF($D$12:$D1194,$D1194)&gt;1,0,IF(SUM(O1194,V1194,AC1194)&gt;0,IF(AND(X1194="",OR(Q1194&lt;&gt;"",J1194&lt;&gt;"")),IF(Q1194&lt;&gt;"",Q1194,IF(J1194&lt;&gt;"",J1194,0)),IF(AND(Q1194&lt;&gt;"",J1194&lt;&gt;"",Q1194=J1194),Q1194,X1194)),0)),"")</f>
        <v/>
      </c>
      <c r="AW1194" s="119" t="str">
        <f>IF(D1194&lt;&gt;"",IF(COUNTIF($D$12:$D1194,$D1194)&gt;1,0,IF(SUM(P1194,W1194,AD1194)&gt;0,IF(AND(X1194="",OR(Q1194&lt;&gt;"",J1194&lt;&gt;"")),IF(Q1194&lt;&gt;"",Q1194,IF(J1194&lt;&gt;"",J1194,0)),IF(AND(Q1194&lt;&gt;"",J1194&lt;&gt;"",Q1194=J1194),Q1194,X1194)),0)),"")</f>
        <v/>
      </c>
      <c r="AX1194" s="118" t="str">
        <f t="shared" si="379"/>
        <v/>
      </c>
      <c r="AY1194" s="118" t="str">
        <f t="shared" si="380"/>
        <v/>
      </c>
      <c r="AZ1194" s="118" t="str">
        <f t="shared" si="381"/>
        <v/>
      </c>
      <c r="BA1194" s="118" t="str">
        <f t="shared" si="382"/>
        <v/>
      </c>
      <c r="BB1194" s="118" t="str">
        <f t="shared" si="383"/>
        <v/>
      </c>
      <c r="BC1194" s="118" t="str">
        <f t="shared" si="384"/>
        <v/>
      </c>
      <c r="BD1194" s="118" t="str">
        <f t="shared" si="385"/>
        <v/>
      </c>
      <c r="BE1194" s="118" t="str">
        <f t="shared" si="386"/>
        <v/>
      </c>
      <c r="BF1194" s="118" t="str">
        <f t="shared" si="387"/>
        <v/>
      </c>
      <c r="BG1194" s="120"/>
      <c r="BH1194" s="120" t="str">
        <f t="shared" si="388"/>
        <v/>
      </c>
      <c r="BI1194" s="120" t="str">
        <f t="shared" si="389"/>
        <v/>
      </c>
      <c r="BJ1194" s="121"/>
      <c r="BK1194" s="120" t="str">
        <f t="shared" si="390"/>
        <v/>
      </c>
      <c r="BL1194" s="120" t="str">
        <f t="shared" si="391"/>
        <v/>
      </c>
      <c r="BM1194" s="120" t="str">
        <f t="shared" si="392"/>
        <v/>
      </c>
      <c r="BN1194" s="120" t="str">
        <f t="shared" si="393"/>
        <v/>
      </c>
      <c r="BO1194" s="120" t="str">
        <f t="shared" si="394"/>
        <v/>
      </c>
      <c r="BP1194" s="120" t="str">
        <f t="shared" si="395"/>
        <v/>
      </c>
      <c r="BQ1194" s="98"/>
      <c r="BR1194" s="98"/>
      <c r="BS1194" s="98"/>
      <c r="BT1194" s="98"/>
      <c r="BU1194" s="98"/>
      <c r="BV1194" s="98"/>
      <c r="BW1194" s="98"/>
      <c r="BX1194" s="98"/>
      <c r="BY1194" s="98"/>
      <c r="BZ1194" s="98"/>
      <c r="CA1194" s="98"/>
      <c r="CB1194" s="98"/>
      <c r="CC1194" s="98"/>
      <c r="CD1194" s="98"/>
      <c r="CE1194" s="98"/>
      <c r="CF1194" s="98"/>
      <c r="CG1194" s="98"/>
      <c r="CH1194" s="98"/>
      <c r="CI1194" s="98"/>
      <c r="CJ1194" s="98"/>
      <c r="CK1194" s="98"/>
      <c r="CL1194" s="98"/>
      <c r="CM1194" s="98"/>
      <c r="CN1194" s="98"/>
      <c r="CO1194" s="98"/>
      <c r="CP1194" s="98"/>
      <c r="CQ1194" s="98"/>
      <c r="CR1194" s="98"/>
      <c r="CS1194" s="98"/>
    </row>
    <row r="1195" spans="1:97" s="4" customFormat="1" ht="18.75" customHeight="1" x14ac:dyDescent="0.2">
      <c r="A1195" s="3">
        <f t="shared" si="396"/>
        <v>1183</v>
      </c>
      <c r="B1195" s="263"/>
      <c r="C1195" s="263"/>
      <c r="D1195" s="263"/>
      <c r="E1195" s="259"/>
      <c r="F1195" s="259"/>
      <c r="G1195" s="43"/>
      <c r="H1195" s="264"/>
      <c r="I1195" s="261"/>
      <c r="J1195" s="106"/>
      <c r="K1195" s="247"/>
      <c r="L1195" s="247"/>
      <c r="M1195" s="247"/>
      <c r="N1195" s="248" t="str">
        <f>IF(AND(K1195&lt;&gt;"",L1195&lt;&gt;"",J1195&lt;&gt;""),ROUND(MIN(IF(OR(J1195="OZZ",J1195="ZZ"),5000,17300),TRUNC(0.75*(SUMIF($D$12:$D1195,$D1195,K$12:K1195)+SUMIF($D$12:$D1195,$D1195,L$12:L1195)),2)) - SUMIF($D$12:$D1194,$D1195,N$12:N1194),2),"")</f>
        <v/>
      </c>
      <c r="O1195" s="249" t="str">
        <f>IF(AND(K1195&lt;&gt;"",L1195&lt;&gt;"",M1195&lt;&gt;"",J1195&lt;&gt;"",AH1195&lt;&gt;""),IF(OR(J1195="OZZ",J1195="ZZ"),ROUND(0-SUMIF($D$12:$D1194,$D1195,O$12:O1194),2),IF(M1195=0,0,ROUND(MIN(MIN(17300,TRUNC(0.75*(SUMIF($D$12:$D$2012,$D1195,K$12:K$2012)+SUMIF($D$12:$D$2012,$D1195,L$12:L$2012)),2)+SUMIF($D$12:$D1195,$D1195,AH$12:AH1195))-SUMIF($D$12:$D1194,$D1195,O$12:O1194)-SUMIF($D$12:$D$2012,$D1195,N$12:N$2012),AH1195),2))),"")</f>
        <v/>
      </c>
      <c r="P1195" s="250" t="str">
        <f>IF(J1195&lt;&gt;"",1000 - SUMIF($D$12:$D1194,$D1195,P$12:P1194),"")</f>
        <v/>
      </c>
      <c r="Q1195" s="106"/>
      <c r="R1195" s="247"/>
      <c r="S1195" s="247"/>
      <c r="T1195" s="247"/>
      <c r="U1195" s="248" t="str">
        <f>IF(AND(R1195&lt;&gt;"",S1195&lt;&gt;"",Q1195&lt;&gt;""),ROUND(MIN(IF(OR(Q1195="OZZ",Q1195="ZZ"),5000,17300),TRUNC(0.75*(SUMIF($D$12:$D1195,$D1195,R$12:R1195)+SUMIF($D$12:$D1195,$D1195,S$12:S1195)),2)) - SUMIF($D$12:$D1194,$D1195,U$12:U1194),2),"")</f>
        <v/>
      </c>
      <c r="V1195" s="248" t="str">
        <f>IF(AND(R1195&lt;&gt;"",S1195&lt;&gt;"",T1195&lt;&gt;"",Q1195&lt;&gt;"",AL1195&lt;&gt;""),IF(OR(Q1195="OZZ",Q1195="ZZ"),ROUND(0-SUMIF($D$12:$D1194,$D1195,V$12:V1194),2),IF(T1195=0,0,ROUND(MIN(MIN(17300,TRUNC(0.75*(SUMIF($D$12:$D$2012,$D1195,R$12:R$2012)+SUMIF($D$12:$D$2012,$D1195,S$12:S$2012)),2)+SUMIF($D$12:$D1195,$D1195,AL$12:AL1195))-SUMIF($D$12:$D1194,$D1195,V$12:V1194)-SUMIF($D$12:$D$2012,$D1195,U$12:U$2012),AL1195),2))),"")</f>
        <v/>
      </c>
      <c r="W1195" s="250" t="str">
        <f>IF(Q1195&lt;&gt;"",1000 - SUMIF($D$12:$D1194,$D1195,W$12:W1194),"")</f>
        <v/>
      </c>
      <c r="X1195" s="106"/>
      <c r="Y1195" s="247"/>
      <c r="Z1195" s="247"/>
      <c r="AA1195" s="247"/>
      <c r="AB1195" s="248" t="str">
        <f>IF(AND(Y1195&lt;&gt;"",Z1195&lt;&gt;"",X1195&lt;&gt;""),ROUND(MIN(IF(OR(X1195="OZZ",X1195="ZZ"),5000,17300),TRUNC(0.75*(SUMIF($D$12:$D1195,$D1195,Y$12:Y1195)+SUMIF($D$12:$D1195,$D1195,Z$12:Z1195)),2)) - SUMIF($D$12:$D1194,$D1195,AB$12:AB1194),2),"")</f>
        <v/>
      </c>
      <c r="AC1195" s="251" t="str">
        <f>IF(AND(Y1195&lt;&gt;"",Z1195&lt;&gt;"",AA1195&lt;&gt;"",X1195&lt;&gt;"",AP1195&lt;&gt;""),IF(OR(X1195="OZZ",X1195="ZZ"),ROUND(0-SUMIF($D$12:$D1194,$D1195,AC$12:AC1194),2),IF(AA1195=0,0,ROUND(MIN(MIN(17300,TRUNC(0.75*(SUMIF($D$12:$D$2012,$D1195,Y$12:Y$2012)+SUMIF($D$12:$D$2012,$D1195,Z$12:Z$2012)),2)+SUMIF($D$12:$D1195,$D1195,AP$12:AP1195))-SUMIF($D$12:$D1194,$D1195,AC$12:AC1194)-SUMIF($D$12:$D$2012,$D1195,AB$12:AB$2012),AP1195),2))),"")</f>
        <v/>
      </c>
      <c r="AD1195" s="250" t="str">
        <f>IF(X1195&lt;&gt;"",1000 - SUMIF($D$12:$D1194,$D1195,AD$12:AD1194),"")</f>
        <v/>
      </c>
      <c r="AE1195" s="252"/>
      <c r="AF1195" s="253"/>
      <c r="AG1195" s="254"/>
      <c r="AH1195" s="255" t="str">
        <f t="shared" si="397"/>
        <v/>
      </c>
      <c r="AI1195" s="256"/>
      <c r="AJ1195" s="253"/>
      <c r="AK1195" s="254"/>
      <c r="AL1195" s="255" t="str">
        <f t="shared" si="398"/>
        <v/>
      </c>
      <c r="AM1195" s="256"/>
      <c r="AN1195" s="253"/>
      <c r="AO1195" s="254"/>
      <c r="AP1195" s="255" t="str">
        <f t="shared" si="378"/>
        <v/>
      </c>
      <c r="AQ1195" s="116"/>
      <c r="AR1195" s="116"/>
      <c r="AS1195" s="117"/>
      <c r="AT1195" s="118"/>
      <c r="AU1195" s="119" t="str">
        <f>IF(D1195&lt;&gt; "", IF(COUNTIF($D$12:$D1195,$D1195)&gt;1,0,IF(SUM(N1195,U1195,AB1195)&gt;0,IF(AND(X1195="",OR(Q1195&lt;&gt;"",J1195&lt;&gt;"")),IF(Q1195&lt;&gt;"",Q1195,IF(J1195&lt;&gt;"",J1195,0)),IF(AND(Q1195&lt;&gt;"",J1195&lt;&gt;"",Q1195=J1195),Q1195,X1195)),0)),"")</f>
        <v/>
      </c>
      <c r="AV1195" s="119" t="str">
        <f>IF(D1195&lt;&gt;"",IF(COUNTIF($D$12:$D1195,$D1195)&gt;1,0,IF(SUM(O1195,V1195,AC1195)&gt;0,IF(AND(X1195="",OR(Q1195&lt;&gt;"",J1195&lt;&gt;"")),IF(Q1195&lt;&gt;"",Q1195,IF(J1195&lt;&gt;"",J1195,0)),IF(AND(Q1195&lt;&gt;"",J1195&lt;&gt;"",Q1195=J1195),Q1195,X1195)),0)),"")</f>
        <v/>
      </c>
      <c r="AW1195" s="119" t="str">
        <f>IF(D1195&lt;&gt;"",IF(COUNTIF($D$12:$D1195,$D1195)&gt;1,0,IF(SUM(P1195,W1195,AD1195)&gt;0,IF(AND(X1195="",OR(Q1195&lt;&gt;"",J1195&lt;&gt;"")),IF(Q1195&lt;&gt;"",Q1195,IF(J1195&lt;&gt;"",J1195,0)),IF(AND(Q1195&lt;&gt;"",J1195&lt;&gt;"",Q1195=J1195),Q1195,X1195)),0)),"")</f>
        <v/>
      </c>
      <c r="AX1195" s="118" t="str">
        <f t="shared" si="379"/>
        <v/>
      </c>
      <c r="AY1195" s="118" t="str">
        <f t="shared" si="380"/>
        <v/>
      </c>
      <c r="AZ1195" s="118" t="str">
        <f t="shared" si="381"/>
        <v/>
      </c>
      <c r="BA1195" s="118" t="str">
        <f t="shared" si="382"/>
        <v/>
      </c>
      <c r="BB1195" s="118" t="str">
        <f t="shared" si="383"/>
        <v/>
      </c>
      <c r="BC1195" s="118" t="str">
        <f t="shared" si="384"/>
        <v/>
      </c>
      <c r="BD1195" s="118" t="str">
        <f t="shared" si="385"/>
        <v/>
      </c>
      <c r="BE1195" s="118" t="str">
        <f t="shared" si="386"/>
        <v/>
      </c>
      <c r="BF1195" s="118" t="str">
        <f t="shared" si="387"/>
        <v/>
      </c>
      <c r="BG1195" s="120"/>
      <c r="BH1195" s="120" t="str">
        <f t="shared" si="388"/>
        <v/>
      </c>
      <c r="BI1195" s="120" t="str">
        <f t="shared" si="389"/>
        <v/>
      </c>
      <c r="BJ1195" s="121"/>
      <c r="BK1195" s="120" t="str">
        <f t="shared" si="390"/>
        <v/>
      </c>
      <c r="BL1195" s="120" t="str">
        <f t="shared" si="391"/>
        <v/>
      </c>
      <c r="BM1195" s="120" t="str">
        <f t="shared" si="392"/>
        <v/>
      </c>
      <c r="BN1195" s="120" t="str">
        <f t="shared" si="393"/>
        <v/>
      </c>
      <c r="BO1195" s="120" t="str">
        <f t="shared" si="394"/>
        <v/>
      </c>
      <c r="BP1195" s="120" t="str">
        <f t="shared" si="395"/>
        <v/>
      </c>
      <c r="BQ1195" s="98"/>
      <c r="BR1195" s="98"/>
      <c r="BS1195" s="98"/>
      <c r="BT1195" s="98"/>
      <c r="BU1195" s="98"/>
      <c r="BV1195" s="98"/>
      <c r="BW1195" s="98"/>
      <c r="BX1195" s="98"/>
      <c r="BY1195" s="98"/>
      <c r="BZ1195" s="98"/>
      <c r="CA1195" s="98"/>
      <c r="CB1195" s="98"/>
      <c r="CC1195" s="98"/>
      <c r="CD1195" s="98"/>
      <c r="CE1195" s="98"/>
      <c r="CF1195" s="98"/>
      <c r="CG1195" s="98"/>
      <c r="CH1195" s="98"/>
      <c r="CI1195" s="98"/>
      <c r="CJ1195" s="98"/>
      <c r="CK1195" s="98"/>
      <c r="CL1195" s="98"/>
      <c r="CM1195" s="98"/>
      <c r="CN1195" s="98"/>
      <c r="CO1195" s="98"/>
      <c r="CP1195" s="98"/>
      <c r="CQ1195" s="98"/>
      <c r="CR1195" s="98"/>
      <c r="CS1195" s="98"/>
    </row>
    <row r="1196" spans="1:97" s="4" customFormat="1" ht="18.75" customHeight="1" x14ac:dyDescent="0.2">
      <c r="A1196" s="3">
        <f t="shared" si="396"/>
        <v>1184</v>
      </c>
      <c r="B1196" s="263"/>
      <c r="C1196" s="263"/>
      <c r="D1196" s="263"/>
      <c r="E1196" s="259"/>
      <c r="F1196" s="259"/>
      <c r="G1196" s="43"/>
      <c r="H1196" s="264"/>
      <c r="I1196" s="261"/>
      <c r="J1196" s="106"/>
      <c r="K1196" s="247"/>
      <c r="L1196" s="247"/>
      <c r="M1196" s="247"/>
      <c r="N1196" s="248" t="str">
        <f>IF(AND(K1196&lt;&gt;"",L1196&lt;&gt;"",J1196&lt;&gt;""),ROUND(MIN(IF(OR(J1196="OZZ",J1196="ZZ"),5000,17300),TRUNC(0.75*(SUMIF($D$12:$D1196,$D1196,K$12:K1196)+SUMIF($D$12:$D1196,$D1196,L$12:L1196)),2)) - SUMIF($D$12:$D1195,$D1196,N$12:N1195),2),"")</f>
        <v/>
      </c>
      <c r="O1196" s="249" t="str">
        <f>IF(AND(K1196&lt;&gt;"",L1196&lt;&gt;"",M1196&lt;&gt;"",J1196&lt;&gt;"",AH1196&lt;&gt;""),IF(OR(J1196="OZZ",J1196="ZZ"),ROUND(0-SUMIF($D$12:$D1195,$D1196,O$12:O1195),2),IF(M1196=0,0,ROUND(MIN(MIN(17300,TRUNC(0.75*(SUMIF($D$12:$D$2012,$D1196,K$12:K$2012)+SUMIF($D$12:$D$2012,$D1196,L$12:L$2012)),2)+SUMIF($D$12:$D1196,$D1196,AH$12:AH1196))-SUMIF($D$12:$D1195,$D1196,O$12:O1195)-SUMIF($D$12:$D$2012,$D1196,N$12:N$2012),AH1196),2))),"")</f>
        <v/>
      </c>
      <c r="P1196" s="250" t="str">
        <f>IF(J1196&lt;&gt;"",1000 - SUMIF($D$12:$D1195,$D1196,P$12:P1195),"")</f>
        <v/>
      </c>
      <c r="Q1196" s="106"/>
      <c r="R1196" s="247"/>
      <c r="S1196" s="247"/>
      <c r="T1196" s="247"/>
      <c r="U1196" s="248" t="str">
        <f>IF(AND(R1196&lt;&gt;"",S1196&lt;&gt;"",Q1196&lt;&gt;""),ROUND(MIN(IF(OR(Q1196="OZZ",Q1196="ZZ"),5000,17300),TRUNC(0.75*(SUMIF($D$12:$D1196,$D1196,R$12:R1196)+SUMIF($D$12:$D1196,$D1196,S$12:S1196)),2)) - SUMIF($D$12:$D1195,$D1196,U$12:U1195),2),"")</f>
        <v/>
      </c>
      <c r="V1196" s="248" t="str">
        <f>IF(AND(R1196&lt;&gt;"",S1196&lt;&gt;"",T1196&lt;&gt;"",Q1196&lt;&gt;"",AL1196&lt;&gt;""),IF(OR(Q1196="OZZ",Q1196="ZZ"),ROUND(0-SUMIF($D$12:$D1195,$D1196,V$12:V1195),2),IF(T1196=0,0,ROUND(MIN(MIN(17300,TRUNC(0.75*(SUMIF($D$12:$D$2012,$D1196,R$12:R$2012)+SUMIF($D$12:$D$2012,$D1196,S$12:S$2012)),2)+SUMIF($D$12:$D1196,$D1196,AL$12:AL1196))-SUMIF($D$12:$D1195,$D1196,V$12:V1195)-SUMIF($D$12:$D$2012,$D1196,U$12:U$2012),AL1196),2))),"")</f>
        <v/>
      </c>
      <c r="W1196" s="250" t="str">
        <f>IF(Q1196&lt;&gt;"",1000 - SUMIF($D$12:$D1195,$D1196,W$12:W1195),"")</f>
        <v/>
      </c>
      <c r="X1196" s="106"/>
      <c r="Y1196" s="247"/>
      <c r="Z1196" s="247"/>
      <c r="AA1196" s="247"/>
      <c r="AB1196" s="248" t="str">
        <f>IF(AND(Y1196&lt;&gt;"",Z1196&lt;&gt;"",X1196&lt;&gt;""),ROUND(MIN(IF(OR(X1196="OZZ",X1196="ZZ"),5000,17300),TRUNC(0.75*(SUMIF($D$12:$D1196,$D1196,Y$12:Y1196)+SUMIF($D$12:$D1196,$D1196,Z$12:Z1196)),2)) - SUMIF($D$12:$D1195,$D1196,AB$12:AB1195),2),"")</f>
        <v/>
      </c>
      <c r="AC1196" s="251" t="str">
        <f>IF(AND(Y1196&lt;&gt;"",Z1196&lt;&gt;"",AA1196&lt;&gt;"",X1196&lt;&gt;"",AP1196&lt;&gt;""),IF(OR(X1196="OZZ",X1196="ZZ"),ROUND(0-SUMIF($D$12:$D1195,$D1196,AC$12:AC1195),2),IF(AA1196=0,0,ROUND(MIN(MIN(17300,TRUNC(0.75*(SUMIF($D$12:$D$2012,$D1196,Y$12:Y$2012)+SUMIF($D$12:$D$2012,$D1196,Z$12:Z$2012)),2)+SUMIF($D$12:$D1196,$D1196,AP$12:AP1196))-SUMIF($D$12:$D1195,$D1196,AC$12:AC1195)-SUMIF($D$12:$D$2012,$D1196,AB$12:AB$2012),AP1196),2))),"")</f>
        <v/>
      </c>
      <c r="AD1196" s="250" t="str">
        <f>IF(X1196&lt;&gt;"",1000 - SUMIF($D$12:$D1195,$D1196,AD$12:AD1195),"")</f>
        <v/>
      </c>
      <c r="AE1196" s="252"/>
      <c r="AF1196" s="253"/>
      <c r="AG1196" s="254"/>
      <c r="AH1196" s="255" t="str">
        <f t="shared" si="397"/>
        <v/>
      </c>
      <c r="AI1196" s="256"/>
      <c r="AJ1196" s="253"/>
      <c r="AK1196" s="254"/>
      <c r="AL1196" s="255" t="str">
        <f t="shared" si="398"/>
        <v/>
      </c>
      <c r="AM1196" s="256"/>
      <c r="AN1196" s="253"/>
      <c r="AO1196" s="254"/>
      <c r="AP1196" s="255" t="str">
        <f t="shared" si="378"/>
        <v/>
      </c>
      <c r="AQ1196" s="116"/>
      <c r="AR1196" s="116"/>
      <c r="AS1196" s="117"/>
      <c r="AT1196" s="118"/>
      <c r="AU1196" s="119" t="str">
        <f>IF(D1196&lt;&gt; "", IF(COUNTIF($D$12:$D1196,$D1196)&gt;1,0,IF(SUM(N1196,U1196,AB1196)&gt;0,IF(AND(X1196="",OR(Q1196&lt;&gt;"",J1196&lt;&gt;"")),IF(Q1196&lt;&gt;"",Q1196,IF(J1196&lt;&gt;"",J1196,0)),IF(AND(Q1196&lt;&gt;"",J1196&lt;&gt;"",Q1196=J1196),Q1196,X1196)),0)),"")</f>
        <v/>
      </c>
      <c r="AV1196" s="119" t="str">
        <f>IF(D1196&lt;&gt;"",IF(COUNTIF($D$12:$D1196,$D1196)&gt;1,0,IF(SUM(O1196,V1196,AC1196)&gt;0,IF(AND(X1196="",OR(Q1196&lt;&gt;"",J1196&lt;&gt;"")),IF(Q1196&lt;&gt;"",Q1196,IF(J1196&lt;&gt;"",J1196,0)),IF(AND(Q1196&lt;&gt;"",J1196&lt;&gt;"",Q1196=J1196),Q1196,X1196)),0)),"")</f>
        <v/>
      </c>
      <c r="AW1196" s="119" t="str">
        <f>IF(D1196&lt;&gt;"",IF(COUNTIF($D$12:$D1196,$D1196)&gt;1,0,IF(SUM(P1196,W1196,AD1196)&gt;0,IF(AND(X1196="",OR(Q1196&lt;&gt;"",J1196&lt;&gt;"")),IF(Q1196&lt;&gt;"",Q1196,IF(J1196&lt;&gt;"",J1196,0)),IF(AND(Q1196&lt;&gt;"",J1196&lt;&gt;"",Q1196=J1196),Q1196,X1196)),0)),"")</f>
        <v/>
      </c>
      <c r="AX1196" s="118" t="str">
        <f t="shared" si="379"/>
        <v/>
      </c>
      <c r="AY1196" s="118" t="str">
        <f t="shared" si="380"/>
        <v/>
      </c>
      <c r="AZ1196" s="118" t="str">
        <f t="shared" si="381"/>
        <v/>
      </c>
      <c r="BA1196" s="118" t="str">
        <f t="shared" si="382"/>
        <v/>
      </c>
      <c r="BB1196" s="118" t="str">
        <f t="shared" si="383"/>
        <v/>
      </c>
      <c r="BC1196" s="118" t="str">
        <f t="shared" si="384"/>
        <v/>
      </c>
      <c r="BD1196" s="118" t="str">
        <f t="shared" si="385"/>
        <v/>
      </c>
      <c r="BE1196" s="118" t="str">
        <f t="shared" si="386"/>
        <v/>
      </c>
      <c r="BF1196" s="118" t="str">
        <f t="shared" si="387"/>
        <v/>
      </c>
      <c r="BG1196" s="120"/>
      <c r="BH1196" s="120" t="str">
        <f t="shared" si="388"/>
        <v/>
      </c>
      <c r="BI1196" s="120" t="str">
        <f t="shared" si="389"/>
        <v/>
      </c>
      <c r="BJ1196" s="121"/>
      <c r="BK1196" s="120" t="str">
        <f t="shared" si="390"/>
        <v/>
      </c>
      <c r="BL1196" s="120" t="str">
        <f t="shared" si="391"/>
        <v/>
      </c>
      <c r="BM1196" s="120" t="str">
        <f t="shared" si="392"/>
        <v/>
      </c>
      <c r="BN1196" s="120" t="str">
        <f t="shared" si="393"/>
        <v/>
      </c>
      <c r="BO1196" s="120" t="str">
        <f t="shared" si="394"/>
        <v/>
      </c>
      <c r="BP1196" s="120" t="str">
        <f t="shared" si="395"/>
        <v/>
      </c>
      <c r="BQ1196" s="98"/>
      <c r="BR1196" s="98"/>
      <c r="BS1196" s="98"/>
      <c r="BT1196" s="98"/>
      <c r="BU1196" s="98"/>
      <c r="BV1196" s="98"/>
      <c r="BW1196" s="98"/>
      <c r="BX1196" s="98"/>
      <c r="BY1196" s="98"/>
      <c r="BZ1196" s="98"/>
      <c r="CA1196" s="98"/>
      <c r="CB1196" s="98"/>
      <c r="CC1196" s="98"/>
      <c r="CD1196" s="98"/>
      <c r="CE1196" s="98"/>
      <c r="CF1196" s="98"/>
      <c r="CG1196" s="98"/>
      <c r="CH1196" s="98"/>
      <c r="CI1196" s="98"/>
      <c r="CJ1196" s="98"/>
      <c r="CK1196" s="98"/>
      <c r="CL1196" s="98"/>
      <c r="CM1196" s="98"/>
      <c r="CN1196" s="98"/>
      <c r="CO1196" s="98"/>
      <c r="CP1196" s="98"/>
      <c r="CQ1196" s="98"/>
      <c r="CR1196" s="98"/>
      <c r="CS1196" s="98"/>
    </row>
    <row r="1197" spans="1:97" s="4" customFormat="1" ht="18.75" customHeight="1" x14ac:dyDescent="0.2">
      <c r="A1197" s="3">
        <f t="shared" si="396"/>
        <v>1185</v>
      </c>
      <c r="B1197" s="263"/>
      <c r="C1197" s="263"/>
      <c r="D1197" s="263"/>
      <c r="E1197" s="259"/>
      <c r="F1197" s="259"/>
      <c r="G1197" s="43"/>
      <c r="H1197" s="264"/>
      <c r="I1197" s="261"/>
      <c r="J1197" s="106"/>
      <c r="K1197" s="247"/>
      <c r="L1197" s="247"/>
      <c r="M1197" s="247"/>
      <c r="N1197" s="248" t="str">
        <f>IF(AND(K1197&lt;&gt;"",L1197&lt;&gt;"",J1197&lt;&gt;""),ROUND(MIN(IF(OR(J1197="OZZ",J1197="ZZ"),5000,17300),TRUNC(0.75*(SUMIF($D$12:$D1197,$D1197,K$12:K1197)+SUMIF($D$12:$D1197,$D1197,L$12:L1197)),2)) - SUMIF($D$12:$D1196,$D1197,N$12:N1196),2),"")</f>
        <v/>
      </c>
      <c r="O1197" s="249" t="str">
        <f>IF(AND(K1197&lt;&gt;"",L1197&lt;&gt;"",M1197&lt;&gt;"",J1197&lt;&gt;"",AH1197&lt;&gt;""),IF(OR(J1197="OZZ",J1197="ZZ"),ROUND(0-SUMIF($D$12:$D1196,$D1197,O$12:O1196),2),IF(M1197=0,0,ROUND(MIN(MIN(17300,TRUNC(0.75*(SUMIF($D$12:$D$2012,$D1197,K$12:K$2012)+SUMIF($D$12:$D$2012,$D1197,L$12:L$2012)),2)+SUMIF($D$12:$D1197,$D1197,AH$12:AH1197))-SUMIF($D$12:$D1196,$D1197,O$12:O1196)-SUMIF($D$12:$D$2012,$D1197,N$12:N$2012),AH1197),2))),"")</f>
        <v/>
      </c>
      <c r="P1197" s="250" t="str">
        <f>IF(J1197&lt;&gt;"",1000 - SUMIF($D$12:$D1196,$D1197,P$12:P1196),"")</f>
        <v/>
      </c>
      <c r="Q1197" s="106"/>
      <c r="R1197" s="247"/>
      <c r="S1197" s="247"/>
      <c r="T1197" s="247"/>
      <c r="U1197" s="248" t="str">
        <f>IF(AND(R1197&lt;&gt;"",S1197&lt;&gt;"",Q1197&lt;&gt;""),ROUND(MIN(IF(OR(Q1197="OZZ",Q1197="ZZ"),5000,17300),TRUNC(0.75*(SUMIF($D$12:$D1197,$D1197,R$12:R1197)+SUMIF($D$12:$D1197,$D1197,S$12:S1197)),2)) - SUMIF($D$12:$D1196,$D1197,U$12:U1196),2),"")</f>
        <v/>
      </c>
      <c r="V1197" s="248" t="str">
        <f>IF(AND(R1197&lt;&gt;"",S1197&lt;&gt;"",T1197&lt;&gt;"",Q1197&lt;&gt;"",AL1197&lt;&gt;""),IF(OR(Q1197="OZZ",Q1197="ZZ"),ROUND(0-SUMIF($D$12:$D1196,$D1197,V$12:V1196),2),IF(T1197=0,0,ROUND(MIN(MIN(17300,TRUNC(0.75*(SUMIF($D$12:$D$2012,$D1197,R$12:R$2012)+SUMIF($D$12:$D$2012,$D1197,S$12:S$2012)),2)+SUMIF($D$12:$D1197,$D1197,AL$12:AL1197))-SUMIF($D$12:$D1196,$D1197,V$12:V1196)-SUMIF($D$12:$D$2012,$D1197,U$12:U$2012),AL1197),2))),"")</f>
        <v/>
      </c>
      <c r="W1197" s="250" t="str">
        <f>IF(Q1197&lt;&gt;"",1000 - SUMIF($D$12:$D1196,$D1197,W$12:W1196),"")</f>
        <v/>
      </c>
      <c r="X1197" s="106"/>
      <c r="Y1197" s="247"/>
      <c r="Z1197" s="247"/>
      <c r="AA1197" s="247"/>
      <c r="AB1197" s="248" t="str">
        <f>IF(AND(Y1197&lt;&gt;"",Z1197&lt;&gt;"",X1197&lt;&gt;""),ROUND(MIN(IF(OR(X1197="OZZ",X1197="ZZ"),5000,17300),TRUNC(0.75*(SUMIF($D$12:$D1197,$D1197,Y$12:Y1197)+SUMIF($D$12:$D1197,$D1197,Z$12:Z1197)),2)) - SUMIF($D$12:$D1196,$D1197,AB$12:AB1196),2),"")</f>
        <v/>
      </c>
      <c r="AC1197" s="251" t="str">
        <f>IF(AND(Y1197&lt;&gt;"",Z1197&lt;&gt;"",AA1197&lt;&gt;"",X1197&lt;&gt;"",AP1197&lt;&gt;""),IF(OR(X1197="OZZ",X1197="ZZ"),ROUND(0-SUMIF($D$12:$D1196,$D1197,AC$12:AC1196),2),IF(AA1197=0,0,ROUND(MIN(MIN(17300,TRUNC(0.75*(SUMIF($D$12:$D$2012,$D1197,Y$12:Y$2012)+SUMIF($D$12:$D$2012,$D1197,Z$12:Z$2012)),2)+SUMIF($D$12:$D1197,$D1197,AP$12:AP1197))-SUMIF($D$12:$D1196,$D1197,AC$12:AC1196)-SUMIF($D$12:$D$2012,$D1197,AB$12:AB$2012),AP1197),2))),"")</f>
        <v/>
      </c>
      <c r="AD1197" s="250" t="str">
        <f>IF(X1197&lt;&gt;"",1000 - SUMIF($D$12:$D1196,$D1197,AD$12:AD1196),"")</f>
        <v/>
      </c>
      <c r="AE1197" s="252"/>
      <c r="AF1197" s="253"/>
      <c r="AG1197" s="254"/>
      <c r="AH1197" s="255" t="str">
        <f t="shared" si="397"/>
        <v/>
      </c>
      <c r="AI1197" s="256"/>
      <c r="AJ1197" s="253"/>
      <c r="AK1197" s="254"/>
      <c r="AL1197" s="255" t="str">
        <f t="shared" si="398"/>
        <v/>
      </c>
      <c r="AM1197" s="256"/>
      <c r="AN1197" s="253"/>
      <c r="AO1197" s="254"/>
      <c r="AP1197" s="255" t="str">
        <f t="shared" si="378"/>
        <v/>
      </c>
      <c r="AQ1197" s="116"/>
      <c r="AR1197" s="116"/>
      <c r="AS1197" s="117"/>
      <c r="AT1197" s="118"/>
      <c r="AU1197" s="119" t="str">
        <f>IF(D1197&lt;&gt; "", IF(COUNTIF($D$12:$D1197,$D1197)&gt;1,0,IF(SUM(N1197,U1197,AB1197)&gt;0,IF(AND(X1197="",OR(Q1197&lt;&gt;"",J1197&lt;&gt;"")),IF(Q1197&lt;&gt;"",Q1197,IF(J1197&lt;&gt;"",J1197,0)),IF(AND(Q1197&lt;&gt;"",J1197&lt;&gt;"",Q1197=J1197),Q1197,X1197)),0)),"")</f>
        <v/>
      </c>
      <c r="AV1197" s="119" t="str">
        <f>IF(D1197&lt;&gt;"",IF(COUNTIF($D$12:$D1197,$D1197)&gt;1,0,IF(SUM(O1197,V1197,AC1197)&gt;0,IF(AND(X1197="",OR(Q1197&lt;&gt;"",J1197&lt;&gt;"")),IF(Q1197&lt;&gt;"",Q1197,IF(J1197&lt;&gt;"",J1197,0)),IF(AND(Q1197&lt;&gt;"",J1197&lt;&gt;"",Q1197=J1197),Q1197,X1197)),0)),"")</f>
        <v/>
      </c>
      <c r="AW1197" s="119" t="str">
        <f>IF(D1197&lt;&gt;"",IF(COUNTIF($D$12:$D1197,$D1197)&gt;1,0,IF(SUM(P1197,W1197,AD1197)&gt;0,IF(AND(X1197="",OR(Q1197&lt;&gt;"",J1197&lt;&gt;"")),IF(Q1197&lt;&gt;"",Q1197,IF(J1197&lt;&gt;"",J1197,0)),IF(AND(Q1197&lt;&gt;"",J1197&lt;&gt;"",Q1197=J1197),Q1197,X1197)),0)),"")</f>
        <v/>
      </c>
      <c r="AX1197" s="118" t="str">
        <f t="shared" si="379"/>
        <v/>
      </c>
      <c r="AY1197" s="118" t="str">
        <f t="shared" si="380"/>
        <v/>
      </c>
      <c r="AZ1197" s="118" t="str">
        <f t="shared" si="381"/>
        <v/>
      </c>
      <c r="BA1197" s="118" t="str">
        <f t="shared" si="382"/>
        <v/>
      </c>
      <c r="BB1197" s="118" t="str">
        <f t="shared" si="383"/>
        <v/>
      </c>
      <c r="BC1197" s="118" t="str">
        <f t="shared" si="384"/>
        <v/>
      </c>
      <c r="BD1197" s="118" t="str">
        <f t="shared" si="385"/>
        <v/>
      </c>
      <c r="BE1197" s="118" t="str">
        <f t="shared" si="386"/>
        <v/>
      </c>
      <c r="BF1197" s="118" t="str">
        <f t="shared" si="387"/>
        <v/>
      </c>
      <c r="BG1197" s="120"/>
      <c r="BH1197" s="120" t="str">
        <f t="shared" si="388"/>
        <v/>
      </c>
      <c r="BI1197" s="120" t="str">
        <f t="shared" si="389"/>
        <v/>
      </c>
      <c r="BJ1197" s="121"/>
      <c r="BK1197" s="120" t="str">
        <f t="shared" si="390"/>
        <v/>
      </c>
      <c r="BL1197" s="120" t="str">
        <f t="shared" si="391"/>
        <v/>
      </c>
      <c r="BM1197" s="120" t="str">
        <f t="shared" si="392"/>
        <v/>
      </c>
      <c r="BN1197" s="120" t="str">
        <f t="shared" si="393"/>
        <v/>
      </c>
      <c r="BO1197" s="120" t="str">
        <f t="shared" si="394"/>
        <v/>
      </c>
      <c r="BP1197" s="120" t="str">
        <f t="shared" si="395"/>
        <v/>
      </c>
      <c r="BQ1197" s="98"/>
      <c r="BR1197" s="98"/>
      <c r="BS1197" s="98"/>
      <c r="BT1197" s="98"/>
      <c r="BU1197" s="98"/>
      <c r="BV1197" s="98"/>
      <c r="BW1197" s="98"/>
      <c r="BX1197" s="98"/>
      <c r="BY1197" s="98"/>
      <c r="BZ1197" s="98"/>
      <c r="CA1197" s="98"/>
      <c r="CB1197" s="98"/>
      <c r="CC1197" s="98"/>
      <c r="CD1197" s="98"/>
      <c r="CE1197" s="98"/>
      <c r="CF1197" s="98"/>
      <c r="CG1197" s="98"/>
      <c r="CH1197" s="98"/>
      <c r="CI1197" s="98"/>
      <c r="CJ1197" s="98"/>
      <c r="CK1197" s="98"/>
      <c r="CL1197" s="98"/>
      <c r="CM1197" s="98"/>
      <c r="CN1197" s="98"/>
      <c r="CO1197" s="98"/>
      <c r="CP1197" s="98"/>
      <c r="CQ1197" s="98"/>
      <c r="CR1197" s="98"/>
      <c r="CS1197" s="98"/>
    </row>
    <row r="1198" spans="1:97" s="4" customFormat="1" ht="18.75" customHeight="1" x14ac:dyDescent="0.2">
      <c r="A1198" s="3">
        <f t="shared" si="396"/>
        <v>1186</v>
      </c>
      <c r="B1198" s="263"/>
      <c r="C1198" s="263"/>
      <c r="D1198" s="263"/>
      <c r="E1198" s="259"/>
      <c r="F1198" s="259"/>
      <c r="G1198" s="43"/>
      <c r="H1198" s="264"/>
      <c r="I1198" s="261"/>
      <c r="J1198" s="106"/>
      <c r="K1198" s="247"/>
      <c r="L1198" s="247"/>
      <c r="M1198" s="247"/>
      <c r="N1198" s="248" t="str">
        <f>IF(AND(K1198&lt;&gt;"",L1198&lt;&gt;"",J1198&lt;&gt;""),ROUND(MIN(IF(OR(J1198="OZZ",J1198="ZZ"),5000,17300),TRUNC(0.75*(SUMIF($D$12:$D1198,$D1198,K$12:K1198)+SUMIF($D$12:$D1198,$D1198,L$12:L1198)),2)) - SUMIF($D$12:$D1197,$D1198,N$12:N1197),2),"")</f>
        <v/>
      </c>
      <c r="O1198" s="249" t="str">
        <f>IF(AND(K1198&lt;&gt;"",L1198&lt;&gt;"",M1198&lt;&gt;"",J1198&lt;&gt;"",AH1198&lt;&gt;""),IF(OR(J1198="OZZ",J1198="ZZ"),ROUND(0-SUMIF($D$12:$D1197,$D1198,O$12:O1197),2),IF(M1198=0,0,ROUND(MIN(MIN(17300,TRUNC(0.75*(SUMIF($D$12:$D$2012,$D1198,K$12:K$2012)+SUMIF($D$12:$D$2012,$D1198,L$12:L$2012)),2)+SUMIF($D$12:$D1198,$D1198,AH$12:AH1198))-SUMIF($D$12:$D1197,$D1198,O$12:O1197)-SUMIF($D$12:$D$2012,$D1198,N$12:N$2012),AH1198),2))),"")</f>
        <v/>
      </c>
      <c r="P1198" s="250" t="str">
        <f>IF(J1198&lt;&gt;"",1000 - SUMIF($D$12:$D1197,$D1198,P$12:P1197),"")</f>
        <v/>
      </c>
      <c r="Q1198" s="106"/>
      <c r="R1198" s="247"/>
      <c r="S1198" s="247"/>
      <c r="T1198" s="247"/>
      <c r="U1198" s="248" t="str">
        <f>IF(AND(R1198&lt;&gt;"",S1198&lt;&gt;"",Q1198&lt;&gt;""),ROUND(MIN(IF(OR(Q1198="OZZ",Q1198="ZZ"),5000,17300),TRUNC(0.75*(SUMIF($D$12:$D1198,$D1198,R$12:R1198)+SUMIF($D$12:$D1198,$D1198,S$12:S1198)),2)) - SUMIF($D$12:$D1197,$D1198,U$12:U1197),2),"")</f>
        <v/>
      </c>
      <c r="V1198" s="248" t="str">
        <f>IF(AND(R1198&lt;&gt;"",S1198&lt;&gt;"",T1198&lt;&gt;"",Q1198&lt;&gt;"",AL1198&lt;&gt;""),IF(OR(Q1198="OZZ",Q1198="ZZ"),ROUND(0-SUMIF($D$12:$D1197,$D1198,V$12:V1197),2),IF(T1198=0,0,ROUND(MIN(MIN(17300,TRUNC(0.75*(SUMIF($D$12:$D$2012,$D1198,R$12:R$2012)+SUMIF($D$12:$D$2012,$D1198,S$12:S$2012)),2)+SUMIF($D$12:$D1198,$D1198,AL$12:AL1198))-SUMIF($D$12:$D1197,$D1198,V$12:V1197)-SUMIF($D$12:$D$2012,$D1198,U$12:U$2012),AL1198),2))),"")</f>
        <v/>
      </c>
      <c r="W1198" s="250" t="str">
        <f>IF(Q1198&lt;&gt;"",1000 - SUMIF($D$12:$D1197,$D1198,W$12:W1197),"")</f>
        <v/>
      </c>
      <c r="X1198" s="106"/>
      <c r="Y1198" s="247"/>
      <c r="Z1198" s="247"/>
      <c r="AA1198" s="247"/>
      <c r="AB1198" s="248" t="str">
        <f>IF(AND(Y1198&lt;&gt;"",Z1198&lt;&gt;"",X1198&lt;&gt;""),ROUND(MIN(IF(OR(X1198="OZZ",X1198="ZZ"),5000,17300),TRUNC(0.75*(SUMIF($D$12:$D1198,$D1198,Y$12:Y1198)+SUMIF($D$12:$D1198,$D1198,Z$12:Z1198)),2)) - SUMIF($D$12:$D1197,$D1198,AB$12:AB1197),2),"")</f>
        <v/>
      </c>
      <c r="AC1198" s="251" t="str">
        <f>IF(AND(Y1198&lt;&gt;"",Z1198&lt;&gt;"",AA1198&lt;&gt;"",X1198&lt;&gt;"",AP1198&lt;&gt;""),IF(OR(X1198="OZZ",X1198="ZZ"),ROUND(0-SUMIF($D$12:$D1197,$D1198,AC$12:AC1197),2),IF(AA1198=0,0,ROUND(MIN(MIN(17300,TRUNC(0.75*(SUMIF($D$12:$D$2012,$D1198,Y$12:Y$2012)+SUMIF($D$12:$D$2012,$D1198,Z$12:Z$2012)),2)+SUMIF($D$12:$D1198,$D1198,AP$12:AP1198))-SUMIF($D$12:$D1197,$D1198,AC$12:AC1197)-SUMIF($D$12:$D$2012,$D1198,AB$12:AB$2012),AP1198),2))),"")</f>
        <v/>
      </c>
      <c r="AD1198" s="250" t="str">
        <f>IF(X1198&lt;&gt;"",1000 - SUMIF($D$12:$D1197,$D1198,AD$12:AD1197),"")</f>
        <v/>
      </c>
      <c r="AE1198" s="252"/>
      <c r="AF1198" s="253"/>
      <c r="AG1198" s="254"/>
      <c r="AH1198" s="255" t="str">
        <f t="shared" si="397"/>
        <v/>
      </c>
      <c r="AI1198" s="256"/>
      <c r="AJ1198" s="253"/>
      <c r="AK1198" s="254"/>
      <c r="AL1198" s="255" t="str">
        <f t="shared" si="398"/>
        <v/>
      </c>
      <c r="AM1198" s="256"/>
      <c r="AN1198" s="253"/>
      <c r="AO1198" s="254"/>
      <c r="AP1198" s="255" t="str">
        <f t="shared" si="378"/>
        <v/>
      </c>
      <c r="AQ1198" s="116"/>
      <c r="AR1198" s="116"/>
      <c r="AS1198" s="117"/>
      <c r="AT1198" s="118"/>
      <c r="AU1198" s="119" t="str">
        <f>IF(D1198&lt;&gt; "", IF(COUNTIF($D$12:$D1198,$D1198)&gt;1,0,IF(SUM(N1198,U1198,AB1198)&gt;0,IF(AND(X1198="",OR(Q1198&lt;&gt;"",J1198&lt;&gt;"")),IF(Q1198&lt;&gt;"",Q1198,IF(J1198&lt;&gt;"",J1198,0)),IF(AND(Q1198&lt;&gt;"",J1198&lt;&gt;"",Q1198=J1198),Q1198,X1198)),0)),"")</f>
        <v/>
      </c>
      <c r="AV1198" s="119" t="str">
        <f>IF(D1198&lt;&gt;"",IF(COUNTIF($D$12:$D1198,$D1198)&gt;1,0,IF(SUM(O1198,V1198,AC1198)&gt;0,IF(AND(X1198="",OR(Q1198&lt;&gt;"",J1198&lt;&gt;"")),IF(Q1198&lt;&gt;"",Q1198,IF(J1198&lt;&gt;"",J1198,0)),IF(AND(Q1198&lt;&gt;"",J1198&lt;&gt;"",Q1198=J1198),Q1198,X1198)),0)),"")</f>
        <v/>
      </c>
      <c r="AW1198" s="119" t="str">
        <f>IF(D1198&lt;&gt;"",IF(COUNTIF($D$12:$D1198,$D1198)&gt;1,0,IF(SUM(P1198,W1198,AD1198)&gt;0,IF(AND(X1198="",OR(Q1198&lt;&gt;"",J1198&lt;&gt;"")),IF(Q1198&lt;&gt;"",Q1198,IF(J1198&lt;&gt;"",J1198,0)),IF(AND(Q1198&lt;&gt;"",J1198&lt;&gt;"",Q1198=J1198),Q1198,X1198)),0)),"")</f>
        <v/>
      </c>
      <c r="AX1198" s="118" t="str">
        <f t="shared" si="379"/>
        <v/>
      </c>
      <c r="AY1198" s="118" t="str">
        <f t="shared" si="380"/>
        <v/>
      </c>
      <c r="AZ1198" s="118" t="str">
        <f t="shared" si="381"/>
        <v/>
      </c>
      <c r="BA1198" s="118" t="str">
        <f t="shared" si="382"/>
        <v/>
      </c>
      <c r="BB1198" s="118" t="str">
        <f t="shared" si="383"/>
        <v/>
      </c>
      <c r="BC1198" s="118" t="str">
        <f t="shared" si="384"/>
        <v/>
      </c>
      <c r="BD1198" s="118" t="str">
        <f t="shared" si="385"/>
        <v/>
      </c>
      <c r="BE1198" s="118" t="str">
        <f t="shared" si="386"/>
        <v/>
      </c>
      <c r="BF1198" s="118" t="str">
        <f t="shared" si="387"/>
        <v/>
      </c>
      <c r="BG1198" s="120"/>
      <c r="BH1198" s="120" t="str">
        <f t="shared" si="388"/>
        <v/>
      </c>
      <c r="BI1198" s="120" t="str">
        <f t="shared" si="389"/>
        <v/>
      </c>
      <c r="BJ1198" s="121"/>
      <c r="BK1198" s="120" t="str">
        <f t="shared" si="390"/>
        <v/>
      </c>
      <c r="BL1198" s="120" t="str">
        <f t="shared" si="391"/>
        <v/>
      </c>
      <c r="BM1198" s="120" t="str">
        <f t="shared" si="392"/>
        <v/>
      </c>
      <c r="BN1198" s="120" t="str">
        <f t="shared" si="393"/>
        <v/>
      </c>
      <c r="BO1198" s="120" t="str">
        <f t="shared" si="394"/>
        <v/>
      </c>
      <c r="BP1198" s="120" t="str">
        <f t="shared" si="395"/>
        <v/>
      </c>
      <c r="BQ1198" s="98"/>
      <c r="BR1198" s="98"/>
      <c r="BS1198" s="98"/>
      <c r="BT1198" s="98"/>
      <c r="BU1198" s="98"/>
      <c r="BV1198" s="98"/>
      <c r="BW1198" s="98"/>
      <c r="BX1198" s="98"/>
      <c r="BY1198" s="98"/>
      <c r="BZ1198" s="98"/>
      <c r="CA1198" s="98"/>
      <c r="CB1198" s="98"/>
      <c r="CC1198" s="98"/>
      <c r="CD1198" s="98"/>
      <c r="CE1198" s="98"/>
      <c r="CF1198" s="98"/>
      <c r="CG1198" s="98"/>
      <c r="CH1198" s="98"/>
      <c r="CI1198" s="98"/>
      <c r="CJ1198" s="98"/>
      <c r="CK1198" s="98"/>
      <c r="CL1198" s="98"/>
      <c r="CM1198" s="98"/>
      <c r="CN1198" s="98"/>
      <c r="CO1198" s="98"/>
      <c r="CP1198" s="98"/>
      <c r="CQ1198" s="98"/>
      <c r="CR1198" s="98"/>
      <c r="CS1198" s="98"/>
    </row>
    <row r="1199" spans="1:97" s="4" customFormat="1" ht="18.75" customHeight="1" x14ac:dyDescent="0.2">
      <c r="A1199" s="3">
        <f t="shared" si="396"/>
        <v>1187</v>
      </c>
      <c r="B1199" s="263"/>
      <c r="C1199" s="263"/>
      <c r="D1199" s="263"/>
      <c r="E1199" s="259"/>
      <c r="F1199" s="259"/>
      <c r="G1199" s="43"/>
      <c r="H1199" s="264"/>
      <c r="I1199" s="261"/>
      <c r="J1199" s="106"/>
      <c r="K1199" s="247"/>
      <c r="L1199" s="247"/>
      <c r="M1199" s="247"/>
      <c r="N1199" s="248" t="str">
        <f>IF(AND(K1199&lt;&gt;"",L1199&lt;&gt;"",J1199&lt;&gt;""),ROUND(MIN(IF(OR(J1199="OZZ",J1199="ZZ"),5000,17300),TRUNC(0.75*(SUMIF($D$12:$D1199,$D1199,K$12:K1199)+SUMIF($D$12:$D1199,$D1199,L$12:L1199)),2)) - SUMIF($D$12:$D1198,$D1199,N$12:N1198),2),"")</f>
        <v/>
      </c>
      <c r="O1199" s="249" t="str">
        <f>IF(AND(K1199&lt;&gt;"",L1199&lt;&gt;"",M1199&lt;&gt;"",J1199&lt;&gt;"",AH1199&lt;&gt;""),IF(OR(J1199="OZZ",J1199="ZZ"),ROUND(0-SUMIF($D$12:$D1198,$D1199,O$12:O1198),2),IF(M1199=0,0,ROUND(MIN(MIN(17300,TRUNC(0.75*(SUMIF($D$12:$D$2012,$D1199,K$12:K$2012)+SUMIF($D$12:$D$2012,$D1199,L$12:L$2012)),2)+SUMIF($D$12:$D1199,$D1199,AH$12:AH1199))-SUMIF($D$12:$D1198,$D1199,O$12:O1198)-SUMIF($D$12:$D$2012,$D1199,N$12:N$2012),AH1199),2))),"")</f>
        <v/>
      </c>
      <c r="P1199" s="250" t="str">
        <f>IF(J1199&lt;&gt;"",1000 - SUMIF($D$12:$D1198,$D1199,P$12:P1198),"")</f>
        <v/>
      </c>
      <c r="Q1199" s="106"/>
      <c r="R1199" s="247"/>
      <c r="S1199" s="247"/>
      <c r="T1199" s="247"/>
      <c r="U1199" s="248" t="str">
        <f>IF(AND(R1199&lt;&gt;"",S1199&lt;&gt;"",Q1199&lt;&gt;""),ROUND(MIN(IF(OR(Q1199="OZZ",Q1199="ZZ"),5000,17300),TRUNC(0.75*(SUMIF($D$12:$D1199,$D1199,R$12:R1199)+SUMIF($D$12:$D1199,$D1199,S$12:S1199)),2)) - SUMIF($D$12:$D1198,$D1199,U$12:U1198),2),"")</f>
        <v/>
      </c>
      <c r="V1199" s="248" t="str">
        <f>IF(AND(R1199&lt;&gt;"",S1199&lt;&gt;"",T1199&lt;&gt;"",Q1199&lt;&gt;"",AL1199&lt;&gt;""),IF(OR(Q1199="OZZ",Q1199="ZZ"),ROUND(0-SUMIF($D$12:$D1198,$D1199,V$12:V1198),2),IF(T1199=0,0,ROUND(MIN(MIN(17300,TRUNC(0.75*(SUMIF($D$12:$D$2012,$D1199,R$12:R$2012)+SUMIF($D$12:$D$2012,$D1199,S$12:S$2012)),2)+SUMIF($D$12:$D1199,$D1199,AL$12:AL1199))-SUMIF($D$12:$D1198,$D1199,V$12:V1198)-SUMIF($D$12:$D$2012,$D1199,U$12:U$2012),AL1199),2))),"")</f>
        <v/>
      </c>
      <c r="W1199" s="250" t="str">
        <f>IF(Q1199&lt;&gt;"",1000 - SUMIF($D$12:$D1198,$D1199,W$12:W1198),"")</f>
        <v/>
      </c>
      <c r="X1199" s="106"/>
      <c r="Y1199" s="247"/>
      <c r="Z1199" s="247"/>
      <c r="AA1199" s="247"/>
      <c r="AB1199" s="248" t="str">
        <f>IF(AND(Y1199&lt;&gt;"",Z1199&lt;&gt;"",X1199&lt;&gt;""),ROUND(MIN(IF(OR(X1199="OZZ",X1199="ZZ"),5000,17300),TRUNC(0.75*(SUMIF($D$12:$D1199,$D1199,Y$12:Y1199)+SUMIF($D$12:$D1199,$D1199,Z$12:Z1199)),2)) - SUMIF($D$12:$D1198,$D1199,AB$12:AB1198),2),"")</f>
        <v/>
      </c>
      <c r="AC1199" s="251" t="str">
        <f>IF(AND(Y1199&lt;&gt;"",Z1199&lt;&gt;"",AA1199&lt;&gt;"",X1199&lt;&gt;"",AP1199&lt;&gt;""),IF(OR(X1199="OZZ",X1199="ZZ"),ROUND(0-SUMIF($D$12:$D1198,$D1199,AC$12:AC1198),2),IF(AA1199=0,0,ROUND(MIN(MIN(17300,TRUNC(0.75*(SUMIF($D$12:$D$2012,$D1199,Y$12:Y$2012)+SUMIF($D$12:$D$2012,$D1199,Z$12:Z$2012)),2)+SUMIF($D$12:$D1199,$D1199,AP$12:AP1199))-SUMIF($D$12:$D1198,$D1199,AC$12:AC1198)-SUMIF($D$12:$D$2012,$D1199,AB$12:AB$2012),AP1199),2))),"")</f>
        <v/>
      </c>
      <c r="AD1199" s="250" t="str">
        <f>IF(X1199&lt;&gt;"",1000 - SUMIF($D$12:$D1198,$D1199,AD$12:AD1198),"")</f>
        <v/>
      </c>
      <c r="AE1199" s="252"/>
      <c r="AF1199" s="253"/>
      <c r="AG1199" s="254"/>
      <c r="AH1199" s="255" t="str">
        <f t="shared" si="397"/>
        <v/>
      </c>
      <c r="AI1199" s="256"/>
      <c r="AJ1199" s="253"/>
      <c r="AK1199" s="254"/>
      <c r="AL1199" s="255" t="str">
        <f t="shared" si="398"/>
        <v/>
      </c>
      <c r="AM1199" s="256"/>
      <c r="AN1199" s="253"/>
      <c r="AO1199" s="254"/>
      <c r="AP1199" s="255" t="str">
        <f t="shared" si="378"/>
        <v/>
      </c>
      <c r="AQ1199" s="116"/>
      <c r="AR1199" s="116"/>
      <c r="AS1199" s="117"/>
      <c r="AT1199" s="118"/>
      <c r="AU1199" s="119" t="str">
        <f>IF(D1199&lt;&gt; "", IF(COUNTIF($D$12:$D1199,$D1199)&gt;1,0,IF(SUM(N1199,U1199,AB1199)&gt;0,IF(AND(X1199="",OR(Q1199&lt;&gt;"",J1199&lt;&gt;"")),IF(Q1199&lt;&gt;"",Q1199,IF(J1199&lt;&gt;"",J1199,0)),IF(AND(Q1199&lt;&gt;"",J1199&lt;&gt;"",Q1199=J1199),Q1199,X1199)),0)),"")</f>
        <v/>
      </c>
      <c r="AV1199" s="119" t="str">
        <f>IF(D1199&lt;&gt;"",IF(COUNTIF($D$12:$D1199,$D1199)&gt;1,0,IF(SUM(O1199,V1199,AC1199)&gt;0,IF(AND(X1199="",OR(Q1199&lt;&gt;"",J1199&lt;&gt;"")),IF(Q1199&lt;&gt;"",Q1199,IF(J1199&lt;&gt;"",J1199,0)),IF(AND(Q1199&lt;&gt;"",J1199&lt;&gt;"",Q1199=J1199),Q1199,X1199)),0)),"")</f>
        <v/>
      </c>
      <c r="AW1199" s="119" t="str">
        <f>IF(D1199&lt;&gt;"",IF(COUNTIF($D$12:$D1199,$D1199)&gt;1,0,IF(SUM(P1199,W1199,AD1199)&gt;0,IF(AND(X1199="",OR(Q1199&lt;&gt;"",J1199&lt;&gt;"")),IF(Q1199&lt;&gt;"",Q1199,IF(J1199&lt;&gt;"",J1199,0)),IF(AND(Q1199&lt;&gt;"",J1199&lt;&gt;"",Q1199=J1199),Q1199,X1199)),0)),"")</f>
        <v/>
      </c>
      <c r="AX1199" s="118" t="str">
        <f t="shared" si="379"/>
        <v/>
      </c>
      <c r="AY1199" s="118" t="str">
        <f t="shared" si="380"/>
        <v/>
      </c>
      <c r="AZ1199" s="118" t="str">
        <f t="shared" si="381"/>
        <v/>
      </c>
      <c r="BA1199" s="118" t="str">
        <f t="shared" si="382"/>
        <v/>
      </c>
      <c r="BB1199" s="118" t="str">
        <f t="shared" si="383"/>
        <v/>
      </c>
      <c r="BC1199" s="118" t="str">
        <f t="shared" si="384"/>
        <v/>
      </c>
      <c r="BD1199" s="118" t="str">
        <f t="shared" si="385"/>
        <v/>
      </c>
      <c r="BE1199" s="118" t="str">
        <f t="shared" si="386"/>
        <v/>
      </c>
      <c r="BF1199" s="118" t="str">
        <f t="shared" si="387"/>
        <v/>
      </c>
      <c r="BG1199" s="120"/>
      <c r="BH1199" s="120" t="str">
        <f t="shared" si="388"/>
        <v/>
      </c>
      <c r="BI1199" s="120" t="str">
        <f t="shared" si="389"/>
        <v/>
      </c>
      <c r="BJ1199" s="121"/>
      <c r="BK1199" s="120" t="str">
        <f t="shared" si="390"/>
        <v/>
      </c>
      <c r="BL1199" s="120" t="str">
        <f t="shared" si="391"/>
        <v/>
      </c>
      <c r="BM1199" s="120" t="str">
        <f t="shared" si="392"/>
        <v/>
      </c>
      <c r="BN1199" s="120" t="str">
        <f t="shared" si="393"/>
        <v/>
      </c>
      <c r="BO1199" s="120" t="str">
        <f t="shared" si="394"/>
        <v/>
      </c>
      <c r="BP1199" s="120" t="str">
        <f t="shared" si="395"/>
        <v/>
      </c>
      <c r="BQ1199" s="98"/>
      <c r="BR1199" s="98"/>
      <c r="BS1199" s="98"/>
      <c r="BT1199" s="98"/>
      <c r="BU1199" s="98"/>
      <c r="BV1199" s="98"/>
      <c r="BW1199" s="98"/>
      <c r="BX1199" s="98"/>
      <c r="BY1199" s="98"/>
      <c r="BZ1199" s="98"/>
      <c r="CA1199" s="98"/>
      <c r="CB1199" s="98"/>
      <c r="CC1199" s="98"/>
      <c r="CD1199" s="98"/>
      <c r="CE1199" s="98"/>
      <c r="CF1199" s="98"/>
      <c r="CG1199" s="98"/>
      <c r="CH1199" s="98"/>
      <c r="CI1199" s="98"/>
      <c r="CJ1199" s="98"/>
      <c r="CK1199" s="98"/>
      <c r="CL1199" s="98"/>
      <c r="CM1199" s="98"/>
      <c r="CN1199" s="98"/>
      <c r="CO1199" s="98"/>
      <c r="CP1199" s="98"/>
      <c r="CQ1199" s="98"/>
      <c r="CR1199" s="98"/>
      <c r="CS1199" s="98"/>
    </row>
    <row r="1200" spans="1:97" s="4" customFormat="1" ht="18.75" customHeight="1" x14ac:dyDescent="0.2">
      <c r="A1200" s="3">
        <f t="shared" si="396"/>
        <v>1188</v>
      </c>
      <c r="B1200" s="263"/>
      <c r="C1200" s="263"/>
      <c r="D1200" s="263"/>
      <c r="E1200" s="259"/>
      <c r="F1200" s="259"/>
      <c r="G1200" s="43"/>
      <c r="H1200" s="264"/>
      <c r="I1200" s="261"/>
      <c r="J1200" s="106"/>
      <c r="K1200" s="247"/>
      <c r="L1200" s="247"/>
      <c r="M1200" s="247"/>
      <c r="N1200" s="248" t="str">
        <f>IF(AND(K1200&lt;&gt;"",L1200&lt;&gt;"",J1200&lt;&gt;""),ROUND(MIN(IF(OR(J1200="OZZ",J1200="ZZ"),5000,17300),TRUNC(0.75*(SUMIF($D$12:$D1200,$D1200,K$12:K1200)+SUMIF($D$12:$D1200,$D1200,L$12:L1200)),2)) - SUMIF($D$12:$D1199,$D1200,N$12:N1199),2),"")</f>
        <v/>
      </c>
      <c r="O1200" s="249" t="str">
        <f>IF(AND(K1200&lt;&gt;"",L1200&lt;&gt;"",M1200&lt;&gt;"",J1200&lt;&gt;"",AH1200&lt;&gt;""),IF(OR(J1200="OZZ",J1200="ZZ"),ROUND(0-SUMIF($D$12:$D1199,$D1200,O$12:O1199),2),IF(M1200=0,0,ROUND(MIN(MIN(17300,TRUNC(0.75*(SUMIF($D$12:$D$2012,$D1200,K$12:K$2012)+SUMIF($D$12:$D$2012,$D1200,L$12:L$2012)),2)+SUMIF($D$12:$D1200,$D1200,AH$12:AH1200))-SUMIF($D$12:$D1199,$D1200,O$12:O1199)-SUMIF($D$12:$D$2012,$D1200,N$12:N$2012),AH1200),2))),"")</f>
        <v/>
      </c>
      <c r="P1200" s="250" t="str">
        <f>IF(J1200&lt;&gt;"",1000 - SUMIF($D$12:$D1199,$D1200,P$12:P1199),"")</f>
        <v/>
      </c>
      <c r="Q1200" s="106"/>
      <c r="R1200" s="247"/>
      <c r="S1200" s="247"/>
      <c r="T1200" s="247"/>
      <c r="U1200" s="248" t="str">
        <f>IF(AND(R1200&lt;&gt;"",S1200&lt;&gt;"",Q1200&lt;&gt;""),ROUND(MIN(IF(OR(Q1200="OZZ",Q1200="ZZ"),5000,17300),TRUNC(0.75*(SUMIF($D$12:$D1200,$D1200,R$12:R1200)+SUMIF($D$12:$D1200,$D1200,S$12:S1200)),2)) - SUMIF($D$12:$D1199,$D1200,U$12:U1199),2),"")</f>
        <v/>
      </c>
      <c r="V1200" s="248" t="str">
        <f>IF(AND(R1200&lt;&gt;"",S1200&lt;&gt;"",T1200&lt;&gt;"",Q1200&lt;&gt;"",AL1200&lt;&gt;""),IF(OR(Q1200="OZZ",Q1200="ZZ"),ROUND(0-SUMIF($D$12:$D1199,$D1200,V$12:V1199),2),IF(T1200=0,0,ROUND(MIN(MIN(17300,TRUNC(0.75*(SUMIF($D$12:$D$2012,$D1200,R$12:R$2012)+SUMIF($D$12:$D$2012,$D1200,S$12:S$2012)),2)+SUMIF($D$12:$D1200,$D1200,AL$12:AL1200))-SUMIF($D$12:$D1199,$D1200,V$12:V1199)-SUMIF($D$12:$D$2012,$D1200,U$12:U$2012),AL1200),2))),"")</f>
        <v/>
      </c>
      <c r="W1200" s="250" t="str">
        <f>IF(Q1200&lt;&gt;"",1000 - SUMIF($D$12:$D1199,$D1200,W$12:W1199),"")</f>
        <v/>
      </c>
      <c r="X1200" s="106"/>
      <c r="Y1200" s="247"/>
      <c r="Z1200" s="247"/>
      <c r="AA1200" s="247"/>
      <c r="AB1200" s="248" t="str">
        <f>IF(AND(Y1200&lt;&gt;"",Z1200&lt;&gt;"",X1200&lt;&gt;""),ROUND(MIN(IF(OR(X1200="OZZ",X1200="ZZ"),5000,17300),TRUNC(0.75*(SUMIF($D$12:$D1200,$D1200,Y$12:Y1200)+SUMIF($D$12:$D1200,$D1200,Z$12:Z1200)),2)) - SUMIF($D$12:$D1199,$D1200,AB$12:AB1199),2),"")</f>
        <v/>
      </c>
      <c r="AC1200" s="251" t="str">
        <f>IF(AND(Y1200&lt;&gt;"",Z1200&lt;&gt;"",AA1200&lt;&gt;"",X1200&lt;&gt;"",AP1200&lt;&gt;""),IF(OR(X1200="OZZ",X1200="ZZ"),ROUND(0-SUMIF($D$12:$D1199,$D1200,AC$12:AC1199),2),IF(AA1200=0,0,ROUND(MIN(MIN(17300,TRUNC(0.75*(SUMIF($D$12:$D$2012,$D1200,Y$12:Y$2012)+SUMIF($D$12:$D$2012,$D1200,Z$12:Z$2012)),2)+SUMIF($D$12:$D1200,$D1200,AP$12:AP1200))-SUMIF($D$12:$D1199,$D1200,AC$12:AC1199)-SUMIF($D$12:$D$2012,$D1200,AB$12:AB$2012),AP1200),2))),"")</f>
        <v/>
      </c>
      <c r="AD1200" s="250" t="str">
        <f>IF(X1200&lt;&gt;"",1000 - SUMIF($D$12:$D1199,$D1200,AD$12:AD1199),"")</f>
        <v/>
      </c>
      <c r="AE1200" s="252"/>
      <c r="AF1200" s="253"/>
      <c r="AG1200" s="254"/>
      <c r="AH1200" s="255" t="str">
        <f t="shared" si="397"/>
        <v/>
      </c>
      <c r="AI1200" s="256"/>
      <c r="AJ1200" s="253"/>
      <c r="AK1200" s="254"/>
      <c r="AL1200" s="255" t="str">
        <f t="shared" si="398"/>
        <v/>
      </c>
      <c r="AM1200" s="256"/>
      <c r="AN1200" s="253"/>
      <c r="AO1200" s="254"/>
      <c r="AP1200" s="255" t="str">
        <f t="shared" si="378"/>
        <v/>
      </c>
      <c r="AQ1200" s="116"/>
      <c r="AR1200" s="116"/>
      <c r="AS1200" s="117"/>
      <c r="AT1200" s="118"/>
      <c r="AU1200" s="119" t="str">
        <f>IF(D1200&lt;&gt; "", IF(COUNTIF($D$12:$D1200,$D1200)&gt;1,0,IF(SUM(N1200,U1200,AB1200)&gt;0,IF(AND(X1200="",OR(Q1200&lt;&gt;"",J1200&lt;&gt;"")),IF(Q1200&lt;&gt;"",Q1200,IF(J1200&lt;&gt;"",J1200,0)),IF(AND(Q1200&lt;&gt;"",J1200&lt;&gt;"",Q1200=J1200),Q1200,X1200)),0)),"")</f>
        <v/>
      </c>
      <c r="AV1200" s="119" t="str">
        <f>IF(D1200&lt;&gt;"",IF(COUNTIF($D$12:$D1200,$D1200)&gt;1,0,IF(SUM(O1200,V1200,AC1200)&gt;0,IF(AND(X1200="",OR(Q1200&lt;&gt;"",J1200&lt;&gt;"")),IF(Q1200&lt;&gt;"",Q1200,IF(J1200&lt;&gt;"",J1200,0)),IF(AND(Q1200&lt;&gt;"",J1200&lt;&gt;"",Q1200=J1200),Q1200,X1200)),0)),"")</f>
        <v/>
      </c>
      <c r="AW1200" s="119" t="str">
        <f>IF(D1200&lt;&gt;"",IF(COUNTIF($D$12:$D1200,$D1200)&gt;1,0,IF(SUM(P1200,W1200,AD1200)&gt;0,IF(AND(X1200="",OR(Q1200&lt;&gt;"",J1200&lt;&gt;"")),IF(Q1200&lt;&gt;"",Q1200,IF(J1200&lt;&gt;"",J1200,0)),IF(AND(Q1200&lt;&gt;"",J1200&lt;&gt;"",Q1200=J1200),Q1200,X1200)),0)),"")</f>
        <v/>
      </c>
      <c r="AX1200" s="118" t="str">
        <f t="shared" si="379"/>
        <v/>
      </c>
      <c r="AY1200" s="118" t="str">
        <f t="shared" si="380"/>
        <v/>
      </c>
      <c r="AZ1200" s="118" t="str">
        <f t="shared" si="381"/>
        <v/>
      </c>
      <c r="BA1200" s="118" t="str">
        <f t="shared" si="382"/>
        <v/>
      </c>
      <c r="BB1200" s="118" t="str">
        <f t="shared" si="383"/>
        <v/>
      </c>
      <c r="BC1200" s="118" t="str">
        <f t="shared" si="384"/>
        <v/>
      </c>
      <c r="BD1200" s="118" t="str">
        <f t="shared" si="385"/>
        <v/>
      </c>
      <c r="BE1200" s="118" t="str">
        <f t="shared" si="386"/>
        <v/>
      </c>
      <c r="BF1200" s="118" t="str">
        <f t="shared" si="387"/>
        <v/>
      </c>
      <c r="BG1200" s="120"/>
      <c r="BH1200" s="120" t="str">
        <f t="shared" si="388"/>
        <v/>
      </c>
      <c r="BI1200" s="120" t="str">
        <f t="shared" si="389"/>
        <v/>
      </c>
      <c r="BJ1200" s="121"/>
      <c r="BK1200" s="120" t="str">
        <f t="shared" si="390"/>
        <v/>
      </c>
      <c r="BL1200" s="120" t="str">
        <f t="shared" si="391"/>
        <v/>
      </c>
      <c r="BM1200" s="120" t="str">
        <f t="shared" si="392"/>
        <v/>
      </c>
      <c r="BN1200" s="120" t="str">
        <f t="shared" si="393"/>
        <v/>
      </c>
      <c r="BO1200" s="120" t="str">
        <f t="shared" si="394"/>
        <v/>
      </c>
      <c r="BP1200" s="120" t="str">
        <f t="shared" si="395"/>
        <v/>
      </c>
      <c r="BQ1200" s="98"/>
      <c r="BR1200" s="98"/>
      <c r="BS1200" s="98"/>
      <c r="BT1200" s="98"/>
      <c r="BU1200" s="98"/>
      <c r="BV1200" s="98"/>
      <c r="BW1200" s="98"/>
      <c r="BX1200" s="98"/>
      <c r="BY1200" s="98"/>
      <c r="BZ1200" s="98"/>
      <c r="CA1200" s="98"/>
      <c r="CB1200" s="98"/>
      <c r="CC1200" s="98"/>
      <c r="CD1200" s="98"/>
      <c r="CE1200" s="98"/>
      <c r="CF1200" s="98"/>
      <c r="CG1200" s="98"/>
      <c r="CH1200" s="98"/>
      <c r="CI1200" s="98"/>
      <c r="CJ1200" s="98"/>
      <c r="CK1200" s="98"/>
      <c r="CL1200" s="98"/>
      <c r="CM1200" s="98"/>
      <c r="CN1200" s="98"/>
      <c r="CO1200" s="98"/>
      <c r="CP1200" s="98"/>
      <c r="CQ1200" s="98"/>
      <c r="CR1200" s="98"/>
      <c r="CS1200" s="98"/>
    </row>
    <row r="1201" spans="1:97" s="4" customFormat="1" ht="18.75" customHeight="1" x14ac:dyDescent="0.2">
      <c r="A1201" s="3">
        <f t="shared" si="396"/>
        <v>1189</v>
      </c>
      <c r="B1201" s="263"/>
      <c r="C1201" s="263"/>
      <c r="D1201" s="263"/>
      <c r="E1201" s="259"/>
      <c r="F1201" s="259"/>
      <c r="G1201" s="43"/>
      <c r="H1201" s="264"/>
      <c r="I1201" s="261"/>
      <c r="J1201" s="106"/>
      <c r="K1201" s="247"/>
      <c r="L1201" s="247"/>
      <c r="M1201" s="247"/>
      <c r="N1201" s="248" t="str">
        <f>IF(AND(K1201&lt;&gt;"",L1201&lt;&gt;"",J1201&lt;&gt;""),ROUND(MIN(IF(OR(J1201="OZZ",J1201="ZZ"),5000,17300),TRUNC(0.75*(SUMIF($D$12:$D1201,$D1201,K$12:K1201)+SUMIF($D$12:$D1201,$D1201,L$12:L1201)),2)) - SUMIF($D$12:$D1200,$D1201,N$12:N1200),2),"")</f>
        <v/>
      </c>
      <c r="O1201" s="249" t="str">
        <f>IF(AND(K1201&lt;&gt;"",L1201&lt;&gt;"",M1201&lt;&gt;"",J1201&lt;&gt;"",AH1201&lt;&gt;""),IF(OR(J1201="OZZ",J1201="ZZ"),ROUND(0-SUMIF($D$12:$D1200,$D1201,O$12:O1200),2),IF(M1201=0,0,ROUND(MIN(MIN(17300,TRUNC(0.75*(SUMIF($D$12:$D$2012,$D1201,K$12:K$2012)+SUMIF($D$12:$D$2012,$D1201,L$12:L$2012)),2)+SUMIF($D$12:$D1201,$D1201,AH$12:AH1201))-SUMIF($D$12:$D1200,$D1201,O$12:O1200)-SUMIF($D$12:$D$2012,$D1201,N$12:N$2012),AH1201),2))),"")</f>
        <v/>
      </c>
      <c r="P1201" s="250" t="str">
        <f>IF(J1201&lt;&gt;"",1000 - SUMIF($D$12:$D1200,$D1201,P$12:P1200),"")</f>
        <v/>
      </c>
      <c r="Q1201" s="106"/>
      <c r="R1201" s="247"/>
      <c r="S1201" s="247"/>
      <c r="T1201" s="247"/>
      <c r="U1201" s="248" t="str">
        <f>IF(AND(R1201&lt;&gt;"",S1201&lt;&gt;"",Q1201&lt;&gt;""),ROUND(MIN(IF(OR(Q1201="OZZ",Q1201="ZZ"),5000,17300),TRUNC(0.75*(SUMIF($D$12:$D1201,$D1201,R$12:R1201)+SUMIF($D$12:$D1201,$D1201,S$12:S1201)),2)) - SUMIF($D$12:$D1200,$D1201,U$12:U1200),2),"")</f>
        <v/>
      </c>
      <c r="V1201" s="248" t="str">
        <f>IF(AND(R1201&lt;&gt;"",S1201&lt;&gt;"",T1201&lt;&gt;"",Q1201&lt;&gt;"",AL1201&lt;&gt;""),IF(OR(Q1201="OZZ",Q1201="ZZ"),ROUND(0-SUMIF($D$12:$D1200,$D1201,V$12:V1200),2),IF(T1201=0,0,ROUND(MIN(MIN(17300,TRUNC(0.75*(SUMIF($D$12:$D$2012,$D1201,R$12:R$2012)+SUMIF($D$12:$D$2012,$D1201,S$12:S$2012)),2)+SUMIF($D$12:$D1201,$D1201,AL$12:AL1201))-SUMIF($D$12:$D1200,$D1201,V$12:V1200)-SUMIF($D$12:$D$2012,$D1201,U$12:U$2012),AL1201),2))),"")</f>
        <v/>
      </c>
      <c r="W1201" s="250" t="str">
        <f>IF(Q1201&lt;&gt;"",1000 - SUMIF($D$12:$D1200,$D1201,W$12:W1200),"")</f>
        <v/>
      </c>
      <c r="X1201" s="106"/>
      <c r="Y1201" s="247"/>
      <c r="Z1201" s="247"/>
      <c r="AA1201" s="247"/>
      <c r="AB1201" s="248" t="str">
        <f>IF(AND(Y1201&lt;&gt;"",Z1201&lt;&gt;"",X1201&lt;&gt;""),ROUND(MIN(IF(OR(X1201="OZZ",X1201="ZZ"),5000,17300),TRUNC(0.75*(SUMIF($D$12:$D1201,$D1201,Y$12:Y1201)+SUMIF($D$12:$D1201,$D1201,Z$12:Z1201)),2)) - SUMIF($D$12:$D1200,$D1201,AB$12:AB1200),2),"")</f>
        <v/>
      </c>
      <c r="AC1201" s="251" t="str">
        <f>IF(AND(Y1201&lt;&gt;"",Z1201&lt;&gt;"",AA1201&lt;&gt;"",X1201&lt;&gt;"",AP1201&lt;&gt;""),IF(OR(X1201="OZZ",X1201="ZZ"),ROUND(0-SUMIF($D$12:$D1200,$D1201,AC$12:AC1200),2),IF(AA1201=0,0,ROUND(MIN(MIN(17300,TRUNC(0.75*(SUMIF($D$12:$D$2012,$D1201,Y$12:Y$2012)+SUMIF($D$12:$D$2012,$D1201,Z$12:Z$2012)),2)+SUMIF($D$12:$D1201,$D1201,AP$12:AP1201))-SUMIF($D$12:$D1200,$D1201,AC$12:AC1200)-SUMIF($D$12:$D$2012,$D1201,AB$12:AB$2012),AP1201),2))),"")</f>
        <v/>
      </c>
      <c r="AD1201" s="250" t="str">
        <f>IF(X1201&lt;&gt;"",1000 - SUMIF($D$12:$D1200,$D1201,AD$12:AD1200),"")</f>
        <v/>
      </c>
      <c r="AE1201" s="252"/>
      <c r="AF1201" s="253"/>
      <c r="AG1201" s="254"/>
      <c r="AH1201" s="255" t="str">
        <f t="shared" si="397"/>
        <v/>
      </c>
      <c r="AI1201" s="256"/>
      <c r="AJ1201" s="253"/>
      <c r="AK1201" s="254"/>
      <c r="AL1201" s="255" t="str">
        <f t="shared" si="398"/>
        <v/>
      </c>
      <c r="AM1201" s="256"/>
      <c r="AN1201" s="253"/>
      <c r="AO1201" s="254"/>
      <c r="AP1201" s="255" t="str">
        <f t="shared" si="378"/>
        <v/>
      </c>
      <c r="AQ1201" s="116"/>
      <c r="AR1201" s="116"/>
      <c r="AS1201" s="117"/>
      <c r="AT1201" s="118"/>
      <c r="AU1201" s="119" t="str">
        <f>IF(D1201&lt;&gt; "", IF(COUNTIF($D$12:$D1201,$D1201)&gt;1,0,IF(SUM(N1201,U1201,AB1201)&gt;0,IF(AND(X1201="",OR(Q1201&lt;&gt;"",J1201&lt;&gt;"")),IF(Q1201&lt;&gt;"",Q1201,IF(J1201&lt;&gt;"",J1201,0)),IF(AND(Q1201&lt;&gt;"",J1201&lt;&gt;"",Q1201=J1201),Q1201,X1201)),0)),"")</f>
        <v/>
      </c>
      <c r="AV1201" s="119" t="str">
        <f>IF(D1201&lt;&gt;"",IF(COUNTIF($D$12:$D1201,$D1201)&gt;1,0,IF(SUM(O1201,V1201,AC1201)&gt;0,IF(AND(X1201="",OR(Q1201&lt;&gt;"",J1201&lt;&gt;"")),IF(Q1201&lt;&gt;"",Q1201,IF(J1201&lt;&gt;"",J1201,0)),IF(AND(Q1201&lt;&gt;"",J1201&lt;&gt;"",Q1201=J1201),Q1201,X1201)),0)),"")</f>
        <v/>
      </c>
      <c r="AW1201" s="119" t="str">
        <f>IF(D1201&lt;&gt;"",IF(COUNTIF($D$12:$D1201,$D1201)&gt;1,0,IF(SUM(P1201,W1201,AD1201)&gt;0,IF(AND(X1201="",OR(Q1201&lt;&gt;"",J1201&lt;&gt;"")),IF(Q1201&lt;&gt;"",Q1201,IF(J1201&lt;&gt;"",J1201,0)),IF(AND(Q1201&lt;&gt;"",J1201&lt;&gt;"",Q1201=J1201),Q1201,X1201)),0)),"")</f>
        <v/>
      </c>
      <c r="AX1201" s="118" t="str">
        <f t="shared" si="379"/>
        <v/>
      </c>
      <c r="AY1201" s="118" t="str">
        <f t="shared" si="380"/>
        <v/>
      </c>
      <c r="AZ1201" s="118" t="str">
        <f t="shared" si="381"/>
        <v/>
      </c>
      <c r="BA1201" s="118" t="str">
        <f t="shared" si="382"/>
        <v/>
      </c>
      <c r="BB1201" s="118" t="str">
        <f t="shared" si="383"/>
        <v/>
      </c>
      <c r="BC1201" s="118" t="str">
        <f t="shared" si="384"/>
        <v/>
      </c>
      <c r="BD1201" s="118" t="str">
        <f t="shared" si="385"/>
        <v/>
      </c>
      <c r="BE1201" s="118" t="str">
        <f t="shared" si="386"/>
        <v/>
      </c>
      <c r="BF1201" s="118" t="str">
        <f t="shared" si="387"/>
        <v/>
      </c>
      <c r="BG1201" s="120"/>
      <c r="BH1201" s="120" t="str">
        <f t="shared" si="388"/>
        <v/>
      </c>
      <c r="BI1201" s="120" t="str">
        <f t="shared" si="389"/>
        <v/>
      </c>
      <c r="BJ1201" s="121"/>
      <c r="BK1201" s="120" t="str">
        <f t="shared" si="390"/>
        <v/>
      </c>
      <c r="BL1201" s="120" t="str">
        <f t="shared" si="391"/>
        <v/>
      </c>
      <c r="BM1201" s="120" t="str">
        <f t="shared" si="392"/>
        <v/>
      </c>
      <c r="BN1201" s="120" t="str">
        <f t="shared" si="393"/>
        <v/>
      </c>
      <c r="BO1201" s="120" t="str">
        <f t="shared" si="394"/>
        <v/>
      </c>
      <c r="BP1201" s="120" t="str">
        <f t="shared" si="395"/>
        <v/>
      </c>
      <c r="BQ1201" s="98"/>
      <c r="BR1201" s="98"/>
      <c r="BS1201" s="98"/>
      <c r="BT1201" s="98"/>
      <c r="BU1201" s="98"/>
      <c r="BV1201" s="98"/>
      <c r="BW1201" s="98"/>
      <c r="BX1201" s="98"/>
      <c r="BY1201" s="98"/>
      <c r="BZ1201" s="98"/>
      <c r="CA1201" s="98"/>
      <c r="CB1201" s="98"/>
      <c r="CC1201" s="98"/>
      <c r="CD1201" s="98"/>
      <c r="CE1201" s="98"/>
      <c r="CF1201" s="98"/>
      <c r="CG1201" s="98"/>
      <c r="CH1201" s="98"/>
      <c r="CI1201" s="98"/>
      <c r="CJ1201" s="98"/>
      <c r="CK1201" s="98"/>
      <c r="CL1201" s="98"/>
      <c r="CM1201" s="98"/>
      <c r="CN1201" s="98"/>
      <c r="CO1201" s="98"/>
      <c r="CP1201" s="98"/>
      <c r="CQ1201" s="98"/>
      <c r="CR1201" s="98"/>
      <c r="CS1201" s="98"/>
    </row>
    <row r="1202" spans="1:97" s="4" customFormat="1" ht="18.75" customHeight="1" x14ac:dyDescent="0.2">
      <c r="A1202" s="3">
        <f t="shared" si="396"/>
        <v>1190</v>
      </c>
      <c r="B1202" s="263"/>
      <c r="C1202" s="263"/>
      <c r="D1202" s="263"/>
      <c r="E1202" s="259"/>
      <c r="F1202" s="259"/>
      <c r="G1202" s="43"/>
      <c r="H1202" s="264"/>
      <c r="I1202" s="261"/>
      <c r="J1202" s="106"/>
      <c r="K1202" s="247"/>
      <c r="L1202" s="247"/>
      <c r="M1202" s="247"/>
      <c r="N1202" s="248" t="str">
        <f>IF(AND(K1202&lt;&gt;"",L1202&lt;&gt;"",J1202&lt;&gt;""),ROUND(MIN(IF(OR(J1202="OZZ",J1202="ZZ"),5000,17300),TRUNC(0.75*(SUMIF($D$12:$D1202,$D1202,K$12:K1202)+SUMIF($D$12:$D1202,$D1202,L$12:L1202)),2)) - SUMIF($D$12:$D1201,$D1202,N$12:N1201),2),"")</f>
        <v/>
      </c>
      <c r="O1202" s="249" t="str">
        <f>IF(AND(K1202&lt;&gt;"",L1202&lt;&gt;"",M1202&lt;&gt;"",J1202&lt;&gt;"",AH1202&lt;&gt;""),IF(OR(J1202="OZZ",J1202="ZZ"),ROUND(0-SUMIF($D$12:$D1201,$D1202,O$12:O1201),2),IF(M1202=0,0,ROUND(MIN(MIN(17300,TRUNC(0.75*(SUMIF($D$12:$D$2012,$D1202,K$12:K$2012)+SUMIF($D$12:$D$2012,$D1202,L$12:L$2012)),2)+SUMIF($D$12:$D1202,$D1202,AH$12:AH1202))-SUMIF($D$12:$D1201,$D1202,O$12:O1201)-SUMIF($D$12:$D$2012,$D1202,N$12:N$2012),AH1202),2))),"")</f>
        <v/>
      </c>
      <c r="P1202" s="250" t="str">
        <f>IF(J1202&lt;&gt;"",1000 - SUMIF($D$12:$D1201,$D1202,P$12:P1201),"")</f>
        <v/>
      </c>
      <c r="Q1202" s="106"/>
      <c r="R1202" s="247"/>
      <c r="S1202" s="247"/>
      <c r="T1202" s="247"/>
      <c r="U1202" s="248" t="str">
        <f>IF(AND(R1202&lt;&gt;"",S1202&lt;&gt;"",Q1202&lt;&gt;""),ROUND(MIN(IF(OR(Q1202="OZZ",Q1202="ZZ"),5000,17300),TRUNC(0.75*(SUMIF($D$12:$D1202,$D1202,R$12:R1202)+SUMIF($D$12:$D1202,$D1202,S$12:S1202)),2)) - SUMIF($D$12:$D1201,$D1202,U$12:U1201),2),"")</f>
        <v/>
      </c>
      <c r="V1202" s="248" t="str">
        <f>IF(AND(R1202&lt;&gt;"",S1202&lt;&gt;"",T1202&lt;&gt;"",Q1202&lt;&gt;"",AL1202&lt;&gt;""),IF(OR(Q1202="OZZ",Q1202="ZZ"),ROUND(0-SUMIF($D$12:$D1201,$D1202,V$12:V1201),2),IF(T1202=0,0,ROUND(MIN(MIN(17300,TRUNC(0.75*(SUMIF($D$12:$D$2012,$D1202,R$12:R$2012)+SUMIF($D$12:$D$2012,$D1202,S$12:S$2012)),2)+SUMIF($D$12:$D1202,$D1202,AL$12:AL1202))-SUMIF($D$12:$D1201,$D1202,V$12:V1201)-SUMIF($D$12:$D$2012,$D1202,U$12:U$2012),AL1202),2))),"")</f>
        <v/>
      </c>
      <c r="W1202" s="250" t="str">
        <f>IF(Q1202&lt;&gt;"",1000 - SUMIF($D$12:$D1201,$D1202,W$12:W1201),"")</f>
        <v/>
      </c>
      <c r="X1202" s="106"/>
      <c r="Y1202" s="247"/>
      <c r="Z1202" s="247"/>
      <c r="AA1202" s="247"/>
      <c r="AB1202" s="248" t="str">
        <f>IF(AND(Y1202&lt;&gt;"",Z1202&lt;&gt;"",X1202&lt;&gt;""),ROUND(MIN(IF(OR(X1202="OZZ",X1202="ZZ"),5000,17300),TRUNC(0.75*(SUMIF($D$12:$D1202,$D1202,Y$12:Y1202)+SUMIF($D$12:$D1202,$D1202,Z$12:Z1202)),2)) - SUMIF($D$12:$D1201,$D1202,AB$12:AB1201),2),"")</f>
        <v/>
      </c>
      <c r="AC1202" s="251" t="str">
        <f>IF(AND(Y1202&lt;&gt;"",Z1202&lt;&gt;"",AA1202&lt;&gt;"",X1202&lt;&gt;"",AP1202&lt;&gt;""),IF(OR(X1202="OZZ",X1202="ZZ"),ROUND(0-SUMIF($D$12:$D1201,$D1202,AC$12:AC1201),2),IF(AA1202=0,0,ROUND(MIN(MIN(17300,TRUNC(0.75*(SUMIF($D$12:$D$2012,$D1202,Y$12:Y$2012)+SUMIF($D$12:$D$2012,$D1202,Z$12:Z$2012)),2)+SUMIF($D$12:$D1202,$D1202,AP$12:AP1202))-SUMIF($D$12:$D1201,$D1202,AC$12:AC1201)-SUMIF($D$12:$D$2012,$D1202,AB$12:AB$2012),AP1202),2))),"")</f>
        <v/>
      </c>
      <c r="AD1202" s="250" t="str">
        <f>IF(X1202&lt;&gt;"",1000 - SUMIF($D$12:$D1201,$D1202,AD$12:AD1201),"")</f>
        <v/>
      </c>
      <c r="AE1202" s="252"/>
      <c r="AF1202" s="253"/>
      <c r="AG1202" s="254"/>
      <c r="AH1202" s="255" t="str">
        <f t="shared" si="397"/>
        <v/>
      </c>
      <c r="AI1202" s="256"/>
      <c r="AJ1202" s="253"/>
      <c r="AK1202" s="254"/>
      <c r="AL1202" s="255" t="str">
        <f t="shared" si="398"/>
        <v/>
      </c>
      <c r="AM1202" s="256"/>
      <c r="AN1202" s="253"/>
      <c r="AO1202" s="254"/>
      <c r="AP1202" s="255" t="str">
        <f t="shared" si="378"/>
        <v/>
      </c>
      <c r="AQ1202" s="116"/>
      <c r="AR1202" s="116"/>
      <c r="AS1202" s="117"/>
      <c r="AT1202" s="118"/>
      <c r="AU1202" s="119" t="str">
        <f>IF(D1202&lt;&gt; "", IF(COUNTIF($D$12:$D1202,$D1202)&gt;1,0,IF(SUM(N1202,U1202,AB1202)&gt;0,IF(AND(X1202="",OR(Q1202&lt;&gt;"",J1202&lt;&gt;"")),IF(Q1202&lt;&gt;"",Q1202,IF(J1202&lt;&gt;"",J1202,0)),IF(AND(Q1202&lt;&gt;"",J1202&lt;&gt;"",Q1202=J1202),Q1202,X1202)),0)),"")</f>
        <v/>
      </c>
      <c r="AV1202" s="119" t="str">
        <f>IF(D1202&lt;&gt;"",IF(COUNTIF($D$12:$D1202,$D1202)&gt;1,0,IF(SUM(O1202,V1202,AC1202)&gt;0,IF(AND(X1202="",OR(Q1202&lt;&gt;"",J1202&lt;&gt;"")),IF(Q1202&lt;&gt;"",Q1202,IF(J1202&lt;&gt;"",J1202,0)),IF(AND(Q1202&lt;&gt;"",J1202&lt;&gt;"",Q1202=J1202),Q1202,X1202)),0)),"")</f>
        <v/>
      </c>
      <c r="AW1202" s="119" t="str">
        <f>IF(D1202&lt;&gt;"",IF(COUNTIF($D$12:$D1202,$D1202)&gt;1,0,IF(SUM(P1202,W1202,AD1202)&gt;0,IF(AND(X1202="",OR(Q1202&lt;&gt;"",J1202&lt;&gt;"")),IF(Q1202&lt;&gt;"",Q1202,IF(J1202&lt;&gt;"",J1202,0)),IF(AND(Q1202&lt;&gt;"",J1202&lt;&gt;"",Q1202=J1202),Q1202,X1202)),0)),"")</f>
        <v/>
      </c>
      <c r="AX1202" s="118" t="str">
        <f t="shared" si="379"/>
        <v/>
      </c>
      <c r="AY1202" s="118" t="str">
        <f t="shared" si="380"/>
        <v/>
      </c>
      <c r="AZ1202" s="118" t="str">
        <f t="shared" si="381"/>
        <v/>
      </c>
      <c r="BA1202" s="118" t="str">
        <f t="shared" si="382"/>
        <v/>
      </c>
      <c r="BB1202" s="118" t="str">
        <f t="shared" si="383"/>
        <v/>
      </c>
      <c r="BC1202" s="118" t="str">
        <f t="shared" si="384"/>
        <v/>
      </c>
      <c r="BD1202" s="118" t="str">
        <f t="shared" si="385"/>
        <v/>
      </c>
      <c r="BE1202" s="118" t="str">
        <f t="shared" si="386"/>
        <v/>
      </c>
      <c r="BF1202" s="118" t="str">
        <f t="shared" si="387"/>
        <v/>
      </c>
      <c r="BG1202" s="120"/>
      <c r="BH1202" s="120" t="str">
        <f t="shared" si="388"/>
        <v/>
      </c>
      <c r="BI1202" s="120" t="str">
        <f t="shared" si="389"/>
        <v/>
      </c>
      <c r="BJ1202" s="121"/>
      <c r="BK1202" s="120" t="str">
        <f t="shared" si="390"/>
        <v/>
      </c>
      <c r="BL1202" s="120" t="str">
        <f t="shared" si="391"/>
        <v/>
      </c>
      <c r="BM1202" s="120" t="str">
        <f t="shared" si="392"/>
        <v/>
      </c>
      <c r="BN1202" s="120" t="str">
        <f t="shared" si="393"/>
        <v/>
      </c>
      <c r="BO1202" s="120" t="str">
        <f t="shared" si="394"/>
        <v/>
      </c>
      <c r="BP1202" s="120" t="str">
        <f t="shared" si="395"/>
        <v/>
      </c>
      <c r="BQ1202" s="98"/>
      <c r="BR1202" s="98"/>
      <c r="BS1202" s="98"/>
      <c r="BT1202" s="98"/>
      <c r="BU1202" s="98"/>
      <c r="BV1202" s="98"/>
      <c r="BW1202" s="98"/>
      <c r="BX1202" s="98"/>
      <c r="BY1202" s="98"/>
      <c r="BZ1202" s="98"/>
      <c r="CA1202" s="98"/>
      <c r="CB1202" s="98"/>
      <c r="CC1202" s="98"/>
      <c r="CD1202" s="98"/>
      <c r="CE1202" s="98"/>
      <c r="CF1202" s="98"/>
      <c r="CG1202" s="98"/>
      <c r="CH1202" s="98"/>
      <c r="CI1202" s="98"/>
      <c r="CJ1202" s="98"/>
      <c r="CK1202" s="98"/>
      <c r="CL1202" s="98"/>
      <c r="CM1202" s="98"/>
      <c r="CN1202" s="98"/>
      <c r="CO1202" s="98"/>
      <c r="CP1202" s="98"/>
      <c r="CQ1202" s="98"/>
      <c r="CR1202" s="98"/>
      <c r="CS1202" s="98"/>
    </row>
    <row r="1203" spans="1:97" s="4" customFormat="1" ht="18.75" customHeight="1" x14ac:dyDescent="0.2">
      <c r="A1203" s="3">
        <f t="shared" si="396"/>
        <v>1191</v>
      </c>
      <c r="B1203" s="263"/>
      <c r="C1203" s="263"/>
      <c r="D1203" s="263"/>
      <c r="E1203" s="259"/>
      <c r="F1203" s="259"/>
      <c r="G1203" s="43"/>
      <c r="H1203" s="264"/>
      <c r="I1203" s="261"/>
      <c r="J1203" s="106"/>
      <c r="K1203" s="247"/>
      <c r="L1203" s="247"/>
      <c r="M1203" s="247"/>
      <c r="N1203" s="248" t="str">
        <f>IF(AND(K1203&lt;&gt;"",L1203&lt;&gt;"",J1203&lt;&gt;""),ROUND(MIN(IF(OR(J1203="OZZ",J1203="ZZ"),5000,17300),TRUNC(0.75*(SUMIF($D$12:$D1203,$D1203,K$12:K1203)+SUMIF($D$12:$D1203,$D1203,L$12:L1203)),2)) - SUMIF($D$12:$D1202,$D1203,N$12:N1202),2),"")</f>
        <v/>
      </c>
      <c r="O1203" s="249" t="str">
        <f>IF(AND(K1203&lt;&gt;"",L1203&lt;&gt;"",M1203&lt;&gt;"",J1203&lt;&gt;"",AH1203&lt;&gt;""),IF(OR(J1203="OZZ",J1203="ZZ"),ROUND(0-SUMIF($D$12:$D1202,$D1203,O$12:O1202),2),IF(M1203=0,0,ROUND(MIN(MIN(17300,TRUNC(0.75*(SUMIF($D$12:$D$2012,$D1203,K$12:K$2012)+SUMIF($D$12:$D$2012,$D1203,L$12:L$2012)),2)+SUMIF($D$12:$D1203,$D1203,AH$12:AH1203))-SUMIF($D$12:$D1202,$D1203,O$12:O1202)-SUMIF($D$12:$D$2012,$D1203,N$12:N$2012),AH1203),2))),"")</f>
        <v/>
      </c>
      <c r="P1203" s="250" t="str">
        <f>IF(J1203&lt;&gt;"",1000 - SUMIF($D$12:$D1202,$D1203,P$12:P1202),"")</f>
        <v/>
      </c>
      <c r="Q1203" s="106"/>
      <c r="R1203" s="247"/>
      <c r="S1203" s="247"/>
      <c r="T1203" s="247"/>
      <c r="U1203" s="248" t="str">
        <f>IF(AND(R1203&lt;&gt;"",S1203&lt;&gt;"",Q1203&lt;&gt;""),ROUND(MIN(IF(OR(Q1203="OZZ",Q1203="ZZ"),5000,17300),TRUNC(0.75*(SUMIF($D$12:$D1203,$D1203,R$12:R1203)+SUMIF($D$12:$D1203,$D1203,S$12:S1203)),2)) - SUMIF($D$12:$D1202,$D1203,U$12:U1202),2),"")</f>
        <v/>
      </c>
      <c r="V1203" s="248" t="str">
        <f>IF(AND(R1203&lt;&gt;"",S1203&lt;&gt;"",T1203&lt;&gt;"",Q1203&lt;&gt;"",AL1203&lt;&gt;""),IF(OR(Q1203="OZZ",Q1203="ZZ"),ROUND(0-SUMIF($D$12:$D1202,$D1203,V$12:V1202),2),IF(T1203=0,0,ROUND(MIN(MIN(17300,TRUNC(0.75*(SUMIF($D$12:$D$2012,$D1203,R$12:R$2012)+SUMIF($D$12:$D$2012,$D1203,S$12:S$2012)),2)+SUMIF($D$12:$D1203,$D1203,AL$12:AL1203))-SUMIF($D$12:$D1202,$D1203,V$12:V1202)-SUMIF($D$12:$D$2012,$D1203,U$12:U$2012),AL1203),2))),"")</f>
        <v/>
      </c>
      <c r="W1203" s="250" t="str">
        <f>IF(Q1203&lt;&gt;"",1000 - SUMIF($D$12:$D1202,$D1203,W$12:W1202),"")</f>
        <v/>
      </c>
      <c r="X1203" s="106"/>
      <c r="Y1203" s="247"/>
      <c r="Z1203" s="247"/>
      <c r="AA1203" s="247"/>
      <c r="AB1203" s="248" t="str">
        <f>IF(AND(Y1203&lt;&gt;"",Z1203&lt;&gt;"",X1203&lt;&gt;""),ROUND(MIN(IF(OR(X1203="OZZ",X1203="ZZ"),5000,17300),TRUNC(0.75*(SUMIF($D$12:$D1203,$D1203,Y$12:Y1203)+SUMIF($D$12:$D1203,$D1203,Z$12:Z1203)),2)) - SUMIF($D$12:$D1202,$D1203,AB$12:AB1202),2),"")</f>
        <v/>
      </c>
      <c r="AC1203" s="251" t="str">
        <f>IF(AND(Y1203&lt;&gt;"",Z1203&lt;&gt;"",AA1203&lt;&gt;"",X1203&lt;&gt;"",AP1203&lt;&gt;""),IF(OR(X1203="OZZ",X1203="ZZ"),ROUND(0-SUMIF($D$12:$D1202,$D1203,AC$12:AC1202),2),IF(AA1203=0,0,ROUND(MIN(MIN(17300,TRUNC(0.75*(SUMIF($D$12:$D$2012,$D1203,Y$12:Y$2012)+SUMIF($D$12:$D$2012,$D1203,Z$12:Z$2012)),2)+SUMIF($D$12:$D1203,$D1203,AP$12:AP1203))-SUMIF($D$12:$D1202,$D1203,AC$12:AC1202)-SUMIF($D$12:$D$2012,$D1203,AB$12:AB$2012),AP1203),2))),"")</f>
        <v/>
      </c>
      <c r="AD1203" s="250" t="str">
        <f>IF(X1203&lt;&gt;"",1000 - SUMIF($D$12:$D1202,$D1203,AD$12:AD1202),"")</f>
        <v/>
      </c>
      <c r="AE1203" s="252"/>
      <c r="AF1203" s="253"/>
      <c r="AG1203" s="254"/>
      <c r="AH1203" s="255" t="str">
        <f t="shared" si="397"/>
        <v/>
      </c>
      <c r="AI1203" s="256"/>
      <c r="AJ1203" s="253"/>
      <c r="AK1203" s="254"/>
      <c r="AL1203" s="255" t="str">
        <f t="shared" si="398"/>
        <v/>
      </c>
      <c r="AM1203" s="256"/>
      <c r="AN1203" s="253"/>
      <c r="AO1203" s="254"/>
      <c r="AP1203" s="255" t="str">
        <f t="shared" si="378"/>
        <v/>
      </c>
      <c r="AQ1203" s="116"/>
      <c r="AR1203" s="116"/>
      <c r="AS1203" s="117"/>
      <c r="AT1203" s="118"/>
      <c r="AU1203" s="119" t="str">
        <f>IF(D1203&lt;&gt; "", IF(COUNTIF($D$12:$D1203,$D1203)&gt;1,0,IF(SUM(N1203,U1203,AB1203)&gt;0,IF(AND(X1203="",OR(Q1203&lt;&gt;"",J1203&lt;&gt;"")),IF(Q1203&lt;&gt;"",Q1203,IF(J1203&lt;&gt;"",J1203,0)),IF(AND(Q1203&lt;&gt;"",J1203&lt;&gt;"",Q1203=J1203),Q1203,X1203)),0)),"")</f>
        <v/>
      </c>
      <c r="AV1203" s="119" t="str">
        <f>IF(D1203&lt;&gt;"",IF(COUNTIF($D$12:$D1203,$D1203)&gt;1,0,IF(SUM(O1203,V1203,AC1203)&gt;0,IF(AND(X1203="",OR(Q1203&lt;&gt;"",J1203&lt;&gt;"")),IF(Q1203&lt;&gt;"",Q1203,IF(J1203&lt;&gt;"",J1203,0)),IF(AND(Q1203&lt;&gt;"",J1203&lt;&gt;"",Q1203=J1203),Q1203,X1203)),0)),"")</f>
        <v/>
      </c>
      <c r="AW1203" s="119" t="str">
        <f>IF(D1203&lt;&gt;"",IF(COUNTIF($D$12:$D1203,$D1203)&gt;1,0,IF(SUM(P1203,W1203,AD1203)&gt;0,IF(AND(X1203="",OR(Q1203&lt;&gt;"",J1203&lt;&gt;"")),IF(Q1203&lt;&gt;"",Q1203,IF(J1203&lt;&gt;"",J1203,0)),IF(AND(Q1203&lt;&gt;"",J1203&lt;&gt;"",Q1203=J1203),Q1203,X1203)),0)),"")</f>
        <v/>
      </c>
      <c r="AX1203" s="118" t="str">
        <f t="shared" si="379"/>
        <v/>
      </c>
      <c r="AY1203" s="118" t="str">
        <f t="shared" si="380"/>
        <v/>
      </c>
      <c r="AZ1203" s="118" t="str">
        <f t="shared" si="381"/>
        <v/>
      </c>
      <c r="BA1203" s="118" t="str">
        <f t="shared" si="382"/>
        <v/>
      </c>
      <c r="BB1203" s="118" t="str">
        <f t="shared" si="383"/>
        <v/>
      </c>
      <c r="BC1203" s="118" t="str">
        <f t="shared" si="384"/>
        <v/>
      </c>
      <c r="BD1203" s="118" t="str">
        <f t="shared" si="385"/>
        <v/>
      </c>
      <c r="BE1203" s="118" t="str">
        <f t="shared" si="386"/>
        <v/>
      </c>
      <c r="BF1203" s="118" t="str">
        <f t="shared" si="387"/>
        <v/>
      </c>
      <c r="BG1203" s="120"/>
      <c r="BH1203" s="120" t="str">
        <f t="shared" si="388"/>
        <v/>
      </c>
      <c r="BI1203" s="120" t="str">
        <f t="shared" si="389"/>
        <v/>
      </c>
      <c r="BJ1203" s="121"/>
      <c r="BK1203" s="120" t="str">
        <f t="shared" si="390"/>
        <v/>
      </c>
      <c r="BL1203" s="120" t="str">
        <f t="shared" si="391"/>
        <v/>
      </c>
      <c r="BM1203" s="120" t="str">
        <f t="shared" si="392"/>
        <v/>
      </c>
      <c r="BN1203" s="120" t="str">
        <f t="shared" si="393"/>
        <v/>
      </c>
      <c r="BO1203" s="120" t="str">
        <f t="shared" si="394"/>
        <v/>
      </c>
      <c r="BP1203" s="120" t="str">
        <f t="shared" si="395"/>
        <v/>
      </c>
      <c r="BQ1203" s="98"/>
      <c r="BR1203" s="98"/>
      <c r="BS1203" s="98"/>
      <c r="BT1203" s="98"/>
      <c r="BU1203" s="98"/>
      <c r="BV1203" s="98"/>
      <c r="BW1203" s="98"/>
      <c r="BX1203" s="98"/>
      <c r="BY1203" s="98"/>
      <c r="BZ1203" s="98"/>
      <c r="CA1203" s="98"/>
      <c r="CB1203" s="98"/>
      <c r="CC1203" s="98"/>
      <c r="CD1203" s="98"/>
      <c r="CE1203" s="98"/>
      <c r="CF1203" s="98"/>
      <c r="CG1203" s="98"/>
      <c r="CH1203" s="98"/>
      <c r="CI1203" s="98"/>
      <c r="CJ1203" s="98"/>
      <c r="CK1203" s="98"/>
      <c r="CL1203" s="98"/>
      <c r="CM1203" s="98"/>
      <c r="CN1203" s="98"/>
      <c r="CO1203" s="98"/>
      <c r="CP1203" s="98"/>
      <c r="CQ1203" s="98"/>
      <c r="CR1203" s="98"/>
      <c r="CS1203" s="98"/>
    </row>
    <row r="1204" spans="1:97" s="4" customFormat="1" ht="18.75" customHeight="1" x14ac:dyDescent="0.2">
      <c r="A1204" s="3">
        <f t="shared" si="396"/>
        <v>1192</v>
      </c>
      <c r="B1204" s="263"/>
      <c r="C1204" s="263"/>
      <c r="D1204" s="263"/>
      <c r="E1204" s="259"/>
      <c r="F1204" s="259"/>
      <c r="G1204" s="43"/>
      <c r="H1204" s="264"/>
      <c r="I1204" s="261"/>
      <c r="J1204" s="106"/>
      <c r="K1204" s="247"/>
      <c r="L1204" s="247"/>
      <c r="M1204" s="247"/>
      <c r="N1204" s="248" t="str">
        <f>IF(AND(K1204&lt;&gt;"",L1204&lt;&gt;"",J1204&lt;&gt;""),ROUND(MIN(IF(OR(J1204="OZZ",J1204="ZZ"),5000,17300),TRUNC(0.75*(SUMIF($D$12:$D1204,$D1204,K$12:K1204)+SUMIF($D$12:$D1204,$D1204,L$12:L1204)),2)) - SUMIF($D$12:$D1203,$D1204,N$12:N1203),2),"")</f>
        <v/>
      </c>
      <c r="O1204" s="249" t="str">
        <f>IF(AND(K1204&lt;&gt;"",L1204&lt;&gt;"",M1204&lt;&gt;"",J1204&lt;&gt;"",AH1204&lt;&gt;""),IF(OR(J1204="OZZ",J1204="ZZ"),ROUND(0-SUMIF($D$12:$D1203,$D1204,O$12:O1203),2),IF(M1204=0,0,ROUND(MIN(MIN(17300,TRUNC(0.75*(SUMIF($D$12:$D$2012,$D1204,K$12:K$2012)+SUMIF($D$12:$D$2012,$D1204,L$12:L$2012)),2)+SUMIF($D$12:$D1204,$D1204,AH$12:AH1204))-SUMIF($D$12:$D1203,$D1204,O$12:O1203)-SUMIF($D$12:$D$2012,$D1204,N$12:N$2012),AH1204),2))),"")</f>
        <v/>
      </c>
      <c r="P1204" s="250" t="str">
        <f>IF(J1204&lt;&gt;"",1000 - SUMIF($D$12:$D1203,$D1204,P$12:P1203),"")</f>
        <v/>
      </c>
      <c r="Q1204" s="106"/>
      <c r="R1204" s="247"/>
      <c r="S1204" s="247"/>
      <c r="T1204" s="247"/>
      <c r="U1204" s="248" t="str">
        <f>IF(AND(R1204&lt;&gt;"",S1204&lt;&gt;"",Q1204&lt;&gt;""),ROUND(MIN(IF(OR(Q1204="OZZ",Q1204="ZZ"),5000,17300),TRUNC(0.75*(SUMIF($D$12:$D1204,$D1204,R$12:R1204)+SUMIF($D$12:$D1204,$D1204,S$12:S1204)),2)) - SUMIF($D$12:$D1203,$D1204,U$12:U1203),2),"")</f>
        <v/>
      </c>
      <c r="V1204" s="248" t="str">
        <f>IF(AND(R1204&lt;&gt;"",S1204&lt;&gt;"",T1204&lt;&gt;"",Q1204&lt;&gt;"",AL1204&lt;&gt;""),IF(OR(Q1204="OZZ",Q1204="ZZ"),ROUND(0-SUMIF($D$12:$D1203,$D1204,V$12:V1203),2),IF(T1204=0,0,ROUND(MIN(MIN(17300,TRUNC(0.75*(SUMIF($D$12:$D$2012,$D1204,R$12:R$2012)+SUMIF($D$12:$D$2012,$D1204,S$12:S$2012)),2)+SUMIF($D$12:$D1204,$D1204,AL$12:AL1204))-SUMIF($D$12:$D1203,$D1204,V$12:V1203)-SUMIF($D$12:$D$2012,$D1204,U$12:U$2012),AL1204),2))),"")</f>
        <v/>
      </c>
      <c r="W1204" s="250" t="str">
        <f>IF(Q1204&lt;&gt;"",1000 - SUMIF($D$12:$D1203,$D1204,W$12:W1203),"")</f>
        <v/>
      </c>
      <c r="X1204" s="106"/>
      <c r="Y1204" s="247"/>
      <c r="Z1204" s="247"/>
      <c r="AA1204" s="247"/>
      <c r="AB1204" s="248" t="str">
        <f>IF(AND(Y1204&lt;&gt;"",Z1204&lt;&gt;"",X1204&lt;&gt;""),ROUND(MIN(IF(OR(X1204="OZZ",X1204="ZZ"),5000,17300),TRUNC(0.75*(SUMIF($D$12:$D1204,$D1204,Y$12:Y1204)+SUMIF($D$12:$D1204,$D1204,Z$12:Z1204)),2)) - SUMIF($D$12:$D1203,$D1204,AB$12:AB1203),2),"")</f>
        <v/>
      </c>
      <c r="AC1204" s="251" t="str">
        <f>IF(AND(Y1204&lt;&gt;"",Z1204&lt;&gt;"",AA1204&lt;&gt;"",X1204&lt;&gt;"",AP1204&lt;&gt;""),IF(OR(X1204="OZZ",X1204="ZZ"),ROUND(0-SUMIF($D$12:$D1203,$D1204,AC$12:AC1203),2),IF(AA1204=0,0,ROUND(MIN(MIN(17300,TRUNC(0.75*(SUMIF($D$12:$D$2012,$D1204,Y$12:Y$2012)+SUMIF($D$12:$D$2012,$D1204,Z$12:Z$2012)),2)+SUMIF($D$12:$D1204,$D1204,AP$12:AP1204))-SUMIF($D$12:$D1203,$D1204,AC$12:AC1203)-SUMIF($D$12:$D$2012,$D1204,AB$12:AB$2012),AP1204),2))),"")</f>
        <v/>
      </c>
      <c r="AD1204" s="250" t="str">
        <f>IF(X1204&lt;&gt;"",1000 - SUMIF($D$12:$D1203,$D1204,AD$12:AD1203),"")</f>
        <v/>
      </c>
      <c r="AE1204" s="252"/>
      <c r="AF1204" s="253"/>
      <c r="AG1204" s="254"/>
      <c r="AH1204" s="255" t="str">
        <f t="shared" si="397"/>
        <v/>
      </c>
      <c r="AI1204" s="256"/>
      <c r="AJ1204" s="253"/>
      <c r="AK1204" s="254"/>
      <c r="AL1204" s="255" t="str">
        <f t="shared" si="398"/>
        <v/>
      </c>
      <c r="AM1204" s="256"/>
      <c r="AN1204" s="253"/>
      <c r="AO1204" s="254"/>
      <c r="AP1204" s="255" t="str">
        <f t="shared" si="378"/>
        <v/>
      </c>
      <c r="AQ1204" s="116"/>
      <c r="AR1204" s="116"/>
      <c r="AS1204" s="117"/>
      <c r="AT1204" s="118"/>
      <c r="AU1204" s="119" t="str">
        <f>IF(D1204&lt;&gt; "", IF(COUNTIF($D$12:$D1204,$D1204)&gt;1,0,IF(SUM(N1204,U1204,AB1204)&gt;0,IF(AND(X1204="",OR(Q1204&lt;&gt;"",J1204&lt;&gt;"")),IF(Q1204&lt;&gt;"",Q1204,IF(J1204&lt;&gt;"",J1204,0)),IF(AND(Q1204&lt;&gt;"",J1204&lt;&gt;"",Q1204=J1204),Q1204,X1204)),0)),"")</f>
        <v/>
      </c>
      <c r="AV1204" s="119" t="str">
        <f>IF(D1204&lt;&gt;"",IF(COUNTIF($D$12:$D1204,$D1204)&gt;1,0,IF(SUM(O1204,V1204,AC1204)&gt;0,IF(AND(X1204="",OR(Q1204&lt;&gt;"",J1204&lt;&gt;"")),IF(Q1204&lt;&gt;"",Q1204,IF(J1204&lt;&gt;"",J1204,0)),IF(AND(Q1204&lt;&gt;"",J1204&lt;&gt;"",Q1204=J1204),Q1204,X1204)),0)),"")</f>
        <v/>
      </c>
      <c r="AW1204" s="119" t="str">
        <f>IF(D1204&lt;&gt;"",IF(COUNTIF($D$12:$D1204,$D1204)&gt;1,0,IF(SUM(P1204,W1204,AD1204)&gt;0,IF(AND(X1204="",OR(Q1204&lt;&gt;"",J1204&lt;&gt;"")),IF(Q1204&lt;&gt;"",Q1204,IF(J1204&lt;&gt;"",J1204,0)),IF(AND(Q1204&lt;&gt;"",J1204&lt;&gt;"",Q1204=J1204),Q1204,X1204)),0)),"")</f>
        <v/>
      </c>
      <c r="AX1204" s="118" t="str">
        <f t="shared" si="379"/>
        <v/>
      </c>
      <c r="AY1204" s="118" t="str">
        <f t="shared" si="380"/>
        <v/>
      </c>
      <c r="AZ1204" s="118" t="str">
        <f t="shared" si="381"/>
        <v/>
      </c>
      <c r="BA1204" s="118" t="str">
        <f t="shared" si="382"/>
        <v/>
      </c>
      <c r="BB1204" s="118" t="str">
        <f t="shared" si="383"/>
        <v/>
      </c>
      <c r="BC1204" s="118" t="str">
        <f t="shared" si="384"/>
        <v/>
      </c>
      <c r="BD1204" s="118" t="str">
        <f t="shared" si="385"/>
        <v/>
      </c>
      <c r="BE1204" s="118" t="str">
        <f t="shared" si="386"/>
        <v/>
      </c>
      <c r="BF1204" s="118" t="str">
        <f t="shared" si="387"/>
        <v/>
      </c>
      <c r="BG1204" s="120"/>
      <c r="BH1204" s="120" t="str">
        <f t="shared" si="388"/>
        <v/>
      </c>
      <c r="BI1204" s="120" t="str">
        <f t="shared" si="389"/>
        <v/>
      </c>
      <c r="BJ1204" s="121"/>
      <c r="BK1204" s="120" t="str">
        <f t="shared" si="390"/>
        <v/>
      </c>
      <c r="BL1204" s="120" t="str">
        <f t="shared" si="391"/>
        <v/>
      </c>
      <c r="BM1204" s="120" t="str">
        <f t="shared" si="392"/>
        <v/>
      </c>
      <c r="BN1204" s="120" t="str">
        <f t="shared" si="393"/>
        <v/>
      </c>
      <c r="BO1204" s="120" t="str">
        <f t="shared" si="394"/>
        <v/>
      </c>
      <c r="BP1204" s="120" t="str">
        <f t="shared" si="395"/>
        <v/>
      </c>
      <c r="BQ1204" s="98"/>
      <c r="BR1204" s="98"/>
      <c r="BS1204" s="98"/>
      <c r="BT1204" s="98"/>
      <c r="BU1204" s="98"/>
      <c r="BV1204" s="98"/>
      <c r="BW1204" s="98"/>
      <c r="BX1204" s="98"/>
      <c r="BY1204" s="98"/>
      <c r="BZ1204" s="98"/>
      <c r="CA1204" s="98"/>
      <c r="CB1204" s="98"/>
      <c r="CC1204" s="98"/>
      <c r="CD1204" s="98"/>
      <c r="CE1204" s="98"/>
      <c r="CF1204" s="98"/>
      <c r="CG1204" s="98"/>
      <c r="CH1204" s="98"/>
      <c r="CI1204" s="98"/>
      <c r="CJ1204" s="98"/>
      <c r="CK1204" s="98"/>
      <c r="CL1204" s="98"/>
      <c r="CM1204" s="98"/>
      <c r="CN1204" s="98"/>
      <c r="CO1204" s="98"/>
      <c r="CP1204" s="98"/>
      <c r="CQ1204" s="98"/>
      <c r="CR1204" s="98"/>
      <c r="CS1204" s="98"/>
    </row>
    <row r="1205" spans="1:97" s="4" customFormat="1" ht="18.75" customHeight="1" x14ac:dyDescent="0.2">
      <c r="A1205" s="3">
        <f t="shared" si="396"/>
        <v>1193</v>
      </c>
      <c r="B1205" s="263"/>
      <c r="C1205" s="263"/>
      <c r="D1205" s="263"/>
      <c r="E1205" s="259"/>
      <c r="F1205" s="259"/>
      <c r="G1205" s="43"/>
      <c r="H1205" s="264"/>
      <c r="I1205" s="261"/>
      <c r="J1205" s="106"/>
      <c r="K1205" s="247"/>
      <c r="L1205" s="247"/>
      <c r="M1205" s="247"/>
      <c r="N1205" s="248" t="str">
        <f>IF(AND(K1205&lt;&gt;"",L1205&lt;&gt;"",J1205&lt;&gt;""),ROUND(MIN(IF(OR(J1205="OZZ",J1205="ZZ"),5000,17300),TRUNC(0.75*(SUMIF($D$12:$D1205,$D1205,K$12:K1205)+SUMIF($D$12:$D1205,$D1205,L$12:L1205)),2)) - SUMIF($D$12:$D1204,$D1205,N$12:N1204),2),"")</f>
        <v/>
      </c>
      <c r="O1205" s="249" t="str">
        <f>IF(AND(K1205&lt;&gt;"",L1205&lt;&gt;"",M1205&lt;&gt;"",J1205&lt;&gt;"",AH1205&lt;&gt;""),IF(OR(J1205="OZZ",J1205="ZZ"),ROUND(0-SUMIF($D$12:$D1204,$D1205,O$12:O1204),2),IF(M1205=0,0,ROUND(MIN(MIN(17300,TRUNC(0.75*(SUMIF($D$12:$D$2012,$D1205,K$12:K$2012)+SUMIF($D$12:$D$2012,$D1205,L$12:L$2012)),2)+SUMIF($D$12:$D1205,$D1205,AH$12:AH1205))-SUMIF($D$12:$D1204,$D1205,O$12:O1204)-SUMIF($D$12:$D$2012,$D1205,N$12:N$2012),AH1205),2))),"")</f>
        <v/>
      </c>
      <c r="P1205" s="250" t="str">
        <f>IF(J1205&lt;&gt;"",1000 - SUMIF($D$12:$D1204,$D1205,P$12:P1204),"")</f>
        <v/>
      </c>
      <c r="Q1205" s="106"/>
      <c r="R1205" s="247"/>
      <c r="S1205" s="247"/>
      <c r="T1205" s="247"/>
      <c r="U1205" s="248" t="str">
        <f>IF(AND(R1205&lt;&gt;"",S1205&lt;&gt;"",Q1205&lt;&gt;""),ROUND(MIN(IF(OR(Q1205="OZZ",Q1205="ZZ"),5000,17300),TRUNC(0.75*(SUMIF($D$12:$D1205,$D1205,R$12:R1205)+SUMIF($D$12:$D1205,$D1205,S$12:S1205)),2)) - SUMIF($D$12:$D1204,$D1205,U$12:U1204),2),"")</f>
        <v/>
      </c>
      <c r="V1205" s="248" t="str">
        <f>IF(AND(R1205&lt;&gt;"",S1205&lt;&gt;"",T1205&lt;&gt;"",Q1205&lt;&gt;"",AL1205&lt;&gt;""),IF(OR(Q1205="OZZ",Q1205="ZZ"),ROUND(0-SUMIF($D$12:$D1204,$D1205,V$12:V1204),2),IF(T1205=0,0,ROUND(MIN(MIN(17300,TRUNC(0.75*(SUMIF($D$12:$D$2012,$D1205,R$12:R$2012)+SUMIF($D$12:$D$2012,$D1205,S$12:S$2012)),2)+SUMIF($D$12:$D1205,$D1205,AL$12:AL1205))-SUMIF($D$12:$D1204,$D1205,V$12:V1204)-SUMIF($D$12:$D$2012,$D1205,U$12:U$2012),AL1205),2))),"")</f>
        <v/>
      </c>
      <c r="W1205" s="250" t="str">
        <f>IF(Q1205&lt;&gt;"",1000 - SUMIF($D$12:$D1204,$D1205,W$12:W1204),"")</f>
        <v/>
      </c>
      <c r="X1205" s="106"/>
      <c r="Y1205" s="247"/>
      <c r="Z1205" s="247"/>
      <c r="AA1205" s="247"/>
      <c r="AB1205" s="248" t="str">
        <f>IF(AND(Y1205&lt;&gt;"",Z1205&lt;&gt;"",X1205&lt;&gt;""),ROUND(MIN(IF(OR(X1205="OZZ",X1205="ZZ"),5000,17300),TRUNC(0.75*(SUMIF($D$12:$D1205,$D1205,Y$12:Y1205)+SUMIF($D$12:$D1205,$D1205,Z$12:Z1205)),2)) - SUMIF($D$12:$D1204,$D1205,AB$12:AB1204),2),"")</f>
        <v/>
      </c>
      <c r="AC1205" s="251" t="str">
        <f>IF(AND(Y1205&lt;&gt;"",Z1205&lt;&gt;"",AA1205&lt;&gt;"",X1205&lt;&gt;"",AP1205&lt;&gt;""),IF(OR(X1205="OZZ",X1205="ZZ"),ROUND(0-SUMIF($D$12:$D1204,$D1205,AC$12:AC1204),2),IF(AA1205=0,0,ROUND(MIN(MIN(17300,TRUNC(0.75*(SUMIF($D$12:$D$2012,$D1205,Y$12:Y$2012)+SUMIF($D$12:$D$2012,$D1205,Z$12:Z$2012)),2)+SUMIF($D$12:$D1205,$D1205,AP$12:AP1205))-SUMIF($D$12:$D1204,$D1205,AC$12:AC1204)-SUMIF($D$12:$D$2012,$D1205,AB$12:AB$2012),AP1205),2))),"")</f>
        <v/>
      </c>
      <c r="AD1205" s="250" t="str">
        <f>IF(X1205&lt;&gt;"",1000 - SUMIF($D$12:$D1204,$D1205,AD$12:AD1204),"")</f>
        <v/>
      </c>
      <c r="AE1205" s="252"/>
      <c r="AF1205" s="253"/>
      <c r="AG1205" s="254"/>
      <c r="AH1205" s="255" t="str">
        <f t="shared" si="397"/>
        <v/>
      </c>
      <c r="AI1205" s="256"/>
      <c r="AJ1205" s="253"/>
      <c r="AK1205" s="254"/>
      <c r="AL1205" s="255" t="str">
        <f t="shared" si="398"/>
        <v/>
      </c>
      <c r="AM1205" s="256"/>
      <c r="AN1205" s="253"/>
      <c r="AO1205" s="254"/>
      <c r="AP1205" s="255" t="str">
        <f t="shared" si="378"/>
        <v/>
      </c>
      <c r="AQ1205" s="116"/>
      <c r="AR1205" s="116"/>
      <c r="AS1205" s="117"/>
      <c r="AT1205" s="118"/>
      <c r="AU1205" s="119" t="str">
        <f>IF(D1205&lt;&gt; "", IF(COUNTIF($D$12:$D1205,$D1205)&gt;1,0,IF(SUM(N1205,U1205,AB1205)&gt;0,IF(AND(X1205="",OR(Q1205&lt;&gt;"",J1205&lt;&gt;"")),IF(Q1205&lt;&gt;"",Q1205,IF(J1205&lt;&gt;"",J1205,0)),IF(AND(Q1205&lt;&gt;"",J1205&lt;&gt;"",Q1205=J1205),Q1205,X1205)),0)),"")</f>
        <v/>
      </c>
      <c r="AV1205" s="119" t="str">
        <f>IF(D1205&lt;&gt;"",IF(COUNTIF($D$12:$D1205,$D1205)&gt;1,0,IF(SUM(O1205,V1205,AC1205)&gt;0,IF(AND(X1205="",OR(Q1205&lt;&gt;"",J1205&lt;&gt;"")),IF(Q1205&lt;&gt;"",Q1205,IF(J1205&lt;&gt;"",J1205,0)),IF(AND(Q1205&lt;&gt;"",J1205&lt;&gt;"",Q1205=J1205),Q1205,X1205)),0)),"")</f>
        <v/>
      </c>
      <c r="AW1205" s="119" t="str">
        <f>IF(D1205&lt;&gt;"",IF(COUNTIF($D$12:$D1205,$D1205)&gt;1,0,IF(SUM(P1205,W1205,AD1205)&gt;0,IF(AND(X1205="",OR(Q1205&lt;&gt;"",J1205&lt;&gt;"")),IF(Q1205&lt;&gt;"",Q1205,IF(J1205&lt;&gt;"",J1205,0)),IF(AND(Q1205&lt;&gt;"",J1205&lt;&gt;"",Q1205=J1205),Q1205,X1205)),0)),"")</f>
        <v/>
      </c>
      <c r="AX1205" s="118" t="str">
        <f t="shared" si="379"/>
        <v/>
      </c>
      <c r="AY1205" s="118" t="str">
        <f t="shared" si="380"/>
        <v/>
      </c>
      <c r="AZ1205" s="118" t="str">
        <f t="shared" si="381"/>
        <v/>
      </c>
      <c r="BA1205" s="118" t="str">
        <f t="shared" si="382"/>
        <v/>
      </c>
      <c r="BB1205" s="118" t="str">
        <f t="shared" si="383"/>
        <v/>
      </c>
      <c r="BC1205" s="118" t="str">
        <f t="shared" si="384"/>
        <v/>
      </c>
      <c r="BD1205" s="118" t="str">
        <f t="shared" si="385"/>
        <v/>
      </c>
      <c r="BE1205" s="118" t="str">
        <f t="shared" si="386"/>
        <v/>
      </c>
      <c r="BF1205" s="118" t="str">
        <f t="shared" si="387"/>
        <v/>
      </c>
      <c r="BG1205" s="120"/>
      <c r="BH1205" s="120" t="str">
        <f t="shared" si="388"/>
        <v/>
      </c>
      <c r="BI1205" s="120" t="str">
        <f t="shared" si="389"/>
        <v/>
      </c>
      <c r="BJ1205" s="121"/>
      <c r="BK1205" s="120" t="str">
        <f t="shared" si="390"/>
        <v/>
      </c>
      <c r="BL1205" s="120" t="str">
        <f t="shared" si="391"/>
        <v/>
      </c>
      <c r="BM1205" s="120" t="str">
        <f t="shared" si="392"/>
        <v/>
      </c>
      <c r="BN1205" s="120" t="str">
        <f t="shared" si="393"/>
        <v/>
      </c>
      <c r="BO1205" s="120" t="str">
        <f t="shared" si="394"/>
        <v/>
      </c>
      <c r="BP1205" s="120" t="str">
        <f t="shared" si="395"/>
        <v/>
      </c>
      <c r="BQ1205" s="98"/>
      <c r="BR1205" s="98"/>
      <c r="BS1205" s="98"/>
      <c r="BT1205" s="98"/>
      <c r="BU1205" s="98"/>
      <c r="BV1205" s="98"/>
      <c r="BW1205" s="98"/>
      <c r="BX1205" s="98"/>
      <c r="BY1205" s="98"/>
      <c r="BZ1205" s="98"/>
      <c r="CA1205" s="98"/>
      <c r="CB1205" s="98"/>
      <c r="CC1205" s="98"/>
      <c r="CD1205" s="98"/>
      <c r="CE1205" s="98"/>
      <c r="CF1205" s="98"/>
      <c r="CG1205" s="98"/>
      <c r="CH1205" s="98"/>
      <c r="CI1205" s="98"/>
      <c r="CJ1205" s="98"/>
      <c r="CK1205" s="98"/>
      <c r="CL1205" s="98"/>
      <c r="CM1205" s="98"/>
      <c r="CN1205" s="98"/>
      <c r="CO1205" s="98"/>
      <c r="CP1205" s="98"/>
      <c r="CQ1205" s="98"/>
      <c r="CR1205" s="98"/>
      <c r="CS1205" s="98"/>
    </row>
    <row r="1206" spans="1:97" s="4" customFormat="1" ht="18.75" customHeight="1" x14ac:dyDescent="0.2">
      <c r="A1206" s="3">
        <f t="shared" si="396"/>
        <v>1194</v>
      </c>
      <c r="B1206" s="263"/>
      <c r="C1206" s="263"/>
      <c r="D1206" s="263"/>
      <c r="E1206" s="259"/>
      <c r="F1206" s="259"/>
      <c r="G1206" s="43"/>
      <c r="H1206" s="264"/>
      <c r="I1206" s="261"/>
      <c r="J1206" s="106"/>
      <c r="K1206" s="247"/>
      <c r="L1206" s="247"/>
      <c r="M1206" s="247"/>
      <c r="N1206" s="248" t="str">
        <f>IF(AND(K1206&lt;&gt;"",L1206&lt;&gt;"",J1206&lt;&gt;""),ROUND(MIN(IF(OR(J1206="OZZ",J1206="ZZ"),5000,17300),TRUNC(0.75*(SUMIF($D$12:$D1206,$D1206,K$12:K1206)+SUMIF($D$12:$D1206,$D1206,L$12:L1206)),2)) - SUMIF($D$12:$D1205,$D1206,N$12:N1205),2),"")</f>
        <v/>
      </c>
      <c r="O1206" s="249" t="str">
        <f>IF(AND(K1206&lt;&gt;"",L1206&lt;&gt;"",M1206&lt;&gt;"",J1206&lt;&gt;"",AH1206&lt;&gt;""),IF(OR(J1206="OZZ",J1206="ZZ"),ROUND(0-SUMIF($D$12:$D1205,$D1206,O$12:O1205),2),IF(M1206=0,0,ROUND(MIN(MIN(17300,TRUNC(0.75*(SUMIF($D$12:$D$2012,$D1206,K$12:K$2012)+SUMIF($D$12:$D$2012,$D1206,L$12:L$2012)),2)+SUMIF($D$12:$D1206,$D1206,AH$12:AH1206))-SUMIF($D$12:$D1205,$D1206,O$12:O1205)-SUMIF($D$12:$D$2012,$D1206,N$12:N$2012),AH1206),2))),"")</f>
        <v/>
      </c>
      <c r="P1206" s="250" t="str">
        <f>IF(J1206&lt;&gt;"",1000 - SUMIF($D$12:$D1205,$D1206,P$12:P1205),"")</f>
        <v/>
      </c>
      <c r="Q1206" s="106"/>
      <c r="R1206" s="247"/>
      <c r="S1206" s="247"/>
      <c r="T1206" s="247"/>
      <c r="U1206" s="248" t="str">
        <f>IF(AND(R1206&lt;&gt;"",S1206&lt;&gt;"",Q1206&lt;&gt;""),ROUND(MIN(IF(OR(Q1206="OZZ",Q1206="ZZ"),5000,17300),TRUNC(0.75*(SUMIF($D$12:$D1206,$D1206,R$12:R1206)+SUMIF($D$12:$D1206,$D1206,S$12:S1206)),2)) - SUMIF($D$12:$D1205,$D1206,U$12:U1205),2),"")</f>
        <v/>
      </c>
      <c r="V1206" s="248" t="str">
        <f>IF(AND(R1206&lt;&gt;"",S1206&lt;&gt;"",T1206&lt;&gt;"",Q1206&lt;&gt;"",AL1206&lt;&gt;""),IF(OR(Q1206="OZZ",Q1206="ZZ"),ROUND(0-SUMIF($D$12:$D1205,$D1206,V$12:V1205),2),IF(T1206=0,0,ROUND(MIN(MIN(17300,TRUNC(0.75*(SUMIF($D$12:$D$2012,$D1206,R$12:R$2012)+SUMIF($D$12:$D$2012,$D1206,S$12:S$2012)),2)+SUMIF($D$12:$D1206,$D1206,AL$12:AL1206))-SUMIF($D$12:$D1205,$D1206,V$12:V1205)-SUMIF($D$12:$D$2012,$D1206,U$12:U$2012),AL1206),2))),"")</f>
        <v/>
      </c>
      <c r="W1206" s="250" t="str">
        <f>IF(Q1206&lt;&gt;"",1000 - SUMIF($D$12:$D1205,$D1206,W$12:W1205),"")</f>
        <v/>
      </c>
      <c r="X1206" s="106"/>
      <c r="Y1206" s="247"/>
      <c r="Z1206" s="247"/>
      <c r="AA1206" s="247"/>
      <c r="AB1206" s="248" t="str">
        <f>IF(AND(Y1206&lt;&gt;"",Z1206&lt;&gt;"",X1206&lt;&gt;""),ROUND(MIN(IF(OR(X1206="OZZ",X1206="ZZ"),5000,17300),TRUNC(0.75*(SUMIF($D$12:$D1206,$D1206,Y$12:Y1206)+SUMIF($D$12:$D1206,$D1206,Z$12:Z1206)),2)) - SUMIF($D$12:$D1205,$D1206,AB$12:AB1205),2),"")</f>
        <v/>
      </c>
      <c r="AC1206" s="251" t="str">
        <f>IF(AND(Y1206&lt;&gt;"",Z1206&lt;&gt;"",AA1206&lt;&gt;"",X1206&lt;&gt;"",AP1206&lt;&gt;""),IF(OR(X1206="OZZ",X1206="ZZ"),ROUND(0-SUMIF($D$12:$D1205,$D1206,AC$12:AC1205),2),IF(AA1206=0,0,ROUND(MIN(MIN(17300,TRUNC(0.75*(SUMIF($D$12:$D$2012,$D1206,Y$12:Y$2012)+SUMIF($D$12:$D$2012,$D1206,Z$12:Z$2012)),2)+SUMIF($D$12:$D1206,$D1206,AP$12:AP1206))-SUMIF($D$12:$D1205,$D1206,AC$12:AC1205)-SUMIF($D$12:$D$2012,$D1206,AB$12:AB$2012),AP1206),2))),"")</f>
        <v/>
      </c>
      <c r="AD1206" s="250" t="str">
        <f>IF(X1206&lt;&gt;"",1000 - SUMIF($D$12:$D1205,$D1206,AD$12:AD1205),"")</f>
        <v/>
      </c>
      <c r="AE1206" s="252"/>
      <c r="AF1206" s="253"/>
      <c r="AG1206" s="254"/>
      <c r="AH1206" s="255" t="str">
        <f t="shared" si="397"/>
        <v/>
      </c>
      <c r="AI1206" s="256"/>
      <c r="AJ1206" s="253"/>
      <c r="AK1206" s="254"/>
      <c r="AL1206" s="255" t="str">
        <f t="shared" si="398"/>
        <v/>
      </c>
      <c r="AM1206" s="256"/>
      <c r="AN1206" s="253"/>
      <c r="AO1206" s="254"/>
      <c r="AP1206" s="255" t="str">
        <f t="shared" si="378"/>
        <v/>
      </c>
      <c r="AQ1206" s="116"/>
      <c r="AR1206" s="116"/>
      <c r="AS1206" s="117"/>
      <c r="AT1206" s="118"/>
      <c r="AU1206" s="119" t="str">
        <f>IF(D1206&lt;&gt; "", IF(COUNTIF($D$12:$D1206,$D1206)&gt;1,0,IF(SUM(N1206,U1206,AB1206)&gt;0,IF(AND(X1206="",OR(Q1206&lt;&gt;"",J1206&lt;&gt;"")),IF(Q1206&lt;&gt;"",Q1206,IF(J1206&lt;&gt;"",J1206,0)),IF(AND(Q1206&lt;&gt;"",J1206&lt;&gt;"",Q1206=J1206),Q1206,X1206)),0)),"")</f>
        <v/>
      </c>
      <c r="AV1206" s="119" t="str">
        <f>IF(D1206&lt;&gt;"",IF(COUNTIF($D$12:$D1206,$D1206)&gt;1,0,IF(SUM(O1206,V1206,AC1206)&gt;0,IF(AND(X1206="",OR(Q1206&lt;&gt;"",J1206&lt;&gt;"")),IF(Q1206&lt;&gt;"",Q1206,IF(J1206&lt;&gt;"",J1206,0)),IF(AND(Q1206&lt;&gt;"",J1206&lt;&gt;"",Q1206=J1206),Q1206,X1206)),0)),"")</f>
        <v/>
      </c>
      <c r="AW1206" s="119" t="str">
        <f>IF(D1206&lt;&gt;"",IF(COUNTIF($D$12:$D1206,$D1206)&gt;1,0,IF(SUM(P1206,W1206,AD1206)&gt;0,IF(AND(X1206="",OR(Q1206&lt;&gt;"",J1206&lt;&gt;"")),IF(Q1206&lt;&gt;"",Q1206,IF(J1206&lt;&gt;"",J1206,0)),IF(AND(Q1206&lt;&gt;"",J1206&lt;&gt;"",Q1206=J1206),Q1206,X1206)),0)),"")</f>
        <v/>
      </c>
      <c r="AX1206" s="118" t="str">
        <f t="shared" si="379"/>
        <v/>
      </c>
      <c r="AY1206" s="118" t="str">
        <f t="shared" si="380"/>
        <v/>
      </c>
      <c r="AZ1206" s="118" t="str">
        <f t="shared" si="381"/>
        <v/>
      </c>
      <c r="BA1206" s="118" t="str">
        <f t="shared" si="382"/>
        <v/>
      </c>
      <c r="BB1206" s="118" t="str">
        <f t="shared" si="383"/>
        <v/>
      </c>
      <c r="BC1206" s="118" t="str">
        <f t="shared" si="384"/>
        <v/>
      </c>
      <c r="BD1206" s="118" t="str">
        <f t="shared" si="385"/>
        <v/>
      </c>
      <c r="BE1206" s="118" t="str">
        <f t="shared" si="386"/>
        <v/>
      </c>
      <c r="BF1206" s="118" t="str">
        <f t="shared" si="387"/>
        <v/>
      </c>
      <c r="BG1206" s="120"/>
      <c r="BH1206" s="120" t="str">
        <f t="shared" si="388"/>
        <v/>
      </c>
      <c r="BI1206" s="120" t="str">
        <f t="shared" si="389"/>
        <v/>
      </c>
      <c r="BJ1206" s="121"/>
      <c r="BK1206" s="120" t="str">
        <f t="shared" si="390"/>
        <v/>
      </c>
      <c r="BL1206" s="120" t="str">
        <f t="shared" si="391"/>
        <v/>
      </c>
      <c r="BM1206" s="120" t="str">
        <f t="shared" si="392"/>
        <v/>
      </c>
      <c r="BN1206" s="120" t="str">
        <f t="shared" si="393"/>
        <v/>
      </c>
      <c r="BO1206" s="120" t="str">
        <f t="shared" si="394"/>
        <v/>
      </c>
      <c r="BP1206" s="120" t="str">
        <f t="shared" si="395"/>
        <v/>
      </c>
      <c r="BQ1206" s="98"/>
      <c r="BR1206" s="98"/>
      <c r="BS1206" s="98"/>
      <c r="BT1206" s="98"/>
      <c r="BU1206" s="98"/>
      <c r="BV1206" s="98"/>
      <c r="BW1206" s="98"/>
      <c r="BX1206" s="98"/>
      <c r="BY1206" s="98"/>
      <c r="BZ1206" s="98"/>
      <c r="CA1206" s="98"/>
      <c r="CB1206" s="98"/>
      <c r="CC1206" s="98"/>
      <c r="CD1206" s="98"/>
      <c r="CE1206" s="98"/>
      <c r="CF1206" s="98"/>
      <c r="CG1206" s="98"/>
      <c r="CH1206" s="98"/>
      <c r="CI1206" s="98"/>
      <c r="CJ1206" s="98"/>
      <c r="CK1206" s="98"/>
      <c r="CL1206" s="98"/>
      <c r="CM1206" s="98"/>
      <c r="CN1206" s="98"/>
      <c r="CO1206" s="98"/>
      <c r="CP1206" s="98"/>
      <c r="CQ1206" s="98"/>
      <c r="CR1206" s="98"/>
      <c r="CS1206" s="98"/>
    </row>
    <row r="1207" spans="1:97" s="4" customFormat="1" ht="18.75" customHeight="1" x14ac:dyDescent="0.2">
      <c r="A1207" s="3">
        <f t="shared" si="396"/>
        <v>1195</v>
      </c>
      <c r="B1207" s="263"/>
      <c r="C1207" s="263"/>
      <c r="D1207" s="263"/>
      <c r="E1207" s="259"/>
      <c r="F1207" s="259"/>
      <c r="G1207" s="43"/>
      <c r="H1207" s="264"/>
      <c r="I1207" s="261"/>
      <c r="J1207" s="106"/>
      <c r="K1207" s="247"/>
      <c r="L1207" s="247"/>
      <c r="M1207" s="247"/>
      <c r="N1207" s="248" t="str">
        <f>IF(AND(K1207&lt;&gt;"",L1207&lt;&gt;"",J1207&lt;&gt;""),ROUND(MIN(IF(OR(J1207="OZZ",J1207="ZZ"),5000,17300),TRUNC(0.75*(SUMIF($D$12:$D1207,$D1207,K$12:K1207)+SUMIF($D$12:$D1207,$D1207,L$12:L1207)),2)) - SUMIF($D$12:$D1206,$D1207,N$12:N1206),2),"")</f>
        <v/>
      </c>
      <c r="O1207" s="249" t="str">
        <f>IF(AND(K1207&lt;&gt;"",L1207&lt;&gt;"",M1207&lt;&gt;"",J1207&lt;&gt;"",AH1207&lt;&gt;""),IF(OR(J1207="OZZ",J1207="ZZ"),ROUND(0-SUMIF($D$12:$D1206,$D1207,O$12:O1206),2),IF(M1207=0,0,ROUND(MIN(MIN(17300,TRUNC(0.75*(SUMIF($D$12:$D$2012,$D1207,K$12:K$2012)+SUMIF($D$12:$D$2012,$D1207,L$12:L$2012)),2)+SUMIF($D$12:$D1207,$D1207,AH$12:AH1207))-SUMIF($D$12:$D1206,$D1207,O$12:O1206)-SUMIF($D$12:$D$2012,$D1207,N$12:N$2012),AH1207),2))),"")</f>
        <v/>
      </c>
      <c r="P1207" s="250" t="str">
        <f>IF(J1207&lt;&gt;"",1000 - SUMIF($D$12:$D1206,$D1207,P$12:P1206),"")</f>
        <v/>
      </c>
      <c r="Q1207" s="106"/>
      <c r="R1207" s="247"/>
      <c r="S1207" s="247"/>
      <c r="T1207" s="247"/>
      <c r="U1207" s="248" t="str">
        <f>IF(AND(R1207&lt;&gt;"",S1207&lt;&gt;"",Q1207&lt;&gt;""),ROUND(MIN(IF(OR(Q1207="OZZ",Q1207="ZZ"),5000,17300),TRUNC(0.75*(SUMIF($D$12:$D1207,$D1207,R$12:R1207)+SUMIF($D$12:$D1207,$D1207,S$12:S1207)),2)) - SUMIF($D$12:$D1206,$D1207,U$12:U1206),2),"")</f>
        <v/>
      </c>
      <c r="V1207" s="248" t="str">
        <f>IF(AND(R1207&lt;&gt;"",S1207&lt;&gt;"",T1207&lt;&gt;"",Q1207&lt;&gt;"",AL1207&lt;&gt;""),IF(OR(Q1207="OZZ",Q1207="ZZ"),ROUND(0-SUMIF($D$12:$D1206,$D1207,V$12:V1206),2),IF(T1207=0,0,ROUND(MIN(MIN(17300,TRUNC(0.75*(SUMIF($D$12:$D$2012,$D1207,R$12:R$2012)+SUMIF($D$12:$D$2012,$D1207,S$12:S$2012)),2)+SUMIF($D$12:$D1207,$D1207,AL$12:AL1207))-SUMIF($D$12:$D1206,$D1207,V$12:V1206)-SUMIF($D$12:$D$2012,$D1207,U$12:U$2012),AL1207),2))),"")</f>
        <v/>
      </c>
      <c r="W1207" s="250" t="str">
        <f>IF(Q1207&lt;&gt;"",1000 - SUMIF($D$12:$D1206,$D1207,W$12:W1206),"")</f>
        <v/>
      </c>
      <c r="X1207" s="106"/>
      <c r="Y1207" s="247"/>
      <c r="Z1207" s="247"/>
      <c r="AA1207" s="247"/>
      <c r="AB1207" s="248" t="str">
        <f>IF(AND(Y1207&lt;&gt;"",Z1207&lt;&gt;"",X1207&lt;&gt;""),ROUND(MIN(IF(OR(X1207="OZZ",X1207="ZZ"),5000,17300),TRUNC(0.75*(SUMIF($D$12:$D1207,$D1207,Y$12:Y1207)+SUMIF($D$12:$D1207,$D1207,Z$12:Z1207)),2)) - SUMIF($D$12:$D1206,$D1207,AB$12:AB1206),2),"")</f>
        <v/>
      </c>
      <c r="AC1207" s="251" t="str">
        <f>IF(AND(Y1207&lt;&gt;"",Z1207&lt;&gt;"",AA1207&lt;&gt;"",X1207&lt;&gt;"",AP1207&lt;&gt;""),IF(OR(X1207="OZZ",X1207="ZZ"),ROUND(0-SUMIF($D$12:$D1206,$D1207,AC$12:AC1206),2),IF(AA1207=0,0,ROUND(MIN(MIN(17300,TRUNC(0.75*(SUMIF($D$12:$D$2012,$D1207,Y$12:Y$2012)+SUMIF($D$12:$D$2012,$D1207,Z$12:Z$2012)),2)+SUMIF($D$12:$D1207,$D1207,AP$12:AP1207))-SUMIF($D$12:$D1206,$D1207,AC$12:AC1206)-SUMIF($D$12:$D$2012,$D1207,AB$12:AB$2012),AP1207),2))),"")</f>
        <v/>
      </c>
      <c r="AD1207" s="250" t="str">
        <f>IF(X1207&lt;&gt;"",1000 - SUMIF($D$12:$D1206,$D1207,AD$12:AD1206),"")</f>
        <v/>
      </c>
      <c r="AE1207" s="252"/>
      <c r="AF1207" s="253"/>
      <c r="AG1207" s="254"/>
      <c r="AH1207" s="255" t="str">
        <f t="shared" si="397"/>
        <v/>
      </c>
      <c r="AI1207" s="256"/>
      <c r="AJ1207" s="253"/>
      <c r="AK1207" s="254"/>
      <c r="AL1207" s="255" t="str">
        <f t="shared" si="398"/>
        <v/>
      </c>
      <c r="AM1207" s="256"/>
      <c r="AN1207" s="253"/>
      <c r="AO1207" s="254"/>
      <c r="AP1207" s="255" t="str">
        <f t="shared" si="378"/>
        <v/>
      </c>
      <c r="AQ1207" s="116"/>
      <c r="AR1207" s="116"/>
      <c r="AS1207" s="117"/>
      <c r="AT1207" s="118"/>
      <c r="AU1207" s="119" t="str">
        <f>IF(D1207&lt;&gt; "", IF(COUNTIF($D$12:$D1207,$D1207)&gt;1,0,IF(SUM(N1207,U1207,AB1207)&gt;0,IF(AND(X1207="",OR(Q1207&lt;&gt;"",J1207&lt;&gt;"")),IF(Q1207&lt;&gt;"",Q1207,IF(J1207&lt;&gt;"",J1207,0)),IF(AND(Q1207&lt;&gt;"",J1207&lt;&gt;"",Q1207=J1207),Q1207,X1207)),0)),"")</f>
        <v/>
      </c>
      <c r="AV1207" s="119" t="str">
        <f>IF(D1207&lt;&gt;"",IF(COUNTIF($D$12:$D1207,$D1207)&gt;1,0,IF(SUM(O1207,V1207,AC1207)&gt;0,IF(AND(X1207="",OR(Q1207&lt;&gt;"",J1207&lt;&gt;"")),IF(Q1207&lt;&gt;"",Q1207,IF(J1207&lt;&gt;"",J1207,0)),IF(AND(Q1207&lt;&gt;"",J1207&lt;&gt;"",Q1207=J1207),Q1207,X1207)),0)),"")</f>
        <v/>
      </c>
      <c r="AW1207" s="119" t="str">
        <f>IF(D1207&lt;&gt;"",IF(COUNTIF($D$12:$D1207,$D1207)&gt;1,0,IF(SUM(P1207,W1207,AD1207)&gt;0,IF(AND(X1207="",OR(Q1207&lt;&gt;"",J1207&lt;&gt;"")),IF(Q1207&lt;&gt;"",Q1207,IF(J1207&lt;&gt;"",J1207,0)),IF(AND(Q1207&lt;&gt;"",J1207&lt;&gt;"",Q1207=J1207),Q1207,X1207)),0)),"")</f>
        <v/>
      </c>
      <c r="AX1207" s="118" t="str">
        <f t="shared" si="379"/>
        <v/>
      </c>
      <c r="AY1207" s="118" t="str">
        <f t="shared" si="380"/>
        <v/>
      </c>
      <c r="AZ1207" s="118" t="str">
        <f t="shared" si="381"/>
        <v/>
      </c>
      <c r="BA1207" s="118" t="str">
        <f t="shared" si="382"/>
        <v/>
      </c>
      <c r="BB1207" s="118" t="str">
        <f t="shared" si="383"/>
        <v/>
      </c>
      <c r="BC1207" s="118" t="str">
        <f t="shared" si="384"/>
        <v/>
      </c>
      <c r="BD1207" s="118" t="str">
        <f t="shared" si="385"/>
        <v/>
      </c>
      <c r="BE1207" s="118" t="str">
        <f t="shared" si="386"/>
        <v/>
      </c>
      <c r="BF1207" s="118" t="str">
        <f t="shared" si="387"/>
        <v/>
      </c>
      <c r="BG1207" s="120"/>
      <c r="BH1207" s="120" t="str">
        <f t="shared" si="388"/>
        <v/>
      </c>
      <c r="BI1207" s="120" t="str">
        <f t="shared" si="389"/>
        <v/>
      </c>
      <c r="BJ1207" s="121"/>
      <c r="BK1207" s="120" t="str">
        <f t="shared" si="390"/>
        <v/>
      </c>
      <c r="BL1207" s="120" t="str">
        <f t="shared" si="391"/>
        <v/>
      </c>
      <c r="BM1207" s="120" t="str">
        <f t="shared" si="392"/>
        <v/>
      </c>
      <c r="BN1207" s="120" t="str">
        <f t="shared" si="393"/>
        <v/>
      </c>
      <c r="BO1207" s="120" t="str">
        <f t="shared" si="394"/>
        <v/>
      </c>
      <c r="BP1207" s="120" t="str">
        <f t="shared" si="395"/>
        <v/>
      </c>
      <c r="BQ1207" s="98"/>
      <c r="BR1207" s="98"/>
      <c r="BS1207" s="98"/>
      <c r="BT1207" s="98"/>
      <c r="BU1207" s="98"/>
      <c r="BV1207" s="98"/>
      <c r="BW1207" s="98"/>
      <c r="BX1207" s="98"/>
      <c r="BY1207" s="98"/>
      <c r="BZ1207" s="98"/>
      <c r="CA1207" s="98"/>
      <c r="CB1207" s="98"/>
      <c r="CC1207" s="98"/>
      <c r="CD1207" s="98"/>
      <c r="CE1207" s="98"/>
      <c r="CF1207" s="98"/>
      <c r="CG1207" s="98"/>
      <c r="CH1207" s="98"/>
      <c r="CI1207" s="98"/>
      <c r="CJ1207" s="98"/>
      <c r="CK1207" s="98"/>
      <c r="CL1207" s="98"/>
      <c r="CM1207" s="98"/>
      <c r="CN1207" s="98"/>
      <c r="CO1207" s="98"/>
      <c r="CP1207" s="98"/>
      <c r="CQ1207" s="98"/>
      <c r="CR1207" s="98"/>
      <c r="CS1207" s="98"/>
    </row>
    <row r="1208" spans="1:97" s="4" customFormat="1" ht="18.75" customHeight="1" x14ac:dyDescent="0.2">
      <c r="A1208" s="3">
        <f t="shared" si="396"/>
        <v>1196</v>
      </c>
      <c r="B1208" s="263"/>
      <c r="C1208" s="263"/>
      <c r="D1208" s="263"/>
      <c r="E1208" s="259"/>
      <c r="F1208" s="259"/>
      <c r="G1208" s="43"/>
      <c r="H1208" s="264"/>
      <c r="I1208" s="261"/>
      <c r="J1208" s="106"/>
      <c r="K1208" s="247"/>
      <c r="L1208" s="247"/>
      <c r="M1208" s="247"/>
      <c r="N1208" s="248" t="str">
        <f>IF(AND(K1208&lt;&gt;"",L1208&lt;&gt;"",J1208&lt;&gt;""),ROUND(MIN(IF(OR(J1208="OZZ",J1208="ZZ"),5000,17300),TRUNC(0.75*(SUMIF($D$12:$D1208,$D1208,K$12:K1208)+SUMIF($D$12:$D1208,$D1208,L$12:L1208)),2)) - SUMIF($D$12:$D1207,$D1208,N$12:N1207),2),"")</f>
        <v/>
      </c>
      <c r="O1208" s="249" t="str">
        <f>IF(AND(K1208&lt;&gt;"",L1208&lt;&gt;"",M1208&lt;&gt;"",J1208&lt;&gt;"",AH1208&lt;&gt;""),IF(OR(J1208="OZZ",J1208="ZZ"),ROUND(0-SUMIF($D$12:$D1207,$D1208,O$12:O1207),2),IF(M1208=0,0,ROUND(MIN(MIN(17300,TRUNC(0.75*(SUMIF($D$12:$D$2012,$D1208,K$12:K$2012)+SUMIF($D$12:$D$2012,$D1208,L$12:L$2012)),2)+SUMIF($D$12:$D1208,$D1208,AH$12:AH1208))-SUMIF($D$12:$D1207,$D1208,O$12:O1207)-SUMIF($D$12:$D$2012,$D1208,N$12:N$2012),AH1208),2))),"")</f>
        <v/>
      </c>
      <c r="P1208" s="250" t="str">
        <f>IF(J1208&lt;&gt;"",1000 - SUMIF($D$12:$D1207,$D1208,P$12:P1207),"")</f>
        <v/>
      </c>
      <c r="Q1208" s="106"/>
      <c r="R1208" s="247"/>
      <c r="S1208" s="247"/>
      <c r="T1208" s="247"/>
      <c r="U1208" s="248" t="str">
        <f>IF(AND(R1208&lt;&gt;"",S1208&lt;&gt;"",Q1208&lt;&gt;""),ROUND(MIN(IF(OR(Q1208="OZZ",Q1208="ZZ"),5000,17300),TRUNC(0.75*(SUMIF($D$12:$D1208,$D1208,R$12:R1208)+SUMIF($D$12:$D1208,$D1208,S$12:S1208)),2)) - SUMIF($D$12:$D1207,$D1208,U$12:U1207),2),"")</f>
        <v/>
      </c>
      <c r="V1208" s="248" t="str">
        <f>IF(AND(R1208&lt;&gt;"",S1208&lt;&gt;"",T1208&lt;&gt;"",Q1208&lt;&gt;"",AL1208&lt;&gt;""),IF(OR(Q1208="OZZ",Q1208="ZZ"),ROUND(0-SUMIF($D$12:$D1207,$D1208,V$12:V1207),2),IF(T1208=0,0,ROUND(MIN(MIN(17300,TRUNC(0.75*(SUMIF($D$12:$D$2012,$D1208,R$12:R$2012)+SUMIF($D$12:$D$2012,$D1208,S$12:S$2012)),2)+SUMIF($D$12:$D1208,$D1208,AL$12:AL1208))-SUMIF($D$12:$D1207,$D1208,V$12:V1207)-SUMIF($D$12:$D$2012,$D1208,U$12:U$2012),AL1208),2))),"")</f>
        <v/>
      </c>
      <c r="W1208" s="250" t="str">
        <f>IF(Q1208&lt;&gt;"",1000 - SUMIF($D$12:$D1207,$D1208,W$12:W1207),"")</f>
        <v/>
      </c>
      <c r="X1208" s="106"/>
      <c r="Y1208" s="247"/>
      <c r="Z1208" s="247"/>
      <c r="AA1208" s="247"/>
      <c r="AB1208" s="248" t="str">
        <f>IF(AND(Y1208&lt;&gt;"",Z1208&lt;&gt;"",X1208&lt;&gt;""),ROUND(MIN(IF(OR(X1208="OZZ",X1208="ZZ"),5000,17300),TRUNC(0.75*(SUMIF($D$12:$D1208,$D1208,Y$12:Y1208)+SUMIF($D$12:$D1208,$D1208,Z$12:Z1208)),2)) - SUMIF($D$12:$D1207,$D1208,AB$12:AB1207),2),"")</f>
        <v/>
      </c>
      <c r="AC1208" s="251" t="str">
        <f>IF(AND(Y1208&lt;&gt;"",Z1208&lt;&gt;"",AA1208&lt;&gt;"",X1208&lt;&gt;"",AP1208&lt;&gt;""),IF(OR(X1208="OZZ",X1208="ZZ"),ROUND(0-SUMIF($D$12:$D1207,$D1208,AC$12:AC1207),2),IF(AA1208=0,0,ROUND(MIN(MIN(17300,TRUNC(0.75*(SUMIF($D$12:$D$2012,$D1208,Y$12:Y$2012)+SUMIF($D$12:$D$2012,$D1208,Z$12:Z$2012)),2)+SUMIF($D$12:$D1208,$D1208,AP$12:AP1208))-SUMIF($D$12:$D1207,$D1208,AC$12:AC1207)-SUMIF($D$12:$D$2012,$D1208,AB$12:AB$2012),AP1208),2))),"")</f>
        <v/>
      </c>
      <c r="AD1208" s="250" t="str">
        <f>IF(X1208&lt;&gt;"",1000 - SUMIF($D$12:$D1207,$D1208,AD$12:AD1207),"")</f>
        <v/>
      </c>
      <c r="AE1208" s="252"/>
      <c r="AF1208" s="253"/>
      <c r="AG1208" s="254"/>
      <c r="AH1208" s="255" t="str">
        <f t="shared" si="397"/>
        <v/>
      </c>
      <c r="AI1208" s="256"/>
      <c r="AJ1208" s="253"/>
      <c r="AK1208" s="254"/>
      <c r="AL1208" s="255" t="str">
        <f t="shared" si="398"/>
        <v/>
      </c>
      <c r="AM1208" s="256"/>
      <c r="AN1208" s="253"/>
      <c r="AO1208" s="254"/>
      <c r="AP1208" s="255" t="str">
        <f t="shared" si="378"/>
        <v/>
      </c>
      <c r="AQ1208" s="116"/>
      <c r="AR1208" s="116"/>
      <c r="AS1208" s="117"/>
      <c r="AT1208" s="118"/>
      <c r="AU1208" s="119" t="str">
        <f>IF(D1208&lt;&gt; "", IF(COUNTIF($D$12:$D1208,$D1208)&gt;1,0,IF(SUM(N1208,U1208,AB1208)&gt;0,IF(AND(X1208="",OR(Q1208&lt;&gt;"",J1208&lt;&gt;"")),IF(Q1208&lt;&gt;"",Q1208,IF(J1208&lt;&gt;"",J1208,0)),IF(AND(Q1208&lt;&gt;"",J1208&lt;&gt;"",Q1208=J1208),Q1208,X1208)),0)),"")</f>
        <v/>
      </c>
      <c r="AV1208" s="119" t="str">
        <f>IF(D1208&lt;&gt;"",IF(COUNTIF($D$12:$D1208,$D1208)&gt;1,0,IF(SUM(O1208,V1208,AC1208)&gt;0,IF(AND(X1208="",OR(Q1208&lt;&gt;"",J1208&lt;&gt;"")),IF(Q1208&lt;&gt;"",Q1208,IF(J1208&lt;&gt;"",J1208,0)),IF(AND(Q1208&lt;&gt;"",J1208&lt;&gt;"",Q1208=J1208),Q1208,X1208)),0)),"")</f>
        <v/>
      </c>
      <c r="AW1208" s="119" t="str">
        <f>IF(D1208&lt;&gt;"",IF(COUNTIF($D$12:$D1208,$D1208)&gt;1,0,IF(SUM(P1208,W1208,AD1208)&gt;0,IF(AND(X1208="",OR(Q1208&lt;&gt;"",J1208&lt;&gt;"")),IF(Q1208&lt;&gt;"",Q1208,IF(J1208&lt;&gt;"",J1208,0)),IF(AND(Q1208&lt;&gt;"",J1208&lt;&gt;"",Q1208=J1208),Q1208,X1208)),0)),"")</f>
        <v/>
      </c>
      <c r="AX1208" s="118" t="str">
        <f t="shared" si="379"/>
        <v/>
      </c>
      <c r="AY1208" s="118" t="str">
        <f t="shared" si="380"/>
        <v/>
      </c>
      <c r="AZ1208" s="118" t="str">
        <f t="shared" si="381"/>
        <v/>
      </c>
      <c r="BA1208" s="118" t="str">
        <f t="shared" si="382"/>
        <v/>
      </c>
      <c r="BB1208" s="118" t="str">
        <f t="shared" si="383"/>
        <v/>
      </c>
      <c r="BC1208" s="118" t="str">
        <f t="shared" si="384"/>
        <v/>
      </c>
      <c r="BD1208" s="118" t="str">
        <f t="shared" si="385"/>
        <v/>
      </c>
      <c r="BE1208" s="118" t="str">
        <f t="shared" si="386"/>
        <v/>
      </c>
      <c r="BF1208" s="118" t="str">
        <f t="shared" si="387"/>
        <v/>
      </c>
      <c r="BG1208" s="120"/>
      <c r="BH1208" s="120" t="str">
        <f t="shared" si="388"/>
        <v/>
      </c>
      <c r="BI1208" s="120" t="str">
        <f t="shared" si="389"/>
        <v/>
      </c>
      <c r="BJ1208" s="121"/>
      <c r="BK1208" s="120" t="str">
        <f t="shared" si="390"/>
        <v/>
      </c>
      <c r="BL1208" s="120" t="str">
        <f t="shared" si="391"/>
        <v/>
      </c>
      <c r="BM1208" s="120" t="str">
        <f t="shared" si="392"/>
        <v/>
      </c>
      <c r="BN1208" s="120" t="str">
        <f t="shared" si="393"/>
        <v/>
      </c>
      <c r="BO1208" s="120" t="str">
        <f t="shared" si="394"/>
        <v/>
      </c>
      <c r="BP1208" s="120" t="str">
        <f t="shared" si="395"/>
        <v/>
      </c>
      <c r="BQ1208" s="98"/>
      <c r="BR1208" s="98"/>
      <c r="BS1208" s="98"/>
      <c r="BT1208" s="98"/>
      <c r="BU1208" s="98"/>
      <c r="BV1208" s="98"/>
      <c r="BW1208" s="98"/>
      <c r="BX1208" s="98"/>
      <c r="BY1208" s="98"/>
      <c r="BZ1208" s="98"/>
      <c r="CA1208" s="98"/>
      <c r="CB1208" s="98"/>
      <c r="CC1208" s="98"/>
      <c r="CD1208" s="98"/>
      <c r="CE1208" s="98"/>
      <c r="CF1208" s="98"/>
      <c r="CG1208" s="98"/>
      <c r="CH1208" s="98"/>
      <c r="CI1208" s="98"/>
      <c r="CJ1208" s="98"/>
      <c r="CK1208" s="98"/>
      <c r="CL1208" s="98"/>
      <c r="CM1208" s="98"/>
      <c r="CN1208" s="98"/>
      <c r="CO1208" s="98"/>
      <c r="CP1208" s="98"/>
      <c r="CQ1208" s="98"/>
      <c r="CR1208" s="98"/>
      <c r="CS1208" s="98"/>
    </row>
    <row r="1209" spans="1:97" s="4" customFormat="1" ht="18.75" customHeight="1" x14ac:dyDescent="0.2">
      <c r="A1209" s="3">
        <f t="shared" si="396"/>
        <v>1197</v>
      </c>
      <c r="B1209" s="263"/>
      <c r="C1209" s="263"/>
      <c r="D1209" s="263"/>
      <c r="E1209" s="259"/>
      <c r="F1209" s="259"/>
      <c r="G1209" s="43"/>
      <c r="H1209" s="264"/>
      <c r="I1209" s="261"/>
      <c r="J1209" s="106"/>
      <c r="K1209" s="247"/>
      <c r="L1209" s="247"/>
      <c r="M1209" s="247"/>
      <c r="N1209" s="248" t="str">
        <f>IF(AND(K1209&lt;&gt;"",L1209&lt;&gt;"",J1209&lt;&gt;""),ROUND(MIN(IF(OR(J1209="OZZ",J1209="ZZ"),5000,17300),TRUNC(0.75*(SUMIF($D$12:$D1209,$D1209,K$12:K1209)+SUMIF($D$12:$D1209,$D1209,L$12:L1209)),2)) - SUMIF($D$12:$D1208,$D1209,N$12:N1208),2),"")</f>
        <v/>
      </c>
      <c r="O1209" s="249" t="str">
        <f>IF(AND(K1209&lt;&gt;"",L1209&lt;&gt;"",M1209&lt;&gt;"",J1209&lt;&gt;"",AH1209&lt;&gt;""),IF(OR(J1209="OZZ",J1209="ZZ"),ROUND(0-SUMIF($D$12:$D1208,$D1209,O$12:O1208),2),IF(M1209=0,0,ROUND(MIN(MIN(17300,TRUNC(0.75*(SUMIF($D$12:$D$2012,$D1209,K$12:K$2012)+SUMIF($D$12:$D$2012,$D1209,L$12:L$2012)),2)+SUMIF($D$12:$D1209,$D1209,AH$12:AH1209))-SUMIF($D$12:$D1208,$D1209,O$12:O1208)-SUMIF($D$12:$D$2012,$D1209,N$12:N$2012),AH1209),2))),"")</f>
        <v/>
      </c>
      <c r="P1209" s="250" t="str">
        <f>IF(J1209&lt;&gt;"",1000 - SUMIF($D$12:$D1208,$D1209,P$12:P1208),"")</f>
        <v/>
      </c>
      <c r="Q1209" s="106"/>
      <c r="R1209" s="247"/>
      <c r="S1209" s="247"/>
      <c r="T1209" s="247"/>
      <c r="U1209" s="248" t="str">
        <f>IF(AND(R1209&lt;&gt;"",S1209&lt;&gt;"",Q1209&lt;&gt;""),ROUND(MIN(IF(OR(Q1209="OZZ",Q1209="ZZ"),5000,17300),TRUNC(0.75*(SUMIF($D$12:$D1209,$D1209,R$12:R1209)+SUMIF($D$12:$D1209,$D1209,S$12:S1209)),2)) - SUMIF($D$12:$D1208,$D1209,U$12:U1208),2),"")</f>
        <v/>
      </c>
      <c r="V1209" s="248" t="str">
        <f>IF(AND(R1209&lt;&gt;"",S1209&lt;&gt;"",T1209&lt;&gt;"",Q1209&lt;&gt;"",AL1209&lt;&gt;""),IF(OR(Q1209="OZZ",Q1209="ZZ"),ROUND(0-SUMIF($D$12:$D1208,$D1209,V$12:V1208),2),IF(T1209=0,0,ROUND(MIN(MIN(17300,TRUNC(0.75*(SUMIF($D$12:$D$2012,$D1209,R$12:R$2012)+SUMIF($D$12:$D$2012,$D1209,S$12:S$2012)),2)+SUMIF($D$12:$D1209,$D1209,AL$12:AL1209))-SUMIF($D$12:$D1208,$D1209,V$12:V1208)-SUMIF($D$12:$D$2012,$D1209,U$12:U$2012),AL1209),2))),"")</f>
        <v/>
      </c>
      <c r="W1209" s="250" t="str">
        <f>IF(Q1209&lt;&gt;"",1000 - SUMIF($D$12:$D1208,$D1209,W$12:W1208),"")</f>
        <v/>
      </c>
      <c r="X1209" s="106"/>
      <c r="Y1209" s="247"/>
      <c r="Z1209" s="247"/>
      <c r="AA1209" s="247"/>
      <c r="AB1209" s="248" t="str">
        <f>IF(AND(Y1209&lt;&gt;"",Z1209&lt;&gt;"",X1209&lt;&gt;""),ROUND(MIN(IF(OR(X1209="OZZ",X1209="ZZ"),5000,17300),TRUNC(0.75*(SUMIF($D$12:$D1209,$D1209,Y$12:Y1209)+SUMIF($D$12:$D1209,$D1209,Z$12:Z1209)),2)) - SUMIF($D$12:$D1208,$D1209,AB$12:AB1208),2),"")</f>
        <v/>
      </c>
      <c r="AC1209" s="251" t="str">
        <f>IF(AND(Y1209&lt;&gt;"",Z1209&lt;&gt;"",AA1209&lt;&gt;"",X1209&lt;&gt;"",AP1209&lt;&gt;""),IF(OR(X1209="OZZ",X1209="ZZ"),ROUND(0-SUMIF($D$12:$D1208,$D1209,AC$12:AC1208),2),IF(AA1209=0,0,ROUND(MIN(MIN(17300,TRUNC(0.75*(SUMIF($D$12:$D$2012,$D1209,Y$12:Y$2012)+SUMIF($D$12:$D$2012,$D1209,Z$12:Z$2012)),2)+SUMIF($D$12:$D1209,$D1209,AP$12:AP1209))-SUMIF($D$12:$D1208,$D1209,AC$12:AC1208)-SUMIF($D$12:$D$2012,$D1209,AB$12:AB$2012),AP1209),2))),"")</f>
        <v/>
      </c>
      <c r="AD1209" s="250" t="str">
        <f>IF(X1209&lt;&gt;"",1000 - SUMIF($D$12:$D1208,$D1209,AD$12:AD1208),"")</f>
        <v/>
      </c>
      <c r="AE1209" s="252"/>
      <c r="AF1209" s="253"/>
      <c r="AG1209" s="254"/>
      <c r="AH1209" s="255" t="str">
        <f t="shared" si="397"/>
        <v/>
      </c>
      <c r="AI1209" s="256"/>
      <c r="AJ1209" s="253"/>
      <c r="AK1209" s="254"/>
      <c r="AL1209" s="255" t="str">
        <f t="shared" si="398"/>
        <v/>
      </c>
      <c r="AM1209" s="256"/>
      <c r="AN1209" s="253"/>
      <c r="AO1209" s="254"/>
      <c r="AP1209" s="255" t="str">
        <f t="shared" si="378"/>
        <v/>
      </c>
      <c r="AQ1209" s="116"/>
      <c r="AR1209" s="116"/>
      <c r="AS1209" s="117"/>
      <c r="AT1209" s="118"/>
      <c r="AU1209" s="119" t="str">
        <f>IF(D1209&lt;&gt; "", IF(COUNTIF($D$12:$D1209,$D1209)&gt;1,0,IF(SUM(N1209,U1209,AB1209)&gt;0,IF(AND(X1209="",OR(Q1209&lt;&gt;"",J1209&lt;&gt;"")),IF(Q1209&lt;&gt;"",Q1209,IF(J1209&lt;&gt;"",J1209,0)),IF(AND(Q1209&lt;&gt;"",J1209&lt;&gt;"",Q1209=J1209),Q1209,X1209)),0)),"")</f>
        <v/>
      </c>
      <c r="AV1209" s="119" t="str">
        <f>IF(D1209&lt;&gt;"",IF(COUNTIF($D$12:$D1209,$D1209)&gt;1,0,IF(SUM(O1209,V1209,AC1209)&gt;0,IF(AND(X1209="",OR(Q1209&lt;&gt;"",J1209&lt;&gt;"")),IF(Q1209&lt;&gt;"",Q1209,IF(J1209&lt;&gt;"",J1209,0)),IF(AND(Q1209&lt;&gt;"",J1209&lt;&gt;"",Q1209=J1209),Q1209,X1209)),0)),"")</f>
        <v/>
      </c>
      <c r="AW1209" s="119" t="str">
        <f>IF(D1209&lt;&gt;"",IF(COUNTIF($D$12:$D1209,$D1209)&gt;1,0,IF(SUM(P1209,W1209,AD1209)&gt;0,IF(AND(X1209="",OR(Q1209&lt;&gt;"",J1209&lt;&gt;"")),IF(Q1209&lt;&gt;"",Q1209,IF(J1209&lt;&gt;"",J1209,0)),IF(AND(Q1209&lt;&gt;"",J1209&lt;&gt;"",Q1209=J1209),Q1209,X1209)),0)),"")</f>
        <v/>
      </c>
      <c r="AX1209" s="118" t="str">
        <f t="shared" si="379"/>
        <v/>
      </c>
      <c r="AY1209" s="118" t="str">
        <f t="shared" si="380"/>
        <v/>
      </c>
      <c r="AZ1209" s="118" t="str">
        <f t="shared" si="381"/>
        <v/>
      </c>
      <c r="BA1209" s="118" t="str">
        <f t="shared" si="382"/>
        <v/>
      </c>
      <c r="BB1209" s="118" t="str">
        <f t="shared" si="383"/>
        <v/>
      </c>
      <c r="BC1209" s="118" t="str">
        <f t="shared" si="384"/>
        <v/>
      </c>
      <c r="BD1209" s="118" t="str">
        <f t="shared" si="385"/>
        <v/>
      </c>
      <c r="BE1209" s="118" t="str">
        <f t="shared" si="386"/>
        <v/>
      </c>
      <c r="BF1209" s="118" t="str">
        <f t="shared" si="387"/>
        <v/>
      </c>
      <c r="BG1209" s="120"/>
      <c r="BH1209" s="120" t="str">
        <f t="shared" si="388"/>
        <v/>
      </c>
      <c r="BI1209" s="120" t="str">
        <f t="shared" si="389"/>
        <v/>
      </c>
      <c r="BJ1209" s="121"/>
      <c r="BK1209" s="120" t="str">
        <f t="shared" si="390"/>
        <v/>
      </c>
      <c r="BL1209" s="120" t="str">
        <f t="shared" si="391"/>
        <v/>
      </c>
      <c r="BM1209" s="120" t="str">
        <f t="shared" si="392"/>
        <v/>
      </c>
      <c r="BN1209" s="120" t="str">
        <f t="shared" si="393"/>
        <v/>
      </c>
      <c r="BO1209" s="120" t="str">
        <f t="shared" si="394"/>
        <v/>
      </c>
      <c r="BP1209" s="120" t="str">
        <f t="shared" si="395"/>
        <v/>
      </c>
      <c r="BQ1209" s="98"/>
      <c r="BR1209" s="98"/>
      <c r="BS1209" s="98"/>
      <c r="BT1209" s="98"/>
      <c r="BU1209" s="98"/>
      <c r="BV1209" s="98"/>
      <c r="BW1209" s="98"/>
      <c r="BX1209" s="98"/>
      <c r="BY1209" s="98"/>
      <c r="BZ1209" s="98"/>
      <c r="CA1209" s="98"/>
      <c r="CB1209" s="98"/>
      <c r="CC1209" s="98"/>
      <c r="CD1209" s="98"/>
      <c r="CE1209" s="98"/>
      <c r="CF1209" s="98"/>
      <c r="CG1209" s="98"/>
      <c r="CH1209" s="98"/>
      <c r="CI1209" s="98"/>
      <c r="CJ1209" s="98"/>
      <c r="CK1209" s="98"/>
      <c r="CL1209" s="98"/>
      <c r="CM1209" s="98"/>
      <c r="CN1209" s="98"/>
      <c r="CO1209" s="98"/>
      <c r="CP1209" s="98"/>
      <c r="CQ1209" s="98"/>
      <c r="CR1209" s="98"/>
      <c r="CS1209" s="98"/>
    </row>
    <row r="1210" spans="1:97" s="4" customFormat="1" ht="18.75" customHeight="1" x14ac:dyDescent="0.2">
      <c r="A1210" s="3">
        <f t="shared" si="396"/>
        <v>1198</v>
      </c>
      <c r="B1210" s="263"/>
      <c r="C1210" s="263"/>
      <c r="D1210" s="263"/>
      <c r="E1210" s="259"/>
      <c r="F1210" s="259"/>
      <c r="G1210" s="43"/>
      <c r="H1210" s="264"/>
      <c r="I1210" s="261"/>
      <c r="J1210" s="106"/>
      <c r="K1210" s="247"/>
      <c r="L1210" s="247"/>
      <c r="M1210" s="247"/>
      <c r="N1210" s="248" t="str">
        <f>IF(AND(K1210&lt;&gt;"",L1210&lt;&gt;"",J1210&lt;&gt;""),ROUND(MIN(IF(OR(J1210="OZZ",J1210="ZZ"),5000,17300),TRUNC(0.75*(SUMIF($D$12:$D1210,$D1210,K$12:K1210)+SUMIF($D$12:$D1210,$D1210,L$12:L1210)),2)) - SUMIF($D$12:$D1209,$D1210,N$12:N1209),2),"")</f>
        <v/>
      </c>
      <c r="O1210" s="249" t="str">
        <f>IF(AND(K1210&lt;&gt;"",L1210&lt;&gt;"",M1210&lt;&gt;"",J1210&lt;&gt;"",AH1210&lt;&gt;""),IF(OR(J1210="OZZ",J1210="ZZ"),ROUND(0-SUMIF($D$12:$D1209,$D1210,O$12:O1209),2),IF(M1210=0,0,ROUND(MIN(MIN(17300,TRUNC(0.75*(SUMIF($D$12:$D$2012,$D1210,K$12:K$2012)+SUMIF($D$12:$D$2012,$D1210,L$12:L$2012)),2)+SUMIF($D$12:$D1210,$D1210,AH$12:AH1210))-SUMIF($D$12:$D1209,$D1210,O$12:O1209)-SUMIF($D$12:$D$2012,$D1210,N$12:N$2012),AH1210),2))),"")</f>
        <v/>
      </c>
      <c r="P1210" s="250" t="str">
        <f>IF(J1210&lt;&gt;"",1000 - SUMIF($D$12:$D1209,$D1210,P$12:P1209),"")</f>
        <v/>
      </c>
      <c r="Q1210" s="106"/>
      <c r="R1210" s="247"/>
      <c r="S1210" s="247"/>
      <c r="T1210" s="247"/>
      <c r="U1210" s="248" t="str">
        <f>IF(AND(R1210&lt;&gt;"",S1210&lt;&gt;"",Q1210&lt;&gt;""),ROUND(MIN(IF(OR(Q1210="OZZ",Q1210="ZZ"),5000,17300),TRUNC(0.75*(SUMIF($D$12:$D1210,$D1210,R$12:R1210)+SUMIF($D$12:$D1210,$D1210,S$12:S1210)),2)) - SUMIF($D$12:$D1209,$D1210,U$12:U1209),2),"")</f>
        <v/>
      </c>
      <c r="V1210" s="248" t="str">
        <f>IF(AND(R1210&lt;&gt;"",S1210&lt;&gt;"",T1210&lt;&gt;"",Q1210&lt;&gt;"",AL1210&lt;&gt;""),IF(OR(Q1210="OZZ",Q1210="ZZ"),ROUND(0-SUMIF($D$12:$D1209,$D1210,V$12:V1209),2),IF(T1210=0,0,ROUND(MIN(MIN(17300,TRUNC(0.75*(SUMIF($D$12:$D$2012,$D1210,R$12:R$2012)+SUMIF($D$12:$D$2012,$D1210,S$12:S$2012)),2)+SUMIF($D$12:$D1210,$D1210,AL$12:AL1210))-SUMIF($D$12:$D1209,$D1210,V$12:V1209)-SUMIF($D$12:$D$2012,$D1210,U$12:U$2012),AL1210),2))),"")</f>
        <v/>
      </c>
      <c r="W1210" s="250" t="str">
        <f>IF(Q1210&lt;&gt;"",1000 - SUMIF($D$12:$D1209,$D1210,W$12:W1209),"")</f>
        <v/>
      </c>
      <c r="X1210" s="106"/>
      <c r="Y1210" s="247"/>
      <c r="Z1210" s="247"/>
      <c r="AA1210" s="247"/>
      <c r="AB1210" s="248" t="str">
        <f>IF(AND(Y1210&lt;&gt;"",Z1210&lt;&gt;"",X1210&lt;&gt;""),ROUND(MIN(IF(OR(X1210="OZZ",X1210="ZZ"),5000,17300),TRUNC(0.75*(SUMIF($D$12:$D1210,$D1210,Y$12:Y1210)+SUMIF($D$12:$D1210,$D1210,Z$12:Z1210)),2)) - SUMIF($D$12:$D1209,$D1210,AB$12:AB1209),2),"")</f>
        <v/>
      </c>
      <c r="AC1210" s="251" t="str">
        <f>IF(AND(Y1210&lt;&gt;"",Z1210&lt;&gt;"",AA1210&lt;&gt;"",X1210&lt;&gt;"",AP1210&lt;&gt;""),IF(OR(X1210="OZZ",X1210="ZZ"),ROUND(0-SUMIF($D$12:$D1209,$D1210,AC$12:AC1209),2),IF(AA1210=0,0,ROUND(MIN(MIN(17300,TRUNC(0.75*(SUMIF($D$12:$D$2012,$D1210,Y$12:Y$2012)+SUMIF($D$12:$D$2012,$D1210,Z$12:Z$2012)),2)+SUMIF($D$12:$D1210,$D1210,AP$12:AP1210))-SUMIF($D$12:$D1209,$D1210,AC$12:AC1209)-SUMIF($D$12:$D$2012,$D1210,AB$12:AB$2012),AP1210),2))),"")</f>
        <v/>
      </c>
      <c r="AD1210" s="250" t="str">
        <f>IF(X1210&lt;&gt;"",1000 - SUMIF($D$12:$D1209,$D1210,AD$12:AD1209),"")</f>
        <v/>
      </c>
      <c r="AE1210" s="252"/>
      <c r="AF1210" s="253"/>
      <c r="AG1210" s="254"/>
      <c r="AH1210" s="255" t="str">
        <f t="shared" si="397"/>
        <v/>
      </c>
      <c r="AI1210" s="256"/>
      <c r="AJ1210" s="253"/>
      <c r="AK1210" s="254"/>
      <c r="AL1210" s="255" t="str">
        <f t="shared" si="398"/>
        <v/>
      </c>
      <c r="AM1210" s="256"/>
      <c r="AN1210" s="253"/>
      <c r="AO1210" s="254"/>
      <c r="AP1210" s="255" t="str">
        <f t="shared" si="378"/>
        <v/>
      </c>
      <c r="AQ1210" s="116"/>
      <c r="AR1210" s="116"/>
      <c r="AS1210" s="117"/>
      <c r="AT1210" s="118"/>
      <c r="AU1210" s="119" t="str">
        <f>IF(D1210&lt;&gt; "", IF(COUNTIF($D$12:$D1210,$D1210)&gt;1,0,IF(SUM(N1210,U1210,AB1210)&gt;0,IF(AND(X1210="",OR(Q1210&lt;&gt;"",J1210&lt;&gt;"")),IF(Q1210&lt;&gt;"",Q1210,IF(J1210&lt;&gt;"",J1210,0)),IF(AND(Q1210&lt;&gt;"",J1210&lt;&gt;"",Q1210=J1210),Q1210,X1210)),0)),"")</f>
        <v/>
      </c>
      <c r="AV1210" s="119" t="str">
        <f>IF(D1210&lt;&gt;"",IF(COUNTIF($D$12:$D1210,$D1210)&gt;1,0,IF(SUM(O1210,V1210,AC1210)&gt;0,IF(AND(X1210="",OR(Q1210&lt;&gt;"",J1210&lt;&gt;"")),IF(Q1210&lt;&gt;"",Q1210,IF(J1210&lt;&gt;"",J1210,0)),IF(AND(Q1210&lt;&gt;"",J1210&lt;&gt;"",Q1210=J1210),Q1210,X1210)),0)),"")</f>
        <v/>
      </c>
      <c r="AW1210" s="119" t="str">
        <f>IF(D1210&lt;&gt;"",IF(COUNTIF($D$12:$D1210,$D1210)&gt;1,0,IF(SUM(P1210,W1210,AD1210)&gt;0,IF(AND(X1210="",OR(Q1210&lt;&gt;"",J1210&lt;&gt;"")),IF(Q1210&lt;&gt;"",Q1210,IF(J1210&lt;&gt;"",J1210,0)),IF(AND(Q1210&lt;&gt;"",J1210&lt;&gt;"",Q1210=J1210),Q1210,X1210)),0)),"")</f>
        <v/>
      </c>
      <c r="AX1210" s="118" t="str">
        <f t="shared" si="379"/>
        <v/>
      </c>
      <c r="AY1210" s="118" t="str">
        <f t="shared" si="380"/>
        <v/>
      </c>
      <c r="AZ1210" s="118" t="str">
        <f t="shared" si="381"/>
        <v/>
      </c>
      <c r="BA1210" s="118" t="str">
        <f t="shared" si="382"/>
        <v/>
      </c>
      <c r="BB1210" s="118" t="str">
        <f t="shared" si="383"/>
        <v/>
      </c>
      <c r="BC1210" s="118" t="str">
        <f t="shared" si="384"/>
        <v/>
      </c>
      <c r="BD1210" s="118" t="str">
        <f t="shared" si="385"/>
        <v/>
      </c>
      <c r="BE1210" s="118" t="str">
        <f t="shared" si="386"/>
        <v/>
      </c>
      <c r="BF1210" s="118" t="str">
        <f t="shared" si="387"/>
        <v/>
      </c>
      <c r="BG1210" s="120"/>
      <c r="BH1210" s="120" t="str">
        <f t="shared" si="388"/>
        <v/>
      </c>
      <c r="BI1210" s="120" t="str">
        <f t="shared" si="389"/>
        <v/>
      </c>
      <c r="BJ1210" s="121"/>
      <c r="BK1210" s="120" t="str">
        <f t="shared" si="390"/>
        <v/>
      </c>
      <c r="BL1210" s="120" t="str">
        <f t="shared" si="391"/>
        <v/>
      </c>
      <c r="BM1210" s="120" t="str">
        <f t="shared" si="392"/>
        <v/>
      </c>
      <c r="BN1210" s="120" t="str">
        <f t="shared" si="393"/>
        <v/>
      </c>
      <c r="BO1210" s="120" t="str">
        <f t="shared" si="394"/>
        <v/>
      </c>
      <c r="BP1210" s="120" t="str">
        <f t="shared" si="395"/>
        <v/>
      </c>
      <c r="BQ1210" s="98"/>
      <c r="BR1210" s="98"/>
      <c r="BS1210" s="98"/>
      <c r="BT1210" s="98"/>
      <c r="BU1210" s="98"/>
      <c r="BV1210" s="98"/>
      <c r="BW1210" s="98"/>
      <c r="BX1210" s="98"/>
      <c r="BY1210" s="98"/>
      <c r="BZ1210" s="98"/>
      <c r="CA1210" s="98"/>
      <c r="CB1210" s="98"/>
      <c r="CC1210" s="98"/>
      <c r="CD1210" s="98"/>
      <c r="CE1210" s="98"/>
      <c r="CF1210" s="98"/>
      <c r="CG1210" s="98"/>
      <c r="CH1210" s="98"/>
      <c r="CI1210" s="98"/>
      <c r="CJ1210" s="98"/>
      <c r="CK1210" s="98"/>
      <c r="CL1210" s="98"/>
      <c r="CM1210" s="98"/>
      <c r="CN1210" s="98"/>
      <c r="CO1210" s="98"/>
      <c r="CP1210" s="98"/>
      <c r="CQ1210" s="98"/>
      <c r="CR1210" s="98"/>
      <c r="CS1210" s="98"/>
    </row>
    <row r="1211" spans="1:97" s="4" customFormat="1" ht="18.75" customHeight="1" x14ac:dyDescent="0.2">
      <c r="A1211" s="3">
        <f t="shared" si="396"/>
        <v>1199</v>
      </c>
      <c r="B1211" s="263"/>
      <c r="C1211" s="263"/>
      <c r="D1211" s="263"/>
      <c r="E1211" s="259"/>
      <c r="F1211" s="259"/>
      <c r="G1211" s="43"/>
      <c r="H1211" s="264"/>
      <c r="I1211" s="261"/>
      <c r="J1211" s="106"/>
      <c r="K1211" s="247"/>
      <c r="L1211" s="247"/>
      <c r="M1211" s="247"/>
      <c r="N1211" s="248" t="str">
        <f>IF(AND(K1211&lt;&gt;"",L1211&lt;&gt;"",J1211&lt;&gt;""),ROUND(MIN(IF(OR(J1211="OZZ",J1211="ZZ"),5000,17300),TRUNC(0.75*(SUMIF($D$12:$D1211,$D1211,K$12:K1211)+SUMIF($D$12:$D1211,$D1211,L$12:L1211)),2)) - SUMIF($D$12:$D1210,$D1211,N$12:N1210),2),"")</f>
        <v/>
      </c>
      <c r="O1211" s="249" t="str">
        <f>IF(AND(K1211&lt;&gt;"",L1211&lt;&gt;"",M1211&lt;&gt;"",J1211&lt;&gt;"",AH1211&lt;&gt;""),IF(OR(J1211="OZZ",J1211="ZZ"),ROUND(0-SUMIF($D$12:$D1210,$D1211,O$12:O1210),2),IF(M1211=0,0,ROUND(MIN(MIN(17300,TRUNC(0.75*(SUMIF($D$12:$D$2012,$D1211,K$12:K$2012)+SUMIF($D$12:$D$2012,$D1211,L$12:L$2012)),2)+SUMIF($D$12:$D1211,$D1211,AH$12:AH1211))-SUMIF($D$12:$D1210,$D1211,O$12:O1210)-SUMIF($D$12:$D$2012,$D1211,N$12:N$2012),AH1211),2))),"")</f>
        <v/>
      </c>
      <c r="P1211" s="250" t="str">
        <f>IF(J1211&lt;&gt;"",1000 - SUMIF($D$12:$D1210,$D1211,P$12:P1210),"")</f>
        <v/>
      </c>
      <c r="Q1211" s="106"/>
      <c r="R1211" s="247"/>
      <c r="S1211" s="247"/>
      <c r="T1211" s="247"/>
      <c r="U1211" s="248" t="str">
        <f>IF(AND(R1211&lt;&gt;"",S1211&lt;&gt;"",Q1211&lt;&gt;""),ROUND(MIN(IF(OR(Q1211="OZZ",Q1211="ZZ"),5000,17300),TRUNC(0.75*(SUMIF($D$12:$D1211,$D1211,R$12:R1211)+SUMIF($D$12:$D1211,$D1211,S$12:S1211)),2)) - SUMIF($D$12:$D1210,$D1211,U$12:U1210),2),"")</f>
        <v/>
      </c>
      <c r="V1211" s="248" t="str">
        <f>IF(AND(R1211&lt;&gt;"",S1211&lt;&gt;"",T1211&lt;&gt;"",Q1211&lt;&gt;"",AL1211&lt;&gt;""),IF(OR(Q1211="OZZ",Q1211="ZZ"),ROUND(0-SUMIF($D$12:$D1210,$D1211,V$12:V1210),2),IF(T1211=0,0,ROUND(MIN(MIN(17300,TRUNC(0.75*(SUMIF($D$12:$D$2012,$D1211,R$12:R$2012)+SUMIF($D$12:$D$2012,$D1211,S$12:S$2012)),2)+SUMIF($D$12:$D1211,$D1211,AL$12:AL1211))-SUMIF($D$12:$D1210,$D1211,V$12:V1210)-SUMIF($D$12:$D$2012,$D1211,U$12:U$2012),AL1211),2))),"")</f>
        <v/>
      </c>
      <c r="W1211" s="250" t="str">
        <f>IF(Q1211&lt;&gt;"",1000 - SUMIF($D$12:$D1210,$D1211,W$12:W1210),"")</f>
        <v/>
      </c>
      <c r="X1211" s="106"/>
      <c r="Y1211" s="247"/>
      <c r="Z1211" s="247"/>
      <c r="AA1211" s="247"/>
      <c r="AB1211" s="248" t="str">
        <f>IF(AND(Y1211&lt;&gt;"",Z1211&lt;&gt;"",X1211&lt;&gt;""),ROUND(MIN(IF(OR(X1211="OZZ",X1211="ZZ"),5000,17300),TRUNC(0.75*(SUMIF($D$12:$D1211,$D1211,Y$12:Y1211)+SUMIF($D$12:$D1211,$D1211,Z$12:Z1211)),2)) - SUMIF($D$12:$D1210,$D1211,AB$12:AB1210),2),"")</f>
        <v/>
      </c>
      <c r="AC1211" s="251" t="str">
        <f>IF(AND(Y1211&lt;&gt;"",Z1211&lt;&gt;"",AA1211&lt;&gt;"",X1211&lt;&gt;"",AP1211&lt;&gt;""),IF(OR(X1211="OZZ",X1211="ZZ"),ROUND(0-SUMIF($D$12:$D1210,$D1211,AC$12:AC1210),2),IF(AA1211=0,0,ROUND(MIN(MIN(17300,TRUNC(0.75*(SUMIF($D$12:$D$2012,$D1211,Y$12:Y$2012)+SUMIF($D$12:$D$2012,$D1211,Z$12:Z$2012)),2)+SUMIF($D$12:$D1211,$D1211,AP$12:AP1211))-SUMIF($D$12:$D1210,$D1211,AC$12:AC1210)-SUMIF($D$12:$D$2012,$D1211,AB$12:AB$2012),AP1211),2))),"")</f>
        <v/>
      </c>
      <c r="AD1211" s="250" t="str">
        <f>IF(X1211&lt;&gt;"",1000 - SUMIF($D$12:$D1210,$D1211,AD$12:AD1210),"")</f>
        <v/>
      </c>
      <c r="AE1211" s="252"/>
      <c r="AF1211" s="253"/>
      <c r="AG1211" s="254"/>
      <c r="AH1211" s="255" t="str">
        <f t="shared" si="397"/>
        <v/>
      </c>
      <c r="AI1211" s="256"/>
      <c r="AJ1211" s="253"/>
      <c r="AK1211" s="254"/>
      <c r="AL1211" s="255" t="str">
        <f t="shared" si="398"/>
        <v/>
      </c>
      <c r="AM1211" s="256"/>
      <c r="AN1211" s="253"/>
      <c r="AO1211" s="254"/>
      <c r="AP1211" s="255" t="str">
        <f t="shared" si="378"/>
        <v/>
      </c>
      <c r="AQ1211" s="116"/>
      <c r="AR1211" s="116"/>
      <c r="AS1211" s="117"/>
      <c r="AT1211" s="118"/>
      <c r="AU1211" s="119" t="str">
        <f>IF(D1211&lt;&gt; "", IF(COUNTIF($D$12:$D1211,$D1211)&gt;1,0,IF(SUM(N1211,U1211,AB1211)&gt;0,IF(AND(X1211="",OR(Q1211&lt;&gt;"",J1211&lt;&gt;"")),IF(Q1211&lt;&gt;"",Q1211,IF(J1211&lt;&gt;"",J1211,0)),IF(AND(Q1211&lt;&gt;"",J1211&lt;&gt;"",Q1211=J1211),Q1211,X1211)),0)),"")</f>
        <v/>
      </c>
      <c r="AV1211" s="119" t="str">
        <f>IF(D1211&lt;&gt;"",IF(COUNTIF($D$12:$D1211,$D1211)&gt;1,0,IF(SUM(O1211,V1211,AC1211)&gt;0,IF(AND(X1211="",OR(Q1211&lt;&gt;"",J1211&lt;&gt;"")),IF(Q1211&lt;&gt;"",Q1211,IF(J1211&lt;&gt;"",J1211,0)),IF(AND(Q1211&lt;&gt;"",J1211&lt;&gt;"",Q1211=J1211),Q1211,X1211)),0)),"")</f>
        <v/>
      </c>
      <c r="AW1211" s="119" t="str">
        <f>IF(D1211&lt;&gt;"",IF(COUNTIF($D$12:$D1211,$D1211)&gt;1,0,IF(SUM(P1211,W1211,AD1211)&gt;0,IF(AND(X1211="",OR(Q1211&lt;&gt;"",J1211&lt;&gt;"")),IF(Q1211&lt;&gt;"",Q1211,IF(J1211&lt;&gt;"",J1211,0)),IF(AND(Q1211&lt;&gt;"",J1211&lt;&gt;"",Q1211=J1211),Q1211,X1211)),0)),"")</f>
        <v/>
      </c>
      <c r="AX1211" s="118" t="str">
        <f t="shared" si="379"/>
        <v/>
      </c>
      <c r="AY1211" s="118" t="str">
        <f t="shared" si="380"/>
        <v/>
      </c>
      <c r="AZ1211" s="118" t="str">
        <f t="shared" si="381"/>
        <v/>
      </c>
      <c r="BA1211" s="118" t="str">
        <f t="shared" si="382"/>
        <v/>
      </c>
      <c r="BB1211" s="118" t="str">
        <f t="shared" si="383"/>
        <v/>
      </c>
      <c r="BC1211" s="118" t="str">
        <f t="shared" si="384"/>
        <v/>
      </c>
      <c r="BD1211" s="118" t="str">
        <f t="shared" si="385"/>
        <v/>
      </c>
      <c r="BE1211" s="118" t="str">
        <f t="shared" si="386"/>
        <v/>
      </c>
      <c r="BF1211" s="118" t="str">
        <f t="shared" si="387"/>
        <v/>
      </c>
      <c r="BG1211" s="120"/>
      <c r="BH1211" s="120" t="str">
        <f t="shared" si="388"/>
        <v/>
      </c>
      <c r="BI1211" s="120" t="str">
        <f t="shared" si="389"/>
        <v/>
      </c>
      <c r="BJ1211" s="121"/>
      <c r="BK1211" s="120" t="str">
        <f t="shared" si="390"/>
        <v/>
      </c>
      <c r="BL1211" s="120" t="str">
        <f t="shared" si="391"/>
        <v/>
      </c>
      <c r="BM1211" s="120" t="str">
        <f t="shared" si="392"/>
        <v/>
      </c>
      <c r="BN1211" s="120" t="str">
        <f t="shared" si="393"/>
        <v/>
      </c>
      <c r="BO1211" s="120" t="str">
        <f t="shared" si="394"/>
        <v/>
      </c>
      <c r="BP1211" s="120" t="str">
        <f t="shared" si="395"/>
        <v/>
      </c>
      <c r="BQ1211" s="98"/>
      <c r="BR1211" s="98"/>
      <c r="BS1211" s="98"/>
      <c r="BT1211" s="98"/>
      <c r="BU1211" s="98"/>
      <c r="BV1211" s="98"/>
      <c r="BW1211" s="98"/>
      <c r="BX1211" s="98"/>
      <c r="BY1211" s="98"/>
      <c r="BZ1211" s="98"/>
      <c r="CA1211" s="98"/>
      <c r="CB1211" s="98"/>
      <c r="CC1211" s="98"/>
      <c r="CD1211" s="98"/>
      <c r="CE1211" s="98"/>
      <c r="CF1211" s="98"/>
      <c r="CG1211" s="98"/>
      <c r="CH1211" s="98"/>
      <c r="CI1211" s="98"/>
      <c r="CJ1211" s="98"/>
      <c r="CK1211" s="98"/>
      <c r="CL1211" s="98"/>
      <c r="CM1211" s="98"/>
      <c r="CN1211" s="98"/>
      <c r="CO1211" s="98"/>
      <c r="CP1211" s="98"/>
      <c r="CQ1211" s="98"/>
      <c r="CR1211" s="98"/>
      <c r="CS1211" s="98"/>
    </row>
    <row r="1212" spans="1:97" s="4" customFormat="1" ht="18.75" customHeight="1" x14ac:dyDescent="0.2">
      <c r="A1212" s="3">
        <f t="shared" si="396"/>
        <v>1200</v>
      </c>
      <c r="B1212" s="263"/>
      <c r="C1212" s="263"/>
      <c r="D1212" s="263"/>
      <c r="E1212" s="259"/>
      <c r="F1212" s="259"/>
      <c r="G1212" s="43"/>
      <c r="H1212" s="264"/>
      <c r="I1212" s="261"/>
      <c r="J1212" s="106"/>
      <c r="K1212" s="247"/>
      <c r="L1212" s="247"/>
      <c r="M1212" s="247"/>
      <c r="N1212" s="248" t="str">
        <f>IF(AND(K1212&lt;&gt;"",L1212&lt;&gt;"",J1212&lt;&gt;""),ROUND(MIN(IF(OR(J1212="OZZ",J1212="ZZ"),5000,17300),TRUNC(0.75*(SUMIF($D$12:$D1212,$D1212,K$12:K1212)+SUMIF($D$12:$D1212,$D1212,L$12:L1212)),2)) - SUMIF($D$12:$D1211,$D1212,N$12:N1211),2),"")</f>
        <v/>
      </c>
      <c r="O1212" s="249" t="str">
        <f>IF(AND(K1212&lt;&gt;"",L1212&lt;&gt;"",M1212&lt;&gt;"",J1212&lt;&gt;"",AH1212&lt;&gt;""),IF(OR(J1212="OZZ",J1212="ZZ"),ROUND(0-SUMIF($D$12:$D1211,$D1212,O$12:O1211),2),IF(M1212=0,0,ROUND(MIN(MIN(17300,TRUNC(0.75*(SUMIF($D$12:$D$2012,$D1212,K$12:K$2012)+SUMIF($D$12:$D$2012,$D1212,L$12:L$2012)),2)+SUMIF($D$12:$D1212,$D1212,AH$12:AH1212))-SUMIF($D$12:$D1211,$D1212,O$12:O1211)-SUMIF($D$12:$D$2012,$D1212,N$12:N$2012),AH1212),2))),"")</f>
        <v/>
      </c>
      <c r="P1212" s="250" t="str">
        <f>IF(J1212&lt;&gt;"",1000 - SUMIF($D$12:$D1211,$D1212,P$12:P1211),"")</f>
        <v/>
      </c>
      <c r="Q1212" s="106"/>
      <c r="R1212" s="247"/>
      <c r="S1212" s="247"/>
      <c r="T1212" s="247"/>
      <c r="U1212" s="248" t="str">
        <f>IF(AND(R1212&lt;&gt;"",S1212&lt;&gt;"",Q1212&lt;&gt;""),ROUND(MIN(IF(OR(Q1212="OZZ",Q1212="ZZ"),5000,17300),TRUNC(0.75*(SUMIF($D$12:$D1212,$D1212,R$12:R1212)+SUMIF($D$12:$D1212,$D1212,S$12:S1212)),2)) - SUMIF($D$12:$D1211,$D1212,U$12:U1211),2),"")</f>
        <v/>
      </c>
      <c r="V1212" s="248" t="str">
        <f>IF(AND(R1212&lt;&gt;"",S1212&lt;&gt;"",T1212&lt;&gt;"",Q1212&lt;&gt;"",AL1212&lt;&gt;""),IF(OR(Q1212="OZZ",Q1212="ZZ"),ROUND(0-SUMIF($D$12:$D1211,$D1212,V$12:V1211),2),IF(T1212=0,0,ROUND(MIN(MIN(17300,TRUNC(0.75*(SUMIF($D$12:$D$2012,$D1212,R$12:R$2012)+SUMIF($D$12:$D$2012,$D1212,S$12:S$2012)),2)+SUMIF($D$12:$D1212,$D1212,AL$12:AL1212))-SUMIF($D$12:$D1211,$D1212,V$12:V1211)-SUMIF($D$12:$D$2012,$D1212,U$12:U$2012),AL1212),2))),"")</f>
        <v/>
      </c>
      <c r="W1212" s="250" t="str">
        <f>IF(Q1212&lt;&gt;"",1000 - SUMIF($D$12:$D1211,$D1212,W$12:W1211),"")</f>
        <v/>
      </c>
      <c r="X1212" s="106"/>
      <c r="Y1212" s="247"/>
      <c r="Z1212" s="247"/>
      <c r="AA1212" s="247"/>
      <c r="AB1212" s="248" t="str">
        <f>IF(AND(Y1212&lt;&gt;"",Z1212&lt;&gt;"",X1212&lt;&gt;""),ROUND(MIN(IF(OR(X1212="OZZ",X1212="ZZ"),5000,17300),TRUNC(0.75*(SUMIF($D$12:$D1212,$D1212,Y$12:Y1212)+SUMIF($D$12:$D1212,$D1212,Z$12:Z1212)),2)) - SUMIF($D$12:$D1211,$D1212,AB$12:AB1211),2),"")</f>
        <v/>
      </c>
      <c r="AC1212" s="251" t="str">
        <f>IF(AND(Y1212&lt;&gt;"",Z1212&lt;&gt;"",AA1212&lt;&gt;"",X1212&lt;&gt;"",AP1212&lt;&gt;""),IF(OR(X1212="OZZ",X1212="ZZ"),ROUND(0-SUMIF($D$12:$D1211,$D1212,AC$12:AC1211),2),IF(AA1212=0,0,ROUND(MIN(MIN(17300,TRUNC(0.75*(SUMIF($D$12:$D$2012,$D1212,Y$12:Y$2012)+SUMIF($D$12:$D$2012,$D1212,Z$12:Z$2012)),2)+SUMIF($D$12:$D1212,$D1212,AP$12:AP1212))-SUMIF($D$12:$D1211,$D1212,AC$12:AC1211)-SUMIF($D$12:$D$2012,$D1212,AB$12:AB$2012),AP1212),2))),"")</f>
        <v/>
      </c>
      <c r="AD1212" s="250" t="str">
        <f>IF(X1212&lt;&gt;"",1000 - SUMIF($D$12:$D1211,$D1212,AD$12:AD1211),"")</f>
        <v/>
      </c>
      <c r="AE1212" s="252"/>
      <c r="AF1212" s="253"/>
      <c r="AG1212" s="254"/>
      <c r="AH1212" s="255" t="str">
        <f t="shared" si="397"/>
        <v/>
      </c>
      <c r="AI1212" s="256"/>
      <c r="AJ1212" s="253"/>
      <c r="AK1212" s="254"/>
      <c r="AL1212" s="255" t="str">
        <f t="shared" si="398"/>
        <v/>
      </c>
      <c r="AM1212" s="256"/>
      <c r="AN1212" s="253"/>
      <c r="AO1212" s="254"/>
      <c r="AP1212" s="255" t="str">
        <f t="shared" si="378"/>
        <v/>
      </c>
      <c r="AQ1212" s="116"/>
      <c r="AR1212" s="116"/>
      <c r="AS1212" s="117"/>
      <c r="AT1212" s="118"/>
      <c r="AU1212" s="119" t="str">
        <f>IF(D1212&lt;&gt; "", IF(COUNTIF($D$12:$D1212,$D1212)&gt;1,0,IF(SUM(N1212,U1212,AB1212)&gt;0,IF(AND(X1212="",OR(Q1212&lt;&gt;"",J1212&lt;&gt;"")),IF(Q1212&lt;&gt;"",Q1212,IF(J1212&lt;&gt;"",J1212,0)),IF(AND(Q1212&lt;&gt;"",J1212&lt;&gt;"",Q1212=J1212),Q1212,X1212)),0)),"")</f>
        <v/>
      </c>
      <c r="AV1212" s="119" t="str">
        <f>IF(D1212&lt;&gt;"",IF(COUNTIF($D$12:$D1212,$D1212)&gt;1,0,IF(SUM(O1212,V1212,AC1212)&gt;0,IF(AND(X1212="",OR(Q1212&lt;&gt;"",J1212&lt;&gt;"")),IF(Q1212&lt;&gt;"",Q1212,IF(J1212&lt;&gt;"",J1212,0)),IF(AND(Q1212&lt;&gt;"",J1212&lt;&gt;"",Q1212=J1212),Q1212,X1212)),0)),"")</f>
        <v/>
      </c>
      <c r="AW1212" s="119" t="str">
        <f>IF(D1212&lt;&gt;"",IF(COUNTIF($D$12:$D1212,$D1212)&gt;1,0,IF(SUM(P1212,W1212,AD1212)&gt;0,IF(AND(X1212="",OR(Q1212&lt;&gt;"",J1212&lt;&gt;"")),IF(Q1212&lt;&gt;"",Q1212,IF(J1212&lt;&gt;"",J1212,0)),IF(AND(Q1212&lt;&gt;"",J1212&lt;&gt;"",Q1212=J1212),Q1212,X1212)),0)),"")</f>
        <v/>
      </c>
      <c r="AX1212" s="118" t="str">
        <f t="shared" si="379"/>
        <v/>
      </c>
      <c r="AY1212" s="118" t="str">
        <f t="shared" si="380"/>
        <v/>
      </c>
      <c r="AZ1212" s="118" t="str">
        <f t="shared" si="381"/>
        <v/>
      </c>
      <c r="BA1212" s="118" t="str">
        <f t="shared" si="382"/>
        <v/>
      </c>
      <c r="BB1212" s="118" t="str">
        <f t="shared" si="383"/>
        <v/>
      </c>
      <c r="BC1212" s="118" t="str">
        <f t="shared" si="384"/>
        <v/>
      </c>
      <c r="BD1212" s="118" t="str">
        <f t="shared" si="385"/>
        <v/>
      </c>
      <c r="BE1212" s="118" t="str">
        <f t="shared" si="386"/>
        <v/>
      </c>
      <c r="BF1212" s="118" t="str">
        <f t="shared" si="387"/>
        <v/>
      </c>
      <c r="BG1212" s="120"/>
      <c r="BH1212" s="120" t="str">
        <f t="shared" si="388"/>
        <v/>
      </c>
      <c r="BI1212" s="120" t="str">
        <f t="shared" si="389"/>
        <v/>
      </c>
      <c r="BJ1212" s="121"/>
      <c r="BK1212" s="120" t="str">
        <f t="shared" si="390"/>
        <v/>
      </c>
      <c r="BL1212" s="120" t="str">
        <f t="shared" si="391"/>
        <v/>
      </c>
      <c r="BM1212" s="120" t="str">
        <f t="shared" si="392"/>
        <v/>
      </c>
      <c r="BN1212" s="120" t="str">
        <f t="shared" si="393"/>
        <v/>
      </c>
      <c r="BO1212" s="120" t="str">
        <f t="shared" si="394"/>
        <v/>
      </c>
      <c r="BP1212" s="120" t="str">
        <f t="shared" si="395"/>
        <v/>
      </c>
      <c r="BQ1212" s="98"/>
      <c r="BR1212" s="98"/>
      <c r="BS1212" s="98"/>
      <c r="BT1212" s="98"/>
      <c r="BU1212" s="98"/>
      <c r="BV1212" s="98"/>
      <c r="BW1212" s="98"/>
      <c r="BX1212" s="98"/>
      <c r="BY1212" s="98"/>
      <c r="BZ1212" s="98"/>
      <c r="CA1212" s="98"/>
      <c r="CB1212" s="98"/>
      <c r="CC1212" s="98"/>
      <c r="CD1212" s="98"/>
      <c r="CE1212" s="98"/>
      <c r="CF1212" s="98"/>
      <c r="CG1212" s="98"/>
      <c r="CH1212" s="98"/>
      <c r="CI1212" s="98"/>
      <c r="CJ1212" s="98"/>
      <c r="CK1212" s="98"/>
      <c r="CL1212" s="98"/>
      <c r="CM1212" s="98"/>
      <c r="CN1212" s="98"/>
      <c r="CO1212" s="98"/>
      <c r="CP1212" s="98"/>
      <c r="CQ1212" s="98"/>
      <c r="CR1212" s="98"/>
      <c r="CS1212" s="98"/>
    </row>
    <row r="1213" spans="1:97" s="4" customFormat="1" ht="18.75" customHeight="1" x14ac:dyDescent="0.2">
      <c r="A1213" s="3">
        <f t="shared" si="396"/>
        <v>1201</v>
      </c>
      <c r="B1213" s="263"/>
      <c r="C1213" s="263"/>
      <c r="D1213" s="263"/>
      <c r="E1213" s="259"/>
      <c r="F1213" s="259"/>
      <c r="G1213" s="43"/>
      <c r="H1213" s="264"/>
      <c r="I1213" s="261"/>
      <c r="J1213" s="106"/>
      <c r="K1213" s="247"/>
      <c r="L1213" s="247"/>
      <c r="M1213" s="247"/>
      <c r="N1213" s="248" t="str">
        <f>IF(AND(K1213&lt;&gt;"",L1213&lt;&gt;"",J1213&lt;&gt;""),ROUND(MIN(IF(OR(J1213="OZZ",J1213="ZZ"),5000,17300),TRUNC(0.75*(SUMIF($D$12:$D1213,$D1213,K$12:K1213)+SUMIF($D$12:$D1213,$D1213,L$12:L1213)),2)) - SUMIF($D$12:$D1212,$D1213,N$12:N1212),2),"")</f>
        <v/>
      </c>
      <c r="O1213" s="249" t="str">
        <f>IF(AND(K1213&lt;&gt;"",L1213&lt;&gt;"",M1213&lt;&gt;"",J1213&lt;&gt;"",AH1213&lt;&gt;""),IF(OR(J1213="OZZ",J1213="ZZ"),ROUND(0-SUMIF($D$12:$D1212,$D1213,O$12:O1212),2),IF(M1213=0,0,ROUND(MIN(MIN(17300,TRUNC(0.75*(SUMIF($D$12:$D$2012,$D1213,K$12:K$2012)+SUMIF($D$12:$D$2012,$D1213,L$12:L$2012)),2)+SUMIF($D$12:$D1213,$D1213,AH$12:AH1213))-SUMIF($D$12:$D1212,$D1213,O$12:O1212)-SUMIF($D$12:$D$2012,$D1213,N$12:N$2012),AH1213),2))),"")</f>
        <v/>
      </c>
      <c r="P1213" s="250" t="str">
        <f>IF(J1213&lt;&gt;"",1000 - SUMIF($D$12:$D1212,$D1213,P$12:P1212),"")</f>
        <v/>
      </c>
      <c r="Q1213" s="106"/>
      <c r="R1213" s="247"/>
      <c r="S1213" s="247"/>
      <c r="T1213" s="247"/>
      <c r="U1213" s="248" t="str">
        <f>IF(AND(R1213&lt;&gt;"",S1213&lt;&gt;"",Q1213&lt;&gt;""),ROUND(MIN(IF(OR(Q1213="OZZ",Q1213="ZZ"),5000,17300),TRUNC(0.75*(SUMIF($D$12:$D1213,$D1213,R$12:R1213)+SUMIF($D$12:$D1213,$D1213,S$12:S1213)),2)) - SUMIF($D$12:$D1212,$D1213,U$12:U1212),2),"")</f>
        <v/>
      </c>
      <c r="V1213" s="248" t="str">
        <f>IF(AND(R1213&lt;&gt;"",S1213&lt;&gt;"",T1213&lt;&gt;"",Q1213&lt;&gt;"",AL1213&lt;&gt;""),IF(OR(Q1213="OZZ",Q1213="ZZ"),ROUND(0-SUMIF($D$12:$D1212,$D1213,V$12:V1212),2),IF(T1213=0,0,ROUND(MIN(MIN(17300,TRUNC(0.75*(SUMIF($D$12:$D$2012,$D1213,R$12:R$2012)+SUMIF($D$12:$D$2012,$D1213,S$12:S$2012)),2)+SUMIF($D$12:$D1213,$D1213,AL$12:AL1213))-SUMIF($D$12:$D1212,$D1213,V$12:V1212)-SUMIF($D$12:$D$2012,$D1213,U$12:U$2012),AL1213),2))),"")</f>
        <v/>
      </c>
      <c r="W1213" s="250" t="str">
        <f>IF(Q1213&lt;&gt;"",1000 - SUMIF($D$12:$D1212,$D1213,W$12:W1212),"")</f>
        <v/>
      </c>
      <c r="X1213" s="106"/>
      <c r="Y1213" s="247"/>
      <c r="Z1213" s="247"/>
      <c r="AA1213" s="247"/>
      <c r="AB1213" s="248" t="str">
        <f>IF(AND(Y1213&lt;&gt;"",Z1213&lt;&gt;"",X1213&lt;&gt;""),ROUND(MIN(IF(OR(X1213="OZZ",X1213="ZZ"),5000,17300),TRUNC(0.75*(SUMIF($D$12:$D1213,$D1213,Y$12:Y1213)+SUMIF($D$12:$D1213,$D1213,Z$12:Z1213)),2)) - SUMIF($D$12:$D1212,$D1213,AB$12:AB1212),2),"")</f>
        <v/>
      </c>
      <c r="AC1213" s="251" t="str">
        <f>IF(AND(Y1213&lt;&gt;"",Z1213&lt;&gt;"",AA1213&lt;&gt;"",X1213&lt;&gt;"",AP1213&lt;&gt;""),IF(OR(X1213="OZZ",X1213="ZZ"),ROUND(0-SUMIF($D$12:$D1212,$D1213,AC$12:AC1212),2),IF(AA1213=0,0,ROUND(MIN(MIN(17300,TRUNC(0.75*(SUMIF($D$12:$D$2012,$D1213,Y$12:Y$2012)+SUMIF($D$12:$D$2012,$D1213,Z$12:Z$2012)),2)+SUMIF($D$12:$D1213,$D1213,AP$12:AP1213))-SUMIF($D$12:$D1212,$D1213,AC$12:AC1212)-SUMIF($D$12:$D$2012,$D1213,AB$12:AB$2012),AP1213),2))),"")</f>
        <v/>
      </c>
      <c r="AD1213" s="250" t="str">
        <f>IF(X1213&lt;&gt;"",1000 - SUMIF($D$12:$D1212,$D1213,AD$12:AD1212),"")</f>
        <v/>
      </c>
      <c r="AE1213" s="252"/>
      <c r="AF1213" s="253"/>
      <c r="AG1213" s="254"/>
      <c r="AH1213" s="255" t="str">
        <f t="shared" si="397"/>
        <v/>
      </c>
      <c r="AI1213" s="256"/>
      <c r="AJ1213" s="253"/>
      <c r="AK1213" s="254"/>
      <c r="AL1213" s="255" t="str">
        <f t="shared" si="398"/>
        <v/>
      </c>
      <c r="AM1213" s="256"/>
      <c r="AN1213" s="253"/>
      <c r="AO1213" s="254"/>
      <c r="AP1213" s="255" t="str">
        <f t="shared" si="378"/>
        <v/>
      </c>
      <c r="AQ1213" s="116"/>
      <c r="AR1213" s="116"/>
      <c r="AS1213" s="117"/>
      <c r="AT1213" s="118"/>
      <c r="AU1213" s="119" t="str">
        <f>IF(D1213&lt;&gt; "", IF(COUNTIF($D$12:$D1213,$D1213)&gt;1,0,IF(SUM(N1213,U1213,AB1213)&gt;0,IF(AND(X1213="",OR(Q1213&lt;&gt;"",J1213&lt;&gt;"")),IF(Q1213&lt;&gt;"",Q1213,IF(J1213&lt;&gt;"",J1213,0)),IF(AND(Q1213&lt;&gt;"",J1213&lt;&gt;"",Q1213=J1213),Q1213,X1213)),0)),"")</f>
        <v/>
      </c>
      <c r="AV1213" s="119" t="str">
        <f>IF(D1213&lt;&gt;"",IF(COUNTIF($D$12:$D1213,$D1213)&gt;1,0,IF(SUM(O1213,V1213,AC1213)&gt;0,IF(AND(X1213="",OR(Q1213&lt;&gt;"",J1213&lt;&gt;"")),IF(Q1213&lt;&gt;"",Q1213,IF(J1213&lt;&gt;"",J1213,0)),IF(AND(Q1213&lt;&gt;"",J1213&lt;&gt;"",Q1213=J1213),Q1213,X1213)),0)),"")</f>
        <v/>
      </c>
      <c r="AW1213" s="119" t="str">
        <f>IF(D1213&lt;&gt;"",IF(COUNTIF($D$12:$D1213,$D1213)&gt;1,0,IF(SUM(P1213,W1213,AD1213)&gt;0,IF(AND(X1213="",OR(Q1213&lt;&gt;"",J1213&lt;&gt;"")),IF(Q1213&lt;&gt;"",Q1213,IF(J1213&lt;&gt;"",J1213,0)),IF(AND(Q1213&lt;&gt;"",J1213&lt;&gt;"",Q1213=J1213),Q1213,X1213)),0)),"")</f>
        <v/>
      </c>
      <c r="AX1213" s="118" t="str">
        <f t="shared" si="379"/>
        <v/>
      </c>
      <c r="AY1213" s="118" t="str">
        <f t="shared" si="380"/>
        <v/>
      </c>
      <c r="AZ1213" s="118" t="str">
        <f t="shared" si="381"/>
        <v/>
      </c>
      <c r="BA1213" s="118" t="str">
        <f t="shared" si="382"/>
        <v/>
      </c>
      <c r="BB1213" s="118" t="str">
        <f t="shared" si="383"/>
        <v/>
      </c>
      <c r="BC1213" s="118" t="str">
        <f t="shared" si="384"/>
        <v/>
      </c>
      <c r="BD1213" s="118" t="str">
        <f t="shared" si="385"/>
        <v/>
      </c>
      <c r="BE1213" s="118" t="str">
        <f t="shared" si="386"/>
        <v/>
      </c>
      <c r="BF1213" s="118" t="str">
        <f t="shared" si="387"/>
        <v/>
      </c>
      <c r="BG1213" s="120"/>
      <c r="BH1213" s="120" t="str">
        <f t="shared" si="388"/>
        <v/>
      </c>
      <c r="BI1213" s="120" t="str">
        <f t="shared" si="389"/>
        <v/>
      </c>
      <c r="BJ1213" s="121"/>
      <c r="BK1213" s="120" t="str">
        <f t="shared" si="390"/>
        <v/>
      </c>
      <c r="BL1213" s="120" t="str">
        <f t="shared" si="391"/>
        <v/>
      </c>
      <c r="BM1213" s="120" t="str">
        <f t="shared" si="392"/>
        <v/>
      </c>
      <c r="BN1213" s="120" t="str">
        <f t="shared" si="393"/>
        <v/>
      </c>
      <c r="BO1213" s="120" t="str">
        <f t="shared" si="394"/>
        <v/>
      </c>
      <c r="BP1213" s="120" t="str">
        <f t="shared" si="395"/>
        <v/>
      </c>
      <c r="BQ1213" s="98"/>
      <c r="BR1213" s="98"/>
      <c r="BS1213" s="98"/>
      <c r="BT1213" s="98"/>
      <c r="BU1213" s="98"/>
      <c r="BV1213" s="98"/>
      <c r="BW1213" s="98"/>
      <c r="BX1213" s="98"/>
      <c r="BY1213" s="98"/>
      <c r="BZ1213" s="98"/>
      <c r="CA1213" s="98"/>
      <c r="CB1213" s="98"/>
      <c r="CC1213" s="98"/>
      <c r="CD1213" s="98"/>
      <c r="CE1213" s="98"/>
      <c r="CF1213" s="98"/>
      <c r="CG1213" s="98"/>
      <c r="CH1213" s="98"/>
      <c r="CI1213" s="98"/>
      <c r="CJ1213" s="98"/>
      <c r="CK1213" s="98"/>
      <c r="CL1213" s="98"/>
      <c r="CM1213" s="98"/>
      <c r="CN1213" s="98"/>
      <c r="CO1213" s="98"/>
      <c r="CP1213" s="98"/>
      <c r="CQ1213" s="98"/>
      <c r="CR1213" s="98"/>
      <c r="CS1213" s="98"/>
    </row>
    <row r="1214" spans="1:97" s="4" customFormat="1" ht="18.75" customHeight="1" x14ac:dyDescent="0.2">
      <c r="A1214" s="3">
        <f t="shared" si="396"/>
        <v>1202</v>
      </c>
      <c r="B1214" s="263"/>
      <c r="C1214" s="263"/>
      <c r="D1214" s="263"/>
      <c r="E1214" s="259"/>
      <c r="F1214" s="259"/>
      <c r="G1214" s="43"/>
      <c r="H1214" s="264"/>
      <c r="I1214" s="261"/>
      <c r="J1214" s="106"/>
      <c r="K1214" s="247"/>
      <c r="L1214" s="247"/>
      <c r="M1214" s="247"/>
      <c r="N1214" s="248" t="str">
        <f>IF(AND(K1214&lt;&gt;"",L1214&lt;&gt;"",J1214&lt;&gt;""),ROUND(MIN(IF(OR(J1214="OZZ",J1214="ZZ"),5000,17300),TRUNC(0.75*(SUMIF($D$12:$D1214,$D1214,K$12:K1214)+SUMIF($D$12:$D1214,$D1214,L$12:L1214)),2)) - SUMIF($D$12:$D1213,$D1214,N$12:N1213),2),"")</f>
        <v/>
      </c>
      <c r="O1214" s="249" t="str">
        <f>IF(AND(K1214&lt;&gt;"",L1214&lt;&gt;"",M1214&lt;&gt;"",J1214&lt;&gt;"",AH1214&lt;&gt;""),IF(OR(J1214="OZZ",J1214="ZZ"),ROUND(0-SUMIF($D$12:$D1213,$D1214,O$12:O1213),2),IF(M1214=0,0,ROUND(MIN(MIN(17300,TRUNC(0.75*(SUMIF($D$12:$D$2012,$D1214,K$12:K$2012)+SUMIF($D$12:$D$2012,$D1214,L$12:L$2012)),2)+SUMIF($D$12:$D1214,$D1214,AH$12:AH1214))-SUMIF($D$12:$D1213,$D1214,O$12:O1213)-SUMIF($D$12:$D$2012,$D1214,N$12:N$2012),AH1214),2))),"")</f>
        <v/>
      </c>
      <c r="P1214" s="250" t="str">
        <f>IF(J1214&lt;&gt;"",1000 - SUMIF($D$12:$D1213,$D1214,P$12:P1213),"")</f>
        <v/>
      </c>
      <c r="Q1214" s="106"/>
      <c r="R1214" s="247"/>
      <c r="S1214" s="247"/>
      <c r="T1214" s="247"/>
      <c r="U1214" s="248" t="str">
        <f>IF(AND(R1214&lt;&gt;"",S1214&lt;&gt;"",Q1214&lt;&gt;""),ROUND(MIN(IF(OR(Q1214="OZZ",Q1214="ZZ"),5000,17300),TRUNC(0.75*(SUMIF($D$12:$D1214,$D1214,R$12:R1214)+SUMIF($D$12:$D1214,$D1214,S$12:S1214)),2)) - SUMIF($D$12:$D1213,$D1214,U$12:U1213),2),"")</f>
        <v/>
      </c>
      <c r="V1214" s="248" t="str">
        <f>IF(AND(R1214&lt;&gt;"",S1214&lt;&gt;"",T1214&lt;&gt;"",Q1214&lt;&gt;"",AL1214&lt;&gt;""),IF(OR(Q1214="OZZ",Q1214="ZZ"),ROUND(0-SUMIF($D$12:$D1213,$D1214,V$12:V1213),2),IF(T1214=0,0,ROUND(MIN(MIN(17300,TRUNC(0.75*(SUMIF($D$12:$D$2012,$D1214,R$12:R$2012)+SUMIF($D$12:$D$2012,$D1214,S$12:S$2012)),2)+SUMIF($D$12:$D1214,$D1214,AL$12:AL1214))-SUMIF($D$12:$D1213,$D1214,V$12:V1213)-SUMIF($D$12:$D$2012,$D1214,U$12:U$2012),AL1214),2))),"")</f>
        <v/>
      </c>
      <c r="W1214" s="250" t="str">
        <f>IF(Q1214&lt;&gt;"",1000 - SUMIF($D$12:$D1213,$D1214,W$12:W1213),"")</f>
        <v/>
      </c>
      <c r="X1214" s="106"/>
      <c r="Y1214" s="247"/>
      <c r="Z1214" s="247"/>
      <c r="AA1214" s="247"/>
      <c r="AB1214" s="248" t="str">
        <f>IF(AND(Y1214&lt;&gt;"",Z1214&lt;&gt;"",X1214&lt;&gt;""),ROUND(MIN(IF(OR(X1214="OZZ",X1214="ZZ"),5000,17300),TRUNC(0.75*(SUMIF($D$12:$D1214,$D1214,Y$12:Y1214)+SUMIF($D$12:$D1214,$D1214,Z$12:Z1214)),2)) - SUMIF($D$12:$D1213,$D1214,AB$12:AB1213),2),"")</f>
        <v/>
      </c>
      <c r="AC1214" s="251" t="str">
        <f>IF(AND(Y1214&lt;&gt;"",Z1214&lt;&gt;"",AA1214&lt;&gt;"",X1214&lt;&gt;"",AP1214&lt;&gt;""),IF(OR(X1214="OZZ",X1214="ZZ"),ROUND(0-SUMIF($D$12:$D1213,$D1214,AC$12:AC1213),2),IF(AA1214=0,0,ROUND(MIN(MIN(17300,TRUNC(0.75*(SUMIF($D$12:$D$2012,$D1214,Y$12:Y$2012)+SUMIF($D$12:$D$2012,$D1214,Z$12:Z$2012)),2)+SUMIF($D$12:$D1214,$D1214,AP$12:AP1214))-SUMIF($D$12:$D1213,$D1214,AC$12:AC1213)-SUMIF($D$12:$D$2012,$D1214,AB$12:AB$2012),AP1214),2))),"")</f>
        <v/>
      </c>
      <c r="AD1214" s="250" t="str">
        <f>IF(X1214&lt;&gt;"",1000 - SUMIF($D$12:$D1213,$D1214,AD$12:AD1213),"")</f>
        <v/>
      </c>
      <c r="AE1214" s="252"/>
      <c r="AF1214" s="253"/>
      <c r="AG1214" s="254"/>
      <c r="AH1214" s="255" t="str">
        <f t="shared" si="397"/>
        <v/>
      </c>
      <c r="AI1214" s="256"/>
      <c r="AJ1214" s="253"/>
      <c r="AK1214" s="254"/>
      <c r="AL1214" s="255" t="str">
        <f t="shared" si="398"/>
        <v/>
      </c>
      <c r="AM1214" s="256"/>
      <c r="AN1214" s="253"/>
      <c r="AO1214" s="254"/>
      <c r="AP1214" s="255" t="str">
        <f t="shared" si="378"/>
        <v/>
      </c>
      <c r="AQ1214" s="116"/>
      <c r="AR1214" s="116"/>
      <c r="AS1214" s="117"/>
      <c r="AT1214" s="118"/>
      <c r="AU1214" s="119" t="str">
        <f>IF(D1214&lt;&gt; "", IF(COUNTIF($D$12:$D1214,$D1214)&gt;1,0,IF(SUM(N1214,U1214,AB1214)&gt;0,IF(AND(X1214="",OR(Q1214&lt;&gt;"",J1214&lt;&gt;"")),IF(Q1214&lt;&gt;"",Q1214,IF(J1214&lt;&gt;"",J1214,0)),IF(AND(Q1214&lt;&gt;"",J1214&lt;&gt;"",Q1214=J1214),Q1214,X1214)),0)),"")</f>
        <v/>
      </c>
      <c r="AV1214" s="119" t="str">
        <f>IF(D1214&lt;&gt;"",IF(COUNTIF($D$12:$D1214,$D1214)&gt;1,0,IF(SUM(O1214,V1214,AC1214)&gt;0,IF(AND(X1214="",OR(Q1214&lt;&gt;"",J1214&lt;&gt;"")),IF(Q1214&lt;&gt;"",Q1214,IF(J1214&lt;&gt;"",J1214,0)),IF(AND(Q1214&lt;&gt;"",J1214&lt;&gt;"",Q1214=J1214),Q1214,X1214)),0)),"")</f>
        <v/>
      </c>
      <c r="AW1214" s="119" t="str">
        <f>IF(D1214&lt;&gt;"",IF(COUNTIF($D$12:$D1214,$D1214)&gt;1,0,IF(SUM(P1214,W1214,AD1214)&gt;0,IF(AND(X1214="",OR(Q1214&lt;&gt;"",J1214&lt;&gt;"")),IF(Q1214&lt;&gt;"",Q1214,IF(J1214&lt;&gt;"",J1214,0)),IF(AND(Q1214&lt;&gt;"",J1214&lt;&gt;"",Q1214=J1214),Q1214,X1214)),0)),"")</f>
        <v/>
      </c>
      <c r="AX1214" s="118" t="str">
        <f t="shared" si="379"/>
        <v/>
      </c>
      <c r="AY1214" s="118" t="str">
        <f t="shared" si="380"/>
        <v/>
      </c>
      <c r="AZ1214" s="118" t="str">
        <f t="shared" si="381"/>
        <v/>
      </c>
      <c r="BA1214" s="118" t="str">
        <f t="shared" si="382"/>
        <v/>
      </c>
      <c r="BB1214" s="118" t="str">
        <f t="shared" si="383"/>
        <v/>
      </c>
      <c r="BC1214" s="118" t="str">
        <f t="shared" si="384"/>
        <v/>
      </c>
      <c r="BD1214" s="118" t="str">
        <f t="shared" si="385"/>
        <v/>
      </c>
      <c r="BE1214" s="118" t="str">
        <f t="shared" si="386"/>
        <v/>
      </c>
      <c r="BF1214" s="118" t="str">
        <f t="shared" si="387"/>
        <v/>
      </c>
      <c r="BG1214" s="120"/>
      <c r="BH1214" s="120" t="str">
        <f t="shared" si="388"/>
        <v/>
      </c>
      <c r="BI1214" s="120" t="str">
        <f t="shared" si="389"/>
        <v/>
      </c>
      <c r="BJ1214" s="121"/>
      <c r="BK1214" s="120" t="str">
        <f t="shared" si="390"/>
        <v/>
      </c>
      <c r="BL1214" s="120" t="str">
        <f t="shared" si="391"/>
        <v/>
      </c>
      <c r="BM1214" s="120" t="str">
        <f t="shared" si="392"/>
        <v/>
      </c>
      <c r="BN1214" s="120" t="str">
        <f t="shared" si="393"/>
        <v/>
      </c>
      <c r="BO1214" s="120" t="str">
        <f t="shared" si="394"/>
        <v/>
      </c>
      <c r="BP1214" s="120" t="str">
        <f t="shared" si="395"/>
        <v/>
      </c>
      <c r="BQ1214" s="98"/>
      <c r="BR1214" s="98"/>
      <c r="BS1214" s="98"/>
      <c r="BT1214" s="98"/>
      <c r="BU1214" s="98"/>
      <c r="BV1214" s="98"/>
      <c r="BW1214" s="98"/>
      <c r="BX1214" s="98"/>
      <c r="BY1214" s="98"/>
      <c r="BZ1214" s="98"/>
      <c r="CA1214" s="98"/>
      <c r="CB1214" s="98"/>
      <c r="CC1214" s="98"/>
      <c r="CD1214" s="98"/>
      <c r="CE1214" s="98"/>
      <c r="CF1214" s="98"/>
      <c r="CG1214" s="98"/>
      <c r="CH1214" s="98"/>
      <c r="CI1214" s="98"/>
      <c r="CJ1214" s="98"/>
      <c r="CK1214" s="98"/>
      <c r="CL1214" s="98"/>
      <c r="CM1214" s="98"/>
      <c r="CN1214" s="98"/>
      <c r="CO1214" s="98"/>
      <c r="CP1214" s="98"/>
      <c r="CQ1214" s="98"/>
      <c r="CR1214" s="98"/>
      <c r="CS1214" s="98"/>
    </row>
    <row r="1215" spans="1:97" s="4" customFormat="1" ht="18.75" customHeight="1" x14ac:dyDescent="0.2">
      <c r="A1215" s="3">
        <f t="shared" si="396"/>
        <v>1203</v>
      </c>
      <c r="B1215" s="263"/>
      <c r="C1215" s="263"/>
      <c r="D1215" s="263"/>
      <c r="E1215" s="259"/>
      <c r="F1215" s="259"/>
      <c r="G1215" s="43"/>
      <c r="H1215" s="264"/>
      <c r="I1215" s="261"/>
      <c r="J1215" s="106"/>
      <c r="K1215" s="247"/>
      <c r="L1215" s="247"/>
      <c r="M1215" s="247"/>
      <c r="N1215" s="248" t="str">
        <f>IF(AND(K1215&lt;&gt;"",L1215&lt;&gt;"",J1215&lt;&gt;""),ROUND(MIN(IF(OR(J1215="OZZ",J1215="ZZ"),5000,17300),TRUNC(0.75*(SUMIF($D$12:$D1215,$D1215,K$12:K1215)+SUMIF($D$12:$D1215,$D1215,L$12:L1215)),2)) - SUMIF($D$12:$D1214,$D1215,N$12:N1214),2),"")</f>
        <v/>
      </c>
      <c r="O1215" s="249" t="str">
        <f>IF(AND(K1215&lt;&gt;"",L1215&lt;&gt;"",M1215&lt;&gt;"",J1215&lt;&gt;"",AH1215&lt;&gt;""),IF(OR(J1215="OZZ",J1215="ZZ"),ROUND(0-SUMIF($D$12:$D1214,$D1215,O$12:O1214),2),IF(M1215=0,0,ROUND(MIN(MIN(17300,TRUNC(0.75*(SUMIF($D$12:$D$2012,$D1215,K$12:K$2012)+SUMIF($D$12:$D$2012,$D1215,L$12:L$2012)),2)+SUMIF($D$12:$D1215,$D1215,AH$12:AH1215))-SUMIF($D$12:$D1214,$D1215,O$12:O1214)-SUMIF($D$12:$D$2012,$D1215,N$12:N$2012),AH1215),2))),"")</f>
        <v/>
      </c>
      <c r="P1215" s="250" t="str">
        <f>IF(J1215&lt;&gt;"",1000 - SUMIF($D$12:$D1214,$D1215,P$12:P1214),"")</f>
        <v/>
      </c>
      <c r="Q1215" s="106"/>
      <c r="R1215" s="247"/>
      <c r="S1215" s="247"/>
      <c r="T1215" s="247"/>
      <c r="U1215" s="248" t="str">
        <f>IF(AND(R1215&lt;&gt;"",S1215&lt;&gt;"",Q1215&lt;&gt;""),ROUND(MIN(IF(OR(Q1215="OZZ",Q1215="ZZ"),5000,17300),TRUNC(0.75*(SUMIF($D$12:$D1215,$D1215,R$12:R1215)+SUMIF($D$12:$D1215,$D1215,S$12:S1215)),2)) - SUMIF($D$12:$D1214,$D1215,U$12:U1214),2),"")</f>
        <v/>
      </c>
      <c r="V1215" s="248" t="str">
        <f>IF(AND(R1215&lt;&gt;"",S1215&lt;&gt;"",T1215&lt;&gt;"",Q1215&lt;&gt;"",AL1215&lt;&gt;""),IF(OR(Q1215="OZZ",Q1215="ZZ"),ROUND(0-SUMIF($D$12:$D1214,$D1215,V$12:V1214),2),IF(T1215=0,0,ROUND(MIN(MIN(17300,TRUNC(0.75*(SUMIF($D$12:$D$2012,$D1215,R$12:R$2012)+SUMIF($D$12:$D$2012,$D1215,S$12:S$2012)),2)+SUMIF($D$12:$D1215,$D1215,AL$12:AL1215))-SUMIF($D$12:$D1214,$D1215,V$12:V1214)-SUMIF($D$12:$D$2012,$D1215,U$12:U$2012),AL1215),2))),"")</f>
        <v/>
      </c>
      <c r="W1215" s="250" t="str">
        <f>IF(Q1215&lt;&gt;"",1000 - SUMIF($D$12:$D1214,$D1215,W$12:W1214),"")</f>
        <v/>
      </c>
      <c r="X1215" s="106"/>
      <c r="Y1215" s="247"/>
      <c r="Z1215" s="247"/>
      <c r="AA1215" s="247"/>
      <c r="AB1215" s="248" t="str">
        <f>IF(AND(Y1215&lt;&gt;"",Z1215&lt;&gt;"",X1215&lt;&gt;""),ROUND(MIN(IF(OR(X1215="OZZ",X1215="ZZ"),5000,17300),TRUNC(0.75*(SUMIF($D$12:$D1215,$D1215,Y$12:Y1215)+SUMIF($D$12:$D1215,$D1215,Z$12:Z1215)),2)) - SUMIF($D$12:$D1214,$D1215,AB$12:AB1214),2),"")</f>
        <v/>
      </c>
      <c r="AC1215" s="251" t="str">
        <f>IF(AND(Y1215&lt;&gt;"",Z1215&lt;&gt;"",AA1215&lt;&gt;"",X1215&lt;&gt;"",AP1215&lt;&gt;""),IF(OR(X1215="OZZ",X1215="ZZ"),ROUND(0-SUMIF($D$12:$D1214,$D1215,AC$12:AC1214),2),IF(AA1215=0,0,ROUND(MIN(MIN(17300,TRUNC(0.75*(SUMIF($D$12:$D$2012,$D1215,Y$12:Y$2012)+SUMIF($D$12:$D$2012,$D1215,Z$12:Z$2012)),2)+SUMIF($D$12:$D1215,$D1215,AP$12:AP1215))-SUMIF($D$12:$D1214,$D1215,AC$12:AC1214)-SUMIF($D$12:$D$2012,$D1215,AB$12:AB$2012),AP1215),2))),"")</f>
        <v/>
      </c>
      <c r="AD1215" s="250" t="str">
        <f>IF(X1215&lt;&gt;"",1000 - SUMIF($D$12:$D1214,$D1215,AD$12:AD1214),"")</f>
        <v/>
      </c>
      <c r="AE1215" s="252"/>
      <c r="AF1215" s="253"/>
      <c r="AG1215" s="254"/>
      <c r="AH1215" s="255" t="str">
        <f t="shared" si="397"/>
        <v/>
      </c>
      <c r="AI1215" s="256"/>
      <c r="AJ1215" s="253"/>
      <c r="AK1215" s="254"/>
      <c r="AL1215" s="255" t="str">
        <f t="shared" si="398"/>
        <v/>
      </c>
      <c r="AM1215" s="256"/>
      <c r="AN1215" s="253"/>
      <c r="AO1215" s="254"/>
      <c r="AP1215" s="255" t="str">
        <f t="shared" si="378"/>
        <v/>
      </c>
      <c r="AQ1215" s="116"/>
      <c r="AR1215" s="116"/>
      <c r="AS1215" s="117"/>
      <c r="AT1215" s="118"/>
      <c r="AU1215" s="119" t="str">
        <f>IF(D1215&lt;&gt; "", IF(COUNTIF($D$12:$D1215,$D1215)&gt;1,0,IF(SUM(N1215,U1215,AB1215)&gt;0,IF(AND(X1215="",OR(Q1215&lt;&gt;"",J1215&lt;&gt;"")),IF(Q1215&lt;&gt;"",Q1215,IF(J1215&lt;&gt;"",J1215,0)),IF(AND(Q1215&lt;&gt;"",J1215&lt;&gt;"",Q1215=J1215),Q1215,X1215)),0)),"")</f>
        <v/>
      </c>
      <c r="AV1215" s="119" t="str">
        <f>IF(D1215&lt;&gt;"",IF(COUNTIF($D$12:$D1215,$D1215)&gt;1,0,IF(SUM(O1215,V1215,AC1215)&gt;0,IF(AND(X1215="",OR(Q1215&lt;&gt;"",J1215&lt;&gt;"")),IF(Q1215&lt;&gt;"",Q1215,IF(J1215&lt;&gt;"",J1215,0)),IF(AND(Q1215&lt;&gt;"",J1215&lt;&gt;"",Q1215=J1215),Q1215,X1215)),0)),"")</f>
        <v/>
      </c>
      <c r="AW1215" s="119" t="str">
        <f>IF(D1215&lt;&gt;"",IF(COUNTIF($D$12:$D1215,$D1215)&gt;1,0,IF(SUM(P1215,W1215,AD1215)&gt;0,IF(AND(X1215="",OR(Q1215&lt;&gt;"",J1215&lt;&gt;"")),IF(Q1215&lt;&gt;"",Q1215,IF(J1215&lt;&gt;"",J1215,0)),IF(AND(Q1215&lt;&gt;"",J1215&lt;&gt;"",Q1215=J1215),Q1215,X1215)),0)),"")</f>
        <v/>
      </c>
      <c r="AX1215" s="118" t="str">
        <f t="shared" si="379"/>
        <v/>
      </c>
      <c r="AY1215" s="118" t="str">
        <f t="shared" si="380"/>
        <v/>
      </c>
      <c r="AZ1215" s="118" t="str">
        <f t="shared" si="381"/>
        <v/>
      </c>
      <c r="BA1215" s="118" t="str">
        <f t="shared" si="382"/>
        <v/>
      </c>
      <c r="BB1215" s="118" t="str">
        <f t="shared" si="383"/>
        <v/>
      </c>
      <c r="BC1215" s="118" t="str">
        <f t="shared" si="384"/>
        <v/>
      </c>
      <c r="BD1215" s="118" t="str">
        <f t="shared" si="385"/>
        <v/>
      </c>
      <c r="BE1215" s="118" t="str">
        <f t="shared" si="386"/>
        <v/>
      </c>
      <c r="BF1215" s="118" t="str">
        <f t="shared" si="387"/>
        <v/>
      </c>
      <c r="BG1215" s="120"/>
      <c r="BH1215" s="120" t="str">
        <f t="shared" si="388"/>
        <v/>
      </c>
      <c r="BI1215" s="120" t="str">
        <f t="shared" si="389"/>
        <v/>
      </c>
      <c r="BJ1215" s="121"/>
      <c r="BK1215" s="120" t="str">
        <f t="shared" si="390"/>
        <v/>
      </c>
      <c r="BL1215" s="120" t="str">
        <f t="shared" si="391"/>
        <v/>
      </c>
      <c r="BM1215" s="120" t="str">
        <f t="shared" si="392"/>
        <v/>
      </c>
      <c r="BN1215" s="120" t="str">
        <f t="shared" si="393"/>
        <v/>
      </c>
      <c r="BO1215" s="120" t="str">
        <f t="shared" si="394"/>
        <v/>
      </c>
      <c r="BP1215" s="120" t="str">
        <f t="shared" si="395"/>
        <v/>
      </c>
      <c r="BQ1215" s="98"/>
      <c r="BR1215" s="98"/>
      <c r="BS1215" s="98"/>
      <c r="BT1215" s="98"/>
      <c r="BU1215" s="98"/>
      <c r="BV1215" s="98"/>
      <c r="BW1215" s="98"/>
      <c r="BX1215" s="98"/>
      <c r="BY1215" s="98"/>
      <c r="BZ1215" s="98"/>
      <c r="CA1215" s="98"/>
      <c r="CB1215" s="98"/>
      <c r="CC1215" s="98"/>
      <c r="CD1215" s="98"/>
      <c r="CE1215" s="98"/>
      <c r="CF1215" s="98"/>
      <c r="CG1215" s="98"/>
      <c r="CH1215" s="98"/>
      <c r="CI1215" s="98"/>
      <c r="CJ1215" s="98"/>
      <c r="CK1215" s="98"/>
      <c r="CL1215" s="98"/>
      <c r="CM1215" s="98"/>
      <c r="CN1215" s="98"/>
      <c r="CO1215" s="98"/>
      <c r="CP1215" s="98"/>
      <c r="CQ1215" s="98"/>
      <c r="CR1215" s="98"/>
      <c r="CS1215" s="98"/>
    </row>
    <row r="1216" spans="1:97" s="4" customFormat="1" ht="18.75" customHeight="1" x14ac:dyDescent="0.2">
      <c r="A1216" s="3">
        <f t="shared" si="396"/>
        <v>1204</v>
      </c>
      <c r="B1216" s="263"/>
      <c r="C1216" s="263"/>
      <c r="D1216" s="263"/>
      <c r="E1216" s="259"/>
      <c r="F1216" s="259"/>
      <c r="G1216" s="43"/>
      <c r="H1216" s="264"/>
      <c r="I1216" s="261"/>
      <c r="J1216" s="106"/>
      <c r="K1216" s="247"/>
      <c r="L1216" s="247"/>
      <c r="M1216" s="247"/>
      <c r="N1216" s="248" t="str">
        <f>IF(AND(K1216&lt;&gt;"",L1216&lt;&gt;"",J1216&lt;&gt;""),ROUND(MIN(IF(OR(J1216="OZZ",J1216="ZZ"),5000,17300),TRUNC(0.75*(SUMIF($D$12:$D1216,$D1216,K$12:K1216)+SUMIF($D$12:$D1216,$D1216,L$12:L1216)),2)) - SUMIF($D$12:$D1215,$D1216,N$12:N1215),2),"")</f>
        <v/>
      </c>
      <c r="O1216" s="249" t="str">
        <f>IF(AND(K1216&lt;&gt;"",L1216&lt;&gt;"",M1216&lt;&gt;"",J1216&lt;&gt;"",AH1216&lt;&gt;""),IF(OR(J1216="OZZ",J1216="ZZ"),ROUND(0-SUMIF($D$12:$D1215,$D1216,O$12:O1215),2),IF(M1216=0,0,ROUND(MIN(MIN(17300,TRUNC(0.75*(SUMIF($D$12:$D$2012,$D1216,K$12:K$2012)+SUMIF($D$12:$D$2012,$D1216,L$12:L$2012)),2)+SUMIF($D$12:$D1216,$D1216,AH$12:AH1216))-SUMIF($D$12:$D1215,$D1216,O$12:O1215)-SUMIF($D$12:$D$2012,$D1216,N$12:N$2012),AH1216),2))),"")</f>
        <v/>
      </c>
      <c r="P1216" s="250" t="str">
        <f>IF(J1216&lt;&gt;"",1000 - SUMIF($D$12:$D1215,$D1216,P$12:P1215),"")</f>
        <v/>
      </c>
      <c r="Q1216" s="106"/>
      <c r="R1216" s="247"/>
      <c r="S1216" s="247"/>
      <c r="T1216" s="247"/>
      <c r="U1216" s="248" t="str">
        <f>IF(AND(R1216&lt;&gt;"",S1216&lt;&gt;"",Q1216&lt;&gt;""),ROUND(MIN(IF(OR(Q1216="OZZ",Q1216="ZZ"),5000,17300),TRUNC(0.75*(SUMIF($D$12:$D1216,$D1216,R$12:R1216)+SUMIF($D$12:$D1216,$D1216,S$12:S1216)),2)) - SUMIF($D$12:$D1215,$D1216,U$12:U1215),2),"")</f>
        <v/>
      </c>
      <c r="V1216" s="248" t="str">
        <f>IF(AND(R1216&lt;&gt;"",S1216&lt;&gt;"",T1216&lt;&gt;"",Q1216&lt;&gt;"",AL1216&lt;&gt;""),IF(OR(Q1216="OZZ",Q1216="ZZ"),ROUND(0-SUMIF($D$12:$D1215,$D1216,V$12:V1215),2),IF(T1216=0,0,ROUND(MIN(MIN(17300,TRUNC(0.75*(SUMIF($D$12:$D$2012,$D1216,R$12:R$2012)+SUMIF($D$12:$D$2012,$D1216,S$12:S$2012)),2)+SUMIF($D$12:$D1216,$D1216,AL$12:AL1216))-SUMIF($D$12:$D1215,$D1216,V$12:V1215)-SUMIF($D$12:$D$2012,$D1216,U$12:U$2012),AL1216),2))),"")</f>
        <v/>
      </c>
      <c r="W1216" s="250" t="str">
        <f>IF(Q1216&lt;&gt;"",1000 - SUMIF($D$12:$D1215,$D1216,W$12:W1215),"")</f>
        <v/>
      </c>
      <c r="X1216" s="106"/>
      <c r="Y1216" s="247"/>
      <c r="Z1216" s="247"/>
      <c r="AA1216" s="247"/>
      <c r="AB1216" s="248" t="str">
        <f>IF(AND(Y1216&lt;&gt;"",Z1216&lt;&gt;"",X1216&lt;&gt;""),ROUND(MIN(IF(OR(X1216="OZZ",X1216="ZZ"),5000,17300),TRUNC(0.75*(SUMIF($D$12:$D1216,$D1216,Y$12:Y1216)+SUMIF($D$12:$D1216,$D1216,Z$12:Z1216)),2)) - SUMIF($D$12:$D1215,$D1216,AB$12:AB1215),2),"")</f>
        <v/>
      </c>
      <c r="AC1216" s="251" t="str">
        <f>IF(AND(Y1216&lt;&gt;"",Z1216&lt;&gt;"",AA1216&lt;&gt;"",X1216&lt;&gt;"",AP1216&lt;&gt;""),IF(OR(X1216="OZZ",X1216="ZZ"),ROUND(0-SUMIF($D$12:$D1215,$D1216,AC$12:AC1215),2),IF(AA1216=0,0,ROUND(MIN(MIN(17300,TRUNC(0.75*(SUMIF($D$12:$D$2012,$D1216,Y$12:Y$2012)+SUMIF($D$12:$D$2012,$D1216,Z$12:Z$2012)),2)+SUMIF($D$12:$D1216,$D1216,AP$12:AP1216))-SUMIF($D$12:$D1215,$D1216,AC$12:AC1215)-SUMIF($D$12:$D$2012,$D1216,AB$12:AB$2012),AP1216),2))),"")</f>
        <v/>
      </c>
      <c r="AD1216" s="250" t="str">
        <f>IF(X1216&lt;&gt;"",1000 - SUMIF($D$12:$D1215,$D1216,AD$12:AD1215),"")</f>
        <v/>
      </c>
      <c r="AE1216" s="252"/>
      <c r="AF1216" s="253"/>
      <c r="AG1216" s="254"/>
      <c r="AH1216" s="255" t="str">
        <f t="shared" si="397"/>
        <v/>
      </c>
      <c r="AI1216" s="256"/>
      <c r="AJ1216" s="253"/>
      <c r="AK1216" s="254"/>
      <c r="AL1216" s="255" t="str">
        <f t="shared" si="398"/>
        <v/>
      </c>
      <c r="AM1216" s="256"/>
      <c r="AN1216" s="253"/>
      <c r="AO1216" s="254"/>
      <c r="AP1216" s="255" t="str">
        <f t="shared" si="378"/>
        <v/>
      </c>
      <c r="AQ1216" s="116"/>
      <c r="AR1216" s="116"/>
      <c r="AS1216" s="117"/>
      <c r="AT1216" s="118"/>
      <c r="AU1216" s="119" t="str">
        <f>IF(D1216&lt;&gt; "", IF(COUNTIF($D$12:$D1216,$D1216)&gt;1,0,IF(SUM(N1216,U1216,AB1216)&gt;0,IF(AND(X1216="",OR(Q1216&lt;&gt;"",J1216&lt;&gt;"")),IF(Q1216&lt;&gt;"",Q1216,IF(J1216&lt;&gt;"",J1216,0)),IF(AND(Q1216&lt;&gt;"",J1216&lt;&gt;"",Q1216=J1216),Q1216,X1216)),0)),"")</f>
        <v/>
      </c>
      <c r="AV1216" s="119" t="str">
        <f>IF(D1216&lt;&gt;"",IF(COUNTIF($D$12:$D1216,$D1216)&gt;1,0,IF(SUM(O1216,V1216,AC1216)&gt;0,IF(AND(X1216="",OR(Q1216&lt;&gt;"",J1216&lt;&gt;"")),IF(Q1216&lt;&gt;"",Q1216,IF(J1216&lt;&gt;"",J1216,0)),IF(AND(Q1216&lt;&gt;"",J1216&lt;&gt;"",Q1216=J1216),Q1216,X1216)),0)),"")</f>
        <v/>
      </c>
      <c r="AW1216" s="119" t="str">
        <f>IF(D1216&lt;&gt;"",IF(COUNTIF($D$12:$D1216,$D1216)&gt;1,0,IF(SUM(P1216,W1216,AD1216)&gt;0,IF(AND(X1216="",OR(Q1216&lt;&gt;"",J1216&lt;&gt;"")),IF(Q1216&lt;&gt;"",Q1216,IF(J1216&lt;&gt;"",J1216,0)),IF(AND(Q1216&lt;&gt;"",J1216&lt;&gt;"",Q1216=J1216),Q1216,X1216)),0)),"")</f>
        <v/>
      </c>
      <c r="AX1216" s="118" t="str">
        <f t="shared" si="379"/>
        <v/>
      </c>
      <c r="AY1216" s="118" t="str">
        <f t="shared" si="380"/>
        <v/>
      </c>
      <c r="AZ1216" s="118" t="str">
        <f t="shared" si="381"/>
        <v/>
      </c>
      <c r="BA1216" s="118" t="str">
        <f t="shared" si="382"/>
        <v/>
      </c>
      <c r="BB1216" s="118" t="str">
        <f t="shared" si="383"/>
        <v/>
      </c>
      <c r="BC1216" s="118" t="str">
        <f t="shared" si="384"/>
        <v/>
      </c>
      <c r="BD1216" s="118" t="str">
        <f t="shared" si="385"/>
        <v/>
      </c>
      <c r="BE1216" s="118" t="str">
        <f t="shared" si="386"/>
        <v/>
      </c>
      <c r="BF1216" s="118" t="str">
        <f t="shared" si="387"/>
        <v/>
      </c>
      <c r="BG1216" s="120"/>
      <c r="BH1216" s="120" t="str">
        <f t="shared" si="388"/>
        <v/>
      </c>
      <c r="BI1216" s="120" t="str">
        <f t="shared" si="389"/>
        <v/>
      </c>
      <c r="BJ1216" s="121"/>
      <c r="BK1216" s="120" t="str">
        <f t="shared" si="390"/>
        <v/>
      </c>
      <c r="BL1216" s="120" t="str">
        <f t="shared" si="391"/>
        <v/>
      </c>
      <c r="BM1216" s="120" t="str">
        <f t="shared" si="392"/>
        <v/>
      </c>
      <c r="BN1216" s="120" t="str">
        <f t="shared" si="393"/>
        <v/>
      </c>
      <c r="BO1216" s="120" t="str">
        <f t="shared" si="394"/>
        <v/>
      </c>
      <c r="BP1216" s="120" t="str">
        <f t="shared" si="395"/>
        <v/>
      </c>
      <c r="BQ1216" s="98"/>
      <c r="BR1216" s="98"/>
      <c r="BS1216" s="98"/>
      <c r="BT1216" s="98"/>
      <c r="BU1216" s="98"/>
      <c r="BV1216" s="98"/>
      <c r="BW1216" s="98"/>
      <c r="BX1216" s="98"/>
      <c r="BY1216" s="98"/>
      <c r="BZ1216" s="98"/>
      <c r="CA1216" s="98"/>
      <c r="CB1216" s="98"/>
      <c r="CC1216" s="98"/>
      <c r="CD1216" s="98"/>
      <c r="CE1216" s="98"/>
      <c r="CF1216" s="98"/>
      <c r="CG1216" s="98"/>
      <c r="CH1216" s="98"/>
      <c r="CI1216" s="98"/>
      <c r="CJ1216" s="98"/>
      <c r="CK1216" s="98"/>
      <c r="CL1216" s="98"/>
      <c r="CM1216" s="98"/>
      <c r="CN1216" s="98"/>
      <c r="CO1216" s="98"/>
      <c r="CP1216" s="98"/>
      <c r="CQ1216" s="98"/>
      <c r="CR1216" s="98"/>
      <c r="CS1216" s="98"/>
    </row>
    <row r="1217" spans="1:97" s="4" customFormat="1" ht="18.75" customHeight="1" x14ac:dyDescent="0.2">
      <c r="A1217" s="3">
        <f t="shared" si="396"/>
        <v>1205</v>
      </c>
      <c r="B1217" s="263"/>
      <c r="C1217" s="263"/>
      <c r="D1217" s="263"/>
      <c r="E1217" s="259"/>
      <c r="F1217" s="259"/>
      <c r="G1217" s="43"/>
      <c r="H1217" s="264"/>
      <c r="I1217" s="261"/>
      <c r="J1217" s="106"/>
      <c r="K1217" s="247"/>
      <c r="L1217" s="247"/>
      <c r="M1217" s="247"/>
      <c r="N1217" s="248" t="str">
        <f>IF(AND(K1217&lt;&gt;"",L1217&lt;&gt;"",J1217&lt;&gt;""),ROUND(MIN(IF(OR(J1217="OZZ",J1217="ZZ"),5000,17300),TRUNC(0.75*(SUMIF($D$12:$D1217,$D1217,K$12:K1217)+SUMIF($D$12:$D1217,$D1217,L$12:L1217)),2)) - SUMIF($D$12:$D1216,$D1217,N$12:N1216),2),"")</f>
        <v/>
      </c>
      <c r="O1217" s="249" t="str">
        <f>IF(AND(K1217&lt;&gt;"",L1217&lt;&gt;"",M1217&lt;&gt;"",J1217&lt;&gt;"",AH1217&lt;&gt;""),IF(OR(J1217="OZZ",J1217="ZZ"),ROUND(0-SUMIF($D$12:$D1216,$D1217,O$12:O1216),2),IF(M1217=0,0,ROUND(MIN(MIN(17300,TRUNC(0.75*(SUMIF($D$12:$D$2012,$D1217,K$12:K$2012)+SUMIF($D$12:$D$2012,$D1217,L$12:L$2012)),2)+SUMIF($D$12:$D1217,$D1217,AH$12:AH1217))-SUMIF($D$12:$D1216,$D1217,O$12:O1216)-SUMIF($D$12:$D$2012,$D1217,N$12:N$2012),AH1217),2))),"")</f>
        <v/>
      </c>
      <c r="P1217" s="250" t="str">
        <f>IF(J1217&lt;&gt;"",1000 - SUMIF($D$12:$D1216,$D1217,P$12:P1216),"")</f>
        <v/>
      </c>
      <c r="Q1217" s="106"/>
      <c r="R1217" s="247"/>
      <c r="S1217" s="247"/>
      <c r="T1217" s="247"/>
      <c r="U1217" s="248" t="str">
        <f>IF(AND(R1217&lt;&gt;"",S1217&lt;&gt;"",Q1217&lt;&gt;""),ROUND(MIN(IF(OR(Q1217="OZZ",Q1217="ZZ"),5000,17300),TRUNC(0.75*(SUMIF($D$12:$D1217,$D1217,R$12:R1217)+SUMIF($D$12:$D1217,$D1217,S$12:S1217)),2)) - SUMIF($D$12:$D1216,$D1217,U$12:U1216),2),"")</f>
        <v/>
      </c>
      <c r="V1217" s="248" t="str">
        <f>IF(AND(R1217&lt;&gt;"",S1217&lt;&gt;"",T1217&lt;&gt;"",Q1217&lt;&gt;"",AL1217&lt;&gt;""),IF(OR(Q1217="OZZ",Q1217="ZZ"),ROUND(0-SUMIF($D$12:$D1216,$D1217,V$12:V1216),2),IF(T1217=0,0,ROUND(MIN(MIN(17300,TRUNC(0.75*(SUMIF($D$12:$D$2012,$D1217,R$12:R$2012)+SUMIF($D$12:$D$2012,$D1217,S$12:S$2012)),2)+SUMIF($D$12:$D1217,$D1217,AL$12:AL1217))-SUMIF($D$12:$D1216,$D1217,V$12:V1216)-SUMIF($D$12:$D$2012,$D1217,U$12:U$2012),AL1217),2))),"")</f>
        <v/>
      </c>
      <c r="W1217" s="250" t="str">
        <f>IF(Q1217&lt;&gt;"",1000 - SUMIF($D$12:$D1216,$D1217,W$12:W1216),"")</f>
        <v/>
      </c>
      <c r="X1217" s="106"/>
      <c r="Y1217" s="247"/>
      <c r="Z1217" s="247"/>
      <c r="AA1217" s="247"/>
      <c r="AB1217" s="248" t="str">
        <f>IF(AND(Y1217&lt;&gt;"",Z1217&lt;&gt;"",X1217&lt;&gt;""),ROUND(MIN(IF(OR(X1217="OZZ",X1217="ZZ"),5000,17300),TRUNC(0.75*(SUMIF($D$12:$D1217,$D1217,Y$12:Y1217)+SUMIF($D$12:$D1217,$D1217,Z$12:Z1217)),2)) - SUMIF($D$12:$D1216,$D1217,AB$12:AB1216),2),"")</f>
        <v/>
      </c>
      <c r="AC1217" s="251" t="str">
        <f>IF(AND(Y1217&lt;&gt;"",Z1217&lt;&gt;"",AA1217&lt;&gt;"",X1217&lt;&gt;"",AP1217&lt;&gt;""),IF(OR(X1217="OZZ",X1217="ZZ"),ROUND(0-SUMIF($D$12:$D1216,$D1217,AC$12:AC1216),2),IF(AA1217=0,0,ROUND(MIN(MIN(17300,TRUNC(0.75*(SUMIF($D$12:$D$2012,$D1217,Y$12:Y$2012)+SUMIF($D$12:$D$2012,$D1217,Z$12:Z$2012)),2)+SUMIF($D$12:$D1217,$D1217,AP$12:AP1217))-SUMIF($D$12:$D1216,$D1217,AC$12:AC1216)-SUMIF($D$12:$D$2012,$D1217,AB$12:AB$2012),AP1217),2))),"")</f>
        <v/>
      </c>
      <c r="AD1217" s="250" t="str">
        <f>IF(X1217&lt;&gt;"",1000 - SUMIF($D$12:$D1216,$D1217,AD$12:AD1216),"")</f>
        <v/>
      </c>
      <c r="AE1217" s="252"/>
      <c r="AF1217" s="253"/>
      <c r="AG1217" s="254"/>
      <c r="AH1217" s="255" t="str">
        <f t="shared" si="397"/>
        <v/>
      </c>
      <c r="AI1217" s="256"/>
      <c r="AJ1217" s="253"/>
      <c r="AK1217" s="254"/>
      <c r="AL1217" s="255" t="str">
        <f t="shared" si="398"/>
        <v/>
      </c>
      <c r="AM1217" s="256"/>
      <c r="AN1217" s="253"/>
      <c r="AO1217" s="254"/>
      <c r="AP1217" s="255" t="str">
        <f t="shared" si="378"/>
        <v/>
      </c>
      <c r="AQ1217" s="116"/>
      <c r="AR1217" s="116"/>
      <c r="AS1217" s="117"/>
      <c r="AT1217" s="118"/>
      <c r="AU1217" s="119" t="str">
        <f>IF(D1217&lt;&gt; "", IF(COUNTIF($D$12:$D1217,$D1217)&gt;1,0,IF(SUM(N1217,U1217,AB1217)&gt;0,IF(AND(X1217="",OR(Q1217&lt;&gt;"",J1217&lt;&gt;"")),IF(Q1217&lt;&gt;"",Q1217,IF(J1217&lt;&gt;"",J1217,0)),IF(AND(Q1217&lt;&gt;"",J1217&lt;&gt;"",Q1217=J1217),Q1217,X1217)),0)),"")</f>
        <v/>
      </c>
      <c r="AV1217" s="119" t="str">
        <f>IF(D1217&lt;&gt;"",IF(COUNTIF($D$12:$D1217,$D1217)&gt;1,0,IF(SUM(O1217,V1217,AC1217)&gt;0,IF(AND(X1217="",OR(Q1217&lt;&gt;"",J1217&lt;&gt;"")),IF(Q1217&lt;&gt;"",Q1217,IF(J1217&lt;&gt;"",J1217,0)),IF(AND(Q1217&lt;&gt;"",J1217&lt;&gt;"",Q1217=J1217),Q1217,X1217)),0)),"")</f>
        <v/>
      </c>
      <c r="AW1217" s="119" t="str">
        <f>IF(D1217&lt;&gt;"",IF(COUNTIF($D$12:$D1217,$D1217)&gt;1,0,IF(SUM(P1217,W1217,AD1217)&gt;0,IF(AND(X1217="",OR(Q1217&lt;&gt;"",J1217&lt;&gt;"")),IF(Q1217&lt;&gt;"",Q1217,IF(J1217&lt;&gt;"",J1217,0)),IF(AND(Q1217&lt;&gt;"",J1217&lt;&gt;"",Q1217=J1217),Q1217,X1217)),0)),"")</f>
        <v/>
      </c>
      <c r="AX1217" s="118" t="str">
        <f t="shared" si="379"/>
        <v/>
      </c>
      <c r="AY1217" s="118" t="str">
        <f t="shared" si="380"/>
        <v/>
      </c>
      <c r="AZ1217" s="118" t="str">
        <f t="shared" si="381"/>
        <v/>
      </c>
      <c r="BA1217" s="118" t="str">
        <f t="shared" si="382"/>
        <v/>
      </c>
      <c r="BB1217" s="118" t="str">
        <f t="shared" si="383"/>
        <v/>
      </c>
      <c r="BC1217" s="118" t="str">
        <f t="shared" si="384"/>
        <v/>
      </c>
      <c r="BD1217" s="118" t="str">
        <f t="shared" si="385"/>
        <v/>
      </c>
      <c r="BE1217" s="118" t="str">
        <f t="shared" si="386"/>
        <v/>
      </c>
      <c r="BF1217" s="118" t="str">
        <f t="shared" si="387"/>
        <v/>
      </c>
      <c r="BG1217" s="120"/>
      <c r="BH1217" s="120" t="str">
        <f t="shared" si="388"/>
        <v/>
      </c>
      <c r="BI1217" s="120" t="str">
        <f t="shared" si="389"/>
        <v/>
      </c>
      <c r="BJ1217" s="121"/>
      <c r="BK1217" s="120" t="str">
        <f t="shared" si="390"/>
        <v/>
      </c>
      <c r="BL1217" s="120" t="str">
        <f t="shared" si="391"/>
        <v/>
      </c>
      <c r="BM1217" s="120" t="str">
        <f t="shared" si="392"/>
        <v/>
      </c>
      <c r="BN1217" s="120" t="str">
        <f t="shared" si="393"/>
        <v/>
      </c>
      <c r="BO1217" s="120" t="str">
        <f t="shared" si="394"/>
        <v/>
      </c>
      <c r="BP1217" s="120" t="str">
        <f t="shared" si="395"/>
        <v/>
      </c>
      <c r="BQ1217" s="98"/>
      <c r="BR1217" s="98"/>
      <c r="BS1217" s="98"/>
      <c r="BT1217" s="98"/>
      <c r="BU1217" s="98"/>
      <c r="BV1217" s="98"/>
      <c r="BW1217" s="98"/>
      <c r="BX1217" s="98"/>
      <c r="BY1217" s="98"/>
      <c r="BZ1217" s="98"/>
      <c r="CA1217" s="98"/>
      <c r="CB1217" s="98"/>
      <c r="CC1217" s="98"/>
      <c r="CD1217" s="98"/>
      <c r="CE1217" s="98"/>
      <c r="CF1217" s="98"/>
      <c r="CG1217" s="98"/>
      <c r="CH1217" s="98"/>
      <c r="CI1217" s="98"/>
      <c r="CJ1217" s="98"/>
      <c r="CK1217" s="98"/>
      <c r="CL1217" s="98"/>
      <c r="CM1217" s="98"/>
      <c r="CN1217" s="98"/>
      <c r="CO1217" s="98"/>
      <c r="CP1217" s="98"/>
      <c r="CQ1217" s="98"/>
      <c r="CR1217" s="98"/>
      <c r="CS1217" s="98"/>
    </row>
    <row r="1218" spans="1:97" s="4" customFormat="1" ht="18.75" customHeight="1" x14ac:dyDescent="0.2">
      <c r="A1218" s="3">
        <f t="shared" si="396"/>
        <v>1206</v>
      </c>
      <c r="B1218" s="263"/>
      <c r="C1218" s="263"/>
      <c r="D1218" s="263"/>
      <c r="E1218" s="259"/>
      <c r="F1218" s="259"/>
      <c r="G1218" s="43"/>
      <c r="H1218" s="264"/>
      <c r="I1218" s="261"/>
      <c r="J1218" s="106"/>
      <c r="K1218" s="247"/>
      <c r="L1218" s="247"/>
      <c r="M1218" s="247"/>
      <c r="N1218" s="248" t="str">
        <f>IF(AND(K1218&lt;&gt;"",L1218&lt;&gt;"",J1218&lt;&gt;""),ROUND(MIN(IF(OR(J1218="OZZ",J1218="ZZ"),5000,17300),TRUNC(0.75*(SUMIF($D$12:$D1218,$D1218,K$12:K1218)+SUMIF($D$12:$D1218,$D1218,L$12:L1218)),2)) - SUMIF($D$12:$D1217,$D1218,N$12:N1217),2),"")</f>
        <v/>
      </c>
      <c r="O1218" s="249" t="str">
        <f>IF(AND(K1218&lt;&gt;"",L1218&lt;&gt;"",M1218&lt;&gt;"",J1218&lt;&gt;"",AH1218&lt;&gt;""),IF(OR(J1218="OZZ",J1218="ZZ"),ROUND(0-SUMIF($D$12:$D1217,$D1218,O$12:O1217),2),IF(M1218=0,0,ROUND(MIN(MIN(17300,TRUNC(0.75*(SUMIF($D$12:$D$2012,$D1218,K$12:K$2012)+SUMIF($D$12:$D$2012,$D1218,L$12:L$2012)),2)+SUMIF($D$12:$D1218,$D1218,AH$12:AH1218))-SUMIF($D$12:$D1217,$D1218,O$12:O1217)-SUMIF($D$12:$D$2012,$D1218,N$12:N$2012),AH1218),2))),"")</f>
        <v/>
      </c>
      <c r="P1218" s="250" t="str">
        <f>IF(J1218&lt;&gt;"",1000 - SUMIF($D$12:$D1217,$D1218,P$12:P1217),"")</f>
        <v/>
      </c>
      <c r="Q1218" s="106"/>
      <c r="R1218" s="247"/>
      <c r="S1218" s="247"/>
      <c r="T1218" s="247"/>
      <c r="U1218" s="248" t="str">
        <f>IF(AND(R1218&lt;&gt;"",S1218&lt;&gt;"",Q1218&lt;&gt;""),ROUND(MIN(IF(OR(Q1218="OZZ",Q1218="ZZ"),5000,17300),TRUNC(0.75*(SUMIF($D$12:$D1218,$D1218,R$12:R1218)+SUMIF($D$12:$D1218,$D1218,S$12:S1218)),2)) - SUMIF($D$12:$D1217,$D1218,U$12:U1217),2),"")</f>
        <v/>
      </c>
      <c r="V1218" s="248" t="str">
        <f>IF(AND(R1218&lt;&gt;"",S1218&lt;&gt;"",T1218&lt;&gt;"",Q1218&lt;&gt;"",AL1218&lt;&gt;""),IF(OR(Q1218="OZZ",Q1218="ZZ"),ROUND(0-SUMIF($D$12:$D1217,$D1218,V$12:V1217),2),IF(T1218=0,0,ROUND(MIN(MIN(17300,TRUNC(0.75*(SUMIF($D$12:$D$2012,$D1218,R$12:R$2012)+SUMIF($D$12:$D$2012,$D1218,S$12:S$2012)),2)+SUMIF($D$12:$D1218,$D1218,AL$12:AL1218))-SUMIF($D$12:$D1217,$D1218,V$12:V1217)-SUMIF($D$12:$D$2012,$D1218,U$12:U$2012),AL1218),2))),"")</f>
        <v/>
      </c>
      <c r="W1218" s="250" t="str">
        <f>IF(Q1218&lt;&gt;"",1000 - SUMIF($D$12:$D1217,$D1218,W$12:W1217),"")</f>
        <v/>
      </c>
      <c r="X1218" s="106"/>
      <c r="Y1218" s="247"/>
      <c r="Z1218" s="247"/>
      <c r="AA1218" s="247"/>
      <c r="AB1218" s="248" t="str">
        <f>IF(AND(Y1218&lt;&gt;"",Z1218&lt;&gt;"",X1218&lt;&gt;""),ROUND(MIN(IF(OR(X1218="OZZ",X1218="ZZ"),5000,17300),TRUNC(0.75*(SUMIF($D$12:$D1218,$D1218,Y$12:Y1218)+SUMIF($D$12:$D1218,$D1218,Z$12:Z1218)),2)) - SUMIF($D$12:$D1217,$D1218,AB$12:AB1217),2),"")</f>
        <v/>
      </c>
      <c r="AC1218" s="251" t="str">
        <f>IF(AND(Y1218&lt;&gt;"",Z1218&lt;&gt;"",AA1218&lt;&gt;"",X1218&lt;&gt;"",AP1218&lt;&gt;""),IF(OR(X1218="OZZ",X1218="ZZ"),ROUND(0-SUMIF($D$12:$D1217,$D1218,AC$12:AC1217),2),IF(AA1218=0,0,ROUND(MIN(MIN(17300,TRUNC(0.75*(SUMIF($D$12:$D$2012,$D1218,Y$12:Y$2012)+SUMIF($D$12:$D$2012,$D1218,Z$12:Z$2012)),2)+SUMIF($D$12:$D1218,$D1218,AP$12:AP1218))-SUMIF($D$12:$D1217,$D1218,AC$12:AC1217)-SUMIF($D$12:$D$2012,$D1218,AB$12:AB$2012),AP1218),2))),"")</f>
        <v/>
      </c>
      <c r="AD1218" s="250" t="str">
        <f>IF(X1218&lt;&gt;"",1000 - SUMIF($D$12:$D1217,$D1218,AD$12:AD1217),"")</f>
        <v/>
      </c>
      <c r="AE1218" s="252"/>
      <c r="AF1218" s="253"/>
      <c r="AG1218" s="254"/>
      <c r="AH1218" s="255" t="str">
        <f t="shared" si="397"/>
        <v/>
      </c>
      <c r="AI1218" s="256"/>
      <c r="AJ1218" s="253"/>
      <c r="AK1218" s="254"/>
      <c r="AL1218" s="255" t="str">
        <f t="shared" si="398"/>
        <v/>
      </c>
      <c r="AM1218" s="256"/>
      <c r="AN1218" s="253"/>
      <c r="AO1218" s="254"/>
      <c r="AP1218" s="255" t="str">
        <f t="shared" si="378"/>
        <v/>
      </c>
      <c r="AQ1218" s="116"/>
      <c r="AR1218" s="116"/>
      <c r="AS1218" s="117"/>
      <c r="AT1218" s="118"/>
      <c r="AU1218" s="119" t="str">
        <f>IF(D1218&lt;&gt; "", IF(COUNTIF($D$12:$D1218,$D1218)&gt;1,0,IF(SUM(N1218,U1218,AB1218)&gt;0,IF(AND(X1218="",OR(Q1218&lt;&gt;"",J1218&lt;&gt;"")),IF(Q1218&lt;&gt;"",Q1218,IF(J1218&lt;&gt;"",J1218,0)),IF(AND(Q1218&lt;&gt;"",J1218&lt;&gt;"",Q1218=J1218),Q1218,X1218)),0)),"")</f>
        <v/>
      </c>
      <c r="AV1218" s="119" t="str">
        <f>IF(D1218&lt;&gt;"",IF(COUNTIF($D$12:$D1218,$D1218)&gt;1,0,IF(SUM(O1218,V1218,AC1218)&gt;0,IF(AND(X1218="",OR(Q1218&lt;&gt;"",J1218&lt;&gt;"")),IF(Q1218&lt;&gt;"",Q1218,IF(J1218&lt;&gt;"",J1218,0)),IF(AND(Q1218&lt;&gt;"",J1218&lt;&gt;"",Q1218=J1218),Q1218,X1218)),0)),"")</f>
        <v/>
      </c>
      <c r="AW1218" s="119" t="str">
        <f>IF(D1218&lt;&gt;"",IF(COUNTIF($D$12:$D1218,$D1218)&gt;1,0,IF(SUM(P1218,W1218,AD1218)&gt;0,IF(AND(X1218="",OR(Q1218&lt;&gt;"",J1218&lt;&gt;"")),IF(Q1218&lt;&gt;"",Q1218,IF(J1218&lt;&gt;"",J1218,0)),IF(AND(Q1218&lt;&gt;"",J1218&lt;&gt;"",Q1218=J1218),Q1218,X1218)),0)),"")</f>
        <v/>
      </c>
      <c r="AX1218" s="118" t="str">
        <f t="shared" si="379"/>
        <v/>
      </c>
      <c r="AY1218" s="118" t="str">
        <f t="shared" si="380"/>
        <v/>
      </c>
      <c r="AZ1218" s="118" t="str">
        <f t="shared" si="381"/>
        <v/>
      </c>
      <c r="BA1218" s="118" t="str">
        <f t="shared" si="382"/>
        <v/>
      </c>
      <c r="BB1218" s="118" t="str">
        <f t="shared" si="383"/>
        <v/>
      </c>
      <c r="BC1218" s="118" t="str">
        <f t="shared" si="384"/>
        <v/>
      </c>
      <c r="BD1218" s="118" t="str">
        <f t="shared" si="385"/>
        <v/>
      </c>
      <c r="BE1218" s="118" t="str">
        <f t="shared" si="386"/>
        <v/>
      </c>
      <c r="BF1218" s="118" t="str">
        <f t="shared" si="387"/>
        <v/>
      </c>
      <c r="BG1218" s="120"/>
      <c r="BH1218" s="120" t="str">
        <f t="shared" si="388"/>
        <v/>
      </c>
      <c r="BI1218" s="120" t="str">
        <f t="shared" si="389"/>
        <v/>
      </c>
      <c r="BJ1218" s="121"/>
      <c r="BK1218" s="120" t="str">
        <f t="shared" si="390"/>
        <v/>
      </c>
      <c r="BL1218" s="120" t="str">
        <f t="shared" si="391"/>
        <v/>
      </c>
      <c r="BM1218" s="120" t="str">
        <f t="shared" si="392"/>
        <v/>
      </c>
      <c r="BN1218" s="120" t="str">
        <f t="shared" si="393"/>
        <v/>
      </c>
      <c r="BO1218" s="120" t="str">
        <f t="shared" si="394"/>
        <v/>
      </c>
      <c r="BP1218" s="120" t="str">
        <f t="shared" si="395"/>
        <v/>
      </c>
      <c r="BQ1218" s="98"/>
      <c r="BR1218" s="98"/>
      <c r="BS1218" s="98"/>
      <c r="BT1218" s="98"/>
      <c r="BU1218" s="98"/>
      <c r="BV1218" s="98"/>
      <c r="BW1218" s="98"/>
      <c r="BX1218" s="98"/>
      <c r="BY1218" s="98"/>
      <c r="BZ1218" s="98"/>
      <c r="CA1218" s="98"/>
      <c r="CB1218" s="98"/>
      <c r="CC1218" s="98"/>
      <c r="CD1218" s="98"/>
      <c r="CE1218" s="98"/>
      <c r="CF1218" s="98"/>
      <c r="CG1218" s="98"/>
      <c r="CH1218" s="98"/>
      <c r="CI1218" s="98"/>
      <c r="CJ1218" s="98"/>
      <c r="CK1218" s="98"/>
      <c r="CL1218" s="98"/>
      <c r="CM1218" s="98"/>
      <c r="CN1218" s="98"/>
      <c r="CO1218" s="98"/>
      <c r="CP1218" s="98"/>
      <c r="CQ1218" s="98"/>
      <c r="CR1218" s="98"/>
      <c r="CS1218" s="98"/>
    </row>
    <row r="1219" spans="1:97" s="4" customFormat="1" ht="18.75" customHeight="1" x14ac:dyDescent="0.2">
      <c r="A1219" s="3">
        <f t="shared" si="396"/>
        <v>1207</v>
      </c>
      <c r="B1219" s="263"/>
      <c r="C1219" s="263"/>
      <c r="D1219" s="263"/>
      <c r="E1219" s="259"/>
      <c r="F1219" s="259"/>
      <c r="G1219" s="43"/>
      <c r="H1219" s="264"/>
      <c r="I1219" s="261"/>
      <c r="J1219" s="106"/>
      <c r="K1219" s="247"/>
      <c r="L1219" s="247"/>
      <c r="M1219" s="247"/>
      <c r="N1219" s="248" t="str">
        <f>IF(AND(K1219&lt;&gt;"",L1219&lt;&gt;"",J1219&lt;&gt;""),ROUND(MIN(IF(OR(J1219="OZZ",J1219="ZZ"),5000,17300),TRUNC(0.75*(SUMIF($D$12:$D1219,$D1219,K$12:K1219)+SUMIF($D$12:$D1219,$D1219,L$12:L1219)),2)) - SUMIF($D$12:$D1218,$D1219,N$12:N1218),2),"")</f>
        <v/>
      </c>
      <c r="O1219" s="249" t="str">
        <f>IF(AND(K1219&lt;&gt;"",L1219&lt;&gt;"",M1219&lt;&gt;"",J1219&lt;&gt;"",AH1219&lt;&gt;""),IF(OR(J1219="OZZ",J1219="ZZ"),ROUND(0-SUMIF($D$12:$D1218,$D1219,O$12:O1218),2),IF(M1219=0,0,ROUND(MIN(MIN(17300,TRUNC(0.75*(SUMIF($D$12:$D$2012,$D1219,K$12:K$2012)+SUMIF($D$12:$D$2012,$D1219,L$12:L$2012)),2)+SUMIF($D$12:$D1219,$D1219,AH$12:AH1219))-SUMIF($D$12:$D1218,$D1219,O$12:O1218)-SUMIF($D$12:$D$2012,$D1219,N$12:N$2012),AH1219),2))),"")</f>
        <v/>
      </c>
      <c r="P1219" s="250" t="str">
        <f>IF(J1219&lt;&gt;"",1000 - SUMIF($D$12:$D1218,$D1219,P$12:P1218),"")</f>
        <v/>
      </c>
      <c r="Q1219" s="106"/>
      <c r="R1219" s="247"/>
      <c r="S1219" s="247"/>
      <c r="T1219" s="247"/>
      <c r="U1219" s="248" t="str">
        <f>IF(AND(R1219&lt;&gt;"",S1219&lt;&gt;"",Q1219&lt;&gt;""),ROUND(MIN(IF(OR(Q1219="OZZ",Q1219="ZZ"),5000,17300),TRUNC(0.75*(SUMIF($D$12:$D1219,$D1219,R$12:R1219)+SUMIF($D$12:$D1219,$D1219,S$12:S1219)),2)) - SUMIF($D$12:$D1218,$D1219,U$12:U1218),2),"")</f>
        <v/>
      </c>
      <c r="V1219" s="248" t="str">
        <f>IF(AND(R1219&lt;&gt;"",S1219&lt;&gt;"",T1219&lt;&gt;"",Q1219&lt;&gt;"",AL1219&lt;&gt;""),IF(OR(Q1219="OZZ",Q1219="ZZ"),ROUND(0-SUMIF($D$12:$D1218,$D1219,V$12:V1218),2),IF(T1219=0,0,ROUND(MIN(MIN(17300,TRUNC(0.75*(SUMIF($D$12:$D$2012,$D1219,R$12:R$2012)+SUMIF($D$12:$D$2012,$D1219,S$12:S$2012)),2)+SUMIF($D$12:$D1219,$D1219,AL$12:AL1219))-SUMIF($D$12:$D1218,$D1219,V$12:V1218)-SUMIF($D$12:$D$2012,$D1219,U$12:U$2012),AL1219),2))),"")</f>
        <v/>
      </c>
      <c r="W1219" s="250" t="str">
        <f>IF(Q1219&lt;&gt;"",1000 - SUMIF($D$12:$D1218,$D1219,W$12:W1218),"")</f>
        <v/>
      </c>
      <c r="X1219" s="106"/>
      <c r="Y1219" s="247"/>
      <c r="Z1219" s="247"/>
      <c r="AA1219" s="247"/>
      <c r="AB1219" s="248" t="str">
        <f>IF(AND(Y1219&lt;&gt;"",Z1219&lt;&gt;"",X1219&lt;&gt;""),ROUND(MIN(IF(OR(X1219="OZZ",X1219="ZZ"),5000,17300),TRUNC(0.75*(SUMIF($D$12:$D1219,$D1219,Y$12:Y1219)+SUMIF($D$12:$D1219,$D1219,Z$12:Z1219)),2)) - SUMIF($D$12:$D1218,$D1219,AB$12:AB1218),2),"")</f>
        <v/>
      </c>
      <c r="AC1219" s="251" t="str">
        <f>IF(AND(Y1219&lt;&gt;"",Z1219&lt;&gt;"",AA1219&lt;&gt;"",X1219&lt;&gt;"",AP1219&lt;&gt;""),IF(OR(X1219="OZZ",X1219="ZZ"),ROUND(0-SUMIF($D$12:$D1218,$D1219,AC$12:AC1218),2),IF(AA1219=0,0,ROUND(MIN(MIN(17300,TRUNC(0.75*(SUMIF($D$12:$D$2012,$D1219,Y$12:Y$2012)+SUMIF($D$12:$D$2012,$D1219,Z$12:Z$2012)),2)+SUMIF($D$12:$D1219,$D1219,AP$12:AP1219))-SUMIF($D$12:$D1218,$D1219,AC$12:AC1218)-SUMIF($D$12:$D$2012,$D1219,AB$12:AB$2012),AP1219),2))),"")</f>
        <v/>
      </c>
      <c r="AD1219" s="250" t="str">
        <f>IF(X1219&lt;&gt;"",1000 - SUMIF($D$12:$D1218,$D1219,AD$12:AD1218),"")</f>
        <v/>
      </c>
      <c r="AE1219" s="252"/>
      <c r="AF1219" s="253"/>
      <c r="AG1219" s="254"/>
      <c r="AH1219" s="255" t="str">
        <f t="shared" si="397"/>
        <v/>
      </c>
      <c r="AI1219" s="256"/>
      <c r="AJ1219" s="253"/>
      <c r="AK1219" s="254"/>
      <c r="AL1219" s="255" t="str">
        <f t="shared" si="398"/>
        <v/>
      </c>
      <c r="AM1219" s="256"/>
      <c r="AN1219" s="253"/>
      <c r="AO1219" s="254"/>
      <c r="AP1219" s="255" t="str">
        <f t="shared" si="378"/>
        <v/>
      </c>
      <c r="AQ1219" s="116"/>
      <c r="AR1219" s="116"/>
      <c r="AS1219" s="117"/>
      <c r="AT1219" s="118"/>
      <c r="AU1219" s="119" t="str">
        <f>IF(D1219&lt;&gt; "", IF(COUNTIF($D$12:$D1219,$D1219)&gt;1,0,IF(SUM(N1219,U1219,AB1219)&gt;0,IF(AND(X1219="",OR(Q1219&lt;&gt;"",J1219&lt;&gt;"")),IF(Q1219&lt;&gt;"",Q1219,IF(J1219&lt;&gt;"",J1219,0)),IF(AND(Q1219&lt;&gt;"",J1219&lt;&gt;"",Q1219=J1219),Q1219,X1219)),0)),"")</f>
        <v/>
      </c>
      <c r="AV1219" s="119" t="str">
        <f>IF(D1219&lt;&gt;"",IF(COUNTIF($D$12:$D1219,$D1219)&gt;1,0,IF(SUM(O1219,V1219,AC1219)&gt;0,IF(AND(X1219="",OR(Q1219&lt;&gt;"",J1219&lt;&gt;"")),IF(Q1219&lt;&gt;"",Q1219,IF(J1219&lt;&gt;"",J1219,0)),IF(AND(Q1219&lt;&gt;"",J1219&lt;&gt;"",Q1219=J1219),Q1219,X1219)),0)),"")</f>
        <v/>
      </c>
      <c r="AW1219" s="119" t="str">
        <f>IF(D1219&lt;&gt;"",IF(COUNTIF($D$12:$D1219,$D1219)&gt;1,0,IF(SUM(P1219,W1219,AD1219)&gt;0,IF(AND(X1219="",OR(Q1219&lt;&gt;"",J1219&lt;&gt;"")),IF(Q1219&lt;&gt;"",Q1219,IF(J1219&lt;&gt;"",J1219,0)),IF(AND(Q1219&lt;&gt;"",J1219&lt;&gt;"",Q1219=J1219),Q1219,X1219)),0)),"")</f>
        <v/>
      </c>
      <c r="AX1219" s="118" t="str">
        <f t="shared" si="379"/>
        <v/>
      </c>
      <c r="AY1219" s="118" t="str">
        <f t="shared" si="380"/>
        <v/>
      </c>
      <c r="AZ1219" s="118" t="str">
        <f t="shared" si="381"/>
        <v/>
      </c>
      <c r="BA1219" s="118" t="str">
        <f t="shared" si="382"/>
        <v/>
      </c>
      <c r="BB1219" s="118" t="str">
        <f t="shared" si="383"/>
        <v/>
      </c>
      <c r="BC1219" s="118" t="str">
        <f t="shared" si="384"/>
        <v/>
      </c>
      <c r="BD1219" s="118" t="str">
        <f t="shared" si="385"/>
        <v/>
      </c>
      <c r="BE1219" s="118" t="str">
        <f t="shared" si="386"/>
        <v/>
      </c>
      <c r="BF1219" s="118" t="str">
        <f t="shared" si="387"/>
        <v/>
      </c>
      <c r="BG1219" s="120"/>
      <c r="BH1219" s="120" t="str">
        <f t="shared" si="388"/>
        <v/>
      </c>
      <c r="BI1219" s="120" t="str">
        <f t="shared" si="389"/>
        <v/>
      </c>
      <c r="BJ1219" s="121"/>
      <c r="BK1219" s="120" t="str">
        <f t="shared" si="390"/>
        <v/>
      </c>
      <c r="BL1219" s="120" t="str">
        <f t="shared" si="391"/>
        <v/>
      </c>
      <c r="BM1219" s="120" t="str">
        <f t="shared" si="392"/>
        <v/>
      </c>
      <c r="BN1219" s="120" t="str">
        <f t="shared" si="393"/>
        <v/>
      </c>
      <c r="BO1219" s="120" t="str">
        <f t="shared" si="394"/>
        <v/>
      </c>
      <c r="BP1219" s="120" t="str">
        <f t="shared" si="395"/>
        <v/>
      </c>
      <c r="BQ1219" s="98"/>
      <c r="BR1219" s="98"/>
      <c r="BS1219" s="98"/>
      <c r="BT1219" s="98"/>
      <c r="BU1219" s="98"/>
      <c r="BV1219" s="98"/>
      <c r="BW1219" s="98"/>
      <c r="BX1219" s="98"/>
      <c r="BY1219" s="98"/>
      <c r="BZ1219" s="98"/>
      <c r="CA1219" s="98"/>
      <c r="CB1219" s="98"/>
      <c r="CC1219" s="98"/>
      <c r="CD1219" s="98"/>
      <c r="CE1219" s="98"/>
      <c r="CF1219" s="98"/>
      <c r="CG1219" s="98"/>
      <c r="CH1219" s="98"/>
      <c r="CI1219" s="98"/>
      <c r="CJ1219" s="98"/>
      <c r="CK1219" s="98"/>
      <c r="CL1219" s="98"/>
      <c r="CM1219" s="98"/>
      <c r="CN1219" s="98"/>
      <c r="CO1219" s="98"/>
      <c r="CP1219" s="98"/>
      <c r="CQ1219" s="98"/>
      <c r="CR1219" s="98"/>
      <c r="CS1219" s="98"/>
    </row>
    <row r="1220" spans="1:97" s="4" customFormat="1" ht="18.75" customHeight="1" x14ac:dyDescent="0.2">
      <c r="A1220" s="3">
        <f t="shared" si="396"/>
        <v>1208</v>
      </c>
      <c r="B1220" s="263"/>
      <c r="C1220" s="263"/>
      <c r="D1220" s="263"/>
      <c r="E1220" s="259"/>
      <c r="F1220" s="259"/>
      <c r="G1220" s="43"/>
      <c r="H1220" s="264"/>
      <c r="I1220" s="261"/>
      <c r="J1220" s="106"/>
      <c r="K1220" s="247"/>
      <c r="L1220" s="247"/>
      <c r="M1220" s="247"/>
      <c r="N1220" s="248" t="str">
        <f>IF(AND(K1220&lt;&gt;"",L1220&lt;&gt;"",J1220&lt;&gt;""),ROUND(MIN(IF(OR(J1220="OZZ",J1220="ZZ"),5000,17300),TRUNC(0.75*(SUMIF($D$12:$D1220,$D1220,K$12:K1220)+SUMIF($D$12:$D1220,$D1220,L$12:L1220)),2)) - SUMIF($D$12:$D1219,$D1220,N$12:N1219),2),"")</f>
        <v/>
      </c>
      <c r="O1220" s="249" t="str">
        <f>IF(AND(K1220&lt;&gt;"",L1220&lt;&gt;"",M1220&lt;&gt;"",J1220&lt;&gt;"",AH1220&lt;&gt;""),IF(OR(J1220="OZZ",J1220="ZZ"),ROUND(0-SUMIF($D$12:$D1219,$D1220,O$12:O1219),2),IF(M1220=0,0,ROUND(MIN(MIN(17300,TRUNC(0.75*(SUMIF($D$12:$D$2012,$D1220,K$12:K$2012)+SUMIF($D$12:$D$2012,$D1220,L$12:L$2012)),2)+SUMIF($D$12:$D1220,$D1220,AH$12:AH1220))-SUMIF($D$12:$D1219,$D1220,O$12:O1219)-SUMIF($D$12:$D$2012,$D1220,N$12:N$2012),AH1220),2))),"")</f>
        <v/>
      </c>
      <c r="P1220" s="250" t="str">
        <f>IF(J1220&lt;&gt;"",1000 - SUMIF($D$12:$D1219,$D1220,P$12:P1219),"")</f>
        <v/>
      </c>
      <c r="Q1220" s="106"/>
      <c r="R1220" s="247"/>
      <c r="S1220" s="247"/>
      <c r="T1220" s="247"/>
      <c r="U1220" s="248" t="str">
        <f>IF(AND(R1220&lt;&gt;"",S1220&lt;&gt;"",Q1220&lt;&gt;""),ROUND(MIN(IF(OR(Q1220="OZZ",Q1220="ZZ"),5000,17300),TRUNC(0.75*(SUMIF($D$12:$D1220,$D1220,R$12:R1220)+SUMIF($D$12:$D1220,$D1220,S$12:S1220)),2)) - SUMIF($D$12:$D1219,$D1220,U$12:U1219),2),"")</f>
        <v/>
      </c>
      <c r="V1220" s="248" t="str">
        <f>IF(AND(R1220&lt;&gt;"",S1220&lt;&gt;"",T1220&lt;&gt;"",Q1220&lt;&gt;"",AL1220&lt;&gt;""),IF(OR(Q1220="OZZ",Q1220="ZZ"),ROUND(0-SUMIF($D$12:$D1219,$D1220,V$12:V1219),2),IF(T1220=0,0,ROUND(MIN(MIN(17300,TRUNC(0.75*(SUMIF($D$12:$D$2012,$D1220,R$12:R$2012)+SUMIF($D$12:$D$2012,$D1220,S$12:S$2012)),2)+SUMIF($D$12:$D1220,$D1220,AL$12:AL1220))-SUMIF($D$12:$D1219,$D1220,V$12:V1219)-SUMIF($D$12:$D$2012,$D1220,U$12:U$2012),AL1220),2))),"")</f>
        <v/>
      </c>
      <c r="W1220" s="250" t="str">
        <f>IF(Q1220&lt;&gt;"",1000 - SUMIF($D$12:$D1219,$D1220,W$12:W1219),"")</f>
        <v/>
      </c>
      <c r="X1220" s="106"/>
      <c r="Y1220" s="247"/>
      <c r="Z1220" s="247"/>
      <c r="AA1220" s="247"/>
      <c r="AB1220" s="248" t="str">
        <f>IF(AND(Y1220&lt;&gt;"",Z1220&lt;&gt;"",X1220&lt;&gt;""),ROUND(MIN(IF(OR(X1220="OZZ",X1220="ZZ"),5000,17300),TRUNC(0.75*(SUMIF($D$12:$D1220,$D1220,Y$12:Y1220)+SUMIF($D$12:$D1220,$D1220,Z$12:Z1220)),2)) - SUMIF($D$12:$D1219,$D1220,AB$12:AB1219),2),"")</f>
        <v/>
      </c>
      <c r="AC1220" s="251" t="str">
        <f>IF(AND(Y1220&lt;&gt;"",Z1220&lt;&gt;"",AA1220&lt;&gt;"",X1220&lt;&gt;"",AP1220&lt;&gt;""),IF(OR(X1220="OZZ",X1220="ZZ"),ROUND(0-SUMIF($D$12:$D1219,$D1220,AC$12:AC1219),2),IF(AA1220=0,0,ROUND(MIN(MIN(17300,TRUNC(0.75*(SUMIF($D$12:$D$2012,$D1220,Y$12:Y$2012)+SUMIF($D$12:$D$2012,$D1220,Z$12:Z$2012)),2)+SUMIF($D$12:$D1220,$D1220,AP$12:AP1220))-SUMIF($D$12:$D1219,$D1220,AC$12:AC1219)-SUMIF($D$12:$D$2012,$D1220,AB$12:AB$2012),AP1220),2))),"")</f>
        <v/>
      </c>
      <c r="AD1220" s="250" t="str">
        <f>IF(X1220&lt;&gt;"",1000 - SUMIF($D$12:$D1219,$D1220,AD$12:AD1219),"")</f>
        <v/>
      </c>
      <c r="AE1220" s="252"/>
      <c r="AF1220" s="253"/>
      <c r="AG1220" s="254"/>
      <c r="AH1220" s="255" t="str">
        <f t="shared" si="397"/>
        <v/>
      </c>
      <c r="AI1220" s="256"/>
      <c r="AJ1220" s="253"/>
      <c r="AK1220" s="254"/>
      <c r="AL1220" s="255" t="str">
        <f t="shared" si="398"/>
        <v/>
      </c>
      <c r="AM1220" s="256"/>
      <c r="AN1220" s="253"/>
      <c r="AO1220" s="254"/>
      <c r="AP1220" s="255" t="str">
        <f t="shared" si="378"/>
        <v/>
      </c>
      <c r="AQ1220" s="116"/>
      <c r="AR1220" s="116"/>
      <c r="AS1220" s="117"/>
      <c r="AT1220" s="118"/>
      <c r="AU1220" s="119" t="str">
        <f>IF(D1220&lt;&gt; "", IF(COUNTIF($D$12:$D1220,$D1220)&gt;1,0,IF(SUM(N1220,U1220,AB1220)&gt;0,IF(AND(X1220="",OR(Q1220&lt;&gt;"",J1220&lt;&gt;"")),IF(Q1220&lt;&gt;"",Q1220,IF(J1220&lt;&gt;"",J1220,0)),IF(AND(Q1220&lt;&gt;"",J1220&lt;&gt;"",Q1220=J1220),Q1220,X1220)),0)),"")</f>
        <v/>
      </c>
      <c r="AV1220" s="119" t="str">
        <f>IF(D1220&lt;&gt;"",IF(COUNTIF($D$12:$D1220,$D1220)&gt;1,0,IF(SUM(O1220,V1220,AC1220)&gt;0,IF(AND(X1220="",OR(Q1220&lt;&gt;"",J1220&lt;&gt;"")),IF(Q1220&lt;&gt;"",Q1220,IF(J1220&lt;&gt;"",J1220,0)),IF(AND(Q1220&lt;&gt;"",J1220&lt;&gt;"",Q1220=J1220),Q1220,X1220)),0)),"")</f>
        <v/>
      </c>
      <c r="AW1220" s="119" t="str">
        <f>IF(D1220&lt;&gt;"",IF(COUNTIF($D$12:$D1220,$D1220)&gt;1,0,IF(SUM(P1220,W1220,AD1220)&gt;0,IF(AND(X1220="",OR(Q1220&lt;&gt;"",J1220&lt;&gt;"")),IF(Q1220&lt;&gt;"",Q1220,IF(J1220&lt;&gt;"",J1220,0)),IF(AND(Q1220&lt;&gt;"",J1220&lt;&gt;"",Q1220=J1220),Q1220,X1220)),0)),"")</f>
        <v/>
      </c>
      <c r="AX1220" s="118" t="str">
        <f t="shared" si="379"/>
        <v/>
      </c>
      <c r="AY1220" s="118" t="str">
        <f t="shared" si="380"/>
        <v/>
      </c>
      <c r="AZ1220" s="118" t="str">
        <f t="shared" si="381"/>
        <v/>
      </c>
      <c r="BA1220" s="118" t="str">
        <f t="shared" si="382"/>
        <v/>
      </c>
      <c r="BB1220" s="118" t="str">
        <f t="shared" si="383"/>
        <v/>
      </c>
      <c r="BC1220" s="118" t="str">
        <f t="shared" si="384"/>
        <v/>
      </c>
      <c r="BD1220" s="118" t="str">
        <f t="shared" si="385"/>
        <v/>
      </c>
      <c r="BE1220" s="118" t="str">
        <f t="shared" si="386"/>
        <v/>
      </c>
      <c r="BF1220" s="118" t="str">
        <f t="shared" si="387"/>
        <v/>
      </c>
      <c r="BG1220" s="120"/>
      <c r="BH1220" s="120" t="str">
        <f t="shared" si="388"/>
        <v/>
      </c>
      <c r="BI1220" s="120" t="str">
        <f t="shared" si="389"/>
        <v/>
      </c>
      <c r="BJ1220" s="121"/>
      <c r="BK1220" s="120" t="str">
        <f t="shared" si="390"/>
        <v/>
      </c>
      <c r="BL1220" s="120" t="str">
        <f t="shared" si="391"/>
        <v/>
      </c>
      <c r="BM1220" s="120" t="str">
        <f t="shared" si="392"/>
        <v/>
      </c>
      <c r="BN1220" s="120" t="str">
        <f t="shared" si="393"/>
        <v/>
      </c>
      <c r="BO1220" s="120" t="str">
        <f t="shared" si="394"/>
        <v/>
      </c>
      <c r="BP1220" s="120" t="str">
        <f t="shared" si="395"/>
        <v/>
      </c>
      <c r="BQ1220" s="98"/>
      <c r="BR1220" s="98"/>
      <c r="BS1220" s="98"/>
      <c r="BT1220" s="98"/>
      <c r="BU1220" s="98"/>
      <c r="BV1220" s="98"/>
      <c r="BW1220" s="98"/>
      <c r="BX1220" s="98"/>
      <c r="BY1220" s="98"/>
      <c r="BZ1220" s="98"/>
      <c r="CA1220" s="98"/>
      <c r="CB1220" s="98"/>
      <c r="CC1220" s="98"/>
      <c r="CD1220" s="98"/>
      <c r="CE1220" s="98"/>
      <c r="CF1220" s="98"/>
      <c r="CG1220" s="98"/>
      <c r="CH1220" s="98"/>
      <c r="CI1220" s="98"/>
      <c r="CJ1220" s="98"/>
      <c r="CK1220" s="98"/>
      <c r="CL1220" s="98"/>
      <c r="CM1220" s="98"/>
      <c r="CN1220" s="98"/>
      <c r="CO1220" s="98"/>
      <c r="CP1220" s="98"/>
      <c r="CQ1220" s="98"/>
      <c r="CR1220" s="98"/>
      <c r="CS1220" s="98"/>
    </row>
    <row r="1221" spans="1:97" s="4" customFormat="1" ht="18.75" customHeight="1" x14ac:dyDescent="0.2">
      <c r="A1221" s="3">
        <f t="shared" si="396"/>
        <v>1209</v>
      </c>
      <c r="B1221" s="263"/>
      <c r="C1221" s="263"/>
      <c r="D1221" s="263"/>
      <c r="E1221" s="259"/>
      <c r="F1221" s="259"/>
      <c r="G1221" s="43"/>
      <c r="H1221" s="264"/>
      <c r="I1221" s="261"/>
      <c r="J1221" s="106"/>
      <c r="K1221" s="247"/>
      <c r="L1221" s="247"/>
      <c r="M1221" s="247"/>
      <c r="N1221" s="248" t="str">
        <f>IF(AND(K1221&lt;&gt;"",L1221&lt;&gt;"",J1221&lt;&gt;""),ROUND(MIN(IF(OR(J1221="OZZ",J1221="ZZ"),5000,17300),TRUNC(0.75*(SUMIF($D$12:$D1221,$D1221,K$12:K1221)+SUMIF($D$12:$D1221,$D1221,L$12:L1221)),2)) - SUMIF($D$12:$D1220,$D1221,N$12:N1220),2),"")</f>
        <v/>
      </c>
      <c r="O1221" s="249" t="str">
        <f>IF(AND(K1221&lt;&gt;"",L1221&lt;&gt;"",M1221&lt;&gt;"",J1221&lt;&gt;"",AH1221&lt;&gt;""),IF(OR(J1221="OZZ",J1221="ZZ"),ROUND(0-SUMIF($D$12:$D1220,$D1221,O$12:O1220),2),IF(M1221=0,0,ROUND(MIN(MIN(17300,TRUNC(0.75*(SUMIF($D$12:$D$2012,$D1221,K$12:K$2012)+SUMIF($D$12:$D$2012,$D1221,L$12:L$2012)),2)+SUMIF($D$12:$D1221,$D1221,AH$12:AH1221))-SUMIF($D$12:$D1220,$D1221,O$12:O1220)-SUMIF($D$12:$D$2012,$D1221,N$12:N$2012),AH1221),2))),"")</f>
        <v/>
      </c>
      <c r="P1221" s="250" t="str">
        <f>IF(J1221&lt;&gt;"",1000 - SUMIF($D$12:$D1220,$D1221,P$12:P1220),"")</f>
        <v/>
      </c>
      <c r="Q1221" s="106"/>
      <c r="R1221" s="247"/>
      <c r="S1221" s="247"/>
      <c r="T1221" s="247"/>
      <c r="U1221" s="248" t="str">
        <f>IF(AND(R1221&lt;&gt;"",S1221&lt;&gt;"",Q1221&lt;&gt;""),ROUND(MIN(IF(OR(Q1221="OZZ",Q1221="ZZ"),5000,17300),TRUNC(0.75*(SUMIF($D$12:$D1221,$D1221,R$12:R1221)+SUMIF($D$12:$D1221,$D1221,S$12:S1221)),2)) - SUMIF($D$12:$D1220,$D1221,U$12:U1220),2),"")</f>
        <v/>
      </c>
      <c r="V1221" s="248" t="str">
        <f>IF(AND(R1221&lt;&gt;"",S1221&lt;&gt;"",T1221&lt;&gt;"",Q1221&lt;&gt;"",AL1221&lt;&gt;""),IF(OR(Q1221="OZZ",Q1221="ZZ"),ROUND(0-SUMIF($D$12:$D1220,$D1221,V$12:V1220),2),IF(T1221=0,0,ROUND(MIN(MIN(17300,TRUNC(0.75*(SUMIF($D$12:$D$2012,$D1221,R$12:R$2012)+SUMIF($D$12:$D$2012,$D1221,S$12:S$2012)),2)+SUMIF($D$12:$D1221,$D1221,AL$12:AL1221))-SUMIF($D$12:$D1220,$D1221,V$12:V1220)-SUMIF($D$12:$D$2012,$D1221,U$12:U$2012),AL1221),2))),"")</f>
        <v/>
      </c>
      <c r="W1221" s="250" t="str">
        <f>IF(Q1221&lt;&gt;"",1000 - SUMIF($D$12:$D1220,$D1221,W$12:W1220),"")</f>
        <v/>
      </c>
      <c r="X1221" s="106"/>
      <c r="Y1221" s="247"/>
      <c r="Z1221" s="247"/>
      <c r="AA1221" s="247"/>
      <c r="AB1221" s="248" t="str">
        <f>IF(AND(Y1221&lt;&gt;"",Z1221&lt;&gt;"",X1221&lt;&gt;""),ROUND(MIN(IF(OR(X1221="OZZ",X1221="ZZ"),5000,17300),TRUNC(0.75*(SUMIF($D$12:$D1221,$D1221,Y$12:Y1221)+SUMIF($D$12:$D1221,$D1221,Z$12:Z1221)),2)) - SUMIF($D$12:$D1220,$D1221,AB$12:AB1220),2),"")</f>
        <v/>
      </c>
      <c r="AC1221" s="251" t="str">
        <f>IF(AND(Y1221&lt;&gt;"",Z1221&lt;&gt;"",AA1221&lt;&gt;"",X1221&lt;&gt;"",AP1221&lt;&gt;""),IF(OR(X1221="OZZ",X1221="ZZ"),ROUND(0-SUMIF($D$12:$D1220,$D1221,AC$12:AC1220),2),IF(AA1221=0,0,ROUND(MIN(MIN(17300,TRUNC(0.75*(SUMIF($D$12:$D$2012,$D1221,Y$12:Y$2012)+SUMIF($D$12:$D$2012,$D1221,Z$12:Z$2012)),2)+SUMIF($D$12:$D1221,$D1221,AP$12:AP1221))-SUMIF($D$12:$D1220,$D1221,AC$12:AC1220)-SUMIF($D$12:$D$2012,$D1221,AB$12:AB$2012),AP1221),2))),"")</f>
        <v/>
      </c>
      <c r="AD1221" s="250" t="str">
        <f>IF(X1221&lt;&gt;"",1000 - SUMIF($D$12:$D1220,$D1221,AD$12:AD1220),"")</f>
        <v/>
      </c>
      <c r="AE1221" s="252"/>
      <c r="AF1221" s="253"/>
      <c r="AG1221" s="254"/>
      <c r="AH1221" s="255" t="str">
        <f t="shared" si="397"/>
        <v/>
      </c>
      <c r="AI1221" s="256"/>
      <c r="AJ1221" s="253"/>
      <c r="AK1221" s="254"/>
      <c r="AL1221" s="255" t="str">
        <f t="shared" si="398"/>
        <v/>
      </c>
      <c r="AM1221" s="256"/>
      <c r="AN1221" s="253"/>
      <c r="AO1221" s="254"/>
      <c r="AP1221" s="255" t="str">
        <f t="shared" si="378"/>
        <v/>
      </c>
      <c r="AQ1221" s="116"/>
      <c r="AR1221" s="116"/>
      <c r="AS1221" s="117"/>
      <c r="AT1221" s="118"/>
      <c r="AU1221" s="119" t="str">
        <f>IF(D1221&lt;&gt; "", IF(COUNTIF($D$12:$D1221,$D1221)&gt;1,0,IF(SUM(N1221,U1221,AB1221)&gt;0,IF(AND(X1221="",OR(Q1221&lt;&gt;"",J1221&lt;&gt;"")),IF(Q1221&lt;&gt;"",Q1221,IF(J1221&lt;&gt;"",J1221,0)),IF(AND(Q1221&lt;&gt;"",J1221&lt;&gt;"",Q1221=J1221),Q1221,X1221)),0)),"")</f>
        <v/>
      </c>
      <c r="AV1221" s="119" t="str">
        <f>IF(D1221&lt;&gt;"",IF(COUNTIF($D$12:$D1221,$D1221)&gt;1,0,IF(SUM(O1221,V1221,AC1221)&gt;0,IF(AND(X1221="",OR(Q1221&lt;&gt;"",J1221&lt;&gt;"")),IF(Q1221&lt;&gt;"",Q1221,IF(J1221&lt;&gt;"",J1221,0)),IF(AND(Q1221&lt;&gt;"",J1221&lt;&gt;"",Q1221=J1221),Q1221,X1221)),0)),"")</f>
        <v/>
      </c>
      <c r="AW1221" s="119" t="str">
        <f>IF(D1221&lt;&gt;"",IF(COUNTIF($D$12:$D1221,$D1221)&gt;1,0,IF(SUM(P1221,W1221,AD1221)&gt;0,IF(AND(X1221="",OR(Q1221&lt;&gt;"",J1221&lt;&gt;"")),IF(Q1221&lt;&gt;"",Q1221,IF(J1221&lt;&gt;"",J1221,0)),IF(AND(Q1221&lt;&gt;"",J1221&lt;&gt;"",Q1221=J1221),Q1221,X1221)),0)),"")</f>
        <v/>
      </c>
      <c r="AX1221" s="118" t="str">
        <f t="shared" si="379"/>
        <v/>
      </c>
      <c r="AY1221" s="118" t="str">
        <f t="shared" si="380"/>
        <v/>
      </c>
      <c r="AZ1221" s="118" t="str">
        <f t="shared" si="381"/>
        <v/>
      </c>
      <c r="BA1221" s="118" t="str">
        <f t="shared" si="382"/>
        <v/>
      </c>
      <c r="BB1221" s="118" t="str">
        <f t="shared" si="383"/>
        <v/>
      </c>
      <c r="BC1221" s="118" t="str">
        <f t="shared" si="384"/>
        <v/>
      </c>
      <c r="BD1221" s="118" t="str">
        <f t="shared" si="385"/>
        <v/>
      </c>
      <c r="BE1221" s="118" t="str">
        <f t="shared" si="386"/>
        <v/>
      </c>
      <c r="BF1221" s="118" t="str">
        <f t="shared" si="387"/>
        <v/>
      </c>
      <c r="BG1221" s="120"/>
      <c r="BH1221" s="120" t="str">
        <f t="shared" si="388"/>
        <v/>
      </c>
      <c r="BI1221" s="120" t="str">
        <f t="shared" si="389"/>
        <v/>
      </c>
      <c r="BJ1221" s="121"/>
      <c r="BK1221" s="120" t="str">
        <f t="shared" si="390"/>
        <v/>
      </c>
      <c r="BL1221" s="120" t="str">
        <f t="shared" si="391"/>
        <v/>
      </c>
      <c r="BM1221" s="120" t="str">
        <f t="shared" si="392"/>
        <v/>
      </c>
      <c r="BN1221" s="120" t="str">
        <f t="shared" si="393"/>
        <v/>
      </c>
      <c r="BO1221" s="120" t="str">
        <f t="shared" si="394"/>
        <v/>
      </c>
      <c r="BP1221" s="120" t="str">
        <f t="shared" si="395"/>
        <v/>
      </c>
      <c r="BQ1221" s="98"/>
      <c r="BR1221" s="98"/>
      <c r="BS1221" s="98"/>
      <c r="BT1221" s="98"/>
      <c r="BU1221" s="98"/>
      <c r="BV1221" s="98"/>
      <c r="BW1221" s="98"/>
      <c r="BX1221" s="98"/>
      <c r="BY1221" s="98"/>
      <c r="BZ1221" s="98"/>
      <c r="CA1221" s="98"/>
      <c r="CB1221" s="98"/>
      <c r="CC1221" s="98"/>
      <c r="CD1221" s="98"/>
      <c r="CE1221" s="98"/>
      <c r="CF1221" s="98"/>
      <c r="CG1221" s="98"/>
      <c r="CH1221" s="98"/>
      <c r="CI1221" s="98"/>
      <c r="CJ1221" s="98"/>
      <c r="CK1221" s="98"/>
      <c r="CL1221" s="98"/>
      <c r="CM1221" s="98"/>
      <c r="CN1221" s="98"/>
      <c r="CO1221" s="98"/>
      <c r="CP1221" s="98"/>
      <c r="CQ1221" s="98"/>
      <c r="CR1221" s="98"/>
      <c r="CS1221" s="98"/>
    </row>
    <row r="1222" spans="1:97" s="4" customFormat="1" ht="18.75" customHeight="1" x14ac:dyDescent="0.2">
      <c r="A1222" s="3">
        <f t="shared" si="396"/>
        <v>1210</v>
      </c>
      <c r="B1222" s="263"/>
      <c r="C1222" s="263"/>
      <c r="D1222" s="263"/>
      <c r="E1222" s="259"/>
      <c r="F1222" s="259"/>
      <c r="G1222" s="43"/>
      <c r="H1222" s="264"/>
      <c r="I1222" s="261"/>
      <c r="J1222" s="106"/>
      <c r="K1222" s="247"/>
      <c r="L1222" s="247"/>
      <c r="M1222" s="247"/>
      <c r="N1222" s="248" t="str">
        <f>IF(AND(K1222&lt;&gt;"",L1222&lt;&gt;"",J1222&lt;&gt;""),ROUND(MIN(IF(OR(J1222="OZZ",J1222="ZZ"),5000,17300),TRUNC(0.75*(SUMIF($D$12:$D1222,$D1222,K$12:K1222)+SUMIF($D$12:$D1222,$D1222,L$12:L1222)),2)) - SUMIF($D$12:$D1221,$D1222,N$12:N1221),2),"")</f>
        <v/>
      </c>
      <c r="O1222" s="249" t="str">
        <f>IF(AND(K1222&lt;&gt;"",L1222&lt;&gt;"",M1222&lt;&gt;"",J1222&lt;&gt;"",AH1222&lt;&gt;""),IF(OR(J1222="OZZ",J1222="ZZ"),ROUND(0-SUMIF($D$12:$D1221,$D1222,O$12:O1221),2),IF(M1222=0,0,ROUND(MIN(MIN(17300,TRUNC(0.75*(SUMIF($D$12:$D$2012,$D1222,K$12:K$2012)+SUMIF($D$12:$D$2012,$D1222,L$12:L$2012)),2)+SUMIF($D$12:$D1222,$D1222,AH$12:AH1222))-SUMIF($D$12:$D1221,$D1222,O$12:O1221)-SUMIF($D$12:$D$2012,$D1222,N$12:N$2012),AH1222),2))),"")</f>
        <v/>
      </c>
      <c r="P1222" s="250" t="str">
        <f>IF(J1222&lt;&gt;"",1000 - SUMIF($D$12:$D1221,$D1222,P$12:P1221),"")</f>
        <v/>
      </c>
      <c r="Q1222" s="106"/>
      <c r="R1222" s="247"/>
      <c r="S1222" s="247"/>
      <c r="T1222" s="247"/>
      <c r="U1222" s="248" t="str">
        <f>IF(AND(R1222&lt;&gt;"",S1222&lt;&gt;"",Q1222&lt;&gt;""),ROUND(MIN(IF(OR(Q1222="OZZ",Q1222="ZZ"),5000,17300),TRUNC(0.75*(SUMIF($D$12:$D1222,$D1222,R$12:R1222)+SUMIF($D$12:$D1222,$D1222,S$12:S1222)),2)) - SUMIF($D$12:$D1221,$D1222,U$12:U1221),2),"")</f>
        <v/>
      </c>
      <c r="V1222" s="248" t="str">
        <f>IF(AND(R1222&lt;&gt;"",S1222&lt;&gt;"",T1222&lt;&gt;"",Q1222&lt;&gt;"",AL1222&lt;&gt;""),IF(OR(Q1222="OZZ",Q1222="ZZ"),ROUND(0-SUMIF($D$12:$D1221,$D1222,V$12:V1221),2),IF(T1222=0,0,ROUND(MIN(MIN(17300,TRUNC(0.75*(SUMIF($D$12:$D$2012,$D1222,R$12:R$2012)+SUMIF($D$12:$D$2012,$D1222,S$12:S$2012)),2)+SUMIF($D$12:$D1222,$D1222,AL$12:AL1222))-SUMIF($D$12:$D1221,$D1222,V$12:V1221)-SUMIF($D$12:$D$2012,$D1222,U$12:U$2012),AL1222),2))),"")</f>
        <v/>
      </c>
      <c r="W1222" s="250" t="str">
        <f>IF(Q1222&lt;&gt;"",1000 - SUMIF($D$12:$D1221,$D1222,W$12:W1221),"")</f>
        <v/>
      </c>
      <c r="X1222" s="106"/>
      <c r="Y1222" s="247"/>
      <c r="Z1222" s="247"/>
      <c r="AA1222" s="247"/>
      <c r="AB1222" s="248" t="str">
        <f>IF(AND(Y1222&lt;&gt;"",Z1222&lt;&gt;"",X1222&lt;&gt;""),ROUND(MIN(IF(OR(X1222="OZZ",X1222="ZZ"),5000,17300),TRUNC(0.75*(SUMIF($D$12:$D1222,$D1222,Y$12:Y1222)+SUMIF($D$12:$D1222,$D1222,Z$12:Z1222)),2)) - SUMIF($D$12:$D1221,$D1222,AB$12:AB1221),2),"")</f>
        <v/>
      </c>
      <c r="AC1222" s="251" t="str">
        <f>IF(AND(Y1222&lt;&gt;"",Z1222&lt;&gt;"",AA1222&lt;&gt;"",X1222&lt;&gt;"",AP1222&lt;&gt;""),IF(OR(X1222="OZZ",X1222="ZZ"),ROUND(0-SUMIF($D$12:$D1221,$D1222,AC$12:AC1221),2),IF(AA1222=0,0,ROUND(MIN(MIN(17300,TRUNC(0.75*(SUMIF($D$12:$D$2012,$D1222,Y$12:Y$2012)+SUMIF($D$12:$D$2012,$D1222,Z$12:Z$2012)),2)+SUMIF($D$12:$D1222,$D1222,AP$12:AP1222))-SUMIF($D$12:$D1221,$D1222,AC$12:AC1221)-SUMIF($D$12:$D$2012,$D1222,AB$12:AB$2012),AP1222),2))),"")</f>
        <v/>
      </c>
      <c r="AD1222" s="250" t="str">
        <f>IF(X1222&lt;&gt;"",1000 - SUMIF($D$12:$D1221,$D1222,AD$12:AD1221),"")</f>
        <v/>
      </c>
      <c r="AE1222" s="252"/>
      <c r="AF1222" s="253"/>
      <c r="AG1222" s="254"/>
      <c r="AH1222" s="255" t="str">
        <f t="shared" si="397"/>
        <v/>
      </c>
      <c r="AI1222" s="256"/>
      <c r="AJ1222" s="253"/>
      <c r="AK1222" s="254"/>
      <c r="AL1222" s="255" t="str">
        <f t="shared" si="398"/>
        <v/>
      </c>
      <c r="AM1222" s="256"/>
      <c r="AN1222" s="253"/>
      <c r="AO1222" s="254"/>
      <c r="AP1222" s="255" t="str">
        <f t="shared" si="378"/>
        <v/>
      </c>
      <c r="AQ1222" s="116"/>
      <c r="AR1222" s="116"/>
      <c r="AS1222" s="117"/>
      <c r="AT1222" s="118"/>
      <c r="AU1222" s="119" t="str">
        <f>IF(D1222&lt;&gt; "", IF(COUNTIF($D$12:$D1222,$D1222)&gt;1,0,IF(SUM(N1222,U1222,AB1222)&gt;0,IF(AND(X1222="",OR(Q1222&lt;&gt;"",J1222&lt;&gt;"")),IF(Q1222&lt;&gt;"",Q1222,IF(J1222&lt;&gt;"",J1222,0)),IF(AND(Q1222&lt;&gt;"",J1222&lt;&gt;"",Q1222=J1222),Q1222,X1222)),0)),"")</f>
        <v/>
      </c>
      <c r="AV1222" s="119" t="str">
        <f>IF(D1222&lt;&gt;"",IF(COUNTIF($D$12:$D1222,$D1222)&gt;1,0,IF(SUM(O1222,V1222,AC1222)&gt;0,IF(AND(X1222="",OR(Q1222&lt;&gt;"",J1222&lt;&gt;"")),IF(Q1222&lt;&gt;"",Q1222,IF(J1222&lt;&gt;"",J1222,0)),IF(AND(Q1222&lt;&gt;"",J1222&lt;&gt;"",Q1222=J1222),Q1222,X1222)),0)),"")</f>
        <v/>
      </c>
      <c r="AW1222" s="119" t="str">
        <f>IF(D1222&lt;&gt;"",IF(COUNTIF($D$12:$D1222,$D1222)&gt;1,0,IF(SUM(P1222,W1222,AD1222)&gt;0,IF(AND(X1222="",OR(Q1222&lt;&gt;"",J1222&lt;&gt;"")),IF(Q1222&lt;&gt;"",Q1222,IF(J1222&lt;&gt;"",J1222,0)),IF(AND(Q1222&lt;&gt;"",J1222&lt;&gt;"",Q1222=J1222),Q1222,X1222)),0)),"")</f>
        <v/>
      </c>
      <c r="AX1222" s="118" t="str">
        <f t="shared" si="379"/>
        <v/>
      </c>
      <c r="AY1222" s="118" t="str">
        <f t="shared" si="380"/>
        <v/>
      </c>
      <c r="AZ1222" s="118" t="str">
        <f t="shared" si="381"/>
        <v/>
      </c>
      <c r="BA1222" s="118" t="str">
        <f t="shared" si="382"/>
        <v/>
      </c>
      <c r="BB1222" s="118" t="str">
        <f t="shared" si="383"/>
        <v/>
      </c>
      <c r="BC1222" s="118" t="str">
        <f t="shared" si="384"/>
        <v/>
      </c>
      <c r="BD1222" s="118" t="str">
        <f t="shared" si="385"/>
        <v/>
      </c>
      <c r="BE1222" s="118" t="str">
        <f t="shared" si="386"/>
        <v/>
      </c>
      <c r="BF1222" s="118" t="str">
        <f t="shared" si="387"/>
        <v/>
      </c>
      <c r="BG1222" s="120"/>
      <c r="BH1222" s="120" t="str">
        <f t="shared" si="388"/>
        <v/>
      </c>
      <c r="BI1222" s="120" t="str">
        <f t="shared" si="389"/>
        <v/>
      </c>
      <c r="BJ1222" s="121"/>
      <c r="BK1222" s="120" t="str">
        <f t="shared" si="390"/>
        <v/>
      </c>
      <c r="BL1222" s="120" t="str">
        <f t="shared" si="391"/>
        <v/>
      </c>
      <c r="BM1222" s="120" t="str">
        <f t="shared" si="392"/>
        <v/>
      </c>
      <c r="BN1222" s="120" t="str">
        <f t="shared" si="393"/>
        <v/>
      </c>
      <c r="BO1222" s="120" t="str">
        <f t="shared" si="394"/>
        <v/>
      </c>
      <c r="BP1222" s="120" t="str">
        <f t="shared" si="395"/>
        <v/>
      </c>
      <c r="BQ1222" s="98"/>
      <c r="BR1222" s="98"/>
      <c r="BS1222" s="98"/>
      <c r="BT1222" s="98"/>
      <c r="BU1222" s="98"/>
      <c r="BV1222" s="98"/>
      <c r="BW1222" s="98"/>
      <c r="BX1222" s="98"/>
      <c r="BY1222" s="98"/>
      <c r="BZ1222" s="98"/>
      <c r="CA1222" s="98"/>
      <c r="CB1222" s="98"/>
      <c r="CC1222" s="98"/>
      <c r="CD1222" s="98"/>
      <c r="CE1222" s="98"/>
      <c r="CF1222" s="98"/>
      <c r="CG1222" s="98"/>
      <c r="CH1222" s="98"/>
      <c r="CI1222" s="98"/>
      <c r="CJ1222" s="98"/>
      <c r="CK1222" s="98"/>
      <c r="CL1222" s="98"/>
      <c r="CM1222" s="98"/>
      <c r="CN1222" s="98"/>
      <c r="CO1222" s="98"/>
      <c r="CP1222" s="98"/>
      <c r="CQ1222" s="98"/>
      <c r="CR1222" s="98"/>
      <c r="CS1222" s="98"/>
    </row>
    <row r="1223" spans="1:97" s="4" customFormat="1" ht="18.75" customHeight="1" x14ac:dyDescent="0.2">
      <c r="A1223" s="3">
        <f t="shared" si="396"/>
        <v>1211</v>
      </c>
      <c r="B1223" s="263"/>
      <c r="C1223" s="263"/>
      <c r="D1223" s="263"/>
      <c r="E1223" s="259"/>
      <c r="F1223" s="259"/>
      <c r="G1223" s="43"/>
      <c r="H1223" s="264"/>
      <c r="I1223" s="261"/>
      <c r="J1223" s="106"/>
      <c r="K1223" s="247"/>
      <c r="L1223" s="247"/>
      <c r="M1223" s="247"/>
      <c r="N1223" s="248" t="str">
        <f>IF(AND(K1223&lt;&gt;"",L1223&lt;&gt;"",J1223&lt;&gt;""),ROUND(MIN(IF(OR(J1223="OZZ",J1223="ZZ"),5000,17300),TRUNC(0.75*(SUMIF($D$12:$D1223,$D1223,K$12:K1223)+SUMIF($D$12:$D1223,$D1223,L$12:L1223)),2)) - SUMIF($D$12:$D1222,$D1223,N$12:N1222),2),"")</f>
        <v/>
      </c>
      <c r="O1223" s="249" t="str">
        <f>IF(AND(K1223&lt;&gt;"",L1223&lt;&gt;"",M1223&lt;&gt;"",J1223&lt;&gt;"",AH1223&lt;&gt;""),IF(OR(J1223="OZZ",J1223="ZZ"),ROUND(0-SUMIF($D$12:$D1222,$D1223,O$12:O1222),2),IF(M1223=0,0,ROUND(MIN(MIN(17300,TRUNC(0.75*(SUMIF($D$12:$D$2012,$D1223,K$12:K$2012)+SUMIF($D$12:$D$2012,$D1223,L$12:L$2012)),2)+SUMIF($D$12:$D1223,$D1223,AH$12:AH1223))-SUMIF($D$12:$D1222,$D1223,O$12:O1222)-SUMIF($D$12:$D$2012,$D1223,N$12:N$2012),AH1223),2))),"")</f>
        <v/>
      </c>
      <c r="P1223" s="250" t="str">
        <f>IF(J1223&lt;&gt;"",1000 - SUMIF($D$12:$D1222,$D1223,P$12:P1222),"")</f>
        <v/>
      </c>
      <c r="Q1223" s="106"/>
      <c r="R1223" s="247"/>
      <c r="S1223" s="247"/>
      <c r="T1223" s="247"/>
      <c r="U1223" s="248" t="str">
        <f>IF(AND(R1223&lt;&gt;"",S1223&lt;&gt;"",Q1223&lt;&gt;""),ROUND(MIN(IF(OR(Q1223="OZZ",Q1223="ZZ"),5000,17300),TRUNC(0.75*(SUMIF($D$12:$D1223,$D1223,R$12:R1223)+SUMIF($D$12:$D1223,$D1223,S$12:S1223)),2)) - SUMIF($D$12:$D1222,$D1223,U$12:U1222),2),"")</f>
        <v/>
      </c>
      <c r="V1223" s="248" t="str">
        <f>IF(AND(R1223&lt;&gt;"",S1223&lt;&gt;"",T1223&lt;&gt;"",Q1223&lt;&gt;"",AL1223&lt;&gt;""),IF(OR(Q1223="OZZ",Q1223="ZZ"),ROUND(0-SUMIF($D$12:$D1222,$D1223,V$12:V1222),2),IF(T1223=0,0,ROUND(MIN(MIN(17300,TRUNC(0.75*(SUMIF($D$12:$D$2012,$D1223,R$12:R$2012)+SUMIF($D$12:$D$2012,$D1223,S$12:S$2012)),2)+SUMIF($D$12:$D1223,$D1223,AL$12:AL1223))-SUMIF($D$12:$D1222,$D1223,V$12:V1222)-SUMIF($D$12:$D$2012,$D1223,U$12:U$2012),AL1223),2))),"")</f>
        <v/>
      </c>
      <c r="W1223" s="250" t="str">
        <f>IF(Q1223&lt;&gt;"",1000 - SUMIF($D$12:$D1222,$D1223,W$12:W1222),"")</f>
        <v/>
      </c>
      <c r="X1223" s="106"/>
      <c r="Y1223" s="247"/>
      <c r="Z1223" s="247"/>
      <c r="AA1223" s="247"/>
      <c r="AB1223" s="248" t="str">
        <f>IF(AND(Y1223&lt;&gt;"",Z1223&lt;&gt;"",X1223&lt;&gt;""),ROUND(MIN(IF(OR(X1223="OZZ",X1223="ZZ"),5000,17300),TRUNC(0.75*(SUMIF($D$12:$D1223,$D1223,Y$12:Y1223)+SUMIF($D$12:$D1223,$D1223,Z$12:Z1223)),2)) - SUMIF($D$12:$D1222,$D1223,AB$12:AB1222),2),"")</f>
        <v/>
      </c>
      <c r="AC1223" s="251" t="str">
        <f>IF(AND(Y1223&lt;&gt;"",Z1223&lt;&gt;"",AA1223&lt;&gt;"",X1223&lt;&gt;"",AP1223&lt;&gt;""),IF(OR(X1223="OZZ",X1223="ZZ"),ROUND(0-SUMIF($D$12:$D1222,$D1223,AC$12:AC1222),2),IF(AA1223=0,0,ROUND(MIN(MIN(17300,TRUNC(0.75*(SUMIF($D$12:$D$2012,$D1223,Y$12:Y$2012)+SUMIF($D$12:$D$2012,$D1223,Z$12:Z$2012)),2)+SUMIF($D$12:$D1223,$D1223,AP$12:AP1223))-SUMIF($D$12:$D1222,$D1223,AC$12:AC1222)-SUMIF($D$12:$D$2012,$D1223,AB$12:AB$2012),AP1223),2))),"")</f>
        <v/>
      </c>
      <c r="AD1223" s="250" t="str">
        <f>IF(X1223&lt;&gt;"",1000 - SUMIF($D$12:$D1222,$D1223,AD$12:AD1222),"")</f>
        <v/>
      </c>
      <c r="AE1223" s="252"/>
      <c r="AF1223" s="253"/>
      <c r="AG1223" s="254"/>
      <c r="AH1223" s="255" t="str">
        <f t="shared" si="397"/>
        <v/>
      </c>
      <c r="AI1223" s="256"/>
      <c r="AJ1223" s="253"/>
      <c r="AK1223" s="254"/>
      <c r="AL1223" s="255" t="str">
        <f t="shared" si="398"/>
        <v/>
      </c>
      <c r="AM1223" s="256"/>
      <c r="AN1223" s="253"/>
      <c r="AO1223" s="254"/>
      <c r="AP1223" s="255" t="str">
        <f t="shared" si="378"/>
        <v/>
      </c>
      <c r="AQ1223" s="116"/>
      <c r="AR1223" s="116"/>
      <c r="AS1223" s="117"/>
      <c r="AT1223" s="118"/>
      <c r="AU1223" s="119" t="str">
        <f>IF(D1223&lt;&gt; "", IF(COUNTIF($D$12:$D1223,$D1223)&gt;1,0,IF(SUM(N1223,U1223,AB1223)&gt;0,IF(AND(X1223="",OR(Q1223&lt;&gt;"",J1223&lt;&gt;"")),IF(Q1223&lt;&gt;"",Q1223,IF(J1223&lt;&gt;"",J1223,0)),IF(AND(Q1223&lt;&gt;"",J1223&lt;&gt;"",Q1223=J1223),Q1223,X1223)),0)),"")</f>
        <v/>
      </c>
      <c r="AV1223" s="119" t="str">
        <f>IF(D1223&lt;&gt;"",IF(COUNTIF($D$12:$D1223,$D1223)&gt;1,0,IF(SUM(O1223,V1223,AC1223)&gt;0,IF(AND(X1223="",OR(Q1223&lt;&gt;"",J1223&lt;&gt;"")),IF(Q1223&lt;&gt;"",Q1223,IF(J1223&lt;&gt;"",J1223,0)),IF(AND(Q1223&lt;&gt;"",J1223&lt;&gt;"",Q1223=J1223),Q1223,X1223)),0)),"")</f>
        <v/>
      </c>
      <c r="AW1223" s="119" t="str">
        <f>IF(D1223&lt;&gt;"",IF(COUNTIF($D$12:$D1223,$D1223)&gt;1,0,IF(SUM(P1223,W1223,AD1223)&gt;0,IF(AND(X1223="",OR(Q1223&lt;&gt;"",J1223&lt;&gt;"")),IF(Q1223&lt;&gt;"",Q1223,IF(J1223&lt;&gt;"",J1223,0)),IF(AND(Q1223&lt;&gt;"",J1223&lt;&gt;"",Q1223=J1223),Q1223,X1223)),0)),"")</f>
        <v/>
      </c>
      <c r="AX1223" s="118" t="str">
        <f t="shared" si="379"/>
        <v/>
      </c>
      <c r="AY1223" s="118" t="str">
        <f t="shared" si="380"/>
        <v/>
      </c>
      <c r="AZ1223" s="118" t="str">
        <f t="shared" si="381"/>
        <v/>
      </c>
      <c r="BA1223" s="118" t="str">
        <f t="shared" si="382"/>
        <v/>
      </c>
      <c r="BB1223" s="118" t="str">
        <f t="shared" si="383"/>
        <v/>
      </c>
      <c r="BC1223" s="118" t="str">
        <f t="shared" si="384"/>
        <v/>
      </c>
      <c r="BD1223" s="118" t="str">
        <f t="shared" si="385"/>
        <v/>
      </c>
      <c r="BE1223" s="118" t="str">
        <f t="shared" si="386"/>
        <v/>
      </c>
      <c r="BF1223" s="118" t="str">
        <f t="shared" si="387"/>
        <v/>
      </c>
      <c r="BG1223" s="120"/>
      <c r="BH1223" s="120" t="str">
        <f t="shared" si="388"/>
        <v/>
      </c>
      <c r="BI1223" s="120" t="str">
        <f t="shared" si="389"/>
        <v/>
      </c>
      <c r="BJ1223" s="121"/>
      <c r="BK1223" s="120" t="str">
        <f t="shared" si="390"/>
        <v/>
      </c>
      <c r="BL1223" s="120" t="str">
        <f t="shared" si="391"/>
        <v/>
      </c>
      <c r="BM1223" s="120" t="str">
        <f t="shared" si="392"/>
        <v/>
      </c>
      <c r="BN1223" s="120" t="str">
        <f t="shared" si="393"/>
        <v/>
      </c>
      <c r="BO1223" s="120" t="str">
        <f t="shared" si="394"/>
        <v/>
      </c>
      <c r="BP1223" s="120" t="str">
        <f t="shared" si="395"/>
        <v/>
      </c>
      <c r="BQ1223" s="98"/>
      <c r="BR1223" s="98"/>
      <c r="BS1223" s="98"/>
      <c r="BT1223" s="98"/>
      <c r="BU1223" s="98"/>
      <c r="BV1223" s="98"/>
      <c r="BW1223" s="98"/>
      <c r="BX1223" s="98"/>
      <c r="BY1223" s="98"/>
      <c r="BZ1223" s="98"/>
      <c r="CA1223" s="98"/>
      <c r="CB1223" s="98"/>
      <c r="CC1223" s="98"/>
      <c r="CD1223" s="98"/>
      <c r="CE1223" s="98"/>
      <c r="CF1223" s="98"/>
      <c r="CG1223" s="98"/>
      <c r="CH1223" s="98"/>
      <c r="CI1223" s="98"/>
      <c r="CJ1223" s="98"/>
      <c r="CK1223" s="98"/>
      <c r="CL1223" s="98"/>
      <c r="CM1223" s="98"/>
      <c r="CN1223" s="98"/>
      <c r="CO1223" s="98"/>
      <c r="CP1223" s="98"/>
      <c r="CQ1223" s="98"/>
      <c r="CR1223" s="98"/>
      <c r="CS1223" s="98"/>
    </row>
    <row r="1224" spans="1:97" s="4" customFormat="1" ht="18.75" customHeight="1" x14ac:dyDescent="0.2">
      <c r="A1224" s="3">
        <f t="shared" si="396"/>
        <v>1212</v>
      </c>
      <c r="B1224" s="263"/>
      <c r="C1224" s="263"/>
      <c r="D1224" s="263"/>
      <c r="E1224" s="259"/>
      <c r="F1224" s="259"/>
      <c r="G1224" s="43"/>
      <c r="H1224" s="264"/>
      <c r="I1224" s="261"/>
      <c r="J1224" s="106"/>
      <c r="K1224" s="247"/>
      <c r="L1224" s="247"/>
      <c r="M1224" s="247"/>
      <c r="N1224" s="248" t="str">
        <f>IF(AND(K1224&lt;&gt;"",L1224&lt;&gt;"",J1224&lt;&gt;""),ROUND(MIN(IF(OR(J1224="OZZ",J1224="ZZ"),5000,17300),TRUNC(0.75*(SUMIF($D$12:$D1224,$D1224,K$12:K1224)+SUMIF($D$12:$D1224,$D1224,L$12:L1224)),2)) - SUMIF($D$12:$D1223,$D1224,N$12:N1223),2),"")</f>
        <v/>
      </c>
      <c r="O1224" s="249" t="str">
        <f>IF(AND(K1224&lt;&gt;"",L1224&lt;&gt;"",M1224&lt;&gt;"",J1224&lt;&gt;"",AH1224&lt;&gt;""),IF(OR(J1224="OZZ",J1224="ZZ"),ROUND(0-SUMIF($D$12:$D1223,$D1224,O$12:O1223),2),IF(M1224=0,0,ROUND(MIN(MIN(17300,TRUNC(0.75*(SUMIF($D$12:$D$2012,$D1224,K$12:K$2012)+SUMIF($D$12:$D$2012,$D1224,L$12:L$2012)),2)+SUMIF($D$12:$D1224,$D1224,AH$12:AH1224))-SUMIF($D$12:$D1223,$D1224,O$12:O1223)-SUMIF($D$12:$D$2012,$D1224,N$12:N$2012),AH1224),2))),"")</f>
        <v/>
      </c>
      <c r="P1224" s="250" t="str">
        <f>IF(J1224&lt;&gt;"",1000 - SUMIF($D$12:$D1223,$D1224,P$12:P1223),"")</f>
        <v/>
      </c>
      <c r="Q1224" s="106"/>
      <c r="R1224" s="247"/>
      <c r="S1224" s="247"/>
      <c r="T1224" s="247"/>
      <c r="U1224" s="248" t="str">
        <f>IF(AND(R1224&lt;&gt;"",S1224&lt;&gt;"",Q1224&lt;&gt;""),ROUND(MIN(IF(OR(Q1224="OZZ",Q1224="ZZ"),5000,17300),TRUNC(0.75*(SUMIF($D$12:$D1224,$D1224,R$12:R1224)+SUMIF($D$12:$D1224,$D1224,S$12:S1224)),2)) - SUMIF($D$12:$D1223,$D1224,U$12:U1223),2),"")</f>
        <v/>
      </c>
      <c r="V1224" s="248" t="str">
        <f>IF(AND(R1224&lt;&gt;"",S1224&lt;&gt;"",T1224&lt;&gt;"",Q1224&lt;&gt;"",AL1224&lt;&gt;""),IF(OR(Q1224="OZZ",Q1224="ZZ"),ROUND(0-SUMIF($D$12:$D1223,$D1224,V$12:V1223),2),IF(T1224=0,0,ROUND(MIN(MIN(17300,TRUNC(0.75*(SUMIF($D$12:$D$2012,$D1224,R$12:R$2012)+SUMIF($D$12:$D$2012,$D1224,S$12:S$2012)),2)+SUMIF($D$12:$D1224,$D1224,AL$12:AL1224))-SUMIF($D$12:$D1223,$D1224,V$12:V1223)-SUMIF($D$12:$D$2012,$D1224,U$12:U$2012),AL1224),2))),"")</f>
        <v/>
      </c>
      <c r="W1224" s="250" t="str">
        <f>IF(Q1224&lt;&gt;"",1000 - SUMIF($D$12:$D1223,$D1224,W$12:W1223),"")</f>
        <v/>
      </c>
      <c r="X1224" s="106"/>
      <c r="Y1224" s="247"/>
      <c r="Z1224" s="247"/>
      <c r="AA1224" s="247"/>
      <c r="AB1224" s="248" t="str">
        <f>IF(AND(Y1224&lt;&gt;"",Z1224&lt;&gt;"",X1224&lt;&gt;""),ROUND(MIN(IF(OR(X1224="OZZ",X1224="ZZ"),5000,17300),TRUNC(0.75*(SUMIF($D$12:$D1224,$D1224,Y$12:Y1224)+SUMIF($D$12:$D1224,$D1224,Z$12:Z1224)),2)) - SUMIF($D$12:$D1223,$D1224,AB$12:AB1223),2),"")</f>
        <v/>
      </c>
      <c r="AC1224" s="251" t="str">
        <f>IF(AND(Y1224&lt;&gt;"",Z1224&lt;&gt;"",AA1224&lt;&gt;"",X1224&lt;&gt;"",AP1224&lt;&gt;""),IF(OR(X1224="OZZ",X1224="ZZ"),ROUND(0-SUMIF($D$12:$D1223,$D1224,AC$12:AC1223),2),IF(AA1224=0,0,ROUND(MIN(MIN(17300,TRUNC(0.75*(SUMIF($D$12:$D$2012,$D1224,Y$12:Y$2012)+SUMIF($D$12:$D$2012,$D1224,Z$12:Z$2012)),2)+SUMIF($D$12:$D1224,$D1224,AP$12:AP1224))-SUMIF($D$12:$D1223,$D1224,AC$12:AC1223)-SUMIF($D$12:$D$2012,$D1224,AB$12:AB$2012),AP1224),2))),"")</f>
        <v/>
      </c>
      <c r="AD1224" s="250" t="str">
        <f>IF(X1224&lt;&gt;"",1000 - SUMIF($D$12:$D1223,$D1224,AD$12:AD1223),"")</f>
        <v/>
      </c>
      <c r="AE1224" s="252"/>
      <c r="AF1224" s="253"/>
      <c r="AG1224" s="254"/>
      <c r="AH1224" s="255" t="str">
        <f t="shared" si="397"/>
        <v/>
      </c>
      <c r="AI1224" s="256"/>
      <c r="AJ1224" s="253"/>
      <c r="AK1224" s="254"/>
      <c r="AL1224" s="255" t="str">
        <f t="shared" si="398"/>
        <v/>
      </c>
      <c r="AM1224" s="256"/>
      <c r="AN1224" s="253"/>
      <c r="AO1224" s="254"/>
      <c r="AP1224" s="255" t="str">
        <f t="shared" si="378"/>
        <v/>
      </c>
      <c r="AQ1224" s="116"/>
      <c r="AR1224" s="116"/>
      <c r="AS1224" s="117"/>
      <c r="AT1224" s="118"/>
      <c r="AU1224" s="119" t="str">
        <f>IF(D1224&lt;&gt; "", IF(COUNTIF($D$12:$D1224,$D1224)&gt;1,0,IF(SUM(N1224,U1224,AB1224)&gt;0,IF(AND(X1224="",OR(Q1224&lt;&gt;"",J1224&lt;&gt;"")),IF(Q1224&lt;&gt;"",Q1224,IF(J1224&lt;&gt;"",J1224,0)),IF(AND(Q1224&lt;&gt;"",J1224&lt;&gt;"",Q1224=J1224),Q1224,X1224)),0)),"")</f>
        <v/>
      </c>
      <c r="AV1224" s="119" t="str">
        <f>IF(D1224&lt;&gt;"",IF(COUNTIF($D$12:$D1224,$D1224)&gt;1,0,IF(SUM(O1224,V1224,AC1224)&gt;0,IF(AND(X1224="",OR(Q1224&lt;&gt;"",J1224&lt;&gt;"")),IF(Q1224&lt;&gt;"",Q1224,IF(J1224&lt;&gt;"",J1224,0)),IF(AND(Q1224&lt;&gt;"",J1224&lt;&gt;"",Q1224=J1224),Q1224,X1224)),0)),"")</f>
        <v/>
      </c>
      <c r="AW1224" s="119" t="str">
        <f>IF(D1224&lt;&gt;"",IF(COUNTIF($D$12:$D1224,$D1224)&gt;1,0,IF(SUM(P1224,W1224,AD1224)&gt;0,IF(AND(X1224="",OR(Q1224&lt;&gt;"",J1224&lt;&gt;"")),IF(Q1224&lt;&gt;"",Q1224,IF(J1224&lt;&gt;"",J1224,0)),IF(AND(Q1224&lt;&gt;"",J1224&lt;&gt;"",Q1224=J1224),Q1224,X1224)),0)),"")</f>
        <v/>
      </c>
      <c r="AX1224" s="118" t="str">
        <f t="shared" si="379"/>
        <v/>
      </c>
      <c r="AY1224" s="118" t="str">
        <f t="shared" si="380"/>
        <v/>
      </c>
      <c r="AZ1224" s="118" t="str">
        <f t="shared" si="381"/>
        <v/>
      </c>
      <c r="BA1224" s="118" t="str">
        <f t="shared" si="382"/>
        <v/>
      </c>
      <c r="BB1224" s="118" t="str">
        <f t="shared" si="383"/>
        <v/>
      </c>
      <c r="BC1224" s="118" t="str">
        <f t="shared" si="384"/>
        <v/>
      </c>
      <c r="BD1224" s="118" t="str">
        <f t="shared" si="385"/>
        <v/>
      </c>
      <c r="BE1224" s="118" t="str">
        <f t="shared" si="386"/>
        <v/>
      </c>
      <c r="BF1224" s="118" t="str">
        <f t="shared" si="387"/>
        <v/>
      </c>
      <c r="BG1224" s="120"/>
      <c r="BH1224" s="120" t="str">
        <f t="shared" si="388"/>
        <v/>
      </c>
      <c r="BI1224" s="120" t="str">
        <f t="shared" si="389"/>
        <v/>
      </c>
      <c r="BJ1224" s="121"/>
      <c r="BK1224" s="120" t="str">
        <f t="shared" si="390"/>
        <v/>
      </c>
      <c r="BL1224" s="120" t="str">
        <f t="shared" si="391"/>
        <v/>
      </c>
      <c r="BM1224" s="120" t="str">
        <f t="shared" si="392"/>
        <v/>
      </c>
      <c r="BN1224" s="120" t="str">
        <f t="shared" si="393"/>
        <v/>
      </c>
      <c r="BO1224" s="120" t="str">
        <f t="shared" si="394"/>
        <v/>
      </c>
      <c r="BP1224" s="120" t="str">
        <f t="shared" si="395"/>
        <v/>
      </c>
      <c r="BQ1224" s="98"/>
      <c r="BR1224" s="98"/>
      <c r="BS1224" s="98"/>
      <c r="BT1224" s="98"/>
      <c r="BU1224" s="98"/>
      <c r="BV1224" s="98"/>
      <c r="BW1224" s="98"/>
      <c r="BX1224" s="98"/>
      <c r="BY1224" s="98"/>
      <c r="BZ1224" s="98"/>
      <c r="CA1224" s="98"/>
      <c r="CB1224" s="98"/>
      <c r="CC1224" s="98"/>
      <c r="CD1224" s="98"/>
      <c r="CE1224" s="98"/>
      <c r="CF1224" s="98"/>
      <c r="CG1224" s="98"/>
      <c r="CH1224" s="98"/>
      <c r="CI1224" s="98"/>
      <c r="CJ1224" s="98"/>
      <c r="CK1224" s="98"/>
      <c r="CL1224" s="98"/>
      <c r="CM1224" s="98"/>
      <c r="CN1224" s="98"/>
      <c r="CO1224" s="98"/>
      <c r="CP1224" s="98"/>
      <c r="CQ1224" s="98"/>
      <c r="CR1224" s="98"/>
      <c r="CS1224" s="98"/>
    </row>
    <row r="1225" spans="1:97" s="4" customFormat="1" ht="18.75" customHeight="1" x14ac:dyDescent="0.2">
      <c r="A1225" s="3">
        <f t="shared" si="396"/>
        <v>1213</v>
      </c>
      <c r="B1225" s="263"/>
      <c r="C1225" s="263"/>
      <c r="D1225" s="263"/>
      <c r="E1225" s="259"/>
      <c r="F1225" s="259"/>
      <c r="G1225" s="43"/>
      <c r="H1225" s="264"/>
      <c r="I1225" s="261"/>
      <c r="J1225" s="106"/>
      <c r="K1225" s="247"/>
      <c r="L1225" s="247"/>
      <c r="M1225" s="247"/>
      <c r="N1225" s="248" t="str">
        <f>IF(AND(K1225&lt;&gt;"",L1225&lt;&gt;"",J1225&lt;&gt;""),ROUND(MIN(IF(OR(J1225="OZZ",J1225="ZZ"),5000,17300),TRUNC(0.75*(SUMIF($D$12:$D1225,$D1225,K$12:K1225)+SUMIF($D$12:$D1225,$D1225,L$12:L1225)),2)) - SUMIF($D$12:$D1224,$D1225,N$12:N1224),2),"")</f>
        <v/>
      </c>
      <c r="O1225" s="249" t="str">
        <f>IF(AND(K1225&lt;&gt;"",L1225&lt;&gt;"",M1225&lt;&gt;"",J1225&lt;&gt;"",AH1225&lt;&gt;""),IF(OR(J1225="OZZ",J1225="ZZ"),ROUND(0-SUMIF($D$12:$D1224,$D1225,O$12:O1224),2),IF(M1225=0,0,ROUND(MIN(MIN(17300,TRUNC(0.75*(SUMIF($D$12:$D$2012,$D1225,K$12:K$2012)+SUMIF($D$12:$D$2012,$D1225,L$12:L$2012)),2)+SUMIF($D$12:$D1225,$D1225,AH$12:AH1225))-SUMIF($D$12:$D1224,$D1225,O$12:O1224)-SUMIF($D$12:$D$2012,$D1225,N$12:N$2012),AH1225),2))),"")</f>
        <v/>
      </c>
      <c r="P1225" s="250" t="str">
        <f>IF(J1225&lt;&gt;"",1000 - SUMIF($D$12:$D1224,$D1225,P$12:P1224),"")</f>
        <v/>
      </c>
      <c r="Q1225" s="106"/>
      <c r="R1225" s="247"/>
      <c r="S1225" s="247"/>
      <c r="T1225" s="247"/>
      <c r="U1225" s="248" t="str">
        <f>IF(AND(R1225&lt;&gt;"",S1225&lt;&gt;"",Q1225&lt;&gt;""),ROUND(MIN(IF(OR(Q1225="OZZ",Q1225="ZZ"),5000,17300),TRUNC(0.75*(SUMIF($D$12:$D1225,$D1225,R$12:R1225)+SUMIF($D$12:$D1225,$D1225,S$12:S1225)),2)) - SUMIF($D$12:$D1224,$D1225,U$12:U1224),2),"")</f>
        <v/>
      </c>
      <c r="V1225" s="248" t="str">
        <f>IF(AND(R1225&lt;&gt;"",S1225&lt;&gt;"",T1225&lt;&gt;"",Q1225&lt;&gt;"",AL1225&lt;&gt;""),IF(OR(Q1225="OZZ",Q1225="ZZ"),ROUND(0-SUMIF($D$12:$D1224,$D1225,V$12:V1224),2),IF(T1225=0,0,ROUND(MIN(MIN(17300,TRUNC(0.75*(SUMIF($D$12:$D$2012,$D1225,R$12:R$2012)+SUMIF($D$12:$D$2012,$D1225,S$12:S$2012)),2)+SUMIF($D$12:$D1225,$D1225,AL$12:AL1225))-SUMIF($D$12:$D1224,$D1225,V$12:V1224)-SUMIF($D$12:$D$2012,$D1225,U$12:U$2012),AL1225),2))),"")</f>
        <v/>
      </c>
      <c r="W1225" s="250" t="str">
        <f>IF(Q1225&lt;&gt;"",1000 - SUMIF($D$12:$D1224,$D1225,W$12:W1224),"")</f>
        <v/>
      </c>
      <c r="X1225" s="106"/>
      <c r="Y1225" s="247"/>
      <c r="Z1225" s="247"/>
      <c r="AA1225" s="247"/>
      <c r="AB1225" s="248" t="str">
        <f>IF(AND(Y1225&lt;&gt;"",Z1225&lt;&gt;"",X1225&lt;&gt;""),ROUND(MIN(IF(OR(X1225="OZZ",X1225="ZZ"),5000,17300),TRUNC(0.75*(SUMIF($D$12:$D1225,$D1225,Y$12:Y1225)+SUMIF($D$12:$D1225,$D1225,Z$12:Z1225)),2)) - SUMIF($D$12:$D1224,$D1225,AB$12:AB1224),2),"")</f>
        <v/>
      </c>
      <c r="AC1225" s="251" t="str">
        <f>IF(AND(Y1225&lt;&gt;"",Z1225&lt;&gt;"",AA1225&lt;&gt;"",X1225&lt;&gt;"",AP1225&lt;&gt;""),IF(OR(X1225="OZZ",X1225="ZZ"),ROUND(0-SUMIF($D$12:$D1224,$D1225,AC$12:AC1224),2),IF(AA1225=0,0,ROUND(MIN(MIN(17300,TRUNC(0.75*(SUMIF($D$12:$D$2012,$D1225,Y$12:Y$2012)+SUMIF($D$12:$D$2012,$D1225,Z$12:Z$2012)),2)+SUMIF($D$12:$D1225,$D1225,AP$12:AP1225))-SUMIF($D$12:$D1224,$D1225,AC$12:AC1224)-SUMIF($D$12:$D$2012,$D1225,AB$12:AB$2012),AP1225),2))),"")</f>
        <v/>
      </c>
      <c r="AD1225" s="250" t="str">
        <f>IF(X1225&lt;&gt;"",1000 - SUMIF($D$12:$D1224,$D1225,AD$12:AD1224),"")</f>
        <v/>
      </c>
      <c r="AE1225" s="252"/>
      <c r="AF1225" s="253"/>
      <c r="AG1225" s="254"/>
      <c r="AH1225" s="255" t="str">
        <f t="shared" si="397"/>
        <v/>
      </c>
      <c r="AI1225" s="256"/>
      <c r="AJ1225" s="253"/>
      <c r="AK1225" s="254"/>
      <c r="AL1225" s="255" t="str">
        <f t="shared" si="398"/>
        <v/>
      </c>
      <c r="AM1225" s="256"/>
      <c r="AN1225" s="253"/>
      <c r="AO1225" s="254"/>
      <c r="AP1225" s="255" t="str">
        <f t="shared" si="378"/>
        <v/>
      </c>
      <c r="AQ1225" s="116"/>
      <c r="AR1225" s="116"/>
      <c r="AS1225" s="117"/>
      <c r="AT1225" s="118"/>
      <c r="AU1225" s="119" t="str">
        <f>IF(D1225&lt;&gt; "", IF(COUNTIF($D$12:$D1225,$D1225)&gt;1,0,IF(SUM(N1225,U1225,AB1225)&gt;0,IF(AND(X1225="",OR(Q1225&lt;&gt;"",J1225&lt;&gt;"")),IF(Q1225&lt;&gt;"",Q1225,IF(J1225&lt;&gt;"",J1225,0)),IF(AND(Q1225&lt;&gt;"",J1225&lt;&gt;"",Q1225=J1225),Q1225,X1225)),0)),"")</f>
        <v/>
      </c>
      <c r="AV1225" s="119" t="str">
        <f>IF(D1225&lt;&gt;"",IF(COUNTIF($D$12:$D1225,$D1225)&gt;1,0,IF(SUM(O1225,V1225,AC1225)&gt;0,IF(AND(X1225="",OR(Q1225&lt;&gt;"",J1225&lt;&gt;"")),IF(Q1225&lt;&gt;"",Q1225,IF(J1225&lt;&gt;"",J1225,0)),IF(AND(Q1225&lt;&gt;"",J1225&lt;&gt;"",Q1225=J1225),Q1225,X1225)),0)),"")</f>
        <v/>
      </c>
      <c r="AW1225" s="119" t="str">
        <f>IF(D1225&lt;&gt;"",IF(COUNTIF($D$12:$D1225,$D1225)&gt;1,0,IF(SUM(P1225,W1225,AD1225)&gt;0,IF(AND(X1225="",OR(Q1225&lt;&gt;"",J1225&lt;&gt;"")),IF(Q1225&lt;&gt;"",Q1225,IF(J1225&lt;&gt;"",J1225,0)),IF(AND(Q1225&lt;&gt;"",J1225&lt;&gt;"",Q1225=J1225),Q1225,X1225)),0)),"")</f>
        <v/>
      </c>
      <c r="AX1225" s="118" t="str">
        <f t="shared" si="379"/>
        <v/>
      </c>
      <c r="AY1225" s="118" t="str">
        <f t="shared" si="380"/>
        <v/>
      </c>
      <c r="AZ1225" s="118" t="str">
        <f t="shared" si="381"/>
        <v/>
      </c>
      <c r="BA1225" s="118" t="str">
        <f t="shared" si="382"/>
        <v/>
      </c>
      <c r="BB1225" s="118" t="str">
        <f t="shared" si="383"/>
        <v/>
      </c>
      <c r="BC1225" s="118" t="str">
        <f t="shared" si="384"/>
        <v/>
      </c>
      <c r="BD1225" s="118" t="str">
        <f t="shared" si="385"/>
        <v/>
      </c>
      <c r="BE1225" s="118" t="str">
        <f t="shared" si="386"/>
        <v/>
      </c>
      <c r="BF1225" s="118" t="str">
        <f t="shared" si="387"/>
        <v/>
      </c>
      <c r="BG1225" s="120"/>
      <c r="BH1225" s="120" t="str">
        <f t="shared" si="388"/>
        <v/>
      </c>
      <c r="BI1225" s="120" t="str">
        <f t="shared" si="389"/>
        <v/>
      </c>
      <c r="BJ1225" s="121"/>
      <c r="BK1225" s="120" t="str">
        <f t="shared" si="390"/>
        <v/>
      </c>
      <c r="BL1225" s="120" t="str">
        <f t="shared" si="391"/>
        <v/>
      </c>
      <c r="BM1225" s="120" t="str">
        <f t="shared" si="392"/>
        <v/>
      </c>
      <c r="BN1225" s="120" t="str">
        <f t="shared" si="393"/>
        <v/>
      </c>
      <c r="BO1225" s="120" t="str">
        <f t="shared" si="394"/>
        <v/>
      </c>
      <c r="BP1225" s="120" t="str">
        <f t="shared" si="395"/>
        <v/>
      </c>
      <c r="BQ1225" s="98"/>
      <c r="BR1225" s="98"/>
      <c r="BS1225" s="98"/>
      <c r="BT1225" s="98"/>
      <c r="BU1225" s="98"/>
      <c r="BV1225" s="98"/>
      <c r="BW1225" s="98"/>
      <c r="BX1225" s="98"/>
      <c r="BY1225" s="98"/>
      <c r="BZ1225" s="98"/>
      <c r="CA1225" s="98"/>
      <c r="CB1225" s="98"/>
      <c r="CC1225" s="98"/>
      <c r="CD1225" s="98"/>
      <c r="CE1225" s="98"/>
      <c r="CF1225" s="98"/>
      <c r="CG1225" s="98"/>
      <c r="CH1225" s="98"/>
      <c r="CI1225" s="98"/>
      <c r="CJ1225" s="98"/>
      <c r="CK1225" s="98"/>
      <c r="CL1225" s="98"/>
      <c r="CM1225" s="98"/>
      <c r="CN1225" s="98"/>
      <c r="CO1225" s="98"/>
      <c r="CP1225" s="98"/>
      <c r="CQ1225" s="98"/>
      <c r="CR1225" s="98"/>
      <c r="CS1225" s="98"/>
    </row>
    <row r="1226" spans="1:97" s="4" customFormat="1" ht="18.75" customHeight="1" x14ac:dyDescent="0.2">
      <c r="A1226" s="3">
        <f t="shared" si="396"/>
        <v>1214</v>
      </c>
      <c r="B1226" s="263"/>
      <c r="C1226" s="263"/>
      <c r="D1226" s="263"/>
      <c r="E1226" s="259"/>
      <c r="F1226" s="259"/>
      <c r="G1226" s="43"/>
      <c r="H1226" s="264"/>
      <c r="I1226" s="261"/>
      <c r="J1226" s="106"/>
      <c r="K1226" s="247"/>
      <c r="L1226" s="247"/>
      <c r="M1226" s="247"/>
      <c r="N1226" s="248" t="str">
        <f>IF(AND(K1226&lt;&gt;"",L1226&lt;&gt;"",J1226&lt;&gt;""),ROUND(MIN(IF(OR(J1226="OZZ",J1226="ZZ"),5000,17300),TRUNC(0.75*(SUMIF($D$12:$D1226,$D1226,K$12:K1226)+SUMIF($D$12:$D1226,$D1226,L$12:L1226)),2)) - SUMIF($D$12:$D1225,$D1226,N$12:N1225),2),"")</f>
        <v/>
      </c>
      <c r="O1226" s="249" t="str">
        <f>IF(AND(K1226&lt;&gt;"",L1226&lt;&gt;"",M1226&lt;&gt;"",J1226&lt;&gt;"",AH1226&lt;&gt;""),IF(OR(J1226="OZZ",J1226="ZZ"),ROUND(0-SUMIF($D$12:$D1225,$D1226,O$12:O1225),2),IF(M1226=0,0,ROUND(MIN(MIN(17300,TRUNC(0.75*(SUMIF($D$12:$D$2012,$D1226,K$12:K$2012)+SUMIF($D$12:$D$2012,$D1226,L$12:L$2012)),2)+SUMIF($D$12:$D1226,$D1226,AH$12:AH1226))-SUMIF($D$12:$D1225,$D1226,O$12:O1225)-SUMIF($D$12:$D$2012,$D1226,N$12:N$2012),AH1226),2))),"")</f>
        <v/>
      </c>
      <c r="P1226" s="250" t="str">
        <f>IF(J1226&lt;&gt;"",1000 - SUMIF($D$12:$D1225,$D1226,P$12:P1225),"")</f>
        <v/>
      </c>
      <c r="Q1226" s="106"/>
      <c r="R1226" s="247"/>
      <c r="S1226" s="247"/>
      <c r="T1226" s="247"/>
      <c r="U1226" s="248" t="str">
        <f>IF(AND(R1226&lt;&gt;"",S1226&lt;&gt;"",Q1226&lt;&gt;""),ROUND(MIN(IF(OR(Q1226="OZZ",Q1226="ZZ"),5000,17300),TRUNC(0.75*(SUMIF($D$12:$D1226,$D1226,R$12:R1226)+SUMIF($D$12:$D1226,$D1226,S$12:S1226)),2)) - SUMIF($D$12:$D1225,$D1226,U$12:U1225),2),"")</f>
        <v/>
      </c>
      <c r="V1226" s="248" t="str">
        <f>IF(AND(R1226&lt;&gt;"",S1226&lt;&gt;"",T1226&lt;&gt;"",Q1226&lt;&gt;"",AL1226&lt;&gt;""),IF(OR(Q1226="OZZ",Q1226="ZZ"),ROUND(0-SUMIF($D$12:$D1225,$D1226,V$12:V1225),2),IF(T1226=0,0,ROUND(MIN(MIN(17300,TRUNC(0.75*(SUMIF($D$12:$D$2012,$D1226,R$12:R$2012)+SUMIF($D$12:$D$2012,$D1226,S$12:S$2012)),2)+SUMIF($D$12:$D1226,$D1226,AL$12:AL1226))-SUMIF($D$12:$D1225,$D1226,V$12:V1225)-SUMIF($D$12:$D$2012,$D1226,U$12:U$2012),AL1226),2))),"")</f>
        <v/>
      </c>
      <c r="W1226" s="250" t="str">
        <f>IF(Q1226&lt;&gt;"",1000 - SUMIF($D$12:$D1225,$D1226,W$12:W1225),"")</f>
        <v/>
      </c>
      <c r="X1226" s="106"/>
      <c r="Y1226" s="247"/>
      <c r="Z1226" s="247"/>
      <c r="AA1226" s="247"/>
      <c r="AB1226" s="248" t="str">
        <f>IF(AND(Y1226&lt;&gt;"",Z1226&lt;&gt;"",X1226&lt;&gt;""),ROUND(MIN(IF(OR(X1226="OZZ",X1226="ZZ"),5000,17300),TRUNC(0.75*(SUMIF($D$12:$D1226,$D1226,Y$12:Y1226)+SUMIF($D$12:$D1226,$D1226,Z$12:Z1226)),2)) - SUMIF($D$12:$D1225,$D1226,AB$12:AB1225),2),"")</f>
        <v/>
      </c>
      <c r="AC1226" s="251" t="str">
        <f>IF(AND(Y1226&lt;&gt;"",Z1226&lt;&gt;"",AA1226&lt;&gt;"",X1226&lt;&gt;"",AP1226&lt;&gt;""),IF(OR(X1226="OZZ",X1226="ZZ"),ROUND(0-SUMIF($D$12:$D1225,$D1226,AC$12:AC1225),2),IF(AA1226=0,0,ROUND(MIN(MIN(17300,TRUNC(0.75*(SUMIF($D$12:$D$2012,$D1226,Y$12:Y$2012)+SUMIF($D$12:$D$2012,$D1226,Z$12:Z$2012)),2)+SUMIF($D$12:$D1226,$D1226,AP$12:AP1226))-SUMIF($D$12:$D1225,$D1226,AC$12:AC1225)-SUMIF($D$12:$D$2012,$D1226,AB$12:AB$2012),AP1226),2))),"")</f>
        <v/>
      </c>
      <c r="AD1226" s="250" t="str">
        <f>IF(X1226&lt;&gt;"",1000 - SUMIF($D$12:$D1225,$D1226,AD$12:AD1225),"")</f>
        <v/>
      </c>
      <c r="AE1226" s="252"/>
      <c r="AF1226" s="253"/>
      <c r="AG1226" s="254"/>
      <c r="AH1226" s="255" t="str">
        <f t="shared" si="397"/>
        <v/>
      </c>
      <c r="AI1226" s="256"/>
      <c r="AJ1226" s="253"/>
      <c r="AK1226" s="254"/>
      <c r="AL1226" s="255" t="str">
        <f t="shared" si="398"/>
        <v/>
      </c>
      <c r="AM1226" s="256"/>
      <c r="AN1226" s="253"/>
      <c r="AO1226" s="254"/>
      <c r="AP1226" s="255" t="str">
        <f t="shared" si="378"/>
        <v/>
      </c>
      <c r="AQ1226" s="116"/>
      <c r="AR1226" s="116"/>
      <c r="AS1226" s="117"/>
      <c r="AT1226" s="118"/>
      <c r="AU1226" s="119" t="str">
        <f>IF(D1226&lt;&gt; "", IF(COUNTIF($D$12:$D1226,$D1226)&gt;1,0,IF(SUM(N1226,U1226,AB1226)&gt;0,IF(AND(X1226="",OR(Q1226&lt;&gt;"",J1226&lt;&gt;"")),IF(Q1226&lt;&gt;"",Q1226,IF(J1226&lt;&gt;"",J1226,0)),IF(AND(Q1226&lt;&gt;"",J1226&lt;&gt;"",Q1226=J1226),Q1226,X1226)),0)),"")</f>
        <v/>
      </c>
      <c r="AV1226" s="119" t="str">
        <f>IF(D1226&lt;&gt;"",IF(COUNTIF($D$12:$D1226,$D1226)&gt;1,0,IF(SUM(O1226,V1226,AC1226)&gt;0,IF(AND(X1226="",OR(Q1226&lt;&gt;"",J1226&lt;&gt;"")),IF(Q1226&lt;&gt;"",Q1226,IF(J1226&lt;&gt;"",J1226,0)),IF(AND(Q1226&lt;&gt;"",J1226&lt;&gt;"",Q1226=J1226),Q1226,X1226)),0)),"")</f>
        <v/>
      </c>
      <c r="AW1226" s="119" t="str">
        <f>IF(D1226&lt;&gt;"",IF(COUNTIF($D$12:$D1226,$D1226)&gt;1,0,IF(SUM(P1226,W1226,AD1226)&gt;0,IF(AND(X1226="",OR(Q1226&lt;&gt;"",J1226&lt;&gt;"")),IF(Q1226&lt;&gt;"",Q1226,IF(J1226&lt;&gt;"",J1226,0)),IF(AND(Q1226&lt;&gt;"",J1226&lt;&gt;"",Q1226=J1226),Q1226,X1226)),0)),"")</f>
        <v/>
      </c>
      <c r="AX1226" s="118" t="str">
        <f t="shared" si="379"/>
        <v/>
      </c>
      <c r="AY1226" s="118" t="str">
        <f t="shared" si="380"/>
        <v/>
      </c>
      <c r="AZ1226" s="118" t="str">
        <f t="shared" si="381"/>
        <v/>
      </c>
      <c r="BA1226" s="118" t="str">
        <f t="shared" si="382"/>
        <v/>
      </c>
      <c r="BB1226" s="118" t="str">
        <f t="shared" si="383"/>
        <v/>
      </c>
      <c r="BC1226" s="118" t="str">
        <f t="shared" si="384"/>
        <v/>
      </c>
      <c r="BD1226" s="118" t="str">
        <f t="shared" si="385"/>
        <v/>
      </c>
      <c r="BE1226" s="118" t="str">
        <f t="shared" si="386"/>
        <v/>
      </c>
      <c r="BF1226" s="118" t="str">
        <f t="shared" si="387"/>
        <v/>
      </c>
      <c r="BG1226" s="120"/>
      <c r="BH1226" s="120" t="str">
        <f t="shared" si="388"/>
        <v/>
      </c>
      <c r="BI1226" s="120" t="str">
        <f t="shared" si="389"/>
        <v/>
      </c>
      <c r="BJ1226" s="121"/>
      <c r="BK1226" s="120" t="str">
        <f t="shared" si="390"/>
        <v/>
      </c>
      <c r="BL1226" s="120" t="str">
        <f t="shared" si="391"/>
        <v/>
      </c>
      <c r="BM1226" s="120" t="str">
        <f t="shared" si="392"/>
        <v/>
      </c>
      <c r="BN1226" s="120" t="str">
        <f t="shared" si="393"/>
        <v/>
      </c>
      <c r="BO1226" s="120" t="str">
        <f t="shared" si="394"/>
        <v/>
      </c>
      <c r="BP1226" s="120" t="str">
        <f t="shared" si="395"/>
        <v/>
      </c>
      <c r="BQ1226" s="98"/>
      <c r="BR1226" s="98"/>
      <c r="BS1226" s="98"/>
      <c r="BT1226" s="98"/>
      <c r="BU1226" s="98"/>
      <c r="BV1226" s="98"/>
      <c r="BW1226" s="98"/>
      <c r="BX1226" s="98"/>
      <c r="BY1226" s="98"/>
      <c r="BZ1226" s="98"/>
      <c r="CA1226" s="98"/>
      <c r="CB1226" s="98"/>
      <c r="CC1226" s="98"/>
      <c r="CD1226" s="98"/>
      <c r="CE1226" s="98"/>
      <c r="CF1226" s="98"/>
      <c r="CG1226" s="98"/>
      <c r="CH1226" s="98"/>
      <c r="CI1226" s="98"/>
      <c r="CJ1226" s="98"/>
      <c r="CK1226" s="98"/>
      <c r="CL1226" s="98"/>
      <c r="CM1226" s="98"/>
      <c r="CN1226" s="98"/>
      <c r="CO1226" s="98"/>
      <c r="CP1226" s="98"/>
      <c r="CQ1226" s="98"/>
      <c r="CR1226" s="98"/>
      <c r="CS1226" s="98"/>
    </row>
    <row r="1227" spans="1:97" s="4" customFormat="1" ht="18.75" customHeight="1" x14ac:dyDescent="0.2">
      <c r="A1227" s="3">
        <f t="shared" si="396"/>
        <v>1215</v>
      </c>
      <c r="B1227" s="263"/>
      <c r="C1227" s="263"/>
      <c r="D1227" s="263"/>
      <c r="E1227" s="259"/>
      <c r="F1227" s="259"/>
      <c r="G1227" s="43"/>
      <c r="H1227" s="264"/>
      <c r="I1227" s="261"/>
      <c r="J1227" s="106"/>
      <c r="K1227" s="247"/>
      <c r="L1227" s="247"/>
      <c r="M1227" s="247"/>
      <c r="N1227" s="248" t="str">
        <f>IF(AND(K1227&lt;&gt;"",L1227&lt;&gt;"",J1227&lt;&gt;""),ROUND(MIN(IF(OR(J1227="OZZ",J1227="ZZ"),5000,17300),TRUNC(0.75*(SUMIF($D$12:$D1227,$D1227,K$12:K1227)+SUMIF($D$12:$D1227,$D1227,L$12:L1227)),2)) - SUMIF($D$12:$D1226,$D1227,N$12:N1226),2),"")</f>
        <v/>
      </c>
      <c r="O1227" s="249" t="str">
        <f>IF(AND(K1227&lt;&gt;"",L1227&lt;&gt;"",M1227&lt;&gt;"",J1227&lt;&gt;"",AH1227&lt;&gt;""),IF(OR(J1227="OZZ",J1227="ZZ"),ROUND(0-SUMIF($D$12:$D1226,$D1227,O$12:O1226),2),IF(M1227=0,0,ROUND(MIN(MIN(17300,TRUNC(0.75*(SUMIF($D$12:$D$2012,$D1227,K$12:K$2012)+SUMIF($D$12:$D$2012,$D1227,L$12:L$2012)),2)+SUMIF($D$12:$D1227,$D1227,AH$12:AH1227))-SUMIF($D$12:$D1226,$D1227,O$12:O1226)-SUMIF($D$12:$D$2012,$D1227,N$12:N$2012),AH1227),2))),"")</f>
        <v/>
      </c>
      <c r="P1227" s="250" t="str">
        <f>IF(J1227&lt;&gt;"",1000 - SUMIF($D$12:$D1226,$D1227,P$12:P1226),"")</f>
        <v/>
      </c>
      <c r="Q1227" s="106"/>
      <c r="R1227" s="247"/>
      <c r="S1227" s="247"/>
      <c r="T1227" s="247"/>
      <c r="U1227" s="248" t="str">
        <f>IF(AND(R1227&lt;&gt;"",S1227&lt;&gt;"",Q1227&lt;&gt;""),ROUND(MIN(IF(OR(Q1227="OZZ",Q1227="ZZ"),5000,17300),TRUNC(0.75*(SUMIF($D$12:$D1227,$D1227,R$12:R1227)+SUMIF($D$12:$D1227,$D1227,S$12:S1227)),2)) - SUMIF($D$12:$D1226,$D1227,U$12:U1226),2),"")</f>
        <v/>
      </c>
      <c r="V1227" s="248" t="str">
        <f>IF(AND(R1227&lt;&gt;"",S1227&lt;&gt;"",T1227&lt;&gt;"",Q1227&lt;&gt;"",AL1227&lt;&gt;""),IF(OR(Q1227="OZZ",Q1227="ZZ"),ROUND(0-SUMIF($D$12:$D1226,$D1227,V$12:V1226),2),IF(T1227=0,0,ROUND(MIN(MIN(17300,TRUNC(0.75*(SUMIF($D$12:$D$2012,$D1227,R$12:R$2012)+SUMIF($D$12:$D$2012,$D1227,S$12:S$2012)),2)+SUMIF($D$12:$D1227,$D1227,AL$12:AL1227))-SUMIF($D$12:$D1226,$D1227,V$12:V1226)-SUMIF($D$12:$D$2012,$D1227,U$12:U$2012),AL1227),2))),"")</f>
        <v/>
      </c>
      <c r="W1227" s="250" t="str">
        <f>IF(Q1227&lt;&gt;"",1000 - SUMIF($D$12:$D1226,$D1227,W$12:W1226),"")</f>
        <v/>
      </c>
      <c r="X1227" s="106"/>
      <c r="Y1227" s="247"/>
      <c r="Z1227" s="247"/>
      <c r="AA1227" s="247"/>
      <c r="AB1227" s="248" t="str">
        <f>IF(AND(Y1227&lt;&gt;"",Z1227&lt;&gt;"",X1227&lt;&gt;""),ROUND(MIN(IF(OR(X1227="OZZ",X1227="ZZ"),5000,17300),TRUNC(0.75*(SUMIF($D$12:$D1227,$D1227,Y$12:Y1227)+SUMIF($D$12:$D1227,$D1227,Z$12:Z1227)),2)) - SUMIF($D$12:$D1226,$D1227,AB$12:AB1226),2),"")</f>
        <v/>
      </c>
      <c r="AC1227" s="251" t="str">
        <f>IF(AND(Y1227&lt;&gt;"",Z1227&lt;&gt;"",AA1227&lt;&gt;"",X1227&lt;&gt;"",AP1227&lt;&gt;""),IF(OR(X1227="OZZ",X1227="ZZ"),ROUND(0-SUMIF($D$12:$D1226,$D1227,AC$12:AC1226),2),IF(AA1227=0,0,ROUND(MIN(MIN(17300,TRUNC(0.75*(SUMIF($D$12:$D$2012,$D1227,Y$12:Y$2012)+SUMIF($D$12:$D$2012,$D1227,Z$12:Z$2012)),2)+SUMIF($D$12:$D1227,$D1227,AP$12:AP1227))-SUMIF($D$12:$D1226,$D1227,AC$12:AC1226)-SUMIF($D$12:$D$2012,$D1227,AB$12:AB$2012),AP1227),2))),"")</f>
        <v/>
      </c>
      <c r="AD1227" s="250" t="str">
        <f>IF(X1227&lt;&gt;"",1000 - SUMIF($D$12:$D1226,$D1227,AD$12:AD1226),"")</f>
        <v/>
      </c>
      <c r="AE1227" s="252"/>
      <c r="AF1227" s="253"/>
      <c r="AG1227" s="254"/>
      <c r="AH1227" s="255" t="str">
        <f t="shared" si="397"/>
        <v/>
      </c>
      <c r="AI1227" s="256"/>
      <c r="AJ1227" s="253"/>
      <c r="AK1227" s="254"/>
      <c r="AL1227" s="255" t="str">
        <f t="shared" si="398"/>
        <v/>
      </c>
      <c r="AM1227" s="256"/>
      <c r="AN1227" s="253"/>
      <c r="AO1227" s="254"/>
      <c r="AP1227" s="255" t="str">
        <f t="shared" si="378"/>
        <v/>
      </c>
      <c r="AQ1227" s="116"/>
      <c r="AR1227" s="116"/>
      <c r="AS1227" s="117"/>
      <c r="AT1227" s="118"/>
      <c r="AU1227" s="119" t="str">
        <f>IF(D1227&lt;&gt; "", IF(COUNTIF($D$12:$D1227,$D1227)&gt;1,0,IF(SUM(N1227,U1227,AB1227)&gt;0,IF(AND(X1227="",OR(Q1227&lt;&gt;"",J1227&lt;&gt;"")),IF(Q1227&lt;&gt;"",Q1227,IF(J1227&lt;&gt;"",J1227,0)),IF(AND(Q1227&lt;&gt;"",J1227&lt;&gt;"",Q1227=J1227),Q1227,X1227)),0)),"")</f>
        <v/>
      </c>
      <c r="AV1227" s="119" t="str">
        <f>IF(D1227&lt;&gt;"",IF(COUNTIF($D$12:$D1227,$D1227)&gt;1,0,IF(SUM(O1227,V1227,AC1227)&gt;0,IF(AND(X1227="",OR(Q1227&lt;&gt;"",J1227&lt;&gt;"")),IF(Q1227&lt;&gt;"",Q1227,IF(J1227&lt;&gt;"",J1227,0)),IF(AND(Q1227&lt;&gt;"",J1227&lt;&gt;"",Q1227=J1227),Q1227,X1227)),0)),"")</f>
        <v/>
      </c>
      <c r="AW1227" s="119" t="str">
        <f>IF(D1227&lt;&gt;"",IF(COUNTIF($D$12:$D1227,$D1227)&gt;1,0,IF(SUM(P1227,W1227,AD1227)&gt;0,IF(AND(X1227="",OR(Q1227&lt;&gt;"",J1227&lt;&gt;"")),IF(Q1227&lt;&gt;"",Q1227,IF(J1227&lt;&gt;"",J1227,0)),IF(AND(Q1227&lt;&gt;"",J1227&lt;&gt;"",Q1227=J1227),Q1227,X1227)),0)),"")</f>
        <v/>
      </c>
      <c r="AX1227" s="118" t="str">
        <f t="shared" si="379"/>
        <v/>
      </c>
      <c r="AY1227" s="118" t="str">
        <f t="shared" si="380"/>
        <v/>
      </c>
      <c r="AZ1227" s="118" t="str">
        <f t="shared" si="381"/>
        <v/>
      </c>
      <c r="BA1227" s="118" t="str">
        <f t="shared" si="382"/>
        <v/>
      </c>
      <c r="BB1227" s="118" t="str">
        <f t="shared" si="383"/>
        <v/>
      </c>
      <c r="BC1227" s="118" t="str">
        <f t="shared" si="384"/>
        <v/>
      </c>
      <c r="BD1227" s="118" t="str">
        <f t="shared" si="385"/>
        <v/>
      </c>
      <c r="BE1227" s="118" t="str">
        <f t="shared" si="386"/>
        <v/>
      </c>
      <c r="BF1227" s="118" t="str">
        <f t="shared" si="387"/>
        <v/>
      </c>
      <c r="BG1227" s="120"/>
      <c r="BH1227" s="120" t="str">
        <f t="shared" si="388"/>
        <v/>
      </c>
      <c r="BI1227" s="120" t="str">
        <f t="shared" si="389"/>
        <v/>
      </c>
      <c r="BJ1227" s="121"/>
      <c r="BK1227" s="120" t="str">
        <f t="shared" si="390"/>
        <v/>
      </c>
      <c r="BL1227" s="120" t="str">
        <f t="shared" si="391"/>
        <v/>
      </c>
      <c r="BM1227" s="120" t="str">
        <f t="shared" si="392"/>
        <v/>
      </c>
      <c r="BN1227" s="120" t="str">
        <f t="shared" si="393"/>
        <v/>
      </c>
      <c r="BO1227" s="120" t="str">
        <f t="shared" si="394"/>
        <v/>
      </c>
      <c r="BP1227" s="120" t="str">
        <f t="shared" si="395"/>
        <v/>
      </c>
      <c r="BQ1227" s="98"/>
      <c r="BR1227" s="98"/>
      <c r="BS1227" s="98"/>
      <c r="BT1227" s="98"/>
      <c r="BU1227" s="98"/>
      <c r="BV1227" s="98"/>
      <c r="BW1227" s="98"/>
      <c r="BX1227" s="98"/>
      <c r="BY1227" s="98"/>
      <c r="BZ1227" s="98"/>
      <c r="CA1227" s="98"/>
      <c r="CB1227" s="98"/>
      <c r="CC1227" s="98"/>
      <c r="CD1227" s="98"/>
      <c r="CE1227" s="98"/>
      <c r="CF1227" s="98"/>
      <c r="CG1227" s="98"/>
      <c r="CH1227" s="98"/>
      <c r="CI1227" s="98"/>
      <c r="CJ1227" s="98"/>
      <c r="CK1227" s="98"/>
      <c r="CL1227" s="98"/>
      <c r="CM1227" s="98"/>
      <c r="CN1227" s="98"/>
      <c r="CO1227" s="98"/>
      <c r="CP1227" s="98"/>
      <c r="CQ1227" s="98"/>
      <c r="CR1227" s="98"/>
      <c r="CS1227" s="98"/>
    </row>
    <row r="1228" spans="1:97" s="4" customFormat="1" ht="18.75" customHeight="1" x14ac:dyDescent="0.2">
      <c r="A1228" s="3">
        <f t="shared" si="396"/>
        <v>1216</v>
      </c>
      <c r="B1228" s="263"/>
      <c r="C1228" s="263"/>
      <c r="D1228" s="263"/>
      <c r="E1228" s="259"/>
      <c r="F1228" s="259"/>
      <c r="G1228" s="43"/>
      <c r="H1228" s="264"/>
      <c r="I1228" s="261"/>
      <c r="J1228" s="106"/>
      <c r="K1228" s="247"/>
      <c r="L1228" s="247"/>
      <c r="M1228" s="247"/>
      <c r="N1228" s="248" t="str">
        <f>IF(AND(K1228&lt;&gt;"",L1228&lt;&gt;"",J1228&lt;&gt;""),ROUND(MIN(IF(OR(J1228="OZZ",J1228="ZZ"),5000,17300),TRUNC(0.75*(SUMIF($D$12:$D1228,$D1228,K$12:K1228)+SUMIF($D$12:$D1228,$D1228,L$12:L1228)),2)) - SUMIF($D$12:$D1227,$D1228,N$12:N1227),2),"")</f>
        <v/>
      </c>
      <c r="O1228" s="249" t="str">
        <f>IF(AND(K1228&lt;&gt;"",L1228&lt;&gt;"",M1228&lt;&gt;"",J1228&lt;&gt;"",AH1228&lt;&gt;""),IF(OR(J1228="OZZ",J1228="ZZ"),ROUND(0-SUMIF($D$12:$D1227,$D1228,O$12:O1227),2),IF(M1228=0,0,ROUND(MIN(MIN(17300,TRUNC(0.75*(SUMIF($D$12:$D$2012,$D1228,K$12:K$2012)+SUMIF($D$12:$D$2012,$D1228,L$12:L$2012)),2)+SUMIF($D$12:$D1228,$D1228,AH$12:AH1228))-SUMIF($D$12:$D1227,$D1228,O$12:O1227)-SUMIF($D$12:$D$2012,$D1228,N$12:N$2012),AH1228),2))),"")</f>
        <v/>
      </c>
      <c r="P1228" s="250" t="str">
        <f>IF(J1228&lt;&gt;"",1000 - SUMIF($D$12:$D1227,$D1228,P$12:P1227),"")</f>
        <v/>
      </c>
      <c r="Q1228" s="106"/>
      <c r="R1228" s="247"/>
      <c r="S1228" s="247"/>
      <c r="T1228" s="247"/>
      <c r="U1228" s="248" t="str">
        <f>IF(AND(R1228&lt;&gt;"",S1228&lt;&gt;"",Q1228&lt;&gt;""),ROUND(MIN(IF(OR(Q1228="OZZ",Q1228="ZZ"),5000,17300),TRUNC(0.75*(SUMIF($D$12:$D1228,$D1228,R$12:R1228)+SUMIF($D$12:$D1228,$D1228,S$12:S1228)),2)) - SUMIF($D$12:$D1227,$D1228,U$12:U1227),2),"")</f>
        <v/>
      </c>
      <c r="V1228" s="248" t="str">
        <f>IF(AND(R1228&lt;&gt;"",S1228&lt;&gt;"",T1228&lt;&gt;"",Q1228&lt;&gt;"",AL1228&lt;&gt;""),IF(OR(Q1228="OZZ",Q1228="ZZ"),ROUND(0-SUMIF($D$12:$D1227,$D1228,V$12:V1227),2),IF(T1228=0,0,ROUND(MIN(MIN(17300,TRUNC(0.75*(SUMIF($D$12:$D$2012,$D1228,R$12:R$2012)+SUMIF($D$12:$D$2012,$D1228,S$12:S$2012)),2)+SUMIF($D$12:$D1228,$D1228,AL$12:AL1228))-SUMIF($D$12:$D1227,$D1228,V$12:V1227)-SUMIF($D$12:$D$2012,$D1228,U$12:U$2012),AL1228),2))),"")</f>
        <v/>
      </c>
      <c r="W1228" s="250" t="str">
        <f>IF(Q1228&lt;&gt;"",1000 - SUMIF($D$12:$D1227,$D1228,W$12:W1227),"")</f>
        <v/>
      </c>
      <c r="X1228" s="106"/>
      <c r="Y1228" s="247"/>
      <c r="Z1228" s="247"/>
      <c r="AA1228" s="247"/>
      <c r="AB1228" s="248" t="str">
        <f>IF(AND(Y1228&lt;&gt;"",Z1228&lt;&gt;"",X1228&lt;&gt;""),ROUND(MIN(IF(OR(X1228="OZZ",X1228="ZZ"),5000,17300),TRUNC(0.75*(SUMIF($D$12:$D1228,$D1228,Y$12:Y1228)+SUMIF($D$12:$D1228,$D1228,Z$12:Z1228)),2)) - SUMIF($D$12:$D1227,$D1228,AB$12:AB1227),2),"")</f>
        <v/>
      </c>
      <c r="AC1228" s="251" t="str">
        <f>IF(AND(Y1228&lt;&gt;"",Z1228&lt;&gt;"",AA1228&lt;&gt;"",X1228&lt;&gt;"",AP1228&lt;&gt;""),IF(OR(X1228="OZZ",X1228="ZZ"),ROUND(0-SUMIF($D$12:$D1227,$D1228,AC$12:AC1227),2),IF(AA1228=0,0,ROUND(MIN(MIN(17300,TRUNC(0.75*(SUMIF($D$12:$D$2012,$D1228,Y$12:Y$2012)+SUMIF($D$12:$D$2012,$D1228,Z$12:Z$2012)),2)+SUMIF($D$12:$D1228,$D1228,AP$12:AP1228))-SUMIF($D$12:$D1227,$D1228,AC$12:AC1227)-SUMIF($D$12:$D$2012,$D1228,AB$12:AB$2012),AP1228),2))),"")</f>
        <v/>
      </c>
      <c r="AD1228" s="250" t="str">
        <f>IF(X1228&lt;&gt;"",1000 - SUMIF($D$12:$D1227,$D1228,AD$12:AD1227),"")</f>
        <v/>
      </c>
      <c r="AE1228" s="252"/>
      <c r="AF1228" s="253"/>
      <c r="AG1228" s="254"/>
      <c r="AH1228" s="255" t="str">
        <f t="shared" si="397"/>
        <v/>
      </c>
      <c r="AI1228" s="256"/>
      <c r="AJ1228" s="253"/>
      <c r="AK1228" s="254"/>
      <c r="AL1228" s="255" t="str">
        <f t="shared" si="398"/>
        <v/>
      </c>
      <c r="AM1228" s="256"/>
      <c r="AN1228" s="253"/>
      <c r="AO1228" s="254"/>
      <c r="AP1228" s="255" t="str">
        <f t="shared" si="378"/>
        <v/>
      </c>
      <c r="AQ1228" s="116"/>
      <c r="AR1228" s="116"/>
      <c r="AS1228" s="117"/>
      <c r="AT1228" s="118"/>
      <c r="AU1228" s="119" t="str">
        <f>IF(D1228&lt;&gt; "", IF(COUNTIF($D$12:$D1228,$D1228)&gt;1,0,IF(SUM(N1228,U1228,AB1228)&gt;0,IF(AND(X1228="",OR(Q1228&lt;&gt;"",J1228&lt;&gt;"")),IF(Q1228&lt;&gt;"",Q1228,IF(J1228&lt;&gt;"",J1228,0)),IF(AND(Q1228&lt;&gt;"",J1228&lt;&gt;"",Q1228=J1228),Q1228,X1228)),0)),"")</f>
        <v/>
      </c>
      <c r="AV1228" s="119" t="str">
        <f>IF(D1228&lt;&gt;"",IF(COUNTIF($D$12:$D1228,$D1228)&gt;1,0,IF(SUM(O1228,V1228,AC1228)&gt;0,IF(AND(X1228="",OR(Q1228&lt;&gt;"",J1228&lt;&gt;"")),IF(Q1228&lt;&gt;"",Q1228,IF(J1228&lt;&gt;"",J1228,0)),IF(AND(Q1228&lt;&gt;"",J1228&lt;&gt;"",Q1228=J1228),Q1228,X1228)),0)),"")</f>
        <v/>
      </c>
      <c r="AW1228" s="119" t="str">
        <f>IF(D1228&lt;&gt;"",IF(COUNTIF($D$12:$D1228,$D1228)&gt;1,0,IF(SUM(P1228,W1228,AD1228)&gt;0,IF(AND(X1228="",OR(Q1228&lt;&gt;"",J1228&lt;&gt;"")),IF(Q1228&lt;&gt;"",Q1228,IF(J1228&lt;&gt;"",J1228,0)),IF(AND(Q1228&lt;&gt;"",J1228&lt;&gt;"",Q1228=J1228),Q1228,X1228)),0)),"")</f>
        <v/>
      </c>
      <c r="AX1228" s="118" t="str">
        <f t="shared" si="379"/>
        <v/>
      </c>
      <c r="AY1228" s="118" t="str">
        <f t="shared" si="380"/>
        <v/>
      </c>
      <c r="AZ1228" s="118" t="str">
        <f t="shared" si="381"/>
        <v/>
      </c>
      <c r="BA1228" s="118" t="str">
        <f t="shared" si="382"/>
        <v/>
      </c>
      <c r="BB1228" s="118" t="str">
        <f t="shared" si="383"/>
        <v/>
      </c>
      <c r="BC1228" s="118" t="str">
        <f t="shared" si="384"/>
        <v/>
      </c>
      <c r="BD1228" s="118" t="str">
        <f t="shared" si="385"/>
        <v/>
      </c>
      <c r="BE1228" s="118" t="str">
        <f t="shared" si="386"/>
        <v/>
      </c>
      <c r="BF1228" s="118" t="str">
        <f t="shared" si="387"/>
        <v/>
      </c>
      <c r="BG1228" s="120"/>
      <c r="BH1228" s="120" t="str">
        <f t="shared" si="388"/>
        <v/>
      </c>
      <c r="BI1228" s="120" t="str">
        <f t="shared" si="389"/>
        <v/>
      </c>
      <c r="BJ1228" s="121"/>
      <c r="BK1228" s="120" t="str">
        <f t="shared" si="390"/>
        <v/>
      </c>
      <c r="BL1228" s="120" t="str">
        <f t="shared" si="391"/>
        <v/>
      </c>
      <c r="BM1228" s="120" t="str">
        <f t="shared" si="392"/>
        <v/>
      </c>
      <c r="BN1228" s="120" t="str">
        <f t="shared" si="393"/>
        <v/>
      </c>
      <c r="BO1228" s="120" t="str">
        <f t="shared" si="394"/>
        <v/>
      </c>
      <c r="BP1228" s="120" t="str">
        <f t="shared" si="395"/>
        <v/>
      </c>
      <c r="BQ1228" s="98"/>
      <c r="BR1228" s="98"/>
      <c r="BS1228" s="98"/>
      <c r="BT1228" s="98"/>
      <c r="BU1228" s="98"/>
      <c r="BV1228" s="98"/>
      <c r="BW1228" s="98"/>
      <c r="BX1228" s="98"/>
      <c r="BY1228" s="98"/>
      <c r="BZ1228" s="98"/>
      <c r="CA1228" s="98"/>
      <c r="CB1228" s="98"/>
      <c r="CC1228" s="98"/>
      <c r="CD1228" s="98"/>
      <c r="CE1228" s="98"/>
      <c r="CF1228" s="98"/>
      <c r="CG1228" s="98"/>
      <c r="CH1228" s="98"/>
      <c r="CI1228" s="98"/>
      <c r="CJ1228" s="98"/>
      <c r="CK1228" s="98"/>
      <c r="CL1228" s="98"/>
      <c r="CM1228" s="98"/>
      <c r="CN1228" s="98"/>
      <c r="CO1228" s="98"/>
      <c r="CP1228" s="98"/>
      <c r="CQ1228" s="98"/>
      <c r="CR1228" s="98"/>
      <c r="CS1228" s="98"/>
    </row>
    <row r="1229" spans="1:97" s="4" customFormat="1" ht="18.75" customHeight="1" x14ac:dyDescent="0.2">
      <c r="A1229" s="3">
        <f t="shared" si="396"/>
        <v>1217</v>
      </c>
      <c r="B1229" s="263"/>
      <c r="C1229" s="263"/>
      <c r="D1229" s="263"/>
      <c r="E1229" s="259"/>
      <c r="F1229" s="259"/>
      <c r="G1229" s="43"/>
      <c r="H1229" s="264"/>
      <c r="I1229" s="261"/>
      <c r="J1229" s="106"/>
      <c r="K1229" s="247"/>
      <c r="L1229" s="247"/>
      <c r="M1229" s="247"/>
      <c r="N1229" s="248" t="str">
        <f>IF(AND(K1229&lt;&gt;"",L1229&lt;&gt;"",J1229&lt;&gt;""),ROUND(MIN(IF(OR(J1229="OZZ",J1229="ZZ"),5000,17300),TRUNC(0.75*(SUMIF($D$12:$D1229,$D1229,K$12:K1229)+SUMIF($D$12:$D1229,$D1229,L$12:L1229)),2)) - SUMIF($D$12:$D1228,$D1229,N$12:N1228),2),"")</f>
        <v/>
      </c>
      <c r="O1229" s="249" t="str">
        <f>IF(AND(K1229&lt;&gt;"",L1229&lt;&gt;"",M1229&lt;&gt;"",J1229&lt;&gt;"",AH1229&lt;&gt;""),IF(OR(J1229="OZZ",J1229="ZZ"),ROUND(0-SUMIF($D$12:$D1228,$D1229,O$12:O1228),2),IF(M1229=0,0,ROUND(MIN(MIN(17300,TRUNC(0.75*(SUMIF($D$12:$D$2012,$D1229,K$12:K$2012)+SUMIF($D$12:$D$2012,$D1229,L$12:L$2012)),2)+SUMIF($D$12:$D1229,$D1229,AH$12:AH1229))-SUMIF($D$12:$D1228,$D1229,O$12:O1228)-SUMIF($D$12:$D$2012,$D1229,N$12:N$2012),AH1229),2))),"")</f>
        <v/>
      </c>
      <c r="P1229" s="250" t="str">
        <f>IF(J1229&lt;&gt;"",1000 - SUMIF($D$12:$D1228,$D1229,P$12:P1228),"")</f>
        <v/>
      </c>
      <c r="Q1229" s="106"/>
      <c r="R1229" s="247"/>
      <c r="S1229" s="247"/>
      <c r="T1229" s="247"/>
      <c r="U1229" s="248" t="str">
        <f>IF(AND(R1229&lt;&gt;"",S1229&lt;&gt;"",Q1229&lt;&gt;""),ROUND(MIN(IF(OR(Q1229="OZZ",Q1229="ZZ"),5000,17300),TRUNC(0.75*(SUMIF($D$12:$D1229,$D1229,R$12:R1229)+SUMIF($D$12:$D1229,$D1229,S$12:S1229)),2)) - SUMIF($D$12:$D1228,$D1229,U$12:U1228),2),"")</f>
        <v/>
      </c>
      <c r="V1229" s="248" t="str">
        <f>IF(AND(R1229&lt;&gt;"",S1229&lt;&gt;"",T1229&lt;&gt;"",Q1229&lt;&gt;"",AL1229&lt;&gt;""),IF(OR(Q1229="OZZ",Q1229="ZZ"),ROUND(0-SUMIF($D$12:$D1228,$D1229,V$12:V1228),2),IF(T1229=0,0,ROUND(MIN(MIN(17300,TRUNC(0.75*(SUMIF($D$12:$D$2012,$D1229,R$12:R$2012)+SUMIF($D$12:$D$2012,$D1229,S$12:S$2012)),2)+SUMIF($D$12:$D1229,$D1229,AL$12:AL1229))-SUMIF($D$12:$D1228,$D1229,V$12:V1228)-SUMIF($D$12:$D$2012,$D1229,U$12:U$2012),AL1229),2))),"")</f>
        <v/>
      </c>
      <c r="W1229" s="250" t="str">
        <f>IF(Q1229&lt;&gt;"",1000 - SUMIF($D$12:$D1228,$D1229,W$12:W1228),"")</f>
        <v/>
      </c>
      <c r="X1229" s="106"/>
      <c r="Y1229" s="247"/>
      <c r="Z1229" s="247"/>
      <c r="AA1229" s="247"/>
      <c r="AB1229" s="248" t="str">
        <f>IF(AND(Y1229&lt;&gt;"",Z1229&lt;&gt;"",X1229&lt;&gt;""),ROUND(MIN(IF(OR(X1229="OZZ",X1229="ZZ"),5000,17300),TRUNC(0.75*(SUMIF($D$12:$D1229,$D1229,Y$12:Y1229)+SUMIF($D$12:$D1229,$D1229,Z$12:Z1229)),2)) - SUMIF($D$12:$D1228,$D1229,AB$12:AB1228),2),"")</f>
        <v/>
      </c>
      <c r="AC1229" s="251" t="str">
        <f>IF(AND(Y1229&lt;&gt;"",Z1229&lt;&gt;"",AA1229&lt;&gt;"",X1229&lt;&gt;"",AP1229&lt;&gt;""),IF(OR(X1229="OZZ",X1229="ZZ"),ROUND(0-SUMIF($D$12:$D1228,$D1229,AC$12:AC1228),2),IF(AA1229=0,0,ROUND(MIN(MIN(17300,TRUNC(0.75*(SUMIF($D$12:$D$2012,$D1229,Y$12:Y$2012)+SUMIF($D$12:$D$2012,$D1229,Z$12:Z$2012)),2)+SUMIF($D$12:$D1229,$D1229,AP$12:AP1229))-SUMIF($D$12:$D1228,$D1229,AC$12:AC1228)-SUMIF($D$12:$D$2012,$D1229,AB$12:AB$2012),AP1229),2))),"")</f>
        <v/>
      </c>
      <c r="AD1229" s="250" t="str">
        <f>IF(X1229&lt;&gt;"",1000 - SUMIF($D$12:$D1228,$D1229,AD$12:AD1228),"")</f>
        <v/>
      </c>
      <c r="AE1229" s="252"/>
      <c r="AF1229" s="253"/>
      <c r="AG1229" s="254"/>
      <c r="AH1229" s="255" t="str">
        <f t="shared" si="397"/>
        <v/>
      </c>
      <c r="AI1229" s="256"/>
      <c r="AJ1229" s="253"/>
      <c r="AK1229" s="254"/>
      <c r="AL1229" s="255" t="str">
        <f t="shared" si="398"/>
        <v/>
      </c>
      <c r="AM1229" s="256"/>
      <c r="AN1229" s="253"/>
      <c r="AO1229" s="254"/>
      <c r="AP1229" s="255" t="str">
        <f t="shared" ref="AP1229:AP1292" si="399">IF(Y1229&lt;&gt;"",ROUND(AM1229,2)+ROUND(AN1229,2)+ROUND(AO1229,2),"")</f>
        <v/>
      </c>
      <c r="AQ1229" s="116"/>
      <c r="AR1229" s="116"/>
      <c r="AS1229" s="117"/>
      <c r="AT1229" s="118"/>
      <c r="AU1229" s="119" t="str">
        <f>IF(D1229&lt;&gt; "", IF(COUNTIF($D$12:$D1229,$D1229)&gt;1,0,IF(SUM(N1229,U1229,AB1229)&gt;0,IF(AND(X1229="",OR(Q1229&lt;&gt;"",J1229&lt;&gt;"")),IF(Q1229&lt;&gt;"",Q1229,IF(J1229&lt;&gt;"",J1229,0)),IF(AND(Q1229&lt;&gt;"",J1229&lt;&gt;"",Q1229=J1229),Q1229,X1229)),0)),"")</f>
        <v/>
      </c>
      <c r="AV1229" s="119" t="str">
        <f>IF(D1229&lt;&gt;"",IF(COUNTIF($D$12:$D1229,$D1229)&gt;1,0,IF(SUM(O1229,V1229,AC1229)&gt;0,IF(AND(X1229="",OR(Q1229&lt;&gt;"",J1229&lt;&gt;"")),IF(Q1229&lt;&gt;"",Q1229,IF(J1229&lt;&gt;"",J1229,0)),IF(AND(Q1229&lt;&gt;"",J1229&lt;&gt;"",Q1229=J1229),Q1229,X1229)),0)),"")</f>
        <v/>
      </c>
      <c r="AW1229" s="119" t="str">
        <f>IF(D1229&lt;&gt;"",IF(COUNTIF($D$12:$D1229,$D1229)&gt;1,0,IF(SUM(P1229,W1229,AD1229)&gt;0,IF(AND(X1229="",OR(Q1229&lt;&gt;"",J1229&lt;&gt;"")),IF(Q1229&lt;&gt;"",Q1229,IF(J1229&lt;&gt;"",J1229,0)),IF(AND(Q1229&lt;&gt;"",J1229&lt;&gt;"",Q1229=J1229),Q1229,X1229)),0)),"")</f>
        <v/>
      </c>
      <c r="AX1229" s="118" t="str">
        <f t="shared" ref="AX1229:AX1292" si="400">IF(D1229&lt;&gt;"",IF(J1229="OZP12",N1229,0),"")</f>
        <v/>
      </c>
      <c r="AY1229" s="118" t="str">
        <f t="shared" ref="AY1229:AY1292" si="401">IF(D1229&lt;&gt;"",IF(Q1229="OZP12",U1229,0),"")</f>
        <v/>
      </c>
      <c r="AZ1229" s="118" t="str">
        <f t="shared" ref="AZ1229:AZ1292" si="402">IF(D1229&lt;&gt;"",IF(X1229="OZP12",AB1229,0),"")</f>
        <v/>
      </c>
      <c r="BA1229" s="118" t="str">
        <f t="shared" ref="BA1229:BA1292" si="403">IF(D1229&lt;&gt;"",IF(J1229="TZP",N1229,0),"")</f>
        <v/>
      </c>
      <c r="BB1229" s="118" t="str">
        <f t="shared" ref="BB1229:BB1292" si="404">IF(D1229&lt;&gt;"",IF(Q1229="TZP",U1229,0),"")</f>
        <v/>
      </c>
      <c r="BC1229" s="118" t="str">
        <f t="shared" ref="BC1229:BC1292" si="405">IF(D1229&lt;&gt;"",IF(X1229="TZP",AB1229,0),"")</f>
        <v/>
      </c>
      <c r="BD1229" s="118" t="str">
        <f t="shared" ref="BD1229:BD1292" si="406">IF(D1229&lt;&gt;"",IF(J1229="OZZ",N1229,0),"")</f>
        <v/>
      </c>
      <c r="BE1229" s="118" t="str">
        <f t="shared" ref="BE1229:BE1292" si="407">IF(D1229&lt;&gt;"",IF(Q1229="OZZ",U1229,0),"")</f>
        <v/>
      </c>
      <c r="BF1229" s="118" t="str">
        <f t="shared" ref="BF1229:BF1292" si="408">IF(D1229&lt;&gt;"",IF(X1229="OZZ",AB1229,0),"")</f>
        <v/>
      </c>
      <c r="BG1229" s="120"/>
      <c r="BH1229" s="120" t="str">
        <f t="shared" ref="BH1229:BH1292" si="409">IF(D1229&lt;&gt;"",IF(ISERROR(FIND("/",D1229)), 0, 1),"")</f>
        <v/>
      </c>
      <c r="BI1229" s="120" t="str">
        <f t="shared" ref="BI1229:BI1292" si="410">IF(D1229&lt;&gt;"",IF(BH1229*1=0,D1229,CONCATENATE(MID(D1229,1,FIND("/",D1229,1)-1),MID(D1229,FIND("/",D1229,1)+1,LEN(D1229)))),"")</f>
        <v/>
      </c>
      <c r="BJ1229" s="121"/>
      <c r="BK1229" s="120" t="str">
        <f t="shared" ref="BK1229:BK1292" si="411">IF(D1229&lt;&gt;"",IF(J1229="OZP12",O1229,0),"")</f>
        <v/>
      </c>
      <c r="BL1229" s="120" t="str">
        <f t="shared" ref="BL1229:BL1292" si="412">IF(D1229&lt;&gt;"",IF(Q1229="OZP12",V1229,0),"")</f>
        <v/>
      </c>
      <c r="BM1229" s="120" t="str">
        <f t="shared" ref="BM1229:BM1292" si="413">IF(D1229&lt;&gt;"",IF(X1229="OZP12",AC1229,0),"")</f>
        <v/>
      </c>
      <c r="BN1229" s="120" t="str">
        <f t="shared" ref="BN1229:BN1292" si="414">IF(D1229&lt;&gt;"",IF(J1229="TZP",O1229,0),"")</f>
        <v/>
      </c>
      <c r="BO1229" s="120" t="str">
        <f t="shared" ref="BO1229:BO1292" si="415">IF(D1229&lt;&gt;"",IF(Q1229="TZP",V1229,0),"")</f>
        <v/>
      </c>
      <c r="BP1229" s="120" t="str">
        <f t="shared" ref="BP1229:BP1292" si="416">IF(D1229&lt;&gt;"",IF(X1229="TZP",AC1229,0),"")</f>
        <v/>
      </c>
      <c r="BQ1229" s="98"/>
      <c r="BR1229" s="98"/>
      <c r="BS1229" s="98"/>
      <c r="BT1229" s="98"/>
      <c r="BU1229" s="98"/>
      <c r="BV1229" s="98"/>
      <c r="BW1229" s="98"/>
      <c r="BX1229" s="98"/>
      <c r="BY1229" s="98"/>
      <c r="BZ1229" s="98"/>
      <c r="CA1229" s="98"/>
      <c r="CB1229" s="98"/>
      <c r="CC1229" s="98"/>
      <c r="CD1229" s="98"/>
      <c r="CE1229" s="98"/>
      <c r="CF1229" s="98"/>
      <c r="CG1229" s="98"/>
      <c r="CH1229" s="98"/>
      <c r="CI1229" s="98"/>
      <c r="CJ1229" s="98"/>
      <c r="CK1229" s="98"/>
      <c r="CL1229" s="98"/>
      <c r="CM1229" s="98"/>
      <c r="CN1229" s="98"/>
      <c r="CO1229" s="98"/>
      <c r="CP1229" s="98"/>
      <c r="CQ1229" s="98"/>
      <c r="CR1229" s="98"/>
      <c r="CS1229" s="98"/>
    </row>
    <row r="1230" spans="1:97" s="4" customFormat="1" ht="18.75" customHeight="1" x14ac:dyDescent="0.2">
      <c r="A1230" s="3">
        <f t="shared" ref="A1230:A1293" si="417">A1229+1</f>
        <v>1218</v>
      </c>
      <c r="B1230" s="263"/>
      <c r="C1230" s="263"/>
      <c r="D1230" s="263"/>
      <c r="E1230" s="259"/>
      <c r="F1230" s="259"/>
      <c r="G1230" s="43"/>
      <c r="H1230" s="264"/>
      <c r="I1230" s="261"/>
      <c r="J1230" s="106"/>
      <c r="K1230" s="247"/>
      <c r="L1230" s="247"/>
      <c r="M1230" s="247"/>
      <c r="N1230" s="248" t="str">
        <f>IF(AND(K1230&lt;&gt;"",L1230&lt;&gt;"",J1230&lt;&gt;""),ROUND(MIN(IF(OR(J1230="OZZ",J1230="ZZ"),5000,17300),TRUNC(0.75*(SUMIF($D$12:$D1230,$D1230,K$12:K1230)+SUMIF($D$12:$D1230,$D1230,L$12:L1230)),2)) - SUMIF($D$12:$D1229,$D1230,N$12:N1229),2),"")</f>
        <v/>
      </c>
      <c r="O1230" s="249" t="str">
        <f>IF(AND(K1230&lt;&gt;"",L1230&lt;&gt;"",M1230&lt;&gt;"",J1230&lt;&gt;"",AH1230&lt;&gt;""),IF(OR(J1230="OZZ",J1230="ZZ"),ROUND(0-SUMIF($D$12:$D1229,$D1230,O$12:O1229),2),IF(M1230=0,0,ROUND(MIN(MIN(17300,TRUNC(0.75*(SUMIF($D$12:$D$2012,$D1230,K$12:K$2012)+SUMIF($D$12:$D$2012,$D1230,L$12:L$2012)),2)+SUMIF($D$12:$D1230,$D1230,AH$12:AH1230))-SUMIF($D$12:$D1229,$D1230,O$12:O1229)-SUMIF($D$12:$D$2012,$D1230,N$12:N$2012),AH1230),2))),"")</f>
        <v/>
      </c>
      <c r="P1230" s="250" t="str">
        <f>IF(J1230&lt;&gt;"",1000 - SUMIF($D$12:$D1229,$D1230,P$12:P1229),"")</f>
        <v/>
      </c>
      <c r="Q1230" s="106"/>
      <c r="R1230" s="247"/>
      <c r="S1230" s="247"/>
      <c r="T1230" s="247"/>
      <c r="U1230" s="248" t="str">
        <f>IF(AND(R1230&lt;&gt;"",S1230&lt;&gt;"",Q1230&lt;&gt;""),ROUND(MIN(IF(OR(Q1230="OZZ",Q1230="ZZ"),5000,17300),TRUNC(0.75*(SUMIF($D$12:$D1230,$D1230,R$12:R1230)+SUMIF($D$12:$D1230,$D1230,S$12:S1230)),2)) - SUMIF($D$12:$D1229,$D1230,U$12:U1229),2),"")</f>
        <v/>
      </c>
      <c r="V1230" s="248" t="str">
        <f>IF(AND(R1230&lt;&gt;"",S1230&lt;&gt;"",T1230&lt;&gt;"",Q1230&lt;&gt;"",AL1230&lt;&gt;""),IF(OR(Q1230="OZZ",Q1230="ZZ"),ROUND(0-SUMIF($D$12:$D1229,$D1230,V$12:V1229),2),IF(T1230=0,0,ROUND(MIN(MIN(17300,TRUNC(0.75*(SUMIF($D$12:$D$2012,$D1230,R$12:R$2012)+SUMIF($D$12:$D$2012,$D1230,S$12:S$2012)),2)+SUMIF($D$12:$D1230,$D1230,AL$12:AL1230))-SUMIF($D$12:$D1229,$D1230,V$12:V1229)-SUMIF($D$12:$D$2012,$D1230,U$12:U$2012),AL1230),2))),"")</f>
        <v/>
      </c>
      <c r="W1230" s="250" t="str">
        <f>IF(Q1230&lt;&gt;"",1000 - SUMIF($D$12:$D1229,$D1230,W$12:W1229),"")</f>
        <v/>
      </c>
      <c r="X1230" s="106"/>
      <c r="Y1230" s="247"/>
      <c r="Z1230" s="247"/>
      <c r="AA1230" s="247"/>
      <c r="AB1230" s="248" t="str">
        <f>IF(AND(Y1230&lt;&gt;"",Z1230&lt;&gt;"",X1230&lt;&gt;""),ROUND(MIN(IF(OR(X1230="OZZ",X1230="ZZ"),5000,17300),TRUNC(0.75*(SUMIF($D$12:$D1230,$D1230,Y$12:Y1230)+SUMIF($D$12:$D1230,$D1230,Z$12:Z1230)),2)) - SUMIF($D$12:$D1229,$D1230,AB$12:AB1229),2),"")</f>
        <v/>
      </c>
      <c r="AC1230" s="251" t="str">
        <f>IF(AND(Y1230&lt;&gt;"",Z1230&lt;&gt;"",AA1230&lt;&gt;"",X1230&lt;&gt;"",AP1230&lt;&gt;""),IF(OR(X1230="OZZ",X1230="ZZ"),ROUND(0-SUMIF($D$12:$D1229,$D1230,AC$12:AC1229),2),IF(AA1230=0,0,ROUND(MIN(MIN(17300,TRUNC(0.75*(SUMIF($D$12:$D$2012,$D1230,Y$12:Y$2012)+SUMIF($D$12:$D$2012,$D1230,Z$12:Z$2012)),2)+SUMIF($D$12:$D1230,$D1230,AP$12:AP1230))-SUMIF($D$12:$D1229,$D1230,AC$12:AC1229)-SUMIF($D$12:$D$2012,$D1230,AB$12:AB$2012),AP1230),2))),"")</f>
        <v/>
      </c>
      <c r="AD1230" s="250" t="str">
        <f>IF(X1230&lt;&gt;"",1000 - SUMIF($D$12:$D1229,$D1230,AD$12:AD1229),"")</f>
        <v/>
      </c>
      <c r="AE1230" s="252"/>
      <c r="AF1230" s="253"/>
      <c r="AG1230" s="254"/>
      <c r="AH1230" s="255" t="str">
        <f t="shared" ref="AH1230:AH1293" si="418">IF(K1230&lt;&gt;"",ROUND(AE1230,2)+ROUND(AF1230,2)+ROUND(AG1230,2),"")</f>
        <v/>
      </c>
      <c r="AI1230" s="256"/>
      <c r="AJ1230" s="253"/>
      <c r="AK1230" s="254"/>
      <c r="AL1230" s="255" t="str">
        <f t="shared" ref="AL1230:AL1293" si="419">IF(R1230&lt;&gt;"",ROUND(AI1230,2)+ROUND(AJ1230,2)+ROUND(AK1230,2),"")</f>
        <v/>
      </c>
      <c r="AM1230" s="256"/>
      <c r="AN1230" s="253"/>
      <c r="AO1230" s="254"/>
      <c r="AP1230" s="255" t="str">
        <f t="shared" si="399"/>
        <v/>
      </c>
      <c r="AQ1230" s="116"/>
      <c r="AR1230" s="116"/>
      <c r="AS1230" s="117"/>
      <c r="AT1230" s="118"/>
      <c r="AU1230" s="119" t="str">
        <f>IF(D1230&lt;&gt; "", IF(COUNTIF($D$12:$D1230,$D1230)&gt;1,0,IF(SUM(N1230,U1230,AB1230)&gt;0,IF(AND(X1230="",OR(Q1230&lt;&gt;"",J1230&lt;&gt;"")),IF(Q1230&lt;&gt;"",Q1230,IF(J1230&lt;&gt;"",J1230,0)),IF(AND(Q1230&lt;&gt;"",J1230&lt;&gt;"",Q1230=J1230),Q1230,X1230)),0)),"")</f>
        <v/>
      </c>
      <c r="AV1230" s="119" t="str">
        <f>IF(D1230&lt;&gt;"",IF(COUNTIF($D$12:$D1230,$D1230)&gt;1,0,IF(SUM(O1230,V1230,AC1230)&gt;0,IF(AND(X1230="",OR(Q1230&lt;&gt;"",J1230&lt;&gt;"")),IF(Q1230&lt;&gt;"",Q1230,IF(J1230&lt;&gt;"",J1230,0)),IF(AND(Q1230&lt;&gt;"",J1230&lt;&gt;"",Q1230=J1230),Q1230,X1230)),0)),"")</f>
        <v/>
      </c>
      <c r="AW1230" s="119" t="str">
        <f>IF(D1230&lt;&gt;"",IF(COUNTIF($D$12:$D1230,$D1230)&gt;1,0,IF(SUM(P1230,W1230,AD1230)&gt;0,IF(AND(X1230="",OR(Q1230&lt;&gt;"",J1230&lt;&gt;"")),IF(Q1230&lt;&gt;"",Q1230,IF(J1230&lt;&gt;"",J1230,0)),IF(AND(Q1230&lt;&gt;"",J1230&lt;&gt;"",Q1230=J1230),Q1230,X1230)),0)),"")</f>
        <v/>
      </c>
      <c r="AX1230" s="118" t="str">
        <f t="shared" si="400"/>
        <v/>
      </c>
      <c r="AY1230" s="118" t="str">
        <f t="shared" si="401"/>
        <v/>
      </c>
      <c r="AZ1230" s="118" t="str">
        <f t="shared" si="402"/>
        <v/>
      </c>
      <c r="BA1230" s="118" t="str">
        <f t="shared" si="403"/>
        <v/>
      </c>
      <c r="BB1230" s="118" t="str">
        <f t="shared" si="404"/>
        <v/>
      </c>
      <c r="BC1230" s="118" t="str">
        <f t="shared" si="405"/>
        <v/>
      </c>
      <c r="BD1230" s="118" t="str">
        <f t="shared" si="406"/>
        <v/>
      </c>
      <c r="BE1230" s="118" t="str">
        <f t="shared" si="407"/>
        <v/>
      </c>
      <c r="BF1230" s="118" t="str">
        <f t="shared" si="408"/>
        <v/>
      </c>
      <c r="BG1230" s="120"/>
      <c r="BH1230" s="120" t="str">
        <f t="shared" si="409"/>
        <v/>
      </c>
      <c r="BI1230" s="120" t="str">
        <f t="shared" si="410"/>
        <v/>
      </c>
      <c r="BJ1230" s="121"/>
      <c r="BK1230" s="120" t="str">
        <f t="shared" si="411"/>
        <v/>
      </c>
      <c r="BL1230" s="120" t="str">
        <f t="shared" si="412"/>
        <v/>
      </c>
      <c r="BM1230" s="120" t="str">
        <f t="shared" si="413"/>
        <v/>
      </c>
      <c r="BN1230" s="120" t="str">
        <f t="shared" si="414"/>
        <v/>
      </c>
      <c r="BO1230" s="120" t="str">
        <f t="shared" si="415"/>
        <v/>
      </c>
      <c r="BP1230" s="120" t="str">
        <f t="shared" si="416"/>
        <v/>
      </c>
      <c r="BQ1230" s="98"/>
      <c r="BR1230" s="98"/>
      <c r="BS1230" s="98"/>
      <c r="BT1230" s="98"/>
      <c r="BU1230" s="98"/>
      <c r="BV1230" s="98"/>
      <c r="BW1230" s="98"/>
      <c r="BX1230" s="98"/>
      <c r="BY1230" s="98"/>
      <c r="BZ1230" s="98"/>
      <c r="CA1230" s="98"/>
      <c r="CB1230" s="98"/>
      <c r="CC1230" s="98"/>
      <c r="CD1230" s="98"/>
      <c r="CE1230" s="98"/>
      <c r="CF1230" s="98"/>
      <c r="CG1230" s="98"/>
      <c r="CH1230" s="98"/>
      <c r="CI1230" s="98"/>
      <c r="CJ1230" s="98"/>
      <c r="CK1230" s="98"/>
      <c r="CL1230" s="98"/>
      <c r="CM1230" s="98"/>
      <c r="CN1230" s="98"/>
      <c r="CO1230" s="98"/>
      <c r="CP1230" s="98"/>
      <c r="CQ1230" s="98"/>
      <c r="CR1230" s="98"/>
      <c r="CS1230" s="98"/>
    </row>
    <row r="1231" spans="1:97" s="4" customFormat="1" ht="18.75" customHeight="1" x14ac:dyDescent="0.2">
      <c r="A1231" s="3">
        <f t="shared" si="417"/>
        <v>1219</v>
      </c>
      <c r="B1231" s="263"/>
      <c r="C1231" s="263"/>
      <c r="D1231" s="263"/>
      <c r="E1231" s="259"/>
      <c r="F1231" s="259"/>
      <c r="G1231" s="43"/>
      <c r="H1231" s="264"/>
      <c r="I1231" s="261"/>
      <c r="J1231" s="106"/>
      <c r="K1231" s="247"/>
      <c r="L1231" s="247"/>
      <c r="M1231" s="247"/>
      <c r="N1231" s="248" t="str">
        <f>IF(AND(K1231&lt;&gt;"",L1231&lt;&gt;"",J1231&lt;&gt;""),ROUND(MIN(IF(OR(J1231="OZZ",J1231="ZZ"),5000,17300),TRUNC(0.75*(SUMIF($D$12:$D1231,$D1231,K$12:K1231)+SUMIF($D$12:$D1231,$D1231,L$12:L1231)),2)) - SUMIF($D$12:$D1230,$D1231,N$12:N1230),2),"")</f>
        <v/>
      </c>
      <c r="O1231" s="249" t="str">
        <f>IF(AND(K1231&lt;&gt;"",L1231&lt;&gt;"",M1231&lt;&gt;"",J1231&lt;&gt;"",AH1231&lt;&gt;""),IF(OR(J1231="OZZ",J1231="ZZ"),ROUND(0-SUMIF($D$12:$D1230,$D1231,O$12:O1230),2),IF(M1231=0,0,ROUND(MIN(MIN(17300,TRUNC(0.75*(SUMIF($D$12:$D$2012,$D1231,K$12:K$2012)+SUMIF($D$12:$D$2012,$D1231,L$12:L$2012)),2)+SUMIF($D$12:$D1231,$D1231,AH$12:AH1231))-SUMIF($D$12:$D1230,$D1231,O$12:O1230)-SUMIF($D$12:$D$2012,$D1231,N$12:N$2012),AH1231),2))),"")</f>
        <v/>
      </c>
      <c r="P1231" s="250" t="str">
        <f>IF(J1231&lt;&gt;"",1000 - SUMIF($D$12:$D1230,$D1231,P$12:P1230),"")</f>
        <v/>
      </c>
      <c r="Q1231" s="106"/>
      <c r="R1231" s="247"/>
      <c r="S1231" s="247"/>
      <c r="T1231" s="247"/>
      <c r="U1231" s="248" t="str">
        <f>IF(AND(R1231&lt;&gt;"",S1231&lt;&gt;"",Q1231&lt;&gt;""),ROUND(MIN(IF(OR(Q1231="OZZ",Q1231="ZZ"),5000,17300),TRUNC(0.75*(SUMIF($D$12:$D1231,$D1231,R$12:R1231)+SUMIF($D$12:$D1231,$D1231,S$12:S1231)),2)) - SUMIF($D$12:$D1230,$D1231,U$12:U1230),2),"")</f>
        <v/>
      </c>
      <c r="V1231" s="248" t="str">
        <f>IF(AND(R1231&lt;&gt;"",S1231&lt;&gt;"",T1231&lt;&gt;"",Q1231&lt;&gt;"",AL1231&lt;&gt;""),IF(OR(Q1231="OZZ",Q1231="ZZ"),ROUND(0-SUMIF($D$12:$D1230,$D1231,V$12:V1230),2),IF(T1231=0,0,ROUND(MIN(MIN(17300,TRUNC(0.75*(SUMIF($D$12:$D$2012,$D1231,R$12:R$2012)+SUMIF($D$12:$D$2012,$D1231,S$12:S$2012)),2)+SUMIF($D$12:$D1231,$D1231,AL$12:AL1231))-SUMIF($D$12:$D1230,$D1231,V$12:V1230)-SUMIF($D$12:$D$2012,$D1231,U$12:U$2012),AL1231),2))),"")</f>
        <v/>
      </c>
      <c r="W1231" s="250" t="str">
        <f>IF(Q1231&lt;&gt;"",1000 - SUMIF($D$12:$D1230,$D1231,W$12:W1230),"")</f>
        <v/>
      </c>
      <c r="X1231" s="106"/>
      <c r="Y1231" s="247"/>
      <c r="Z1231" s="247"/>
      <c r="AA1231" s="247"/>
      <c r="AB1231" s="248" t="str">
        <f>IF(AND(Y1231&lt;&gt;"",Z1231&lt;&gt;"",X1231&lt;&gt;""),ROUND(MIN(IF(OR(X1231="OZZ",X1231="ZZ"),5000,17300),TRUNC(0.75*(SUMIF($D$12:$D1231,$D1231,Y$12:Y1231)+SUMIF($D$12:$D1231,$D1231,Z$12:Z1231)),2)) - SUMIF($D$12:$D1230,$D1231,AB$12:AB1230),2),"")</f>
        <v/>
      </c>
      <c r="AC1231" s="251" t="str">
        <f>IF(AND(Y1231&lt;&gt;"",Z1231&lt;&gt;"",AA1231&lt;&gt;"",X1231&lt;&gt;"",AP1231&lt;&gt;""),IF(OR(X1231="OZZ",X1231="ZZ"),ROUND(0-SUMIF($D$12:$D1230,$D1231,AC$12:AC1230),2),IF(AA1231=0,0,ROUND(MIN(MIN(17300,TRUNC(0.75*(SUMIF($D$12:$D$2012,$D1231,Y$12:Y$2012)+SUMIF($D$12:$D$2012,$D1231,Z$12:Z$2012)),2)+SUMIF($D$12:$D1231,$D1231,AP$12:AP1231))-SUMIF($D$12:$D1230,$D1231,AC$12:AC1230)-SUMIF($D$12:$D$2012,$D1231,AB$12:AB$2012),AP1231),2))),"")</f>
        <v/>
      </c>
      <c r="AD1231" s="250" t="str">
        <f>IF(X1231&lt;&gt;"",1000 - SUMIF($D$12:$D1230,$D1231,AD$12:AD1230),"")</f>
        <v/>
      </c>
      <c r="AE1231" s="252"/>
      <c r="AF1231" s="253"/>
      <c r="AG1231" s="254"/>
      <c r="AH1231" s="255" t="str">
        <f t="shared" si="418"/>
        <v/>
      </c>
      <c r="AI1231" s="256"/>
      <c r="AJ1231" s="253"/>
      <c r="AK1231" s="254"/>
      <c r="AL1231" s="255" t="str">
        <f t="shared" si="419"/>
        <v/>
      </c>
      <c r="AM1231" s="256"/>
      <c r="AN1231" s="253"/>
      <c r="AO1231" s="254"/>
      <c r="AP1231" s="255" t="str">
        <f t="shared" si="399"/>
        <v/>
      </c>
      <c r="AQ1231" s="116"/>
      <c r="AR1231" s="116"/>
      <c r="AS1231" s="117"/>
      <c r="AT1231" s="118"/>
      <c r="AU1231" s="119" t="str">
        <f>IF(D1231&lt;&gt; "", IF(COUNTIF($D$12:$D1231,$D1231)&gt;1,0,IF(SUM(N1231,U1231,AB1231)&gt;0,IF(AND(X1231="",OR(Q1231&lt;&gt;"",J1231&lt;&gt;"")),IF(Q1231&lt;&gt;"",Q1231,IF(J1231&lt;&gt;"",J1231,0)),IF(AND(Q1231&lt;&gt;"",J1231&lt;&gt;"",Q1231=J1231),Q1231,X1231)),0)),"")</f>
        <v/>
      </c>
      <c r="AV1231" s="119" t="str">
        <f>IF(D1231&lt;&gt;"",IF(COUNTIF($D$12:$D1231,$D1231)&gt;1,0,IF(SUM(O1231,V1231,AC1231)&gt;0,IF(AND(X1231="",OR(Q1231&lt;&gt;"",J1231&lt;&gt;"")),IF(Q1231&lt;&gt;"",Q1231,IF(J1231&lt;&gt;"",J1231,0)),IF(AND(Q1231&lt;&gt;"",J1231&lt;&gt;"",Q1231=J1231),Q1231,X1231)),0)),"")</f>
        <v/>
      </c>
      <c r="AW1231" s="119" t="str">
        <f>IF(D1231&lt;&gt;"",IF(COUNTIF($D$12:$D1231,$D1231)&gt;1,0,IF(SUM(P1231,W1231,AD1231)&gt;0,IF(AND(X1231="",OR(Q1231&lt;&gt;"",J1231&lt;&gt;"")),IF(Q1231&lt;&gt;"",Q1231,IF(J1231&lt;&gt;"",J1231,0)),IF(AND(Q1231&lt;&gt;"",J1231&lt;&gt;"",Q1231=J1231),Q1231,X1231)),0)),"")</f>
        <v/>
      </c>
      <c r="AX1231" s="118" t="str">
        <f t="shared" si="400"/>
        <v/>
      </c>
      <c r="AY1231" s="118" t="str">
        <f t="shared" si="401"/>
        <v/>
      </c>
      <c r="AZ1231" s="118" t="str">
        <f t="shared" si="402"/>
        <v/>
      </c>
      <c r="BA1231" s="118" t="str">
        <f t="shared" si="403"/>
        <v/>
      </c>
      <c r="BB1231" s="118" t="str">
        <f t="shared" si="404"/>
        <v/>
      </c>
      <c r="BC1231" s="118" t="str">
        <f t="shared" si="405"/>
        <v/>
      </c>
      <c r="BD1231" s="118" t="str">
        <f t="shared" si="406"/>
        <v/>
      </c>
      <c r="BE1231" s="118" t="str">
        <f t="shared" si="407"/>
        <v/>
      </c>
      <c r="BF1231" s="118" t="str">
        <f t="shared" si="408"/>
        <v/>
      </c>
      <c r="BG1231" s="120"/>
      <c r="BH1231" s="120" t="str">
        <f t="shared" si="409"/>
        <v/>
      </c>
      <c r="BI1231" s="120" t="str">
        <f t="shared" si="410"/>
        <v/>
      </c>
      <c r="BJ1231" s="121"/>
      <c r="BK1231" s="120" t="str">
        <f t="shared" si="411"/>
        <v/>
      </c>
      <c r="BL1231" s="120" t="str">
        <f t="shared" si="412"/>
        <v/>
      </c>
      <c r="BM1231" s="120" t="str">
        <f t="shared" si="413"/>
        <v/>
      </c>
      <c r="BN1231" s="120" t="str">
        <f t="shared" si="414"/>
        <v/>
      </c>
      <c r="BO1231" s="120" t="str">
        <f t="shared" si="415"/>
        <v/>
      </c>
      <c r="BP1231" s="120" t="str">
        <f t="shared" si="416"/>
        <v/>
      </c>
      <c r="BQ1231" s="98"/>
      <c r="BR1231" s="98"/>
      <c r="BS1231" s="98"/>
      <c r="BT1231" s="98"/>
      <c r="BU1231" s="98"/>
      <c r="BV1231" s="98"/>
      <c r="BW1231" s="98"/>
      <c r="BX1231" s="98"/>
      <c r="BY1231" s="98"/>
      <c r="BZ1231" s="98"/>
      <c r="CA1231" s="98"/>
      <c r="CB1231" s="98"/>
      <c r="CC1231" s="98"/>
      <c r="CD1231" s="98"/>
      <c r="CE1231" s="98"/>
      <c r="CF1231" s="98"/>
      <c r="CG1231" s="98"/>
      <c r="CH1231" s="98"/>
      <c r="CI1231" s="98"/>
      <c r="CJ1231" s="98"/>
      <c r="CK1231" s="98"/>
      <c r="CL1231" s="98"/>
      <c r="CM1231" s="98"/>
      <c r="CN1231" s="98"/>
      <c r="CO1231" s="98"/>
      <c r="CP1231" s="98"/>
      <c r="CQ1231" s="98"/>
      <c r="CR1231" s="98"/>
      <c r="CS1231" s="98"/>
    </row>
    <row r="1232" spans="1:97" s="4" customFormat="1" ht="18.75" customHeight="1" x14ac:dyDescent="0.2">
      <c r="A1232" s="3">
        <f t="shared" si="417"/>
        <v>1220</v>
      </c>
      <c r="B1232" s="263"/>
      <c r="C1232" s="263"/>
      <c r="D1232" s="263"/>
      <c r="E1232" s="259"/>
      <c r="F1232" s="259"/>
      <c r="G1232" s="43"/>
      <c r="H1232" s="264"/>
      <c r="I1232" s="261"/>
      <c r="J1232" s="106"/>
      <c r="K1232" s="247"/>
      <c r="L1232" s="247"/>
      <c r="M1232" s="247"/>
      <c r="N1232" s="248" t="str">
        <f>IF(AND(K1232&lt;&gt;"",L1232&lt;&gt;"",J1232&lt;&gt;""),ROUND(MIN(IF(OR(J1232="OZZ",J1232="ZZ"),5000,17300),TRUNC(0.75*(SUMIF($D$12:$D1232,$D1232,K$12:K1232)+SUMIF($D$12:$D1232,$D1232,L$12:L1232)),2)) - SUMIF($D$12:$D1231,$D1232,N$12:N1231),2),"")</f>
        <v/>
      </c>
      <c r="O1232" s="249" t="str">
        <f>IF(AND(K1232&lt;&gt;"",L1232&lt;&gt;"",M1232&lt;&gt;"",J1232&lt;&gt;"",AH1232&lt;&gt;""),IF(OR(J1232="OZZ",J1232="ZZ"),ROUND(0-SUMIF($D$12:$D1231,$D1232,O$12:O1231),2),IF(M1232=0,0,ROUND(MIN(MIN(17300,TRUNC(0.75*(SUMIF($D$12:$D$2012,$D1232,K$12:K$2012)+SUMIF($D$12:$D$2012,$D1232,L$12:L$2012)),2)+SUMIF($D$12:$D1232,$D1232,AH$12:AH1232))-SUMIF($D$12:$D1231,$D1232,O$12:O1231)-SUMIF($D$12:$D$2012,$D1232,N$12:N$2012),AH1232),2))),"")</f>
        <v/>
      </c>
      <c r="P1232" s="250" t="str">
        <f>IF(J1232&lt;&gt;"",1000 - SUMIF($D$12:$D1231,$D1232,P$12:P1231),"")</f>
        <v/>
      </c>
      <c r="Q1232" s="106"/>
      <c r="R1232" s="247"/>
      <c r="S1232" s="247"/>
      <c r="T1232" s="247"/>
      <c r="U1232" s="248" t="str">
        <f>IF(AND(R1232&lt;&gt;"",S1232&lt;&gt;"",Q1232&lt;&gt;""),ROUND(MIN(IF(OR(Q1232="OZZ",Q1232="ZZ"),5000,17300),TRUNC(0.75*(SUMIF($D$12:$D1232,$D1232,R$12:R1232)+SUMIF($D$12:$D1232,$D1232,S$12:S1232)),2)) - SUMIF($D$12:$D1231,$D1232,U$12:U1231),2),"")</f>
        <v/>
      </c>
      <c r="V1232" s="248" t="str">
        <f>IF(AND(R1232&lt;&gt;"",S1232&lt;&gt;"",T1232&lt;&gt;"",Q1232&lt;&gt;"",AL1232&lt;&gt;""),IF(OR(Q1232="OZZ",Q1232="ZZ"),ROUND(0-SUMIF($D$12:$D1231,$D1232,V$12:V1231),2),IF(T1232=0,0,ROUND(MIN(MIN(17300,TRUNC(0.75*(SUMIF($D$12:$D$2012,$D1232,R$12:R$2012)+SUMIF($D$12:$D$2012,$D1232,S$12:S$2012)),2)+SUMIF($D$12:$D1232,$D1232,AL$12:AL1232))-SUMIF($D$12:$D1231,$D1232,V$12:V1231)-SUMIF($D$12:$D$2012,$D1232,U$12:U$2012),AL1232),2))),"")</f>
        <v/>
      </c>
      <c r="W1232" s="250" t="str">
        <f>IF(Q1232&lt;&gt;"",1000 - SUMIF($D$12:$D1231,$D1232,W$12:W1231),"")</f>
        <v/>
      </c>
      <c r="X1232" s="106"/>
      <c r="Y1232" s="247"/>
      <c r="Z1232" s="247"/>
      <c r="AA1232" s="247"/>
      <c r="AB1232" s="248" t="str">
        <f>IF(AND(Y1232&lt;&gt;"",Z1232&lt;&gt;"",X1232&lt;&gt;""),ROUND(MIN(IF(OR(X1232="OZZ",X1232="ZZ"),5000,17300),TRUNC(0.75*(SUMIF($D$12:$D1232,$D1232,Y$12:Y1232)+SUMIF($D$12:$D1232,$D1232,Z$12:Z1232)),2)) - SUMIF($D$12:$D1231,$D1232,AB$12:AB1231),2),"")</f>
        <v/>
      </c>
      <c r="AC1232" s="251" t="str">
        <f>IF(AND(Y1232&lt;&gt;"",Z1232&lt;&gt;"",AA1232&lt;&gt;"",X1232&lt;&gt;"",AP1232&lt;&gt;""),IF(OR(X1232="OZZ",X1232="ZZ"),ROUND(0-SUMIF($D$12:$D1231,$D1232,AC$12:AC1231),2),IF(AA1232=0,0,ROUND(MIN(MIN(17300,TRUNC(0.75*(SUMIF($D$12:$D$2012,$D1232,Y$12:Y$2012)+SUMIF($D$12:$D$2012,$D1232,Z$12:Z$2012)),2)+SUMIF($D$12:$D1232,$D1232,AP$12:AP1232))-SUMIF($D$12:$D1231,$D1232,AC$12:AC1231)-SUMIF($D$12:$D$2012,$D1232,AB$12:AB$2012),AP1232),2))),"")</f>
        <v/>
      </c>
      <c r="AD1232" s="250" t="str">
        <f>IF(X1232&lt;&gt;"",1000 - SUMIF($D$12:$D1231,$D1232,AD$12:AD1231),"")</f>
        <v/>
      </c>
      <c r="AE1232" s="252"/>
      <c r="AF1232" s="253"/>
      <c r="AG1232" s="254"/>
      <c r="AH1232" s="255" t="str">
        <f t="shared" si="418"/>
        <v/>
      </c>
      <c r="AI1232" s="256"/>
      <c r="AJ1232" s="253"/>
      <c r="AK1232" s="254"/>
      <c r="AL1232" s="255" t="str">
        <f t="shared" si="419"/>
        <v/>
      </c>
      <c r="AM1232" s="256"/>
      <c r="AN1232" s="253"/>
      <c r="AO1232" s="254"/>
      <c r="AP1232" s="255" t="str">
        <f t="shared" si="399"/>
        <v/>
      </c>
      <c r="AQ1232" s="116"/>
      <c r="AR1232" s="116"/>
      <c r="AS1232" s="117"/>
      <c r="AT1232" s="118"/>
      <c r="AU1232" s="119" t="str">
        <f>IF(D1232&lt;&gt; "", IF(COUNTIF($D$12:$D1232,$D1232)&gt;1,0,IF(SUM(N1232,U1232,AB1232)&gt;0,IF(AND(X1232="",OR(Q1232&lt;&gt;"",J1232&lt;&gt;"")),IF(Q1232&lt;&gt;"",Q1232,IF(J1232&lt;&gt;"",J1232,0)),IF(AND(Q1232&lt;&gt;"",J1232&lt;&gt;"",Q1232=J1232),Q1232,X1232)),0)),"")</f>
        <v/>
      </c>
      <c r="AV1232" s="119" t="str">
        <f>IF(D1232&lt;&gt;"",IF(COUNTIF($D$12:$D1232,$D1232)&gt;1,0,IF(SUM(O1232,V1232,AC1232)&gt;0,IF(AND(X1232="",OR(Q1232&lt;&gt;"",J1232&lt;&gt;"")),IF(Q1232&lt;&gt;"",Q1232,IF(J1232&lt;&gt;"",J1232,0)),IF(AND(Q1232&lt;&gt;"",J1232&lt;&gt;"",Q1232=J1232),Q1232,X1232)),0)),"")</f>
        <v/>
      </c>
      <c r="AW1232" s="119" t="str">
        <f>IF(D1232&lt;&gt;"",IF(COUNTIF($D$12:$D1232,$D1232)&gt;1,0,IF(SUM(P1232,W1232,AD1232)&gt;0,IF(AND(X1232="",OR(Q1232&lt;&gt;"",J1232&lt;&gt;"")),IF(Q1232&lt;&gt;"",Q1232,IF(J1232&lt;&gt;"",J1232,0)),IF(AND(Q1232&lt;&gt;"",J1232&lt;&gt;"",Q1232=J1232),Q1232,X1232)),0)),"")</f>
        <v/>
      </c>
      <c r="AX1232" s="118" t="str">
        <f t="shared" si="400"/>
        <v/>
      </c>
      <c r="AY1232" s="118" t="str">
        <f t="shared" si="401"/>
        <v/>
      </c>
      <c r="AZ1232" s="118" t="str">
        <f t="shared" si="402"/>
        <v/>
      </c>
      <c r="BA1232" s="118" t="str">
        <f t="shared" si="403"/>
        <v/>
      </c>
      <c r="BB1232" s="118" t="str">
        <f t="shared" si="404"/>
        <v/>
      </c>
      <c r="BC1232" s="118" t="str">
        <f t="shared" si="405"/>
        <v/>
      </c>
      <c r="BD1232" s="118" t="str">
        <f t="shared" si="406"/>
        <v/>
      </c>
      <c r="BE1232" s="118" t="str">
        <f t="shared" si="407"/>
        <v/>
      </c>
      <c r="BF1232" s="118" t="str">
        <f t="shared" si="408"/>
        <v/>
      </c>
      <c r="BG1232" s="120"/>
      <c r="BH1232" s="120" t="str">
        <f t="shared" si="409"/>
        <v/>
      </c>
      <c r="BI1232" s="120" t="str">
        <f t="shared" si="410"/>
        <v/>
      </c>
      <c r="BJ1232" s="121"/>
      <c r="BK1232" s="120" t="str">
        <f t="shared" si="411"/>
        <v/>
      </c>
      <c r="BL1232" s="120" t="str">
        <f t="shared" si="412"/>
        <v/>
      </c>
      <c r="BM1232" s="120" t="str">
        <f t="shared" si="413"/>
        <v/>
      </c>
      <c r="BN1232" s="120" t="str">
        <f t="shared" si="414"/>
        <v/>
      </c>
      <c r="BO1232" s="120" t="str">
        <f t="shared" si="415"/>
        <v/>
      </c>
      <c r="BP1232" s="120" t="str">
        <f t="shared" si="416"/>
        <v/>
      </c>
      <c r="BQ1232" s="98"/>
      <c r="BR1232" s="98"/>
      <c r="BS1232" s="98"/>
      <c r="BT1232" s="98"/>
      <c r="BU1232" s="98"/>
      <c r="BV1232" s="98"/>
      <c r="BW1232" s="98"/>
      <c r="BX1232" s="98"/>
      <c r="BY1232" s="98"/>
      <c r="BZ1232" s="98"/>
      <c r="CA1232" s="98"/>
      <c r="CB1232" s="98"/>
      <c r="CC1232" s="98"/>
      <c r="CD1232" s="98"/>
      <c r="CE1232" s="98"/>
      <c r="CF1232" s="98"/>
      <c r="CG1232" s="98"/>
      <c r="CH1232" s="98"/>
      <c r="CI1232" s="98"/>
      <c r="CJ1232" s="98"/>
      <c r="CK1232" s="98"/>
      <c r="CL1232" s="98"/>
      <c r="CM1232" s="98"/>
      <c r="CN1232" s="98"/>
      <c r="CO1232" s="98"/>
      <c r="CP1232" s="98"/>
      <c r="CQ1232" s="98"/>
      <c r="CR1232" s="98"/>
      <c r="CS1232" s="98"/>
    </row>
    <row r="1233" spans="1:97" s="4" customFormat="1" ht="18.75" customHeight="1" x14ac:dyDescent="0.2">
      <c r="A1233" s="3">
        <f t="shared" si="417"/>
        <v>1221</v>
      </c>
      <c r="B1233" s="263"/>
      <c r="C1233" s="263"/>
      <c r="D1233" s="263"/>
      <c r="E1233" s="259"/>
      <c r="F1233" s="259"/>
      <c r="G1233" s="43"/>
      <c r="H1233" s="264"/>
      <c r="I1233" s="261"/>
      <c r="J1233" s="106"/>
      <c r="K1233" s="247"/>
      <c r="L1233" s="247"/>
      <c r="M1233" s="247"/>
      <c r="N1233" s="248" t="str">
        <f>IF(AND(K1233&lt;&gt;"",L1233&lt;&gt;"",J1233&lt;&gt;""),ROUND(MIN(IF(OR(J1233="OZZ",J1233="ZZ"),5000,17300),TRUNC(0.75*(SUMIF($D$12:$D1233,$D1233,K$12:K1233)+SUMIF($D$12:$D1233,$D1233,L$12:L1233)),2)) - SUMIF($D$12:$D1232,$D1233,N$12:N1232),2),"")</f>
        <v/>
      </c>
      <c r="O1233" s="249" t="str">
        <f>IF(AND(K1233&lt;&gt;"",L1233&lt;&gt;"",M1233&lt;&gt;"",J1233&lt;&gt;"",AH1233&lt;&gt;""),IF(OR(J1233="OZZ",J1233="ZZ"),ROUND(0-SUMIF($D$12:$D1232,$D1233,O$12:O1232),2),IF(M1233=0,0,ROUND(MIN(MIN(17300,TRUNC(0.75*(SUMIF($D$12:$D$2012,$D1233,K$12:K$2012)+SUMIF($D$12:$D$2012,$D1233,L$12:L$2012)),2)+SUMIF($D$12:$D1233,$D1233,AH$12:AH1233))-SUMIF($D$12:$D1232,$D1233,O$12:O1232)-SUMIF($D$12:$D$2012,$D1233,N$12:N$2012),AH1233),2))),"")</f>
        <v/>
      </c>
      <c r="P1233" s="250" t="str">
        <f>IF(J1233&lt;&gt;"",1000 - SUMIF($D$12:$D1232,$D1233,P$12:P1232),"")</f>
        <v/>
      </c>
      <c r="Q1233" s="106"/>
      <c r="R1233" s="247"/>
      <c r="S1233" s="247"/>
      <c r="T1233" s="247"/>
      <c r="U1233" s="248" t="str">
        <f>IF(AND(R1233&lt;&gt;"",S1233&lt;&gt;"",Q1233&lt;&gt;""),ROUND(MIN(IF(OR(Q1233="OZZ",Q1233="ZZ"),5000,17300),TRUNC(0.75*(SUMIF($D$12:$D1233,$D1233,R$12:R1233)+SUMIF($D$12:$D1233,$D1233,S$12:S1233)),2)) - SUMIF($D$12:$D1232,$D1233,U$12:U1232),2),"")</f>
        <v/>
      </c>
      <c r="V1233" s="248" t="str">
        <f>IF(AND(R1233&lt;&gt;"",S1233&lt;&gt;"",T1233&lt;&gt;"",Q1233&lt;&gt;"",AL1233&lt;&gt;""),IF(OR(Q1233="OZZ",Q1233="ZZ"),ROUND(0-SUMIF($D$12:$D1232,$D1233,V$12:V1232),2),IF(T1233=0,0,ROUND(MIN(MIN(17300,TRUNC(0.75*(SUMIF($D$12:$D$2012,$D1233,R$12:R$2012)+SUMIF($D$12:$D$2012,$D1233,S$12:S$2012)),2)+SUMIF($D$12:$D1233,$D1233,AL$12:AL1233))-SUMIF($D$12:$D1232,$D1233,V$12:V1232)-SUMIF($D$12:$D$2012,$D1233,U$12:U$2012),AL1233),2))),"")</f>
        <v/>
      </c>
      <c r="W1233" s="250" t="str">
        <f>IF(Q1233&lt;&gt;"",1000 - SUMIF($D$12:$D1232,$D1233,W$12:W1232),"")</f>
        <v/>
      </c>
      <c r="X1233" s="106"/>
      <c r="Y1233" s="247"/>
      <c r="Z1233" s="247"/>
      <c r="AA1233" s="247"/>
      <c r="AB1233" s="248" t="str">
        <f>IF(AND(Y1233&lt;&gt;"",Z1233&lt;&gt;"",X1233&lt;&gt;""),ROUND(MIN(IF(OR(X1233="OZZ",X1233="ZZ"),5000,17300),TRUNC(0.75*(SUMIF($D$12:$D1233,$D1233,Y$12:Y1233)+SUMIF($D$12:$D1233,$D1233,Z$12:Z1233)),2)) - SUMIF($D$12:$D1232,$D1233,AB$12:AB1232),2),"")</f>
        <v/>
      </c>
      <c r="AC1233" s="251" t="str">
        <f>IF(AND(Y1233&lt;&gt;"",Z1233&lt;&gt;"",AA1233&lt;&gt;"",X1233&lt;&gt;"",AP1233&lt;&gt;""),IF(OR(X1233="OZZ",X1233="ZZ"),ROUND(0-SUMIF($D$12:$D1232,$D1233,AC$12:AC1232),2),IF(AA1233=0,0,ROUND(MIN(MIN(17300,TRUNC(0.75*(SUMIF($D$12:$D$2012,$D1233,Y$12:Y$2012)+SUMIF($D$12:$D$2012,$D1233,Z$12:Z$2012)),2)+SUMIF($D$12:$D1233,$D1233,AP$12:AP1233))-SUMIF($D$12:$D1232,$D1233,AC$12:AC1232)-SUMIF($D$12:$D$2012,$D1233,AB$12:AB$2012),AP1233),2))),"")</f>
        <v/>
      </c>
      <c r="AD1233" s="250" t="str">
        <f>IF(X1233&lt;&gt;"",1000 - SUMIF($D$12:$D1232,$D1233,AD$12:AD1232),"")</f>
        <v/>
      </c>
      <c r="AE1233" s="252"/>
      <c r="AF1233" s="253"/>
      <c r="AG1233" s="254"/>
      <c r="AH1233" s="255" t="str">
        <f t="shared" si="418"/>
        <v/>
      </c>
      <c r="AI1233" s="256"/>
      <c r="AJ1233" s="253"/>
      <c r="AK1233" s="254"/>
      <c r="AL1233" s="255" t="str">
        <f t="shared" si="419"/>
        <v/>
      </c>
      <c r="AM1233" s="256"/>
      <c r="AN1233" s="253"/>
      <c r="AO1233" s="254"/>
      <c r="AP1233" s="255" t="str">
        <f t="shared" si="399"/>
        <v/>
      </c>
      <c r="AQ1233" s="116"/>
      <c r="AR1233" s="116"/>
      <c r="AS1233" s="117"/>
      <c r="AT1233" s="118"/>
      <c r="AU1233" s="119" t="str">
        <f>IF(D1233&lt;&gt; "", IF(COUNTIF($D$12:$D1233,$D1233)&gt;1,0,IF(SUM(N1233,U1233,AB1233)&gt;0,IF(AND(X1233="",OR(Q1233&lt;&gt;"",J1233&lt;&gt;"")),IF(Q1233&lt;&gt;"",Q1233,IF(J1233&lt;&gt;"",J1233,0)),IF(AND(Q1233&lt;&gt;"",J1233&lt;&gt;"",Q1233=J1233),Q1233,X1233)),0)),"")</f>
        <v/>
      </c>
      <c r="AV1233" s="119" t="str">
        <f>IF(D1233&lt;&gt;"",IF(COUNTIF($D$12:$D1233,$D1233)&gt;1,0,IF(SUM(O1233,V1233,AC1233)&gt;0,IF(AND(X1233="",OR(Q1233&lt;&gt;"",J1233&lt;&gt;"")),IF(Q1233&lt;&gt;"",Q1233,IF(J1233&lt;&gt;"",J1233,0)),IF(AND(Q1233&lt;&gt;"",J1233&lt;&gt;"",Q1233=J1233),Q1233,X1233)),0)),"")</f>
        <v/>
      </c>
      <c r="AW1233" s="119" t="str">
        <f>IF(D1233&lt;&gt;"",IF(COUNTIF($D$12:$D1233,$D1233)&gt;1,0,IF(SUM(P1233,W1233,AD1233)&gt;0,IF(AND(X1233="",OR(Q1233&lt;&gt;"",J1233&lt;&gt;"")),IF(Q1233&lt;&gt;"",Q1233,IF(J1233&lt;&gt;"",J1233,0)),IF(AND(Q1233&lt;&gt;"",J1233&lt;&gt;"",Q1233=J1233),Q1233,X1233)),0)),"")</f>
        <v/>
      </c>
      <c r="AX1233" s="118" t="str">
        <f t="shared" si="400"/>
        <v/>
      </c>
      <c r="AY1233" s="118" t="str">
        <f t="shared" si="401"/>
        <v/>
      </c>
      <c r="AZ1233" s="118" t="str">
        <f t="shared" si="402"/>
        <v/>
      </c>
      <c r="BA1233" s="118" t="str">
        <f t="shared" si="403"/>
        <v/>
      </c>
      <c r="BB1233" s="118" t="str">
        <f t="shared" si="404"/>
        <v/>
      </c>
      <c r="BC1233" s="118" t="str">
        <f t="shared" si="405"/>
        <v/>
      </c>
      <c r="BD1233" s="118" t="str">
        <f t="shared" si="406"/>
        <v/>
      </c>
      <c r="BE1233" s="118" t="str">
        <f t="shared" si="407"/>
        <v/>
      </c>
      <c r="BF1233" s="118" t="str">
        <f t="shared" si="408"/>
        <v/>
      </c>
      <c r="BG1233" s="120"/>
      <c r="BH1233" s="120" t="str">
        <f t="shared" si="409"/>
        <v/>
      </c>
      <c r="BI1233" s="120" t="str">
        <f t="shared" si="410"/>
        <v/>
      </c>
      <c r="BJ1233" s="121"/>
      <c r="BK1233" s="120" t="str">
        <f t="shared" si="411"/>
        <v/>
      </c>
      <c r="BL1233" s="120" t="str">
        <f t="shared" si="412"/>
        <v/>
      </c>
      <c r="BM1233" s="120" t="str">
        <f t="shared" si="413"/>
        <v/>
      </c>
      <c r="BN1233" s="120" t="str">
        <f t="shared" si="414"/>
        <v/>
      </c>
      <c r="BO1233" s="120" t="str">
        <f t="shared" si="415"/>
        <v/>
      </c>
      <c r="BP1233" s="120" t="str">
        <f t="shared" si="416"/>
        <v/>
      </c>
      <c r="BQ1233" s="98"/>
      <c r="BR1233" s="98"/>
      <c r="BS1233" s="98"/>
      <c r="BT1233" s="98"/>
      <c r="BU1233" s="98"/>
      <c r="BV1233" s="98"/>
      <c r="BW1233" s="98"/>
      <c r="BX1233" s="98"/>
      <c r="BY1233" s="98"/>
      <c r="BZ1233" s="98"/>
      <c r="CA1233" s="98"/>
      <c r="CB1233" s="98"/>
      <c r="CC1233" s="98"/>
      <c r="CD1233" s="98"/>
      <c r="CE1233" s="98"/>
      <c r="CF1233" s="98"/>
      <c r="CG1233" s="98"/>
      <c r="CH1233" s="98"/>
      <c r="CI1233" s="98"/>
      <c r="CJ1233" s="98"/>
      <c r="CK1233" s="98"/>
      <c r="CL1233" s="98"/>
      <c r="CM1233" s="98"/>
      <c r="CN1233" s="98"/>
      <c r="CO1233" s="98"/>
      <c r="CP1233" s="98"/>
      <c r="CQ1233" s="98"/>
      <c r="CR1233" s="98"/>
      <c r="CS1233" s="98"/>
    </row>
    <row r="1234" spans="1:97" s="4" customFormat="1" ht="18.75" customHeight="1" x14ac:dyDescent="0.2">
      <c r="A1234" s="3">
        <f t="shared" si="417"/>
        <v>1222</v>
      </c>
      <c r="B1234" s="263"/>
      <c r="C1234" s="263"/>
      <c r="D1234" s="263"/>
      <c r="E1234" s="259"/>
      <c r="F1234" s="259"/>
      <c r="G1234" s="43"/>
      <c r="H1234" s="264"/>
      <c r="I1234" s="261"/>
      <c r="J1234" s="106"/>
      <c r="K1234" s="247"/>
      <c r="L1234" s="247"/>
      <c r="M1234" s="247"/>
      <c r="N1234" s="248" t="str">
        <f>IF(AND(K1234&lt;&gt;"",L1234&lt;&gt;"",J1234&lt;&gt;""),ROUND(MIN(IF(OR(J1234="OZZ",J1234="ZZ"),5000,17300),TRUNC(0.75*(SUMIF($D$12:$D1234,$D1234,K$12:K1234)+SUMIF($D$12:$D1234,$D1234,L$12:L1234)),2)) - SUMIF($D$12:$D1233,$D1234,N$12:N1233),2),"")</f>
        <v/>
      </c>
      <c r="O1234" s="249" t="str">
        <f>IF(AND(K1234&lt;&gt;"",L1234&lt;&gt;"",M1234&lt;&gt;"",J1234&lt;&gt;"",AH1234&lt;&gt;""),IF(OR(J1234="OZZ",J1234="ZZ"),ROUND(0-SUMIF($D$12:$D1233,$D1234,O$12:O1233),2),IF(M1234=0,0,ROUND(MIN(MIN(17300,TRUNC(0.75*(SUMIF($D$12:$D$2012,$D1234,K$12:K$2012)+SUMIF($D$12:$D$2012,$D1234,L$12:L$2012)),2)+SUMIF($D$12:$D1234,$D1234,AH$12:AH1234))-SUMIF($D$12:$D1233,$D1234,O$12:O1233)-SUMIF($D$12:$D$2012,$D1234,N$12:N$2012),AH1234),2))),"")</f>
        <v/>
      </c>
      <c r="P1234" s="250" t="str">
        <f>IF(J1234&lt;&gt;"",1000 - SUMIF($D$12:$D1233,$D1234,P$12:P1233),"")</f>
        <v/>
      </c>
      <c r="Q1234" s="106"/>
      <c r="R1234" s="247"/>
      <c r="S1234" s="247"/>
      <c r="T1234" s="247"/>
      <c r="U1234" s="248" t="str">
        <f>IF(AND(R1234&lt;&gt;"",S1234&lt;&gt;"",Q1234&lt;&gt;""),ROUND(MIN(IF(OR(Q1234="OZZ",Q1234="ZZ"),5000,17300),TRUNC(0.75*(SUMIF($D$12:$D1234,$D1234,R$12:R1234)+SUMIF($D$12:$D1234,$D1234,S$12:S1234)),2)) - SUMIF($D$12:$D1233,$D1234,U$12:U1233),2),"")</f>
        <v/>
      </c>
      <c r="V1234" s="248" t="str">
        <f>IF(AND(R1234&lt;&gt;"",S1234&lt;&gt;"",T1234&lt;&gt;"",Q1234&lt;&gt;"",AL1234&lt;&gt;""),IF(OR(Q1234="OZZ",Q1234="ZZ"),ROUND(0-SUMIF($D$12:$D1233,$D1234,V$12:V1233),2),IF(T1234=0,0,ROUND(MIN(MIN(17300,TRUNC(0.75*(SUMIF($D$12:$D$2012,$D1234,R$12:R$2012)+SUMIF($D$12:$D$2012,$D1234,S$12:S$2012)),2)+SUMIF($D$12:$D1234,$D1234,AL$12:AL1234))-SUMIF($D$12:$D1233,$D1234,V$12:V1233)-SUMIF($D$12:$D$2012,$D1234,U$12:U$2012),AL1234),2))),"")</f>
        <v/>
      </c>
      <c r="W1234" s="250" t="str">
        <f>IF(Q1234&lt;&gt;"",1000 - SUMIF($D$12:$D1233,$D1234,W$12:W1233),"")</f>
        <v/>
      </c>
      <c r="X1234" s="106"/>
      <c r="Y1234" s="247"/>
      <c r="Z1234" s="247"/>
      <c r="AA1234" s="247"/>
      <c r="AB1234" s="248" t="str">
        <f>IF(AND(Y1234&lt;&gt;"",Z1234&lt;&gt;"",X1234&lt;&gt;""),ROUND(MIN(IF(OR(X1234="OZZ",X1234="ZZ"),5000,17300),TRUNC(0.75*(SUMIF($D$12:$D1234,$D1234,Y$12:Y1234)+SUMIF($D$12:$D1234,$D1234,Z$12:Z1234)),2)) - SUMIF($D$12:$D1233,$D1234,AB$12:AB1233),2),"")</f>
        <v/>
      </c>
      <c r="AC1234" s="251" t="str">
        <f>IF(AND(Y1234&lt;&gt;"",Z1234&lt;&gt;"",AA1234&lt;&gt;"",X1234&lt;&gt;"",AP1234&lt;&gt;""),IF(OR(X1234="OZZ",X1234="ZZ"),ROUND(0-SUMIF($D$12:$D1233,$D1234,AC$12:AC1233),2),IF(AA1234=0,0,ROUND(MIN(MIN(17300,TRUNC(0.75*(SUMIF($D$12:$D$2012,$D1234,Y$12:Y$2012)+SUMIF($D$12:$D$2012,$D1234,Z$12:Z$2012)),2)+SUMIF($D$12:$D1234,$D1234,AP$12:AP1234))-SUMIF($D$12:$D1233,$D1234,AC$12:AC1233)-SUMIF($D$12:$D$2012,$D1234,AB$12:AB$2012),AP1234),2))),"")</f>
        <v/>
      </c>
      <c r="AD1234" s="250" t="str">
        <f>IF(X1234&lt;&gt;"",1000 - SUMIF($D$12:$D1233,$D1234,AD$12:AD1233),"")</f>
        <v/>
      </c>
      <c r="AE1234" s="252"/>
      <c r="AF1234" s="253"/>
      <c r="AG1234" s="254"/>
      <c r="AH1234" s="255" t="str">
        <f t="shared" si="418"/>
        <v/>
      </c>
      <c r="AI1234" s="256"/>
      <c r="AJ1234" s="253"/>
      <c r="AK1234" s="254"/>
      <c r="AL1234" s="255" t="str">
        <f t="shared" si="419"/>
        <v/>
      </c>
      <c r="AM1234" s="256"/>
      <c r="AN1234" s="253"/>
      <c r="AO1234" s="254"/>
      <c r="AP1234" s="255" t="str">
        <f t="shared" si="399"/>
        <v/>
      </c>
      <c r="AQ1234" s="116"/>
      <c r="AR1234" s="116"/>
      <c r="AS1234" s="117"/>
      <c r="AT1234" s="118"/>
      <c r="AU1234" s="119" t="str">
        <f>IF(D1234&lt;&gt; "", IF(COUNTIF($D$12:$D1234,$D1234)&gt;1,0,IF(SUM(N1234,U1234,AB1234)&gt;0,IF(AND(X1234="",OR(Q1234&lt;&gt;"",J1234&lt;&gt;"")),IF(Q1234&lt;&gt;"",Q1234,IF(J1234&lt;&gt;"",J1234,0)),IF(AND(Q1234&lt;&gt;"",J1234&lt;&gt;"",Q1234=J1234),Q1234,X1234)),0)),"")</f>
        <v/>
      </c>
      <c r="AV1234" s="119" t="str">
        <f>IF(D1234&lt;&gt;"",IF(COUNTIF($D$12:$D1234,$D1234)&gt;1,0,IF(SUM(O1234,V1234,AC1234)&gt;0,IF(AND(X1234="",OR(Q1234&lt;&gt;"",J1234&lt;&gt;"")),IF(Q1234&lt;&gt;"",Q1234,IF(J1234&lt;&gt;"",J1234,0)),IF(AND(Q1234&lt;&gt;"",J1234&lt;&gt;"",Q1234=J1234),Q1234,X1234)),0)),"")</f>
        <v/>
      </c>
      <c r="AW1234" s="119" t="str">
        <f>IF(D1234&lt;&gt;"",IF(COUNTIF($D$12:$D1234,$D1234)&gt;1,0,IF(SUM(P1234,W1234,AD1234)&gt;0,IF(AND(X1234="",OR(Q1234&lt;&gt;"",J1234&lt;&gt;"")),IF(Q1234&lt;&gt;"",Q1234,IF(J1234&lt;&gt;"",J1234,0)),IF(AND(Q1234&lt;&gt;"",J1234&lt;&gt;"",Q1234=J1234),Q1234,X1234)),0)),"")</f>
        <v/>
      </c>
      <c r="AX1234" s="118" t="str">
        <f t="shared" si="400"/>
        <v/>
      </c>
      <c r="AY1234" s="118" t="str">
        <f t="shared" si="401"/>
        <v/>
      </c>
      <c r="AZ1234" s="118" t="str">
        <f t="shared" si="402"/>
        <v/>
      </c>
      <c r="BA1234" s="118" t="str">
        <f t="shared" si="403"/>
        <v/>
      </c>
      <c r="BB1234" s="118" t="str">
        <f t="shared" si="404"/>
        <v/>
      </c>
      <c r="BC1234" s="118" t="str">
        <f t="shared" si="405"/>
        <v/>
      </c>
      <c r="BD1234" s="118" t="str">
        <f t="shared" si="406"/>
        <v/>
      </c>
      <c r="BE1234" s="118" t="str">
        <f t="shared" si="407"/>
        <v/>
      </c>
      <c r="BF1234" s="118" t="str">
        <f t="shared" si="408"/>
        <v/>
      </c>
      <c r="BG1234" s="120"/>
      <c r="BH1234" s="120" t="str">
        <f t="shared" si="409"/>
        <v/>
      </c>
      <c r="BI1234" s="120" t="str">
        <f t="shared" si="410"/>
        <v/>
      </c>
      <c r="BJ1234" s="121"/>
      <c r="BK1234" s="120" t="str">
        <f t="shared" si="411"/>
        <v/>
      </c>
      <c r="BL1234" s="120" t="str">
        <f t="shared" si="412"/>
        <v/>
      </c>
      <c r="BM1234" s="120" t="str">
        <f t="shared" si="413"/>
        <v/>
      </c>
      <c r="BN1234" s="120" t="str">
        <f t="shared" si="414"/>
        <v/>
      </c>
      <c r="BO1234" s="120" t="str">
        <f t="shared" si="415"/>
        <v/>
      </c>
      <c r="BP1234" s="120" t="str">
        <f t="shared" si="416"/>
        <v/>
      </c>
      <c r="BQ1234" s="98"/>
      <c r="BR1234" s="98"/>
      <c r="BS1234" s="98"/>
      <c r="BT1234" s="98"/>
      <c r="BU1234" s="98"/>
      <c r="BV1234" s="98"/>
      <c r="BW1234" s="98"/>
      <c r="BX1234" s="98"/>
      <c r="BY1234" s="98"/>
      <c r="BZ1234" s="98"/>
      <c r="CA1234" s="98"/>
      <c r="CB1234" s="98"/>
      <c r="CC1234" s="98"/>
      <c r="CD1234" s="98"/>
      <c r="CE1234" s="98"/>
      <c r="CF1234" s="98"/>
      <c r="CG1234" s="98"/>
      <c r="CH1234" s="98"/>
      <c r="CI1234" s="98"/>
      <c r="CJ1234" s="98"/>
      <c r="CK1234" s="98"/>
      <c r="CL1234" s="98"/>
      <c r="CM1234" s="98"/>
      <c r="CN1234" s="98"/>
      <c r="CO1234" s="98"/>
      <c r="CP1234" s="98"/>
      <c r="CQ1234" s="98"/>
      <c r="CR1234" s="98"/>
      <c r="CS1234" s="98"/>
    </row>
    <row r="1235" spans="1:97" s="4" customFormat="1" ht="18.75" customHeight="1" x14ac:dyDescent="0.2">
      <c r="A1235" s="3">
        <f t="shared" si="417"/>
        <v>1223</v>
      </c>
      <c r="B1235" s="263"/>
      <c r="C1235" s="263"/>
      <c r="D1235" s="263"/>
      <c r="E1235" s="259"/>
      <c r="F1235" s="259"/>
      <c r="G1235" s="43"/>
      <c r="H1235" s="264"/>
      <c r="I1235" s="261"/>
      <c r="J1235" s="106"/>
      <c r="K1235" s="247"/>
      <c r="L1235" s="247"/>
      <c r="M1235" s="247"/>
      <c r="N1235" s="248" t="str">
        <f>IF(AND(K1235&lt;&gt;"",L1235&lt;&gt;"",J1235&lt;&gt;""),ROUND(MIN(IF(OR(J1235="OZZ",J1235="ZZ"),5000,17300),TRUNC(0.75*(SUMIF($D$12:$D1235,$D1235,K$12:K1235)+SUMIF($D$12:$D1235,$D1235,L$12:L1235)),2)) - SUMIF($D$12:$D1234,$D1235,N$12:N1234),2),"")</f>
        <v/>
      </c>
      <c r="O1235" s="249" t="str">
        <f>IF(AND(K1235&lt;&gt;"",L1235&lt;&gt;"",M1235&lt;&gt;"",J1235&lt;&gt;"",AH1235&lt;&gt;""),IF(OR(J1235="OZZ",J1235="ZZ"),ROUND(0-SUMIF($D$12:$D1234,$D1235,O$12:O1234),2),IF(M1235=0,0,ROUND(MIN(MIN(17300,TRUNC(0.75*(SUMIF($D$12:$D$2012,$D1235,K$12:K$2012)+SUMIF($D$12:$D$2012,$D1235,L$12:L$2012)),2)+SUMIF($D$12:$D1235,$D1235,AH$12:AH1235))-SUMIF($D$12:$D1234,$D1235,O$12:O1234)-SUMIF($D$12:$D$2012,$D1235,N$12:N$2012),AH1235),2))),"")</f>
        <v/>
      </c>
      <c r="P1235" s="250" t="str">
        <f>IF(J1235&lt;&gt;"",1000 - SUMIF($D$12:$D1234,$D1235,P$12:P1234),"")</f>
        <v/>
      </c>
      <c r="Q1235" s="106"/>
      <c r="R1235" s="247"/>
      <c r="S1235" s="247"/>
      <c r="T1235" s="247"/>
      <c r="U1235" s="248" t="str">
        <f>IF(AND(R1235&lt;&gt;"",S1235&lt;&gt;"",Q1235&lt;&gt;""),ROUND(MIN(IF(OR(Q1235="OZZ",Q1235="ZZ"),5000,17300),TRUNC(0.75*(SUMIF($D$12:$D1235,$D1235,R$12:R1235)+SUMIF($D$12:$D1235,$D1235,S$12:S1235)),2)) - SUMIF($D$12:$D1234,$D1235,U$12:U1234),2),"")</f>
        <v/>
      </c>
      <c r="V1235" s="248" t="str">
        <f>IF(AND(R1235&lt;&gt;"",S1235&lt;&gt;"",T1235&lt;&gt;"",Q1235&lt;&gt;"",AL1235&lt;&gt;""),IF(OR(Q1235="OZZ",Q1235="ZZ"),ROUND(0-SUMIF($D$12:$D1234,$D1235,V$12:V1234),2),IF(T1235=0,0,ROUND(MIN(MIN(17300,TRUNC(0.75*(SUMIF($D$12:$D$2012,$D1235,R$12:R$2012)+SUMIF($D$12:$D$2012,$D1235,S$12:S$2012)),2)+SUMIF($D$12:$D1235,$D1235,AL$12:AL1235))-SUMIF($D$12:$D1234,$D1235,V$12:V1234)-SUMIF($D$12:$D$2012,$D1235,U$12:U$2012),AL1235),2))),"")</f>
        <v/>
      </c>
      <c r="W1235" s="250" t="str">
        <f>IF(Q1235&lt;&gt;"",1000 - SUMIF($D$12:$D1234,$D1235,W$12:W1234),"")</f>
        <v/>
      </c>
      <c r="X1235" s="106"/>
      <c r="Y1235" s="247"/>
      <c r="Z1235" s="247"/>
      <c r="AA1235" s="247"/>
      <c r="AB1235" s="248" t="str">
        <f>IF(AND(Y1235&lt;&gt;"",Z1235&lt;&gt;"",X1235&lt;&gt;""),ROUND(MIN(IF(OR(X1235="OZZ",X1235="ZZ"),5000,17300),TRUNC(0.75*(SUMIF($D$12:$D1235,$D1235,Y$12:Y1235)+SUMIF($D$12:$D1235,$D1235,Z$12:Z1235)),2)) - SUMIF($D$12:$D1234,$D1235,AB$12:AB1234),2),"")</f>
        <v/>
      </c>
      <c r="AC1235" s="251" t="str">
        <f>IF(AND(Y1235&lt;&gt;"",Z1235&lt;&gt;"",AA1235&lt;&gt;"",X1235&lt;&gt;"",AP1235&lt;&gt;""),IF(OR(X1235="OZZ",X1235="ZZ"),ROUND(0-SUMIF($D$12:$D1234,$D1235,AC$12:AC1234),2),IF(AA1235=0,0,ROUND(MIN(MIN(17300,TRUNC(0.75*(SUMIF($D$12:$D$2012,$D1235,Y$12:Y$2012)+SUMIF($D$12:$D$2012,$D1235,Z$12:Z$2012)),2)+SUMIF($D$12:$D1235,$D1235,AP$12:AP1235))-SUMIF($D$12:$D1234,$D1235,AC$12:AC1234)-SUMIF($D$12:$D$2012,$D1235,AB$12:AB$2012),AP1235),2))),"")</f>
        <v/>
      </c>
      <c r="AD1235" s="250" t="str">
        <f>IF(X1235&lt;&gt;"",1000 - SUMIF($D$12:$D1234,$D1235,AD$12:AD1234),"")</f>
        <v/>
      </c>
      <c r="AE1235" s="252"/>
      <c r="AF1235" s="253"/>
      <c r="AG1235" s="254"/>
      <c r="AH1235" s="255" t="str">
        <f t="shared" si="418"/>
        <v/>
      </c>
      <c r="AI1235" s="256"/>
      <c r="AJ1235" s="253"/>
      <c r="AK1235" s="254"/>
      <c r="AL1235" s="255" t="str">
        <f t="shared" si="419"/>
        <v/>
      </c>
      <c r="AM1235" s="256"/>
      <c r="AN1235" s="253"/>
      <c r="AO1235" s="254"/>
      <c r="AP1235" s="255" t="str">
        <f t="shared" si="399"/>
        <v/>
      </c>
      <c r="AQ1235" s="116"/>
      <c r="AR1235" s="116"/>
      <c r="AS1235" s="117"/>
      <c r="AT1235" s="118"/>
      <c r="AU1235" s="119" t="str">
        <f>IF(D1235&lt;&gt; "", IF(COUNTIF($D$12:$D1235,$D1235)&gt;1,0,IF(SUM(N1235,U1235,AB1235)&gt;0,IF(AND(X1235="",OR(Q1235&lt;&gt;"",J1235&lt;&gt;"")),IF(Q1235&lt;&gt;"",Q1235,IF(J1235&lt;&gt;"",J1235,0)),IF(AND(Q1235&lt;&gt;"",J1235&lt;&gt;"",Q1235=J1235),Q1235,X1235)),0)),"")</f>
        <v/>
      </c>
      <c r="AV1235" s="119" t="str">
        <f>IF(D1235&lt;&gt;"",IF(COUNTIF($D$12:$D1235,$D1235)&gt;1,0,IF(SUM(O1235,V1235,AC1235)&gt;0,IF(AND(X1235="",OR(Q1235&lt;&gt;"",J1235&lt;&gt;"")),IF(Q1235&lt;&gt;"",Q1235,IF(J1235&lt;&gt;"",J1235,0)),IF(AND(Q1235&lt;&gt;"",J1235&lt;&gt;"",Q1235=J1235),Q1235,X1235)),0)),"")</f>
        <v/>
      </c>
      <c r="AW1235" s="119" t="str">
        <f>IF(D1235&lt;&gt;"",IF(COUNTIF($D$12:$D1235,$D1235)&gt;1,0,IF(SUM(P1235,W1235,AD1235)&gt;0,IF(AND(X1235="",OR(Q1235&lt;&gt;"",J1235&lt;&gt;"")),IF(Q1235&lt;&gt;"",Q1235,IF(J1235&lt;&gt;"",J1235,0)),IF(AND(Q1235&lt;&gt;"",J1235&lt;&gt;"",Q1235=J1235),Q1235,X1235)),0)),"")</f>
        <v/>
      </c>
      <c r="AX1235" s="118" t="str">
        <f t="shared" si="400"/>
        <v/>
      </c>
      <c r="AY1235" s="118" t="str">
        <f t="shared" si="401"/>
        <v/>
      </c>
      <c r="AZ1235" s="118" t="str">
        <f t="shared" si="402"/>
        <v/>
      </c>
      <c r="BA1235" s="118" t="str">
        <f t="shared" si="403"/>
        <v/>
      </c>
      <c r="BB1235" s="118" t="str">
        <f t="shared" si="404"/>
        <v/>
      </c>
      <c r="BC1235" s="118" t="str">
        <f t="shared" si="405"/>
        <v/>
      </c>
      <c r="BD1235" s="118" t="str">
        <f t="shared" si="406"/>
        <v/>
      </c>
      <c r="BE1235" s="118" t="str">
        <f t="shared" si="407"/>
        <v/>
      </c>
      <c r="BF1235" s="118" t="str">
        <f t="shared" si="408"/>
        <v/>
      </c>
      <c r="BG1235" s="120"/>
      <c r="BH1235" s="120" t="str">
        <f t="shared" si="409"/>
        <v/>
      </c>
      <c r="BI1235" s="120" t="str">
        <f t="shared" si="410"/>
        <v/>
      </c>
      <c r="BJ1235" s="121"/>
      <c r="BK1235" s="120" t="str">
        <f t="shared" si="411"/>
        <v/>
      </c>
      <c r="BL1235" s="120" t="str">
        <f t="shared" si="412"/>
        <v/>
      </c>
      <c r="BM1235" s="120" t="str">
        <f t="shared" si="413"/>
        <v/>
      </c>
      <c r="BN1235" s="120" t="str">
        <f t="shared" si="414"/>
        <v/>
      </c>
      <c r="BO1235" s="120" t="str">
        <f t="shared" si="415"/>
        <v/>
      </c>
      <c r="BP1235" s="120" t="str">
        <f t="shared" si="416"/>
        <v/>
      </c>
      <c r="BQ1235" s="98"/>
      <c r="BR1235" s="98"/>
      <c r="BS1235" s="98"/>
      <c r="BT1235" s="98"/>
      <c r="BU1235" s="98"/>
      <c r="BV1235" s="98"/>
      <c r="BW1235" s="98"/>
      <c r="BX1235" s="98"/>
      <c r="BY1235" s="98"/>
      <c r="BZ1235" s="98"/>
      <c r="CA1235" s="98"/>
      <c r="CB1235" s="98"/>
      <c r="CC1235" s="98"/>
      <c r="CD1235" s="98"/>
      <c r="CE1235" s="98"/>
      <c r="CF1235" s="98"/>
      <c r="CG1235" s="98"/>
      <c r="CH1235" s="98"/>
      <c r="CI1235" s="98"/>
      <c r="CJ1235" s="98"/>
      <c r="CK1235" s="98"/>
      <c r="CL1235" s="98"/>
      <c r="CM1235" s="98"/>
      <c r="CN1235" s="98"/>
      <c r="CO1235" s="98"/>
      <c r="CP1235" s="98"/>
      <c r="CQ1235" s="98"/>
      <c r="CR1235" s="98"/>
      <c r="CS1235" s="98"/>
    </row>
    <row r="1236" spans="1:97" s="4" customFormat="1" ht="18.75" customHeight="1" x14ac:dyDescent="0.2">
      <c r="A1236" s="3">
        <f t="shared" si="417"/>
        <v>1224</v>
      </c>
      <c r="B1236" s="263"/>
      <c r="C1236" s="263"/>
      <c r="D1236" s="263"/>
      <c r="E1236" s="259"/>
      <c r="F1236" s="259"/>
      <c r="G1236" s="43"/>
      <c r="H1236" s="264"/>
      <c r="I1236" s="261"/>
      <c r="J1236" s="106"/>
      <c r="K1236" s="247"/>
      <c r="L1236" s="247"/>
      <c r="M1236" s="247"/>
      <c r="N1236" s="248" t="str">
        <f>IF(AND(K1236&lt;&gt;"",L1236&lt;&gt;"",J1236&lt;&gt;""),ROUND(MIN(IF(OR(J1236="OZZ",J1236="ZZ"),5000,17300),TRUNC(0.75*(SUMIF($D$12:$D1236,$D1236,K$12:K1236)+SUMIF($D$12:$D1236,$D1236,L$12:L1236)),2)) - SUMIF($D$12:$D1235,$D1236,N$12:N1235),2),"")</f>
        <v/>
      </c>
      <c r="O1236" s="249" t="str">
        <f>IF(AND(K1236&lt;&gt;"",L1236&lt;&gt;"",M1236&lt;&gt;"",J1236&lt;&gt;"",AH1236&lt;&gt;""),IF(OR(J1236="OZZ",J1236="ZZ"),ROUND(0-SUMIF($D$12:$D1235,$D1236,O$12:O1235),2),IF(M1236=0,0,ROUND(MIN(MIN(17300,TRUNC(0.75*(SUMIF($D$12:$D$2012,$D1236,K$12:K$2012)+SUMIF($D$12:$D$2012,$D1236,L$12:L$2012)),2)+SUMIF($D$12:$D1236,$D1236,AH$12:AH1236))-SUMIF($D$12:$D1235,$D1236,O$12:O1235)-SUMIF($D$12:$D$2012,$D1236,N$12:N$2012),AH1236),2))),"")</f>
        <v/>
      </c>
      <c r="P1236" s="250" t="str">
        <f>IF(J1236&lt;&gt;"",1000 - SUMIF($D$12:$D1235,$D1236,P$12:P1235),"")</f>
        <v/>
      </c>
      <c r="Q1236" s="106"/>
      <c r="R1236" s="247"/>
      <c r="S1236" s="247"/>
      <c r="T1236" s="247"/>
      <c r="U1236" s="248" t="str">
        <f>IF(AND(R1236&lt;&gt;"",S1236&lt;&gt;"",Q1236&lt;&gt;""),ROUND(MIN(IF(OR(Q1236="OZZ",Q1236="ZZ"),5000,17300),TRUNC(0.75*(SUMIF($D$12:$D1236,$D1236,R$12:R1236)+SUMIF($D$12:$D1236,$D1236,S$12:S1236)),2)) - SUMIF($D$12:$D1235,$D1236,U$12:U1235),2),"")</f>
        <v/>
      </c>
      <c r="V1236" s="248" t="str">
        <f>IF(AND(R1236&lt;&gt;"",S1236&lt;&gt;"",T1236&lt;&gt;"",Q1236&lt;&gt;"",AL1236&lt;&gt;""),IF(OR(Q1236="OZZ",Q1236="ZZ"),ROUND(0-SUMIF($D$12:$D1235,$D1236,V$12:V1235),2),IF(T1236=0,0,ROUND(MIN(MIN(17300,TRUNC(0.75*(SUMIF($D$12:$D$2012,$D1236,R$12:R$2012)+SUMIF($D$12:$D$2012,$D1236,S$12:S$2012)),2)+SUMIF($D$12:$D1236,$D1236,AL$12:AL1236))-SUMIF($D$12:$D1235,$D1236,V$12:V1235)-SUMIF($D$12:$D$2012,$D1236,U$12:U$2012),AL1236),2))),"")</f>
        <v/>
      </c>
      <c r="W1236" s="250" t="str">
        <f>IF(Q1236&lt;&gt;"",1000 - SUMIF($D$12:$D1235,$D1236,W$12:W1235),"")</f>
        <v/>
      </c>
      <c r="X1236" s="106"/>
      <c r="Y1236" s="247"/>
      <c r="Z1236" s="247"/>
      <c r="AA1236" s="247"/>
      <c r="AB1236" s="248" t="str">
        <f>IF(AND(Y1236&lt;&gt;"",Z1236&lt;&gt;"",X1236&lt;&gt;""),ROUND(MIN(IF(OR(X1236="OZZ",X1236="ZZ"),5000,17300),TRUNC(0.75*(SUMIF($D$12:$D1236,$D1236,Y$12:Y1236)+SUMIF($D$12:$D1236,$D1236,Z$12:Z1236)),2)) - SUMIF($D$12:$D1235,$D1236,AB$12:AB1235),2),"")</f>
        <v/>
      </c>
      <c r="AC1236" s="251" t="str">
        <f>IF(AND(Y1236&lt;&gt;"",Z1236&lt;&gt;"",AA1236&lt;&gt;"",X1236&lt;&gt;"",AP1236&lt;&gt;""),IF(OR(X1236="OZZ",X1236="ZZ"),ROUND(0-SUMIF($D$12:$D1235,$D1236,AC$12:AC1235),2),IF(AA1236=0,0,ROUND(MIN(MIN(17300,TRUNC(0.75*(SUMIF($D$12:$D$2012,$D1236,Y$12:Y$2012)+SUMIF($D$12:$D$2012,$D1236,Z$12:Z$2012)),2)+SUMIF($D$12:$D1236,$D1236,AP$12:AP1236))-SUMIF($D$12:$D1235,$D1236,AC$12:AC1235)-SUMIF($D$12:$D$2012,$D1236,AB$12:AB$2012),AP1236),2))),"")</f>
        <v/>
      </c>
      <c r="AD1236" s="250" t="str">
        <f>IF(X1236&lt;&gt;"",1000 - SUMIF($D$12:$D1235,$D1236,AD$12:AD1235),"")</f>
        <v/>
      </c>
      <c r="AE1236" s="252"/>
      <c r="AF1236" s="253"/>
      <c r="AG1236" s="254"/>
      <c r="AH1236" s="255" t="str">
        <f t="shared" si="418"/>
        <v/>
      </c>
      <c r="AI1236" s="256"/>
      <c r="AJ1236" s="253"/>
      <c r="AK1236" s="254"/>
      <c r="AL1236" s="255" t="str">
        <f t="shared" si="419"/>
        <v/>
      </c>
      <c r="AM1236" s="256"/>
      <c r="AN1236" s="253"/>
      <c r="AO1236" s="254"/>
      <c r="AP1236" s="255" t="str">
        <f t="shared" si="399"/>
        <v/>
      </c>
      <c r="AQ1236" s="116"/>
      <c r="AR1236" s="116"/>
      <c r="AS1236" s="117"/>
      <c r="AT1236" s="118"/>
      <c r="AU1236" s="119" t="str">
        <f>IF(D1236&lt;&gt; "", IF(COUNTIF($D$12:$D1236,$D1236)&gt;1,0,IF(SUM(N1236,U1236,AB1236)&gt;0,IF(AND(X1236="",OR(Q1236&lt;&gt;"",J1236&lt;&gt;"")),IF(Q1236&lt;&gt;"",Q1236,IF(J1236&lt;&gt;"",J1236,0)),IF(AND(Q1236&lt;&gt;"",J1236&lt;&gt;"",Q1236=J1236),Q1236,X1236)),0)),"")</f>
        <v/>
      </c>
      <c r="AV1236" s="119" t="str">
        <f>IF(D1236&lt;&gt;"",IF(COUNTIF($D$12:$D1236,$D1236)&gt;1,0,IF(SUM(O1236,V1236,AC1236)&gt;0,IF(AND(X1236="",OR(Q1236&lt;&gt;"",J1236&lt;&gt;"")),IF(Q1236&lt;&gt;"",Q1236,IF(J1236&lt;&gt;"",J1236,0)),IF(AND(Q1236&lt;&gt;"",J1236&lt;&gt;"",Q1236=J1236),Q1236,X1236)),0)),"")</f>
        <v/>
      </c>
      <c r="AW1236" s="119" t="str">
        <f>IF(D1236&lt;&gt;"",IF(COUNTIF($D$12:$D1236,$D1236)&gt;1,0,IF(SUM(P1236,W1236,AD1236)&gt;0,IF(AND(X1236="",OR(Q1236&lt;&gt;"",J1236&lt;&gt;"")),IF(Q1236&lt;&gt;"",Q1236,IF(J1236&lt;&gt;"",J1236,0)),IF(AND(Q1236&lt;&gt;"",J1236&lt;&gt;"",Q1236=J1236),Q1236,X1236)),0)),"")</f>
        <v/>
      </c>
      <c r="AX1236" s="118" t="str">
        <f t="shared" si="400"/>
        <v/>
      </c>
      <c r="AY1236" s="118" t="str">
        <f t="shared" si="401"/>
        <v/>
      </c>
      <c r="AZ1236" s="118" t="str">
        <f t="shared" si="402"/>
        <v/>
      </c>
      <c r="BA1236" s="118" t="str">
        <f t="shared" si="403"/>
        <v/>
      </c>
      <c r="BB1236" s="118" t="str">
        <f t="shared" si="404"/>
        <v/>
      </c>
      <c r="BC1236" s="118" t="str">
        <f t="shared" si="405"/>
        <v/>
      </c>
      <c r="BD1236" s="118" t="str">
        <f t="shared" si="406"/>
        <v/>
      </c>
      <c r="BE1236" s="118" t="str">
        <f t="shared" si="407"/>
        <v/>
      </c>
      <c r="BF1236" s="118" t="str">
        <f t="shared" si="408"/>
        <v/>
      </c>
      <c r="BG1236" s="120"/>
      <c r="BH1236" s="120" t="str">
        <f t="shared" si="409"/>
        <v/>
      </c>
      <c r="BI1236" s="120" t="str">
        <f t="shared" si="410"/>
        <v/>
      </c>
      <c r="BJ1236" s="121"/>
      <c r="BK1236" s="120" t="str">
        <f t="shared" si="411"/>
        <v/>
      </c>
      <c r="BL1236" s="120" t="str">
        <f t="shared" si="412"/>
        <v/>
      </c>
      <c r="BM1236" s="120" t="str">
        <f t="shared" si="413"/>
        <v/>
      </c>
      <c r="BN1236" s="120" t="str">
        <f t="shared" si="414"/>
        <v/>
      </c>
      <c r="BO1236" s="120" t="str">
        <f t="shared" si="415"/>
        <v/>
      </c>
      <c r="BP1236" s="120" t="str">
        <f t="shared" si="416"/>
        <v/>
      </c>
      <c r="BQ1236" s="98"/>
      <c r="BR1236" s="98"/>
      <c r="BS1236" s="98"/>
      <c r="BT1236" s="98"/>
      <c r="BU1236" s="98"/>
      <c r="BV1236" s="98"/>
      <c r="BW1236" s="98"/>
      <c r="BX1236" s="98"/>
      <c r="BY1236" s="98"/>
      <c r="BZ1236" s="98"/>
      <c r="CA1236" s="98"/>
      <c r="CB1236" s="98"/>
      <c r="CC1236" s="98"/>
      <c r="CD1236" s="98"/>
      <c r="CE1236" s="98"/>
      <c r="CF1236" s="98"/>
      <c r="CG1236" s="98"/>
      <c r="CH1236" s="98"/>
      <c r="CI1236" s="98"/>
      <c r="CJ1236" s="98"/>
      <c r="CK1236" s="98"/>
      <c r="CL1236" s="98"/>
      <c r="CM1236" s="98"/>
      <c r="CN1236" s="98"/>
      <c r="CO1236" s="98"/>
      <c r="CP1236" s="98"/>
      <c r="CQ1236" s="98"/>
      <c r="CR1236" s="98"/>
      <c r="CS1236" s="98"/>
    </row>
    <row r="1237" spans="1:97" s="4" customFormat="1" ht="18.75" customHeight="1" x14ac:dyDescent="0.2">
      <c r="A1237" s="3">
        <f t="shared" si="417"/>
        <v>1225</v>
      </c>
      <c r="B1237" s="263"/>
      <c r="C1237" s="263"/>
      <c r="D1237" s="263"/>
      <c r="E1237" s="259"/>
      <c r="F1237" s="259"/>
      <c r="G1237" s="43"/>
      <c r="H1237" s="264"/>
      <c r="I1237" s="261"/>
      <c r="J1237" s="106"/>
      <c r="K1237" s="247"/>
      <c r="L1237" s="247"/>
      <c r="M1237" s="247"/>
      <c r="N1237" s="248" t="str">
        <f>IF(AND(K1237&lt;&gt;"",L1237&lt;&gt;"",J1237&lt;&gt;""),ROUND(MIN(IF(OR(J1237="OZZ",J1237="ZZ"),5000,17300),TRUNC(0.75*(SUMIF($D$12:$D1237,$D1237,K$12:K1237)+SUMIF($D$12:$D1237,$D1237,L$12:L1237)),2)) - SUMIF($D$12:$D1236,$D1237,N$12:N1236),2),"")</f>
        <v/>
      </c>
      <c r="O1237" s="249" t="str">
        <f>IF(AND(K1237&lt;&gt;"",L1237&lt;&gt;"",M1237&lt;&gt;"",J1237&lt;&gt;"",AH1237&lt;&gt;""),IF(OR(J1237="OZZ",J1237="ZZ"),ROUND(0-SUMIF($D$12:$D1236,$D1237,O$12:O1236),2),IF(M1237=0,0,ROUND(MIN(MIN(17300,TRUNC(0.75*(SUMIF($D$12:$D$2012,$D1237,K$12:K$2012)+SUMIF($D$12:$D$2012,$D1237,L$12:L$2012)),2)+SUMIF($D$12:$D1237,$D1237,AH$12:AH1237))-SUMIF($D$12:$D1236,$D1237,O$12:O1236)-SUMIF($D$12:$D$2012,$D1237,N$12:N$2012),AH1237),2))),"")</f>
        <v/>
      </c>
      <c r="P1237" s="250" t="str">
        <f>IF(J1237&lt;&gt;"",1000 - SUMIF($D$12:$D1236,$D1237,P$12:P1236),"")</f>
        <v/>
      </c>
      <c r="Q1237" s="106"/>
      <c r="R1237" s="247"/>
      <c r="S1237" s="247"/>
      <c r="T1237" s="247"/>
      <c r="U1237" s="248" t="str">
        <f>IF(AND(R1237&lt;&gt;"",S1237&lt;&gt;"",Q1237&lt;&gt;""),ROUND(MIN(IF(OR(Q1237="OZZ",Q1237="ZZ"),5000,17300),TRUNC(0.75*(SUMIF($D$12:$D1237,$D1237,R$12:R1237)+SUMIF($D$12:$D1237,$D1237,S$12:S1237)),2)) - SUMIF($D$12:$D1236,$D1237,U$12:U1236),2),"")</f>
        <v/>
      </c>
      <c r="V1237" s="248" t="str">
        <f>IF(AND(R1237&lt;&gt;"",S1237&lt;&gt;"",T1237&lt;&gt;"",Q1237&lt;&gt;"",AL1237&lt;&gt;""),IF(OR(Q1237="OZZ",Q1237="ZZ"),ROUND(0-SUMIF($D$12:$D1236,$D1237,V$12:V1236),2),IF(T1237=0,0,ROUND(MIN(MIN(17300,TRUNC(0.75*(SUMIF($D$12:$D$2012,$D1237,R$12:R$2012)+SUMIF($D$12:$D$2012,$D1237,S$12:S$2012)),2)+SUMIF($D$12:$D1237,$D1237,AL$12:AL1237))-SUMIF($D$12:$D1236,$D1237,V$12:V1236)-SUMIF($D$12:$D$2012,$D1237,U$12:U$2012),AL1237),2))),"")</f>
        <v/>
      </c>
      <c r="W1237" s="250" t="str">
        <f>IF(Q1237&lt;&gt;"",1000 - SUMIF($D$12:$D1236,$D1237,W$12:W1236),"")</f>
        <v/>
      </c>
      <c r="X1237" s="106"/>
      <c r="Y1237" s="247"/>
      <c r="Z1237" s="247"/>
      <c r="AA1237" s="247"/>
      <c r="AB1237" s="248" t="str">
        <f>IF(AND(Y1237&lt;&gt;"",Z1237&lt;&gt;"",X1237&lt;&gt;""),ROUND(MIN(IF(OR(X1237="OZZ",X1237="ZZ"),5000,17300),TRUNC(0.75*(SUMIF($D$12:$D1237,$D1237,Y$12:Y1237)+SUMIF($D$12:$D1237,$D1237,Z$12:Z1237)),2)) - SUMIF($D$12:$D1236,$D1237,AB$12:AB1236),2),"")</f>
        <v/>
      </c>
      <c r="AC1237" s="251" t="str">
        <f>IF(AND(Y1237&lt;&gt;"",Z1237&lt;&gt;"",AA1237&lt;&gt;"",X1237&lt;&gt;"",AP1237&lt;&gt;""),IF(OR(X1237="OZZ",X1237="ZZ"),ROUND(0-SUMIF($D$12:$D1236,$D1237,AC$12:AC1236),2),IF(AA1237=0,0,ROUND(MIN(MIN(17300,TRUNC(0.75*(SUMIF($D$12:$D$2012,$D1237,Y$12:Y$2012)+SUMIF($D$12:$D$2012,$D1237,Z$12:Z$2012)),2)+SUMIF($D$12:$D1237,$D1237,AP$12:AP1237))-SUMIF($D$12:$D1236,$D1237,AC$12:AC1236)-SUMIF($D$12:$D$2012,$D1237,AB$12:AB$2012),AP1237),2))),"")</f>
        <v/>
      </c>
      <c r="AD1237" s="250" t="str">
        <f>IF(X1237&lt;&gt;"",1000 - SUMIF($D$12:$D1236,$D1237,AD$12:AD1236),"")</f>
        <v/>
      </c>
      <c r="AE1237" s="252"/>
      <c r="AF1237" s="253"/>
      <c r="AG1237" s="254"/>
      <c r="AH1237" s="255" t="str">
        <f t="shared" si="418"/>
        <v/>
      </c>
      <c r="AI1237" s="256"/>
      <c r="AJ1237" s="253"/>
      <c r="AK1237" s="254"/>
      <c r="AL1237" s="255" t="str">
        <f t="shared" si="419"/>
        <v/>
      </c>
      <c r="AM1237" s="256"/>
      <c r="AN1237" s="253"/>
      <c r="AO1237" s="254"/>
      <c r="AP1237" s="255" t="str">
        <f t="shared" si="399"/>
        <v/>
      </c>
      <c r="AQ1237" s="116"/>
      <c r="AR1237" s="116"/>
      <c r="AS1237" s="117"/>
      <c r="AT1237" s="118"/>
      <c r="AU1237" s="119" t="str">
        <f>IF(D1237&lt;&gt; "", IF(COUNTIF($D$12:$D1237,$D1237)&gt;1,0,IF(SUM(N1237,U1237,AB1237)&gt;0,IF(AND(X1237="",OR(Q1237&lt;&gt;"",J1237&lt;&gt;"")),IF(Q1237&lt;&gt;"",Q1237,IF(J1237&lt;&gt;"",J1237,0)),IF(AND(Q1237&lt;&gt;"",J1237&lt;&gt;"",Q1237=J1237),Q1237,X1237)),0)),"")</f>
        <v/>
      </c>
      <c r="AV1237" s="119" t="str">
        <f>IF(D1237&lt;&gt;"",IF(COUNTIF($D$12:$D1237,$D1237)&gt;1,0,IF(SUM(O1237,V1237,AC1237)&gt;0,IF(AND(X1237="",OR(Q1237&lt;&gt;"",J1237&lt;&gt;"")),IF(Q1237&lt;&gt;"",Q1237,IF(J1237&lt;&gt;"",J1237,0)),IF(AND(Q1237&lt;&gt;"",J1237&lt;&gt;"",Q1237=J1237),Q1237,X1237)),0)),"")</f>
        <v/>
      </c>
      <c r="AW1237" s="119" t="str">
        <f>IF(D1237&lt;&gt;"",IF(COUNTIF($D$12:$D1237,$D1237)&gt;1,0,IF(SUM(P1237,W1237,AD1237)&gt;0,IF(AND(X1237="",OR(Q1237&lt;&gt;"",J1237&lt;&gt;"")),IF(Q1237&lt;&gt;"",Q1237,IF(J1237&lt;&gt;"",J1237,0)),IF(AND(Q1237&lt;&gt;"",J1237&lt;&gt;"",Q1237=J1237),Q1237,X1237)),0)),"")</f>
        <v/>
      </c>
      <c r="AX1237" s="118" t="str">
        <f t="shared" si="400"/>
        <v/>
      </c>
      <c r="AY1237" s="118" t="str">
        <f t="shared" si="401"/>
        <v/>
      </c>
      <c r="AZ1237" s="118" t="str">
        <f t="shared" si="402"/>
        <v/>
      </c>
      <c r="BA1237" s="118" t="str">
        <f t="shared" si="403"/>
        <v/>
      </c>
      <c r="BB1237" s="118" t="str">
        <f t="shared" si="404"/>
        <v/>
      </c>
      <c r="BC1237" s="118" t="str">
        <f t="shared" si="405"/>
        <v/>
      </c>
      <c r="BD1237" s="118" t="str">
        <f t="shared" si="406"/>
        <v/>
      </c>
      <c r="BE1237" s="118" t="str">
        <f t="shared" si="407"/>
        <v/>
      </c>
      <c r="BF1237" s="118" t="str">
        <f t="shared" si="408"/>
        <v/>
      </c>
      <c r="BG1237" s="120"/>
      <c r="BH1237" s="120" t="str">
        <f t="shared" si="409"/>
        <v/>
      </c>
      <c r="BI1237" s="120" t="str">
        <f t="shared" si="410"/>
        <v/>
      </c>
      <c r="BJ1237" s="121"/>
      <c r="BK1237" s="120" t="str">
        <f t="shared" si="411"/>
        <v/>
      </c>
      <c r="BL1237" s="120" t="str">
        <f t="shared" si="412"/>
        <v/>
      </c>
      <c r="BM1237" s="120" t="str">
        <f t="shared" si="413"/>
        <v/>
      </c>
      <c r="BN1237" s="120" t="str">
        <f t="shared" si="414"/>
        <v/>
      </c>
      <c r="BO1237" s="120" t="str">
        <f t="shared" si="415"/>
        <v/>
      </c>
      <c r="BP1237" s="120" t="str">
        <f t="shared" si="416"/>
        <v/>
      </c>
      <c r="BQ1237" s="98"/>
      <c r="BR1237" s="98"/>
      <c r="BS1237" s="98"/>
      <c r="BT1237" s="98"/>
      <c r="BU1237" s="98"/>
      <c r="BV1237" s="98"/>
      <c r="BW1237" s="98"/>
      <c r="BX1237" s="98"/>
      <c r="BY1237" s="98"/>
      <c r="BZ1237" s="98"/>
      <c r="CA1237" s="98"/>
      <c r="CB1237" s="98"/>
      <c r="CC1237" s="98"/>
      <c r="CD1237" s="98"/>
      <c r="CE1237" s="98"/>
      <c r="CF1237" s="98"/>
      <c r="CG1237" s="98"/>
      <c r="CH1237" s="98"/>
      <c r="CI1237" s="98"/>
      <c r="CJ1237" s="98"/>
      <c r="CK1237" s="98"/>
      <c r="CL1237" s="98"/>
      <c r="CM1237" s="98"/>
      <c r="CN1237" s="98"/>
      <c r="CO1237" s="98"/>
      <c r="CP1237" s="98"/>
      <c r="CQ1237" s="98"/>
      <c r="CR1237" s="98"/>
      <c r="CS1237" s="98"/>
    </row>
    <row r="1238" spans="1:97" s="4" customFormat="1" ht="18.75" customHeight="1" x14ac:dyDescent="0.2">
      <c r="A1238" s="3">
        <f t="shared" si="417"/>
        <v>1226</v>
      </c>
      <c r="B1238" s="263"/>
      <c r="C1238" s="263"/>
      <c r="D1238" s="263"/>
      <c r="E1238" s="259"/>
      <c r="F1238" s="259"/>
      <c r="G1238" s="43"/>
      <c r="H1238" s="264"/>
      <c r="I1238" s="261"/>
      <c r="J1238" s="106"/>
      <c r="K1238" s="247"/>
      <c r="L1238" s="247"/>
      <c r="M1238" s="247"/>
      <c r="N1238" s="248" t="str">
        <f>IF(AND(K1238&lt;&gt;"",L1238&lt;&gt;"",J1238&lt;&gt;""),ROUND(MIN(IF(OR(J1238="OZZ",J1238="ZZ"),5000,17300),TRUNC(0.75*(SUMIF($D$12:$D1238,$D1238,K$12:K1238)+SUMIF($D$12:$D1238,$D1238,L$12:L1238)),2)) - SUMIF($D$12:$D1237,$D1238,N$12:N1237),2),"")</f>
        <v/>
      </c>
      <c r="O1238" s="249" t="str">
        <f>IF(AND(K1238&lt;&gt;"",L1238&lt;&gt;"",M1238&lt;&gt;"",J1238&lt;&gt;"",AH1238&lt;&gt;""),IF(OR(J1238="OZZ",J1238="ZZ"),ROUND(0-SUMIF($D$12:$D1237,$D1238,O$12:O1237),2),IF(M1238=0,0,ROUND(MIN(MIN(17300,TRUNC(0.75*(SUMIF($D$12:$D$2012,$D1238,K$12:K$2012)+SUMIF($D$12:$D$2012,$D1238,L$12:L$2012)),2)+SUMIF($D$12:$D1238,$D1238,AH$12:AH1238))-SUMIF($D$12:$D1237,$D1238,O$12:O1237)-SUMIF($D$12:$D$2012,$D1238,N$12:N$2012),AH1238),2))),"")</f>
        <v/>
      </c>
      <c r="P1238" s="250" t="str">
        <f>IF(J1238&lt;&gt;"",1000 - SUMIF($D$12:$D1237,$D1238,P$12:P1237),"")</f>
        <v/>
      </c>
      <c r="Q1238" s="106"/>
      <c r="R1238" s="247"/>
      <c r="S1238" s="247"/>
      <c r="T1238" s="247"/>
      <c r="U1238" s="248" t="str">
        <f>IF(AND(R1238&lt;&gt;"",S1238&lt;&gt;"",Q1238&lt;&gt;""),ROUND(MIN(IF(OR(Q1238="OZZ",Q1238="ZZ"),5000,17300),TRUNC(0.75*(SUMIF($D$12:$D1238,$D1238,R$12:R1238)+SUMIF($D$12:$D1238,$D1238,S$12:S1238)),2)) - SUMIF($D$12:$D1237,$D1238,U$12:U1237),2),"")</f>
        <v/>
      </c>
      <c r="V1238" s="248" t="str">
        <f>IF(AND(R1238&lt;&gt;"",S1238&lt;&gt;"",T1238&lt;&gt;"",Q1238&lt;&gt;"",AL1238&lt;&gt;""),IF(OR(Q1238="OZZ",Q1238="ZZ"),ROUND(0-SUMIF($D$12:$D1237,$D1238,V$12:V1237),2),IF(T1238=0,0,ROUND(MIN(MIN(17300,TRUNC(0.75*(SUMIF($D$12:$D$2012,$D1238,R$12:R$2012)+SUMIF($D$12:$D$2012,$D1238,S$12:S$2012)),2)+SUMIF($D$12:$D1238,$D1238,AL$12:AL1238))-SUMIF($D$12:$D1237,$D1238,V$12:V1237)-SUMIF($D$12:$D$2012,$D1238,U$12:U$2012),AL1238),2))),"")</f>
        <v/>
      </c>
      <c r="W1238" s="250" t="str">
        <f>IF(Q1238&lt;&gt;"",1000 - SUMIF($D$12:$D1237,$D1238,W$12:W1237),"")</f>
        <v/>
      </c>
      <c r="X1238" s="106"/>
      <c r="Y1238" s="247"/>
      <c r="Z1238" s="247"/>
      <c r="AA1238" s="247"/>
      <c r="AB1238" s="248" t="str">
        <f>IF(AND(Y1238&lt;&gt;"",Z1238&lt;&gt;"",X1238&lt;&gt;""),ROUND(MIN(IF(OR(X1238="OZZ",X1238="ZZ"),5000,17300),TRUNC(0.75*(SUMIF($D$12:$D1238,$D1238,Y$12:Y1238)+SUMIF($D$12:$D1238,$D1238,Z$12:Z1238)),2)) - SUMIF($D$12:$D1237,$D1238,AB$12:AB1237),2),"")</f>
        <v/>
      </c>
      <c r="AC1238" s="251" t="str">
        <f>IF(AND(Y1238&lt;&gt;"",Z1238&lt;&gt;"",AA1238&lt;&gt;"",X1238&lt;&gt;"",AP1238&lt;&gt;""),IF(OR(X1238="OZZ",X1238="ZZ"),ROUND(0-SUMIF($D$12:$D1237,$D1238,AC$12:AC1237),2),IF(AA1238=0,0,ROUND(MIN(MIN(17300,TRUNC(0.75*(SUMIF($D$12:$D$2012,$D1238,Y$12:Y$2012)+SUMIF($D$12:$D$2012,$D1238,Z$12:Z$2012)),2)+SUMIF($D$12:$D1238,$D1238,AP$12:AP1238))-SUMIF($D$12:$D1237,$D1238,AC$12:AC1237)-SUMIF($D$12:$D$2012,$D1238,AB$12:AB$2012),AP1238),2))),"")</f>
        <v/>
      </c>
      <c r="AD1238" s="250" t="str">
        <f>IF(X1238&lt;&gt;"",1000 - SUMIF($D$12:$D1237,$D1238,AD$12:AD1237),"")</f>
        <v/>
      </c>
      <c r="AE1238" s="252"/>
      <c r="AF1238" s="253"/>
      <c r="AG1238" s="254"/>
      <c r="AH1238" s="255" t="str">
        <f t="shared" si="418"/>
        <v/>
      </c>
      <c r="AI1238" s="256"/>
      <c r="AJ1238" s="253"/>
      <c r="AK1238" s="254"/>
      <c r="AL1238" s="255" t="str">
        <f t="shared" si="419"/>
        <v/>
      </c>
      <c r="AM1238" s="256"/>
      <c r="AN1238" s="253"/>
      <c r="AO1238" s="254"/>
      <c r="AP1238" s="255" t="str">
        <f t="shared" si="399"/>
        <v/>
      </c>
      <c r="AQ1238" s="116"/>
      <c r="AR1238" s="116"/>
      <c r="AS1238" s="117"/>
      <c r="AT1238" s="118"/>
      <c r="AU1238" s="119" t="str">
        <f>IF(D1238&lt;&gt; "", IF(COUNTIF($D$12:$D1238,$D1238)&gt;1,0,IF(SUM(N1238,U1238,AB1238)&gt;0,IF(AND(X1238="",OR(Q1238&lt;&gt;"",J1238&lt;&gt;"")),IF(Q1238&lt;&gt;"",Q1238,IF(J1238&lt;&gt;"",J1238,0)),IF(AND(Q1238&lt;&gt;"",J1238&lt;&gt;"",Q1238=J1238),Q1238,X1238)),0)),"")</f>
        <v/>
      </c>
      <c r="AV1238" s="119" t="str">
        <f>IF(D1238&lt;&gt;"",IF(COUNTIF($D$12:$D1238,$D1238)&gt;1,0,IF(SUM(O1238,V1238,AC1238)&gt;0,IF(AND(X1238="",OR(Q1238&lt;&gt;"",J1238&lt;&gt;"")),IF(Q1238&lt;&gt;"",Q1238,IF(J1238&lt;&gt;"",J1238,0)),IF(AND(Q1238&lt;&gt;"",J1238&lt;&gt;"",Q1238=J1238),Q1238,X1238)),0)),"")</f>
        <v/>
      </c>
      <c r="AW1238" s="119" t="str">
        <f>IF(D1238&lt;&gt;"",IF(COUNTIF($D$12:$D1238,$D1238)&gt;1,0,IF(SUM(P1238,W1238,AD1238)&gt;0,IF(AND(X1238="",OR(Q1238&lt;&gt;"",J1238&lt;&gt;"")),IF(Q1238&lt;&gt;"",Q1238,IF(J1238&lt;&gt;"",J1238,0)),IF(AND(Q1238&lt;&gt;"",J1238&lt;&gt;"",Q1238=J1238),Q1238,X1238)),0)),"")</f>
        <v/>
      </c>
      <c r="AX1238" s="118" t="str">
        <f t="shared" si="400"/>
        <v/>
      </c>
      <c r="AY1238" s="118" t="str">
        <f t="shared" si="401"/>
        <v/>
      </c>
      <c r="AZ1238" s="118" t="str">
        <f t="shared" si="402"/>
        <v/>
      </c>
      <c r="BA1238" s="118" t="str">
        <f t="shared" si="403"/>
        <v/>
      </c>
      <c r="BB1238" s="118" t="str">
        <f t="shared" si="404"/>
        <v/>
      </c>
      <c r="BC1238" s="118" t="str">
        <f t="shared" si="405"/>
        <v/>
      </c>
      <c r="BD1238" s="118" t="str">
        <f t="shared" si="406"/>
        <v/>
      </c>
      <c r="BE1238" s="118" t="str">
        <f t="shared" si="407"/>
        <v/>
      </c>
      <c r="BF1238" s="118" t="str">
        <f t="shared" si="408"/>
        <v/>
      </c>
      <c r="BG1238" s="120"/>
      <c r="BH1238" s="120" t="str">
        <f t="shared" si="409"/>
        <v/>
      </c>
      <c r="BI1238" s="120" t="str">
        <f t="shared" si="410"/>
        <v/>
      </c>
      <c r="BJ1238" s="121"/>
      <c r="BK1238" s="120" t="str">
        <f t="shared" si="411"/>
        <v/>
      </c>
      <c r="BL1238" s="120" t="str">
        <f t="shared" si="412"/>
        <v/>
      </c>
      <c r="BM1238" s="120" t="str">
        <f t="shared" si="413"/>
        <v/>
      </c>
      <c r="BN1238" s="120" t="str">
        <f t="shared" si="414"/>
        <v/>
      </c>
      <c r="BO1238" s="120" t="str">
        <f t="shared" si="415"/>
        <v/>
      </c>
      <c r="BP1238" s="120" t="str">
        <f t="shared" si="416"/>
        <v/>
      </c>
      <c r="BQ1238" s="98"/>
      <c r="BR1238" s="98"/>
      <c r="BS1238" s="98"/>
      <c r="BT1238" s="98"/>
      <c r="BU1238" s="98"/>
      <c r="BV1238" s="98"/>
      <c r="BW1238" s="98"/>
      <c r="BX1238" s="98"/>
      <c r="BY1238" s="98"/>
      <c r="BZ1238" s="98"/>
      <c r="CA1238" s="98"/>
      <c r="CB1238" s="98"/>
      <c r="CC1238" s="98"/>
      <c r="CD1238" s="98"/>
      <c r="CE1238" s="98"/>
      <c r="CF1238" s="98"/>
      <c r="CG1238" s="98"/>
      <c r="CH1238" s="98"/>
      <c r="CI1238" s="98"/>
      <c r="CJ1238" s="98"/>
      <c r="CK1238" s="98"/>
      <c r="CL1238" s="98"/>
      <c r="CM1238" s="98"/>
      <c r="CN1238" s="98"/>
      <c r="CO1238" s="98"/>
      <c r="CP1238" s="98"/>
      <c r="CQ1238" s="98"/>
      <c r="CR1238" s="98"/>
      <c r="CS1238" s="98"/>
    </row>
    <row r="1239" spans="1:97" s="4" customFormat="1" ht="18.75" customHeight="1" x14ac:dyDescent="0.2">
      <c r="A1239" s="3">
        <f t="shared" si="417"/>
        <v>1227</v>
      </c>
      <c r="B1239" s="263"/>
      <c r="C1239" s="263"/>
      <c r="D1239" s="263"/>
      <c r="E1239" s="259"/>
      <c r="F1239" s="259"/>
      <c r="G1239" s="43"/>
      <c r="H1239" s="264"/>
      <c r="I1239" s="261"/>
      <c r="J1239" s="106"/>
      <c r="K1239" s="247"/>
      <c r="L1239" s="247"/>
      <c r="M1239" s="247"/>
      <c r="N1239" s="248" t="str">
        <f>IF(AND(K1239&lt;&gt;"",L1239&lt;&gt;"",J1239&lt;&gt;""),ROUND(MIN(IF(OR(J1239="OZZ",J1239="ZZ"),5000,17300),TRUNC(0.75*(SUMIF($D$12:$D1239,$D1239,K$12:K1239)+SUMIF($D$12:$D1239,$D1239,L$12:L1239)),2)) - SUMIF($D$12:$D1238,$D1239,N$12:N1238),2),"")</f>
        <v/>
      </c>
      <c r="O1239" s="249" t="str">
        <f>IF(AND(K1239&lt;&gt;"",L1239&lt;&gt;"",M1239&lt;&gt;"",J1239&lt;&gt;"",AH1239&lt;&gt;""),IF(OR(J1239="OZZ",J1239="ZZ"),ROUND(0-SUMIF($D$12:$D1238,$D1239,O$12:O1238),2),IF(M1239=0,0,ROUND(MIN(MIN(17300,TRUNC(0.75*(SUMIF($D$12:$D$2012,$D1239,K$12:K$2012)+SUMIF($D$12:$D$2012,$D1239,L$12:L$2012)),2)+SUMIF($D$12:$D1239,$D1239,AH$12:AH1239))-SUMIF($D$12:$D1238,$D1239,O$12:O1238)-SUMIF($D$12:$D$2012,$D1239,N$12:N$2012),AH1239),2))),"")</f>
        <v/>
      </c>
      <c r="P1239" s="250" t="str">
        <f>IF(J1239&lt;&gt;"",1000 - SUMIF($D$12:$D1238,$D1239,P$12:P1238),"")</f>
        <v/>
      </c>
      <c r="Q1239" s="106"/>
      <c r="R1239" s="247"/>
      <c r="S1239" s="247"/>
      <c r="T1239" s="247"/>
      <c r="U1239" s="248" t="str">
        <f>IF(AND(R1239&lt;&gt;"",S1239&lt;&gt;"",Q1239&lt;&gt;""),ROUND(MIN(IF(OR(Q1239="OZZ",Q1239="ZZ"),5000,17300),TRUNC(0.75*(SUMIF($D$12:$D1239,$D1239,R$12:R1239)+SUMIF($D$12:$D1239,$D1239,S$12:S1239)),2)) - SUMIF($D$12:$D1238,$D1239,U$12:U1238),2),"")</f>
        <v/>
      </c>
      <c r="V1239" s="248" t="str">
        <f>IF(AND(R1239&lt;&gt;"",S1239&lt;&gt;"",T1239&lt;&gt;"",Q1239&lt;&gt;"",AL1239&lt;&gt;""),IF(OR(Q1239="OZZ",Q1239="ZZ"),ROUND(0-SUMIF($D$12:$D1238,$D1239,V$12:V1238),2),IF(T1239=0,0,ROUND(MIN(MIN(17300,TRUNC(0.75*(SUMIF($D$12:$D$2012,$D1239,R$12:R$2012)+SUMIF($D$12:$D$2012,$D1239,S$12:S$2012)),2)+SUMIF($D$12:$D1239,$D1239,AL$12:AL1239))-SUMIF($D$12:$D1238,$D1239,V$12:V1238)-SUMIF($D$12:$D$2012,$D1239,U$12:U$2012),AL1239),2))),"")</f>
        <v/>
      </c>
      <c r="W1239" s="250" t="str">
        <f>IF(Q1239&lt;&gt;"",1000 - SUMIF($D$12:$D1238,$D1239,W$12:W1238),"")</f>
        <v/>
      </c>
      <c r="X1239" s="106"/>
      <c r="Y1239" s="247"/>
      <c r="Z1239" s="247"/>
      <c r="AA1239" s="247"/>
      <c r="AB1239" s="248" t="str">
        <f>IF(AND(Y1239&lt;&gt;"",Z1239&lt;&gt;"",X1239&lt;&gt;""),ROUND(MIN(IF(OR(X1239="OZZ",X1239="ZZ"),5000,17300),TRUNC(0.75*(SUMIF($D$12:$D1239,$D1239,Y$12:Y1239)+SUMIF($D$12:$D1239,$D1239,Z$12:Z1239)),2)) - SUMIF($D$12:$D1238,$D1239,AB$12:AB1238),2),"")</f>
        <v/>
      </c>
      <c r="AC1239" s="251" t="str">
        <f>IF(AND(Y1239&lt;&gt;"",Z1239&lt;&gt;"",AA1239&lt;&gt;"",X1239&lt;&gt;"",AP1239&lt;&gt;""),IF(OR(X1239="OZZ",X1239="ZZ"),ROUND(0-SUMIF($D$12:$D1238,$D1239,AC$12:AC1238),2),IF(AA1239=0,0,ROUND(MIN(MIN(17300,TRUNC(0.75*(SUMIF($D$12:$D$2012,$D1239,Y$12:Y$2012)+SUMIF($D$12:$D$2012,$D1239,Z$12:Z$2012)),2)+SUMIF($D$12:$D1239,$D1239,AP$12:AP1239))-SUMIF($D$12:$D1238,$D1239,AC$12:AC1238)-SUMIF($D$12:$D$2012,$D1239,AB$12:AB$2012),AP1239),2))),"")</f>
        <v/>
      </c>
      <c r="AD1239" s="250" t="str">
        <f>IF(X1239&lt;&gt;"",1000 - SUMIF($D$12:$D1238,$D1239,AD$12:AD1238),"")</f>
        <v/>
      </c>
      <c r="AE1239" s="252"/>
      <c r="AF1239" s="253"/>
      <c r="AG1239" s="254"/>
      <c r="AH1239" s="255" t="str">
        <f t="shared" si="418"/>
        <v/>
      </c>
      <c r="AI1239" s="256"/>
      <c r="AJ1239" s="253"/>
      <c r="AK1239" s="254"/>
      <c r="AL1239" s="255" t="str">
        <f t="shared" si="419"/>
        <v/>
      </c>
      <c r="AM1239" s="256"/>
      <c r="AN1239" s="253"/>
      <c r="AO1239" s="254"/>
      <c r="AP1239" s="255" t="str">
        <f t="shared" si="399"/>
        <v/>
      </c>
      <c r="AQ1239" s="116"/>
      <c r="AR1239" s="116"/>
      <c r="AS1239" s="117"/>
      <c r="AT1239" s="118"/>
      <c r="AU1239" s="119" t="str">
        <f>IF(D1239&lt;&gt; "", IF(COUNTIF($D$12:$D1239,$D1239)&gt;1,0,IF(SUM(N1239,U1239,AB1239)&gt;0,IF(AND(X1239="",OR(Q1239&lt;&gt;"",J1239&lt;&gt;"")),IF(Q1239&lt;&gt;"",Q1239,IF(J1239&lt;&gt;"",J1239,0)),IF(AND(Q1239&lt;&gt;"",J1239&lt;&gt;"",Q1239=J1239),Q1239,X1239)),0)),"")</f>
        <v/>
      </c>
      <c r="AV1239" s="119" t="str">
        <f>IF(D1239&lt;&gt;"",IF(COUNTIF($D$12:$D1239,$D1239)&gt;1,0,IF(SUM(O1239,V1239,AC1239)&gt;0,IF(AND(X1239="",OR(Q1239&lt;&gt;"",J1239&lt;&gt;"")),IF(Q1239&lt;&gt;"",Q1239,IF(J1239&lt;&gt;"",J1239,0)),IF(AND(Q1239&lt;&gt;"",J1239&lt;&gt;"",Q1239=J1239),Q1239,X1239)),0)),"")</f>
        <v/>
      </c>
      <c r="AW1239" s="119" t="str">
        <f>IF(D1239&lt;&gt;"",IF(COUNTIF($D$12:$D1239,$D1239)&gt;1,0,IF(SUM(P1239,W1239,AD1239)&gt;0,IF(AND(X1239="",OR(Q1239&lt;&gt;"",J1239&lt;&gt;"")),IF(Q1239&lt;&gt;"",Q1239,IF(J1239&lt;&gt;"",J1239,0)),IF(AND(Q1239&lt;&gt;"",J1239&lt;&gt;"",Q1239=J1239),Q1239,X1239)),0)),"")</f>
        <v/>
      </c>
      <c r="AX1239" s="118" t="str">
        <f t="shared" si="400"/>
        <v/>
      </c>
      <c r="AY1239" s="118" t="str">
        <f t="shared" si="401"/>
        <v/>
      </c>
      <c r="AZ1239" s="118" t="str">
        <f t="shared" si="402"/>
        <v/>
      </c>
      <c r="BA1239" s="118" t="str">
        <f t="shared" si="403"/>
        <v/>
      </c>
      <c r="BB1239" s="118" t="str">
        <f t="shared" si="404"/>
        <v/>
      </c>
      <c r="BC1239" s="118" t="str">
        <f t="shared" si="405"/>
        <v/>
      </c>
      <c r="BD1239" s="118" t="str">
        <f t="shared" si="406"/>
        <v/>
      </c>
      <c r="BE1239" s="118" t="str">
        <f t="shared" si="407"/>
        <v/>
      </c>
      <c r="BF1239" s="118" t="str">
        <f t="shared" si="408"/>
        <v/>
      </c>
      <c r="BG1239" s="120"/>
      <c r="BH1239" s="120" t="str">
        <f t="shared" si="409"/>
        <v/>
      </c>
      <c r="BI1239" s="120" t="str">
        <f t="shared" si="410"/>
        <v/>
      </c>
      <c r="BJ1239" s="121"/>
      <c r="BK1239" s="120" t="str">
        <f t="shared" si="411"/>
        <v/>
      </c>
      <c r="BL1239" s="120" t="str">
        <f t="shared" si="412"/>
        <v/>
      </c>
      <c r="BM1239" s="120" t="str">
        <f t="shared" si="413"/>
        <v/>
      </c>
      <c r="BN1239" s="120" t="str">
        <f t="shared" si="414"/>
        <v/>
      </c>
      <c r="BO1239" s="120" t="str">
        <f t="shared" si="415"/>
        <v/>
      </c>
      <c r="BP1239" s="120" t="str">
        <f t="shared" si="416"/>
        <v/>
      </c>
      <c r="BQ1239" s="98"/>
      <c r="BR1239" s="98"/>
      <c r="BS1239" s="98"/>
      <c r="BT1239" s="98"/>
      <c r="BU1239" s="98"/>
      <c r="BV1239" s="98"/>
      <c r="BW1239" s="98"/>
      <c r="BX1239" s="98"/>
      <c r="BY1239" s="98"/>
      <c r="BZ1239" s="98"/>
      <c r="CA1239" s="98"/>
      <c r="CB1239" s="98"/>
      <c r="CC1239" s="98"/>
      <c r="CD1239" s="98"/>
      <c r="CE1239" s="98"/>
      <c r="CF1239" s="98"/>
      <c r="CG1239" s="98"/>
      <c r="CH1239" s="98"/>
      <c r="CI1239" s="98"/>
      <c r="CJ1239" s="98"/>
      <c r="CK1239" s="98"/>
      <c r="CL1239" s="98"/>
      <c r="CM1239" s="98"/>
      <c r="CN1239" s="98"/>
      <c r="CO1239" s="98"/>
      <c r="CP1239" s="98"/>
      <c r="CQ1239" s="98"/>
      <c r="CR1239" s="98"/>
      <c r="CS1239" s="98"/>
    </row>
    <row r="1240" spans="1:97" s="4" customFormat="1" ht="18.75" customHeight="1" x14ac:dyDescent="0.2">
      <c r="A1240" s="3">
        <f t="shared" si="417"/>
        <v>1228</v>
      </c>
      <c r="B1240" s="263"/>
      <c r="C1240" s="263"/>
      <c r="D1240" s="263"/>
      <c r="E1240" s="259"/>
      <c r="F1240" s="259"/>
      <c r="G1240" s="43"/>
      <c r="H1240" s="264"/>
      <c r="I1240" s="261"/>
      <c r="J1240" s="106"/>
      <c r="K1240" s="247"/>
      <c r="L1240" s="247"/>
      <c r="M1240" s="247"/>
      <c r="N1240" s="248" t="str">
        <f>IF(AND(K1240&lt;&gt;"",L1240&lt;&gt;"",J1240&lt;&gt;""),ROUND(MIN(IF(OR(J1240="OZZ",J1240="ZZ"),5000,17300),TRUNC(0.75*(SUMIF($D$12:$D1240,$D1240,K$12:K1240)+SUMIF($D$12:$D1240,$D1240,L$12:L1240)),2)) - SUMIF($D$12:$D1239,$D1240,N$12:N1239),2),"")</f>
        <v/>
      </c>
      <c r="O1240" s="249" t="str">
        <f>IF(AND(K1240&lt;&gt;"",L1240&lt;&gt;"",M1240&lt;&gt;"",J1240&lt;&gt;"",AH1240&lt;&gt;""),IF(OR(J1240="OZZ",J1240="ZZ"),ROUND(0-SUMIF($D$12:$D1239,$D1240,O$12:O1239),2),IF(M1240=0,0,ROUND(MIN(MIN(17300,TRUNC(0.75*(SUMIF($D$12:$D$2012,$D1240,K$12:K$2012)+SUMIF($D$12:$D$2012,$D1240,L$12:L$2012)),2)+SUMIF($D$12:$D1240,$D1240,AH$12:AH1240))-SUMIF($D$12:$D1239,$D1240,O$12:O1239)-SUMIF($D$12:$D$2012,$D1240,N$12:N$2012),AH1240),2))),"")</f>
        <v/>
      </c>
      <c r="P1240" s="250" t="str">
        <f>IF(J1240&lt;&gt;"",1000 - SUMIF($D$12:$D1239,$D1240,P$12:P1239),"")</f>
        <v/>
      </c>
      <c r="Q1240" s="106"/>
      <c r="R1240" s="247"/>
      <c r="S1240" s="247"/>
      <c r="T1240" s="247"/>
      <c r="U1240" s="248" t="str">
        <f>IF(AND(R1240&lt;&gt;"",S1240&lt;&gt;"",Q1240&lt;&gt;""),ROUND(MIN(IF(OR(Q1240="OZZ",Q1240="ZZ"),5000,17300),TRUNC(0.75*(SUMIF($D$12:$D1240,$D1240,R$12:R1240)+SUMIF($D$12:$D1240,$D1240,S$12:S1240)),2)) - SUMIF($D$12:$D1239,$D1240,U$12:U1239),2),"")</f>
        <v/>
      </c>
      <c r="V1240" s="248" t="str">
        <f>IF(AND(R1240&lt;&gt;"",S1240&lt;&gt;"",T1240&lt;&gt;"",Q1240&lt;&gt;"",AL1240&lt;&gt;""),IF(OR(Q1240="OZZ",Q1240="ZZ"),ROUND(0-SUMIF($D$12:$D1239,$D1240,V$12:V1239),2),IF(T1240=0,0,ROUND(MIN(MIN(17300,TRUNC(0.75*(SUMIF($D$12:$D$2012,$D1240,R$12:R$2012)+SUMIF($D$12:$D$2012,$D1240,S$12:S$2012)),2)+SUMIF($D$12:$D1240,$D1240,AL$12:AL1240))-SUMIF($D$12:$D1239,$D1240,V$12:V1239)-SUMIF($D$12:$D$2012,$D1240,U$12:U$2012),AL1240),2))),"")</f>
        <v/>
      </c>
      <c r="W1240" s="250" t="str">
        <f>IF(Q1240&lt;&gt;"",1000 - SUMIF($D$12:$D1239,$D1240,W$12:W1239),"")</f>
        <v/>
      </c>
      <c r="X1240" s="106"/>
      <c r="Y1240" s="247"/>
      <c r="Z1240" s="247"/>
      <c r="AA1240" s="247"/>
      <c r="AB1240" s="248" t="str">
        <f>IF(AND(Y1240&lt;&gt;"",Z1240&lt;&gt;"",X1240&lt;&gt;""),ROUND(MIN(IF(OR(X1240="OZZ",X1240="ZZ"),5000,17300),TRUNC(0.75*(SUMIF($D$12:$D1240,$D1240,Y$12:Y1240)+SUMIF($D$12:$D1240,$D1240,Z$12:Z1240)),2)) - SUMIF($D$12:$D1239,$D1240,AB$12:AB1239),2),"")</f>
        <v/>
      </c>
      <c r="AC1240" s="251" t="str">
        <f>IF(AND(Y1240&lt;&gt;"",Z1240&lt;&gt;"",AA1240&lt;&gt;"",X1240&lt;&gt;"",AP1240&lt;&gt;""),IF(OR(X1240="OZZ",X1240="ZZ"),ROUND(0-SUMIF($D$12:$D1239,$D1240,AC$12:AC1239),2),IF(AA1240=0,0,ROUND(MIN(MIN(17300,TRUNC(0.75*(SUMIF($D$12:$D$2012,$D1240,Y$12:Y$2012)+SUMIF($D$12:$D$2012,$D1240,Z$12:Z$2012)),2)+SUMIF($D$12:$D1240,$D1240,AP$12:AP1240))-SUMIF($D$12:$D1239,$D1240,AC$12:AC1239)-SUMIF($D$12:$D$2012,$D1240,AB$12:AB$2012),AP1240),2))),"")</f>
        <v/>
      </c>
      <c r="AD1240" s="250" t="str">
        <f>IF(X1240&lt;&gt;"",1000 - SUMIF($D$12:$D1239,$D1240,AD$12:AD1239),"")</f>
        <v/>
      </c>
      <c r="AE1240" s="252"/>
      <c r="AF1240" s="253"/>
      <c r="AG1240" s="254"/>
      <c r="AH1240" s="255" t="str">
        <f t="shared" si="418"/>
        <v/>
      </c>
      <c r="AI1240" s="256"/>
      <c r="AJ1240" s="253"/>
      <c r="AK1240" s="254"/>
      <c r="AL1240" s="255" t="str">
        <f t="shared" si="419"/>
        <v/>
      </c>
      <c r="AM1240" s="256"/>
      <c r="AN1240" s="253"/>
      <c r="AO1240" s="254"/>
      <c r="AP1240" s="255" t="str">
        <f t="shared" si="399"/>
        <v/>
      </c>
      <c r="AQ1240" s="116"/>
      <c r="AR1240" s="116"/>
      <c r="AS1240" s="117"/>
      <c r="AT1240" s="118"/>
      <c r="AU1240" s="119" t="str">
        <f>IF(D1240&lt;&gt; "", IF(COUNTIF($D$12:$D1240,$D1240)&gt;1,0,IF(SUM(N1240,U1240,AB1240)&gt;0,IF(AND(X1240="",OR(Q1240&lt;&gt;"",J1240&lt;&gt;"")),IF(Q1240&lt;&gt;"",Q1240,IF(J1240&lt;&gt;"",J1240,0)),IF(AND(Q1240&lt;&gt;"",J1240&lt;&gt;"",Q1240=J1240),Q1240,X1240)),0)),"")</f>
        <v/>
      </c>
      <c r="AV1240" s="119" t="str">
        <f>IF(D1240&lt;&gt;"",IF(COUNTIF($D$12:$D1240,$D1240)&gt;1,0,IF(SUM(O1240,V1240,AC1240)&gt;0,IF(AND(X1240="",OR(Q1240&lt;&gt;"",J1240&lt;&gt;"")),IF(Q1240&lt;&gt;"",Q1240,IF(J1240&lt;&gt;"",J1240,0)),IF(AND(Q1240&lt;&gt;"",J1240&lt;&gt;"",Q1240=J1240),Q1240,X1240)),0)),"")</f>
        <v/>
      </c>
      <c r="AW1240" s="119" t="str">
        <f>IF(D1240&lt;&gt;"",IF(COUNTIF($D$12:$D1240,$D1240)&gt;1,0,IF(SUM(P1240,W1240,AD1240)&gt;0,IF(AND(X1240="",OR(Q1240&lt;&gt;"",J1240&lt;&gt;"")),IF(Q1240&lt;&gt;"",Q1240,IF(J1240&lt;&gt;"",J1240,0)),IF(AND(Q1240&lt;&gt;"",J1240&lt;&gt;"",Q1240=J1240),Q1240,X1240)),0)),"")</f>
        <v/>
      </c>
      <c r="AX1240" s="118" t="str">
        <f t="shared" si="400"/>
        <v/>
      </c>
      <c r="AY1240" s="118" t="str">
        <f t="shared" si="401"/>
        <v/>
      </c>
      <c r="AZ1240" s="118" t="str">
        <f t="shared" si="402"/>
        <v/>
      </c>
      <c r="BA1240" s="118" t="str">
        <f t="shared" si="403"/>
        <v/>
      </c>
      <c r="BB1240" s="118" t="str">
        <f t="shared" si="404"/>
        <v/>
      </c>
      <c r="BC1240" s="118" t="str">
        <f t="shared" si="405"/>
        <v/>
      </c>
      <c r="BD1240" s="118" t="str">
        <f t="shared" si="406"/>
        <v/>
      </c>
      <c r="BE1240" s="118" t="str">
        <f t="shared" si="407"/>
        <v/>
      </c>
      <c r="BF1240" s="118" t="str">
        <f t="shared" si="408"/>
        <v/>
      </c>
      <c r="BG1240" s="120"/>
      <c r="BH1240" s="120" t="str">
        <f t="shared" si="409"/>
        <v/>
      </c>
      <c r="BI1240" s="120" t="str">
        <f t="shared" si="410"/>
        <v/>
      </c>
      <c r="BJ1240" s="121"/>
      <c r="BK1240" s="120" t="str">
        <f t="shared" si="411"/>
        <v/>
      </c>
      <c r="BL1240" s="120" t="str">
        <f t="shared" si="412"/>
        <v/>
      </c>
      <c r="BM1240" s="120" t="str">
        <f t="shared" si="413"/>
        <v/>
      </c>
      <c r="BN1240" s="120" t="str">
        <f t="shared" si="414"/>
        <v/>
      </c>
      <c r="BO1240" s="120" t="str">
        <f t="shared" si="415"/>
        <v/>
      </c>
      <c r="BP1240" s="120" t="str">
        <f t="shared" si="416"/>
        <v/>
      </c>
      <c r="BQ1240" s="98"/>
      <c r="BR1240" s="98"/>
      <c r="BS1240" s="98"/>
      <c r="BT1240" s="98"/>
      <c r="BU1240" s="98"/>
      <c r="BV1240" s="98"/>
      <c r="BW1240" s="98"/>
      <c r="BX1240" s="98"/>
      <c r="BY1240" s="98"/>
      <c r="BZ1240" s="98"/>
      <c r="CA1240" s="98"/>
      <c r="CB1240" s="98"/>
      <c r="CC1240" s="98"/>
      <c r="CD1240" s="98"/>
      <c r="CE1240" s="98"/>
      <c r="CF1240" s="98"/>
      <c r="CG1240" s="98"/>
      <c r="CH1240" s="98"/>
      <c r="CI1240" s="98"/>
      <c r="CJ1240" s="98"/>
      <c r="CK1240" s="98"/>
      <c r="CL1240" s="98"/>
      <c r="CM1240" s="98"/>
      <c r="CN1240" s="98"/>
      <c r="CO1240" s="98"/>
      <c r="CP1240" s="98"/>
      <c r="CQ1240" s="98"/>
      <c r="CR1240" s="98"/>
      <c r="CS1240" s="98"/>
    </row>
    <row r="1241" spans="1:97" s="4" customFormat="1" ht="18.75" customHeight="1" x14ac:dyDescent="0.2">
      <c r="A1241" s="3">
        <f t="shared" si="417"/>
        <v>1229</v>
      </c>
      <c r="B1241" s="263"/>
      <c r="C1241" s="263"/>
      <c r="D1241" s="263"/>
      <c r="E1241" s="259"/>
      <c r="F1241" s="259"/>
      <c r="G1241" s="43"/>
      <c r="H1241" s="264"/>
      <c r="I1241" s="261"/>
      <c r="J1241" s="106"/>
      <c r="K1241" s="247"/>
      <c r="L1241" s="247"/>
      <c r="M1241" s="247"/>
      <c r="N1241" s="248" t="str">
        <f>IF(AND(K1241&lt;&gt;"",L1241&lt;&gt;"",J1241&lt;&gt;""),ROUND(MIN(IF(OR(J1241="OZZ",J1241="ZZ"),5000,17300),TRUNC(0.75*(SUMIF($D$12:$D1241,$D1241,K$12:K1241)+SUMIF($D$12:$D1241,$D1241,L$12:L1241)),2)) - SUMIF($D$12:$D1240,$D1241,N$12:N1240),2),"")</f>
        <v/>
      </c>
      <c r="O1241" s="249" t="str">
        <f>IF(AND(K1241&lt;&gt;"",L1241&lt;&gt;"",M1241&lt;&gt;"",J1241&lt;&gt;"",AH1241&lt;&gt;""),IF(OR(J1241="OZZ",J1241="ZZ"),ROUND(0-SUMIF($D$12:$D1240,$D1241,O$12:O1240),2),IF(M1241=0,0,ROUND(MIN(MIN(17300,TRUNC(0.75*(SUMIF($D$12:$D$2012,$D1241,K$12:K$2012)+SUMIF($D$12:$D$2012,$D1241,L$12:L$2012)),2)+SUMIF($D$12:$D1241,$D1241,AH$12:AH1241))-SUMIF($D$12:$D1240,$D1241,O$12:O1240)-SUMIF($D$12:$D$2012,$D1241,N$12:N$2012),AH1241),2))),"")</f>
        <v/>
      </c>
      <c r="P1241" s="250" t="str">
        <f>IF(J1241&lt;&gt;"",1000 - SUMIF($D$12:$D1240,$D1241,P$12:P1240),"")</f>
        <v/>
      </c>
      <c r="Q1241" s="106"/>
      <c r="R1241" s="247"/>
      <c r="S1241" s="247"/>
      <c r="T1241" s="247"/>
      <c r="U1241" s="248" t="str">
        <f>IF(AND(R1241&lt;&gt;"",S1241&lt;&gt;"",Q1241&lt;&gt;""),ROUND(MIN(IF(OR(Q1241="OZZ",Q1241="ZZ"),5000,17300),TRUNC(0.75*(SUMIF($D$12:$D1241,$D1241,R$12:R1241)+SUMIF($D$12:$D1241,$D1241,S$12:S1241)),2)) - SUMIF($D$12:$D1240,$D1241,U$12:U1240),2),"")</f>
        <v/>
      </c>
      <c r="V1241" s="248" t="str">
        <f>IF(AND(R1241&lt;&gt;"",S1241&lt;&gt;"",T1241&lt;&gt;"",Q1241&lt;&gt;"",AL1241&lt;&gt;""),IF(OR(Q1241="OZZ",Q1241="ZZ"),ROUND(0-SUMIF($D$12:$D1240,$D1241,V$12:V1240),2),IF(T1241=0,0,ROUND(MIN(MIN(17300,TRUNC(0.75*(SUMIF($D$12:$D$2012,$D1241,R$12:R$2012)+SUMIF($D$12:$D$2012,$D1241,S$12:S$2012)),2)+SUMIF($D$12:$D1241,$D1241,AL$12:AL1241))-SUMIF($D$12:$D1240,$D1241,V$12:V1240)-SUMIF($D$12:$D$2012,$D1241,U$12:U$2012),AL1241),2))),"")</f>
        <v/>
      </c>
      <c r="W1241" s="250" t="str">
        <f>IF(Q1241&lt;&gt;"",1000 - SUMIF($D$12:$D1240,$D1241,W$12:W1240),"")</f>
        <v/>
      </c>
      <c r="X1241" s="106"/>
      <c r="Y1241" s="247"/>
      <c r="Z1241" s="247"/>
      <c r="AA1241" s="247"/>
      <c r="AB1241" s="248" t="str">
        <f>IF(AND(Y1241&lt;&gt;"",Z1241&lt;&gt;"",X1241&lt;&gt;""),ROUND(MIN(IF(OR(X1241="OZZ",X1241="ZZ"),5000,17300),TRUNC(0.75*(SUMIF($D$12:$D1241,$D1241,Y$12:Y1241)+SUMIF($D$12:$D1241,$D1241,Z$12:Z1241)),2)) - SUMIF($D$12:$D1240,$D1241,AB$12:AB1240),2),"")</f>
        <v/>
      </c>
      <c r="AC1241" s="251" t="str">
        <f>IF(AND(Y1241&lt;&gt;"",Z1241&lt;&gt;"",AA1241&lt;&gt;"",X1241&lt;&gt;"",AP1241&lt;&gt;""),IF(OR(X1241="OZZ",X1241="ZZ"),ROUND(0-SUMIF($D$12:$D1240,$D1241,AC$12:AC1240),2),IF(AA1241=0,0,ROUND(MIN(MIN(17300,TRUNC(0.75*(SUMIF($D$12:$D$2012,$D1241,Y$12:Y$2012)+SUMIF($D$12:$D$2012,$D1241,Z$12:Z$2012)),2)+SUMIF($D$12:$D1241,$D1241,AP$12:AP1241))-SUMIF($D$12:$D1240,$D1241,AC$12:AC1240)-SUMIF($D$12:$D$2012,$D1241,AB$12:AB$2012),AP1241),2))),"")</f>
        <v/>
      </c>
      <c r="AD1241" s="250" t="str">
        <f>IF(X1241&lt;&gt;"",1000 - SUMIF($D$12:$D1240,$D1241,AD$12:AD1240),"")</f>
        <v/>
      </c>
      <c r="AE1241" s="252"/>
      <c r="AF1241" s="253"/>
      <c r="AG1241" s="254"/>
      <c r="AH1241" s="255" t="str">
        <f t="shared" si="418"/>
        <v/>
      </c>
      <c r="AI1241" s="256"/>
      <c r="AJ1241" s="253"/>
      <c r="AK1241" s="254"/>
      <c r="AL1241" s="255" t="str">
        <f t="shared" si="419"/>
        <v/>
      </c>
      <c r="AM1241" s="256"/>
      <c r="AN1241" s="253"/>
      <c r="AO1241" s="254"/>
      <c r="AP1241" s="255" t="str">
        <f t="shared" si="399"/>
        <v/>
      </c>
      <c r="AQ1241" s="116"/>
      <c r="AR1241" s="116"/>
      <c r="AS1241" s="117"/>
      <c r="AT1241" s="118"/>
      <c r="AU1241" s="119" t="str">
        <f>IF(D1241&lt;&gt; "", IF(COUNTIF($D$12:$D1241,$D1241)&gt;1,0,IF(SUM(N1241,U1241,AB1241)&gt;0,IF(AND(X1241="",OR(Q1241&lt;&gt;"",J1241&lt;&gt;"")),IF(Q1241&lt;&gt;"",Q1241,IF(J1241&lt;&gt;"",J1241,0)),IF(AND(Q1241&lt;&gt;"",J1241&lt;&gt;"",Q1241=J1241),Q1241,X1241)),0)),"")</f>
        <v/>
      </c>
      <c r="AV1241" s="119" t="str">
        <f>IF(D1241&lt;&gt;"",IF(COUNTIF($D$12:$D1241,$D1241)&gt;1,0,IF(SUM(O1241,V1241,AC1241)&gt;0,IF(AND(X1241="",OR(Q1241&lt;&gt;"",J1241&lt;&gt;"")),IF(Q1241&lt;&gt;"",Q1241,IF(J1241&lt;&gt;"",J1241,0)),IF(AND(Q1241&lt;&gt;"",J1241&lt;&gt;"",Q1241=J1241),Q1241,X1241)),0)),"")</f>
        <v/>
      </c>
      <c r="AW1241" s="119" t="str">
        <f>IF(D1241&lt;&gt;"",IF(COUNTIF($D$12:$D1241,$D1241)&gt;1,0,IF(SUM(P1241,W1241,AD1241)&gt;0,IF(AND(X1241="",OR(Q1241&lt;&gt;"",J1241&lt;&gt;"")),IF(Q1241&lt;&gt;"",Q1241,IF(J1241&lt;&gt;"",J1241,0)),IF(AND(Q1241&lt;&gt;"",J1241&lt;&gt;"",Q1241=J1241),Q1241,X1241)),0)),"")</f>
        <v/>
      </c>
      <c r="AX1241" s="118" t="str">
        <f t="shared" si="400"/>
        <v/>
      </c>
      <c r="AY1241" s="118" t="str">
        <f t="shared" si="401"/>
        <v/>
      </c>
      <c r="AZ1241" s="118" t="str">
        <f t="shared" si="402"/>
        <v/>
      </c>
      <c r="BA1241" s="118" t="str">
        <f t="shared" si="403"/>
        <v/>
      </c>
      <c r="BB1241" s="118" t="str">
        <f t="shared" si="404"/>
        <v/>
      </c>
      <c r="BC1241" s="118" t="str">
        <f t="shared" si="405"/>
        <v/>
      </c>
      <c r="BD1241" s="118" t="str">
        <f t="shared" si="406"/>
        <v/>
      </c>
      <c r="BE1241" s="118" t="str">
        <f t="shared" si="407"/>
        <v/>
      </c>
      <c r="BF1241" s="118" t="str">
        <f t="shared" si="408"/>
        <v/>
      </c>
      <c r="BG1241" s="120"/>
      <c r="BH1241" s="120" t="str">
        <f t="shared" si="409"/>
        <v/>
      </c>
      <c r="BI1241" s="120" t="str">
        <f t="shared" si="410"/>
        <v/>
      </c>
      <c r="BJ1241" s="121"/>
      <c r="BK1241" s="120" t="str">
        <f t="shared" si="411"/>
        <v/>
      </c>
      <c r="BL1241" s="120" t="str">
        <f t="shared" si="412"/>
        <v/>
      </c>
      <c r="BM1241" s="120" t="str">
        <f t="shared" si="413"/>
        <v/>
      </c>
      <c r="BN1241" s="120" t="str">
        <f t="shared" si="414"/>
        <v/>
      </c>
      <c r="BO1241" s="120" t="str">
        <f t="shared" si="415"/>
        <v/>
      </c>
      <c r="BP1241" s="120" t="str">
        <f t="shared" si="416"/>
        <v/>
      </c>
      <c r="BQ1241" s="98"/>
      <c r="BR1241" s="98"/>
      <c r="BS1241" s="98"/>
      <c r="BT1241" s="98"/>
      <c r="BU1241" s="98"/>
      <c r="BV1241" s="98"/>
      <c r="BW1241" s="98"/>
      <c r="BX1241" s="98"/>
      <c r="BY1241" s="98"/>
      <c r="BZ1241" s="98"/>
      <c r="CA1241" s="98"/>
      <c r="CB1241" s="98"/>
      <c r="CC1241" s="98"/>
      <c r="CD1241" s="98"/>
      <c r="CE1241" s="98"/>
      <c r="CF1241" s="98"/>
      <c r="CG1241" s="98"/>
      <c r="CH1241" s="98"/>
      <c r="CI1241" s="98"/>
      <c r="CJ1241" s="98"/>
      <c r="CK1241" s="98"/>
      <c r="CL1241" s="98"/>
      <c r="CM1241" s="98"/>
      <c r="CN1241" s="98"/>
      <c r="CO1241" s="98"/>
      <c r="CP1241" s="98"/>
      <c r="CQ1241" s="98"/>
      <c r="CR1241" s="98"/>
      <c r="CS1241" s="98"/>
    </row>
    <row r="1242" spans="1:97" s="4" customFormat="1" ht="18.75" customHeight="1" x14ac:dyDescent="0.2">
      <c r="A1242" s="3">
        <f t="shared" si="417"/>
        <v>1230</v>
      </c>
      <c r="B1242" s="263"/>
      <c r="C1242" s="263"/>
      <c r="D1242" s="263"/>
      <c r="E1242" s="259"/>
      <c r="F1242" s="259"/>
      <c r="G1242" s="43"/>
      <c r="H1242" s="264"/>
      <c r="I1242" s="261"/>
      <c r="J1242" s="106"/>
      <c r="K1242" s="247"/>
      <c r="L1242" s="247"/>
      <c r="M1242" s="247"/>
      <c r="N1242" s="248" t="str">
        <f>IF(AND(K1242&lt;&gt;"",L1242&lt;&gt;"",J1242&lt;&gt;""),ROUND(MIN(IF(OR(J1242="OZZ",J1242="ZZ"),5000,17300),TRUNC(0.75*(SUMIF($D$12:$D1242,$D1242,K$12:K1242)+SUMIF($D$12:$D1242,$D1242,L$12:L1242)),2)) - SUMIF($D$12:$D1241,$D1242,N$12:N1241),2),"")</f>
        <v/>
      </c>
      <c r="O1242" s="249" t="str">
        <f>IF(AND(K1242&lt;&gt;"",L1242&lt;&gt;"",M1242&lt;&gt;"",J1242&lt;&gt;"",AH1242&lt;&gt;""),IF(OR(J1242="OZZ",J1242="ZZ"),ROUND(0-SUMIF($D$12:$D1241,$D1242,O$12:O1241),2),IF(M1242=0,0,ROUND(MIN(MIN(17300,TRUNC(0.75*(SUMIF($D$12:$D$2012,$D1242,K$12:K$2012)+SUMIF($D$12:$D$2012,$D1242,L$12:L$2012)),2)+SUMIF($D$12:$D1242,$D1242,AH$12:AH1242))-SUMIF($D$12:$D1241,$D1242,O$12:O1241)-SUMIF($D$12:$D$2012,$D1242,N$12:N$2012),AH1242),2))),"")</f>
        <v/>
      </c>
      <c r="P1242" s="250" t="str">
        <f>IF(J1242&lt;&gt;"",1000 - SUMIF($D$12:$D1241,$D1242,P$12:P1241),"")</f>
        <v/>
      </c>
      <c r="Q1242" s="106"/>
      <c r="R1242" s="247"/>
      <c r="S1242" s="247"/>
      <c r="T1242" s="247"/>
      <c r="U1242" s="248" t="str">
        <f>IF(AND(R1242&lt;&gt;"",S1242&lt;&gt;"",Q1242&lt;&gt;""),ROUND(MIN(IF(OR(Q1242="OZZ",Q1242="ZZ"),5000,17300),TRUNC(0.75*(SUMIF($D$12:$D1242,$D1242,R$12:R1242)+SUMIF($D$12:$D1242,$D1242,S$12:S1242)),2)) - SUMIF($D$12:$D1241,$D1242,U$12:U1241),2),"")</f>
        <v/>
      </c>
      <c r="V1242" s="248" t="str">
        <f>IF(AND(R1242&lt;&gt;"",S1242&lt;&gt;"",T1242&lt;&gt;"",Q1242&lt;&gt;"",AL1242&lt;&gt;""),IF(OR(Q1242="OZZ",Q1242="ZZ"),ROUND(0-SUMIF($D$12:$D1241,$D1242,V$12:V1241),2),IF(T1242=0,0,ROUND(MIN(MIN(17300,TRUNC(0.75*(SUMIF($D$12:$D$2012,$D1242,R$12:R$2012)+SUMIF($D$12:$D$2012,$D1242,S$12:S$2012)),2)+SUMIF($D$12:$D1242,$D1242,AL$12:AL1242))-SUMIF($D$12:$D1241,$D1242,V$12:V1241)-SUMIF($D$12:$D$2012,$D1242,U$12:U$2012),AL1242),2))),"")</f>
        <v/>
      </c>
      <c r="W1242" s="250" t="str">
        <f>IF(Q1242&lt;&gt;"",1000 - SUMIF($D$12:$D1241,$D1242,W$12:W1241),"")</f>
        <v/>
      </c>
      <c r="X1242" s="106"/>
      <c r="Y1242" s="247"/>
      <c r="Z1242" s="247"/>
      <c r="AA1242" s="247"/>
      <c r="AB1242" s="248" t="str">
        <f>IF(AND(Y1242&lt;&gt;"",Z1242&lt;&gt;"",X1242&lt;&gt;""),ROUND(MIN(IF(OR(X1242="OZZ",X1242="ZZ"),5000,17300),TRUNC(0.75*(SUMIF($D$12:$D1242,$D1242,Y$12:Y1242)+SUMIF($D$12:$D1242,$D1242,Z$12:Z1242)),2)) - SUMIF($D$12:$D1241,$D1242,AB$12:AB1241),2),"")</f>
        <v/>
      </c>
      <c r="AC1242" s="251" t="str">
        <f>IF(AND(Y1242&lt;&gt;"",Z1242&lt;&gt;"",AA1242&lt;&gt;"",X1242&lt;&gt;"",AP1242&lt;&gt;""),IF(OR(X1242="OZZ",X1242="ZZ"),ROUND(0-SUMIF($D$12:$D1241,$D1242,AC$12:AC1241),2),IF(AA1242=0,0,ROUND(MIN(MIN(17300,TRUNC(0.75*(SUMIF($D$12:$D$2012,$D1242,Y$12:Y$2012)+SUMIF($D$12:$D$2012,$D1242,Z$12:Z$2012)),2)+SUMIF($D$12:$D1242,$D1242,AP$12:AP1242))-SUMIF($D$12:$D1241,$D1242,AC$12:AC1241)-SUMIF($D$12:$D$2012,$D1242,AB$12:AB$2012),AP1242),2))),"")</f>
        <v/>
      </c>
      <c r="AD1242" s="250" t="str">
        <f>IF(X1242&lt;&gt;"",1000 - SUMIF($D$12:$D1241,$D1242,AD$12:AD1241),"")</f>
        <v/>
      </c>
      <c r="AE1242" s="252"/>
      <c r="AF1242" s="253"/>
      <c r="AG1242" s="254"/>
      <c r="AH1242" s="255" t="str">
        <f t="shared" si="418"/>
        <v/>
      </c>
      <c r="AI1242" s="256"/>
      <c r="AJ1242" s="253"/>
      <c r="AK1242" s="254"/>
      <c r="AL1242" s="255" t="str">
        <f t="shared" si="419"/>
        <v/>
      </c>
      <c r="AM1242" s="256"/>
      <c r="AN1242" s="253"/>
      <c r="AO1242" s="254"/>
      <c r="AP1242" s="255" t="str">
        <f t="shared" si="399"/>
        <v/>
      </c>
      <c r="AQ1242" s="116"/>
      <c r="AR1242" s="116"/>
      <c r="AS1242" s="117"/>
      <c r="AT1242" s="118"/>
      <c r="AU1242" s="119" t="str">
        <f>IF(D1242&lt;&gt; "", IF(COUNTIF($D$12:$D1242,$D1242)&gt;1,0,IF(SUM(N1242,U1242,AB1242)&gt;0,IF(AND(X1242="",OR(Q1242&lt;&gt;"",J1242&lt;&gt;"")),IF(Q1242&lt;&gt;"",Q1242,IF(J1242&lt;&gt;"",J1242,0)),IF(AND(Q1242&lt;&gt;"",J1242&lt;&gt;"",Q1242=J1242),Q1242,X1242)),0)),"")</f>
        <v/>
      </c>
      <c r="AV1242" s="119" t="str">
        <f>IF(D1242&lt;&gt;"",IF(COUNTIF($D$12:$D1242,$D1242)&gt;1,0,IF(SUM(O1242,V1242,AC1242)&gt;0,IF(AND(X1242="",OR(Q1242&lt;&gt;"",J1242&lt;&gt;"")),IF(Q1242&lt;&gt;"",Q1242,IF(J1242&lt;&gt;"",J1242,0)),IF(AND(Q1242&lt;&gt;"",J1242&lt;&gt;"",Q1242=J1242),Q1242,X1242)),0)),"")</f>
        <v/>
      </c>
      <c r="AW1242" s="119" t="str">
        <f>IF(D1242&lt;&gt;"",IF(COUNTIF($D$12:$D1242,$D1242)&gt;1,0,IF(SUM(P1242,W1242,AD1242)&gt;0,IF(AND(X1242="",OR(Q1242&lt;&gt;"",J1242&lt;&gt;"")),IF(Q1242&lt;&gt;"",Q1242,IF(J1242&lt;&gt;"",J1242,0)),IF(AND(Q1242&lt;&gt;"",J1242&lt;&gt;"",Q1242=J1242),Q1242,X1242)),0)),"")</f>
        <v/>
      </c>
      <c r="AX1242" s="118" t="str">
        <f t="shared" si="400"/>
        <v/>
      </c>
      <c r="AY1242" s="118" t="str">
        <f t="shared" si="401"/>
        <v/>
      </c>
      <c r="AZ1242" s="118" t="str">
        <f t="shared" si="402"/>
        <v/>
      </c>
      <c r="BA1242" s="118" t="str">
        <f t="shared" si="403"/>
        <v/>
      </c>
      <c r="BB1242" s="118" t="str">
        <f t="shared" si="404"/>
        <v/>
      </c>
      <c r="BC1242" s="118" t="str">
        <f t="shared" si="405"/>
        <v/>
      </c>
      <c r="BD1242" s="118" t="str">
        <f t="shared" si="406"/>
        <v/>
      </c>
      <c r="BE1242" s="118" t="str">
        <f t="shared" si="407"/>
        <v/>
      </c>
      <c r="BF1242" s="118" t="str">
        <f t="shared" si="408"/>
        <v/>
      </c>
      <c r="BG1242" s="120"/>
      <c r="BH1242" s="120" t="str">
        <f t="shared" si="409"/>
        <v/>
      </c>
      <c r="BI1242" s="120" t="str">
        <f t="shared" si="410"/>
        <v/>
      </c>
      <c r="BJ1242" s="121"/>
      <c r="BK1242" s="120" t="str">
        <f t="shared" si="411"/>
        <v/>
      </c>
      <c r="BL1242" s="120" t="str">
        <f t="shared" si="412"/>
        <v/>
      </c>
      <c r="BM1242" s="120" t="str">
        <f t="shared" si="413"/>
        <v/>
      </c>
      <c r="BN1242" s="120" t="str">
        <f t="shared" si="414"/>
        <v/>
      </c>
      <c r="BO1242" s="120" t="str">
        <f t="shared" si="415"/>
        <v/>
      </c>
      <c r="BP1242" s="120" t="str">
        <f t="shared" si="416"/>
        <v/>
      </c>
      <c r="BQ1242" s="98"/>
      <c r="BR1242" s="98"/>
      <c r="BS1242" s="98"/>
      <c r="BT1242" s="98"/>
      <c r="BU1242" s="98"/>
      <c r="BV1242" s="98"/>
      <c r="BW1242" s="98"/>
      <c r="BX1242" s="98"/>
      <c r="BY1242" s="98"/>
      <c r="BZ1242" s="98"/>
      <c r="CA1242" s="98"/>
      <c r="CB1242" s="98"/>
      <c r="CC1242" s="98"/>
      <c r="CD1242" s="98"/>
      <c r="CE1242" s="98"/>
      <c r="CF1242" s="98"/>
      <c r="CG1242" s="98"/>
      <c r="CH1242" s="98"/>
      <c r="CI1242" s="98"/>
      <c r="CJ1242" s="98"/>
      <c r="CK1242" s="98"/>
      <c r="CL1242" s="98"/>
      <c r="CM1242" s="98"/>
      <c r="CN1242" s="98"/>
      <c r="CO1242" s="98"/>
      <c r="CP1242" s="98"/>
      <c r="CQ1242" s="98"/>
      <c r="CR1242" s="98"/>
      <c r="CS1242" s="98"/>
    </row>
    <row r="1243" spans="1:97" s="4" customFormat="1" ht="18.75" customHeight="1" x14ac:dyDescent="0.2">
      <c r="A1243" s="3">
        <f t="shared" si="417"/>
        <v>1231</v>
      </c>
      <c r="B1243" s="263"/>
      <c r="C1243" s="263"/>
      <c r="D1243" s="263"/>
      <c r="E1243" s="259"/>
      <c r="F1243" s="259"/>
      <c r="G1243" s="43"/>
      <c r="H1243" s="264"/>
      <c r="I1243" s="261"/>
      <c r="J1243" s="106"/>
      <c r="K1243" s="247"/>
      <c r="L1243" s="247"/>
      <c r="M1243" s="247"/>
      <c r="N1243" s="248" t="str">
        <f>IF(AND(K1243&lt;&gt;"",L1243&lt;&gt;"",J1243&lt;&gt;""),ROUND(MIN(IF(OR(J1243="OZZ",J1243="ZZ"),5000,17300),TRUNC(0.75*(SUMIF($D$12:$D1243,$D1243,K$12:K1243)+SUMIF($D$12:$D1243,$D1243,L$12:L1243)),2)) - SUMIF($D$12:$D1242,$D1243,N$12:N1242),2),"")</f>
        <v/>
      </c>
      <c r="O1243" s="249" t="str">
        <f>IF(AND(K1243&lt;&gt;"",L1243&lt;&gt;"",M1243&lt;&gt;"",J1243&lt;&gt;"",AH1243&lt;&gt;""),IF(OR(J1243="OZZ",J1243="ZZ"),ROUND(0-SUMIF($D$12:$D1242,$D1243,O$12:O1242),2),IF(M1243=0,0,ROUND(MIN(MIN(17300,TRUNC(0.75*(SUMIF($D$12:$D$2012,$D1243,K$12:K$2012)+SUMIF($D$12:$D$2012,$D1243,L$12:L$2012)),2)+SUMIF($D$12:$D1243,$D1243,AH$12:AH1243))-SUMIF($D$12:$D1242,$D1243,O$12:O1242)-SUMIF($D$12:$D$2012,$D1243,N$12:N$2012),AH1243),2))),"")</f>
        <v/>
      </c>
      <c r="P1243" s="250" t="str">
        <f>IF(J1243&lt;&gt;"",1000 - SUMIF($D$12:$D1242,$D1243,P$12:P1242),"")</f>
        <v/>
      </c>
      <c r="Q1243" s="106"/>
      <c r="R1243" s="247"/>
      <c r="S1243" s="247"/>
      <c r="T1243" s="247"/>
      <c r="U1243" s="248" t="str">
        <f>IF(AND(R1243&lt;&gt;"",S1243&lt;&gt;"",Q1243&lt;&gt;""),ROUND(MIN(IF(OR(Q1243="OZZ",Q1243="ZZ"),5000,17300),TRUNC(0.75*(SUMIF($D$12:$D1243,$D1243,R$12:R1243)+SUMIF($D$12:$D1243,$D1243,S$12:S1243)),2)) - SUMIF($D$12:$D1242,$D1243,U$12:U1242),2),"")</f>
        <v/>
      </c>
      <c r="V1243" s="248" t="str">
        <f>IF(AND(R1243&lt;&gt;"",S1243&lt;&gt;"",T1243&lt;&gt;"",Q1243&lt;&gt;"",AL1243&lt;&gt;""),IF(OR(Q1243="OZZ",Q1243="ZZ"),ROUND(0-SUMIF($D$12:$D1242,$D1243,V$12:V1242),2),IF(T1243=0,0,ROUND(MIN(MIN(17300,TRUNC(0.75*(SUMIF($D$12:$D$2012,$D1243,R$12:R$2012)+SUMIF($D$12:$D$2012,$D1243,S$12:S$2012)),2)+SUMIF($D$12:$D1243,$D1243,AL$12:AL1243))-SUMIF($D$12:$D1242,$D1243,V$12:V1242)-SUMIF($D$12:$D$2012,$D1243,U$12:U$2012),AL1243),2))),"")</f>
        <v/>
      </c>
      <c r="W1243" s="250" t="str">
        <f>IF(Q1243&lt;&gt;"",1000 - SUMIF($D$12:$D1242,$D1243,W$12:W1242),"")</f>
        <v/>
      </c>
      <c r="X1243" s="106"/>
      <c r="Y1243" s="247"/>
      <c r="Z1243" s="247"/>
      <c r="AA1243" s="247"/>
      <c r="AB1243" s="248" t="str">
        <f>IF(AND(Y1243&lt;&gt;"",Z1243&lt;&gt;"",X1243&lt;&gt;""),ROUND(MIN(IF(OR(X1243="OZZ",X1243="ZZ"),5000,17300),TRUNC(0.75*(SUMIF($D$12:$D1243,$D1243,Y$12:Y1243)+SUMIF($D$12:$D1243,$D1243,Z$12:Z1243)),2)) - SUMIF($D$12:$D1242,$D1243,AB$12:AB1242),2),"")</f>
        <v/>
      </c>
      <c r="AC1243" s="251" t="str">
        <f>IF(AND(Y1243&lt;&gt;"",Z1243&lt;&gt;"",AA1243&lt;&gt;"",X1243&lt;&gt;"",AP1243&lt;&gt;""),IF(OR(X1243="OZZ",X1243="ZZ"),ROUND(0-SUMIF($D$12:$D1242,$D1243,AC$12:AC1242),2),IF(AA1243=0,0,ROUND(MIN(MIN(17300,TRUNC(0.75*(SUMIF($D$12:$D$2012,$D1243,Y$12:Y$2012)+SUMIF($D$12:$D$2012,$D1243,Z$12:Z$2012)),2)+SUMIF($D$12:$D1243,$D1243,AP$12:AP1243))-SUMIF($D$12:$D1242,$D1243,AC$12:AC1242)-SUMIF($D$12:$D$2012,$D1243,AB$12:AB$2012),AP1243),2))),"")</f>
        <v/>
      </c>
      <c r="AD1243" s="250" t="str">
        <f>IF(X1243&lt;&gt;"",1000 - SUMIF($D$12:$D1242,$D1243,AD$12:AD1242),"")</f>
        <v/>
      </c>
      <c r="AE1243" s="252"/>
      <c r="AF1243" s="253"/>
      <c r="AG1243" s="254"/>
      <c r="AH1243" s="255" t="str">
        <f t="shared" si="418"/>
        <v/>
      </c>
      <c r="AI1243" s="256"/>
      <c r="AJ1243" s="253"/>
      <c r="AK1243" s="254"/>
      <c r="AL1243" s="255" t="str">
        <f t="shared" si="419"/>
        <v/>
      </c>
      <c r="AM1243" s="256"/>
      <c r="AN1243" s="253"/>
      <c r="AO1243" s="254"/>
      <c r="AP1243" s="255" t="str">
        <f t="shared" si="399"/>
        <v/>
      </c>
      <c r="AQ1243" s="116"/>
      <c r="AR1243" s="116"/>
      <c r="AS1243" s="117"/>
      <c r="AT1243" s="118"/>
      <c r="AU1243" s="119" t="str">
        <f>IF(D1243&lt;&gt; "", IF(COUNTIF($D$12:$D1243,$D1243)&gt;1,0,IF(SUM(N1243,U1243,AB1243)&gt;0,IF(AND(X1243="",OR(Q1243&lt;&gt;"",J1243&lt;&gt;"")),IF(Q1243&lt;&gt;"",Q1243,IF(J1243&lt;&gt;"",J1243,0)),IF(AND(Q1243&lt;&gt;"",J1243&lt;&gt;"",Q1243=J1243),Q1243,X1243)),0)),"")</f>
        <v/>
      </c>
      <c r="AV1243" s="119" t="str">
        <f>IF(D1243&lt;&gt;"",IF(COUNTIF($D$12:$D1243,$D1243)&gt;1,0,IF(SUM(O1243,V1243,AC1243)&gt;0,IF(AND(X1243="",OR(Q1243&lt;&gt;"",J1243&lt;&gt;"")),IF(Q1243&lt;&gt;"",Q1243,IF(J1243&lt;&gt;"",J1243,0)),IF(AND(Q1243&lt;&gt;"",J1243&lt;&gt;"",Q1243=J1243),Q1243,X1243)),0)),"")</f>
        <v/>
      </c>
      <c r="AW1243" s="119" t="str">
        <f>IF(D1243&lt;&gt;"",IF(COUNTIF($D$12:$D1243,$D1243)&gt;1,0,IF(SUM(P1243,W1243,AD1243)&gt;0,IF(AND(X1243="",OR(Q1243&lt;&gt;"",J1243&lt;&gt;"")),IF(Q1243&lt;&gt;"",Q1243,IF(J1243&lt;&gt;"",J1243,0)),IF(AND(Q1243&lt;&gt;"",J1243&lt;&gt;"",Q1243=J1243),Q1243,X1243)),0)),"")</f>
        <v/>
      </c>
      <c r="AX1243" s="118" t="str">
        <f t="shared" si="400"/>
        <v/>
      </c>
      <c r="AY1243" s="118" t="str">
        <f t="shared" si="401"/>
        <v/>
      </c>
      <c r="AZ1243" s="118" t="str">
        <f t="shared" si="402"/>
        <v/>
      </c>
      <c r="BA1243" s="118" t="str">
        <f t="shared" si="403"/>
        <v/>
      </c>
      <c r="BB1243" s="118" t="str">
        <f t="shared" si="404"/>
        <v/>
      </c>
      <c r="BC1243" s="118" t="str">
        <f t="shared" si="405"/>
        <v/>
      </c>
      <c r="BD1243" s="118" t="str">
        <f t="shared" si="406"/>
        <v/>
      </c>
      <c r="BE1243" s="118" t="str">
        <f t="shared" si="407"/>
        <v/>
      </c>
      <c r="BF1243" s="118" t="str">
        <f t="shared" si="408"/>
        <v/>
      </c>
      <c r="BG1243" s="120"/>
      <c r="BH1243" s="120" t="str">
        <f t="shared" si="409"/>
        <v/>
      </c>
      <c r="BI1243" s="120" t="str">
        <f t="shared" si="410"/>
        <v/>
      </c>
      <c r="BJ1243" s="121"/>
      <c r="BK1243" s="120" t="str">
        <f t="shared" si="411"/>
        <v/>
      </c>
      <c r="BL1243" s="120" t="str">
        <f t="shared" si="412"/>
        <v/>
      </c>
      <c r="BM1243" s="120" t="str">
        <f t="shared" si="413"/>
        <v/>
      </c>
      <c r="BN1243" s="120" t="str">
        <f t="shared" si="414"/>
        <v/>
      </c>
      <c r="BO1243" s="120" t="str">
        <f t="shared" si="415"/>
        <v/>
      </c>
      <c r="BP1243" s="120" t="str">
        <f t="shared" si="416"/>
        <v/>
      </c>
      <c r="BQ1243" s="98"/>
      <c r="BR1243" s="98"/>
      <c r="BS1243" s="98"/>
      <c r="BT1243" s="98"/>
      <c r="BU1243" s="98"/>
      <c r="BV1243" s="98"/>
      <c r="BW1243" s="98"/>
      <c r="BX1243" s="98"/>
      <c r="BY1243" s="98"/>
      <c r="BZ1243" s="98"/>
      <c r="CA1243" s="98"/>
      <c r="CB1243" s="98"/>
      <c r="CC1243" s="98"/>
      <c r="CD1243" s="98"/>
      <c r="CE1243" s="98"/>
      <c r="CF1243" s="98"/>
      <c r="CG1243" s="98"/>
      <c r="CH1243" s="98"/>
      <c r="CI1243" s="98"/>
      <c r="CJ1243" s="98"/>
      <c r="CK1243" s="98"/>
      <c r="CL1243" s="98"/>
      <c r="CM1243" s="98"/>
      <c r="CN1243" s="98"/>
      <c r="CO1243" s="98"/>
      <c r="CP1243" s="98"/>
      <c r="CQ1243" s="98"/>
      <c r="CR1243" s="98"/>
      <c r="CS1243" s="98"/>
    </row>
    <row r="1244" spans="1:97" s="4" customFormat="1" ht="18.75" customHeight="1" x14ac:dyDescent="0.2">
      <c r="A1244" s="3">
        <f t="shared" si="417"/>
        <v>1232</v>
      </c>
      <c r="B1244" s="263"/>
      <c r="C1244" s="263"/>
      <c r="D1244" s="263"/>
      <c r="E1244" s="259"/>
      <c r="F1244" s="259"/>
      <c r="G1244" s="43"/>
      <c r="H1244" s="264"/>
      <c r="I1244" s="261"/>
      <c r="J1244" s="106"/>
      <c r="K1244" s="247"/>
      <c r="L1244" s="247"/>
      <c r="M1244" s="247"/>
      <c r="N1244" s="248" t="str">
        <f>IF(AND(K1244&lt;&gt;"",L1244&lt;&gt;"",J1244&lt;&gt;""),ROUND(MIN(IF(OR(J1244="OZZ",J1244="ZZ"),5000,17300),TRUNC(0.75*(SUMIF($D$12:$D1244,$D1244,K$12:K1244)+SUMIF($D$12:$D1244,$D1244,L$12:L1244)),2)) - SUMIF($D$12:$D1243,$D1244,N$12:N1243),2),"")</f>
        <v/>
      </c>
      <c r="O1244" s="249" t="str">
        <f>IF(AND(K1244&lt;&gt;"",L1244&lt;&gt;"",M1244&lt;&gt;"",J1244&lt;&gt;"",AH1244&lt;&gt;""),IF(OR(J1244="OZZ",J1244="ZZ"),ROUND(0-SUMIF($D$12:$D1243,$D1244,O$12:O1243),2),IF(M1244=0,0,ROUND(MIN(MIN(17300,TRUNC(0.75*(SUMIF($D$12:$D$2012,$D1244,K$12:K$2012)+SUMIF($D$12:$D$2012,$D1244,L$12:L$2012)),2)+SUMIF($D$12:$D1244,$D1244,AH$12:AH1244))-SUMIF($D$12:$D1243,$D1244,O$12:O1243)-SUMIF($D$12:$D$2012,$D1244,N$12:N$2012),AH1244),2))),"")</f>
        <v/>
      </c>
      <c r="P1244" s="250" t="str">
        <f>IF(J1244&lt;&gt;"",1000 - SUMIF($D$12:$D1243,$D1244,P$12:P1243),"")</f>
        <v/>
      </c>
      <c r="Q1244" s="106"/>
      <c r="R1244" s="247"/>
      <c r="S1244" s="247"/>
      <c r="T1244" s="247"/>
      <c r="U1244" s="248" t="str">
        <f>IF(AND(R1244&lt;&gt;"",S1244&lt;&gt;"",Q1244&lt;&gt;""),ROUND(MIN(IF(OR(Q1244="OZZ",Q1244="ZZ"),5000,17300),TRUNC(0.75*(SUMIF($D$12:$D1244,$D1244,R$12:R1244)+SUMIF($D$12:$D1244,$D1244,S$12:S1244)),2)) - SUMIF($D$12:$D1243,$D1244,U$12:U1243),2),"")</f>
        <v/>
      </c>
      <c r="V1244" s="248" t="str">
        <f>IF(AND(R1244&lt;&gt;"",S1244&lt;&gt;"",T1244&lt;&gt;"",Q1244&lt;&gt;"",AL1244&lt;&gt;""),IF(OR(Q1244="OZZ",Q1244="ZZ"),ROUND(0-SUMIF($D$12:$D1243,$D1244,V$12:V1243),2),IF(T1244=0,0,ROUND(MIN(MIN(17300,TRUNC(0.75*(SUMIF($D$12:$D$2012,$D1244,R$12:R$2012)+SUMIF($D$12:$D$2012,$D1244,S$12:S$2012)),2)+SUMIF($D$12:$D1244,$D1244,AL$12:AL1244))-SUMIF($D$12:$D1243,$D1244,V$12:V1243)-SUMIF($D$12:$D$2012,$D1244,U$12:U$2012),AL1244),2))),"")</f>
        <v/>
      </c>
      <c r="W1244" s="250" t="str">
        <f>IF(Q1244&lt;&gt;"",1000 - SUMIF($D$12:$D1243,$D1244,W$12:W1243),"")</f>
        <v/>
      </c>
      <c r="X1244" s="106"/>
      <c r="Y1244" s="247"/>
      <c r="Z1244" s="247"/>
      <c r="AA1244" s="247"/>
      <c r="AB1244" s="248" t="str">
        <f>IF(AND(Y1244&lt;&gt;"",Z1244&lt;&gt;"",X1244&lt;&gt;""),ROUND(MIN(IF(OR(X1244="OZZ",X1244="ZZ"),5000,17300),TRUNC(0.75*(SUMIF($D$12:$D1244,$D1244,Y$12:Y1244)+SUMIF($D$12:$D1244,$D1244,Z$12:Z1244)),2)) - SUMIF($D$12:$D1243,$D1244,AB$12:AB1243),2),"")</f>
        <v/>
      </c>
      <c r="AC1244" s="251" t="str">
        <f>IF(AND(Y1244&lt;&gt;"",Z1244&lt;&gt;"",AA1244&lt;&gt;"",X1244&lt;&gt;"",AP1244&lt;&gt;""),IF(OR(X1244="OZZ",X1244="ZZ"),ROUND(0-SUMIF($D$12:$D1243,$D1244,AC$12:AC1243),2),IF(AA1244=0,0,ROUND(MIN(MIN(17300,TRUNC(0.75*(SUMIF($D$12:$D$2012,$D1244,Y$12:Y$2012)+SUMIF($D$12:$D$2012,$D1244,Z$12:Z$2012)),2)+SUMIF($D$12:$D1244,$D1244,AP$12:AP1244))-SUMIF($D$12:$D1243,$D1244,AC$12:AC1243)-SUMIF($D$12:$D$2012,$D1244,AB$12:AB$2012),AP1244),2))),"")</f>
        <v/>
      </c>
      <c r="AD1244" s="250" t="str">
        <f>IF(X1244&lt;&gt;"",1000 - SUMIF($D$12:$D1243,$D1244,AD$12:AD1243),"")</f>
        <v/>
      </c>
      <c r="AE1244" s="252"/>
      <c r="AF1244" s="253"/>
      <c r="AG1244" s="254"/>
      <c r="AH1244" s="255" t="str">
        <f t="shared" si="418"/>
        <v/>
      </c>
      <c r="AI1244" s="256"/>
      <c r="AJ1244" s="253"/>
      <c r="AK1244" s="254"/>
      <c r="AL1244" s="255" t="str">
        <f t="shared" si="419"/>
        <v/>
      </c>
      <c r="AM1244" s="256"/>
      <c r="AN1244" s="253"/>
      <c r="AO1244" s="254"/>
      <c r="AP1244" s="255" t="str">
        <f t="shared" si="399"/>
        <v/>
      </c>
      <c r="AQ1244" s="116"/>
      <c r="AR1244" s="116"/>
      <c r="AS1244" s="117"/>
      <c r="AT1244" s="118"/>
      <c r="AU1244" s="119" t="str">
        <f>IF(D1244&lt;&gt; "", IF(COUNTIF($D$12:$D1244,$D1244)&gt;1,0,IF(SUM(N1244,U1244,AB1244)&gt;0,IF(AND(X1244="",OR(Q1244&lt;&gt;"",J1244&lt;&gt;"")),IF(Q1244&lt;&gt;"",Q1244,IF(J1244&lt;&gt;"",J1244,0)),IF(AND(Q1244&lt;&gt;"",J1244&lt;&gt;"",Q1244=J1244),Q1244,X1244)),0)),"")</f>
        <v/>
      </c>
      <c r="AV1244" s="119" t="str">
        <f>IF(D1244&lt;&gt;"",IF(COUNTIF($D$12:$D1244,$D1244)&gt;1,0,IF(SUM(O1244,V1244,AC1244)&gt;0,IF(AND(X1244="",OR(Q1244&lt;&gt;"",J1244&lt;&gt;"")),IF(Q1244&lt;&gt;"",Q1244,IF(J1244&lt;&gt;"",J1244,0)),IF(AND(Q1244&lt;&gt;"",J1244&lt;&gt;"",Q1244=J1244),Q1244,X1244)),0)),"")</f>
        <v/>
      </c>
      <c r="AW1244" s="119" t="str">
        <f>IF(D1244&lt;&gt;"",IF(COUNTIF($D$12:$D1244,$D1244)&gt;1,0,IF(SUM(P1244,W1244,AD1244)&gt;0,IF(AND(X1244="",OR(Q1244&lt;&gt;"",J1244&lt;&gt;"")),IF(Q1244&lt;&gt;"",Q1244,IF(J1244&lt;&gt;"",J1244,0)),IF(AND(Q1244&lt;&gt;"",J1244&lt;&gt;"",Q1244=J1244),Q1244,X1244)),0)),"")</f>
        <v/>
      </c>
      <c r="AX1244" s="118" t="str">
        <f t="shared" si="400"/>
        <v/>
      </c>
      <c r="AY1244" s="118" t="str">
        <f t="shared" si="401"/>
        <v/>
      </c>
      <c r="AZ1244" s="118" t="str">
        <f t="shared" si="402"/>
        <v/>
      </c>
      <c r="BA1244" s="118" t="str">
        <f t="shared" si="403"/>
        <v/>
      </c>
      <c r="BB1244" s="118" t="str">
        <f t="shared" si="404"/>
        <v/>
      </c>
      <c r="BC1244" s="118" t="str">
        <f t="shared" si="405"/>
        <v/>
      </c>
      <c r="BD1244" s="118" t="str">
        <f t="shared" si="406"/>
        <v/>
      </c>
      <c r="BE1244" s="118" t="str">
        <f t="shared" si="407"/>
        <v/>
      </c>
      <c r="BF1244" s="118" t="str">
        <f t="shared" si="408"/>
        <v/>
      </c>
      <c r="BG1244" s="120"/>
      <c r="BH1244" s="120" t="str">
        <f t="shared" si="409"/>
        <v/>
      </c>
      <c r="BI1244" s="120" t="str">
        <f t="shared" si="410"/>
        <v/>
      </c>
      <c r="BJ1244" s="121"/>
      <c r="BK1244" s="120" t="str">
        <f t="shared" si="411"/>
        <v/>
      </c>
      <c r="BL1244" s="120" t="str">
        <f t="shared" si="412"/>
        <v/>
      </c>
      <c r="BM1244" s="120" t="str">
        <f t="shared" si="413"/>
        <v/>
      </c>
      <c r="BN1244" s="120" t="str">
        <f t="shared" si="414"/>
        <v/>
      </c>
      <c r="BO1244" s="120" t="str">
        <f t="shared" si="415"/>
        <v/>
      </c>
      <c r="BP1244" s="120" t="str">
        <f t="shared" si="416"/>
        <v/>
      </c>
      <c r="BQ1244" s="98"/>
      <c r="BR1244" s="98"/>
      <c r="BS1244" s="98"/>
      <c r="BT1244" s="98"/>
      <c r="BU1244" s="98"/>
      <c r="BV1244" s="98"/>
      <c r="BW1244" s="98"/>
      <c r="BX1244" s="98"/>
      <c r="BY1244" s="98"/>
      <c r="BZ1244" s="98"/>
      <c r="CA1244" s="98"/>
      <c r="CB1244" s="98"/>
      <c r="CC1244" s="98"/>
      <c r="CD1244" s="98"/>
      <c r="CE1244" s="98"/>
      <c r="CF1244" s="98"/>
      <c r="CG1244" s="98"/>
      <c r="CH1244" s="98"/>
      <c r="CI1244" s="98"/>
      <c r="CJ1244" s="98"/>
      <c r="CK1244" s="98"/>
      <c r="CL1244" s="98"/>
      <c r="CM1244" s="98"/>
      <c r="CN1244" s="98"/>
      <c r="CO1244" s="98"/>
      <c r="CP1244" s="98"/>
      <c r="CQ1244" s="98"/>
      <c r="CR1244" s="98"/>
      <c r="CS1244" s="98"/>
    </row>
    <row r="1245" spans="1:97" s="4" customFormat="1" ht="18.75" customHeight="1" x14ac:dyDescent="0.2">
      <c r="A1245" s="3">
        <f t="shared" si="417"/>
        <v>1233</v>
      </c>
      <c r="B1245" s="263"/>
      <c r="C1245" s="263"/>
      <c r="D1245" s="263"/>
      <c r="E1245" s="259"/>
      <c r="F1245" s="259"/>
      <c r="G1245" s="43"/>
      <c r="H1245" s="264"/>
      <c r="I1245" s="261"/>
      <c r="J1245" s="106"/>
      <c r="K1245" s="247"/>
      <c r="L1245" s="247"/>
      <c r="M1245" s="247"/>
      <c r="N1245" s="248" t="str">
        <f>IF(AND(K1245&lt;&gt;"",L1245&lt;&gt;"",J1245&lt;&gt;""),ROUND(MIN(IF(OR(J1245="OZZ",J1245="ZZ"),5000,17300),TRUNC(0.75*(SUMIF($D$12:$D1245,$D1245,K$12:K1245)+SUMIF($D$12:$D1245,$D1245,L$12:L1245)),2)) - SUMIF($D$12:$D1244,$D1245,N$12:N1244),2),"")</f>
        <v/>
      </c>
      <c r="O1245" s="249" t="str">
        <f>IF(AND(K1245&lt;&gt;"",L1245&lt;&gt;"",M1245&lt;&gt;"",J1245&lt;&gt;"",AH1245&lt;&gt;""),IF(OR(J1245="OZZ",J1245="ZZ"),ROUND(0-SUMIF($D$12:$D1244,$D1245,O$12:O1244),2),IF(M1245=0,0,ROUND(MIN(MIN(17300,TRUNC(0.75*(SUMIF($D$12:$D$2012,$D1245,K$12:K$2012)+SUMIF($D$12:$D$2012,$D1245,L$12:L$2012)),2)+SUMIF($D$12:$D1245,$D1245,AH$12:AH1245))-SUMIF($D$12:$D1244,$D1245,O$12:O1244)-SUMIF($D$12:$D$2012,$D1245,N$12:N$2012),AH1245),2))),"")</f>
        <v/>
      </c>
      <c r="P1245" s="250" t="str">
        <f>IF(J1245&lt;&gt;"",1000 - SUMIF($D$12:$D1244,$D1245,P$12:P1244),"")</f>
        <v/>
      </c>
      <c r="Q1245" s="106"/>
      <c r="R1245" s="247"/>
      <c r="S1245" s="247"/>
      <c r="T1245" s="247"/>
      <c r="U1245" s="248" t="str">
        <f>IF(AND(R1245&lt;&gt;"",S1245&lt;&gt;"",Q1245&lt;&gt;""),ROUND(MIN(IF(OR(Q1245="OZZ",Q1245="ZZ"),5000,17300),TRUNC(0.75*(SUMIF($D$12:$D1245,$D1245,R$12:R1245)+SUMIF($D$12:$D1245,$D1245,S$12:S1245)),2)) - SUMIF($D$12:$D1244,$D1245,U$12:U1244),2),"")</f>
        <v/>
      </c>
      <c r="V1245" s="248" t="str">
        <f>IF(AND(R1245&lt;&gt;"",S1245&lt;&gt;"",T1245&lt;&gt;"",Q1245&lt;&gt;"",AL1245&lt;&gt;""),IF(OR(Q1245="OZZ",Q1245="ZZ"),ROUND(0-SUMIF($D$12:$D1244,$D1245,V$12:V1244),2),IF(T1245=0,0,ROUND(MIN(MIN(17300,TRUNC(0.75*(SUMIF($D$12:$D$2012,$D1245,R$12:R$2012)+SUMIF($D$12:$D$2012,$D1245,S$12:S$2012)),2)+SUMIF($D$12:$D1245,$D1245,AL$12:AL1245))-SUMIF($D$12:$D1244,$D1245,V$12:V1244)-SUMIF($D$12:$D$2012,$D1245,U$12:U$2012),AL1245),2))),"")</f>
        <v/>
      </c>
      <c r="W1245" s="250" t="str">
        <f>IF(Q1245&lt;&gt;"",1000 - SUMIF($D$12:$D1244,$D1245,W$12:W1244),"")</f>
        <v/>
      </c>
      <c r="X1245" s="106"/>
      <c r="Y1245" s="247"/>
      <c r="Z1245" s="247"/>
      <c r="AA1245" s="247"/>
      <c r="AB1245" s="248" t="str">
        <f>IF(AND(Y1245&lt;&gt;"",Z1245&lt;&gt;"",X1245&lt;&gt;""),ROUND(MIN(IF(OR(X1245="OZZ",X1245="ZZ"),5000,17300),TRUNC(0.75*(SUMIF($D$12:$D1245,$D1245,Y$12:Y1245)+SUMIF($D$12:$D1245,$D1245,Z$12:Z1245)),2)) - SUMIF($D$12:$D1244,$D1245,AB$12:AB1244),2),"")</f>
        <v/>
      </c>
      <c r="AC1245" s="251" t="str">
        <f>IF(AND(Y1245&lt;&gt;"",Z1245&lt;&gt;"",AA1245&lt;&gt;"",X1245&lt;&gt;"",AP1245&lt;&gt;""),IF(OR(X1245="OZZ",X1245="ZZ"),ROUND(0-SUMIF($D$12:$D1244,$D1245,AC$12:AC1244),2),IF(AA1245=0,0,ROUND(MIN(MIN(17300,TRUNC(0.75*(SUMIF($D$12:$D$2012,$D1245,Y$12:Y$2012)+SUMIF($D$12:$D$2012,$D1245,Z$12:Z$2012)),2)+SUMIF($D$12:$D1245,$D1245,AP$12:AP1245))-SUMIF($D$12:$D1244,$D1245,AC$12:AC1244)-SUMIF($D$12:$D$2012,$D1245,AB$12:AB$2012),AP1245),2))),"")</f>
        <v/>
      </c>
      <c r="AD1245" s="250" t="str">
        <f>IF(X1245&lt;&gt;"",1000 - SUMIF($D$12:$D1244,$D1245,AD$12:AD1244),"")</f>
        <v/>
      </c>
      <c r="AE1245" s="252"/>
      <c r="AF1245" s="253"/>
      <c r="AG1245" s="254"/>
      <c r="AH1245" s="255" t="str">
        <f t="shared" si="418"/>
        <v/>
      </c>
      <c r="AI1245" s="256"/>
      <c r="AJ1245" s="253"/>
      <c r="AK1245" s="254"/>
      <c r="AL1245" s="255" t="str">
        <f t="shared" si="419"/>
        <v/>
      </c>
      <c r="AM1245" s="256"/>
      <c r="AN1245" s="253"/>
      <c r="AO1245" s="254"/>
      <c r="AP1245" s="255" t="str">
        <f t="shared" si="399"/>
        <v/>
      </c>
      <c r="AQ1245" s="116"/>
      <c r="AR1245" s="116"/>
      <c r="AS1245" s="117"/>
      <c r="AT1245" s="118"/>
      <c r="AU1245" s="119" t="str">
        <f>IF(D1245&lt;&gt; "", IF(COUNTIF($D$12:$D1245,$D1245)&gt;1,0,IF(SUM(N1245,U1245,AB1245)&gt;0,IF(AND(X1245="",OR(Q1245&lt;&gt;"",J1245&lt;&gt;"")),IF(Q1245&lt;&gt;"",Q1245,IF(J1245&lt;&gt;"",J1245,0)),IF(AND(Q1245&lt;&gt;"",J1245&lt;&gt;"",Q1245=J1245),Q1245,X1245)),0)),"")</f>
        <v/>
      </c>
      <c r="AV1245" s="119" t="str">
        <f>IF(D1245&lt;&gt;"",IF(COUNTIF($D$12:$D1245,$D1245)&gt;1,0,IF(SUM(O1245,V1245,AC1245)&gt;0,IF(AND(X1245="",OR(Q1245&lt;&gt;"",J1245&lt;&gt;"")),IF(Q1245&lt;&gt;"",Q1245,IF(J1245&lt;&gt;"",J1245,0)),IF(AND(Q1245&lt;&gt;"",J1245&lt;&gt;"",Q1245=J1245),Q1245,X1245)),0)),"")</f>
        <v/>
      </c>
      <c r="AW1245" s="119" t="str">
        <f>IF(D1245&lt;&gt;"",IF(COUNTIF($D$12:$D1245,$D1245)&gt;1,0,IF(SUM(P1245,W1245,AD1245)&gt;0,IF(AND(X1245="",OR(Q1245&lt;&gt;"",J1245&lt;&gt;"")),IF(Q1245&lt;&gt;"",Q1245,IF(J1245&lt;&gt;"",J1245,0)),IF(AND(Q1245&lt;&gt;"",J1245&lt;&gt;"",Q1245=J1245),Q1245,X1245)),0)),"")</f>
        <v/>
      </c>
      <c r="AX1245" s="118" t="str">
        <f t="shared" si="400"/>
        <v/>
      </c>
      <c r="AY1245" s="118" t="str">
        <f t="shared" si="401"/>
        <v/>
      </c>
      <c r="AZ1245" s="118" t="str">
        <f t="shared" si="402"/>
        <v/>
      </c>
      <c r="BA1245" s="118" t="str">
        <f t="shared" si="403"/>
        <v/>
      </c>
      <c r="BB1245" s="118" t="str">
        <f t="shared" si="404"/>
        <v/>
      </c>
      <c r="BC1245" s="118" t="str">
        <f t="shared" si="405"/>
        <v/>
      </c>
      <c r="BD1245" s="118" t="str">
        <f t="shared" si="406"/>
        <v/>
      </c>
      <c r="BE1245" s="118" t="str">
        <f t="shared" si="407"/>
        <v/>
      </c>
      <c r="BF1245" s="118" t="str">
        <f t="shared" si="408"/>
        <v/>
      </c>
      <c r="BG1245" s="120"/>
      <c r="BH1245" s="120" t="str">
        <f t="shared" si="409"/>
        <v/>
      </c>
      <c r="BI1245" s="120" t="str">
        <f t="shared" si="410"/>
        <v/>
      </c>
      <c r="BJ1245" s="121"/>
      <c r="BK1245" s="120" t="str">
        <f t="shared" si="411"/>
        <v/>
      </c>
      <c r="BL1245" s="120" t="str">
        <f t="shared" si="412"/>
        <v/>
      </c>
      <c r="BM1245" s="120" t="str">
        <f t="shared" si="413"/>
        <v/>
      </c>
      <c r="BN1245" s="120" t="str">
        <f t="shared" si="414"/>
        <v/>
      </c>
      <c r="BO1245" s="120" t="str">
        <f t="shared" si="415"/>
        <v/>
      </c>
      <c r="BP1245" s="120" t="str">
        <f t="shared" si="416"/>
        <v/>
      </c>
      <c r="BQ1245" s="98"/>
      <c r="BR1245" s="98"/>
      <c r="BS1245" s="98"/>
      <c r="BT1245" s="98"/>
      <c r="BU1245" s="98"/>
      <c r="BV1245" s="98"/>
      <c r="BW1245" s="98"/>
      <c r="BX1245" s="98"/>
      <c r="BY1245" s="98"/>
      <c r="BZ1245" s="98"/>
      <c r="CA1245" s="98"/>
      <c r="CB1245" s="98"/>
      <c r="CC1245" s="98"/>
      <c r="CD1245" s="98"/>
      <c r="CE1245" s="98"/>
      <c r="CF1245" s="98"/>
      <c r="CG1245" s="98"/>
      <c r="CH1245" s="98"/>
      <c r="CI1245" s="98"/>
      <c r="CJ1245" s="98"/>
      <c r="CK1245" s="98"/>
      <c r="CL1245" s="98"/>
      <c r="CM1245" s="98"/>
      <c r="CN1245" s="98"/>
      <c r="CO1245" s="98"/>
      <c r="CP1245" s="98"/>
      <c r="CQ1245" s="98"/>
      <c r="CR1245" s="98"/>
      <c r="CS1245" s="98"/>
    </row>
    <row r="1246" spans="1:97" s="4" customFormat="1" ht="18.75" customHeight="1" x14ac:dyDescent="0.2">
      <c r="A1246" s="3">
        <f t="shared" si="417"/>
        <v>1234</v>
      </c>
      <c r="B1246" s="263"/>
      <c r="C1246" s="263"/>
      <c r="D1246" s="263"/>
      <c r="E1246" s="259"/>
      <c r="F1246" s="259"/>
      <c r="G1246" s="43"/>
      <c r="H1246" s="264"/>
      <c r="I1246" s="261"/>
      <c r="J1246" s="106"/>
      <c r="K1246" s="247"/>
      <c r="L1246" s="247"/>
      <c r="M1246" s="247"/>
      <c r="N1246" s="248" t="str">
        <f>IF(AND(K1246&lt;&gt;"",L1246&lt;&gt;"",J1246&lt;&gt;""),ROUND(MIN(IF(OR(J1246="OZZ",J1246="ZZ"),5000,17300),TRUNC(0.75*(SUMIF($D$12:$D1246,$D1246,K$12:K1246)+SUMIF($D$12:$D1246,$D1246,L$12:L1246)),2)) - SUMIF($D$12:$D1245,$D1246,N$12:N1245),2),"")</f>
        <v/>
      </c>
      <c r="O1246" s="249" t="str">
        <f>IF(AND(K1246&lt;&gt;"",L1246&lt;&gt;"",M1246&lt;&gt;"",J1246&lt;&gt;"",AH1246&lt;&gt;""),IF(OR(J1246="OZZ",J1246="ZZ"),ROUND(0-SUMIF($D$12:$D1245,$D1246,O$12:O1245),2),IF(M1246=0,0,ROUND(MIN(MIN(17300,TRUNC(0.75*(SUMIF($D$12:$D$2012,$D1246,K$12:K$2012)+SUMIF($D$12:$D$2012,$D1246,L$12:L$2012)),2)+SUMIF($D$12:$D1246,$D1246,AH$12:AH1246))-SUMIF($D$12:$D1245,$D1246,O$12:O1245)-SUMIF($D$12:$D$2012,$D1246,N$12:N$2012),AH1246),2))),"")</f>
        <v/>
      </c>
      <c r="P1246" s="250" t="str">
        <f>IF(J1246&lt;&gt;"",1000 - SUMIF($D$12:$D1245,$D1246,P$12:P1245),"")</f>
        <v/>
      </c>
      <c r="Q1246" s="106"/>
      <c r="R1246" s="247"/>
      <c r="S1246" s="247"/>
      <c r="T1246" s="247"/>
      <c r="U1246" s="248" t="str">
        <f>IF(AND(R1246&lt;&gt;"",S1246&lt;&gt;"",Q1246&lt;&gt;""),ROUND(MIN(IF(OR(Q1246="OZZ",Q1246="ZZ"),5000,17300),TRUNC(0.75*(SUMIF($D$12:$D1246,$D1246,R$12:R1246)+SUMIF($D$12:$D1246,$D1246,S$12:S1246)),2)) - SUMIF($D$12:$D1245,$D1246,U$12:U1245),2),"")</f>
        <v/>
      </c>
      <c r="V1246" s="248" t="str">
        <f>IF(AND(R1246&lt;&gt;"",S1246&lt;&gt;"",T1246&lt;&gt;"",Q1246&lt;&gt;"",AL1246&lt;&gt;""),IF(OR(Q1246="OZZ",Q1246="ZZ"),ROUND(0-SUMIF($D$12:$D1245,$D1246,V$12:V1245),2),IF(T1246=0,0,ROUND(MIN(MIN(17300,TRUNC(0.75*(SUMIF($D$12:$D$2012,$D1246,R$12:R$2012)+SUMIF($D$12:$D$2012,$D1246,S$12:S$2012)),2)+SUMIF($D$12:$D1246,$D1246,AL$12:AL1246))-SUMIF($D$12:$D1245,$D1246,V$12:V1245)-SUMIF($D$12:$D$2012,$D1246,U$12:U$2012),AL1246),2))),"")</f>
        <v/>
      </c>
      <c r="W1246" s="250" t="str">
        <f>IF(Q1246&lt;&gt;"",1000 - SUMIF($D$12:$D1245,$D1246,W$12:W1245),"")</f>
        <v/>
      </c>
      <c r="X1246" s="106"/>
      <c r="Y1246" s="247"/>
      <c r="Z1246" s="247"/>
      <c r="AA1246" s="247"/>
      <c r="AB1246" s="248" t="str">
        <f>IF(AND(Y1246&lt;&gt;"",Z1246&lt;&gt;"",X1246&lt;&gt;""),ROUND(MIN(IF(OR(X1246="OZZ",X1246="ZZ"),5000,17300),TRUNC(0.75*(SUMIF($D$12:$D1246,$D1246,Y$12:Y1246)+SUMIF($D$12:$D1246,$D1246,Z$12:Z1246)),2)) - SUMIF($D$12:$D1245,$D1246,AB$12:AB1245),2),"")</f>
        <v/>
      </c>
      <c r="AC1246" s="251" t="str">
        <f>IF(AND(Y1246&lt;&gt;"",Z1246&lt;&gt;"",AA1246&lt;&gt;"",X1246&lt;&gt;"",AP1246&lt;&gt;""),IF(OR(X1246="OZZ",X1246="ZZ"),ROUND(0-SUMIF($D$12:$D1245,$D1246,AC$12:AC1245),2),IF(AA1246=0,0,ROUND(MIN(MIN(17300,TRUNC(0.75*(SUMIF($D$12:$D$2012,$D1246,Y$12:Y$2012)+SUMIF($D$12:$D$2012,$D1246,Z$12:Z$2012)),2)+SUMIF($D$12:$D1246,$D1246,AP$12:AP1246))-SUMIF($D$12:$D1245,$D1246,AC$12:AC1245)-SUMIF($D$12:$D$2012,$D1246,AB$12:AB$2012),AP1246),2))),"")</f>
        <v/>
      </c>
      <c r="AD1246" s="250" t="str">
        <f>IF(X1246&lt;&gt;"",1000 - SUMIF($D$12:$D1245,$D1246,AD$12:AD1245),"")</f>
        <v/>
      </c>
      <c r="AE1246" s="252"/>
      <c r="AF1246" s="253"/>
      <c r="AG1246" s="254"/>
      <c r="AH1246" s="255" t="str">
        <f t="shared" si="418"/>
        <v/>
      </c>
      <c r="AI1246" s="256"/>
      <c r="AJ1246" s="253"/>
      <c r="AK1246" s="254"/>
      <c r="AL1246" s="255" t="str">
        <f t="shared" si="419"/>
        <v/>
      </c>
      <c r="AM1246" s="256"/>
      <c r="AN1246" s="253"/>
      <c r="AO1246" s="254"/>
      <c r="AP1246" s="255" t="str">
        <f t="shared" si="399"/>
        <v/>
      </c>
      <c r="AQ1246" s="116"/>
      <c r="AR1246" s="116"/>
      <c r="AS1246" s="117"/>
      <c r="AT1246" s="118"/>
      <c r="AU1246" s="119" t="str">
        <f>IF(D1246&lt;&gt; "", IF(COUNTIF($D$12:$D1246,$D1246)&gt;1,0,IF(SUM(N1246,U1246,AB1246)&gt;0,IF(AND(X1246="",OR(Q1246&lt;&gt;"",J1246&lt;&gt;"")),IF(Q1246&lt;&gt;"",Q1246,IF(J1246&lt;&gt;"",J1246,0)),IF(AND(Q1246&lt;&gt;"",J1246&lt;&gt;"",Q1246=J1246),Q1246,X1246)),0)),"")</f>
        <v/>
      </c>
      <c r="AV1246" s="119" t="str">
        <f>IF(D1246&lt;&gt;"",IF(COUNTIF($D$12:$D1246,$D1246)&gt;1,0,IF(SUM(O1246,V1246,AC1246)&gt;0,IF(AND(X1246="",OR(Q1246&lt;&gt;"",J1246&lt;&gt;"")),IF(Q1246&lt;&gt;"",Q1246,IF(J1246&lt;&gt;"",J1246,0)),IF(AND(Q1246&lt;&gt;"",J1246&lt;&gt;"",Q1246=J1246),Q1246,X1246)),0)),"")</f>
        <v/>
      </c>
      <c r="AW1246" s="119" t="str">
        <f>IF(D1246&lt;&gt;"",IF(COUNTIF($D$12:$D1246,$D1246)&gt;1,0,IF(SUM(P1246,W1246,AD1246)&gt;0,IF(AND(X1246="",OR(Q1246&lt;&gt;"",J1246&lt;&gt;"")),IF(Q1246&lt;&gt;"",Q1246,IF(J1246&lt;&gt;"",J1246,0)),IF(AND(Q1246&lt;&gt;"",J1246&lt;&gt;"",Q1246=J1246),Q1246,X1246)),0)),"")</f>
        <v/>
      </c>
      <c r="AX1246" s="118" t="str">
        <f t="shared" si="400"/>
        <v/>
      </c>
      <c r="AY1246" s="118" t="str">
        <f t="shared" si="401"/>
        <v/>
      </c>
      <c r="AZ1246" s="118" t="str">
        <f t="shared" si="402"/>
        <v/>
      </c>
      <c r="BA1246" s="118" t="str">
        <f t="shared" si="403"/>
        <v/>
      </c>
      <c r="BB1246" s="118" t="str">
        <f t="shared" si="404"/>
        <v/>
      </c>
      <c r="BC1246" s="118" t="str">
        <f t="shared" si="405"/>
        <v/>
      </c>
      <c r="BD1246" s="118" t="str">
        <f t="shared" si="406"/>
        <v/>
      </c>
      <c r="BE1246" s="118" t="str">
        <f t="shared" si="407"/>
        <v/>
      </c>
      <c r="BF1246" s="118" t="str">
        <f t="shared" si="408"/>
        <v/>
      </c>
      <c r="BG1246" s="120"/>
      <c r="BH1246" s="120" t="str">
        <f t="shared" si="409"/>
        <v/>
      </c>
      <c r="BI1246" s="120" t="str">
        <f t="shared" si="410"/>
        <v/>
      </c>
      <c r="BJ1246" s="121"/>
      <c r="BK1246" s="120" t="str">
        <f t="shared" si="411"/>
        <v/>
      </c>
      <c r="BL1246" s="120" t="str">
        <f t="shared" si="412"/>
        <v/>
      </c>
      <c r="BM1246" s="120" t="str">
        <f t="shared" si="413"/>
        <v/>
      </c>
      <c r="BN1246" s="120" t="str">
        <f t="shared" si="414"/>
        <v/>
      </c>
      <c r="BO1246" s="120" t="str">
        <f t="shared" si="415"/>
        <v/>
      </c>
      <c r="BP1246" s="120" t="str">
        <f t="shared" si="416"/>
        <v/>
      </c>
      <c r="BQ1246" s="98"/>
      <c r="BR1246" s="98"/>
      <c r="BS1246" s="98"/>
      <c r="BT1246" s="98"/>
      <c r="BU1246" s="98"/>
      <c r="BV1246" s="98"/>
      <c r="BW1246" s="98"/>
      <c r="BX1246" s="98"/>
      <c r="BY1246" s="98"/>
      <c r="BZ1246" s="98"/>
      <c r="CA1246" s="98"/>
      <c r="CB1246" s="98"/>
      <c r="CC1246" s="98"/>
      <c r="CD1246" s="98"/>
      <c r="CE1246" s="98"/>
      <c r="CF1246" s="98"/>
      <c r="CG1246" s="98"/>
      <c r="CH1246" s="98"/>
      <c r="CI1246" s="98"/>
      <c r="CJ1246" s="98"/>
      <c r="CK1246" s="98"/>
      <c r="CL1246" s="98"/>
      <c r="CM1246" s="98"/>
      <c r="CN1246" s="98"/>
      <c r="CO1246" s="98"/>
      <c r="CP1246" s="98"/>
      <c r="CQ1246" s="98"/>
      <c r="CR1246" s="98"/>
      <c r="CS1246" s="98"/>
    </row>
    <row r="1247" spans="1:97" s="4" customFormat="1" ht="18.75" customHeight="1" x14ac:dyDescent="0.2">
      <c r="A1247" s="3">
        <f t="shared" si="417"/>
        <v>1235</v>
      </c>
      <c r="B1247" s="263"/>
      <c r="C1247" s="263"/>
      <c r="D1247" s="263"/>
      <c r="E1247" s="259"/>
      <c r="F1247" s="259"/>
      <c r="G1247" s="43"/>
      <c r="H1247" s="264"/>
      <c r="I1247" s="261"/>
      <c r="J1247" s="106"/>
      <c r="K1247" s="247"/>
      <c r="L1247" s="247"/>
      <c r="M1247" s="247"/>
      <c r="N1247" s="248" t="str">
        <f>IF(AND(K1247&lt;&gt;"",L1247&lt;&gt;"",J1247&lt;&gt;""),ROUND(MIN(IF(OR(J1247="OZZ",J1247="ZZ"),5000,17300),TRUNC(0.75*(SUMIF($D$12:$D1247,$D1247,K$12:K1247)+SUMIF($D$12:$D1247,$D1247,L$12:L1247)),2)) - SUMIF($D$12:$D1246,$D1247,N$12:N1246),2),"")</f>
        <v/>
      </c>
      <c r="O1247" s="249" t="str">
        <f>IF(AND(K1247&lt;&gt;"",L1247&lt;&gt;"",M1247&lt;&gt;"",J1247&lt;&gt;"",AH1247&lt;&gt;""),IF(OR(J1247="OZZ",J1247="ZZ"),ROUND(0-SUMIF($D$12:$D1246,$D1247,O$12:O1246),2),IF(M1247=0,0,ROUND(MIN(MIN(17300,TRUNC(0.75*(SUMIF($D$12:$D$2012,$D1247,K$12:K$2012)+SUMIF($D$12:$D$2012,$D1247,L$12:L$2012)),2)+SUMIF($D$12:$D1247,$D1247,AH$12:AH1247))-SUMIF($D$12:$D1246,$D1247,O$12:O1246)-SUMIF($D$12:$D$2012,$D1247,N$12:N$2012),AH1247),2))),"")</f>
        <v/>
      </c>
      <c r="P1247" s="250" t="str">
        <f>IF(J1247&lt;&gt;"",1000 - SUMIF($D$12:$D1246,$D1247,P$12:P1246),"")</f>
        <v/>
      </c>
      <c r="Q1247" s="106"/>
      <c r="R1247" s="247"/>
      <c r="S1247" s="247"/>
      <c r="T1247" s="247"/>
      <c r="U1247" s="248" t="str">
        <f>IF(AND(R1247&lt;&gt;"",S1247&lt;&gt;"",Q1247&lt;&gt;""),ROUND(MIN(IF(OR(Q1247="OZZ",Q1247="ZZ"),5000,17300),TRUNC(0.75*(SUMIF($D$12:$D1247,$D1247,R$12:R1247)+SUMIF($D$12:$D1247,$D1247,S$12:S1247)),2)) - SUMIF($D$12:$D1246,$D1247,U$12:U1246),2),"")</f>
        <v/>
      </c>
      <c r="V1247" s="248" t="str">
        <f>IF(AND(R1247&lt;&gt;"",S1247&lt;&gt;"",T1247&lt;&gt;"",Q1247&lt;&gt;"",AL1247&lt;&gt;""),IF(OR(Q1247="OZZ",Q1247="ZZ"),ROUND(0-SUMIF($D$12:$D1246,$D1247,V$12:V1246),2),IF(T1247=0,0,ROUND(MIN(MIN(17300,TRUNC(0.75*(SUMIF($D$12:$D$2012,$D1247,R$12:R$2012)+SUMIF($D$12:$D$2012,$D1247,S$12:S$2012)),2)+SUMIF($D$12:$D1247,$D1247,AL$12:AL1247))-SUMIF($D$12:$D1246,$D1247,V$12:V1246)-SUMIF($D$12:$D$2012,$D1247,U$12:U$2012),AL1247),2))),"")</f>
        <v/>
      </c>
      <c r="W1247" s="250" t="str">
        <f>IF(Q1247&lt;&gt;"",1000 - SUMIF($D$12:$D1246,$D1247,W$12:W1246),"")</f>
        <v/>
      </c>
      <c r="X1247" s="106"/>
      <c r="Y1247" s="247"/>
      <c r="Z1247" s="247"/>
      <c r="AA1247" s="247"/>
      <c r="AB1247" s="248" t="str">
        <f>IF(AND(Y1247&lt;&gt;"",Z1247&lt;&gt;"",X1247&lt;&gt;""),ROUND(MIN(IF(OR(X1247="OZZ",X1247="ZZ"),5000,17300),TRUNC(0.75*(SUMIF($D$12:$D1247,$D1247,Y$12:Y1247)+SUMIF($D$12:$D1247,$D1247,Z$12:Z1247)),2)) - SUMIF($D$12:$D1246,$D1247,AB$12:AB1246),2),"")</f>
        <v/>
      </c>
      <c r="AC1247" s="251" t="str">
        <f>IF(AND(Y1247&lt;&gt;"",Z1247&lt;&gt;"",AA1247&lt;&gt;"",X1247&lt;&gt;"",AP1247&lt;&gt;""),IF(OR(X1247="OZZ",X1247="ZZ"),ROUND(0-SUMIF($D$12:$D1246,$D1247,AC$12:AC1246),2),IF(AA1247=0,0,ROUND(MIN(MIN(17300,TRUNC(0.75*(SUMIF($D$12:$D$2012,$D1247,Y$12:Y$2012)+SUMIF($D$12:$D$2012,$D1247,Z$12:Z$2012)),2)+SUMIF($D$12:$D1247,$D1247,AP$12:AP1247))-SUMIF($D$12:$D1246,$D1247,AC$12:AC1246)-SUMIF($D$12:$D$2012,$D1247,AB$12:AB$2012),AP1247),2))),"")</f>
        <v/>
      </c>
      <c r="AD1247" s="250" t="str">
        <f>IF(X1247&lt;&gt;"",1000 - SUMIF($D$12:$D1246,$D1247,AD$12:AD1246),"")</f>
        <v/>
      </c>
      <c r="AE1247" s="252"/>
      <c r="AF1247" s="253"/>
      <c r="AG1247" s="254"/>
      <c r="AH1247" s="255" t="str">
        <f t="shared" si="418"/>
        <v/>
      </c>
      <c r="AI1247" s="256"/>
      <c r="AJ1247" s="253"/>
      <c r="AK1247" s="254"/>
      <c r="AL1247" s="255" t="str">
        <f t="shared" si="419"/>
        <v/>
      </c>
      <c r="AM1247" s="256"/>
      <c r="AN1247" s="253"/>
      <c r="AO1247" s="254"/>
      <c r="AP1247" s="255" t="str">
        <f t="shared" si="399"/>
        <v/>
      </c>
      <c r="AQ1247" s="116"/>
      <c r="AR1247" s="116"/>
      <c r="AS1247" s="117"/>
      <c r="AT1247" s="118"/>
      <c r="AU1247" s="119" t="str">
        <f>IF(D1247&lt;&gt; "", IF(COUNTIF($D$12:$D1247,$D1247)&gt;1,0,IF(SUM(N1247,U1247,AB1247)&gt;0,IF(AND(X1247="",OR(Q1247&lt;&gt;"",J1247&lt;&gt;"")),IF(Q1247&lt;&gt;"",Q1247,IF(J1247&lt;&gt;"",J1247,0)),IF(AND(Q1247&lt;&gt;"",J1247&lt;&gt;"",Q1247=J1247),Q1247,X1247)),0)),"")</f>
        <v/>
      </c>
      <c r="AV1247" s="119" t="str">
        <f>IF(D1247&lt;&gt;"",IF(COUNTIF($D$12:$D1247,$D1247)&gt;1,0,IF(SUM(O1247,V1247,AC1247)&gt;0,IF(AND(X1247="",OR(Q1247&lt;&gt;"",J1247&lt;&gt;"")),IF(Q1247&lt;&gt;"",Q1247,IF(J1247&lt;&gt;"",J1247,0)),IF(AND(Q1247&lt;&gt;"",J1247&lt;&gt;"",Q1247=J1247),Q1247,X1247)),0)),"")</f>
        <v/>
      </c>
      <c r="AW1247" s="119" t="str">
        <f>IF(D1247&lt;&gt;"",IF(COUNTIF($D$12:$D1247,$D1247)&gt;1,0,IF(SUM(P1247,W1247,AD1247)&gt;0,IF(AND(X1247="",OR(Q1247&lt;&gt;"",J1247&lt;&gt;"")),IF(Q1247&lt;&gt;"",Q1247,IF(J1247&lt;&gt;"",J1247,0)),IF(AND(Q1247&lt;&gt;"",J1247&lt;&gt;"",Q1247=J1247),Q1247,X1247)),0)),"")</f>
        <v/>
      </c>
      <c r="AX1247" s="118" t="str">
        <f t="shared" si="400"/>
        <v/>
      </c>
      <c r="AY1247" s="118" t="str">
        <f t="shared" si="401"/>
        <v/>
      </c>
      <c r="AZ1247" s="118" t="str">
        <f t="shared" si="402"/>
        <v/>
      </c>
      <c r="BA1247" s="118" t="str">
        <f t="shared" si="403"/>
        <v/>
      </c>
      <c r="BB1247" s="118" t="str">
        <f t="shared" si="404"/>
        <v/>
      </c>
      <c r="BC1247" s="118" t="str">
        <f t="shared" si="405"/>
        <v/>
      </c>
      <c r="BD1247" s="118" t="str">
        <f t="shared" si="406"/>
        <v/>
      </c>
      <c r="BE1247" s="118" t="str">
        <f t="shared" si="407"/>
        <v/>
      </c>
      <c r="BF1247" s="118" t="str">
        <f t="shared" si="408"/>
        <v/>
      </c>
      <c r="BG1247" s="120"/>
      <c r="BH1247" s="120" t="str">
        <f t="shared" si="409"/>
        <v/>
      </c>
      <c r="BI1247" s="120" t="str">
        <f t="shared" si="410"/>
        <v/>
      </c>
      <c r="BJ1247" s="121"/>
      <c r="BK1247" s="120" t="str">
        <f t="shared" si="411"/>
        <v/>
      </c>
      <c r="BL1247" s="120" t="str">
        <f t="shared" si="412"/>
        <v/>
      </c>
      <c r="BM1247" s="120" t="str">
        <f t="shared" si="413"/>
        <v/>
      </c>
      <c r="BN1247" s="120" t="str">
        <f t="shared" si="414"/>
        <v/>
      </c>
      <c r="BO1247" s="120" t="str">
        <f t="shared" si="415"/>
        <v/>
      </c>
      <c r="BP1247" s="120" t="str">
        <f t="shared" si="416"/>
        <v/>
      </c>
      <c r="BQ1247" s="98"/>
      <c r="BR1247" s="98"/>
      <c r="BS1247" s="98"/>
      <c r="BT1247" s="98"/>
      <c r="BU1247" s="98"/>
      <c r="BV1247" s="98"/>
      <c r="BW1247" s="98"/>
      <c r="BX1247" s="98"/>
      <c r="BY1247" s="98"/>
      <c r="BZ1247" s="98"/>
      <c r="CA1247" s="98"/>
      <c r="CB1247" s="98"/>
      <c r="CC1247" s="98"/>
      <c r="CD1247" s="98"/>
      <c r="CE1247" s="98"/>
      <c r="CF1247" s="98"/>
      <c r="CG1247" s="98"/>
      <c r="CH1247" s="98"/>
      <c r="CI1247" s="98"/>
      <c r="CJ1247" s="98"/>
      <c r="CK1247" s="98"/>
      <c r="CL1247" s="98"/>
      <c r="CM1247" s="98"/>
      <c r="CN1247" s="98"/>
      <c r="CO1247" s="98"/>
      <c r="CP1247" s="98"/>
      <c r="CQ1247" s="98"/>
      <c r="CR1247" s="98"/>
      <c r="CS1247" s="98"/>
    </row>
    <row r="1248" spans="1:97" s="4" customFormat="1" ht="18.75" customHeight="1" x14ac:dyDescent="0.2">
      <c r="A1248" s="3">
        <f t="shared" si="417"/>
        <v>1236</v>
      </c>
      <c r="B1248" s="263"/>
      <c r="C1248" s="263"/>
      <c r="D1248" s="263"/>
      <c r="E1248" s="259"/>
      <c r="F1248" s="259"/>
      <c r="G1248" s="43"/>
      <c r="H1248" s="264"/>
      <c r="I1248" s="261"/>
      <c r="J1248" s="106"/>
      <c r="K1248" s="247"/>
      <c r="L1248" s="247"/>
      <c r="M1248" s="247"/>
      <c r="N1248" s="248" t="str">
        <f>IF(AND(K1248&lt;&gt;"",L1248&lt;&gt;"",J1248&lt;&gt;""),ROUND(MIN(IF(OR(J1248="OZZ",J1248="ZZ"),5000,17300),TRUNC(0.75*(SUMIF($D$12:$D1248,$D1248,K$12:K1248)+SUMIF($D$12:$D1248,$D1248,L$12:L1248)),2)) - SUMIF($D$12:$D1247,$D1248,N$12:N1247),2),"")</f>
        <v/>
      </c>
      <c r="O1248" s="249" t="str">
        <f>IF(AND(K1248&lt;&gt;"",L1248&lt;&gt;"",M1248&lt;&gt;"",J1248&lt;&gt;"",AH1248&lt;&gt;""),IF(OR(J1248="OZZ",J1248="ZZ"),ROUND(0-SUMIF($D$12:$D1247,$D1248,O$12:O1247),2),IF(M1248=0,0,ROUND(MIN(MIN(17300,TRUNC(0.75*(SUMIF($D$12:$D$2012,$D1248,K$12:K$2012)+SUMIF($D$12:$D$2012,$D1248,L$12:L$2012)),2)+SUMIF($D$12:$D1248,$D1248,AH$12:AH1248))-SUMIF($D$12:$D1247,$D1248,O$12:O1247)-SUMIF($D$12:$D$2012,$D1248,N$12:N$2012),AH1248),2))),"")</f>
        <v/>
      </c>
      <c r="P1248" s="250" t="str">
        <f>IF(J1248&lt;&gt;"",1000 - SUMIF($D$12:$D1247,$D1248,P$12:P1247),"")</f>
        <v/>
      </c>
      <c r="Q1248" s="106"/>
      <c r="R1248" s="247"/>
      <c r="S1248" s="247"/>
      <c r="T1248" s="247"/>
      <c r="U1248" s="248" t="str">
        <f>IF(AND(R1248&lt;&gt;"",S1248&lt;&gt;"",Q1248&lt;&gt;""),ROUND(MIN(IF(OR(Q1248="OZZ",Q1248="ZZ"),5000,17300),TRUNC(0.75*(SUMIF($D$12:$D1248,$D1248,R$12:R1248)+SUMIF($D$12:$D1248,$D1248,S$12:S1248)),2)) - SUMIF($D$12:$D1247,$D1248,U$12:U1247),2),"")</f>
        <v/>
      </c>
      <c r="V1248" s="248" t="str">
        <f>IF(AND(R1248&lt;&gt;"",S1248&lt;&gt;"",T1248&lt;&gt;"",Q1248&lt;&gt;"",AL1248&lt;&gt;""),IF(OR(Q1248="OZZ",Q1248="ZZ"),ROUND(0-SUMIF($D$12:$D1247,$D1248,V$12:V1247),2),IF(T1248=0,0,ROUND(MIN(MIN(17300,TRUNC(0.75*(SUMIF($D$12:$D$2012,$D1248,R$12:R$2012)+SUMIF($D$12:$D$2012,$D1248,S$12:S$2012)),2)+SUMIF($D$12:$D1248,$D1248,AL$12:AL1248))-SUMIF($D$12:$D1247,$D1248,V$12:V1247)-SUMIF($D$12:$D$2012,$D1248,U$12:U$2012),AL1248),2))),"")</f>
        <v/>
      </c>
      <c r="W1248" s="250" t="str">
        <f>IF(Q1248&lt;&gt;"",1000 - SUMIF($D$12:$D1247,$D1248,W$12:W1247),"")</f>
        <v/>
      </c>
      <c r="X1248" s="106"/>
      <c r="Y1248" s="247"/>
      <c r="Z1248" s="247"/>
      <c r="AA1248" s="247"/>
      <c r="AB1248" s="248" t="str">
        <f>IF(AND(Y1248&lt;&gt;"",Z1248&lt;&gt;"",X1248&lt;&gt;""),ROUND(MIN(IF(OR(X1248="OZZ",X1248="ZZ"),5000,17300),TRUNC(0.75*(SUMIF($D$12:$D1248,$D1248,Y$12:Y1248)+SUMIF($D$12:$D1248,$D1248,Z$12:Z1248)),2)) - SUMIF($D$12:$D1247,$D1248,AB$12:AB1247),2),"")</f>
        <v/>
      </c>
      <c r="AC1248" s="251" t="str">
        <f>IF(AND(Y1248&lt;&gt;"",Z1248&lt;&gt;"",AA1248&lt;&gt;"",X1248&lt;&gt;"",AP1248&lt;&gt;""),IF(OR(X1248="OZZ",X1248="ZZ"),ROUND(0-SUMIF($D$12:$D1247,$D1248,AC$12:AC1247),2),IF(AA1248=0,0,ROUND(MIN(MIN(17300,TRUNC(0.75*(SUMIF($D$12:$D$2012,$D1248,Y$12:Y$2012)+SUMIF($D$12:$D$2012,$D1248,Z$12:Z$2012)),2)+SUMIF($D$12:$D1248,$D1248,AP$12:AP1248))-SUMIF($D$12:$D1247,$D1248,AC$12:AC1247)-SUMIF($D$12:$D$2012,$D1248,AB$12:AB$2012),AP1248),2))),"")</f>
        <v/>
      </c>
      <c r="AD1248" s="250" t="str">
        <f>IF(X1248&lt;&gt;"",1000 - SUMIF($D$12:$D1247,$D1248,AD$12:AD1247),"")</f>
        <v/>
      </c>
      <c r="AE1248" s="252"/>
      <c r="AF1248" s="253"/>
      <c r="AG1248" s="254"/>
      <c r="AH1248" s="255" t="str">
        <f t="shared" si="418"/>
        <v/>
      </c>
      <c r="AI1248" s="256"/>
      <c r="AJ1248" s="253"/>
      <c r="AK1248" s="254"/>
      <c r="AL1248" s="255" t="str">
        <f t="shared" si="419"/>
        <v/>
      </c>
      <c r="AM1248" s="256"/>
      <c r="AN1248" s="253"/>
      <c r="AO1248" s="254"/>
      <c r="AP1248" s="255" t="str">
        <f t="shared" si="399"/>
        <v/>
      </c>
      <c r="AQ1248" s="116"/>
      <c r="AR1248" s="116"/>
      <c r="AS1248" s="117"/>
      <c r="AT1248" s="118"/>
      <c r="AU1248" s="119" t="str">
        <f>IF(D1248&lt;&gt; "", IF(COUNTIF($D$12:$D1248,$D1248)&gt;1,0,IF(SUM(N1248,U1248,AB1248)&gt;0,IF(AND(X1248="",OR(Q1248&lt;&gt;"",J1248&lt;&gt;"")),IF(Q1248&lt;&gt;"",Q1248,IF(J1248&lt;&gt;"",J1248,0)),IF(AND(Q1248&lt;&gt;"",J1248&lt;&gt;"",Q1248=J1248),Q1248,X1248)),0)),"")</f>
        <v/>
      </c>
      <c r="AV1248" s="119" t="str">
        <f>IF(D1248&lt;&gt;"",IF(COUNTIF($D$12:$D1248,$D1248)&gt;1,0,IF(SUM(O1248,V1248,AC1248)&gt;0,IF(AND(X1248="",OR(Q1248&lt;&gt;"",J1248&lt;&gt;"")),IF(Q1248&lt;&gt;"",Q1248,IF(J1248&lt;&gt;"",J1248,0)),IF(AND(Q1248&lt;&gt;"",J1248&lt;&gt;"",Q1248=J1248),Q1248,X1248)),0)),"")</f>
        <v/>
      </c>
      <c r="AW1248" s="119" t="str">
        <f>IF(D1248&lt;&gt;"",IF(COUNTIF($D$12:$D1248,$D1248)&gt;1,0,IF(SUM(P1248,W1248,AD1248)&gt;0,IF(AND(X1248="",OR(Q1248&lt;&gt;"",J1248&lt;&gt;"")),IF(Q1248&lt;&gt;"",Q1248,IF(J1248&lt;&gt;"",J1248,0)),IF(AND(Q1248&lt;&gt;"",J1248&lt;&gt;"",Q1248=J1248),Q1248,X1248)),0)),"")</f>
        <v/>
      </c>
      <c r="AX1248" s="118" t="str">
        <f t="shared" si="400"/>
        <v/>
      </c>
      <c r="AY1248" s="118" t="str">
        <f t="shared" si="401"/>
        <v/>
      </c>
      <c r="AZ1248" s="118" t="str">
        <f t="shared" si="402"/>
        <v/>
      </c>
      <c r="BA1248" s="118" t="str">
        <f t="shared" si="403"/>
        <v/>
      </c>
      <c r="BB1248" s="118" t="str">
        <f t="shared" si="404"/>
        <v/>
      </c>
      <c r="BC1248" s="118" t="str">
        <f t="shared" si="405"/>
        <v/>
      </c>
      <c r="BD1248" s="118" t="str">
        <f t="shared" si="406"/>
        <v/>
      </c>
      <c r="BE1248" s="118" t="str">
        <f t="shared" si="407"/>
        <v/>
      </c>
      <c r="BF1248" s="118" t="str">
        <f t="shared" si="408"/>
        <v/>
      </c>
      <c r="BG1248" s="120"/>
      <c r="BH1248" s="120" t="str">
        <f t="shared" si="409"/>
        <v/>
      </c>
      <c r="BI1248" s="120" t="str">
        <f t="shared" si="410"/>
        <v/>
      </c>
      <c r="BJ1248" s="121"/>
      <c r="BK1248" s="120" t="str">
        <f t="shared" si="411"/>
        <v/>
      </c>
      <c r="BL1248" s="120" t="str">
        <f t="shared" si="412"/>
        <v/>
      </c>
      <c r="BM1248" s="120" t="str">
        <f t="shared" si="413"/>
        <v/>
      </c>
      <c r="BN1248" s="120" t="str">
        <f t="shared" si="414"/>
        <v/>
      </c>
      <c r="BO1248" s="120" t="str">
        <f t="shared" si="415"/>
        <v/>
      </c>
      <c r="BP1248" s="120" t="str">
        <f t="shared" si="416"/>
        <v/>
      </c>
      <c r="BQ1248" s="98"/>
      <c r="BR1248" s="98"/>
      <c r="BS1248" s="98"/>
      <c r="BT1248" s="98"/>
      <c r="BU1248" s="98"/>
      <c r="BV1248" s="98"/>
      <c r="BW1248" s="98"/>
      <c r="BX1248" s="98"/>
      <c r="BY1248" s="98"/>
      <c r="BZ1248" s="98"/>
      <c r="CA1248" s="98"/>
      <c r="CB1248" s="98"/>
      <c r="CC1248" s="98"/>
      <c r="CD1248" s="98"/>
      <c r="CE1248" s="98"/>
      <c r="CF1248" s="98"/>
      <c r="CG1248" s="98"/>
      <c r="CH1248" s="98"/>
      <c r="CI1248" s="98"/>
      <c r="CJ1248" s="98"/>
      <c r="CK1248" s="98"/>
      <c r="CL1248" s="98"/>
      <c r="CM1248" s="98"/>
      <c r="CN1248" s="98"/>
      <c r="CO1248" s="98"/>
      <c r="CP1248" s="98"/>
      <c r="CQ1248" s="98"/>
      <c r="CR1248" s="98"/>
      <c r="CS1248" s="98"/>
    </row>
    <row r="1249" spans="1:97" s="4" customFormat="1" ht="18.75" customHeight="1" x14ac:dyDescent="0.2">
      <c r="A1249" s="3">
        <f t="shared" si="417"/>
        <v>1237</v>
      </c>
      <c r="B1249" s="263"/>
      <c r="C1249" s="263"/>
      <c r="D1249" s="263"/>
      <c r="E1249" s="259"/>
      <c r="F1249" s="259"/>
      <c r="G1249" s="43"/>
      <c r="H1249" s="264"/>
      <c r="I1249" s="261"/>
      <c r="J1249" s="106"/>
      <c r="K1249" s="247"/>
      <c r="L1249" s="247"/>
      <c r="M1249" s="247"/>
      <c r="N1249" s="248" t="str">
        <f>IF(AND(K1249&lt;&gt;"",L1249&lt;&gt;"",J1249&lt;&gt;""),ROUND(MIN(IF(OR(J1249="OZZ",J1249="ZZ"),5000,17300),TRUNC(0.75*(SUMIF($D$12:$D1249,$D1249,K$12:K1249)+SUMIF($D$12:$D1249,$D1249,L$12:L1249)),2)) - SUMIF($D$12:$D1248,$D1249,N$12:N1248),2),"")</f>
        <v/>
      </c>
      <c r="O1249" s="249" t="str">
        <f>IF(AND(K1249&lt;&gt;"",L1249&lt;&gt;"",M1249&lt;&gt;"",J1249&lt;&gt;"",AH1249&lt;&gt;""),IF(OR(J1249="OZZ",J1249="ZZ"),ROUND(0-SUMIF($D$12:$D1248,$D1249,O$12:O1248),2),IF(M1249=0,0,ROUND(MIN(MIN(17300,TRUNC(0.75*(SUMIF($D$12:$D$2012,$D1249,K$12:K$2012)+SUMIF($D$12:$D$2012,$D1249,L$12:L$2012)),2)+SUMIF($D$12:$D1249,$D1249,AH$12:AH1249))-SUMIF($D$12:$D1248,$D1249,O$12:O1248)-SUMIF($D$12:$D$2012,$D1249,N$12:N$2012),AH1249),2))),"")</f>
        <v/>
      </c>
      <c r="P1249" s="250" t="str">
        <f>IF(J1249&lt;&gt;"",1000 - SUMIF($D$12:$D1248,$D1249,P$12:P1248),"")</f>
        <v/>
      </c>
      <c r="Q1249" s="106"/>
      <c r="R1249" s="247"/>
      <c r="S1249" s="247"/>
      <c r="T1249" s="247"/>
      <c r="U1249" s="248" t="str">
        <f>IF(AND(R1249&lt;&gt;"",S1249&lt;&gt;"",Q1249&lt;&gt;""),ROUND(MIN(IF(OR(Q1249="OZZ",Q1249="ZZ"),5000,17300),TRUNC(0.75*(SUMIF($D$12:$D1249,$D1249,R$12:R1249)+SUMIF($D$12:$D1249,$D1249,S$12:S1249)),2)) - SUMIF($D$12:$D1248,$D1249,U$12:U1248),2),"")</f>
        <v/>
      </c>
      <c r="V1249" s="248" t="str">
        <f>IF(AND(R1249&lt;&gt;"",S1249&lt;&gt;"",T1249&lt;&gt;"",Q1249&lt;&gt;"",AL1249&lt;&gt;""),IF(OR(Q1249="OZZ",Q1249="ZZ"),ROUND(0-SUMIF($D$12:$D1248,$D1249,V$12:V1248),2),IF(T1249=0,0,ROUND(MIN(MIN(17300,TRUNC(0.75*(SUMIF($D$12:$D$2012,$D1249,R$12:R$2012)+SUMIF($D$12:$D$2012,$D1249,S$12:S$2012)),2)+SUMIF($D$12:$D1249,$D1249,AL$12:AL1249))-SUMIF($D$12:$D1248,$D1249,V$12:V1248)-SUMIF($D$12:$D$2012,$D1249,U$12:U$2012),AL1249),2))),"")</f>
        <v/>
      </c>
      <c r="W1249" s="250" t="str">
        <f>IF(Q1249&lt;&gt;"",1000 - SUMIF($D$12:$D1248,$D1249,W$12:W1248),"")</f>
        <v/>
      </c>
      <c r="X1249" s="106"/>
      <c r="Y1249" s="247"/>
      <c r="Z1249" s="247"/>
      <c r="AA1249" s="247"/>
      <c r="AB1249" s="248" t="str">
        <f>IF(AND(Y1249&lt;&gt;"",Z1249&lt;&gt;"",X1249&lt;&gt;""),ROUND(MIN(IF(OR(X1249="OZZ",X1249="ZZ"),5000,17300),TRUNC(0.75*(SUMIF($D$12:$D1249,$D1249,Y$12:Y1249)+SUMIF($D$12:$D1249,$D1249,Z$12:Z1249)),2)) - SUMIF($D$12:$D1248,$D1249,AB$12:AB1248),2),"")</f>
        <v/>
      </c>
      <c r="AC1249" s="251" t="str">
        <f>IF(AND(Y1249&lt;&gt;"",Z1249&lt;&gt;"",AA1249&lt;&gt;"",X1249&lt;&gt;"",AP1249&lt;&gt;""),IF(OR(X1249="OZZ",X1249="ZZ"),ROUND(0-SUMIF($D$12:$D1248,$D1249,AC$12:AC1248),2),IF(AA1249=0,0,ROUND(MIN(MIN(17300,TRUNC(0.75*(SUMIF($D$12:$D$2012,$D1249,Y$12:Y$2012)+SUMIF($D$12:$D$2012,$D1249,Z$12:Z$2012)),2)+SUMIF($D$12:$D1249,$D1249,AP$12:AP1249))-SUMIF($D$12:$D1248,$D1249,AC$12:AC1248)-SUMIF($D$12:$D$2012,$D1249,AB$12:AB$2012),AP1249),2))),"")</f>
        <v/>
      </c>
      <c r="AD1249" s="250" t="str">
        <f>IF(X1249&lt;&gt;"",1000 - SUMIF($D$12:$D1248,$D1249,AD$12:AD1248),"")</f>
        <v/>
      </c>
      <c r="AE1249" s="252"/>
      <c r="AF1249" s="253"/>
      <c r="AG1249" s="254"/>
      <c r="AH1249" s="255" t="str">
        <f t="shared" si="418"/>
        <v/>
      </c>
      <c r="AI1249" s="256"/>
      <c r="AJ1249" s="253"/>
      <c r="AK1249" s="254"/>
      <c r="AL1249" s="255" t="str">
        <f t="shared" si="419"/>
        <v/>
      </c>
      <c r="AM1249" s="256"/>
      <c r="AN1249" s="253"/>
      <c r="AO1249" s="254"/>
      <c r="AP1249" s="255" t="str">
        <f t="shared" si="399"/>
        <v/>
      </c>
      <c r="AQ1249" s="116"/>
      <c r="AR1249" s="116"/>
      <c r="AS1249" s="117"/>
      <c r="AT1249" s="118"/>
      <c r="AU1249" s="119" t="str">
        <f>IF(D1249&lt;&gt; "", IF(COUNTIF($D$12:$D1249,$D1249)&gt;1,0,IF(SUM(N1249,U1249,AB1249)&gt;0,IF(AND(X1249="",OR(Q1249&lt;&gt;"",J1249&lt;&gt;"")),IF(Q1249&lt;&gt;"",Q1249,IF(J1249&lt;&gt;"",J1249,0)),IF(AND(Q1249&lt;&gt;"",J1249&lt;&gt;"",Q1249=J1249),Q1249,X1249)),0)),"")</f>
        <v/>
      </c>
      <c r="AV1249" s="119" t="str">
        <f>IF(D1249&lt;&gt;"",IF(COUNTIF($D$12:$D1249,$D1249)&gt;1,0,IF(SUM(O1249,V1249,AC1249)&gt;0,IF(AND(X1249="",OR(Q1249&lt;&gt;"",J1249&lt;&gt;"")),IF(Q1249&lt;&gt;"",Q1249,IF(J1249&lt;&gt;"",J1249,0)),IF(AND(Q1249&lt;&gt;"",J1249&lt;&gt;"",Q1249=J1249),Q1249,X1249)),0)),"")</f>
        <v/>
      </c>
      <c r="AW1249" s="119" t="str">
        <f>IF(D1249&lt;&gt;"",IF(COUNTIF($D$12:$D1249,$D1249)&gt;1,0,IF(SUM(P1249,W1249,AD1249)&gt;0,IF(AND(X1249="",OR(Q1249&lt;&gt;"",J1249&lt;&gt;"")),IF(Q1249&lt;&gt;"",Q1249,IF(J1249&lt;&gt;"",J1249,0)),IF(AND(Q1249&lt;&gt;"",J1249&lt;&gt;"",Q1249=J1249),Q1249,X1249)),0)),"")</f>
        <v/>
      </c>
      <c r="AX1249" s="118" t="str">
        <f t="shared" si="400"/>
        <v/>
      </c>
      <c r="AY1249" s="118" t="str">
        <f t="shared" si="401"/>
        <v/>
      </c>
      <c r="AZ1249" s="118" t="str">
        <f t="shared" si="402"/>
        <v/>
      </c>
      <c r="BA1249" s="118" t="str">
        <f t="shared" si="403"/>
        <v/>
      </c>
      <c r="BB1249" s="118" t="str">
        <f t="shared" si="404"/>
        <v/>
      </c>
      <c r="BC1249" s="118" t="str">
        <f t="shared" si="405"/>
        <v/>
      </c>
      <c r="BD1249" s="118" t="str">
        <f t="shared" si="406"/>
        <v/>
      </c>
      <c r="BE1249" s="118" t="str">
        <f t="shared" si="407"/>
        <v/>
      </c>
      <c r="BF1249" s="118" t="str">
        <f t="shared" si="408"/>
        <v/>
      </c>
      <c r="BG1249" s="120"/>
      <c r="BH1249" s="120" t="str">
        <f t="shared" si="409"/>
        <v/>
      </c>
      <c r="BI1249" s="120" t="str">
        <f t="shared" si="410"/>
        <v/>
      </c>
      <c r="BJ1249" s="121"/>
      <c r="BK1249" s="120" t="str">
        <f t="shared" si="411"/>
        <v/>
      </c>
      <c r="BL1249" s="120" t="str">
        <f t="shared" si="412"/>
        <v/>
      </c>
      <c r="BM1249" s="120" t="str">
        <f t="shared" si="413"/>
        <v/>
      </c>
      <c r="BN1249" s="120" t="str">
        <f t="shared" si="414"/>
        <v/>
      </c>
      <c r="BO1249" s="120" t="str">
        <f t="shared" si="415"/>
        <v/>
      </c>
      <c r="BP1249" s="120" t="str">
        <f t="shared" si="416"/>
        <v/>
      </c>
      <c r="BQ1249" s="98"/>
      <c r="BR1249" s="98"/>
      <c r="BS1249" s="98"/>
      <c r="BT1249" s="98"/>
      <c r="BU1249" s="98"/>
      <c r="BV1249" s="98"/>
      <c r="BW1249" s="98"/>
      <c r="BX1249" s="98"/>
      <c r="BY1249" s="98"/>
      <c r="BZ1249" s="98"/>
      <c r="CA1249" s="98"/>
      <c r="CB1249" s="98"/>
      <c r="CC1249" s="98"/>
      <c r="CD1249" s="98"/>
      <c r="CE1249" s="98"/>
      <c r="CF1249" s="98"/>
      <c r="CG1249" s="98"/>
      <c r="CH1249" s="98"/>
      <c r="CI1249" s="98"/>
      <c r="CJ1249" s="98"/>
      <c r="CK1249" s="98"/>
      <c r="CL1249" s="98"/>
      <c r="CM1249" s="98"/>
      <c r="CN1249" s="98"/>
      <c r="CO1249" s="98"/>
      <c r="CP1249" s="98"/>
      <c r="CQ1249" s="98"/>
      <c r="CR1249" s="98"/>
      <c r="CS1249" s="98"/>
    </row>
    <row r="1250" spans="1:97" s="4" customFormat="1" ht="18.75" customHeight="1" x14ac:dyDescent="0.2">
      <c r="A1250" s="3">
        <f t="shared" si="417"/>
        <v>1238</v>
      </c>
      <c r="B1250" s="263"/>
      <c r="C1250" s="263"/>
      <c r="D1250" s="263"/>
      <c r="E1250" s="259"/>
      <c r="F1250" s="259"/>
      <c r="G1250" s="43"/>
      <c r="H1250" s="264"/>
      <c r="I1250" s="261"/>
      <c r="J1250" s="106"/>
      <c r="K1250" s="247"/>
      <c r="L1250" s="247"/>
      <c r="M1250" s="247"/>
      <c r="N1250" s="248" t="str">
        <f>IF(AND(K1250&lt;&gt;"",L1250&lt;&gt;"",J1250&lt;&gt;""),ROUND(MIN(IF(OR(J1250="OZZ",J1250="ZZ"),5000,17300),TRUNC(0.75*(SUMIF($D$12:$D1250,$D1250,K$12:K1250)+SUMIF($D$12:$D1250,$D1250,L$12:L1250)),2)) - SUMIF($D$12:$D1249,$D1250,N$12:N1249),2),"")</f>
        <v/>
      </c>
      <c r="O1250" s="249" t="str">
        <f>IF(AND(K1250&lt;&gt;"",L1250&lt;&gt;"",M1250&lt;&gt;"",J1250&lt;&gt;"",AH1250&lt;&gt;""),IF(OR(J1250="OZZ",J1250="ZZ"),ROUND(0-SUMIF($D$12:$D1249,$D1250,O$12:O1249),2),IF(M1250=0,0,ROUND(MIN(MIN(17300,TRUNC(0.75*(SUMIF($D$12:$D$2012,$D1250,K$12:K$2012)+SUMIF($D$12:$D$2012,$D1250,L$12:L$2012)),2)+SUMIF($D$12:$D1250,$D1250,AH$12:AH1250))-SUMIF($D$12:$D1249,$D1250,O$12:O1249)-SUMIF($D$12:$D$2012,$D1250,N$12:N$2012),AH1250),2))),"")</f>
        <v/>
      </c>
      <c r="P1250" s="250" t="str">
        <f>IF(J1250&lt;&gt;"",1000 - SUMIF($D$12:$D1249,$D1250,P$12:P1249),"")</f>
        <v/>
      </c>
      <c r="Q1250" s="106"/>
      <c r="R1250" s="247"/>
      <c r="S1250" s="247"/>
      <c r="T1250" s="247"/>
      <c r="U1250" s="248" t="str">
        <f>IF(AND(R1250&lt;&gt;"",S1250&lt;&gt;"",Q1250&lt;&gt;""),ROUND(MIN(IF(OR(Q1250="OZZ",Q1250="ZZ"),5000,17300),TRUNC(0.75*(SUMIF($D$12:$D1250,$D1250,R$12:R1250)+SUMIF($D$12:$D1250,$D1250,S$12:S1250)),2)) - SUMIF($D$12:$D1249,$D1250,U$12:U1249),2),"")</f>
        <v/>
      </c>
      <c r="V1250" s="248" t="str">
        <f>IF(AND(R1250&lt;&gt;"",S1250&lt;&gt;"",T1250&lt;&gt;"",Q1250&lt;&gt;"",AL1250&lt;&gt;""),IF(OR(Q1250="OZZ",Q1250="ZZ"),ROUND(0-SUMIF($D$12:$D1249,$D1250,V$12:V1249),2),IF(T1250=0,0,ROUND(MIN(MIN(17300,TRUNC(0.75*(SUMIF($D$12:$D$2012,$D1250,R$12:R$2012)+SUMIF($D$12:$D$2012,$D1250,S$12:S$2012)),2)+SUMIF($D$12:$D1250,$D1250,AL$12:AL1250))-SUMIF($D$12:$D1249,$D1250,V$12:V1249)-SUMIF($D$12:$D$2012,$D1250,U$12:U$2012),AL1250),2))),"")</f>
        <v/>
      </c>
      <c r="W1250" s="250" t="str">
        <f>IF(Q1250&lt;&gt;"",1000 - SUMIF($D$12:$D1249,$D1250,W$12:W1249),"")</f>
        <v/>
      </c>
      <c r="X1250" s="106"/>
      <c r="Y1250" s="247"/>
      <c r="Z1250" s="247"/>
      <c r="AA1250" s="247"/>
      <c r="AB1250" s="248" t="str">
        <f>IF(AND(Y1250&lt;&gt;"",Z1250&lt;&gt;"",X1250&lt;&gt;""),ROUND(MIN(IF(OR(X1250="OZZ",X1250="ZZ"),5000,17300),TRUNC(0.75*(SUMIF($D$12:$D1250,$D1250,Y$12:Y1250)+SUMIF($D$12:$D1250,$D1250,Z$12:Z1250)),2)) - SUMIF($D$12:$D1249,$D1250,AB$12:AB1249),2),"")</f>
        <v/>
      </c>
      <c r="AC1250" s="251" t="str">
        <f>IF(AND(Y1250&lt;&gt;"",Z1250&lt;&gt;"",AA1250&lt;&gt;"",X1250&lt;&gt;"",AP1250&lt;&gt;""),IF(OR(X1250="OZZ",X1250="ZZ"),ROUND(0-SUMIF($D$12:$D1249,$D1250,AC$12:AC1249),2),IF(AA1250=0,0,ROUND(MIN(MIN(17300,TRUNC(0.75*(SUMIF($D$12:$D$2012,$D1250,Y$12:Y$2012)+SUMIF($D$12:$D$2012,$D1250,Z$12:Z$2012)),2)+SUMIF($D$12:$D1250,$D1250,AP$12:AP1250))-SUMIF($D$12:$D1249,$D1250,AC$12:AC1249)-SUMIF($D$12:$D$2012,$D1250,AB$12:AB$2012),AP1250),2))),"")</f>
        <v/>
      </c>
      <c r="AD1250" s="250" t="str">
        <f>IF(X1250&lt;&gt;"",1000 - SUMIF($D$12:$D1249,$D1250,AD$12:AD1249),"")</f>
        <v/>
      </c>
      <c r="AE1250" s="252"/>
      <c r="AF1250" s="253"/>
      <c r="AG1250" s="254"/>
      <c r="AH1250" s="255" t="str">
        <f t="shared" si="418"/>
        <v/>
      </c>
      <c r="AI1250" s="256"/>
      <c r="AJ1250" s="253"/>
      <c r="AK1250" s="254"/>
      <c r="AL1250" s="255" t="str">
        <f t="shared" si="419"/>
        <v/>
      </c>
      <c r="AM1250" s="256"/>
      <c r="AN1250" s="253"/>
      <c r="AO1250" s="254"/>
      <c r="AP1250" s="255" t="str">
        <f t="shared" si="399"/>
        <v/>
      </c>
      <c r="AQ1250" s="116"/>
      <c r="AR1250" s="116"/>
      <c r="AS1250" s="117"/>
      <c r="AT1250" s="118"/>
      <c r="AU1250" s="119" t="str">
        <f>IF(D1250&lt;&gt; "", IF(COUNTIF($D$12:$D1250,$D1250)&gt;1,0,IF(SUM(N1250,U1250,AB1250)&gt;0,IF(AND(X1250="",OR(Q1250&lt;&gt;"",J1250&lt;&gt;"")),IF(Q1250&lt;&gt;"",Q1250,IF(J1250&lt;&gt;"",J1250,0)),IF(AND(Q1250&lt;&gt;"",J1250&lt;&gt;"",Q1250=J1250),Q1250,X1250)),0)),"")</f>
        <v/>
      </c>
      <c r="AV1250" s="119" t="str">
        <f>IF(D1250&lt;&gt;"",IF(COUNTIF($D$12:$D1250,$D1250)&gt;1,0,IF(SUM(O1250,V1250,AC1250)&gt;0,IF(AND(X1250="",OR(Q1250&lt;&gt;"",J1250&lt;&gt;"")),IF(Q1250&lt;&gt;"",Q1250,IF(J1250&lt;&gt;"",J1250,0)),IF(AND(Q1250&lt;&gt;"",J1250&lt;&gt;"",Q1250=J1250),Q1250,X1250)),0)),"")</f>
        <v/>
      </c>
      <c r="AW1250" s="119" t="str">
        <f>IF(D1250&lt;&gt;"",IF(COUNTIF($D$12:$D1250,$D1250)&gt;1,0,IF(SUM(P1250,W1250,AD1250)&gt;0,IF(AND(X1250="",OR(Q1250&lt;&gt;"",J1250&lt;&gt;"")),IF(Q1250&lt;&gt;"",Q1250,IF(J1250&lt;&gt;"",J1250,0)),IF(AND(Q1250&lt;&gt;"",J1250&lt;&gt;"",Q1250=J1250),Q1250,X1250)),0)),"")</f>
        <v/>
      </c>
      <c r="AX1250" s="118" t="str">
        <f t="shared" si="400"/>
        <v/>
      </c>
      <c r="AY1250" s="118" t="str">
        <f t="shared" si="401"/>
        <v/>
      </c>
      <c r="AZ1250" s="118" t="str">
        <f t="shared" si="402"/>
        <v/>
      </c>
      <c r="BA1250" s="118" t="str">
        <f t="shared" si="403"/>
        <v/>
      </c>
      <c r="BB1250" s="118" t="str">
        <f t="shared" si="404"/>
        <v/>
      </c>
      <c r="BC1250" s="118" t="str">
        <f t="shared" si="405"/>
        <v/>
      </c>
      <c r="BD1250" s="118" t="str">
        <f t="shared" si="406"/>
        <v/>
      </c>
      <c r="BE1250" s="118" t="str">
        <f t="shared" si="407"/>
        <v/>
      </c>
      <c r="BF1250" s="118" t="str">
        <f t="shared" si="408"/>
        <v/>
      </c>
      <c r="BG1250" s="120"/>
      <c r="BH1250" s="120" t="str">
        <f t="shared" si="409"/>
        <v/>
      </c>
      <c r="BI1250" s="120" t="str">
        <f t="shared" si="410"/>
        <v/>
      </c>
      <c r="BJ1250" s="121"/>
      <c r="BK1250" s="120" t="str">
        <f t="shared" si="411"/>
        <v/>
      </c>
      <c r="BL1250" s="120" t="str">
        <f t="shared" si="412"/>
        <v/>
      </c>
      <c r="BM1250" s="120" t="str">
        <f t="shared" si="413"/>
        <v/>
      </c>
      <c r="BN1250" s="120" t="str">
        <f t="shared" si="414"/>
        <v/>
      </c>
      <c r="BO1250" s="120" t="str">
        <f t="shared" si="415"/>
        <v/>
      </c>
      <c r="BP1250" s="120" t="str">
        <f t="shared" si="416"/>
        <v/>
      </c>
      <c r="BQ1250" s="98"/>
      <c r="BR1250" s="98"/>
      <c r="BS1250" s="98"/>
      <c r="BT1250" s="98"/>
      <c r="BU1250" s="98"/>
      <c r="BV1250" s="98"/>
      <c r="BW1250" s="98"/>
      <c r="BX1250" s="98"/>
      <c r="BY1250" s="98"/>
      <c r="BZ1250" s="98"/>
      <c r="CA1250" s="98"/>
      <c r="CB1250" s="98"/>
      <c r="CC1250" s="98"/>
      <c r="CD1250" s="98"/>
      <c r="CE1250" s="98"/>
      <c r="CF1250" s="98"/>
      <c r="CG1250" s="98"/>
      <c r="CH1250" s="98"/>
      <c r="CI1250" s="98"/>
      <c r="CJ1250" s="98"/>
      <c r="CK1250" s="98"/>
      <c r="CL1250" s="98"/>
      <c r="CM1250" s="98"/>
      <c r="CN1250" s="98"/>
      <c r="CO1250" s="98"/>
      <c r="CP1250" s="98"/>
      <c r="CQ1250" s="98"/>
      <c r="CR1250" s="98"/>
      <c r="CS1250" s="98"/>
    </row>
    <row r="1251" spans="1:97" s="4" customFormat="1" ht="18.75" customHeight="1" x14ac:dyDescent="0.2">
      <c r="A1251" s="3">
        <f t="shared" si="417"/>
        <v>1239</v>
      </c>
      <c r="B1251" s="263"/>
      <c r="C1251" s="263"/>
      <c r="D1251" s="263"/>
      <c r="E1251" s="259"/>
      <c r="F1251" s="259"/>
      <c r="G1251" s="43"/>
      <c r="H1251" s="264"/>
      <c r="I1251" s="261"/>
      <c r="J1251" s="106"/>
      <c r="K1251" s="247"/>
      <c r="L1251" s="247"/>
      <c r="M1251" s="247"/>
      <c r="N1251" s="248" t="str">
        <f>IF(AND(K1251&lt;&gt;"",L1251&lt;&gt;"",J1251&lt;&gt;""),ROUND(MIN(IF(OR(J1251="OZZ",J1251="ZZ"),5000,17300),TRUNC(0.75*(SUMIF($D$12:$D1251,$D1251,K$12:K1251)+SUMIF($D$12:$D1251,$D1251,L$12:L1251)),2)) - SUMIF($D$12:$D1250,$D1251,N$12:N1250),2),"")</f>
        <v/>
      </c>
      <c r="O1251" s="249" t="str">
        <f>IF(AND(K1251&lt;&gt;"",L1251&lt;&gt;"",M1251&lt;&gt;"",J1251&lt;&gt;"",AH1251&lt;&gt;""),IF(OR(J1251="OZZ",J1251="ZZ"),ROUND(0-SUMIF($D$12:$D1250,$D1251,O$12:O1250),2),IF(M1251=0,0,ROUND(MIN(MIN(17300,TRUNC(0.75*(SUMIF($D$12:$D$2012,$D1251,K$12:K$2012)+SUMIF($D$12:$D$2012,$D1251,L$12:L$2012)),2)+SUMIF($D$12:$D1251,$D1251,AH$12:AH1251))-SUMIF($D$12:$D1250,$D1251,O$12:O1250)-SUMIF($D$12:$D$2012,$D1251,N$12:N$2012),AH1251),2))),"")</f>
        <v/>
      </c>
      <c r="P1251" s="250" t="str">
        <f>IF(J1251&lt;&gt;"",1000 - SUMIF($D$12:$D1250,$D1251,P$12:P1250),"")</f>
        <v/>
      </c>
      <c r="Q1251" s="106"/>
      <c r="R1251" s="247"/>
      <c r="S1251" s="247"/>
      <c r="T1251" s="247"/>
      <c r="U1251" s="248" t="str">
        <f>IF(AND(R1251&lt;&gt;"",S1251&lt;&gt;"",Q1251&lt;&gt;""),ROUND(MIN(IF(OR(Q1251="OZZ",Q1251="ZZ"),5000,17300),TRUNC(0.75*(SUMIF($D$12:$D1251,$D1251,R$12:R1251)+SUMIF($D$12:$D1251,$D1251,S$12:S1251)),2)) - SUMIF($D$12:$D1250,$D1251,U$12:U1250),2),"")</f>
        <v/>
      </c>
      <c r="V1251" s="248" t="str">
        <f>IF(AND(R1251&lt;&gt;"",S1251&lt;&gt;"",T1251&lt;&gt;"",Q1251&lt;&gt;"",AL1251&lt;&gt;""),IF(OR(Q1251="OZZ",Q1251="ZZ"),ROUND(0-SUMIF($D$12:$D1250,$D1251,V$12:V1250),2),IF(T1251=0,0,ROUND(MIN(MIN(17300,TRUNC(0.75*(SUMIF($D$12:$D$2012,$D1251,R$12:R$2012)+SUMIF($D$12:$D$2012,$D1251,S$12:S$2012)),2)+SUMIF($D$12:$D1251,$D1251,AL$12:AL1251))-SUMIF($D$12:$D1250,$D1251,V$12:V1250)-SUMIF($D$12:$D$2012,$D1251,U$12:U$2012),AL1251),2))),"")</f>
        <v/>
      </c>
      <c r="W1251" s="250" t="str">
        <f>IF(Q1251&lt;&gt;"",1000 - SUMIF($D$12:$D1250,$D1251,W$12:W1250),"")</f>
        <v/>
      </c>
      <c r="X1251" s="106"/>
      <c r="Y1251" s="247"/>
      <c r="Z1251" s="247"/>
      <c r="AA1251" s="247"/>
      <c r="AB1251" s="248" t="str">
        <f>IF(AND(Y1251&lt;&gt;"",Z1251&lt;&gt;"",X1251&lt;&gt;""),ROUND(MIN(IF(OR(X1251="OZZ",X1251="ZZ"),5000,17300),TRUNC(0.75*(SUMIF($D$12:$D1251,$D1251,Y$12:Y1251)+SUMIF($D$12:$D1251,$D1251,Z$12:Z1251)),2)) - SUMIF($D$12:$D1250,$D1251,AB$12:AB1250),2),"")</f>
        <v/>
      </c>
      <c r="AC1251" s="251" t="str">
        <f>IF(AND(Y1251&lt;&gt;"",Z1251&lt;&gt;"",AA1251&lt;&gt;"",X1251&lt;&gt;"",AP1251&lt;&gt;""),IF(OR(X1251="OZZ",X1251="ZZ"),ROUND(0-SUMIF($D$12:$D1250,$D1251,AC$12:AC1250),2),IF(AA1251=0,0,ROUND(MIN(MIN(17300,TRUNC(0.75*(SUMIF($D$12:$D$2012,$D1251,Y$12:Y$2012)+SUMIF($D$12:$D$2012,$D1251,Z$12:Z$2012)),2)+SUMIF($D$12:$D1251,$D1251,AP$12:AP1251))-SUMIF($D$12:$D1250,$D1251,AC$12:AC1250)-SUMIF($D$12:$D$2012,$D1251,AB$12:AB$2012),AP1251),2))),"")</f>
        <v/>
      </c>
      <c r="AD1251" s="250" t="str">
        <f>IF(X1251&lt;&gt;"",1000 - SUMIF($D$12:$D1250,$D1251,AD$12:AD1250),"")</f>
        <v/>
      </c>
      <c r="AE1251" s="252"/>
      <c r="AF1251" s="253"/>
      <c r="AG1251" s="254"/>
      <c r="AH1251" s="255" t="str">
        <f t="shared" si="418"/>
        <v/>
      </c>
      <c r="AI1251" s="256"/>
      <c r="AJ1251" s="253"/>
      <c r="AK1251" s="254"/>
      <c r="AL1251" s="255" t="str">
        <f t="shared" si="419"/>
        <v/>
      </c>
      <c r="AM1251" s="256"/>
      <c r="AN1251" s="253"/>
      <c r="AO1251" s="254"/>
      <c r="AP1251" s="255" t="str">
        <f t="shared" si="399"/>
        <v/>
      </c>
      <c r="AQ1251" s="116"/>
      <c r="AR1251" s="116"/>
      <c r="AS1251" s="117"/>
      <c r="AT1251" s="118"/>
      <c r="AU1251" s="119" t="str">
        <f>IF(D1251&lt;&gt; "", IF(COUNTIF($D$12:$D1251,$D1251)&gt;1,0,IF(SUM(N1251,U1251,AB1251)&gt;0,IF(AND(X1251="",OR(Q1251&lt;&gt;"",J1251&lt;&gt;"")),IF(Q1251&lt;&gt;"",Q1251,IF(J1251&lt;&gt;"",J1251,0)),IF(AND(Q1251&lt;&gt;"",J1251&lt;&gt;"",Q1251=J1251),Q1251,X1251)),0)),"")</f>
        <v/>
      </c>
      <c r="AV1251" s="119" t="str">
        <f>IF(D1251&lt;&gt;"",IF(COUNTIF($D$12:$D1251,$D1251)&gt;1,0,IF(SUM(O1251,V1251,AC1251)&gt;0,IF(AND(X1251="",OR(Q1251&lt;&gt;"",J1251&lt;&gt;"")),IF(Q1251&lt;&gt;"",Q1251,IF(J1251&lt;&gt;"",J1251,0)),IF(AND(Q1251&lt;&gt;"",J1251&lt;&gt;"",Q1251=J1251),Q1251,X1251)),0)),"")</f>
        <v/>
      </c>
      <c r="AW1251" s="119" t="str">
        <f>IF(D1251&lt;&gt;"",IF(COUNTIF($D$12:$D1251,$D1251)&gt;1,0,IF(SUM(P1251,W1251,AD1251)&gt;0,IF(AND(X1251="",OR(Q1251&lt;&gt;"",J1251&lt;&gt;"")),IF(Q1251&lt;&gt;"",Q1251,IF(J1251&lt;&gt;"",J1251,0)),IF(AND(Q1251&lt;&gt;"",J1251&lt;&gt;"",Q1251=J1251),Q1251,X1251)),0)),"")</f>
        <v/>
      </c>
      <c r="AX1251" s="118" t="str">
        <f t="shared" si="400"/>
        <v/>
      </c>
      <c r="AY1251" s="118" t="str">
        <f t="shared" si="401"/>
        <v/>
      </c>
      <c r="AZ1251" s="118" t="str">
        <f t="shared" si="402"/>
        <v/>
      </c>
      <c r="BA1251" s="118" t="str">
        <f t="shared" si="403"/>
        <v/>
      </c>
      <c r="BB1251" s="118" t="str">
        <f t="shared" si="404"/>
        <v/>
      </c>
      <c r="BC1251" s="118" t="str">
        <f t="shared" si="405"/>
        <v/>
      </c>
      <c r="BD1251" s="118" t="str">
        <f t="shared" si="406"/>
        <v/>
      </c>
      <c r="BE1251" s="118" t="str">
        <f t="shared" si="407"/>
        <v/>
      </c>
      <c r="BF1251" s="118" t="str">
        <f t="shared" si="408"/>
        <v/>
      </c>
      <c r="BG1251" s="120"/>
      <c r="BH1251" s="120" t="str">
        <f t="shared" si="409"/>
        <v/>
      </c>
      <c r="BI1251" s="120" t="str">
        <f t="shared" si="410"/>
        <v/>
      </c>
      <c r="BJ1251" s="121"/>
      <c r="BK1251" s="120" t="str">
        <f t="shared" si="411"/>
        <v/>
      </c>
      <c r="BL1251" s="120" t="str">
        <f t="shared" si="412"/>
        <v/>
      </c>
      <c r="BM1251" s="120" t="str">
        <f t="shared" si="413"/>
        <v/>
      </c>
      <c r="BN1251" s="120" t="str">
        <f t="shared" si="414"/>
        <v/>
      </c>
      <c r="BO1251" s="120" t="str">
        <f t="shared" si="415"/>
        <v/>
      </c>
      <c r="BP1251" s="120" t="str">
        <f t="shared" si="416"/>
        <v/>
      </c>
      <c r="BQ1251" s="98"/>
      <c r="BR1251" s="98"/>
      <c r="BS1251" s="98"/>
      <c r="BT1251" s="98"/>
      <c r="BU1251" s="98"/>
      <c r="BV1251" s="98"/>
      <c r="BW1251" s="98"/>
      <c r="BX1251" s="98"/>
      <c r="BY1251" s="98"/>
      <c r="BZ1251" s="98"/>
      <c r="CA1251" s="98"/>
      <c r="CB1251" s="98"/>
      <c r="CC1251" s="98"/>
      <c r="CD1251" s="98"/>
      <c r="CE1251" s="98"/>
      <c r="CF1251" s="98"/>
      <c r="CG1251" s="98"/>
      <c r="CH1251" s="98"/>
      <c r="CI1251" s="98"/>
      <c r="CJ1251" s="98"/>
      <c r="CK1251" s="98"/>
      <c r="CL1251" s="98"/>
      <c r="CM1251" s="98"/>
      <c r="CN1251" s="98"/>
      <c r="CO1251" s="98"/>
      <c r="CP1251" s="98"/>
      <c r="CQ1251" s="98"/>
      <c r="CR1251" s="98"/>
      <c r="CS1251" s="98"/>
    </row>
    <row r="1252" spans="1:97" s="4" customFormat="1" ht="18.75" customHeight="1" x14ac:dyDescent="0.2">
      <c r="A1252" s="3">
        <f t="shared" si="417"/>
        <v>1240</v>
      </c>
      <c r="B1252" s="263"/>
      <c r="C1252" s="263"/>
      <c r="D1252" s="263"/>
      <c r="E1252" s="259"/>
      <c r="F1252" s="259"/>
      <c r="G1252" s="43"/>
      <c r="H1252" s="264"/>
      <c r="I1252" s="261"/>
      <c r="J1252" s="106"/>
      <c r="K1252" s="247"/>
      <c r="L1252" s="247"/>
      <c r="M1252" s="247"/>
      <c r="N1252" s="248" t="str">
        <f>IF(AND(K1252&lt;&gt;"",L1252&lt;&gt;"",J1252&lt;&gt;""),ROUND(MIN(IF(OR(J1252="OZZ",J1252="ZZ"),5000,17300),TRUNC(0.75*(SUMIF($D$12:$D1252,$D1252,K$12:K1252)+SUMIF($D$12:$D1252,$D1252,L$12:L1252)),2)) - SUMIF($D$12:$D1251,$D1252,N$12:N1251),2),"")</f>
        <v/>
      </c>
      <c r="O1252" s="249" t="str">
        <f>IF(AND(K1252&lt;&gt;"",L1252&lt;&gt;"",M1252&lt;&gt;"",J1252&lt;&gt;"",AH1252&lt;&gt;""),IF(OR(J1252="OZZ",J1252="ZZ"),ROUND(0-SUMIF($D$12:$D1251,$D1252,O$12:O1251),2),IF(M1252=0,0,ROUND(MIN(MIN(17300,TRUNC(0.75*(SUMIF($D$12:$D$2012,$D1252,K$12:K$2012)+SUMIF($D$12:$D$2012,$D1252,L$12:L$2012)),2)+SUMIF($D$12:$D1252,$D1252,AH$12:AH1252))-SUMIF($D$12:$D1251,$D1252,O$12:O1251)-SUMIF($D$12:$D$2012,$D1252,N$12:N$2012),AH1252),2))),"")</f>
        <v/>
      </c>
      <c r="P1252" s="250" t="str">
        <f>IF(J1252&lt;&gt;"",1000 - SUMIF($D$12:$D1251,$D1252,P$12:P1251),"")</f>
        <v/>
      </c>
      <c r="Q1252" s="106"/>
      <c r="R1252" s="247"/>
      <c r="S1252" s="247"/>
      <c r="T1252" s="247"/>
      <c r="U1252" s="248" t="str">
        <f>IF(AND(R1252&lt;&gt;"",S1252&lt;&gt;"",Q1252&lt;&gt;""),ROUND(MIN(IF(OR(Q1252="OZZ",Q1252="ZZ"),5000,17300),TRUNC(0.75*(SUMIF($D$12:$D1252,$D1252,R$12:R1252)+SUMIF($D$12:$D1252,$D1252,S$12:S1252)),2)) - SUMIF($D$12:$D1251,$D1252,U$12:U1251),2),"")</f>
        <v/>
      </c>
      <c r="V1252" s="248" t="str">
        <f>IF(AND(R1252&lt;&gt;"",S1252&lt;&gt;"",T1252&lt;&gt;"",Q1252&lt;&gt;"",AL1252&lt;&gt;""),IF(OR(Q1252="OZZ",Q1252="ZZ"),ROUND(0-SUMIF($D$12:$D1251,$D1252,V$12:V1251),2),IF(T1252=0,0,ROUND(MIN(MIN(17300,TRUNC(0.75*(SUMIF($D$12:$D$2012,$D1252,R$12:R$2012)+SUMIF($D$12:$D$2012,$D1252,S$12:S$2012)),2)+SUMIF($D$12:$D1252,$D1252,AL$12:AL1252))-SUMIF($D$12:$D1251,$D1252,V$12:V1251)-SUMIF($D$12:$D$2012,$D1252,U$12:U$2012),AL1252),2))),"")</f>
        <v/>
      </c>
      <c r="W1252" s="250" t="str">
        <f>IF(Q1252&lt;&gt;"",1000 - SUMIF($D$12:$D1251,$D1252,W$12:W1251),"")</f>
        <v/>
      </c>
      <c r="X1252" s="106"/>
      <c r="Y1252" s="247"/>
      <c r="Z1252" s="247"/>
      <c r="AA1252" s="247"/>
      <c r="AB1252" s="248" t="str">
        <f>IF(AND(Y1252&lt;&gt;"",Z1252&lt;&gt;"",X1252&lt;&gt;""),ROUND(MIN(IF(OR(X1252="OZZ",X1252="ZZ"),5000,17300),TRUNC(0.75*(SUMIF($D$12:$D1252,$D1252,Y$12:Y1252)+SUMIF($D$12:$D1252,$D1252,Z$12:Z1252)),2)) - SUMIF($D$12:$D1251,$D1252,AB$12:AB1251),2),"")</f>
        <v/>
      </c>
      <c r="AC1252" s="251" t="str">
        <f>IF(AND(Y1252&lt;&gt;"",Z1252&lt;&gt;"",AA1252&lt;&gt;"",X1252&lt;&gt;"",AP1252&lt;&gt;""),IF(OR(X1252="OZZ",X1252="ZZ"),ROUND(0-SUMIF($D$12:$D1251,$D1252,AC$12:AC1251),2),IF(AA1252=0,0,ROUND(MIN(MIN(17300,TRUNC(0.75*(SUMIF($D$12:$D$2012,$D1252,Y$12:Y$2012)+SUMIF($D$12:$D$2012,$D1252,Z$12:Z$2012)),2)+SUMIF($D$12:$D1252,$D1252,AP$12:AP1252))-SUMIF($D$12:$D1251,$D1252,AC$12:AC1251)-SUMIF($D$12:$D$2012,$D1252,AB$12:AB$2012),AP1252),2))),"")</f>
        <v/>
      </c>
      <c r="AD1252" s="250" t="str">
        <f>IF(X1252&lt;&gt;"",1000 - SUMIF($D$12:$D1251,$D1252,AD$12:AD1251),"")</f>
        <v/>
      </c>
      <c r="AE1252" s="252"/>
      <c r="AF1252" s="253"/>
      <c r="AG1252" s="254"/>
      <c r="AH1252" s="255" t="str">
        <f t="shared" si="418"/>
        <v/>
      </c>
      <c r="AI1252" s="256"/>
      <c r="AJ1252" s="253"/>
      <c r="AK1252" s="254"/>
      <c r="AL1252" s="255" t="str">
        <f t="shared" si="419"/>
        <v/>
      </c>
      <c r="AM1252" s="256"/>
      <c r="AN1252" s="253"/>
      <c r="AO1252" s="254"/>
      <c r="AP1252" s="255" t="str">
        <f t="shared" si="399"/>
        <v/>
      </c>
      <c r="AQ1252" s="116"/>
      <c r="AR1252" s="116"/>
      <c r="AS1252" s="117"/>
      <c r="AT1252" s="118"/>
      <c r="AU1252" s="119" t="str">
        <f>IF(D1252&lt;&gt; "", IF(COUNTIF($D$12:$D1252,$D1252)&gt;1,0,IF(SUM(N1252,U1252,AB1252)&gt;0,IF(AND(X1252="",OR(Q1252&lt;&gt;"",J1252&lt;&gt;"")),IF(Q1252&lt;&gt;"",Q1252,IF(J1252&lt;&gt;"",J1252,0)),IF(AND(Q1252&lt;&gt;"",J1252&lt;&gt;"",Q1252=J1252),Q1252,X1252)),0)),"")</f>
        <v/>
      </c>
      <c r="AV1252" s="119" t="str">
        <f>IF(D1252&lt;&gt;"",IF(COUNTIF($D$12:$D1252,$D1252)&gt;1,0,IF(SUM(O1252,V1252,AC1252)&gt;0,IF(AND(X1252="",OR(Q1252&lt;&gt;"",J1252&lt;&gt;"")),IF(Q1252&lt;&gt;"",Q1252,IF(J1252&lt;&gt;"",J1252,0)),IF(AND(Q1252&lt;&gt;"",J1252&lt;&gt;"",Q1252=J1252),Q1252,X1252)),0)),"")</f>
        <v/>
      </c>
      <c r="AW1252" s="119" t="str">
        <f>IF(D1252&lt;&gt;"",IF(COUNTIF($D$12:$D1252,$D1252)&gt;1,0,IF(SUM(P1252,W1252,AD1252)&gt;0,IF(AND(X1252="",OR(Q1252&lt;&gt;"",J1252&lt;&gt;"")),IF(Q1252&lt;&gt;"",Q1252,IF(J1252&lt;&gt;"",J1252,0)),IF(AND(Q1252&lt;&gt;"",J1252&lt;&gt;"",Q1252=J1252),Q1252,X1252)),0)),"")</f>
        <v/>
      </c>
      <c r="AX1252" s="118" t="str">
        <f t="shared" si="400"/>
        <v/>
      </c>
      <c r="AY1252" s="118" t="str">
        <f t="shared" si="401"/>
        <v/>
      </c>
      <c r="AZ1252" s="118" t="str">
        <f t="shared" si="402"/>
        <v/>
      </c>
      <c r="BA1252" s="118" t="str">
        <f t="shared" si="403"/>
        <v/>
      </c>
      <c r="BB1252" s="118" t="str">
        <f t="shared" si="404"/>
        <v/>
      </c>
      <c r="BC1252" s="118" t="str">
        <f t="shared" si="405"/>
        <v/>
      </c>
      <c r="BD1252" s="118" t="str">
        <f t="shared" si="406"/>
        <v/>
      </c>
      <c r="BE1252" s="118" t="str">
        <f t="shared" si="407"/>
        <v/>
      </c>
      <c r="BF1252" s="118" t="str">
        <f t="shared" si="408"/>
        <v/>
      </c>
      <c r="BG1252" s="120"/>
      <c r="BH1252" s="120" t="str">
        <f t="shared" si="409"/>
        <v/>
      </c>
      <c r="BI1252" s="120" t="str">
        <f t="shared" si="410"/>
        <v/>
      </c>
      <c r="BJ1252" s="121"/>
      <c r="BK1252" s="120" t="str">
        <f t="shared" si="411"/>
        <v/>
      </c>
      <c r="BL1252" s="120" t="str">
        <f t="shared" si="412"/>
        <v/>
      </c>
      <c r="BM1252" s="120" t="str">
        <f t="shared" si="413"/>
        <v/>
      </c>
      <c r="BN1252" s="120" t="str">
        <f t="shared" si="414"/>
        <v/>
      </c>
      <c r="BO1252" s="120" t="str">
        <f t="shared" si="415"/>
        <v/>
      </c>
      <c r="BP1252" s="120" t="str">
        <f t="shared" si="416"/>
        <v/>
      </c>
      <c r="BQ1252" s="98"/>
      <c r="BR1252" s="98"/>
      <c r="BS1252" s="98"/>
      <c r="BT1252" s="98"/>
      <c r="BU1252" s="98"/>
      <c r="BV1252" s="98"/>
      <c r="BW1252" s="98"/>
      <c r="BX1252" s="98"/>
      <c r="BY1252" s="98"/>
      <c r="BZ1252" s="98"/>
      <c r="CA1252" s="98"/>
      <c r="CB1252" s="98"/>
      <c r="CC1252" s="98"/>
      <c r="CD1252" s="98"/>
      <c r="CE1252" s="98"/>
      <c r="CF1252" s="98"/>
      <c r="CG1252" s="98"/>
      <c r="CH1252" s="98"/>
      <c r="CI1252" s="98"/>
      <c r="CJ1252" s="98"/>
      <c r="CK1252" s="98"/>
      <c r="CL1252" s="98"/>
      <c r="CM1252" s="98"/>
      <c r="CN1252" s="98"/>
      <c r="CO1252" s="98"/>
      <c r="CP1252" s="98"/>
      <c r="CQ1252" s="98"/>
      <c r="CR1252" s="98"/>
      <c r="CS1252" s="98"/>
    </row>
    <row r="1253" spans="1:97" s="4" customFormat="1" ht="18.75" customHeight="1" x14ac:dyDescent="0.2">
      <c r="A1253" s="3">
        <f t="shared" si="417"/>
        <v>1241</v>
      </c>
      <c r="B1253" s="263"/>
      <c r="C1253" s="263"/>
      <c r="D1253" s="263"/>
      <c r="E1253" s="259"/>
      <c r="F1253" s="259"/>
      <c r="G1253" s="43"/>
      <c r="H1253" s="264"/>
      <c r="I1253" s="261"/>
      <c r="J1253" s="106"/>
      <c r="K1253" s="247"/>
      <c r="L1253" s="247"/>
      <c r="M1253" s="247"/>
      <c r="N1253" s="248" t="str">
        <f>IF(AND(K1253&lt;&gt;"",L1253&lt;&gt;"",J1253&lt;&gt;""),ROUND(MIN(IF(OR(J1253="OZZ",J1253="ZZ"),5000,17300),TRUNC(0.75*(SUMIF($D$12:$D1253,$D1253,K$12:K1253)+SUMIF($D$12:$D1253,$D1253,L$12:L1253)),2)) - SUMIF($D$12:$D1252,$D1253,N$12:N1252),2),"")</f>
        <v/>
      </c>
      <c r="O1253" s="249" t="str">
        <f>IF(AND(K1253&lt;&gt;"",L1253&lt;&gt;"",M1253&lt;&gt;"",J1253&lt;&gt;"",AH1253&lt;&gt;""),IF(OR(J1253="OZZ",J1253="ZZ"),ROUND(0-SUMIF($D$12:$D1252,$D1253,O$12:O1252),2),IF(M1253=0,0,ROUND(MIN(MIN(17300,TRUNC(0.75*(SUMIF($D$12:$D$2012,$D1253,K$12:K$2012)+SUMIF($D$12:$D$2012,$D1253,L$12:L$2012)),2)+SUMIF($D$12:$D1253,$D1253,AH$12:AH1253))-SUMIF($D$12:$D1252,$D1253,O$12:O1252)-SUMIF($D$12:$D$2012,$D1253,N$12:N$2012),AH1253),2))),"")</f>
        <v/>
      </c>
      <c r="P1253" s="250" t="str">
        <f>IF(J1253&lt;&gt;"",1000 - SUMIF($D$12:$D1252,$D1253,P$12:P1252),"")</f>
        <v/>
      </c>
      <c r="Q1253" s="106"/>
      <c r="R1253" s="247"/>
      <c r="S1253" s="247"/>
      <c r="T1253" s="247"/>
      <c r="U1253" s="248" t="str">
        <f>IF(AND(R1253&lt;&gt;"",S1253&lt;&gt;"",Q1253&lt;&gt;""),ROUND(MIN(IF(OR(Q1253="OZZ",Q1253="ZZ"),5000,17300),TRUNC(0.75*(SUMIF($D$12:$D1253,$D1253,R$12:R1253)+SUMIF($D$12:$D1253,$D1253,S$12:S1253)),2)) - SUMIF($D$12:$D1252,$D1253,U$12:U1252),2),"")</f>
        <v/>
      </c>
      <c r="V1253" s="248" t="str">
        <f>IF(AND(R1253&lt;&gt;"",S1253&lt;&gt;"",T1253&lt;&gt;"",Q1253&lt;&gt;"",AL1253&lt;&gt;""),IF(OR(Q1253="OZZ",Q1253="ZZ"),ROUND(0-SUMIF($D$12:$D1252,$D1253,V$12:V1252),2),IF(T1253=0,0,ROUND(MIN(MIN(17300,TRUNC(0.75*(SUMIF($D$12:$D$2012,$D1253,R$12:R$2012)+SUMIF($D$12:$D$2012,$D1253,S$12:S$2012)),2)+SUMIF($D$12:$D1253,$D1253,AL$12:AL1253))-SUMIF($D$12:$D1252,$D1253,V$12:V1252)-SUMIF($D$12:$D$2012,$D1253,U$12:U$2012),AL1253),2))),"")</f>
        <v/>
      </c>
      <c r="W1253" s="250" t="str">
        <f>IF(Q1253&lt;&gt;"",1000 - SUMIF($D$12:$D1252,$D1253,W$12:W1252),"")</f>
        <v/>
      </c>
      <c r="X1253" s="106"/>
      <c r="Y1253" s="247"/>
      <c r="Z1253" s="247"/>
      <c r="AA1253" s="247"/>
      <c r="AB1253" s="248" t="str">
        <f>IF(AND(Y1253&lt;&gt;"",Z1253&lt;&gt;"",X1253&lt;&gt;""),ROUND(MIN(IF(OR(X1253="OZZ",X1253="ZZ"),5000,17300),TRUNC(0.75*(SUMIF($D$12:$D1253,$D1253,Y$12:Y1253)+SUMIF($D$12:$D1253,$D1253,Z$12:Z1253)),2)) - SUMIF($D$12:$D1252,$D1253,AB$12:AB1252),2),"")</f>
        <v/>
      </c>
      <c r="AC1253" s="251" t="str">
        <f>IF(AND(Y1253&lt;&gt;"",Z1253&lt;&gt;"",AA1253&lt;&gt;"",X1253&lt;&gt;"",AP1253&lt;&gt;""),IF(OR(X1253="OZZ",X1253="ZZ"),ROUND(0-SUMIF($D$12:$D1252,$D1253,AC$12:AC1252),2),IF(AA1253=0,0,ROUND(MIN(MIN(17300,TRUNC(0.75*(SUMIF($D$12:$D$2012,$D1253,Y$12:Y$2012)+SUMIF($D$12:$D$2012,$D1253,Z$12:Z$2012)),2)+SUMIF($D$12:$D1253,$D1253,AP$12:AP1253))-SUMIF($D$12:$D1252,$D1253,AC$12:AC1252)-SUMIF($D$12:$D$2012,$D1253,AB$12:AB$2012),AP1253),2))),"")</f>
        <v/>
      </c>
      <c r="AD1253" s="250" t="str">
        <f>IF(X1253&lt;&gt;"",1000 - SUMIF($D$12:$D1252,$D1253,AD$12:AD1252),"")</f>
        <v/>
      </c>
      <c r="AE1253" s="252"/>
      <c r="AF1253" s="253"/>
      <c r="AG1253" s="254"/>
      <c r="AH1253" s="255" t="str">
        <f t="shared" si="418"/>
        <v/>
      </c>
      <c r="AI1253" s="256"/>
      <c r="AJ1253" s="253"/>
      <c r="AK1253" s="254"/>
      <c r="AL1253" s="255" t="str">
        <f t="shared" si="419"/>
        <v/>
      </c>
      <c r="AM1253" s="256"/>
      <c r="AN1253" s="253"/>
      <c r="AO1253" s="254"/>
      <c r="AP1253" s="255" t="str">
        <f t="shared" si="399"/>
        <v/>
      </c>
      <c r="AQ1253" s="116"/>
      <c r="AR1253" s="116"/>
      <c r="AS1253" s="117"/>
      <c r="AT1253" s="118"/>
      <c r="AU1253" s="119" t="str">
        <f>IF(D1253&lt;&gt; "", IF(COUNTIF($D$12:$D1253,$D1253)&gt;1,0,IF(SUM(N1253,U1253,AB1253)&gt;0,IF(AND(X1253="",OR(Q1253&lt;&gt;"",J1253&lt;&gt;"")),IF(Q1253&lt;&gt;"",Q1253,IF(J1253&lt;&gt;"",J1253,0)),IF(AND(Q1253&lt;&gt;"",J1253&lt;&gt;"",Q1253=J1253),Q1253,X1253)),0)),"")</f>
        <v/>
      </c>
      <c r="AV1253" s="119" t="str">
        <f>IF(D1253&lt;&gt;"",IF(COUNTIF($D$12:$D1253,$D1253)&gt;1,0,IF(SUM(O1253,V1253,AC1253)&gt;0,IF(AND(X1253="",OR(Q1253&lt;&gt;"",J1253&lt;&gt;"")),IF(Q1253&lt;&gt;"",Q1253,IF(J1253&lt;&gt;"",J1253,0)),IF(AND(Q1253&lt;&gt;"",J1253&lt;&gt;"",Q1253=J1253),Q1253,X1253)),0)),"")</f>
        <v/>
      </c>
      <c r="AW1253" s="119" t="str">
        <f>IF(D1253&lt;&gt;"",IF(COUNTIF($D$12:$D1253,$D1253)&gt;1,0,IF(SUM(P1253,W1253,AD1253)&gt;0,IF(AND(X1253="",OR(Q1253&lt;&gt;"",J1253&lt;&gt;"")),IF(Q1253&lt;&gt;"",Q1253,IF(J1253&lt;&gt;"",J1253,0)),IF(AND(Q1253&lt;&gt;"",J1253&lt;&gt;"",Q1253=J1253),Q1253,X1253)),0)),"")</f>
        <v/>
      </c>
      <c r="AX1253" s="118" t="str">
        <f t="shared" si="400"/>
        <v/>
      </c>
      <c r="AY1253" s="118" t="str">
        <f t="shared" si="401"/>
        <v/>
      </c>
      <c r="AZ1253" s="118" t="str">
        <f t="shared" si="402"/>
        <v/>
      </c>
      <c r="BA1253" s="118" t="str">
        <f t="shared" si="403"/>
        <v/>
      </c>
      <c r="BB1253" s="118" t="str">
        <f t="shared" si="404"/>
        <v/>
      </c>
      <c r="BC1253" s="118" t="str">
        <f t="shared" si="405"/>
        <v/>
      </c>
      <c r="BD1253" s="118" t="str">
        <f t="shared" si="406"/>
        <v/>
      </c>
      <c r="BE1253" s="118" t="str">
        <f t="shared" si="407"/>
        <v/>
      </c>
      <c r="BF1253" s="118" t="str">
        <f t="shared" si="408"/>
        <v/>
      </c>
      <c r="BG1253" s="120"/>
      <c r="BH1253" s="120" t="str">
        <f t="shared" si="409"/>
        <v/>
      </c>
      <c r="BI1253" s="120" t="str">
        <f t="shared" si="410"/>
        <v/>
      </c>
      <c r="BJ1253" s="121"/>
      <c r="BK1253" s="120" t="str">
        <f t="shared" si="411"/>
        <v/>
      </c>
      <c r="BL1253" s="120" t="str">
        <f t="shared" si="412"/>
        <v/>
      </c>
      <c r="BM1253" s="120" t="str">
        <f t="shared" si="413"/>
        <v/>
      </c>
      <c r="BN1253" s="120" t="str">
        <f t="shared" si="414"/>
        <v/>
      </c>
      <c r="BO1253" s="120" t="str">
        <f t="shared" si="415"/>
        <v/>
      </c>
      <c r="BP1253" s="120" t="str">
        <f t="shared" si="416"/>
        <v/>
      </c>
      <c r="BQ1253" s="98"/>
      <c r="BR1253" s="98"/>
      <c r="BS1253" s="98"/>
      <c r="BT1253" s="98"/>
      <c r="BU1253" s="98"/>
      <c r="BV1253" s="98"/>
      <c r="BW1253" s="98"/>
      <c r="BX1253" s="98"/>
      <c r="BY1253" s="98"/>
      <c r="BZ1253" s="98"/>
      <c r="CA1253" s="98"/>
      <c r="CB1253" s="98"/>
      <c r="CC1253" s="98"/>
      <c r="CD1253" s="98"/>
      <c r="CE1253" s="98"/>
      <c r="CF1253" s="98"/>
      <c r="CG1253" s="98"/>
      <c r="CH1253" s="98"/>
      <c r="CI1253" s="98"/>
      <c r="CJ1253" s="98"/>
      <c r="CK1253" s="98"/>
      <c r="CL1253" s="98"/>
      <c r="CM1253" s="98"/>
      <c r="CN1253" s="98"/>
      <c r="CO1253" s="98"/>
      <c r="CP1253" s="98"/>
      <c r="CQ1253" s="98"/>
      <c r="CR1253" s="98"/>
      <c r="CS1253" s="98"/>
    </row>
    <row r="1254" spans="1:97" s="4" customFormat="1" ht="18.75" customHeight="1" x14ac:dyDescent="0.2">
      <c r="A1254" s="3">
        <f t="shared" si="417"/>
        <v>1242</v>
      </c>
      <c r="B1254" s="263"/>
      <c r="C1254" s="263"/>
      <c r="D1254" s="263"/>
      <c r="E1254" s="259"/>
      <c r="F1254" s="259"/>
      <c r="G1254" s="43"/>
      <c r="H1254" s="264"/>
      <c r="I1254" s="261"/>
      <c r="J1254" s="106"/>
      <c r="K1254" s="247"/>
      <c r="L1254" s="247"/>
      <c r="M1254" s="247"/>
      <c r="N1254" s="248" t="str">
        <f>IF(AND(K1254&lt;&gt;"",L1254&lt;&gt;"",J1254&lt;&gt;""),ROUND(MIN(IF(OR(J1254="OZZ",J1254="ZZ"),5000,17300),TRUNC(0.75*(SUMIF($D$12:$D1254,$D1254,K$12:K1254)+SUMIF($D$12:$D1254,$D1254,L$12:L1254)),2)) - SUMIF($D$12:$D1253,$D1254,N$12:N1253),2),"")</f>
        <v/>
      </c>
      <c r="O1254" s="249" t="str">
        <f>IF(AND(K1254&lt;&gt;"",L1254&lt;&gt;"",M1254&lt;&gt;"",J1254&lt;&gt;"",AH1254&lt;&gt;""),IF(OR(J1254="OZZ",J1254="ZZ"),ROUND(0-SUMIF($D$12:$D1253,$D1254,O$12:O1253),2),IF(M1254=0,0,ROUND(MIN(MIN(17300,TRUNC(0.75*(SUMIF($D$12:$D$2012,$D1254,K$12:K$2012)+SUMIF($D$12:$D$2012,$D1254,L$12:L$2012)),2)+SUMIF($D$12:$D1254,$D1254,AH$12:AH1254))-SUMIF($D$12:$D1253,$D1254,O$12:O1253)-SUMIF($D$12:$D$2012,$D1254,N$12:N$2012),AH1254),2))),"")</f>
        <v/>
      </c>
      <c r="P1254" s="250" t="str">
        <f>IF(J1254&lt;&gt;"",1000 - SUMIF($D$12:$D1253,$D1254,P$12:P1253),"")</f>
        <v/>
      </c>
      <c r="Q1254" s="106"/>
      <c r="R1254" s="247"/>
      <c r="S1254" s="247"/>
      <c r="T1254" s="247"/>
      <c r="U1254" s="248" t="str">
        <f>IF(AND(R1254&lt;&gt;"",S1254&lt;&gt;"",Q1254&lt;&gt;""),ROUND(MIN(IF(OR(Q1254="OZZ",Q1254="ZZ"),5000,17300),TRUNC(0.75*(SUMIF($D$12:$D1254,$D1254,R$12:R1254)+SUMIF($D$12:$D1254,$D1254,S$12:S1254)),2)) - SUMIF($D$12:$D1253,$D1254,U$12:U1253),2),"")</f>
        <v/>
      </c>
      <c r="V1254" s="248" t="str">
        <f>IF(AND(R1254&lt;&gt;"",S1254&lt;&gt;"",T1254&lt;&gt;"",Q1254&lt;&gt;"",AL1254&lt;&gt;""),IF(OR(Q1254="OZZ",Q1254="ZZ"),ROUND(0-SUMIF($D$12:$D1253,$D1254,V$12:V1253),2),IF(T1254=0,0,ROUND(MIN(MIN(17300,TRUNC(0.75*(SUMIF($D$12:$D$2012,$D1254,R$12:R$2012)+SUMIF($D$12:$D$2012,$D1254,S$12:S$2012)),2)+SUMIF($D$12:$D1254,$D1254,AL$12:AL1254))-SUMIF($D$12:$D1253,$D1254,V$12:V1253)-SUMIF($D$12:$D$2012,$D1254,U$12:U$2012),AL1254),2))),"")</f>
        <v/>
      </c>
      <c r="W1254" s="250" t="str">
        <f>IF(Q1254&lt;&gt;"",1000 - SUMIF($D$12:$D1253,$D1254,W$12:W1253),"")</f>
        <v/>
      </c>
      <c r="X1254" s="106"/>
      <c r="Y1254" s="247"/>
      <c r="Z1254" s="247"/>
      <c r="AA1254" s="247"/>
      <c r="AB1254" s="248" t="str">
        <f>IF(AND(Y1254&lt;&gt;"",Z1254&lt;&gt;"",X1254&lt;&gt;""),ROUND(MIN(IF(OR(X1254="OZZ",X1254="ZZ"),5000,17300),TRUNC(0.75*(SUMIF($D$12:$D1254,$D1254,Y$12:Y1254)+SUMIF($D$12:$D1254,$D1254,Z$12:Z1254)),2)) - SUMIF($D$12:$D1253,$D1254,AB$12:AB1253),2),"")</f>
        <v/>
      </c>
      <c r="AC1254" s="251" t="str">
        <f>IF(AND(Y1254&lt;&gt;"",Z1254&lt;&gt;"",AA1254&lt;&gt;"",X1254&lt;&gt;"",AP1254&lt;&gt;""),IF(OR(X1254="OZZ",X1254="ZZ"),ROUND(0-SUMIF($D$12:$D1253,$D1254,AC$12:AC1253),2),IF(AA1254=0,0,ROUND(MIN(MIN(17300,TRUNC(0.75*(SUMIF($D$12:$D$2012,$D1254,Y$12:Y$2012)+SUMIF($D$12:$D$2012,$D1254,Z$12:Z$2012)),2)+SUMIF($D$12:$D1254,$D1254,AP$12:AP1254))-SUMIF($D$12:$D1253,$D1254,AC$12:AC1253)-SUMIF($D$12:$D$2012,$D1254,AB$12:AB$2012),AP1254),2))),"")</f>
        <v/>
      </c>
      <c r="AD1254" s="250" t="str">
        <f>IF(X1254&lt;&gt;"",1000 - SUMIF($D$12:$D1253,$D1254,AD$12:AD1253),"")</f>
        <v/>
      </c>
      <c r="AE1254" s="252"/>
      <c r="AF1254" s="253"/>
      <c r="AG1254" s="254"/>
      <c r="AH1254" s="255" t="str">
        <f t="shared" si="418"/>
        <v/>
      </c>
      <c r="AI1254" s="256"/>
      <c r="AJ1254" s="253"/>
      <c r="AK1254" s="254"/>
      <c r="AL1254" s="255" t="str">
        <f t="shared" si="419"/>
        <v/>
      </c>
      <c r="AM1254" s="256"/>
      <c r="AN1254" s="253"/>
      <c r="AO1254" s="254"/>
      <c r="AP1254" s="255" t="str">
        <f t="shared" si="399"/>
        <v/>
      </c>
      <c r="AQ1254" s="116"/>
      <c r="AR1254" s="116"/>
      <c r="AS1254" s="117"/>
      <c r="AT1254" s="118"/>
      <c r="AU1254" s="119" t="str">
        <f>IF(D1254&lt;&gt; "", IF(COUNTIF($D$12:$D1254,$D1254)&gt;1,0,IF(SUM(N1254,U1254,AB1254)&gt;0,IF(AND(X1254="",OR(Q1254&lt;&gt;"",J1254&lt;&gt;"")),IF(Q1254&lt;&gt;"",Q1254,IF(J1254&lt;&gt;"",J1254,0)),IF(AND(Q1254&lt;&gt;"",J1254&lt;&gt;"",Q1254=J1254),Q1254,X1254)),0)),"")</f>
        <v/>
      </c>
      <c r="AV1254" s="119" t="str">
        <f>IF(D1254&lt;&gt;"",IF(COUNTIF($D$12:$D1254,$D1254)&gt;1,0,IF(SUM(O1254,V1254,AC1254)&gt;0,IF(AND(X1254="",OR(Q1254&lt;&gt;"",J1254&lt;&gt;"")),IF(Q1254&lt;&gt;"",Q1254,IF(J1254&lt;&gt;"",J1254,0)),IF(AND(Q1254&lt;&gt;"",J1254&lt;&gt;"",Q1254=J1254),Q1254,X1254)),0)),"")</f>
        <v/>
      </c>
      <c r="AW1254" s="119" t="str">
        <f>IF(D1254&lt;&gt;"",IF(COUNTIF($D$12:$D1254,$D1254)&gt;1,0,IF(SUM(P1254,W1254,AD1254)&gt;0,IF(AND(X1254="",OR(Q1254&lt;&gt;"",J1254&lt;&gt;"")),IF(Q1254&lt;&gt;"",Q1254,IF(J1254&lt;&gt;"",J1254,0)),IF(AND(Q1254&lt;&gt;"",J1254&lt;&gt;"",Q1254=J1254),Q1254,X1254)),0)),"")</f>
        <v/>
      </c>
      <c r="AX1254" s="118" t="str">
        <f t="shared" si="400"/>
        <v/>
      </c>
      <c r="AY1254" s="118" t="str">
        <f t="shared" si="401"/>
        <v/>
      </c>
      <c r="AZ1254" s="118" t="str">
        <f t="shared" si="402"/>
        <v/>
      </c>
      <c r="BA1254" s="118" t="str">
        <f t="shared" si="403"/>
        <v/>
      </c>
      <c r="BB1254" s="118" t="str">
        <f t="shared" si="404"/>
        <v/>
      </c>
      <c r="BC1254" s="118" t="str">
        <f t="shared" si="405"/>
        <v/>
      </c>
      <c r="BD1254" s="118" t="str">
        <f t="shared" si="406"/>
        <v/>
      </c>
      <c r="BE1254" s="118" t="str">
        <f t="shared" si="407"/>
        <v/>
      </c>
      <c r="BF1254" s="118" t="str">
        <f t="shared" si="408"/>
        <v/>
      </c>
      <c r="BG1254" s="120"/>
      <c r="BH1254" s="120" t="str">
        <f t="shared" si="409"/>
        <v/>
      </c>
      <c r="BI1254" s="120" t="str">
        <f t="shared" si="410"/>
        <v/>
      </c>
      <c r="BJ1254" s="121"/>
      <c r="BK1254" s="120" t="str">
        <f t="shared" si="411"/>
        <v/>
      </c>
      <c r="BL1254" s="120" t="str">
        <f t="shared" si="412"/>
        <v/>
      </c>
      <c r="BM1254" s="120" t="str">
        <f t="shared" si="413"/>
        <v/>
      </c>
      <c r="BN1254" s="120" t="str">
        <f t="shared" si="414"/>
        <v/>
      </c>
      <c r="BO1254" s="120" t="str">
        <f t="shared" si="415"/>
        <v/>
      </c>
      <c r="BP1254" s="120" t="str">
        <f t="shared" si="416"/>
        <v/>
      </c>
      <c r="BQ1254" s="98"/>
      <c r="BR1254" s="98"/>
      <c r="BS1254" s="98"/>
      <c r="BT1254" s="98"/>
      <c r="BU1254" s="98"/>
      <c r="BV1254" s="98"/>
      <c r="BW1254" s="98"/>
      <c r="BX1254" s="98"/>
      <c r="BY1254" s="98"/>
      <c r="BZ1254" s="98"/>
      <c r="CA1254" s="98"/>
      <c r="CB1254" s="98"/>
      <c r="CC1254" s="98"/>
      <c r="CD1254" s="98"/>
      <c r="CE1254" s="98"/>
      <c r="CF1254" s="98"/>
      <c r="CG1254" s="98"/>
      <c r="CH1254" s="98"/>
      <c r="CI1254" s="98"/>
      <c r="CJ1254" s="98"/>
      <c r="CK1254" s="98"/>
      <c r="CL1254" s="98"/>
      <c r="CM1254" s="98"/>
      <c r="CN1254" s="98"/>
      <c r="CO1254" s="98"/>
      <c r="CP1254" s="98"/>
      <c r="CQ1254" s="98"/>
      <c r="CR1254" s="98"/>
      <c r="CS1254" s="98"/>
    </row>
    <row r="1255" spans="1:97" s="4" customFormat="1" ht="18.75" customHeight="1" x14ac:dyDescent="0.2">
      <c r="A1255" s="3">
        <f t="shared" si="417"/>
        <v>1243</v>
      </c>
      <c r="B1255" s="263"/>
      <c r="C1255" s="263"/>
      <c r="D1255" s="263"/>
      <c r="E1255" s="259"/>
      <c r="F1255" s="259"/>
      <c r="G1255" s="43"/>
      <c r="H1255" s="264"/>
      <c r="I1255" s="261"/>
      <c r="J1255" s="106"/>
      <c r="K1255" s="247"/>
      <c r="L1255" s="247"/>
      <c r="M1255" s="247"/>
      <c r="N1255" s="248" t="str">
        <f>IF(AND(K1255&lt;&gt;"",L1255&lt;&gt;"",J1255&lt;&gt;""),ROUND(MIN(IF(OR(J1255="OZZ",J1255="ZZ"),5000,17300),TRUNC(0.75*(SUMIF($D$12:$D1255,$D1255,K$12:K1255)+SUMIF($D$12:$D1255,$D1255,L$12:L1255)),2)) - SUMIF($D$12:$D1254,$D1255,N$12:N1254),2),"")</f>
        <v/>
      </c>
      <c r="O1255" s="249" t="str">
        <f>IF(AND(K1255&lt;&gt;"",L1255&lt;&gt;"",M1255&lt;&gt;"",J1255&lt;&gt;"",AH1255&lt;&gt;""),IF(OR(J1255="OZZ",J1255="ZZ"),ROUND(0-SUMIF($D$12:$D1254,$D1255,O$12:O1254),2),IF(M1255=0,0,ROUND(MIN(MIN(17300,TRUNC(0.75*(SUMIF($D$12:$D$2012,$D1255,K$12:K$2012)+SUMIF($D$12:$D$2012,$D1255,L$12:L$2012)),2)+SUMIF($D$12:$D1255,$D1255,AH$12:AH1255))-SUMIF($D$12:$D1254,$D1255,O$12:O1254)-SUMIF($D$12:$D$2012,$D1255,N$12:N$2012),AH1255),2))),"")</f>
        <v/>
      </c>
      <c r="P1255" s="250" t="str">
        <f>IF(J1255&lt;&gt;"",1000 - SUMIF($D$12:$D1254,$D1255,P$12:P1254),"")</f>
        <v/>
      </c>
      <c r="Q1255" s="106"/>
      <c r="R1255" s="247"/>
      <c r="S1255" s="247"/>
      <c r="T1255" s="247"/>
      <c r="U1255" s="248" t="str">
        <f>IF(AND(R1255&lt;&gt;"",S1255&lt;&gt;"",Q1255&lt;&gt;""),ROUND(MIN(IF(OR(Q1255="OZZ",Q1255="ZZ"),5000,17300),TRUNC(0.75*(SUMIF($D$12:$D1255,$D1255,R$12:R1255)+SUMIF($D$12:$D1255,$D1255,S$12:S1255)),2)) - SUMIF($D$12:$D1254,$D1255,U$12:U1254),2),"")</f>
        <v/>
      </c>
      <c r="V1255" s="248" t="str">
        <f>IF(AND(R1255&lt;&gt;"",S1255&lt;&gt;"",T1255&lt;&gt;"",Q1255&lt;&gt;"",AL1255&lt;&gt;""),IF(OR(Q1255="OZZ",Q1255="ZZ"),ROUND(0-SUMIF($D$12:$D1254,$D1255,V$12:V1254),2),IF(T1255=0,0,ROUND(MIN(MIN(17300,TRUNC(0.75*(SUMIF($D$12:$D$2012,$D1255,R$12:R$2012)+SUMIF($D$12:$D$2012,$D1255,S$12:S$2012)),2)+SUMIF($D$12:$D1255,$D1255,AL$12:AL1255))-SUMIF($D$12:$D1254,$D1255,V$12:V1254)-SUMIF($D$12:$D$2012,$D1255,U$12:U$2012),AL1255),2))),"")</f>
        <v/>
      </c>
      <c r="W1255" s="250" t="str">
        <f>IF(Q1255&lt;&gt;"",1000 - SUMIF($D$12:$D1254,$D1255,W$12:W1254),"")</f>
        <v/>
      </c>
      <c r="X1255" s="106"/>
      <c r="Y1255" s="247"/>
      <c r="Z1255" s="247"/>
      <c r="AA1255" s="247"/>
      <c r="AB1255" s="248" t="str">
        <f>IF(AND(Y1255&lt;&gt;"",Z1255&lt;&gt;"",X1255&lt;&gt;""),ROUND(MIN(IF(OR(X1255="OZZ",X1255="ZZ"),5000,17300),TRUNC(0.75*(SUMIF($D$12:$D1255,$D1255,Y$12:Y1255)+SUMIF($D$12:$D1255,$D1255,Z$12:Z1255)),2)) - SUMIF($D$12:$D1254,$D1255,AB$12:AB1254),2),"")</f>
        <v/>
      </c>
      <c r="AC1255" s="251" t="str">
        <f>IF(AND(Y1255&lt;&gt;"",Z1255&lt;&gt;"",AA1255&lt;&gt;"",X1255&lt;&gt;"",AP1255&lt;&gt;""),IF(OR(X1255="OZZ",X1255="ZZ"),ROUND(0-SUMIF($D$12:$D1254,$D1255,AC$12:AC1254),2),IF(AA1255=0,0,ROUND(MIN(MIN(17300,TRUNC(0.75*(SUMIF($D$12:$D$2012,$D1255,Y$12:Y$2012)+SUMIF($D$12:$D$2012,$D1255,Z$12:Z$2012)),2)+SUMIF($D$12:$D1255,$D1255,AP$12:AP1255))-SUMIF($D$12:$D1254,$D1255,AC$12:AC1254)-SUMIF($D$12:$D$2012,$D1255,AB$12:AB$2012),AP1255),2))),"")</f>
        <v/>
      </c>
      <c r="AD1255" s="250" t="str">
        <f>IF(X1255&lt;&gt;"",1000 - SUMIF($D$12:$D1254,$D1255,AD$12:AD1254),"")</f>
        <v/>
      </c>
      <c r="AE1255" s="252"/>
      <c r="AF1255" s="253"/>
      <c r="AG1255" s="254"/>
      <c r="AH1255" s="255" t="str">
        <f t="shared" si="418"/>
        <v/>
      </c>
      <c r="AI1255" s="256"/>
      <c r="AJ1255" s="253"/>
      <c r="AK1255" s="254"/>
      <c r="AL1255" s="255" t="str">
        <f t="shared" si="419"/>
        <v/>
      </c>
      <c r="AM1255" s="256"/>
      <c r="AN1255" s="253"/>
      <c r="AO1255" s="254"/>
      <c r="AP1255" s="255" t="str">
        <f t="shared" si="399"/>
        <v/>
      </c>
      <c r="AQ1255" s="116"/>
      <c r="AR1255" s="116"/>
      <c r="AS1255" s="117"/>
      <c r="AT1255" s="118"/>
      <c r="AU1255" s="119" t="str">
        <f>IF(D1255&lt;&gt; "", IF(COUNTIF($D$12:$D1255,$D1255)&gt;1,0,IF(SUM(N1255,U1255,AB1255)&gt;0,IF(AND(X1255="",OR(Q1255&lt;&gt;"",J1255&lt;&gt;"")),IF(Q1255&lt;&gt;"",Q1255,IF(J1255&lt;&gt;"",J1255,0)),IF(AND(Q1255&lt;&gt;"",J1255&lt;&gt;"",Q1255=J1255),Q1255,X1255)),0)),"")</f>
        <v/>
      </c>
      <c r="AV1255" s="119" t="str">
        <f>IF(D1255&lt;&gt;"",IF(COUNTIF($D$12:$D1255,$D1255)&gt;1,0,IF(SUM(O1255,V1255,AC1255)&gt;0,IF(AND(X1255="",OR(Q1255&lt;&gt;"",J1255&lt;&gt;"")),IF(Q1255&lt;&gt;"",Q1255,IF(J1255&lt;&gt;"",J1255,0)),IF(AND(Q1255&lt;&gt;"",J1255&lt;&gt;"",Q1255=J1255),Q1255,X1255)),0)),"")</f>
        <v/>
      </c>
      <c r="AW1255" s="119" t="str">
        <f>IF(D1255&lt;&gt;"",IF(COUNTIF($D$12:$D1255,$D1255)&gt;1,0,IF(SUM(P1255,W1255,AD1255)&gt;0,IF(AND(X1255="",OR(Q1255&lt;&gt;"",J1255&lt;&gt;"")),IF(Q1255&lt;&gt;"",Q1255,IF(J1255&lt;&gt;"",J1255,0)),IF(AND(Q1255&lt;&gt;"",J1255&lt;&gt;"",Q1255=J1255),Q1255,X1255)),0)),"")</f>
        <v/>
      </c>
      <c r="AX1255" s="118" t="str">
        <f t="shared" si="400"/>
        <v/>
      </c>
      <c r="AY1255" s="118" t="str">
        <f t="shared" si="401"/>
        <v/>
      </c>
      <c r="AZ1255" s="118" t="str">
        <f t="shared" si="402"/>
        <v/>
      </c>
      <c r="BA1255" s="118" t="str">
        <f t="shared" si="403"/>
        <v/>
      </c>
      <c r="BB1255" s="118" t="str">
        <f t="shared" si="404"/>
        <v/>
      </c>
      <c r="BC1255" s="118" t="str">
        <f t="shared" si="405"/>
        <v/>
      </c>
      <c r="BD1255" s="118" t="str">
        <f t="shared" si="406"/>
        <v/>
      </c>
      <c r="BE1255" s="118" t="str">
        <f t="shared" si="407"/>
        <v/>
      </c>
      <c r="BF1255" s="118" t="str">
        <f t="shared" si="408"/>
        <v/>
      </c>
      <c r="BG1255" s="120"/>
      <c r="BH1255" s="120" t="str">
        <f t="shared" si="409"/>
        <v/>
      </c>
      <c r="BI1255" s="120" t="str">
        <f t="shared" si="410"/>
        <v/>
      </c>
      <c r="BJ1255" s="121"/>
      <c r="BK1255" s="120" t="str">
        <f t="shared" si="411"/>
        <v/>
      </c>
      <c r="BL1255" s="120" t="str">
        <f t="shared" si="412"/>
        <v/>
      </c>
      <c r="BM1255" s="120" t="str">
        <f t="shared" si="413"/>
        <v/>
      </c>
      <c r="BN1255" s="120" t="str">
        <f t="shared" si="414"/>
        <v/>
      </c>
      <c r="BO1255" s="120" t="str">
        <f t="shared" si="415"/>
        <v/>
      </c>
      <c r="BP1255" s="120" t="str">
        <f t="shared" si="416"/>
        <v/>
      </c>
      <c r="BQ1255" s="98"/>
      <c r="BR1255" s="98"/>
      <c r="BS1255" s="98"/>
      <c r="BT1255" s="98"/>
      <c r="BU1255" s="98"/>
      <c r="BV1255" s="98"/>
      <c r="BW1255" s="98"/>
      <c r="BX1255" s="98"/>
      <c r="BY1255" s="98"/>
      <c r="BZ1255" s="98"/>
      <c r="CA1255" s="98"/>
      <c r="CB1255" s="98"/>
      <c r="CC1255" s="98"/>
      <c r="CD1255" s="98"/>
      <c r="CE1255" s="98"/>
      <c r="CF1255" s="98"/>
      <c r="CG1255" s="98"/>
      <c r="CH1255" s="98"/>
      <c r="CI1255" s="98"/>
      <c r="CJ1255" s="98"/>
      <c r="CK1255" s="98"/>
      <c r="CL1255" s="98"/>
      <c r="CM1255" s="98"/>
      <c r="CN1255" s="98"/>
      <c r="CO1255" s="98"/>
      <c r="CP1255" s="98"/>
      <c r="CQ1255" s="98"/>
      <c r="CR1255" s="98"/>
      <c r="CS1255" s="98"/>
    </row>
    <row r="1256" spans="1:97" s="4" customFormat="1" ht="18.75" customHeight="1" x14ac:dyDescent="0.2">
      <c r="A1256" s="3">
        <f t="shared" si="417"/>
        <v>1244</v>
      </c>
      <c r="B1256" s="263"/>
      <c r="C1256" s="263"/>
      <c r="D1256" s="263"/>
      <c r="E1256" s="259"/>
      <c r="F1256" s="259"/>
      <c r="G1256" s="43"/>
      <c r="H1256" s="264"/>
      <c r="I1256" s="261"/>
      <c r="J1256" s="106"/>
      <c r="K1256" s="247"/>
      <c r="L1256" s="247"/>
      <c r="M1256" s="247"/>
      <c r="N1256" s="248" t="str">
        <f>IF(AND(K1256&lt;&gt;"",L1256&lt;&gt;"",J1256&lt;&gt;""),ROUND(MIN(IF(OR(J1256="OZZ",J1256="ZZ"),5000,17300),TRUNC(0.75*(SUMIF($D$12:$D1256,$D1256,K$12:K1256)+SUMIF($D$12:$D1256,$D1256,L$12:L1256)),2)) - SUMIF($D$12:$D1255,$D1256,N$12:N1255),2),"")</f>
        <v/>
      </c>
      <c r="O1256" s="249" t="str">
        <f>IF(AND(K1256&lt;&gt;"",L1256&lt;&gt;"",M1256&lt;&gt;"",J1256&lt;&gt;"",AH1256&lt;&gt;""),IF(OR(J1256="OZZ",J1256="ZZ"),ROUND(0-SUMIF($D$12:$D1255,$D1256,O$12:O1255),2),IF(M1256=0,0,ROUND(MIN(MIN(17300,TRUNC(0.75*(SUMIF($D$12:$D$2012,$D1256,K$12:K$2012)+SUMIF($D$12:$D$2012,$D1256,L$12:L$2012)),2)+SUMIF($D$12:$D1256,$D1256,AH$12:AH1256))-SUMIF($D$12:$D1255,$D1256,O$12:O1255)-SUMIF($D$12:$D$2012,$D1256,N$12:N$2012),AH1256),2))),"")</f>
        <v/>
      </c>
      <c r="P1256" s="250" t="str">
        <f>IF(J1256&lt;&gt;"",1000 - SUMIF($D$12:$D1255,$D1256,P$12:P1255),"")</f>
        <v/>
      </c>
      <c r="Q1256" s="106"/>
      <c r="R1256" s="247"/>
      <c r="S1256" s="247"/>
      <c r="T1256" s="247"/>
      <c r="U1256" s="248" t="str">
        <f>IF(AND(R1256&lt;&gt;"",S1256&lt;&gt;"",Q1256&lt;&gt;""),ROUND(MIN(IF(OR(Q1256="OZZ",Q1256="ZZ"),5000,17300),TRUNC(0.75*(SUMIF($D$12:$D1256,$D1256,R$12:R1256)+SUMIF($D$12:$D1256,$D1256,S$12:S1256)),2)) - SUMIF($D$12:$D1255,$D1256,U$12:U1255),2),"")</f>
        <v/>
      </c>
      <c r="V1256" s="248" t="str">
        <f>IF(AND(R1256&lt;&gt;"",S1256&lt;&gt;"",T1256&lt;&gt;"",Q1256&lt;&gt;"",AL1256&lt;&gt;""),IF(OR(Q1256="OZZ",Q1256="ZZ"),ROUND(0-SUMIF($D$12:$D1255,$D1256,V$12:V1255),2),IF(T1256=0,0,ROUND(MIN(MIN(17300,TRUNC(0.75*(SUMIF($D$12:$D$2012,$D1256,R$12:R$2012)+SUMIF($D$12:$D$2012,$D1256,S$12:S$2012)),2)+SUMIF($D$12:$D1256,$D1256,AL$12:AL1256))-SUMIF($D$12:$D1255,$D1256,V$12:V1255)-SUMIF($D$12:$D$2012,$D1256,U$12:U$2012),AL1256),2))),"")</f>
        <v/>
      </c>
      <c r="W1256" s="250" t="str">
        <f>IF(Q1256&lt;&gt;"",1000 - SUMIF($D$12:$D1255,$D1256,W$12:W1255),"")</f>
        <v/>
      </c>
      <c r="X1256" s="106"/>
      <c r="Y1256" s="247"/>
      <c r="Z1256" s="247"/>
      <c r="AA1256" s="247"/>
      <c r="AB1256" s="248" t="str">
        <f>IF(AND(Y1256&lt;&gt;"",Z1256&lt;&gt;"",X1256&lt;&gt;""),ROUND(MIN(IF(OR(X1256="OZZ",X1256="ZZ"),5000,17300),TRUNC(0.75*(SUMIF($D$12:$D1256,$D1256,Y$12:Y1256)+SUMIF($D$12:$D1256,$D1256,Z$12:Z1256)),2)) - SUMIF($D$12:$D1255,$D1256,AB$12:AB1255),2),"")</f>
        <v/>
      </c>
      <c r="AC1256" s="251" t="str">
        <f>IF(AND(Y1256&lt;&gt;"",Z1256&lt;&gt;"",AA1256&lt;&gt;"",X1256&lt;&gt;"",AP1256&lt;&gt;""),IF(OR(X1256="OZZ",X1256="ZZ"),ROUND(0-SUMIF($D$12:$D1255,$D1256,AC$12:AC1255),2),IF(AA1256=0,0,ROUND(MIN(MIN(17300,TRUNC(0.75*(SUMIF($D$12:$D$2012,$D1256,Y$12:Y$2012)+SUMIF($D$12:$D$2012,$D1256,Z$12:Z$2012)),2)+SUMIF($D$12:$D1256,$D1256,AP$12:AP1256))-SUMIF($D$12:$D1255,$D1256,AC$12:AC1255)-SUMIF($D$12:$D$2012,$D1256,AB$12:AB$2012),AP1256),2))),"")</f>
        <v/>
      </c>
      <c r="AD1256" s="250" t="str">
        <f>IF(X1256&lt;&gt;"",1000 - SUMIF($D$12:$D1255,$D1256,AD$12:AD1255),"")</f>
        <v/>
      </c>
      <c r="AE1256" s="252"/>
      <c r="AF1256" s="253"/>
      <c r="AG1256" s="254"/>
      <c r="AH1256" s="255" t="str">
        <f t="shared" si="418"/>
        <v/>
      </c>
      <c r="AI1256" s="256"/>
      <c r="AJ1256" s="253"/>
      <c r="AK1256" s="254"/>
      <c r="AL1256" s="255" t="str">
        <f t="shared" si="419"/>
        <v/>
      </c>
      <c r="AM1256" s="256"/>
      <c r="AN1256" s="253"/>
      <c r="AO1256" s="254"/>
      <c r="AP1256" s="255" t="str">
        <f t="shared" si="399"/>
        <v/>
      </c>
      <c r="AQ1256" s="116"/>
      <c r="AR1256" s="116"/>
      <c r="AS1256" s="117"/>
      <c r="AT1256" s="118"/>
      <c r="AU1256" s="119" t="str">
        <f>IF(D1256&lt;&gt; "", IF(COUNTIF($D$12:$D1256,$D1256)&gt;1,0,IF(SUM(N1256,U1256,AB1256)&gt;0,IF(AND(X1256="",OR(Q1256&lt;&gt;"",J1256&lt;&gt;"")),IF(Q1256&lt;&gt;"",Q1256,IF(J1256&lt;&gt;"",J1256,0)),IF(AND(Q1256&lt;&gt;"",J1256&lt;&gt;"",Q1256=J1256),Q1256,X1256)),0)),"")</f>
        <v/>
      </c>
      <c r="AV1256" s="119" t="str">
        <f>IF(D1256&lt;&gt;"",IF(COUNTIF($D$12:$D1256,$D1256)&gt;1,0,IF(SUM(O1256,V1256,AC1256)&gt;0,IF(AND(X1256="",OR(Q1256&lt;&gt;"",J1256&lt;&gt;"")),IF(Q1256&lt;&gt;"",Q1256,IF(J1256&lt;&gt;"",J1256,0)),IF(AND(Q1256&lt;&gt;"",J1256&lt;&gt;"",Q1256=J1256),Q1256,X1256)),0)),"")</f>
        <v/>
      </c>
      <c r="AW1256" s="119" t="str">
        <f>IF(D1256&lt;&gt;"",IF(COUNTIF($D$12:$D1256,$D1256)&gt;1,0,IF(SUM(P1256,W1256,AD1256)&gt;0,IF(AND(X1256="",OR(Q1256&lt;&gt;"",J1256&lt;&gt;"")),IF(Q1256&lt;&gt;"",Q1256,IF(J1256&lt;&gt;"",J1256,0)),IF(AND(Q1256&lt;&gt;"",J1256&lt;&gt;"",Q1256=J1256),Q1256,X1256)),0)),"")</f>
        <v/>
      </c>
      <c r="AX1256" s="118" t="str">
        <f t="shared" si="400"/>
        <v/>
      </c>
      <c r="AY1256" s="118" t="str">
        <f t="shared" si="401"/>
        <v/>
      </c>
      <c r="AZ1256" s="118" t="str">
        <f t="shared" si="402"/>
        <v/>
      </c>
      <c r="BA1256" s="118" t="str">
        <f t="shared" si="403"/>
        <v/>
      </c>
      <c r="BB1256" s="118" t="str">
        <f t="shared" si="404"/>
        <v/>
      </c>
      <c r="BC1256" s="118" t="str">
        <f t="shared" si="405"/>
        <v/>
      </c>
      <c r="BD1256" s="118" t="str">
        <f t="shared" si="406"/>
        <v/>
      </c>
      <c r="BE1256" s="118" t="str">
        <f t="shared" si="407"/>
        <v/>
      </c>
      <c r="BF1256" s="118" t="str">
        <f t="shared" si="408"/>
        <v/>
      </c>
      <c r="BG1256" s="120"/>
      <c r="BH1256" s="120" t="str">
        <f t="shared" si="409"/>
        <v/>
      </c>
      <c r="BI1256" s="120" t="str">
        <f t="shared" si="410"/>
        <v/>
      </c>
      <c r="BJ1256" s="121"/>
      <c r="BK1256" s="120" t="str">
        <f t="shared" si="411"/>
        <v/>
      </c>
      <c r="BL1256" s="120" t="str">
        <f t="shared" si="412"/>
        <v/>
      </c>
      <c r="BM1256" s="120" t="str">
        <f t="shared" si="413"/>
        <v/>
      </c>
      <c r="BN1256" s="120" t="str">
        <f t="shared" si="414"/>
        <v/>
      </c>
      <c r="BO1256" s="120" t="str">
        <f t="shared" si="415"/>
        <v/>
      </c>
      <c r="BP1256" s="120" t="str">
        <f t="shared" si="416"/>
        <v/>
      </c>
      <c r="BQ1256" s="98"/>
      <c r="BR1256" s="98"/>
      <c r="BS1256" s="98"/>
      <c r="BT1256" s="98"/>
      <c r="BU1256" s="98"/>
      <c r="BV1256" s="98"/>
      <c r="BW1256" s="98"/>
      <c r="BX1256" s="98"/>
      <c r="BY1256" s="98"/>
      <c r="BZ1256" s="98"/>
      <c r="CA1256" s="98"/>
      <c r="CB1256" s="98"/>
      <c r="CC1256" s="98"/>
      <c r="CD1256" s="98"/>
      <c r="CE1256" s="98"/>
      <c r="CF1256" s="98"/>
      <c r="CG1256" s="98"/>
      <c r="CH1256" s="98"/>
      <c r="CI1256" s="98"/>
      <c r="CJ1256" s="98"/>
      <c r="CK1256" s="98"/>
      <c r="CL1256" s="98"/>
      <c r="CM1256" s="98"/>
      <c r="CN1256" s="98"/>
      <c r="CO1256" s="98"/>
      <c r="CP1256" s="98"/>
      <c r="CQ1256" s="98"/>
      <c r="CR1256" s="98"/>
      <c r="CS1256" s="98"/>
    </row>
    <row r="1257" spans="1:97" s="4" customFormat="1" ht="18.75" customHeight="1" x14ac:dyDescent="0.2">
      <c r="A1257" s="3">
        <f t="shared" si="417"/>
        <v>1245</v>
      </c>
      <c r="B1257" s="263"/>
      <c r="C1257" s="263"/>
      <c r="D1257" s="263"/>
      <c r="E1257" s="259"/>
      <c r="F1257" s="259"/>
      <c r="G1257" s="43"/>
      <c r="H1257" s="264"/>
      <c r="I1257" s="261"/>
      <c r="J1257" s="106"/>
      <c r="K1257" s="247"/>
      <c r="L1257" s="247"/>
      <c r="M1257" s="247"/>
      <c r="N1257" s="248" t="str">
        <f>IF(AND(K1257&lt;&gt;"",L1257&lt;&gt;"",J1257&lt;&gt;""),ROUND(MIN(IF(OR(J1257="OZZ",J1257="ZZ"),5000,17300),TRUNC(0.75*(SUMIF($D$12:$D1257,$D1257,K$12:K1257)+SUMIF($D$12:$D1257,$D1257,L$12:L1257)),2)) - SUMIF($D$12:$D1256,$D1257,N$12:N1256),2),"")</f>
        <v/>
      </c>
      <c r="O1257" s="249" t="str">
        <f>IF(AND(K1257&lt;&gt;"",L1257&lt;&gt;"",M1257&lt;&gt;"",J1257&lt;&gt;"",AH1257&lt;&gt;""),IF(OR(J1257="OZZ",J1257="ZZ"),ROUND(0-SUMIF($D$12:$D1256,$D1257,O$12:O1256),2),IF(M1257=0,0,ROUND(MIN(MIN(17300,TRUNC(0.75*(SUMIF($D$12:$D$2012,$D1257,K$12:K$2012)+SUMIF($D$12:$D$2012,$D1257,L$12:L$2012)),2)+SUMIF($D$12:$D1257,$D1257,AH$12:AH1257))-SUMIF($D$12:$D1256,$D1257,O$12:O1256)-SUMIF($D$12:$D$2012,$D1257,N$12:N$2012),AH1257),2))),"")</f>
        <v/>
      </c>
      <c r="P1257" s="250" t="str">
        <f>IF(J1257&lt;&gt;"",1000 - SUMIF($D$12:$D1256,$D1257,P$12:P1256),"")</f>
        <v/>
      </c>
      <c r="Q1257" s="106"/>
      <c r="R1257" s="247"/>
      <c r="S1257" s="247"/>
      <c r="T1257" s="247"/>
      <c r="U1257" s="248" t="str">
        <f>IF(AND(R1257&lt;&gt;"",S1257&lt;&gt;"",Q1257&lt;&gt;""),ROUND(MIN(IF(OR(Q1257="OZZ",Q1257="ZZ"),5000,17300),TRUNC(0.75*(SUMIF($D$12:$D1257,$D1257,R$12:R1257)+SUMIF($D$12:$D1257,$D1257,S$12:S1257)),2)) - SUMIF($D$12:$D1256,$D1257,U$12:U1256),2),"")</f>
        <v/>
      </c>
      <c r="V1257" s="248" t="str">
        <f>IF(AND(R1257&lt;&gt;"",S1257&lt;&gt;"",T1257&lt;&gt;"",Q1257&lt;&gt;"",AL1257&lt;&gt;""),IF(OR(Q1257="OZZ",Q1257="ZZ"),ROUND(0-SUMIF($D$12:$D1256,$D1257,V$12:V1256),2),IF(T1257=0,0,ROUND(MIN(MIN(17300,TRUNC(0.75*(SUMIF($D$12:$D$2012,$D1257,R$12:R$2012)+SUMIF($D$12:$D$2012,$D1257,S$12:S$2012)),2)+SUMIF($D$12:$D1257,$D1257,AL$12:AL1257))-SUMIF($D$12:$D1256,$D1257,V$12:V1256)-SUMIF($D$12:$D$2012,$D1257,U$12:U$2012),AL1257),2))),"")</f>
        <v/>
      </c>
      <c r="W1257" s="250" t="str">
        <f>IF(Q1257&lt;&gt;"",1000 - SUMIF($D$12:$D1256,$D1257,W$12:W1256),"")</f>
        <v/>
      </c>
      <c r="X1257" s="106"/>
      <c r="Y1257" s="247"/>
      <c r="Z1257" s="247"/>
      <c r="AA1257" s="247"/>
      <c r="AB1257" s="248" t="str">
        <f>IF(AND(Y1257&lt;&gt;"",Z1257&lt;&gt;"",X1257&lt;&gt;""),ROUND(MIN(IF(OR(X1257="OZZ",X1257="ZZ"),5000,17300),TRUNC(0.75*(SUMIF($D$12:$D1257,$D1257,Y$12:Y1257)+SUMIF($D$12:$D1257,$D1257,Z$12:Z1257)),2)) - SUMIF($D$12:$D1256,$D1257,AB$12:AB1256),2),"")</f>
        <v/>
      </c>
      <c r="AC1257" s="251" t="str">
        <f>IF(AND(Y1257&lt;&gt;"",Z1257&lt;&gt;"",AA1257&lt;&gt;"",X1257&lt;&gt;"",AP1257&lt;&gt;""),IF(OR(X1257="OZZ",X1257="ZZ"),ROUND(0-SUMIF($D$12:$D1256,$D1257,AC$12:AC1256),2),IF(AA1257=0,0,ROUND(MIN(MIN(17300,TRUNC(0.75*(SUMIF($D$12:$D$2012,$D1257,Y$12:Y$2012)+SUMIF($D$12:$D$2012,$D1257,Z$12:Z$2012)),2)+SUMIF($D$12:$D1257,$D1257,AP$12:AP1257))-SUMIF($D$12:$D1256,$D1257,AC$12:AC1256)-SUMIF($D$12:$D$2012,$D1257,AB$12:AB$2012),AP1257),2))),"")</f>
        <v/>
      </c>
      <c r="AD1257" s="250" t="str">
        <f>IF(X1257&lt;&gt;"",1000 - SUMIF($D$12:$D1256,$D1257,AD$12:AD1256),"")</f>
        <v/>
      </c>
      <c r="AE1257" s="252"/>
      <c r="AF1257" s="253"/>
      <c r="AG1257" s="254"/>
      <c r="AH1257" s="255" t="str">
        <f t="shared" si="418"/>
        <v/>
      </c>
      <c r="AI1257" s="256"/>
      <c r="AJ1257" s="253"/>
      <c r="AK1257" s="254"/>
      <c r="AL1257" s="255" t="str">
        <f t="shared" si="419"/>
        <v/>
      </c>
      <c r="AM1257" s="256"/>
      <c r="AN1257" s="253"/>
      <c r="AO1257" s="254"/>
      <c r="AP1257" s="255" t="str">
        <f t="shared" si="399"/>
        <v/>
      </c>
      <c r="AQ1257" s="116"/>
      <c r="AR1257" s="116"/>
      <c r="AS1257" s="117"/>
      <c r="AT1257" s="118"/>
      <c r="AU1257" s="119" t="str">
        <f>IF(D1257&lt;&gt; "", IF(COUNTIF($D$12:$D1257,$D1257)&gt;1,0,IF(SUM(N1257,U1257,AB1257)&gt;0,IF(AND(X1257="",OR(Q1257&lt;&gt;"",J1257&lt;&gt;"")),IF(Q1257&lt;&gt;"",Q1257,IF(J1257&lt;&gt;"",J1257,0)),IF(AND(Q1257&lt;&gt;"",J1257&lt;&gt;"",Q1257=J1257),Q1257,X1257)),0)),"")</f>
        <v/>
      </c>
      <c r="AV1257" s="119" t="str">
        <f>IF(D1257&lt;&gt;"",IF(COUNTIF($D$12:$D1257,$D1257)&gt;1,0,IF(SUM(O1257,V1257,AC1257)&gt;0,IF(AND(X1257="",OR(Q1257&lt;&gt;"",J1257&lt;&gt;"")),IF(Q1257&lt;&gt;"",Q1257,IF(J1257&lt;&gt;"",J1257,0)),IF(AND(Q1257&lt;&gt;"",J1257&lt;&gt;"",Q1257=J1257),Q1257,X1257)),0)),"")</f>
        <v/>
      </c>
      <c r="AW1257" s="119" t="str">
        <f>IF(D1257&lt;&gt;"",IF(COUNTIF($D$12:$D1257,$D1257)&gt;1,0,IF(SUM(P1257,W1257,AD1257)&gt;0,IF(AND(X1257="",OR(Q1257&lt;&gt;"",J1257&lt;&gt;"")),IF(Q1257&lt;&gt;"",Q1257,IF(J1257&lt;&gt;"",J1257,0)),IF(AND(Q1257&lt;&gt;"",J1257&lt;&gt;"",Q1257=J1257),Q1257,X1257)),0)),"")</f>
        <v/>
      </c>
      <c r="AX1257" s="118" t="str">
        <f t="shared" si="400"/>
        <v/>
      </c>
      <c r="AY1257" s="118" t="str">
        <f t="shared" si="401"/>
        <v/>
      </c>
      <c r="AZ1257" s="118" t="str">
        <f t="shared" si="402"/>
        <v/>
      </c>
      <c r="BA1257" s="118" t="str">
        <f t="shared" si="403"/>
        <v/>
      </c>
      <c r="BB1257" s="118" t="str">
        <f t="shared" si="404"/>
        <v/>
      </c>
      <c r="BC1257" s="118" t="str">
        <f t="shared" si="405"/>
        <v/>
      </c>
      <c r="BD1257" s="118" t="str">
        <f t="shared" si="406"/>
        <v/>
      </c>
      <c r="BE1257" s="118" t="str">
        <f t="shared" si="407"/>
        <v/>
      </c>
      <c r="BF1257" s="118" t="str">
        <f t="shared" si="408"/>
        <v/>
      </c>
      <c r="BG1257" s="120"/>
      <c r="BH1257" s="120" t="str">
        <f t="shared" si="409"/>
        <v/>
      </c>
      <c r="BI1257" s="120" t="str">
        <f t="shared" si="410"/>
        <v/>
      </c>
      <c r="BJ1257" s="121"/>
      <c r="BK1257" s="120" t="str">
        <f t="shared" si="411"/>
        <v/>
      </c>
      <c r="BL1257" s="120" t="str">
        <f t="shared" si="412"/>
        <v/>
      </c>
      <c r="BM1257" s="120" t="str">
        <f t="shared" si="413"/>
        <v/>
      </c>
      <c r="BN1257" s="120" t="str">
        <f t="shared" si="414"/>
        <v/>
      </c>
      <c r="BO1257" s="120" t="str">
        <f t="shared" si="415"/>
        <v/>
      </c>
      <c r="BP1257" s="120" t="str">
        <f t="shared" si="416"/>
        <v/>
      </c>
      <c r="BQ1257" s="98"/>
      <c r="BR1257" s="98"/>
      <c r="BS1257" s="98"/>
      <c r="BT1257" s="98"/>
      <c r="BU1257" s="98"/>
      <c r="BV1257" s="98"/>
      <c r="BW1257" s="98"/>
      <c r="BX1257" s="98"/>
      <c r="BY1257" s="98"/>
      <c r="BZ1257" s="98"/>
      <c r="CA1257" s="98"/>
      <c r="CB1257" s="98"/>
      <c r="CC1257" s="98"/>
      <c r="CD1257" s="98"/>
      <c r="CE1257" s="98"/>
      <c r="CF1257" s="98"/>
      <c r="CG1257" s="98"/>
      <c r="CH1257" s="98"/>
      <c r="CI1257" s="98"/>
      <c r="CJ1257" s="98"/>
      <c r="CK1257" s="98"/>
      <c r="CL1257" s="98"/>
      <c r="CM1257" s="98"/>
      <c r="CN1257" s="98"/>
      <c r="CO1257" s="98"/>
      <c r="CP1257" s="98"/>
      <c r="CQ1257" s="98"/>
      <c r="CR1257" s="98"/>
      <c r="CS1257" s="98"/>
    </row>
    <row r="1258" spans="1:97" s="4" customFormat="1" ht="18.75" customHeight="1" x14ac:dyDescent="0.2">
      <c r="A1258" s="3">
        <f t="shared" si="417"/>
        <v>1246</v>
      </c>
      <c r="B1258" s="263"/>
      <c r="C1258" s="263"/>
      <c r="D1258" s="263"/>
      <c r="E1258" s="259"/>
      <c r="F1258" s="259"/>
      <c r="G1258" s="43"/>
      <c r="H1258" s="264"/>
      <c r="I1258" s="261"/>
      <c r="J1258" s="106"/>
      <c r="K1258" s="247"/>
      <c r="L1258" s="247"/>
      <c r="M1258" s="247"/>
      <c r="N1258" s="248" t="str">
        <f>IF(AND(K1258&lt;&gt;"",L1258&lt;&gt;"",J1258&lt;&gt;""),ROUND(MIN(IF(OR(J1258="OZZ",J1258="ZZ"),5000,17300),TRUNC(0.75*(SUMIF($D$12:$D1258,$D1258,K$12:K1258)+SUMIF($D$12:$D1258,$D1258,L$12:L1258)),2)) - SUMIF($D$12:$D1257,$D1258,N$12:N1257),2),"")</f>
        <v/>
      </c>
      <c r="O1258" s="249" t="str">
        <f>IF(AND(K1258&lt;&gt;"",L1258&lt;&gt;"",M1258&lt;&gt;"",J1258&lt;&gt;"",AH1258&lt;&gt;""),IF(OR(J1258="OZZ",J1258="ZZ"),ROUND(0-SUMIF($D$12:$D1257,$D1258,O$12:O1257),2),IF(M1258=0,0,ROUND(MIN(MIN(17300,TRUNC(0.75*(SUMIF($D$12:$D$2012,$D1258,K$12:K$2012)+SUMIF($D$12:$D$2012,$D1258,L$12:L$2012)),2)+SUMIF($D$12:$D1258,$D1258,AH$12:AH1258))-SUMIF($D$12:$D1257,$D1258,O$12:O1257)-SUMIF($D$12:$D$2012,$D1258,N$12:N$2012),AH1258),2))),"")</f>
        <v/>
      </c>
      <c r="P1258" s="250" t="str">
        <f>IF(J1258&lt;&gt;"",1000 - SUMIF($D$12:$D1257,$D1258,P$12:P1257),"")</f>
        <v/>
      </c>
      <c r="Q1258" s="106"/>
      <c r="R1258" s="247"/>
      <c r="S1258" s="247"/>
      <c r="T1258" s="247"/>
      <c r="U1258" s="248" t="str">
        <f>IF(AND(R1258&lt;&gt;"",S1258&lt;&gt;"",Q1258&lt;&gt;""),ROUND(MIN(IF(OR(Q1258="OZZ",Q1258="ZZ"),5000,17300),TRUNC(0.75*(SUMIF($D$12:$D1258,$D1258,R$12:R1258)+SUMIF($D$12:$D1258,$D1258,S$12:S1258)),2)) - SUMIF($D$12:$D1257,$D1258,U$12:U1257),2),"")</f>
        <v/>
      </c>
      <c r="V1258" s="248" t="str">
        <f>IF(AND(R1258&lt;&gt;"",S1258&lt;&gt;"",T1258&lt;&gt;"",Q1258&lt;&gt;"",AL1258&lt;&gt;""),IF(OR(Q1258="OZZ",Q1258="ZZ"),ROUND(0-SUMIF($D$12:$D1257,$D1258,V$12:V1257),2),IF(T1258=0,0,ROUND(MIN(MIN(17300,TRUNC(0.75*(SUMIF($D$12:$D$2012,$D1258,R$12:R$2012)+SUMIF($D$12:$D$2012,$D1258,S$12:S$2012)),2)+SUMIF($D$12:$D1258,$D1258,AL$12:AL1258))-SUMIF($D$12:$D1257,$D1258,V$12:V1257)-SUMIF($D$12:$D$2012,$D1258,U$12:U$2012),AL1258),2))),"")</f>
        <v/>
      </c>
      <c r="W1258" s="250" t="str">
        <f>IF(Q1258&lt;&gt;"",1000 - SUMIF($D$12:$D1257,$D1258,W$12:W1257),"")</f>
        <v/>
      </c>
      <c r="X1258" s="106"/>
      <c r="Y1258" s="247"/>
      <c r="Z1258" s="247"/>
      <c r="AA1258" s="247"/>
      <c r="AB1258" s="248" t="str">
        <f>IF(AND(Y1258&lt;&gt;"",Z1258&lt;&gt;"",X1258&lt;&gt;""),ROUND(MIN(IF(OR(X1258="OZZ",X1258="ZZ"),5000,17300),TRUNC(0.75*(SUMIF($D$12:$D1258,$D1258,Y$12:Y1258)+SUMIF($D$12:$D1258,$D1258,Z$12:Z1258)),2)) - SUMIF($D$12:$D1257,$D1258,AB$12:AB1257),2),"")</f>
        <v/>
      </c>
      <c r="AC1258" s="251" t="str">
        <f>IF(AND(Y1258&lt;&gt;"",Z1258&lt;&gt;"",AA1258&lt;&gt;"",X1258&lt;&gt;"",AP1258&lt;&gt;""),IF(OR(X1258="OZZ",X1258="ZZ"),ROUND(0-SUMIF($D$12:$D1257,$D1258,AC$12:AC1257),2),IF(AA1258=0,0,ROUND(MIN(MIN(17300,TRUNC(0.75*(SUMIF($D$12:$D$2012,$D1258,Y$12:Y$2012)+SUMIF($D$12:$D$2012,$D1258,Z$12:Z$2012)),2)+SUMIF($D$12:$D1258,$D1258,AP$12:AP1258))-SUMIF($D$12:$D1257,$D1258,AC$12:AC1257)-SUMIF($D$12:$D$2012,$D1258,AB$12:AB$2012),AP1258),2))),"")</f>
        <v/>
      </c>
      <c r="AD1258" s="250" t="str">
        <f>IF(X1258&lt;&gt;"",1000 - SUMIF($D$12:$D1257,$D1258,AD$12:AD1257),"")</f>
        <v/>
      </c>
      <c r="AE1258" s="252"/>
      <c r="AF1258" s="253"/>
      <c r="AG1258" s="254"/>
      <c r="AH1258" s="255" t="str">
        <f t="shared" si="418"/>
        <v/>
      </c>
      <c r="AI1258" s="256"/>
      <c r="AJ1258" s="253"/>
      <c r="AK1258" s="254"/>
      <c r="AL1258" s="255" t="str">
        <f t="shared" si="419"/>
        <v/>
      </c>
      <c r="AM1258" s="256"/>
      <c r="AN1258" s="253"/>
      <c r="AO1258" s="254"/>
      <c r="AP1258" s="255" t="str">
        <f t="shared" si="399"/>
        <v/>
      </c>
      <c r="AQ1258" s="116"/>
      <c r="AR1258" s="116"/>
      <c r="AS1258" s="117"/>
      <c r="AT1258" s="118"/>
      <c r="AU1258" s="119" t="str">
        <f>IF(D1258&lt;&gt; "", IF(COUNTIF($D$12:$D1258,$D1258)&gt;1,0,IF(SUM(N1258,U1258,AB1258)&gt;0,IF(AND(X1258="",OR(Q1258&lt;&gt;"",J1258&lt;&gt;"")),IF(Q1258&lt;&gt;"",Q1258,IF(J1258&lt;&gt;"",J1258,0)),IF(AND(Q1258&lt;&gt;"",J1258&lt;&gt;"",Q1258=J1258),Q1258,X1258)),0)),"")</f>
        <v/>
      </c>
      <c r="AV1258" s="119" t="str">
        <f>IF(D1258&lt;&gt;"",IF(COUNTIF($D$12:$D1258,$D1258)&gt;1,0,IF(SUM(O1258,V1258,AC1258)&gt;0,IF(AND(X1258="",OR(Q1258&lt;&gt;"",J1258&lt;&gt;"")),IF(Q1258&lt;&gt;"",Q1258,IF(J1258&lt;&gt;"",J1258,0)),IF(AND(Q1258&lt;&gt;"",J1258&lt;&gt;"",Q1258=J1258),Q1258,X1258)),0)),"")</f>
        <v/>
      </c>
      <c r="AW1258" s="119" t="str">
        <f>IF(D1258&lt;&gt;"",IF(COUNTIF($D$12:$D1258,$D1258)&gt;1,0,IF(SUM(P1258,W1258,AD1258)&gt;0,IF(AND(X1258="",OR(Q1258&lt;&gt;"",J1258&lt;&gt;"")),IF(Q1258&lt;&gt;"",Q1258,IF(J1258&lt;&gt;"",J1258,0)),IF(AND(Q1258&lt;&gt;"",J1258&lt;&gt;"",Q1258=J1258),Q1258,X1258)),0)),"")</f>
        <v/>
      </c>
      <c r="AX1258" s="118" t="str">
        <f t="shared" si="400"/>
        <v/>
      </c>
      <c r="AY1258" s="118" t="str">
        <f t="shared" si="401"/>
        <v/>
      </c>
      <c r="AZ1258" s="118" t="str">
        <f t="shared" si="402"/>
        <v/>
      </c>
      <c r="BA1258" s="118" t="str">
        <f t="shared" si="403"/>
        <v/>
      </c>
      <c r="BB1258" s="118" t="str">
        <f t="shared" si="404"/>
        <v/>
      </c>
      <c r="BC1258" s="118" t="str">
        <f t="shared" si="405"/>
        <v/>
      </c>
      <c r="BD1258" s="118" t="str">
        <f t="shared" si="406"/>
        <v/>
      </c>
      <c r="BE1258" s="118" t="str">
        <f t="shared" si="407"/>
        <v/>
      </c>
      <c r="BF1258" s="118" t="str">
        <f t="shared" si="408"/>
        <v/>
      </c>
      <c r="BG1258" s="120"/>
      <c r="BH1258" s="120" t="str">
        <f t="shared" si="409"/>
        <v/>
      </c>
      <c r="BI1258" s="120" t="str">
        <f t="shared" si="410"/>
        <v/>
      </c>
      <c r="BJ1258" s="121"/>
      <c r="BK1258" s="120" t="str">
        <f t="shared" si="411"/>
        <v/>
      </c>
      <c r="BL1258" s="120" t="str">
        <f t="shared" si="412"/>
        <v/>
      </c>
      <c r="BM1258" s="120" t="str">
        <f t="shared" si="413"/>
        <v/>
      </c>
      <c r="BN1258" s="120" t="str">
        <f t="shared" si="414"/>
        <v/>
      </c>
      <c r="BO1258" s="120" t="str">
        <f t="shared" si="415"/>
        <v/>
      </c>
      <c r="BP1258" s="120" t="str">
        <f t="shared" si="416"/>
        <v/>
      </c>
      <c r="BQ1258" s="98"/>
      <c r="BR1258" s="98"/>
      <c r="BS1258" s="98"/>
      <c r="BT1258" s="98"/>
      <c r="BU1258" s="98"/>
      <c r="BV1258" s="98"/>
      <c r="BW1258" s="98"/>
      <c r="BX1258" s="98"/>
      <c r="BY1258" s="98"/>
      <c r="BZ1258" s="98"/>
      <c r="CA1258" s="98"/>
      <c r="CB1258" s="98"/>
      <c r="CC1258" s="98"/>
      <c r="CD1258" s="98"/>
      <c r="CE1258" s="98"/>
      <c r="CF1258" s="98"/>
      <c r="CG1258" s="98"/>
      <c r="CH1258" s="98"/>
      <c r="CI1258" s="98"/>
      <c r="CJ1258" s="98"/>
      <c r="CK1258" s="98"/>
      <c r="CL1258" s="98"/>
      <c r="CM1258" s="98"/>
      <c r="CN1258" s="98"/>
      <c r="CO1258" s="98"/>
      <c r="CP1258" s="98"/>
      <c r="CQ1258" s="98"/>
      <c r="CR1258" s="98"/>
      <c r="CS1258" s="98"/>
    </row>
    <row r="1259" spans="1:97" s="4" customFormat="1" ht="18.75" customHeight="1" x14ac:dyDescent="0.2">
      <c r="A1259" s="3">
        <f t="shared" si="417"/>
        <v>1247</v>
      </c>
      <c r="B1259" s="263"/>
      <c r="C1259" s="263"/>
      <c r="D1259" s="263"/>
      <c r="E1259" s="259"/>
      <c r="F1259" s="259"/>
      <c r="G1259" s="43"/>
      <c r="H1259" s="264"/>
      <c r="I1259" s="261"/>
      <c r="J1259" s="106"/>
      <c r="K1259" s="247"/>
      <c r="L1259" s="247"/>
      <c r="M1259" s="247"/>
      <c r="N1259" s="248" t="str">
        <f>IF(AND(K1259&lt;&gt;"",L1259&lt;&gt;"",J1259&lt;&gt;""),ROUND(MIN(IF(OR(J1259="OZZ",J1259="ZZ"),5000,17300),TRUNC(0.75*(SUMIF($D$12:$D1259,$D1259,K$12:K1259)+SUMIF($D$12:$D1259,$D1259,L$12:L1259)),2)) - SUMIF($D$12:$D1258,$D1259,N$12:N1258),2),"")</f>
        <v/>
      </c>
      <c r="O1259" s="249" t="str">
        <f>IF(AND(K1259&lt;&gt;"",L1259&lt;&gt;"",M1259&lt;&gt;"",J1259&lt;&gt;"",AH1259&lt;&gt;""),IF(OR(J1259="OZZ",J1259="ZZ"),ROUND(0-SUMIF($D$12:$D1258,$D1259,O$12:O1258),2),IF(M1259=0,0,ROUND(MIN(MIN(17300,TRUNC(0.75*(SUMIF($D$12:$D$2012,$D1259,K$12:K$2012)+SUMIF($D$12:$D$2012,$D1259,L$12:L$2012)),2)+SUMIF($D$12:$D1259,$D1259,AH$12:AH1259))-SUMIF($D$12:$D1258,$D1259,O$12:O1258)-SUMIF($D$12:$D$2012,$D1259,N$12:N$2012),AH1259),2))),"")</f>
        <v/>
      </c>
      <c r="P1259" s="250" t="str">
        <f>IF(J1259&lt;&gt;"",1000 - SUMIF($D$12:$D1258,$D1259,P$12:P1258),"")</f>
        <v/>
      </c>
      <c r="Q1259" s="106"/>
      <c r="R1259" s="247"/>
      <c r="S1259" s="247"/>
      <c r="T1259" s="247"/>
      <c r="U1259" s="248" t="str">
        <f>IF(AND(R1259&lt;&gt;"",S1259&lt;&gt;"",Q1259&lt;&gt;""),ROUND(MIN(IF(OR(Q1259="OZZ",Q1259="ZZ"),5000,17300),TRUNC(0.75*(SUMIF($D$12:$D1259,$D1259,R$12:R1259)+SUMIF($D$12:$D1259,$D1259,S$12:S1259)),2)) - SUMIF($D$12:$D1258,$D1259,U$12:U1258),2),"")</f>
        <v/>
      </c>
      <c r="V1259" s="248" t="str">
        <f>IF(AND(R1259&lt;&gt;"",S1259&lt;&gt;"",T1259&lt;&gt;"",Q1259&lt;&gt;"",AL1259&lt;&gt;""),IF(OR(Q1259="OZZ",Q1259="ZZ"),ROUND(0-SUMIF($D$12:$D1258,$D1259,V$12:V1258),2),IF(T1259=0,0,ROUND(MIN(MIN(17300,TRUNC(0.75*(SUMIF($D$12:$D$2012,$D1259,R$12:R$2012)+SUMIF($D$12:$D$2012,$D1259,S$12:S$2012)),2)+SUMIF($D$12:$D1259,$D1259,AL$12:AL1259))-SUMIF($D$12:$D1258,$D1259,V$12:V1258)-SUMIF($D$12:$D$2012,$D1259,U$12:U$2012),AL1259),2))),"")</f>
        <v/>
      </c>
      <c r="W1259" s="250" t="str">
        <f>IF(Q1259&lt;&gt;"",1000 - SUMIF($D$12:$D1258,$D1259,W$12:W1258),"")</f>
        <v/>
      </c>
      <c r="X1259" s="106"/>
      <c r="Y1259" s="247"/>
      <c r="Z1259" s="247"/>
      <c r="AA1259" s="247"/>
      <c r="AB1259" s="248" t="str">
        <f>IF(AND(Y1259&lt;&gt;"",Z1259&lt;&gt;"",X1259&lt;&gt;""),ROUND(MIN(IF(OR(X1259="OZZ",X1259="ZZ"),5000,17300),TRUNC(0.75*(SUMIF($D$12:$D1259,$D1259,Y$12:Y1259)+SUMIF($D$12:$D1259,$D1259,Z$12:Z1259)),2)) - SUMIF($D$12:$D1258,$D1259,AB$12:AB1258),2),"")</f>
        <v/>
      </c>
      <c r="AC1259" s="251" t="str">
        <f>IF(AND(Y1259&lt;&gt;"",Z1259&lt;&gt;"",AA1259&lt;&gt;"",X1259&lt;&gt;"",AP1259&lt;&gt;""),IF(OR(X1259="OZZ",X1259="ZZ"),ROUND(0-SUMIF($D$12:$D1258,$D1259,AC$12:AC1258),2),IF(AA1259=0,0,ROUND(MIN(MIN(17300,TRUNC(0.75*(SUMIF($D$12:$D$2012,$D1259,Y$12:Y$2012)+SUMIF($D$12:$D$2012,$D1259,Z$12:Z$2012)),2)+SUMIF($D$12:$D1259,$D1259,AP$12:AP1259))-SUMIF($D$12:$D1258,$D1259,AC$12:AC1258)-SUMIF($D$12:$D$2012,$D1259,AB$12:AB$2012),AP1259),2))),"")</f>
        <v/>
      </c>
      <c r="AD1259" s="250" t="str">
        <f>IF(X1259&lt;&gt;"",1000 - SUMIF($D$12:$D1258,$D1259,AD$12:AD1258),"")</f>
        <v/>
      </c>
      <c r="AE1259" s="252"/>
      <c r="AF1259" s="253"/>
      <c r="AG1259" s="254"/>
      <c r="AH1259" s="255" t="str">
        <f t="shared" si="418"/>
        <v/>
      </c>
      <c r="AI1259" s="256"/>
      <c r="AJ1259" s="253"/>
      <c r="AK1259" s="254"/>
      <c r="AL1259" s="255" t="str">
        <f t="shared" si="419"/>
        <v/>
      </c>
      <c r="AM1259" s="256"/>
      <c r="AN1259" s="253"/>
      <c r="AO1259" s="254"/>
      <c r="AP1259" s="255" t="str">
        <f t="shared" si="399"/>
        <v/>
      </c>
      <c r="AQ1259" s="116"/>
      <c r="AR1259" s="116"/>
      <c r="AS1259" s="117"/>
      <c r="AT1259" s="118"/>
      <c r="AU1259" s="119" t="str">
        <f>IF(D1259&lt;&gt; "", IF(COUNTIF($D$12:$D1259,$D1259)&gt;1,0,IF(SUM(N1259,U1259,AB1259)&gt;0,IF(AND(X1259="",OR(Q1259&lt;&gt;"",J1259&lt;&gt;"")),IF(Q1259&lt;&gt;"",Q1259,IF(J1259&lt;&gt;"",J1259,0)),IF(AND(Q1259&lt;&gt;"",J1259&lt;&gt;"",Q1259=J1259),Q1259,X1259)),0)),"")</f>
        <v/>
      </c>
      <c r="AV1259" s="119" t="str">
        <f>IF(D1259&lt;&gt;"",IF(COUNTIF($D$12:$D1259,$D1259)&gt;1,0,IF(SUM(O1259,V1259,AC1259)&gt;0,IF(AND(X1259="",OR(Q1259&lt;&gt;"",J1259&lt;&gt;"")),IF(Q1259&lt;&gt;"",Q1259,IF(J1259&lt;&gt;"",J1259,0)),IF(AND(Q1259&lt;&gt;"",J1259&lt;&gt;"",Q1259=J1259),Q1259,X1259)),0)),"")</f>
        <v/>
      </c>
      <c r="AW1259" s="119" t="str">
        <f>IF(D1259&lt;&gt;"",IF(COUNTIF($D$12:$D1259,$D1259)&gt;1,0,IF(SUM(P1259,W1259,AD1259)&gt;0,IF(AND(X1259="",OR(Q1259&lt;&gt;"",J1259&lt;&gt;"")),IF(Q1259&lt;&gt;"",Q1259,IF(J1259&lt;&gt;"",J1259,0)),IF(AND(Q1259&lt;&gt;"",J1259&lt;&gt;"",Q1259=J1259),Q1259,X1259)),0)),"")</f>
        <v/>
      </c>
      <c r="AX1259" s="118" t="str">
        <f t="shared" si="400"/>
        <v/>
      </c>
      <c r="AY1259" s="118" t="str">
        <f t="shared" si="401"/>
        <v/>
      </c>
      <c r="AZ1259" s="118" t="str">
        <f t="shared" si="402"/>
        <v/>
      </c>
      <c r="BA1259" s="118" t="str">
        <f t="shared" si="403"/>
        <v/>
      </c>
      <c r="BB1259" s="118" t="str">
        <f t="shared" si="404"/>
        <v/>
      </c>
      <c r="BC1259" s="118" t="str">
        <f t="shared" si="405"/>
        <v/>
      </c>
      <c r="BD1259" s="118" t="str">
        <f t="shared" si="406"/>
        <v/>
      </c>
      <c r="BE1259" s="118" t="str">
        <f t="shared" si="407"/>
        <v/>
      </c>
      <c r="BF1259" s="118" t="str">
        <f t="shared" si="408"/>
        <v/>
      </c>
      <c r="BG1259" s="120"/>
      <c r="BH1259" s="120" t="str">
        <f t="shared" si="409"/>
        <v/>
      </c>
      <c r="BI1259" s="120" t="str">
        <f t="shared" si="410"/>
        <v/>
      </c>
      <c r="BJ1259" s="121"/>
      <c r="BK1259" s="120" t="str">
        <f t="shared" si="411"/>
        <v/>
      </c>
      <c r="BL1259" s="120" t="str">
        <f t="shared" si="412"/>
        <v/>
      </c>
      <c r="BM1259" s="120" t="str">
        <f t="shared" si="413"/>
        <v/>
      </c>
      <c r="BN1259" s="120" t="str">
        <f t="shared" si="414"/>
        <v/>
      </c>
      <c r="BO1259" s="120" t="str">
        <f t="shared" si="415"/>
        <v/>
      </c>
      <c r="BP1259" s="120" t="str">
        <f t="shared" si="416"/>
        <v/>
      </c>
      <c r="BQ1259" s="98"/>
      <c r="BR1259" s="98"/>
      <c r="BS1259" s="98"/>
      <c r="BT1259" s="98"/>
      <c r="BU1259" s="98"/>
      <c r="BV1259" s="98"/>
      <c r="BW1259" s="98"/>
      <c r="BX1259" s="98"/>
      <c r="BY1259" s="98"/>
      <c r="BZ1259" s="98"/>
      <c r="CA1259" s="98"/>
      <c r="CB1259" s="98"/>
      <c r="CC1259" s="98"/>
      <c r="CD1259" s="98"/>
      <c r="CE1259" s="98"/>
      <c r="CF1259" s="98"/>
      <c r="CG1259" s="98"/>
      <c r="CH1259" s="98"/>
      <c r="CI1259" s="98"/>
      <c r="CJ1259" s="98"/>
      <c r="CK1259" s="98"/>
      <c r="CL1259" s="98"/>
      <c r="CM1259" s="98"/>
      <c r="CN1259" s="98"/>
      <c r="CO1259" s="98"/>
      <c r="CP1259" s="98"/>
      <c r="CQ1259" s="98"/>
      <c r="CR1259" s="98"/>
      <c r="CS1259" s="98"/>
    </row>
    <row r="1260" spans="1:97" s="4" customFormat="1" ht="18.75" customHeight="1" x14ac:dyDescent="0.2">
      <c r="A1260" s="3">
        <f t="shared" si="417"/>
        <v>1248</v>
      </c>
      <c r="B1260" s="263"/>
      <c r="C1260" s="263"/>
      <c r="D1260" s="263"/>
      <c r="E1260" s="259"/>
      <c r="F1260" s="259"/>
      <c r="G1260" s="43"/>
      <c r="H1260" s="264"/>
      <c r="I1260" s="261"/>
      <c r="J1260" s="106"/>
      <c r="K1260" s="247"/>
      <c r="L1260" s="247"/>
      <c r="M1260" s="247"/>
      <c r="N1260" s="248" t="str">
        <f>IF(AND(K1260&lt;&gt;"",L1260&lt;&gt;"",J1260&lt;&gt;""),ROUND(MIN(IF(OR(J1260="OZZ",J1260="ZZ"),5000,17300),TRUNC(0.75*(SUMIF($D$12:$D1260,$D1260,K$12:K1260)+SUMIF($D$12:$D1260,$D1260,L$12:L1260)),2)) - SUMIF($D$12:$D1259,$D1260,N$12:N1259),2),"")</f>
        <v/>
      </c>
      <c r="O1260" s="249" t="str">
        <f>IF(AND(K1260&lt;&gt;"",L1260&lt;&gt;"",M1260&lt;&gt;"",J1260&lt;&gt;"",AH1260&lt;&gt;""),IF(OR(J1260="OZZ",J1260="ZZ"),ROUND(0-SUMIF($D$12:$D1259,$D1260,O$12:O1259),2),IF(M1260=0,0,ROUND(MIN(MIN(17300,TRUNC(0.75*(SUMIF($D$12:$D$2012,$D1260,K$12:K$2012)+SUMIF($D$12:$D$2012,$D1260,L$12:L$2012)),2)+SUMIF($D$12:$D1260,$D1260,AH$12:AH1260))-SUMIF($D$12:$D1259,$D1260,O$12:O1259)-SUMIF($D$12:$D$2012,$D1260,N$12:N$2012),AH1260),2))),"")</f>
        <v/>
      </c>
      <c r="P1260" s="250" t="str">
        <f>IF(J1260&lt;&gt;"",1000 - SUMIF($D$12:$D1259,$D1260,P$12:P1259),"")</f>
        <v/>
      </c>
      <c r="Q1260" s="106"/>
      <c r="R1260" s="247"/>
      <c r="S1260" s="247"/>
      <c r="T1260" s="247"/>
      <c r="U1260" s="248" t="str">
        <f>IF(AND(R1260&lt;&gt;"",S1260&lt;&gt;"",Q1260&lt;&gt;""),ROUND(MIN(IF(OR(Q1260="OZZ",Q1260="ZZ"),5000,17300),TRUNC(0.75*(SUMIF($D$12:$D1260,$D1260,R$12:R1260)+SUMIF($D$12:$D1260,$D1260,S$12:S1260)),2)) - SUMIF($D$12:$D1259,$D1260,U$12:U1259),2),"")</f>
        <v/>
      </c>
      <c r="V1260" s="248" t="str">
        <f>IF(AND(R1260&lt;&gt;"",S1260&lt;&gt;"",T1260&lt;&gt;"",Q1260&lt;&gt;"",AL1260&lt;&gt;""),IF(OR(Q1260="OZZ",Q1260="ZZ"),ROUND(0-SUMIF($D$12:$D1259,$D1260,V$12:V1259),2),IF(T1260=0,0,ROUND(MIN(MIN(17300,TRUNC(0.75*(SUMIF($D$12:$D$2012,$D1260,R$12:R$2012)+SUMIF($D$12:$D$2012,$D1260,S$12:S$2012)),2)+SUMIF($D$12:$D1260,$D1260,AL$12:AL1260))-SUMIF($D$12:$D1259,$D1260,V$12:V1259)-SUMIF($D$12:$D$2012,$D1260,U$12:U$2012),AL1260),2))),"")</f>
        <v/>
      </c>
      <c r="W1260" s="250" t="str">
        <f>IF(Q1260&lt;&gt;"",1000 - SUMIF($D$12:$D1259,$D1260,W$12:W1259),"")</f>
        <v/>
      </c>
      <c r="X1260" s="106"/>
      <c r="Y1260" s="247"/>
      <c r="Z1260" s="247"/>
      <c r="AA1260" s="247"/>
      <c r="AB1260" s="248" t="str">
        <f>IF(AND(Y1260&lt;&gt;"",Z1260&lt;&gt;"",X1260&lt;&gt;""),ROUND(MIN(IF(OR(X1260="OZZ",X1260="ZZ"),5000,17300),TRUNC(0.75*(SUMIF($D$12:$D1260,$D1260,Y$12:Y1260)+SUMIF($D$12:$D1260,$D1260,Z$12:Z1260)),2)) - SUMIF($D$12:$D1259,$D1260,AB$12:AB1259),2),"")</f>
        <v/>
      </c>
      <c r="AC1260" s="251" t="str">
        <f>IF(AND(Y1260&lt;&gt;"",Z1260&lt;&gt;"",AA1260&lt;&gt;"",X1260&lt;&gt;"",AP1260&lt;&gt;""),IF(OR(X1260="OZZ",X1260="ZZ"),ROUND(0-SUMIF($D$12:$D1259,$D1260,AC$12:AC1259),2),IF(AA1260=0,0,ROUND(MIN(MIN(17300,TRUNC(0.75*(SUMIF($D$12:$D$2012,$D1260,Y$12:Y$2012)+SUMIF($D$12:$D$2012,$D1260,Z$12:Z$2012)),2)+SUMIF($D$12:$D1260,$D1260,AP$12:AP1260))-SUMIF($D$12:$D1259,$D1260,AC$12:AC1259)-SUMIF($D$12:$D$2012,$D1260,AB$12:AB$2012),AP1260),2))),"")</f>
        <v/>
      </c>
      <c r="AD1260" s="250" t="str">
        <f>IF(X1260&lt;&gt;"",1000 - SUMIF($D$12:$D1259,$D1260,AD$12:AD1259),"")</f>
        <v/>
      </c>
      <c r="AE1260" s="252"/>
      <c r="AF1260" s="253"/>
      <c r="AG1260" s="254"/>
      <c r="AH1260" s="255" t="str">
        <f t="shared" si="418"/>
        <v/>
      </c>
      <c r="AI1260" s="256"/>
      <c r="AJ1260" s="253"/>
      <c r="AK1260" s="254"/>
      <c r="AL1260" s="255" t="str">
        <f t="shared" si="419"/>
        <v/>
      </c>
      <c r="AM1260" s="256"/>
      <c r="AN1260" s="253"/>
      <c r="AO1260" s="254"/>
      <c r="AP1260" s="255" t="str">
        <f t="shared" si="399"/>
        <v/>
      </c>
      <c r="AQ1260" s="116"/>
      <c r="AR1260" s="116"/>
      <c r="AS1260" s="117"/>
      <c r="AT1260" s="118"/>
      <c r="AU1260" s="119" t="str">
        <f>IF(D1260&lt;&gt; "", IF(COUNTIF($D$12:$D1260,$D1260)&gt;1,0,IF(SUM(N1260,U1260,AB1260)&gt;0,IF(AND(X1260="",OR(Q1260&lt;&gt;"",J1260&lt;&gt;"")),IF(Q1260&lt;&gt;"",Q1260,IF(J1260&lt;&gt;"",J1260,0)),IF(AND(Q1260&lt;&gt;"",J1260&lt;&gt;"",Q1260=J1260),Q1260,X1260)),0)),"")</f>
        <v/>
      </c>
      <c r="AV1260" s="119" t="str">
        <f>IF(D1260&lt;&gt;"",IF(COUNTIF($D$12:$D1260,$D1260)&gt;1,0,IF(SUM(O1260,V1260,AC1260)&gt;0,IF(AND(X1260="",OR(Q1260&lt;&gt;"",J1260&lt;&gt;"")),IF(Q1260&lt;&gt;"",Q1260,IF(J1260&lt;&gt;"",J1260,0)),IF(AND(Q1260&lt;&gt;"",J1260&lt;&gt;"",Q1260=J1260),Q1260,X1260)),0)),"")</f>
        <v/>
      </c>
      <c r="AW1260" s="119" t="str">
        <f>IF(D1260&lt;&gt;"",IF(COUNTIF($D$12:$D1260,$D1260)&gt;1,0,IF(SUM(P1260,W1260,AD1260)&gt;0,IF(AND(X1260="",OR(Q1260&lt;&gt;"",J1260&lt;&gt;"")),IF(Q1260&lt;&gt;"",Q1260,IF(J1260&lt;&gt;"",J1260,0)),IF(AND(Q1260&lt;&gt;"",J1260&lt;&gt;"",Q1260=J1260),Q1260,X1260)),0)),"")</f>
        <v/>
      </c>
      <c r="AX1260" s="118" t="str">
        <f t="shared" si="400"/>
        <v/>
      </c>
      <c r="AY1260" s="118" t="str">
        <f t="shared" si="401"/>
        <v/>
      </c>
      <c r="AZ1260" s="118" t="str">
        <f t="shared" si="402"/>
        <v/>
      </c>
      <c r="BA1260" s="118" t="str">
        <f t="shared" si="403"/>
        <v/>
      </c>
      <c r="BB1260" s="118" t="str">
        <f t="shared" si="404"/>
        <v/>
      </c>
      <c r="BC1260" s="118" t="str">
        <f t="shared" si="405"/>
        <v/>
      </c>
      <c r="BD1260" s="118" t="str">
        <f t="shared" si="406"/>
        <v/>
      </c>
      <c r="BE1260" s="118" t="str">
        <f t="shared" si="407"/>
        <v/>
      </c>
      <c r="BF1260" s="118" t="str">
        <f t="shared" si="408"/>
        <v/>
      </c>
      <c r="BG1260" s="120"/>
      <c r="BH1260" s="120" t="str">
        <f t="shared" si="409"/>
        <v/>
      </c>
      <c r="BI1260" s="120" t="str">
        <f t="shared" si="410"/>
        <v/>
      </c>
      <c r="BJ1260" s="121"/>
      <c r="BK1260" s="120" t="str">
        <f t="shared" si="411"/>
        <v/>
      </c>
      <c r="BL1260" s="120" t="str">
        <f t="shared" si="412"/>
        <v/>
      </c>
      <c r="BM1260" s="120" t="str">
        <f t="shared" si="413"/>
        <v/>
      </c>
      <c r="BN1260" s="120" t="str">
        <f t="shared" si="414"/>
        <v/>
      </c>
      <c r="BO1260" s="120" t="str">
        <f t="shared" si="415"/>
        <v/>
      </c>
      <c r="BP1260" s="120" t="str">
        <f t="shared" si="416"/>
        <v/>
      </c>
      <c r="BQ1260" s="98"/>
      <c r="BR1260" s="98"/>
      <c r="BS1260" s="98"/>
      <c r="BT1260" s="98"/>
      <c r="BU1260" s="98"/>
      <c r="BV1260" s="98"/>
      <c r="BW1260" s="98"/>
      <c r="BX1260" s="98"/>
      <c r="BY1260" s="98"/>
      <c r="BZ1260" s="98"/>
      <c r="CA1260" s="98"/>
      <c r="CB1260" s="98"/>
      <c r="CC1260" s="98"/>
      <c r="CD1260" s="98"/>
      <c r="CE1260" s="98"/>
      <c r="CF1260" s="98"/>
      <c r="CG1260" s="98"/>
      <c r="CH1260" s="98"/>
      <c r="CI1260" s="98"/>
      <c r="CJ1260" s="98"/>
      <c r="CK1260" s="98"/>
      <c r="CL1260" s="98"/>
      <c r="CM1260" s="98"/>
      <c r="CN1260" s="98"/>
      <c r="CO1260" s="98"/>
      <c r="CP1260" s="98"/>
      <c r="CQ1260" s="98"/>
      <c r="CR1260" s="98"/>
      <c r="CS1260" s="98"/>
    </row>
    <row r="1261" spans="1:97" s="4" customFormat="1" ht="18.75" customHeight="1" x14ac:dyDescent="0.2">
      <c r="A1261" s="3">
        <f t="shared" si="417"/>
        <v>1249</v>
      </c>
      <c r="B1261" s="263"/>
      <c r="C1261" s="263"/>
      <c r="D1261" s="263"/>
      <c r="E1261" s="259"/>
      <c r="F1261" s="259"/>
      <c r="G1261" s="43"/>
      <c r="H1261" s="264"/>
      <c r="I1261" s="261"/>
      <c r="J1261" s="106"/>
      <c r="K1261" s="247"/>
      <c r="L1261" s="247"/>
      <c r="M1261" s="247"/>
      <c r="N1261" s="248" t="str">
        <f>IF(AND(K1261&lt;&gt;"",L1261&lt;&gt;"",J1261&lt;&gt;""),ROUND(MIN(IF(OR(J1261="OZZ",J1261="ZZ"),5000,17300),TRUNC(0.75*(SUMIF($D$12:$D1261,$D1261,K$12:K1261)+SUMIF($D$12:$D1261,$D1261,L$12:L1261)),2)) - SUMIF($D$12:$D1260,$D1261,N$12:N1260),2),"")</f>
        <v/>
      </c>
      <c r="O1261" s="249" t="str">
        <f>IF(AND(K1261&lt;&gt;"",L1261&lt;&gt;"",M1261&lt;&gt;"",J1261&lt;&gt;"",AH1261&lt;&gt;""),IF(OR(J1261="OZZ",J1261="ZZ"),ROUND(0-SUMIF($D$12:$D1260,$D1261,O$12:O1260),2),IF(M1261=0,0,ROUND(MIN(MIN(17300,TRUNC(0.75*(SUMIF($D$12:$D$2012,$D1261,K$12:K$2012)+SUMIF($D$12:$D$2012,$D1261,L$12:L$2012)),2)+SUMIF($D$12:$D1261,$D1261,AH$12:AH1261))-SUMIF($D$12:$D1260,$D1261,O$12:O1260)-SUMIF($D$12:$D$2012,$D1261,N$12:N$2012),AH1261),2))),"")</f>
        <v/>
      </c>
      <c r="P1261" s="250" t="str">
        <f>IF(J1261&lt;&gt;"",1000 - SUMIF($D$12:$D1260,$D1261,P$12:P1260),"")</f>
        <v/>
      </c>
      <c r="Q1261" s="106"/>
      <c r="R1261" s="247"/>
      <c r="S1261" s="247"/>
      <c r="T1261" s="247"/>
      <c r="U1261" s="248" t="str">
        <f>IF(AND(R1261&lt;&gt;"",S1261&lt;&gt;"",Q1261&lt;&gt;""),ROUND(MIN(IF(OR(Q1261="OZZ",Q1261="ZZ"),5000,17300),TRUNC(0.75*(SUMIF($D$12:$D1261,$D1261,R$12:R1261)+SUMIF($D$12:$D1261,$D1261,S$12:S1261)),2)) - SUMIF($D$12:$D1260,$D1261,U$12:U1260),2),"")</f>
        <v/>
      </c>
      <c r="V1261" s="248" t="str">
        <f>IF(AND(R1261&lt;&gt;"",S1261&lt;&gt;"",T1261&lt;&gt;"",Q1261&lt;&gt;"",AL1261&lt;&gt;""),IF(OR(Q1261="OZZ",Q1261="ZZ"),ROUND(0-SUMIF($D$12:$D1260,$D1261,V$12:V1260),2),IF(T1261=0,0,ROUND(MIN(MIN(17300,TRUNC(0.75*(SUMIF($D$12:$D$2012,$D1261,R$12:R$2012)+SUMIF($D$12:$D$2012,$D1261,S$12:S$2012)),2)+SUMIF($D$12:$D1261,$D1261,AL$12:AL1261))-SUMIF($D$12:$D1260,$D1261,V$12:V1260)-SUMIF($D$12:$D$2012,$D1261,U$12:U$2012),AL1261),2))),"")</f>
        <v/>
      </c>
      <c r="W1261" s="250" t="str">
        <f>IF(Q1261&lt;&gt;"",1000 - SUMIF($D$12:$D1260,$D1261,W$12:W1260),"")</f>
        <v/>
      </c>
      <c r="X1261" s="106"/>
      <c r="Y1261" s="247"/>
      <c r="Z1261" s="247"/>
      <c r="AA1261" s="247"/>
      <c r="AB1261" s="248" t="str">
        <f>IF(AND(Y1261&lt;&gt;"",Z1261&lt;&gt;"",X1261&lt;&gt;""),ROUND(MIN(IF(OR(X1261="OZZ",X1261="ZZ"),5000,17300),TRUNC(0.75*(SUMIF($D$12:$D1261,$D1261,Y$12:Y1261)+SUMIF($D$12:$D1261,$D1261,Z$12:Z1261)),2)) - SUMIF($D$12:$D1260,$D1261,AB$12:AB1260),2),"")</f>
        <v/>
      </c>
      <c r="AC1261" s="251" t="str">
        <f>IF(AND(Y1261&lt;&gt;"",Z1261&lt;&gt;"",AA1261&lt;&gt;"",X1261&lt;&gt;"",AP1261&lt;&gt;""),IF(OR(X1261="OZZ",X1261="ZZ"),ROUND(0-SUMIF($D$12:$D1260,$D1261,AC$12:AC1260),2),IF(AA1261=0,0,ROUND(MIN(MIN(17300,TRUNC(0.75*(SUMIF($D$12:$D$2012,$D1261,Y$12:Y$2012)+SUMIF($D$12:$D$2012,$D1261,Z$12:Z$2012)),2)+SUMIF($D$12:$D1261,$D1261,AP$12:AP1261))-SUMIF($D$12:$D1260,$D1261,AC$12:AC1260)-SUMIF($D$12:$D$2012,$D1261,AB$12:AB$2012),AP1261),2))),"")</f>
        <v/>
      </c>
      <c r="AD1261" s="250" t="str">
        <f>IF(X1261&lt;&gt;"",1000 - SUMIF($D$12:$D1260,$D1261,AD$12:AD1260),"")</f>
        <v/>
      </c>
      <c r="AE1261" s="252"/>
      <c r="AF1261" s="253"/>
      <c r="AG1261" s="254"/>
      <c r="AH1261" s="255" t="str">
        <f t="shared" si="418"/>
        <v/>
      </c>
      <c r="AI1261" s="256"/>
      <c r="AJ1261" s="253"/>
      <c r="AK1261" s="254"/>
      <c r="AL1261" s="255" t="str">
        <f t="shared" si="419"/>
        <v/>
      </c>
      <c r="AM1261" s="256"/>
      <c r="AN1261" s="253"/>
      <c r="AO1261" s="254"/>
      <c r="AP1261" s="255" t="str">
        <f t="shared" si="399"/>
        <v/>
      </c>
      <c r="AQ1261" s="116"/>
      <c r="AR1261" s="116"/>
      <c r="AS1261" s="117"/>
      <c r="AT1261" s="118"/>
      <c r="AU1261" s="119" t="str">
        <f>IF(D1261&lt;&gt; "", IF(COUNTIF($D$12:$D1261,$D1261)&gt;1,0,IF(SUM(N1261,U1261,AB1261)&gt;0,IF(AND(X1261="",OR(Q1261&lt;&gt;"",J1261&lt;&gt;"")),IF(Q1261&lt;&gt;"",Q1261,IF(J1261&lt;&gt;"",J1261,0)),IF(AND(Q1261&lt;&gt;"",J1261&lt;&gt;"",Q1261=J1261),Q1261,X1261)),0)),"")</f>
        <v/>
      </c>
      <c r="AV1261" s="119" t="str">
        <f>IF(D1261&lt;&gt;"",IF(COUNTIF($D$12:$D1261,$D1261)&gt;1,0,IF(SUM(O1261,V1261,AC1261)&gt;0,IF(AND(X1261="",OR(Q1261&lt;&gt;"",J1261&lt;&gt;"")),IF(Q1261&lt;&gt;"",Q1261,IF(J1261&lt;&gt;"",J1261,0)),IF(AND(Q1261&lt;&gt;"",J1261&lt;&gt;"",Q1261=J1261),Q1261,X1261)),0)),"")</f>
        <v/>
      </c>
      <c r="AW1261" s="119" t="str">
        <f>IF(D1261&lt;&gt;"",IF(COUNTIF($D$12:$D1261,$D1261)&gt;1,0,IF(SUM(P1261,W1261,AD1261)&gt;0,IF(AND(X1261="",OR(Q1261&lt;&gt;"",J1261&lt;&gt;"")),IF(Q1261&lt;&gt;"",Q1261,IF(J1261&lt;&gt;"",J1261,0)),IF(AND(Q1261&lt;&gt;"",J1261&lt;&gt;"",Q1261=J1261),Q1261,X1261)),0)),"")</f>
        <v/>
      </c>
      <c r="AX1261" s="118" t="str">
        <f t="shared" si="400"/>
        <v/>
      </c>
      <c r="AY1261" s="118" t="str">
        <f t="shared" si="401"/>
        <v/>
      </c>
      <c r="AZ1261" s="118" t="str">
        <f t="shared" si="402"/>
        <v/>
      </c>
      <c r="BA1261" s="118" t="str">
        <f t="shared" si="403"/>
        <v/>
      </c>
      <c r="BB1261" s="118" t="str">
        <f t="shared" si="404"/>
        <v/>
      </c>
      <c r="BC1261" s="118" t="str">
        <f t="shared" si="405"/>
        <v/>
      </c>
      <c r="BD1261" s="118" t="str">
        <f t="shared" si="406"/>
        <v/>
      </c>
      <c r="BE1261" s="118" t="str">
        <f t="shared" si="407"/>
        <v/>
      </c>
      <c r="BF1261" s="118" t="str">
        <f t="shared" si="408"/>
        <v/>
      </c>
      <c r="BG1261" s="120"/>
      <c r="BH1261" s="120" t="str">
        <f t="shared" si="409"/>
        <v/>
      </c>
      <c r="BI1261" s="120" t="str">
        <f t="shared" si="410"/>
        <v/>
      </c>
      <c r="BJ1261" s="121"/>
      <c r="BK1261" s="120" t="str">
        <f t="shared" si="411"/>
        <v/>
      </c>
      <c r="BL1261" s="120" t="str">
        <f t="shared" si="412"/>
        <v/>
      </c>
      <c r="BM1261" s="120" t="str">
        <f t="shared" si="413"/>
        <v/>
      </c>
      <c r="BN1261" s="120" t="str">
        <f t="shared" si="414"/>
        <v/>
      </c>
      <c r="BO1261" s="120" t="str">
        <f t="shared" si="415"/>
        <v/>
      </c>
      <c r="BP1261" s="120" t="str">
        <f t="shared" si="416"/>
        <v/>
      </c>
      <c r="BQ1261" s="98"/>
      <c r="BR1261" s="98"/>
      <c r="BS1261" s="98"/>
      <c r="BT1261" s="98"/>
      <c r="BU1261" s="98"/>
      <c r="BV1261" s="98"/>
      <c r="BW1261" s="98"/>
      <c r="BX1261" s="98"/>
      <c r="BY1261" s="98"/>
      <c r="BZ1261" s="98"/>
      <c r="CA1261" s="98"/>
      <c r="CB1261" s="98"/>
      <c r="CC1261" s="98"/>
      <c r="CD1261" s="98"/>
      <c r="CE1261" s="98"/>
      <c r="CF1261" s="98"/>
      <c r="CG1261" s="98"/>
      <c r="CH1261" s="98"/>
      <c r="CI1261" s="98"/>
      <c r="CJ1261" s="98"/>
      <c r="CK1261" s="98"/>
      <c r="CL1261" s="98"/>
      <c r="CM1261" s="98"/>
      <c r="CN1261" s="98"/>
      <c r="CO1261" s="98"/>
      <c r="CP1261" s="98"/>
      <c r="CQ1261" s="98"/>
      <c r="CR1261" s="98"/>
      <c r="CS1261" s="98"/>
    </row>
    <row r="1262" spans="1:97" s="4" customFormat="1" ht="18.75" customHeight="1" x14ac:dyDescent="0.2">
      <c r="A1262" s="3">
        <f t="shared" si="417"/>
        <v>1250</v>
      </c>
      <c r="B1262" s="263"/>
      <c r="C1262" s="263"/>
      <c r="D1262" s="263"/>
      <c r="E1262" s="259"/>
      <c r="F1262" s="259"/>
      <c r="G1262" s="43"/>
      <c r="H1262" s="264"/>
      <c r="I1262" s="261"/>
      <c r="J1262" s="106"/>
      <c r="K1262" s="247"/>
      <c r="L1262" s="247"/>
      <c r="M1262" s="247"/>
      <c r="N1262" s="248" t="str">
        <f>IF(AND(K1262&lt;&gt;"",L1262&lt;&gt;"",J1262&lt;&gt;""),ROUND(MIN(IF(OR(J1262="OZZ",J1262="ZZ"),5000,17300),TRUNC(0.75*(SUMIF($D$12:$D1262,$D1262,K$12:K1262)+SUMIF($D$12:$D1262,$D1262,L$12:L1262)),2)) - SUMIF($D$12:$D1261,$D1262,N$12:N1261),2),"")</f>
        <v/>
      </c>
      <c r="O1262" s="249" t="str">
        <f>IF(AND(K1262&lt;&gt;"",L1262&lt;&gt;"",M1262&lt;&gt;"",J1262&lt;&gt;"",AH1262&lt;&gt;""),IF(OR(J1262="OZZ",J1262="ZZ"),ROUND(0-SUMIF($D$12:$D1261,$D1262,O$12:O1261),2),IF(M1262=0,0,ROUND(MIN(MIN(17300,TRUNC(0.75*(SUMIF($D$12:$D$2012,$D1262,K$12:K$2012)+SUMIF($D$12:$D$2012,$D1262,L$12:L$2012)),2)+SUMIF($D$12:$D1262,$D1262,AH$12:AH1262))-SUMIF($D$12:$D1261,$D1262,O$12:O1261)-SUMIF($D$12:$D$2012,$D1262,N$12:N$2012),AH1262),2))),"")</f>
        <v/>
      </c>
      <c r="P1262" s="250" t="str">
        <f>IF(J1262&lt;&gt;"",1000 - SUMIF($D$12:$D1261,$D1262,P$12:P1261),"")</f>
        <v/>
      </c>
      <c r="Q1262" s="106"/>
      <c r="R1262" s="247"/>
      <c r="S1262" s="247"/>
      <c r="T1262" s="247"/>
      <c r="U1262" s="248" t="str">
        <f>IF(AND(R1262&lt;&gt;"",S1262&lt;&gt;"",Q1262&lt;&gt;""),ROUND(MIN(IF(OR(Q1262="OZZ",Q1262="ZZ"),5000,17300),TRUNC(0.75*(SUMIF($D$12:$D1262,$D1262,R$12:R1262)+SUMIF($D$12:$D1262,$D1262,S$12:S1262)),2)) - SUMIF($D$12:$D1261,$D1262,U$12:U1261),2),"")</f>
        <v/>
      </c>
      <c r="V1262" s="248" t="str">
        <f>IF(AND(R1262&lt;&gt;"",S1262&lt;&gt;"",T1262&lt;&gt;"",Q1262&lt;&gt;"",AL1262&lt;&gt;""),IF(OR(Q1262="OZZ",Q1262="ZZ"),ROUND(0-SUMIF($D$12:$D1261,$D1262,V$12:V1261),2),IF(T1262=0,0,ROUND(MIN(MIN(17300,TRUNC(0.75*(SUMIF($D$12:$D$2012,$D1262,R$12:R$2012)+SUMIF($D$12:$D$2012,$D1262,S$12:S$2012)),2)+SUMIF($D$12:$D1262,$D1262,AL$12:AL1262))-SUMIF($D$12:$D1261,$D1262,V$12:V1261)-SUMIF($D$12:$D$2012,$D1262,U$12:U$2012),AL1262),2))),"")</f>
        <v/>
      </c>
      <c r="W1262" s="250" t="str">
        <f>IF(Q1262&lt;&gt;"",1000 - SUMIF($D$12:$D1261,$D1262,W$12:W1261),"")</f>
        <v/>
      </c>
      <c r="X1262" s="106"/>
      <c r="Y1262" s="247"/>
      <c r="Z1262" s="247"/>
      <c r="AA1262" s="247"/>
      <c r="AB1262" s="248" t="str">
        <f>IF(AND(Y1262&lt;&gt;"",Z1262&lt;&gt;"",X1262&lt;&gt;""),ROUND(MIN(IF(OR(X1262="OZZ",X1262="ZZ"),5000,17300),TRUNC(0.75*(SUMIF($D$12:$D1262,$D1262,Y$12:Y1262)+SUMIF($D$12:$D1262,$D1262,Z$12:Z1262)),2)) - SUMIF($D$12:$D1261,$D1262,AB$12:AB1261),2),"")</f>
        <v/>
      </c>
      <c r="AC1262" s="251" t="str">
        <f>IF(AND(Y1262&lt;&gt;"",Z1262&lt;&gt;"",AA1262&lt;&gt;"",X1262&lt;&gt;"",AP1262&lt;&gt;""),IF(OR(X1262="OZZ",X1262="ZZ"),ROUND(0-SUMIF($D$12:$D1261,$D1262,AC$12:AC1261),2),IF(AA1262=0,0,ROUND(MIN(MIN(17300,TRUNC(0.75*(SUMIF($D$12:$D$2012,$D1262,Y$12:Y$2012)+SUMIF($D$12:$D$2012,$D1262,Z$12:Z$2012)),2)+SUMIF($D$12:$D1262,$D1262,AP$12:AP1262))-SUMIF($D$12:$D1261,$D1262,AC$12:AC1261)-SUMIF($D$12:$D$2012,$D1262,AB$12:AB$2012),AP1262),2))),"")</f>
        <v/>
      </c>
      <c r="AD1262" s="250" t="str">
        <f>IF(X1262&lt;&gt;"",1000 - SUMIF($D$12:$D1261,$D1262,AD$12:AD1261),"")</f>
        <v/>
      </c>
      <c r="AE1262" s="252"/>
      <c r="AF1262" s="253"/>
      <c r="AG1262" s="254"/>
      <c r="AH1262" s="255" t="str">
        <f t="shared" si="418"/>
        <v/>
      </c>
      <c r="AI1262" s="256"/>
      <c r="AJ1262" s="253"/>
      <c r="AK1262" s="254"/>
      <c r="AL1262" s="255" t="str">
        <f t="shared" si="419"/>
        <v/>
      </c>
      <c r="AM1262" s="256"/>
      <c r="AN1262" s="253"/>
      <c r="AO1262" s="254"/>
      <c r="AP1262" s="255" t="str">
        <f t="shared" si="399"/>
        <v/>
      </c>
      <c r="AQ1262" s="116"/>
      <c r="AR1262" s="116"/>
      <c r="AS1262" s="117"/>
      <c r="AT1262" s="118"/>
      <c r="AU1262" s="119" t="str">
        <f>IF(D1262&lt;&gt; "", IF(COUNTIF($D$12:$D1262,$D1262)&gt;1,0,IF(SUM(N1262,U1262,AB1262)&gt;0,IF(AND(X1262="",OR(Q1262&lt;&gt;"",J1262&lt;&gt;"")),IF(Q1262&lt;&gt;"",Q1262,IF(J1262&lt;&gt;"",J1262,0)),IF(AND(Q1262&lt;&gt;"",J1262&lt;&gt;"",Q1262=J1262),Q1262,X1262)),0)),"")</f>
        <v/>
      </c>
      <c r="AV1262" s="119" t="str">
        <f>IF(D1262&lt;&gt;"",IF(COUNTIF($D$12:$D1262,$D1262)&gt;1,0,IF(SUM(O1262,V1262,AC1262)&gt;0,IF(AND(X1262="",OR(Q1262&lt;&gt;"",J1262&lt;&gt;"")),IF(Q1262&lt;&gt;"",Q1262,IF(J1262&lt;&gt;"",J1262,0)),IF(AND(Q1262&lt;&gt;"",J1262&lt;&gt;"",Q1262=J1262),Q1262,X1262)),0)),"")</f>
        <v/>
      </c>
      <c r="AW1262" s="119" t="str">
        <f>IF(D1262&lt;&gt;"",IF(COUNTIF($D$12:$D1262,$D1262)&gt;1,0,IF(SUM(P1262,W1262,AD1262)&gt;0,IF(AND(X1262="",OR(Q1262&lt;&gt;"",J1262&lt;&gt;"")),IF(Q1262&lt;&gt;"",Q1262,IF(J1262&lt;&gt;"",J1262,0)),IF(AND(Q1262&lt;&gt;"",J1262&lt;&gt;"",Q1262=J1262),Q1262,X1262)),0)),"")</f>
        <v/>
      </c>
      <c r="AX1262" s="118" t="str">
        <f t="shared" si="400"/>
        <v/>
      </c>
      <c r="AY1262" s="118" t="str">
        <f t="shared" si="401"/>
        <v/>
      </c>
      <c r="AZ1262" s="118" t="str">
        <f t="shared" si="402"/>
        <v/>
      </c>
      <c r="BA1262" s="118" t="str">
        <f t="shared" si="403"/>
        <v/>
      </c>
      <c r="BB1262" s="118" t="str">
        <f t="shared" si="404"/>
        <v/>
      </c>
      <c r="BC1262" s="118" t="str">
        <f t="shared" si="405"/>
        <v/>
      </c>
      <c r="BD1262" s="118" t="str">
        <f t="shared" si="406"/>
        <v/>
      </c>
      <c r="BE1262" s="118" t="str">
        <f t="shared" si="407"/>
        <v/>
      </c>
      <c r="BF1262" s="118" t="str">
        <f t="shared" si="408"/>
        <v/>
      </c>
      <c r="BG1262" s="120"/>
      <c r="BH1262" s="120" t="str">
        <f t="shared" si="409"/>
        <v/>
      </c>
      <c r="BI1262" s="120" t="str">
        <f t="shared" si="410"/>
        <v/>
      </c>
      <c r="BJ1262" s="121"/>
      <c r="BK1262" s="120" t="str">
        <f t="shared" si="411"/>
        <v/>
      </c>
      <c r="BL1262" s="120" t="str">
        <f t="shared" si="412"/>
        <v/>
      </c>
      <c r="BM1262" s="120" t="str">
        <f t="shared" si="413"/>
        <v/>
      </c>
      <c r="BN1262" s="120" t="str">
        <f t="shared" si="414"/>
        <v/>
      </c>
      <c r="BO1262" s="120" t="str">
        <f t="shared" si="415"/>
        <v/>
      </c>
      <c r="BP1262" s="120" t="str">
        <f t="shared" si="416"/>
        <v/>
      </c>
      <c r="BQ1262" s="98"/>
      <c r="BR1262" s="98"/>
      <c r="BS1262" s="98"/>
      <c r="BT1262" s="98"/>
      <c r="BU1262" s="98"/>
      <c r="BV1262" s="98"/>
      <c r="BW1262" s="98"/>
      <c r="BX1262" s="98"/>
      <c r="BY1262" s="98"/>
      <c r="BZ1262" s="98"/>
      <c r="CA1262" s="98"/>
      <c r="CB1262" s="98"/>
      <c r="CC1262" s="98"/>
      <c r="CD1262" s="98"/>
      <c r="CE1262" s="98"/>
      <c r="CF1262" s="98"/>
      <c r="CG1262" s="98"/>
      <c r="CH1262" s="98"/>
      <c r="CI1262" s="98"/>
      <c r="CJ1262" s="98"/>
      <c r="CK1262" s="98"/>
      <c r="CL1262" s="98"/>
      <c r="CM1262" s="98"/>
      <c r="CN1262" s="98"/>
      <c r="CO1262" s="98"/>
      <c r="CP1262" s="98"/>
      <c r="CQ1262" s="98"/>
      <c r="CR1262" s="98"/>
      <c r="CS1262" s="98"/>
    </row>
    <row r="1263" spans="1:97" s="4" customFormat="1" ht="18.75" customHeight="1" x14ac:dyDescent="0.2">
      <c r="A1263" s="3">
        <f t="shared" si="417"/>
        <v>1251</v>
      </c>
      <c r="B1263" s="263"/>
      <c r="C1263" s="263"/>
      <c r="D1263" s="263"/>
      <c r="E1263" s="259"/>
      <c r="F1263" s="259"/>
      <c r="G1263" s="43"/>
      <c r="H1263" s="264"/>
      <c r="I1263" s="261"/>
      <c r="J1263" s="106"/>
      <c r="K1263" s="247"/>
      <c r="L1263" s="247"/>
      <c r="M1263" s="247"/>
      <c r="N1263" s="248" t="str">
        <f>IF(AND(K1263&lt;&gt;"",L1263&lt;&gt;"",J1263&lt;&gt;""),ROUND(MIN(IF(OR(J1263="OZZ",J1263="ZZ"),5000,17300),TRUNC(0.75*(SUMIF($D$12:$D1263,$D1263,K$12:K1263)+SUMIF($D$12:$D1263,$D1263,L$12:L1263)),2)) - SUMIF($D$12:$D1262,$D1263,N$12:N1262),2),"")</f>
        <v/>
      </c>
      <c r="O1263" s="249" t="str">
        <f>IF(AND(K1263&lt;&gt;"",L1263&lt;&gt;"",M1263&lt;&gt;"",J1263&lt;&gt;"",AH1263&lt;&gt;""),IF(OR(J1263="OZZ",J1263="ZZ"),ROUND(0-SUMIF($D$12:$D1262,$D1263,O$12:O1262),2),IF(M1263=0,0,ROUND(MIN(MIN(17300,TRUNC(0.75*(SUMIF($D$12:$D$2012,$D1263,K$12:K$2012)+SUMIF($D$12:$D$2012,$D1263,L$12:L$2012)),2)+SUMIF($D$12:$D1263,$D1263,AH$12:AH1263))-SUMIF($D$12:$D1262,$D1263,O$12:O1262)-SUMIF($D$12:$D$2012,$D1263,N$12:N$2012),AH1263),2))),"")</f>
        <v/>
      </c>
      <c r="P1263" s="250" t="str">
        <f>IF(J1263&lt;&gt;"",1000 - SUMIF($D$12:$D1262,$D1263,P$12:P1262),"")</f>
        <v/>
      </c>
      <c r="Q1263" s="106"/>
      <c r="R1263" s="247"/>
      <c r="S1263" s="247"/>
      <c r="T1263" s="247"/>
      <c r="U1263" s="248" t="str">
        <f>IF(AND(R1263&lt;&gt;"",S1263&lt;&gt;"",Q1263&lt;&gt;""),ROUND(MIN(IF(OR(Q1263="OZZ",Q1263="ZZ"),5000,17300),TRUNC(0.75*(SUMIF($D$12:$D1263,$D1263,R$12:R1263)+SUMIF($D$12:$D1263,$D1263,S$12:S1263)),2)) - SUMIF($D$12:$D1262,$D1263,U$12:U1262),2),"")</f>
        <v/>
      </c>
      <c r="V1263" s="248" t="str">
        <f>IF(AND(R1263&lt;&gt;"",S1263&lt;&gt;"",T1263&lt;&gt;"",Q1263&lt;&gt;"",AL1263&lt;&gt;""),IF(OR(Q1263="OZZ",Q1263="ZZ"),ROUND(0-SUMIF($D$12:$D1262,$D1263,V$12:V1262),2),IF(T1263=0,0,ROUND(MIN(MIN(17300,TRUNC(0.75*(SUMIF($D$12:$D$2012,$D1263,R$12:R$2012)+SUMIF($D$12:$D$2012,$D1263,S$12:S$2012)),2)+SUMIF($D$12:$D1263,$D1263,AL$12:AL1263))-SUMIF($D$12:$D1262,$D1263,V$12:V1262)-SUMIF($D$12:$D$2012,$D1263,U$12:U$2012),AL1263),2))),"")</f>
        <v/>
      </c>
      <c r="W1263" s="250" t="str">
        <f>IF(Q1263&lt;&gt;"",1000 - SUMIF($D$12:$D1262,$D1263,W$12:W1262),"")</f>
        <v/>
      </c>
      <c r="X1263" s="106"/>
      <c r="Y1263" s="247"/>
      <c r="Z1263" s="247"/>
      <c r="AA1263" s="247"/>
      <c r="AB1263" s="248" t="str">
        <f>IF(AND(Y1263&lt;&gt;"",Z1263&lt;&gt;"",X1263&lt;&gt;""),ROUND(MIN(IF(OR(X1263="OZZ",X1263="ZZ"),5000,17300),TRUNC(0.75*(SUMIF($D$12:$D1263,$D1263,Y$12:Y1263)+SUMIF($D$12:$D1263,$D1263,Z$12:Z1263)),2)) - SUMIF($D$12:$D1262,$D1263,AB$12:AB1262),2),"")</f>
        <v/>
      </c>
      <c r="AC1263" s="251" t="str">
        <f>IF(AND(Y1263&lt;&gt;"",Z1263&lt;&gt;"",AA1263&lt;&gt;"",X1263&lt;&gt;"",AP1263&lt;&gt;""),IF(OR(X1263="OZZ",X1263="ZZ"),ROUND(0-SUMIF($D$12:$D1262,$D1263,AC$12:AC1262),2),IF(AA1263=0,0,ROUND(MIN(MIN(17300,TRUNC(0.75*(SUMIF($D$12:$D$2012,$D1263,Y$12:Y$2012)+SUMIF($D$12:$D$2012,$D1263,Z$12:Z$2012)),2)+SUMIF($D$12:$D1263,$D1263,AP$12:AP1263))-SUMIF($D$12:$D1262,$D1263,AC$12:AC1262)-SUMIF($D$12:$D$2012,$D1263,AB$12:AB$2012),AP1263),2))),"")</f>
        <v/>
      </c>
      <c r="AD1263" s="250" t="str">
        <f>IF(X1263&lt;&gt;"",1000 - SUMIF($D$12:$D1262,$D1263,AD$12:AD1262),"")</f>
        <v/>
      </c>
      <c r="AE1263" s="252"/>
      <c r="AF1263" s="253"/>
      <c r="AG1263" s="254"/>
      <c r="AH1263" s="255" t="str">
        <f t="shared" si="418"/>
        <v/>
      </c>
      <c r="AI1263" s="256"/>
      <c r="AJ1263" s="253"/>
      <c r="AK1263" s="254"/>
      <c r="AL1263" s="255" t="str">
        <f t="shared" si="419"/>
        <v/>
      </c>
      <c r="AM1263" s="256"/>
      <c r="AN1263" s="253"/>
      <c r="AO1263" s="254"/>
      <c r="AP1263" s="255" t="str">
        <f t="shared" si="399"/>
        <v/>
      </c>
      <c r="AQ1263" s="116"/>
      <c r="AR1263" s="116"/>
      <c r="AS1263" s="117"/>
      <c r="AT1263" s="118"/>
      <c r="AU1263" s="119" t="str">
        <f>IF(D1263&lt;&gt; "", IF(COUNTIF($D$12:$D1263,$D1263)&gt;1,0,IF(SUM(N1263,U1263,AB1263)&gt;0,IF(AND(X1263="",OR(Q1263&lt;&gt;"",J1263&lt;&gt;"")),IF(Q1263&lt;&gt;"",Q1263,IF(J1263&lt;&gt;"",J1263,0)),IF(AND(Q1263&lt;&gt;"",J1263&lt;&gt;"",Q1263=J1263),Q1263,X1263)),0)),"")</f>
        <v/>
      </c>
      <c r="AV1263" s="119" t="str">
        <f>IF(D1263&lt;&gt;"",IF(COUNTIF($D$12:$D1263,$D1263)&gt;1,0,IF(SUM(O1263,V1263,AC1263)&gt;0,IF(AND(X1263="",OR(Q1263&lt;&gt;"",J1263&lt;&gt;"")),IF(Q1263&lt;&gt;"",Q1263,IF(J1263&lt;&gt;"",J1263,0)),IF(AND(Q1263&lt;&gt;"",J1263&lt;&gt;"",Q1263=J1263),Q1263,X1263)),0)),"")</f>
        <v/>
      </c>
      <c r="AW1263" s="119" t="str">
        <f>IF(D1263&lt;&gt;"",IF(COUNTIF($D$12:$D1263,$D1263)&gt;1,0,IF(SUM(P1263,W1263,AD1263)&gt;0,IF(AND(X1263="",OR(Q1263&lt;&gt;"",J1263&lt;&gt;"")),IF(Q1263&lt;&gt;"",Q1263,IF(J1263&lt;&gt;"",J1263,0)),IF(AND(Q1263&lt;&gt;"",J1263&lt;&gt;"",Q1263=J1263),Q1263,X1263)),0)),"")</f>
        <v/>
      </c>
      <c r="AX1263" s="118" t="str">
        <f t="shared" si="400"/>
        <v/>
      </c>
      <c r="AY1263" s="118" t="str">
        <f t="shared" si="401"/>
        <v/>
      </c>
      <c r="AZ1263" s="118" t="str">
        <f t="shared" si="402"/>
        <v/>
      </c>
      <c r="BA1263" s="118" t="str">
        <f t="shared" si="403"/>
        <v/>
      </c>
      <c r="BB1263" s="118" t="str">
        <f t="shared" si="404"/>
        <v/>
      </c>
      <c r="BC1263" s="118" t="str">
        <f t="shared" si="405"/>
        <v/>
      </c>
      <c r="BD1263" s="118" t="str">
        <f t="shared" si="406"/>
        <v/>
      </c>
      <c r="BE1263" s="118" t="str">
        <f t="shared" si="407"/>
        <v/>
      </c>
      <c r="BF1263" s="118" t="str">
        <f t="shared" si="408"/>
        <v/>
      </c>
      <c r="BG1263" s="120"/>
      <c r="BH1263" s="120" t="str">
        <f t="shared" si="409"/>
        <v/>
      </c>
      <c r="BI1263" s="120" t="str">
        <f t="shared" si="410"/>
        <v/>
      </c>
      <c r="BJ1263" s="121"/>
      <c r="BK1263" s="120" t="str">
        <f t="shared" si="411"/>
        <v/>
      </c>
      <c r="BL1263" s="120" t="str">
        <f t="shared" si="412"/>
        <v/>
      </c>
      <c r="BM1263" s="120" t="str">
        <f t="shared" si="413"/>
        <v/>
      </c>
      <c r="BN1263" s="120" t="str">
        <f t="shared" si="414"/>
        <v/>
      </c>
      <c r="BO1263" s="120" t="str">
        <f t="shared" si="415"/>
        <v/>
      </c>
      <c r="BP1263" s="120" t="str">
        <f t="shared" si="416"/>
        <v/>
      </c>
      <c r="BQ1263" s="98"/>
      <c r="BR1263" s="98"/>
      <c r="BS1263" s="98"/>
      <c r="BT1263" s="98"/>
      <c r="BU1263" s="98"/>
      <c r="BV1263" s="98"/>
      <c r="BW1263" s="98"/>
      <c r="BX1263" s="98"/>
      <c r="BY1263" s="98"/>
      <c r="BZ1263" s="98"/>
      <c r="CA1263" s="98"/>
      <c r="CB1263" s="98"/>
      <c r="CC1263" s="98"/>
      <c r="CD1263" s="98"/>
      <c r="CE1263" s="98"/>
      <c r="CF1263" s="98"/>
      <c r="CG1263" s="98"/>
      <c r="CH1263" s="98"/>
      <c r="CI1263" s="98"/>
      <c r="CJ1263" s="98"/>
      <c r="CK1263" s="98"/>
      <c r="CL1263" s="98"/>
      <c r="CM1263" s="98"/>
      <c r="CN1263" s="98"/>
      <c r="CO1263" s="98"/>
      <c r="CP1263" s="98"/>
      <c r="CQ1263" s="98"/>
      <c r="CR1263" s="98"/>
      <c r="CS1263" s="98"/>
    </row>
    <row r="1264" spans="1:97" s="4" customFormat="1" ht="18.75" customHeight="1" x14ac:dyDescent="0.2">
      <c r="A1264" s="3">
        <f t="shared" si="417"/>
        <v>1252</v>
      </c>
      <c r="B1264" s="263"/>
      <c r="C1264" s="263"/>
      <c r="D1264" s="263"/>
      <c r="E1264" s="259"/>
      <c r="F1264" s="259"/>
      <c r="G1264" s="43"/>
      <c r="H1264" s="264"/>
      <c r="I1264" s="261"/>
      <c r="J1264" s="106"/>
      <c r="K1264" s="247"/>
      <c r="L1264" s="247"/>
      <c r="M1264" s="247"/>
      <c r="N1264" s="248" t="str">
        <f>IF(AND(K1264&lt;&gt;"",L1264&lt;&gt;"",J1264&lt;&gt;""),ROUND(MIN(IF(OR(J1264="OZZ",J1264="ZZ"),5000,17300),TRUNC(0.75*(SUMIF($D$12:$D1264,$D1264,K$12:K1264)+SUMIF($D$12:$D1264,$D1264,L$12:L1264)),2)) - SUMIF($D$12:$D1263,$D1264,N$12:N1263),2),"")</f>
        <v/>
      </c>
      <c r="O1264" s="249" t="str">
        <f>IF(AND(K1264&lt;&gt;"",L1264&lt;&gt;"",M1264&lt;&gt;"",J1264&lt;&gt;"",AH1264&lt;&gt;""),IF(OR(J1264="OZZ",J1264="ZZ"),ROUND(0-SUMIF($D$12:$D1263,$D1264,O$12:O1263),2),IF(M1264=0,0,ROUND(MIN(MIN(17300,TRUNC(0.75*(SUMIF($D$12:$D$2012,$D1264,K$12:K$2012)+SUMIF($D$12:$D$2012,$D1264,L$12:L$2012)),2)+SUMIF($D$12:$D1264,$D1264,AH$12:AH1264))-SUMIF($D$12:$D1263,$D1264,O$12:O1263)-SUMIF($D$12:$D$2012,$D1264,N$12:N$2012),AH1264),2))),"")</f>
        <v/>
      </c>
      <c r="P1264" s="250" t="str">
        <f>IF(J1264&lt;&gt;"",1000 - SUMIF($D$12:$D1263,$D1264,P$12:P1263),"")</f>
        <v/>
      </c>
      <c r="Q1264" s="106"/>
      <c r="R1264" s="247"/>
      <c r="S1264" s="247"/>
      <c r="T1264" s="247"/>
      <c r="U1264" s="248" t="str">
        <f>IF(AND(R1264&lt;&gt;"",S1264&lt;&gt;"",Q1264&lt;&gt;""),ROUND(MIN(IF(OR(Q1264="OZZ",Q1264="ZZ"),5000,17300),TRUNC(0.75*(SUMIF($D$12:$D1264,$D1264,R$12:R1264)+SUMIF($D$12:$D1264,$D1264,S$12:S1264)),2)) - SUMIF($D$12:$D1263,$D1264,U$12:U1263),2),"")</f>
        <v/>
      </c>
      <c r="V1264" s="248" t="str">
        <f>IF(AND(R1264&lt;&gt;"",S1264&lt;&gt;"",T1264&lt;&gt;"",Q1264&lt;&gt;"",AL1264&lt;&gt;""),IF(OR(Q1264="OZZ",Q1264="ZZ"),ROUND(0-SUMIF($D$12:$D1263,$D1264,V$12:V1263),2),IF(T1264=0,0,ROUND(MIN(MIN(17300,TRUNC(0.75*(SUMIF($D$12:$D$2012,$D1264,R$12:R$2012)+SUMIF($D$12:$D$2012,$D1264,S$12:S$2012)),2)+SUMIF($D$12:$D1264,$D1264,AL$12:AL1264))-SUMIF($D$12:$D1263,$D1264,V$12:V1263)-SUMIF($D$12:$D$2012,$D1264,U$12:U$2012),AL1264),2))),"")</f>
        <v/>
      </c>
      <c r="W1264" s="250" t="str">
        <f>IF(Q1264&lt;&gt;"",1000 - SUMIF($D$12:$D1263,$D1264,W$12:W1263),"")</f>
        <v/>
      </c>
      <c r="X1264" s="106"/>
      <c r="Y1264" s="247"/>
      <c r="Z1264" s="247"/>
      <c r="AA1264" s="247"/>
      <c r="AB1264" s="248" t="str">
        <f>IF(AND(Y1264&lt;&gt;"",Z1264&lt;&gt;"",X1264&lt;&gt;""),ROUND(MIN(IF(OR(X1264="OZZ",X1264="ZZ"),5000,17300),TRUNC(0.75*(SUMIF($D$12:$D1264,$D1264,Y$12:Y1264)+SUMIF($D$12:$D1264,$D1264,Z$12:Z1264)),2)) - SUMIF($D$12:$D1263,$D1264,AB$12:AB1263),2),"")</f>
        <v/>
      </c>
      <c r="AC1264" s="251" t="str">
        <f>IF(AND(Y1264&lt;&gt;"",Z1264&lt;&gt;"",AA1264&lt;&gt;"",X1264&lt;&gt;"",AP1264&lt;&gt;""),IF(OR(X1264="OZZ",X1264="ZZ"),ROUND(0-SUMIF($D$12:$D1263,$D1264,AC$12:AC1263),2),IF(AA1264=0,0,ROUND(MIN(MIN(17300,TRUNC(0.75*(SUMIF($D$12:$D$2012,$D1264,Y$12:Y$2012)+SUMIF($D$12:$D$2012,$D1264,Z$12:Z$2012)),2)+SUMIF($D$12:$D1264,$D1264,AP$12:AP1264))-SUMIF($D$12:$D1263,$D1264,AC$12:AC1263)-SUMIF($D$12:$D$2012,$D1264,AB$12:AB$2012),AP1264),2))),"")</f>
        <v/>
      </c>
      <c r="AD1264" s="250" t="str">
        <f>IF(X1264&lt;&gt;"",1000 - SUMIF($D$12:$D1263,$D1264,AD$12:AD1263),"")</f>
        <v/>
      </c>
      <c r="AE1264" s="252"/>
      <c r="AF1264" s="253"/>
      <c r="AG1264" s="254"/>
      <c r="AH1264" s="255" t="str">
        <f t="shared" si="418"/>
        <v/>
      </c>
      <c r="AI1264" s="256"/>
      <c r="AJ1264" s="253"/>
      <c r="AK1264" s="254"/>
      <c r="AL1264" s="255" t="str">
        <f t="shared" si="419"/>
        <v/>
      </c>
      <c r="AM1264" s="256"/>
      <c r="AN1264" s="253"/>
      <c r="AO1264" s="254"/>
      <c r="AP1264" s="255" t="str">
        <f t="shared" si="399"/>
        <v/>
      </c>
      <c r="AQ1264" s="116"/>
      <c r="AR1264" s="116"/>
      <c r="AS1264" s="117"/>
      <c r="AT1264" s="118"/>
      <c r="AU1264" s="119" t="str">
        <f>IF(D1264&lt;&gt; "", IF(COUNTIF($D$12:$D1264,$D1264)&gt;1,0,IF(SUM(N1264,U1264,AB1264)&gt;0,IF(AND(X1264="",OR(Q1264&lt;&gt;"",J1264&lt;&gt;"")),IF(Q1264&lt;&gt;"",Q1264,IF(J1264&lt;&gt;"",J1264,0)),IF(AND(Q1264&lt;&gt;"",J1264&lt;&gt;"",Q1264=J1264),Q1264,X1264)),0)),"")</f>
        <v/>
      </c>
      <c r="AV1264" s="119" t="str">
        <f>IF(D1264&lt;&gt;"",IF(COUNTIF($D$12:$D1264,$D1264)&gt;1,0,IF(SUM(O1264,V1264,AC1264)&gt;0,IF(AND(X1264="",OR(Q1264&lt;&gt;"",J1264&lt;&gt;"")),IF(Q1264&lt;&gt;"",Q1264,IF(J1264&lt;&gt;"",J1264,0)),IF(AND(Q1264&lt;&gt;"",J1264&lt;&gt;"",Q1264=J1264),Q1264,X1264)),0)),"")</f>
        <v/>
      </c>
      <c r="AW1264" s="119" t="str">
        <f>IF(D1264&lt;&gt;"",IF(COUNTIF($D$12:$D1264,$D1264)&gt;1,0,IF(SUM(P1264,W1264,AD1264)&gt;0,IF(AND(X1264="",OR(Q1264&lt;&gt;"",J1264&lt;&gt;"")),IF(Q1264&lt;&gt;"",Q1264,IF(J1264&lt;&gt;"",J1264,0)),IF(AND(Q1264&lt;&gt;"",J1264&lt;&gt;"",Q1264=J1264),Q1264,X1264)),0)),"")</f>
        <v/>
      </c>
      <c r="AX1264" s="118" t="str">
        <f t="shared" si="400"/>
        <v/>
      </c>
      <c r="AY1264" s="118" t="str">
        <f t="shared" si="401"/>
        <v/>
      </c>
      <c r="AZ1264" s="118" t="str">
        <f t="shared" si="402"/>
        <v/>
      </c>
      <c r="BA1264" s="118" t="str">
        <f t="shared" si="403"/>
        <v/>
      </c>
      <c r="BB1264" s="118" t="str">
        <f t="shared" si="404"/>
        <v/>
      </c>
      <c r="BC1264" s="118" t="str">
        <f t="shared" si="405"/>
        <v/>
      </c>
      <c r="BD1264" s="118" t="str">
        <f t="shared" si="406"/>
        <v/>
      </c>
      <c r="BE1264" s="118" t="str">
        <f t="shared" si="407"/>
        <v/>
      </c>
      <c r="BF1264" s="118" t="str">
        <f t="shared" si="408"/>
        <v/>
      </c>
      <c r="BG1264" s="120"/>
      <c r="BH1264" s="120" t="str">
        <f t="shared" si="409"/>
        <v/>
      </c>
      <c r="BI1264" s="120" t="str">
        <f t="shared" si="410"/>
        <v/>
      </c>
      <c r="BJ1264" s="121"/>
      <c r="BK1264" s="120" t="str">
        <f t="shared" si="411"/>
        <v/>
      </c>
      <c r="BL1264" s="120" t="str">
        <f t="shared" si="412"/>
        <v/>
      </c>
      <c r="BM1264" s="120" t="str">
        <f t="shared" si="413"/>
        <v/>
      </c>
      <c r="BN1264" s="120" t="str">
        <f t="shared" si="414"/>
        <v/>
      </c>
      <c r="BO1264" s="120" t="str">
        <f t="shared" si="415"/>
        <v/>
      </c>
      <c r="BP1264" s="120" t="str">
        <f t="shared" si="416"/>
        <v/>
      </c>
      <c r="BQ1264" s="98"/>
      <c r="BR1264" s="98"/>
      <c r="BS1264" s="98"/>
      <c r="BT1264" s="98"/>
      <c r="BU1264" s="98"/>
      <c r="BV1264" s="98"/>
      <c r="BW1264" s="98"/>
      <c r="BX1264" s="98"/>
      <c r="BY1264" s="98"/>
      <c r="BZ1264" s="98"/>
      <c r="CA1264" s="98"/>
      <c r="CB1264" s="98"/>
      <c r="CC1264" s="98"/>
      <c r="CD1264" s="98"/>
      <c r="CE1264" s="98"/>
      <c r="CF1264" s="98"/>
      <c r="CG1264" s="98"/>
      <c r="CH1264" s="98"/>
      <c r="CI1264" s="98"/>
      <c r="CJ1264" s="98"/>
      <c r="CK1264" s="98"/>
      <c r="CL1264" s="98"/>
      <c r="CM1264" s="98"/>
      <c r="CN1264" s="98"/>
      <c r="CO1264" s="98"/>
      <c r="CP1264" s="98"/>
      <c r="CQ1264" s="98"/>
      <c r="CR1264" s="98"/>
      <c r="CS1264" s="98"/>
    </row>
    <row r="1265" spans="1:97" s="4" customFormat="1" ht="18.75" customHeight="1" x14ac:dyDescent="0.2">
      <c r="A1265" s="3">
        <f t="shared" si="417"/>
        <v>1253</v>
      </c>
      <c r="B1265" s="263"/>
      <c r="C1265" s="263"/>
      <c r="D1265" s="263"/>
      <c r="E1265" s="259"/>
      <c r="F1265" s="259"/>
      <c r="G1265" s="43"/>
      <c r="H1265" s="264"/>
      <c r="I1265" s="261"/>
      <c r="J1265" s="106"/>
      <c r="K1265" s="247"/>
      <c r="L1265" s="247"/>
      <c r="M1265" s="247"/>
      <c r="N1265" s="248" t="str">
        <f>IF(AND(K1265&lt;&gt;"",L1265&lt;&gt;"",J1265&lt;&gt;""),ROUND(MIN(IF(OR(J1265="OZZ",J1265="ZZ"),5000,17300),TRUNC(0.75*(SUMIF($D$12:$D1265,$D1265,K$12:K1265)+SUMIF($D$12:$D1265,$D1265,L$12:L1265)),2)) - SUMIF($D$12:$D1264,$D1265,N$12:N1264),2),"")</f>
        <v/>
      </c>
      <c r="O1265" s="249" t="str">
        <f>IF(AND(K1265&lt;&gt;"",L1265&lt;&gt;"",M1265&lt;&gt;"",J1265&lt;&gt;"",AH1265&lt;&gt;""),IF(OR(J1265="OZZ",J1265="ZZ"),ROUND(0-SUMIF($D$12:$D1264,$D1265,O$12:O1264),2),IF(M1265=0,0,ROUND(MIN(MIN(17300,TRUNC(0.75*(SUMIF($D$12:$D$2012,$D1265,K$12:K$2012)+SUMIF($D$12:$D$2012,$D1265,L$12:L$2012)),2)+SUMIF($D$12:$D1265,$D1265,AH$12:AH1265))-SUMIF($D$12:$D1264,$D1265,O$12:O1264)-SUMIF($D$12:$D$2012,$D1265,N$12:N$2012),AH1265),2))),"")</f>
        <v/>
      </c>
      <c r="P1265" s="250" t="str">
        <f>IF(J1265&lt;&gt;"",1000 - SUMIF($D$12:$D1264,$D1265,P$12:P1264),"")</f>
        <v/>
      </c>
      <c r="Q1265" s="106"/>
      <c r="R1265" s="247"/>
      <c r="S1265" s="247"/>
      <c r="T1265" s="247"/>
      <c r="U1265" s="248" t="str">
        <f>IF(AND(R1265&lt;&gt;"",S1265&lt;&gt;"",Q1265&lt;&gt;""),ROUND(MIN(IF(OR(Q1265="OZZ",Q1265="ZZ"),5000,17300),TRUNC(0.75*(SUMIF($D$12:$D1265,$D1265,R$12:R1265)+SUMIF($D$12:$D1265,$D1265,S$12:S1265)),2)) - SUMIF($D$12:$D1264,$D1265,U$12:U1264),2),"")</f>
        <v/>
      </c>
      <c r="V1265" s="248" t="str">
        <f>IF(AND(R1265&lt;&gt;"",S1265&lt;&gt;"",T1265&lt;&gt;"",Q1265&lt;&gt;"",AL1265&lt;&gt;""),IF(OR(Q1265="OZZ",Q1265="ZZ"),ROUND(0-SUMIF($D$12:$D1264,$D1265,V$12:V1264),2),IF(T1265=0,0,ROUND(MIN(MIN(17300,TRUNC(0.75*(SUMIF($D$12:$D$2012,$D1265,R$12:R$2012)+SUMIF($D$12:$D$2012,$D1265,S$12:S$2012)),2)+SUMIF($D$12:$D1265,$D1265,AL$12:AL1265))-SUMIF($D$12:$D1264,$D1265,V$12:V1264)-SUMIF($D$12:$D$2012,$D1265,U$12:U$2012),AL1265),2))),"")</f>
        <v/>
      </c>
      <c r="W1265" s="250" t="str">
        <f>IF(Q1265&lt;&gt;"",1000 - SUMIF($D$12:$D1264,$D1265,W$12:W1264),"")</f>
        <v/>
      </c>
      <c r="X1265" s="106"/>
      <c r="Y1265" s="247"/>
      <c r="Z1265" s="247"/>
      <c r="AA1265" s="247"/>
      <c r="AB1265" s="248" t="str">
        <f>IF(AND(Y1265&lt;&gt;"",Z1265&lt;&gt;"",X1265&lt;&gt;""),ROUND(MIN(IF(OR(X1265="OZZ",X1265="ZZ"),5000,17300),TRUNC(0.75*(SUMIF($D$12:$D1265,$D1265,Y$12:Y1265)+SUMIF($D$12:$D1265,$D1265,Z$12:Z1265)),2)) - SUMIF($D$12:$D1264,$D1265,AB$12:AB1264),2),"")</f>
        <v/>
      </c>
      <c r="AC1265" s="251" t="str">
        <f>IF(AND(Y1265&lt;&gt;"",Z1265&lt;&gt;"",AA1265&lt;&gt;"",X1265&lt;&gt;"",AP1265&lt;&gt;""),IF(OR(X1265="OZZ",X1265="ZZ"),ROUND(0-SUMIF($D$12:$D1264,$D1265,AC$12:AC1264),2),IF(AA1265=0,0,ROUND(MIN(MIN(17300,TRUNC(0.75*(SUMIF($D$12:$D$2012,$D1265,Y$12:Y$2012)+SUMIF($D$12:$D$2012,$D1265,Z$12:Z$2012)),2)+SUMIF($D$12:$D1265,$D1265,AP$12:AP1265))-SUMIF($D$12:$D1264,$D1265,AC$12:AC1264)-SUMIF($D$12:$D$2012,$D1265,AB$12:AB$2012),AP1265),2))),"")</f>
        <v/>
      </c>
      <c r="AD1265" s="250" t="str">
        <f>IF(X1265&lt;&gt;"",1000 - SUMIF($D$12:$D1264,$D1265,AD$12:AD1264),"")</f>
        <v/>
      </c>
      <c r="AE1265" s="252"/>
      <c r="AF1265" s="253"/>
      <c r="AG1265" s="254"/>
      <c r="AH1265" s="255" t="str">
        <f t="shared" si="418"/>
        <v/>
      </c>
      <c r="AI1265" s="256"/>
      <c r="AJ1265" s="253"/>
      <c r="AK1265" s="254"/>
      <c r="AL1265" s="255" t="str">
        <f t="shared" si="419"/>
        <v/>
      </c>
      <c r="AM1265" s="256"/>
      <c r="AN1265" s="253"/>
      <c r="AO1265" s="254"/>
      <c r="AP1265" s="255" t="str">
        <f t="shared" si="399"/>
        <v/>
      </c>
      <c r="AQ1265" s="116"/>
      <c r="AR1265" s="116"/>
      <c r="AS1265" s="117"/>
      <c r="AT1265" s="118"/>
      <c r="AU1265" s="119" t="str">
        <f>IF(D1265&lt;&gt; "", IF(COUNTIF($D$12:$D1265,$D1265)&gt;1,0,IF(SUM(N1265,U1265,AB1265)&gt;0,IF(AND(X1265="",OR(Q1265&lt;&gt;"",J1265&lt;&gt;"")),IF(Q1265&lt;&gt;"",Q1265,IF(J1265&lt;&gt;"",J1265,0)),IF(AND(Q1265&lt;&gt;"",J1265&lt;&gt;"",Q1265=J1265),Q1265,X1265)),0)),"")</f>
        <v/>
      </c>
      <c r="AV1265" s="119" t="str">
        <f>IF(D1265&lt;&gt;"",IF(COUNTIF($D$12:$D1265,$D1265)&gt;1,0,IF(SUM(O1265,V1265,AC1265)&gt;0,IF(AND(X1265="",OR(Q1265&lt;&gt;"",J1265&lt;&gt;"")),IF(Q1265&lt;&gt;"",Q1265,IF(J1265&lt;&gt;"",J1265,0)),IF(AND(Q1265&lt;&gt;"",J1265&lt;&gt;"",Q1265=J1265),Q1265,X1265)),0)),"")</f>
        <v/>
      </c>
      <c r="AW1265" s="119" t="str">
        <f>IF(D1265&lt;&gt;"",IF(COUNTIF($D$12:$D1265,$D1265)&gt;1,0,IF(SUM(P1265,W1265,AD1265)&gt;0,IF(AND(X1265="",OR(Q1265&lt;&gt;"",J1265&lt;&gt;"")),IF(Q1265&lt;&gt;"",Q1265,IF(J1265&lt;&gt;"",J1265,0)),IF(AND(Q1265&lt;&gt;"",J1265&lt;&gt;"",Q1265=J1265),Q1265,X1265)),0)),"")</f>
        <v/>
      </c>
      <c r="AX1265" s="118" t="str">
        <f t="shared" si="400"/>
        <v/>
      </c>
      <c r="AY1265" s="118" t="str">
        <f t="shared" si="401"/>
        <v/>
      </c>
      <c r="AZ1265" s="118" t="str">
        <f t="shared" si="402"/>
        <v/>
      </c>
      <c r="BA1265" s="118" t="str">
        <f t="shared" si="403"/>
        <v/>
      </c>
      <c r="BB1265" s="118" t="str">
        <f t="shared" si="404"/>
        <v/>
      </c>
      <c r="BC1265" s="118" t="str">
        <f t="shared" si="405"/>
        <v/>
      </c>
      <c r="BD1265" s="118" t="str">
        <f t="shared" si="406"/>
        <v/>
      </c>
      <c r="BE1265" s="118" t="str">
        <f t="shared" si="407"/>
        <v/>
      </c>
      <c r="BF1265" s="118" t="str">
        <f t="shared" si="408"/>
        <v/>
      </c>
      <c r="BG1265" s="120"/>
      <c r="BH1265" s="120" t="str">
        <f t="shared" si="409"/>
        <v/>
      </c>
      <c r="BI1265" s="120" t="str">
        <f t="shared" si="410"/>
        <v/>
      </c>
      <c r="BJ1265" s="121"/>
      <c r="BK1265" s="120" t="str">
        <f t="shared" si="411"/>
        <v/>
      </c>
      <c r="BL1265" s="120" t="str">
        <f t="shared" si="412"/>
        <v/>
      </c>
      <c r="BM1265" s="120" t="str">
        <f t="shared" si="413"/>
        <v/>
      </c>
      <c r="BN1265" s="120" t="str">
        <f t="shared" si="414"/>
        <v/>
      </c>
      <c r="BO1265" s="120" t="str">
        <f t="shared" si="415"/>
        <v/>
      </c>
      <c r="BP1265" s="120" t="str">
        <f t="shared" si="416"/>
        <v/>
      </c>
      <c r="BQ1265" s="98"/>
      <c r="BR1265" s="98"/>
      <c r="BS1265" s="98"/>
      <c r="BT1265" s="98"/>
      <c r="BU1265" s="98"/>
      <c r="BV1265" s="98"/>
      <c r="BW1265" s="98"/>
      <c r="BX1265" s="98"/>
      <c r="BY1265" s="98"/>
      <c r="BZ1265" s="98"/>
      <c r="CA1265" s="98"/>
      <c r="CB1265" s="98"/>
      <c r="CC1265" s="98"/>
      <c r="CD1265" s="98"/>
      <c r="CE1265" s="98"/>
      <c r="CF1265" s="98"/>
      <c r="CG1265" s="98"/>
      <c r="CH1265" s="98"/>
      <c r="CI1265" s="98"/>
      <c r="CJ1265" s="98"/>
      <c r="CK1265" s="98"/>
      <c r="CL1265" s="98"/>
      <c r="CM1265" s="98"/>
      <c r="CN1265" s="98"/>
      <c r="CO1265" s="98"/>
      <c r="CP1265" s="98"/>
      <c r="CQ1265" s="98"/>
      <c r="CR1265" s="98"/>
      <c r="CS1265" s="98"/>
    </row>
    <row r="1266" spans="1:97" s="4" customFormat="1" ht="18.75" customHeight="1" x14ac:dyDescent="0.2">
      <c r="A1266" s="3">
        <f t="shared" si="417"/>
        <v>1254</v>
      </c>
      <c r="B1266" s="263"/>
      <c r="C1266" s="263"/>
      <c r="D1266" s="263"/>
      <c r="E1266" s="259"/>
      <c r="F1266" s="259"/>
      <c r="G1266" s="43"/>
      <c r="H1266" s="264"/>
      <c r="I1266" s="261"/>
      <c r="J1266" s="106"/>
      <c r="K1266" s="247"/>
      <c r="L1266" s="247"/>
      <c r="M1266" s="247"/>
      <c r="N1266" s="248" t="str">
        <f>IF(AND(K1266&lt;&gt;"",L1266&lt;&gt;"",J1266&lt;&gt;""),ROUND(MIN(IF(OR(J1266="OZZ",J1266="ZZ"),5000,17300),TRUNC(0.75*(SUMIF($D$12:$D1266,$D1266,K$12:K1266)+SUMIF($D$12:$D1266,$D1266,L$12:L1266)),2)) - SUMIF($D$12:$D1265,$D1266,N$12:N1265),2),"")</f>
        <v/>
      </c>
      <c r="O1266" s="249" t="str">
        <f>IF(AND(K1266&lt;&gt;"",L1266&lt;&gt;"",M1266&lt;&gt;"",J1266&lt;&gt;"",AH1266&lt;&gt;""),IF(OR(J1266="OZZ",J1266="ZZ"),ROUND(0-SUMIF($D$12:$D1265,$D1266,O$12:O1265),2),IF(M1266=0,0,ROUND(MIN(MIN(17300,TRUNC(0.75*(SUMIF($D$12:$D$2012,$D1266,K$12:K$2012)+SUMIF($D$12:$D$2012,$D1266,L$12:L$2012)),2)+SUMIF($D$12:$D1266,$D1266,AH$12:AH1266))-SUMIF($D$12:$D1265,$D1266,O$12:O1265)-SUMIF($D$12:$D$2012,$D1266,N$12:N$2012),AH1266),2))),"")</f>
        <v/>
      </c>
      <c r="P1266" s="250" t="str">
        <f>IF(J1266&lt;&gt;"",1000 - SUMIF($D$12:$D1265,$D1266,P$12:P1265),"")</f>
        <v/>
      </c>
      <c r="Q1266" s="106"/>
      <c r="R1266" s="247"/>
      <c r="S1266" s="247"/>
      <c r="T1266" s="247"/>
      <c r="U1266" s="248" t="str">
        <f>IF(AND(R1266&lt;&gt;"",S1266&lt;&gt;"",Q1266&lt;&gt;""),ROUND(MIN(IF(OR(Q1266="OZZ",Q1266="ZZ"),5000,17300),TRUNC(0.75*(SUMIF($D$12:$D1266,$D1266,R$12:R1266)+SUMIF($D$12:$D1266,$D1266,S$12:S1266)),2)) - SUMIF($D$12:$D1265,$D1266,U$12:U1265),2),"")</f>
        <v/>
      </c>
      <c r="V1266" s="248" t="str">
        <f>IF(AND(R1266&lt;&gt;"",S1266&lt;&gt;"",T1266&lt;&gt;"",Q1266&lt;&gt;"",AL1266&lt;&gt;""),IF(OR(Q1266="OZZ",Q1266="ZZ"),ROUND(0-SUMIF($D$12:$D1265,$D1266,V$12:V1265),2),IF(T1266=0,0,ROUND(MIN(MIN(17300,TRUNC(0.75*(SUMIF($D$12:$D$2012,$D1266,R$12:R$2012)+SUMIF($D$12:$D$2012,$D1266,S$12:S$2012)),2)+SUMIF($D$12:$D1266,$D1266,AL$12:AL1266))-SUMIF($D$12:$D1265,$D1266,V$12:V1265)-SUMIF($D$12:$D$2012,$D1266,U$12:U$2012),AL1266),2))),"")</f>
        <v/>
      </c>
      <c r="W1266" s="250" t="str">
        <f>IF(Q1266&lt;&gt;"",1000 - SUMIF($D$12:$D1265,$D1266,W$12:W1265),"")</f>
        <v/>
      </c>
      <c r="X1266" s="106"/>
      <c r="Y1266" s="247"/>
      <c r="Z1266" s="247"/>
      <c r="AA1266" s="247"/>
      <c r="AB1266" s="248" t="str">
        <f>IF(AND(Y1266&lt;&gt;"",Z1266&lt;&gt;"",X1266&lt;&gt;""),ROUND(MIN(IF(OR(X1266="OZZ",X1266="ZZ"),5000,17300),TRUNC(0.75*(SUMIF($D$12:$D1266,$D1266,Y$12:Y1266)+SUMIF($D$12:$D1266,$D1266,Z$12:Z1266)),2)) - SUMIF($D$12:$D1265,$D1266,AB$12:AB1265),2),"")</f>
        <v/>
      </c>
      <c r="AC1266" s="251" t="str">
        <f>IF(AND(Y1266&lt;&gt;"",Z1266&lt;&gt;"",AA1266&lt;&gt;"",X1266&lt;&gt;"",AP1266&lt;&gt;""),IF(OR(X1266="OZZ",X1266="ZZ"),ROUND(0-SUMIF($D$12:$D1265,$D1266,AC$12:AC1265),2),IF(AA1266=0,0,ROUND(MIN(MIN(17300,TRUNC(0.75*(SUMIF($D$12:$D$2012,$D1266,Y$12:Y$2012)+SUMIF($D$12:$D$2012,$D1266,Z$12:Z$2012)),2)+SUMIF($D$12:$D1266,$D1266,AP$12:AP1266))-SUMIF($D$12:$D1265,$D1266,AC$12:AC1265)-SUMIF($D$12:$D$2012,$D1266,AB$12:AB$2012),AP1266),2))),"")</f>
        <v/>
      </c>
      <c r="AD1266" s="250" t="str">
        <f>IF(X1266&lt;&gt;"",1000 - SUMIF($D$12:$D1265,$D1266,AD$12:AD1265),"")</f>
        <v/>
      </c>
      <c r="AE1266" s="252"/>
      <c r="AF1266" s="253"/>
      <c r="AG1266" s="254"/>
      <c r="AH1266" s="255" t="str">
        <f t="shared" si="418"/>
        <v/>
      </c>
      <c r="AI1266" s="256"/>
      <c r="AJ1266" s="253"/>
      <c r="AK1266" s="254"/>
      <c r="AL1266" s="255" t="str">
        <f t="shared" si="419"/>
        <v/>
      </c>
      <c r="AM1266" s="256"/>
      <c r="AN1266" s="253"/>
      <c r="AO1266" s="254"/>
      <c r="AP1266" s="255" t="str">
        <f t="shared" si="399"/>
        <v/>
      </c>
      <c r="AQ1266" s="116"/>
      <c r="AR1266" s="116"/>
      <c r="AS1266" s="117"/>
      <c r="AT1266" s="118"/>
      <c r="AU1266" s="119" t="str">
        <f>IF(D1266&lt;&gt; "", IF(COUNTIF($D$12:$D1266,$D1266)&gt;1,0,IF(SUM(N1266,U1266,AB1266)&gt;0,IF(AND(X1266="",OR(Q1266&lt;&gt;"",J1266&lt;&gt;"")),IF(Q1266&lt;&gt;"",Q1266,IF(J1266&lt;&gt;"",J1266,0)),IF(AND(Q1266&lt;&gt;"",J1266&lt;&gt;"",Q1266=J1266),Q1266,X1266)),0)),"")</f>
        <v/>
      </c>
      <c r="AV1266" s="119" t="str">
        <f>IF(D1266&lt;&gt;"",IF(COUNTIF($D$12:$D1266,$D1266)&gt;1,0,IF(SUM(O1266,V1266,AC1266)&gt;0,IF(AND(X1266="",OR(Q1266&lt;&gt;"",J1266&lt;&gt;"")),IF(Q1266&lt;&gt;"",Q1266,IF(J1266&lt;&gt;"",J1266,0)),IF(AND(Q1266&lt;&gt;"",J1266&lt;&gt;"",Q1266=J1266),Q1266,X1266)),0)),"")</f>
        <v/>
      </c>
      <c r="AW1266" s="119" t="str">
        <f>IF(D1266&lt;&gt;"",IF(COUNTIF($D$12:$D1266,$D1266)&gt;1,0,IF(SUM(P1266,W1266,AD1266)&gt;0,IF(AND(X1266="",OR(Q1266&lt;&gt;"",J1266&lt;&gt;"")),IF(Q1266&lt;&gt;"",Q1266,IF(J1266&lt;&gt;"",J1266,0)),IF(AND(Q1266&lt;&gt;"",J1266&lt;&gt;"",Q1266=J1266),Q1266,X1266)),0)),"")</f>
        <v/>
      </c>
      <c r="AX1266" s="118" t="str">
        <f t="shared" si="400"/>
        <v/>
      </c>
      <c r="AY1266" s="118" t="str">
        <f t="shared" si="401"/>
        <v/>
      </c>
      <c r="AZ1266" s="118" t="str">
        <f t="shared" si="402"/>
        <v/>
      </c>
      <c r="BA1266" s="118" t="str">
        <f t="shared" si="403"/>
        <v/>
      </c>
      <c r="BB1266" s="118" t="str">
        <f t="shared" si="404"/>
        <v/>
      </c>
      <c r="BC1266" s="118" t="str">
        <f t="shared" si="405"/>
        <v/>
      </c>
      <c r="BD1266" s="118" t="str">
        <f t="shared" si="406"/>
        <v/>
      </c>
      <c r="BE1266" s="118" t="str">
        <f t="shared" si="407"/>
        <v/>
      </c>
      <c r="BF1266" s="118" t="str">
        <f t="shared" si="408"/>
        <v/>
      </c>
      <c r="BG1266" s="120"/>
      <c r="BH1266" s="120" t="str">
        <f t="shared" si="409"/>
        <v/>
      </c>
      <c r="BI1266" s="120" t="str">
        <f t="shared" si="410"/>
        <v/>
      </c>
      <c r="BJ1266" s="121"/>
      <c r="BK1266" s="120" t="str">
        <f t="shared" si="411"/>
        <v/>
      </c>
      <c r="BL1266" s="120" t="str">
        <f t="shared" si="412"/>
        <v/>
      </c>
      <c r="BM1266" s="120" t="str">
        <f t="shared" si="413"/>
        <v/>
      </c>
      <c r="BN1266" s="120" t="str">
        <f t="shared" si="414"/>
        <v/>
      </c>
      <c r="BO1266" s="120" t="str">
        <f t="shared" si="415"/>
        <v/>
      </c>
      <c r="BP1266" s="120" t="str">
        <f t="shared" si="416"/>
        <v/>
      </c>
      <c r="BQ1266" s="98"/>
      <c r="BR1266" s="98"/>
      <c r="BS1266" s="98"/>
      <c r="BT1266" s="98"/>
      <c r="BU1266" s="98"/>
      <c r="BV1266" s="98"/>
      <c r="BW1266" s="98"/>
      <c r="BX1266" s="98"/>
      <c r="BY1266" s="98"/>
      <c r="BZ1266" s="98"/>
      <c r="CA1266" s="98"/>
      <c r="CB1266" s="98"/>
      <c r="CC1266" s="98"/>
      <c r="CD1266" s="98"/>
      <c r="CE1266" s="98"/>
      <c r="CF1266" s="98"/>
      <c r="CG1266" s="98"/>
      <c r="CH1266" s="98"/>
      <c r="CI1266" s="98"/>
      <c r="CJ1266" s="98"/>
      <c r="CK1266" s="98"/>
      <c r="CL1266" s="98"/>
      <c r="CM1266" s="98"/>
      <c r="CN1266" s="98"/>
      <c r="CO1266" s="98"/>
      <c r="CP1266" s="98"/>
      <c r="CQ1266" s="98"/>
      <c r="CR1266" s="98"/>
      <c r="CS1266" s="98"/>
    </row>
    <row r="1267" spans="1:97" s="4" customFormat="1" ht="18.75" customHeight="1" x14ac:dyDescent="0.2">
      <c r="A1267" s="3">
        <f t="shared" si="417"/>
        <v>1255</v>
      </c>
      <c r="B1267" s="263"/>
      <c r="C1267" s="263"/>
      <c r="D1267" s="263"/>
      <c r="E1267" s="259"/>
      <c r="F1267" s="259"/>
      <c r="G1267" s="43"/>
      <c r="H1267" s="264"/>
      <c r="I1267" s="261"/>
      <c r="J1267" s="106"/>
      <c r="K1267" s="247"/>
      <c r="L1267" s="247"/>
      <c r="M1267" s="247"/>
      <c r="N1267" s="248" t="str">
        <f>IF(AND(K1267&lt;&gt;"",L1267&lt;&gt;"",J1267&lt;&gt;""),ROUND(MIN(IF(OR(J1267="OZZ",J1267="ZZ"),5000,17300),TRUNC(0.75*(SUMIF($D$12:$D1267,$D1267,K$12:K1267)+SUMIF($D$12:$D1267,$D1267,L$12:L1267)),2)) - SUMIF($D$12:$D1266,$D1267,N$12:N1266),2),"")</f>
        <v/>
      </c>
      <c r="O1267" s="249" t="str">
        <f>IF(AND(K1267&lt;&gt;"",L1267&lt;&gt;"",M1267&lt;&gt;"",J1267&lt;&gt;"",AH1267&lt;&gt;""),IF(OR(J1267="OZZ",J1267="ZZ"),ROUND(0-SUMIF($D$12:$D1266,$D1267,O$12:O1266),2),IF(M1267=0,0,ROUND(MIN(MIN(17300,TRUNC(0.75*(SUMIF($D$12:$D$2012,$D1267,K$12:K$2012)+SUMIF($D$12:$D$2012,$D1267,L$12:L$2012)),2)+SUMIF($D$12:$D1267,$D1267,AH$12:AH1267))-SUMIF($D$12:$D1266,$D1267,O$12:O1266)-SUMIF($D$12:$D$2012,$D1267,N$12:N$2012),AH1267),2))),"")</f>
        <v/>
      </c>
      <c r="P1267" s="250" t="str">
        <f>IF(J1267&lt;&gt;"",1000 - SUMIF($D$12:$D1266,$D1267,P$12:P1266),"")</f>
        <v/>
      </c>
      <c r="Q1267" s="106"/>
      <c r="R1267" s="247"/>
      <c r="S1267" s="247"/>
      <c r="T1267" s="247"/>
      <c r="U1267" s="248" t="str">
        <f>IF(AND(R1267&lt;&gt;"",S1267&lt;&gt;"",Q1267&lt;&gt;""),ROUND(MIN(IF(OR(Q1267="OZZ",Q1267="ZZ"),5000,17300),TRUNC(0.75*(SUMIF($D$12:$D1267,$D1267,R$12:R1267)+SUMIF($D$12:$D1267,$D1267,S$12:S1267)),2)) - SUMIF($D$12:$D1266,$D1267,U$12:U1266),2),"")</f>
        <v/>
      </c>
      <c r="V1267" s="248" t="str">
        <f>IF(AND(R1267&lt;&gt;"",S1267&lt;&gt;"",T1267&lt;&gt;"",Q1267&lt;&gt;"",AL1267&lt;&gt;""),IF(OR(Q1267="OZZ",Q1267="ZZ"),ROUND(0-SUMIF($D$12:$D1266,$D1267,V$12:V1266),2),IF(T1267=0,0,ROUND(MIN(MIN(17300,TRUNC(0.75*(SUMIF($D$12:$D$2012,$D1267,R$12:R$2012)+SUMIF($D$12:$D$2012,$D1267,S$12:S$2012)),2)+SUMIF($D$12:$D1267,$D1267,AL$12:AL1267))-SUMIF($D$12:$D1266,$D1267,V$12:V1266)-SUMIF($D$12:$D$2012,$D1267,U$12:U$2012),AL1267),2))),"")</f>
        <v/>
      </c>
      <c r="W1267" s="250" t="str">
        <f>IF(Q1267&lt;&gt;"",1000 - SUMIF($D$12:$D1266,$D1267,W$12:W1266),"")</f>
        <v/>
      </c>
      <c r="X1267" s="106"/>
      <c r="Y1267" s="247"/>
      <c r="Z1267" s="247"/>
      <c r="AA1267" s="247"/>
      <c r="AB1267" s="248" t="str">
        <f>IF(AND(Y1267&lt;&gt;"",Z1267&lt;&gt;"",X1267&lt;&gt;""),ROUND(MIN(IF(OR(X1267="OZZ",X1267="ZZ"),5000,17300),TRUNC(0.75*(SUMIF($D$12:$D1267,$D1267,Y$12:Y1267)+SUMIF($D$12:$D1267,$D1267,Z$12:Z1267)),2)) - SUMIF($D$12:$D1266,$D1267,AB$12:AB1266),2),"")</f>
        <v/>
      </c>
      <c r="AC1267" s="251" t="str">
        <f>IF(AND(Y1267&lt;&gt;"",Z1267&lt;&gt;"",AA1267&lt;&gt;"",X1267&lt;&gt;"",AP1267&lt;&gt;""),IF(OR(X1267="OZZ",X1267="ZZ"),ROUND(0-SUMIF($D$12:$D1266,$D1267,AC$12:AC1266),2),IF(AA1267=0,0,ROUND(MIN(MIN(17300,TRUNC(0.75*(SUMIF($D$12:$D$2012,$D1267,Y$12:Y$2012)+SUMIF($D$12:$D$2012,$D1267,Z$12:Z$2012)),2)+SUMIF($D$12:$D1267,$D1267,AP$12:AP1267))-SUMIF($D$12:$D1266,$D1267,AC$12:AC1266)-SUMIF($D$12:$D$2012,$D1267,AB$12:AB$2012),AP1267),2))),"")</f>
        <v/>
      </c>
      <c r="AD1267" s="250" t="str">
        <f>IF(X1267&lt;&gt;"",1000 - SUMIF($D$12:$D1266,$D1267,AD$12:AD1266),"")</f>
        <v/>
      </c>
      <c r="AE1267" s="252"/>
      <c r="AF1267" s="253"/>
      <c r="AG1267" s="254"/>
      <c r="AH1267" s="255" t="str">
        <f t="shared" si="418"/>
        <v/>
      </c>
      <c r="AI1267" s="256"/>
      <c r="AJ1267" s="253"/>
      <c r="AK1267" s="254"/>
      <c r="AL1267" s="255" t="str">
        <f t="shared" si="419"/>
        <v/>
      </c>
      <c r="AM1267" s="256"/>
      <c r="AN1267" s="253"/>
      <c r="AO1267" s="254"/>
      <c r="AP1267" s="255" t="str">
        <f t="shared" si="399"/>
        <v/>
      </c>
      <c r="AQ1267" s="116"/>
      <c r="AR1267" s="116"/>
      <c r="AS1267" s="117"/>
      <c r="AT1267" s="118"/>
      <c r="AU1267" s="119" t="str">
        <f>IF(D1267&lt;&gt; "", IF(COUNTIF($D$12:$D1267,$D1267)&gt;1,0,IF(SUM(N1267,U1267,AB1267)&gt;0,IF(AND(X1267="",OR(Q1267&lt;&gt;"",J1267&lt;&gt;"")),IF(Q1267&lt;&gt;"",Q1267,IF(J1267&lt;&gt;"",J1267,0)),IF(AND(Q1267&lt;&gt;"",J1267&lt;&gt;"",Q1267=J1267),Q1267,X1267)),0)),"")</f>
        <v/>
      </c>
      <c r="AV1267" s="119" t="str">
        <f>IF(D1267&lt;&gt;"",IF(COUNTIF($D$12:$D1267,$D1267)&gt;1,0,IF(SUM(O1267,V1267,AC1267)&gt;0,IF(AND(X1267="",OR(Q1267&lt;&gt;"",J1267&lt;&gt;"")),IF(Q1267&lt;&gt;"",Q1267,IF(J1267&lt;&gt;"",J1267,0)),IF(AND(Q1267&lt;&gt;"",J1267&lt;&gt;"",Q1267=J1267),Q1267,X1267)),0)),"")</f>
        <v/>
      </c>
      <c r="AW1267" s="119" t="str">
        <f>IF(D1267&lt;&gt;"",IF(COUNTIF($D$12:$D1267,$D1267)&gt;1,0,IF(SUM(P1267,W1267,AD1267)&gt;0,IF(AND(X1267="",OR(Q1267&lt;&gt;"",J1267&lt;&gt;"")),IF(Q1267&lt;&gt;"",Q1267,IF(J1267&lt;&gt;"",J1267,0)),IF(AND(Q1267&lt;&gt;"",J1267&lt;&gt;"",Q1267=J1267),Q1267,X1267)),0)),"")</f>
        <v/>
      </c>
      <c r="AX1267" s="118" t="str">
        <f t="shared" si="400"/>
        <v/>
      </c>
      <c r="AY1267" s="118" t="str">
        <f t="shared" si="401"/>
        <v/>
      </c>
      <c r="AZ1267" s="118" t="str">
        <f t="shared" si="402"/>
        <v/>
      </c>
      <c r="BA1267" s="118" t="str">
        <f t="shared" si="403"/>
        <v/>
      </c>
      <c r="BB1267" s="118" t="str">
        <f t="shared" si="404"/>
        <v/>
      </c>
      <c r="BC1267" s="118" t="str">
        <f t="shared" si="405"/>
        <v/>
      </c>
      <c r="BD1267" s="118" t="str">
        <f t="shared" si="406"/>
        <v/>
      </c>
      <c r="BE1267" s="118" t="str">
        <f t="shared" si="407"/>
        <v/>
      </c>
      <c r="BF1267" s="118" t="str">
        <f t="shared" si="408"/>
        <v/>
      </c>
      <c r="BG1267" s="120"/>
      <c r="BH1267" s="120" t="str">
        <f t="shared" si="409"/>
        <v/>
      </c>
      <c r="BI1267" s="120" t="str">
        <f t="shared" si="410"/>
        <v/>
      </c>
      <c r="BJ1267" s="121"/>
      <c r="BK1267" s="120" t="str">
        <f t="shared" si="411"/>
        <v/>
      </c>
      <c r="BL1267" s="120" t="str">
        <f t="shared" si="412"/>
        <v/>
      </c>
      <c r="BM1267" s="120" t="str">
        <f t="shared" si="413"/>
        <v/>
      </c>
      <c r="BN1267" s="120" t="str">
        <f t="shared" si="414"/>
        <v/>
      </c>
      <c r="BO1267" s="120" t="str">
        <f t="shared" si="415"/>
        <v/>
      </c>
      <c r="BP1267" s="120" t="str">
        <f t="shared" si="416"/>
        <v/>
      </c>
      <c r="BQ1267" s="98"/>
      <c r="BR1267" s="98"/>
      <c r="BS1267" s="98"/>
      <c r="BT1267" s="98"/>
      <c r="BU1267" s="98"/>
      <c r="BV1267" s="98"/>
      <c r="BW1267" s="98"/>
      <c r="BX1267" s="98"/>
      <c r="BY1267" s="98"/>
      <c r="BZ1267" s="98"/>
      <c r="CA1267" s="98"/>
      <c r="CB1267" s="98"/>
      <c r="CC1267" s="98"/>
      <c r="CD1267" s="98"/>
      <c r="CE1267" s="98"/>
      <c r="CF1267" s="98"/>
      <c r="CG1267" s="98"/>
      <c r="CH1267" s="98"/>
      <c r="CI1267" s="98"/>
      <c r="CJ1267" s="98"/>
      <c r="CK1267" s="98"/>
      <c r="CL1267" s="98"/>
      <c r="CM1267" s="98"/>
      <c r="CN1267" s="98"/>
      <c r="CO1267" s="98"/>
      <c r="CP1267" s="98"/>
      <c r="CQ1267" s="98"/>
      <c r="CR1267" s="98"/>
      <c r="CS1267" s="98"/>
    </row>
    <row r="1268" spans="1:97" s="4" customFormat="1" ht="18.75" customHeight="1" x14ac:dyDescent="0.2">
      <c r="A1268" s="3">
        <f t="shared" si="417"/>
        <v>1256</v>
      </c>
      <c r="B1268" s="263"/>
      <c r="C1268" s="263"/>
      <c r="D1268" s="263"/>
      <c r="E1268" s="259"/>
      <c r="F1268" s="259"/>
      <c r="G1268" s="43"/>
      <c r="H1268" s="264"/>
      <c r="I1268" s="261"/>
      <c r="J1268" s="106"/>
      <c r="K1268" s="247"/>
      <c r="L1268" s="247"/>
      <c r="M1268" s="247"/>
      <c r="N1268" s="248" t="str">
        <f>IF(AND(K1268&lt;&gt;"",L1268&lt;&gt;"",J1268&lt;&gt;""),ROUND(MIN(IF(OR(J1268="OZZ",J1268="ZZ"),5000,17300),TRUNC(0.75*(SUMIF($D$12:$D1268,$D1268,K$12:K1268)+SUMIF($D$12:$D1268,$D1268,L$12:L1268)),2)) - SUMIF($D$12:$D1267,$D1268,N$12:N1267),2),"")</f>
        <v/>
      </c>
      <c r="O1268" s="249" t="str">
        <f>IF(AND(K1268&lt;&gt;"",L1268&lt;&gt;"",M1268&lt;&gt;"",J1268&lt;&gt;"",AH1268&lt;&gt;""),IF(OR(J1268="OZZ",J1268="ZZ"),ROUND(0-SUMIF($D$12:$D1267,$D1268,O$12:O1267),2),IF(M1268=0,0,ROUND(MIN(MIN(17300,TRUNC(0.75*(SUMIF($D$12:$D$2012,$D1268,K$12:K$2012)+SUMIF($D$12:$D$2012,$D1268,L$12:L$2012)),2)+SUMIF($D$12:$D1268,$D1268,AH$12:AH1268))-SUMIF($D$12:$D1267,$D1268,O$12:O1267)-SUMIF($D$12:$D$2012,$D1268,N$12:N$2012),AH1268),2))),"")</f>
        <v/>
      </c>
      <c r="P1268" s="250" t="str">
        <f>IF(J1268&lt;&gt;"",1000 - SUMIF($D$12:$D1267,$D1268,P$12:P1267),"")</f>
        <v/>
      </c>
      <c r="Q1268" s="106"/>
      <c r="R1268" s="247"/>
      <c r="S1268" s="247"/>
      <c r="T1268" s="247"/>
      <c r="U1268" s="248" t="str">
        <f>IF(AND(R1268&lt;&gt;"",S1268&lt;&gt;"",Q1268&lt;&gt;""),ROUND(MIN(IF(OR(Q1268="OZZ",Q1268="ZZ"),5000,17300),TRUNC(0.75*(SUMIF($D$12:$D1268,$D1268,R$12:R1268)+SUMIF($D$12:$D1268,$D1268,S$12:S1268)),2)) - SUMIF($D$12:$D1267,$D1268,U$12:U1267),2),"")</f>
        <v/>
      </c>
      <c r="V1268" s="248" t="str">
        <f>IF(AND(R1268&lt;&gt;"",S1268&lt;&gt;"",T1268&lt;&gt;"",Q1268&lt;&gt;"",AL1268&lt;&gt;""),IF(OR(Q1268="OZZ",Q1268="ZZ"),ROUND(0-SUMIF($D$12:$D1267,$D1268,V$12:V1267),2),IF(T1268=0,0,ROUND(MIN(MIN(17300,TRUNC(0.75*(SUMIF($D$12:$D$2012,$D1268,R$12:R$2012)+SUMIF($D$12:$D$2012,$D1268,S$12:S$2012)),2)+SUMIF($D$12:$D1268,$D1268,AL$12:AL1268))-SUMIF($D$12:$D1267,$D1268,V$12:V1267)-SUMIF($D$12:$D$2012,$D1268,U$12:U$2012),AL1268),2))),"")</f>
        <v/>
      </c>
      <c r="W1268" s="250" t="str">
        <f>IF(Q1268&lt;&gt;"",1000 - SUMIF($D$12:$D1267,$D1268,W$12:W1267),"")</f>
        <v/>
      </c>
      <c r="X1268" s="106"/>
      <c r="Y1268" s="247"/>
      <c r="Z1268" s="247"/>
      <c r="AA1268" s="247"/>
      <c r="AB1268" s="248" t="str">
        <f>IF(AND(Y1268&lt;&gt;"",Z1268&lt;&gt;"",X1268&lt;&gt;""),ROUND(MIN(IF(OR(X1268="OZZ",X1268="ZZ"),5000,17300),TRUNC(0.75*(SUMIF($D$12:$D1268,$D1268,Y$12:Y1268)+SUMIF($D$12:$D1268,$D1268,Z$12:Z1268)),2)) - SUMIF($D$12:$D1267,$D1268,AB$12:AB1267),2),"")</f>
        <v/>
      </c>
      <c r="AC1268" s="251" t="str">
        <f>IF(AND(Y1268&lt;&gt;"",Z1268&lt;&gt;"",AA1268&lt;&gt;"",X1268&lt;&gt;"",AP1268&lt;&gt;""),IF(OR(X1268="OZZ",X1268="ZZ"),ROUND(0-SUMIF($D$12:$D1267,$D1268,AC$12:AC1267),2),IF(AA1268=0,0,ROUND(MIN(MIN(17300,TRUNC(0.75*(SUMIF($D$12:$D$2012,$D1268,Y$12:Y$2012)+SUMIF($D$12:$D$2012,$D1268,Z$12:Z$2012)),2)+SUMIF($D$12:$D1268,$D1268,AP$12:AP1268))-SUMIF($D$12:$D1267,$D1268,AC$12:AC1267)-SUMIF($D$12:$D$2012,$D1268,AB$12:AB$2012),AP1268),2))),"")</f>
        <v/>
      </c>
      <c r="AD1268" s="250" t="str">
        <f>IF(X1268&lt;&gt;"",1000 - SUMIF($D$12:$D1267,$D1268,AD$12:AD1267),"")</f>
        <v/>
      </c>
      <c r="AE1268" s="252"/>
      <c r="AF1268" s="253"/>
      <c r="AG1268" s="254"/>
      <c r="AH1268" s="255" t="str">
        <f t="shared" si="418"/>
        <v/>
      </c>
      <c r="AI1268" s="256"/>
      <c r="AJ1268" s="253"/>
      <c r="AK1268" s="254"/>
      <c r="AL1268" s="255" t="str">
        <f t="shared" si="419"/>
        <v/>
      </c>
      <c r="AM1268" s="256"/>
      <c r="AN1268" s="253"/>
      <c r="AO1268" s="254"/>
      <c r="AP1268" s="255" t="str">
        <f t="shared" si="399"/>
        <v/>
      </c>
      <c r="AQ1268" s="116"/>
      <c r="AR1268" s="116"/>
      <c r="AS1268" s="117"/>
      <c r="AT1268" s="118"/>
      <c r="AU1268" s="119" t="str">
        <f>IF(D1268&lt;&gt; "", IF(COUNTIF($D$12:$D1268,$D1268)&gt;1,0,IF(SUM(N1268,U1268,AB1268)&gt;0,IF(AND(X1268="",OR(Q1268&lt;&gt;"",J1268&lt;&gt;"")),IF(Q1268&lt;&gt;"",Q1268,IF(J1268&lt;&gt;"",J1268,0)),IF(AND(Q1268&lt;&gt;"",J1268&lt;&gt;"",Q1268=J1268),Q1268,X1268)),0)),"")</f>
        <v/>
      </c>
      <c r="AV1268" s="119" t="str">
        <f>IF(D1268&lt;&gt;"",IF(COUNTIF($D$12:$D1268,$D1268)&gt;1,0,IF(SUM(O1268,V1268,AC1268)&gt;0,IF(AND(X1268="",OR(Q1268&lt;&gt;"",J1268&lt;&gt;"")),IF(Q1268&lt;&gt;"",Q1268,IF(J1268&lt;&gt;"",J1268,0)),IF(AND(Q1268&lt;&gt;"",J1268&lt;&gt;"",Q1268=J1268),Q1268,X1268)),0)),"")</f>
        <v/>
      </c>
      <c r="AW1268" s="119" t="str">
        <f>IF(D1268&lt;&gt;"",IF(COUNTIF($D$12:$D1268,$D1268)&gt;1,0,IF(SUM(P1268,W1268,AD1268)&gt;0,IF(AND(X1268="",OR(Q1268&lt;&gt;"",J1268&lt;&gt;"")),IF(Q1268&lt;&gt;"",Q1268,IF(J1268&lt;&gt;"",J1268,0)),IF(AND(Q1268&lt;&gt;"",J1268&lt;&gt;"",Q1268=J1268),Q1268,X1268)),0)),"")</f>
        <v/>
      </c>
      <c r="AX1268" s="118" t="str">
        <f t="shared" si="400"/>
        <v/>
      </c>
      <c r="AY1268" s="118" t="str">
        <f t="shared" si="401"/>
        <v/>
      </c>
      <c r="AZ1268" s="118" t="str">
        <f t="shared" si="402"/>
        <v/>
      </c>
      <c r="BA1268" s="118" t="str">
        <f t="shared" si="403"/>
        <v/>
      </c>
      <c r="BB1268" s="118" t="str">
        <f t="shared" si="404"/>
        <v/>
      </c>
      <c r="BC1268" s="118" t="str">
        <f t="shared" si="405"/>
        <v/>
      </c>
      <c r="BD1268" s="118" t="str">
        <f t="shared" si="406"/>
        <v/>
      </c>
      <c r="BE1268" s="118" t="str">
        <f t="shared" si="407"/>
        <v/>
      </c>
      <c r="BF1268" s="118" t="str">
        <f t="shared" si="408"/>
        <v/>
      </c>
      <c r="BG1268" s="120"/>
      <c r="BH1268" s="120" t="str">
        <f t="shared" si="409"/>
        <v/>
      </c>
      <c r="BI1268" s="120" t="str">
        <f t="shared" si="410"/>
        <v/>
      </c>
      <c r="BJ1268" s="121"/>
      <c r="BK1268" s="120" t="str">
        <f t="shared" si="411"/>
        <v/>
      </c>
      <c r="BL1268" s="120" t="str">
        <f t="shared" si="412"/>
        <v/>
      </c>
      <c r="BM1268" s="120" t="str">
        <f t="shared" si="413"/>
        <v/>
      </c>
      <c r="BN1268" s="120" t="str">
        <f t="shared" si="414"/>
        <v/>
      </c>
      <c r="BO1268" s="120" t="str">
        <f t="shared" si="415"/>
        <v/>
      </c>
      <c r="BP1268" s="120" t="str">
        <f t="shared" si="416"/>
        <v/>
      </c>
      <c r="BQ1268" s="98"/>
      <c r="BR1268" s="98"/>
      <c r="BS1268" s="98"/>
      <c r="BT1268" s="98"/>
      <c r="BU1268" s="98"/>
      <c r="BV1268" s="98"/>
      <c r="BW1268" s="98"/>
      <c r="BX1268" s="98"/>
      <c r="BY1268" s="98"/>
      <c r="BZ1268" s="98"/>
      <c r="CA1268" s="98"/>
      <c r="CB1268" s="98"/>
      <c r="CC1268" s="98"/>
      <c r="CD1268" s="98"/>
      <c r="CE1268" s="98"/>
      <c r="CF1268" s="98"/>
      <c r="CG1268" s="98"/>
      <c r="CH1268" s="98"/>
      <c r="CI1268" s="98"/>
      <c r="CJ1268" s="98"/>
      <c r="CK1268" s="98"/>
      <c r="CL1268" s="98"/>
      <c r="CM1268" s="98"/>
      <c r="CN1268" s="98"/>
      <c r="CO1268" s="98"/>
      <c r="CP1268" s="98"/>
      <c r="CQ1268" s="98"/>
      <c r="CR1268" s="98"/>
      <c r="CS1268" s="98"/>
    </row>
    <row r="1269" spans="1:97" s="4" customFormat="1" ht="18.75" customHeight="1" x14ac:dyDescent="0.2">
      <c r="A1269" s="3">
        <f t="shared" si="417"/>
        <v>1257</v>
      </c>
      <c r="B1269" s="263"/>
      <c r="C1269" s="263"/>
      <c r="D1269" s="263"/>
      <c r="E1269" s="259"/>
      <c r="F1269" s="259"/>
      <c r="G1269" s="43"/>
      <c r="H1269" s="264"/>
      <c r="I1269" s="261"/>
      <c r="J1269" s="106"/>
      <c r="K1269" s="247"/>
      <c r="L1269" s="247"/>
      <c r="M1269" s="247"/>
      <c r="N1269" s="248" t="str">
        <f>IF(AND(K1269&lt;&gt;"",L1269&lt;&gt;"",J1269&lt;&gt;""),ROUND(MIN(IF(OR(J1269="OZZ",J1269="ZZ"),5000,17300),TRUNC(0.75*(SUMIF($D$12:$D1269,$D1269,K$12:K1269)+SUMIF($D$12:$D1269,$D1269,L$12:L1269)),2)) - SUMIF($D$12:$D1268,$D1269,N$12:N1268),2),"")</f>
        <v/>
      </c>
      <c r="O1269" s="249" t="str">
        <f>IF(AND(K1269&lt;&gt;"",L1269&lt;&gt;"",M1269&lt;&gt;"",J1269&lt;&gt;"",AH1269&lt;&gt;""),IF(OR(J1269="OZZ",J1269="ZZ"),ROUND(0-SUMIF($D$12:$D1268,$D1269,O$12:O1268),2),IF(M1269=0,0,ROUND(MIN(MIN(17300,TRUNC(0.75*(SUMIF($D$12:$D$2012,$D1269,K$12:K$2012)+SUMIF($D$12:$D$2012,$D1269,L$12:L$2012)),2)+SUMIF($D$12:$D1269,$D1269,AH$12:AH1269))-SUMIF($D$12:$D1268,$D1269,O$12:O1268)-SUMIF($D$12:$D$2012,$D1269,N$12:N$2012),AH1269),2))),"")</f>
        <v/>
      </c>
      <c r="P1269" s="250" t="str">
        <f>IF(J1269&lt;&gt;"",1000 - SUMIF($D$12:$D1268,$D1269,P$12:P1268),"")</f>
        <v/>
      </c>
      <c r="Q1269" s="106"/>
      <c r="R1269" s="247"/>
      <c r="S1269" s="247"/>
      <c r="T1269" s="247"/>
      <c r="U1269" s="248" t="str">
        <f>IF(AND(R1269&lt;&gt;"",S1269&lt;&gt;"",Q1269&lt;&gt;""),ROUND(MIN(IF(OR(Q1269="OZZ",Q1269="ZZ"),5000,17300),TRUNC(0.75*(SUMIF($D$12:$D1269,$D1269,R$12:R1269)+SUMIF($D$12:$D1269,$D1269,S$12:S1269)),2)) - SUMIF($D$12:$D1268,$D1269,U$12:U1268),2),"")</f>
        <v/>
      </c>
      <c r="V1269" s="248" t="str">
        <f>IF(AND(R1269&lt;&gt;"",S1269&lt;&gt;"",T1269&lt;&gt;"",Q1269&lt;&gt;"",AL1269&lt;&gt;""),IF(OR(Q1269="OZZ",Q1269="ZZ"),ROUND(0-SUMIF($D$12:$D1268,$D1269,V$12:V1268),2),IF(T1269=0,0,ROUND(MIN(MIN(17300,TRUNC(0.75*(SUMIF($D$12:$D$2012,$D1269,R$12:R$2012)+SUMIF($D$12:$D$2012,$D1269,S$12:S$2012)),2)+SUMIF($D$12:$D1269,$D1269,AL$12:AL1269))-SUMIF($D$12:$D1268,$D1269,V$12:V1268)-SUMIF($D$12:$D$2012,$D1269,U$12:U$2012),AL1269),2))),"")</f>
        <v/>
      </c>
      <c r="W1269" s="250" t="str">
        <f>IF(Q1269&lt;&gt;"",1000 - SUMIF($D$12:$D1268,$D1269,W$12:W1268),"")</f>
        <v/>
      </c>
      <c r="X1269" s="106"/>
      <c r="Y1269" s="247"/>
      <c r="Z1269" s="247"/>
      <c r="AA1269" s="247"/>
      <c r="AB1269" s="248" t="str">
        <f>IF(AND(Y1269&lt;&gt;"",Z1269&lt;&gt;"",X1269&lt;&gt;""),ROUND(MIN(IF(OR(X1269="OZZ",X1269="ZZ"),5000,17300),TRUNC(0.75*(SUMIF($D$12:$D1269,$D1269,Y$12:Y1269)+SUMIF($D$12:$D1269,$D1269,Z$12:Z1269)),2)) - SUMIF($D$12:$D1268,$D1269,AB$12:AB1268),2),"")</f>
        <v/>
      </c>
      <c r="AC1269" s="251" t="str">
        <f>IF(AND(Y1269&lt;&gt;"",Z1269&lt;&gt;"",AA1269&lt;&gt;"",X1269&lt;&gt;"",AP1269&lt;&gt;""),IF(OR(X1269="OZZ",X1269="ZZ"),ROUND(0-SUMIF($D$12:$D1268,$D1269,AC$12:AC1268),2),IF(AA1269=0,0,ROUND(MIN(MIN(17300,TRUNC(0.75*(SUMIF($D$12:$D$2012,$D1269,Y$12:Y$2012)+SUMIF($D$12:$D$2012,$D1269,Z$12:Z$2012)),2)+SUMIF($D$12:$D1269,$D1269,AP$12:AP1269))-SUMIF($D$12:$D1268,$D1269,AC$12:AC1268)-SUMIF($D$12:$D$2012,$D1269,AB$12:AB$2012),AP1269),2))),"")</f>
        <v/>
      </c>
      <c r="AD1269" s="250" t="str">
        <f>IF(X1269&lt;&gt;"",1000 - SUMIF($D$12:$D1268,$D1269,AD$12:AD1268),"")</f>
        <v/>
      </c>
      <c r="AE1269" s="252"/>
      <c r="AF1269" s="253"/>
      <c r="AG1269" s="254"/>
      <c r="AH1269" s="255" t="str">
        <f t="shared" si="418"/>
        <v/>
      </c>
      <c r="AI1269" s="256"/>
      <c r="AJ1269" s="253"/>
      <c r="AK1269" s="254"/>
      <c r="AL1269" s="255" t="str">
        <f t="shared" si="419"/>
        <v/>
      </c>
      <c r="AM1269" s="256"/>
      <c r="AN1269" s="253"/>
      <c r="AO1269" s="254"/>
      <c r="AP1269" s="255" t="str">
        <f t="shared" si="399"/>
        <v/>
      </c>
      <c r="AQ1269" s="116"/>
      <c r="AR1269" s="116"/>
      <c r="AS1269" s="117"/>
      <c r="AT1269" s="118"/>
      <c r="AU1269" s="119" t="str">
        <f>IF(D1269&lt;&gt; "", IF(COUNTIF($D$12:$D1269,$D1269)&gt;1,0,IF(SUM(N1269,U1269,AB1269)&gt;0,IF(AND(X1269="",OR(Q1269&lt;&gt;"",J1269&lt;&gt;"")),IF(Q1269&lt;&gt;"",Q1269,IF(J1269&lt;&gt;"",J1269,0)),IF(AND(Q1269&lt;&gt;"",J1269&lt;&gt;"",Q1269=J1269),Q1269,X1269)),0)),"")</f>
        <v/>
      </c>
      <c r="AV1269" s="119" t="str">
        <f>IF(D1269&lt;&gt;"",IF(COUNTIF($D$12:$D1269,$D1269)&gt;1,0,IF(SUM(O1269,V1269,AC1269)&gt;0,IF(AND(X1269="",OR(Q1269&lt;&gt;"",J1269&lt;&gt;"")),IF(Q1269&lt;&gt;"",Q1269,IF(J1269&lt;&gt;"",J1269,0)),IF(AND(Q1269&lt;&gt;"",J1269&lt;&gt;"",Q1269=J1269),Q1269,X1269)),0)),"")</f>
        <v/>
      </c>
      <c r="AW1269" s="119" t="str">
        <f>IF(D1269&lt;&gt;"",IF(COUNTIF($D$12:$D1269,$D1269)&gt;1,0,IF(SUM(P1269,W1269,AD1269)&gt;0,IF(AND(X1269="",OR(Q1269&lt;&gt;"",J1269&lt;&gt;"")),IF(Q1269&lt;&gt;"",Q1269,IF(J1269&lt;&gt;"",J1269,0)),IF(AND(Q1269&lt;&gt;"",J1269&lt;&gt;"",Q1269=J1269),Q1269,X1269)),0)),"")</f>
        <v/>
      </c>
      <c r="AX1269" s="118" t="str">
        <f t="shared" si="400"/>
        <v/>
      </c>
      <c r="AY1269" s="118" t="str">
        <f t="shared" si="401"/>
        <v/>
      </c>
      <c r="AZ1269" s="118" t="str">
        <f t="shared" si="402"/>
        <v/>
      </c>
      <c r="BA1269" s="118" t="str">
        <f t="shared" si="403"/>
        <v/>
      </c>
      <c r="BB1269" s="118" t="str">
        <f t="shared" si="404"/>
        <v/>
      </c>
      <c r="BC1269" s="118" t="str">
        <f t="shared" si="405"/>
        <v/>
      </c>
      <c r="BD1269" s="118" t="str">
        <f t="shared" si="406"/>
        <v/>
      </c>
      <c r="BE1269" s="118" t="str">
        <f t="shared" si="407"/>
        <v/>
      </c>
      <c r="BF1269" s="118" t="str">
        <f t="shared" si="408"/>
        <v/>
      </c>
      <c r="BG1269" s="120"/>
      <c r="BH1269" s="120" t="str">
        <f t="shared" si="409"/>
        <v/>
      </c>
      <c r="BI1269" s="120" t="str">
        <f t="shared" si="410"/>
        <v/>
      </c>
      <c r="BJ1269" s="121"/>
      <c r="BK1269" s="120" t="str">
        <f t="shared" si="411"/>
        <v/>
      </c>
      <c r="BL1269" s="120" t="str">
        <f t="shared" si="412"/>
        <v/>
      </c>
      <c r="BM1269" s="120" t="str">
        <f t="shared" si="413"/>
        <v/>
      </c>
      <c r="BN1269" s="120" t="str">
        <f t="shared" si="414"/>
        <v/>
      </c>
      <c r="BO1269" s="120" t="str">
        <f t="shared" si="415"/>
        <v/>
      </c>
      <c r="BP1269" s="120" t="str">
        <f t="shared" si="416"/>
        <v/>
      </c>
      <c r="BQ1269" s="98"/>
      <c r="BR1269" s="98"/>
      <c r="BS1269" s="98"/>
      <c r="BT1269" s="98"/>
      <c r="BU1269" s="98"/>
      <c r="BV1269" s="98"/>
      <c r="BW1269" s="98"/>
      <c r="BX1269" s="98"/>
      <c r="BY1269" s="98"/>
      <c r="BZ1269" s="98"/>
      <c r="CA1269" s="98"/>
      <c r="CB1269" s="98"/>
      <c r="CC1269" s="98"/>
      <c r="CD1269" s="98"/>
      <c r="CE1269" s="98"/>
      <c r="CF1269" s="98"/>
      <c r="CG1269" s="98"/>
      <c r="CH1269" s="98"/>
      <c r="CI1269" s="98"/>
      <c r="CJ1269" s="98"/>
      <c r="CK1269" s="98"/>
      <c r="CL1269" s="98"/>
      <c r="CM1269" s="98"/>
      <c r="CN1269" s="98"/>
      <c r="CO1269" s="98"/>
      <c r="CP1269" s="98"/>
      <c r="CQ1269" s="98"/>
      <c r="CR1269" s="98"/>
      <c r="CS1269" s="98"/>
    </row>
    <row r="1270" spans="1:97" s="4" customFormat="1" ht="18.75" customHeight="1" x14ac:dyDescent="0.2">
      <c r="A1270" s="3">
        <f t="shared" si="417"/>
        <v>1258</v>
      </c>
      <c r="B1270" s="263"/>
      <c r="C1270" s="263"/>
      <c r="D1270" s="263"/>
      <c r="E1270" s="259"/>
      <c r="F1270" s="259"/>
      <c r="G1270" s="43"/>
      <c r="H1270" s="264"/>
      <c r="I1270" s="261"/>
      <c r="J1270" s="106"/>
      <c r="K1270" s="247"/>
      <c r="L1270" s="247"/>
      <c r="M1270" s="247"/>
      <c r="N1270" s="248" t="str">
        <f>IF(AND(K1270&lt;&gt;"",L1270&lt;&gt;"",J1270&lt;&gt;""),ROUND(MIN(IF(OR(J1270="OZZ",J1270="ZZ"),5000,17300),TRUNC(0.75*(SUMIF($D$12:$D1270,$D1270,K$12:K1270)+SUMIF($D$12:$D1270,$D1270,L$12:L1270)),2)) - SUMIF($D$12:$D1269,$D1270,N$12:N1269),2),"")</f>
        <v/>
      </c>
      <c r="O1270" s="249" t="str">
        <f>IF(AND(K1270&lt;&gt;"",L1270&lt;&gt;"",M1270&lt;&gt;"",J1270&lt;&gt;"",AH1270&lt;&gt;""),IF(OR(J1270="OZZ",J1270="ZZ"),ROUND(0-SUMIF($D$12:$D1269,$D1270,O$12:O1269),2),IF(M1270=0,0,ROUND(MIN(MIN(17300,TRUNC(0.75*(SUMIF($D$12:$D$2012,$D1270,K$12:K$2012)+SUMIF($D$12:$D$2012,$D1270,L$12:L$2012)),2)+SUMIF($D$12:$D1270,$D1270,AH$12:AH1270))-SUMIF($D$12:$D1269,$D1270,O$12:O1269)-SUMIF($D$12:$D$2012,$D1270,N$12:N$2012),AH1270),2))),"")</f>
        <v/>
      </c>
      <c r="P1270" s="250" t="str">
        <f>IF(J1270&lt;&gt;"",1000 - SUMIF($D$12:$D1269,$D1270,P$12:P1269),"")</f>
        <v/>
      </c>
      <c r="Q1270" s="106"/>
      <c r="R1270" s="247"/>
      <c r="S1270" s="247"/>
      <c r="T1270" s="247"/>
      <c r="U1270" s="248" t="str">
        <f>IF(AND(R1270&lt;&gt;"",S1270&lt;&gt;"",Q1270&lt;&gt;""),ROUND(MIN(IF(OR(Q1270="OZZ",Q1270="ZZ"),5000,17300),TRUNC(0.75*(SUMIF($D$12:$D1270,$D1270,R$12:R1270)+SUMIF($D$12:$D1270,$D1270,S$12:S1270)),2)) - SUMIF($D$12:$D1269,$D1270,U$12:U1269),2),"")</f>
        <v/>
      </c>
      <c r="V1270" s="248" t="str">
        <f>IF(AND(R1270&lt;&gt;"",S1270&lt;&gt;"",T1270&lt;&gt;"",Q1270&lt;&gt;"",AL1270&lt;&gt;""),IF(OR(Q1270="OZZ",Q1270="ZZ"),ROUND(0-SUMIF($D$12:$D1269,$D1270,V$12:V1269),2),IF(T1270=0,0,ROUND(MIN(MIN(17300,TRUNC(0.75*(SUMIF($D$12:$D$2012,$D1270,R$12:R$2012)+SUMIF($D$12:$D$2012,$D1270,S$12:S$2012)),2)+SUMIF($D$12:$D1270,$D1270,AL$12:AL1270))-SUMIF($D$12:$D1269,$D1270,V$12:V1269)-SUMIF($D$12:$D$2012,$D1270,U$12:U$2012),AL1270),2))),"")</f>
        <v/>
      </c>
      <c r="W1270" s="250" t="str">
        <f>IF(Q1270&lt;&gt;"",1000 - SUMIF($D$12:$D1269,$D1270,W$12:W1269),"")</f>
        <v/>
      </c>
      <c r="X1270" s="106"/>
      <c r="Y1270" s="247"/>
      <c r="Z1270" s="247"/>
      <c r="AA1270" s="247"/>
      <c r="AB1270" s="248" t="str">
        <f>IF(AND(Y1270&lt;&gt;"",Z1270&lt;&gt;"",X1270&lt;&gt;""),ROUND(MIN(IF(OR(X1270="OZZ",X1270="ZZ"),5000,17300),TRUNC(0.75*(SUMIF($D$12:$D1270,$D1270,Y$12:Y1270)+SUMIF($D$12:$D1270,$D1270,Z$12:Z1270)),2)) - SUMIF($D$12:$D1269,$D1270,AB$12:AB1269),2),"")</f>
        <v/>
      </c>
      <c r="AC1270" s="251" t="str">
        <f>IF(AND(Y1270&lt;&gt;"",Z1270&lt;&gt;"",AA1270&lt;&gt;"",X1270&lt;&gt;"",AP1270&lt;&gt;""),IF(OR(X1270="OZZ",X1270="ZZ"),ROUND(0-SUMIF($D$12:$D1269,$D1270,AC$12:AC1269),2),IF(AA1270=0,0,ROUND(MIN(MIN(17300,TRUNC(0.75*(SUMIF($D$12:$D$2012,$D1270,Y$12:Y$2012)+SUMIF($D$12:$D$2012,$D1270,Z$12:Z$2012)),2)+SUMIF($D$12:$D1270,$D1270,AP$12:AP1270))-SUMIF($D$12:$D1269,$D1270,AC$12:AC1269)-SUMIF($D$12:$D$2012,$D1270,AB$12:AB$2012),AP1270),2))),"")</f>
        <v/>
      </c>
      <c r="AD1270" s="250" t="str">
        <f>IF(X1270&lt;&gt;"",1000 - SUMIF($D$12:$D1269,$D1270,AD$12:AD1269),"")</f>
        <v/>
      </c>
      <c r="AE1270" s="252"/>
      <c r="AF1270" s="253"/>
      <c r="AG1270" s="254"/>
      <c r="AH1270" s="255" t="str">
        <f t="shared" si="418"/>
        <v/>
      </c>
      <c r="AI1270" s="256"/>
      <c r="AJ1270" s="253"/>
      <c r="AK1270" s="254"/>
      <c r="AL1270" s="255" t="str">
        <f t="shared" si="419"/>
        <v/>
      </c>
      <c r="AM1270" s="256"/>
      <c r="AN1270" s="253"/>
      <c r="AO1270" s="254"/>
      <c r="AP1270" s="255" t="str">
        <f t="shared" si="399"/>
        <v/>
      </c>
      <c r="AQ1270" s="116"/>
      <c r="AR1270" s="116"/>
      <c r="AS1270" s="117"/>
      <c r="AT1270" s="118"/>
      <c r="AU1270" s="119" t="str">
        <f>IF(D1270&lt;&gt; "", IF(COUNTIF($D$12:$D1270,$D1270)&gt;1,0,IF(SUM(N1270,U1270,AB1270)&gt;0,IF(AND(X1270="",OR(Q1270&lt;&gt;"",J1270&lt;&gt;"")),IF(Q1270&lt;&gt;"",Q1270,IF(J1270&lt;&gt;"",J1270,0)),IF(AND(Q1270&lt;&gt;"",J1270&lt;&gt;"",Q1270=J1270),Q1270,X1270)),0)),"")</f>
        <v/>
      </c>
      <c r="AV1270" s="119" t="str">
        <f>IF(D1270&lt;&gt;"",IF(COUNTIF($D$12:$D1270,$D1270)&gt;1,0,IF(SUM(O1270,V1270,AC1270)&gt;0,IF(AND(X1270="",OR(Q1270&lt;&gt;"",J1270&lt;&gt;"")),IF(Q1270&lt;&gt;"",Q1270,IF(J1270&lt;&gt;"",J1270,0)),IF(AND(Q1270&lt;&gt;"",J1270&lt;&gt;"",Q1270=J1270),Q1270,X1270)),0)),"")</f>
        <v/>
      </c>
      <c r="AW1270" s="119" t="str">
        <f>IF(D1270&lt;&gt;"",IF(COUNTIF($D$12:$D1270,$D1270)&gt;1,0,IF(SUM(P1270,W1270,AD1270)&gt;0,IF(AND(X1270="",OR(Q1270&lt;&gt;"",J1270&lt;&gt;"")),IF(Q1270&lt;&gt;"",Q1270,IF(J1270&lt;&gt;"",J1270,0)),IF(AND(Q1270&lt;&gt;"",J1270&lt;&gt;"",Q1270=J1270),Q1270,X1270)),0)),"")</f>
        <v/>
      </c>
      <c r="AX1270" s="118" t="str">
        <f t="shared" si="400"/>
        <v/>
      </c>
      <c r="AY1270" s="118" t="str">
        <f t="shared" si="401"/>
        <v/>
      </c>
      <c r="AZ1270" s="118" t="str">
        <f t="shared" si="402"/>
        <v/>
      </c>
      <c r="BA1270" s="118" t="str">
        <f t="shared" si="403"/>
        <v/>
      </c>
      <c r="BB1270" s="118" t="str">
        <f t="shared" si="404"/>
        <v/>
      </c>
      <c r="BC1270" s="118" t="str">
        <f t="shared" si="405"/>
        <v/>
      </c>
      <c r="BD1270" s="118" t="str">
        <f t="shared" si="406"/>
        <v/>
      </c>
      <c r="BE1270" s="118" t="str">
        <f t="shared" si="407"/>
        <v/>
      </c>
      <c r="BF1270" s="118" t="str">
        <f t="shared" si="408"/>
        <v/>
      </c>
      <c r="BG1270" s="120"/>
      <c r="BH1270" s="120" t="str">
        <f t="shared" si="409"/>
        <v/>
      </c>
      <c r="BI1270" s="120" t="str">
        <f t="shared" si="410"/>
        <v/>
      </c>
      <c r="BJ1270" s="121"/>
      <c r="BK1270" s="120" t="str">
        <f t="shared" si="411"/>
        <v/>
      </c>
      <c r="BL1270" s="120" t="str">
        <f t="shared" si="412"/>
        <v/>
      </c>
      <c r="BM1270" s="120" t="str">
        <f t="shared" si="413"/>
        <v/>
      </c>
      <c r="BN1270" s="120" t="str">
        <f t="shared" si="414"/>
        <v/>
      </c>
      <c r="BO1270" s="120" t="str">
        <f t="shared" si="415"/>
        <v/>
      </c>
      <c r="BP1270" s="120" t="str">
        <f t="shared" si="416"/>
        <v/>
      </c>
      <c r="BQ1270" s="98"/>
      <c r="BR1270" s="98"/>
      <c r="BS1270" s="98"/>
      <c r="BT1270" s="98"/>
      <c r="BU1270" s="98"/>
      <c r="BV1270" s="98"/>
      <c r="BW1270" s="98"/>
      <c r="BX1270" s="98"/>
      <c r="BY1270" s="98"/>
      <c r="BZ1270" s="98"/>
      <c r="CA1270" s="98"/>
      <c r="CB1270" s="98"/>
      <c r="CC1270" s="98"/>
      <c r="CD1270" s="98"/>
      <c r="CE1270" s="98"/>
      <c r="CF1270" s="98"/>
      <c r="CG1270" s="98"/>
      <c r="CH1270" s="98"/>
      <c r="CI1270" s="98"/>
      <c r="CJ1270" s="98"/>
      <c r="CK1270" s="98"/>
      <c r="CL1270" s="98"/>
      <c r="CM1270" s="98"/>
      <c r="CN1270" s="98"/>
      <c r="CO1270" s="98"/>
      <c r="CP1270" s="98"/>
      <c r="CQ1270" s="98"/>
      <c r="CR1270" s="98"/>
      <c r="CS1270" s="98"/>
    </row>
    <row r="1271" spans="1:97" s="4" customFormat="1" ht="18.75" customHeight="1" x14ac:dyDescent="0.2">
      <c r="A1271" s="3">
        <f t="shared" si="417"/>
        <v>1259</v>
      </c>
      <c r="B1271" s="263"/>
      <c r="C1271" s="263"/>
      <c r="D1271" s="263"/>
      <c r="E1271" s="259"/>
      <c r="F1271" s="259"/>
      <c r="G1271" s="43"/>
      <c r="H1271" s="264"/>
      <c r="I1271" s="261"/>
      <c r="J1271" s="106"/>
      <c r="K1271" s="247"/>
      <c r="L1271" s="247"/>
      <c r="M1271" s="247"/>
      <c r="N1271" s="248" t="str">
        <f>IF(AND(K1271&lt;&gt;"",L1271&lt;&gt;"",J1271&lt;&gt;""),ROUND(MIN(IF(OR(J1271="OZZ",J1271="ZZ"),5000,17300),TRUNC(0.75*(SUMIF($D$12:$D1271,$D1271,K$12:K1271)+SUMIF($D$12:$D1271,$D1271,L$12:L1271)),2)) - SUMIF($D$12:$D1270,$D1271,N$12:N1270),2),"")</f>
        <v/>
      </c>
      <c r="O1271" s="249" t="str">
        <f>IF(AND(K1271&lt;&gt;"",L1271&lt;&gt;"",M1271&lt;&gt;"",J1271&lt;&gt;"",AH1271&lt;&gt;""),IF(OR(J1271="OZZ",J1271="ZZ"),ROUND(0-SUMIF($D$12:$D1270,$D1271,O$12:O1270),2),IF(M1271=0,0,ROUND(MIN(MIN(17300,TRUNC(0.75*(SUMIF($D$12:$D$2012,$D1271,K$12:K$2012)+SUMIF($D$12:$D$2012,$D1271,L$12:L$2012)),2)+SUMIF($D$12:$D1271,$D1271,AH$12:AH1271))-SUMIF($D$12:$D1270,$D1271,O$12:O1270)-SUMIF($D$12:$D$2012,$D1271,N$12:N$2012),AH1271),2))),"")</f>
        <v/>
      </c>
      <c r="P1271" s="250" t="str">
        <f>IF(J1271&lt;&gt;"",1000 - SUMIF($D$12:$D1270,$D1271,P$12:P1270),"")</f>
        <v/>
      </c>
      <c r="Q1271" s="106"/>
      <c r="R1271" s="247"/>
      <c r="S1271" s="247"/>
      <c r="T1271" s="247"/>
      <c r="U1271" s="248" t="str">
        <f>IF(AND(R1271&lt;&gt;"",S1271&lt;&gt;"",Q1271&lt;&gt;""),ROUND(MIN(IF(OR(Q1271="OZZ",Q1271="ZZ"),5000,17300),TRUNC(0.75*(SUMIF($D$12:$D1271,$D1271,R$12:R1271)+SUMIF($D$12:$D1271,$D1271,S$12:S1271)),2)) - SUMIF($D$12:$D1270,$D1271,U$12:U1270),2),"")</f>
        <v/>
      </c>
      <c r="V1271" s="248" t="str">
        <f>IF(AND(R1271&lt;&gt;"",S1271&lt;&gt;"",T1271&lt;&gt;"",Q1271&lt;&gt;"",AL1271&lt;&gt;""),IF(OR(Q1271="OZZ",Q1271="ZZ"),ROUND(0-SUMIF($D$12:$D1270,$D1271,V$12:V1270),2),IF(T1271=0,0,ROUND(MIN(MIN(17300,TRUNC(0.75*(SUMIF($D$12:$D$2012,$D1271,R$12:R$2012)+SUMIF($D$12:$D$2012,$D1271,S$12:S$2012)),2)+SUMIF($D$12:$D1271,$D1271,AL$12:AL1271))-SUMIF($D$12:$D1270,$D1271,V$12:V1270)-SUMIF($D$12:$D$2012,$D1271,U$12:U$2012),AL1271),2))),"")</f>
        <v/>
      </c>
      <c r="W1271" s="250" t="str">
        <f>IF(Q1271&lt;&gt;"",1000 - SUMIF($D$12:$D1270,$D1271,W$12:W1270),"")</f>
        <v/>
      </c>
      <c r="X1271" s="106"/>
      <c r="Y1271" s="247"/>
      <c r="Z1271" s="247"/>
      <c r="AA1271" s="247"/>
      <c r="AB1271" s="248" t="str">
        <f>IF(AND(Y1271&lt;&gt;"",Z1271&lt;&gt;"",X1271&lt;&gt;""),ROUND(MIN(IF(OR(X1271="OZZ",X1271="ZZ"),5000,17300),TRUNC(0.75*(SUMIF($D$12:$D1271,$D1271,Y$12:Y1271)+SUMIF($D$12:$D1271,$D1271,Z$12:Z1271)),2)) - SUMIF($D$12:$D1270,$D1271,AB$12:AB1270),2),"")</f>
        <v/>
      </c>
      <c r="AC1271" s="251" t="str">
        <f>IF(AND(Y1271&lt;&gt;"",Z1271&lt;&gt;"",AA1271&lt;&gt;"",X1271&lt;&gt;"",AP1271&lt;&gt;""),IF(OR(X1271="OZZ",X1271="ZZ"),ROUND(0-SUMIF($D$12:$D1270,$D1271,AC$12:AC1270),2),IF(AA1271=0,0,ROUND(MIN(MIN(17300,TRUNC(0.75*(SUMIF($D$12:$D$2012,$D1271,Y$12:Y$2012)+SUMIF($D$12:$D$2012,$D1271,Z$12:Z$2012)),2)+SUMIF($D$12:$D1271,$D1271,AP$12:AP1271))-SUMIF($D$12:$D1270,$D1271,AC$12:AC1270)-SUMIF($D$12:$D$2012,$D1271,AB$12:AB$2012),AP1271),2))),"")</f>
        <v/>
      </c>
      <c r="AD1271" s="250" t="str">
        <f>IF(X1271&lt;&gt;"",1000 - SUMIF($D$12:$D1270,$D1271,AD$12:AD1270),"")</f>
        <v/>
      </c>
      <c r="AE1271" s="252"/>
      <c r="AF1271" s="253"/>
      <c r="AG1271" s="254"/>
      <c r="AH1271" s="255" t="str">
        <f t="shared" si="418"/>
        <v/>
      </c>
      <c r="AI1271" s="256"/>
      <c r="AJ1271" s="253"/>
      <c r="AK1271" s="254"/>
      <c r="AL1271" s="255" t="str">
        <f t="shared" si="419"/>
        <v/>
      </c>
      <c r="AM1271" s="256"/>
      <c r="AN1271" s="253"/>
      <c r="AO1271" s="254"/>
      <c r="AP1271" s="255" t="str">
        <f t="shared" si="399"/>
        <v/>
      </c>
      <c r="AQ1271" s="116"/>
      <c r="AR1271" s="116"/>
      <c r="AS1271" s="117"/>
      <c r="AT1271" s="118"/>
      <c r="AU1271" s="119" t="str">
        <f>IF(D1271&lt;&gt; "", IF(COUNTIF($D$12:$D1271,$D1271)&gt;1,0,IF(SUM(N1271,U1271,AB1271)&gt;0,IF(AND(X1271="",OR(Q1271&lt;&gt;"",J1271&lt;&gt;"")),IF(Q1271&lt;&gt;"",Q1271,IF(J1271&lt;&gt;"",J1271,0)),IF(AND(Q1271&lt;&gt;"",J1271&lt;&gt;"",Q1271=J1271),Q1271,X1271)),0)),"")</f>
        <v/>
      </c>
      <c r="AV1271" s="119" t="str">
        <f>IF(D1271&lt;&gt;"",IF(COUNTIF($D$12:$D1271,$D1271)&gt;1,0,IF(SUM(O1271,V1271,AC1271)&gt;0,IF(AND(X1271="",OR(Q1271&lt;&gt;"",J1271&lt;&gt;"")),IF(Q1271&lt;&gt;"",Q1271,IF(J1271&lt;&gt;"",J1271,0)),IF(AND(Q1271&lt;&gt;"",J1271&lt;&gt;"",Q1271=J1271),Q1271,X1271)),0)),"")</f>
        <v/>
      </c>
      <c r="AW1271" s="119" t="str">
        <f>IF(D1271&lt;&gt;"",IF(COUNTIF($D$12:$D1271,$D1271)&gt;1,0,IF(SUM(P1271,W1271,AD1271)&gt;0,IF(AND(X1271="",OR(Q1271&lt;&gt;"",J1271&lt;&gt;"")),IF(Q1271&lt;&gt;"",Q1271,IF(J1271&lt;&gt;"",J1271,0)),IF(AND(Q1271&lt;&gt;"",J1271&lt;&gt;"",Q1271=J1271),Q1271,X1271)),0)),"")</f>
        <v/>
      </c>
      <c r="AX1271" s="118" t="str">
        <f t="shared" si="400"/>
        <v/>
      </c>
      <c r="AY1271" s="118" t="str">
        <f t="shared" si="401"/>
        <v/>
      </c>
      <c r="AZ1271" s="118" t="str">
        <f t="shared" si="402"/>
        <v/>
      </c>
      <c r="BA1271" s="118" t="str">
        <f t="shared" si="403"/>
        <v/>
      </c>
      <c r="BB1271" s="118" t="str">
        <f t="shared" si="404"/>
        <v/>
      </c>
      <c r="BC1271" s="118" t="str">
        <f t="shared" si="405"/>
        <v/>
      </c>
      <c r="BD1271" s="118" t="str">
        <f t="shared" si="406"/>
        <v/>
      </c>
      <c r="BE1271" s="118" t="str">
        <f t="shared" si="407"/>
        <v/>
      </c>
      <c r="BF1271" s="118" t="str">
        <f t="shared" si="408"/>
        <v/>
      </c>
      <c r="BG1271" s="120"/>
      <c r="BH1271" s="120" t="str">
        <f t="shared" si="409"/>
        <v/>
      </c>
      <c r="BI1271" s="120" t="str">
        <f t="shared" si="410"/>
        <v/>
      </c>
      <c r="BJ1271" s="121"/>
      <c r="BK1271" s="120" t="str">
        <f t="shared" si="411"/>
        <v/>
      </c>
      <c r="BL1271" s="120" t="str">
        <f t="shared" si="412"/>
        <v/>
      </c>
      <c r="BM1271" s="120" t="str">
        <f t="shared" si="413"/>
        <v/>
      </c>
      <c r="BN1271" s="120" t="str">
        <f t="shared" si="414"/>
        <v/>
      </c>
      <c r="BO1271" s="120" t="str">
        <f t="shared" si="415"/>
        <v/>
      </c>
      <c r="BP1271" s="120" t="str">
        <f t="shared" si="416"/>
        <v/>
      </c>
      <c r="BQ1271" s="98"/>
      <c r="BR1271" s="98"/>
      <c r="BS1271" s="98"/>
      <c r="BT1271" s="98"/>
      <c r="BU1271" s="98"/>
      <c r="BV1271" s="98"/>
      <c r="BW1271" s="98"/>
      <c r="BX1271" s="98"/>
      <c r="BY1271" s="98"/>
      <c r="BZ1271" s="98"/>
      <c r="CA1271" s="98"/>
      <c r="CB1271" s="98"/>
      <c r="CC1271" s="98"/>
      <c r="CD1271" s="98"/>
      <c r="CE1271" s="98"/>
      <c r="CF1271" s="98"/>
      <c r="CG1271" s="98"/>
      <c r="CH1271" s="98"/>
      <c r="CI1271" s="98"/>
      <c r="CJ1271" s="98"/>
      <c r="CK1271" s="98"/>
      <c r="CL1271" s="98"/>
      <c r="CM1271" s="98"/>
      <c r="CN1271" s="98"/>
      <c r="CO1271" s="98"/>
      <c r="CP1271" s="98"/>
      <c r="CQ1271" s="98"/>
      <c r="CR1271" s="98"/>
      <c r="CS1271" s="98"/>
    </row>
    <row r="1272" spans="1:97" s="4" customFormat="1" ht="18.75" customHeight="1" x14ac:dyDescent="0.2">
      <c r="A1272" s="3">
        <f t="shared" si="417"/>
        <v>1260</v>
      </c>
      <c r="B1272" s="263"/>
      <c r="C1272" s="263"/>
      <c r="D1272" s="263"/>
      <c r="E1272" s="259"/>
      <c r="F1272" s="259"/>
      <c r="G1272" s="43"/>
      <c r="H1272" s="264"/>
      <c r="I1272" s="261"/>
      <c r="J1272" s="106"/>
      <c r="K1272" s="247"/>
      <c r="L1272" s="247"/>
      <c r="M1272" s="247"/>
      <c r="N1272" s="248" t="str">
        <f>IF(AND(K1272&lt;&gt;"",L1272&lt;&gt;"",J1272&lt;&gt;""),ROUND(MIN(IF(OR(J1272="OZZ",J1272="ZZ"),5000,17300),TRUNC(0.75*(SUMIF($D$12:$D1272,$D1272,K$12:K1272)+SUMIF($D$12:$D1272,$D1272,L$12:L1272)),2)) - SUMIF($D$12:$D1271,$D1272,N$12:N1271),2),"")</f>
        <v/>
      </c>
      <c r="O1272" s="249" t="str">
        <f>IF(AND(K1272&lt;&gt;"",L1272&lt;&gt;"",M1272&lt;&gt;"",J1272&lt;&gt;"",AH1272&lt;&gt;""),IF(OR(J1272="OZZ",J1272="ZZ"),ROUND(0-SUMIF($D$12:$D1271,$D1272,O$12:O1271),2),IF(M1272=0,0,ROUND(MIN(MIN(17300,TRUNC(0.75*(SUMIF($D$12:$D$2012,$D1272,K$12:K$2012)+SUMIF($D$12:$D$2012,$D1272,L$12:L$2012)),2)+SUMIF($D$12:$D1272,$D1272,AH$12:AH1272))-SUMIF($D$12:$D1271,$D1272,O$12:O1271)-SUMIF($D$12:$D$2012,$D1272,N$12:N$2012),AH1272),2))),"")</f>
        <v/>
      </c>
      <c r="P1272" s="250" t="str">
        <f>IF(J1272&lt;&gt;"",1000 - SUMIF($D$12:$D1271,$D1272,P$12:P1271),"")</f>
        <v/>
      </c>
      <c r="Q1272" s="106"/>
      <c r="R1272" s="247"/>
      <c r="S1272" s="247"/>
      <c r="T1272" s="247"/>
      <c r="U1272" s="248" t="str">
        <f>IF(AND(R1272&lt;&gt;"",S1272&lt;&gt;"",Q1272&lt;&gt;""),ROUND(MIN(IF(OR(Q1272="OZZ",Q1272="ZZ"),5000,17300),TRUNC(0.75*(SUMIF($D$12:$D1272,$D1272,R$12:R1272)+SUMIF($D$12:$D1272,$D1272,S$12:S1272)),2)) - SUMIF($D$12:$D1271,$D1272,U$12:U1271),2),"")</f>
        <v/>
      </c>
      <c r="V1272" s="248" t="str">
        <f>IF(AND(R1272&lt;&gt;"",S1272&lt;&gt;"",T1272&lt;&gt;"",Q1272&lt;&gt;"",AL1272&lt;&gt;""),IF(OR(Q1272="OZZ",Q1272="ZZ"),ROUND(0-SUMIF($D$12:$D1271,$D1272,V$12:V1271),2),IF(T1272=0,0,ROUND(MIN(MIN(17300,TRUNC(0.75*(SUMIF($D$12:$D$2012,$D1272,R$12:R$2012)+SUMIF($D$12:$D$2012,$D1272,S$12:S$2012)),2)+SUMIF($D$12:$D1272,$D1272,AL$12:AL1272))-SUMIF($D$12:$D1271,$D1272,V$12:V1271)-SUMIF($D$12:$D$2012,$D1272,U$12:U$2012),AL1272),2))),"")</f>
        <v/>
      </c>
      <c r="W1272" s="250" t="str">
        <f>IF(Q1272&lt;&gt;"",1000 - SUMIF($D$12:$D1271,$D1272,W$12:W1271),"")</f>
        <v/>
      </c>
      <c r="X1272" s="106"/>
      <c r="Y1272" s="247"/>
      <c r="Z1272" s="247"/>
      <c r="AA1272" s="247"/>
      <c r="AB1272" s="248" t="str">
        <f>IF(AND(Y1272&lt;&gt;"",Z1272&lt;&gt;"",X1272&lt;&gt;""),ROUND(MIN(IF(OR(X1272="OZZ",X1272="ZZ"),5000,17300),TRUNC(0.75*(SUMIF($D$12:$D1272,$D1272,Y$12:Y1272)+SUMIF($D$12:$D1272,$D1272,Z$12:Z1272)),2)) - SUMIF($D$12:$D1271,$D1272,AB$12:AB1271),2),"")</f>
        <v/>
      </c>
      <c r="AC1272" s="251" t="str">
        <f>IF(AND(Y1272&lt;&gt;"",Z1272&lt;&gt;"",AA1272&lt;&gt;"",X1272&lt;&gt;"",AP1272&lt;&gt;""),IF(OR(X1272="OZZ",X1272="ZZ"),ROUND(0-SUMIF($D$12:$D1271,$D1272,AC$12:AC1271),2),IF(AA1272=0,0,ROUND(MIN(MIN(17300,TRUNC(0.75*(SUMIF($D$12:$D$2012,$D1272,Y$12:Y$2012)+SUMIF($D$12:$D$2012,$D1272,Z$12:Z$2012)),2)+SUMIF($D$12:$D1272,$D1272,AP$12:AP1272))-SUMIF($D$12:$D1271,$D1272,AC$12:AC1271)-SUMIF($D$12:$D$2012,$D1272,AB$12:AB$2012),AP1272),2))),"")</f>
        <v/>
      </c>
      <c r="AD1272" s="250" t="str">
        <f>IF(X1272&lt;&gt;"",1000 - SUMIF($D$12:$D1271,$D1272,AD$12:AD1271),"")</f>
        <v/>
      </c>
      <c r="AE1272" s="252"/>
      <c r="AF1272" s="253"/>
      <c r="AG1272" s="254"/>
      <c r="AH1272" s="255" t="str">
        <f t="shared" si="418"/>
        <v/>
      </c>
      <c r="AI1272" s="256"/>
      <c r="AJ1272" s="253"/>
      <c r="AK1272" s="254"/>
      <c r="AL1272" s="255" t="str">
        <f t="shared" si="419"/>
        <v/>
      </c>
      <c r="AM1272" s="256"/>
      <c r="AN1272" s="253"/>
      <c r="AO1272" s="254"/>
      <c r="AP1272" s="255" t="str">
        <f t="shared" si="399"/>
        <v/>
      </c>
      <c r="AQ1272" s="116"/>
      <c r="AR1272" s="116"/>
      <c r="AS1272" s="117"/>
      <c r="AT1272" s="118"/>
      <c r="AU1272" s="119" t="str">
        <f>IF(D1272&lt;&gt; "", IF(COUNTIF($D$12:$D1272,$D1272)&gt;1,0,IF(SUM(N1272,U1272,AB1272)&gt;0,IF(AND(X1272="",OR(Q1272&lt;&gt;"",J1272&lt;&gt;"")),IF(Q1272&lt;&gt;"",Q1272,IF(J1272&lt;&gt;"",J1272,0)),IF(AND(Q1272&lt;&gt;"",J1272&lt;&gt;"",Q1272=J1272),Q1272,X1272)),0)),"")</f>
        <v/>
      </c>
      <c r="AV1272" s="119" t="str">
        <f>IF(D1272&lt;&gt;"",IF(COUNTIF($D$12:$D1272,$D1272)&gt;1,0,IF(SUM(O1272,V1272,AC1272)&gt;0,IF(AND(X1272="",OR(Q1272&lt;&gt;"",J1272&lt;&gt;"")),IF(Q1272&lt;&gt;"",Q1272,IF(J1272&lt;&gt;"",J1272,0)),IF(AND(Q1272&lt;&gt;"",J1272&lt;&gt;"",Q1272=J1272),Q1272,X1272)),0)),"")</f>
        <v/>
      </c>
      <c r="AW1272" s="119" t="str">
        <f>IF(D1272&lt;&gt;"",IF(COUNTIF($D$12:$D1272,$D1272)&gt;1,0,IF(SUM(P1272,W1272,AD1272)&gt;0,IF(AND(X1272="",OR(Q1272&lt;&gt;"",J1272&lt;&gt;"")),IF(Q1272&lt;&gt;"",Q1272,IF(J1272&lt;&gt;"",J1272,0)),IF(AND(Q1272&lt;&gt;"",J1272&lt;&gt;"",Q1272=J1272),Q1272,X1272)),0)),"")</f>
        <v/>
      </c>
      <c r="AX1272" s="118" t="str">
        <f t="shared" si="400"/>
        <v/>
      </c>
      <c r="AY1272" s="118" t="str">
        <f t="shared" si="401"/>
        <v/>
      </c>
      <c r="AZ1272" s="118" t="str">
        <f t="shared" si="402"/>
        <v/>
      </c>
      <c r="BA1272" s="118" t="str">
        <f t="shared" si="403"/>
        <v/>
      </c>
      <c r="BB1272" s="118" t="str">
        <f t="shared" si="404"/>
        <v/>
      </c>
      <c r="BC1272" s="118" t="str">
        <f t="shared" si="405"/>
        <v/>
      </c>
      <c r="BD1272" s="118" t="str">
        <f t="shared" si="406"/>
        <v/>
      </c>
      <c r="BE1272" s="118" t="str">
        <f t="shared" si="407"/>
        <v/>
      </c>
      <c r="BF1272" s="118" t="str">
        <f t="shared" si="408"/>
        <v/>
      </c>
      <c r="BG1272" s="120"/>
      <c r="BH1272" s="120" t="str">
        <f t="shared" si="409"/>
        <v/>
      </c>
      <c r="BI1272" s="120" t="str">
        <f t="shared" si="410"/>
        <v/>
      </c>
      <c r="BJ1272" s="121"/>
      <c r="BK1272" s="120" t="str">
        <f t="shared" si="411"/>
        <v/>
      </c>
      <c r="BL1272" s="120" t="str">
        <f t="shared" si="412"/>
        <v/>
      </c>
      <c r="BM1272" s="120" t="str">
        <f t="shared" si="413"/>
        <v/>
      </c>
      <c r="BN1272" s="120" t="str">
        <f t="shared" si="414"/>
        <v/>
      </c>
      <c r="BO1272" s="120" t="str">
        <f t="shared" si="415"/>
        <v/>
      </c>
      <c r="BP1272" s="120" t="str">
        <f t="shared" si="416"/>
        <v/>
      </c>
      <c r="BQ1272" s="98"/>
      <c r="BR1272" s="98"/>
      <c r="BS1272" s="98"/>
      <c r="BT1272" s="98"/>
      <c r="BU1272" s="98"/>
      <c r="BV1272" s="98"/>
      <c r="BW1272" s="98"/>
      <c r="BX1272" s="98"/>
      <c r="BY1272" s="98"/>
      <c r="BZ1272" s="98"/>
      <c r="CA1272" s="98"/>
      <c r="CB1272" s="98"/>
      <c r="CC1272" s="98"/>
      <c r="CD1272" s="98"/>
      <c r="CE1272" s="98"/>
      <c r="CF1272" s="98"/>
      <c r="CG1272" s="98"/>
      <c r="CH1272" s="98"/>
      <c r="CI1272" s="98"/>
      <c r="CJ1272" s="98"/>
      <c r="CK1272" s="98"/>
      <c r="CL1272" s="98"/>
      <c r="CM1272" s="98"/>
      <c r="CN1272" s="98"/>
      <c r="CO1272" s="98"/>
      <c r="CP1272" s="98"/>
      <c r="CQ1272" s="98"/>
      <c r="CR1272" s="98"/>
      <c r="CS1272" s="98"/>
    </row>
    <row r="1273" spans="1:97" s="4" customFormat="1" ht="18.75" customHeight="1" x14ac:dyDescent="0.2">
      <c r="A1273" s="3">
        <f t="shared" si="417"/>
        <v>1261</v>
      </c>
      <c r="B1273" s="263"/>
      <c r="C1273" s="263"/>
      <c r="D1273" s="263"/>
      <c r="E1273" s="259"/>
      <c r="F1273" s="259"/>
      <c r="G1273" s="43"/>
      <c r="H1273" s="264"/>
      <c r="I1273" s="261"/>
      <c r="J1273" s="106"/>
      <c r="K1273" s="247"/>
      <c r="L1273" s="247"/>
      <c r="M1273" s="247"/>
      <c r="N1273" s="248" t="str">
        <f>IF(AND(K1273&lt;&gt;"",L1273&lt;&gt;"",J1273&lt;&gt;""),ROUND(MIN(IF(OR(J1273="OZZ",J1273="ZZ"),5000,17300),TRUNC(0.75*(SUMIF($D$12:$D1273,$D1273,K$12:K1273)+SUMIF($D$12:$D1273,$D1273,L$12:L1273)),2)) - SUMIF($D$12:$D1272,$D1273,N$12:N1272),2),"")</f>
        <v/>
      </c>
      <c r="O1273" s="249" t="str">
        <f>IF(AND(K1273&lt;&gt;"",L1273&lt;&gt;"",M1273&lt;&gt;"",J1273&lt;&gt;"",AH1273&lt;&gt;""),IF(OR(J1273="OZZ",J1273="ZZ"),ROUND(0-SUMIF($D$12:$D1272,$D1273,O$12:O1272),2),IF(M1273=0,0,ROUND(MIN(MIN(17300,TRUNC(0.75*(SUMIF($D$12:$D$2012,$D1273,K$12:K$2012)+SUMIF($D$12:$D$2012,$D1273,L$12:L$2012)),2)+SUMIF($D$12:$D1273,$D1273,AH$12:AH1273))-SUMIF($D$12:$D1272,$D1273,O$12:O1272)-SUMIF($D$12:$D$2012,$D1273,N$12:N$2012),AH1273),2))),"")</f>
        <v/>
      </c>
      <c r="P1273" s="250" t="str">
        <f>IF(J1273&lt;&gt;"",1000 - SUMIF($D$12:$D1272,$D1273,P$12:P1272),"")</f>
        <v/>
      </c>
      <c r="Q1273" s="106"/>
      <c r="R1273" s="247"/>
      <c r="S1273" s="247"/>
      <c r="T1273" s="247"/>
      <c r="U1273" s="248" t="str">
        <f>IF(AND(R1273&lt;&gt;"",S1273&lt;&gt;"",Q1273&lt;&gt;""),ROUND(MIN(IF(OR(Q1273="OZZ",Q1273="ZZ"),5000,17300),TRUNC(0.75*(SUMIF($D$12:$D1273,$D1273,R$12:R1273)+SUMIF($D$12:$D1273,$D1273,S$12:S1273)),2)) - SUMIF($D$12:$D1272,$D1273,U$12:U1272),2),"")</f>
        <v/>
      </c>
      <c r="V1273" s="248" t="str">
        <f>IF(AND(R1273&lt;&gt;"",S1273&lt;&gt;"",T1273&lt;&gt;"",Q1273&lt;&gt;"",AL1273&lt;&gt;""),IF(OR(Q1273="OZZ",Q1273="ZZ"),ROUND(0-SUMIF($D$12:$D1272,$D1273,V$12:V1272),2),IF(T1273=0,0,ROUND(MIN(MIN(17300,TRUNC(0.75*(SUMIF($D$12:$D$2012,$D1273,R$12:R$2012)+SUMIF($D$12:$D$2012,$D1273,S$12:S$2012)),2)+SUMIF($D$12:$D1273,$D1273,AL$12:AL1273))-SUMIF($D$12:$D1272,$D1273,V$12:V1272)-SUMIF($D$12:$D$2012,$D1273,U$12:U$2012),AL1273),2))),"")</f>
        <v/>
      </c>
      <c r="W1273" s="250" t="str">
        <f>IF(Q1273&lt;&gt;"",1000 - SUMIF($D$12:$D1272,$D1273,W$12:W1272),"")</f>
        <v/>
      </c>
      <c r="X1273" s="106"/>
      <c r="Y1273" s="247"/>
      <c r="Z1273" s="247"/>
      <c r="AA1273" s="247"/>
      <c r="AB1273" s="248" t="str">
        <f>IF(AND(Y1273&lt;&gt;"",Z1273&lt;&gt;"",X1273&lt;&gt;""),ROUND(MIN(IF(OR(X1273="OZZ",X1273="ZZ"),5000,17300),TRUNC(0.75*(SUMIF($D$12:$D1273,$D1273,Y$12:Y1273)+SUMIF($D$12:$D1273,$D1273,Z$12:Z1273)),2)) - SUMIF($D$12:$D1272,$D1273,AB$12:AB1272),2),"")</f>
        <v/>
      </c>
      <c r="AC1273" s="251" t="str">
        <f>IF(AND(Y1273&lt;&gt;"",Z1273&lt;&gt;"",AA1273&lt;&gt;"",X1273&lt;&gt;"",AP1273&lt;&gt;""),IF(OR(X1273="OZZ",X1273="ZZ"),ROUND(0-SUMIF($D$12:$D1272,$D1273,AC$12:AC1272),2),IF(AA1273=0,0,ROUND(MIN(MIN(17300,TRUNC(0.75*(SUMIF($D$12:$D$2012,$D1273,Y$12:Y$2012)+SUMIF($D$12:$D$2012,$D1273,Z$12:Z$2012)),2)+SUMIF($D$12:$D1273,$D1273,AP$12:AP1273))-SUMIF($D$12:$D1272,$D1273,AC$12:AC1272)-SUMIF($D$12:$D$2012,$D1273,AB$12:AB$2012),AP1273),2))),"")</f>
        <v/>
      </c>
      <c r="AD1273" s="250" t="str">
        <f>IF(X1273&lt;&gt;"",1000 - SUMIF($D$12:$D1272,$D1273,AD$12:AD1272),"")</f>
        <v/>
      </c>
      <c r="AE1273" s="252"/>
      <c r="AF1273" s="253"/>
      <c r="AG1273" s="254"/>
      <c r="AH1273" s="255" t="str">
        <f t="shared" si="418"/>
        <v/>
      </c>
      <c r="AI1273" s="256"/>
      <c r="AJ1273" s="253"/>
      <c r="AK1273" s="254"/>
      <c r="AL1273" s="255" t="str">
        <f t="shared" si="419"/>
        <v/>
      </c>
      <c r="AM1273" s="256"/>
      <c r="AN1273" s="253"/>
      <c r="AO1273" s="254"/>
      <c r="AP1273" s="255" t="str">
        <f t="shared" si="399"/>
        <v/>
      </c>
      <c r="AQ1273" s="116"/>
      <c r="AR1273" s="116"/>
      <c r="AS1273" s="117"/>
      <c r="AT1273" s="118"/>
      <c r="AU1273" s="119" t="str">
        <f>IF(D1273&lt;&gt; "", IF(COUNTIF($D$12:$D1273,$D1273)&gt;1,0,IF(SUM(N1273,U1273,AB1273)&gt;0,IF(AND(X1273="",OR(Q1273&lt;&gt;"",J1273&lt;&gt;"")),IF(Q1273&lt;&gt;"",Q1273,IF(J1273&lt;&gt;"",J1273,0)),IF(AND(Q1273&lt;&gt;"",J1273&lt;&gt;"",Q1273=J1273),Q1273,X1273)),0)),"")</f>
        <v/>
      </c>
      <c r="AV1273" s="119" t="str">
        <f>IF(D1273&lt;&gt;"",IF(COUNTIF($D$12:$D1273,$D1273)&gt;1,0,IF(SUM(O1273,V1273,AC1273)&gt;0,IF(AND(X1273="",OR(Q1273&lt;&gt;"",J1273&lt;&gt;"")),IF(Q1273&lt;&gt;"",Q1273,IF(J1273&lt;&gt;"",J1273,0)),IF(AND(Q1273&lt;&gt;"",J1273&lt;&gt;"",Q1273=J1273),Q1273,X1273)),0)),"")</f>
        <v/>
      </c>
      <c r="AW1273" s="119" t="str">
        <f>IF(D1273&lt;&gt;"",IF(COUNTIF($D$12:$D1273,$D1273)&gt;1,0,IF(SUM(P1273,W1273,AD1273)&gt;0,IF(AND(X1273="",OR(Q1273&lt;&gt;"",J1273&lt;&gt;"")),IF(Q1273&lt;&gt;"",Q1273,IF(J1273&lt;&gt;"",J1273,0)),IF(AND(Q1273&lt;&gt;"",J1273&lt;&gt;"",Q1273=J1273),Q1273,X1273)),0)),"")</f>
        <v/>
      </c>
      <c r="AX1273" s="118" t="str">
        <f t="shared" si="400"/>
        <v/>
      </c>
      <c r="AY1273" s="118" t="str">
        <f t="shared" si="401"/>
        <v/>
      </c>
      <c r="AZ1273" s="118" t="str">
        <f t="shared" si="402"/>
        <v/>
      </c>
      <c r="BA1273" s="118" t="str">
        <f t="shared" si="403"/>
        <v/>
      </c>
      <c r="BB1273" s="118" t="str">
        <f t="shared" si="404"/>
        <v/>
      </c>
      <c r="BC1273" s="118" t="str">
        <f t="shared" si="405"/>
        <v/>
      </c>
      <c r="BD1273" s="118" t="str">
        <f t="shared" si="406"/>
        <v/>
      </c>
      <c r="BE1273" s="118" t="str">
        <f t="shared" si="407"/>
        <v/>
      </c>
      <c r="BF1273" s="118" t="str">
        <f t="shared" si="408"/>
        <v/>
      </c>
      <c r="BG1273" s="120"/>
      <c r="BH1273" s="120" t="str">
        <f t="shared" si="409"/>
        <v/>
      </c>
      <c r="BI1273" s="120" t="str">
        <f t="shared" si="410"/>
        <v/>
      </c>
      <c r="BJ1273" s="121"/>
      <c r="BK1273" s="120" t="str">
        <f t="shared" si="411"/>
        <v/>
      </c>
      <c r="BL1273" s="120" t="str">
        <f t="shared" si="412"/>
        <v/>
      </c>
      <c r="BM1273" s="120" t="str">
        <f t="shared" si="413"/>
        <v/>
      </c>
      <c r="BN1273" s="120" t="str">
        <f t="shared" si="414"/>
        <v/>
      </c>
      <c r="BO1273" s="120" t="str">
        <f t="shared" si="415"/>
        <v/>
      </c>
      <c r="BP1273" s="120" t="str">
        <f t="shared" si="416"/>
        <v/>
      </c>
      <c r="BQ1273" s="98"/>
      <c r="BR1273" s="98"/>
      <c r="BS1273" s="98"/>
      <c r="BT1273" s="98"/>
      <c r="BU1273" s="98"/>
      <c r="BV1273" s="98"/>
      <c r="BW1273" s="98"/>
      <c r="BX1273" s="98"/>
      <c r="BY1273" s="98"/>
      <c r="BZ1273" s="98"/>
      <c r="CA1273" s="98"/>
      <c r="CB1273" s="98"/>
      <c r="CC1273" s="98"/>
      <c r="CD1273" s="98"/>
      <c r="CE1273" s="98"/>
      <c r="CF1273" s="98"/>
      <c r="CG1273" s="98"/>
      <c r="CH1273" s="98"/>
      <c r="CI1273" s="98"/>
      <c r="CJ1273" s="98"/>
      <c r="CK1273" s="98"/>
      <c r="CL1273" s="98"/>
      <c r="CM1273" s="98"/>
      <c r="CN1273" s="98"/>
      <c r="CO1273" s="98"/>
      <c r="CP1273" s="98"/>
      <c r="CQ1273" s="98"/>
      <c r="CR1273" s="98"/>
      <c r="CS1273" s="98"/>
    </row>
    <row r="1274" spans="1:97" s="4" customFormat="1" ht="18.75" customHeight="1" x14ac:dyDescent="0.2">
      <c r="A1274" s="3">
        <f t="shared" si="417"/>
        <v>1262</v>
      </c>
      <c r="B1274" s="263"/>
      <c r="C1274" s="263"/>
      <c r="D1274" s="263"/>
      <c r="E1274" s="259"/>
      <c r="F1274" s="259"/>
      <c r="G1274" s="43"/>
      <c r="H1274" s="264"/>
      <c r="I1274" s="261"/>
      <c r="J1274" s="106"/>
      <c r="K1274" s="247"/>
      <c r="L1274" s="247"/>
      <c r="M1274" s="247"/>
      <c r="N1274" s="248" t="str">
        <f>IF(AND(K1274&lt;&gt;"",L1274&lt;&gt;"",J1274&lt;&gt;""),ROUND(MIN(IF(OR(J1274="OZZ",J1274="ZZ"),5000,17300),TRUNC(0.75*(SUMIF($D$12:$D1274,$D1274,K$12:K1274)+SUMIF($D$12:$D1274,$D1274,L$12:L1274)),2)) - SUMIF($D$12:$D1273,$D1274,N$12:N1273),2),"")</f>
        <v/>
      </c>
      <c r="O1274" s="249" t="str">
        <f>IF(AND(K1274&lt;&gt;"",L1274&lt;&gt;"",M1274&lt;&gt;"",J1274&lt;&gt;"",AH1274&lt;&gt;""),IF(OR(J1274="OZZ",J1274="ZZ"),ROUND(0-SUMIF($D$12:$D1273,$D1274,O$12:O1273),2),IF(M1274=0,0,ROUND(MIN(MIN(17300,TRUNC(0.75*(SUMIF($D$12:$D$2012,$D1274,K$12:K$2012)+SUMIF($D$12:$D$2012,$D1274,L$12:L$2012)),2)+SUMIF($D$12:$D1274,$D1274,AH$12:AH1274))-SUMIF($D$12:$D1273,$D1274,O$12:O1273)-SUMIF($D$12:$D$2012,$D1274,N$12:N$2012),AH1274),2))),"")</f>
        <v/>
      </c>
      <c r="P1274" s="250" t="str">
        <f>IF(J1274&lt;&gt;"",1000 - SUMIF($D$12:$D1273,$D1274,P$12:P1273),"")</f>
        <v/>
      </c>
      <c r="Q1274" s="106"/>
      <c r="R1274" s="247"/>
      <c r="S1274" s="247"/>
      <c r="T1274" s="247"/>
      <c r="U1274" s="248" t="str">
        <f>IF(AND(R1274&lt;&gt;"",S1274&lt;&gt;"",Q1274&lt;&gt;""),ROUND(MIN(IF(OR(Q1274="OZZ",Q1274="ZZ"),5000,17300),TRUNC(0.75*(SUMIF($D$12:$D1274,$D1274,R$12:R1274)+SUMIF($D$12:$D1274,$D1274,S$12:S1274)),2)) - SUMIF($D$12:$D1273,$D1274,U$12:U1273),2),"")</f>
        <v/>
      </c>
      <c r="V1274" s="248" t="str">
        <f>IF(AND(R1274&lt;&gt;"",S1274&lt;&gt;"",T1274&lt;&gt;"",Q1274&lt;&gt;"",AL1274&lt;&gt;""),IF(OR(Q1274="OZZ",Q1274="ZZ"),ROUND(0-SUMIF($D$12:$D1273,$D1274,V$12:V1273),2),IF(T1274=0,0,ROUND(MIN(MIN(17300,TRUNC(0.75*(SUMIF($D$12:$D$2012,$D1274,R$12:R$2012)+SUMIF($D$12:$D$2012,$D1274,S$12:S$2012)),2)+SUMIF($D$12:$D1274,$D1274,AL$12:AL1274))-SUMIF($D$12:$D1273,$D1274,V$12:V1273)-SUMIF($D$12:$D$2012,$D1274,U$12:U$2012),AL1274),2))),"")</f>
        <v/>
      </c>
      <c r="W1274" s="250" t="str">
        <f>IF(Q1274&lt;&gt;"",1000 - SUMIF($D$12:$D1273,$D1274,W$12:W1273),"")</f>
        <v/>
      </c>
      <c r="X1274" s="106"/>
      <c r="Y1274" s="247"/>
      <c r="Z1274" s="247"/>
      <c r="AA1274" s="247"/>
      <c r="AB1274" s="248" t="str">
        <f>IF(AND(Y1274&lt;&gt;"",Z1274&lt;&gt;"",X1274&lt;&gt;""),ROUND(MIN(IF(OR(X1274="OZZ",X1274="ZZ"),5000,17300),TRUNC(0.75*(SUMIF($D$12:$D1274,$D1274,Y$12:Y1274)+SUMIF($D$12:$D1274,$D1274,Z$12:Z1274)),2)) - SUMIF($D$12:$D1273,$D1274,AB$12:AB1273),2),"")</f>
        <v/>
      </c>
      <c r="AC1274" s="251" t="str">
        <f>IF(AND(Y1274&lt;&gt;"",Z1274&lt;&gt;"",AA1274&lt;&gt;"",X1274&lt;&gt;"",AP1274&lt;&gt;""),IF(OR(X1274="OZZ",X1274="ZZ"),ROUND(0-SUMIF($D$12:$D1273,$D1274,AC$12:AC1273),2),IF(AA1274=0,0,ROUND(MIN(MIN(17300,TRUNC(0.75*(SUMIF($D$12:$D$2012,$D1274,Y$12:Y$2012)+SUMIF($D$12:$D$2012,$D1274,Z$12:Z$2012)),2)+SUMIF($D$12:$D1274,$D1274,AP$12:AP1274))-SUMIF($D$12:$D1273,$D1274,AC$12:AC1273)-SUMIF($D$12:$D$2012,$D1274,AB$12:AB$2012),AP1274),2))),"")</f>
        <v/>
      </c>
      <c r="AD1274" s="250" t="str">
        <f>IF(X1274&lt;&gt;"",1000 - SUMIF($D$12:$D1273,$D1274,AD$12:AD1273),"")</f>
        <v/>
      </c>
      <c r="AE1274" s="252"/>
      <c r="AF1274" s="253"/>
      <c r="AG1274" s="254"/>
      <c r="AH1274" s="255" t="str">
        <f t="shared" si="418"/>
        <v/>
      </c>
      <c r="AI1274" s="256"/>
      <c r="AJ1274" s="253"/>
      <c r="AK1274" s="254"/>
      <c r="AL1274" s="255" t="str">
        <f t="shared" si="419"/>
        <v/>
      </c>
      <c r="AM1274" s="256"/>
      <c r="AN1274" s="253"/>
      <c r="AO1274" s="254"/>
      <c r="AP1274" s="255" t="str">
        <f t="shared" si="399"/>
        <v/>
      </c>
      <c r="AQ1274" s="116"/>
      <c r="AR1274" s="116"/>
      <c r="AS1274" s="117"/>
      <c r="AT1274" s="118"/>
      <c r="AU1274" s="119" t="str">
        <f>IF(D1274&lt;&gt; "", IF(COUNTIF($D$12:$D1274,$D1274)&gt;1,0,IF(SUM(N1274,U1274,AB1274)&gt;0,IF(AND(X1274="",OR(Q1274&lt;&gt;"",J1274&lt;&gt;"")),IF(Q1274&lt;&gt;"",Q1274,IF(J1274&lt;&gt;"",J1274,0)),IF(AND(Q1274&lt;&gt;"",J1274&lt;&gt;"",Q1274=J1274),Q1274,X1274)),0)),"")</f>
        <v/>
      </c>
      <c r="AV1274" s="119" t="str">
        <f>IF(D1274&lt;&gt;"",IF(COUNTIF($D$12:$D1274,$D1274)&gt;1,0,IF(SUM(O1274,V1274,AC1274)&gt;0,IF(AND(X1274="",OR(Q1274&lt;&gt;"",J1274&lt;&gt;"")),IF(Q1274&lt;&gt;"",Q1274,IF(J1274&lt;&gt;"",J1274,0)),IF(AND(Q1274&lt;&gt;"",J1274&lt;&gt;"",Q1274=J1274),Q1274,X1274)),0)),"")</f>
        <v/>
      </c>
      <c r="AW1274" s="119" t="str">
        <f>IF(D1274&lt;&gt;"",IF(COUNTIF($D$12:$D1274,$D1274)&gt;1,0,IF(SUM(P1274,W1274,AD1274)&gt;0,IF(AND(X1274="",OR(Q1274&lt;&gt;"",J1274&lt;&gt;"")),IF(Q1274&lt;&gt;"",Q1274,IF(J1274&lt;&gt;"",J1274,0)),IF(AND(Q1274&lt;&gt;"",J1274&lt;&gt;"",Q1274=J1274),Q1274,X1274)),0)),"")</f>
        <v/>
      </c>
      <c r="AX1274" s="118" t="str">
        <f t="shared" si="400"/>
        <v/>
      </c>
      <c r="AY1274" s="118" t="str">
        <f t="shared" si="401"/>
        <v/>
      </c>
      <c r="AZ1274" s="118" t="str">
        <f t="shared" si="402"/>
        <v/>
      </c>
      <c r="BA1274" s="118" t="str">
        <f t="shared" si="403"/>
        <v/>
      </c>
      <c r="BB1274" s="118" t="str">
        <f t="shared" si="404"/>
        <v/>
      </c>
      <c r="BC1274" s="118" t="str">
        <f t="shared" si="405"/>
        <v/>
      </c>
      <c r="BD1274" s="118" t="str">
        <f t="shared" si="406"/>
        <v/>
      </c>
      <c r="BE1274" s="118" t="str">
        <f t="shared" si="407"/>
        <v/>
      </c>
      <c r="BF1274" s="118" t="str">
        <f t="shared" si="408"/>
        <v/>
      </c>
      <c r="BG1274" s="120"/>
      <c r="BH1274" s="120" t="str">
        <f t="shared" si="409"/>
        <v/>
      </c>
      <c r="BI1274" s="120" t="str">
        <f t="shared" si="410"/>
        <v/>
      </c>
      <c r="BJ1274" s="121"/>
      <c r="BK1274" s="120" t="str">
        <f t="shared" si="411"/>
        <v/>
      </c>
      <c r="BL1274" s="120" t="str">
        <f t="shared" si="412"/>
        <v/>
      </c>
      <c r="BM1274" s="120" t="str">
        <f t="shared" si="413"/>
        <v/>
      </c>
      <c r="BN1274" s="120" t="str">
        <f t="shared" si="414"/>
        <v/>
      </c>
      <c r="BO1274" s="120" t="str">
        <f t="shared" si="415"/>
        <v/>
      </c>
      <c r="BP1274" s="120" t="str">
        <f t="shared" si="416"/>
        <v/>
      </c>
      <c r="BQ1274" s="98"/>
      <c r="BR1274" s="98"/>
      <c r="BS1274" s="98"/>
      <c r="BT1274" s="98"/>
      <c r="BU1274" s="98"/>
      <c r="BV1274" s="98"/>
      <c r="BW1274" s="98"/>
      <c r="BX1274" s="98"/>
      <c r="BY1274" s="98"/>
      <c r="BZ1274" s="98"/>
      <c r="CA1274" s="98"/>
      <c r="CB1274" s="98"/>
      <c r="CC1274" s="98"/>
      <c r="CD1274" s="98"/>
      <c r="CE1274" s="98"/>
      <c r="CF1274" s="98"/>
      <c r="CG1274" s="98"/>
      <c r="CH1274" s="98"/>
      <c r="CI1274" s="98"/>
      <c r="CJ1274" s="98"/>
      <c r="CK1274" s="98"/>
      <c r="CL1274" s="98"/>
      <c r="CM1274" s="98"/>
      <c r="CN1274" s="98"/>
      <c r="CO1274" s="98"/>
      <c r="CP1274" s="98"/>
      <c r="CQ1274" s="98"/>
      <c r="CR1274" s="98"/>
      <c r="CS1274" s="98"/>
    </row>
    <row r="1275" spans="1:97" s="4" customFormat="1" ht="18.75" customHeight="1" x14ac:dyDescent="0.2">
      <c r="A1275" s="3">
        <f t="shared" si="417"/>
        <v>1263</v>
      </c>
      <c r="B1275" s="263"/>
      <c r="C1275" s="263"/>
      <c r="D1275" s="263"/>
      <c r="E1275" s="259"/>
      <c r="F1275" s="259"/>
      <c r="G1275" s="43"/>
      <c r="H1275" s="264"/>
      <c r="I1275" s="261"/>
      <c r="J1275" s="106"/>
      <c r="K1275" s="247"/>
      <c r="L1275" s="247"/>
      <c r="M1275" s="247"/>
      <c r="N1275" s="248" t="str">
        <f>IF(AND(K1275&lt;&gt;"",L1275&lt;&gt;"",J1275&lt;&gt;""),ROUND(MIN(IF(OR(J1275="OZZ",J1275="ZZ"),5000,17300),TRUNC(0.75*(SUMIF($D$12:$D1275,$D1275,K$12:K1275)+SUMIF($D$12:$D1275,$D1275,L$12:L1275)),2)) - SUMIF($D$12:$D1274,$D1275,N$12:N1274),2),"")</f>
        <v/>
      </c>
      <c r="O1275" s="249" t="str">
        <f>IF(AND(K1275&lt;&gt;"",L1275&lt;&gt;"",M1275&lt;&gt;"",J1275&lt;&gt;"",AH1275&lt;&gt;""),IF(OR(J1275="OZZ",J1275="ZZ"),ROUND(0-SUMIF($D$12:$D1274,$D1275,O$12:O1274),2),IF(M1275=0,0,ROUND(MIN(MIN(17300,TRUNC(0.75*(SUMIF($D$12:$D$2012,$D1275,K$12:K$2012)+SUMIF($D$12:$D$2012,$D1275,L$12:L$2012)),2)+SUMIF($D$12:$D1275,$D1275,AH$12:AH1275))-SUMIF($D$12:$D1274,$D1275,O$12:O1274)-SUMIF($D$12:$D$2012,$D1275,N$12:N$2012),AH1275),2))),"")</f>
        <v/>
      </c>
      <c r="P1275" s="250" t="str">
        <f>IF(J1275&lt;&gt;"",1000 - SUMIF($D$12:$D1274,$D1275,P$12:P1274),"")</f>
        <v/>
      </c>
      <c r="Q1275" s="106"/>
      <c r="R1275" s="247"/>
      <c r="S1275" s="247"/>
      <c r="T1275" s="247"/>
      <c r="U1275" s="248" t="str">
        <f>IF(AND(R1275&lt;&gt;"",S1275&lt;&gt;"",Q1275&lt;&gt;""),ROUND(MIN(IF(OR(Q1275="OZZ",Q1275="ZZ"),5000,17300),TRUNC(0.75*(SUMIF($D$12:$D1275,$D1275,R$12:R1275)+SUMIF($D$12:$D1275,$D1275,S$12:S1275)),2)) - SUMIF($D$12:$D1274,$D1275,U$12:U1274),2),"")</f>
        <v/>
      </c>
      <c r="V1275" s="248" t="str">
        <f>IF(AND(R1275&lt;&gt;"",S1275&lt;&gt;"",T1275&lt;&gt;"",Q1275&lt;&gt;"",AL1275&lt;&gt;""),IF(OR(Q1275="OZZ",Q1275="ZZ"),ROUND(0-SUMIF($D$12:$D1274,$D1275,V$12:V1274),2),IF(T1275=0,0,ROUND(MIN(MIN(17300,TRUNC(0.75*(SUMIF($D$12:$D$2012,$D1275,R$12:R$2012)+SUMIF($D$12:$D$2012,$D1275,S$12:S$2012)),2)+SUMIF($D$12:$D1275,$D1275,AL$12:AL1275))-SUMIF($D$12:$D1274,$D1275,V$12:V1274)-SUMIF($D$12:$D$2012,$D1275,U$12:U$2012),AL1275),2))),"")</f>
        <v/>
      </c>
      <c r="W1275" s="250" t="str">
        <f>IF(Q1275&lt;&gt;"",1000 - SUMIF($D$12:$D1274,$D1275,W$12:W1274),"")</f>
        <v/>
      </c>
      <c r="X1275" s="106"/>
      <c r="Y1275" s="247"/>
      <c r="Z1275" s="247"/>
      <c r="AA1275" s="247"/>
      <c r="AB1275" s="248" t="str">
        <f>IF(AND(Y1275&lt;&gt;"",Z1275&lt;&gt;"",X1275&lt;&gt;""),ROUND(MIN(IF(OR(X1275="OZZ",X1275="ZZ"),5000,17300),TRUNC(0.75*(SUMIF($D$12:$D1275,$D1275,Y$12:Y1275)+SUMIF($D$12:$D1275,$D1275,Z$12:Z1275)),2)) - SUMIF($D$12:$D1274,$D1275,AB$12:AB1274),2),"")</f>
        <v/>
      </c>
      <c r="AC1275" s="251" t="str">
        <f>IF(AND(Y1275&lt;&gt;"",Z1275&lt;&gt;"",AA1275&lt;&gt;"",X1275&lt;&gt;"",AP1275&lt;&gt;""),IF(OR(X1275="OZZ",X1275="ZZ"),ROUND(0-SUMIF($D$12:$D1274,$D1275,AC$12:AC1274),2),IF(AA1275=0,0,ROUND(MIN(MIN(17300,TRUNC(0.75*(SUMIF($D$12:$D$2012,$D1275,Y$12:Y$2012)+SUMIF($D$12:$D$2012,$D1275,Z$12:Z$2012)),2)+SUMIF($D$12:$D1275,$D1275,AP$12:AP1275))-SUMIF($D$12:$D1274,$D1275,AC$12:AC1274)-SUMIF($D$12:$D$2012,$D1275,AB$12:AB$2012),AP1275),2))),"")</f>
        <v/>
      </c>
      <c r="AD1275" s="250" t="str">
        <f>IF(X1275&lt;&gt;"",1000 - SUMIF($D$12:$D1274,$D1275,AD$12:AD1274),"")</f>
        <v/>
      </c>
      <c r="AE1275" s="252"/>
      <c r="AF1275" s="253"/>
      <c r="AG1275" s="254"/>
      <c r="AH1275" s="255" t="str">
        <f t="shared" si="418"/>
        <v/>
      </c>
      <c r="AI1275" s="256"/>
      <c r="AJ1275" s="253"/>
      <c r="AK1275" s="254"/>
      <c r="AL1275" s="255" t="str">
        <f t="shared" si="419"/>
        <v/>
      </c>
      <c r="AM1275" s="256"/>
      <c r="AN1275" s="253"/>
      <c r="AO1275" s="254"/>
      <c r="AP1275" s="255" t="str">
        <f t="shared" si="399"/>
        <v/>
      </c>
      <c r="AQ1275" s="116"/>
      <c r="AR1275" s="116"/>
      <c r="AS1275" s="117"/>
      <c r="AT1275" s="118"/>
      <c r="AU1275" s="119" t="str">
        <f>IF(D1275&lt;&gt; "", IF(COUNTIF($D$12:$D1275,$D1275)&gt;1,0,IF(SUM(N1275,U1275,AB1275)&gt;0,IF(AND(X1275="",OR(Q1275&lt;&gt;"",J1275&lt;&gt;"")),IF(Q1275&lt;&gt;"",Q1275,IF(J1275&lt;&gt;"",J1275,0)),IF(AND(Q1275&lt;&gt;"",J1275&lt;&gt;"",Q1275=J1275),Q1275,X1275)),0)),"")</f>
        <v/>
      </c>
      <c r="AV1275" s="119" t="str">
        <f>IF(D1275&lt;&gt;"",IF(COUNTIF($D$12:$D1275,$D1275)&gt;1,0,IF(SUM(O1275,V1275,AC1275)&gt;0,IF(AND(X1275="",OR(Q1275&lt;&gt;"",J1275&lt;&gt;"")),IF(Q1275&lt;&gt;"",Q1275,IF(J1275&lt;&gt;"",J1275,0)),IF(AND(Q1275&lt;&gt;"",J1275&lt;&gt;"",Q1275=J1275),Q1275,X1275)),0)),"")</f>
        <v/>
      </c>
      <c r="AW1275" s="119" t="str">
        <f>IF(D1275&lt;&gt;"",IF(COUNTIF($D$12:$D1275,$D1275)&gt;1,0,IF(SUM(P1275,W1275,AD1275)&gt;0,IF(AND(X1275="",OR(Q1275&lt;&gt;"",J1275&lt;&gt;"")),IF(Q1275&lt;&gt;"",Q1275,IF(J1275&lt;&gt;"",J1275,0)),IF(AND(Q1275&lt;&gt;"",J1275&lt;&gt;"",Q1275=J1275),Q1275,X1275)),0)),"")</f>
        <v/>
      </c>
      <c r="AX1275" s="118" t="str">
        <f t="shared" si="400"/>
        <v/>
      </c>
      <c r="AY1275" s="118" t="str">
        <f t="shared" si="401"/>
        <v/>
      </c>
      <c r="AZ1275" s="118" t="str">
        <f t="shared" si="402"/>
        <v/>
      </c>
      <c r="BA1275" s="118" t="str">
        <f t="shared" si="403"/>
        <v/>
      </c>
      <c r="BB1275" s="118" t="str">
        <f t="shared" si="404"/>
        <v/>
      </c>
      <c r="BC1275" s="118" t="str">
        <f t="shared" si="405"/>
        <v/>
      </c>
      <c r="BD1275" s="118" t="str">
        <f t="shared" si="406"/>
        <v/>
      </c>
      <c r="BE1275" s="118" t="str">
        <f t="shared" si="407"/>
        <v/>
      </c>
      <c r="BF1275" s="118" t="str">
        <f t="shared" si="408"/>
        <v/>
      </c>
      <c r="BG1275" s="120"/>
      <c r="BH1275" s="120" t="str">
        <f t="shared" si="409"/>
        <v/>
      </c>
      <c r="BI1275" s="120" t="str">
        <f t="shared" si="410"/>
        <v/>
      </c>
      <c r="BJ1275" s="121"/>
      <c r="BK1275" s="120" t="str">
        <f t="shared" si="411"/>
        <v/>
      </c>
      <c r="BL1275" s="120" t="str">
        <f t="shared" si="412"/>
        <v/>
      </c>
      <c r="BM1275" s="120" t="str">
        <f t="shared" si="413"/>
        <v/>
      </c>
      <c r="BN1275" s="120" t="str">
        <f t="shared" si="414"/>
        <v/>
      </c>
      <c r="BO1275" s="120" t="str">
        <f t="shared" si="415"/>
        <v/>
      </c>
      <c r="BP1275" s="120" t="str">
        <f t="shared" si="416"/>
        <v/>
      </c>
      <c r="BQ1275" s="98"/>
      <c r="BR1275" s="98"/>
      <c r="BS1275" s="98"/>
      <c r="BT1275" s="98"/>
      <c r="BU1275" s="98"/>
      <c r="BV1275" s="98"/>
      <c r="BW1275" s="98"/>
      <c r="BX1275" s="98"/>
      <c r="BY1275" s="98"/>
      <c r="BZ1275" s="98"/>
      <c r="CA1275" s="98"/>
      <c r="CB1275" s="98"/>
      <c r="CC1275" s="98"/>
      <c r="CD1275" s="98"/>
      <c r="CE1275" s="98"/>
      <c r="CF1275" s="98"/>
      <c r="CG1275" s="98"/>
      <c r="CH1275" s="98"/>
      <c r="CI1275" s="98"/>
      <c r="CJ1275" s="98"/>
      <c r="CK1275" s="98"/>
      <c r="CL1275" s="98"/>
      <c r="CM1275" s="98"/>
      <c r="CN1275" s="98"/>
      <c r="CO1275" s="98"/>
      <c r="CP1275" s="98"/>
      <c r="CQ1275" s="98"/>
      <c r="CR1275" s="98"/>
      <c r="CS1275" s="98"/>
    </row>
    <row r="1276" spans="1:97" s="4" customFormat="1" ht="18.75" customHeight="1" x14ac:dyDescent="0.2">
      <c r="A1276" s="3">
        <f t="shared" si="417"/>
        <v>1264</v>
      </c>
      <c r="B1276" s="263"/>
      <c r="C1276" s="263"/>
      <c r="D1276" s="263"/>
      <c r="E1276" s="259"/>
      <c r="F1276" s="259"/>
      <c r="G1276" s="43"/>
      <c r="H1276" s="264"/>
      <c r="I1276" s="261"/>
      <c r="J1276" s="106"/>
      <c r="K1276" s="247"/>
      <c r="L1276" s="247"/>
      <c r="M1276" s="247"/>
      <c r="N1276" s="248" t="str">
        <f>IF(AND(K1276&lt;&gt;"",L1276&lt;&gt;"",J1276&lt;&gt;""),ROUND(MIN(IF(OR(J1276="OZZ",J1276="ZZ"),5000,17300),TRUNC(0.75*(SUMIF($D$12:$D1276,$D1276,K$12:K1276)+SUMIF($D$12:$D1276,$D1276,L$12:L1276)),2)) - SUMIF($D$12:$D1275,$D1276,N$12:N1275),2),"")</f>
        <v/>
      </c>
      <c r="O1276" s="249" t="str">
        <f>IF(AND(K1276&lt;&gt;"",L1276&lt;&gt;"",M1276&lt;&gt;"",J1276&lt;&gt;"",AH1276&lt;&gt;""),IF(OR(J1276="OZZ",J1276="ZZ"),ROUND(0-SUMIF($D$12:$D1275,$D1276,O$12:O1275),2),IF(M1276=0,0,ROUND(MIN(MIN(17300,TRUNC(0.75*(SUMIF($D$12:$D$2012,$D1276,K$12:K$2012)+SUMIF($D$12:$D$2012,$D1276,L$12:L$2012)),2)+SUMIF($D$12:$D1276,$D1276,AH$12:AH1276))-SUMIF($D$12:$D1275,$D1276,O$12:O1275)-SUMIF($D$12:$D$2012,$D1276,N$12:N$2012),AH1276),2))),"")</f>
        <v/>
      </c>
      <c r="P1276" s="250" t="str">
        <f>IF(J1276&lt;&gt;"",1000 - SUMIF($D$12:$D1275,$D1276,P$12:P1275),"")</f>
        <v/>
      </c>
      <c r="Q1276" s="106"/>
      <c r="R1276" s="247"/>
      <c r="S1276" s="247"/>
      <c r="T1276" s="247"/>
      <c r="U1276" s="248" t="str">
        <f>IF(AND(R1276&lt;&gt;"",S1276&lt;&gt;"",Q1276&lt;&gt;""),ROUND(MIN(IF(OR(Q1276="OZZ",Q1276="ZZ"),5000,17300),TRUNC(0.75*(SUMIF($D$12:$D1276,$D1276,R$12:R1276)+SUMIF($D$12:$D1276,$D1276,S$12:S1276)),2)) - SUMIF($D$12:$D1275,$D1276,U$12:U1275),2),"")</f>
        <v/>
      </c>
      <c r="V1276" s="248" t="str">
        <f>IF(AND(R1276&lt;&gt;"",S1276&lt;&gt;"",T1276&lt;&gt;"",Q1276&lt;&gt;"",AL1276&lt;&gt;""),IF(OR(Q1276="OZZ",Q1276="ZZ"),ROUND(0-SUMIF($D$12:$D1275,$D1276,V$12:V1275),2),IF(T1276=0,0,ROUND(MIN(MIN(17300,TRUNC(0.75*(SUMIF($D$12:$D$2012,$D1276,R$12:R$2012)+SUMIF($D$12:$D$2012,$D1276,S$12:S$2012)),2)+SUMIF($D$12:$D1276,$D1276,AL$12:AL1276))-SUMIF($D$12:$D1275,$D1276,V$12:V1275)-SUMIF($D$12:$D$2012,$D1276,U$12:U$2012),AL1276),2))),"")</f>
        <v/>
      </c>
      <c r="W1276" s="250" t="str">
        <f>IF(Q1276&lt;&gt;"",1000 - SUMIF($D$12:$D1275,$D1276,W$12:W1275),"")</f>
        <v/>
      </c>
      <c r="X1276" s="106"/>
      <c r="Y1276" s="247"/>
      <c r="Z1276" s="247"/>
      <c r="AA1276" s="247"/>
      <c r="AB1276" s="248" t="str">
        <f>IF(AND(Y1276&lt;&gt;"",Z1276&lt;&gt;"",X1276&lt;&gt;""),ROUND(MIN(IF(OR(X1276="OZZ",X1276="ZZ"),5000,17300),TRUNC(0.75*(SUMIF($D$12:$D1276,$D1276,Y$12:Y1276)+SUMIF($D$12:$D1276,$D1276,Z$12:Z1276)),2)) - SUMIF($D$12:$D1275,$D1276,AB$12:AB1275),2),"")</f>
        <v/>
      </c>
      <c r="AC1276" s="251" t="str">
        <f>IF(AND(Y1276&lt;&gt;"",Z1276&lt;&gt;"",AA1276&lt;&gt;"",X1276&lt;&gt;"",AP1276&lt;&gt;""),IF(OR(X1276="OZZ",X1276="ZZ"),ROUND(0-SUMIF($D$12:$D1275,$D1276,AC$12:AC1275),2),IF(AA1276=0,0,ROUND(MIN(MIN(17300,TRUNC(0.75*(SUMIF($D$12:$D$2012,$D1276,Y$12:Y$2012)+SUMIF($D$12:$D$2012,$D1276,Z$12:Z$2012)),2)+SUMIF($D$12:$D1276,$D1276,AP$12:AP1276))-SUMIF($D$12:$D1275,$D1276,AC$12:AC1275)-SUMIF($D$12:$D$2012,$D1276,AB$12:AB$2012),AP1276),2))),"")</f>
        <v/>
      </c>
      <c r="AD1276" s="250" t="str">
        <f>IF(X1276&lt;&gt;"",1000 - SUMIF($D$12:$D1275,$D1276,AD$12:AD1275),"")</f>
        <v/>
      </c>
      <c r="AE1276" s="252"/>
      <c r="AF1276" s="253"/>
      <c r="AG1276" s="254"/>
      <c r="AH1276" s="255" t="str">
        <f t="shared" si="418"/>
        <v/>
      </c>
      <c r="AI1276" s="256"/>
      <c r="AJ1276" s="253"/>
      <c r="AK1276" s="254"/>
      <c r="AL1276" s="255" t="str">
        <f t="shared" si="419"/>
        <v/>
      </c>
      <c r="AM1276" s="256"/>
      <c r="AN1276" s="253"/>
      <c r="AO1276" s="254"/>
      <c r="AP1276" s="255" t="str">
        <f t="shared" si="399"/>
        <v/>
      </c>
      <c r="AQ1276" s="116"/>
      <c r="AR1276" s="116"/>
      <c r="AS1276" s="117"/>
      <c r="AT1276" s="118"/>
      <c r="AU1276" s="119" t="str">
        <f>IF(D1276&lt;&gt; "", IF(COUNTIF($D$12:$D1276,$D1276)&gt;1,0,IF(SUM(N1276,U1276,AB1276)&gt;0,IF(AND(X1276="",OR(Q1276&lt;&gt;"",J1276&lt;&gt;"")),IF(Q1276&lt;&gt;"",Q1276,IF(J1276&lt;&gt;"",J1276,0)),IF(AND(Q1276&lt;&gt;"",J1276&lt;&gt;"",Q1276=J1276),Q1276,X1276)),0)),"")</f>
        <v/>
      </c>
      <c r="AV1276" s="119" t="str">
        <f>IF(D1276&lt;&gt;"",IF(COUNTIF($D$12:$D1276,$D1276)&gt;1,0,IF(SUM(O1276,V1276,AC1276)&gt;0,IF(AND(X1276="",OR(Q1276&lt;&gt;"",J1276&lt;&gt;"")),IF(Q1276&lt;&gt;"",Q1276,IF(J1276&lt;&gt;"",J1276,0)),IF(AND(Q1276&lt;&gt;"",J1276&lt;&gt;"",Q1276=J1276),Q1276,X1276)),0)),"")</f>
        <v/>
      </c>
      <c r="AW1276" s="119" t="str">
        <f>IF(D1276&lt;&gt;"",IF(COUNTIF($D$12:$D1276,$D1276)&gt;1,0,IF(SUM(P1276,W1276,AD1276)&gt;0,IF(AND(X1276="",OR(Q1276&lt;&gt;"",J1276&lt;&gt;"")),IF(Q1276&lt;&gt;"",Q1276,IF(J1276&lt;&gt;"",J1276,0)),IF(AND(Q1276&lt;&gt;"",J1276&lt;&gt;"",Q1276=J1276),Q1276,X1276)),0)),"")</f>
        <v/>
      </c>
      <c r="AX1276" s="118" t="str">
        <f t="shared" si="400"/>
        <v/>
      </c>
      <c r="AY1276" s="118" t="str">
        <f t="shared" si="401"/>
        <v/>
      </c>
      <c r="AZ1276" s="118" t="str">
        <f t="shared" si="402"/>
        <v/>
      </c>
      <c r="BA1276" s="118" t="str">
        <f t="shared" si="403"/>
        <v/>
      </c>
      <c r="BB1276" s="118" t="str">
        <f t="shared" si="404"/>
        <v/>
      </c>
      <c r="BC1276" s="118" t="str">
        <f t="shared" si="405"/>
        <v/>
      </c>
      <c r="BD1276" s="118" t="str">
        <f t="shared" si="406"/>
        <v/>
      </c>
      <c r="BE1276" s="118" t="str">
        <f t="shared" si="407"/>
        <v/>
      </c>
      <c r="BF1276" s="118" t="str">
        <f t="shared" si="408"/>
        <v/>
      </c>
      <c r="BG1276" s="120"/>
      <c r="BH1276" s="120" t="str">
        <f t="shared" si="409"/>
        <v/>
      </c>
      <c r="BI1276" s="120" t="str">
        <f t="shared" si="410"/>
        <v/>
      </c>
      <c r="BJ1276" s="121"/>
      <c r="BK1276" s="120" t="str">
        <f t="shared" si="411"/>
        <v/>
      </c>
      <c r="BL1276" s="120" t="str">
        <f t="shared" si="412"/>
        <v/>
      </c>
      <c r="BM1276" s="120" t="str">
        <f t="shared" si="413"/>
        <v/>
      </c>
      <c r="BN1276" s="120" t="str">
        <f t="shared" si="414"/>
        <v/>
      </c>
      <c r="BO1276" s="120" t="str">
        <f t="shared" si="415"/>
        <v/>
      </c>
      <c r="BP1276" s="120" t="str">
        <f t="shared" si="416"/>
        <v/>
      </c>
      <c r="BQ1276" s="98"/>
      <c r="BR1276" s="98"/>
      <c r="BS1276" s="98"/>
      <c r="BT1276" s="98"/>
      <c r="BU1276" s="98"/>
      <c r="BV1276" s="98"/>
      <c r="BW1276" s="98"/>
      <c r="BX1276" s="98"/>
      <c r="BY1276" s="98"/>
      <c r="BZ1276" s="98"/>
      <c r="CA1276" s="98"/>
      <c r="CB1276" s="98"/>
      <c r="CC1276" s="98"/>
      <c r="CD1276" s="98"/>
      <c r="CE1276" s="98"/>
      <c r="CF1276" s="98"/>
      <c r="CG1276" s="98"/>
      <c r="CH1276" s="98"/>
      <c r="CI1276" s="98"/>
      <c r="CJ1276" s="98"/>
      <c r="CK1276" s="98"/>
      <c r="CL1276" s="98"/>
      <c r="CM1276" s="98"/>
      <c r="CN1276" s="98"/>
      <c r="CO1276" s="98"/>
      <c r="CP1276" s="98"/>
      <c r="CQ1276" s="98"/>
      <c r="CR1276" s="98"/>
      <c r="CS1276" s="98"/>
    </row>
    <row r="1277" spans="1:97" s="4" customFormat="1" ht="18.75" customHeight="1" x14ac:dyDescent="0.2">
      <c r="A1277" s="3">
        <f t="shared" si="417"/>
        <v>1265</v>
      </c>
      <c r="B1277" s="263"/>
      <c r="C1277" s="263"/>
      <c r="D1277" s="263"/>
      <c r="E1277" s="259"/>
      <c r="F1277" s="259"/>
      <c r="G1277" s="43"/>
      <c r="H1277" s="264"/>
      <c r="I1277" s="261"/>
      <c r="J1277" s="106"/>
      <c r="K1277" s="247"/>
      <c r="L1277" s="247"/>
      <c r="M1277" s="247"/>
      <c r="N1277" s="248" t="str">
        <f>IF(AND(K1277&lt;&gt;"",L1277&lt;&gt;"",J1277&lt;&gt;""),ROUND(MIN(IF(OR(J1277="OZZ",J1277="ZZ"),5000,17300),TRUNC(0.75*(SUMIF($D$12:$D1277,$D1277,K$12:K1277)+SUMIF($D$12:$D1277,$D1277,L$12:L1277)),2)) - SUMIF($D$12:$D1276,$D1277,N$12:N1276),2),"")</f>
        <v/>
      </c>
      <c r="O1277" s="249" t="str">
        <f>IF(AND(K1277&lt;&gt;"",L1277&lt;&gt;"",M1277&lt;&gt;"",J1277&lt;&gt;"",AH1277&lt;&gt;""),IF(OR(J1277="OZZ",J1277="ZZ"),ROUND(0-SUMIF($D$12:$D1276,$D1277,O$12:O1276),2),IF(M1277=0,0,ROUND(MIN(MIN(17300,TRUNC(0.75*(SUMIF($D$12:$D$2012,$D1277,K$12:K$2012)+SUMIF($D$12:$D$2012,$D1277,L$12:L$2012)),2)+SUMIF($D$12:$D1277,$D1277,AH$12:AH1277))-SUMIF($D$12:$D1276,$D1277,O$12:O1276)-SUMIF($D$12:$D$2012,$D1277,N$12:N$2012),AH1277),2))),"")</f>
        <v/>
      </c>
      <c r="P1277" s="250" t="str">
        <f>IF(J1277&lt;&gt;"",1000 - SUMIF($D$12:$D1276,$D1277,P$12:P1276),"")</f>
        <v/>
      </c>
      <c r="Q1277" s="106"/>
      <c r="R1277" s="247"/>
      <c r="S1277" s="247"/>
      <c r="T1277" s="247"/>
      <c r="U1277" s="248" t="str">
        <f>IF(AND(R1277&lt;&gt;"",S1277&lt;&gt;"",Q1277&lt;&gt;""),ROUND(MIN(IF(OR(Q1277="OZZ",Q1277="ZZ"),5000,17300),TRUNC(0.75*(SUMIF($D$12:$D1277,$D1277,R$12:R1277)+SUMIF($D$12:$D1277,$D1277,S$12:S1277)),2)) - SUMIF($D$12:$D1276,$D1277,U$12:U1276),2),"")</f>
        <v/>
      </c>
      <c r="V1277" s="248" t="str">
        <f>IF(AND(R1277&lt;&gt;"",S1277&lt;&gt;"",T1277&lt;&gt;"",Q1277&lt;&gt;"",AL1277&lt;&gt;""),IF(OR(Q1277="OZZ",Q1277="ZZ"),ROUND(0-SUMIF($D$12:$D1276,$D1277,V$12:V1276),2),IF(T1277=0,0,ROUND(MIN(MIN(17300,TRUNC(0.75*(SUMIF($D$12:$D$2012,$D1277,R$12:R$2012)+SUMIF($D$12:$D$2012,$D1277,S$12:S$2012)),2)+SUMIF($D$12:$D1277,$D1277,AL$12:AL1277))-SUMIF($D$12:$D1276,$D1277,V$12:V1276)-SUMIF($D$12:$D$2012,$D1277,U$12:U$2012),AL1277),2))),"")</f>
        <v/>
      </c>
      <c r="W1277" s="250" t="str">
        <f>IF(Q1277&lt;&gt;"",1000 - SUMIF($D$12:$D1276,$D1277,W$12:W1276),"")</f>
        <v/>
      </c>
      <c r="X1277" s="106"/>
      <c r="Y1277" s="247"/>
      <c r="Z1277" s="247"/>
      <c r="AA1277" s="247"/>
      <c r="AB1277" s="248" t="str">
        <f>IF(AND(Y1277&lt;&gt;"",Z1277&lt;&gt;"",X1277&lt;&gt;""),ROUND(MIN(IF(OR(X1277="OZZ",X1277="ZZ"),5000,17300),TRUNC(0.75*(SUMIF($D$12:$D1277,$D1277,Y$12:Y1277)+SUMIF($D$12:$D1277,$D1277,Z$12:Z1277)),2)) - SUMIF($D$12:$D1276,$D1277,AB$12:AB1276),2),"")</f>
        <v/>
      </c>
      <c r="AC1277" s="251" t="str">
        <f>IF(AND(Y1277&lt;&gt;"",Z1277&lt;&gt;"",AA1277&lt;&gt;"",X1277&lt;&gt;"",AP1277&lt;&gt;""),IF(OR(X1277="OZZ",X1277="ZZ"),ROUND(0-SUMIF($D$12:$D1276,$D1277,AC$12:AC1276),2),IF(AA1277=0,0,ROUND(MIN(MIN(17300,TRUNC(0.75*(SUMIF($D$12:$D$2012,$D1277,Y$12:Y$2012)+SUMIF($D$12:$D$2012,$D1277,Z$12:Z$2012)),2)+SUMIF($D$12:$D1277,$D1277,AP$12:AP1277))-SUMIF($D$12:$D1276,$D1277,AC$12:AC1276)-SUMIF($D$12:$D$2012,$D1277,AB$12:AB$2012),AP1277),2))),"")</f>
        <v/>
      </c>
      <c r="AD1277" s="250" t="str">
        <f>IF(X1277&lt;&gt;"",1000 - SUMIF($D$12:$D1276,$D1277,AD$12:AD1276),"")</f>
        <v/>
      </c>
      <c r="AE1277" s="252"/>
      <c r="AF1277" s="253"/>
      <c r="AG1277" s="254"/>
      <c r="AH1277" s="255" t="str">
        <f t="shared" si="418"/>
        <v/>
      </c>
      <c r="AI1277" s="256"/>
      <c r="AJ1277" s="253"/>
      <c r="AK1277" s="254"/>
      <c r="AL1277" s="255" t="str">
        <f t="shared" si="419"/>
        <v/>
      </c>
      <c r="AM1277" s="256"/>
      <c r="AN1277" s="253"/>
      <c r="AO1277" s="254"/>
      <c r="AP1277" s="255" t="str">
        <f t="shared" si="399"/>
        <v/>
      </c>
      <c r="AQ1277" s="116"/>
      <c r="AR1277" s="116"/>
      <c r="AS1277" s="117"/>
      <c r="AT1277" s="118"/>
      <c r="AU1277" s="119" t="str">
        <f>IF(D1277&lt;&gt; "", IF(COUNTIF($D$12:$D1277,$D1277)&gt;1,0,IF(SUM(N1277,U1277,AB1277)&gt;0,IF(AND(X1277="",OR(Q1277&lt;&gt;"",J1277&lt;&gt;"")),IF(Q1277&lt;&gt;"",Q1277,IF(J1277&lt;&gt;"",J1277,0)),IF(AND(Q1277&lt;&gt;"",J1277&lt;&gt;"",Q1277=J1277),Q1277,X1277)),0)),"")</f>
        <v/>
      </c>
      <c r="AV1277" s="119" t="str">
        <f>IF(D1277&lt;&gt;"",IF(COUNTIF($D$12:$D1277,$D1277)&gt;1,0,IF(SUM(O1277,V1277,AC1277)&gt;0,IF(AND(X1277="",OR(Q1277&lt;&gt;"",J1277&lt;&gt;"")),IF(Q1277&lt;&gt;"",Q1277,IF(J1277&lt;&gt;"",J1277,0)),IF(AND(Q1277&lt;&gt;"",J1277&lt;&gt;"",Q1277=J1277),Q1277,X1277)),0)),"")</f>
        <v/>
      </c>
      <c r="AW1277" s="119" t="str">
        <f>IF(D1277&lt;&gt;"",IF(COUNTIF($D$12:$D1277,$D1277)&gt;1,0,IF(SUM(P1277,W1277,AD1277)&gt;0,IF(AND(X1277="",OR(Q1277&lt;&gt;"",J1277&lt;&gt;"")),IF(Q1277&lt;&gt;"",Q1277,IF(J1277&lt;&gt;"",J1277,0)),IF(AND(Q1277&lt;&gt;"",J1277&lt;&gt;"",Q1277=J1277),Q1277,X1277)),0)),"")</f>
        <v/>
      </c>
      <c r="AX1277" s="118" t="str">
        <f t="shared" si="400"/>
        <v/>
      </c>
      <c r="AY1277" s="118" t="str">
        <f t="shared" si="401"/>
        <v/>
      </c>
      <c r="AZ1277" s="118" t="str">
        <f t="shared" si="402"/>
        <v/>
      </c>
      <c r="BA1277" s="118" t="str">
        <f t="shared" si="403"/>
        <v/>
      </c>
      <c r="BB1277" s="118" t="str">
        <f t="shared" si="404"/>
        <v/>
      </c>
      <c r="BC1277" s="118" t="str">
        <f t="shared" si="405"/>
        <v/>
      </c>
      <c r="BD1277" s="118" t="str">
        <f t="shared" si="406"/>
        <v/>
      </c>
      <c r="BE1277" s="118" t="str">
        <f t="shared" si="407"/>
        <v/>
      </c>
      <c r="BF1277" s="118" t="str">
        <f t="shared" si="408"/>
        <v/>
      </c>
      <c r="BG1277" s="120"/>
      <c r="BH1277" s="120" t="str">
        <f t="shared" si="409"/>
        <v/>
      </c>
      <c r="BI1277" s="120" t="str">
        <f t="shared" si="410"/>
        <v/>
      </c>
      <c r="BJ1277" s="121"/>
      <c r="BK1277" s="120" t="str">
        <f t="shared" si="411"/>
        <v/>
      </c>
      <c r="BL1277" s="120" t="str">
        <f t="shared" si="412"/>
        <v/>
      </c>
      <c r="BM1277" s="120" t="str">
        <f t="shared" si="413"/>
        <v/>
      </c>
      <c r="BN1277" s="120" t="str">
        <f t="shared" si="414"/>
        <v/>
      </c>
      <c r="BO1277" s="120" t="str">
        <f t="shared" si="415"/>
        <v/>
      </c>
      <c r="BP1277" s="120" t="str">
        <f t="shared" si="416"/>
        <v/>
      </c>
      <c r="BQ1277" s="98"/>
      <c r="BR1277" s="98"/>
      <c r="BS1277" s="98"/>
      <c r="BT1277" s="98"/>
      <c r="BU1277" s="98"/>
      <c r="BV1277" s="98"/>
      <c r="BW1277" s="98"/>
      <c r="BX1277" s="98"/>
      <c r="BY1277" s="98"/>
      <c r="BZ1277" s="98"/>
      <c r="CA1277" s="98"/>
      <c r="CB1277" s="98"/>
      <c r="CC1277" s="98"/>
      <c r="CD1277" s="98"/>
      <c r="CE1277" s="98"/>
      <c r="CF1277" s="98"/>
      <c r="CG1277" s="98"/>
      <c r="CH1277" s="98"/>
      <c r="CI1277" s="98"/>
      <c r="CJ1277" s="98"/>
      <c r="CK1277" s="98"/>
      <c r="CL1277" s="98"/>
      <c r="CM1277" s="98"/>
      <c r="CN1277" s="98"/>
      <c r="CO1277" s="98"/>
      <c r="CP1277" s="98"/>
      <c r="CQ1277" s="98"/>
      <c r="CR1277" s="98"/>
      <c r="CS1277" s="98"/>
    </row>
    <row r="1278" spans="1:97" s="4" customFormat="1" ht="18.75" customHeight="1" x14ac:dyDescent="0.2">
      <c r="A1278" s="3">
        <f t="shared" si="417"/>
        <v>1266</v>
      </c>
      <c r="B1278" s="263"/>
      <c r="C1278" s="263"/>
      <c r="D1278" s="263"/>
      <c r="E1278" s="259"/>
      <c r="F1278" s="259"/>
      <c r="G1278" s="43"/>
      <c r="H1278" s="264"/>
      <c r="I1278" s="261"/>
      <c r="J1278" s="106"/>
      <c r="K1278" s="247"/>
      <c r="L1278" s="247"/>
      <c r="M1278" s="247"/>
      <c r="N1278" s="248" t="str">
        <f>IF(AND(K1278&lt;&gt;"",L1278&lt;&gt;"",J1278&lt;&gt;""),ROUND(MIN(IF(OR(J1278="OZZ",J1278="ZZ"),5000,17300),TRUNC(0.75*(SUMIF($D$12:$D1278,$D1278,K$12:K1278)+SUMIF($D$12:$D1278,$D1278,L$12:L1278)),2)) - SUMIF($D$12:$D1277,$D1278,N$12:N1277),2),"")</f>
        <v/>
      </c>
      <c r="O1278" s="249" t="str">
        <f>IF(AND(K1278&lt;&gt;"",L1278&lt;&gt;"",M1278&lt;&gt;"",J1278&lt;&gt;"",AH1278&lt;&gt;""),IF(OR(J1278="OZZ",J1278="ZZ"),ROUND(0-SUMIF($D$12:$D1277,$D1278,O$12:O1277),2),IF(M1278=0,0,ROUND(MIN(MIN(17300,TRUNC(0.75*(SUMIF($D$12:$D$2012,$D1278,K$12:K$2012)+SUMIF($D$12:$D$2012,$D1278,L$12:L$2012)),2)+SUMIF($D$12:$D1278,$D1278,AH$12:AH1278))-SUMIF($D$12:$D1277,$D1278,O$12:O1277)-SUMIF($D$12:$D$2012,$D1278,N$12:N$2012),AH1278),2))),"")</f>
        <v/>
      </c>
      <c r="P1278" s="250" t="str">
        <f>IF(J1278&lt;&gt;"",1000 - SUMIF($D$12:$D1277,$D1278,P$12:P1277),"")</f>
        <v/>
      </c>
      <c r="Q1278" s="106"/>
      <c r="R1278" s="247"/>
      <c r="S1278" s="247"/>
      <c r="T1278" s="247"/>
      <c r="U1278" s="248" t="str">
        <f>IF(AND(R1278&lt;&gt;"",S1278&lt;&gt;"",Q1278&lt;&gt;""),ROUND(MIN(IF(OR(Q1278="OZZ",Q1278="ZZ"),5000,17300),TRUNC(0.75*(SUMIF($D$12:$D1278,$D1278,R$12:R1278)+SUMIF($D$12:$D1278,$D1278,S$12:S1278)),2)) - SUMIF($D$12:$D1277,$D1278,U$12:U1277),2),"")</f>
        <v/>
      </c>
      <c r="V1278" s="248" t="str">
        <f>IF(AND(R1278&lt;&gt;"",S1278&lt;&gt;"",T1278&lt;&gt;"",Q1278&lt;&gt;"",AL1278&lt;&gt;""),IF(OR(Q1278="OZZ",Q1278="ZZ"),ROUND(0-SUMIF($D$12:$D1277,$D1278,V$12:V1277),2),IF(T1278=0,0,ROUND(MIN(MIN(17300,TRUNC(0.75*(SUMIF($D$12:$D$2012,$D1278,R$12:R$2012)+SUMIF($D$12:$D$2012,$D1278,S$12:S$2012)),2)+SUMIF($D$12:$D1278,$D1278,AL$12:AL1278))-SUMIF($D$12:$D1277,$D1278,V$12:V1277)-SUMIF($D$12:$D$2012,$D1278,U$12:U$2012),AL1278),2))),"")</f>
        <v/>
      </c>
      <c r="W1278" s="250" t="str">
        <f>IF(Q1278&lt;&gt;"",1000 - SUMIF($D$12:$D1277,$D1278,W$12:W1277),"")</f>
        <v/>
      </c>
      <c r="X1278" s="106"/>
      <c r="Y1278" s="247"/>
      <c r="Z1278" s="247"/>
      <c r="AA1278" s="247"/>
      <c r="AB1278" s="248" t="str">
        <f>IF(AND(Y1278&lt;&gt;"",Z1278&lt;&gt;"",X1278&lt;&gt;""),ROUND(MIN(IF(OR(X1278="OZZ",X1278="ZZ"),5000,17300),TRUNC(0.75*(SUMIF($D$12:$D1278,$D1278,Y$12:Y1278)+SUMIF($D$12:$D1278,$D1278,Z$12:Z1278)),2)) - SUMIF($D$12:$D1277,$D1278,AB$12:AB1277),2),"")</f>
        <v/>
      </c>
      <c r="AC1278" s="251" t="str">
        <f>IF(AND(Y1278&lt;&gt;"",Z1278&lt;&gt;"",AA1278&lt;&gt;"",X1278&lt;&gt;"",AP1278&lt;&gt;""),IF(OR(X1278="OZZ",X1278="ZZ"),ROUND(0-SUMIF($D$12:$D1277,$D1278,AC$12:AC1277),2),IF(AA1278=0,0,ROUND(MIN(MIN(17300,TRUNC(0.75*(SUMIF($D$12:$D$2012,$D1278,Y$12:Y$2012)+SUMIF($D$12:$D$2012,$D1278,Z$12:Z$2012)),2)+SUMIF($D$12:$D1278,$D1278,AP$12:AP1278))-SUMIF($D$12:$D1277,$D1278,AC$12:AC1277)-SUMIF($D$12:$D$2012,$D1278,AB$12:AB$2012),AP1278),2))),"")</f>
        <v/>
      </c>
      <c r="AD1278" s="250" t="str">
        <f>IF(X1278&lt;&gt;"",1000 - SUMIF($D$12:$D1277,$D1278,AD$12:AD1277),"")</f>
        <v/>
      </c>
      <c r="AE1278" s="252"/>
      <c r="AF1278" s="253"/>
      <c r="AG1278" s="254"/>
      <c r="AH1278" s="255" t="str">
        <f t="shared" si="418"/>
        <v/>
      </c>
      <c r="AI1278" s="256"/>
      <c r="AJ1278" s="253"/>
      <c r="AK1278" s="254"/>
      <c r="AL1278" s="255" t="str">
        <f t="shared" si="419"/>
        <v/>
      </c>
      <c r="AM1278" s="256"/>
      <c r="AN1278" s="253"/>
      <c r="AO1278" s="254"/>
      <c r="AP1278" s="255" t="str">
        <f t="shared" si="399"/>
        <v/>
      </c>
      <c r="AQ1278" s="116"/>
      <c r="AR1278" s="116"/>
      <c r="AS1278" s="117"/>
      <c r="AT1278" s="118"/>
      <c r="AU1278" s="119" t="str">
        <f>IF(D1278&lt;&gt; "", IF(COUNTIF($D$12:$D1278,$D1278)&gt;1,0,IF(SUM(N1278,U1278,AB1278)&gt;0,IF(AND(X1278="",OR(Q1278&lt;&gt;"",J1278&lt;&gt;"")),IF(Q1278&lt;&gt;"",Q1278,IF(J1278&lt;&gt;"",J1278,0)),IF(AND(Q1278&lt;&gt;"",J1278&lt;&gt;"",Q1278=J1278),Q1278,X1278)),0)),"")</f>
        <v/>
      </c>
      <c r="AV1278" s="119" t="str">
        <f>IF(D1278&lt;&gt;"",IF(COUNTIF($D$12:$D1278,$D1278)&gt;1,0,IF(SUM(O1278,V1278,AC1278)&gt;0,IF(AND(X1278="",OR(Q1278&lt;&gt;"",J1278&lt;&gt;"")),IF(Q1278&lt;&gt;"",Q1278,IF(J1278&lt;&gt;"",J1278,0)),IF(AND(Q1278&lt;&gt;"",J1278&lt;&gt;"",Q1278=J1278),Q1278,X1278)),0)),"")</f>
        <v/>
      </c>
      <c r="AW1278" s="119" t="str">
        <f>IF(D1278&lt;&gt;"",IF(COUNTIF($D$12:$D1278,$D1278)&gt;1,0,IF(SUM(P1278,W1278,AD1278)&gt;0,IF(AND(X1278="",OR(Q1278&lt;&gt;"",J1278&lt;&gt;"")),IF(Q1278&lt;&gt;"",Q1278,IF(J1278&lt;&gt;"",J1278,0)),IF(AND(Q1278&lt;&gt;"",J1278&lt;&gt;"",Q1278=J1278),Q1278,X1278)),0)),"")</f>
        <v/>
      </c>
      <c r="AX1278" s="118" t="str">
        <f t="shared" si="400"/>
        <v/>
      </c>
      <c r="AY1278" s="118" t="str">
        <f t="shared" si="401"/>
        <v/>
      </c>
      <c r="AZ1278" s="118" t="str">
        <f t="shared" si="402"/>
        <v/>
      </c>
      <c r="BA1278" s="118" t="str">
        <f t="shared" si="403"/>
        <v/>
      </c>
      <c r="BB1278" s="118" t="str">
        <f t="shared" si="404"/>
        <v/>
      </c>
      <c r="BC1278" s="118" t="str">
        <f t="shared" si="405"/>
        <v/>
      </c>
      <c r="BD1278" s="118" t="str">
        <f t="shared" si="406"/>
        <v/>
      </c>
      <c r="BE1278" s="118" t="str">
        <f t="shared" si="407"/>
        <v/>
      </c>
      <c r="BF1278" s="118" t="str">
        <f t="shared" si="408"/>
        <v/>
      </c>
      <c r="BG1278" s="120"/>
      <c r="BH1278" s="120" t="str">
        <f t="shared" si="409"/>
        <v/>
      </c>
      <c r="BI1278" s="120" t="str">
        <f t="shared" si="410"/>
        <v/>
      </c>
      <c r="BJ1278" s="121"/>
      <c r="BK1278" s="120" t="str">
        <f t="shared" si="411"/>
        <v/>
      </c>
      <c r="BL1278" s="120" t="str">
        <f t="shared" si="412"/>
        <v/>
      </c>
      <c r="BM1278" s="120" t="str">
        <f t="shared" si="413"/>
        <v/>
      </c>
      <c r="BN1278" s="120" t="str">
        <f t="shared" si="414"/>
        <v/>
      </c>
      <c r="BO1278" s="120" t="str">
        <f t="shared" si="415"/>
        <v/>
      </c>
      <c r="BP1278" s="120" t="str">
        <f t="shared" si="416"/>
        <v/>
      </c>
      <c r="BQ1278" s="98"/>
      <c r="BR1278" s="98"/>
      <c r="BS1278" s="98"/>
      <c r="BT1278" s="98"/>
      <c r="BU1278" s="98"/>
      <c r="BV1278" s="98"/>
      <c r="BW1278" s="98"/>
      <c r="BX1278" s="98"/>
      <c r="BY1278" s="98"/>
      <c r="BZ1278" s="98"/>
      <c r="CA1278" s="98"/>
      <c r="CB1278" s="98"/>
      <c r="CC1278" s="98"/>
      <c r="CD1278" s="98"/>
      <c r="CE1278" s="98"/>
      <c r="CF1278" s="98"/>
      <c r="CG1278" s="98"/>
      <c r="CH1278" s="98"/>
      <c r="CI1278" s="98"/>
      <c r="CJ1278" s="98"/>
      <c r="CK1278" s="98"/>
      <c r="CL1278" s="98"/>
      <c r="CM1278" s="98"/>
      <c r="CN1278" s="98"/>
      <c r="CO1278" s="98"/>
      <c r="CP1278" s="98"/>
      <c r="CQ1278" s="98"/>
      <c r="CR1278" s="98"/>
      <c r="CS1278" s="98"/>
    </row>
    <row r="1279" spans="1:97" s="4" customFormat="1" ht="18.75" customHeight="1" x14ac:dyDescent="0.2">
      <c r="A1279" s="3">
        <f t="shared" si="417"/>
        <v>1267</v>
      </c>
      <c r="B1279" s="263"/>
      <c r="C1279" s="263"/>
      <c r="D1279" s="263"/>
      <c r="E1279" s="259"/>
      <c r="F1279" s="259"/>
      <c r="G1279" s="43"/>
      <c r="H1279" s="264"/>
      <c r="I1279" s="261"/>
      <c r="J1279" s="106"/>
      <c r="K1279" s="247"/>
      <c r="L1279" s="247"/>
      <c r="M1279" s="247"/>
      <c r="N1279" s="248" t="str">
        <f>IF(AND(K1279&lt;&gt;"",L1279&lt;&gt;"",J1279&lt;&gt;""),ROUND(MIN(IF(OR(J1279="OZZ",J1279="ZZ"),5000,17300),TRUNC(0.75*(SUMIF($D$12:$D1279,$D1279,K$12:K1279)+SUMIF($D$12:$D1279,$D1279,L$12:L1279)),2)) - SUMIF($D$12:$D1278,$D1279,N$12:N1278),2),"")</f>
        <v/>
      </c>
      <c r="O1279" s="249" t="str">
        <f>IF(AND(K1279&lt;&gt;"",L1279&lt;&gt;"",M1279&lt;&gt;"",J1279&lt;&gt;"",AH1279&lt;&gt;""),IF(OR(J1279="OZZ",J1279="ZZ"),ROUND(0-SUMIF($D$12:$D1278,$D1279,O$12:O1278),2),IF(M1279=0,0,ROUND(MIN(MIN(17300,TRUNC(0.75*(SUMIF($D$12:$D$2012,$D1279,K$12:K$2012)+SUMIF($D$12:$D$2012,$D1279,L$12:L$2012)),2)+SUMIF($D$12:$D1279,$D1279,AH$12:AH1279))-SUMIF($D$12:$D1278,$D1279,O$12:O1278)-SUMIF($D$12:$D$2012,$D1279,N$12:N$2012),AH1279),2))),"")</f>
        <v/>
      </c>
      <c r="P1279" s="250" t="str">
        <f>IF(J1279&lt;&gt;"",1000 - SUMIF($D$12:$D1278,$D1279,P$12:P1278),"")</f>
        <v/>
      </c>
      <c r="Q1279" s="106"/>
      <c r="R1279" s="247"/>
      <c r="S1279" s="247"/>
      <c r="T1279" s="247"/>
      <c r="U1279" s="248" t="str">
        <f>IF(AND(R1279&lt;&gt;"",S1279&lt;&gt;"",Q1279&lt;&gt;""),ROUND(MIN(IF(OR(Q1279="OZZ",Q1279="ZZ"),5000,17300),TRUNC(0.75*(SUMIF($D$12:$D1279,$D1279,R$12:R1279)+SUMIF($D$12:$D1279,$D1279,S$12:S1279)),2)) - SUMIF($D$12:$D1278,$D1279,U$12:U1278),2),"")</f>
        <v/>
      </c>
      <c r="V1279" s="248" t="str">
        <f>IF(AND(R1279&lt;&gt;"",S1279&lt;&gt;"",T1279&lt;&gt;"",Q1279&lt;&gt;"",AL1279&lt;&gt;""),IF(OR(Q1279="OZZ",Q1279="ZZ"),ROUND(0-SUMIF($D$12:$D1278,$D1279,V$12:V1278),2),IF(T1279=0,0,ROUND(MIN(MIN(17300,TRUNC(0.75*(SUMIF($D$12:$D$2012,$D1279,R$12:R$2012)+SUMIF($D$12:$D$2012,$D1279,S$12:S$2012)),2)+SUMIF($D$12:$D1279,$D1279,AL$12:AL1279))-SUMIF($D$12:$D1278,$D1279,V$12:V1278)-SUMIF($D$12:$D$2012,$D1279,U$12:U$2012),AL1279),2))),"")</f>
        <v/>
      </c>
      <c r="W1279" s="250" t="str">
        <f>IF(Q1279&lt;&gt;"",1000 - SUMIF($D$12:$D1278,$D1279,W$12:W1278),"")</f>
        <v/>
      </c>
      <c r="X1279" s="106"/>
      <c r="Y1279" s="247"/>
      <c r="Z1279" s="247"/>
      <c r="AA1279" s="247"/>
      <c r="AB1279" s="248" t="str">
        <f>IF(AND(Y1279&lt;&gt;"",Z1279&lt;&gt;"",X1279&lt;&gt;""),ROUND(MIN(IF(OR(X1279="OZZ",X1279="ZZ"),5000,17300),TRUNC(0.75*(SUMIF($D$12:$D1279,$D1279,Y$12:Y1279)+SUMIF($D$12:$D1279,$D1279,Z$12:Z1279)),2)) - SUMIF($D$12:$D1278,$D1279,AB$12:AB1278),2),"")</f>
        <v/>
      </c>
      <c r="AC1279" s="251" t="str">
        <f>IF(AND(Y1279&lt;&gt;"",Z1279&lt;&gt;"",AA1279&lt;&gt;"",X1279&lt;&gt;"",AP1279&lt;&gt;""),IF(OR(X1279="OZZ",X1279="ZZ"),ROUND(0-SUMIF($D$12:$D1278,$D1279,AC$12:AC1278),2),IF(AA1279=0,0,ROUND(MIN(MIN(17300,TRUNC(0.75*(SUMIF($D$12:$D$2012,$D1279,Y$12:Y$2012)+SUMIF($D$12:$D$2012,$D1279,Z$12:Z$2012)),2)+SUMIF($D$12:$D1279,$D1279,AP$12:AP1279))-SUMIF($D$12:$D1278,$D1279,AC$12:AC1278)-SUMIF($D$12:$D$2012,$D1279,AB$12:AB$2012),AP1279),2))),"")</f>
        <v/>
      </c>
      <c r="AD1279" s="250" t="str">
        <f>IF(X1279&lt;&gt;"",1000 - SUMIF($D$12:$D1278,$D1279,AD$12:AD1278),"")</f>
        <v/>
      </c>
      <c r="AE1279" s="252"/>
      <c r="AF1279" s="253"/>
      <c r="AG1279" s="254"/>
      <c r="AH1279" s="255" t="str">
        <f t="shared" si="418"/>
        <v/>
      </c>
      <c r="AI1279" s="256"/>
      <c r="AJ1279" s="253"/>
      <c r="AK1279" s="254"/>
      <c r="AL1279" s="255" t="str">
        <f t="shared" si="419"/>
        <v/>
      </c>
      <c r="AM1279" s="256"/>
      <c r="AN1279" s="253"/>
      <c r="AO1279" s="254"/>
      <c r="AP1279" s="255" t="str">
        <f t="shared" si="399"/>
        <v/>
      </c>
      <c r="AQ1279" s="116"/>
      <c r="AR1279" s="116"/>
      <c r="AS1279" s="117"/>
      <c r="AT1279" s="118"/>
      <c r="AU1279" s="119" t="str">
        <f>IF(D1279&lt;&gt; "", IF(COUNTIF($D$12:$D1279,$D1279)&gt;1,0,IF(SUM(N1279,U1279,AB1279)&gt;0,IF(AND(X1279="",OR(Q1279&lt;&gt;"",J1279&lt;&gt;"")),IF(Q1279&lt;&gt;"",Q1279,IF(J1279&lt;&gt;"",J1279,0)),IF(AND(Q1279&lt;&gt;"",J1279&lt;&gt;"",Q1279=J1279),Q1279,X1279)),0)),"")</f>
        <v/>
      </c>
      <c r="AV1279" s="119" t="str">
        <f>IF(D1279&lt;&gt;"",IF(COUNTIF($D$12:$D1279,$D1279)&gt;1,0,IF(SUM(O1279,V1279,AC1279)&gt;0,IF(AND(X1279="",OR(Q1279&lt;&gt;"",J1279&lt;&gt;"")),IF(Q1279&lt;&gt;"",Q1279,IF(J1279&lt;&gt;"",J1279,0)),IF(AND(Q1279&lt;&gt;"",J1279&lt;&gt;"",Q1279=J1279),Q1279,X1279)),0)),"")</f>
        <v/>
      </c>
      <c r="AW1279" s="119" t="str">
        <f>IF(D1279&lt;&gt;"",IF(COUNTIF($D$12:$D1279,$D1279)&gt;1,0,IF(SUM(P1279,W1279,AD1279)&gt;0,IF(AND(X1279="",OR(Q1279&lt;&gt;"",J1279&lt;&gt;"")),IF(Q1279&lt;&gt;"",Q1279,IF(J1279&lt;&gt;"",J1279,0)),IF(AND(Q1279&lt;&gt;"",J1279&lt;&gt;"",Q1279=J1279),Q1279,X1279)),0)),"")</f>
        <v/>
      </c>
      <c r="AX1279" s="118" t="str">
        <f t="shared" si="400"/>
        <v/>
      </c>
      <c r="AY1279" s="118" t="str">
        <f t="shared" si="401"/>
        <v/>
      </c>
      <c r="AZ1279" s="118" t="str">
        <f t="shared" si="402"/>
        <v/>
      </c>
      <c r="BA1279" s="118" t="str">
        <f t="shared" si="403"/>
        <v/>
      </c>
      <c r="BB1279" s="118" t="str">
        <f t="shared" si="404"/>
        <v/>
      </c>
      <c r="BC1279" s="118" t="str">
        <f t="shared" si="405"/>
        <v/>
      </c>
      <c r="BD1279" s="118" t="str">
        <f t="shared" si="406"/>
        <v/>
      </c>
      <c r="BE1279" s="118" t="str">
        <f t="shared" si="407"/>
        <v/>
      </c>
      <c r="BF1279" s="118" t="str">
        <f t="shared" si="408"/>
        <v/>
      </c>
      <c r="BG1279" s="120"/>
      <c r="BH1279" s="120" t="str">
        <f t="shared" si="409"/>
        <v/>
      </c>
      <c r="BI1279" s="120" t="str">
        <f t="shared" si="410"/>
        <v/>
      </c>
      <c r="BJ1279" s="121"/>
      <c r="BK1279" s="120" t="str">
        <f t="shared" si="411"/>
        <v/>
      </c>
      <c r="BL1279" s="120" t="str">
        <f t="shared" si="412"/>
        <v/>
      </c>
      <c r="BM1279" s="120" t="str">
        <f t="shared" si="413"/>
        <v/>
      </c>
      <c r="BN1279" s="120" t="str">
        <f t="shared" si="414"/>
        <v/>
      </c>
      <c r="BO1279" s="120" t="str">
        <f t="shared" si="415"/>
        <v/>
      </c>
      <c r="BP1279" s="120" t="str">
        <f t="shared" si="416"/>
        <v/>
      </c>
      <c r="BQ1279" s="98"/>
      <c r="BR1279" s="98"/>
      <c r="BS1279" s="98"/>
      <c r="BT1279" s="98"/>
      <c r="BU1279" s="98"/>
      <c r="BV1279" s="98"/>
      <c r="BW1279" s="98"/>
      <c r="BX1279" s="98"/>
      <c r="BY1279" s="98"/>
      <c r="BZ1279" s="98"/>
      <c r="CA1279" s="98"/>
      <c r="CB1279" s="98"/>
      <c r="CC1279" s="98"/>
      <c r="CD1279" s="98"/>
      <c r="CE1279" s="98"/>
      <c r="CF1279" s="98"/>
      <c r="CG1279" s="98"/>
      <c r="CH1279" s="98"/>
      <c r="CI1279" s="98"/>
      <c r="CJ1279" s="98"/>
      <c r="CK1279" s="98"/>
      <c r="CL1279" s="98"/>
      <c r="CM1279" s="98"/>
      <c r="CN1279" s="98"/>
      <c r="CO1279" s="98"/>
      <c r="CP1279" s="98"/>
      <c r="CQ1279" s="98"/>
      <c r="CR1279" s="98"/>
      <c r="CS1279" s="98"/>
    </row>
    <row r="1280" spans="1:97" s="4" customFormat="1" ht="18.75" customHeight="1" x14ac:dyDescent="0.2">
      <c r="A1280" s="3">
        <f t="shared" si="417"/>
        <v>1268</v>
      </c>
      <c r="B1280" s="263"/>
      <c r="C1280" s="263"/>
      <c r="D1280" s="263"/>
      <c r="E1280" s="259"/>
      <c r="F1280" s="259"/>
      <c r="G1280" s="43"/>
      <c r="H1280" s="264"/>
      <c r="I1280" s="261"/>
      <c r="J1280" s="106"/>
      <c r="K1280" s="247"/>
      <c r="L1280" s="247"/>
      <c r="M1280" s="247"/>
      <c r="N1280" s="248" t="str">
        <f>IF(AND(K1280&lt;&gt;"",L1280&lt;&gt;"",J1280&lt;&gt;""),ROUND(MIN(IF(OR(J1280="OZZ",J1280="ZZ"),5000,17300),TRUNC(0.75*(SUMIF($D$12:$D1280,$D1280,K$12:K1280)+SUMIF($D$12:$D1280,$D1280,L$12:L1280)),2)) - SUMIF($D$12:$D1279,$D1280,N$12:N1279),2),"")</f>
        <v/>
      </c>
      <c r="O1280" s="249" t="str">
        <f>IF(AND(K1280&lt;&gt;"",L1280&lt;&gt;"",M1280&lt;&gt;"",J1280&lt;&gt;"",AH1280&lt;&gt;""),IF(OR(J1280="OZZ",J1280="ZZ"),ROUND(0-SUMIF($D$12:$D1279,$D1280,O$12:O1279),2),IF(M1280=0,0,ROUND(MIN(MIN(17300,TRUNC(0.75*(SUMIF($D$12:$D$2012,$D1280,K$12:K$2012)+SUMIF($D$12:$D$2012,$D1280,L$12:L$2012)),2)+SUMIF($D$12:$D1280,$D1280,AH$12:AH1280))-SUMIF($D$12:$D1279,$D1280,O$12:O1279)-SUMIF($D$12:$D$2012,$D1280,N$12:N$2012),AH1280),2))),"")</f>
        <v/>
      </c>
      <c r="P1280" s="250" t="str">
        <f>IF(J1280&lt;&gt;"",1000 - SUMIF($D$12:$D1279,$D1280,P$12:P1279),"")</f>
        <v/>
      </c>
      <c r="Q1280" s="106"/>
      <c r="R1280" s="247"/>
      <c r="S1280" s="247"/>
      <c r="T1280" s="247"/>
      <c r="U1280" s="248" t="str">
        <f>IF(AND(R1280&lt;&gt;"",S1280&lt;&gt;"",Q1280&lt;&gt;""),ROUND(MIN(IF(OR(Q1280="OZZ",Q1280="ZZ"),5000,17300),TRUNC(0.75*(SUMIF($D$12:$D1280,$D1280,R$12:R1280)+SUMIF($D$12:$D1280,$D1280,S$12:S1280)),2)) - SUMIF($D$12:$D1279,$D1280,U$12:U1279),2),"")</f>
        <v/>
      </c>
      <c r="V1280" s="248" t="str">
        <f>IF(AND(R1280&lt;&gt;"",S1280&lt;&gt;"",T1280&lt;&gt;"",Q1280&lt;&gt;"",AL1280&lt;&gt;""),IF(OR(Q1280="OZZ",Q1280="ZZ"),ROUND(0-SUMIF($D$12:$D1279,$D1280,V$12:V1279),2),IF(T1280=0,0,ROUND(MIN(MIN(17300,TRUNC(0.75*(SUMIF($D$12:$D$2012,$D1280,R$12:R$2012)+SUMIF($D$12:$D$2012,$D1280,S$12:S$2012)),2)+SUMIF($D$12:$D1280,$D1280,AL$12:AL1280))-SUMIF($D$12:$D1279,$D1280,V$12:V1279)-SUMIF($D$12:$D$2012,$D1280,U$12:U$2012),AL1280),2))),"")</f>
        <v/>
      </c>
      <c r="W1280" s="250" t="str">
        <f>IF(Q1280&lt;&gt;"",1000 - SUMIF($D$12:$D1279,$D1280,W$12:W1279),"")</f>
        <v/>
      </c>
      <c r="X1280" s="106"/>
      <c r="Y1280" s="247"/>
      <c r="Z1280" s="247"/>
      <c r="AA1280" s="247"/>
      <c r="AB1280" s="248" t="str">
        <f>IF(AND(Y1280&lt;&gt;"",Z1280&lt;&gt;"",X1280&lt;&gt;""),ROUND(MIN(IF(OR(X1280="OZZ",X1280="ZZ"),5000,17300),TRUNC(0.75*(SUMIF($D$12:$D1280,$D1280,Y$12:Y1280)+SUMIF($D$12:$D1280,$D1280,Z$12:Z1280)),2)) - SUMIF($D$12:$D1279,$D1280,AB$12:AB1279),2),"")</f>
        <v/>
      </c>
      <c r="AC1280" s="251" t="str">
        <f>IF(AND(Y1280&lt;&gt;"",Z1280&lt;&gt;"",AA1280&lt;&gt;"",X1280&lt;&gt;"",AP1280&lt;&gt;""),IF(OR(X1280="OZZ",X1280="ZZ"),ROUND(0-SUMIF($D$12:$D1279,$D1280,AC$12:AC1279),2),IF(AA1280=0,0,ROUND(MIN(MIN(17300,TRUNC(0.75*(SUMIF($D$12:$D$2012,$D1280,Y$12:Y$2012)+SUMIF($D$12:$D$2012,$D1280,Z$12:Z$2012)),2)+SUMIF($D$12:$D1280,$D1280,AP$12:AP1280))-SUMIF($D$12:$D1279,$D1280,AC$12:AC1279)-SUMIF($D$12:$D$2012,$D1280,AB$12:AB$2012),AP1280),2))),"")</f>
        <v/>
      </c>
      <c r="AD1280" s="250" t="str">
        <f>IF(X1280&lt;&gt;"",1000 - SUMIF($D$12:$D1279,$D1280,AD$12:AD1279),"")</f>
        <v/>
      </c>
      <c r="AE1280" s="252"/>
      <c r="AF1280" s="253"/>
      <c r="AG1280" s="254"/>
      <c r="AH1280" s="255" t="str">
        <f t="shared" si="418"/>
        <v/>
      </c>
      <c r="AI1280" s="256"/>
      <c r="AJ1280" s="253"/>
      <c r="AK1280" s="254"/>
      <c r="AL1280" s="255" t="str">
        <f t="shared" si="419"/>
        <v/>
      </c>
      <c r="AM1280" s="256"/>
      <c r="AN1280" s="253"/>
      <c r="AO1280" s="254"/>
      <c r="AP1280" s="255" t="str">
        <f t="shared" si="399"/>
        <v/>
      </c>
      <c r="AQ1280" s="116"/>
      <c r="AR1280" s="116"/>
      <c r="AS1280" s="117"/>
      <c r="AT1280" s="118"/>
      <c r="AU1280" s="119" t="str">
        <f>IF(D1280&lt;&gt; "", IF(COUNTIF($D$12:$D1280,$D1280)&gt;1,0,IF(SUM(N1280,U1280,AB1280)&gt;0,IF(AND(X1280="",OR(Q1280&lt;&gt;"",J1280&lt;&gt;"")),IF(Q1280&lt;&gt;"",Q1280,IF(J1280&lt;&gt;"",J1280,0)),IF(AND(Q1280&lt;&gt;"",J1280&lt;&gt;"",Q1280=J1280),Q1280,X1280)),0)),"")</f>
        <v/>
      </c>
      <c r="AV1280" s="119" t="str">
        <f>IF(D1280&lt;&gt;"",IF(COUNTIF($D$12:$D1280,$D1280)&gt;1,0,IF(SUM(O1280,V1280,AC1280)&gt;0,IF(AND(X1280="",OR(Q1280&lt;&gt;"",J1280&lt;&gt;"")),IF(Q1280&lt;&gt;"",Q1280,IF(J1280&lt;&gt;"",J1280,0)),IF(AND(Q1280&lt;&gt;"",J1280&lt;&gt;"",Q1280=J1280),Q1280,X1280)),0)),"")</f>
        <v/>
      </c>
      <c r="AW1280" s="119" t="str">
        <f>IF(D1280&lt;&gt;"",IF(COUNTIF($D$12:$D1280,$D1280)&gt;1,0,IF(SUM(P1280,W1280,AD1280)&gt;0,IF(AND(X1280="",OR(Q1280&lt;&gt;"",J1280&lt;&gt;"")),IF(Q1280&lt;&gt;"",Q1280,IF(J1280&lt;&gt;"",J1280,0)),IF(AND(Q1280&lt;&gt;"",J1280&lt;&gt;"",Q1280=J1280),Q1280,X1280)),0)),"")</f>
        <v/>
      </c>
      <c r="AX1280" s="118" t="str">
        <f t="shared" si="400"/>
        <v/>
      </c>
      <c r="AY1280" s="118" t="str">
        <f t="shared" si="401"/>
        <v/>
      </c>
      <c r="AZ1280" s="118" t="str">
        <f t="shared" si="402"/>
        <v/>
      </c>
      <c r="BA1280" s="118" t="str">
        <f t="shared" si="403"/>
        <v/>
      </c>
      <c r="BB1280" s="118" t="str">
        <f t="shared" si="404"/>
        <v/>
      </c>
      <c r="BC1280" s="118" t="str">
        <f t="shared" si="405"/>
        <v/>
      </c>
      <c r="BD1280" s="118" t="str">
        <f t="shared" si="406"/>
        <v/>
      </c>
      <c r="BE1280" s="118" t="str">
        <f t="shared" si="407"/>
        <v/>
      </c>
      <c r="BF1280" s="118" t="str">
        <f t="shared" si="408"/>
        <v/>
      </c>
      <c r="BG1280" s="120"/>
      <c r="BH1280" s="120" t="str">
        <f t="shared" si="409"/>
        <v/>
      </c>
      <c r="BI1280" s="120" t="str">
        <f t="shared" si="410"/>
        <v/>
      </c>
      <c r="BJ1280" s="121"/>
      <c r="BK1280" s="120" t="str">
        <f t="shared" si="411"/>
        <v/>
      </c>
      <c r="BL1280" s="120" t="str">
        <f t="shared" si="412"/>
        <v/>
      </c>
      <c r="BM1280" s="120" t="str">
        <f t="shared" si="413"/>
        <v/>
      </c>
      <c r="BN1280" s="120" t="str">
        <f t="shared" si="414"/>
        <v/>
      </c>
      <c r="BO1280" s="120" t="str">
        <f t="shared" si="415"/>
        <v/>
      </c>
      <c r="BP1280" s="120" t="str">
        <f t="shared" si="416"/>
        <v/>
      </c>
      <c r="BQ1280" s="98"/>
      <c r="BR1280" s="98"/>
      <c r="BS1280" s="98"/>
      <c r="BT1280" s="98"/>
      <c r="BU1280" s="98"/>
      <c r="BV1280" s="98"/>
      <c r="BW1280" s="98"/>
      <c r="BX1280" s="98"/>
      <c r="BY1280" s="98"/>
      <c r="BZ1280" s="98"/>
      <c r="CA1280" s="98"/>
      <c r="CB1280" s="98"/>
      <c r="CC1280" s="98"/>
      <c r="CD1280" s="98"/>
      <c r="CE1280" s="98"/>
      <c r="CF1280" s="98"/>
      <c r="CG1280" s="98"/>
      <c r="CH1280" s="98"/>
      <c r="CI1280" s="98"/>
      <c r="CJ1280" s="98"/>
      <c r="CK1280" s="98"/>
      <c r="CL1280" s="98"/>
      <c r="CM1280" s="98"/>
      <c r="CN1280" s="98"/>
      <c r="CO1280" s="98"/>
      <c r="CP1280" s="98"/>
      <c r="CQ1280" s="98"/>
      <c r="CR1280" s="98"/>
      <c r="CS1280" s="98"/>
    </row>
    <row r="1281" spans="1:97" s="4" customFormat="1" ht="18.75" customHeight="1" x14ac:dyDescent="0.2">
      <c r="A1281" s="3">
        <f t="shared" si="417"/>
        <v>1269</v>
      </c>
      <c r="B1281" s="263"/>
      <c r="C1281" s="263"/>
      <c r="D1281" s="263"/>
      <c r="E1281" s="259"/>
      <c r="F1281" s="259"/>
      <c r="G1281" s="43"/>
      <c r="H1281" s="264"/>
      <c r="I1281" s="261"/>
      <c r="J1281" s="106"/>
      <c r="K1281" s="247"/>
      <c r="L1281" s="247"/>
      <c r="M1281" s="247"/>
      <c r="N1281" s="248" t="str">
        <f>IF(AND(K1281&lt;&gt;"",L1281&lt;&gt;"",J1281&lt;&gt;""),ROUND(MIN(IF(OR(J1281="OZZ",J1281="ZZ"),5000,17300),TRUNC(0.75*(SUMIF($D$12:$D1281,$D1281,K$12:K1281)+SUMIF($D$12:$D1281,$D1281,L$12:L1281)),2)) - SUMIF($D$12:$D1280,$D1281,N$12:N1280),2),"")</f>
        <v/>
      </c>
      <c r="O1281" s="249" t="str">
        <f>IF(AND(K1281&lt;&gt;"",L1281&lt;&gt;"",M1281&lt;&gt;"",J1281&lt;&gt;"",AH1281&lt;&gt;""),IF(OR(J1281="OZZ",J1281="ZZ"),ROUND(0-SUMIF($D$12:$D1280,$D1281,O$12:O1280),2),IF(M1281=0,0,ROUND(MIN(MIN(17300,TRUNC(0.75*(SUMIF($D$12:$D$2012,$D1281,K$12:K$2012)+SUMIF($D$12:$D$2012,$D1281,L$12:L$2012)),2)+SUMIF($D$12:$D1281,$D1281,AH$12:AH1281))-SUMIF($D$12:$D1280,$D1281,O$12:O1280)-SUMIF($D$12:$D$2012,$D1281,N$12:N$2012),AH1281),2))),"")</f>
        <v/>
      </c>
      <c r="P1281" s="250" t="str">
        <f>IF(J1281&lt;&gt;"",1000 - SUMIF($D$12:$D1280,$D1281,P$12:P1280),"")</f>
        <v/>
      </c>
      <c r="Q1281" s="106"/>
      <c r="R1281" s="247"/>
      <c r="S1281" s="247"/>
      <c r="T1281" s="247"/>
      <c r="U1281" s="248" t="str">
        <f>IF(AND(R1281&lt;&gt;"",S1281&lt;&gt;"",Q1281&lt;&gt;""),ROUND(MIN(IF(OR(Q1281="OZZ",Q1281="ZZ"),5000,17300),TRUNC(0.75*(SUMIF($D$12:$D1281,$D1281,R$12:R1281)+SUMIF($D$12:$D1281,$D1281,S$12:S1281)),2)) - SUMIF($D$12:$D1280,$D1281,U$12:U1280),2),"")</f>
        <v/>
      </c>
      <c r="V1281" s="248" t="str">
        <f>IF(AND(R1281&lt;&gt;"",S1281&lt;&gt;"",T1281&lt;&gt;"",Q1281&lt;&gt;"",AL1281&lt;&gt;""),IF(OR(Q1281="OZZ",Q1281="ZZ"),ROUND(0-SUMIF($D$12:$D1280,$D1281,V$12:V1280),2),IF(T1281=0,0,ROUND(MIN(MIN(17300,TRUNC(0.75*(SUMIF($D$12:$D$2012,$D1281,R$12:R$2012)+SUMIF($D$12:$D$2012,$D1281,S$12:S$2012)),2)+SUMIF($D$12:$D1281,$D1281,AL$12:AL1281))-SUMIF($D$12:$D1280,$D1281,V$12:V1280)-SUMIF($D$12:$D$2012,$D1281,U$12:U$2012),AL1281),2))),"")</f>
        <v/>
      </c>
      <c r="W1281" s="250" t="str">
        <f>IF(Q1281&lt;&gt;"",1000 - SUMIF($D$12:$D1280,$D1281,W$12:W1280),"")</f>
        <v/>
      </c>
      <c r="X1281" s="106"/>
      <c r="Y1281" s="247"/>
      <c r="Z1281" s="247"/>
      <c r="AA1281" s="247"/>
      <c r="AB1281" s="248" t="str">
        <f>IF(AND(Y1281&lt;&gt;"",Z1281&lt;&gt;"",X1281&lt;&gt;""),ROUND(MIN(IF(OR(X1281="OZZ",X1281="ZZ"),5000,17300),TRUNC(0.75*(SUMIF($D$12:$D1281,$D1281,Y$12:Y1281)+SUMIF($D$12:$D1281,$D1281,Z$12:Z1281)),2)) - SUMIF($D$12:$D1280,$D1281,AB$12:AB1280),2),"")</f>
        <v/>
      </c>
      <c r="AC1281" s="251" t="str">
        <f>IF(AND(Y1281&lt;&gt;"",Z1281&lt;&gt;"",AA1281&lt;&gt;"",X1281&lt;&gt;"",AP1281&lt;&gt;""),IF(OR(X1281="OZZ",X1281="ZZ"),ROUND(0-SUMIF($D$12:$D1280,$D1281,AC$12:AC1280),2),IF(AA1281=0,0,ROUND(MIN(MIN(17300,TRUNC(0.75*(SUMIF($D$12:$D$2012,$D1281,Y$12:Y$2012)+SUMIF($D$12:$D$2012,$D1281,Z$12:Z$2012)),2)+SUMIF($D$12:$D1281,$D1281,AP$12:AP1281))-SUMIF($D$12:$D1280,$D1281,AC$12:AC1280)-SUMIF($D$12:$D$2012,$D1281,AB$12:AB$2012),AP1281),2))),"")</f>
        <v/>
      </c>
      <c r="AD1281" s="250" t="str">
        <f>IF(X1281&lt;&gt;"",1000 - SUMIF($D$12:$D1280,$D1281,AD$12:AD1280),"")</f>
        <v/>
      </c>
      <c r="AE1281" s="252"/>
      <c r="AF1281" s="253"/>
      <c r="AG1281" s="254"/>
      <c r="AH1281" s="255" t="str">
        <f t="shared" si="418"/>
        <v/>
      </c>
      <c r="AI1281" s="256"/>
      <c r="AJ1281" s="253"/>
      <c r="AK1281" s="254"/>
      <c r="AL1281" s="255" t="str">
        <f t="shared" si="419"/>
        <v/>
      </c>
      <c r="AM1281" s="256"/>
      <c r="AN1281" s="253"/>
      <c r="AO1281" s="254"/>
      <c r="AP1281" s="255" t="str">
        <f t="shared" si="399"/>
        <v/>
      </c>
      <c r="AQ1281" s="116"/>
      <c r="AR1281" s="116"/>
      <c r="AS1281" s="117"/>
      <c r="AT1281" s="118"/>
      <c r="AU1281" s="119" t="str">
        <f>IF(D1281&lt;&gt; "", IF(COUNTIF($D$12:$D1281,$D1281)&gt;1,0,IF(SUM(N1281,U1281,AB1281)&gt;0,IF(AND(X1281="",OR(Q1281&lt;&gt;"",J1281&lt;&gt;"")),IF(Q1281&lt;&gt;"",Q1281,IF(J1281&lt;&gt;"",J1281,0)),IF(AND(Q1281&lt;&gt;"",J1281&lt;&gt;"",Q1281=J1281),Q1281,X1281)),0)),"")</f>
        <v/>
      </c>
      <c r="AV1281" s="119" t="str">
        <f>IF(D1281&lt;&gt;"",IF(COUNTIF($D$12:$D1281,$D1281)&gt;1,0,IF(SUM(O1281,V1281,AC1281)&gt;0,IF(AND(X1281="",OR(Q1281&lt;&gt;"",J1281&lt;&gt;"")),IF(Q1281&lt;&gt;"",Q1281,IF(J1281&lt;&gt;"",J1281,0)),IF(AND(Q1281&lt;&gt;"",J1281&lt;&gt;"",Q1281=J1281),Q1281,X1281)),0)),"")</f>
        <v/>
      </c>
      <c r="AW1281" s="119" t="str">
        <f>IF(D1281&lt;&gt;"",IF(COUNTIF($D$12:$D1281,$D1281)&gt;1,0,IF(SUM(P1281,W1281,AD1281)&gt;0,IF(AND(X1281="",OR(Q1281&lt;&gt;"",J1281&lt;&gt;"")),IF(Q1281&lt;&gt;"",Q1281,IF(J1281&lt;&gt;"",J1281,0)),IF(AND(Q1281&lt;&gt;"",J1281&lt;&gt;"",Q1281=J1281),Q1281,X1281)),0)),"")</f>
        <v/>
      </c>
      <c r="AX1281" s="118" t="str">
        <f t="shared" si="400"/>
        <v/>
      </c>
      <c r="AY1281" s="118" t="str">
        <f t="shared" si="401"/>
        <v/>
      </c>
      <c r="AZ1281" s="118" t="str">
        <f t="shared" si="402"/>
        <v/>
      </c>
      <c r="BA1281" s="118" t="str">
        <f t="shared" si="403"/>
        <v/>
      </c>
      <c r="BB1281" s="118" t="str">
        <f t="shared" si="404"/>
        <v/>
      </c>
      <c r="BC1281" s="118" t="str">
        <f t="shared" si="405"/>
        <v/>
      </c>
      <c r="BD1281" s="118" t="str">
        <f t="shared" si="406"/>
        <v/>
      </c>
      <c r="BE1281" s="118" t="str">
        <f t="shared" si="407"/>
        <v/>
      </c>
      <c r="BF1281" s="118" t="str">
        <f t="shared" si="408"/>
        <v/>
      </c>
      <c r="BG1281" s="120"/>
      <c r="BH1281" s="120" t="str">
        <f t="shared" si="409"/>
        <v/>
      </c>
      <c r="BI1281" s="120" t="str">
        <f t="shared" si="410"/>
        <v/>
      </c>
      <c r="BJ1281" s="121"/>
      <c r="BK1281" s="120" t="str">
        <f t="shared" si="411"/>
        <v/>
      </c>
      <c r="BL1281" s="120" t="str">
        <f t="shared" si="412"/>
        <v/>
      </c>
      <c r="BM1281" s="120" t="str">
        <f t="shared" si="413"/>
        <v/>
      </c>
      <c r="BN1281" s="120" t="str">
        <f t="shared" si="414"/>
        <v/>
      </c>
      <c r="BO1281" s="120" t="str">
        <f t="shared" si="415"/>
        <v/>
      </c>
      <c r="BP1281" s="120" t="str">
        <f t="shared" si="416"/>
        <v/>
      </c>
      <c r="BQ1281" s="98"/>
      <c r="BR1281" s="98"/>
      <c r="BS1281" s="98"/>
      <c r="BT1281" s="98"/>
      <c r="BU1281" s="98"/>
      <c r="BV1281" s="98"/>
      <c r="BW1281" s="98"/>
      <c r="BX1281" s="98"/>
      <c r="BY1281" s="98"/>
      <c r="BZ1281" s="98"/>
      <c r="CA1281" s="98"/>
      <c r="CB1281" s="98"/>
      <c r="CC1281" s="98"/>
      <c r="CD1281" s="98"/>
      <c r="CE1281" s="98"/>
      <c r="CF1281" s="98"/>
      <c r="CG1281" s="98"/>
      <c r="CH1281" s="98"/>
      <c r="CI1281" s="98"/>
      <c r="CJ1281" s="98"/>
      <c r="CK1281" s="98"/>
      <c r="CL1281" s="98"/>
      <c r="CM1281" s="98"/>
      <c r="CN1281" s="98"/>
      <c r="CO1281" s="98"/>
      <c r="CP1281" s="98"/>
      <c r="CQ1281" s="98"/>
      <c r="CR1281" s="98"/>
      <c r="CS1281" s="98"/>
    </row>
    <row r="1282" spans="1:97" s="4" customFormat="1" ht="18.75" customHeight="1" x14ac:dyDescent="0.2">
      <c r="A1282" s="3">
        <f t="shared" si="417"/>
        <v>1270</v>
      </c>
      <c r="B1282" s="263"/>
      <c r="C1282" s="263"/>
      <c r="D1282" s="263"/>
      <c r="E1282" s="259"/>
      <c r="F1282" s="259"/>
      <c r="G1282" s="43"/>
      <c r="H1282" s="264"/>
      <c r="I1282" s="261"/>
      <c r="J1282" s="106"/>
      <c r="K1282" s="247"/>
      <c r="L1282" s="247"/>
      <c r="M1282" s="247"/>
      <c r="N1282" s="248" t="str">
        <f>IF(AND(K1282&lt;&gt;"",L1282&lt;&gt;"",J1282&lt;&gt;""),ROUND(MIN(IF(OR(J1282="OZZ",J1282="ZZ"),5000,17300),TRUNC(0.75*(SUMIF($D$12:$D1282,$D1282,K$12:K1282)+SUMIF($D$12:$D1282,$D1282,L$12:L1282)),2)) - SUMIF($D$12:$D1281,$D1282,N$12:N1281),2),"")</f>
        <v/>
      </c>
      <c r="O1282" s="249" t="str">
        <f>IF(AND(K1282&lt;&gt;"",L1282&lt;&gt;"",M1282&lt;&gt;"",J1282&lt;&gt;"",AH1282&lt;&gt;""),IF(OR(J1282="OZZ",J1282="ZZ"),ROUND(0-SUMIF($D$12:$D1281,$D1282,O$12:O1281),2),IF(M1282=0,0,ROUND(MIN(MIN(17300,TRUNC(0.75*(SUMIF($D$12:$D$2012,$D1282,K$12:K$2012)+SUMIF($D$12:$D$2012,$D1282,L$12:L$2012)),2)+SUMIF($D$12:$D1282,$D1282,AH$12:AH1282))-SUMIF($D$12:$D1281,$D1282,O$12:O1281)-SUMIF($D$12:$D$2012,$D1282,N$12:N$2012),AH1282),2))),"")</f>
        <v/>
      </c>
      <c r="P1282" s="250" t="str">
        <f>IF(J1282&lt;&gt;"",1000 - SUMIF($D$12:$D1281,$D1282,P$12:P1281),"")</f>
        <v/>
      </c>
      <c r="Q1282" s="106"/>
      <c r="R1282" s="247"/>
      <c r="S1282" s="247"/>
      <c r="T1282" s="247"/>
      <c r="U1282" s="248" t="str">
        <f>IF(AND(R1282&lt;&gt;"",S1282&lt;&gt;"",Q1282&lt;&gt;""),ROUND(MIN(IF(OR(Q1282="OZZ",Q1282="ZZ"),5000,17300),TRUNC(0.75*(SUMIF($D$12:$D1282,$D1282,R$12:R1282)+SUMIF($D$12:$D1282,$D1282,S$12:S1282)),2)) - SUMIF($D$12:$D1281,$D1282,U$12:U1281),2),"")</f>
        <v/>
      </c>
      <c r="V1282" s="248" t="str">
        <f>IF(AND(R1282&lt;&gt;"",S1282&lt;&gt;"",T1282&lt;&gt;"",Q1282&lt;&gt;"",AL1282&lt;&gt;""),IF(OR(Q1282="OZZ",Q1282="ZZ"),ROUND(0-SUMIF($D$12:$D1281,$D1282,V$12:V1281),2),IF(T1282=0,0,ROUND(MIN(MIN(17300,TRUNC(0.75*(SUMIF($D$12:$D$2012,$D1282,R$12:R$2012)+SUMIF($D$12:$D$2012,$D1282,S$12:S$2012)),2)+SUMIF($D$12:$D1282,$D1282,AL$12:AL1282))-SUMIF($D$12:$D1281,$D1282,V$12:V1281)-SUMIF($D$12:$D$2012,$D1282,U$12:U$2012),AL1282),2))),"")</f>
        <v/>
      </c>
      <c r="W1282" s="250" t="str">
        <f>IF(Q1282&lt;&gt;"",1000 - SUMIF($D$12:$D1281,$D1282,W$12:W1281),"")</f>
        <v/>
      </c>
      <c r="X1282" s="106"/>
      <c r="Y1282" s="247"/>
      <c r="Z1282" s="247"/>
      <c r="AA1282" s="247"/>
      <c r="AB1282" s="248" t="str">
        <f>IF(AND(Y1282&lt;&gt;"",Z1282&lt;&gt;"",X1282&lt;&gt;""),ROUND(MIN(IF(OR(X1282="OZZ",X1282="ZZ"),5000,17300),TRUNC(0.75*(SUMIF($D$12:$D1282,$D1282,Y$12:Y1282)+SUMIF($D$12:$D1282,$D1282,Z$12:Z1282)),2)) - SUMIF($D$12:$D1281,$D1282,AB$12:AB1281),2),"")</f>
        <v/>
      </c>
      <c r="AC1282" s="251" t="str">
        <f>IF(AND(Y1282&lt;&gt;"",Z1282&lt;&gt;"",AA1282&lt;&gt;"",X1282&lt;&gt;"",AP1282&lt;&gt;""),IF(OR(X1282="OZZ",X1282="ZZ"),ROUND(0-SUMIF($D$12:$D1281,$D1282,AC$12:AC1281),2),IF(AA1282=0,0,ROUND(MIN(MIN(17300,TRUNC(0.75*(SUMIF($D$12:$D$2012,$D1282,Y$12:Y$2012)+SUMIF($D$12:$D$2012,$D1282,Z$12:Z$2012)),2)+SUMIF($D$12:$D1282,$D1282,AP$12:AP1282))-SUMIF($D$12:$D1281,$D1282,AC$12:AC1281)-SUMIF($D$12:$D$2012,$D1282,AB$12:AB$2012),AP1282),2))),"")</f>
        <v/>
      </c>
      <c r="AD1282" s="250" t="str">
        <f>IF(X1282&lt;&gt;"",1000 - SUMIF($D$12:$D1281,$D1282,AD$12:AD1281),"")</f>
        <v/>
      </c>
      <c r="AE1282" s="252"/>
      <c r="AF1282" s="253"/>
      <c r="AG1282" s="254"/>
      <c r="AH1282" s="255" t="str">
        <f t="shared" si="418"/>
        <v/>
      </c>
      <c r="AI1282" s="256"/>
      <c r="AJ1282" s="253"/>
      <c r="AK1282" s="254"/>
      <c r="AL1282" s="255" t="str">
        <f t="shared" si="419"/>
        <v/>
      </c>
      <c r="AM1282" s="256"/>
      <c r="AN1282" s="253"/>
      <c r="AO1282" s="254"/>
      <c r="AP1282" s="255" t="str">
        <f t="shared" si="399"/>
        <v/>
      </c>
      <c r="AQ1282" s="116"/>
      <c r="AR1282" s="116"/>
      <c r="AS1282" s="117"/>
      <c r="AT1282" s="118"/>
      <c r="AU1282" s="119" t="str">
        <f>IF(D1282&lt;&gt; "", IF(COUNTIF($D$12:$D1282,$D1282)&gt;1,0,IF(SUM(N1282,U1282,AB1282)&gt;0,IF(AND(X1282="",OR(Q1282&lt;&gt;"",J1282&lt;&gt;"")),IF(Q1282&lt;&gt;"",Q1282,IF(J1282&lt;&gt;"",J1282,0)),IF(AND(Q1282&lt;&gt;"",J1282&lt;&gt;"",Q1282=J1282),Q1282,X1282)),0)),"")</f>
        <v/>
      </c>
      <c r="AV1282" s="119" t="str">
        <f>IF(D1282&lt;&gt;"",IF(COUNTIF($D$12:$D1282,$D1282)&gt;1,0,IF(SUM(O1282,V1282,AC1282)&gt;0,IF(AND(X1282="",OR(Q1282&lt;&gt;"",J1282&lt;&gt;"")),IF(Q1282&lt;&gt;"",Q1282,IF(J1282&lt;&gt;"",J1282,0)),IF(AND(Q1282&lt;&gt;"",J1282&lt;&gt;"",Q1282=J1282),Q1282,X1282)),0)),"")</f>
        <v/>
      </c>
      <c r="AW1282" s="119" t="str">
        <f>IF(D1282&lt;&gt;"",IF(COUNTIF($D$12:$D1282,$D1282)&gt;1,0,IF(SUM(P1282,W1282,AD1282)&gt;0,IF(AND(X1282="",OR(Q1282&lt;&gt;"",J1282&lt;&gt;"")),IF(Q1282&lt;&gt;"",Q1282,IF(J1282&lt;&gt;"",J1282,0)),IF(AND(Q1282&lt;&gt;"",J1282&lt;&gt;"",Q1282=J1282),Q1282,X1282)),0)),"")</f>
        <v/>
      </c>
      <c r="AX1282" s="118" t="str">
        <f t="shared" si="400"/>
        <v/>
      </c>
      <c r="AY1282" s="118" t="str">
        <f t="shared" si="401"/>
        <v/>
      </c>
      <c r="AZ1282" s="118" t="str">
        <f t="shared" si="402"/>
        <v/>
      </c>
      <c r="BA1282" s="118" t="str">
        <f t="shared" si="403"/>
        <v/>
      </c>
      <c r="BB1282" s="118" t="str">
        <f t="shared" si="404"/>
        <v/>
      </c>
      <c r="BC1282" s="118" t="str">
        <f t="shared" si="405"/>
        <v/>
      </c>
      <c r="BD1282" s="118" t="str">
        <f t="shared" si="406"/>
        <v/>
      </c>
      <c r="BE1282" s="118" t="str">
        <f t="shared" si="407"/>
        <v/>
      </c>
      <c r="BF1282" s="118" t="str">
        <f t="shared" si="408"/>
        <v/>
      </c>
      <c r="BG1282" s="120"/>
      <c r="BH1282" s="120" t="str">
        <f t="shared" si="409"/>
        <v/>
      </c>
      <c r="BI1282" s="120" t="str">
        <f t="shared" si="410"/>
        <v/>
      </c>
      <c r="BJ1282" s="121"/>
      <c r="BK1282" s="120" t="str">
        <f t="shared" si="411"/>
        <v/>
      </c>
      <c r="BL1282" s="120" t="str">
        <f t="shared" si="412"/>
        <v/>
      </c>
      <c r="BM1282" s="120" t="str">
        <f t="shared" si="413"/>
        <v/>
      </c>
      <c r="BN1282" s="120" t="str">
        <f t="shared" si="414"/>
        <v/>
      </c>
      <c r="BO1282" s="120" t="str">
        <f t="shared" si="415"/>
        <v/>
      </c>
      <c r="BP1282" s="120" t="str">
        <f t="shared" si="416"/>
        <v/>
      </c>
      <c r="BQ1282" s="98"/>
      <c r="BR1282" s="98"/>
      <c r="BS1282" s="98"/>
      <c r="BT1282" s="98"/>
      <c r="BU1282" s="98"/>
      <c r="BV1282" s="98"/>
      <c r="BW1282" s="98"/>
      <c r="BX1282" s="98"/>
      <c r="BY1282" s="98"/>
      <c r="BZ1282" s="98"/>
      <c r="CA1282" s="98"/>
      <c r="CB1282" s="98"/>
      <c r="CC1282" s="98"/>
      <c r="CD1282" s="98"/>
      <c r="CE1282" s="98"/>
      <c r="CF1282" s="98"/>
      <c r="CG1282" s="98"/>
      <c r="CH1282" s="98"/>
      <c r="CI1282" s="98"/>
      <c r="CJ1282" s="98"/>
      <c r="CK1282" s="98"/>
      <c r="CL1282" s="98"/>
      <c r="CM1282" s="98"/>
      <c r="CN1282" s="98"/>
      <c r="CO1282" s="98"/>
      <c r="CP1282" s="98"/>
      <c r="CQ1282" s="98"/>
      <c r="CR1282" s="98"/>
      <c r="CS1282" s="98"/>
    </row>
    <row r="1283" spans="1:97" s="4" customFormat="1" ht="18.75" customHeight="1" x14ac:dyDescent="0.2">
      <c r="A1283" s="3">
        <f t="shared" si="417"/>
        <v>1271</v>
      </c>
      <c r="B1283" s="263"/>
      <c r="C1283" s="263"/>
      <c r="D1283" s="263"/>
      <c r="E1283" s="259"/>
      <c r="F1283" s="259"/>
      <c r="G1283" s="43"/>
      <c r="H1283" s="264"/>
      <c r="I1283" s="261"/>
      <c r="J1283" s="106"/>
      <c r="K1283" s="247"/>
      <c r="L1283" s="247"/>
      <c r="M1283" s="247"/>
      <c r="N1283" s="248" t="str">
        <f>IF(AND(K1283&lt;&gt;"",L1283&lt;&gt;"",J1283&lt;&gt;""),ROUND(MIN(IF(OR(J1283="OZZ",J1283="ZZ"),5000,17300),TRUNC(0.75*(SUMIF($D$12:$D1283,$D1283,K$12:K1283)+SUMIF($D$12:$D1283,$D1283,L$12:L1283)),2)) - SUMIF($D$12:$D1282,$D1283,N$12:N1282),2),"")</f>
        <v/>
      </c>
      <c r="O1283" s="249" t="str">
        <f>IF(AND(K1283&lt;&gt;"",L1283&lt;&gt;"",M1283&lt;&gt;"",J1283&lt;&gt;"",AH1283&lt;&gt;""),IF(OR(J1283="OZZ",J1283="ZZ"),ROUND(0-SUMIF($D$12:$D1282,$D1283,O$12:O1282),2),IF(M1283=0,0,ROUND(MIN(MIN(17300,TRUNC(0.75*(SUMIF($D$12:$D$2012,$D1283,K$12:K$2012)+SUMIF($D$12:$D$2012,$D1283,L$12:L$2012)),2)+SUMIF($D$12:$D1283,$D1283,AH$12:AH1283))-SUMIF($D$12:$D1282,$D1283,O$12:O1282)-SUMIF($D$12:$D$2012,$D1283,N$12:N$2012),AH1283),2))),"")</f>
        <v/>
      </c>
      <c r="P1283" s="250" t="str">
        <f>IF(J1283&lt;&gt;"",1000 - SUMIF($D$12:$D1282,$D1283,P$12:P1282),"")</f>
        <v/>
      </c>
      <c r="Q1283" s="106"/>
      <c r="R1283" s="247"/>
      <c r="S1283" s="247"/>
      <c r="T1283" s="247"/>
      <c r="U1283" s="248" t="str">
        <f>IF(AND(R1283&lt;&gt;"",S1283&lt;&gt;"",Q1283&lt;&gt;""),ROUND(MIN(IF(OR(Q1283="OZZ",Q1283="ZZ"),5000,17300),TRUNC(0.75*(SUMIF($D$12:$D1283,$D1283,R$12:R1283)+SUMIF($D$12:$D1283,$D1283,S$12:S1283)),2)) - SUMIF($D$12:$D1282,$D1283,U$12:U1282),2),"")</f>
        <v/>
      </c>
      <c r="V1283" s="248" t="str">
        <f>IF(AND(R1283&lt;&gt;"",S1283&lt;&gt;"",T1283&lt;&gt;"",Q1283&lt;&gt;"",AL1283&lt;&gt;""),IF(OR(Q1283="OZZ",Q1283="ZZ"),ROUND(0-SUMIF($D$12:$D1282,$D1283,V$12:V1282),2),IF(T1283=0,0,ROUND(MIN(MIN(17300,TRUNC(0.75*(SUMIF($D$12:$D$2012,$D1283,R$12:R$2012)+SUMIF($D$12:$D$2012,$D1283,S$12:S$2012)),2)+SUMIF($D$12:$D1283,$D1283,AL$12:AL1283))-SUMIF($D$12:$D1282,$D1283,V$12:V1282)-SUMIF($D$12:$D$2012,$D1283,U$12:U$2012),AL1283),2))),"")</f>
        <v/>
      </c>
      <c r="W1283" s="250" t="str">
        <f>IF(Q1283&lt;&gt;"",1000 - SUMIF($D$12:$D1282,$D1283,W$12:W1282),"")</f>
        <v/>
      </c>
      <c r="X1283" s="106"/>
      <c r="Y1283" s="247"/>
      <c r="Z1283" s="247"/>
      <c r="AA1283" s="247"/>
      <c r="AB1283" s="248" t="str">
        <f>IF(AND(Y1283&lt;&gt;"",Z1283&lt;&gt;"",X1283&lt;&gt;""),ROUND(MIN(IF(OR(X1283="OZZ",X1283="ZZ"),5000,17300),TRUNC(0.75*(SUMIF($D$12:$D1283,$D1283,Y$12:Y1283)+SUMIF($D$12:$D1283,$D1283,Z$12:Z1283)),2)) - SUMIF($D$12:$D1282,$D1283,AB$12:AB1282),2),"")</f>
        <v/>
      </c>
      <c r="AC1283" s="251" t="str">
        <f>IF(AND(Y1283&lt;&gt;"",Z1283&lt;&gt;"",AA1283&lt;&gt;"",X1283&lt;&gt;"",AP1283&lt;&gt;""),IF(OR(X1283="OZZ",X1283="ZZ"),ROUND(0-SUMIF($D$12:$D1282,$D1283,AC$12:AC1282),2),IF(AA1283=0,0,ROUND(MIN(MIN(17300,TRUNC(0.75*(SUMIF($D$12:$D$2012,$D1283,Y$12:Y$2012)+SUMIF($D$12:$D$2012,$D1283,Z$12:Z$2012)),2)+SUMIF($D$12:$D1283,$D1283,AP$12:AP1283))-SUMIF($D$12:$D1282,$D1283,AC$12:AC1282)-SUMIF($D$12:$D$2012,$D1283,AB$12:AB$2012),AP1283),2))),"")</f>
        <v/>
      </c>
      <c r="AD1283" s="250" t="str">
        <f>IF(X1283&lt;&gt;"",1000 - SUMIF($D$12:$D1282,$D1283,AD$12:AD1282),"")</f>
        <v/>
      </c>
      <c r="AE1283" s="252"/>
      <c r="AF1283" s="253"/>
      <c r="AG1283" s="254"/>
      <c r="AH1283" s="255" t="str">
        <f t="shared" si="418"/>
        <v/>
      </c>
      <c r="AI1283" s="256"/>
      <c r="AJ1283" s="253"/>
      <c r="AK1283" s="254"/>
      <c r="AL1283" s="255" t="str">
        <f t="shared" si="419"/>
        <v/>
      </c>
      <c r="AM1283" s="256"/>
      <c r="AN1283" s="253"/>
      <c r="AO1283" s="254"/>
      <c r="AP1283" s="255" t="str">
        <f t="shared" si="399"/>
        <v/>
      </c>
      <c r="AQ1283" s="116"/>
      <c r="AR1283" s="116"/>
      <c r="AS1283" s="117"/>
      <c r="AT1283" s="118"/>
      <c r="AU1283" s="119" t="str">
        <f>IF(D1283&lt;&gt; "", IF(COUNTIF($D$12:$D1283,$D1283)&gt;1,0,IF(SUM(N1283,U1283,AB1283)&gt;0,IF(AND(X1283="",OR(Q1283&lt;&gt;"",J1283&lt;&gt;"")),IF(Q1283&lt;&gt;"",Q1283,IF(J1283&lt;&gt;"",J1283,0)),IF(AND(Q1283&lt;&gt;"",J1283&lt;&gt;"",Q1283=J1283),Q1283,X1283)),0)),"")</f>
        <v/>
      </c>
      <c r="AV1283" s="119" t="str">
        <f>IF(D1283&lt;&gt;"",IF(COUNTIF($D$12:$D1283,$D1283)&gt;1,0,IF(SUM(O1283,V1283,AC1283)&gt;0,IF(AND(X1283="",OR(Q1283&lt;&gt;"",J1283&lt;&gt;"")),IF(Q1283&lt;&gt;"",Q1283,IF(J1283&lt;&gt;"",J1283,0)),IF(AND(Q1283&lt;&gt;"",J1283&lt;&gt;"",Q1283=J1283),Q1283,X1283)),0)),"")</f>
        <v/>
      </c>
      <c r="AW1283" s="119" t="str">
        <f>IF(D1283&lt;&gt;"",IF(COUNTIF($D$12:$D1283,$D1283)&gt;1,0,IF(SUM(P1283,W1283,AD1283)&gt;0,IF(AND(X1283="",OR(Q1283&lt;&gt;"",J1283&lt;&gt;"")),IF(Q1283&lt;&gt;"",Q1283,IF(J1283&lt;&gt;"",J1283,0)),IF(AND(Q1283&lt;&gt;"",J1283&lt;&gt;"",Q1283=J1283),Q1283,X1283)),0)),"")</f>
        <v/>
      </c>
      <c r="AX1283" s="118" t="str">
        <f t="shared" si="400"/>
        <v/>
      </c>
      <c r="AY1283" s="118" t="str">
        <f t="shared" si="401"/>
        <v/>
      </c>
      <c r="AZ1283" s="118" t="str">
        <f t="shared" si="402"/>
        <v/>
      </c>
      <c r="BA1283" s="118" t="str">
        <f t="shared" si="403"/>
        <v/>
      </c>
      <c r="BB1283" s="118" t="str">
        <f t="shared" si="404"/>
        <v/>
      </c>
      <c r="BC1283" s="118" t="str">
        <f t="shared" si="405"/>
        <v/>
      </c>
      <c r="BD1283" s="118" t="str">
        <f t="shared" si="406"/>
        <v/>
      </c>
      <c r="BE1283" s="118" t="str">
        <f t="shared" si="407"/>
        <v/>
      </c>
      <c r="BF1283" s="118" t="str">
        <f t="shared" si="408"/>
        <v/>
      </c>
      <c r="BG1283" s="120"/>
      <c r="BH1283" s="120" t="str">
        <f t="shared" si="409"/>
        <v/>
      </c>
      <c r="BI1283" s="120" t="str">
        <f t="shared" si="410"/>
        <v/>
      </c>
      <c r="BJ1283" s="121"/>
      <c r="BK1283" s="120" t="str">
        <f t="shared" si="411"/>
        <v/>
      </c>
      <c r="BL1283" s="120" t="str">
        <f t="shared" si="412"/>
        <v/>
      </c>
      <c r="BM1283" s="120" t="str">
        <f t="shared" si="413"/>
        <v/>
      </c>
      <c r="BN1283" s="120" t="str">
        <f t="shared" si="414"/>
        <v/>
      </c>
      <c r="BO1283" s="120" t="str">
        <f t="shared" si="415"/>
        <v/>
      </c>
      <c r="BP1283" s="120" t="str">
        <f t="shared" si="416"/>
        <v/>
      </c>
      <c r="BQ1283" s="98"/>
      <c r="BR1283" s="98"/>
      <c r="BS1283" s="98"/>
      <c r="BT1283" s="98"/>
      <c r="BU1283" s="98"/>
      <c r="BV1283" s="98"/>
      <c r="BW1283" s="98"/>
      <c r="BX1283" s="98"/>
      <c r="BY1283" s="98"/>
      <c r="BZ1283" s="98"/>
      <c r="CA1283" s="98"/>
      <c r="CB1283" s="98"/>
      <c r="CC1283" s="98"/>
      <c r="CD1283" s="98"/>
      <c r="CE1283" s="98"/>
      <c r="CF1283" s="98"/>
      <c r="CG1283" s="98"/>
      <c r="CH1283" s="98"/>
      <c r="CI1283" s="98"/>
      <c r="CJ1283" s="98"/>
      <c r="CK1283" s="98"/>
      <c r="CL1283" s="98"/>
      <c r="CM1283" s="98"/>
      <c r="CN1283" s="98"/>
      <c r="CO1283" s="98"/>
      <c r="CP1283" s="98"/>
      <c r="CQ1283" s="98"/>
      <c r="CR1283" s="98"/>
      <c r="CS1283" s="98"/>
    </row>
    <row r="1284" spans="1:97" s="4" customFormat="1" ht="18.75" customHeight="1" x14ac:dyDescent="0.2">
      <c r="A1284" s="3">
        <f t="shared" si="417"/>
        <v>1272</v>
      </c>
      <c r="B1284" s="263"/>
      <c r="C1284" s="263"/>
      <c r="D1284" s="263"/>
      <c r="E1284" s="259"/>
      <c r="F1284" s="259"/>
      <c r="G1284" s="43"/>
      <c r="H1284" s="264"/>
      <c r="I1284" s="261"/>
      <c r="J1284" s="106"/>
      <c r="K1284" s="247"/>
      <c r="L1284" s="247"/>
      <c r="M1284" s="247"/>
      <c r="N1284" s="248" t="str">
        <f>IF(AND(K1284&lt;&gt;"",L1284&lt;&gt;"",J1284&lt;&gt;""),ROUND(MIN(IF(OR(J1284="OZZ",J1284="ZZ"),5000,17300),TRUNC(0.75*(SUMIF($D$12:$D1284,$D1284,K$12:K1284)+SUMIF($D$12:$D1284,$D1284,L$12:L1284)),2)) - SUMIF($D$12:$D1283,$D1284,N$12:N1283),2),"")</f>
        <v/>
      </c>
      <c r="O1284" s="249" t="str">
        <f>IF(AND(K1284&lt;&gt;"",L1284&lt;&gt;"",M1284&lt;&gt;"",J1284&lt;&gt;"",AH1284&lt;&gt;""),IF(OR(J1284="OZZ",J1284="ZZ"),ROUND(0-SUMIF($D$12:$D1283,$D1284,O$12:O1283),2),IF(M1284=0,0,ROUND(MIN(MIN(17300,TRUNC(0.75*(SUMIF($D$12:$D$2012,$D1284,K$12:K$2012)+SUMIF($D$12:$D$2012,$D1284,L$12:L$2012)),2)+SUMIF($D$12:$D1284,$D1284,AH$12:AH1284))-SUMIF($D$12:$D1283,$D1284,O$12:O1283)-SUMIF($D$12:$D$2012,$D1284,N$12:N$2012),AH1284),2))),"")</f>
        <v/>
      </c>
      <c r="P1284" s="250" t="str">
        <f>IF(J1284&lt;&gt;"",1000 - SUMIF($D$12:$D1283,$D1284,P$12:P1283),"")</f>
        <v/>
      </c>
      <c r="Q1284" s="106"/>
      <c r="R1284" s="247"/>
      <c r="S1284" s="247"/>
      <c r="T1284" s="247"/>
      <c r="U1284" s="248" t="str">
        <f>IF(AND(R1284&lt;&gt;"",S1284&lt;&gt;"",Q1284&lt;&gt;""),ROUND(MIN(IF(OR(Q1284="OZZ",Q1284="ZZ"),5000,17300),TRUNC(0.75*(SUMIF($D$12:$D1284,$D1284,R$12:R1284)+SUMIF($D$12:$D1284,$D1284,S$12:S1284)),2)) - SUMIF($D$12:$D1283,$D1284,U$12:U1283),2),"")</f>
        <v/>
      </c>
      <c r="V1284" s="248" t="str">
        <f>IF(AND(R1284&lt;&gt;"",S1284&lt;&gt;"",T1284&lt;&gt;"",Q1284&lt;&gt;"",AL1284&lt;&gt;""),IF(OR(Q1284="OZZ",Q1284="ZZ"),ROUND(0-SUMIF($D$12:$D1283,$D1284,V$12:V1283),2),IF(T1284=0,0,ROUND(MIN(MIN(17300,TRUNC(0.75*(SUMIF($D$12:$D$2012,$D1284,R$12:R$2012)+SUMIF($D$12:$D$2012,$D1284,S$12:S$2012)),2)+SUMIF($D$12:$D1284,$D1284,AL$12:AL1284))-SUMIF($D$12:$D1283,$D1284,V$12:V1283)-SUMIF($D$12:$D$2012,$D1284,U$12:U$2012),AL1284),2))),"")</f>
        <v/>
      </c>
      <c r="W1284" s="250" t="str">
        <f>IF(Q1284&lt;&gt;"",1000 - SUMIF($D$12:$D1283,$D1284,W$12:W1283),"")</f>
        <v/>
      </c>
      <c r="X1284" s="106"/>
      <c r="Y1284" s="247"/>
      <c r="Z1284" s="247"/>
      <c r="AA1284" s="247"/>
      <c r="AB1284" s="248" t="str">
        <f>IF(AND(Y1284&lt;&gt;"",Z1284&lt;&gt;"",X1284&lt;&gt;""),ROUND(MIN(IF(OR(X1284="OZZ",X1284="ZZ"),5000,17300),TRUNC(0.75*(SUMIF($D$12:$D1284,$D1284,Y$12:Y1284)+SUMIF($D$12:$D1284,$D1284,Z$12:Z1284)),2)) - SUMIF($D$12:$D1283,$D1284,AB$12:AB1283),2),"")</f>
        <v/>
      </c>
      <c r="AC1284" s="251" t="str">
        <f>IF(AND(Y1284&lt;&gt;"",Z1284&lt;&gt;"",AA1284&lt;&gt;"",X1284&lt;&gt;"",AP1284&lt;&gt;""),IF(OR(X1284="OZZ",X1284="ZZ"),ROUND(0-SUMIF($D$12:$D1283,$D1284,AC$12:AC1283),2),IF(AA1284=0,0,ROUND(MIN(MIN(17300,TRUNC(0.75*(SUMIF($D$12:$D$2012,$D1284,Y$12:Y$2012)+SUMIF($D$12:$D$2012,$D1284,Z$12:Z$2012)),2)+SUMIF($D$12:$D1284,$D1284,AP$12:AP1284))-SUMIF($D$12:$D1283,$D1284,AC$12:AC1283)-SUMIF($D$12:$D$2012,$D1284,AB$12:AB$2012),AP1284),2))),"")</f>
        <v/>
      </c>
      <c r="AD1284" s="250" t="str">
        <f>IF(X1284&lt;&gt;"",1000 - SUMIF($D$12:$D1283,$D1284,AD$12:AD1283),"")</f>
        <v/>
      </c>
      <c r="AE1284" s="252"/>
      <c r="AF1284" s="253"/>
      <c r="AG1284" s="254"/>
      <c r="AH1284" s="255" t="str">
        <f t="shared" si="418"/>
        <v/>
      </c>
      <c r="AI1284" s="256"/>
      <c r="AJ1284" s="253"/>
      <c r="AK1284" s="254"/>
      <c r="AL1284" s="255" t="str">
        <f t="shared" si="419"/>
        <v/>
      </c>
      <c r="AM1284" s="256"/>
      <c r="AN1284" s="253"/>
      <c r="AO1284" s="254"/>
      <c r="AP1284" s="255" t="str">
        <f t="shared" si="399"/>
        <v/>
      </c>
      <c r="AQ1284" s="116"/>
      <c r="AR1284" s="116"/>
      <c r="AS1284" s="117"/>
      <c r="AT1284" s="118"/>
      <c r="AU1284" s="119" t="str">
        <f>IF(D1284&lt;&gt; "", IF(COUNTIF($D$12:$D1284,$D1284)&gt;1,0,IF(SUM(N1284,U1284,AB1284)&gt;0,IF(AND(X1284="",OR(Q1284&lt;&gt;"",J1284&lt;&gt;"")),IF(Q1284&lt;&gt;"",Q1284,IF(J1284&lt;&gt;"",J1284,0)),IF(AND(Q1284&lt;&gt;"",J1284&lt;&gt;"",Q1284=J1284),Q1284,X1284)),0)),"")</f>
        <v/>
      </c>
      <c r="AV1284" s="119" t="str">
        <f>IF(D1284&lt;&gt;"",IF(COUNTIF($D$12:$D1284,$D1284)&gt;1,0,IF(SUM(O1284,V1284,AC1284)&gt;0,IF(AND(X1284="",OR(Q1284&lt;&gt;"",J1284&lt;&gt;"")),IF(Q1284&lt;&gt;"",Q1284,IF(J1284&lt;&gt;"",J1284,0)),IF(AND(Q1284&lt;&gt;"",J1284&lt;&gt;"",Q1284=J1284),Q1284,X1284)),0)),"")</f>
        <v/>
      </c>
      <c r="AW1284" s="119" t="str">
        <f>IF(D1284&lt;&gt;"",IF(COUNTIF($D$12:$D1284,$D1284)&gt;1,0,IF(SUM(P1284,W1284,AD1284)&gt;0,IF(AND(X1284="",OR(Q1284&lt;&gt;"",J1284&lt;&gt;"")),IF(Q1284&lt;&gt;"",Q1284,IF(J1284&lt;&gt;"",J1284,0)),IF(AND(Q1284&lt;&gt;"",J1284&lt;&gt;"",Q1284=J1284),Q1284,X1284)),0)),"")</f>
        <v/>
      </c>
      <c r="AX1284" s="118" t="str">
        <f t="shared" si="400"/>
        <v/>
      </c>
      <c r="AY1284" s="118" t="str">
        <f t="shared" si="401"/>
        <v/>
      </c>
      <c r="AZ1284" s="118" t="str">
        <f t="shared" si="402"/>
        <v/>
      </c>
      <c r="BA1284" s="118" t="str">
        <f t="shared" si="403"/>
        <v/>
      </c>
      <c r="BB1284" s="118" t="str">
        <f t="shared" si="404"/>
        <v/>
      </c>
      <c r="BC1284" s="118" t="str">
        <f t="shared" si="405"/>
        <v/>
      </c>
      <c r="BD1284" s="118" t="str">
        <f t="shared" si="406"/>
        <v/>
      </c>
      <c r="BE1284" s="118" t="str">
        <f t="shared" si="407"/>
        <v/>
      </c>
      <c r="BF1284" s="118" t="str">
        <f t="shared" si="408"/>
        <v/>
      </c>
      <c r="BG1284" s="120"/>
      <c r="BH1284" s="120" t="str">
        <f t="shared" si="409"/>
        <v/>
      </c>
      <c r="BI1284" s="120" t="str">
        <f t="shared" si="410"/>
        <v/>
      </c>
      <c r="BJ1284" s="121"/>
      <c r="BK1284" s="120" t="str">
        <f t="shared" si="411"/>
        <v/>
      </c>
      <c r="BL1284" s="120" t="str">
        <f t="shared" si="412"/>
        <v/>
      </c>
      <c r="BM1284" s="120" t="str">
        <f t="shared" si="413"/>
        <v/>
      </c>
      <c r="BN1284" s="120" t="str">
        <f t="shared" si="414"/>
        <v/>
      </c>
      <c r="BO1284" s="120" t="str">
        <f t="shared" si="415"/>
        <v/>
      </c>
      <c r="BP1284" s="120" t="str">
        <f t="shared" si="416"/>
        <v/>
      </c>
      <c r="BQ1284" s="98"/>
      <c r="BR1284" s="98"/>
      <c r="BS1284" s="98"/>
      <c r="BT1284" s="98"/>
      <c r="BU1284" s="98"/>
      <c r="BV1284" s="98"/>
      <c r="BW1284" s="98"/>
      <c r="BX1284" s="98"/>
      <c r="BY1284" s="98"/>
      <c r="BZ1284" s="98"/>
      <c r="CA1284" s="98"/>
      <c r="CB1284" s="98"/>
      <c r="CC1284" s="98"/>
      <c r="CD1284" s="98"/>
      <c r="CE1284" s="98"/>
      <c r="CF1284" s="98"/>
      <c r="CG1284" s="98"/>
      <c r="CH1284" s="98"/>
      <c r="CI1284" s="98"/>
      <c r="CJ1284" s="98"/>
      <c r="CK1284" s="98"/>
      <c r="CL1284" s="98"/>
      <c r="CM1284" s="98"/>
      <c r="CN1284" s="98"/>
      <c r="CO1284" s="98"/>
      <c r="CP1284" s="98"/>
      <c r="CQ1284" s="98"/>
      <c r="CR1284" s="98"/>
      <c r="CS1284" s="98"/>
    </row>
    <row r="1285" spans="1:97" s="4" customFormat="1" ht="18.75" customHeight="1" x14ac:dyDescent="0.2">
      <c r="A1285" s="3">
        <f t="shared" si="417"/>
        <v>1273</v>
      </c>
      <c r="B1285" s="263"/>
      <c r="C1285" s="263"/>
      <c r="D1285" s="263"/>
      <c r="E1285" s="259"/>
      <c r="F1285" s="259"/>
      <c r="G1285" s="43"/>
      <c r="H1285" s="264"/>
      <c r="I1285" s="261"/>
      <c r="J1285" s="106"/>
      <c r="K1285" s="247"/>
      <c r="L1285" s="247"/>
      <c r="M1285" s="247"/>
      <c r="N1285" s="248" t="str">
        <f>IF(AND(K1285&lt;&gt;"",L1285&lt;&gt;"",J1285&lt;&gt;""),ROUND(MIN(IF(OR(J1285="OZZ",J1285="ZZ"),5000,17300),TRUNC(0.75*(SUMIF($D$12:$D1285,$D1285,K$12:K1285)+SUMIF($D$12:$D1285,$D1285,L$12:L1285)),2)) - SUMIF($D$12:$D1284,$D1285,N$12:N1284),2),"")</f>
        <v/>
      </c>
      <c r="O1285" s="249" t="str">
        <f>IF(AND(K1285&lt;&gt;"",L1285&lt;&gt;"",M1285&lt;&gt;"",J1285&lt;&gt;"",AH1285&lt;&gt;""),IF(OR(J1285="OZZ",J1285="ZZ"),ROUND(0-SUMIF($D$12:$D1284,$D1285,O$12:O1284),2),IF(M1285=0,0,ROUND(MIN(MIN(17300,TRUNC(0.75*(SUMIF($D$12:$D$2012,$D1285,K$12:K$2012)+SUMIF($D$12:$D$2012,$D1285,L$12:L$2012)),2)+SUMIF($D$12:$D1285,$D1285,AH$12:AH1285))-SUMIF($D$12:$D1284,$D1285,O$12:O1284)-SUMIF($D$12:$D$2012,$D1285,N$12:N$2012),AH1285),2))),"")</f>
        <v/>
      </c>
      <c r="P1285" s="250" t="str">
        <f>IF(J1285&lt;&gt;"",1000 - SUMIF($D$12:$D1284,$D1285,P$12:P1284),"")</f>
        <v/>
      </c>
      <c r="Q1285" s="106"/>
      <c r="R1285" s="247"/>
      <c r="S1285" s="247"/>
      <c r="T1285" s="247"/>
      <c r="U1285" s="248" t="str">
        <f>IF(AND(R1285&lt;&gt;"",S1285&lt;&gt;"",Q1285&lt;&gt;""),ROUND(MIN(IF(OR(Q1285="OZZ",Q1285="ZZ"),5000,17300),TRUNC(0.75*(SUMIF($D$12:$D1285,$D1285,R$12:R1285)+SUMIF($D$12:$D1285,$D1285,S$12:S1285)),2)) - SUMIF($D$12:$D1284,$D1285,U$12:U1284),2),"")</f>
        <v/>
      </c>
      <c r="V1285" s="248" t="str">
        <f>IF(AND(R1285&lt;&gt;"",S1285&lt;&gt;"",T1285&lt;&gt;"",Q1285&lt;&gt;"",AL1285&lt;&gt;""),IF(OR(Q1285="OZZ",Q1285="ZZ"),ROUND(0-SUMIF($D$12:$D1284,$D1285,V$12:V1284),2),IF(T1285=0,0,ROUND(MIN(MIN(17300,TRUNC(0.75*(SUMIF($D$12:$D$2012,$D1285,R$12:R$2012)+SUMIF($D$12:$D$2012,$D1285,S$12:S$2012)),2)+SUMIF($D$12:$D1285,$D1285,AL$12:AL1285))-SUMIF($D$12:$D1284,$D1285,V$12:V1284)-SUMIF($D$12:$D$2012,$D1285,U$12:U$2012),AL1285),2))),"")</f>
        <v/>
      </c>
      <c r="W1285" s="250" t="str">
        <f>IF(Q1285&lt;&gt;"",1000 - SUMIF($D$12:$D1284,$D1285,W$12:W1284),"")</f>
        <v/>
      </c>
      <c r="X1285" s="106"/>
      <c r="Y1285" s="247"/>
      <c r="Z1285" s="247"/>
      <c r="AA1285" s="247"/>
      <c r="AB1285" s="248" t="str">
        <f>IF(AND(Y1285&lt;&gt;"",Z1285&lt;&gt;"",X1285&lt;&gt;""),ROUND(MIN(IF(OR(X1285="OZZ",X1285="ZZ"),5000,17300),TRUNC(0.75*(SUMIF($D$12:$D1285,$D1285,Y$12:Y1285)+SUMIF($D$12:$D1285,$D1285,Z$12:Z1285)),2)) - SUMIF($D$12:$D1284,$D1285,AB$12:AB1284),2),"")</f>
        <v/>
      </c>
      <c r="AC1285" s="251" t="str">
        <f>IF(AND(Y1285&lt;&gt;"",Z1285&lt;&gt;"",AA1285&lt;&gt;"",X1285&lt;&gt;"",AP1285&lt;&gt;""),IF(OR(X1285="OZZ",X1285="ZZ"),ROUND(0-SUMIF($D$12:$D1284,$D1285,AC$12:AC1284),2),IF(AA1285=0,0,ROUND(MIN(MIN(17300,TRUNC(0.75*(SUMIF($D$12:$D$2012,$D1285,Y$12:Y$2012)+SUMIF($D$12:$D$2012,$D1285,Z$12:Z$2012)),2)+SUMIF($D$12:$D1285,$D1285,AP$12:AP1285))-SUMIF($D$12:$D1284,$D1285,AC$12:AC1284)-SUMIF($D$12:$D$2012,$D1285,AB$12:AB$2012),AP1285),2))),"")</f>
        <v/>
      </c>
      <c r="AD1285" s="250" t="str">
        <f>IF(X1285&lt;&gt;"",1000 - SUMIF($D$12:$D1284,$D1285,AD$12:AD1284),"")</f>
        <v/>
      </c>
      <c r="AE1285" s="252"/>
      <c r="AF1285" s="253"/>
      <c r="AG1285" s="254"/>
      <c r="AH1285" s="255" t="str">
        <f t="shared" si="418"/>
        <v/>
      </c>
      <c r="AI1285" s="256"/>
      <c r="AJ1285" s="253"/>
      <c r="AK1285" s="254"/>
      <c r="AL1285" s="255" t="str">
        <f t="shared" si="419"/>
        <v/>
      </c>
      <c r="AM1285" s="256"/>
      <c r="AN1285" s="253"/>
      <c r="AO1285" s="254"/>
      <c r="AP1285" s="255" t="str">
        <f t="shared" si="399"/>
        <v/>
      </c>
      <c r="AQ1285" s="116"/>
      <c r="AR1285" s="116"/>
      <c r="AS1285" s="117"/>
      <c r="AT1285" s="118"/>
      <c r="AU1285" s="119" t="str">
        <f>IF(D1285&lt;&gt; "", IF(COUNTIF($D$12:$D1285,$D1285)&gt;1,0,IF(SUM(N1285,U1285,AB1285)&gt;0,IF(AND(X1285="",OR(Q1285&lt;&gt;"",J1285&lt;&gt;"")),IF(Q1285&lt;&gt;"",Q1285,IF(J1285&lt;&gt;"",J1285,0)),IF(AND(Q1285&lt;&gt;"",J1285&lt;&gt;"",Q1285=J1285),Q1285,X1285)),0)),"")</f>
        <v/>
      </c>
      <c r="AV1285" s="119" t="str">
        <f>IF(D1285&lt;&gt;"",IF(COUNTIF($D$12:$D1285,$D1285)&gt;1,0,IF(SUM(O1285,V1285,AC1285)&gt;0,IF(AND(X1285="",OR(Q1285&lt;&gt;"",J1285&lt;&gt;"")),IF(Q1285&lt;&gt;"",Q1285,IF(J1285&lt;&gt;"",J1285,0)),IF(AND(Q1285&lt;&gt;"",J1285&lt;&gt;"",Q1285=J1285),Q1285,X1285)),0)),"")</f>
        <v/>
      </c>
      <c r="AW1285" s="119" t="str">
        <f>IF(D1285&lt;&gt;"",IF(COUNTIF($D$12:$D1285,$D1285)&gt;1,0,IF(SUM(P1285,W1285,AD1285)&gt;0,IF(AND(X1285="",OR(Q1285&lt;&gt;"",J1285&lt;&gt;"")),IF(Q1285&lt;&gt;"",Q1285,IF(J1285&lt;&gt;"",J1285,0)),IF(AND(Q1285&lt;&gt;"",J1285&lt;&gt;"",Q1285=J1285),Q1285,X1285)),0)),"")</f>
        <v/>
      </c>
      <c r="AX1285" s="118" t="str">
        <f t="shared" si="400"/>
        <v/>
      </c>
      <c r="AY1285" s="118" t="str">
        <f t="shared" si="401"/>
        <v/>
      </c>
      <c r="AZ1285" s="118" t="str">
        <f t="shared" si="402"/>
        <v/>
      </c>
      <c r="BA1285" s="118" t="str">
        <f t="shared" si="403"/>
        <v/>
      </c>
      <c r="BB1285" s="118" t="str">
        <f t="shared" si="404"/>
        <v/>
      </c>
      <c r="BC1285" s="118" t="str">
        <f t="shared" si="405"/>
        <v/>
      </c>
      <c r="BD1285" s="118" t="str">
        <f t="shared" si="406"/>
        <v/>
      </c>
      <c r="BE1285" s="118" t="str">
        <f t="shared" si="407"/>
        <v/>
      </c>
      <c r="BF1285" s="118" t="str">
        <f t="shared" si="408"/>
        <v/>
      </c>
      <c r="BG1285" s="120"/>
      <c r="BH1285" s="120" t="str">
        <f t="shared" si="409"/>
        <v/>
      </c>
      <c r="BI1285" s="120" t="str">
        <f t="shared" si="410"/>
        <v/>
      </c>
      <c r="BJ1285" s="121"/>
      <c r="BK1285" s="120" t="str">
        <f t="shared" si="411"/>
        <v/>
      </c>
      <c r="BL1285" s="120" t="str">
        <f t="shared" si="412"/>
        <v/>
      </c>
      <c r="BM1285" s="120" t="str">
        <f t="shared" si="413"/>
        <v/>
      </c>
      <c r="BN1285" s="120" t="str">
        <f t="shared" si="414"/>
        <v/>
      </c>
      <c r="BO1285" s="120" t="str">
        <f t="shared" si="415"/>
        <v/>
      </c>
      <c r="BP1285" s="120" t="str">
        <f t="shared" si="416"/>
        <v/>
      </c>
      <c r="BQ1285" s="98"/>
      <c r="BR1285" s="98"/>
      <c r="BS1285" s="98"/>
      <c r="BT1285" s="98"/>
      <c r="BU1285" s="98"/>
      <c r="BV1285" s="98"/>
      <c r="BW1285" s="98"/>
      <c r="BX1285" s="98"/>
      <c r="BY1285" s="98"/>
      <c r="BZ1285" s="98"/>
      <c r="CA1285" s="98"/>
      <c r="CB1285" s="98"/>
      <c r="CC1285" s="98"/>
      <c r="CD1285" s="98"/>
      <c r="CE1285" s="98"/>
      <c r="CF1285" s="98"/>
      <c r="CG1285" s="98"/>
      <c r="CH1285" s="98"/>
      <c r="CI1285" s="98"/>
      <c r="CJ1285" s="98"/>
      <c r="CK1285" s="98"/>
      <c r="CL1285" s="98"/>
      <c r="CM1285" s="98"/>
      <c r="CN1285" s="98"/>
      <c r="CO1285" s="98"/>
      <c r="CP1285" s="98"/>
      <c r="CQ1285" s="98"/>
      <c r="CR1285" s="98"/>
      <c r="CS1285" s="98"/>
    </row>
    <row r="1286" spans="1:97" s="4" customFormat="1" ht="18.75" customHeight="1" x14ac:dyDescent="0.2">
      <c r="A1286" s="3">
        <f t="shared" si="417"/>
        <v>1274</v>
      </c>
      <c r="B1286" s="263"/>
      <c r="C1286" s="263"/>
      <c r="D1286" s="263"/>
      <c r="E1286" s="259"/>
      <c r="F1286" s="259"/>
      <c r="G1286" s="43"/>
      <c r="H1286" s="264"/>
      <c r="I1286" s="261"/>
      <c r="J1286" s="106"/>
      <c r="K1286" s="247"/>
      <c r="L1286" s="247"/>
      <c r="M1286" s="247"/>
      <c r="N1286" s="248" t="str">
        <f>IF(AND(K1286&lt;&gt;"",L1286&lt;&gt;"",J1286&lt;&gt;""),ROUND(MIN(IF(OR(J1286="OZZ",J1286="ZZ"),5000,17300),TRUNC(0.75*(SUMIF($D$12:$D1286,$D1286,K$12:K1286)+SUMIF($D$12:$D1286,$D1286,L$12:L1286)),2)) - SUMIF($D$12:$D1285,$D1286,N$12:N1285),2),"")</f>
        <v/>
      </c>
      <c r="O1286" s="249" t="str">
        <f>IF(AND(K1286&lt;&gt;"",L1286&lt;&gt;"",M1286&lt;&gt;"",J1286&lt;&gt;"",AH1286&lt;&gt;""),IF(OR(J1286="OZZ",J1286="ZZ"),ROUND(0-SUMIF($D$12:$D1285,$D1286,O$12:O1285),2),IF(M1286=0,0,ROUND(MIN(MIN(17300,TRUNC(0.75*(SUMIF($D$12:$D$2012,$D1286,K$12:K$2012)+SUMIF($D$12:$D$2012,$D1286,L$12:L$2012)),2)+SUMIF($D$12:$D1286,$D1286,AH$12:AH1286))-SUMIF($D$12:$D1285,$D1286,O$12:O1285)-SUMIF($D$12:$D$2012,$D1286,N$12:N$2012),AH1286),2))),"")</f>
        <v/>
      </c>
      <c r="P1286" s="250" t="str">
        <f>IF(J1286&lt;&gt;"",1000 - SUMIF($D$12:$D1285,$D1286,P$12:P1285),"")</f>
        <v/>
      </c>
      <c r="Q1286" s="106"/>
      <c r="R1286" s="247"/>
      <c r="S1286" s="247"/>
      <c r="T1286" s="247"/>
      <c r="U1286" s="248" t="str">
        <f>IF(AND(R1286&lt;&gt;"",S1286&lt;&gt;"",Q1286&lt;&gt;""),ROUND(MIN(IF(OR(Q1286="OZZ",Q1286="ZZ"),5000,17300),TRUNC(0.75*(SUMIF($D$12:$D1286,$D1286,R$12:R1286)+SUMIF($D$12:$D1286,$D1286,S$12:S1286)),2)) - SUMIF($D$12:$D1285,$D1286,U$12:U1285),2),"")</f>
        <v/>
      </c>
      <c r="V1286" s="248" t="str">
        <f>IF(AND(R1286&lt;&gt;"",S1286&lt;&gt;"",T1286&lt;&gt;"",Q1286&lt;&gt;"",AL1286&lt;&gt;""),IF(OR(Q1286="OZZ",Q1286="ZZ"),ROUND(0-SUMIF($D$12:$D1285,$D1286,V$12:V1285),2),IF(T1286=0,0,ROUND(MIN(MIN(17300,TRUNC(0.75*(SUMIF($D$12:$D$2012,$D1286,R$12:R$2012)+SUMIF($D$12:$D$2012,$D1286,S$12:S$2012)),2)+SUMIF($D$12:$D1286,$D1286,AL$12:AL1286))-SUMIF($D$12:$D1285,$D1286,V$12:V1285)-SUMIF($D$12:$D$2012,$D1286,U$12:U$2012),AL1286),2))),"")</f>
        <v/>
      </c>
      <c r="W1286" s="250" t="str">
        <f>IF(Q1286&lt;&gt;"",1000 - SUMIF($D$12:$D1285,$D1286,W$12:W1285),"")</f>
        <v/>
      </c>
      <c r="X1286" s="106"/>
      <c r="Y1286" s="247"/>
      <c r="Z1286" s="247"/>
      <c r="AA1286" s="247"/>
      <c r="AB1286" s="248" t="str">
        <f>IF(AND(Y1286&lt;&gt;"",Z1286&lt;&gt;"",X1286&lt;&gt;""),ROUND(MIN(IF(OR(X1286="OZZ",X1286="ZZ"),5000,17300),TRUNC(0.75*(SUMIF($D$12:$D1286,$D1286,Y$12:Y1286)+SUMIF($D$12:$D1286,$D1286,Z$12:Z1286)),2)) - SUMIF($D$12:$D1285,$D1286,AB$12:AB1285),2),"")</f>
        <v/>
      </c>
      <c r="AC1286" s="251" t="str">
        <f>IF(AND(Y1286&lt;&gt;"",Z1286&lt;&gt;"",AA1286&lt;&gt;"",X1286&lt;&gt;"",AP1286&lt;&gt;""),IF(OR(X1286="OZZ",X1286="ZZ"),ROUND(0-SUMIF($D$12:$D1285,$D1286,AC$12:AC1285),2),IF(AA1286=0,0,ROUND(MIN(MIN(17300,TRUNC(0.75*(SUMIF($D$12:$D$2012,$D1286,Y$12:Y$2012)+SUMIF($D$12:$D$2012,$D1286,Z$12:Z$2012)),2)+SUMIF($D$12:$D1286,$D1286,AP$12:AP1286))-SUMIF($D$12:$D1285,$D1286,AC$12:AC1285)-SUMIF($D$12:$D$2012,$D1286,AB$12:AB$2012),AP1286),2))),"")</f>
        <v/>
      </c>
      <c r="AD1286" s="250" t="str">
        <f>IF(X1286&lt;&gt;"",1000 - SUMIF($D$12:$D1285,$D1286,AD$12:AD1285),"")</f>
        <v/>
      </c>
      <c r="AE1286" s="252"/>
      <c r="AF1286" s="253"/>
      <c r="AG1286" s="254"/>
      <c r="AH1286" s="255" t="str">
        <f t="shared" si="418"/>
        <v/>
      </c>
      <c r="AI1286" s="256"/>
      <c r="AJ1286" s="253"/>
      <c r="AK1286" s="254"/>
      <c r="AL1286" s="255" t="str">
        <f t="shared" si="419"/>
        <v/>
      </c>
      <c r="AM1286" s="256"/>
      <c r="AN1286" s="253"/>
      <c r="AO1286" s="254"/>
      <c r="AP1286" s="255" t="str">
        <f t="shared" si="399"/>
        <v/>
      </c>
      <c r="AQ1286" s="116"/>
      <c r="AR1286" s="116"/>
      <c r="AS1286" s="117"/>
      <c r="AT1286" s="118"/>
      <c r="AU1286" s="119" t="str">
        <f>IF(D1286&lt;&gt; "", IF(COUNTIF($D$12:$D1286,$D1286)&gt;1,0,IF(SUM(N1286,U1286,AB1286)&gt;0,IF(AND(X1286="",OR(Q1286&lt;&gt;"",J1286&lt;&gt;"")),IF(Q1286&lt;&gt;"",Q1286,IF(J1286&lt;&gt;"",J1286,0)),IF(AND(Q1286&lt;&gt;"",J1286&lt;&gt;"",Q1286=J1286),Q1286,X1286)),0)),"")</f>
        <v/>
      </c>
      <c r="AV1286" s="119" t="str">
        <f>IF(D1286&lt;&gt;"",IF(COUNTIF($D$12:$D1286,$D1286)&gt;1,0,IF(SUM(O1286,V1286,AC1286)&gt;0,IF(AND(X1286="",OR(Q1286&lt;&gt;"",J1286&lt;&gt;"")),IF(Q1286&lt;&gt;"",Q1286,IF(J1286&lt;&gt;"",J1286,0)),IF(AND(Q1286&lt;&gt;"",J1286&lt;&gt;"",Q1286=J1286),Q1286,X1286)),0)),"")</f>
        <v/>
      </c>
      <c r="AW1286" s="119" t="str">
        <f>IF(D1286&lt;&gt;"",IF(COUNTIF($D$12:$D1286,$D1286)&gt;1,0,IF(SUM(P1286,W1286,AD1286)&gt;0,IF(AND(X1286="",OR(Q1286&lt;&gt;"",J1286&lt;&gt;"")),IF(Q1286&lt;&gt;"",Q1286,IF(J1286&lt;&gt;"",J1286,0)),IF(AND(Q1286&lt;&gt;"",J1286&lt;&gt;"",Q1286=J1286),Q1286,X1286)),0)),"")</f>
        <v/>
      </c>
      <c r="AX1286" s="118" t="str">
        <f t="shared" si="400"/>
        <v/>
      </c>
      <c r="AY1286" s="118" t="str">
        <f t="shared" si="401"/>
        <v/>
      </c>
      <c r="AZ1286" s="118" t="str">
        <f t="shared" si="402"/>
        <v/>
      </c>
      <c r="BA1286" s="118" t="str">
        <f t="shared" si="403"/>
        <v/>
      </c>
      <c r="BB1286" s="118" t="str">
        <f t="shared" si="404"/>
        <v/>
      </c>
      <c r="BC1286" s="118" t="str">
        <f t="shared" si="405"/>
        <v/>
      </c>
      <c r="BD1286" s="118" t="str">
        <f t="shared" si="406"/>
        <v/>
      </c>
      <c r="BE1286" s="118" t="str">
        <f t="shared" si="407"/>
        <v/>
      </c>
      <c r="BF1286" s="118" t="str">
        <f t="shared" si="408"/>
        <v/>
      </c>
      <c r="BG1286" s="120"/>
      <c r="BH1286" s="120" t="str">
        <f t="shared" si="409"/>
        <v/>
      </c>
      <c r="BI1286" s="120" t="str">
        <f t="shared" si="410"/>
        <v/>
      </c>
      <c r="BJ1286" s="121"/>
      <c r="BK1286" s="120" t="str">
        <f t="shared" si="411"/>
        <v/>
      </c>
      <c r="BL1286" s="120" t="str">
        <f t="shared" si="412"/>
        <v/>
      </c>
      <c r="BM1286" s="120" t="str">
        <f t="shared" si="413"/>
        <v/>
      </c>
      <c r="BN1286" s="120" t="str">
        <f t="shared" si="414"/>
        <v/>
      </c>
      <c r="BO1286" s="120" t="str">
        <f t="shared" si="415"/>
        <v/>
      </c>
      <c r="BP1286" s="120" t="str">
        <f t="shared" si="416"/>
        <v/>
      </c>
      <c r="BQ1286" s="98"/>
      <c r="BR1286" s="98"/>
      <c r="BS1286" s="98"/>
      <c r="BT1286" s="98"/>
      <c r="BU1286" s="98"/>
      <c r="BV1286" s="98"/>
      <c r="BW1286" s="98"/>
      <c r="BX1286" s="98"/>
      <c r="BY1286" s="98"/>
      <c r="BZ1286" s="98"/>
      <c r="CA1286" s="98"/>
      <c r="CB1286" s="98"/>
      <c r="CC1286" s="98"/>
      <c r="CD1286" s="98"/>
      <c r="CE1286" s="98"/>
      <c r="CF1286" s="98"/>
      <c r="CG1286" s="98"/>
      <c r="CH1286" s="98"/>
      <c r="CI1286" s="98"/>
      <c r="CJ1286" s="98"/>
      <c r="CK1286" s="98"/>
      <c r="CL1286" s="98"/>
      <c r="CM1286" s="98"/>
      <c r="CN1286" s="98"/>
      <c r="CO1286" s="98"/>
      <c r="CP1286" s="98"/>
      <c r="CQ1286" s="98"/>
      <c r="CR1286" s="98"/>
      <c r="CS1286" s="98"/>
    </row>
    <row r="1287" spans="1:97" s="4" customFormat="1" ht="18.75" customHeight="1" x14ac:dyDescent="0.2">
      <c r="A1287" s="3">
        <f t="shared" si="417"/>
        <v>1275</v>
      </c>
      <c r="B1287" s="263"/>
      <c r="C1287" s="263"/>
      <c r="D1287" s="263"/>
      <c r="E1287" s="259"/>
      <c r="F1287" s="259"/>
      <c r="G1287" s="43"/>
      <c r="H1287" s="264"/>
      <c r="I1287" s="261"/>
      <c r="J1287" s="106"/>
      <c r="K1287" s="247"/>
      <c r="L1287" s="247"/>
      <c r="M1287" s="247"/>
      <c r="N1287" s="248" t="str">
        <f>IF(AND(K1287&lt;&gt;"",L1287&lt;&gt;"",J1287&lt;&gt;""),ROUND(MIN(IF(OR(J1287="OZZ",J1287="ZZ"),5000,17300),TRUNC(0.75*(SUMIF($D$12:$D1287,$D1287,K$12:K1287)+SUMIF($D$12:$D1287,$D1287,L$12:L1287)),2)) - SUMIF($D$12:$D1286,$D1287,N$12:N1286),2),"")</f>
        <v/>
      </c>
      <c r="O1287" s="249" t="str">
        <f>IF(AND(K1287&lt;&gt;"",L1287&lt;&gt;"",M1287&lt;&gt;"",J1287&lt;&gt;"",AH1287&lt;&gt;""),IF(OR(J1287="OZZ",J1287="ZZ"),ROUND(0-SUMIF($D$12:$D1286,$D1287,O$12:O1286),2),IF(M1287=0,0,ROUND(MIN(MIN(17300,TRUNC(0.75*(SUMIF($D$12:$D$2012,$D1287,K$12:K$2012)+SUMIF($D$12:$D$2012,$D1287,L$12:L$2012)),2)+SUMIF($D$12:$D1287,$D1287,AH$12:AH1287))-SUMIF($D$12:$D1286,$D1287,O$12:O1286)-SUMIF($D$12:$D$2012,$D1287,N$12:N$2012),AH1287),2))),"")</f>
        <v/>
      </c>
      <c r="P1287" s="250" t="str">
        <f>IF(J1287&lt;&gt;"",1000 - SUMIF($D$12:$D1286,$D1287,P$12:P1286),"")</f>
        <v/>
      </c>
      <c r="Q1287" s="106"/>
      <c r="R1287" s="247"/>
      <c r="S1287" s="247"/>
      <c r="T1287" s="247"/>
      <c r="U1287" s="248" t="str">
        <f>IF(AND(R1287&lt;&gt;"",S1287&lt;&gt;"",Q1287&lt;&gt;""),ROUND(MIN(IF(OR(Q1287="OZZ",Q1287="ZZ"),5000,17300),TRUNC(0.75*(SUMIF($D$12:$D1287,$D1287,R$12:R1287)+SUMIF($D$12:$D1287,$D1287,S$12:S1287)),2)) - SUMIF($D$12:$D1286,$D1287,U$12:U1286),2),"")</f>
        <v/>
      </c>
      <c r="V1287" s="248" t="str">
        <f>IF(AND(R1287&lt;&gt;"",S1287&lt;&gt;"",T1287&lt;&gt;"",Q1287&lt;&gt;"",AL1287&lt;&gt;""),IF(OR(Q1287="OZZ",Q1287="ZZ"),ROUND(0-SUMIF($D$12:$D1286,$D1287,V$12:V1286),2),IF(T1287=0,0,ROUND(MIN(MIN(17300,TRUNC(0.75*(SUMIF($D$12:$D$2012,$D1287,R$12:R$2012)+SUMIF($D$12:$D$2012,$D1287,S$12:S$2012)),2)+SUMIF($D$12:$D1287,$D1287,AL$12:AL1287))-SUMIF($D$12:$D1286,$D1287,V$12:V1286)-SUMIF($D$12:$D$2012,$D1287,U$12:U$2012),AL1287),2))),"")</f>
        <v/>
      </c>
      <c r="W1287" s="250" t="str">
        <f>IF(Q1287&lt;&gt;"",1000 - SUMIF($D$12:$D1286,$D1287,W$12:W1286),"")</f>
        <v/>
      </c>
      <c r="X1287" s="106"/>
      <c r="Y1287" s="247"/>
      <c r="Z1287" s="247"/>
      <c r="AA1287" s="247"/>
      <c r="AB1287" s="248" t="str">
        <f>IF(AND(Y1287&lt;&gt;"",Z1287&lt;&gt;"",X1287&lt;&gt;""),ROUND(MIN(IF(OR(X1287="OZZ",X1287="ZZ"),5000,17300),TRUNC(0.75*(SUMIF($D$12:$D1287,$D1287,Y$12:Y1287)+SUMIF($D$12:$D1287,$D1287,Z$12:Z1287)),2)) - SUMIF($D$12:$D1286,$D1287,AB$12:AB1286),2),"")</f>
        <v/>
      </c>
      <c r="AC1287" s="251" t="str">
        <f>IF(AND(Y1287&lt;&gt;"",Z1287&lt;&gt;"",AA1287&lt;&gt;"",X1287&lt;&gt;"",AP1287&lt;&gt;""),IF(OR(X1287="OZZ",X1287="ZZ"),ROUND(0-SUMIF($D$12:$D1286,$D1287,AC$12:AC1286),2),IF(AA1287=0,0,ROUND(MIN(MIN(17300,TRUNC(0.75*(SUMIF($D$12:$D$2012,$D1287,Y$12:Y$2012)+SUMIF($D$12:$D$2012,$D1287,Z$12:Z$2012)),2)+SUMIF($D$12:$D1287,$D1287,AP$12:AP1287))-SUMIF($D$12:$D1286,$D1287,AC$12:AC1286)-SUMIF($D$12:$D$2012,$D1287,AB$12:AB$2012),AP1287),2))),"")</f>
        <v/>
      </c>
      <c r="AD1287" s="250" t="str">
        <f>IF(X1287&lt;&gt;"",1000 - SUMIF($D$12:$D1286,$D1287,AD$12:AD1286),"")</f>
        <v/>
      </c>
      <c r="AE1287" s="252"/>
      <c r="AF1287" s="253"/>
      <c r="AG1287" s="254"/>
      <c r="AH1287" s="255" t="str">
        <f t="shared" si="418"/>
        <v/>
      </c>
      <c r="AI1287" s="256"/>
      <c r="AJ1287" s="253"/>
      <c r="AK1287" s="254"/>
      <c r="AL1287" s="255" t="str">
        <f t="shared" si="419"/>
        <v/>
      </c>
      <c r="AM1287" s="256"/>
      <c r="AN1287" s="253"/>
      <c r="AO1287" s="254"/>
      <c r="AP1287" s="255" t="str">
        <f t="shared" si="399"/>
        <v/>
      </c>
      <c r="AQ1287" s="116"/>
      <c r="AR1287" s="116"/>
      <c r="AS1287" s="117"/>
      <c r="AT1287" s="118"/>
      <c r="AU1287" s="119" t="str">
        <f>IF(D1287&lt;&gt; "", IF(COUNTIF($D$12:$D1287,$D1287)&gt;1,0,IF(SUM(N1287,U1287,AB1287)&gt;0,IF(AND(X1287="",OR(Q1287&lt;&gt;"",J1287&lt;&gt;"")),IF(Q1287&lt;&gt;"",Q1287,IF(J1287&lt;&gt;"",J1287,0)),IF(AND(Q1287&lt;&gt;"",J1287&lt;&gt;"",Q1287=J1287),Q1287,X1287)),0)),"")</f>
        <v/>
      </c>
      <c r="AV1287" s="119" t="str">
        <f>IF(D1287&lt;&gt;"",IF(COUNTIF($D$12:$D1287,$D1287)&gt;1,0,IF(SUM(O1287,V1287,AC1287)&gt;0,IF(AND(X1287="",OR(Q1287&lt;&gt;"",J1287&lt;&gt;"")),IF(Q1287&lt;&gt;"",Q1287,IF(J1287&lt;&gt;"",J1287,0)),IF(AND(Q1287&lt;&gt;"",J1287&lt;&gt;"",Q1287=J1287),Q1287,X1287)),0)),"")</f>
        <v/>
      </c>
      <c r="AW1287" s="119" t="str">
        <f>IF(D1287&lt;&gt;"",IF(COUNTIF($D$12:$D1287,$D1287)&gt;1,0,IF(SUM(P1287,W1287,AD1287)&gt;0,IF(AND(X1287="",OR(Q1287&lt;&gt;"",J1287&lt;&gt;"")),IF(Q1287&lt;&gt;"",Q1287,IF(J1287&lt;&gt;"",J1287,0)),IF(AND(Q1287&lt;&gt;"",J1287&lt;&gt;"",Q1287=J1287),Q1287,X1287)),0)),"")</f>
        <v/>
      </c>
      <c r="AX1287" s="118" t="str">
        <f t="shared" si="400"/>
        <v/>
      </c>
      <c r="AY1287" s="118" t="str">
        <f t="shared" si="401"/>
        <v/>
      </c>
      <c r="AZ1287" s="118" t="str">
        <f t="shared" si="402"/>
        <v/>
      </c>
      <c r="BA1287" s="118" t="str">
        <f t="shared" si="403"/>
        <v/>
      </c>
      <c r="BB1287" s="118" t="str">
        <f t="shared" si="404"/>
        <v/>
      </c>
      <c r="BC1287" s="118" t="str">
        <f t="shared" si="405"/>
        <v/>
      </c>
      <c r="BD1287" s="118" t="str">
        <f t="shared" si="406"/>
        <v/>
      </c>
      <c r="BE1287" s="118" t="str">
        <f t="shared" si="407"/>
        <v/>
      </c>
      <c r="BF1287" s="118" t="str">
        <f t="shared" si="408"/>
        <v/>
      </c>
      <c r="BG1287" s="120"/>
      <c r="BH1287" s="120" t="str">
        <f t="shared" si="409"/>
        <v/>
      </c>
      <c r="BI1287" s="120" t="str">
        <f t="shared" si="410"/>
        <v/>
      </c>
      <c r="BJ1287" s="121"/>
      <c r="BK1287" s="120" t="str">
        <f t="shared" si="411"/>
        <v/>
      </c>
      <c r="BL1287" s="120" t="str">
        <f t="shared" si="412"/>
        <v/>
      </c>
      <c r="BM1287" s="120" t="str">
        <f t="shared" si="413"/>
        <v/>
      </c>
      <c r="BN1287" s="120" t="str">
        <f t="shared" si="414"/>
        <v/>
      </c>
      <c r="BO1287" s="120" t="str">
        <f t="shared" si="415"/>
        <v/>
      </c>
      <c r="BP1287" s="120" t="str">
        <f t="shared" si="416"/>
        <v/>
      </c>
      <c r="BQ1287" s="98"/>
      <c r="BR1287" s="98"/>
      <c r="BS1287" s="98"/>
      <c r="BT1287" s="98"/>
      <c r="BU1287" s="98"/>
      <c r="BV1287" s="98"/>
      <c r="BW1287" s="98"/>
      <c r="BX1287" s="98"/>
      <c r="BY1287" s="98"/>
      <c r="BZ1287" s="98"/>
      <c r="CA1287" s="98"/>
      <c r="CB1287" s="98"/>
      <c r="CC1287" s="98"/>
      <c r="CD1287" s="98"/>
      <c r="CE1287" s="98"/>
      <c r="CF1287" s="98"/>
      <c r="CG1287" s="98"/>
      <c r="CH1287" s="98"/>
      <c r="CI1287" s="98"/>
      <c r="CJ1287" s="98"/>
      <c r="CK1287" s="98"/>
      <c r="CL1287" s="98"/>
      <c r="CM1287" s="98"/>
      <c r="CN1287" s="98"/>
      <c r="CO1287" s="98"/>
      <c r="CP1287" s="98"/>
      <c r="CQ1287" s="98"/>
      <c r="CR1287" s="98"/>
      <c r="CS1287" s="98"/>
    </row>
    <row r="1288" spans="1:97" s="4" customFormat="1" ht="18.75" customHeight="1" x14ac:dyDescent="0.2">
      <c r="A1288" s="3">
        <f t="shared" si="417"/>
        <v>1276</v>
      </c>
      <c r="B1288" s="263"/>
      <c r="C1288" s="263"/>
      <c r="D1288" s="263"/>
      <c r="E1288" s="259"/>
      <c r="F1288" s="259"/>
      <c r="G1288" s="43"/>
      <c r="H1288" s="264"/>
      <c r="I1288" s="261"/>
      <c r="J1288" s="106"/>
      <c r="K1288" s="247"/>
      <c r="L1288" s="247"/>
      <c r="M1288" s="247"/>
      <c r="N1288" s="248" t="str">
        <f>IF(AND(K1288&lt;&gt;"",L1288&lt;&gt;"",J1288&lt;&gt;""),ROUND(MIN(IF(OR(J1288="OZZ",J1288="ZZ"),5000,17300),TRUNC(0.75*(SUMIF($D$12:$D1288,$D1288,K$12:K1288)+SUMIF($D$12:$D1288,$D1288,L$12:L1288)),2)) - SUMIF($D$12:$D1287,$D1288,N$12:N1287),2),"")</f>
        <v/>
      </c>
      <c r="O1288" s="249" t="str">
        <f>IF(AND(K1288&lt;&gt;"",L1288&lt;&gt;"",M1288&lt;&gt;"",J1288&lt;&gt;"",AH1288&lt;&gt;""),IF(OR(J1288="OZZ",J1288="ZZ"),ROUND(0-SUMIF($D$12:$D1287,$D1288,O$12:O1287),2),IF(M1288=0,0,ROUND(MIN(MIN(17300,TRUNC(0.75*(SUMIF($D$12:$D$2012,$D1288,K$12:K$2012)+SUMIF($D$12:$D$2012,$D1288,L$12:L$2012)),2)+SUMIF($D$12:$D1288,$D1288,AH$12:AH1288))-SUMIF($D$12:$D1287,$D1288,O$12:O1287)-SUMIF($D$12:$D$2012,$D1288,N$12:N$2012),AH1288),2))),"")</f>
        <v/>
      </c>
      <c r="P1288" s="250" t="str">
        <f>IF(J1288&lt;&gt;"",1000 - SUMIF($D$12:$D1287,$D1288,P$12:P1287),"")</f>
        <v/>
      </c>
      <c r="Q1288" s="106"/>
      <c r="R1288" s="247"/>
      <c r="S1288" s="247"/>
      <c r="T1288" s="247"/>
      <c r="U1288" s="248" t="str">
        <f>IF(AND(R1288&lt;&gt;"",S1288&lt;&gt;"",Q1288&lt;&gt;""),ROUND(MIN(IF(OR(Q1288="OZZ",Q1288="ZZ"),5000,17300),TRUNC(0.75*(SUMIF($D$12:$D1288,$D1288,R$12:R1288)+SUMIF($D$12:$D1288,$D1288,S$12:S1288)),2)) - SUMIF($D$12:$D1287,$D1288,U$12:U1287),2),"")</f>
        <v/>
      </c>
      <c r="V1288" s="248" t="str">
        <f>IF(AND(R1288&lt;&gt;"",S1288&lt;&gt;"",T1288&lt;&gt;"",Q1288&lt;&gt;"",AL1288&lt;&gt;""),IF(OR(Q1288="OZZ",Q1288="ZZ"),ROUND(0-SUMIF($D$12:$D1287,$D1288,V$12:V1287),2),IF(T1288=0,0,ROUND(MIN(MIN(17300,TRUNC(0.75*(SUMIF($D$12:$D$2012,$D1288,R$12:R$2012)+SUMIF($D$12:$D$2012,$D1288,S$12:S$2012)),2)+SUMIF($D$12:$D1288,$D1288,AL$12:AL1288))-SUMIF($D$12:$D1287,$D1288,V$12:V1287)-SUMIF($D$12:$D$2012,$D1288,U$12:U$2012),AL1288),2))),"")</f>
        <v/>
      </c>
      <c r="W1288" s="250" t="str">
        <f>IF(Q1288&lt;&gt;"",1000 - SUMIF($D$12:$D1287,$D1288,W$12:W1287),"")</f>
        <v/>
      </c>
      <c r="X1288" s="106"/>
      <c r="Y1288" s="247"/>
      <c r="Z1288" s="247"/>
      <c r="AA1288" s="247"/>
      <c r="AB1288" s="248" t="str">
        <f>IF(AND(Y1288&lt;&gt;"",Z1288&lt;&gt;"",X1288&lt;&gt;""),ROUND(MIN(IF(OR(X1288="OZZ",X1288="ZZ"),5000,17300),TRUNC(0.75*(SUMIF($D$12:$D1288,$D1288,Y$12:Y1288)+SUMIF($D$12:$D1288,$D1288,Z$12:Z1288)),2)) - SUMIF($D$12:$D1287,$D1288,AB$12:AB1287),2),"")</f>
        <v/>
      </c>
      <c r="AC1288" s="251" t="str">
        <f>IF(AND(Y1288&lt;&gt;"",Z1288&lt;&gt;"",AA1288&lt;&gt;"",X1288&lt;&gt;"",AP1288&lt;&gt;""),IF(OR(X1288="OZZ",X1288="ZZ"),ROUND(0-SUMIF($D$12:$D1287,$D1288,AC$12:AC1287),2),IF(AA1288=0,0,ROUND(MIN(MIN(17300,TRUNC(0.75*(SUMIF($D$12:$D$2012,$D1288,Y$12:Y$2012)+SUMIF($D$12:$D$2012,$D1288,Z$12:Z$2012)),2)+SUMIF($D$12:$D1288,$D1288,AP$12:AP1288))-SUMIF($D$12:$D1287,$D1288,AC$12:AC1287)-SUMIF($D$12:$D$2012,$D1288,AB$12:AB$2012),AP1288),2))),"")</f>
        <v/>
      </c>
      <c r="AD1288" s="250" t="str">
        <f>IF(X1288&lt;&gt;"",1000 - SUMIF($D$12:$D1287,$D1288,AD$12:AD1287),"")</f>
        <v/>
      </c>
      <c r="AE1288" s="252"/>
      <c r="AF1288" s="253"/>
      <c r="AG1288" s="254"/>
      <c r="AH1288" s="255" t="str">
        <f t="shared" si="418"/>
        <v/>
      </c>
      <c r="AI1288" s="256"/>
      <c r="AJ1288" s="253"/>
      <c r="AK1288" s="254"/>
      <c r="AL1288" s="255" t="str">
        <f t="shared" si="419"/>
        <v/>
      </c>
      <c r="AM1288" s="256"/>
      <c r="AN1288" s="253"/>
      <c r="AO1288" s="254"/>
      <c r="AP1288" s="255" t="str">
        <f t="shared" si="399"/>
        <v/>
      </c>
      <c r="AQ1288" s="116"/>
      <c r="AR1288" s="116"/>
      <c r="AS1288" s="117"/>
      <c r="AT1288" s="118"/>
      <c r="AU1288" s="119" t="str">
        <f>IF(D1288&lt;&gt; "", IF(COUNTIF($D$12:$D1288,$D1288)&gt;1,0,IF(SUM(N1288,U1288,AB1288)&gt;0,IF(AND(X1288="",OR(Q1288&lt;&gt;"",J1288&lt;&gt;"")),IF(Q1288&lt;&gt;"",Q1288,IF(J1288&lt;&gt;"",J1288,0)),IF(AND(Q1288&lt;&gt;"",J1288&lt;&gt;"",Q1288=J1288),Q1288,X1288)),0)),"")</f>
        <v/>
      </c>
      <c r="AV1288" s="119" t="str">
        <f>IF(D1288&lt;&gt;"",IF(COUNTIF($D$12:$D1288,$D1288)&gt;1,0,IF(SUM(O1288,V1288,AC1288)&gt;0,IF(AND(X1288="",OR(Q1288&lt;&gt;"",J1288&lt;&gt;"")),IF(Q1288&lt;&gt;"",Q1288,IF(J1288&lt;&gt;"",J1288,0)),IF(AND(Q1288&lt;&gt;"",J1288&lt;&gt;"",Q1288=J1288),Q1288,X1288)),0)),"")</f>
        <v/>
      </c>
      <c r="AW1288" s="119" t="str">
        <f>IF(D1288&lt;&gt;"",IF(COUNTIF($D$12:$D1288,$D1288)&gt;1,0,IF(SUM(P1288,W1288,AD1288)&gt;0,IF(AND(X1288="",OR(Q1288&lt;&gt;"",J1288&lt;&gt;"")),IF(Q1288&lt;&gt;"",Q1288,IF(J1288&lt;&gt;"",J1288,0)),IF(AND(Q1288&lt;&gt;"",J1288&lt;&gt;"",Q1288=J1288),Q1288,X1288)),0)),"")</f>
        <v/>
      </c>
      <c r="AX1288" s="118" t="str">
        <f t="shared" si="400"/>
        <v/>
      </c>
      <c r="AY1288" s="118" t="str">
        <f t="shared" si="401"/>
        <v/>
      </c>
      <c r="AZ1288" s="118" t="str">
        <f t="shared" si="402"/>
        <v/>
      </c>
      <c r="BA1288" s="118" t="str">
        <f t="shared" si="403"/>
        <v/>
      </c>
      <c r="BB1288" s="118" t="str">
        <f t="shared" si="404"/>
        <v/>
      </c>
      <c r="BC1288" s="118" t="str">
        <f t="shared" si="405"/>
        <v/>
      </c>
      <c r="BD1288" s="118" t="str">
        <f t="shared" si="406"/>
        <v/>
      </c>
      <c r="BE1288" s="118" t="str">
        <f t="shared" si="407"/>
        <v/>
      </c>
      <c r="BF1288" s="118" t="str">
        <f t="shared" si="408"/>
        <v/>
      </c>
      <c r="BG1288" s="120"/>
      <c r="BH1288" s="120" t="str">
        <f t="shared" si="409"/>
        <v/>
      </c>
      <c r="BI1288" s="120" t="str">
        <f t="shared" si="410"/>
        <v/>
      </c>
      <c r="BJ1288" s="121"/>
      <c r="BK1288" s="120" t="str">
        <f t="shared" si="411"/>
        <v/>
      </c>
      <c r="BL1288" s="120" t="str">
        <f t="shared" si="412"/>
        <v/>
      </c>
      <c r="BM1288" s="120" t="str">
        <f t="shared" si="413"/>
        <v/>
      </c>
      <c r="BN1288" s="120" t="str">
        <f t="shared" si="414"/>
        <v/>
      </c>
      <c r="BO1288" s="120" t="str">
        <f t="shared" si="415"/>
        <v/>
      </c>
      <c r="BP1288" s="120" t="str">
        <f t="shared" si="416"/>
        <v/>
      </c>
      <c r="BQ1288" s="98"/>
      <c r="BR1288" s="98"/>
      <c r="BS1288" s="98"/>
      <c r="BT1288" s="98"/>
      <c r="BU1288" s="98"/>
      <c r="BV1288" s="98"/>
      <c r="BW1288" s="98"/>
      <c r="BX1288" s="98"/>
      <c r="BY1288" s="98"/>
      <c r="BZ1288" s="98"/>
      <c r="CA1288" s="98"/>
      <c r="CB1288" s="98"/>
      <c r="CC1288" s="98"/>
      <c r="CD1288" s="98"/>
      <c r="CE1288" s="98"/>
      <c r="CF1288" s="98"/>
      <c r="CG1288" s="98"/>
      <c r="CH1288" s="98"/>
      <c r="CI1288" s="98"/>
      <c r="CJ1288" s="98"/>
      <c r="CK1288" s="98"/>
      <c r="CL1288" s="98"/>
      <c r="CM1288" s="98"/>
      <c r="CN1288" s="98"/>
      <c r="CO1288" s="98"/>
      <c r="CP1288" s="98"/>
      <c r="CQ1288" s="98"/>
      <c r="CR1288" s="98"/>
      <c r="CS1288" s="98"/>
    </row>
    <row r="1289" spans="1:97" s="4" customFormat="1" ht="18.75" customHeight="1" x14ac:dyDescent="0.2">
      <c r="A1289" s="3">
        <f t="shared" si="417"/>
        <v>1277</v>
      </c>
      <c r="B1289" s="263"/>
      <c r="C1289" s="263"/>
      <c r="D1289" s="263"/>
      <c r="E1289" s="259"/>
      <c r="F1289" s="259"/>
      <c r="G1289" s="43"/>
      <c r="H1289" s="264"/>
      <c r="I1289" s="261"/>
      <c r="J1289" s="106"/>
      <c r="K1289" s="247"/>
      <c r="L1289" s="247"/>
      <c r="M1289" s="247"/>
      <c r="N1289" s="248" t="str">
        <f>IF(AND(K1289&lt;&gt;"",L1289&lt;&gt;"",J1289&lt;&gt;""),ROUND(MIN(IF(OR(J1289="OZZ",J1289="ZZ"),5000,17300),TRUNC(0.75*(SUMIF($D$12:$D1289,$D1289,K$12:K1289)+SUMIF($D$12:$D1289,$D1289,L$12:L1289)),2)) - SUMIF($D$12:$D1288,$D1289,N$12:N1288),2),"")</f>
        <v/>
      </c>
      <c r="O1289" s="249" t="str">
        <f>IF(AND(K1289&lt;&gt;"",L1289&lt;&gt;"",M1289&lt;&gt;"",J1289&lt;&gt;"",AH1289&lt;&gt;""),IF(OR(J1289="OZZ",J1289="ZZ"),ROUND(0-SUMIF($D$12:$D1288,$D1289,O$12:O1288),2),IF(M1289=0,0,ROUND(MIN(MIN(17300,TRUNC(0.75*(SUMIF($D$12:$D$2012,$D1289,K$12:K$2012)+SUMIF($D$12:$D$2012,$D1289,L$12:L$2012)),2)+SUMIF($D$12:$D1289,$D1289,AH$12:AH1289))-SUMIF($D$12:$D1288,$D1289,O$12:O1288)-SUMIF($D$12:$D$2012,$D1289,N$12:N$2012),AH1289),2))),"")</f>
        <v/>
      </c>
      <c r="P1289" s="250" t="str">
        <f>IF(J1289&lt;&gt;"",1000 - SUMIF($D$12:$D1288,$D1289,P$12:P1288),"")</f>
        <v/>
      </c>
      <c r="Q1289" s="106"/>
      <c r="R1289" s="247"/>
      <c r="S1289" s="247"/>
      <c r="T1289" s="247"/>
      <c r="U1289" s="248" t="str">
        <f>IF(AND(R1289&lt;&gt;"",S1289&lt;&gt;"",Q1289&lt;&gt;""),ROUND(MIN(IF(OR(Q1289="OZZ",Q1289="ZZ"),5000,17300),TRUNC(0.75*(SUMIF($D$12:$D1289,$D1289,R$12:R1289)+SUMIF($D$12:$D1289,$D1289,S$12:S1289)),2)) - SUMIF($D$12:$D1288,$D1289,U$12:U1288),2),"")</f>
        <v/>
      </c>
      <c r="V1289" s="248" t="str">
        <f>IF(AND(R1289&lt;&gt;"",S1289&lt;&gt;"",T1289&lt;&gt;"",Q1289&lt;&gt;"",AL1289&lt;&gt;""),IF(OR(Q1289="OZZ",Q1289="ZZ"),ROUND(0-SUMIF($D$12:$D1288,$D1289,V$12:V1288),2),IF(T1289=0,0,ROUND(MIN(MIN(17300,TRUNC(0.75*(SUMIF($D$12:$D$2012,$D1289,R$12:R$2012)+SUMIF($D$12:$D$2012,$D1289,S$12:S$2012)),2)+SUMIF($D$12:$D1289,$D1289,AL$12:AL1289))-SUMIF($D$12:$D1288,$D1289,V$12:V1288)-SUMIF($D$12:$D$2012,$D1289,U$12:U$2012),AL1289),2))),"")</f>
        <v/>
      </c>
      <c r="W1289" s="250" t="str">
        <f>IF(Q1289&lt;&gt;"",1000 - SUMIF($D$12:$D1288,$D1289,W$12:W1288),"")</f>
        <v/>
      </c>
      <c r="X1289" s="106"/>
      <c r="Y1289" s="247"/>
      <c r="Z1289" s="247"/>
      <c r="AA1289" s="247"/>
      <c r="AB1289" s="248" t="str">
        <f>IF(AND(Y1289&lt;&gt;"",Z1289&lt;&gt;"",X1289&lt;&gt;""),ROUND(MIN(IF(OR(X1289="OZZ",X1289="ZZ"),5000,17300),TRUNC(0.75*(SUMIF($D$12:$D1289,$D1289,Y$12:Y1289)+SUMIF($D$12:$D1289,$D1289,Z$12:Z1289)),2)) - SUMIF($D$12:$D1288,$D1289,AB$12:AB1288),2),"")</f>
        <v/>
      </c>
      <c r="AC1289" s="251" t="str">
        <f>IF(AND(Y1289&lt;&gt;"",Z1289&lt;&gt;"",AA1289&lt;&gt;"",X1289&lt;&gt;"",AP1289&lt;&gt;""),IF(OR(X1289="OZZ",X1289="ZZ"),ROUND(0-SUMIF($D$12:$D1288,$D1289,AC$12:AC1288),2),IF(AA1289=0,0,ROUND(MIN(MIN(17300,TRUNC(0.75*(SUMIF($D$12:$D$2012,$D1289,Y$12:Y$2012)+SUMIF($D$12:$D$2012,$D1289,Z$12:Z$2012)),2)+SUMIF($D$12:$D1289,$D1289,AP$12:AP1289))-SUMIF($D$12:$D1288,$D1289,AC$12:AC1288)-SUMIF($D$12:$D$2012,$D1289,AB$12:AB$2012),AP1289),2))),"")</f>
        <v/>
      </c>
      <c r="AD1289" s="250" t="str">
        <f>IF(X1289&lt;&gt;"",1000 - SUMIF($D$12:$D1288,$D1289,AD$12:AD1288),"")</f>
        <v/>
      </c>
      <c r="AE1289" s="252"/>
      <c r="AF1289" s="253"/>
      <c r="AG1289" s="254"/>
      <c r="AH1289" s="255" t="str">
        <f t="shared" si="418"/>
        <v/>
      </c>
      <c r="AI1289" s="256"/>
      <c r="AJ1289" s="253"/>
      <c r="AK1289" s="254"/>
      <c r="AL1289" s="255" t="str">
        <f t="shared" si="419"/>
        <v/>
      </c>
      <c r="AM1289" s="256"/>
      <c r="AN1289" s="253"/>
      <c r="AO1289" s="254"/>
      <c r="AP1289" s="255" t="str">
        <f t="shared" si="399"/>
        <v/>
      </c>
      <c r="AQ1289" s="116"/>
      <c r="AR1289" s="116"/>
      <c r="AS1289" s="117"/>
      <c r="AT1289" s="118"/>
      <c r="AU1289" s="119" t="str">
        <f>IF(D1289&lt;&gt; "", IF(COUNTIF($D$12:$D1289,$D1289)&gt;1,0,IF(SUM(N1289,U1289,AB1289)&gt;0,IF(AND(X1289="",OR(Q1289&lt;&gt;"",J1289&lt;&gt;"")),IF(Q1289&lt;&gt;"",Q1289,IF(J1289&lt;&gt;"",J1289,0)),IF(AND(Q1289&lt;&gt;"",J1289&lt;&gt;"",Q1289=J1289),Q1289,X1289)),0)),"")</f>
        <v/>
      </c>
      <c r="AV1289" s="119" t="str">
        <f>IF(D1289&lt;&gt;"",IF(COUNTIF($D$12:$D1289,$D1289)&gt;1,0,IF(SUM(O1289,V1289,AC1289)&gt;0,IF(AND(X1289="",OR(Q1289&lt;&gt;"",J1289&lt;&gt;"")),IF(Q1289&lt;&gt;"",Q1289,IF(J1289&lt;&gt;"",J1289,0)),IF(AND(Q1289&lt;&gt;"",J1289&lt;&gt;"",Q1289=J1289),Q1289,X1289)),0)),"")</f>
        <v/>
      </c>
      <c r="AW1289" s="119" t="str">
        <f>IF(D1289&lt;&gt;"",IF(COUNTIF($D$12:$D1289,$D1289)&gt;1,0,IF(SUM(P1289,W1289,AD1289)&gt;0,IF(AND(X1289="",OR(Q1289&lt;&gt;"",J1289&lt;&gt;"")),IF(Q1289&lt;&gt;"",Q1289,IF(J1289&lt;&gt;"",J1289,0)),IF(AND(Q1289&lt;&gt;"",J1289&lt;&gt;"",Q1289=J1289),Q1289,X1289)),0)),"")</f>
        <v/>
      </c>
      <c r="AX1289" s="118" t="str">
        <f t="shared" si="400"/>
        <v/>
      </c>
      <c r="AY1289" s="118" t="str">
        <f t="shared" si="401"/>
        <v/>
      </c>
      <c r="AZ1289" s="118" t="str">
        <f t="shared" si="402"/>
        <v/>
      </c>
      <c r="BA1289" s="118" t="str">
        <f t="shared" si="403"/>
        <v/>
      </c>
      <c r="BB1289" s="118" t="str">
        <f t="shared" si="404"/>
        <v/>
      </c>
      <c r="BC1289" s="118" t="str">
        <f t="shared" si="405"/>
        <v/>
      </c>
      <c r="BD1289" s="118" t="str">
        <f t="shared" si="406"/>
        <v/>
      </c>
      <c r="BE1289" s="118" t="str">
        <f t="shared" si="407"/>
        <v/>
      </c>
      <c r="BF1289" s="118" t="str">
        <f t="shared" si="408"/>
        <v/>
      </c>
      <c r="BG1289" s="120"/>
      <c r="BH1289" s="120" t="str">
        <f t="shared" si="409"/>
        <v/>
      </c>
      <c r="BI1289" s="120" t="str">
        <f t="shared" si="410"/>
        <v/>
      </c>
      <c r="BJ1289" s="121"/>
      <c r="BK1289" s="120" t="str">
        <f t="shared" si="411"/>
        <v/>
      </c>
      <c r="BL1289" s="120" t="str">
        <f t="shared" si="412"/>
        <v/>
      </c>
      <c r="BM1289" s="120" t="str">
        <f t="shared" si="413"/>
        <v/>
      </c>
      <c r="BN1289" s="120" t="str">
        <f t="shared" si="414"/>
        <v/>
      </c>
      <c r="BO1289" s="120" t="str">
        <f t="shared" si="415"/>
        <v/>
      </c>
      <c r="BP1289" s="120" t="str">
        <f t="shared" si="416"/>
        <v/>
      </c>
      <c r="BQ1289" s="98"/>
      <c r="BR1289" s="98"/>
      <c r="BS1289" s="98"/>
      <c r="BT1289" s="98"/>
      <c r="BU1289" s="98"/>
      <c r="BV1289" s="98"/>
      <c r="BW1289" s="98"/>
      <c r="BX1289" s="98"/>
      <c r="BY1289" s="98"/>
      <c r="BZ1289" s="98"/>
      <c r="CA1289" s="98"/>
      <c r="CB1289" s="98"/>
      <c r="CC1289" s="98"/>
      <c r="CD1289" s="98"/>
      <c r="CE1289" s="98"/>
      <c r="CF1289" s="98"/>
      <c r="CG1289" s="98"/>
      <c r="CH1289" s="98"/>
      <c r="CI1289" s="98"/>
      <c r="CJ1289" s="98"/>
      <c r="CK1289" s="98"/>
      <c r="CL1289" s="98"/>
      <c r="CM1289" s="98"/>
      <c r="CN1289" s="98"/>
      <c r="CO1289" s="98"/>
      <c r="CP1289" s="98"/>
      <c r="CQ1289" s="98"/>
      <c r="CR1289" s="98"/>
      <c r="CS1289" s="98"/>
    </row>
    <row r="1290" spans="1:97" s="4" customFormat="1" ht="18.75" customHeight="1" x14ac:dyDescent="0.2">
      <c r="A1290" s="3">
        <f t="shared" si="417"/>
        <v>1278</v>
      </c>
      <c r="B1290" s="263"/>
      <c r="C1290" s="263"/>
      <c r="D1290" s="263"/>
      <c r="E1290" s="259"/>
      <c r="F1290" s="259"/>
      <c r="G1290" s="43"/>
      <c r="H1290" s="264"/>
      <c r="I1290" s="261"/>
      <c r="J1290" s="106"/>
      <c r="K1290" s="247"/>
      <c r="L1290" s="247"/>
      <c r="M1290" s="247"/>
      <c r="N1290" s="248" t="str">
        <f>IF(AND(K1290&lt;&gt;"",L1290&lt;&gt;"",J1290&lt;&gt;""),ROUND(MIN(IF(OR(J1290="OZZ",J1290="ZZ"),5000,17300),TRUNC(0.75*(SUMIF($D$12:$D1290,$D1290,K$12:K1290)+SUMIF($D$12:$D1290,$D1290,L$12:L1290)),2)) - SUMIF($D$12:$D1289,$D1290,N$12:N1289),2),"")</f>
        <v/>
      </c>
      <c r="O1290" s="249" t="str">
        <f>IF(AND(K1290&lt;&gt;"",L1290&lt;&gt;"",M1290&lt;&gt;"",J1290&lt;&gt;"",AH1290&lt;&gt;""),IF(OR(J1290="OZZ",J1290="ZZ"),ROUND(0-SUMIF($D$12:$D1289,$D1290,O$12:O1289),2),IF(M1290=0,0,ROUND(MIN(MIN(17300,TRUNC(0.75*(SUMIF($D$12:$D$2012,$D1290,K$12:K$2012)+SUMIF($D$12:$D$2012,$D1290,L$12:L$2012)),2)+SUMIF($D$12:$D1290,$D1290,AH$12:AH1290))-SUMIF($D$12:$D1289,$D1290,O$12:O1289)-SUMIF($D$12:$D$2012,$D1290,N$12:N$2012),AH1290),2))),"")</f>
        <v/>
      </c>
      <c r="P1290" s="250" t="str">
        <f>IF(J1290&lt;&gt;"",1000 - SUMIF($D$12:$D1289,$D1290,P$12:P1289),"")</f>
        <v/>
      </c>
      <c r="Q1290" s="106"/>
      <c r="R1290" s="247"/>
      <c r="S1290" s="247"/>
      <c r="T1290" s="247"/>
      <c r="U1290" s="248" t="str">
        <f>IF(AND(R1290&lt;&gt;"",S1290&lt;&gt;"",Q1290&lt;&gt;""),ROUND(MIN(IF(OR(Q1290="OZZ",Q1290="ZZ"),5000,17300),TRUNC(0.75*(SUMIF($D$12:$D1290,$D1290,R$12:R1290)+SUMIF($D$12:$D1290,$D1290,S$12:S1290)),2)) - SUMIF($D$12:$D1289,$D1290,U$12:U1289),2),"")</f>
        <v/>
      </c>
      <c r="V1290" s="248" t="str">
        <f>IF(AND(R1290&lt;&gt;"",S1290&lt;&gt;"",T1290&lt;&gt;"",Q1290&lt;&gt;"",AL1290&lt;&gt;""),IF(OR(Q1290="OZZ",Q1290="ZZ"),ROUND(0-SUMIF($D$12:$D1289,$D1290,V$12:V1289),2),IF(T1290=0,0,ROUND(MIN(MIN(17300,TRUNC(0.75*(SUMIF($D$12:$D$2012,$D1290,R$12:R$2012)+SUMIF($D$12:$D$2012,$D1290,S$12:S$2012)),2)+SUMIF($D$12:$D1290,$D1290,AL$12:AL1290))-SUMIF($D$12:$D1289,$D1290,V$12:V1289)-SUMIF($D$12:$D$2012,$D1290,U$12:U$2012),AL1290),2))),"")</f>
        <v/>
      </c>
      <c r="W1290" s="250" t="str">
        <f>IF(Q1290&lt;&gt;"",1000 - SUMIF($D$12:$D1289,$D1290,W$12:W1289),"")</f>
        <v/>
      </c>
      <c r="X1290" s="106"/>
      <c r="Y1290" s="247"/>
      <c r="Z1290" s="247"/>
      <c r="AA1290" s="247"/>
      <c r="AB1290" s="248" t="str">
        <f>IF(AND(Y1290&lt;&gt;"",Z1290&lt;&gt;"",X1290&lt;&gt;""),ROUND(MIN(IF(OR(X1290="OZZ",X1290="ZZ"),5000,17300),TRUNC(0.75*(SUMIF($D$12:$D1290,$D1290,Y$12:Y1290)+SUMIF($D$12:$D1290,$D1290,Z$12:Z1290)),2)) - SUMIF($D$12:$D1289,$D1290,AB$12:AB1289),2),"")</f>
        <v/>
      </c>
      <c r="AC1290" s="251" t="str">
        <f>IF(AND(Y1290&lt;&gt;"",Z1290&lt;&gt;"",AA1290&lt;&gt;"",X1290&lt;&gt;"",AP1290&lt;&gt;""),IF(OR(X1290="OZZ",X1290="ZZ"),ROUND(0-SUMIF($D$12:$D1289,$D1290,AC$12:AC1289),2),IF(AA1290=0,0,ROUND(MIN(MIN(17300,TRUNC(0.75*(SUMIF($D$12:$D$2012,$D1290,Y$12:Y$2012)+SUMIF($D$12:$D$2012,$D1290,Z$12:Z$2012)),2)+SUMIF($D$12:$D1290,$D1290,AP$12:AP1290))-SUMIF($D$12:$D1289,$D1290,AC$12:AC1289)-SUMIF($D$12:$D$2012,$D1290,AB$12:AB$2012),AP1290),2))),"")</f>
        <v/>
      </c>
      <c r="AD1290" s="250" t="str">
        <f>IF(X1290&lt;&gt;"",1000 - SUMIF($D$12:$D1289,$D1290,AD$12:AD1289),"")</f>
        <v/>
      </c>
      <c r="AE1290" s="252"/>
      <c r="AF1290" s="253"/>
      <c r="AG1290" s="254"/>
      <c r="AH1290" s="255" t="str">
        <f t="shared" si="418"/>
        <v/>
      </c>
      <c r="AI1290" s="256"/>
      <c r="AJ1290" s="253"/>
      <c r="AK1290" s="254"/>
      <c r="AL1290" s="255" t="str">
        <f t="shared" si="419"/>
        <v/>
      </c>
      <c r="AM1290" s="256"/>
      <c r="AN1290" s="253"/>
      <c r="AO1290" s="254"/>
      <c r="AP1290" s="255" t="str">
        <f t="shared" si="399"/>
        <v/>
      </c>
      <c r="AQ1290" s="116"/>
      <c r="AR1290" s="116"/>
      <c r="AS1290" s="117"/>
      <c r="AT1290" s="118"/>
      <c r="AU1290" s="119" t="str">
        <f>IF(D1290&lt;&gt; "", IF(COUNTIF($D$12:$D1290,$D1290)&gt;1,0,IF(SUM(N1290,U1290,AB1290)&gt;0,IF(AND(X1290="",OR(Q1290&lt;&gt;"",J1290&lt;&gt;"")),IF(Q1290&lt;&gt;"",Q1290,IF(J1290&lt;&gt;"",J1290,0)),IF(AND(Q1290&lt;&gt;"",J1290&lt;&gt;"",Q1290=J1290),Q1290,X1290)),0)),"")</f>
        <v/>
      </c>
      <c r="AV1290" s="119" t="str">
        <f>IF(D1290&lt;&gt;"",IF(COUNTIF($D$12:$D1290,$D1290)&gt;1,0,IF(SUM(O1290,V1290,AC1290)&gt;0,IF(AND(X1290="",OR(Q1290&lt;&gt;"",J1290&lt;&gt;"")),IF(Q1290&lt;&gt;"",Q1290,IF(J1290&lt;&gt;"",J1290,0)),IF(AND(Q1290&lt;&gt;"",J1290&lt;&gt;"",Q1290=J1290),Q1290,X1290)),0)),"")</f>
        <v/>
      </c>
      <c r="AW1290" s="119" t="str">
        <f>IF(D1290&lt;&gt;"",IF(COUNTIF($D$12:$D1290,$D1290)&gt;1,0,IF(SUM(P1290,W1290,AD1290)&gt;0,IF(AND(X1290="",OR(Q1290&lt;&gt;"",J1290&lt;&gt;"")),IF(Q1290&lt;&gt;"",Q1290,IF(J1290&lt;&gt;"",J1290,0)),IF(AND(Q1290&lt;&gt;"",J1290&lt;&gt;"",Q1290=J1290),Q1290,X1290)),0)),"")</f>
        <v/>
      </c>
      <c r="AX1290" s="118" t="str">
        <f t="shared" si="400"/>
        <v/>
      </c>
      <c r="AY1290" s="118" t="str">
        <f t="shared" si="401"/>
        <v/>
      </c>
      <c r="AZ1290" s="118" t="str">
        <f t="shared" si="402"/>
        <v/>
      </c>
      <c r="BA1290" s="118" t="str">
        <f t="shared" si="403"/>
        <v/>
      </c>
      <c r="BB1290" s="118" t="str">
        <f t="shared" si="404"/>
        <v/>
      </c>
      <c r="BC1290" s="118" t="str">
        <f t="shared" si="405"/>
        <v/>
      </c>
      <c r="BD1290" s="118" t="str">
        <f t="shared" si="406"/>
        <v/>
      </c>
      <c r="BE1290" s="118" t="str">
        <f t="shared" si="407"/>
        <v/>
      </c>
      <c r="BF1290" s="118" t="str">
        <f t="shared" si="408"/>
        <v/>
      </c>
      <c r="BG1290" s="120"/>
      <c r="BH1290" s="120" t="str">
        <f t="shared" si="409"/>
        <v/>
      </c>
      <c r="BI1290" s="120" t="str">
        <f t="shared" si="410"/>
        <v/>
      </c>
      <c r="BJ1290" s="121"/>
      <c r="BK1290" s="120" t="str">
        <f t="shared" si="411"/>
        <v/>
      </c>
      <c r="BL1290" s="120" t="str">
        <f t="shared" si="412"/>
        <v/>
      </c>
      <c r="BM1290" s="120" t="str">
        <f t="shared" si="413"/>
        <v/>
      </c>
      <c r="BN1290" s="120" t="str">
        <f t="shared" si="414"/>
        <v/>
      </c>
      <c r="BO1290" s="120" t="str">
        <f t="shared" si="415"/>
        <v/>
      </c>
      <c r="BP1290" s="120" t="str">
        <f t="shared" si="416"/>
        <v/>
      </c>
      <c r="BQ1290" s="98"/>
      <c r="BR1290" s="98"/>
      <c r="BS1290" s="98"/>
      <c r="BT1290" s="98"/>
      <c r="BU1290" s="98"/>
      <c r="BV1290" s="98"/>
      <c r="BW1290" s="98"/>
      <c r="BX1290" s="98"/>
      <c r="BY1290" s="98"/>
      <c r="BZ1290" s="98"/>
      <c r="CA1290" s="98"/>
      <c r="CB1290" s="98"/>
      <c r="CC1290" s="98"/>
      <c r="CD1290" s="98"/>
      <c r="CE1290" s="98"/>
      <c r="CF1290" s="98"/>
      <c r="CG1290" s="98"/>
      <c r="CH1290" s="98"/>
      <c r="CI1290" s="98"/>
      <c r="CJ1290" s="98"/>
      <c r="CK1290" s="98"/>
      <c r="CL1290" s="98"/>
      <c r="CM1290" s="98"/>
      <c r="CN1290" s="98"/>
      <c r="CO1290" s="98"/>
      <c r="CP1290" s="98"/>
      <c r="CQ1290" s="98"/>
      <c r="CR1290" s="98"/>
      <c r="CS1290" s="98"/>
    </row>
    <row r="1291" spans="1:97" s="4" customFormat="1" ht="18.75" customHeight="1" x14ac:dyDescent="0.2">
      <c r="A1291" s="3">
        <f t="shared" si="417"/>
        <v>1279</v>
      </c>
      <c r="B1291" s="263"/>
      <c r="C1291" s="263"/>
      <c r="D1291" s="263"/>
      <c r="E1291" s="259"/>
      <c r="F1291" s="259"/>
      <c r="G1291" s="43"/>
      <c r="H1291" s="264"/>
      <c r="I1291" s="261"/>
      <c r="J1291" s="106"/>
      <c r="K1291" s="247"/>
      <c r="L1291" s="247"/>
      <c r="M1291" s="247"/>
      <c r="N1291" s="248" t="str">
        <f>IF(AND(K1291&lt;&gt;"",L1291&lt;&gt;"",J1291&lt;&gt;""),ROUND(MIN(IF(OR(J1291="OZZ",J1291="ZZ"),5000,17300),TRUNC(0.75*(SUMIF($D$12:$D1291,$D1291,K$12:K1291)+SUMIF($D$12:$D1291,$D1291,L$12:L1291)),2)) - SUMIF($D$12:$D1290,$D1291,N$12:N1290),2),"")</f>
        <v/>
      </c>
      <c r="O1291" s="249" t="str">
        <f>IF(AND(K1291&lt;&gt;"",L1291&lt;&gt;"",M1291&lt;&gt;"",J1291&lt;&gt;"",AH1291&lt;&gt;""),IF(OR(J1291="OZZ",J1291="ZZ"),ROUND(0-SUMIF($D$12:$D1290,$D1291,O$12:O1290),2),IF(M1291=0,0,ROUND(MIN(MIN(17300,TRUNC(0.75*(SUMIF($D$12:$D$2012,$D1291,K$12:K$2012)+SUMIF($D$12:$D$2012,$D1291,L$12:L$2012)),2)+SUMIF($D$12:$D1291,$D1291,AH$12:AH1291))-SUMIF($D$12:$D1290,$D1291,O$12:O1290)-SUMIF($D$12:$D$2012,$D1291,N$12:N$2012),AH1291),2))),"")</f>
        <v/>
      </c>
      <c r="P1291" s="250" t="str">
        <f>IF(J1291&lt;&gt;"",1000 - SUMIF($D$12:$D1290,$D1291,P$12:P1290),"")</f>
        <v/>
      </c>
      <c r="Q1291" s="106"/>
      <c r="R1291" s="247"/>
      <c r="S1291" s="247"/>
      <c r="T1291" s="247"/>
      <c r="U1291" s="248" t="str">
        <f>IF(AND(R1291&lt;&gt;"",S1291&lt;&gt;"",Q1291&lt;&gt;""),ROUND(MIN(IF(OR(Q1291="OZZ",Q1291="ZZ"),5000,17300),TRUNC(0.75*(SUMIF($D$12:$D1291,$D1291,R$12:R1291)+SUMIF($D$12:$D1291,$D1291,S$12:S1291)),2)) - SUMIF($D$12:$D1290,$D1291,U$12:U1290),2),"")</f>
        <v/>
      </c>
      <c r="V1291" s="248" t="str">
        <f>IF(AND(R1291&lt;&gt;"",S1291&lt;&gt;"",T1291&lt;&gt;"",Q1291&lt;&gt;"",AL1291&lt;&gt;""),IF(OR(Q1291="OZZ",Q1291="ZZ"),ROUND(0-SUMIF($D$12:$D1290,$D1291,V$12:V1290),2),IF(T1291=0,0,ROUND(MIN(MIN(17300,TRUNC(0.75*(SUMIF($D$12:$D$2012,$D1291,R$12:R$2012)+SUMIF($D$12:$D$2012,$D1291,S$12:S$2012)),2)+SUMIF($D$12:$D1291,$D1291,AL$12:AL1291))-SUMIF($D$12:$D1290,$D1291,V$12:V1290)-SUMIF($D$12:$D$2012,$D1291,U$12:U$2012),AL1291),2))),"")</f>
        <v/>
      </c>
      <c r="W1291" s="250" t="str">
        <f>IF(Q1291&lt;&gt;"",1000 - SUMIF($D$12:$D1290,$D1291,W$12:W1290),"")</f>
        <v/>
      </c>
      <c r="X1291" s="106"/>
      <c r="Y1291" s="247"/>
      <c r="Z1291" s="247"/>
      <c r="AA1291" s="247"/>
      <c r="AB1291" s="248" t="str">
        <f>IF(AND(Y1291&lt;&gt;"",Z1291&lt;&gt;"",X1291&lt;&gt;""),ROUND(MIN(IF(OR(X1291="OZZ",X1291="ZZ"),5000,17300),TRUNC(0.75*(SUMIF($D$12:$D1291,$D1291,Y$12:Y1291)+SUMIF($D$12:$D1291,$D1291,Z$12:Z1291)),2)) - SUMIF($D$12:$D1290,$D1291,AB$12:AB1290),2),"")</f>
        <v/>
      </c>
      <c r="AC1291" s="251" t="str">
        <f>IF(AND(Y1291&lt;&gt;"",Z1291&lt;&gt;"",AA1291&lt;&gt;"",X1291&lt;&gt;"",AP1291&lt;&gt;""),IF(OR(X1291="OZZ",X1291="ZZ"),ROUND(0-SUMIF($D$12:$D1290,$D1291,AC$12:AC1290),2),IF(AA1291=0,0,ROUND(MIN(MIN(17300,TRUNC(0.75*(SUMIF($D$12:$D$2012,$D1291,Y$12:Y$2012)+SUMIF($D$12:$D$2012,$D1291,Z$12:Z$2012)),2)+SUMIF($D$12:$D1291,$D1291,AP$12:AP1291))-SUMIF($D$12:$D1290,$D1291,AC$12:AC1290)-SUMIF($D$12:$D$2012,$D1291,AB$12:AB$2012),AP1291),2))),"")</f>
        <v/>
      </c>
      <c r="AD1291" s="250" t="str">
        <f>IF(X1291&lt;&gt;"",1000 - SUMIF($D$12:$D1290,$D1291,AD$12:AD1290),"")</f>
        <v/>
      </c>
      <c r="AE1291" s="252"/>
      <c r="AF1291" s="253"/>
      <c r="AG1291" s="254"/>
      <c r="AH1291" s="255" t="str">
        <f t="shared" si="418"/>
        <v/>
      </c>
      <c r="AI1291" s="256"/>
      <c r="AJ1291" s="253"/>
      <c r="AK1291" s="254"/>
      <c r="AL1291" s="255" t="str">
        <f t="shared" si="419"/>
        <v/>
      </c>
      <c r="AM1291" s="256"/>
      <c r="AN1291" s="253"/>
      <c r="AO1291" s="254"/>
      <c r="AP1291" s="255" t="str">
        <f t="shared" si="399"/>
        <v/>
      </c>
      <c r="AQ1291" s="116"/>
      <c r="AR1291" s="116"/>
      <c r="AS1291" s="117"/>
      <c r="AT1291" s="118"/>
      <c r="AU1291" s="119" t="str">
        <f>IF(D1291&lt;&gt; "", IF(COUNTIF($D$12:$D1291,$D1291)&gt;1,0,IF(SUM(N1291,U1291,AB1291)&gt;0,IF(AND(X1291="",OR(Q1291&lt;&gt;"",J1291&lt;&gt;"")),IF(Q1291&lt;&gt;"",Q1291,IF(J1291&lt;&gt;"",J1291,0)),IF(AND(Q1291&lt;&gt;"",J1291&lt;&gt;"",Q1291=J1291),Q1291,X1291)),0)),"")</f>
        <v/>
      </c>
      <c r="AV1291" s="119" t="str">
        <f>IF(D1291&lt;&gt;"",IF(COUNTIF($D$12:$D1291,$D1291)&gt;1,0,IF(SUM(O1291,V1291,AC1291)&gt;0,IF(AND(X1291="",OR(Q1291&lt;&gt;"",J1291&lt;&gt;"")),IF(Q1291&lt;&gt;"",Q1291,IF(J1291&lt;&gt;"",J1291,0)),IF(AND(Q1291&lt;&gt;"",J1291&lt;&gt;"",Q1291=J1291),Q1291,X1291)),0)),"")</f>
        <v/>
      </c>
      <c r="AW1291" s="119" t="str">
        <f>IF(D1291&lt;&gt;"",IF(COUNTIF($D$12:$D1291,$D1291)&gt;1,0,IF(SUM(P1291,W1291,AD1291)&gt;0,IF(AND(X1291="",OR(Q1291&lt;&gt;"",J1291&lt;&gt;"")),IF(Q1291&lt;&gt;"",Q1291,IF(J1291&lt;&gt;"",J1291,0)),IF(AND(Q1291&lt;&gt;"",J1291&lt;&gt;"",Q1291=J1291),Q1291,X1291)),0)),"")</f>
        <v/>
      </c>
      <c r="AX1291" s="118" t="str">
        <f t="shared" si="400"/>
        <v/>
      </c>
      <c r="AY1291" s="118" t="str">
        <f t="shared" si="401"/>
        <v/>
      </c>
      <c r="AZ1291" s="118" t="str">
        <f t="shared" si="402"/>
        <v/>
      </c>
      <c r="BA1291" s="118" t="str">
        <f t="shared" si="403"/>
        <v/>
      </c>
      <c r="BB1291" s="118" t="str">
        <f t="shared" si="404"/>
        <v/>
      </c>
      <c r="BC1291" s="118" t="str">
        <f t="shared" si="405"/>
        <v/>
      </c>
      <c r="BD1291" s="118" t="str">
        <f t="shared" si="406"/>
        <v/>
      </c>
      <c r="BE1291" s="118" t="str">
        <f t="shared" si="407"/>
        <v/>
      </c>
      <c r="BF1291" s="118" t="str">
        <f t="shared" si="408"/>
        <v/>
      </c>
      <c r="BG1291" s="120"/>
      <c r="BH1291" s="120" t="str">
        <f t="shared" si="409"/>
        <v/>
      </c>
      <c r="BI1291" s="120" t="str">
        <f t="shared" si="410"/>
        <v/>
      </c>
      <c r="BJ1291" s="121"/>
      <c r="BK1291" s="120" t="str">
        <f t="shared" si="411"/>
        <v/>
      </c>
      <c r="BL1291" s="120" t="str">
        <f t="shared" si="412"/>
        <v/>
      </c>
      <c r="BM1291" s="120" t="str">
        <f t="shared" si="413"/>
        <v/>
      </c>
      <c r="BN1291" s="120" t="str">
        <f t="shared" si="414"/>
        <v/>
      </c>
      <c r="BO1291" s="120" t="str">
        <f t="shared" si="415"/>
        <v/>
      </c>
      <c r="BP1291" s="120" t="str">
        <f t="shared" si="416"/>
        <v/>
      </c>
      <c r="BQ1291" s="98"/>
      <c r="BR1291" s="98"/>
      <c r="BS1291" s="98"/>
      <c r="BT1291" s="98"/>
      <c r="BU1291" s="98"/>
      <c r="BV1291" s="98"/>
      <c r="BW1291" s="98"/>
      <c r="BX1291" s="98"/>
      <c r="BY1291" s="98"/>
      <c r="BZ1291" s="98"/>
      <c r="CA1291" s="98"/>
      <c r="CB1291" s="98"/>
      <c r="CC1291" s="98"/>
      <c r="CD1291" s="98"/>
      <c r="CE1291" s="98"/>
      <c r="CF1291" s="98"/>
      <c r="CG1291" s="98"/>
      <c r="CH1291" s="98"/>
      <c r="CI1291" s="98"/>
      <c r="CJ1291" s="98"/>
      <c r="CK1291" s="98"/>
      <c r="CL1291" s="98"/>
      <c r="CM1291" s="98"/>
      <c r="CN1291" s="98"/>
      <c r="CO1291" s="98"/>
      <c r="CP1291" s="98"/>
      <c r="CQ1291" s="98"/>
      <c r="CR1291" s="98"/>
      <c r="CS1291" s="98"/>
    </row>
    <row r="1292" spans="1:97" s="4" customFormat="1" ht="18.75" customHeight="1" x14ac:dyDescent="0.2">
      <c r="A1292" s="3">
        <f t="shared" si="417"/>
        <v>1280</v>
      </c>
      <c r="B1292" s="263"/>
      <c r="C1292" s="263"/>
      <c r="D1292" s="263"/>
      <c r="E1292" s="259"/>
      <c r="F1292" s="259"/>
      <c r="G1292" s="43"/>
      <c r="H1292" s="264"/>
      <c r="I1292" s="261"/>
      <c r="J1292" s="106"/>
      <c r="K1292" s="247"/>
      <c r="L1292" s="247"/>
      <c r="M1292" s="247"/>
      <c r="N1292" s="248" t="str">
        <f>IF(AND(K1292&lt;&gt;"",L1292&lt;&gt;"",J1292&lt;&gt;""),ROUND(MIN(IF(OR(J1292="OZZ",J1292="ZZ"),5000,17300),TRUNC(0.75*(SUMIF($D$12:$D1292,$D1292,K$12:K1292)+SUMIF($D$12:$D1292,$D1292,L$12:L1292)),2)) - SUMIF($D$12:$D1291,$D1292,N$12:N1291),2),"")</f>
        <v/>
      </c>
      <c r="O1292" s="249" t="str">
        <f>IF(AND(K1292&lt;&gt;"",L1292&lt;&gt;"",M1292&lt;&gt;"",J1292&lt;&gt;"",AH1292&lt;&gt;""),IF(OR(J1292="OZZ",J1292="ZZ"),ROUND(0-SUMIF($D$12:$D1291,$D1292,O$12:O1291),2),IF(M1292=0,0,ROUND(MIN(MIN(17300,TRUNC(0.75*(SUMIF($D$12:$D$2012,$D1292,K$12:K$2012)+SUMIF($D$12:$D$2012,$D1292,L$12:L$2012)),2)+SUMIF($D$12:$D1292,$D1292,AH$12:AH1292))-SUMIF($D$12:$D1291,$D1292,O$12:O1291)-SUMIF($D$12:$D$2012,$D1292,N$12:N$2012),AH1292),2))),"")</f>
        <v/>
      </c>
      <c r="P1292" s="250" t="str">
        <f>IF(J1292&lt;&gt;"",1000 - SUMIF($D$12:$D1291,$D1292,P$12:P1291),"")</f>
        <v/>
      </c>
      <c r="Q1292" s="106"/>
      <c r="R1292" s="247"/>
      <c r="S1292" s="247"/>
      <c r="T1292" s="247"/>
      <c r="U1292" s="248" t="str">
        <f>IF(AND(R1292&lt;&gt;"",S1292&lt;&gt;"",Q1292&lt;&gt;""),ROUND(MIN(IF(OR(Q1292="OZZ",Q1292="ZZ"),5000,17300),TRUNC(0.75*(SUMIF($D$12:$D1292,$D1292,R$12:R1292)+SUMIF($D$12:$D1292,$D1292,S$12:S1292)),2)) - SUMIF($D$12:$D1291,$D1292,U$12:U1291),2),"")</f>
        <v/>
      </c>
      <c r="V1292" s="248" t="str">
        <f>IF(AND(R1292&lt;&gt;"",S1292&lt;&gt;"",T1292&lt;&gt;"",Q1292&lt;&gt;"",AL1292&lt;&gt;""),IF(OR(Q1292="OZZ",Q1292="ZZ"),ROUND(0-SUMIF($D$12:$D1291,$D1292,V$12:V1291),2),IF(T1292=0,0,ROUND(MIN(MIN(17300,TRUNC(0.75*(SUMIF($D$12:$D$2012,$D1292,R$12:R$2012)+SUMIF($D$12:$D$2012,$D1292,S$12:S$2012)),2)+SUMIF($D$12:$D1292,$D1292,AL$12:AL1292))-SUMIF($D$12:$D1291,$D1292,V$12:V1291)-SUMIF($D$12:$D$2012,$D1292,U$12:U$2012),AL1292),2))),"")</f>
        <v/>
      </c>
      <c r="W1292" s="250" t="str">
        <f>IF(Q1292&lt;&gt;"",1000 - SUMIF($D$12:$D1291,$D1292,W$12:W1291),"")</f>
        <v/>
      </c>
      <c r="X1292" s="106"/>
      <c r="Y1292" s="247"/>
      <c r="Z1292" s="247"/>
      <c r="AA1292" s="247"/>
      <c r="AB1292" s="248" t="str">
        <f>IF(AND(Y1292&lt;&gt;"",Z1292&lt;&gt;"",X1292&lt;&gt;""),ROUND(MIN(IF(OR(X1292="OZZ",X1292="ZZ"),5000,17300),TRUNC(0.75*(SUMIF($D$12:$D1292,$D1292,Y$12:Y1292)+SUMIF($D$12:$D1292,$D1292,Z$12:Z1292)),2)) - SUMIF($D$12:$D1291,$D1292,AB$12:AB1291),2),"")</f>
        <v/>
      </c>
      <c r="AC1292" s="251" t="str">
        <f>IF(AND(Y1292&lt;&gt;"",Z1292&lt;&gt;"",AA1292&lt;&gt;"",X1292&lt;&gt;"",AP1292&lt;&gt;""),IF(OR(X1292="OZZ",X1292="ZZ"),ROUND(0-SUMIF($D$12:$D1291,$D1292,AC$12:AC1291),2),IF(AA1292=0,0,ROUND(MIN(MIN(17300,TRUNC(0.75*(SUMIF($D$12:$D$2012,$D1292,Y$12:Y$2012)+SUMIF($D$12:$D$2012,$D1292,Z$12:Z$2012)),2)+SUMIF($D$12:$D1292,$D1292,AP$12:AP1292))-SUMIF($D$12:$D1291,$D1292,AC$12:AC1291)-SUMIF($D$12:$D$2012,$D1292,AB$12:AB$2012),AP1292),2))),"")</f>
        <v/>
      </c>
      <c r="AD1292" s="250" t="str">
        <f>IF(X1292&lt;&gt;"",1000 - SUMIF($D$12:$D1291,$D1292,AD$12:AD1291),"")</f>
        <v/>
      </c>
      <c r="AE1292" s="252"/>
      <c r="AF1292" s="253"/>
      <c r="AG1292" s="254"/>
      <c r="AH1292" s="255" t="str">
        <f t="shared" si="418"/>
        <v/>
      </c>
      <c r="AI1292" s="256"/>
      <c r="AJ1292" s="253"/>
      <c r="AK1292" s="254"/>
      <c r="AL1292" s="255" t="str">
        <f t="shared" si="419"/>
        <v/>
      </c>
      <c r="AM1292" s="256"/>
      <c r="AN1292" s="253"/>
      <c r="AO1292" s="254"/>
      <c r="AP1292" s="255" t="str">
        <f t="shared" si="399"/>
        <v/>
      </c>
      <c r="AQ1292" s="116"/>
      <c r="AR1292" s="116"/>
      <c r="AS1292" s="117"/>
      <c r="AT1292" s="118"/>
      <c r="AU1292" s="119" t="str">
        <f>IF(D1292&lt;&gt; "", IF(COUNTIF($D$12:$D1292,$D1292)&gt;1,0,IF(SUM(N1292,U1292,AB1292)&gt;0,IF(AND(X1292="",OR(Q1292&lt;&gt;"",J1292&lt;&gt;"")),IF(Q1292&lt;&gt;"",Q1292,IF(J1292&lt;&gt;"",J1292,0)),IF(AND(Q1292&lt;&gt;"",J1292&lt;&gt;"",Q1292=J1292),Q1292,X1292)),0)),"")</f>
        <v/>
      </c>
      <c r="AV1292" s="119" t="str">
        <f>IF(D1292&lt;&gt;"",IF(COUNTIF($D$12:$D1292,$D1292)&gt;1,0,IF(SUM(O1292,V1292,AC1292)&gt;0,IF(AND(X1292="",OR(Q1292&lt;&gt;"",J1292&lt;&gt;"")),IF(Q1292&lt;&gt;"",Q1292,IF(J1292&lt;&gt;"",J1292,0)),IF(AND(Q1292&lt;&gt;"",J1292&lt;&gt;"",Q1292=J1292),Q1292,X1292)),0)),"")</f>
        <v/>
      </c>
      <c r="AW1292" s="119" t="str">
        <f>IF(D1292&lt;&gt;"",IF(COUNTIF($D$12:$D1292,$D1292)&gt;1,0,IF(SUM(P1292,W1292,AD1292)&gt;0,IF(AND(X1292="",OR(Q1292&lt;&gt;"",J1292&lt;&gt;"")),IF(Q1292&lt;&gt;"",Q1292,IF(J1292&lt;&gt;"",J1292,0)),IF(AND(Q1292&lt;&gt;"",J1292&lt;&gt;"",Q1292=J1292),Q1292,X1292)),0)),"")</f>
        <v/>
      </c>
      <c r="AX1292" s="118" t="str">
        <f t="shared" si="400"/>
        <v/>
      </c>
      <c r="AY1292" s="118" t="str">
        <f t="shared" si="401"/>
        <v/>
      </c>
      <c r="AZ1292" s="118" t="str">
        <f t="shared" si="402"/>
        <v/>
      </c>
      <c r="BA1292" s="118" t="str">
        <f t="shared" si="403"/>
        <v/>
      </c>
      <c r="BB1292" s="118" t="str">
        <f t="shared" si="404"/>
        <v/>
      </c>
      <c r="BC1292" s="118" t="str">
        <f t="shared" si="405"/>
        <v/>
      </c>
      <c r="BD1292" s="118" t="str">
        <f t="shared" si="406"/>
        <v/>
      </c>
      <c r="BE1292" s="118" t="str">
        <f t="shared" si="407"/>
        <v/>
      </c>
      <c r="BF1292" s="118" t="str">
        <f t="shared" si="408"/>
        <v/>
      </c>
      <c r="BG1292" s="120"/>
      <c r="BH1292" s="120" t="str">
        <f t="shared" si="409"/>
        <v/>
      </c>
      <c r="BI1292" s="120" t="str">
        <f t="shared" si="410"/>
        <v/>
      </c>
      <c r="BJ1292" s="121"/>
      <c r="BK1292" s="120" t="str">
        <f t="shared" si="411"/>
        <v/>
      </c>
      <c r="BL1292" s="120" t="str">
        <f t="shared" si="412"/>
        <v/>
      </c>
      <c r="BM1292" s="120" t="str">
        <f t="shared" si="413"/>
        <v/>
      </c>
      <c r="BN1292" s="120" t="str">
        <f t="shared" si="414"/>
        <v/>
      </c>
      <c r="BO1292" s="120" t="str">
        <f t="shared" si="415"/>
        <v/>
      </c>
      <c r="BP1292" s="120" t="str">
        <f t="shared" si="416"/>
        <v/>
      </c>
      <c r="BQ1292" s="98"/>
      <c r="BR1292" s="98"/>
      <c r="BS1292" s="98"/>
      <c r="BT1292" s="98"/>
      <c r="BU1292" s="98"/>
      <c r="BV1292" s="98"/>
      <c r="BW1292" s="98"/>
      <c r="BX1292" s="98"/>
      <c r="BY1292" s="98"/>
      <c r="BZ1292" s="98"/>
      <c r="CA1292" s="98"/>
      <c r="CB1292" s="98"/>
      <c r="CC1292" s="98"/>
      <c r="CD1292" s="98"/>
      <c r="CE1292" s="98"/>
      <c r="CF1292" s="98"/>
      <c r="CG1292" s="98"/>
      <c r="CH1292" s="98"/>
      <c r="CI1292" s="98"/>
      <c r="CJ1292" s="98"/>
      <c r="CK1292" s="98"/>
      <c r="CL1292" s="98"/>
      <c r="CM1292" s="98"/>
      <c r="CN1292" s="98"/>
      <c r="CO1292" s="98"/>
      <c r="CP1292" s="98"/>
      <c r="CQ1292" s="98"/>
      <c r="CR1292" s="98"/>
      <c r="CS1292" s="98"/>
    </row>
    <row r="1293" spans="1:97" s="4" customFormat="1" ht="18.75" customHeight="1" x14ac:dyDescent="0.2">
      <c r="A1293" s="3">
        <f t="shared" si="417"/>
        <v>1281</v>
      </c>
      <c r="B1293" s="263"/>
      <c r="C1293" s="263"/>
      <c r="D1293" s="263"/>
      <c r="E1293" s="259"/>
      <c r="F1293" s="259"/>
      <c r="G1293" s="43"/>
      <c r="H1293" s="264"/>
      <c r="I1293" s="261"/>
      <c r="J1293" s="106"/>
      <c r="K1293" s="247"/>
      <c r="L1293" s="247"/>
      <c r="M1293" s="247"/>
      <c r="N1293" s="248" t="str">
        <f>IF(AND(K1293&lt;&gt;"",L1293&lt;&gt;"",J1293&lt;&gt;""),ROUND(MIN(IF(OR(J1293="OZZ",J1293="ZZ"),5000,17300),TRUNC(0.75*(SUMIF($D$12:$D1293,$D1293,K$12:K1293)+SUMIF($D$12:$D1293,$D1293,L$12:L1293)),2)) - SUMIF($D$12:$D1292,$D1293,N$12:N1292),2),"")</f>
        <v/>
      </c>
      <c r="O1293" s="249" t="str">
        <f>IF(AND(K1293&lt;&gt;"",L1293&lt;&gt;"",M1293&lt;&gt;"",J1293&lt;&gt;"",AH1293&lt;&gt;""),IF(OR(J1293="OZZ",J1293="ZZ"),ROUND(0-SUMIF($D$12:$D1292,$D1293,O$12:O1292),2),IF(M1293=0,0,ROUND(MIN(MIN(17300,TRUNC(0.75*(SUMIF($D$12:$D$2012,$D1293,K$12:K$2012)+SUMIF($D$12:$D$2012,$D1293,L$12:L$2012)),2)+SUMIF($D$12:$D1293,$D1293,AH$12:AH1293))-SUMIF($D$12:$D1292,$D1293,O$12:O1292)-SUMIF($D$12:$D$2012,$D1293,N$12:N$2012),AH1293),2))),"")</f>
        <v/>
      </c>
      <c r="P1293" s="250" t="str">
        <f>IF(J1293&lt;&gt;"",1000 - SUMIF($D$12:$D1292,$D1293,P$12:P1292),"")</f>
        <v/>
      </c>
      <c r="Q1293" s="106"/>
      <c r="R1293" s="247"/>
      <c r="S1293" s="247"/>
      <c r="T1293" s="247"/>
      <c r="U1293" s="248" t="str">
        <f>IF(AND(R1293&lt;&gt;"",S1293&lt;&gt;"",Q1293&lt;&gt;""),ROUND(MIN(IF(OR(Q1293="OZZ",Q1293="ZZ"),5000,17300),TRUNC(0.75*(SUMIF($D$12:$D1293,$D1293,R$12:R1293)+SUMIF($D$12:$D1293,$D1293,S$12:S1293)),2)) - SUMIF($D$12:$D1292,$D1293,U$12:U1292),2),"")</f>
        <v/>
      </c>
      <c r="V1293" s="248" t="str">
        <f>IF(AND(R1293&lt;&gt;"",S1293&lt;&gt;"",T1293&lt;&gt;"",Q1293&lt;&gt;"",AL1293&lt;&gt;""),IF(OR(Q1293="OZZ",Q1293="ZZ"),ROUND(0-SUMIF($D$12:$D1292,$D1293,V$12:V1292),2),IF(T1293=0,0,ROUND(MIN(MIN(17300,TRUNC(0.75*(SUMIF($D$12:$D$2012,$D1293,R$12:R$2012)+SUMIF($D$12:$D$2012,$D1293,S$12:S$2012)),2)+SUMIF($D$12:$D1293,$D1293,AL$12:AL1293))-SUMIF($D$12:$D1292,$D1293,V$12:V1292)-SUMIF($D$12:$D$2012,$D1293,U$12:U$2012),AL1293),2))),"")</f>
        <v/>
      </c>
      <c r="W1293" s="250" t="str">
        <f>IF(Q1293&lt;&gt;"",1000 - SUMIF($D$12:$D1292,$D1293,W$12:W1292),"")</f>
        <v/>
      </c>
      <c r="X1293" s="106"/>
      <c r="Y1293" s="247"/>
      <c r="Z1293" s="247"/>
      <c r="AA1293" s="247"/>
      <c r="AB1293" s="248" t="str">
        <f>IF(AND(Y1293&lt;&gt;"",Z1293&lt;&gt;"",X1293&lt;&gt;""),ROUND(MIN(IF(OR(X1293="OZZ",X1293="ZZ"),5000,17300),TRUNC(0.75*(SUMIF($D$12:$D1293,$D1293,Y$12:Y1293)+SUMIF($D$12:$D1293,$D1293,Z$12:Z1293)),2)) - SUMIF($D$12:$D1292,$D1293,AB$12:AB1292),2),"")</f>
        <v/>
      </c>
      <c r="AC1293" s="251" t="str">
        <f>IF(AND(Y1293&lt;&gt;"",Z1293&lt;&gt;"",AA1293&lt;&gt;"",X1293&lt;&gt;"",AP1293&lt;&gt;""),IF(OR(X1293="OZZ",X1293="ZZ"),ROUND(0-SUMIF($D$12:$D1292,$D1293,AC$12:AC1292),2),IF(AA1293=0,0,ROUND(MIN(MIN(17300,TRUNC(0.75*(SUMIF($D$12:$D$2012,$D1293,Y$12:Y$2012)+SUMIF($D$12:$D$2012,$D1293,Z$12:Z$2012)),2)+SUMIF($D$12:$D1293,$D1293,AP$12:AP1293))-SUMIF($D$12:$D1292,$D1293,AC$12:AC1292)-SUMIF($D$12:$D$2012,$D1293,AB$12:AB$2012),AP1293),2))),"")</f>
        <v/>
      </c>
      <c r="AD1293" s="250" t="str">
        <f>IF(X1293&lt;&gt;"",1000 - SUMIF($D$12:$D1292,$D1293,AD$12:AD1292),"")</f>
        <v/>
      </c>
      <c r="AE1293" s="252"/>
      <c r="AF1293" s="253"/>
      <c r="AG1293" s="254"/>
      <c r="AH1293" s="255" t="str">
        <f t="shared" si="418"/>
        <v/>
      </c>
      <c r="AI1293" s="256"/>
      <c r="AJ1293" s="253"/>
      <c r="AK1293" s="254"/>
      <c r="AL1293" s="255" t="str">
        <f t="shared" si="419"/>
        <v/>
      </c>
      <c r="AM1293" s="256"/>
      <c r="AN1293" s="253"/>
      <c r="AO1293" s="254"/>
      <c r="AP1293" s="255" t="str">
        <f t="shared" ref="AP1293:AP1356" si="420">IF(Y1293&lt;&gt;"",ROUND(AM1293,2)+ROUND(AN1293,2)+ROUND(AO1293,2),"")</f>
        <v/>
      </c>
      <c r="AQ1293" s="116"/>
      <c r="AR1293" s="116"/>
      <c r="AS1293" s="117"/>
      <c r="AT1293" s="118"/>
      <c r="AU1293" s="119" t="str">
        <f>IF(D1293&lt;&gt; "", IF(COUNTIF($D$12:$D1293,$D1293)&gt;1,0,IF(SUM(N1293,U1293,AB1293)&gt;0,IF(AND(X1293="",OR(Q1293&lt;&gt;"",J1293&lt;&gt;"")),IF(Q1293&lt;&gt;"",Q1293,IF(J1293&lt;&gt;"",J1293,0)),IF(AND(Q1293&lt;&gt;"",J1293&lt;&gt;"",Q1293=J1293),Q1293,X1293)),0)),"")</f>
        <v/>
      </c>
      <c r="AV1293" s="119" t="str">
        <f>IF(D1293&lt;&gt;"",IF(COUNTIF($D$12:$D1293,$D1293)&gt;1,0,IF(SUM(O1293,V1293,AC1293)&gt;0,IF(AND(X1293="",OR(Q1293&lt;&gt;"",J1293&lt;&gt;"")),IF(Q1293&lt;&gt;"",Q1293,IF(J1293&lt;&gt;"",J1293,0)),IF(AND(Q1293&lt;&gt;"",J1293&lt;&gt;"",Q1293=J1293),Q1293,X1293)),0)),"")</f>
        <v/>
      </c>
      <c r="AW1293" s="119" t="str">
        <f>IF(D1293&lt;&gt;"",IF(COUNTIF($D$12:$D1293,$D1293)&gt;1,0,IF(SUM(P1293,W1293,AD1293)&gt;0,IF(AND(X1293="",OR(Q1293&lt;&gt;"",J1293&lt;&gt;"")),IF(Q1293&lt;&gt;"",Q1293,IF(J1293&lt;&gt;"",J1293,0)),IF(AND(Q1293&lt;&gt;"",J1293&lt;&gt;"",Q1293=J1293),Q1293,X1293)),0)),"")</f>
        <v/>
      </c>
      <c r="AX1293" s="118" t="str">
        <f t="shared" ref="AX1293:AX1356" si="421">IF(D1293&lt;&gt;"",IF(J1293="OZP12",N1293,0),"")</f>
        <v/>
      </c>
      <c r="AY1293" s="118" t="str">
        <f t="shared" ref="AY1293:AY1356" si="422">IF(D1293&lt;&gt;"",IF(Q1293="OZP12",U1293,0),"")</f>
        <v/>
      </c>
      <c r="AZ1293" s="118" t="str">
        <f t="shared" ref="AZ1293:AZ1356" si="423">IF(D1293&lt;&gt;"",IF(X1293="OZP12",AB1293,0),"")</f>
        <v/>
      </c>
      <c r="BA1293" s="118" t="str">
        <f t="shared" ref="BA1293:BA1356" si="424">IF(D1293&lt;&gt;"",IF(J1293="TZP",N1293,0),"")</f>
        <v/>
      </c>
      <c r="BB1293" s="118" t="str">
        <f t="shared" ref="BB1293:BB1356" si="425">IF(D1293&lt;&gt;"",IF(Q1293="TZP",U1293,0),"")</f>
        <v/>
      </c>
      <c r="BC1293" s="118" t="str">
        <f t="shared" ref="BC1293:BC1356" si="426">IF(D1293&lt;&gt;"",IF(X1293="TZP",AB1293,0),"")</f>
        <v/>
      </c>
      <c r="BD1293" s="118" t="str">
        <f t="shared" ref="BD1293:BD1356" si="427">IF(D1293&lt;&gt;"",IF(J1293="OZZ",N1293,0),"")</f>
        <v/>
      </c>
      <c r="BE1293" s="118" t="str">
        <f t="shared" ref="BE1293:BE1356" si="428">IF(D1293&lt;&gt;"",IF(Q1293="OZZ",U1293,0),"")</f>
        <v/>
      </c>
      <c r="BF1293" s="118" t="str">
        <f t="shared" ref="BF1293:BF1356" si="429">IF(D1293&lt;&gt;"",IF(X1293="OZZ",AB1293,0),"")</f>
        <v/>
      </c>
      <c r="BG1293" s="120"/>
      <c r="BH1293" s="120" t="str">
        <f t="shared" ref="BH1293:BH1356" si="430">IF(D1293&lt;&gt;"",IF(ISERROR(FIND("/",D1293)), 0, 1),"")</f>
        <v/>
      </c>
      <c r="BI1293" s="120" t="str">
        <f t="shared" ref="BI1293:BI1356" si="431">IF(D1293&lt;&gt;"",IF(BH1293*1=0,D1293,CONCATENATE(MID(D1293,1,FIND("/",D1293,1)-1),MID(D1293,FIND("/",D1293,1)+1,LEN(D1293)))),"")</f>
        <v/>
      </c>
      <c r="BJ1293" s="121"/>
      <c r="BK1293" s="120" t="str">
        <f t="shared" ref="BK1293:BK1356" si="432">IF(D1293&lt;&gt;"",IF(J1293="OZP12",O1293,0),"")</f>
        <v/>
      </c>
      <c r="BL1293" s="120" t="str">
        <f t="shared" ref="BL1293:BL1356" si="433">IF(D1293&lt;&gt;"",IF(Q1293="OZP12",V1293,0),"")</f>
        <v/>
      </c>
      <c r="BM1293" s="120" t="str">
        <f t="shared" ref="BM1293:BM1356" si="434">IF(D1293&lt;&gt;"",IF(X1293="OZP12",AC1293,0),"")</f>
        <v/>
      </c>
      <c r="BN1293" s="120" t="str">
        <f t="shared" ref="BN1293:BN1356" si="435">IF(D1293&lt;&gt;"",IF(J1293="TZP",O1293,0),"")</f>
        <v/>
      </c>
      <c r="BO1293" s="120" t="str">
        <f t="shared" ref="BO1293:BO1356" si="436">IF(D1293&lt;&gt;"",IF(Q1293="TZP",V1293,0),"")</f>
        <v/>
      </c>
      <c r="BP1293" s="120" t="str">
        <f t="shared" ref="BP1293:BP1356" si="437">IF(D1293&lt;&gt;"",IF(X1293="TZP",AC1293,0),"")</f>
        <v/>
      </c>
      <c r="BQ1293" s="98"/>
      <c r="BR1293" s="98"/>
      <c r="BS1293" s="98"/>
      <c r="BT1293" s="98"/>
      <c r="BU1293" s="98"/>
      <c r="BV1293" s="98"/>
      <c r="BW1293" s="98"/>
      <c r="BX1293" s="98"/>
      <c r="BY1293" s="98"/>
      <c r="BZ1293" s="98"/>
      <c r="CA1293" s="98"/>
      <c r="CB1293" s="98"/>
      <c r="CC1293" s="98"/>
      <c r="CD1293" s="98"/>
      <c r="CE1293" s="98"/>
      <c r="CF1293" s="98"/>
      <c r="CG1293" s="98"/>
      <c r="CH1293" s="98"/>
      <c r="CI1293" s="98"/>
      <c r="CJ1293" s="98"/>
      <c r="CK1293" s="98"/>
      <c r="CL1293" s="98"/>
      <c r="CM1293" s="98"/>
      <c r="CN1293" s="98"/>
      <c r="CO1293" s="98"/>
      <c r="CP1293" s="98"/>
      <c r="CQ1293" s="98"/>
      <c r="CR1293" s="98"/>
      <c r="CS1293" s="98"/>
    </row>
    <row r="1294" spans="1:97" s="4" customFormat="1" ht="18.75" customHeight="1" x14ac:dyDescent="0.2">
      <c r="A1294" s="3">
        <f t="shared" ref="A1294:A1357" si="438">A1293+1</f>
        <v>1282</v>
      </c>
      <c r="B1294" s="263"/>
      <c r="C1294" s="263"/>
      <c r="D1294" s="263"/>
      <c r="E1294" s="259"/>
      <c r="F1294" s="259"/>
      <c r="G1294" s="43"/>
      <c r="H1294" s="264"/>
      <c r="I1294" s="261"/>
      <c r="J1294" s="106"/>
      <c r="K1294" s="247"/>
      <c r="L1294" s="247"/>
      <c r="M1294" s="247"/>
      <c r="N1294" s="248" t="str">
        <f>IF(AND(K1294&lt;&gt;"",L1294&lt;&gt;"",J1294&lt;&gt;""),ROUND(MIN(IF(OR(J1294="OZZ",J1294="ZZ"),5000,17300),TRUNC(0.75*(SUMIF($D$12:$D1294,$D1294,K$12:K1294)+SUMIF($D$12:$D1294,$D1294,L$12:L1294)),2)) - SUMIF($D$12:$D1293,$D1294,N$12:N1293),2),"")</f>
        <v/>
      </c>
      <c r="O1294" s="249" t="str">
        <f>IF(AND(K1294&lt;&gt;"",L1294&lt;&gt;"",M1294&lt;&gt;"",J1294&lt;&gt;"",AH1294&lt;&gt;""),IF(OR(J1294="OZZ",J1294="ZZ"),ROUND(0-SUMIF($D$12:$D1293,$D1294,O$12:O1293),2),IF(M1294=0,0,ROUND(MIN(MIN(17300,TRUNC(0.75*(SUMIF($D$12:$D$2012,$D1294,K$12:K$2012)+SUMIF($D$12:$D$2012,$D1294,L$12:L$2012)),2)+SUMIF($D$12:$D1294,$D1294,AH$12:AH1294))-SUMIF($D$12:$D1293,$D1294,O$12:O1293)-SUMIF($D$12:$D$2012,$D1294,N$12:N$2012),AH1294),2))),"")</f>
        <v/>
      </c>
      <c r="P1294" s="250" t="str">
        <f>IF(J1294&lt;&gt;"",1000 - SUMIF($D$12:$D1293,$D1294,P$12:P1293),"")</f>
        <v/>
      </c>
      <c r="Q1294" s="106"/>
      <c r="R1294" s="247"/>
      <c r="S1294" s="247"/>
      <c r="T1294" s="247"/>
      <c r="U1294" s="248" t="str">
        <f>IF(AND(R1294&lt;&gt;"",S1294&lt;&gt;"",Q1294&lt;&gt;""),ROUND(MIN(IF(OR(Q1294="OZZ",Q1294="ZZ"),5000,17300),TRUNC(0.75*(SUMIF($D$12:$D1294,$D1294,R$12:R1294)+SUMIF($D$12:$D1294,$D1294,S$12:S1294)),2)) - SUMIF($D$12:$D1293,$D1294,U$12:U1293),2),"")</f>
        <v/>
      </c>
      <c r="V1294" s="248" t="str">
        <f>IF(AND(R1294&lt;&gt;"",S1294&lt;&gt;"",T1294&lt;&gt;"",Q1294&lt;&gt;"",AL1294&lt;&gt;""),IF(OR(Q1294="OZZ",Q1294="ZZ"),ROUND(0-SUMIF($D$12:$D1293,$D1294,V$12:V1293),2),IF(T1294=0,0,ROUND(MIN(MIN(17300,TRUNC(0.75*(SUMIF($D$12:$D$2012,$D1294,R$12:R$2012)+SUMIF($D$12:$D$2012,$D1294,S$12:S$2012)),2)+SUMIF($D$12:$D1294,$D1294,AL$12:AL1294))-SUMIF($D$12:$D1293,$D1294,V$12:V1293)-SUMIF($D$12:$D$2012,$D1294,U$12:U$2012),AL1294),2))),"")</f>
        <v/>
      </c>
      <c r="W1294" s="250" t="str">
        <f>IF(Q1294&lt;&gt;"",1000 - SUMIF($D$12:$D1293,$D1294,W$12:W1293),"")</f>
        <v/>
      </c>
      <c r="X1294" s="106"/>
      <c r="Y1294" s="247"/>
      <c r="Z1294" s="247"/>
      <c r="AA1294" s="247"/>
      <c r="AB1294" s="248" t="str">
        <f>IF(AND(Y1294&lt;&gt;"",Z1294&lt;&gt;"",X1294&lt;&gt;""),ROUND(MIN(IF(OR(X1294="OZZ",X1294="ZZ"),5000,17300),TRUNC(0.75*(SUMIF($D$12:$D1294,$D1294,Y$12:Y1294)+SUMIF($D$12:$D1294,$D1294,Z$12:Z1294)),2)) - SUMIF($D$12:$D1293,$D1294,AB$12:AB1293),2),"")</f>
        <v/>
      </c>
      <c r="AC1294" s="251" t="str">
        <f>IF(AND(Y1294&lt;&gt;"",Z1294&lt;&gt;"",AA1294&lt;&gt;"",X1294&lt;&gt;"",AP1294&lt;&gt;""),IF(OR(X1294="OZZ",X1294="ZZ"),ROUND(0-SUMIF($D$12:$D1293,$D1294,AC$12:AC1293),2),IF(AA1294=0,0,ROUND(MIN(MIN(17300,TRUNC(0.75*(SUMIF($D$12:$D$2012,$D1294,Y$12:Y$2012)+SUMIF($D$12:$D$2012,$D1294,Z$12:Z$2012)),2)+SUMIF($D$12:$D1294,$D1294,AP$12:AP1294))-SUMIF($D$12:$D1293,$D1294,AC$12:AC1293)-SUMIF($D$12:$D$2012,$D1294,AB$12:AB$2012),AP1294),2))),"")</f>
        <v/>
      </c>
      <c r="AD1294" s="250" t="str">
        <f>IF(X1294&lt;&gt;"",1000 - SUMIF($D$12:$D1293,$D1294,AD$12:AD1293),"")</f>
        <v/>
      </c>
      <c r="AE1294" s="252"/>
      <c r="AF1294" s="253"/>
      <c r="AG1294" s="254"/>
      <c r="AH1294" s="255" t="str">
        <f t="shared" ref="AH1294:AH1357" si="439">IF(K1294&lt;&gt;"",ROUND(AE1294,2)+ROUND(AF1294,2)+ROUND(AG1294,2),"")</f>
        <v/>
      </c>
      <c r="AI1294" s="256"/>
      <c r="AJ1294" s="253"/>
      <c r="AK1294" s="254"/>
      <c r="AL1294" s="255" t="str">
        <f t="shared" ref="AL1294:AL1357" si="440">IF(R1294&lt;&gt;"",ROUND(AI1294,2)+ROUND(AJ1294,2)+ROUND(AK1294,2),"")</f>
        <v/>
      </c>
      <c r="AM1294" s="256"/>
      <c r="AN1294" s="253"/>
      <c r="AO1294" s="254"/>
      <c r="AP1294" s="255" t="str">
        <f t="shared" si="420"/>
        <v/>
      </c>
      <c r="AQ1294" s="116"/>
      <c r="AR1294" s="116"/>
      <c r="AS1294" s="117"/>
      <c r="AT1294" s="118"/>
      <c r="AU1294" s="119" t="str">
        <f>IF(D1294&lt;&gt; "", IF(COUNTIF($D$12:$D1294,$D1294)&gt;1,0,IF(SUM(N1294,U1294,AB1294)&gt;0,IF(AND(X1294="",OR(Q1294&lt;&gt;"",J1294&lt;&gt;"")),IF(Q1294&lt;&gt;"",Q1294,IF(J1294&lt;&gt;"",J1294,0)),IF(AND(Q1294&lt;&gt;"",J1294&lt;&gt;"",Q1294=J1294),Q1294,X1294)),0)),"")</f>
        <v/>
      </c>
      <c r="AV1294" s="119" t="str">
        <f>IF(D1294&lt;&gt;"",IF(COUNTIF($D$12:$D1294,$D1294)&gt;1,0,IF(SUM(O1294,V1294,AC1294)&gt;0,IF(AND(X1294="",OR(Q1294&lt;&gt;"",J1294&lt;&gt;"")),IF(Q1294&lt;&gt;"",Q1294,IF(J1294&lt;&gt;"",J1294,0)),IF(AND(Q1294&lt;&gt;"",J1294&lt;&gt;"",Q1294=J1294),Q1294,X1294)),0)),"")</f>
        <v/>
      </c>
      <c r="AW1294" s="119" t="str">
        <f>IF(D1294&lt;&gt;"",IF(COUNTIF($D$12:$D1294,$D1294)&gt;1,0,IF(SUM(P1294,W1294,AD1294)&gt;0,IF(AND(X1294="",OR(Q1294&lt;&gt;"",J1294&lt;&gt;"")),IF(Q1294&lt;&gt;"",Q1294,IF(J1294&lt;&gt;"",J1294,0)),IF(AND(Q1294&lt;&gt;"",J1294&lt;&gt;"",Q1294=J1294),Q1294,X1294)),0)),"")</f>
        <v/>
      </c>
      <c r="AX1294" s="118" t="str">
        <f t="shared" si="421"/>
        <v/>
      </c>
      <c r="AY1294" s="118" t="str">
        <f t="shared" si="422"/>
        <v/>
      </c>
      <c r="AZ1294" s="118" t="str">
        <f t="shared" si="423"/>
        <v/>
      </c>
      <c r="BA1294" s="118" t="str">
        <f t="shared" si="424"/>
        <v/>
      </c>
      <c r="BB1294" s="118" t="str">
        <f t="shared" si="425"/>
        <v/>
      </c>
      <c r="BC1294" s="118" t="str">
        <f t="shared" si="426"/>
        <v/>
      </c>
      <c r="BD1294" s="118" t="str">
        <f t="shared" si="427"/>
        <v/>
      </c>
      <c r="BE1294" s="118" t="str">
        <f t="shared" si="428"/>
        <v/>
      </c>
      <c r="BF1294" s="118" t="str">
        <f t="shared" si="429"/>
        <v/>
      </c>
      <c r="BG1294" s="120"/>
      <c r="BH1294" s="120" t="str">
        <f t="shared" si="430"/>
        <v/>
      </c>
      <c r="BI1294" s="120" t="str">
        <f t="shared" si="431"/>
        <v/>
      </c>
      <c r="BJ1294" s="121"/>
      <c r="BK1294" s="120" t="str">
        <f t="shared" si="432"/>
        <v/>
      </c>
      <c r="BL1294" s="120" t="str">
        <f t="shared" si="433"/>
        <v/>
      </c>
      <c r="BM1294" s="120" t="str">
        <f t="shared" si="434"/>
        <v/>
      </c>
      <c r="BN1294" s="120" t="str">
        <f t="shared" si="435"/>
        <v/>
      </c>
      <c r="BO1294" s="120" t="str">
        <f t="shared" si="436"/>
        <v/>
      </c>
      <c r="BP1294" s="120" t="str">
        <f t="shared" si="437"/>
        <v/>
      </c>
      <c r="BQ1294" s="98"/>
      <c r="BR1294" s="98"/>
      <c r="BS1294" s="98"/>
      <c r="BT1294" s="98"/>
      <c r="BU1294" s="98"/>
      <c r="BV1294" s="98"/>
      <c r="BW1294" s="98"/>
      <c r="BX1294" s="98"/>
      <c r="BY1294" s="98"/>
      <c r="BZ1294" s="98"/>
      <c r="CA1294" s="98"/>
      <c r="CB1294" s="98"/>
      <c r="CC1294" s="98"/>
      <c r="CD1294" s="98"/>
      <c r="CE1294" s="98"/>
      <c r="CF1294" s="98"/>
      <c r="CG1294" s="98"/>
      <c r="CH1294" s="98"/>
      <c r="CI1294" s="98"/>
      <c r="CJ1294" s="98"/>
      <c r="CK1294" s="98"/>
      <c r="CL1294" s="98"/>
      <c r="CM1294" s="98"/>
      <c r="CN1294" s="98"/>
      <c r="CO1294" s="98"/>
      <c r="CP1294" s="98"/>
      <c r="CQ1294" s="98"/>
      <c r="CR1294" s="98"/>
      <c r="CS1294" s="98"/>
    </row>
    <row r="1295" spans="1:97" s="4" customFormat="1" ht="18.75" customHeight="1" x14ac:dyDescent="0.2">
      <c r="A1295" s="3">
        <f t="shared" si="438"/>
        <v>1283</v>
      </c>
      <c r="B1295" s="263"/>
      <c r="C1295" s="263"/>
      <c r="D1295" s="263"/>
      <c r="E1295" s="259"/>
      <c r="F1295" s="259"/>
      <c r="G1295" s="43"/>
      <c r="H1295" s="264"/>
      <c r="I1295" s="261"/>
      <c r="J1295" s="106"/>
      <c r="K1295" s="247"/>
      <c r="L1295" s="247"/>
      <c r="M1295" s="247"/>
      <c r="N1295" s="248" t="str">
        <f>IF(AND(K1295&lt;&gt;"",L1295&lt;&gt;"",J1295&lt;&gt;""),ROUND(MIN(IF(OR(J1295="OZZ",J1295="ZZ"),5000,17300),TRUNC(0.75*(SUMIF($D$12:$D1295,$D1295,K$12:K1295)+SUMIF($D$12:$D1295,$D1295,L$12:L1295)),2)) - SUMIF($D$12:$D1294,$D1295,N$12:N1294),2),"")</f>
        <v/>
      </c>
      <c r="O1295" s="249" t="str">
        <f>IF(AND(K1295&lt;&gt;"",L1295&lt;&gt;"",M1295&lt;&gt;"",J1295&lt;&gt;"",AH1295&lt;&gt;""),IF(OR(J1295="OZZ",J1295="ZZ"),ROUND(0-SUMIF($D$12:$D1294,$D1295,O$12:O1294),2),IF(M1295=0,0,ROUND(MIN(MIN(17300,TRUNC(0.75*(SUMIF($D$12:$D$2012,$D1295,K$12:K$2012)+SUMIF($D$12:$D$2012,$D1295,L$12:L$2012)),2)+SUMIF($D$12:$D1295,$D1295,AH$12:AH1295))-SUMIF($D$12:$D1294,$D1295,O$12:O1294)-SUMIF($D$12:$D$2012,$D1295,N$12:N$2012),AH1295),2))),"")</f>
        <v/>
      </c>
      <c r="P1295" s="250" t="str">
        <f>IF(J1295&lt;&gt;"",1000 - SUMIF($D$12:$D1294,$D1295,P$12:P1294),"")</f>
        <v/>
      </c>
      <c r="Q1295" s="106"/>
      <c r="R1295" s="247"/>
      <c r="S1295" s="247"/>
      <c r="T1295" s="247"/>
      <c r="U1295" s="248" t="str">
        <f>IF(AND(R1295&lt;&gt;"",S1295&lt;&gt;"",Q1295&lt;&gt;""),ROUND(MIN(IF(OR(Q1295="OZZ",Q1295="ZZ"),5000,17300),TRUNC(0.75*(SUMIF($D$12:$D1295,$D1295,R$12:R1295)+SUMIF($D$12:$D1295,$D1295,S$12:S1295)),2)) - SUMIF($D$12:$D1294,$D1295,U$12:U1294),2),"")</f>
        <v/>
      </c>
      <c r="V1295" s="248" t="str">
        <f>IF(AND(R1295&lt;&gt;"",S1295&lt;&gt;"",T1295&lt;&gt;"",Q1295&lt;&gt;"",AL1295&lt;&gt;""),IF(OR(Q1295="OZZ",Q1295="ZZ"),ROUND(0-SUMIF($D$12:$D1294,$D1295,V$12:V1294),2),IF(T1295=0,0,ROUND(MIN(MIN(17300,TRUNC(0.75*(SUMIF($D$12:$D$2012,$D1295,R$12:R$2012)+SUMIF($D$12:$D$2012,$D1295,S$12:S$2012)),2)+SUMIF($D$12:$D1295,$D1295,AL$12:AL1295))-SUMIF($D$12:$D1294,$D1295,V$12:V1294)-SUMIF($D$12:$D$2012,$D1295,U$12:U$2012),AL1295),2))),"")</f>
        <v/>
      </c>
      <c r="W1295" s="250" t="str">
        <f>IF(Q1295&lt;&gt;"",1000 - SUMIF($D$12:$D1294,$D1295,W$12:W1294),"")</f>
        <v/>
      </c>
      <c r="X1295" s="106"/>
      <c r="Y1295" s="247"/>
      <c r="Z1295" s="247"/>
      <c r="AA1295" s="247"/>
      <c r="AB1295" s="248" t="str">
        <f>IF(AND(Y1295&lt;&gt;"",Z1295&lt;&gt;"",X1295&lt;&gt;""),ROUND(MIN(IF(OR(X1295="OZZ",X1295="ZZ"),5000,17300),TRUNC(0.75*(SUMIF($D$12:$D1295,$D1295,Y$12:Y1295)+SUMIF($D$12:$D1295,$D1295,Z$12:Z1295)),2)) - SUMIF($D$12:$D1294,$D1295,AB$12:AB1294),2),"")</f>
        <v/>
      </c>
      <c r="AC1295" s="251" t="str">
        <f>IF(AND(Y1295&lt;&gt;"",Z1295&lt;&gt;"",AA1295&lt;&gt;"",X1295&lt;&gt;"",AP1295&lt;&gt;""),IF(OR(X1295="OZZ",X1295="ZZ"),ROUND(0-SUMIF($D$12:$D1294,$D1295,AC$12:AC1294),2),IF(AA1295=0,0,ROUND(MIN(MIN(17300,TRUNC(0.75*(SUMIF($D$12:$D$2012,$D1295,Y$12:Y$2012)+SUMIF($D$12:$D$2012,$D1295,Z$12:Z$2012)),2)+SUMIF($D$12:$D1295,$D1295,AP$12:AP1295))-SUMIF($D$12:$D1294,$D1295,AC$12:AC1294)-SUMIF($D$12:$D$2012,$D1295,AB$12:AB$2012),AP1295),2))),"")</f>
        <v/>
      </c>
      <c r="AD1295" s="250" t="str">
        <f>IF(X1295&lt;&gt;"",1000 - SUMIF($D$12:$D1294,$D1295,AD$12:AD1294),"")</f>
        <v/>
      </c>
      <c r="AE1295" s="252"/>
      <c r="AF1295" s="253"/>
      <c r="AG1295" s="254"/>
      <c r="AH1295" s="255" t="str">
        <f t="shared" si="439"/>
        <v/>
      </c>
      <c r="AI1295" s="256"/>
      <c r="AJ1295" s="253"/>
      <c r="AK1295" s="254"/>
      <c r="AL1295" s="255" t="str">
        <f t="shared" si="440"/>
        <v/>
      </c>
      <c r="AM1295" s="256"/>
      <c r="AN1295" s="253"/>
      <c r="AO1295" s="254"/>
      <c r="AP1295" s="255" t="str">
        <f t="shared" si="420"/>
        <v/>
      </c>
      <c r="AQ1295" s="116"/>
      <c r="AR1295" s="116"/>
      <c r="AS1295" s="117"/>
      <c r="AT1295" s="118"/>
      <c r="AU1295" s="119" t="str">
        <f>IF(D1295&lt;&gt; "", IF(COUNTIF($D$12:$D1295,$D1295)&gt;1,0,IF(SUM(N1295,U1295,AB1295)&gt;0,IF(AND(X1295="",OR(Q1295&lt;&gt;"",J1295&lt;&gt;"")),IF(Q1295&lt;&gt;"",Q1295,IF(J1295&lt;&gt;"",J1295,0)),IF(AND(Q1295&lt;&gt;"",J1295&lt;&gt;"",Q1295=J1295),Q1295,X1295)),0)),"")</f>
        <v/>
      </c>
      <c r="AV1295" s="119" t="str">
        <f>IF(D1295&lt;&gt;"",IF(COUNTIF($D$12:$D1295,$D1295)&gt;1,0,IF(SUM(O1295,V1295,AC1295)&gt;0,IF(AND(X1295="",OR(Q1295&lt;&gt;"",J1295&lt;&gt;"")),IF(Q1295&lt;&gt;"",Q1295,IF(J1295&lt;&gt;"",J1295,0)),IF(AND(Q1295&lt;&gt;"",J1295&lt;&gt;"",Q1295=J1295),Q1295,X1295)),0)),"")</f>
        <v/>
      </c>
      <c r="AW1295" s="119" t="str">
        <f>IF(D1295&lt;&gt;"",IF(COUNTIF($D$12:$D1295,$D1295)&gt;1,0,IF(SUM(P1295,W1295,AD1295)&gt;0,IF(AND(X1295="",OR(Q1295&lt;&gt;"",J1295&lt;&gt;"")),IF(Q1295&lt;&gt;"",Q1295,IF(J1295&lt;&gt;"",J1295,0)),IF(AND(Q1295&lt;&gt;"",J1295&lt;&gt;"",Q1295=J1295),Q1295,X1295)),0)),"")</f>
        <v/>
      </c>
      <c r="AX1295" s="118" t="str">
        <f t="shared" si="421"/>
        <v/>
      </c>
      <c r="AY1295" s="118" t="str">
        <f t="shared" si="422"/>
        <v/>
      </c>
      <c r="AZ1295" s="118" t="str">
        <f t="shared" si="423"/>
        <v/>
      </c>
      <c r="BA1295" s="118" t="str">
        <f t="shared" si="424"/>
        <v/>
      </c>
      <c r="BB1295" s="118" t="str">
        <f t="shared" si="425"/>
        <v/>
      </c>
      <c r="BC1295" s="118" t="str">
        <f t="shared" si="426"/>
        <v/>
      </c>
      <c r="BD1295" s="118" t="str">
        <f t="shared" si="427"/>
        <v/>
      </c>
      <c r="BE1295" s="118" t="str">
        <f t="shared" si="428"/>
        <v/>
      </c>
      <c r="BF1295" s="118" t="str">
        <f t="shared" si="429"/>
        <v/>
      </c>
      <c r="BG1295" s="120"/>
      <c r="BH1295" s="120" t="str">
        <f t="shared" si="430"/>
        <v/>
      </c>
      <c r="BI1295" s="120" t="str">
        <f t="shared" si="431"/>
        <v/>
      </c>
      <c r="BJ1295" s="121"/>
      <c r="BK1295" s="120" t="str">
        <f t="shared" si="432"/>
        <v/>
      </c>
      <c r="BL1295" s="120" t="str">
        <f t="shared" si="433"/>
        <v/>
      </c>
      <c r="BM1295" s="120" t="str">
        <f t="shared" si="434"/>
        <v/>
      </c>
      <c r="BN1295" s="120" t="str">
        <f t="shared" si="435"/>
        <v/>
      </c>
      <c r="BO1295" s="120" t="str">
        <f t="shared" si="436"/>
        <v/>
      </c>
      <c r="BP1295" s="120" t="str">
        <f t="shared" si="437"/>
        <v/>
      </c>
      <c r="BQ1295" s="98"/>
      <c r="BR1295" s="98"/>
      <c r="BS1295" s="98"/>
      <c r="BT1295" s="98"/>
      <c r="BU1295" s="98"/>
      <c r="BV1295" s="98"/>
      <c r="BW1295" s="98"/>
      <c r="BX1295" s="98"/>
      <c r="BY1295" s="98"/>
      <c r="BZ1295" s="98"/>
      <c r="CA1295" s="98"/>
      <c r="CB1295" s="98"/>
      <c r="CC1295" s="98"/>
      <c r="CD1295" s="98"/>
      <c r="CE1295" s="98"/>
      <c r="CF1295" s="98"/>
      <c r="CG1295" s="98"/>
      <c r="CH1295" s="98"/>
      <c r="CI1295" s="98"/>
      <c r="CJ1295" s="98"/>
      <c r="CK1295" s="98"/>
      <c r="CL1295" s="98"/>
      <c r="CM1295" s="98"/>
      <c r="CN1295" s="98"/>
      <c r="CO1295" s="98"/>
      <c r="CP1295" s="98"/>
      <c r="CQ1295" s="98"/>
      <c r="CR1295" s="98"/>
      <c r="CS1295" s="98"/>
    </row>
    <row r="1296" spans="1:97" s="4" customFormat="1" ht="18.75" customHeight="1" x14ac:dyDescent="0.2">
      <c r="A1296" s="3">
        <f t="shared" si="438"/>
        <v>1284</v>
      </c>
      <c r="B1296" s="263"/>
      <c r="C1296" s="263"/>
      <c r="D1296" s="263"/>
      <c r="E1296" s="259"/>
      <c r="F1296" s="259"/>
      <c r="G1296" s="43"/>
      <c r="H1296" s="264"/>
      <c r="I1296" s="261"/>
      <c r="J1296" s="106"/>
      <c r="K1296" s="247"/>
      <c r="L1296" s="247"/>
      <c r="M1296" s="247"/>
      <c r="N1296" s="248" t="str">
        <f>IF(AND(K1296&lt;&gt;"",L1296&lt;&gt;"",J1296&lt;&gt;""),ROUND(MIN(IF(OR(J1296="OZZ",J1296="ZZ"),5000,17300),TRUNC(0.75*(SUMIF($D$12:$D1296,$D1296,K$12:K1296)+SUMIF($D$12:$D1296,$D1296,L$12:L1296)),2)) - SUMIF($D$12:$D1295,$D1296,N$12:N1295),2),"")</f>
        <v/>
      </c>
      <c r="O1296" s="249" t="str">
        <f>IF(AND(K1296&lt;&gt;"",L1296&lt;&gt;"",M1296&lt;&gt;"",J1296&lt;&gt;"",AH1296&lt;&gt;""),IF(OR(J1296="OZZ",J1296="ZZ"),ROUND(0-SUMIF($D$12:$D1295,$D1296,O$12:O1295),2),IF(M1296=0,0,ROUND(MIN(MIN(17300,TRUNC(0.75*(SUMIF($D$12:$D$2012,$D1296,K$12:K$2012)+SUMIF($D$12:$D$2012,$D1296,L$12:L$2012)),2)+SUMIF($D$12:$D1296,$D1296,AH$12:AH1296))-SUMIF($D$12:$D1295,$D1296,O$12:O1295)-SUMIF($D$12:$D$2012,$D1296,N$12:N$2012),AH1296),2))),"")</f>
        <v/>
      </c>
      <c r="P1296" s="250" t="str">
        <f>IF(J1296&lt;&gt;"",1000 - SUMIF($D$12:$D1295,$D1296,P$12:P1295),"")</f>
        <v/>
      </c>
      <c r="Q1296" s="106"/>
      <c r="R1296" s="247"/>
      <c r="S1296" s="247"/>
      <c r="T1296" s="247"/>
      <c r="U1296" s="248" t="str">
        <f>IF(AND(R1296&lt;&gt;"",S1296&lt;&gt;"",Q1296&lt;&gt;""),ROUND(MIN(IF(OR(Q1296="OZZ",Q1296="ZZ"),5000,17300),TRUNC(0.75*(SUMIF($D$12:$D1296,$D1296,R$12:R1296)+SUMIF($D$12:$D1296,$D1296,S$12:S1296)),2)) - SUMIF($D$12:$D1295,$D1296,U$12:U1295),2),"")</f>
        <v/>
      </c>
      <c r="V1296" s="248" t="str">
        <f>IF(AND(R1296&lt;&gt;"",S1296&lt;&gt;"",T1296&lt;&gt;"",Q1296&lt;&gt;"",AL1296&lt;&gt;""),IF(OR(Q1296="OZZ",Q1296="ZZ"),ROUND(0-SUMIF($D$12:$D1295,$D1296,V$12:V1295),2),IF(T1296=0,0,ROUND(MIN(MIN(17300,TRUNC(0.75*(SUMIF($D$12:$D$2012,$D1296,R$12:R$2012)+SUMIF($D$12:$D$2012,$D1296,S$12:S$2012)),2)+SUMIF($D$12:$D1296,$D1296,AL$12:AL1296))-SUMIF($D$12:$D1295,$D1296,V$12:V1295)-SUMIF($D$12:$D$2012,$D1296,U$12:U$2012),AL1296),2))),"")</f>
        <v/>
      </c>
      <c r="W1296" s="250" t="str">
        <f>IF(Q1296&lt;&gt;"",1000 - SUMIF($D$12:$D1295,$D1296,W$12:W1295),"")</f>
        <v/>
      </c>
      <c r="X1296" s="106"/>
      <c r="Y1296" s="247"/>
      <c r="Z1296" s="247"/>
      <c r="AA1296" s="247"/>
      <c r="AB1296" s="248" t="str">
        <f>IF(AND(Y1296&lt;&gt;"",Z1296&lt;&gt;"",X1296&lt;&gt;""),ROUND(MIN(IF(OR(X1296="OZZ",X1296="ZZ"),5000,17300),TRUNC(0.75*(SUMIF($D$12:$D1296,$D1296,Y$12:Y1296)+SUMIF($D$12:$D1296,$D1296,Z$12:Z1296)),2)) - SUMIF($D$12:$D1295,$D1296,AB$12:AB1295),2),"")</f>
        <v/>
      </c>
      <c r="AC1296" s="251" t="str">
        <f>IF(AND(Y1296&lt;&gt;"",Z1296&lt;&gt;"",AA1296&lt;&gt;"",X1296&lt;&gt;"",AP1296&lt;&gt;""),IF(OR(X1296="OZZ",X1296="ZZ"),ROUND(0-SUMIF($D$12:$D1295,$D1296,AC$12:AC1295),2),IF(AA1296=0,0,ROUND(MIN(MIN(17300,TRUNC(0.75*(SUMIF($D$12:$D$2012,$D1296,Y$12:Y$2012)+SUMIF($D$12:$D$2012,$D1296,Z$12:Z$2012)),2)+SUMIF($D$12:$D1296,$D1296,AP$12:AP1296))-SUMIF($D$12:$D1295,$D1296,AC$12:AC1295)-SUMIF($D$12:$D$2012,$D1296,AB$12:AB$2012),AP1296),2))),"")</f>
        <v/>
      </c>
      <c r="AD1296" s="250" t="str">
        <f>IF(X1296&lt;&gt;"",1000 - SUMIF($D$12:$D1295,$D1296,AD$12:AD1295),"")</f>
        <v/>
      </c>
      <c r="AE1296" s="252"/>
      <c r="AF1296" s="253"/>
      <c r="AG1296" s="254"/>
      <c r="AH1296" s="255" t="str">
        <f t="shared" si="439"/>
        <v/>
      </c>
      <c r="AI1296" s="256"/>
      <c r="AJ1296" s="253"/>
      <c r="AK1296" s="254"/>
      <c r="AL1296" s="255" t="str">
        <f t="shared" si="440"/>
        <v/>
      </c>
      <c r="AM1296" s="256"/>
      <c r="AN1296" s="253"/>
      <c r="AO1296" s="254"/>
      <c r="AP1296" s="255" t="str">
        <f t="shared" si="420"/>
        <v/>
      </c>
      <c r="AQ1296" s="116"/>
      <c r="AR1296" s="116"/>
      <c r="AS1296" s="117"/>
      <c r="AT1296" s="118"/>
      <c r="AU1296" s="119" t="str">
        <f>IF(D1296&lt;&gt; "", IF(COUNTIF($D$12:$D1296,$D1296)&gt;1,0,IF(SUM(N1296,U1296,AB1296)&gt;0,IF(AND(X1296="",OR(Q1296&lt;&gt;"",J1296&lt;&gt;"")),IF(Q1296&lt;&gt;"",Q1296,IF(J1296&lt;&gt;"",J1296,0)),IF(AND(Q1296&lt;&gt;"",J1296&lt;&gt;"",Q1296=J1296),Q1296,X1296)),0)),"")</f>
        <v/>
      </c>
      <c r="AV1296" s="119" t="str">
        <f>IF(D1296&lt;&gt;"",IF(COUNTIF($D$12:$D1296,$D1296)&gt;1,0,IF(SUM(O1296,V1296,AC1296)&gt;0,IF(AND(X1296="",OR(Q1296&lt;&gt;"",J1296&lt;&gt;"")),IF(Q1296&lt;&gt;"",Q1296,IF(J1296&lt;&gt;"",J1296,0)),IF(AND(Q1296&lt;&gt;"",J1296&lt;&gt;"",Q1296=J1296),Q1296,X1296)),0)),"")</f>
        <v/>
      </c>
      <c r="AW1296" s="119" t="str">
        <f>IF(D1296&lt;&gt;"",IF(COUNTIF($D$12:$D1296,$D1296)&gt;1,0,IF(SUM(P1296,W1296,AD1296)&gt;0,IF(AND(X1296="",OR(Q1296&lt;&gt;"",J1296&lt;&gt;"")),IF(Q1296&lt;&gt;"",Q1296,IF(J1296&lt;&gt;"",J1296,0)),IF(AND(Q1296&lt;&gt;"",J1296&lt;&gt;"",Q1296=J1296),Q1296,X1296)),0)),"")</f>
        <v/>
      </c>
      <c r="AX1296" s="118" t="str">
        <f t="shared" si="421"/>
        <v/>
      </c>
      <c r="AY1296" s="118" t="str">
        <f t="shared" si="422"/>
        <v/>
      </c>
      <c r="AZ1296" s="118" t="str">
        <f t="shared" si="423"/>
        <v/>
      </c>
      <c r="BA1296" s="118" t="str">
        <f t="shared" si="424"/>
        <v/>
      </c>
      <c r="BB1296" s="118" t="str">
        <f t="shared" si="425"/>
        <v/>
      </c>
      <c r="BC1296" s="118" t="str">
        <f t="shared" si="426"/>
        <v/>
      </c>
      <c r="BD1296" s="118" t="str">
        <f t="shared" si="427"/>
        <v/>
      </c>
      <c r="BE1296" s="118" t="str">
        <f t="shared" si="428"/>
        <v/>
      </c>
      <c r="BF1296" s="118" t="str">
        <f t="shared" si="429"/>
        <v/>
      </c>
      <c r="BG1296" s="120"/>
      <c r="BH1296" s="120" t="str">
        <f t="shared" si="430"/>
        <v/>
      </c>
      <c r="BI1296" s="120" t="str">
        <f t="shared" si="431"/>
        <v/>
      </c>
      <c r="BJ1296" s="121"/>
      <c r="BK1296" s="120" t="str">
        <f t="shared" si="432"/>
        <v/>
      </c>
      <c r="BL1296" s="120" t="str">
        <f t="shared" si="433"/>
        <v/>
      </c>
      <c r="BM1296" s="120" t="str">
        <f t="shared" si="434"/>
        <v/>
      </c>
      <c r="BN1296" s="120" t="str">
        <f t="shared" si="435"/>
        <v/>
      </c>
      <c r="BO1296" s="120" t="str">
        <f t="shared" si="436"/>
        <v/>
      </c>
      <c r="BP1296" s="120" t="str">
        <f t="shared" si="437"/>
        <v/>
      </c>
      <c r="BQ1296" s="98"/>
      <c r="BR1296" s="98"/>
      <c r="BS1296" s="98"/>
      <c r="BT1296" s="98"/>
      <c r="BU1296" s="98"/>
      <c r="BV1296" s="98"/>
      <c r="BW1296" s="98"/>
      <c r="BX1296" s="98"/>
      <c r="BY1296" s="98"/>
      <c r="BZ1296" s="98"/>
      <c r="CA1296" s="98"/>
      <c r="CB1296" s="98"/>
      <c r="CC1296" s="98"/>
      <c r="CD1296" s="98"/>
      <c r="CE1296" s="98"/>
      <c r="CF1296" s="98"/>
      <c r="CG1296" s="98"/>
      <c r="CH1296" s="98"/>
      <c r="CI1296" s="98"/>
      <c r="CJ1296" s="98"/>
      <c r="CK1296" s="98"/>
      <c r="CL1296" s="98"/>
      <c r="CM1296" s="98"/>
      <c r="CN1296" s="98"/>
      <c r="CO1296" s="98"/>
      <c r="CP1296" s="98"/>
      <c r="CQ1296" s="98"/>
      <c r="CR1296" s="98"/>
      <c r="CS1296" s="98"/>
    </row>
    <row r="1297" spans="1:97" s="4" customFormat="1" ht="18.75" customHeight="1" x14ac:dyDescent="0.2">
      <c r="A1297" s="3">
        <f t="shared" si="438"/>
        <v>1285</v>
      </c>
      <c r="B1297" s="263"/>
      <c r="C1297" s="263"/>
      <c r="D1297" s="263"/>
      <c r="E1297" s="259"/>
      <c r="F1297" s="259"/>
      <c r="G1297" s="43"/>
      <c r="H1297" s="264"/>
      <c r="I1297" s="261"/>
      <c r="J1297" s="106"/>
      <c r="K1297" s="247"/>
      <c r="L1297" s="247"/>
      <c r="M1297" s="247"/>
      <c r="N1297" s="248" t="str">
        <f>IF(AND(K1297&lt;&gt;"",L1297&lt;&gt;"",J1297&lt;&gt;""),ROUND(MIN(IF(OR(J1297="OZZ",J1297="ZZ"),5000,17300),TRUNC(0.75*(SUMIF($D$12:$D1297,$D1297,K$12:K1297)+SUMIF($D$12:$D1297,$D1297,L$12:L1297)),2)) - SUMIF($D$12:$D1296,$D1297,N$12:N1296),2),"")</f>
        <v/>
      </c>
      <c r="O1297" s="249" t="str">
        <f>IF(AND(K1297&lt;&gt;"",L1297&lt;&gt;"",M1297&lt;&gt;"",J1297&lt;&gt;"",AH1297&lt;&gt;""),IF(OR(J1297="OZZ",J1297="ZZ"),ROUND(0-SUMIF($D$12:$D1296,$D1297,O$12:O1296),2),IF(M1297=0,0,ROUND(MIN(MIN(17300,TRUNC(0.75*(SUMIF($D$12:$D$2012,$D1297,K$12:K$2012)+SUMIF($D$12:$D$2012,$D1297,L$12:L$2012)),2)+SUMIF($D$12:$D1297,$D1297,AH$12:AH1297))-SUMIF($D$12:$D1296,$D1297,O$12:O1296)-SUMIF($D$12:$D$2012,$D1297,N$12:N$2012),AH1297),2))),"")</f>
        <v/>
      </c>
      <c r="P1297" s="250" t="str">
        <f>IF(J1297&lt;&gt;"",1000 - SUMIF($D$12:$D1296,$D1297,P$12:P1296),"")</f>
        <v/>
      </c>
      <c r="Q1297" s="106"/>
      <c r="R1297" s="247"/>
      <c r="S1297" s="247"/>
      <c r="T1297" s="247"/>
      <c r="U1297" s="248" t="str">
        <f>IF(AND(R1297&lt;&gt;"",S1297&lt;&gt;"",Q1297&lt;&gt;""),ROUND(MIN(IF(OR(Q1297="OZZ",Q1297="ZZ"),5000,17300),TRUNC(0.75*(SUMIF($D$12:$D1297,$D1297,R$12:R1297)+SUMIF($D$12:$D1297,$D1297,S$12:S1297)),2)) - SUMIF($D$12:$D1296,$D1297,U$12:U1296),2),"")</f>
        <v/>
      </c>
      <c r="V1297" s="248" t="str">
        <f>IF(AND(R1297&lt;&gt;"",S1297&lt;&gt;"",T1297&lt;&gt;"",Q1297&lt;&gt;"",AL1297&lt;&gt;""),IF(OR(Q1297="OZZ",Q1297="ZZ"),ROUND(0-SUMIF($D$12:$D1296,$D1297,V$12:V1296),2),IF(T1297=0,0,ROUND(MIN(MIN(17300,TRUNC(0.75*(SUMIF($D$12:$D$2012,$D1297,R$12:R$2012)+SUMIF($D$12:$D$2012,$D1297,S$12:S$2012)),2)+SUMIF($D$12:$D1297,$D1297,AL$12:AL1297))-SUMIF($D$12:$D1296,$D1297,V$12:V1296)-SUMIF($D$12:$D$2012,$D1297,U$12:U$2012),AL1297),2))),"")</f>
        <v/>
      </c>
      <c r="W1297" s="250" t="str">
        <f>IF(Q1297&lt;&gt;"",1000 - SUMIF($D$12:$D1296,$D1297,W$12:W1296),"")</f>
        <v/>
      </c>
      <c r="X1297" s="106"/>
      <c r="Y1297" s="247"/>
      <c r="Z1297" s="247"/>
      <c r="AA1297" s="247"/>
      <c r="AB1297" s="248" t="str">
        <f>IF(AND(Y1297&lt;&gt;"",Z1297&lt;&gt;"",X1297&lt;&gt;""),ROUND(MIN(IF(OR(X1297="OZZ",X1297="ZZ"),5000,17300),TRUNC(0.75*(SUMIF($D$12:$D1297,$D1297,Y$12:Y1297)+SUMIF($D$12:$D1297,$D1297,Z$12:Z1297)),2)) - SUMIF($D$12:$D1296,$D1297,AB$12:AB1296),2),"")</f>
        <v/>
      </c>
      <c r="AC1297" s="251" t="str">
        <f>IF(AND(Y1297&lt;&gt;"",Z1297&lt;&gt;"",AA1297&lt;&gt;"",X1297&lt;&gt;"",AP1297&lt;&gt;""),IF(OR(X1297="OZZ",X1297="ZZ"),ROUND(0-SUMIF($D$12:$D1296,$D1297,AC$12:AC1296),2),IF(AA1297=0,0,ROUND(MIN(MIN(17300,TRUNC(0.75*(SUMIF($D$12:$D$2012,$D1297,Y$12:Y$2012)+SUMIF($D$12:$D$2012,$D1297,Z$12:Z$2012)),2)+SUMIF($D$12:$D1297,$D1297,AP$12:AP1297))-SUMIF($D$12:$D1296,$D1297,AC$12:AC1296)-SUMIF($D$12:$D$2012,$D1297,AB$12:AB$2012),AP1297),2))),"")</f>
        <v/>
      </c>
      <c r="AD1297" s="250" t="str">
        <f>IF(X1297&lt;&gt;"",1000 - SUMIF($D$12:$D1296,$D1297,AD$12:AD1296),"")</f>
        <v/>
      </c>
      <c r="AE1297" s="252"/>
      <c r="AF1297" s="253"/>
      <c r="AG1297" s="254"/>
      <c r="AH1297" s="255" t="str">
        <f t="shared" si="439"/>
        <v/>
      </c>
      <c r="AI1297" s="256"/>
      <c r="AJ1297" s="253"/>
      <c r="AK1297" s="254"/>
      <c r="AL1297" s="255" t="str">
        <f t="shared" si="440"/>
        <v/>
      </c>
      <c r="AM1297" s="256"/>
      <c r="AN1297" s="253"/>
      <c r="AO1297" s="254"/>
      <c r="AP1297" s="255" t="str">
        <f t="shared" si="420"/>
        <v/>
      </c>
      <c r="AQ1297" s="116"/>
      <c r="AR1297" s="116"/>
      <c r="AS1297" s="117"/>
      <c r="AT1297" s="118"/>
      <c r="AU1297" s="119" t="str">
        <f>IF(D1297&lt;&gt; "", IF(COUNTIF($D$12:$D1297,$D1297)&gt;1,0,IF(SUM(N1297,U1297,AB1297)&gt;0,IF(AND(X1297="",OR(Q1297&lt;&gt;"",J1297&lt;&gt;"")),IF(Q1297&lt;&gt;"",Q1297,IF(J1297&lt;&gt;"",J1297,0)),IF(AND(Q1297&lt;&gt;"",J1297&lt;&gt;"",Q1297=J1297),Q1297,X1297)),0)),"")</f>
        <v/>
      </c>
      <c r="AV1297" s="119" t="str">
        <f>IF(D1297&lt;&gt;"",IF(COUNTIF($D$12:$D1297,$D1297)&gt;1,0,IF(SUM(O1297,V1297,AC1297)&gt;0,IF(AND(X1297="",OR(Q1297&lt;&gt;"",J1297&lt;&gt;"")),IF(Q1297&lt;&gt;"",Q1297,IF(J1297&lt;&gt;"",J1297,0)),IF(AND(Q1297&lt;&gt;"",J1297&lt;&gt;"",Q1297=J1297),Q1297,X1297)),0)),"")</f>
        <v/>
      </c>
      <c r="AW1297" s="119" t="str">
        <f>IF(D1297&lt;&gt;"",IF(COUNTIF($D$12:$D1297,$D1297)&gt;1,0,IF(SUM(P1297,W1297,AD1297)&gt;0,IF(AND(X1297="",OR(Q1297&lt;&gt;"",J1297&lt;&gt;"")),IF(Q1297&lt;&gt;"",Q1297,IF(J1297&lt;&gt;"",J1297,0)),IF(AND(Q1297&lt;&gt;"",J1297&lt;&gt;"",Q1297=J1297),Q1297,X1297)),0)),"")</f>
        <v/>
      </c>
      <c r="AX1297" s="118" t="str">
        <f t="shared" si="421"/>
        <v/>
      </c>
      <c r="AY1297" s="118" t="str">
        <f t="shared" si="422"/>
        <v/>
      </c>
      <c r="AZ1297" s="118" t="str">
        <f t="shared" si="423"/>
        <v/>
      </c>
      <c r="BA1297" s="118" t="str">
        <f t="shared" si="424"/>
        <v/>
      </c>
      <c r="BB1297" s="118" t="str">
        <f t="shared" si="425"/>
        <v/>
      </c>
      <c r="BC1297" s="118" t="str">
        <f t="shared" si="426"/>
        <v/>
      </c>
      <c r="BD1297" s="118" t="str">
        <f t="shared" si="427"/>
        <v/>
      </c>
      <c r="BE1297" s="118" t="str">
        <f t="shared" si="428"/>
        <v/>
      </c>
      <c r="BF1297" s="118" t="str">
        <f t="shared" si="429"/>
        <v/>
      </c>
      <c r="BG1297" s="120"/>
      <c r="BH1297" s="120" t="str">
        <f t="shared" si="430"/>
        <v/>
      </c>
      <c r="BI1297" s="120" t="str">
        <f t="shared" si="431"/>
        <v/>
      </c>
      <c r="BJ1297" s="121"/>
      <c r="BK1297" s="120" t="str">
        <f t="shared" si="432"/>
        <v/>
      </c>
      <c r="BL1297" s="120" t="str">
        <f t="shared" si="433"/>
        <v/>
      </c>
      <c r="BM1297" s="120" t="str">
        <f t="shared" si="434"/>
        <v/>
      </c>
      <c r="BN1297" s="120" t="str">
        <f t="shared" si="435"/>
        <v/>
      </c>
      <c r="BO1297" s="120" t="str">
        <f t="shared" si="436"/>
        <v/>
      </c>
      <c r="BP1297" s="120" t="str">
        <f t="shared" si="437"/>
        <v/>
      </c>
      <c r="BQ1297" s="98"/>
      <c r="BR1297" s="98"/>
      <c r="BS1297" s="98"/>
      <c r="BT1297" s="98"/>
      <c r="BU1297" s="98"/>
      <c r="BV1297" s="98"/>
      <c r="BW1297" s="98"/>
      <c r="BX1297" s="98"/>
      <c r="BY1297" s="98"/>
      <c r="BZ1297" s="98"/>
      <c r="CA1297" s="98"/>
      <c r="CB1297" s="98"/>
      <c r="CC1297" s="98"/>
      <c r="CD1297" s="98"/>
      <c r="CE1297" s="98"/>
      <c r="CF1297" s="98"/>
      <c r="CG1297" s="98"/>
      <c r="CH1297" s="98"/>
      <c r="CI1297" s="98"/>
      <c r="CJ1297" s="98"/>
      <c r="CK1297" s="98"/>
      <c r="CL1297" s="98"/>
      <c r="CM1297" s="98"/>
      <c r="CN1297" s="98"/>
      <c r="CO1297" s="98"/>
      <c r="CP1297" s="98"/>
      <c r="CQ1297" s="98"/>
      <c r="CR1297" s="98"/>
      <c r="CS1297" s="98"/>
    </row>
    <row r="1298" spans="1:97" s="4" customFormat="1" ht="18.75" customHeight="1" x14ac:dyDescent="0.2">
      <c r="A1298" s="3">
        <f t="shared" si="438"/>
        <v>1286</v>
      </c>
      <c r="B1298" s="263"/>
      <c r="C1298" s="263"/>
      <c r="D1298" s="263"/>
      <c r="E1298" s="259"/>
      <c r="F1298" s="259"/>
      <c r="G1298" s="43"/>
      <c r="H1298" s="264"/>
      <c r="I1298" s="261"/>
      <c r="J1298" s="106"/>
      <c r="K1298" s="247"/>
      <c r="L1298" s="247"/>
      <c r="M1298" s="247"/>
      <c r="N1298" s="248" t="str">
        <f>IF(AND(K1298&lt;&gt;"",L1298&lt;&gt;"",J1298&lt;&gt;""),ROUND(MIN(IF(OR(J1298="OZZ",J1298="ZZ"),5000,17300),TRUNC(0.75*(SUMIF($D$12:$D1298,$D1298,K$12:K1298)+SUMIF($D$12:$D1298,$D1298,L$12:L1298)),2)) - SUMIF($D$12:$D1297,$D1298,N$12:N1297),2),"")</f>
        <v/>
      </c>
      <c r="O1298" s="249" t="str">
        <f>IF(AND(K1298&lt;&gt;"",L1298&lt;&gt;"",M1298&lt;&gt;"",J1298&lt;&gt;"",AH1298&lt;&gt;""),IF(OR(J1298="OZZ",J1298="ZZ"),ROUND(0-SUMIF($D$12:$D1297,$D1298,O$12:O1297),2),IF(M1298=0,0,ROUND(MIN(MIN(17300,TRUNC(0.75*(SUMIF($D$12:$D$2012,$D1298,K$12:K$2012)+SUMIF($D$12:$D$2012,$D1298,L$12:L$2012)),2)+SUMIF($D$12:$D1298,$D1298,AH$12:AH1298))-SUMIF($D$12:$D1297,$D1298,O$12:O1297)-SUMIF($D$12:$D$2012,$D1298,N$12:N$2012),AH1298),2))),"")</f>
        <v/>
      </c>
      <c r="P1298" s="250" t="str">
        <f>IF(J1298&lt;&gt;"",1000 - SUMIF($D$12:$D1297,$D1298,P$12:P1297),"")</f>
        <v/>
      </c>
      <c r="Q1298" s="106"/>
      <c r="R1298" s="247"/>
      <c r="S1298" s="247"/>
      <c r="T1298" s="247"/>
      <c r="U1298" s="248" t="str">
        <f>IF(AND(R1298&lt;&gt;"",S1298&lt;&gt;"",Q1298&lt;&gt;""),ROUND(MIN(IF(OR(Q1298="OZZ",Q1298="ZZ"),5000,17300),TRUNC(0.75*(SUMIF($D$12:$D1298,$D1298,R$12:R1298)+SUMIF($D$12:$D1298,$D1298,S$12:S1298)),2)) - SUMIF($D$12:$D1297,$D1298,U$12:U1297),2),"")</f>
        <v/>
      </c>
      <c r="V1298" s="248" t="str">
        <f>IF(AND(R1298&lt;&gt;"",S1298&lt;&gt;"",T1298&lt;&gt;"",Q1298&lt;&gt;"",AL1298&lt;&gt;""),IF(OR(Q1298="OZZ",Q1298="ZZ"),ROUND(0-SUMIF($D$12:$D1297,$D1298,V$12:V1297),2),IF(T1298=0,0,ROUND(MIN(MIN(17300,TRUNC(0.75*(SUMIF($D$12:$D$2012,$D1298,R$12:R$2012)+SUMIF($D$12:$D$2012,$D1298,S$12:S$2012)),2)+SUMIF($D$12:$D1298,$D1298,AL$12:AL1298))-SUMIF($D$12:$D1297,$D1298,V$12:V1297)-SUMIF($D$12:$D$2012,$D1298,U$12:U$2012),AL1298),2))),"")</f>
        <v/>
      </c>
      <c r="W1298" s="250" t="str">
        <f>IF(Q1298&lt;&gt;"",1000 - SUMIF($D$12:$D1297,$D1298,W$12:W1297),"")</f>
        <v/>
      </c>
      <c r="X1298" s="106"/>
      <c r="Y1298" s="247"/>
      <c r="Z1298" s="247"/>
      <c r="AA1298" s="247"/>
      <c r="AB1298" s="248" t="str">
        <f>IF(AND(Y1298&lt;&gt;"",Z1298&lt;&gt;"",X1298&lt;&gt;""),ROUND(MIN(IF(OR(X1298="OZZ",X1298="ZZ"),5000,17300),TRUNC(0.75*(SUMIF($D$12:$D1298,$D1298,Y$12:Y1298)+SUMIF($D$12:$D1298,$D1298,Z$12:Z1298)),2)) - SUMIF($D$12:$D1297,$D1298,AB$12:AB1297),2),"")</f>
        <v/>
      </c>
      <c r="AC1298" s="251" t="str">
        <f>IF(AND(Y1298&lt;&gt;"",Z1298&lt;&gt;"",AA1298&lt;&gt;"",X1298&lt;&gt;"",AP1298&lt;&gt;""),IF(OR(X1298="OZZ",X1298="ZZ"),ROUND(0-SUMIF($D$12:$D1297,$D1298,AC$12:AC1297),2),IF(AA1298=0,0,ROUND(MIN(MIN(17300,TRUNC(0.75*(SUMIF($D$12:$D$2012,$D1298,Y$12:Y$2012)+SUMIF($D$12:$D$2012,$D1298,Z$12:Z$2012)),2)+SUMIF($D$12:$D1298,$D1298,AP$12:AP1298))-SUMIF($D$12:$D1297,$D1298,AC$12:AC1297)-SUMIF($D$12:$D$2012,$D1298,AB$12:AB$2012),AP1298),2))),"")</f>
        <v/>
      </c>
      <c r="AD1298" s="250" t="str">
        <f>IF(X1298&lt;&gt;"",1000 - SUMIF($D$12:$D1297,$D1298,AD$12:AD1297),"")</f>
        <v/>
      </c>
      <c r="AE1298" s="252"/>
      <c r="AF1298" s="253"/>
      <c r="AG1298" s="254"/>
      <c r="AH1298" s="255" t="str">
        <f t="shared" si="439"/>
        <v/>
      </c>
      <c r="AI1298" s="256"/>
      <c r="AJ1298" s="253"/>
      <c r="AK1298" s="254"/>
      <c r="AL1298" s="255" t="str">
        <f t="shared" si="440"/>
        <v/>
      </c>
      <c r="AM1298" s="256"/>
      <c r="AN1298" s="253"/>
      <c r="AO1298" s="254"/>
      <c r="AP1298" s="255" t="str">
        <f t="shared" si="420"/>
        <v/>
      </c>
      <c r="AQ1298" s="116"/>
      <c r="AR1298" s="116"/>
      <c r="AS1298" s="117"/>
      <c r="AT1298" s="118"/>
      <c r="AU1298" s="119" t="str">
        <f>IF(D1298&lt;&gt; "", IF(COUNTIF($D$12:$D1298,$D1298)&gt;1,0,IF(SUM(N1298,U1298,AB1298)&gt;0,IF(AND(X1298="",OR(Q1298&lt;&gt;"",J1298&lt;&gt;"")),IF(Q1298&lt;&gt;"",Q1298,IF(J1298&lt;&gt;"",J1298,0)),IF(AND(Q1298&lt;&gt;"",J1298&lt;&gt;"",Q1298=J1298),Q1298,X1298)),0)),"")</f>
        <v/>
      </c>
      <c r="AV1298" s="119" t="str">
        <f>IF(D1298&lt;&gt;"",IF(COUNTIF($D$12:$D1298,$D1298)&gt;1,0,IF(SUM(O1298,V1298,AC1298)&gt;0,IF(AND(X1298="",OR(Q1298&lt;&gt;"",J1298&lt;&gt;"")),IF(Q1298&lt;&gt;"",Q1298,IF(J1298&lt;&gt;"",J1298,0)),IF(AND(Q1298&lt;&gt;"",J1298&lt;&gt;"",Q1298=J1298),Q1298,X1298)),0)),"")</f>
        <v/>
      </c>
      <c r="AW1298" s="119" t="str">
        <f>IF(D1298&lt;&gt;"",IF(COUNTIF($D$12:$D1298,$D1298)&gt;1,0,IF(SUM(P1298,W1298,AD1298)&gt;0,IF(AND(X1298="",OR(Q1298&lt;&gt;"",J1298&lt;&gt;"")),IF(Q1298&lt;&gt;"",Q1298,IF(J1298&lt;&gt;"",J1298,0)),IF(AND(Q1298&lt;&gt;"",J1298&lt;&gt;"",Q1298=J1298),Q1298,X1298)),0)),"")</f>
        <v/>
      </c>
      <c r="AX1298" s="118" t="str">
        <f t="shared" si="421"/>
        <v/>
      </c>
      <c r="AY1298" s="118" t="str">
        <f t="shared" si="422"/>
        <v/>
      </c>
      <c r="AZ1298" s="118" t="str">
        <f t="shared" si="423"/>
        <v/>
      </c>
      <c r="BA1298" s="118" t="str">
        <f t="shared" si="424"/>
        <v/>
      </c>
      <c r="BB1298" s="118" t="str">
        <f t="shared" si="425"/>
        <v/>
      </c>
      <c r="BC1298" s="118" t="str">
        <f t="shared" si="426"/>
        <v/>
      </c>
      <c r="BD1298" s="118" t="str">
        <f t="shared" si="427"/>
        <v/>
      </c>
      <c r="BE1298" s="118" t="str">
        <f t="shared" si="428"/>
        <v/>
      </c>
      <c r="BF1298" s="118" t="str">
        <f t="shared" si="429"/>
        <v/>
      </c>
      <c r="BG1298" s="120"/>
      <c r="BH1298" s="120" t="str">
        <f t="shared" si="430"/>
        <v/>
      </c>
      <c r="BI1298" s="120" t="str">
        <f t="shared" si="431"/>
        <v/>
      </c>
      <c r="BJ1298" s="121"/>
      <c r="BK1298" s="120" t="str">
        <f t="shared" si="432"/>
        <v/>
      </c>
      <c r="BL1298" s="120" t="str">
        <f t="shared" si="433"/>
        <v/>
      </c>
      <c r="BM1298" s="120" t="str">
        <f t="shared" si="434"/>
        <v/>
      </c>
      <c r="BN1298" s="120" t="str">
        <f t="shared" si="435"/>
        <v/>
      </c>
      <c r="BO1298" s="120" t="str">
        <f t="shared" si="436"/>
        <v/>
      </c>
      <c r="BP1298" s="120" t="str">
        <f t="shared" si="437"/>
        <v/>
      </c>
      <c r="BQ1298" s="98"/>
      <c r="BR1298" s="98"/>
      <c r="BS1298" s="98"/>
      <c r="BT1298" s="98"/>
      <c r="BU1298" s="98"/>
      <c r="BV1298" s="98"/>
      <c r="BW1298" s="98"/>
      <c r="BX1298" s="98"/>
      <c r="BY1298" s="98"/>
      <c r="BZ1298" s="98"/>
      <c r="CA1298" s="98"/>
      <c r="CB1298" s="98"/>
      <c r="CC1298" s="98"/>
      <c r="CD1298" s="98"/>
      <c r="CE1298" s="98"/>
      <c r="CF1298" s="98"/>
      <c r="CG1298" s="98"/>
      <c r="CH1298" s="98"/>
      <c r="CI1298" s="98"/>
      <c r="CJ1298" s="98"/>
      <c r="CK1298" s="98"/>
      <c r="CL1298" s="98"/>
      <c r="CM1298" s="98"/>
      <c r="CN1298" s="98"/>
      <c r="CO1298" s="98"/>
      <c r="CP1298" s="98"/>
      <c r="CQ1298" s="98"/>
      <c r="CR1298" s="98"/>
      <c r="CS1298" s="98"/>
    </row>
    <row r="1299" spans="1:97" s="4" customFormat="1" ht="18.75" customHeight="1" x14ac:dyDescent="0.2">
      <c r="A1299" s="3">
        <f t="shared" si="438"/>
        <v>1287</v>
      </c>
      <c r="B1299" s="263"/>
      <c r="C1299" s="263"/>
      <c r="D1299" s="263"/>
      <c r="E1299" s="259"/>
      <c r="F1299" s="259"/>
      <c r="G1299" s="43"/>
      <c r="H1299" s="264"/>
      <c r="I1299" s="261"/>
      <c r="J1299" s="106"/>
      <c r="K1299" s="247"/>
      <c r="L1299" s="247"/>
      <c r="M1299" s="247"/>
      <c r="N1299" s="248" t="str">
        <f>IF(AND(K1299&lt;&gt;"",L1299&lt;&gt;"",J1299&lt;&gt;""),ROUND(MIN(IF(OR(J1299="OZZ",J1299="ZZ"),5000,17300),TRUNC(0.75*(SUMIF($D$12:$D1299,$D1299,K$12:K1299)+SUMIF($D$12:$D1299,$D1299,L$12:L1299)),2)) - SUMIF($D$12:$D1298,$D1299,N$12:N1298),2),"")</f>
        <v/>
      </c>
      <c r="O1299" s="249" t="str">
        <f>IF(AND(K1299&lt;&gt;"",L1299&lt;&gt;"",M1299&lt;&gt;"",J1299&lt;&gt;"",AH1299&lt;&gt;""),IF(OR(J1299="OZZ",J1299="ZZ"),ROUND(0-SUMIF($D$12:$D1298,$D1299,O$12:O1298),2),IF(M1299=0,0,ROUND(MIN(MIN(17300,TRUNC(0.75*(SUMIF($D$12:$D$2012,$D1299,K$12:K$2012)+SUMIF($D$12:$D$2012,$D1299,L$12:L$2012)),2)+SUMIF($D$12:$D1299,$D1299,AH$12:AH1299))-SUMIF($D$12:$D1298,$D1299,O$12:O1298)-SUMIF($D$12:$D$2012,$D1299,N$12:N$2012),AH1299),2))),"")</f>
        <v/>
      </c>
      <c r="P1299" s="250" t="str">
        <f>IF(J1299&lt;&gt;"",1000 - SUMIF($D$12:$D1298,$D1299,P$12:P1298),"")</f>
        <v/>
      </c>
      <c r="Q1299" s="106"/>
      <c r="R1299" s="247"/>
      <c r="S1299" s="247"/>
      <c r="T1299" s="247"/>
      <c r="U1299" s="248" t="str">
        <f>IF(AND(R1299&lt;&gt;"",S1299&lt;&gt;"",Q1299&lt;&gt;""),ROUND(MIN(IF(OR(Q1299="OZZ",Q1299="ZZ"),5000,17300),TRUNC(0.75*(SUMIF($D$12:$D1299,$D1299,R$12:R1299)+SUMIF($D$12:$D1299,$D1299,S$12:S1299)),2)) - SUMIF($D$12:$D1298,$D1299,U$12:U1298),2),"")</f>
        <v/>
      </c>
      <c r="V1299" s="248" t="str">
        <f>IF(AND(R1299&lt;&gt;"",S1299&lt;&gt;"",T1299&lt;&gt;"",Q1299&lt;&gt;"",AL1299&lt;&gt;""),IF(OR(Q1299="OZZ",Q1299="ZZ"),ROUND(0-SUMIF($D$12:$D1298,$D1299,V$12:V1298),2),IF(T1299=0,0,ROUND(MIN(MIN(17300,TRUNC(0.75*(SUMIF($D$12:$D$2012,$D1299,R$12:R$2012)+SUMIF($D$12:$D$2012,$D1299,S$12:S$2012)),2)+SUMIF($D$12:$D1299,$D1299,AL$12:AL1299))-SUMIF($D$12:$D1298,$D1299,V$12:V1298)-SUMIF($D$12:$D$2012,$D1299,U$12:U$2012),AL1299),2))),"")</f>
        <v/>
      </c>
      <c r="W1299" s="250" t="str">
        <f>IF(Q1299&lt;&gt;"",1000 - SUMIF($D$12:$D1298,$D1299,W$12:W1298),"")</f>
        <v/>
      </c>
      <c r="X1299" s="106"/>
      <c r="Y1299" s="247"/>
      <c r="Z1299" s="247"/>
      <c r="AA1299" s="247"/>
      <c r="AB1299" s="248" t="str">
        <f>IF(AND(Y1299&lt;&gt;"",Z1299&lt;&gt;"",X1299&lt;&gt;""),ROUND(MIN(IF(OR(X1299="OZZ",X1299="ZZ"),5000,17300),TRUNC(0.75*(SUMIF($D$12:$D1299,$D1299,Y$12:Y1299)+SUMIF($D$12:$D1299,$D1299,Z$12:Z1299)),2)) - SUMIF($D$12:$D1298,$D1299,AB$12:AB1298),2),"")</f>
        <v/>
      </c>
      <c r="AC1299" s="251" t="str">
        <f>IF(AND(Y1299&lt;&gt;"",Z1299&lt;&gt;"",AA1299&lt;&gt;"",X1299&lt;&gt;"",AP1299&lt;&gt;""),IF(OR(X1299="OZZ",X1299="ZZ"),ROUND(0-SUMIF($D$12:$D1298,$D1299,AC$12:AC1298),2),IF(AA1299=0,0,ROUND(MIN(MIN(17300,TRUNC(0.75*(SUMIF($D$12:$D$2012,$D1299,Y$12:Y$2012)+SUMIF($D$12:$D$2012,$D1299,Z$12:Z$2012)),2)+SUMIF($D$12:$D1299,$D1299,AP$12:AP1299))-SUMIF($D$12:$D1298,$D1299,AC$12:AC1298)-SUMIF($D$12:$D$2012,$D1299,AB$12:AB$2012),AP1299),2))),"")</f>
        <v/>
      </c>
      <c r="AD1299" s="250" t="str">
        <f>IF(X1299&lt;&gt;"",1000 - SUMIF($D$12:$D1298,$D1299,AD$12:AD1298),"")</f>
        <v/>
      </c>
      <c r="AE1299" s="252"/>
      <c r="AF1299" s="253"/>
      <c r="AG1299" s="254"/>
      <c r="AH1299" s="255" t="str">
        <f t="shared" si="439"/>
        <v/>
      </c>
      <c r="AI1299" s="256"/>
      <c r="AJ1299" s="253"/>
      <c r="AK1299" s="254"/>
      <c r="AL1299" s="255" t="str">
        <f t="shared" si="440"/>
        <v/>
      </c>
      <c r="AM1299" s="256"/>
      <c r="AN1299" s="253"/>
      <c r="AO1299" s="254"/>
      <c r="AP1299" s="255" t="str">
        <f t="shared" si="420"/>
        <v/>
      </c>
      <c r="AQ1299" s="116"/>
      <c r="AR1299" s="116"/>
      <c r="AS1299" s="117"/>
      <c r="AT1299" s="118"/>
      <c r="AU1299" s="119" t="str">
        <f>IF(D1299&lt;&gt; "", IF(COUNTIF($D$12:$D1299,$D1299)&gt;1,0,IF(SUM(N1299,U1299,AB1299)&gt;0,IF(AND(X1299="",OR(Q1299&lt;&gt;"",J1299&lt;&gt;"")),IF(Q1299&lt;&gt;"",Q1299,IF(J1299&lt;&gt;"",J1299,0)),IF(AND(Q1299&lt;&gt;"",J1299&lt;&gt;"",Q1299=J1299),Q1299,X1299)),0)),"")</f>
        <v/>
      </c>
      <c r="AV1299" s="119" t="str">
        <f>IF(D1299&lt;&gt;"",IF(COUNTIF($D$12:$D1299,$D1299)&gt;1,0,IF(SUM(O1299,V1299,AC1299)&gt;0,IF(AND(X1299="",OR(Q1299&lt;&gt;"",J1299&lt;&gt;"")),IF(Q1299&lt;&gt;"",Q1299,IF(J1299&lt;&gt;"",J1299,0)),IF(AND(Q1299&lt;&gt;"",J1299&lt;&gt;"",Q1299=J1299),Q1299,X1299)),0)),"")</f>
        <v/>
      </c>
      <c r="AW1299" s="119" t="str">
        <f>IF(D1299&lt;&gt;"",IF(COUNTIF($D$12:$D1299,$D1299)&gt;1,0,IF(SUM(P1299,W1299,AD1299)&gt;0,IF(AND(X1299="",OR(Q1299&lt;&gt;"",J1299&lt;&gt;"")),IF(Q1299&lt;&gt;"",Q1299,IF(J1299&lt;&gt;"",J1299,0)),IF(AND(Q1299&lt;&gt;"",J1299&lt;&gt;"",Q1299=J1299),Q1299,X1299)),0)),"")</f>
        <v/>
      </c>
      <c r="AX1299" s="118" t="str">
        <f t="shared" si="421"/>
        <v/>
      </c>
      <c r="AY1299" s="118" t="str">
        <f t="shared" si="422"/>
        <v/>
      </c>
      <c r="AZ1299" s="118" t="str">
        <f t="shared" si="423"/>
        <v/>
      </c>
      <c r="BA1299" s="118" t="str">
        <f t="shared" si="424"/>
        <v/>
      </c>
      <c r="BB1299" s="118" t="str">
        <f t="shared" si="425"/>
        <v/>
      </c>
      <c r="BC1299" s="118" t="str">
        <f t="shared" si="426"/>
        <v/>
      </c>
      <c r="BD1299" s="118" t="str">
        <f t="shared" si="427"/>
        <v/>
      </c>
      <c r="BE1299" s="118" t="str">
        <f t="shared" si="428"/>
        <v/>
      </c>
      <c r="BF1299" s="118" t="str">
        <f t="shared" si="429"/>
        <v/>
      </c>
      <c r="BG1299" s="120"/>
      <c r="BH1299" s="120" t="str">
        <f t="shared" si="430"/>
        <v/>
      </c>
      <c r="BI1299" s="120" t="str">
        <f t="shared" si="431"/>
        <v/>
      </c>
      <c r="BJ1299" s="121"/>
      <c r="BK1299" s="120" t="str">
        <f t="shared" si="432"/>
        <v/>
      </c>
      <c r="BL1299" s="120" t="str">
        <f t="shared" si="433"/>
        <v/>
      </c>
      <c r="BM1299" s="120" t="str">
        <f t="shared" si="434"/>
        <v/>
      </c>
      <c r="BN1299" s="120" t="str">
        <f t="shared" si="435"/>
        <v/>
      </c>
      <c r="BO1299" s="120" t="str">
        <f t="shared" si="436"/>
        <v/>
      </c>
      <c r="BP1299" s="120" t="str">
        <f t="shared" si="437"/>
        <v/>
      </c>
      <c r="BQ1299" s="98"/>
      <c r="BR1299" s="98"/>
      <c r="BS1299" s="98"/>
      <c r="BT1299" s="98"/>
      <c r="BU1299" s="98"/>
      <c r="BV1299" s="98"/>
      <c r="BW1299" s="98"/>
      <c r="BX1299" s="98"/>
      <c r="BY1299" s="98"/>
      <c r="BZ1299" s="98"/>
      <c r="CA1299" s="98"/>
      <c r="CB1299" s="98"/>
      <c r="CC1299" s="98"/>
      <c r="CD1299" s="98"/>
      <c r="CE1299" s="98"/>
      <c r="CF1299" s="98"/>
      <c r="CG1299" s="98"/>
      <c r="CH1299" s="98"/>
      <c r="CI1299" s="98"/>
      <c r="CJ1299" s="98"/>
      <c r="CK1299" s="98"/>
      <c r="CL1299" s="98"/>
      <c r="CM1299" s="98"/>
      <c r="CN1299" s="98"/>
      <c r="CO1299" s="98"/>
      <c r="CP1299" s="98"/>
      <c r="CQ1299" s="98"/>
      <c r="CR1299" s="98"/>
      <c r="CS1299" s="98"/>
    </row>
    <row r="1300" spans="1:97" s="4" customFormat="1" ht="18.75" customHeight="1" x14ac:dyDescent="0.2">
      <c r="A1300" s="3">
        <f t="shared" si="438"/>
        <v>1288</v>
      </c>
      <c r="B1300" s="263"/>
      <c r="C1300" s="263"/>
      <c r="D1300" s="263"/>
      <c r="E1300" s="259"/>
      <c r="F1300" s="259"/>
      <c r="G1300" s="43"/>
      <c r="H1300" s="264"/>
      <c r="I1300" s="261"/>
      <c r="J1300" s="106"/>
      <c r="K1300" s="247"/>
      <c r="L1300" s="247"/>
      <c r="M1300" s="247"/>
      <c r="N1300" s="248" t="str">
        <f>IF(AND(K1300&lt;&gt;"",L1300&lt;&gt;"",J1300&lt;&gt;""),ROUND(MIN(IF(OR(J1300="OZZ",J1300="ZZ"),5000,17300),TRUNC(0.75*(SUMIF($D$12:$D1300,$D1300,K$12:K1300)+SUMIF($D$12:$D1300,$D1300,L$12:L1300)),2)) - SUMIF($D$12:$D1299,$D1300,N$12:N1299),2),"")</f>
        <v/>
      </c>
      <c r="O1300" s="249" t="str">
        <f>IF(AND(K1300&lt;&gt;"",L1300&lt;&gt;"",M1300&lt;&gt;"",J1300&lt;&gt;"",AH1300&lt;&gt;""),IF(OR(J1300="OZZ",J1300="ZZ"),ROUND(0-SUMIF($D$12:$D1299,$D1300,O$12:O1299),2),IF(M1300=0,0,ROUND(MIN(MIN(17300,TRUNC(0.75*(SUMIF($D$12:$D$2012,$D1300,K$12:K$2012)+SUMIF($D$12:$D$2012,$D1300,L$12:L$2012)),2)+SUMIF($D$12:$D1300,$D1300,AH$12:AH1300))-SUMIF($D$12:$D1299,$D1300,O$12:O1299)-SUMIF($D$12:$D$2012,$D1300,N$12:N$2012),AH1300),2))),"")</f>
        <v/>
      </c>
      <c r="P1300" s="250" t="str">
        <f>IF(J1300&lt;&gt;"",1000 - SUMIF($D$12:$D1299,$D1300,P$12:P1299),"")</f>
        <v/>
      </c>
      <c r="Q1300" s="106"/>
      <c r="R1300" s="247"/>
      <c r="S1300" s="247"/>
      <c r="T1300" s="247"/>
      <c r="U1300" s="248" t="str">
        <f>IF(AND(R1300&lt;&gt;"",S1300&lt;&gt;"",Q1300&lt;&gt;""),ROUND(MIN(IF(OR(Q1300="OZZ",Q1300="ZZ"),5000,17300),TRUNC(0.75*(SUMIF($D$12:$D1300,$D1300,R$12:R1300)+SUMIF($D$12:$D1300,$D1300,S$12:S1300)),2)) - SUMIF($D$12:$D1299,$D1300,U$12:U1299),2),"")</f>
        <v/>
      </c>
      <c r="V1300" s="248" t="str">
        <f>IF(AND(R1300&lt;&gt;"",S1300&lt;&gt;"",T1300&lt;&gt;"",Q1300&lt;&gt;"",AL1300&lt;&gt;""),IF(OR(Q1300="OZZ",Q1300="ZZ"),ROUND(0-SUMIF($D$12:$D1299,$D1300,V$12:V1299),2),IF(T1300=0,0,ROUND(MIN(MIN(17300,TRUNC(0.75*(SUMIF($D$12:$D$2012,$D1300,R$12:R$2012)+SUMIF($D$12:$D$2012,$D1300,S$12:S$2012)),2)+SUMIF($D$12:$D1300,$D1300,AL$12:AL1300))-SUMIF($D$12:$D1299,$D1300,V$12:V1299)-SUMIF($D$12:$D$2012,$D1300,U$12:U$2012),AL1300),2))),"")</f>
        <v/>
      </c>
      <c r="W1300" s="250" t="str">
        <f>IF(Q1300&lt;&gt;"",1000 - SUMIF($D$12:$D1299,$D1300,W$12:W1299),"")</f>
        <v/>
      </c>
      <c r="X1300" s="106"/>
      <c r="Y1300" s="247"/>
      <c r="Z1300" s="247"/>
      <c r="AA1300" s="247"/>
      <c r="AB1300" s="248" t="str">
        <f>IF(AND(Y1300&lt;&gt;"",Z1300&lt;&gt;"",X1300&lt;&gt;""),ROUND(MIN(IF(OR(X1300="OZZ",X1300="ZZ"),5000,17300),TRUNC(0.75*(SUMIF($D$12:$D1300,$D1300,Y$12:Y1300)+SUMIF($D$12:$D1300,$D1300,Z$12:Z1300)),2)) - SUMIF($D$12:$D1299,$D1300,AB$12:AB1299),2),"")</f>
        <v/>
      </c>
      <c r="AC1300" s="251" t="str">
        <f>IF(AND(Y1300&lt;&gt;"",Z1300&lt;&gt;"",AA1300&lt;&gt;"",X1300&lt;&gt;"",AP1300&lt;&gt;""),IF(OR(X1300="OZZ",X1300="ZZ"),ROUND(0-SUMIF($D$12:$D1299,$D1300,AC$12:AC1299),2),IF(AA1300=0,0,ROUND(MIN(MIN(17300,TRUNC(0.75*(SUMIF($D$12:$D$2012,$D1300,Y$12:Y$2012)+SUMIF($D$12:$D$2012,$D1300,Z$12:Z$2012)),2)+SUMIF($D$12:$D1300,$D1300,AP$12:AP1300))-SUMIF($D$12:$D1299,$D1300,AC$12:AC1299)-SUMIF($D$12:$D$2012,$D1300,AB$12:AB$2012),AP1300),2))),"")</f>
        <v/>
      </c>
      <c r="AD1300" s="250" t="str">
        <f>IF(X1300&lt;&gt;"",1000 - SUMIF($D$12:$D1299,$D1300,AD$12:AD1299),"")</f>
        <v/>
      </c>
      <c r="AE1300" s="252"/>
      <c r="AF1300" s="253"/>
      <c r="AG1300" s="254"/>
      <c r="AH1300" s="255" t="str">
        <f t="shared" si="439"/>
        <v/>
      </c>
      <c r="AI1300" s="256"/>
      <c r="AJ1300" s="253"/>
      <c r="AK1300" s="254"/>
      <c r="AL1300" s="255" t="str">
        <f t="shared" si="440"/>
        <v/>
      </c>
      <c r="AM1300" s="256"/>
      <c r="AN1300" s="253"/>
      <c r="AO1300" s="254"/>
      <c r="AP1300" s="255" t="str">
        <f t="shared" si="420"/>
        <v/>
      </c>
      <c r="AQ1300" s="116"/>
      <c r="AR1300" s="116"/>
      <c r="AS1300" s="117"/>
      <c r="AT1300" s="118"/>
      <c r="AU1300" s="119" t="str">
        <f>IF(D1300&lt;&gt; "", IF(COUNTIF($D$12:$D1300,$D1300)&gt;1,0,IF(SUM(N1300,U1300,AB1300)&gt;0,IF(AND(X1300="",OR(Q1300&lt;&gt;"",J1300&lt;&gt;"")),IF(Q1300&lt;&gt;"",Q1300,IF(J1300&lt;&gt;"",J1300,0)),IF(AND(Q1300&lt;&gt;"",J1300&lt;&gt;"",Q1300=J1300),Q1300,X1300)),0)),"")</f>
        <v/>
      </c>
      <c r="AV1300" s="119" t="str">
        <f>IF(D1300&lt;&gt;"",IF(COUNTIF($D$12:$D1300,$D1300)&gt;1,0,IF(SUM(O1300,V1300,AC1300)&gt;0,IF(AND(X1300="",OR(Q1300&lt;&gt;"",J1300&lt;&gt;"")),IF(Q1300&lt;&gt;"",Q1300,IF(J1300&lt;&gt;"",J1300,0)),IF(AND(Q1300&lt;&gt;"",J1300&lt;&gt;"",Q1300=J1300),Q1300,X1300)),0)),"")</f>
        <v/>
      </c>
      <c r="AW1300" s="119" t="str">
        <f>IF(D1300&lt;&gt;"",IF(COUNTIF($D$12:$D1300,$D1300)&gt;1,0,IF(SUM(P1300,W1300,AD1300)&gt;0,IF(AND(X1300="",OR(Q1300&lt;&gt;"",J1300&lt;&gt;"")),IF(Q1300&lt;&gt;"",Q1300,IF(J1300&lt;&gt;"",J1300,0)),IF(AND(Q1300&lt;&gt;"",J1300&lt;&gt;"",Q1300=J1300),Q1300,X1300)),0)),"")</f>
        <v/>
      </c>
      <c r="AX1300" s="118" t="str">
        <f t="shared" si="421"/>
        <v/>
      </c>
      <c r="AY1300" s="118" t="str">
        <f t="shared" si="422"/>
        <v/>
      </c>
      <c r="AZ1300" s="118" t="str">
        <f t="shared" si="423"/>
        <v/>
      </c>
      <c r="BA1300" s="118" t="str">
        <f t="shared" si="424"/>
        <v/>
      </c>
      <c r="BB1300" s="118" t="str">
        <f t="shared" si="425"/>
        <v/>
      </c>
      <c r="BC1300" s="118" t="str">
        <f t="shared" si="426"/>
        <v/>
      </c>
      <c r="BD1300" s="118" t="str">
        <f t="shared" si="427"/>
        <v/>
      </c>
      <c r="BE1300" s="118" t="str">
        <f t="shared" si="428"/>
        <v/>
      </c>
      <c r="BF1300" s="118" t="str">
        <f t="shared" si="429"/>
        <v/>
      </c>
      <c r="BG1300" s="120"/>
      <c r="BH1300" s="120" t="str">
        <f t="shared" si="430"/>
        <v/>
      </c>
      <c r="BI1300" s="120" t="str">
        <f t="shared" si="431"/>
        <v/>
      </c>
      <c r="BJ1300" s="121"/>
      <c r="BK1300" s="120" t="str">
        <f t="shared" si="432"/>
        <v/>
      </c>
      <c r="BL1300" s="120" t="str">
        <f t="shared" si="433"/>
        <v/>
      </c>
      <c r="BM1300" s="120" t="str">
        <f t="shared" si="434"/>
        <v/>
      </c>
      <c r="BN1300" s="120" t="str">
        <f t="shared" si="435"/>
        <v/>
      </c>
      <c r="BO1300" s="120" t="str">
        <f t="shared" si="436"/>
        <v/>
      </c>
      <c r="BP1300" s="120" t="str">
        <f t="shared" si="437"/>
        <v/>
      </c>
      <c r="BQ1300" s="98"/>
      <c r="BR1300" s="98"/>
      <c r="BS1300" s="98"/>
      <c r="BT1300" s="98"/>
      <c r="BU1300" s="98"/>
      <c r="BV1300" s="98"/>
      <c r="BW1300" s="98"/>
      <c r="BX1300" s="98"/>
      <c r="BY1300" s="98"/>
      <c r="BZ1300" s="98"/>
      <c r="CA1300" s="98"/>
      <c r="CB1300" s="98"/>
      <c r="CC1300" s="98"/>
      <c r="CD1300" s="98"/>
      <c r="CE1300" s="98"/>
      <c r="CF1300" s="98"/>
      <c r="CG1300" s="98"/>
      <c r="CH1300" s="98"/>
      <c r="CI1300" s="98"/>
      <c r="CJ1300" s="98"/>
      <c r="CK1300" s="98"/>
      <c r="CL1300" s="98"/>
      <c r="CM1300" s="98"/>
      <c r="CN1300" s="98"/>
      <c r="CO1300" s="98"/>
      <c r="CP1300" s="98"/>
      <c r="CQ1300" s="98"/>
      <c r="CR1300" s="98"/>
      <c r="CS1300" s="98"/>
    </row>
    <row r="1301" spans="1:97" s="4" customFormat="1" ht="18.75" customHeight="1" x14ac:dyDescent="0.2">
      <c r="A1301" s="3">
        <f t="shared" si="438"/>
        <v>1289</v>
      </c>
      <c r="B1301" s="263"/>
      <c r="C1301" s="263"/>
      <c r="D1301" s="263"/>
      <c r="E1301" s="259"/>
      <c r="F1301" s="259"/>
      <c r="G1301" s="43"/>
      <c r="H1301" s="264"/>
      <c r="I1301" s="261"/>
      <c r="J1301" s="106"/>
      <c r="K1301" s="247"/>
      <c r="L1301" s="247"/>
      <c r="M1301" s="247"/>
      <c r="N1301" s="248" t="str">
        <f>IF(AND(K1301&lt;&gt;"",L1301&lt;&gt;"",J1301&lt;&gt;""),ROUND(MIN(IF(OR(J1301="OZZ",J1301="ZZ"),5000,17300),TRUNC(0.75*(SUMIF($D$12:$D1301,$D1301,K$12:K1301)+SUMIF($D$12:$D1301,$D1301,L$12:L1301)),2)) - SUMIF($D$12:$D1300,$D1301,N$12:N1300),2),"")</f>
        <v/>
      </c>
      <c r="O1301" s="249" t="str">
        <f>IF(AND(K1301&lt;&gt;"",L1301&lt;&gt;"",M1301&lt;&gt;"",J1301&lt;&gt;"",AH1301&lt;&gt;""),IF(OR(J1301="OZZ",J1301="ZZ"),ROUND(0-SUMIF($D$12:$D1300,$D1301,O$12:O1300),2),IF(M1301=0,0,ROUND(MIN(MIN(17300,TRUNC(0.75*(SUMIF($D$12:$D$2012,$D1301,K$12:K$2012)+SUMIF($D$12:$D$2012,$D1301,L$12:L$2012)),2)+SUMIF($D$12:$D1301,$D1301,AH$12:AH1301))-SUMIF($D$12:$D1300,$D1301,O$12:O1300)-SUMIF($D$12:$D$2012,$D1301,N$12:N$2012),AH1301),2))),"")</f>
        <v/>
      </c>
      <c r="P1301" s="250" t="str">
        <f>IF(J1301&lt;&gt;"",1000 - SUMIF($D$12:$D1300,$D1301,P$12:P1300),"")</f>
        <v/>
      </c>
      <c r="Q1301" s="106"/>
      <c r="R1301" s="247"/>
      <c r="S1301" s="247"/>
      <c r="T1301" s="247"/>
      <c r="U1301" s="248" t="str">
        <f>IF(AND(R1301&lt;&gt;"",S1301&lt;&gt;"",Q1301&lt;&gt;""),ROUND(MIN(IF(OR(Q1301="OZZ",Q1301="ZZ"),5000,17300),TRUNC(0.75*(SUMIF($D$12:$D1301,$D1301,R$12:R1301)+SUMIF($D$12:$D1301,$D1301,S$12:S1301)),2)) - SUMIF($D$12:$D1300,$D1301,U$12:U1300),2),"")</f>
        <v/>
      </c>
      <c r="V1301" s="248" t="str">
        <f>IF(AND(R1301&lt;&gt;"",S1301&lt;&gt;"",T1301&lt;&gt;"",Q1301&lt;&gt;"",AL1301&lt;&gt;""),IF(OR(Q1301="OZZ",Q1301="ZZ"),ROUND(0-SUMIF($D$12:$D1300,$D1301,V$12:V1300),2),IF(T1301=0,0,ROUND(MIN(MIN(17300,TRUNC(0.75*(SUMIF($D$12:$D$2012,$D1301,R$12:R$2012)+SUMIF($D$12:$D$2012,$D1301,S$12:S$2012)),2)+SUMIF($D$12:$D1301,$D1301,AL$12:AL1301))-SUMIF($D$12:$D1300,$D1301,V$12:V1300)-SUMIF($D$12:$D$2012,$D1301,U$12:U$2012),AL1301),2))),"")</f>
        <v/>
      </c>
      <c r="W1301" s="250" t="str">
        <f>IF(Q1301&lt;&gt;"",1000 - SUMIF($D$12:$D1300,$D1301,W$12:W1300),"")</f>
        <v/>
      </c>
      <c r="X1301" s="106"/>
      <c r="Y1301" s="247"/>
      <c r="Z1301" s="247"/>
      <c r="AA1301" s="247"/>
      <c r="AB1301" s="248" t="str">
        <f>IF(AND(Y1301&lt;&gt;"",Z1301&lt;&gt;"",X1301&lt;&gt;""),ROUND(MIN(IF(OR(X1301="OZZ",X1301="ZZ"),5000,17300),TRUNC(0.75*(SUMIF($D$12:$D1301,$D1301,Y$12:Y1301)+SUMIF($D$12:$D1301,$D1301,Z$12:Z1301)),2)) - SUMIF($D$12:$D1300,$D1301,AB$12:AB1300),2),"")</f>
        <v/>
      </c>
      <c r="AC1301" s="251" t="str">
        <f>IF(AND(Y1301&lt;&gt;"",Z1301&lt;&gt;"",AA1301&lt;&gt;"",X1301&lt;&gt;"",AP1301&lt;&gt;""),IF(OR(X1301="OZZ",X1301="ZZ"),ROUND(0-SUMIF($D$12:$D1300,$D1301,AC$12:AC1300),2),IF(AA1301=0,0,ROUND(MIN(MIN(17300,TRUNC(0.75*(SUMIF($D$12:$D$2012,$D1301,Y$12:Y$2012)+SUMIF($D$12:$D$2012,$D1301,Z$12:Z$2012)),2)+SUMIF($D$12:$D1301,$D1301,AP$12:AP1301))-SUMIF($D$12:$D1300,$D1301,AC$12:AC1300)-SUMIF($D$12:$D$2012,$D1301,AB$12:AB$2012),AP1301),2))),"")</f>
        <v/>
      </c>
      <c r="AD1301" s="250" t="str">
        <f>IF(X1301&lt;&gt;"",1000 - SUMIF($D$12:$D1300,$D1301,AD$12:AD1300),"")</f>
        <v/>
      </c>
      <c r="AE1301" s="252"/>
      <c r="AF1301" s="253"/>
      <c r="AG1301" s="254"/>
      <c r="AH1301" s="255" t="str">
        <f t="shared" si="439"/>
        <v/>
      </c>
      <c r="AI1301" s="256"/>
      <c r="AJ1301" s="253"/>
      <c r="AK1301" s="254"/>
      <c r="AL1301" s="255" t="str">
        <f t="shared" si="440"/>
        <v/>
      </c>
      <c r="AM1301" s="256"/>
      <c r="AN1301" s="253"/>
      <c r="AO1301" s="254"/>
      <c r="AP1301" s="255" t="str">
        <f t="shared" si="420"/>
        <v/>
      </c>
      <c r="AQ1301" s="116"/>
      <c r="AR1301" s="116"/>
      <c r="AS1301" s="117"/>
      <c r="AT1301" s="118"/>
      <c r="AU1301" s="119" t="str">
        <f>IF(D1301&lt;&gt; "", IF(COUNTIF($D$12:$D1301,$D1301)&gt;1,0,IF(SUM(N1301,U1301,AB1301)&gt;0,IF(AND(X1301="",OR(Q1301&lt;&gt;"",J1301&lt;&gt;"")),IF(Q1301&lt;&gt;"",Q1301,IF(J1301&lt;&gt;"",J1301,0)),IF(AND(Q1301&lt;&gt;"",J1301&lt;&gt;"",Q1301=J1301),Q1301,X1301)),0)),"")</f>
        <v/>
      </c>
      <c r="AV1301" s="119" t="str">
        <f>IF(D1301&lt;&gt;"",IF(COUNTIF($D$12:$D1301,$D1301)&gt;1,0,IF(SUM(O1301,V1301,AC1301)&gt;0,IF(AND(X1301="",OR(Q1301&lt;&gt;"",J1301&lt;&gt;"")),IF(Q1301&lt;&gt;"",Q1301,IF(J1301&lt;&gt;"",J1301,0)),IF(AND(Q1301&lt;&gt;"",J1301&lt;&gt;"",Q1301=J1301),Q1301,X1301)),0)),"")</f>
        <v/>
      </c>
      <c r="AW1301" s="119" t="str">
        <f>IF(D1301&lt;&gt;"",IF(COUNTIF($D$12:$D1301,$D1301)&gt;1,0,IF(SUM(P1301,W1301,AD1301)&gt;0,IF(AND(X1301="",OR(Q1301&lt;&gt;"",J1301&lt;&gt;"")),IF(Q1301&lt;&gt;"",Q1301,IF(J1301&lt;&gt;"",J1301,0)),IF(AND(Q1301&lt;&gt;"",J1301&lt;&gt;"",Q1301=J1301),Q1301,X1301)),0)),"")</f>
        <v/>
      </c>
      <c r="AX1301" s="118" t="str">
        <f t="shared" si="421"/>
        <v/>
      </c>
      <c r="AY1301" s="118" t="str">
        <f t="shared" si="422"/>
        <v/>
      </c>
      <c r="AZ1301" s="118" t="str">
        <f t="shared" si="423"/>
        <v/>
      </c>
      <c r="BA1301" s="118" t="str">
        <f t="shared" si="424"/>
        <v/>
      </c>
      <c r="BB1301" s="118" t="str">
        <f t="shared" si="425"/>
        <v/>
      </c>
      <c r="BC1301" s="118" t="str">
        <f t="shared" si="426"/>
        <v/>
      </c>
      <c r="BD1301" s="118" t="str">
        <f t="shared" si="427"/>
        <v/>
      </c>
      <c r="BE1301" s="118" t="str">
        <f t="shared" si="428"/>
        <v/>
      </c>
      <c r="BF1301" s="118" t="str">
        <f t="shared" si="429"/>
        <v/>
      </c>
      <c r="BG1301" s="120"/>
      <c r="BH1301" s="120" t="str">
        <f t="shared" si="430"/>
        <v/>
      </c>
      <c r="BI1301" s="120" t="str">
        <f t="shared" si="431"/>
        <v/>
      </c>
      <c r="BJ1301" s="121"/>
      <c r="BK1301" s="120" t="str">
        <f t="shared" si="432"/>
        <v/>
      </c>
      <c r="BL1301" s="120" t="str">
        <f t="shared" si="433"/>
        <v/>
      </c>
      <c r="BM1301" s="120" t="str">
        <f t="shared" si="434"/>
        <v/>
      </c>
      <c r="BN1301" s="120" t="str">
        <f t="shared" si="435"/>
        <v/>
      </c>
      <c r="BO1301" s="120" t="str">
        <f t="shared" si="436"/>
        <v/>
      </c>
      <c r="BP1301" s="120" t="str">
        <f t="shared" si="437"/>
        <v/>
      </c>
      <c r="BQ1301" s="98"/>
      <c r="BR1301" s="98"/>
      <c r="BS1301" s="98"/>
      <c r="BT1301" s="98"/>
      <c r="BU1301" s="98"/>
      <c r="BV1301" s="98"/>
      <c r="BW1301" s="98"/>
      <c r="BX1301" s="98"/>
      <c r="BY1301" s="98"/>
      <c r="BZ1301" s="98"/>
      <c r="CA1301" s="98"/>
      <c r="CB1301" s="98"/>
      <c r="CC1301" s="98"/>
      <c r="CD1301" s="98"/>
      <c r="CE1301" s="98"/>
      <c r="CF1301" s="98"/>
      <c r="CG1301" s="98"/>
      <c r="CH1301" s="98"/>
      <c r="CI1301" s="98"/>
      <c r="CJ1301" s="98"/>
      <c r="CK1301" s="98"/>
      <c r="CL1301" s="98"/>
      <c r="CM1301" s="98"/>
      <c r="CN1301" s="98"/>
      <c r="CO1301" s="98"/>
      <c r="CP1301" s="98"/>
      <c r="CQ1301" s="98"/>
      <c r="CR1301" s="98"/>
      <c r="CS1301" s="98"/>
    </row>
    <row r="1302" spans="1:97" s="4" customFormat="1" ht="18.75" customHeight="1" x14ac:dyDescent="0.2">
      <c r="A1302" s="3">
        <f t="shared" si="438"/>
        <v>1290</v>
      </c>
      <c r="B1302" s="263"/>
      <c r="C1302" s="263"/>
      <c r="D1302" s="263"/>
      <c r="E1302" s="259"/>
      <c r="F1302" s="259"/>
      <c r="G1302" s="43"/>
      <c r="H1302" s="264"/>
      <c r="I1302" s="261"/>
      <c r="J1302" s="106"/>
      <c r="K1302" s="247"/>
      <c r="L1302" s="247"/>
      <c r="M1302" s="247"/>
      <c r="N1302" s="248" t="str">
        <f>IF(AND(K1302&lt;&gt;"",L1302&lt;&gt;"",J1302&lt;&gt;""),ROUND(MIN(IF(OR(J1302="OZZ",J1302="ZZ"),5000,17300),TRUNC(0.75*(SUMIF($D$12:$D1302,$D1302,K$12:K1302)+SUMIF($D$12:$D1302,$D1302,L$12:L1302)),2)) - SUMIF($D$12:$D1301,$D1302,N$12:N1301),2),"")</f>
        <v/>
      </c>
      <c r="O1302" s="249" t="str">
        <f>IF(AND(K1302&lt;&gt;"",L1302&lt;&gt;"",M1302&lt;&gt;"",J1302&lt;&gt;"",AH1302&lt;&gt;""),IF(OR(J1302="OZZ",J1302="ZZ"),ROUND(0-SUMIF($D$12:$D1301,$D1302,O$12:O1301),2),IF(M1302=0,0,ROUND(MIN(MIN(17300,TRUNC(0.75*(SUMIF($D$12:$D$2012,$D1302,K$12:K$2012)+SUMIF($D$12:$D$2012,$D1302,L$12:L$2012)),2)+SUMIF($D$12:$D1302,$D1302,AH$12:AH1302))-SUMIF($D$12:$D1301,$D1302,O$12:O1301)-SUMIF($D$12:$D$2012,$D1302,N$12:N$2012),AH1302),2))),"")</f>
        <v/>
      </c>
      <c r="P1302" s="250" t="str">
        <f>IF(J1302&lt;&gt;"",1000 - SUMIF($D$12:$D1301,$D1302,P$12:P1301),"")</f>
        <v/>
      </c>
      <c r="Q1302" s="106"/>
      <c r="R1302" s="247"/>
      <c r="S1302" s="247"/>
      <c r="T1302" s="247"/>
      <c r="U1302" s="248" t="str">
        <f>IF(AND(R1302&lt;&gt;"",S1302&lt;&gt;"",Q1302&lt;&gt;""),ROUND(MIN(IF(OR(Q1302="OZZ",Q1302="ZZ"),5000,17300),TRUNC(0.75*(SUMIF($D$12:$D1302,$D1302,R$12:R1302)+SUMIF($D$12:$D1302,$D1302,S$12:S1302)),2)) - SUMIF($D$12:$D1301,$D1302,U$12:U1301),2),"")</f>
        <v/>
      </c>
      <c r="V1302" s="248" t="str">
        <f>IF(AND(R1302&lt;&gt;"",S1302&lt;&gt;"",T1302&lt;&gt;"",Q1302&lt;&gt;"",AL1302&lt;&gt;""),IF(OR(Q1302="OZZ",Q1302="ZZ"),ROUND(0-SUMIF($D$12:$D1301,$D1302,V$12:V1301),2),IF(T1302=0,0,ROUND(MIN(MIN(17300,TRUNC(0.75*(SUMIF($D$12:$D$2012,$D1302,R$12:R$2012)+SUMIF($D$12:$D$2012,$D1302,S$12:S$2012)),2)+SUMIF($D$12:$D1302,$D1302,AL$12:AL1302))-SUMIF($D$12:$D1301,$D1302,V$12:V1301)-SUMIF($D$12:$D$2012,$D1302,U$12:U$2012),AL1302),2))),"")</f>
        <v/>
      </c>
      <c r="W1302" s="250" t="str">
        <f>IF(Q1302&lt;&gt;"",1000 - SUMIF($D$12:$D1301,$D1302,W$12:W1301),"")</f>
        <v/>
      </c>
      <c r="X1302" s="106"/>
      <c r="Y1302" s="247"/>
      <c r="Z1302" s="247"/>
      <c r="AA1302" s="247"/>
      <c r="AB1302" s="248" t="str">
        <f>IF(AND(Y1302&lt;&gt;"",Z1302&lt;&gt;"",X1302&lt;&gt;""),ROUND(MIN(IF(OR(X1302="OZZ",X1302="ZZ"),5000,17300),TRUNC(0.75*(SUMIF($D$12:$D1302,$D1302,Y$12:Y1302)+SUMIF($D$12:$D1302,$D1302,Z$12:Z1302)),2)) - SUMIF($D$12:$D1301,$D1302,AB$12:AB1301),2),"")</f>
        <v/>
      </c>
      <c r="AC1302" s="251" t="str">
        <f>IF(AND(Y1302&lt;&gt;"",Z1302&lt;&gt;"",AA1302&lt;&gt;"",X1302&lt;&gt;"",AP1302&lt;&gt;""),IF(OR(X1302="OZZ",X1302="ZZ"),ROUND(0-SUMIF($D$12:$D1301,$D1302,AC$12:AC1301),2),IF(AA1302=0,0,ROUND(MIN(MIN(17300,TRUNC(0.75*(SUMIF($D$12:$D$2012,$D1302,Y$12:Y$2012)+SUMIF($D$12:$D$2012,$D1302,Z$12:Z$2012)),2)+SUMIF($D$12:$D1302,$D1302,AP$12:AP1302))-SUMIF($D$12:$D1301,$D1302,AC$12:AC1301)-SUMIF($D$12:$D$2012,$D1302,AB$12:AB$2012),AP1302),2))),"")</f>
        <v/>
      </c>
      <c r="AD1302" s="250" t="str">
        <f>IF(X1302&lt;&gt;"",1000 - SUMIF($D$12:$D1301,$D1302,AD$12:AD1301),"")</f>
        <v/>
      </c>
      <c r="AE1302" s="252"/>
      <c r="AF1302" s="253"/>
      <c r="AG1302" s="254"/>
      <c r="AH1302" s="255" t="str">
        <f t="shared" si="439"/>
        <v/>
      </c>
      <c r="AI1302" s="256"/>
      <c r="AJ1302" s="253"/>
      <c r="AK1302" s="254"/>
      <c r="AL1302" s="255" t="str">
        <f t="shared" si="440"/>
        <v/>
      </c>
      <c r="AM1302" s="256"/>
      <c r="AN1302" s="253"/>
      <c r="AO1302" s="254"/>
      <c r="AP1302" s="255" t="str">
        <f t="shared" si="420"/>
        <v/>
      </c>
      <c r="AQ1302" s="116"/>
      <c r="AR1302" s="116"/>
      <c r="AS1302" s="117"/>
      <c r="AT1302" s="118"/>
      <c r="AU1302" s="119" t="str">
        <f>IF(D1302&lt;&gt; "", IF(COUNTIF($D$12:$D1302,$D1302)&gt;1,0,IF(SUM(N1302,U1302,AB1302)&gt;0,IF(AND(X1302="",OR(Q1302&lt;&gt;"",J1302&lt;&gt;"")),IF(Q1302&lt;&gt;"",Q1302,IF(J1302&lt;&gt;"",J1302,0)),IF(AND(Q1302&lt;&gt;"",J1302&lt;&gt;"",Q1302=J1302),Q1302,X1302)),0)),"")</f>
        <v/>
      </c>
      <c r="AV1302" s="119" t="str">
        <f>IF(D1302&lt;&gt;"",IF(COUNTIF($D$12:$D1302,$D1302)&gt;1,0,IF(SUM(O1302,V1302,AC1302)&gt;0,IF(AND(X1302="",OR(Q1302&lt;&gt;"",J1302&lt;&gt;"")),IF(Q1302&lt;&gt;"",Q1302,IF(J1302&lt;&gt;"",J1302,0)),IF(AND(Q1302&lt;&gt;"",J1302&lt;&gt;"",Q1302=J1302),Q1302,X1302)),0)),"")</f>
        <v/>
      </c>
      <c r="AW1302" s="119" t="str">
        <f>IF(D1302&lt;&gt;"",IF(COUNTIF($D$12:$D1302,$D1302)&gt;1,0,IF(SUM(P1302,W1302,AD1302)&gt;0,IF(AND(X1302="",OR(Q1302&lt;&gt;"",J1302&lt;&gt;"")),IF(Q1302&lt;&gt;"",Q1302,IF(J1302&lt;&gt;"",J1302,0)),IF(AND(Q1302&lt;&gt;"",J1302&lt;&gt;"",Q1302=J1302),Q1302,X1302)),0)),"")</f>
        <v/>
      </c>
      <c r="AX1302" s="118" t="str">
        <f t="shared" si="421"/>
        <v/>
      </c>
      <c r="AY1302" s="118" t="str">
        <f t="shared" si="422"/>
        <v/>
      </c>
      <c r="AZ1302" s="118" t="str">
        <f t="shared" si="423"/>
        <v/>
      </c>
      <c r="BA1302" s="118" t="str">
        <f t="shared" si="424"/>
        <v/>
      </c>
      <c r="BB1302" s="118" t="str">
        <f t="shared" si="425"/>
        <v/>
      </c>
      <c r="BC1302" s="118" t="str">
        <f t="shared" si="426"/>
        <v/>
      </c>
      <c r="BD1302" s="118" t="str">
        <f t="shared" si="427"/>
        <v/>
      </c>
      <c r="BE1302" s="118" t="str">
        <f t="shared" si="428"/>
        <v/>
      </c>
      <c r="BF1302" s="118" t="str">
        <f t="shared" si="429"/>
        <v/>
      </c>
      <c r="BG1302" s="120"/>
      <c r="BH1302" s="120" t="str">
        <f t="shared" si="430"/>
        <v/>
      </c>
      <c r="BI1302" s="120" t="str">
        <f t="shared" si="431"/>
        <v/>
      </c>
      <c r="BJ1302" s="121"/>
      <c r="BK1302" s="120" t="str">
        <f t="shared" si="432"/>
        <v/>
      </c>
      <c r="BL1302" s="120" t="str">
        <f t="shared" si="433"/>
        <v/>
      </c>
      <c r="BM1302" s="120" t="str">
        <f t="shared" si="434"/>
        <v/>
      </c>
      <c r="BN1302" s="120" t="str">
        <f t="shared" si="435"/>
        <v/>
      </c>
      <c r="BO1302" s="120" t="str">
        <f t="shared" si="436"/>
        <v/>
      </c>
      <c r="BP1302" s="120" t="str">
        <f t="shared" si="437"/>
        <v/>
      </c>
      <c r="BQ1302" s="98"/>
      <c r="BR1302" s="98"/>
      <c r="BS1302" s="98"/>
      <c r="BT1302" s="98"/>
      <c r="BU1302" s="98"/>
      <c r="BV1302" s="98"/>
      <c r="BW1302" s="98"/>
      <c r="BX1302" s="98"/>
      <c r="BY1302" s="98"/>
      <c r="BZ1302" s="98"/>
      <c r="CA1302" s="98"/>
      <c r="CB1302" s="98"/>
      <c r="CC1302" s="98"/>
      <c r="CD1302" s="98"/>
      <c r="CE1302" s="98"/>
      <c r="CF1302" s="98"/>
      <c r="CG1302" s="98"/>
      <c r="CH1302" s="98"/>
      <c r="CI1302" s="98"/>
      <c r="CJ1302" s="98"/>
      <c r="CK1302" s="98"/>
      <c r="CL1302" s="98"/>
      <c r="CM1302" s="98"/>
      <c r="CN1302" s="98"/>
      <c r="CO1302" s="98"/>
      <c r="CP1302" s="98"/>
      <c r="CQ1302" s="98"/>
      <c r="CR1302" s="98"/>
      <c r="CS1302" s="98"/>
    </row>
    <row r="1303" spans="1:97" s="4" customFormat="1" ht="18.75" customHeight="1" x14ac:dyDescent="0.2">
      <c r="A1303" s="3">
        <f t="shared" si="438"/>
        <v>1291</v>
      </c>
      <c r="B1303" s="263"/>
      <c r="C1303" s="263"/>
      <c r="D1303" s="263"/>
      <c r="E1303" s="259"/>
      <c r="F1303" s="259"/>
      <c r="G1303" s="43"/>
      <c r="H1303" s="264"/>
      <c r="I1303" s="261"/>
      <c r="J1303" s="106"/>
      <c r="K1303" s="247"/>
      <c r="L1303" s="247"/>
      <c r="M1303" s="247"/>
      <c r="N1303" s="248" t="str">
        <f>IF(AND(K1303&lt;&gt;"",L1303&lt;&gt;"",J1303&lt;&gt;""),ROUND(MIN(IF(OR(J1303="OZZ",J1303="ZZ"),5000,17300),TRUNC(0.75*(SUMIF($D$12:$D1303,$D1303,K$12:K1303)+SUMIF($D$12:$D1303,$D1303,L$12:L1303)),2)) - SUMIF($D$12:$D1302,$D1303,N$12:N1302),2),"")</f>
        <v/>
      </c>
      <c r="O1303" s="249" t="str">
        <f>IF(AND(K1303&lt;&gt;"",L1303&lt;&gt;"",M1303&lt;&gt;"",J1303&lt;&gt;"",AH1303&lt;&gt;""),IF(OR(J1303="OZZ",J1303="ZZ"),ROUND(0-SUMIF($D$12:$D1302,$D1303,O$12:O1302),2),IF(M1303=0,0,ROUND(MIN(MIN(17300,TRUNC(0.75*(SUMIF($D$12:$D$2012,$D1303,K$12:K$2012)+SUMIF($D$12:$D$2012,$D1303,L$12:L$2012)),2)+SUMIF($D$12:$D1303,$D1303,AH$12:AH1303))-SUMIF($D$12:$D1302,$D1303,O$12:O1302)-SUMIF($D$12:$D$2012,$D1303,N$12:N$2012),AH1303),2))),"")</f>
        <v/>
      </c>
      <c r="P1303" s="250" t="str">
        <f>IF(J1303&lt;&gt;"",1000 - SUMIF($D$12:$D1302,$D1303,P$12:P1302),"")</f>
        <v/>
      </c>
      <c r="Q1303" s="106"/>
      <c r="R1303" s="247"/>
      <c r="S1303" s="247"/>
      <c r="T1303" s="247"/>
      <c r="U1303" s="248" t="str">
        <f>IF(AND(R1303&lt;&gt;"",S1303&lt;&gt;"",Q1303&lt;&gt;""),ROUND(MIN(IF(OR(Q1303="OZZ",Q1303="ZZ"),5000,17300),TRUNC(0.75*(SUMIF($D$12:$D1303,$D1303,R$12:R1303)+SUMIF($D$12:$D1303,$D1303,S$12:S1303)),2)) - SUMIF($D$12:$D1302,$D1303,U$12:U1302),2),"")</f>
        <v/>
      </c>
      <c r="V1303" s="248" t="str">
        <f>IF(AND(R1303&lt;&gt;"",S1303&lt;&gt;"",T1303&lt;&gt;"",Q1303&lt;&gt;"",AL1303&lt;&gt;""),IF(OR(Q1303="OZZ",Q1303="ZZ"),ROUND(0-SUMIF($D$12:$D1302,$D1303,V$12:V1302),2),IF(T1303=0,0,ROUND(MIN(MIN(17300,TRUNC(0.75*(SUMIF($D$12:$D$2012,$D1303,R$12:R$2012)+SUMIF($D$12:$D$2012,$D1303,S$12:S$2012)),2)+SUMIF($D$12:$D1303,$D1303,AL$12:AL1303))-SUMIF($D$12:$D1302,$D1303,V$12:V1302)-SUMIF($D$12:$D$2012,$D1303,U$12:U$2012),AL1303),2))),"")</f>
        <v/>
      </c>
      <c r="W1303" s="250" t="str">
        <f>IF(Q1303&lt;&gt;"",1000 - SUMIF($D$12:$D1302,$D1303,W$12:W1302),"")</f>
        <v/>
      </c>
      <c r="X1303" s="106"/>
      <c r="Y1303" s="247"/>
      <c r="Z1303" s="247"/>
      <c r="AA1303" s="247"/>
      <c r="AB1303" s="248" t="str">
        <f>IF(AND(Y1303&lt;&gt;"",Z1303&lt;&gt;"",X1303&lt;&gt;""),ROUND(MIN(IF(OR(X1303="OZZ",X1303="ZZ"),5000,17300),TRUNC(0.75*(SUMIF($D$12:$D1303,$D1303,Y$12:Y1303)+SUMIF($D$12:$D1303,$D1303,Z$12:Z1303)),2)) - SUMIF($D$12:$D1302,$D1303,AB$12:AB1302),2),"")</f>
        <v/>
      </c>
      <c r="AC1303" s="251" t="str">
        <f>IF(AND(Y1303&lt;&gt;"",Z1303&lt;&gt;"",AA1303&lt;&gt;"",X1303&lt;&gt;"",AP1303&lt;&gt;""),IF(OR(X1303="OZZ",X1303="ZZ"),ROUND(0-SUMIF($D$12:$D1302,$D1303,AC$12:AC1302),2),IF(AA1303=0,0,ROUND(MIN(MIN(17300,TRUNC(0.75*(SUMIF($D$12:$D$2012,$D1303,Y$12:Y$2012)+SUMIF($D$12:$D$2012,$D1303,Z$12:Z$2012)),2)+SUMIF($D$12:$D1303,$D1303,AP$12:AP1303))-SUMIF($D$12:$D1302,$D1303,AC$12:AC1302)-SUMIF($D$12:$D$2012,$D1303,AB$12:AB$2012),AP1303),2))),"")</f>
        <v/>
      </c>
      <c r="AD1303" s="250" t="str">
        <f>IF(X1303&lt;&gt;"",1000 - SUMIF($D$12:$D1302,$D1303,AD$12:AD1302),"")</f>
        <v/>
      </c>
      <c r="AE1303" s="252"/>
      <c r="AF1303" s="253"/>
      <c r="AG1303" s="254"/>
      <c r="AH1303" s="255" t="str">
        <f t="shared" si="439"/>
        <v/>
      </c>
      <c r="AI1303" s="256"/>
      <c r="AJ1303" s="253"/>
      <c r="AK1303" s="254"/>
      <c r="AL1303" s="255" t="str">
        <f t="shared" si="440"/>
        <v/>
      </c>
      <c r="AM1303" s="256"/>
      <c r="AN1303" s="253"/>
      <c r="AO1303" s="254"/>
      <c r="AP1303" s="255" t="str">
        <f t="shared" si="420"/>
        <v/>
      </c>
      <c r="AQ1303" s="116"/>
      <c r="AR1303" s="116"/>
      <c r="AS1303" s="117"/>
      <c r="AT1303" s="118"/>
      <c r="AU1303" s="119" t="str">
        <f>IF(D1303&lt;&gt; "", IF(COUNTIF($D$12:$D1303,$D1303)&gt;1,0,IF(SUM(N1303,U1303,AB1303)&gt;0,IF(AND(X1303="",OR(Q1303&lt;&gt;"",J1303&lt;&gt;"")),IF(Q1303&lt;&gt;"",Q1303,IF(J1303&lt;&gt;"",J1303,0)),IF(AND(Q1303&lt;&gt;"",J1303&lt;&gt;"",Q1303=J1303),Q1303,X1303)),0)),"")</f>
        <v/>
      </c>
      <c r="AV1303" s="119" t="str">
        <f>IF(D1303&lt;&gt;"",IF(COUNTIF($D$12:$D1303,$D1303)&gt;1,0,IF(SUM(O1303,V1303,AC1303)&gt;0,IF(AND(X1303="",OR(Q1303&lt;&gt;"",J1303&lt;&gt;"")),IF(Q1303&lt;&gt;"",Q1303,IF(J1303&lt;&gt;"",J1303,0)),IF(AND(Q1303&lt;&gt;"",J1303&lt;&gt;"",Q1303=J1303),Q1303,X1303)),0)),"")</f>
        <v/>
      </c>
      <c r="AW1303" s="119" t="str">
        <f>IF(D1303&lt;&gt;"",IF(COUNTIF($D$12:$D1303,$D1303)&gt;1,0,IF(SUM(P1303,W1303,AD1303)&gt;0,IF(AND(X1303="",OR(Q1303&lt;&gt;"",J1303&lt;&gt;"")),IF(Q1303&lt;&gt;"",Q1303,IF(J1303&lt;&gt;"",J1303,0)),IF(AND(Q1303&lt;&gt;"",J1303&lt;&gt;"",Q1303=J1303),Q1303,X1303)),0)),"")</f>
        <v/>
      </c>
      <c r="AX1303" s="118" t="str">
        <f t="shared" si="421"/>
        <v/>
      </c>
      <c r="AY1303" s="118" t="str">
        <f t="shared" si="422"/>
        <v/>
      </c>
      <c r="AZ1303" s="118" t="str">
        <f t="shared" si="423"/>
        <v/>
      </c>
      <c r="BA1303" s="118" t="str">
        <f t="shared" si="424"/>
        <v/>
      </c>
      <c r="BB1303" s="118" t="str">
        <f t="shared" si="425"/>
        <v/>
      </c>
      <c r="BC1303" s="118" t="str">
        <f t="shared" si="426"/>
        <v/>
      </c>
      <c r="BD1303" s="118" t="str">
        <f t="shared" si="427"/>
        <v/>
      </c>
      <c r="BE1303" s="118" t="str">
        <f t="shared" si="428"/>
        <v/>
      </c>
      <c r="BF1303" s="118" t="str">
        <f t="shared" si="429"/>
        <v/>
      </c>
      <c r="BG1303" s="120"/>
      <c r="BH1303" s="120" t="str">
        <f t="shared" si="430"/>
        <v/>
      </c>
      <c r="BI1303" s="120" t="str">
        <f t="shared" si="431"/>
        <v/>
      </c>
      <c r="BJ1303" s="121"/>
      <c r="BK1303" s="120" t="str">
        <f t="shared" si="432"/>
        <v/>
      </c>
      <c r="BL1303" s="120" t="str">
        <f t="shared" si="433"/>
        <v/>
      </c>
      <c r="BM1303" s="120" t="str">
        <f t="shared" si="434"/>
        <v/>
      </c>
      <c r="BN1303" s="120" t="str">
        <f t="shared" si="435"/>
        <v/>
      </c>
      <c r="BO1303" s="120" t="str">
        <f t="shared" si="436"/>
        <v/>
      </c>
      <c r="BP1303" s="120" t="str">
        <f t="shared" si="437"/>
        <v/>
      </c>
      <c r="BQ1303" s="98"/>
      <c r="BR1303" s="98"/>
      <c r="BS1303" s="98"/>
      <c r="BT1303" s="98"/>
      <c r="BU1303" s="98"/>
      <c r="BV1303" s="98"/>
      <c r="BW1303" s="98"/>
      <c r="BX1303" s="98"/>
      <c r="BY1303" s="98"/>
      <c r="BZ1303" s="98"/>
      <c r="CA1303" s="98"/>
      <c r="CB1303" s="98"/>
      <c r="CC1303" s="98"/>
      <c r="CD1303" s="98"/>
      <c r="CE1303" s="98"/>
      <c r="CF1303" s="98"/>
      <c r="CG1303" s="98"/>
      <c r="CH1303" s="98"/>
      <c r="CI1303" s="98"/>
      <c r="CJ1303" s="98"/>
      <c r="CK1303" s="98"/>
      <c r="CL1303" s="98"/>
      <c r="CM1303" s="98"/>
      <c r="CN1303" s="98"/>
      <c r="CO1303" s="98"/>
      <c r="CP1303" s="98"/>
      <c r="CQ1303" s="98"/>
      <c r="CR1303" s="98"/>
      <c r="CS1303" s="98"/>
    </row>
    <row r="1304" spans="1:97" s="4" customFormat="1" ht="18.75" customHeight="1" x14ac:dyDescent="0.2">
      <c r="A1304" s="3">
        <f t="shared" si="438"/>
        <v>1292</v>
      </c>
      <c r="B1304" s="263"/>
      <c r="C1304" s="263"/>
      <c r="D1304" s="263"/>
      <c r="E1304" s="259"/>
      <c r="F1304" s="259"/>
      <c r="G1304" s="43"/>
      <c r="H1304" s="264"/>
      <c r="I1304" s="261"/>
      <c r="J1304" s="106"/>
      <c r="K1304" s="247"/>
      <c r="L1304" s="247"/>
      <c r="M1304" s="247"/>
      <c r="N1304" s="248" t="str">
        <f>IF(AND(K1304&lt;&gt;"",L1304&lt;&gt;"",J1304&lt;&gt;""),ROUND(MIN(IF(OR(J1304="OZZ",J1304="ZZ"),5000,17300),TRUNC(0.75*(SUMIF($D$12:$D1304,$D1304,K$12:K1304)+SUMIF($D$12:$D1304,$D1304,L$12:L1304)),2)) - SUMIF($D$12:$D1303,$D1304,N$12:N1303),2),"")</f>
        <v/>
      </c>
      <c r="O1304" s="249" t="str">
        <f>IF(AND(K1304&lt;&gt;"",L1304&lt;&gt;"",M1304&lt;&gt;"",J1304&lt;&gt;"",AH1304&lt;&gt;""),IF(OR(J1304="OZZ",J1304="ZZ"),ROUND(0-SUMIF($D$12:$D1303,$D1304,O$12:O1303),2),IF(M1304=0,0,ROUND(MIN(MIN(17300,TRUNC(0.75*(SUMIF($D$12:$D$2012,$D1304,K$12:K$2012)+SUMIF($D$12:$D$2012,$D1304,L$12:L$2012)),2)+SUMIF($D$12:$D1304,$D1304,AH$12:AH1304))-SUMIF($D$12:$D1303,$D1304,O$12:O1303)-SUMIF($D$12:$D$2012,$D1304,N$12:N$2012),AH1304),2))),"")</f>
        <v/>
      </c>
      <c r="P1304" s="250" t="str">
        <f>IF(J1304&lt;&gt;"",1000 - SUMIF($D$12:$D1303,$D1304,P$12:P1303),"")</f>
        <v/>
      </c>
      <c r="Q1304" s="106"/>
      <c r="R1304" s="247"/>
      <c r="S1304" s="247"/>
      <c r="T1304" s="247"/>
      <c r="U1304" s="248" t="str">
        <f>IF(AND(R1304&lt;&gt;"",S1304&lt;&gt;"",Q1304&lt;&gt;""),ROUND(MIN(IF(OR(Q1304="OZZ",Q1304="ZZ"),5000,17300),TRUNC(0.75*(SUMIF($D$12:$D1304,$D1304,R$12:R1304)+SUMIF($D$12:$D1304,$D1304,S$12:S1304)),2)) - SUMIF($D$12:$D1303,$D1304,U$12:U1303),2),"")</f>
        <v/>
      </c>
      <c r="V1304" s="248" t="str">
        <f>IF(AND(R1304&lt;&gt;"",S1304&lt;&gt;"",T1304&lt;&gt;"",Q1304&lt;&gt;"",AL1304&lt;&gt;""),IF(OR(Q1304="OZZ",Q1304="ZZ"),ROUND(0-SUMIF($D$12:$D1303,$D1304,V$12:V1303),2),IF(T1304=0,0,ROUND(MIN(MIN(17300,TRUNC(0.75*(SUMIF($D$12:$D$2012,$D1304,R$12:R$2012)+SUMIF($D$12:$D$2012,$D1304,S$12:S$2012)),2)+SUMIF($D$12:$D1304,$D1304,AL$12:AL1304))-SUMIF($D$12:$D1303,$D1304,V$12:V1303)-SUMIF($D$12:$D$2012,$D1304,U$12:U$2012),AL1304),2))),"")</f>
        <v/>
      </c>
      <c r="W1304" s="250" t="str">
        <f>IF(Q1304&lt;&gt;"",1000 - SUMIF($D$12:$D1303,$D1304,W$12:W1303),"")</f>
        <v/>
      </c>
      <c r="X1304" s="106"/>
      <c r="Y1304" s="247"/>
      <c r="Z1304" s="247"/>
      <c r="AA1304" s="247"/>
      <c r="AB1304" s="248" t="str">
        <f>IF(AND(Y1304&lt;&gt;"",Z1304&lt;&gt;"",X1304&lt;&gt;""),ROUND(MIN(IF(OR(X1304="OZZ",X1304="ZZ"),5000,17300),TRUNC(0.75*(SUMIF($D$12:$D1304,$D1304,Y$12:Y1304)+SUMIF($D$12:$D1304,$D1304,Z$12:Z1304)),2)) - SUMIF($D$12:$D1303,$D1304,AB$12:AB1303),2),"")</f>
        <v/>
      </c>
      <c r="AC1304" s="251" t="str">
        <f>IF(AND(Y1304&lt;&gt;"",Z1304&lt;&gt;"",AA1304&lt;&gt;"",X1304&lt;&gt;"",AP1304&lt;&gt;""),IF(OR(X1304="OZZ",X1304="ZZ"),ROUND(0-SUMIF($D$12:$D1303,$D1304,AC$12:AC1303),2),IF(AA1304=0,0,ROUND(MIN(MIN(17300,TRUNC(0.75*(SUMIF($D$12:$D$2012,$D1304,Y$12:Y$2012)+SUMIF($D$12:$D$2012,$D1304,Z$12:Z$2012)),2)+SUMIF($D$12:$D1304,$D1304,AP$12:AP1304))-SUMIF($D$12:$D1303,$D1304,AC$12:AC1303)-SUMIF($D$12:$D$2012,$D1304,AB$12:AB$2012),AP1304),2))),"")</f>
        <v/>
      </c>
      <c r="AD1304" s="250" t="str">
        <f>IF(X1304&lt;&gt;"",1000 - SUMIF($D$12:$D1303,$D1304,AD$12:AD1303),"")</f>
        <v/>
      </c>
      <c r="AE1304" s="252"/>
      <c r="AF1304" s="253"/>
      <c r="AG1304" s="254"/>
      <c r="AH1304" s="255" t="str">
        <f t="shared" si="439"/>
        <v/>
      </c>
      <c r="AI1304" s="256"/>
      <c r="AJ1304" s="253"/>
      <c r="AK1304" s="254"/>
      <c r="AL1304" s="255" t="str">
        <f t="shared" si="440"/>
        <v/>
      </c>
      <c r="AM1304" s="256"/>
      <c r="AN1304" s="253"/>
      <c r="AO1304" s="254"/>
      <c r="AP1304" s="255" t="str">
        <f t="shared" si="420"/>
        <v/>
      </c>
      <c r="AQ1304" s="116"/>
      <c r="AR1304" s="116"/>
      <c r="AS1304" s="117"/>
      <c r="AT1304" s="118"/>
      <c r="AU1304" s="119" t="str">
        <f>IF(D1304&lt;&gt; "", IF(COUNTIF($D$12:$D1304,$D1304)&gt;1,0,IF(SUM(N1304,U1304,AB1304)&gt;0,IF(AND(X1304="",OR(Q1304&lt;&gt;"",J1304&lt;&gt;"")),IF(Q1304&lt;&gt;"",Q1304,IF(J1304&lt;&gt;"",J1304,0)),IF(AND(Q1304&lt;&gt;"",J1304&lt;&gt;"",Q1304=J1304),Q1304,X1304)),0)),"")</f>
        <v/>
      </c>
      <c r="AV1304" s="119" t="str">
        <f>IF(D1304&lt;&gt;"",IF(COUNTIF($D$12:$D1304,$D1304)&gt;1,0,IF(SUM(O1304,V1304,AC1304)&gt;0,IF(AND(X1304="",OR(Q1304&lt;&gt;"",J1304&lt;&gt;"")),IF(Q1304&lt;&gt;"",Q1304,IF(J1304&lt;&gt;"",J1304,0)),IF(AND(Q1304&lt;&gt;"",J1304&lt;&gt;"",Q1304=J1304),Q1304,X1304)),0)),"")</f>
        <v/>
      </c>
      <c r="AW1304" s="119" t="str">
        <f>IF(D1304&lt;&gt;"",IF(COUNTIF($D$12:$D1304,$D1304)&gt;1,0,IF(SUM(P1304,W1304,AD1304)&gt;0,IF(AND(X1304="",OR(Q1304&lt;&gt;"",J1304&lt;&gt;"")),IF(Q1304&lt;&gt;"",Q1304,IF(J1304&lt;&gt;"",J1304,0)),IF(AND(Q1304&lt;&gt;"",J1304&lt;&gt;"",Q1304=J1304),Q1304,X1304)),0)),"")</f>
        <v/>
      </c>
      <c r="AX1304" s="118" t="str">
        <f t="shared" si="421"/>
        <v/>
      </c>
      <c r="AY1304" s="118" t="str">
        <f t="shared" si="422"/>
        <v/>
      </c>
      <c r="AZ1304" s="118" t="str">
        <f t="shared" si="423"/>
        <v/>
      </c>
      <c r="BA1304" s="118" t="str">
        <f t="shared" si="424"/>
        <v/>
      </c>
      <c r="BB1304" s="118" t="str">
        <f t="shared" si="425"/>
        <v/>
      </c>
      <c r="BC1304" s="118" t="str">
        <f t="shared" si="426"/>
        <v/>
      </c>
      <c r="BD1304" s="118" t="str">
        <f t="shared" si="427"/>
        <v/>
      </c>
      <c r="BE1304" s="118" t="str">
        <f t="shared" si="428"/>
        <v/>
      </c>
      <c r="BF1304" s="118" t="str">
        <f t="shared" si="429"/>
        <v/>
      </c>
      <c r="BG1304" s="120"/>
      <c r="BH1304" s="120" t="str">
        <f t="shared" si="430"/>
        <v/>
      </c>
      <c r="BI1304" s="120" t="str">
        <f t="shared" si="431"/>
        <v/>
      </c>
      <c r="BJ1304" s="121"/>
      <c r="BK1304" s="120" t="str">
        <f t="shared" si="432"/>
        <v/>
      </c>
      <c r="BL1304" s="120" t="str">
        <f t="shared" si="433"/>
        <v/>
      </c>
      <c r="BM1304" s="120" t="str">
        <f t="shared" si="434"/>
        <v/>
      </c>
      <c r="BN1304" s="120" t="str">
        <f t="shared" si="435"/>
        <v/>
      </c>
      <c r="BO1304" s="120" t="str">
        <f t="shared" si="436"/>
        <v/>
      </c>
      <c r="BP1304" s="120" t="str">
        <f t="shared" si="437"/>
        <v/>
      </c>
      <c r="BQ1304" s="98"/>
      <c r="BR1304" s="98"/>
      <c r="BS1304" s="98"/>
      <c r="BT1304" s="98"/>
      <c r="BU1304" s="98"/>
      <c r="BV1304" s="98"/>
      <c r="BW1304" s="98"/>
      <c r="BX1304" s="98"/>
      <c r="BY1304" s="98"/>
      <c r="BZ1304" s="98"/>
      <c r="CA1304" s="98"/>
      <c r="CB1304" s="98"/>
      <c r="CC1304" s="98"/>
      <c r="CD1304" s="98"/>
      <c r="CE1304" s="98"/>
      <c r="CF1304" s="98"/>
      <c r="CG1304" s="98"/>
      <c r="CH1304" s="98"/>
      <c r="CI1304" s="98"/>
      <c r="CJ1304" s="98"/>
      <c r="CK1304" s="98"/>
      <c r="CL1304" s="98"/>
      <c r="CM1304" s="98"/>
      <c r="CN1304" s="98"/>
      <c r="CO1304" s="98"/>
      <c r="CP1304" s="98"/>
      <c r="CQ1304" s="98"/>
      <c r="CR1304" s="98"/>
      <c r="CS1304" s="98"/>
    </row>
    <row r="1305" spans="1:97" s="4" customFormat="1" ht="18.75" customHeight="1" x14ac:dyDescent="0.2">
      <c r="A1305" s="3">
        <f t="shared" si="438"/>
        <v>1293</v>
      </c>
      <c r="B1305" s="263"/>
      <c r="C1305" s="263"/>
      <c r="D1305" s="263"/>
      <c r="E1305" s="259"/>
      <c r="F1305" s="259"/>
      <c r="G1305" s="43"/>
      <c r="H1305" s="264"/>
      <c r="I1305" s="261"/>
      <c r="J1305" s="106"/>
      <c r="K1305" s="247"/>
      <c r="L1305" s="247"/>
      <c r="M1305" s="247"/>
      <c r="N1305" s="248" t="str">
        <f>IF(AND(K1305&lt;&gt;"",L1305&lt;&gt;"",J1305&lt;&gt;""),ROUND(MIN(IF(OR(J1305="OZZ",J1305="ZZ"),5000,17300),TRUNC(0.75*(SUMIF($D$12:$D1305,$D1305,K$12:K1305)+SUMIF($D$12:$D1305,$D1305,L$12:L1305)),2)) - SUMIF($D$12:$D1304,$D1305,N$12:N1304),2),"")</f>
        <v/>
      </c>
      <c r="O1305" s="249" t="str">
        <f>IF(AND(K1305&lt;&gt;"",L1305&lt;&gt;"",M1305&lt;&gt;"",J1305&lt;&gt;"",AH1305&lt;&gt;""),IF(OR(J1305="OZZ",J1305="ZZ"),ROUND(0-SUMIF($D$12:$D1304,$D1305,O$12:O1304),2),IF(M1305=0,0,ROUND(MIN(MIN(17300,TRUNC(0.75*(SUMIF($D$12:$D$2012,$D1305,K$12:K$2012)+SUMIF($D$12:$D$2012,$D1305,L$12:L$2012)),2)+SUMIF($D$12:$D1305,$D1305,AH$12:AH1305))-SUMIF($D$12:$D1304,$D1305,O$12:O1304)-SUMIF($D$12:$D$2012,$D1305,N$12:N$2012),AH1305),2))),"")</f>
        <v/>
      </c>
      <c r="P1305" s="250" t="str">
        <f>IF(J1305&lt;&gt;"",1000 - SUMIF($D$12:$D1304,$D1305,P$12:P1304),"")</f>
        <v/>
      </c>
      <c r="Q1305" s="106"/>
      <c r="R1305" s="247"/>
      <c r="S1305" s="247"/>
      <c r="T1305" s="247"/>
      <c r="U1305" s="248" t="str">
        <f>IF(AND(R1305&lt;&gt;"",S1305&lt;&gt;"",Q1305&lt;&gt;""),ROUND(MIN(IF(OR(Q1305="OZZ",Q1305="ZZ"),5000,17300),TRUNC(0.75*(SUMIF($D$12:$D1305,$D1305,R$12:R1305)+SUMIF($D$12:$D1305,$D1305,S$12:S1305)),2)) - SUMIF($D$12:$D1304,$D1305,U$12:U1304),2),"")</f>
        <v/>
      </c>
      <c r="V1305" s="248" t="str">
        <f>IF(AND(R1305&lt;&gt;"",S1305&lt;&gt;"",T1305&lt;&gt;"",Q1305&lt;&gt;"",AL1305&lt;&gt;""),IF(OR(Q1305="OZZ",Q1305="ZZ"),ROUND(0-SUMIF($D$12:$D1304,$D1305,V$12:V1304),2),IF(T1305=0,0,ROUND(MIN(MIN(17300,TRUNC(0.75*(SUMIF($D$12:$D$2012,$D1305,R$12:R$2012)+SUMIF($D$12:$D$2012,$D1305,S$12:S$2012)),2)+SUMIF($D$12:$D1305,$D1305,AL$12:AL1305))-SUMIF($D$12:$D1304,$D1305,V$12:V1304)-SUMIF($D$12:$D$2012,$D1305,U$12:U$2012),AL1305),2))),"")</f>
        <v/>
      </c>
      <c r="W1305" s="250" t="str">
        <f>IF(Q1305&lt;&gt;"",1000 - SUMIF($D$12:$D1304,$D1305,W$12:W1304),"")</f>
        <v/>
      </c>
      <c r="X1305" s="106"/>
      <c r="Y1305" s="247"/>
      <c r="Z1305" s="247"/>
      <c r="AA1305" s="247"/>
      <c r="AB1305" s="248" t="str">
        <f>IF(AND(Y1305&lt;&gt;"",Z1305&lt;&gt;"",X1305&lt;&gt;""),ROUND(MIN(IF(OR(X1305="OZZ",X1305="ZZ"),5000,17300),TRUNC(0.75*(SUMIF($D$12:$D1305,$D1305,Y$12:Y1305)+SUMIF($D$12:$D1305,$D1305,Z$12:Z1305)),2)) - SUMIF($D$12:$D1304,$D1305,AB$12:AB1304),2),"")</f>
        <v/>
      </c>
      <c r="AC1305" s="251" t="str">
        <f>IF(AND(Y1305&lt;&gt;"",Z1305&lt;&gt;"",AA1305&lt;&gt;"",X1305&lt;&gt;"",AP1305&lt;&gt;""),IF(OR(X1305="OZZ",X1305="ZZ"),ROUND(0-SUMIF($D$12:$D1304,$D1305,AC$12:AC1304),2),IF(AA1305=0,0,ROUND(MIN(MIN(17300,TRUNC(0.75*(SUMIF($D$12:$D$2012,$D1305,Y$12:Y$2012)+SUMIF($D$12:$D$2012,$D1305,Z$12:Z$2012)),2)+SUMIF($D$12:$D1305,$D1305,AP$12:AP1305))-SUMIF($D$12:$D1304,$D1305,AC$12:AC1304)-SUMIF($D$12:$D$2012,$D1305,AB$12:AB$2012),AP1305),2))),"")</f>
        <v/>
      </c>
      <c r="AD1305" s="250" t="str">
        <f>IF(X1305&lt;&gt;"",1000 - SUMIF($D$12:$D1304,$D1305,AD$12:AD1304),"")</f>
        <v/>
      </c>
      <c r="AE1305" s="252"/>
      <c r="AF1305" s="253"/>
      <c r="AG1305" s="254"/>
      <c r="AH1305" s="255" t="str">
        <f t="shared" si="439"/>
        <v/>
      </c>
      <c r="AI1305" s="256"/>
      <c r="AJ1305" s="253"/>
      <c r="AK1305" s="254"/>
      <c r="AL1305" s="255" t="str">
        <f t="shared" si="440"/>
        <v/>
      </c>
      <c r="AM1305" s="256"/>
      <c r="AN1305" s="253"/>
      <c r="AO1305" s="254"/>
      <c r="AP1305" s="255" t="str">
        <f t="shared" si="420"/>
        <v/>
      </c>
      <c r="AQ1305" s="116"/>
      <c r="AR1305" s="116"/>
      <c r="AS1305" s="117"/>
      <c r="AT1305" s="118"/>
      <c r="AU1305" s="119" t="str">
        <f>IF(D1305&lt;&gt; "", IF(COUNTIF($D$12:$D1305,$D1305)&gt;1,0,IF(SUM(N1305,U1305,AB1305)&gt;0,IF(AND(X1305="",OR(Q1305&lt;&gt;"",J1305&lt;&gt;"")),IF(Q1305&lt;&gt;"",Q1305,IF(J1305&lt;&gt;"",J1305,0)),IF(AND(Q1305&lt;&gt;"",J1305&lt;&gt;"",Q1305=J1305),Q1305,X1305)),0)),"")</f>
        <v/>
      </c>
      <c r="AV1305" s="119" t="str">
        <f>IF(D1305&lt;&gt;"",IF(COUNTIF($D$12:$D1305,$D1305)&gt;1,0,IF(SUM(O1305,V1305,AC1305)&gt;0,IF(AND(X1305="",OR(Q1305&lt;&gt;"",J1305&lt;&gt;"")),IF(Q1305&lt;&gt;"",Q1305,IF(J1305&lt;&gt;"",J1305,0)),IF(AND(Q1305&lt;&gt;"",J1305&lt;&gt;"",Q1305=J1305),Q1305,X1305)),0)),"")</f>
        <v/>
      </c>
      <c r="AW1305" s="119" t="str">
        <f>IF(D1305&lt;&gt;"",IF(COUNTIF($D$12:$D1305,$D1305)&gt;1,0,IF(SUM(P1305,W1305,AD1305)&gt;0,IF(AND(X1305="",OR(Q1305&lt;&gt;"",J1305&lt;&gt;"")),IF(Q1305&lt;&gt;"",Q1305,IF(J1305&lt;&gt;"",J1305,0)),IF(AND(Q1305&lt;&gt;"",J1305&lt;&gt;"",Q1305=J1305),Q1305,X1305)),0)),"")</f>
        <v/>
      </c>
      <c r="AX1305" s="118" t="str">
        <f t="shared" si="421"/>
        <v/>
      </c>
      <c r="AY1305" s="118" t="str">
        <f t="shared" si="422"/>
        <v/>
      </c>
      <c r="AZ1305" s="118" t="str">
        <f t="shared" si="423"/>
        <v/>
      </c>
      <c r="BA1305" s="118" t="str">
        <f t="shared" si="424"/>
        <v/>
      </c>
      <c r="BB1305" s="118" t="str">
        <f t="shared" si="425"/>
        <v/>
      </c>
      <c r="BC1305" s="118" t="str">
        <f t="shared" si="426"/>
        <v/>
      </c>
      <c r="BD1305" s="118" t="str">
        <f t="shared" si="427"/>
        <v/>
      </c>
      <c r="BE1305" s="118" t="str">
        <f t="shared" si="428"/>
        <v/>
      </c>
      <c r="BF1305" s="118" t="str">
        <f t="shared" si="429"/>
        <v/>
      </c>
      <c r="BG1305" s="120"/>
      <c r="BH1305" s="120" t="str">
        <f t="shared" si="430"/>
        <v/>
      </c>
      <c r="BI1305" s="120" t="str">
        <f t="shared" si="431"/>
        <v/>
      </c>
      <c r="BJ1305" s="121"/>
      <c r="BK1305" s="120" t="str">
        <f t="shared" si="432"/>
        <v/>
      </c>
      <c r="BL1305" s="120" t="str">
        <f t="shared" si="433"/>
        <v/>
      </c>
      <c r="BM1305" s="120" t="str">
        <f t="shared" si="434"/>
        <v/>
      </c>
      <c r="BN1305" s="120" t="str">
        <f t="shared" si="435"/>
        <v/>
      </c>
      <c r="BO1305" s="120" t="str">
        <f t="shared" si="436"/>
        <v/>
      </c>
      <c r="BP1305" s="120" t="str">
        <f t="shared" si="437"/>
        <v/>
      </c>
      <c r="BQ1305" s="98"/>
      <c r="BR1305" s="98"/>
      <c r="BS1305" s="98"/>
      <c r="BT1305" s="98"/>
      <c r="BU1305" s="98"/>
      <c r="BV1305" s="98"/>
      <c r="BW1305" s="98"/>
      <c r="BX1305" s="98"/>
      <c r="BY1305" s="98"/>
      <c r="BZ1305" s="98"/>
      <c r="CA1305" s="98"/>
      <c r="CB1305" s="98"/>
      <c r="CC1305" s="98"/>
      <c r="CD1305" s="98"/>
      <c r="CE1305" s="98"/>
      <c r="CF1305" s="98"/>
      <c r="CG1305" s="98"/>
      <c r="CH1305" s="98"/>
      <c r="CI1305" s="98"/>
      <c r="CJ1305" s="98"/>
      <c r="CK1305" s="98"/>
      <c r="CL1305" s="98"/>
      <c r="CM1305" s="98"/>
      <c r="CN1305" s="98"/>
      <c r="CO1305" s="98"/>
      <c r="CP1305" s="98"/>
      <c r="CQ1305" s="98"/>
      <c r="CR1305" s="98"/>
      <c r="CS1305" s="98"/>
    </row>
    <row r="1306" spans="1:97" s="4" customFormat="1" ht="18.75" customHeight="1" x14ac:dyDescent="0.2">
      <c r="A1306" s="3">
        <f t="shared" si="438"/>
        <v>1294</v>
      </c>
      <c r="B1306" s="263"/>
      <c r="C1306" s="263"/>
      <c r="D1306" s="263"/>
      <c r="E1306" s="259"/>
      <c r="F1306" s="259"/>
      <c r="G1306" s="43"/>
      <c r="H1306" s="264"/>
      <c r="I1306" s="261"/>
      <c r="J1306" s="106"/>
      <c r="K1306" s="247"/>
      <c r="L1306" s="247"/>
      <c r="M1306" s="247"/>
      <c r="N1306" s="248" t="str">
        <f>IF(AND(K1306&lt;&gt;"",L1306&lt;&gt;"",J1306&lt;&gt;""),ROUND(MIN(IF(OR(J1306="OZZ",J1306="ZZ"),5000,17300),TRUNC(0.75*(SUMIF($D$12:$D1306,$D1306,K$12:K1306)+SUMIF($D$12:$D1306,$D1306,L$12:L1306)),2)) - SUMIF($D$12:$D1305,$D1306,N$12:N1305),2),"")</f>
        <v/>
      </c>
      <c r="O1306" s="249" t="str">
        <f>IF(AND(K1306&lt;&gt;"",L1306&lt;&gt;"",M1306&lt;&gt;"",J1306&lt;&gt;"",AH1306&lt;&gt;""),IF(OR(J1306="OZZ",J1306="ZZ"),ROUND(0-SUMIF($D$12:$D1305,$D1306,O$12:O1305),2),IF(M1306=0,0,ROUND(MIN(MIN(17300,TRUNC(0.75*(SUMIF($D$12:$D$2012,$D1306,K$12:K$2012)+SUMIF($D$12:$D$2012,$D1306,L$12:L$2012)),2)+SUMIF($D$12:$D1306,$D1306,AH$12:AH1306))-SUMIF($D$12:$D1305,$D1306,O$12:O1305)-SUMIF($D$12:$D$2012,$D1306,N$12:N$2012),AH1306),2))),"")</f>
        <v/>
      </c>
      <c r="P1306" s="250" t="str">
        <f>IF(J1306&lt;&gt;"",1000 - SUMIF($D$12:$D1305,$D1306,P$12:P1305),"")</f>
        <v/>
      </c>
      <c r="Q1306" s="106"/>
      <c r="R1306" s="247"/>
      <c r="S1306" s="247"/>
      <c r="T1306" s="247"/>
      <c r="U1306" s="248" t="str">
        <f>IF(AND(R1306&lt;&gt;"",S1306&lt;&gt;"",Q1306&lt;&gt;""),ROUND(MIN(IF(OR(Q1306="OZZ",Q1306="ZZ"),5000,17300),TRUNC(0.75*(SUMIF($D$12:$D1306,$D1306,R$12:R1306)+SUMIF($D$12:$D1306,$D1306,S$12:S1306)),2)) - SUMIF($D$12:$D1305,$D1306,U$12:U1305),2),"")</f>
        <v/>
      </c>
      <c r="V1306" s="248" t="str">
        <f>IF(AND(R1306&lt;&gt;"",S1306&lt;&gt;"",T1306&lt;&gt;"",Q1306&lt;&gt;"",AL1306&lt;&gt;""),IF(OR(Q1306="OZZ",Q1306="ZZ"),ROUND(0-SUMIF($D$12:$D1305,$D1306,V$12:V1305),2),IF(T1306=0,0,ROUND(MIN(MIN(17300,TRUNC(0.75*(SUMIF($D$12:$D$2012,$D1306,R$12:R$2012)+SUMIF($D$12:$D$2012,$D1306,S$12:S$2012)),2)+SUMIF($D$12:$D1306,$D1306,AL$12:AL1306))-SUMIF($D$12:$D1305,$D1306,V$12:V1305)-SUMIF($D$12:$D$2012,$D1306,U$12:U$2012),AL1306),2))),"")</f>
        <v/>
      </c>
      <c r="W1306" s="250" t="str">
        <f>IF(Q1306&lt;&gt;"",1000 - SUMIF($D$12:$D1305,$D1306,W$12:W1305),"")</f>
        <v/>
      </c>
      <c r="X1306" s="106"/>
      <c r="Y1306" s="247"/>
      <c r="Z1306" s="247"/>
      <c r="AA1306" s="247"/>
      <c r="AB1306" s="248" t="str">
        <f>IF(AND(Y1306&lt;&gt;"",Z1306&lt;&gt;"",X1306&lt;&gt;""),ROUND(MIN(IF(OR(X1306="OZZ",X1306="ZZ"),5000,17300),TRUNC(0.75*(SUMIF($D$12:$D1306,$D1306,Y$12:Y1306)+SUMIF($D$12:$D1306,$D1306,Z$12:Z1306)),2)) - SUMIF($D$12:$D1305,$D1306,AB$12:AB1305),2),"")</f>
        <v/>
      </c>
      <c r="AC1306" s="251" t="str">
        <f>IF(AND(Y1306&lt;&gt;"",Z1306&lt;&gt;"",AA1306&lt;&gt;"",X1306&lt;&gt;"",AP1306&lt;&gt;""),IF(OR(X1306="OZZ",X1306="ZZ"),ROUND(0-SUMIF($D$12:$D1305,$D1306,AC$12:AC1305),2),IF(AA1306=0,0,ROUND(MIN(MIN(17300,TRUNC(0.75*(SUMIF($D$12:$D$2012,$D1306,Y$12:Y$2012)+SUMIF($D$12:$D$2012,$D1306,Z$12:Z$2012)),2)+SUMIF($D$12:$D1306,$D1306,AP$12:AP1306))-SUMIF($D$12:$D1305,$D1306,AC$12:AC1305)-SUMIF($D$12:$D$2012,$D1306,AB$12:AB$2012),AP1306),2))),"")</f>
        <v/>
      </c>
      <c r="AD1306" s="250" t="str">
        <f>IF(X1306&lt;&gt;"",1000 - SUMIF($D$12:$D1305,$D1306,AD$12:AD1305),"")</f>
        <v/>
      </c>
      <c r="AE1306" s="252"/>
      <c r="AF1306" s="253"/>
      <c r="AG1306" s="254"/>
      <c r="AH1306" s="255" t="str">
        <f t="shared" si="439"/>
        <v/>
      </c>
      <c r="AI1306" s="256"/>
      <c r="AJ1306" s="253"/>
      <c r="AK1306" s="254"/>
      <c r="AL1306" s="255" t="str">
        <f t="shared" si="440"/>
        <v/>
      </c>
      <c r="AM1306" s="256"/>
      <c r="AN1306" s="253"/>
      <c r="AO1306" s="254"/>
      <c r="AP1306" s="255" t="str">
        <f t="shared" si="420"/>
        <v/>
      </c>
      <c r="AQ1306" s="116"/>
      <c r="AR1306" s="116"/>
      <c r="AS1306" s="117"/>
      <c r="AT1306" s="118"/>
      <c r="AU1306" s="119" t="str">
        <f>IF(D1306&lt;&gt; "", IF(COUNTIF($D$12:$D1306,$D1306)&gt;1,0,IF(SUM(N1306,U1306,AB1306)&gt;0,IF(AND(X1306="",OR(Q1306&lt;&gt;"",J1306&lt;&gt;"")),IF(Q1306&lt;&gt;"",Q1306,IF(J1306&lt;&gt;"",J1306,0)),IF(AND(Q1306&lt;&gt;"",J1306&lt;&gt;"",Q1306=J1306),Q1306,X1306)),0)),"")</f>
        <v/>
      </c>
      <c r="AV1306" s="119" t="str">
        <f>IF(D1306&lt;&gt;"",IF(COUNTIF($D$12:$D1306,$D1306)&gt;1,0,IF(SUM(O1306,V1306,AC1306)&gt;0,IF(AND(X1306="",OR(Q1306&lt;&gt;"",J1306&lt;&gt;"")),IF(Q1306&lt;&gt;"",Q1306,IF(J1306&lt;&gt;"",J1306,0)),IF(AND(Q1306&lt;&gt;"",J1306&lt;&gt;"",Q1306=J1306),Q1306,X1306)),0)),"")</f>
        <v/>
      </c>
      <c r="AW1306" s="119" t="str">
        <f>IF(D1306&lt;&gt;"",IF(COUNTIF($D$12:$D1306,$D1306)&gt;1,0,IF(SUM(P1306,W1306,AD1306)&gt;0,IF(AND(X1306="",OR(Q1306&lt;&gt;"",J1306&lt;&gt;"")),IF(Q1306&lt;&gt;"",Q1306,IF(J1306&lt;&gt;"",J1306,0)),IF(AND(Q1306&lt;&gt;"",J1306&lt;&gt;"",Q1306=J1306),Q1306,X1306)),0)),"")</f>
        <v/>
      </c>
      <c r="AX1306" s="118" t="str">
        <f t="shared" si="421"/>
        <v/>
      </c>
      <c r="AY1306" s="118" t="str">
        <f t="shared" si="422"/>
        <v/>
      </c>
      <c r="AZ1306" s="118" t="str">
        <f t="shared" si="423"/>
        <v/>
      </c>
      <c r="BA1306" s="118" t="str">
        <f t="shared" si="424"/>
        <v/>
      </c>
      <c r="BB1306" s="118" t="str">
        <f t="shared" si="425"/>
        <v/>
      </c>
      <c r="BC1306" s="118" t="str">
        <f t="shared" si="426"/>
        <v/>
      </c>
      <c r="BD1306" s="118" t="str">
        <f t="shared" si="427"/>
        <v/>
      </c>
      <c r="BE1306" s="118" t="str">
        <f t="shared" si="428"/>
        <v/>
      </c>
      <c r="BF1306" s="118" t="str">
        <f t="shared" si="429"/>
        <v/>
      </c>
      <c r="BG1306" s="120"/>
      <c r="BH1306" s="120" t="str">
        <f t="shared" si="430"/>
        <v/>
      </c>
      <c r="BI1306" s="120" t="str">
        <f t="shared" si="431"/>
        <v/>
      </c>
      <c r="BJ1306" s="121"/>
      <c r="BK1306" s="120" t="str">
        <f t="shared" si="432"/>
        <v/>
      </c>
      <c r="BL1306" s="120" t="str">
        <f t="shared" si="433"/>
        <v/>
      </c>
      <c r="BM1306" s="120" t="str">
        <f t="shared" si="434"/>
        <v/>
      </c>
      <c r="BN1306" s="120" t="str">
        <f t="shared" si="435"/>
        <v/>
      </c>
      <c r="BO1306" s="120" t="str">
        <f t="shared" si="436"/>
        <v/>
      </c>
      <c r="BP1306" s="120" t="str">
        <f t="shared" si="437"/>
        <v/>
      </c>
      <c r="BQ1306" s="98"/>
      <c r="BR1306" s="98"/>
      <c r="BS1306" s="98"/>
      <c r="BT1306" s="98"/>
      <c r="BU1306" s="98"/>
      <c r="BV1306" s="98"/>
      <c r="BW1306" s="98"/>
      <c r="BX1306" s="98"/>
      <c r="BY1306" s="98"/>
      <c r="BZ1306" s="98"/>
      <c r="CA1306" s="98"/>
      <c r="CB1306" s="98"/>
      <c r="CC1306" s="98"/>
      <c r="CD1306" s="98"/>
      <c r="CE1306" s="98"/>
      <c r="CF1306" s="98"/>
      <c r="CG1306" s="98"/>
      <c r="CH1306" s="98"/>
      <c r="CI1306" s="98"/>
      <c r="CJ1306" s="98"/>
      <c r="CK1306" s="98"/>
      <c r="CL1306" s="98"/>
      <c r="CM1306" s="98"/>
      <c r="CN1306" s="98"/>
      <c r="CO1306" s="98"/>
      <c r="CP1306" s="98"/>
      <c r="CQ1306" s="98"/>
      <c r="CR1306" s="98"/>
      <c r="CS1306" s="98"/>
    </row>
    <row r="1307" spans="1:97" s="4" customFormat="1" ht="18.75" customHeight="1" x14ac:dyDescent="0.2">
      <c r="A1307" s="3">
        <f t="shared" si="438"/>
        <v>1295</v>
      </c>
      <c r="B1307" s="263"/>
      <c r="C1307" s="263"/>
      <c r="D1307" s="263"/>
      <c r="E1307" s="259"/>
      <c r="F1307" s="259"/>
      <c r="G1307" s="43"/>
      <c r="H1307" s="264"/>
      <c r="I1307" s="261"/>
      <c r="J1307" s="106"/>
      <c r="K1307" s="247"/>
      <c r="L1307" s="247"/>
      <c r="M1307" s="247"/>
      <c r="N1307" s="248" t="str">
        <f>IF(AND(K1307&lt;&gt;"",L1307&lt;&gt;"",J1307&lt;&gt;""),ROUND(MIN(IF(OR(J1307="OZZ",J1307="ZZ"),5000,17300),TRUNC(0.75*(SUMIF($D$12:$D1307,$D1307,K$12:K1307)+SUMIF($D$12:$D1307,$D1307,L$12:L1307)),2)) - SUMIF($D$12:$D1306,$D1307,N$12:N1306),2),"")</f>
        <v/>
      </c>
      <c r="O1307" s="249" t="str">
        <f>IF(AND(K1307&lt;&gt;"",L1307&lt;&gt;"",M1307&lt;&gt;"",J1307&lt;&gt;"",AH1307&lt;&gt;""),IF(OR(J1307="OZZ",J1307="ZZ"),ROUND(0-SUMIF($D$12:$D1306,$D1307,O$12:O1306),2),IF(M1307=0,0,ROUND(MIN(MIN(17300,TRUNC(0.75*(SUMIF($D$12:$D$2012,$D1307,K$12:K$2012)+SUMIF($D$12:$D$2012,$D1307,L$12:L$2012)),2)+SUMIF($D$12:$D1307,$D1307,AH$12:AH1307))-SUMIF($D$12:$D1306,$D1307,O$12:O1306)-SUMIF($D$12:$D$2012,$D1307,N$12:N$2012),AH1307),2))),"")</f>
        <v/>
      </c>
      <c r="P1307" s="250" t="str">
        <f>IF(J1307&lt;&gt;"",1000 - SUMIF($D$12:$D1306,$D1307,P$12:P1306),"")</f>
        <v/>
      </c>
      <c r="Q1307" s="106"/>
      <c r="R1307" s="247"/>
      <c r="S1307" s="247"/>
      <c r="T1307" s="247"/>
      <c r="U1307" s="248" t="str">
        <f>IF(AND(R1307&lt;&gt;"",S1307&lt;&gt;"",Q1307&lt;&gt;""),ROUND(MIN(IF(OR(Q1307="OZZ",Q1307="ZZ"),5000,17300),TRUNC(0.75*(SUMIF($D$12:$D1307,$D1307,R$12:R1307)+SUMIF($D$12:$D1307,$D1307,S$12:S1307)),2)) - SUMIF($D$12:$D1306,$D1307,U$12:U1306),2),"")</f>
        <v/>
      </c>
      <c r="V1307" s="248" t="str">
        <f>IF(AND(R1307&lt;&gt;"",S1307&lt;&gt;"",T1307&lt;&gt;"",Q1307&lt;&gt;"",AL1307&lt;&gt;""),IF(OR(Q1307="OZZ",Q1307="ZZ"),ROUND(0-SUMIF($D$12:$D1306,$D1307,V$12:V1306),2),IF(T1307=0,0,ROUND(MIN(MIN(17300,TRUNC(0.75*(SUMIF($D$12:$D$2012,$D1307,R$12:R$2012)+SUMIF($D$12:$D$2012,$D1307,S$12:S$2012)),2)+SUMIF($D$12:$D1307,$D1307,AL$12:AL1307))-SUMIF($D$12:$D1306,$D1307,V$12:V1306)-SUMIF($D$12:$D$2012,$D1307,U$12:U$2012),AL1307),2))),"")</f>
        <v/>
      </c>
      <c r="W1307" s="250" t="str">
        <f>IF(Q1307&lt;&gt;"",1000 - SUMIF($D$12:$D1306,$D1307,W$12:W1306),"")</f>
        <v/>
      </c>
      <c r="X1307" s="106"/>
      <c r="Y1307" s="247"/>
      <c r="Z1307" s="247"/>
      <c r="AA1307" s="247"/>
      <c r="AB1307" s="248" t="str">
        <f>IF(AND(Y1307&lt;&gt;"",Z1307&lt;&gt;"",X1307&lt;&gt;""),ROUND(MIN(IF(OR(X1307="OZZ",X1307="ZZ"),5000,17300),TRUNC(0.75*(SUMIF($D$12:$D1307,$D1307,Y$12:Y1307)+SUMIF($D$12:$D1307,$D1307,Z$12:Z1307)),2)) - SUMIF($D$12:$D1306,$D1307,AB$12:AB1306),2),"")</f>
        <v/>
      </c>
      <c r="AC1307" s="251" t="str">
        <f>IF(AND(Y1307&lt;&gt;"",Z1307&lt;&gt;"",AA1307&lt;&gt;"",X1307&lt;&gt;"",AP1307&lt;&gt;""),IF(OR(X1307="OZZ",X1307="ZZ"),ROUND(0-SUMIF($D$12:$D1306,$D1307,AC$12:AC1306),2),IF(AA1307=0,0,ROUND(MIN(MIN(17300,TRUNC(0.75*(SUMIF($D$12:$D$2012,$D1307,Y$12:Y$2012)+SUMIF($D$12:$D$2012,$D1307,Z$12:Z$2012)),2)+SUMIF($D$12:$D1307,$D1307,AP$12:AP1307))-SUMIF($D$12:$D1306,$D1307,AC$12:AC1306)-SUMIF($D$12:$D$2012,$D1307,AB$12:AB$2012),AP1307),2))),"")</f>
        <v/>
      </c>
      <c r="AD1307" s="250" t="str">
        <f>IF(X1307&lt;&gt;"",1000 - SUMIF($D$12:$D1306,$D1307,AD$12:AD1306),"")</f>
        <v/>
      </c>
      <c r="AE1307" s="252"/>
      <c r="AF1307" s="253"/>
      <c r="AG1307" s="254"/>
      <c r="AH1307" s="255" t="str">
        <f t="shared" si="439"/>
        <v/>
      </c>
      <c r="AI1307" s="256"/>
      <c r="AJ1307" s="253"/>
      <c r="AK1307" s="254"/>
      <c r="AL1307" s="255" t="str">
        <f t="shared" si="440"/>
        <v/>
      </c>
      <c r="AM1307" s="256"/>
      <c r="AN1307" s="253"/>
      <c r="AO1307" s="254"/>
      <c r="AP1307" s="255" t="str">
        <f t="shared" si="420"/>
        <v/>
      </c>
      <c r="AQ1307" s="116"/>
      <c r="AR1307" s="116"/>
      <c r="AS1307" s="117"/>
      <c r="AT1307" s="118"/>
      <c r="AU1307" s="119" t="str">
        <f>IF(D1307&lt;&gt; "", IF(COUNTIF($D$12:$D1307,$D1307)&gt;1,0,IF(SUM(N1307,U1307,AB1307)&gt;0,IF(AND(X1307="",OR(Q1307&lt;&gt;"",J1307&lt;&gt;"")),IF(Q1307&lt;&gt;"",Q1307,IF(J1307&lt;&gt;"",J1307,0)),IF(AND(Q1307&lt;&gt;"",J1307&lt;&gt;"",Q1307=J1307),Q1307,X1307)),0)),"")</f>
        <v/>
      </c>
      <c r="AV1307" s="119" t="str">
        <f>IF(D1307&lt;&gt;"",IF(COUNTIF($D$12:$D1307,$D1307)&gt;1,0,IF(SUM(O1307,V1307,AC1307)&gt;0,IF(AND(X1307="",OR(Q1307&lt;&gt;"",J1307&lt;&gt;"")),IF(Q1307&lt;&gt;"",Q1307,IF(J1307&lt;&gt;"",J1307,0)),IF(AND(Q1307&lt;&gt;"",J1307&lt;&gt;"",Q1307=J1307),Q1307,X1307)),0)),"")</f>
        <v/>
      </c>
      <c r="AW1307" s="119" t="str">
        <f>IF(D1307&lt;&gt;"",IF(COUNTIF($D$12:$D1307,$D1307)&gt;1,0,IF(SUM(P1307,W1307,AD1307)&gt;0,IF(AND(X1307="",OR(Q1307&lt;&gt;"",J1307&lt;&gt;"")),IF(Q1307&lt;&gt;"",Q1307,IF(J1307&lt;&gt;"",J1307,0)),IF(AND(Q1307&lt;&gt;"",J1307&lt;&gt;"",Q1307=J1307),Q1307,X1307)),0)),"")</f>
        <v/>
      </c>
      <c r="AX1307" s="118" t="str">
        <f t="shared" si="421"/>
        <v/>
      </c>
      <c r="AY1307" s="118" t="str">
        <f t="shared" si="422"/>
        <v/>
      </c>
      <c r="AZ1307" s="118" t="str">
        <f t="shared" si="423"/>
        <v/>
      </c>
      <c r="BA1307" s="118" t="str">
        <f t="shared" si="424"/>
        <v/>
      </c>
      <c r="BB1307" s="118" t="str">
        <f t="shared" si="425"/>
        <v/>
      </c>
      <c r="BC1307" s="118" t="str">
        <f t="shared" si="426"/>
        <v/>
      </c>
      <c r="BD1307" s="118" t="str">
        <f t="shared" si="427"/>
        <v/>
      </c>
      <c r="BE1307" s="118" t="str">
        <f t="shared" si="428"/>
        <v/>
      </c>
      <c r="BF1307" s="118" t="str">
        <f t="shared" si="429"/>
        <v/>
      </c>
      <c r="BG1307" s="120"/>
      <c r="BH1307" s="120" t="str">
        <f t="shared" si="430"/>
        <v/>
      </c>
      <c r="BI1307" s="120" t="str">
        <f t="shared" si="431"/>
        <v/>
      </c>
      <c r="BJ1307" s="121"/>
      <c r="BK1307" s="120" t="str">
        <f t="shared" si="432"/>
        <v/>
      </c>
      <c r="BL1307" s="120" t="str">
        <f t="shared" si="433"/>
        <v/>
      </c>
      <c r="BM1307" s="120" t="str">
        <f t="shared" si="434"/>
        <v/>
      </c>
      <c r="BN1307" s="120" t="str">
        <f t="shared" si="435"/>
        <v/>
      </c>
      <c r="BO1307" s="120" t="str">
        <f t="shared" si="436"/>
        <v/>
      </c>
      <c r="BP1307" s="120" t="str">
        <f t="shared" si="437"/>
        <v/>
      </c>
      <c r="BQ1307" s="98"/>
      <c r="BR1307" s="98"/>
      <c r="BS1307" s="98"/>
      <c r="BT1307" s="98"/>
      <c r="BU1307" s="98"/>
      <c r="BV1307" s="98"/>
      <c r="BW1307" s="98"/>
      <c r="BX1307" s="98"/>
      <c r="BY1307" s="98"/>
      <c r="BZ1307" s="98"/>
      <c r="CA1307" s="98"/>
      <c r="CB1307" s="98"/>
      <c r="CC1307" s="98"/>
      <c r="CD1307" s="98"/>
      <c r="CE1307" s="98"/>
      <c r="CF1307" s="98"/>
      <c r="CG1307" s="98"/>
      <c r="CH1307" s="98"/>
      <c r="CI1307" s="98"/>
      <c r="CJ1307" s="98"/>
      <c r="CK1307" s="98"/>
      <c r="CL1307" s="98"/>
      <c r="CM1307" s="98"/>
      <c r="CN1307" s="98"/>
      <c r="CO1307" s="98"/>
      <c r="CP1307" s="98"/>
      <c r="CQ1307" s="98"/>
      <c r="CR1307" s="98"/>
      <c r="CS1307" s="98"/>
    </row>
    <row r="1308" spans="1:97" s="4" customFormat="1" ht="18.75" customHeight="1" x14ac:dyDescent="0.2">
      <c r="A1308" s="3">
        <f t="shared" si="438"/>
        <v>1296</v>
      </c>
      <c r="B1308" s="263"/>
      <c r="C1308" s="263"/>
      <c r="D1308" s="263"/>
      <c r="E1308" s="259"/>
      <c r="F1308" s="259"/>
      <c r="G1308" s="43"/>
      <c r="H1308" s="264"/>
      <c r="I1308" s="261"/>
      <c r="J1308" s="106"/>
      <c r="K1308" s="247"/>
      <c r="L1308" s="247"/>
      <c r="M1308" s="247"/>
      <c r="N1308" s="248" t="str">
        <f>IF(AND(K1308&lt;&gt;"",L1308&lt;&gt;"",J1308&lt;&gt;""),ROUND(MIN(IF(OR(J1308="OZZ",J1308="ZZ"),5000,17300),TRUNC(0.75*(SUMIF($D$12:$D1308,$D1308,K$12:K1308)+SUMIF($D$12:$D1308,$D1308,L$12:L1308)),2)) - SUMIF($D$12:$D1307,$D1308,N$12:N1307),2),"")</f>
        <v/>
      </c>
      <c r="O1308" s="249" t="str">
        <f>IF(AND(K1308&lt;&gt;"",L1308&lt;&gt;"",M1308&lt;&gt;"",J1308&lt;&gt;"",AH1308&lt;&gt;""),IF(OR(J1308="OZZ",J1308="ZZ"),ROUND(0-SUMIF($D$12:$D1307,$D1308,O$12:O1307),2),IF(M1308=0,0,ROUND(MIN(MIN(17300,TRUNC(0.75*(SUMIF($D$12:$D$2012,$D1308,K$12:K$2012)+SUMIF($D$12:$D$2012,$D1308,L$12:L$2012)),2)+SUMIF($D$12:$D1308,$D1308,AH$12:AH1308))-SUMIF($D$12:$D1307,$D1308,O$12:O1307)-SUMIF($D$12:$D$2012,$D1308,N$12:N$2012),AH1308),2))),"")</f>
        <v/>
      </c>
      <c r="P1308" s="250" t="str">
        <f>IF(J1308&lt;&gt;"",1000 - SUMIF($D$12:$D1307,$D1308,P$12:P1307),"")</f>
        <v/>
      </c>
      <c r="Q1308" s="106"/>
      <c r="R1308" s="247"/>
      <c r="S1308" s="247"/>
      <c r="T1308" s="247"/>
      <c r="U1308" s="248" t="str">
        <f>IF(AND(R1308&lt;&gt;"",S1308&lt;&gt;"",Q1308&lt;&gt;""),ROUND(MIN(IF(OR(Q1308="OZZ",Q1308="ZZ"),5000,17300),TRUNC(0.75*(SUMIF($D$12:$D1308,$D1308,R$12:R1308)+SUMIF($D$12:$D1308,$D1308,S$12:S1308)),2)) - SUMIF($D$12:$D1307,$D1308,U$12:U1307),2),"")</f>
        <v/>
      </c>
      <c r="V1308" s="248" t="str">
        <f>IF(AND(R1308&lt;&gt;"",S1308&lt;&gt;"",T1308&lt;&gt;"",Q1308&lt;&gt;"",AL1308&lt;&gt;""),IF(OR(Q1308="OZZ",Q1308="ZZ"),ROUND(0-SUMIF($D$12:$D1307,$D1308,V$12:V1307),2),IF(T1308=0,0,ROUND(MIN(MIN(17300,TRUNC(0.75*(SUMIF($D$12:$D$2012,$D1308,R$12:R$2012)+SUMIF($D$12:$D$2012,$D1308,S$12:S$2012)),2)+SUMIF($D$12:$D1308,$D1308,AL$12:AL1308))-SUMIF($D$12:$D1307,$D1308,V$12:V1307)-SUMIF($D$12:$D$2012,$D1308,U$12:U$2012),AL1308),2))),"")</f>
        <v/>
      </c>
      <c r="W1308" s="250" t="str">
        <f>IF(Q1308&lt;&gt;"",1000 - SUMIF($D$12:$D1307,$D1308,W$12:W1307),"")</f>
        <v/>
      </c>
      <c r="X1308" s="106"/>
      <c r="Y1308" s="247"/>
      <c r="Z1308" s="247"/>
      <c r="AA1308" s="247"/>
      <c r="AB1308" s="248" t="str">
        <f>IF(AND(Y1308&lt;&gt;"",Z1308&lt;&gt;"",X1308&lt;&gt;""),ROUND(MIN(IF(OR(X1308="OZZ",X1308="ZZ"),5000,17300),TRUNC(0.75*(SUMIF($D$12:$D1308,$D1308,Y$12:Y1308)+SUMIF($D$12:$D1308,$D1308,Z$12:Z1308)),2)) - SUMIF($D$12:$D1307,$D1308,AB$12:AB1307),2),"")</f>
        <v/>
      </c>
      <c r="AC1308" s="251" t="str">
        <f>IF(AND(Y1308&lt;&gt;"",Z1308&lt;&gt;"",AA1308&lt;&gt;"",X1308&lt;&gt;"",AP1308&lt;&gt;""),IF(OR(X1308="OZZ",X1308="ZZ"),ROUND(0-SUMIF($D$12:$D1307,$D1308,AC$12:AC1307),2),IF(AA1308=0,0,ROUND(MIN(MIN(17300,TRUNC(0.75*(SUMIF($D$12:$D$2012,$D1308,Y$12:Y$2012)+SUMIF($D$12:$D$2012,$D1308,Z$12:Z$2012)),2)+SUMIF($D$12:$D1308,$D1308,AP$12:AP1308))-SUMIF($D$12:$D1307,$D1308,AC$12:AC1307)-SUMIF($D$12:$D$2012,$D1308,AB$12:AB$2012),AP1308),2))),"")</f>
        <v/>
      </c>
      <c r="AD1308" s="250" t="str">
        <f>IF(X1308&lt;&gt;"",1000 - SUMIF($D$12:$D1307,$D1308,AD$12:AD1307),"")</f>
        <v/>
      </c>
      <c r="AE1308" s="252"/>
      <c r="AF1308" s="253"/>
      <c r="AG1308" s="254"/>
      <c r="AH1308" s="255" t="str">
        <f t="shared" si="439"/>
        <v/>
      </c>
      <c r="AI1308" s="256"/>
      <c r="AJ1308" s="253"/>
      <c r="AK1308" s="254"/>
      <c r="AL1308" s="255" t="str">
        <f t="shared" si="440"/>
        <v/>
      </c>
      <c r="AM1308" s="256"/>
      <c r="AN1308" s="253"/>
      <c r="AO1308" s="254"/>
      <c r="AP1308" s="255" t="str">
        <f t="shared" si="420"/>
        <v/>
      </c>
      <c r="AQ1308" s="116"/>
      <c r="AR1308" s="116"/>
      <c r="AS1308" s="117"/>
      <c r="AT1308" s="118"/>
      <c r="AU1308" s="119" t="str">
        <f>IF(D1308&lt;&gt; "", IF(COUNTIF($D$12:$D1308,$D1308)&gt;1,0,IF(SUM(N1308,U1308,AB1308)&gt;0,IF(AND(X1308="",OR(Q1308&lt;&gt;"",J1308&lt;&gt;"")),IF(Q1308&lt;&gt;"",Q1308,IF(J1308&lt;&gt;"",J1308,0)),IF(AND(Q1308&lt;&gt;"",J1308&lt;&gt;"",Q1308=J1308),Q1308,X1308)),0)),"")</f>
        <v/>
      </c>
      <c r="AV1308" s="119" t="str">
        <f>IF(D1308&lt;&gt;"",IF(COUNTIF($D$12:$D1308,$D1308)&gt;1,0,IF(SUM(O1308,V1308,AC1308)&gt;0,IF(AND(X1308="",OR(Q1308&lt;&gt;"",J1308&lt;&gt;"")),IF(Q1308&lt;&gt;"",Q1308,IF(J1308&lt;&gt;"",J1308,0)),IF(AND(Q1308&lt;&gt;"",J1308&lt;&gt;"",Q1308=J1308),Q1308,X1308)),0)),"")</f>
        <v/>
      </c>
      <c r="AW1308" s="119" t="str">
        <f>IF(D1308&lt;&gt;"",IF(COUNTIF($D$12:$D1308,$D1308)&gt;1,0,IF(SUM(P1308,W1308,AD1308)&gt;0,IF(AND(X1308="",OR(Q1308&lt;&gt;"",J1308&lt;&gt;"")),IF(Q1308&lt;&gt;"",Q1308,IF(J1308&lt;&gt;"",J1308,0)),IF(AND(Q1308&lt;&gt;"",J1308&lt;&gt;"",Q1308=J1308),Q1308,X1308)),0)),"")</f>
        <v/>
      </c>
      <c r="AX1308" s="118" t="str">
        <f t="shared" si="421"/>
        <v/>
      </c>
      <c r="AY1308" s="118" t="str">
        <f t="shared" si="422"/>
        <v/>
      </c>
      <c r="AZ1308" s="118" t="str">
        <f t="shared" si="423"/>
        <v/>
      </c>
      <c r="BA1308" s="118" t="str">
        <f t="shared" si="424"/>
        <v/>
      </c>
      <c r="BB1308" s="118" t="str">
        <f t="shared" si="425"/>
        <v/>
      </c>
      <c r="BC1308" s="118" t="str">
        <f t="shared" si="426"/>
        <v/>
      </c>
      <c r="BD1308" s="118" t="str">
        <f t="shared" si="427"/>
        <v/>
      </c>
      <c r="BE1308" s="118" t="str">
        <f t="shared" si="428"/>
        <v/>
      </c>
      <c r="BF1308" s="118" t="str">
        <f t="shared" si="429"/>
        <v/>
      </c>
      <c r="BG1308" s="120"/>
      <c r="BH1308" s="120" t="str">
        <f t="shared" si="430"/>
        <v/>
      </c>
      <c r="BI1308" s="120" t="str">
        <f t="shared" si="431"/>
        <v/>
      </c>
      <c r="BJ1308" s="121"/>
      <c r="BK1308" s="120" t="str">
        <f t="shared" si="432"/>
        <v/>
      </c>
      <c r="BL1308" s="120" t="str">
        <f t="shared" si="433"/>
        <v/>
      </c>
      <c r="BM1308" s="120" t="str">
        <f t="shared" si="434"/>
        <v/>
      </c>
      <c r="BN1308" s="120" t="str">
        <f t="shared" si="435"/>
        <v/>
      </c>
      <c r="BO1308" s="120" t="str">
        <f t="shared" si="436"/>
        <v/>
      </c>
      <c r="BP1308" s="120" t="str">
        <f t="shared" si="437"/>
        <v/>
      </c>
      <c r="BQ1308" s="98"/>
      <c r="BR1308" s="98"/>
      <c r="BS1308" s="98"/>
      <c r="BT1308" s="98"/>
      <c r="BU1308" s="98"/>
      <c r="BV1308" s="98"/>
      <c r="BW1308" s="98"/>
      <c r="BX1308" s="98"/>
      <c r="BY1308" s="98"/>
      <c r="BZ1308" s="98"/>
      <c r="CA1308" s="98"/>
      <c r="CB1308" s="98"/>
      <c r="CC1308" s="98"/>
      <c r="CD1308" s="98"/>
      <c r="CE1308" s="98"/>
      <c r="CF1308" s="98"/>
      <c r="CG1308" s="98"/>
      <c r="CH1308" s="98"/>
      <c r="CI1308" s="98"/>
      <c r="CJ1308" s="98"/>
      <c r="CK1308" s="98"/>
      <c r="CL1308" s="98"/>
      <c r="CM1308" s="98"/>
      <c r="CN1308" s="98"/>
      <c r="CO1308" s="98"/>
      <c r="CP1308" s="98"/>
      <c r="CQ1308" s="98"/>
      <c r="CR1308" s="98"/>
      <c r="CS1308" s="98"/>
    </row>
    <row r="1309" spans="1:97" s="4" customFormat="1" ht="18.75" customHeight="1" x14ac:dyDescent="0.2">
      <c r="A1309" s="3">
        <f t="shared" si="438"/>
        <v>1297</v>
      </c>
      <c r="B1309" s="263"/>
      <c r="C1309" s="263"/>
      <c r="D1309" s="263"/>
      <c r="E1309" s="259"/>
      <c r="F1309" s="259"/>
      <c r="G1309" s="43"/>
      <c r="H1309" s="264"/>
      <c r="I1309" s="261"/>
      <c r="J1309" s="106"/>
      <c r="K1309" s="247"/>
      <c r="L1309" s="247"/>
      <c r="M1309" s="247"/>
      <c r="N1309" s="248" t="str">
        <f>IF(AND(K1309&lt;&gt;"",L1309&lt;&gt;"",J1309&lt;&gt;""),ROUND(MIN(IF(OR(J1309="OZZ",J1309="ZZ"),5000,17300),TRUNC(0.75*(SUMIF($D$12:$D1309,$D1309,K$12:K1309)+SUMIF($D$12:$D1309,$D1309,L$12:L1309)),2)) - SUMIF($D$12:$D1308,$D1309,N$12:N1308),2),"")</f>
        <v/>
      </c>
      <c r="O1309" s="249" t="str">
        <f>IF(AND(K1309&lt;&gt;"",L1309&lt;&gt;"",M1309&lt;&gt;"",J1309&lt;&gt;"",AH1309&lt;&gt;""),IF(OR(J1309="OZZ",J1309="ZZ"),ROUND(0-SUMIF($D$12:$D1308,$D1309,O$12:O1308),2),IF(M1309=0,0,ROUND(MIN(MIN(17300,TRUNC(0.75*(SUMIF($D$12:$D$2012,$D1309,K$12:K$2012)+SUMIF($D$12:$D$2012,$D1309,L$12:L$2012)),2)+SUMIF($D$12:$D1309,$D1309,AH$12:AH1309))-SUMIF($D$12:$D1308,$D1309,O$12:O1308)-SUMIF($D$12:$D$2012,$D1309,N$12:N$2012),AH1309),2))),"")</f>
        <v/>
      </c>
      <c r="P1309" s="250" t="str">
        <f>IF(J1309&lt;&gt;"",1000 - SUMIF($D$12:$D1308,$D1309,P$12:P1308),"")</f>
        <v/>
      </c>
      <c r="Q1309" s="106"/>
      <c r="R1309" s="247"/>
      <c r="S1309" s="247"/>
      <c r="T1309" s="247"/>
      <c r="U1309" s="248" t="str">
        <f>IF(AND(R1309&lt;&gt;"",S1309&lt;&gt;"",Q1309&lt;&gt;""),ROUND(MIN(IF(OR(Q1309="OZZ",Q1309="ZZ"),5000,17300),TRUNC(0.75*(SUMIF($D$12:$D1309,$D1309,R$12:R1309)+SUMIF($D$12:$D1309,$D1309,S$12:S1309)),2)) - SUMIF($D$12:$D1308,$D1309,U$12:U1308),2),"")</f>
        <v/>
      </c>
      <c r="V1309" s="248" t="str">
        <f>IF(AND(R1309&lt;&gt;"",S1309&lt;&gt;"",T1309&lt;&gt;"",Q1309&lt;&gt;"",AL1309&lt;&gt;""),IF(OR(Q1309="OZZ",Q1309="ZZ"),ROUND(0-SUMIF($D$12:$D1308,$D1309,V$12:V1308),2),IF(T1309=0,0,ROUND(MIN(MIN(17300,TRUNC(0.75*(SUMIF($D$12:$D$2012,$D1309,R$12:R$2012)+SUMIF($D$12:$D$2012,$D1309,S$12:S$2012)),2)+SUMIF($D$12:$D1309,$D1309,AL$12:AL1309))-SUMIF($D$12:$D1308,$D1309,V$12:V1308)-SUMIF($D$12:$D$2012,$D1309,U$12:U$2012),AL1309),2))),"")</f>
        <v/>
      </c>
      <c r="W1309" s="250" t="str">
        <f>IF(Q1309&lt;&gt;"",1000 - SUMIF($D$12:$D1308,$D1309,W$12:W1308),"")</f>
        <v/>
      </c>
      <c r="X1309" s="106"/>
      <c r="Y1309" s="247"/>
      <c r="Z1309" s="247"/>
      <c r="AA1309" s="247"/>
      <c r="AB1309" s="248" t="str">
        <f>IF(AND(Y1309&lt;&gt;"",Z1309&lt;&gt;"",X1309&lt;&gt;""),ROUND(MIN(IF(OR(X1309="OZZ",X1309="ZZ"),5000,17300),TRUNC(0.75*(SUMIF($D$12:$D1309,$D1309,Y$12:Y1309)+SUMIF($D$12:$D1309,$D1309,Z$12:Z1309)),2)) - SUMIF($D$12:$D1308,$D1309,AB$12:AB1308),2),"")</f>
        <v/>
      </c>
      <c r="AC1309" s="251" t="str">
        <f>IF(AND(Y1309&lt;&gt;"",Z1309&lt;&gt;"",AA1309&lt;&gt;"",X1309&lt;&gt;"",AP1309&lt;&gt;""),IF(OR(X1309="OZZ",X1309="ZZ"),ROUND(0-SUMIF($D$12:$D1308,$D1309,AC$12:AC1308),2),IF(AA1309=0,0,ROUND(MIN(MIN(17300,TRUNC(0.75*(SUMIF($D$12:$D$2012,$D1309,Y$12:Y$2012)+SUMIF($D$12:$D$2012,$D1309,Z$12:Z$2012)),2)+SUMIF($D$12:$D1309,$D1309,AP$12:AP1309))-SUMIF($D$12:$D1308,$D1309,AC$12:AC1308)-SUMIF($D$12:$D$2012,$D1309,AB$12:AB$2012),AP1309),2))),"")</f>
        <v/>
      </c>
      <c r="AD1309" s="250" t="str">
        <f>IF(X1309&lt;&gt;"",1000 - SUMIF($D$12:$D1308,$D1309,AD$12:AD1308),"")</f>
        <v/>
      </c>
      <c r="AE1309" s="252"/>
      <c r="AF1309" s="253"/>
      <c r="AG1309" s="254"/>
      <c r="AH1309" s="255" t="str">
        <f t="shared" si="439"/>
        <v/>
      </c>
      <c r="AI1309" s="256"/>
      <c r="AJ1309" s="253"/>
      <c r="AK1309" s="254"/>
      <c r="AL1309" s="255" t="str">
        <f t="shared" si="440"/>
        <v/>
      </c>
      <c r="AM1309" s="256"/>
      <c r="AN1309" s="253"/>
      <c r="AO1309" s="254"/>
      <c r="AP1309" s="255" t="str">
        <f t="shared" si="420"/>
        <v/>
      </c>
      <c r="AQ1309" s="116"/>
      <c r="AR1309" s="116"/>
      <c r="AS1309" s="117"/>
      <c r="AT1309" s="118"/>
      <c r="AU1309" s="119" t="str">
        <f>IF(D1309&lt;&gt; "", IF(COUNTIF($D$12:$D1309,$D1309)&gt;1,0,IF(SUM(N1309,U1309,AB1309)&gt;0,IF(AND(X1309="",OR(Q1309&lt;&gt;"",J1309&lt;&gt;"")),IF(Q1309&lt;&gt;"",Q1309,IF(J1309&lt;&gt;"",J1309,0)),IF(AND(Q1309&lt;&gt;"",J1309&lt;&gt;"",Q1309=J1309),Q1309,X1309)),0)),"")</f>
        <v/>
      </c>
      <c r="AV1309" s="119" t="str">
        <f>IF(D1309&lt;&gt;"",IF(COUNTIF($D$12:$D1309,$D1309)&gt;1,0,IF(SUM(O1309,V1309,AC1309)&gt;0,IF(AND(X1309="",OR(Q1309&lt;&gt;"",J1309&lt;&gt;"")),IF(Q1309&lt;&gt;"",Q1309,IF(J1309&lt;&gt;"",J1309,0)),IF(AND(Q1309&lt;&gt;"",J1309&lt;&gt;"",Q1309=J1309),Q1309,X1309)),0)),"")</f>
        <v/>
      </c>
      <c r="AW1309" s="119" t="str">
        <f>IF(D1309&lt;&gt;"",IF(COUNTIF($D$12:$D1309,$D1309)&gt;1,0,IF(SUM(P1309,W1309,AD1309)&gt;0,IF(AND(X1309="",OR(Q1309&lt;&gt;"",J1309&lt;&gt;"")),IF(Q1309&lt;&gt;"",Q1309,IF(J1309&lt;&gt;"",J1309,0)),IF(AND(Q1309&lt;&gt;"",J1309&lt;&gt;"",Q1309=J1309),Q1309,X1309)),0)),"")</f>
        <v/>
      </c>
      <c r="AX1309" s="118" t="str">
        <f t="shared" si="421"/>
        <v/>
      </c>
      <c r="AY1309" s="118" t="str">
        <f t="shared" si="422"/>
        <v/>
      </c>
      <c r="AZ1309" s="118" t="str">
        <f t="shared" si="423"/>
        <v/>
      </c>
      <c r="BA1309" s="118" t="str">
        <f t="shared" si="424"/>
        <v/>
      </c>
      <c r="BB1309" s="118" t="str">
        <f t="shared" si="425"/>
        <v/>
      </c>
      <c r="BC1309" s="118" t="str">
        <f t="shared" si="426"/>
        <v/>
      </c>
      <c r="BD1309" s="118" t="str">
        <f t="shared" si="427"/>
        <v/>
      </c>
      <c r="BE1309" s="118" t="str">
        <f t="shared" si="428"/>
        <v/>
      </c>
      <c r="BF1309" s="118" t="str">
        <f t="shared" si="429"/>
        <v/>
      </c>
      <c r="BG1309" s="120"/>
      <c r="BH1309" s="120" t="str">
        <f t="shared" si="430"/>
        <v/>
      </c>
      <c r="BI1309" s="120" t="str">
        <f t="shared" si="431"/>
        <v/>
      </c>
      <c r="BJ1309" s="121"/>
      <c r="BK1309" s="120" t="str">
        <f t="shared" si="432"/>
        <v/>
      </c>
      <c r="BL1309" s="120" t="str">
        <f t="shared" si="433"/>
        <v/>
      </c>
      <c r="BM1309" s="120" t="str">
        <f t="shared" si="434"/>
        <v/>
      </c>
      <c r="BN1309" s="120" t="str">
        <f t="shared" si="435"/>
        <v/>
      </c>
      <c r="BO1309" s="120" t="str">
        <f t="shared" si="436"/>
        <v/>
      </c>
      <c r="BP1309" s="120" t="str">
        <f t="shared" si="437"/>
        <v/>
      </c>
      <c r="BQ1309" s="98"/>
      <c r="BR1309" s="98"/>
      <c r="BS1309" s="98"/>
      <c r="BT1309" s="98"/>
      <c r="BU1309" s="98"/>
      <c r="BV1309" s="98"/>
      <c r="BW1309" s="98"/>
      <c r="BX1309" s="98"/>
      <c r="BY1309" s="98"/>
      <c r="BZ1309" s="98"/>
      <c r="CA1309" s="98"/>
      <c r="CB1309" s="98"/>
      <c r="CC1309" s="98"/>
      <c r="CD1309" s="98"/>
      <c r="CE1309" s="98"/>
      <c r="CF1309" s="98"/>
      <c r="CG1309" s="98"/>
      <c r="CH1309" s="98"/>
      <c r="CI1309" s="98"/>
      <c r="CJ1309" s="98"/>
      <c r="CK1309" s="98"/>
      <c r="CL1309" s="98"/>
      <c r="CM1309" s="98"/>
      <c r="CN1309" s="98"/>
      <c r="CO1309" s="98"/>
      <c r="CP1309" s="98"/>
      <c r="CQ1309" s="98"/>
      <c r="CR1309" s="98"/>
      <c r="CS1309" s="98"/>
    </row>
    <row r="1310" spans="1:97" s="4" customFormat="1" ht="18.75" customHeight="1" x14ac:dyDescent="0.2">
      <c r="A1310" s="3">
        <f t="shared" si="438"/>
        <v>1298</v>
      </c>
      <c r="B1310" s="263"/>
      <c r="C1310" s="263"/>
      <c r="D1310" s="263"/>
      <c r="E1310" s="259"/>
      <c r="F1310" s="259"/>
      <c r="G1310" s="43"/>
      <c r="H1310" s="264"/>
      <c r="I1310" s="261"/>
      <c r="J1310" s="106"/>
      <c r="K1310" s="247"/>
      <c r="L1310" s="247"/>
      <c r="M1310" s="247"/>
      <c r="N1310" s="248" t="str">
        <f>IF(AND(K1310&lt;&gt;"",L1310&lt;&gt;"",J1310&lt;&gt;""),ROUND(MIN(IF(OR(J1310="OZZ",J1310="ZZ"),5000,17300),TRUNC(0.75*(SUMIF($D$12:$D1310,$D1310,K$12:K1310)+SUMIF($D$12:$D1310,$D1310,L$12:L1310)),2)) - SUMIF($D$12:$D1309,$D1310,N$12:N1309),2),"")</f>
        <v/>
      </c>
      <c r="O1310" s="249" t="str">
        <f>IF(AND(K1310&lt;&gt;"",L1310&lt;&gt;"",M1310&lt;&gt;"",J1310&lt;&gt;"",AH1310&lt;&gt;""),IF(OR(J1310="OZZ",J1310="ZZ"),ROUND(0-SUMIF($D$12:$D1309,$D1310,O$12:O1309),2),IF(M1310=0,0,ROUND(MIN(MIN(17300,TRUNC(0.75*(SUMIF($D$12:$D$2012,$D1310,K$12:K$2012)+SUMIF($D$12:$D$2012,$D1310,L$12:L$2012)),2)+SUMIF($D$12:$D1310,$D1310,AH$12:AH1310))-SUMIF($D$12:$D1309,$D1310,O$12:O1309)-SUMIF($D$12:$D$2012,$D1310,N$12:N$2012),AH1310),2))),"")</f>
        <v/>
      </c>
      <c r="P1310" s="250" t="str">
        <f>IF(J1310&lt;&gt;"",1000 - SUMIF($D$12:$D1309,$D1310,P$12:P1309),"")</f>
        <v/>
      </c>
      <c r="Q1310" s="106"/>
      <c r="R1310" s="247"/>
      <c r="S1310" s="247"/>
      <c r="T1310" s="247"/>
      <c r="U1310" s="248" t="str">
        <f>IF(AND(R1310&lt;&gt;"",S1310&lt;&gt;"",Q1310&lt;&gt;""),ROUND(MIN(IF(OR(Q1310="OZZ",Q1310="ZZ"),5000,17300),TRUNC(0.75*(SUMIF($D$12:$D1310,$D1310,R$12:R1310)+SUMIF($D$12:$D1310,$D1310,S$12:S1310)),2)) - SUMIF($D$12:$D1309,$D1310,U$12:U1309),2),"")</f>
        <v/>
      </c>
      <c r="V1310" s="248" t="str">
        <f>IF(AND(R1310&lt;&gt;"",S1310&lt;&gt;"",T1310&lt;&gt;"",Q1310&lt;&gt;"",AL1310&lt;&gt;""),IF(OR(Q1310="OZZ",Q1310="ZZ"),ROUND(0-SUMIF($D$12:$D1309,$D1310,V$12:V1309),2),IF(T1310=0,0,ROUND(MIN(MIN(17300,TRUNC(0.75*(SUMIF($D$12:$D$2012,$D1310,R$12:R$2012)+SUMIF($D$12:$D$2012,$D1310,S$12:S$2012)),2)+SUMIF($D$12:$D1310,$D1310,AL$12:AL1310))-SUMIF($D$12:$D1309,$D1310,V$12:V1309)-SUMIF($D$12:$D$2012,$D1310,U$12:U$2012),AL1310),2))),"")</f>
        <v/>
      </c>
      <c r="W1310" s="250" t="str">
        <f>IF(Q1310&lt;&gt;"",1000 - SUMIF($D$12:$D1309,$D1310,W$12:W1309),"")</f>
        <v/>
      </c>
      <c r="X1310" s="106"/>
      <c r="Y1310" s="247"/>
      <c r="Z1310" s="247"/>
      <c r="AA1310" s="247"/>
      <c r="AB1310" s="248" t="str">
        <f>IF(AND(Y1310&lt;&gt;"",Z1310&lt;&gt;"",X1310&lt;&gt;""),ROUND(MIN(IF(OR(X1310="OZZ",X1310="ZZ"),5000,17300),TRUNC(0.75*(SUMIF($D$12:$D1310,$D1310,Y$12:Y1310)+SUMIF($D$12:$D1310,$D1310,Z$12:Z1310)),2)) - SUMIF($D$12:$D1309,$D1310,AB$12:AB1309),2),"")</f>
        <v/>
      </c>
      <c r="AC1310" s="251" t="str">
        <f>IF(AND(Y1310&lt;&gt;"",Z1310&lt;&gt;"",AA1310&lt;&gt;"",X1310&lt;&gt;"",AP1310&lt;&gt;""),IF(OR(X1310="OZZ",X1310="ZZ"),ROUND(0-SUMIF($D$12:$D1309,$D1310,AC$12:AC1309),2),IF(AA1310=0,0,ROUND(MIN(MIN(17300,TRUNC(0.75*(SUMIF($D$12:$D$2012,$D1310,Y$12:Y$2012)+SUMIF($D$12:$D$2012,$D1310,Z$12:Z$2012)),2)+SUMIF($D$12:$D1310,$D1310,AP$12:AP1310))-SUMIF($D$12:$D1309,$D1310,AC$12:AC1309)-SUMIF($D$12:$D$2012,$D1310,AB$12:AB$2012),AP1310),2))),"")</f>
        <v/>
      </c>
      <c r="AD1310" s="250" t="str">
        <f>IF(X1310&lt;&gt;"",1000 - SUMIF($D$12:$D1309,$D1310,AD$12:AD1309),"")</f>
        <v/>
      </c>
      <c r="AE1310" s="252"/>
      <c r="AF1310" s="253"/>
      <c r="AG1310" s="254"/>
      <c r="AH1310" s="255" t="str">
        <f t="shared" si="439"/>
        <v/>
      </c>
      <c r="AI1310" s="256"/>
      <c r="AJ1310" s="253"/>
      <c r="AK1310" s="254"/>
      <c r="AL1310" s="255" t="str">
        <f t="shared" si="440"/>
        <v/>
      </c>
      <c r="AM1310" s="256"/>
      <c r="AN1310" s="253"/>
      <c r="AO1310" s="254"/>
      <c r="AP1310" s="255" t="str">
        <f t="shared" si="420"/>
        <v/>
      </c>
      <c r="AQ1310" s="116"/>
      <c r="AR1310" s="116"/>
      <c r="AS1310" s="117"/>
      <c r="AT1310" s="118"/>
      <c r="AU1310" s="119" t="str">
        <f>IF(D1310&lt;&gt; "", IF(COUNTIF($D$12:$D1310,$D1310)&gt;1,0,IF(SUM(N1310,U1310,AB1310)&gt;0,IF(AND(X1310="",OR(Q1310&lt;&gt;"",J1310&lt;&gt;"")),IF(Q1310&lt;&gt;"",Q1310,IF(J1310&lt;&gt;"",J1310,0)),IF(AND(Q1310&lt;&gt;"",J1310&lt;&gt;"",Q1310=J1310),Q1310,X1310)),0)),"")</f>
        <v/>
      </c>
      <c r="AV1310" s="119" t="str">
        <f>IF(D1310&lt;&gt;"",IF(COUNTIF($D$12:$D1310,$D1310)&gt;1,0,IF(SUM(O1310,V1310,AC1310)&gt;0,IF(AND(X1310="",OR(Q1310&lt;&gt;"",J1310&lt;&gt;"")),IF(Q1310&lt;&gt;"",Q1310,IF(J1310&lt;&gt;"",J1310,0)),IF(AND(Q1310&lt;&gt;"",J1310&lt;&gt;"",Q1310=J1310),Q1310,X1310)),0)),"")</f>
        <v/>
      </c>
      <c r="AW1310" s="119" t="str">
        <f>IF(D1310&lt;&gt;"",IF(COUNTIF($D$12:$D1310,$D1310)&gt;1,0,IF(SUM(P1310,W1310,AD1310)&gt;0,IF(AND(X1310="",OR(Q1310&lt;&gt;"",J1310&lt;&gt;"")),IF(Q1310&lt;&gt;"",Q1310,IF(J1310&lt;&gt;"",J1310,0)),IF(AND(Q1310&lt;&gt;"",J1310&lt;&gt;"",Q1310=J1310),Q1310,X1310)),0)),"")</f>
        <v/>
      </c>
      <c r="AX1310" s="118" t="str">
        <f t="shared" si="421"/>
        <v/>
      </c>
      <c r="AY1310" s="118" t="str">
        <f t="shared" si="422"/>
        <v/>
      </c>
      <c r="AZ1310" s="118" t="str">
        <f t="shared" si="423"/>
        <v/>
      </c>
      <c r="BA1310" s="118" t="str">
        <f t="shared" si="424"/>
        <v/>
      </c>
      <c r="BB1310" s="118" t="str">
        <f t="shared" si="425"/>
        <v/>
      </c>
      <c r="BC1310" s="118" t="str">
        <f t="shared" si="426"/>
        <v/>
      </c>
      <c r="BD1310" s="118" t="str">
        <f t="shared" si="427"/>
        <v/>
      </c>
      <c r="BE1310" s="118" t="str">
        <f t="shared" si="428"/>
        <v/>
      </c>
      <c r="BF1310" s="118" t="str">
        <f t="shared" si="429"/>
        <v/>
      </c>
      <c r="BG1310" s="120"/>
      <c r="BH1310" s="120" t="str">
        <f t="shared" si="430"/>
        <v/>
      </c>
      <c r="BI1310" s="120" t="str">
        <f t="shared" si="431"/>
        <v/>
      </c>
      <c r="BJ1310" s="121"/>
      <c r="BK1310" s="120" t="str">
        <f t="shared" si="432"/>
        <v/>
      </c>
      <c r="BL1310" s="120" t="str">
        <f t="shared" si="433"/>
        <v/>
      </c>
      <c r="BM1310" s="120" t="str">
        <f t="shared" si="434"/>
        <v/>
      </c>
      <c r="BN1310" s="120" t="str">
        <f t="shared" si="435"/>
        <v/>
      </c>
      <c r="BO1310" s="120" t="str">
        <f t="shared" si="436"/>
        <v/>
      </c>
      <c r="BP1310" s="120" t="str">
        <f t="shared" si="437"/>
        <v/>
      </c>
      <c r="BQ1310" s="98"/>
      <c r="BR1310" s="98"/>
      <c r="BS1310" s="98"/>
      <c r="BT1310" s="98"/>
      <c r="BU1310" s="98"/>
      <c r="BV1310" s="98"/>
      <c r="BW1310" s="98"/>
      <c r="BX1310" s="98"/>
      <c r="BY1310" s="98"/>
      <c r="BZ1310" s="98"/>
      <c r="CA1310" s="98"/>
      <c r="CB1310" s="98"/>
      <c r="CC1310" s="98"/>
      <c r="CD1310" s="98"/>
      <c r="CE1310" s="98"/>
      <c r="CF1310" s="98"/>
      <c r="CG1310" s="98"/>
      <c r="CH1310" s="98"/>
      <c r="CI1310" s="98"/>
      <c r="CJ1310" s="98"/>
      <c r="CK1310" s="98"/>
      <c r="CL1310" s="98"/>
      <c r="CM1310" s="98"/>
      <c r="CN1310" s="98"/>
      <c r="CO1310" s="98"/>
      <c r="CP1310" s="98"/>
      <c r="CQ1310" s="98"/>
      <c r="CR1310" s="98"/>
      <c r="CS1310" s="98"/>
    </row>
    <row r="1311" spans="1:97" s="4" customFormat="1" ht="18.75" customHeight="1" x14ac:dyDescent="0.2">
      <c r="A1311" s="3">
        <f t="shared" si="438"/>
        <v>1299</v>
      </c>
      <c r="B1311" s="263"/>
      <c r="C1311" s="263"/>
      <c r="D1311" s="263"/>
      <c r="E1311" s="259"/>
      <c r="F1311" s="259"/>
      <c r="G1311" s="43"/>
      <c r="H1311" s="264"/>
      <c r="I1311" s="261"/>
      <c r="J1311" s="106"/>
      <c r="K1311" s="247"/>
      <c r="L1311" s="247"/>
      <c r="M1311" s="247"/>
      <c r="N1311" s="248" t="str">
        <f>IF(AND(K1311&lt;&gt;"",L1311&lt;&gt;"",J1311&lt;&gt;""),ROUND(MIN(IF(OR(J1311="OZZ",J1311="ZZ"),5000,17300),TRUNC(0.75*(SUMIF($D$12:$D1311,$D1311,K$12:K1311)+SUMIF($D$12:$D1311,$D1311,L$12:L1311)),2)) - SUMIF($D$12:$D1310,$D1311,N$12:N1310),2),"")</f>
        <v/>
      </c>
      <c r="O1311" s="249" t="str">
        <f>IF(AND(K1311&lt;&gt;"",L1311&lt;&gt;"",M1311&lt;&gt;"",J1311&lt;&gt;"",AH1311&lt;&gt;""),IF(OR(J1311="OZZ",J1311="ZZ"),ROUND(0-SUMIF($D$12:$D1310,$D1311,O$12:O1310),2),IF(M1311=0,0,ROUND(MIN(MIN(17300,TRUNC(0.75*(SUMIF($D$12:$D$2012,$D1311,K$12:K$2012)+SUMIF($D$12:$D$2012,$D1311,L$12:L$2012)),2)+SUMIF($D$12:$D1311,$D1311,AH$12:AH1311))-SUMIF($D$12:$D1310,$D1311,O$12:O1310)-SUMIF($D$12:$D$2012,$D1311,N$12:N$2012),AH1311),2))),"")</f>
        <v/>
      </c>
      <c r="P1311" s="250" t="str">
        <f>IF(J1311&lt;&gt;"",1000 - SUMIF($D$12:$D1310,$D1311,P$12:P1310),"")</f>
        <v/>
      </c>
      <c r="Q1311" s="106"/>
      <c r="R1311" s="247"/>
      <c r="S1311" s="247"/>
      <c r="T1311" s="247"/>
      <c r="U1311" s="248" t="str">
        <f>IF(AND(R1311&lt;&gt;"",S1311&lt;&gt;"",Q1311&lt;&gt;""),ROUND(MIN(IF(OR(Q1311="OZZ",Q1311="ZZ"),5000,17300),TRUNC(0.75*(SUMIF($D$12:$D1311,$D1311,R$12:R1311)+SUMIF($D$12:$D1311,$D1311,S$12:S1311)),2)) - SUMIF($D$12:$D1310,$D1311,U$12:U1310),2),"")</f>
        <v/>
      </c>
      <c r="V1311" s="248" t="str">
        <f>IF(AND(R1311&lt;&gt;"",S1311&lt;&gt;"",T1311&lt;&gt;"",Q1311&lt;&gt;"",AL1311&lt;&gt;""),IF(OR(Q1311="OZZ",Q1311="ZZ"),ROUND(0-SUMIF($D$12:$D1310,$D1311,V$12:V1310),2),IF(T1311=0,0,ROUND(MIN(MIN(17300,TRUNC(0.75*(SUMIF($D$12:$D$2012,$D1311,R$12:R$2012)+SUMIF($D$12:$D$2012,$D1311,S$12:S$2012)),2)+SUMIF($D$12:$D1311,$D1311,AL$12:AL1311))-SUMIF($D$12:$D1310,$D1311,V$12:V1310)-SUMIF($D$12:$D$2012,$D1311,U$12:U$2012),AL1311),2))),"")</f>
        <v/>
      </c>
      <c r="W1311" s="250" t="str">
        <f>IF(Q1311&lt;&gt;"",1000 - SUMIF($D$12:$D1310,$D1311,W$12:W1310),"")</f>
        <v/>
      </c>
      <c r="X1311" s="106"/>
      <c r="Y1311" s="247"/>
      <c r="Z1311" s="247"/>
      <c r="AA1311" s="247"/>
      <c r="AB1311" s="248" t="str">
        <f>IF(AND(Y1311&lt;&gt;"",Z1311&lt;&gt;"",X1311&lt;&gt;""),ROUND(MIN(IF(OR(X1311="OZZ",X1311="ZZ"),5000,17300),TRUNC(0.75*(SUMIF($D$12:$D1311,$D1311,Y$12:Y1311)+SUMIF($D$12:$D1311,$D1311,Z$12:Z1311)),2)) - SUMIF($D$12:$D1310,$D1311,AB$12:AB1310),2),"")</f>
        <v/>
      </c>
      <c r="AC1311" s="251" t="str">
        <f>IF(AND(Y1311&lt;&gt;"",Z1311&lt;&gt;"",AA1311&lt;&gt;"",X1311&lt;&gt;"",AP1311&lt;&gt;""),IF(OR(X1311="OZZ",X1311="ZZ"),ROUND(0-SUMIF($D$12:$D1310,$D1311,AC$12:AC1310),2),IF(AA1311=0,0,ROUND(MIN(MIN(17300,TRUNC(0.75*(SUMIF($D$12:$D$2012,$D1311,Y$12:Y$2012)+SUMIF($D$12:$D$2012,$D1311,Z$12:Z$2012)),2)+SUMIF($D$12:$D1311,$D1311,AP$12:AP1311))-SUMIF($D$12:$D1310,$D1311,AC$12:AC1310)-SUMIF($D$12:$D$2012,$D1311,AB$12:AB$2012),AP1311),2))),"")</f>
        <v/>
      </c>
      <c r="AD1311" s="250" t="str">
        <f>IF(X1311&lt;&gt;"",1000 - SUMIF($D$12:$D1310,$D1311,AD$12:AD1310),"")</f>
        <v/>
      </c>
      <c r="AE1311" s="252"/>
      <c r="AF1311" s="253"/>
      <c r="AG1311" s="254"/>
      <c r="AH1311" s="255" t="str">
        <f t="shared" si="439"/>
        <v/>
      </c>
      <c r="AI1311" s="256"/>
      <c r="AJ1311" s="253"/>
      <c r="AK1311" s="254"/>
      <c r="AL1311" s="255" t="str">
        <f t="shared" si="440"/>
        <v/>
      </c>
      <c r="AM1311" s="256"/>
      <c r="AN1311" s="253"/>
      <c r="AO1311" s="254"/>
      <c r="AP1311" s="255" t="str">
        <f t="shared" si="420"/>
        <v/>
      </c>
      <c r="AQ1311" s="116"/>
      <c r="AR1311" s="116"/>
      <c r="AS1311" s="117"/>
      <c r="AT1311" s="118"/>
      <c r="AU1311" s="119" t="str">
        <f>IF(D1311&lt;&gt; "", IF(COUNTIF($D$12:$D1311,$D1311)&gt;1,0,IF(SUM(N1311,U1311,AB1311)&gt;0,IF(AND(X1311="",OR(Q1311&lt;&gt;"",J1311&lt;&gt;"")),IF(Q1311&lt;&gt;"",Q1311,IF(J1311&lt;&gt;"",J1311,0)),IF(AND(Q1311&lt;&gt;"",J1311&lt;&gt;"",Q1311=J1311),Q1311,X1311)),0)),"")</f>
        <v/>
      </c>
      <c r="AV1311" s="119" t="str">
        <f>IF(D1311&lt;&gt;"",IF(COUNTIF($D$12:$D1311,$D1311)&gt;1,0,IF(SUM(O1311,V1311,AC1311)&gt;0,IF(AND(X1311="",OR(Q1311&lt;&gt;"",J1311&lt;&gt;"")),IF(Q1311&lt;&gt;"",Q1311,IF(J1311&lt;&gt;"",J1311,0)),IF(AND(Q1311&lt;&gt;"",J1311&lt;&gt;"",Q1311=J1311),Q1311,X1311)),0)),"")</f>
        <v/>
      </c>
      <c r="AW1311" s="119" t="str">
        <f>IF(D1311&lt;&gt;"",IF(COUNTIF($D$12:$D1311,$D1311)&gt;1,0,IF(SUM(P1311,W1311,AD1311)&gt;0,IF(AND(X1311="",OR(Q1311&lt;&gt;"",J1311&lt;&gt;"")),IF(Q1311&lt;&gt;"",Q1311,IF(J1311&lt;&gt;"",J1311,0)),IF(AND(Q1311&lt;&gt;"",J1311&lt;&gt;"",Q1311=J1311),Q1311,X1311)),0)),"")</f>
        <v/>
      </c>
      <c r="AX1311" s="118" t="str">
        <f t="shared" si="421"/>
        <v/>
      </c>
      <c r="AY1311" s="118" t="str">
        <f t="shared" si="422"/>
        <v/>
      </c>
      <c r="AZ1311" s="118" t="str">
        <f t="shared" si="423"/>
        <v/>
      </c>
      <c r="BA1311" s="118" t="str">
        <f t="shared" si="424"/>
        <v/>
      </c>
      <c r="BB1311" s="118" t="str">
        <f t="shared" si="425"/>
        <v/>
      </c>
      <c r="BC1311" s="118" t="str">
        <f t="shared" si="426"/>
        <v/>
      </c>
      <c r="BD1311" s="118" t="str">
        <f t="shared" si="427"/>
        <v/>
      </c>
      <c r="BE1311" s="118" t="str">
        <f t="shared" si="428"/>
        <v/>
      </c>
      <c r="BF1311" s="118" t="str">
        <f t="shared" si="429"/>
        <v/>
      </c>
      <c r="BG1311" s="120"/>
      <c r="BH1311" s="120" t="str">
        <f t="shared" si="430"/>
        <v/>
      </c>
      <c r="BI1311" s="120" t="str">
        <f t="shared" si="431"/>
        <v/>
      </c>
      <c r="BJ1311" s="121"/>
      <c r="BK1311" s="120" t="str">
        <f t="shared" si="432"/>
        <v/>
      </c>
      <c r="BL1311" s="120" t="str">
        <f t="shared" si="433"/>
        <v/>
      </c>
      <c r="BM1311" s="120" t="str">
        <f t="shared" si="434"/>
        <v/>
      </c>
      <c r="BN1311" s="120" t="str">
        <f t="shared" si="435"/>
        <v/>
      </c>
      <c r="BO1311" s="120" t="str">
        <f t="shared" si="436"/>
        <v/>
      </c>
      <c r="BP1311" s="120" t="str">
        <f t="shared" si="437"/>
        <v/>
      </c>
      <c r="BQ1311" s="98"/>
      <c r="BR1311" s="98"/>
      <c r="BS1311" s="98"/>
      <c r="BT1311" s="98"/>
      <c r="BU1311" s="98"/>
      <c r="BV1311" s="98"/>
      <c r="BW1311" s="98"/>
      <c r="BX1311" s="98"/>
      <c r="BY1311" s="98"/>
      <c r="BZ1311" s="98"/>
      <c r="CA1311" s="98"/>
      <c r="CB1311" s="98"/>
      <c r="CC1311" s="98"/>
      <c r="CD1311" s="98"/>
      <c r="CE1311" s="98"/>
      <c r="CF1311" s="98"/>
      <c r="CG1311" s="98"/>
      <c r="CH1311" s="98"/>
      <c r="CI1311" s="98"/>
      <c r="CJ1311" s="98"/>
      <c r="CK1311" s="98"/>
      <c r="CL1311" s="98"/>
      <c r="CM1311" s="98"/>
      <c r="CN1311" s="98"/>
      <c r="CO1311" s="98"/>
      <c r="CP1311" s="98"/>
      <c r="CQ1311" s="98"/>
      <c r="CR1311" s="98"/>
      <c r="CS1311" s="98"/>
    </row>
    <row r="1312" spans="1:97" s="4" customFormat="1" ht="18.75" customHeight="1" x14ac:dyDescent="0.2">
      <c r="A1312" s="3">
        <f t="shared" si="438"/>
        <v>1300</v>
      </c>
      <c r="B1312" s="263"/>
      <c r="C1312" s="263"/>
      <c r="D1312" s="263"/>
      <c r="E1312" s="259"/>
      <c r="F1312" s="259"/>
      <c r="G1312" s="43"/>
      <c r="H1312" s="264"/>
      <c r="I1312" s="261"/>
      <c r="J1312" s="106"/>
      <c r="K1312" s="247"/>
      <c r="L1312" s="247"/>
      <c r="M1312" s="247"/>
      <c r="N1312" s="248" t="str">
        <f>IF(AND(K1312&lt;&gt;"",L1312&lt;&gt;"",J1312&lt;&gt;""),ROUND(MIN(IF(OR(J1312="OZZ",J1312="ZZ"),5000,17300),TRUNC(0.75*(SUMIF($D$12:$D1312,$D1312,K$12:K1312)+SUMIF($D$12:$D1312,$D1312,L$12:L1312)),2)) - SUMIF($D$12:$D1311,$D1312,N$12:N1311),2),"")</f>
        <v/>
      </c>
      <c r="O1312" s="249" t="str">
        <f>IF(AND(K1312&lt;&gt;"",L1312&lt;&gt;"",M1312&lt;&gt;"",J1312&lt;&gt;"",AH1312&lt;&gt;""),IF(OR(J1312="OZZ",J1312="ZZ"),ROUND(0-SUMIF($D$12:$D1311,$D1312,O$12:O1311),2),IF(M1312=0,0,ROUND(MIN(MIN(17300,TRUNC(0.75*(SUMIF($D$12:$D$2012,$D1312,K$12:K$2012)+SUMIF($D$12:$D$2012,$D1312,L$12:L$2012)),2)+SUMIF($D$12:$D1312,$D1312,AH$12:AH1312))-SUMIF($D$12:$D1311,$D1312,O$12:O1311)-SUMIF($D$12:$D$2012,$D1312,N$12:N$2012),AH1312),2))),"")</f>
        <v/>
      </c>
      <c r="P1312" s="250" t="str">
        <f>IF(J1312&lt;&gt;"",1000 - SUMIF($D$12:$D1311,$D1312,P$12:P1311),"")</f>
        <v/>
      </c>
      <c r="Q1312" s="106"/>
      <c r="R1312" s="247"/>
      <c r="S1312" s="247"/>
      <c r="T1312" s="247"/>
      <c r="U1312" s="248" t="str">
        <f>IF(AND(R1312&lt;&gt;"",S1312&lt;&gt;"",Q1312&lt;&gt;""),ROUND(MIN(IF(OR(Q1312="OZZ",Q1312="ZZ"),5000,17300),TRUNC(0.75*(SUMIF($D$12:$D1312,$D1312,R$12:R1312)+SUMIF($D$12:$D1312,$D1312,S$12:S1312)),2)) - SUMIF($D$12:$D1311,$D1312,U$12:U1311),2),"")</f>
        <v/>
      </c>
      <c r="V1312" s="248" t="str">
        <f>IF(AND(R1312&lt;&gt;"",S1312&lt;&gt;"",T1312&lt;&gt;"",Q1312&lt;&gt;"",AL1312&lt;&gt;""),IF(OR(Q1312="OZZ",Q1312="ZZ"),ROUND(0-SUMIF($D$12:$D1311,$D1312,V$12:V1311),2),IF(T1312=0,0,ROUND(MIN(MIN(17300,TRUNC(0.75*(SUMIF($D$12:$D$2012,$D1312,R$12:R$2012)+SUMIF($D$12:$D$2012,$D1312,S$12:S$2012)),2)+SUMIF($D$12:$D1312,$D1312,AL$12:AL1312))-SUMIF($D$12:$D1311,$D1312,V$12:V1311)-SUMIF($D$12:$D$2012,$D1312,U$12:U$2012),AL1312),2))),"")</f>
        <v/>
      </c>
      <c r="W1312" s="250" t="str">
        <f>IF(Q1312&lt;&gt;"",1000 - SUMIF($D$12:$D1311,$D1312,W$12:W1311),"")</f>
        <v/>
      </c>
      <c r="X1312" s="106"/>
      <c r="Y1312" s="247"/>
      <c r="Z1312" s="247"/>
      <c r="AA1312" s="247"/>
      <c r="AB1312" s="248" t="str">
        <f>IF(AND(Y1312&lt;&gt;"",Z1312&lt;&gt;"",X1312&lt;&gt;""),ROUND(MIN(IF(OR(X1312="OZZ",X1312="ZZ"),5000,17300),TRUNC(0.75*(SUMIF($D$12:$D1312,$D1312,Y$12:Y1312)+SUMIF($D$12:$D1312,$D1312,Z$12:Z1312)),2)) - SUMIF($D$12:$D1311,$D1312,AB$12:AB1311),2),"")</f>
        <v/>
      </c>
      <c r="AC1312" s="251" t="str">
        <f>IF(AND(Y1312&lt;&gt;"",Z1312&lt;&gt;"",AA1312&lt;&gt;"",X1312&lt;&gt;"",AP1312&lt;&gt;""),IF(OR(X1312="OZZ",X1312="ZZ"),ROUND(0-SUMIF($D$12:$D1311,$D1312,AC$12:AC1311),2),IF(AA1312=0,0,ROUND(MIN(MIN(17300,TRUNC(0.75*(SUMIF($D$12:$D$2012,$D1312,Y$12:Y$2012)+SUMIF($D$12:$D$2012,$D1312,Z$12:Z$2012)),2)+SUMIF($D$12:$D1312,$D1312,AP$12:AP1312))-SUMIF($D$12:$D1311,$D1312,AC$12:AC1311)-SUMIF($D$12:$D$2012,$D1312,AB$12:AB$2012),AP1312),2))),"")</f>
        <v/>
      </c>
      <c r="AD1312" s="250" t="str">
        <f>IF(X1312&lt;&gt;"",1000 - SUMIF($D$12:$D1311,$D1312,AD$12:AD1311),"")</f>
        <v/>
      </c>
      <c r="AE1312" s="252"/>
      <c r="AF1312" s="253"/>
      <c r="AG1312" s="254"/>
      <c r="AH1312" s="255" t="str">
        <f t="shared" si="439"/>
        <v/>
      </c>
      <c r="AI1312" s="256"/>
      <c r="AJ1312" s="253"/>
      <c r="AK1312" s="254"/>
      <c r="AL1312" s="255" t="str">
        <f t="shared" si="440"/>
        <v/>
      </c>
      <c r="AM1312" s="256"/>
      <c r="AN1312" s="253"/>
      <c r="AO1312" s="254"/>
      <c r="AP1312" s="255" t="str">
        <f t="shared" si="420"/>
        <v/>
      </c>
      <c r="AQ1312" s="116"/>
      <c r="AR1312" s="116"/>
      <c r="AS1312" s="117"/>
      <c r="AT1312" s="118"/>
      <c r="AU1312" s="119" t="str">
        <f>IF(D1312&lt;&gt; "", IF(COUNTIF($D$12:$D1312,$D1312)&gt;1,0,IF(SUM(N1312,U1312,AB1312)&gt;0,IF(AND(X1312="",OR(Q1312&lt;&gt;"",J1312&lt;&gt;"")),IF(Q1312&lt;&gt;"",Q1312,IF(J1312&lt;&gt;"",J1312,0)),IF(AND(Q1312&lt;&gt;"",J1312&lt;&gt;"",Q1312=J1312),Q1312,X1312)),0)),"")</f>
        <v/>
      </c>
      <c r="AV1312" s="119" t="str">
        <f>IF(D1312&lt;&gt;"",IF(COUNTIF($D$12:$D1312,$D1312)&gt;1,0,IF(SUM(O1312,V1312,AC1312)&gt;0,IF(AND(X1312="",OR(Q1312&lt;&gt;"",J1312&lt;&gt;"")),IF(Q1312&lt;&gt;"",Q1312,IF(J1312&lt;&gt;"",J1312,0)),IF(AND(Q1312&lt;&gt;"",J1312&lt;&gt;"",Q1312=J1312),Q1312,X1312)),0)),"")</f>
        <v/>
      </c>
      <c r="AW1312" s="119" t="str">
        <f>IF(D1312&lt;&gt;"",IF(COUNTIF($D$12:$D1312,$D1312)&gt;1,0,IF(SUM(P1312,W1312,AD1312)&gt;0,IF(AND(X1312="",OR(Q1312&lt;&gt;"",J1312&lt;&gt;"")),IF(Q1312&lt;&gt;"",Q1312,IF(J1312&lt;&gt;"",J1312,0)),IF(AND(Q1312&lt;&gt;"",J1312&lt;&gt;"",Q1312=J1312),Q1312,X1312)),0)),"")</f>
        <v/>
      </c>
      <c r="AX1312" s="118" t="str">
        <f t="shared" si="421"/>
        <v/>
      </c>
      <c r="AY1312" s="118" t="str">
        <f t="shared" si="422"/>
        <v/>
      </c>
      <c r="AZ1312" s="118" t="str">
        <f t="shared" si="423"/>
        <v/>
      </c>
      <c r="BA1312" s="118" t="str">
        <f t="shared" si="424"/>
        <v/>
      </c>
      <c r="BB1312" s="118" t="str">
        <f t="shared" si="425"/>
        <v/>
      </c>
      <c r="BC1312" s="118" t="str">
        <f t="shared" si="426"/>
        <v/>
      </c>
      <c r="BD1312" s="118" t="str">
        <f t="shared" si="427"/>
        <v/>
      </c>
      <c r="BE1312" s="118" t="str">
        <f t="shared" si="428"/>
        <v/>
      </c>
      <c r="BF1312" s="118" t="str">
        <f t="shared" si="429"/>
        <v/>
      </c>
      <c r="BG1312" s="120"/>
      <c r="BH1312" s="120" t="str">
        <f t="shared" si="430"/>
        <v/>
      </c>
      <c r="BI1312" s="120" t="str">
        <f t="shared" si="431"/>
        <v/>
      </c>
      <c r="BJ1312" s="121"/>
      <c r="BK1312" s="120" t="str">
        <f t="shared" si="432"/>
        <v/>
      </c>
      <c r="BL1312" s="120" t="str">
        <f t="shared" si="433"/>
        <v/>
      </c>
      <c r="BM1312" s="120" t="str">
        <f t="shared" si="434"/>
        <v/>
      </c>
      <c r="BN1312" s="120" t="str">
        <f t="shared" si="435"/>
        <v/>
      </c>
      <c r="BO1312" s="120" t="str">
        <f t="shared" si="436"/>
        <v/>
      </c>
      <c r="BP1312" s="120" t="str">
        <f t="shared" si="437"/>
        <v/>
      </c>
      <c r="BQ1312" s="98"/>
      <c r="BR1312" s="98"/>
      <c r="BS1312" s="98"/>
      <c r="BT1312" s="98"/>
      <c r="BU1312" s="98"/>
      <c r="BV1312" s="98"/>
      <c r="BW1312" s="98"/>
      <c r="BX1312" s="98"/>
      <c r="BY1312" s="98"/>
      <c r="BZ1312" s="98"/>
      <c r="CA1312" s="98"/>
      <c r="CB1312" s="98"/>
      <c r="CC1312" s="98"/>
      <c r="CD1312" s="98"/>
      <c r="CE1312" s="98"/>
      <c r="CF1312" s="98"/>
      <c r="CG1312" s="98"/>
      <c r="CH1312" s="98"/>
      <c r="CI1312" s="98"/>
      <c r="CJ1312" s="98"/>
      <c r="CK1312" s="98"/>
      <c r="CL1312" s="98"/>
      <c r="CM1312" s="98"/>
      <c r="CN1312" s="98"/>
      <c r="CO1312" s="98"/>
      <c r="CP1312" s="98"/>
      <c r="CQ1312" s="98"/>
      <c r="CR1312" s="98"/>
      <c r="CS1312" s="98"/>
    </row>
    <row r="1313" spans="1:97" s="4" customFormat="1" ht="18.75" customHeight="1" x14ac:dyDescent="0.2">
      <c r="A1313" s="3">
        <f t="shared" si="438"/>
        <v>1301</v>
      </c>
      <c r="B1313" s="263"/>
      <c r="C1313" s="263"/>
      <c r="D1313" s="263"/>
      <c r="E1313" s="259"/>
      <c r="F1313" s="259"/>
      <c r="G1313" s="43"/>
      <c r="H1313" s="264"/>
      <c r="I1313" s="261"/>
      <c r="J1313" s="106"/>
      <c r="K1313" s="247"/>
      <c r="L1313" s="247"/>
      <c r="M1313" s="247"/>
      <c r="N1313" s="248" t="str">
        <f>IF(AND(K1313&lt;&gt;"",L1313&lt;&gt;"",J1313&lt;&gt;""),ROUND(MIN(IF(OR(J1313="OZZ",J1313="ZZ"),5000,17300),TRUNC(0.75*(SUMIF($D$12:$D1313,$D1313,K$12:K1313)+SUMIF($D$12:$D1313,$D1313,L$12:L1313)),2)) - SUMIF($D$12:$D1312,$D1313,N$12:N1312),2),"")</f>
        <v/>
      </c>
      <c r="O1313" s="249" t="str">
        <f>IF(AND(K1313&lt;&gt;"",L1313&lt;&gt;"",M1313&lt;&gt;"",J1313&lt;&gt;"",AH1313&lt;&gt;""),IF(OR(J1313="OZZ",J1313="ZZ"),ROUND(0-SUMIF($D$12:$D1312,$D1313,O$12:O1312),2),IF(M1313=0,0,ROUND(MIN(MIN(17300,TRUNC(0.75*(SUMIF($D$12:$D$2012,$D1313,K$12:K$2012)+SUMIF($D$12:$D$2012,$D1313,L$12:L$2012)),2)+SUMIF($D$12:$D1313,$D1313,AH$12:AH1313))-SUMIF($D$12:$D1312,$D1313,O$12:O1312)-SUMIF($D$12:$D$2012,$D1313,N$12:N$2012),AH1313),2))),"")</f>
        <v/>
      </c>
      <c r="P1313" s="250" t="str">
        <f>IF(J1313&lt;&gt;"",1000 - SUMIF($D$12:$D1312,$D1313,P$12:P1312),"")</f>
        <v/>
      </c>
      <c r="Q1313" s="106"/>
      <c r="R1313" s="247"/>
      <c r="S1313" s="247"/>
      <c r="T1313" s="247"/>
      <c r="U1313" s="248" t="str">
        <f>IF(AND(R1313&lt;&gt;"",S1313&lt;&gt;"",Q1313&lt;&gt;""),ROUND(MIN(IF(OR(Q1313="OZZ",Q1313="ZZ"),5000,17300),TRUNC(0.75*(SUMIF($D$12:$D1313,$D1313,R$12:R1313)+SUMIF($D$12:$D1313,$D1313,S$12:S1313)),2)) - SUMIF($D$12:$D1312,$D1313,U$12:U1312),2),"")</f>
        <v/>
      </c>
      <c r="V1313" s="248" t="str">
        <f>IF(AND(R1313&lt;&gt;"",S1313&lt;&gt;"",T1313&lt;&gt;"",Q1313&lt;&gt;"",AL1313&lt;&gt;""),IF(OR(Q1313="OZZ",Q1313="ZZ"),ROUND(0-SUMIF($D$12:$D1312,$D1313,V$12:V1312),2),IF(T1313=0,0,ROUND(MIN(MIN(17300,TRUNC(0.75*(SUMIF($D$12:$D$2012,$D1313,R$12:R$2012)+SUMIF($D$12:$D$2012,$D1313,S$12:S$2012)),2)+SUMIF($D$12:$D1313,$D1313,AL$12:AL1313))-SUMIF($D$12:$D1312,$D1313,V$12:V1312)-SUMIF($D$12:$D$2012,$D1313,U$12:U$2012),AL1313),2))),"")</f>
        <v/>
      </c>
      <c r="W1313" s="250" t="str">
        <f>IF(Q1313&lt;&gt;"",1000 - SUMIF($D$12:$D1312,$D1313,W$12:W1312),"")</f>
        <v/>
      </c>
      <c r="X1313" s="106"/>
      <c r="Y1313" s="247"/>
      <c r="Z1313" s="247"/>
      <c r="AA1313" s="247"/>
      <c r="AB1313" s="248" t="str">
        <f>IF(AND(Y1313&lt;&gt;"",Z1313&lt;&gt;"",X1313&lt;&gt;""),ROUND(MIN(IF(OR(X1313="OZZ",X1313="ZZ"),5000,17300),TRUNC(0.75*(SUMIF($D$12:$D1313,$D1313,Y$12:Y1313)+SUMIF($D$12:$D1313,$D1313,Z$12:Z1313)),2)) - SUMIF($D$12:$D1312,$D1313,AB$12:AB1312),2),"")</f>
        <v/>
      </c>
      <c r="AC1313" s="251" t="str">
        <f>IF(AND(Y1313&lt;&gt;"",Z1313&lt;&gt;"",AA1313&lt;&gt;"",X1313&lt;&gt;"",AP1313&lt;&gt;""),IF(OR(X1313="OZZ",X1313="ZZ"),ROUND(0-SUMIF($D$12:$D1312,$D1313,AC$12:AC1312),2),IF(AA1313=0,0,ROUND(MIN(MIN(17300,TRUNC(0.75*(SUMIF($D$12:$D$2012,$D1313,Y$12:Y$2012)+SUMIF($D$12:$D$2012,$D1313,Z$12:Z$2012)),2)+SUMIF($D$12:$D1313,$D1313,AP$12:AP1313))-SUMIF($D$12:$D1312,$D1313,AC$12:AC1312)-SUMIF($D$12:$D$2012,$D1313,AB$12:AB$2012),AP1313),2))),"")</f>
        <v/>
      </c>
      <c r="AD1313" s="250" t="str">
        <f>IF(X1313&lt;&gt;"",1000 - SUMIF($D$12:$D1312,$D1313,AD$12:AD1312),"")</f>
        <v/>
      </c>
      <c r="AE1313" s="252"/>
      <c r="AF1313" s="253"/>
      <c r="AG1313" s="254"/>
      <c r="AH1313" s="255" t="str">
        <f t="shared" si="439"/>
        <v/>
      </c>
      <c r="AI1313" s="256"/>
      <c r="AJ1313" s="253"/>
      <c r="AK1313" s="254"/>
      <c r="AL1313" s="255" t="str">
        <f t="shared" si="440"/>
        <v/>
      </c>
      <c r="AM1313" s="256"/>
      <c r="AN1313" s="253"/>
      <c r="AO1313" s="254"/>
      <c r="AP1313" s="255" t="str">
        <f t="shared" si="420"/>
        <v/>
      </c>
      <c r="AQ1313" s="116"/>
      <c r="AR1313" s="116"/>
      <c r="AS1313" s="117"/>
      <c r="AT1313" s="118"/>
      <c r="AU1313" s="119" t="str">
        <f>IF(D1313&lt;&gt; "", IF(COUNTIF($D$12:$D1313,$D1313)&gt;1,0,IF(SUM(N1313,U1313,AB1313)&gt;0,IF(AND(X1313="",OR(Q1313&lt;&gt;"",J1313&lt;&gt;"")),IF(Q1313&lt;&gt;"",Q1313,IF(J1313&lt;&gt;"",J1313,0)),IF(AND(Q1313&lt;&gt;"",J1313&lt;&gt;"",Q1313=J1313),Q1313,X1313)),0)),"")</f>
        <v/>
      </c>
      <c r="AV1313" s="119" t="str">
        <f>IF(D1313&lt;&gt;"",IF(COUNTIF($D$12:$D1313,$D1313)&gt;1,0,IF(SUM(O1313,V1313,AC1313)&gt;0,IF(AND(X1313="",OR(Q1313&lt;&gt;"",J1313&lt;&gt;"")),IF(Q1313&lt;&gt;"",Q1313,IF(J1313&lt;&gt;"",J1313,0)),IF(AND(Q1313&lt;&gt;"",J1313&lt;&gt;"",Q1313=J1313),Q1313,X1313)),0)),"")</f>
        <v/>
      </c>
      <c r="AW1313" s="119" t="str">
        <f>IF(D1313&lt;&gt;"",IF(COUNTIF($D$12:$D1313,$D1313)&gt;1,0,IF(SUM(P1313,W1313,AD1313)&gt;0,IF(AND(X1313="",OR(Q1313&lt;&gt;"",J1313&lt;&gt;"")),IF(Q1313&lt;&gt;"",Q1313,IF(J1313&lt;&gt;"",J1313,0)),IF(AND(Q1313&lt;&gt;"",J1313&lt;&gt;"",Q1313=J1313),Q1313,X1313)),0)),"")</f>
        <v/>
      </c>
      <c r="AX1313" s="118" t="str">
        <f t="shared" si="421"/>
        <v/>
      </c>
      <c r="AY1313" s="118" t="str">
        <f t="shared" si="422"/>
        <v/>
      </c>
      <c r="AZ1313" s="118" t="str">
        <f t="shared" si="423"/>
        <v/>
      </c>
      <c r="BA1313" s="118" t="str">
        <f t="shared" si="424"/>
        <v/>
      </c>
      <c r="BB1313" s="118" t="str">
        <f t="shared" si="425"/>
        <v/>
      </c>
      <c r="BC1313" s="118" t="str">
        <f t="shared" si="426"/>
        <v/>
      </c>
      <c r="BD1313" s="118" t="str">
        <f t="shared" si="427"/>
        <v/>
      </c>
      <c r="BE1313" s="118" t="str">
        <f t="shared" si="428"/>
        <v/>
      </c>
      <c r="BF1313" s="118" t="str">
        <f t="shared" si="429"/>
        <v/>
      </c>
      <c r="BG1313" s="120"/>
      <c r="BH1313" s="120" t="str">
        <f t="shared" si="430"/>
        <v/>
      </c>
      <c r="BI1313" s="120" t="str">
        <f t="shared" si="431"/>
        <v/>
      </c>
      <c r="BJ1313" s="121"/>
      <c r="BK1313" s="120" t="str">
        <f t="shared" si="432"/>
        <v/>
      </c>
      <c r="BL1313" s="120" t="str">
        <f t="shared" si="433"/>
        <v/>
      </c>
      <c r="BM1313" s="120" t="str">
        <f t="shared" si="434"/>
        <v/>
      </c>
      <c r="BN1313" s="120" t="str">
        <f t="shared" si="435"/>
        <v/>
      </c>
      <c r="BO1313" s="120" t="str">
        <f t="shared" si="436"/>
        <v/>
      </c>
      <c r="BP1313" s="120" t="str">
        <f t="shared" si="437"/>
        <v/>
      </c>
      <c r="BQ1313" s="98"/>
      <c r="BR1313" s="98"/>
      <c r="BS1313" s="98"/>
      <c r="BT1313" s="98"/>
      <c r="BU1313" s="98"/>
      <c r="BV1313" s="98"/>
      <c r="BW1313" s="98"/>
      <c r="BX1313" s="98"/>
      <c r="BY1313" s="98"/>
      <c r="BZ1313" s="98"/>
      <c r="CA1313" s="98"/>
      <c r="CB1313" s="98"/>
      <c r="CC1313" s="98"/>
      <c r="CD1313" s="98"/>
      <c r="CE1313" s="98"/>
      <c r="CF1313" s="98"/>
      <c r="CG1313" s="98"/>
      <c r="CH1313" s="98"/>
      <c r="CI1313" s="98"/>
      <c r="CJ1313" s="98"/>
      <c r="CK1313" s="98"/>
      <c r="CL1313" s="98"/>
      <c r="CM1313" s="98"/>
      <c r="CN1313" s="98"/>
      <c r="CO1313" s="98"/>
      <c r="CP1313" s="98"/>
      <c r="CQ1313" s="98"/>
      <c r="CR1313" s="98"/>
      <c r="CS1313" s="98"/>
    </row>
    <row r="1314" spans="1:97" s="4" customFormat="1" ht="18.75" customHeight="1" x14ac:dyDescent="0.2">
      <c r="A1314" s="3">
        <f t="shared" si="438"/>
        <v>1302</v>
      </c>
      <c r="B1314" s="263"/>
      <c r="C1314" s="263"/>
      <c r="D1314" s="263"/>
      <c r="E1314" s="259"/>
      <c r="F1314" s="259"/>
      <c r="G1314" s="43"/>
      <c r="H1314" s="264"/>
      <c r="I1314" s="261"/>
      <c r="J1314" s="106"/>
      <c r="K1314" s="247"/>
      <c r="L1314" s="247"/>
      <c r="M1314" s="247"/>
      <c r="N1314" s="248" t="str">
        <f>IF(AND(K1314&lt;&gt;"",L1314&lt;&gt;"",J1314&lt;&gt;""),ROUND(MIN(IF(OR(J1314="OZZ",J1314="ZZ"),5000,17300),TRUNC(0.75*(SUMIF($D$12:$D1314,$D1314,K$12:K1314)+SUMIF($D$12:$D1314,$D1314,L$12:L1314)),2)) - SUMIF($D$12:$D1313,$D1314,N$12:N1313),2),"")</f>
        <v/>
      </c>
      <c r="O1314" s="249" t="str">
        <f>IF(AND(K1314&lt;&gt;"",L1314&lt;&gt;"",M1314&lt;&gt;"",J1314&lt;&gt;"",AH1314&lt;&gt;""),IF(OR(J1314="OZZ",J1314="ZZ"),ROUND(0-SUMIF($D$12:$D1313,$D1314,O$12:O1313),2),IF(M1314=0,0,ROUND(MIN(MIN(17300,TRUNC(0.75*(SUMIF($D$12:$D$2012,$D1314,K$12:K$2012)+SUMIF($D$12:$D$2012,$D1314,L$12:L$2012)),2)+SUMIF($D$12:$D1314,$D1314,AH$12:AH1314))-SUMIF($D$12:$D1313,$D1314,O$12:O1313)-SUMIF($D$12:$D$2012,$D1314,N$12:N$2012),AH1314),2))),"")</f>
        <v/>
      </c>
      <c r="P1314" s="250" t="str">
        <f>IF(J1314&lt;&gt;"",1000 - SUMIF($D$12:$D1313,$D1314,P$12:P1313),"")</f>
        <v/>
      </c>
      <c r="Q1314" s="106"/>
      <c r="R1314" s="247"/>
      <c r="S1314" s="247"/>
      <c r="T1314" s="247"/>
      <c r="U1314" s="248" t="str">
        <f>IF(AND(R1314&lt;&gt;"",S1314&lt;&gt;"",Q1314&lt;&gt;""),ROUND(MIN(IF(OR(Q1314="OZZ",Q1314="ZZ"),5000,17300),TRUNC(0.75*(SUMIF($D$12:$D1314,$D1314,R$12:R1314)+SUMIF($D$12:$D1314,$D1314,S$12:S1314)),2)) - SUMIF($D$12:$D1313,$D1314,U$12:U1313),2),"")</f>
        <v/>
      </c>
      <c r="V1314" s="248" t="str">
        <f>IF(AND(R1314&lt;&gt;"",S1314&lt;&gt;"",T1314&lt;&gt;"",Q1314&lt;&gt;"",AL1314&lt;&gt;""),IF(OR(Q1314="OZZ",Q1314="ZZ"),ROUND(0-SUMIF($D$12:$D1313,$D1314,V$12:V1313),2),IF(T1314=0,0,ROUND(MIN(MIN(17300,TRUNC(0.75*(SUMIF($D$12:$D$2012,$D1314,R$12:R$2012)+SUMIF($D$12:$D$2012,$D1314,S$12:S$2012)),2)+SUMIF($D$12:$D1314,$D1314,AL$12:AL1314))-SUMIF($D$12:$D1313,$D1314,V$12:V1313)-SUMIF($D$12:$D$2012,$D1314,U$12:U$2012),AL1314),2))),"")</f>
        <v/>
      </c>
      <c r="W1314" s="250" t="str">
        <f>IF(Q1314&lt;&gt;"",1000 - SUMIF($D$12:$D1313,$D1314,W$12:W1313),"")</f>
        <v/>
      </c>
      <c r="X1314" s="106"/>
      <c r="Y1314" s="247"/>
      <c r="Z1314" s="247"/>
      <c r="AA1314" s="247"/>
      <c r="AB1314" s="248" t="str">
        <f>IF(AND(Y1314&lt;&gt;"",Z1314&lt;&gt;"",X1314&lt;&gt;""),ROUND(MIN(IF(OR(X1314="OZZ",X1314="ZZ"),5000,17300),TRUNC(0.75*(SUMIF($D$12:$D1314,$D1314,Y$12:Y1314)+SUMIF($D$12:$D1314,$D1314,Z$12:Z1314)),2)) - SUMIF($D$12:$D1313,$D1314,AB$12:AB1313),2),"")</f>
        <v/>
      </c>
      <c r="AC1314" s="251" t="str">
        <f>IF(AND(Y1314&lt;&gt;"",Z1314&lt;&gt;"",AA1314&lt;&gt;"",X1314&lt;&gt;"",AP1314&lt;&gt;""),IF(OR(X1314="OZZ",X1314="ZZ"),ROUND(0-SUMIF($D$12:$D1313,$D1314,AC$12:AC1313),2),IF(AA1314=0,0,ROUND(MIN(MIN(17300,TRUNC(0.75*(SUMIF($D$12:$D$2012,$D1314,Y$12:Y$2012)+SUMIF($D$12:$D$2012,$D1314,Z$12:Z$2012)),2)+SUMIF($D$12:$D1314,$D1314,AP$12:AP1314))-SUMIF($D$12:$D1313,$D1314,AC$12:AC1313)-SUMIF($D$12:$D$2012,$D1314,AB$12:AB$2012),AP1314),2))),"")</f>
        <v/>
      </c>
      <c r="AD1314" s="250" t="str">
        <f>IF(X1314&lt;&gt;"",1000 - SUMIF($D$12:$D1313,$D1314,AD$12:AD1313),"")</f>
        <v/>
      </c>
      <c r="AE1314" s="252"/>
      <c r="AF1314" s="253"/>
      <c r="AG1314" s="254"/>
      <c r="AH1314" s="255" t="str">
        <f t="shared" si="439"/>
        <v/>
      </c>
      <c r="AI1314" s="256"/>
      <c r="AJ1314" s="253"/>
      <c r="AK1314" s="254"/>
      <c r="AL1314" s="255" t="str">
        <f t="shared" si="440"/>
        <v/>
      </c>
      <c r="AM1314" s="256"/>
      <c r="AN1314" s="253"/>
      <c r="AO1314" s="254"/>
      <c r="AP1314" s="255" t="str">
        <f t="shared" si="420"/>
        <v/>
      </c>
      <c r="AQ1314" s="116"/>
      <c r="AR1314" s="116"/>
      <c r="AS1314" s="117"/>
      <c r="AT1314" s="118"/>
      <c r="AU1314" s="119" t="str">
        <f>IF(D1314&lt;&gt; "", IF(COUNTIF($D$12:$D1314,$D1314)&gt;1,0,IF(SUM(N1314,U1314,AB1314)&gt;0,IF(AND(X1314="",OR(Q1314&lt;&gt;"",J1314&lt;&gt;"")),IF(Q1314&lt;&gt;"",Q1314,IF(J1314&lt;&gt;"",J1314,0)),IF(AND(Q1314&lt;&gt;"",J1314&lt;&gt;"",Q1314=J1314),Q1314,X1314)),0)),"")</f>
        <v/>
      </c>
      <c r="AV1314" s="119" t="str">
        <f>IF(D1314&lt;&gt;"",IF(COUNTIF($D$12:$D1314,$D1314)&gt;1,0,IF(SUM(O1314,V1314,AC1314)&gt;0,IF(AND(X1314="",OR(Q1314&lt;&gt;"",J1314&lt;&gt;"")),IF(Q1314&lt;&gt;"",Q1314,IF(J1314&lt;&gt;"",J1314,0)),IF(AND(Q1314&lt;&gt;"",J1314&lt;&gt;"",Q1314=J1314),Q1314,X1314)),0)),"")</f>
        <v/>
      </c>
      <c r="AW1314" s="119" t="str">
        <f>IF(D1314&lt;&gt;"",IF(COUNTIF($D$12:$D1314,$D1314)&gt;1,0,IF(SUM(P1314,W1314,AD1314)&gt;0,IF(AND(X1314="",OR(Q1314&lt;&gt;"",J1314&lt;&gt;"")),IF(Q1314&lt;&gt;"",Q1314,IF(J1314&lt;&gt;"",J1314,0)),IF(AND(Q1314&lt;&gt;"",J1314&lt;&gt;"",Q1314=J1314),Q1314,X1314)),0)),"")</f>
        <v/>
      </c>
      <c r="AX1314" s="118" t="str">
        <f t="shared" si="421"/>
        <v/>
      </c>
      <c r="AY1314" s="118" t="str">
        <f t="shared" si="422"/>
        <v/>
      </c>
      <c r="AZ1314" s="118" t="str">
        <f t="shared" si="423"/>
        <v/>
      </c>
      <c r="BA1314" s="118" t="str">
        <f t="shared" si="424"/>
        <v/>
      </c>
      <c r="BB1314" s="118" t="str">
        <f t="shared" si="425"/>
        <v/>
      </c>
      <c r="BC1314" s="118" t="str">
        <f t="shared" si="426"/>
        <v/>
      </c>
      <c r="BD1314" s="118" t="str">
        <f t="shared" si="427"/>
        <v/>
      </c>
      <c r="BE1314" s="118" t="str">
        <f t="shared" si="428"/>
        <v/>
      </c>
      <c r="BF1314" s="118" t="str">
        <f t="shared" si="429"/>
        <v/>
      </c>
      <c r="BG1314" s="120"/>
      <c r="BH1314" s="120" t="str">
        <f t="shared" si="430"/>
        <v/>
      </c>
      <c r="BI1314" s="120" t="str">
        <f t="shared" si="431"/>
        <v/>
      </c>
      <c r="BJ1314" s="121"/>
      <c r="BK1314" s="120" t="str">
        <f t="shared" si="432"/>
        <v/>
      </c>
      <c r="BL1314" s="120" t="str">
        <f t="shared" si="433"/>
        <v/>
      </c>
      <c r="BM1314" s="120" t="str">
        <f t="shared" si="434"/>
        <v/>
      </c>
      <c r="BN1314" s="120" t="str">
        <f t="shared" si="435"/>
        <v/>
      </c>
      <c r="BO1314" s="120" t="str">
        <f t="shared" si="436"/>
        <v/>
      </c>
      <c r="BP1314" s="120" t="str">
        <f t="shared" si="437"/>
        <v/>
      </c>
      <c r="BQ1314" s="98"/>
      <c r="BR1314" s="98"/>
      <c r="BS1314" s="98"/>
      <c r="BT1314" s="98"/>
      <c r="BU1314" s="98"/>
      <c r="BV1314" s="98"/>
      <c r="BW1314" s="98"/>
      <c r="BX1314" s="98"/>
      <c r="BY1314" s="98"/>
      <c r="BZ1314" s="98"/>
      <c r="CA1314" s="98"/>
      <c r="CB1314" s="98"/>
      <c r="CC1314" s="98"/>
      <c r="CD1314" s="98"/>
      <c r="CE1314" s="98"/>
      <c r="CF1314" s="98"/>
      <c r="CG1314" s="98"/>
      <c r="CH1314" s="98"/>
      <c r="CI1314" s="98"/>
      <c r="CJ1314" s="98"/>
      <c r="CK1314" s="98"/>
      <c r="CL1314" s="98"/>
      <c r="CM1314" s="98"/>
      <c r="CN1314" s="98"/>
      <c r="CO1314" s="98"/>
      <c r="CP1314" s="98"/>
      <c r="CQ1314" s="98"/>
      <c r="CR1314" s="98"/>
      <c r="CS1314" s="98"/>
    </row>
    <row r="1315" spans="1:97" s="4" customFormat="1" ht="18.75" customHeight="1" x14ac:dyDescent="0.2">
      <c r="A1315" s="3">
        <f t="shared" si="438"/>
        <v>1303</v>
      </c>
      <c r="B1315" s="263"/>
      <c r="C1315" s="263"/>
      <c r="D1315" s="263"/>
      <c r="E1315" s="259"/>
      <c r="F1315" s="259"/>
      <c r="G1315" s="43"/>
      <c r="H1315" s="264"/>
      <c r="I1315" s="261"/>
      <c r="J1315" s="106"/>
      <c r="K1315" s="247"/>
      <c r="L1315" s="247"/>
      <c r="M1315" s="247"/>
      <c r="N1315" s="248" t="str">
        <f>IF(AND(K1315&lt;&gt;"",L1315&lt;&gt;"",J1315&lt;&gt;""),ROUND(MIN(IF(OR(J1315="OZZ",J1315="ZZ"),5000,17300),TRUNC(0.75*(SUMIF($D$12:$D1315,$D1315,K$12:K1315)+SUMIF($D$12:$D1315,$D1315,L$12:L1315)),2)) - SUMIF($D$12:$D1314,$D1315,N$12:N1314),2),"")</f>
        <v/>
      </c>
      <c r="O1315" s="249" t="str">
        <f>IF(AND(K1315&lt;&gt;"",L1315&lt;&gt;"",M1315&lt;&gt;"",J1315&lt;&gt;"",AH1315&lt;&gt;""),IF(OR(J1315="OZZ",J1315="ZZ"),ROUND(0-SUMIF($D$12:$D1314,$D1315,O$12:O1314),2),IF(M1315=0,0,ROUND(MIN(MIN(17300,TRUNC(0.75*(SUMIF($D$12:$D$2012,$D1315,K$12:K$2012)+SUMIF($D$12:$D$2012,$D1315,L$12:L$2012)),2)+SUMIF($D$12:$D1315,$D1315,AH$12:AH1315))-SUMIF($D$12:$D1314,$D1315,O$12:O1314)-SUMIF($D$12:$D$2012,$D1315,N$12:N$2012),AH1315),2))),"")</f>
        <v/>
      </c>
      <c r="P1315" s="250" t="str">
        <f>IF(J1315&lt;&gt;"",1000 - SUMIF($D$12:$D1314,$D1315,P$12:P1314),"")</f>
        <v/>
      </c>
      <c r="Q1315" s="106"/>
      <c r="R1315" s="247"/>
      <c r="S1315" s="247"/>
      <c r="T1315" s="247"/>
      <c r="U1315" s="248" t="str">
        <f>IF(AND(R1315&lt;&gt;"",S1315&lt;&gt;"",Q1315&lt;&gt;""),ROUND(MIN(IF(OR(Q1315="OZZ",Q1315="ZZ"),5000,17300),TRUNC(0.75*(SUMIF($D$12:$D1315,$D1315,R$12:R1315)+SUMIF($D$12:$D1315,$D1315,S$12:S1315)),2)) - SUMIF($D$12:$D1314,$D1315,U$12:U1314),2),"")</f>
        <v/>
      </c>
      <c r="V1315" s="248" t="str">
        <f>IF(AND(R1315&lt;&gt;"",S1315&lt;&gt;"",T1315&lt;&gt;"",Q1315&lt;&gt;"",AL1315&lt;&gt;""),IF(OR(Q1315="OZZ",Q1315="ZZ"),ROUND(0-SUMIF($D$12:$D1314,$D1315,V$12:V1314),2),IF(T1315=0,0,ROUND(MIN(MIN(17300,TRUNC(0.75*(SUMIF($D$12:$D$2012,$D1315,R$12:R$2012)+SUMIF($D$12:$D$2012,$D1315,S$12:S$2012)),2)+SUMIF($D$12:$D1315,$D1315,AL$12:AL1315))-SUMIF($D$12:$D1314,$D1315,V$12:V1314)-SUMIF($D$12:$D$2012,$D1315,U$12:U$2012),AL1315),2))),"")</f>
        <v/>
      </c>
      <c r="W1315" s="250" t="str">
        <f>IF(Q1315&lt;&gt;"",1000 - SUMIF($D$12:$D1314,$D1315,W$12:W1314),"")</f>
        <v/>
      </c>
      <c r="X1315" s="106"/>
      <c r="Y1315" s="247"/>
      <c r="Z1315" s="247"/>
      <c r="AA1315" s="247"/>
      <c r="AB1315" s="248" t="str">
        <f>IF(AND(Y1315&lt;&gt;"",Z1315&lt;&gt;"",X1315&lt;&gt;""),ROUND(MIN(IF(OR(X1315="OZZ",X1315="ZZ"),5000,17300),TRUNC(0.75*(SUMIF($D$12:$D1315,$D1315,Y$12:Y1315)+SUMIF($D$12:$D1315,$D1315,Z$12:Z1315)),2)) - SUMIF($D$12:$D1314,$D1315,AB$12:AB1314),2),"")</f>
        <v/>
      </c>
      <c r="AC1315" s="251" t="str">
        <f>IF(AND(Y1315&lt;&gt;"",Z1315&lt;&gt;"",AA1315&lt;&gt;"",X1315&lt;&gt;"",AP1315&lt;&gt;""),IF(OR(X1315="OZZ",X1315="ZZ"),ROUND(0-SUMIF($D$12:$D1314,$D1315,AC$12:AC1314),2),IF(AA1315=0,0,ROUND(MIN(MIN(17300,TRUNC(0.75*(SUMIF($D$12:$D$2012,$D1315,Y$12:Y$2012)+SUMIF($D$12:$D$2012,$D1315,Z$12:Z$2012)),2)+SUMIF($D$12:$D1315,$D1315,AP$12:AP1315))-SUMIF($D$12:$D1314,$D1315,AC$12:AC1314)-SUMIF($D$12:$D$2012,$D1315,AB$12:AB$2012),AP1315),2))),"")</f>
        <v/>
      </c>
      <c r="AD1315" s="250" t="str">
        <f>IF(X1315&lt;&gt;"",1000 - SUMIF($D$12:$D1314,$D1315,AD$12:AD1314),"")</f>
        <v/>
      </c>
      <c r="AE1315" s="252"/>
      <c r="AF1315" s="253"/>
      <c r="AG1315" s="254"/>
      <c r="AH1315" s="255" t="str">
        <f t="shared" si="439"/>
        <v/>
      </c>
      <c r="AI1315" s="256"/>
      <c r="AJ1315" s="253"/>
      <c r="AK1315" s="254"/>
      <c r="AL1315" s="255" t="str">
        <f t="shared" si="440"/>
        <v/>
      </c>
      <c r="AM1315" s="256"/>
      <c r="AN1315" s="253"/>
      <c r="AO1315" s="254"/>
      <c r="AP1315" s="255" t="str">
        <f t="shared" si="420"/>
        <v/>
      </c>
      <c r="AQ1315" s="116"/>
      <c r="AR1315" s="116"/>
      <c r="AS1315" s="117"/>
      <c r="AT1315" s="118"/>
      <c r="AU1315" s="119" t="str">
        <f>IF(D1315&lt;&gt; "", IF(COUNTIF($D$12:$D1315,$D1315)&gt;1,0,IF(SUM(N1315,U1315,AB1315)&gt;0,IF(AND(X1315="",OR(Q1315&lt;&gt;"",J1315&lt;&gt;"")),IF(Q1315&lt;&gt;"",Q1315,IF(J1315&lt;&gt;"",J1315,0)),IF(AND(Q1315&lt;&gt;"",J1315&lt;&gt;"",Q1315=J1315),Q1315,X1315)),0)),"")</f>
        <v/>
      </c>
      <c r="AV1315" s="119" t="str">
        <f>IF(D1315&lt;&gt;"",IF(COUNTIF($D$12:$D1315,$D1315)&gt;1,0,IF(SUM(O1315,V1315,AC1315)&gt;0,IF(AND(X1315="",OR(Q1315&lt;&gt;"",J1315&lt;&gt;"")),IF(Q1315&lt;&gt;"",Q1315,IF(J1315&lt;&gt;"",J1315,0)),IF(AND(Q1315&lt;&gt;"",J1315&lt;&gt;"",Q1315=J1315),Q1315,X1315)),0)),"")</f>
        <v/>
      </c>
      <c r="AW1315" s="119" t="str">
        <f>IF(D1315&lt;&gt;"",IF(COUNTIF($D$12:$D1315,$D1315)&gt;1,0,IF(SUM(P1315,W1315,AD1315)&gt;0,IF(AND(X1315="",OR(Q1315&lt;&gt;"",J1315&lt;&gt;"")),IF(Q1315&lt;&gt;"",Q1315,IF(J1315&lt;&gt;"",J1315,0)),IF(AND(Q1315&lt;&gt;"",J1315&lt;&gt;"",Q1315=J1315),Q1315,X1315)),0)),"")</f>
        <v/>
      </c>
      <c r="AX1315" s="118" t="str">
        <f t="shared" si="421"/>
        <v/>
      </c>
      <c r="AY1315" s="118" t="str">
        <f t="shared" si="422"/>
        <v/>
      </c>
      <c r="AZ1315" s="118" t="str">
        <f t="shared" si="423"/>
        <v/>
      </c>
      <c r="BA1315" s="118" t="str">
        <f t="shared" si="424"/>
        <v/>
      </c>
      <c r="BB1315" s="118" t="str">
        <f t="shared" si="425"/>
        <v/>
      </c>
      <c r="BC1315" s="118" t="str">
        <f t="shared" si="426"/>
        <v/>
      </c>
      <c r="BD1315" s="118" t="str">
        <f t="shared" si="427"/>
        <v/>
      </c>
      <c r="BE1315" s="118" t="str">
        <f t="shared" si="428"/>
        <v/>
      </c>
      <c r="BF1315" s="118" t="str">
        <f t="shared" si="429"/>
        <v/>
      </c>
      <c r="BG1315" s="120"/>
      <c r="BH1315" s="120" t="str">
        <f t="shared" si="430"/>
        <v/>
      </c>
      <c r="BI1315" s="120" t="str">
        <f t="shared" si="431"/>
        <v/>
      </c>
      <c r="BJ1315" s="121"/>
      <c r="BK1315" s="120" t="str">
        <f t="shared" si="432"/>
        <v/>
      </c>
      <c r="BL1315" s="120" t="str">
        <f t="shared" si="433"/>
        <v/>
      </c>
      <c r="BM1315" s="120" t="str">
        <f t="shared" si="434"/>
        <v/>
      </c>
      <c r="BN1315" s="120" t="str">
        <f t="shared" si="435"/>
        <v/>
      </c>
      <c r="BO1315" s="120" t="str">
        <f t="shared" si="436"/>
        <v/>
      </c>
      <c r="BP1315" s="120" t="str">
        <f t="shared" si="437"/>
        <v/>
      </c>
      <c r="BQ1315" s="98"/>
      <c r="BR1315" s="98"/>
      <c r="BS1315" s="98"/>
      <c r="BT1315" s="98"/>
      <c r="BU1315" s="98"/>
      <c r="BV1315" s="98"/>
      <c r="BW1315" s="98"/>
      <c r="BX1315" s="98"/>
      <c r="BY1315" s="98"/>
      <c r="BZ1315" s="98"/>
      <c r="CA1315" s="98"/>
      <c r="CB1315" s="98"/>
      <c r="CC1315" s="98"/>
      <c r="CD1315" s="98"/>
      <c r="CE1315" s="98"/>
      <c r="CF1315" s="98"/>
      <c r="CG1315" s="98"/>
      <c r="CH1315" s="98"/>
      <c r="CI1315" s="98"/>
      <c r="CJ1315" s="98"/>
      <c r="CK1315" s="98"/>
      <c r="CL1315" s="98"/>
      <c r="CM1315" s="98"/>
      <c r="CN1315" s="98"/>
      <c r="CO1315" s="98"/>
      <c r="CP1315" s="98"/>
      <c r="CQ1315" s="98"/>
      <c r="CR1315" s="98"/>
      <c r="CS1315" s="98"/>
    </row>
    <row r="1316" spans="1:97" s="4" customFormat="1" ht="18.75" customHeight="1" x14ac:dyDescent="0.2">
      <c r="A1316" s="3">
        <f t="shared" si="438"/>
        <v>1304</v>
      </c>
      <c r="B1316" s="263"/>
      <c r="C1316" s="263"/>
      <c r="D1316" s="263"/>
      <c r="E1316" s="259"/>
      <c r="F1316" s="259"/>
      <c r="G1316" s="43"/>
      <c r="H1316" s="264"/>
      <c r="I1316" s="261"/>
      <c r="J1316" s="106"/>
      <c r="K1316" s="247"/>
      <c r="L1316" s="247"/>
      <c r="M1316" s="247"/>
      <c r="N1316" s="248" t="str">
        <f>IF(AND(K1316&lt;&gt;"",L1316&lt;&gt;"",J1316&lt;&gt;""),ROUND(MIN(IF(OR(J1316="OZZ",J1316="ZZ"),5000,17300),TRUNC(0.75*(SUMIF($D$12:$D1316,$D1316,K$12:K1316)+SUMIF($D$12:$D1316,$D1316,L$12:L1316)),2)) - SUMIF($D$12:$D1315,$D1316,N$12:N1315),2),"")</f>
        <v/>
      </c>
      <c r="O1316" s="249" t="str">
        <f>IF(AND(K1316&lt;&gt;"",L1316&lt;&gt;"",M1316&lt;&gt;"",J1316&lt;&gt;"",AH1316&lt;&gt;""),IF(OR(J1316="OZZ",J1316="ZZ"),ROUND(0-SUMIF($D$12:$D1315,$D1316,O$12:O1315),2),IF(M1316=0,0,ROUND(MIN(MIN(17300,TRUNC(0.75*(SUMIF($D$12:$D$2012,$D1316,K$12:K$2012)+SUMIF($D$12:$D$2012,$D1316,L$12:L$2012)),2)+SUMIF($D$12:$D1316,$D1316,AH$12:AH1316))-SUMIF($D$12:$D1315,$D1316,O$12:O1315)-SUMIF($D$12:$D$2012,$D1316,N$12:N$2012),AH1316),2))),"")</f>
        <v/>
      </c>
      <c r="P1316" s="250" t="str">
        <f>IF(J1316&lt;&gt;"",1000 - SUMIF($D$12:$D1315,$D1316,P$12:P1315),"")</f>
        <v/>
      </c>
      <c r="Q1316" s="106"/>
      <c r="R1316" s="247"/>
      <c r="S1316" s="247"/>
      <c r="T1316" s="247"/>
      <c r="U1316" s="248" t="str">
        <f>IF(AND(R1316&lt;&gt;"",S1316&lt;&gt;"",Q1316&lt;&gt;""),ROUND(MIN(IF(OR(Q1316="OZZ",Q1316="ZZ"),5000,17300),TRUNC(0.75*(SUMIF($D$12:$D1316,$D1316,R$12:R1316)+SUMIF($D$12:$D1316,$D1316,S$12:S1316)),2)) - SUMIF($D$12:$D1315,$D1316,U$12:U1315),2),"")</f>
        <v/>
      </c>
      <c r="V1316" s="248" t="str">
        <f>IF(AND(R1316&lt;&gt;"",S1316&lt;&gt;"",T1316&lt;&gt;"",Q1316&lt;&gt;"",AL1316&lt;&gt;""),IF(OR(Q1316="OZZ",Q1316="ZZ"),ROUND(0-SUMIF($D$12:$D1315,$D1316,V$12:V1315),2),IF(T1316=0,0,ROUND(MIN(MIN(17300,TRUNC(0.75*(SUMIF($D$12:$D$2012,$D1316,R$12:R$2012)+SUMIF($D$12:$D$2012,$D1316,S$12:S$2012)),2)+SUMIF($D$12:$D1316,$D1316,AL$12:AL1316))-SUMIF($D$12:$D1315,$D1316,V$12:V1315)-SUMIF($D$12:$D$2012,$D1316,U$12:U$2012),AL1316),2))),"")</f>
        <v/>
      </c>
      <c r="W1316" s="250" t="str">
        <f>IF(Q1316&lt;&gt;"",1000 - SUMIF($D$12:$D1315,$D1316,W$12:W1315),"")</f>
        <v/>
      </c>
      <c r="X1316" s="106"/>
      <c r="Y1316" s="247"/>
      <c r="Z1316" s="247"/>
      <c r="AA1316" s="247"/>
      <c r="AB1316" s="248" t="str">
        <f>IF(AND(Y1316&lt;&gt;"",Z1316&lt;&gt;"",X1316&lt;&gt;""),ROUND(MIN(IF(OR(X1316="OZZ",X1316="ZZ"),5000,17300),TRUNC(0.75*(SUMIF($D$12:$D1316,$D1316,Y$12:Y1316)+SUMIF($D$12:$D1316,$D1316,Z$12:Z1316)),2)) - SUMIF($D$12:$D1315,$D1316,AB$12:AB1315),2),"")</f>
        <v/>
      </c>
      <c r="AC1316" s="251" t="str">
        <f>IF(AND(Y1316&lt;&gt;"",Z1316&lt;&gt;"",AA1316&lt;&gt;"",X1316&lt;&gt;"",AP1316&lt;&gt;""),IF(OR(X1316="OZZ",X1316="ZZ"),ROUND(0-SUMIF($D$12:$D1315,$D1316,AC$12:AC1315),2),IF(AA1316=0,0,ROUND(MIN(MIN(17300,TRUNC(0.75*(SUMIF($D$12:$D$2012,$D1316,Y$12:Y$2012)+SUMIF($D$12:$D$2012,$D1316,Z$12:Z$2012)),2)+SUMIF($D$12:$D1316,$D1316,AP$12:AP1316))-SUMIF($D$12:$D1315,$D1316,AC$12:AC1315)-SUMIF($D$12:$D$2012,$D1316,AB$12:AB$2012),AP1316),2))),"")</f>
        <v/>
      </c>
      <c r="AD1316" s="250" t="str">
        <f>IF(X1316&lt;&gt;"",1000 - SUMIF($D$12:$D1315,$D1316,AD$12:AD1315),"")</f>
        <v/>
      </c>
      <c r="AE1316" s="252"/>
      <c r="AF1316" s="253"/>
      <c r="AG1316" s="254"/>
      <c r="AH1316" s="255" t="str">
        <f t="shared" si="439"/>
        <v/>
      </c>
      <c r="AI1316" s="256"/>
      <c r="AJ1316" s="253"/>
      <c r="AK1316" s="254"/>
      <c r="AL1316" s="255" t="str">
        <f t="shared" si="440"/>
        <v/>
      </c>
      <c r="AM1316" s="256"/>
      <c r="AN1316" s="253"/>
      <c r="AO1316" s="254"/>
      <c r="AP1316" s="255" t="str">
        <f t="shared" si="420"/>
        <v/>
      </c>
      <c r="AQ1316" s="116"/>
      <c r="AR1316" s="116"/>
      <c r="AS1316" s="117"/>
      <c r="AT1316" s="118"/>
      <c r="AU1316" s="119" t="str">
        <f>IF(D1316&lt;&gt; "", IF(COUNTIF($D$12:$D1316,$D1316)&gt;1,0,IF(SUM(N1316,U1316,AB1316)&gt;0,IF(AND(X1316="",OR(Q1316&lt;&gt;"",J1316&lt;&gt;"")),IF(Q1316&lt;&gt;"",Q1316,IF(J1316&lt;&gt;"",J1316,0)),IF(AND(Q1316&lt;&gt;"",J1316&lt;&gt;"",Q1316=J1316),Q1316,X1316)),0)),"")</f>
        <v/>
      </c>
      <c r="AV1316" s="119" t="str">
        <f>IF(D1316&lt;&gt;"",IF(COUNTIF($D$12:$D1316,$D1316)&gt;1,0,IF(SUM(O1316,V1316,AC1316)&gt;0,IF(AND(X1316="",OR(Q1316&lt;&gt;"",J1316&lt;&gt;"")),IF(Q1316&lt;&gt;"",Q1316,IF(J1316&lt;&gt;"",J1316,0)),IF(AND(Q1316&lt;&gt;"",J1316&lt;&gt;"",Q1316=J1316),Q1316,X1316)),0)),"")</f>
        <v/>
      </c>
      <c r="AW1316" s="119" t="str">
        <f>IF(D1316&lt;&gt;"",IF(COUNTIF($D$12:$D1316,$D1316)&gt;1,0,IF(SUM(P1316,W1316,AD1316)&gt;0,IF(AND(X1316="",OR(Q1316&lt;&gt;"",J1316&lt;&gt;"")),IF(Q1316&lt;&gt;"",Q1316,IF(J1316&lt;&gt;"",J1316,0)),IF(AND(Q1316&lt;&gt;"",J1316&lt;&gt;"",Q1316=J1316),Q1316,X1316)),0)),"")</f>
        <v/>
      </c>
      <c r="AX1316" s="118" t="str">
        <f t="shared" si="421"/>
        <v/>
      </c>
      <c r="AY1316" s="118" t="str">
        <f t="shared" si="422"/>
        <v/>
      </c>
      <c r="AZ1316" s="118" t="str">
        <f t="shared" si="423"/>
        <v/>
      </c>
      <c r="BA1316" s="118" t="str">
        <f t="shared" si="424"/>
        <v/>
      </c>
      <c r="BB1316" s="118" t="str">
        <f t="shared" si="425"/>
        <v/>
      </c>
      <c r="BC1316" s="118" t="str">
        <f t="shared" si="426"/>
        <v/>
      </c>
      <c r="BD1316" s="118" t="str">
        <f t="shared" si="427"/>
        <v/>
      </c>
      <c r="BE1316" s="118" t="str">
        <f t="shared" si="428"/>
        <v/>
      </c>
      <c r="BF1316" s="118" t="str">
        <f t="shared" si="429"/>
        <v/>
      </c>
      <c r="BG1316" s="120"/>
      <c r="BH1316" s="120" t="str">
        <f t="shared" si="430"/>
        <v/>
      </c>
      <c r="BI1316" s="120" t="str">
        <f t="shared" si="431"/>
        <v/>
      </c>
      <c r="BJ1316" s="121"/>
      <c r="BK1316" s="120" t="str">
        <f t="shared" si="432"/>
        <v/>
      </c>
      <c r="BL1316" s="120" t="str">
        <f t="shared" si="433"/>
        <v/>
      </c>
      <c r="BM1316" s="120" t="str">
        <f t="shared" si="434"/>
        <v/>
      </c>
      <c r="BN1316" s="120" t="str">
        <f t="shared" si="435"/>
        <v/>
      </c>
      <c r="BO1316" s="120" t="str">
        <f t="shared" si="436"/>
        <v/>
      </c>
      <c r="BP1316" s="120" t="str">
        <f t="shared" si="437"/>
        <v/>
      </c>
      <c r="BQ1316" s="98"/>
      <c r="BR1316" s="98"/>
      <c r="BS1316" s="98"/>
      <c r="BT1316" s="98"/>
      <c r="BU1316" s="98"/>
      <c r="BV1316" s="98"/>
      <c r="BW1316" s="98"/>
      <c r="BX1316" s="98"/>
      <c r="BY1316" s="98"/>
      <c r="BZ1316" s="98"/>
      <c r="CA1316" s="98"/>
      <c r="CB1316" s="98"/>
      <c r="CC1316" s="98"/>
      <c r="CD1316" s="98"/>
      <c r="CE1316" s="98"/>
      <c r="CF1316" s="98"/>
      <c r="CG1316" s="98"/>
      <c r="CH1316" s="98"/>
      <c r="CI1316" s="98"/>
      <c r="CJ1316" s="98"/>
      <c r="CK1316" s="98"/>
      <c r="CL1316" s="98"/>
      <c r="CM1316" s="98"/>
      <c r="CN1316" s="98"/>
      <c r="CO1316" s="98"/>
      <c r="CP1316" s="98"/>
      <c r="CQ1316" s="98"/>
      <c r="CR1316" s="98"/>
      <c r="CS1316" s="98"/>
    </row>
    <row r="1317" spans="1:97" s="4" customFormat="1" ht="18.75" customHeight="1" x14ac:dyDescent="0.2">
      <c r="A1317" s="3">
        <f t="shared" si="438"/>
        <v>1305</v>
      </c>
      <c r="B1317" s="263"/>
      <c r="C1317" s="263"/>
      <c r="D1317" s="263"/>
      <c r="E1317" s="259"/>
      <c r="F1317" s="259"/>
      <c r="G1317" s="43"/>
      <c r="H1317" s="264"/>
      <c r="I1317" s="261"/>
      <c r="J1317" s="106"/>
      <c r="K1317" s="247"/>
      <c r="L1317" s="247"/>
      <c r="M1317" s="247"/>
      <c r="N1317" s="248" t="str">
        <f>IF(AND(K1317&lt;&gt;"",L1317&lt;&gt;"",J1317&lt;&gt;""),ROUND(MIN(IF(OR(J1317="OZZ",J1317="ZZ"),5000,17300),TRUNC(0.75*(SUMIF($D$12:$D1317,$D1317,K$12:K1317)+SUMIF($D$12:$D1317,$D1317,L$12:L1317)),2)) - SUMIF($D$12:$D1316,$D1317,N$12:N1316),2),"")</f>
        <v/>
      </c>
      <c r="O1317" s="249" t="str">
        <f>IF(AND(K1317&lt;&gt;"",L1317&lt;&gt;"",M1317&lt;&gt;"",J1317&lt;&gt;"",AH1317&lt;&gt;""),IF(OR(J1317="OZZ",J1317="ZZ"),ROUND(0-SUMIF($D$12:$D1316,$D1317,O$12:O1316),2),IF(M1317=0,0,ROUND(MIN(MIN(17300,TRUNC(0.75*(SUMIF($D$12:$D$2012,$D1317,K$12:K$2012)+SUMIF($D$12:$D$2012,$D1317,L$12:L$2012)),2)+SUMIF($D$12:$D1317,$D1317,AH$12:AH1317))-SUMIF($D$12:$D1316,$D1317,O$12:O1316)-SUMIF($D$12:$D$2012,$D1317,N$12:N$2012),AH1317),2))),"")</f>
        <v/>
      </c>
      <c r="P1317" s="250" t="str">
        <f>IF(J1317&lt;&gt;"",1000 - SUMIF($D$12:$D1316,$D1317,P$12:P1316),"")</f>
        <v/>
      </c>
      <c r="Q1317" s="106"/>
      <c r="R1317" s="247"/>
      <c r="S1317" s="247"/>
      <c r="T1317" s="247"/>
      <c r="U1317" s="248" t="str">
        <f>IF(AND(R1317&lt;&gt;"",S1317&lt;&gt;"",Q1317&lt;&gt;""),ROUND(MIN(IF(OR(Q1317="OZZ",Q1317="ZZ"),5000,17300),TRUNC(0.75*(SUMIF($D$12:$D1317,$D1317,R$12:R1317)+SUMIF($D$12:$D1317,$D1317,S$12:S1317)),2)) - SUMIF($D$12:$D1316,$D1317,U$12:U1316),2),"")</f>
        <v/>
      </c>
      <c r="V1317" s="248" t="str">
        <f>IF(AND(R1317&lt;&gt;"",S1317&lt;&gt;"",T1317&lt;&gt;"",Q1317&lt;&gt;"",AL1317&lt;&gt;""),IF(OR(Q1317="OZZ",Q1317="ZZ"),ROUND(0-SUMIF($D$12:$D1316,$D1317,V$12:V1316),2),IF(T1317=0,0,ROUND(MIN(MIN(17300,TRUNC(0.75*(SUMIF($D$12:$D$2012,$D1317,R$12:R$2012)+SUMIF($D$12:$D$2012,$D1317,S$12:S$2012)),2)+SUMIF($D$12:$D1317,$D1317,AL$12:AL1317))-SUMIF($D$12:$D1316,$D1317,V$12:V1316)-SUMIF($D$12:$D$2012,$D1317,U$12:U$2012),AL1317),2))),"")</f>
        <v/>
      </c>
      <c r="W1317" s="250" t="str">
        <f>IF(Q1317&lt;&gt;"",1000 - SUMIF($D$12:$D1316,$D1317,W$12:W1316),"")</f>
        <v/>
      </c>
      <c r="X1317" s="106"/>
      <c r="Y1317" s="247"/>
      <c r="Z1317" s="247"/>
      <c r="AA1317" s="247"/>
      <c r="AB1317" s="248" t="str">
        <f>IF(AND(Y1317&lt;&gt;"",Z1317&lt;&gt;"",X1317&lt;&gt;""),ROUND(MIN(IF(OR(X1317="OZZ",X1317="ZZ"),5000,17300),TRUNC(0.75*(SUMIF($D$12:$D1317,$D1317,Y$12:Y1317)+SUMIF($D$12:$D1317,$D1317,Z$12:Z1317)),2)) - SUMIF($D$12:$D1316,$D1317,AB$12:AB1316),2),"")</f>
        <v/>
      </c>
      <c r="AC1317" s="251" t="str">
        <f>IF(AND(Y1317&lt;&gt;"",Z1317&lt;&gt;"",AA1317&lt;&gt;"",X1317&lt;&gt;"",AP1317&lt;&gt;""),IF(OR(X1317="OZZ",X1317="ZZ"),ROUND(0-SUMIF($D$12:$D1316,$D1317,AC$12:AC1316),2),IF(AA1317=0,0,ROUND(MIN(MIN(17300,TRUNC(0.75*(SUMIF($D$12:$D$2012,$D1317,Y$12:Y$2012)+SUMIF($D$12:$D$2012,$D1317,Z$12:Z$2012)),2)+SUMIF($D$12:$D1317,$D1317,AP$12:AP1317))-SUMIF($D$12:$D1316,$D1317,AC$12:AC1316)-SUMIF($D$12:$D$2012,$D1317,AB$12:AB$2012),AP1317),2))),"")</f>
        <v/>
      </c>
      <c r="AD1317" s="250" t="str">
        <f>IF(X1317&lt;&gt;"",1000 - SUMIF($D$12:$D1316,$D1317,AD$12:AD1316),"")</f>
        <v/>
      </c>
      <c r="AE1317" s="252"/>
      <c r="AF1317" s="253"/>
      <c r="AG1317" s="254"/>
      <c r="AH1317" s="255" t="str">
        <f t="shared" si="439"/>
        <v/>
      </c>
      <c r="AI1317" s="256"/>
      <c r="AJ1317" s="253"/>
      <c r="AK1317" s="254"/>
      <c r="AL1317" s="255" t="str">
        <f t="shared" si="440"/>
        <v/>
      </c>
      <c r="AM1317" s="256"/>
      <c r="AN1317" s="253"/>
      <c r="AO1317" s="254"/>
      <c r="AP1317" s="255" t="str">
        <f t="shared" si="420"/>
        <v/>
      </c>
      <c r="AQ1317" s="116"/>
      <c r="AR1317" s="116"/>
      <c r="AS1317" s="117"/>
      <c r="AT1317" s="118"/>
      <c r="AU1317" s="119" t="str">
        <f>IF(D1317&lt;&gt; "", IF(COUNTIF($D$12:$D1317,$D1317)&gt;1,0,IF(SUM(N1317,U1317,AB1317)&gt;0,IF(AND(X1317="",OR(Q1317&lt;&gt;"",J1317&lt;&gt;"")),IF(Q1317&lt;&gt;"",Q1317,IF(J1317&lt;&gt;"",J1317,0)),IF(AND(Q1317&lt;&gt;"",J1317&lt;&gt;"",Q1317=J1317),Q1317,X1317)),0)),"")</f>
        <v/>
      </c>
      <c r="AV1317" s="119" t="str">
        <f>IF(D1317&lt;&gt;"",IF(COUNTIF($D$12:$D1317,$D1317)&gt;1,0,IF(SUM(O1317,V1317,AC1317)&gt;0,IF(AND(X1317="",OR(Q1317&lt;&gt;"",J1317&lt;&gt;"")),IF(Q1317&lt;&gt;"",Q1317,IF(J1317&lt;&gt;"",J1317,0)),IF(AND(Q1317&lt;&gt;"",J1317&lt;&gt;"",Q1317=J1317),Q1317,X1317)),0)),"")</f>
        <v/>
      </c>
      <c r="AW1317" s="119" t="str">
        <f>IF(D1317&lt;&gt;"",IF(COUNTIF($D$12:$D1317,$D1317)&gt;1,0,IF(SUM(P1317,W1317,AD1317)&gt;0,IF(AND(X1317="",OR(Q1317&lt;&gt;"",J1317&lt;&gt;"")),IF(Q1317&lt;&gt;"",Q1317,IF(J1317&lt;&gt;"",J1317,0)),IF(AND(Q1317&lt;&gt;"",J1317&lt;&gt;"",Q1317=J1317),Q1317,X1317)),0)),"")</f>
        <v/>
      </c>
      <c r="AX1317" s="118" t="str">
        <f t="shared" si="421"/>
        <v/>
      </c>
      <c r="AY1317" s="118" t="str">
        <f t="shared" si="422"/>
        <v/>
      </c>
      <c r="AZ1317" s="118" t="str">
        <f t="shared" si="423"/>
        <v/>
      </c>
      <c r="BA1317" s="118" t="str">
        <f t="shared" si="424"/>
        <v/>
      </c>
      <c r="BB1317" s="118" t="str">
        <f t="shared" si="425"/>
        <v/>
      </c>
      <c r="BC1317" s="118" t="str">
        <f t="shared" si="426"/>
        <v/>
      </c>
      <c r="BD1317" s="118" t="str">
        <f t="shared" si="427"/>
        <v/>
      </c>
      <c r="BE1317" s="118" t="str">
        <f t="shared" si="428"/>
        <v/>
      </c>
      <c r="BF1317" s="118" t="str">
        <f t="shared" si="429"/>
        <v/>
      </c>
      <c r="BG1317" s="120"/>
      <c r="BH1317" s="120" t="str">
        <f t="shared" si="430"/>
        <v/>
      </c>
      <c r="BI1317" s="120" t="str">
        <f t="shared" si="431"/>
        <v/>
      </c>
      <c r="BJ1317" s="121"/>
      <c r="BK1317" s="120" t="str">
        <f t="shared" si="432"/>
        <v/>
      </c>
      <c r="BL1317" s="120" t="str">
        <f t="shared" si="433"/>
        <v/>
      </c>
      <c r="BM1317" s="120" t="str">
        <f t="shared" si="434"/>
        <v/>
      </c>
      <c r="BN1317" s="120" t="str">
        <f t="shared" si="435"/>
        <v/>
      </c>
      <c r="BO1317" s="120" t="str">
        <f t="shared" si="436"/>
        <v/>
      </c>
      <c r="BP1317" s="120" t="str">
        <f t="shared" si="437"/>
        <v/>
      </c>
      <c r="BQ1317" s="98"/>
      <c r="BR1317" s="98"/>
      <c r="BS1317" s="98"/>
      <c r="BT1317" s="98"/>
      <c r="BU1317" s="98"/>
      <c r="BV1317" s="98"/>
      <c r="BW1317" s="98"/>
      <c r="BX1317" s="98"/>
      <c r="BY1317" s="98"/>
      <c r="BZ1317" s="98"/>
      <c r="CA1317" s="98"/>
      <c r="CB1317" s="98"/>
      <c r="CC1317" s="98"/>
      <c r="CD1317" s="98"/>
      <c r="CE1317" s="98"/>
      <c r="CF1317" s="98"/>
      <c r="CG1317" s="98"/>
      <c r="CH1317" s="98"/>
      <c r="CI1317" s="98"/>
      <c r="CJ1317" s="98"/>
      <c r="CK1317" s="98"/>
      <c r="CL1317" s="98"/>
      <c r="CM1317" s="98"/>
      <c r="CN1317" s="98"/>
      <c r="CO1317" s="98"/>
      <c r="CP1317" s="98"/>
      <c r="CQ1317" s="98"/>
      <c r="CR1317" s="98"/>
      <c r="CS1317" s="98"/>
    </row>
    <row r="1318" spans="1:97" s="4" customFormat="1" ht="18.75" customHeight="1" x14ac:dyDescent="0.2">
      <c r="A1318" s="3">
        <f t="shared" si="438"/>
        <v>1306</v>
      </c>
      <c r="B1318" s="263"/>
      <c r="C1318" s="263"/>
      <c r="D1318" s="263"/>
      <c r="E1318" s="259"/>
      <c r="F1318" s="259"/>
      <c r="G1318" s="43"/>
      <c r="H1318" s="264"/>
      <c r="I1318" s="261"/>
      <c r="J1318" s="106"/>
      <c r="K1318" s="247"/>
      <c r="L1318" s="247"/>
      <c r="M1318" s="247"/>
      <c r="N1318" s="248" t="str">
        <f>IF(AND(K1318&lt;&gt;"",L1318&lt;&gt;"",J1318&lt;&gt;""),ROUND(MIN(IF(OR(J1318="OZZ",J1318="ZZ"),5000,17300),TRUNC(0.75*(SUMIF($D$12:$D1318,$D1318,K$12:K1318)+SUMIF($D$12:$D1318,$D1318,L$12:L1318)),2)) - SUMIF($D$12:$D1317,$D1318,N$12:N1317),2),"")</f>
        <v/>
      </c>
      <c r="O1318" s="249" t="str">
        <f>IF(AND(K1318&lt;&gt;"",L1318&lt;&gt;"",M1318&lt;&gt;"",J1318&lt;&gt;"",AH1318&lt;&gt;""),IF(OR(J1318="OZZ",J1318="ZZ"),ROUND(0-SUMIF($D$12:$D1317,$D1318,O$12:O1317),2),IF(M1318=0,0,ROUND(MIN(MIN(17300,TRUNC(0.75*(SUMIF($D$12:$D$2012,$D1318,K$12:K$2012)+SUMIF($D$12:$D$2012,$D1318,L$12:L$2012)),2)+SUMIF($D$12:$D1318,$D1318,AH$12:AH1318))-SUMIF($D$12:$D1317,$D1318,O$12:O1317)-SUMIF($D$12:$D$2012,$D1318,N$12:N$2012),AH1318),2))),"")</f>
        <v/>
      </c>
      <c r="P1318" s="250" t="str">
        <f>IF(J1318&lt;&gt;"",1000 - SUMIF($D$12:$D1317,$D1318,P$12:P1317),"")</f>
        <v/>
      </c>
      <c r="Q1318" s="106"/>
      <c r="R1318" s="247"/>
      <c r="S1318" s="247"/>
      <c r="T1318" s="247"/>
      <c r="U1318" s="248" t="str">
        <f>IF(AND(R1318&lt;&gt;"",S1318&lt;&gt;"",Q1318&lt;&gt;""),ROUND(MIN(IF(OR(Q1318="OZZ",Q1318="ZZ"),5000,17300),TRUNC(0.75*(SUMIF($D$12:$D1318,$D1318,R$12:R1318)+SUMIF($D$12:$D1318,$D1318,S$12:S1318)),2)) - SUMIF($D$12:$D1317,$D1318,U$12:U1317),2),"")</f>
        <v/>
      </c>
      <c r="V1318" s="248" t="str">
        <f>IF(AND(R1318&lt;&gt;"",S1318&lt;&gt;"",T1318&lt;&gt;"",Q1318&lt;&gt;"",AL1318&lt;&gt;""),IF(OR(Q1318="OZZ",Q1318="ZZ"),ROUND(0-SUMIF($D$12:$D1317,$D1318,V$12:V1317),2),IF(T1318=0,0,ROUND(MIN(MIN(17300,TRUNC(0.75*(SUMIF($D$12:$D$2012,$D1318,R$12:R$2012)+SUMIF($D$12:$D$2012,$D1318,S$12:S$2012)),2)+SUMIF($D$12:$D1318,$D1318,AL$12:AL1318))-SUMIF($D$12:$D1317,$D1318,V$12:V1317)-SUMIF($D$12:$D$2012,$D1318,U$12:U$2012),AL1318),2))),"")</f>
        <v/>
      </c>
      <c r="W1318" s="250" t="str">
        <f>IF(Q1318&lt;&gt;"",1000 - SUMIF($D$12:$D1317,$D1318,W$12:W1317),"")</f>
        <v/>
      </c>
      <c r="X1318" s="106"/>
      <c r="Y1318" s="247"/>
      <c r="Z1318" s="247"/>
      <c r="AA1318" s="247"/>
      <c r="AB1318" s="248" t="str">
        <f>IF(AND(Y1318&lt;&gt;"",Z1318&lt;&gt;"",X1318&lt;&gt;""),ROUND(MIN(IF(OR(X1318="OZZ",X1318="ZZ"),5000,17300),TRUNC(0.75*(SUMIF($D$12:$D1318,$D1318,Y$12:Y1318)+SUMIF($D$12:$D1318,$D1318,Z$12:Z1318)),2)) - SUMIF($D$12:$D1317,$D1318,AB$12:AB1317),2),"")</f>
        <v/>
      </c>
      <c r="AC1318" s="251" t="str">
        <f>IF(AND(Y1318&lt;&gt;"",Z1318&lt;&gt;"",AA1318&lt;&gt;"",X1318&lt;&gt;"",AP1318&lt;&gt;""),IF(OR(X1318="OZZ",X1318="ZZ"),ROUND(0-SUMIF($D$12:$D1317,$D1318,AC$12:AC1317),2),IF(AA1318=0,0,ROUND(MIN(MIN(17300,TRUNC(0.75*(SUMIF($D$12:$D$2012,$D1318,Y$12:Y$2012)+SUMIF($D$12:$D$2012,$D1318,Z$12:Z$2012)),2)+SUMIF($D$12:$D1318,$D1318,AP$12:AP1318))-SUMIF($D$12:$D1317,$D1318,AC$12:AC1317)-SUMIF($D$12:$D$2012,$D1318,AB$12:AB$2012),AP1318),2))),"")</f>
        <v/>
      </c>
      <c r="AD1318" s="250" t="str">
        <f>IF(X1318&lt;&gt;"",1000 - SUMIF($D$12:$D1317,$D1318,AD$12:AD1317),"")</f>
        <v/>
      </c>
      <c r="AE1318" s="252"/>
      <c r="AF1318" s="253"/>
      <c r="AG1318" s="254"/>
      <c r="AH1318" s="255" t="str">
        <f t="shared" si="439"/>
        <v/>
      </c>
      <c r="AI1318" s="256"/>
      <c r="AJ1318" s="253"/>
      <c r="AK1318" s="254"/>
      <c r="AL1318" s="255" t="str">
        <f t="shared" si="440"/>
        <v/>
      </c>
      <c r="AM1318" s="256"/>
      <c r="AN1318" s="253"/>
      <c r="AO1318" s="254"/>
      <c r="AP1318" s="255" t="str">
        <f t="shared" si="420"/>
        <v/>
      </c>
      <c r="AQ1318" s="116"/>
      <c r="AR1318" s="116"/>
      <c r="AS1318" s="117"/>
      <c r="AT1318" s="118"/>
      <c r="AU1318" s="119" t="str">
        <f>IF(D1318&lt;&gt; "", IF(COUNTIF($D$12:$D1318,$D1318)&gt;1,0,IF(SUM(N1318,U1318,AB1318)&gt;0,IF(AND(X1318="",OR(Q1318&lt;&gt;"",J1318&lt;&gt;"")),IF(Q1318&lt;&gt;"",Q1318,IF(J1318&lt;&gt;"",J1318,0)),IF(AND(Q1318&lt;&gt;"",J1318&lt;&gt;"",Q1318=J1318),Q1318,X1318)),0)),"")</f>
        <v/>
      </c>
      <c r="AV1318" s="119" t="str">
        <f>IF(D1318&lt;&gt;"",IF(COUNTIF($D$12:$D1318,$D1318)&gt;1,0,IF(SUM(O1318,V1318,AC1318)&gt;0,IF(AND(X1318="",OR(Q1318&lt;&gt;"",J1318&lt;&gt;"")),IF(Q1318&lt;&gt;"",Q1318,IF(J1318&lt;&gt;"",J1318,0)),IF(AND(Q1318&lt;&gt;"",J1318&lt;&gt;"",Q1318=J1318),Q1318,X1318)),0)),"")</f>
        <v/>
      </c>
      <c r="AW1318" s="119" t="str">
        <f>IF(D1318&lt;&gt;"",IF(COUNTIF($D$12:$D1318,$D1318)&gt;1,0,IF(SUM(P1318,W1318,AD1318)&gt;0,IF(AND(X1318="",OR(Q1318&lt;&gt;"",J1318&lt;&gt;"")),IF(Q1318&lt;&gt;"",Q1318,IF(J1318&lt;&gt;"",J1318,0)),IF(AND(Q1318&lt;&gt;"",J1318&lt;&gt;"",Q1318=J1318),Q1318,X1318)),0)),"")</f>
        <v/>
      </c>
      <c r="AX1318" s="118" t="str">
        <f t="shared" si="421"/>
        <v/>
      </c>
      <c r="AY1318" s="118" t="str">
        <f t="shared" si="422"/>
        <v/>
      </c>
      <c r="AZ1318" s="118" t="str">
        <f t="shared" si="423"/>
        <v/>
      </c>
      <c r="BA1318" s="118" t="str">
        <f t="shared" si="424"/>
        <v/>
      </c>
      <c r="BB1318" s="118" t="str">
        <f t="shared" si="425"/>
        <v/>
      </c>
      <c r="BC1318" s="118" t="str">
        <f t="shared" si="426"/>
        <v/>
      </c>
      <c r="BD1318" s="118" t="str">
        <f t="shared" si="427"/>
        <v/>
      </c>
      <c r="BE1318" s="118" t="str">
        <f t="shared" si="428"/>
        <v/>
      </c>
      <c r="BF1318" s="118" t="str">
        <f t="shared" si="429"/>
        <v/>
      </c>
      <c r="BG1318" s="120"/>
      <c r="BH1318" s="120" t="str">
        <f t="shared" si="430"/>
        <v/>
      </c>
      <c r="BI1318" s="120" t="str">
        <f t="shared" si="431"/>
        <v/>
      </c>
      <c r="BJ1318" s="121"/>
      <c r="BK1318" s="120" t="str">
        <f t="shared" si="432"/>
        <v/>
      </c>
      <c r="BL1318" s="120" t="str">
        <f t="shared" si="433"/>
        <v/>
      </c>
      <c r="BM1318" s="120" t="str">
        <f t="shared" si="434"/>
        <v/>
      </c>
      <c r="BN1318" s="120" t="str">
        <f t="shared" si="435"/>
        <v/>
      </c>
      <c r="BO1318" s="120" t="str">
        <f t="shared" si="436"/>
        <v/>
      </c>
      <c r="BP1318" s="120" t="str">
        <f t="shared" si="437"/>
        <v/>
      </c>
      <c r="BQ1318" s="98"/>
      <c r="BR1318" s="98"/>
      <c r="BS1318" s="98"/>
      <c r="BT1318" s="98"/>
      <c r="BU1318" s="98"/>
      <c r="BV1318" s="98"/>
      <c r="BW1318" s="98"/>
      <c r="BX1318" s="98"/>
      <c r="BY1318" s="98"/>
      <c r="BZ1318" s="98"/>
      <c r="CA1318" s="98"/>
      <c r="CB1318" s="98"/>
      <c r="CC1318" s="98"/>
      <c r="CD1318" s="98"/>
      <c r="CE1318" s="98"/>
      <c r="CF1318" s="98"/>
      <c r="CG1318" s="98"/>
      <c r="CH1318" s="98"/>
      <c r="CI1318" s="98"/>
      <c r="CJ1318" s="98"/>
      <c r="CK1318" s="98"/>
      <c r="CL1318" s="98"/>
      <c r="CM1318" s="98"/>
      <c r="CN1318" s="98"/>
      <c r="CO1318" s="98"/>
      <c r="CP1318" s="98"/>
      <c r="CQ1318" s="98"/>
      <c r="CR1318" s="98"/>
      <c r="CS1318" s="98"/>
    </row>
    <row r="1319" spans="1:97" s="4" customFormat="1" ht="18.75" customHeight="1" x14ac:dyDescent="0.2">
      <c r="A1319" s="3">
        <f t="shared" si="438"/>
        <v>1307</v>
      </c>
      <c r="B1319" s="263"/>
      <c r="C1319" s="263"/>
      <c r="D1319" s="263"/>
      <c r="E1319" s="259"/>
      <c r="F1319" s="259"/>
      <c r="G1319" s="43"/>
      <c r="H1319" s="264"/>
      <c r="I1319" s="261"/>
      <c r="J1319" s="106"/>
      <c r="K1319" s="247"/>
      <c r="L1319" s="247"/>
      <c r="M1319" s="247"/>
      <c r="N1319" s="248" t="str">
        <f>IF(AND(K1319&lt;&gt;"",L1319&lt;&gt;"",J1319&lt;&gt;""),ROUND(MIN(IF(OR(J1319="OZZ",J1319="ZZ"),5000,17300),TRUNC(0.75*(SUMIF($D$12:$D1319,$D1319,K$12:K1319)+SUMIF($D$12:$D1319,$D1319,L$12:L1319)),2)) - SUMIF($D$12:$D1318,$D1319,N$12:N1318),2),"")</f>
        <v/>
      </c>
      <c r="O1319" s="249" t="str">
        <f>IF(AND(K1319&lt;&gt;"",L1319&lt;&gt;"",M1319&lt;&gt;"",J1319&lt;&gt;"",AH1319&lt;&gt;""),IF(OR(J1319="OZZ",J1319="ZZ"),ROUND(0-SUMIF($D$12:$D1318,$D1319,O$12:O1318),2),IF(M1319=0,0,ROUND(MIN(MIN(17300,TRUNC(0.75*(SUMIF($D$12:$D$2012,$D1319,K$12:K$2012)+SUMIF($D$12:$D$2012,$D1319,L$12:L$2012)),2)+SUMIF($D$12:$D1319,$D1319,AH$12:AH1319))-SUMIF($D$12:$D1318,$D1319,O$12:O1318)-SUMIF($D$12:$D$2012,$D1319,N$12:N$2012),AH1319),2))),"")</f>
        <v/>
      </c>
      <c r="P1319" s="250" t="str">
        <f>IF(J1319&lt;&gt;"",1000 - SUMIF($D$12:$D1318,$D1319,P$12:P1318),"")</f>
        <v/>
      </c>
      <c r="Q1319" s="106"/>
      <c r="R1319" s="247"/>
      <c r="S1319" s="247"/>
      <c r="T1319" s="247"/>
      <c r="U1319" s="248" t="str">
        <f>IF(AND(R1319&lt;&gt;"",S1319&lt;&gt;"",Q1319&lt;&gt;""),ROUND(MIN(IF(OR(Q1319="OZZ",Q1319="ZZ"),5000,17300),TRUNC(0.75*(SUMIF($D$12:$D1319,$D1319,R$12:R1319)+SUMIF($D$12:$D1319,$D1319,S$12:S1319)),2)) - SUMIF($D$12:$D1318,$D1319,U$12:U1318),2),"")</f>
        <v/>
      </c>
      <c r="V1319" s="248" t="str">
        <f>IF(AND(R1319&lt;&gt;"",S1319&lt;&gt;"",T1319&lt;&gt;"",Q1319&lt;&gt;"",AL1319&lt;&gt;""),IF(OR(Q1319="OZZ",Q1319="ZZ"),ROUND(0-SUMIF($D$12:$D1318,$D1319,V$12:V1318),2),IF(T1319=0,0,ROUND(MIN(MIN(17300,TRUNC(0.75*(SUMIF($D$12:$D$2012,$D1319,R$12:R$2012)+SUMIF($D$12:$D$2012,$D1319,S$12:S$2012)),2)+SUMIF($D$12:$D1319,$D1319,AL$12:AL1319))-SUMIF($D$12:$D1318,$D1319,V$12:V1318)-SUMIF($D$12:$D$2012,$D1319,U$12:U$2012),AL1319),2))),"")</f>
        <v/>
      </c>
      <c r="W1319" s="250" t="str">
        <f>IF(Q1319&lt;&gt;"",1000 - SUMIF($D$12:$D1318,$D1319,W$12:W1318),"")</f>
        <v/>
      </c>
      <c r="X1319" s="106"/>
      <c r="Y1319" s="247"/>
      <c r="Z1319" s="247"/>
      <c r="AA1319" s="247"/>
      <c r="AB1319" s="248" t="str">
        <f>IF(AND(Y1319&lt;&gt;"",Z1319&lt;&gt;"",X1319&lt;&gt;""),ROUND(MIN(IF(OR(X1319="OZZ",X1319="ZZ"),5000,17300),TRUNC(0.75*(SUMIF($D$12:$D1319,$D1319,Y$12:Y1319)+SUMIF($D$12:$D1319,$D1319,Z$12:Z1319)),2)) - SUMIF($D$12:$D1318,$D1319,AB$12:AB1318),2),"")</f>
        <v/>
      </c>
      <c r="AC1319" s="251" t="str">
        <f>IF(AND(Y1319&lt;&gt;"",Z1319&lt;&gt;"",AA1319&lt;&gt;"",X1319&lt;&gt;"",AP1319&lt;&gt;""),IF(OR(X1319="OZZ",X1319="ZZ"),ROUND(0-SUMIF($D$12:$D1318,$D1319,AC$12:AC1318),2),IF(AA1319=0,0,ROUND(MIN(MIN(17300,TRUNC(0.75*(SUMIF($D$12:$D$2012,$D1319,Y$12:Y$2012)+SUMIF($D$12:$D$2012,$D1319,Z$12:Z$2012)),2)+SUMIF($D$12:$D1319,$D1319,AP$12:AP1319))-SUMIF($D$12:$D1318,$D1319,AC$12:AC1318)-SUMIF($D$12:$D$2012,$D1319,AB$12:AB$2012),AP1319),2))),"")</f>
        <v/>
      </c>
      <c r="AD1319" s="250" t="str">
        <f>IF(X1319&lt;&gt;"",1000 - SUMIF($D$12:$D1318,$D1319,AD$12:AD1318),"")</f>
        <v/>
      </c>
      <c r="AE1319" s="252"/>
      <c r="AF1319" s="253"/>
      <c r="AG1319" s="254"/>
      <c r="AH1319" s="255" t="str">
        <f t="shared" si="439"/>
        <v/>
      </c>
      <c r="AI1319" s="256"/>
      <c r="AJ1319" s="253"/>
      <c r="AK1319" s="254"/>
      <c r="AL1319" s="255" t="str">
        <f t="shared" si="440"/>
        <v/>
      </c>
      <c r="AM1319" s="256"/>
      <c r="AN1319" s="253"/>
      <c r="AO1319" s="254"/>
      <c r="AP1319" s="255" t="str">
        <f t="shared" si="420"/>
        <v/>
      </c>
      <c r="AQ1319" s="116"/>
      <c r="AR1319" s="116"/>
      <c r="AS1319" s="117"/>
      <c r="AT1319" s="118"/>
      <c r="AU1319" s="119" t="str">
        <f>IF(D1319&lt;&gt; "", IF(COUNTIF($D$12:$D1319,$D1319)&gt;1,0,IF(SUM(N1319,U1319,AB1319)&gt;0,IF(AND(X1319="",OR(Q1319&lt;&gt;"",J1319&lt;&gt;"")),IF(Q1319&lt;&gt;"",Q1319,IF(J1319&lt;&gt;"",J1319,0)),IF(AND(Q1319&lt;&gt;"",J1319&lt;&gt;"",Q1319=J1319),Q1319,X1319)),0)),"")</f>
        <v/>
      </c>
      <c r="AV1319" s="119" t="str">
        <f>IF(D1319&lt;&gt;"",IF(COUNTIF($D$12:$D1319,$D1319)&gt;1,0,IF(SUM(O1319,V1319,AC1319)&gt;0,IF(AND(X1319="",OR(Q1319&lt;&gt;"",J1319&lt;&gt;"")),IF(Q1319&lt;&gt;"",Q1319,IF(J1319&lt;&gt;"",J1319,0)),IF(AND(Q1319&lt;&gt;"",J1319&lt;&gt;"",Q1319=J1319),Q1319,X1319)),0)),"")</f>
        <v/>
      </c>
      <c r="AW1319" s="119" t="str">
        <f>IF(D1319&lt;&gt;"",IF(COUNTIF($D$12:$D1319,$D1319)&gt;1,0,IF(SUM(P1319,W1319,AD1319)&gt;0,IF(AND(X1319="",OR(Q1319&lt;&gt;"",J1319&lt;&gt;"")),IF(Q1319&lt;&gt;"",Q1319,IF(J1319&lt;&gt;"",J1319,0)),IF(AND(Q1319&lt;&gt;"",J1319&lt;&gt;"",Q1319=J1319),Q1319,X1319)),0)),"")</f>
        <v/>
      </c>
      <c r="AX1319" s="118" t="str">
        <f t="shared" si="421"/>
        <v/>
      </c>
      <c r="AY1319" s="118" t="str">
        <f t="shared" si="422"/>
        <v/>
      </c>
      <c r="AZ1319" s="118" t="str">
        <f t="shared" si="423"/>
        <v/>
      </c>
      <c r="BA1319" s="118" t="str">
        <f t="shared" si="424"/>
        <v/>
      </c>
      <c r="BB1319" s="118" t="str">
        <f t="shared" si="425"/>
        <v/>
      </c>
      <c r="BC1319" s="118" t="str">
        <f t="shared" si="426"/>
        <v/>
      </c>
      <c r="BD1319" s="118" t="str">
        <f t="shared" si="427"/>
        <v/>
      </c>
      <c r="BE1319" s="118" t="str">
        <f t="shared" si="428"/>
        <v/>
      </c>
      <c r="BF1319" s="118" t="str">
        <f t="shared" si="429"/>
        <v/>
      </c>
      <c r="BG1319" s="120"/>
      <c r="BH1319" s="120" t="str">
        <f t="shared" si="430"/>
        <v/>
      </c>
      <c r="BI1319" s="120" t="str">
        <f t="shared" si="431"/>
        <v/>
      </c>
      <c r="BJ1319" s="121"/>
      <c r="BK1319" s="120" t="str">
        <f t="shared" si="432"/>
        <v/>
      </c>
      <c r="BL1319" s="120" t="str">
        <f t="shared" si="433"/>
        <v/>
      </c>
      <c r="BM1319" s="120" t="str">
        <f t="shared" si="434"/>
        <v/>
      </c>
      <c r="BN1319" s="120" t="str">
        <f t="shared" si="435"/>
        <v/>
      </c>
      <c r="BO1319" s="120" t="str">
        <f t="shared" si="436"/>
        <v/>
      </c>
      <c r="BP1319" s="120" t="str">
        <f t="shared" si="437"/>
        <v/>
      </c>
      <c r="BQ1319" s="98"/>
      <c r="BR1319" s="98"/>
      <c r="BS1319" s="98"/>
      <c r="BT1319" s="98"/>
      <c r="BU1319" s="98"/>
      <c r="BV1319" s="98"/>
      <c r="BW1319" s="98"/>
      <c r="BX1319" s="98"/>
      <c r="BY1319" s="98"/>
      <c r="BZ1319" s="98"/>
      <c r="CA1319" s="98"/>
      <c r="CB1319" s="98"/>
      <c r="CC1319" s="98"/>
      <c r="CD1319" s="98"/>
      <c r="CE1319" s="98"/>
      <c r="CF1319" s="98"/>
      <c r="CG1319" s="98"/>
      <c r="CH1319" s="98"/>
      <c r="CI1319" s="98"/>
      <c r="CJ1319" s="98"/>
      <c r="CK1319" s="98"/>
      <c r="CL1319" s="98"/>
      <c r="CM1319" s="98"/>
      <c r="CN1319" s="98"/>
      <c r="CO1319" s="98"/>
      <c r="CP1319" s="98"/>
      <c r="CQ1319" s="98"/>
      <c r="CR1319" s="98"/>
      <c r="CS1319" s="98"/>
    </row>
    <row r="1320" spans="1:97" s="4" customFormat="1" ht="18.75" customHeight="1" x14ac:dyDescent="0.2">
      <c r="A1320" s="3">
        <f t="shared" si="438"/>
        <v>1308</v>
      </c>
      <c r="B1320" s="263"/>
      <c r="C1320" s="263"/>
      <c r="D1320" s="263"/>
      <c r="E1320" s="259"/>
      <c r="F1320" s="259"/>
      <c r="G1320" s="43"/>
      <c r="H1320" s="264"/>
      <c r="I1320" s="261"/>
      <c r="J1320" s="106"/>
      <c r="K1320" s="247"/>
      <c r="L1320" s="247"/>
      <c r="M1320" s="247"/>
      <c r="N1320" s="248" t="str">
        <f>IF(AND(K1320&lt;&gt;"",L1320&lt;&gt;"",J1320&lt;&gt;""),ROUND(MIN(IF(OR(J1320="OZZ",J1320="ZZ"),5000,17300),TRUNC(0.75*(SUMIF($D$12:$D1320,$D1320,K$12:K1320)+SUMIF($D$12:$D1320,$D1320,L$12:L1320)),2)) - SUMIF($D$12:$D1319,$D1320,N$12:N1319),2),"")</f>
        <v/>
      </c>
      <c r="O1320" s="249" t="str">
        <f>IF(AND(K1320&lt;&gt;"",L1320&lt;&gt;"",M1320&lt;&gt;"",J1320&lt;&gt;"",AH1320&lt;&gt;""),IF(OR(J1320="OZZ",J1320="ZZ"),ROUND(0-SUMIF($D$12:$D1319,$D1320,O$12:O1319),2),IF(M1320=0,0,ROUND(MIN(MIN(17300,TRUNC(0.75*(SUMIF($D$12:$D$2012,$D1320,K$12:K$2012)+SUMIF($D$12:$D$2012,$D1320,L$12:L$2012)),2)+SUMIF($D$12:$D1320,$D1320,AH$12:AH1320))-SUMIF($D$12:$D1319,$D1320,O$12:O1319)-SUMIF($D$12:$D$2012,$D1320,N$12:N$2012),AH1320),2))),"")</f>
        <v/>
      </c>
      <c r="P1320" s="250" t="str">
        <f>IF(J1320&lt;&gt;"",1000 - SUMIF($D$12:$D1319,$D1320,P$12:P1319),"")</f>
        <v/>
      </c>
      <c r="Q1320" s="106"/>
      <c r="R1320" s="247"/>
      <c r="S1320" s="247"/>
      <c r="T1320" s="247"/>
      <c r="U1320" s="248" t="str">
        <f>IF(AND(R1320&lt;&gt;"",S1320&lt;&gt;"",Q1320&lt;&gt;""),ROUND(MIN(IF(OR(Q1320="OZZ",Q1320="ZZ"),5000,17300),TRUNC(0.75*(SUMIF($D$12:$D1320,$D1320,R$12:R1320)+SUMIF($D$12:$D1320,$D1320,S$12:S1320)),2)) - SUMIF($D$12:$D1319,$D1320,U$12:U1319),2),"")</f>
        <v/>
      </c>
      <c r="V1320" s="248" t="str">
        <f>IF(AND(R1320&lt;&gt;"",S1320&lt;&gt;"",T1320&lt;&gt;"",Q1320&lt;&gt;"",AL1320&lt;&gt;""),IF(OR(Q1320="OZZ",Q1320="ZZ"),ROUND(0-SUMIF($D$12:$D1319,$D1320,V$12:V1319),2),IF(T1320=0,0,ROUND(MIN(MIN(17300,TRUNC(0.75*(SUMIF($D$12:$D$2012,$D1320,R$12:R$2012)+SUMIF($D$12:$D$2012,$D1320,S$12:S$2012)),2)+SUMIF($D$12:$D1320,$D1320,AL$12:AL1320))-SUMIF($D$12:$D1319,$D1320,V$12:V1319)-SUMIF($D$12:$D$2012,$D1320,U$12:U$2012),AL1320),2))),"")</f>
        <v/>
      </c>
      <c r="W1320" s="250" t="str">
        <f>IF(Q1320&lt;&gt;"",1000 - SUMIF($D$12:$D1319,$D1320,W$12:W1319),"")</f>
        <v/>
      </c>
      <c r="X1320" s="106"/>
      <c r="Y1320" s="247"/>
      <c r="Z1320" s="247"/>
      <c r="AA1320" s="247"/>
      <c r="AB1320" s="248" t="str">
        <f>IF(AND(Y1320&lt;&gt;"",Z1320&lt;&gt;"",X1320&lt;&gt;""),ROUND(MIN(IF(OR(X1320="OZZ",X1320="ZZ"),5000,17300),TRUNC(0.75*(SUMIF($D$12:$D1320,$D1320,Y$12:Y1320)+SUMIF($D$12:$D1320,$D1320,Z$12:Z1320)),2)) - SUMIF($D$12:$D1319,$D1320,AB$12:AB1319),2),"")</f>
        <v/>
      </c>
      <c r="AC1320" s="251" t="str">
        <f>IF(AND(Y1320&lt;&gt;"",Z1320&lt;&gt;"",AA1320&lt;&gt;"",X1320&lt;&gt;"",AP1320&lt;&gt;""),IF(OR(X1320="OZZ",X1320="ZZ"),ROUND(0-SUMIF($D$12:$D1319,$D1320,AC$12:AC1319),2),IF(AA1320=0,0,ROUND(MIN(MIN(17300,TRUNC(0.75*(SUMIF($D$12:$D$2012,$D1320,Y$12:Y$2012)+SUMIF($D$12:$D$2012,$D1320,Z$12:Z$2012)),2)+SUMIF($D$12:$D1320,$D1320,AP$12:AP1320))-SUMIF($D$12:$D1319,$D1320,AC$12:AC1319)-SUMIF($D$12:$D$2012,$D1320,AB$12:AB$2012),AP1320),2))),"")</f>
        <v/>
      </c>
      <c r="AD1320" s="250" t="str">
        <f>IF(X1320&lt;&gt;"",1000 - SUMIF($D$12:$D1319,$D1320,AD$12:AD1319),"")</f>
        <v/>
      </c>
      <c r="AE1320" s="252"/>
      <c r="AF1320" s="253"/>
      <c r="AG1320" s="254"/>
      <c r="AH1320" s="255" t="str">
        <f t="shared" si="439"/>
        <v/>
      </c>
      <c r="AI1320" s="256"/>
      <c r="AJ1320" s="253"/>
      <c r="AK1320" s="254"/>
      <c r="AL1320" s="255" t="str">
        <f t="shared" si="440"/>
        <v/>
      </c>
      <c r="AM1320" s="256"/>
      <c r="AN1320" s="253"/>
      <c r="AO1320" s="254"/>
      <c r="AP1320" s="255" t="str">
        <f t="shared" si="420"/>
        <v/>
      </c>
      <c r="AQ1320" s="116"/>
      <c r="AR1320" s="116"/>
      <c r="AS1320" s="117"/>
      <c r="AT1320" s="118"/>
      <c r="AU1320" s="119" t="str">
        <f>IF(D1320&lt;&gt; "", IF(COUNTIF($D$12:$D1320,$D1320)&gt;1,0,IF(SUM(N1320,U1320,AB1320)&gt;0,IF(AND(X1320="",OR(Q1320&lt;&gt;"",J1320&lt;&gt;"")),IF(Q1320&lt;&gt;"",Q1320,IF(J1320&lt;&gt;"",J1320,0)),IF(AND(Q1320&lt;&gt;"",J1320&lt;&gt;"",Q1320=J1320),Q1320,X1320)),0)),"")</f>
        <v/>
      </c>
      <c r="AV1320" s="119" t="str">
        <f>IF(D1320&lt;&gt;"",IF(COUNTIF($D$12:$D1320,$D1320)&gt;1,0,IF(SUM(O1320,V1320,AC1320)&gt;0,IF(AND(X1320="",OR(Q1320&lt;&gt;"",J1320&lt;&gt;"")),IF(Q1320&lt;&gt;"",Q1320,IF(J1320&lt;&gt;"",J1320,0)),IF(AND(Q1320&lt;&gt;"",J1320&lt;&gt;"",Q1320=J1320),Q1320,X1320)),0)),"")</f>
        <v/>
      </c>
      <c r="AW1320" s="119" t="str">
        <f>IF(D1320&lt;&gt;"",IF(COUNTIF($D$12:$D1320,$D1320)&gt;1,0,IF(SUM(P1320,W1320,AD1320)&gt;0,IF(AND(X1320="",OR(Q1320&lt;&gt;"",J1320&lt;&gt;"")),IF(Q1320&lt;&gt;"",Q1320,IF(J1320&lt;&gt;"",J1320,0)),IF(AND(Q1320&lt;&gt;"",J1320&lt;&gt;"",Q1320=J1320),Q1320,X1320)),0)),"")</f>
        <v/>
      </c>
      <c r="AX1320" s="118" t="str">
        <f t="shared" si="421"/>
        <v/>
      </c>
      <c r="AY1320" s="118" t="str">
        <f t="shared" si="422"/>
        <v/>
      </c>
      <c r="AZ1320" s="118" t="str">
        <f t="shared" si="423"/>
        <v/>
      </c>
      <c r="BA1320" s="118" t="str">
        <f t="shared" si="424"/>
        <v/>
      </c>
      <c r="BB1320" s="118" t="str">
        <f t="shared" si="425"/>
        <v/>
      </c>
      <c r="BC1320" s="118" t="str">
        <f t="shared" si="426"/>
        <v/>
      </c>
      <c r="BD1320" s="118" t="str">
        <f t="shared" si="427"/>
        <v/>
      </c>
      <c r="BE1320" s="118" t="str">
        <f t="shared" si="428"/>
        <v/>
      </c>
      <c r="BF1320" s="118" t="str">
        <f t="shared" si="429"/>
        <v/>
      </c>
      <c r="BG1320" s="120"/>
      <c r="BH1320" s="120" t="str">
        <f t="shared" si="430"/>
        <v/>
      </c>
      <c r="BI1320" s="120" t="str">
        <f t="shared" si="431"/>
        <v/>
      </c>
      <c r="BJ1320" s="121"/>
      <c r="BK1320" s="120" t="str">
        <f t="shared" si="432"/>
        <v/>
      </c>
      <c r="BL1320" s="120" t="str">
        <f t="shared" si="433"/>
        <v/>
      </c>
      <c r="BM1320" s="120" t="str">
        <f t="shared" si="434"/>
        <v/>
      </c>
      <c r="BN1320" s="120" t="str">
        <f t="shared" si="435"/>
        <v/>
      </c>
      <c r="BO1320" s="120" t="str">
        <f t="shared" si="436"/>
        <v/>
      </c>
      <c r="BP1320" s="120" t="str">
        <f t="shared" si="437"/>
        <v/>
      </c>
      <c r="BQ1320" s="98"/>
      <c r="BR1320" s="98"/>
      <c r="BS1320" s="98"/>
      <c r="BT1320" s="98"/>
      <c r="BU1320" s="98"/>
      <c r="BV1320" s="98"/>
      <c r="BW1320" s="98"/>
      <c r="BX1320" s="98"/>
      <c r="BY1320" s="98"/>
      <c r="BZ1320" s="98"/>
      <c r="CA1320" s="98"/>
      <c r="CB1320" s="98"/>
      <c r="CC1320" s="98"/>
      <c r="CD1320" s="98"/>
      <c r="CE1320" s="98"/>
      <c r="CF1320" s="98"/>
      <c r="CG1320" s="98"/>
      <c r="CH1320" s="98"/>
      <c r="CI1320" s="98"/>
      <c r="CJ1320" s="98"/>
      <c r="CK1320" s="98"/>
      <c r="CL1320" s="98"/>
      <c r="CM1320" s="98"/>
      <c r="CN1320" s="98"/>
      <c r="CO1320" s="98"/>
      <c r="CP1320" s="98"/>
      <c r="CQ1320" s="98"/>
      <c r="CR1320" s="98"/>
      <c r="CS1320" s="98"/>
    </row>
    <row r="1321" spans="1:97" s="4" customFormat="1" ht="18.75" customHeight="1" x14ac:dyDescent="0.2">
      <c r="A1321" s="3">
        <f t="shared" si="438"/>
        <v>1309</v>
      </c>
      <c r="B1321" s="263"/>
      <c r="C1321" s="263"/>
      <c r="D1321" s="263"/>
      <c r="E1321" s="259"/>
      <c r="F1321" s="259"/>
      <c r="G1321" s="43"/>
      <c r="H1321" s="264"/>
      <c r="I1321" s="261"/>
      <c r="J1321" s="106"/>
      <c r="K1321" s="247"/>
      <c r="L1321" s="247"/>
      <c r="M1321" s="247"/>
      <c r="N1321" s="248" t="str">
        <f>IF(AND(K1321&lt;&gt;"",L1321&lt;&gt;"",J1321&lt;&gt;""),ROUND(MIN(IF(OR(J1321="OZZ",J1321="ZZ"),5000,17300),TRUNC(0.75*(SUMIF($D$12:$D1321,$D1321,K$12:K1321)+SUMIF($D$12:$D1321,$D1321,L$12:L1321)),2)) - SUMIF($D$12:$D1320,$D1321,N$12:N1320),2),"")</f>
        <v/>
      </c>
      <c r="O1321" s="249" t="str">
        <f>IF(AND(K1321&lt;&gt;"",L1321&lt;&gt;"",M1321&lt;&gt;"",J1321&lt;&gt;"",AH1321&lt;&gt;""),IF(OR(J1321="OZZ",J1321="ZZ"),ROUND(0-SUMIF($D$12:$D1320,$D1321,O$12:O1320),2),IF(M1321=0,0,ROUND(MIN(MIN(17300,TRUNC(0.75*(SUMIF($D$12:$D$2012,$D1321,K$12:K$2012)+SUMIF($D$12:$D$2012,$D1321,L$12:L$2012)),2)+SUMIF($D$12:$D1321,$D1321,AH$12:AH1321))-SUMIF($D$12:$D1320,$D1321,O$12:O1320)-SUMIF($D$12:$D$2012,$D1321,N$12:N$2012),AH1321),2))),"")</f>
        <v/>
      </c>
      <c r="P1321" s="250" t="str">
        <f>IF(J1321&lt;&gt;"",1000 - SUMIF($D$12:$D1320,$D1321,P$12:P1320),"")</f>
        <v/>
      </c>
      <c r="Q1321" s="106"/>
      <c r="R1321" s="247"/>
      <c r="S1321" s="247"/>
      <c r="T1321" s="247"/>
      <c r="U1321" s="248" t="str">
        <f>IF(AND(R1321&lt;&gt;"",S1321&lt;&gt;"",Q1321&lt;&gt;""),ROUND(MIN(IF(OR(Q1321="OZZ",Q1321="ZZ"),5000,17300),TRUNC(0.75*(SUMIF($D$12:$D1321,$D1321,R$12:R1321)+SUMIF($D$12:$D1321,$D1321,S$12:S1321)),2)) - SUMIF($D$12:$D1320,$D1321,U$12:U1320),2),"")</f>
        <v/>
      </c>
      <c r="V1321" s="248" t="str">
        <f>IF(AND(R1321&lt;&gt;"",S1321&lt;&gt;"",T1321&lt;&gt;"",Q1321&lt;&gt;"",AL1321&lt;&gt;""),IF(OR(Q1321="OZZ",Q1321="ZZ"),ROUND(0-SUMIF($D$12:$D1320,$D1321,V$12:V1320),2),IF(T1321=0,0,ROUND(MIN(MIN(17300,TRUNC(0.75*(SUMIF($D$12:$D$2012,$D1321,R$12:R$2012)+SUMIF($D$12:$D$2012,$D1321,S$12:S$2012)),2)+SUMIF($D$12:$D1321,$D1321,AL$12:AL1321))-SUMIF($D$12:$D1320,$D1321,V$12:V1320)-SUMIF($D$12:$D$2012,$D1321,U$12:U$2012),AL1321),2))),"")</f>
        <v/>
      </c>
      <c r="W1321" s="250" t="str">
        <f>IF(Q1321&lt;&gt;"",1000 - SUMIF($D$12:$D1320,$D1321,W$12:W1320),"")</f>
        <v/>
      </c>
      <c r="X1321" s="106"/>
      <c r="Y1321" s="247"/>
      <c r="Z1321" s="247"/>
      <c r="AA1321" s="247"/>
      <c r="AB1321" s="248" t="str">
        <f>IF(AND(Y1321&lt;&gt;"",Z1321&lt;&gt;"",X1321&lt;&gt;""),ROUND(MIN(IF(OR(X1321="OZZ",X1321="ZZ"),5000,17300),TRUNC(0.75*(SUMIF($D$12:$D1321,$D1321,Y$12:Y1321)+SUMIF($D$12:$D1321,$D1321,Z$12:Z1321)),2)) - SUMIF($D$12:$D1320,$D1321,AB$12:AB1320),2),"")</f>
        <v/>
      </c>
      <c r="AC1321" s="251" t="str">
        <f>IF(AND(Y1321&lt;&gt;"",Z1321&lt;&gt;"",AA1321&lt;&gt;"",X1321&lt;&gt;"",AP1321&lt;&gt;""),IF(OR(X1321="OZZ",X1321="ZZ"),ROUND(0-SUMIF($D$12:$D1320,$D1321,AC$12:AC1320),2),IF(AA1321=0,0,ROUND(MIN(MIN(17300,TRUNC(0.75*(SUMIF($D$12:$D$2012,$D1321,Y$12:Y$2012)+SUMIF($D$12:$D$2012,$D1321,Z$12:Z$2012)),2)+SUMIF($D$12:$D1321,$D1321,AP$12:AP1321))-SUMIF($D$12:$D1320,$D1321,AC$12:AC1320)-SUMIF($D$12:$D$2012,$D1321,AB$12:AB$2012),AP1321),2))),"")</f>
        <v/>
      </c>
      <c r="AD1321" s="250" t="str">
        <f>IF(X1321&lt;&gt;"",1000 - SUMIF($D$12:$D1320,$D1321,AD$12:AD1320),"")</f>
        <v/>
      </c>
      <c r="AE1321" s="252"/>
      <c r="AF1321" s="253"/>
      <c r="AG1321" s="254"/>
      <c r="AH1321" s="255" t="str">
        <f t="shared" si="439"/>
        <v/>
      </c>
      <c r="AI1321" s="256"/>
      <c r="AJ1321" s="253"/>
      <c r="AK1321" s="254"/>
      <c r="AL1321" s="255" t="str">
        <f t="shared" si="440"/>
        <v/>
      </c>
      <c r="AM1321" s="256"/>
      <c r="AN1321" s="253"/>
      <c r="AO1321" s="254"/>
      <c r="AP1321" s="255" t="str">
        <f t="shared" si="420"/>
        <v/>
      </c>
      <c r="AQ1321" s="116"/>
      <c r="AR1321" s="116"/>
      <c r="AS1321" s="117"/>
      <c r="AT1321" s="118"/>
      <c r="AU1321" s="119" t="str">
        <f>IF(D1321&lt;&gt; "", IF(COUNTIF($D$12:$D1321,$D1321)&gt;1,0,IF(SUM(N1321,U1321,AB1321)&gt;0,IF(AND(X1321="",OR(Q1321&lt;&gt;"",J1321&lt;&gt;"")),IF(Q1321&lt;&gt;"",Q1321,IF(J1321&lt;&gt;"",J1321,0)),IF(AND(Q1321&lt;&gt;"",J1321&lt;&gt;"",Q1321=J1321),Q1321,X1321)),0)),"")</f>
        <v/>
      </c>
      <c r="AV1321" s="119" t="str">
        <f>IF(D1321&lt;&gt;"",IF(COUNTIF($D$12:$D1321,$D1321)&gt;1,0,IF(SUM(O1321,V1321,AC1321)&gt;0,IF(AND(X1321="",OR(Q1321&lt;&gt;"",J1321&lt;&gt;"")),IF(Q1321&lt;&gt;"",Q1321,IF(J1321&lt;&gt;"",J1321,0)),IF(AND(Q1321&lt;&gt;"",J1321&lt;&gt;"",Q1321=J1321),Q1321,X1321)),0)),"")</f>
        <v/>
      </c>
      <c r="AW1321" s="119" t="str">
        <f>IF(D1321&lt;&gt;"",IF(COUNTIF($D$12:$D1321,$D1321)&gt;1,0,IF(SUM(P1321,W1321,AD1321)&gt;0,IF(AND(X1321="",OR(Q1321&lt;&gt;"",J1321&lt;&gt;"")),IF(Q1321&lt;&gt;"",Q1321,IF(J1321&lt;&gt;"",J1321,0)),IF(AND(Q1321&lt;&gt;"",J1321&lt;&gt;"",Q1321=J1321),Q1321,X1321)),0)),"")</f>
        <v/>
      </c>
      <c r="AX1321" s="118" t="str">
        <f t="shared" si="421"/>
        <v/>
      </c>
      <c r="AY1321" s="118" t="str">
        <f t="shared" si="422"/>
        <v/>
      </c>
      <c r="AZ1321" s="118" t="str">
        <f t="shared" si="423"/>
        <v/>
      </c>
      <c r="BA1321" s="118" t="str">
        <f t="shared" si="424"/>
        <v/>
      </c>
      <c r="BB1321" s="118" t="str">
        <f t="shared" si="425"/>
        <v/>
      </c>
      <c r="BC1321" s="118" t="str">
        <f t="shared" si="426"/>
        <v/>
      </c>
      <c r="BD1321" s="118" t="str">
        <f t="shared" si="427"/>
        <v/>
      </c>
      <c r="BE1321" s="118" t="str">
        <f t="shared" si="428"/>
        <v/>
      </c>
      <c r="BF1321" s="118" t="str">
        <f t="shared" si="429"/>
        <v/>
      </c>
      <c r="BG1321" s="120"/>
      <c r="BH1321" s="120" t="str">
        <f t="shared" si="430"/>
        <v/>
      </c>
      <c r="BI1321" s="120" t="str">
        <f t="shared" si="431"/>
        <v/>
      </c>
      <c r="BJ1321" s="121"/>
      <c r="BK1321" s="120" t="str">
        <f t="shared" si="432"/>
        <v/>
      </c>
      <c r="BL1321" s="120" t="str">
        <f t="shared" si="433"/>
        <v/>
      </c>
      <c r="BM1321" s="120" t="str">
        <f t="shared" si="434"/>
        <v/>
      </c>
      <c r="BN1321" s="120" t="str">
        <f t="shared" si="435"/>
        <v/>
      </c>
      <c r="BO1321" s="120" t="str">
        <f t="shared" si="436"/>
        <v/>
      </c>
      <c r="BP1321" s="120" t="str">
        <f t="shared" si="437"/>
        <v/>
      </c>
      <c r="BQ1321" s="98"/>
      <c r="BR1321" s="98"/>
      <c r="BS1321" s="98"/>
      <c r="BT1321" s="98"/>
      <c r="BU1321" s="98"/>
      <c r="BV1321" s="98"/>
      <c r="BW1321" s="98"/>
      <c r="BX1321" s="98"/>
      <c r="BY1321" s="98"/>
      <c r="BZ1321" s="98"/>
      <c r="CA1321" s="98"/>
      <c r="CB1321" s="98"/>
      <c r="CC1321" s="98"/>
      <c r="CD1321" s="98"/>
      <c r="CE1321" s="98"/>
      <c r="CF1321" s="98"/>
      <c r="CG1321" s="98"/>
      <c r="CH1321" s="98"/>
      <c r="CI1321" s="98"/>
      <c r="CJ1321" s="98"/>
      <c r="CK1321" s="98"/>
      <c r="CL1321" s="98"/>
      <c r="CM1321" s="98"/>
      <c r="CN1321" s="98"/>
      <c r="CO1321" s="98"/>
      <c r="CP1321" s="98"/>
      <c r="CQ1321" s="98"/>
      <c r="CR1321" s="98"/>
      <c r="CS1321" s="98"/>
    </row>
    <row r="1322" spans="1:97" s="4" customFormat="1" ht="18.75" customHeight="1" x14ac:dyDescent="0.2">
      <c r="A1322" s="3">
        <f t="shared" si="438"/>
        <v>1310</v>
      </c>
      <c r="B1322" s="263"/>
      <c r="C1322" s="263"/>
      <c r="D1322" s="263"/>
      <c r="E1322" s="259"/>
      <c r="F1322" s="259"/>
      <c r="G1322" s="43"/>
      <c r="H1322" s="264"/>
      <c r="I1322" s="261"/>
      <c r="J1322" s="106"/>
      <c r="K1322" s="247"/>
      <c r="L1322" s="247"/>
      <c r="M1322" s="247"/>
      <c r="N1322" s="248" t="str">
        <f>IF(AND(K1322&lt;&gt;"",L1322&lt;&gt;"",J1322&lt;&gt;""),ROUND(MIN(IF(OR(J1322="OZZ",J1322="ZZ"),5000,17300),TRUNC(0.75*(SUMIF($D$12:$D1322,$D1322,K$12:K1322)+SUMIF($D$12:$D1322,$D1322,L$12:L1322)),2)) - SUMIF($D$12:$D1321,$D1322,N$12:N1321),2),"")</f>
        <v/>
      </c>
      <c r="O1322" s="249" t="str">
        <f>IF(AND(K1322&lt;&gt;"",L1322&lt;&gt;"",M1322&lt;&gt;"",J1322&lt;&gt;"",AH1322&lt;&gt;""),IF(OR(J1322="OZZ",J1322="ZZ"),ROUND(0-SUMIF($D$12:$D1321,$D1322,O$12:O1321),2),IF(M1322=0,0,ROUND(MIN(MIN(17300,TRUNC(0.75*(SUMIF($D$12:$D$2012,$D1322,K$12:K$2012)+SUMIF($D$12:$D$2012,$D1322,L$12:L$2012)),2)+SUMIF($D$12:$D1322,$D1322,AH$12:AH1322))-SUMIF($D$12:$D1321,$D1322,O$12:O1321)-SUMIF($D$12:$D$2012,$D1322,N$12:N$2012),AH1322),2))),"")</f>
        <v/>
      </c>
      <c r="P1322" s="250" t="str">
        <f>IF(J1322&lt;&gt;"",1000 - SUMIF($D$12:$D1321,$D1322,P$12:P1321),"")</f>
        <v/>
      </c>
      <c r="Q1322" s="106"/>
      <c r="R1322" s="247"/>
      <c r="S1322" s="247"/>
      <c r="T1322" s="247"/>
      <c r="U1322" s="248" t="str">
        <f>IF(AND(R1322&lt;&gt;"",S1322&lt;&gt;"",Q1322&lt;&gt;""),ROUND(MIN(IF(OR(Q1322="OZZ",Q1322="ZZ"),5000,17300),TRUNC(0.75*(SUMIF($D$12:$D1322,$D1322,R$12:R1322)+SUMIF($D$12:$D1322,$D1322,S$12:S1322)),2)) - SUMIF($D$12:$D1321,$D1322,U$12:U1321),2),"")</f>
        <v/>
      </c>
      <c r="V1322" s="248" t="str">
        <f>IF(AND(R1322&lt;&gt;"",S1322&lt;&gt;"",T1322&lt;&gt;"",Q1322&lt;&gt;"",AL1322&lt;&gt;""),IF(OR(Q1322="OZZ",Q1322="ZZ"),ROUND(0-SUMIF($D$12:$D1321,$D1322,V$12:V1321),2),IF(T1322=0,0,ROUND(MIN(MIN(17300,TRUNC(0.75*(SUMIF($D$12:$D$2012,$D1322,R$12:R$2012)+SUMIF($D$12:$D$2012,$D1322,S$12:S$2012)),2)+SUMIF($D$12:$D1322,$D1322,AL$12:AL1322))-SUMIF($D$12:$D1321,$D1322,V$12:V1321)-SUMIF($D$12:$D$2012,$D1322,U$12:U$2012),AL1322),2))),"")</f>
        <v/>
      </c>
      <c r="W1322" s="250" t="str">
        <f>IF(Q1322&lt;&gt;"",1000 - SUMIF($D$12:$D1321,$D1322,W$12:W1321),"")</f>
        <v/>
      </c>
      <c r="X1322" s="106"/>
      <c r="Y1322" s="247"/>
      <c r="Z1322" s="247"/>
      <c r="AA1322" s="247"/>
      <c r="AB1322" s="248" t="str">
        <f>IF(AND(Y1322&lt;&gt;"",Z1322&lt;&gt;"",X1322&lt;&gt;""),ROUND(MIN(IF(OR(X1322="OZZ",X1322="ZZ"),5000,17300),TRUNC(0.75*(SUMIF($D$12:$D1322,$D1322,Y$12:Y1322)+SUMIF($D$12:$D1322,$D1322,Z$12:Z1322)),2)) - SUMIF($D$12:$D1321,$D1322,AB$12:AB1321),2),"")</f>
        <v/>
      </c>
      <c r="AC1322" s="251" t="str">
        <f>IF(AND(Y1322&lt;&gt;"",Z1322&lt;&gt;"",AA1322&lt;&gt;"",X1322&lt;&gt;"",AP1322&lt;&gt;""),IF(OR(X1322="OZZ",X1322="ZZ"),ROUND(0-SUMIF($D$12:$D1321,$D1322,AC$12:AC1321),2),IF(AA1322=0,0,ROUND(MIN(MIN(17300,TRUNC(0.75*(SUMIF($D$12:$D$2012,$D1322,Y$12:Y$2012)+SUMIF($D$12:$D$2012,$D1322,Z$12:Z$2012)),2)+SUMIF($D$12:$D1322,$D1322,AP$12:AP1322))-SUMIF($D$12:$D1321,$D1322,AC$12:AC1321)-SUMIF($D$12:$D$2012,$D1322,AB$12:AB$2012),AP1322),2))),"")</f>
        <v/>
      </c>
      <c r="AD1322" s="250" t="str">
        <f>IF(X1322&lt;&gt;"",1000 - SUMIF($D$12:$D1321,$D1322,AD$12:AD1321),"")</f>
        <v/>
      </c>
      <c r="AE1322" s="252"/>
      <c r="AF1322" s="253"/>
      <c r="AG1322" s="254"/>
      <c r="AH1322" s="255" t="str">
        <f t="shared" si="439"/>
        <v/>
      </c>
      <c r="AI1322" s="256"/>
      <c r="AJ1322" s="253"/>
      <c r="AK1322" s="254"/>
      <c r="AL1322" s="255" t="str">
        <f t="shared" si="440"/>
        <v/>
      </c>
      <c r="AM1322" s="256"/>
      <c r="AN1322" s="253"/>
      <c r="AO1322" s="254"/>
      <c r="AP1322" s="255" t="str">
        <f t="shared" si="420"/>
        <v/>
      </c>
      <c r="AQ1322" s="116"/>
      <c r="AR1322" s="116"/>
      <c r="AS1322" s="117"/>
      <c r="AT1322" s="118"/>
      <c r="AU1322" s="119" t="str">
        <f>IF(D1322&lt;&gt; "", IF(COUNTIF($D$12:$D1322,$D1322)&gt;1,0,IF(SUM(N1322,U1322,AB1322)&gt;0,IF(AND(X1322="",OR(Q1322&lt;&gt;"",J1322&lt;&gt;"")),IF(Q1322&lt;&gt;"",Q1322,IF(J1322&lt;&gt;"",J1322,0)),IF(AND(Q1322&lt;&gt;"",J1322&lt;&gt;"",Q1322=J1322),Q1322,X1322)),0)),"")</f>
        <v/>
      </c>
      <c r="AV1322" s="119" t="str">
        <f>IF(D1322&lt;&gt;"",IF(COUNTIF($D$12:$D1322,$D1322)&gt;1,0,IF(SUM(O1322,V1322,AC1322)&gt;0,IF(AND(X1322="",OR(Q1322&lt;&gt;"",J1322&lt;&gt;"")),IF(Q1322&lt;&gt;"",Q1322,IF(J1322&lt;&gt;"",J1322,0)),IF(AND(Q1322&lt;&gt;"",J1322&lt;&gt;"",Q1322=J1322),Q1322,X1322)),0)),"")</f>
        <v/>
      </c>
      <c r="AW1322" s="119" t="str">
        <f>IF(D1322&lt;&gt;"",IF(COUNTIF($D$12:$D1322,$D1322)&gt;1,0,IF(SUM(P1322,W1322,AD1322)&gt;0,IF(AND(X1322="",OR(Q1322&lt;&gt;"",J1322&lt;&gt;"")),IF(Q1322&lt;&gt;"",Q1322,IF(J1322&lt;&gt;"",J1322,0)),IF(AND(Q1322&lt;&gt;"",J1322&lt;&gt;"",Q1322=J1322),Q1322,X1322)),0)),"")</f>
        <v/>
      </c>
      <c r="AX1322" s="118" t="str">
        <f t="shared" si="421"/>
        <v/>
      </c>
      <c r="AY1322" s="118" t="str">
        <f t="shared" si="422"/>
        <v/>
      </c>
      <c r="AZ1322" s="118" t="str">
        <f t="shared" si="423"/>
        <v/>
      </c>
      <c r="BA1322" s="118" t="str">
        <f t="shared" si="424"/>
        <v/>
      </c>
      <c r="BB1322" s="118" t="str">
        <f t="shared" si="425"/>
        <v/>
      </c>
      <c r="BC1322" s="118" t="str">
        <f t="shared" si="426"/>
        <v/>
      </c>
      <c r="BD1322" s="118" t="str">
        <f t="shared" si="427"/>
        <v/>
      </c>
      <c r="BE1322" s="118" t="str">
        <f t="shared" si="428"/>
        <v/>
      </c>
      <c r="BF1322" s="118" t="str">
        <f t="shared" si="429"/>
        <v/>
      </c>
      <c r="BG1322" s="120"/>
      <c r="BH1322" s="120" t="str">
        <f t="shared" si="430"/>
        <v/>
      </c>
      <c r="BI1322" s="120" t="str">
        <f t="shared" si="431"/>
        <v/>
      </c>
      <c r="BJ1322" s="121"/>
      <c r="BK1322" s="120" t="str">
        <f t="shared" si="432"/>
        <v/>
      </c>
      <c r="BL1322" s="120" t="str">
        <f t="shared" si="433"/>
        <v/>
      </c>
      <c r="BM1322" s="120" t="str">
        <f t="shared" si="434"/>
        <v/>
      </c>
      <c r="BN1322" s="120" t="str">
        <f t="shared" si="435"/>
        <v/>
      </c>
      <c r="BO1322" s="120" t="str">
        <f t="shared" si="436"/>
        <v/>
      </c>
      <c r="BP1322" s="120" t="str">
        <f t="shared" si="437"/>
        <v/>
      </c>
      <c r="BQ1322" s="98"/>
      <c r="BR1322" s="98"/>
      <c r="BS1322" s="98"/>
      <c r="BT1322" s="98"/>
      <c r="BU1322" s="98"/>
      <c r="BV1322" s="98"/>
      <c r="BW1322" s="98"/>
      <c r="BX1322" s="98"/>
      <c r="BY1322" s="98"/>
      <c r="BZ1322" s="98"/>
      <c r="CA1322" s="98"/>
      <c r="CB1322" s="98"/>
      <c r="CC1322" s="98"/>
      <c r="CD1322" s="98"/>
      <c r="CE1322" s="98"/>
      <c r="CF1322" s="98"/>
      <c r="CG1322" s="98"/>
      <c r="CH1322" s="98"/>
      <c r="CI1322" s="98"/>
      <c r="CJ1322" s="98"/>
      <c r="CK1322" s="98"/>
      <c r="CL1322" s="98"/>
      <c r="CM1322" s="98"/>
      <c r="CN1322" s="98"/>
      <c r="CO1322" s="98"/>
      <c r="CP1322" s="98"/>
      <c r="CQ1322" s="98"/>
      <c r="CR1322" s="98"/>
      <c r="CS1322" s="98"/>
    </row>
    <row r="1323" spans="1:97" s="4" customFormat="1" ht="18.75" customHeight="1" x14ac:dyDescent="0.2">
      <c r="A1323" s="3">
        <f t="shared" si="438"/>
        <v>1311</v>
      </c>
      <c r="B1323" s="263"/>
      <c r="C1323" s="263"/>
      <c r="D1323" s="263"/>
      <c r="E1323" s="259"/>
      <c r="F1323" s="259"/>
      <c r="G1323" s="43"/>
      <c r="H1323" s="264"/>
      <c r="I1323" s="261"/>
      <c r="J1323" s="106"/>
      <c r="K1323" s="247"/>
      <c r="L1323" s="247"/>
      <c r="M1323" s="247"/>
      <c r="N1323" s="248" t="str">
        <f>IF(AND(K1323&lt;&gt;"",L1323&lt;&gt;"",J1323&lt;&gt;""),ROUND(MIN(IF(OR(J1323="OZZ",J1323="ZZ"),5000,17300),TRUNC(0.75*(SUMIF($D$12:$D1323,$D1323,K$12:K1323)+SUMIF($D$12:$D1323,$D1323,L$12:L1323)),2)) - SUMIF($D$12:$D1322,$D1323,N$12:N1322),2),"")</f>
        <v/>
      </c>
      <c r="O1323" s="249" t="str">
        <f>IF(AND(K1323&lt;&gt;"",L1323&lt;&gt;"",M1323&lt;&gt;"",J1323&lt;&gt;"",AH1323&lt;&gt;""),IF(OR(J1323="OZZ",J1323="ZZ"),ROUND(0-SUMIF($D$12:$D1322,$D1323,O$12:O1322),2),IF(M1323=0,0,ROUND(MIN(MIN(17300,TRUNC(0.75*(SUMIF($D$12:$D$2012,$D1323,K$12:K$2012)+SUMIF($D$12:$D$2012,$D1323,L$12:L$2012)),2)+SUMIF($D$12:$D1323,$D1323,AH$12:AH1323))-SUMIF($D$12:$D1322,$D1323,O$12:O1322)-SUMIF($D$12:$D$2012,$D1323,N$12:N$2012),AH1323),2))),"")</f>
        <v/>
      </c>
      <c r="P1323" s="250" t="str">
        <f>IF(J1323&lt;&gt;"",1000 - SUMIF($D$12:$D1322,$D1323,P$12:P1322),"")</f>
        <v/>
      </c>
      <c r="Q1323" s="106"/>
      <c r="R1323" s="247"/>
      <c r="S1323" s="247"/>
      <c r="T1323" s="247"/>
      <c r="U1323" s="248" t="str">
        <f>IF(AND(R1323&lt;&gt;"",S1323&lt;&gt;"",Q1323&lt;&gt;""),ROUND(MIN(IF(OR(Q1323="OZZ",Q1323="ZZ"),5000,17300),TRUNC(0.75*(SUMIF($D$12:$D1323,$D1323,R$12:R1323)+SUMIF($D$12:$D1323,$D1323,S$12:S1323)),2)) - SUMIF($D$12:$D1322,$D1323,U$12:U1322),2),"")</f>
        <v/>
      </c>
      <c r="V1323" s="248" t="str">
        <f>IF(AND(R1323&lt;&gt;"",S1323&lt;&gt;"",T1323&lt;&gt;"",Q1323&lt;&gt;"",AL1323&lt;&gt;""),IF(OR(Q1323="OZZ",Q1323="ZZ"),ROUND(0-SUMIF($D$12:$D1322,$D1323,V$12:V1322),2),IF(T1323=0,0,ROUND(MIN(MIN(17300,TRUNC(0.75*(SUMIF($D$12:$D$2012,$D1323,R$12:R$2012)+SUMIF($D$12:$D$2012,$D1323,S$12:S$2012)),2)+SUMIF($D$12:$D1323,$D1323,AL$12:AL1323))-SUMIF($D$12:$D1322,$D1323,V$12:V1322)-SUMIF($D$12:$D$2012,$D1323,U$12:U$2012),AL1323),2))),"")</f>
        <v/>
      </c>
      <c r="W1323" s="250" t="str">
        <f>IF(Q1323&lt;&gt;"",1000 - SUMIF($D$12:$D1322,$D1323,W$12:W1322),"")</f>
        <v/>
      </c>
      <c r="X1323" s="106"/>
      <c r="Y1323" s="247"/>
      <c r="Z1323" s="247"/>
      <c r="AA1323" s="247"/>
      <c r="AB1323" s="248" t="str">
        <f>IF(AND(Y1323&lt;&gt;"",Z1323&lt;&gt;"",X1323&lt;&gt;""),ROUND(MIN(IF(OR(X1323="OZZ",X1323="ZZ"),5000,17300),TRUNC(0.75*(SUMIF($D$12:$D1323,$D1323,Y$12:Y1323)+SUMIF($D$12:$D1323,$D1323,Z$12:Z1323)),2)) - SUMIF($D$12:$D1322,$D1323,AB$12:AB1322),2),"")</f>
        <v/>
      </c>
      <c r="AC1323" s="251" t="str">
        <f>IF(AND(Y1323&lt;&gt;"",Z1323&lt;&gt;"",AA1323&lt;&gt;"",X1323&lt;&gt;"",AP1323&lt;&gt;""),IF(OR(X1323="OZZ",X1323="ZZ"),ROUND(0-SUMIF($D$12:$D1322,$D1323,AC$12:AC1322),2),IF(AA1323=0,0,ROUND(MIN(MIN(17300,TRUNC(0.75*(SUMIF($D$12:$D$2012,$D1323,Y$12:Y$2012)+SUMIF($D$12:$D$2012,$D1323,Z$12:Z$2012)),2)+SUMIF($D$12:$D1323,$D1323,AP$12:AP1323))-SUMIF($D$12:$D1322,$D1323,AC$12:AC1322)-SUMIF($D$12:$D$2012,$D1323,AB$12:AB$2012),AP1323),2))),"")</f>
        <v/>
      </c>
      <c r="AD1323" s="250" t="str">
        <f>IF(X1323&lt;&gt;"",1000 - SUMIF($D$12:$D1322,$D1323,AD$12:AD1322),"")</f>
        <v/>
      </c>
      <c r="AE1323" s="252"/>
      <c r="AF1323" s="253"/>
      <c r="AG1323" s="254"/>
      <c r="AH1323" s="255" t="str">
        <f t="shared" si="439"/>
        <v/>
      </c>
      <c r="AI1323" s="256"/>
      <c r="AJ1323" s="253"/>
      <c r="AK1323" s="254"/>
      <c r="AL1323" s="255" t="str">
        <f t="shared" si="440"/>
        <v/>
      </c>
      <c r="AM1323" s="256"/>
      <c r="AN1323" s="253"/>
      <c r="AO1323" s="254"/>
      <c r="AP1323" s="255" t="str">
        <f t="shared" si="420"/>
        <v/>
      </c>
      <c r="AQ1323" s="116"/>
      <c r="AR1323" s="116"/>
      <c r="AS1323" s="117"/>
      <c r="AT1323" s="118"/>
      <c r="AU1323" s="119" t="str">
        <f>IF(D1323&lt;&gt; "", IF(COUNTIF($D$12:$D1323,$D1323)&gt;1,0,IF(SUM(N1323,U1323,AB1323)&gt;0,IF(AND(X1323="",OR(Q1323&lt;&gt;"",J1323&lt;&gt;"")),IF(Q1323&lt;&gt;"",Q1323,IF(J1323&lt;&gt;"",J1323,0)),IF(AND(Q1323&lt;&gt;"",J1323&lt;&gt;"",Q1323=J1323),Q1323,X1323)),0)),"")</f>
        <v/>
      </c>
      <c r="AV1323" s="119" t="str">
        <f>IF(D1323&lt;&gt;"",IF(COUNTIF($D$12:$D1323,$D1323)&gt;1,0,IF(SUM(O1323,V1323,AC1323)&gt;0,IF(AND(X1323="",OR(Q1323&lt;&gt;"",J1323&lt;&gt;"")),IF(Q1323&lt;&gt;"",Q1323,IF(J1323&lt;&gt;"",J1323,0)),IF(AND(Q1323&lt;&gt;"",J1323&lt;&gt;"",Q1323=J1323),Q1323,X1323)),0)),"")</f>
        <v/>
      </c>
      <c r="AW1323" s="119" t="str">
        <f>IF(D1323&lt;&gt;"",IF(COUNTIF($D$12:$D1323,$D1323)&gt;1,0,IF(SUM(P1323,W1323,AD1323)&gt;0,IF(AND(X1323="",OR(Q1323&lt;&gt;"",J1323&lt;&gt;"")),IF(Q1323&lt;&gt;"",Q1323,IF(J1323&lt;&gt;"",J1323,0)),IF(AND(Q1323&lt;&gt;"",J1323&lt;&gt;"",Q1323=J1323),Q1323,X1323)),0)),"")</f>
        <v/>
      </c>
      <c r="AX1323" s="118" t="str">
        <f t="shared" si="421"/>
        <v/>
      </c>
      <c r="AY1323" s="118" t="str">
        <f t="shared" si="422"/>
        <v/>
      </c>
      <c r="AZ1323" s="118" t="str">
        <f t="shared" si="423"/>
        <v/>
      </c>
      <c r="BA1323" s="118" t="str">
        <f t="shared" si="424"/>
        <v/>
      </c>
      <c r="BB1323" s="118" t="str">
        <f t="shared" si="425"/>
        <v/>
      </c>
      <c r="BC1323" s="118" t="str">
        <f t="shared" si="426"/>
        <v/>
      </c>
      <c r="BD1323" s="118" t="str">
        <f t="shared" si="427"/>
        <v/>
      </c>
      <c r="BE1323" s="118" t="str">
        <f t="shared" si="428"/>
        <v/>
      </c>
      <c r="BF1323" s="118" t="str">
        <f t="shared" si="429"/>
        <v/>
      </c>
      <c r="BG1323" s="120"/>
      <c r="BH1323" s="120" t="str">
        <f t="shared" si="430"/>
        <v/>
      </c>
      <c r="BI1323" s="120" t="str">
        <f t="shared" si="431"/>
        <v/>
      </c>
      <c r="BJ1323" s="121"/>
      <c r="BK1323" s="120" t="str">
        <f t="shared" si="432"/>
        <v/>
      </c>
      <c r="BL1323" s="120" t="str">
        <f t="shared" si="433"/>
        <v/>
      </c>
      <c r="BM1323" s="120" t="str">
        <f t="shared" si="434"/>
        <v/>
      </c>
      <c r="BN1323" s="120" t="str">
        <f t="shared" si="435"/>
        <v/>
      </c>
      <c r="BO1323" s="120" t="str">
        <f t="shared" si="436"/>
        <v/>
      </c>
      <c r="BP1323" s="120" t="str">
        <f t="shared" si="437"/>
        <v/>
      </c>
      <c r="BQ1323" s="98"/>
      <c r="BR1323" s="98"/>
      <c r="BS1323" s="98"/>
      <c r="BT1323" s="98"/>
      <c r="BU1323" s="98"/>
      <c r="BV1323" s="98"/>
      <c r="BW1323" s="98"/>
      <c r="BX1323" s="98"/>
      <c r="BY1323" s="98"/>
      <c r="BZ1323" s="98"/>
      <c r="CA1323" s="98"/>
      <c r="CB1323" s="98"/>
      <c r="CC1323" s="98"/>
      <c r="CD1323" s="98"/>
      <c r="CE1323" s="98"/>
      <c r="CF1323" s="98"/>
      <c r="CG1323" s="98"/>
      <c r="CH1323" s="98"/>
      <c r="CI1323" s="98"/>
      <c r="CJ1323" s="98"/>
      <c r="CK1323" s="98"/>
      <c r="CL1323" s="98"/>
      <c r="CM1323" s="98"/>
      <c r="CN1323" s="98"/>
      <c r="CO1323" s="98"/>
      <c r="CP1323" s="98"/>
      <c r="CQ1323" s="98"/>
      <c r="CR1323" s="98"/>
      <c r="CS1323" s="98"/>
    </row>
    <row r="1324" spans="1:97" s="4" customFormat="1" ht="18.75" customHeight="1" x14ac:dyDescent="0.2">
      <c r="A1324" s="3">
        <f t="shared" si="438"/>
        <v>1312</v>
      </c>
      <c r="B1324" s="263"/>
      <c r="C1324" s="263"/>
      <c r="D1324" s="263"/>
      <c r="E1324" s="259"/>
      <c r="F1324" s="259"/>
      <c r="G1324" s="43"/>
      <c r="H1324" s="264"/>
      <c r="I1324" s="261"/>
      <c r="J1324" s="106"/>
      <c r="K1324" s="247"/>
      <c r="L1324" s="247"/>
      <c r="M1324" s="247"/>
      <c r="N1324" s="248" t="str">
        <f>IF(AND(K1324&lt;&gt;"",L1324&lt;&gt;"",J1324&lt;&gt;""),ROUND(MIN(IF(OR(J1324="OZZ",J1324="ZZ"),5000,17300),TRUNC(0.75*(SUMIF($D$12:$D1324,$D1324,K$12:K1324)+SUMIF($D$12:$D1324,$D1324,L$12:L1324)),2)) - SUMIF($D$12:$D1323,$D1324,N$12:N1323),2),"")</f>
        <v/>
      </c>
      <c r="O1324" s="249" t="str">
        <f>IF(AND(K1324&lt;&gt;"",L1324&lt;&gt;"",M1324&lt;&gt;"",J1324&lt;&gt;"",AH1324&lt;&gt;""),IF(OR(J1324="OZZ",J1324="ZZ"),ROUND(0-SUMIF($D$12:$D1323,$D1324,O$12:O1323),2),IF(M1324=0,0,ROUND(MIN(MIN(17300,TRUNC(0.75*(SUMIF($D$12:$D$2012,$D1324,K$12:K$2012)+SUMIF($D$12:$D$2012,$D1324,L$12:L$2012)),2)+SUMIF($D$12:$D1324,$D1324,AH$12:AH1324))-SUMIF($D$12:$D1323,$D1324,O$12:O1323)-SUMIF($D$12:$D$2012,$D1324,N$12:N$2012),AH1324),2))),"")</f>
        <v/>
      </c>
      <c r="P1324" s="250" t="str">
        <f>IF(J1324&lt;&gt;"",1000 - SUMIF($D$12:$D1323,$D1324,P$12:P1323),"")</f>
        <v/>
      </c>
      <c r="Q1324" s="106"/>
      <c r="R1324" s="247"/>
      <c r="S1324" s="247"/>
      <c r="T1324" s="247"/>
      <c r="U1324" s="248" t="str">
        <f>IF(AND(R1324&lt;&gt;"",S1324&lt;&gt;"",Q1324&lt;&gt;""),ROUND(MIN(IF(OR(Q1324="OZZ",Q1324="ZZ"),5000,17300),TRUNC(0.75*(SUMIF($D$12:$D1324,$D1324,R$12:R1324)+SUMIF($D$12:$D1324,$D1324,S$12:S1324)),2)) - SUMIF($D$12:$D1323,$D1324,U$12:U1323),2),"")</f>
        <v/>
      </c>
      <c r="V1324" s="248" t="str">
        <f>IF(AND(R1324&lt;&gt;"",S1324&lt;&gt;"",T1324&lt;&gt;"",Q1324&lt;&gt;"",AL1324&lt;&gt;""),IF(OR(Q1324="OZZ",Q1324="ZZ"),ROUND(0-SUMIF($D$12:$D1323,$D1324,V$12:V1323),2),IF(T1324=0,0,ROUND(MIN(MIN(17300,TRUNC(0.75*(SUMIF($D$12:$D$2012,$D1324,R$12:R$2012)+SUMIF($D$12:$D$2012,$D1324,S$12:S$2012)),2)+SUMIF($D$12:$D1324,$D1324,AL$12:AL1324))-SUMIF($D$12:$D1323,$D1324,V$12:V1323)-SUMIF($D$12:$D$2012,$D1324,U$12:U$2012),AL1324),2))),"")</f>
        <v/>
      </c>
      <c r="W1324" s="250" t="str">
        <f>IF(Q1324&lt;&gt;"",1000 - SUMIF($D$12:$D1323,$D1324,W$12:W1323),"")</f>
        <v/>
      </c>
      <c r="X1324" s="106"/>
      <c r="Y1324" s="247"/>
      <c r="Z1324" s="247"/>
      <c r="AA1324" s="247"/>
      <c r="AB1324" s="248" t="str">
        <f>IF(AND(Y1324&lt;&gt;"",Z1324&lt;&gt;"",X1324&lt;&gt;""),ROUND(MIN(IF(OR(X1324="OZZ",X1324="ZZ"),5000,17300),TRUNC(0.75*(SUMIF($D$12:$D1324,$D1324,Y$12:Y1324)+SUMIF($D$12:$D1324,$D1324,Z$12:Z1324)),2)) - SUMIF($D$12:$D1323,$D1324,AB$12:AB1323),2),"")</f>
        <v/>
      </c>
      <c r="AC1324" s="251" t="str">
        <f>IF(AND(Y1324&lt;&gt;"",Z1324&lt;&gt;"",AA1324&lt;&gt;"",X1324&lt;&gt;"",AP1324&lt;&gt;""),IF(OR(X1324="OZZ",X1324="ZZ"),ROUND(0-SUMIF($D$12:$D1323,$D1324,AC$12:AC1323),2),IF(AA1324=0,0,ROUND(MIN(MIN(17300,TRUNC(0.75*(SUMIF($D$12:$D$2012,$D1324,Y$12:Y$2012)+SUMIF($D$12:$D$2012,$D1324,Z$12:Z$2012)),2)+SUMIF($D$12:$D1324,$D1324,AP$12:AP1324))-SUMIF($D$12:$D1323,$D1324,AC$12:AC1323)-SUMIF($D$12:$D$2012,$D1324,AB$12:AB$2012),AP1324),2))),"")</f>
        <v/>
      </c>
      <c r="AD1324" s="250" t="str">
        <f>IF(X1324&lt;&gt;"",1000 - SUMIF($D$12:$D1323,$D1324,AD$12:AD1323),"")</f>
        <v/>
      </c>
      <c r="AE1324" s="252"/>
      <c r="AF1324" s="253"/>
      <c r="AG1324" s="254"/>
      <c r="AH1324" s="255" t="str">
        <f t="shared" si="439"/>
        <v/>
      </c>
      <c r="AI1324" s="256"/>
      <c r="AJ1324" s="253"/>
      <c r="AK1324" s="254"/>
      <c r="AL1324" s="255" t="str">
        <f t="shared" si="440"/>
        <v/>
      </c>
      <c r="AM1324" s="256"/>
      <c r="AN1324" s="253"/>
      <c r="AO1324" s="254"/>
      <c r="AP1324" s="255" t="str">
        <f t="shared" si="420"/>
        <v/>
      </c>
      <c r="AQ1324" s="116"/>
      <c r="AR1324" s="116"/>
      <c r="AS1324" s="117"/>
      <c r="AT1324" s="118"/>
      <c r="AU1324" s="119" t="str">
        <f>IF(D1324&lt;&gt; "", IF(COUNTIF($D$12:$D1324,$D1324)&gt;1,0,IF(SUM(N1324,U1324,AB1324)&gt;0,IF(AND(X1324="",OR(Q1324&lt;&gt;"",J1324&lt;&gt;"")),IF(Q1324&lt;&gt;"",Q1324,IF(J1324&lt;&gt;"",J1324,0)),IF(AND(Q1324&lt;&gt;"",J1324&lt;&gt;"",Q1324=J1324),Q1324,X1324)),0)),"")</f>
        <v/>
      </c>
      <c r="AV1324" s="119" t="str">
        <f>IF(D1324&lt;&gt;"",IF(COUNTIF($D$12:$D1324,$D1324)&gt;1,0,IF(SUM(O1324,V1324,AC1324)&gt;0,IF(AND(X1324="",OR(Q1324&lt;&gt;"",J1324&lt;&gt;"")),IF(Q1324&lt;&gt;"",Q1324,IF(J1324&lt;&gt;"",J1324,0)),IF(AND(Q1324&lt;&gt;"",J1324&lt;&gt;"",Q1324=J1324),Q1324,X1324)),0)),"")</f>
        <v/>
      </c>
      <c r="AW1324" s="119" t="str">
        <f>IF(D1324&lt;&gt;"",IF(COUNTIF($D$12:$D1324,$D1324)&gt;1,0,IF(SUM(P1324,W1324,AD1324)&gt;0,IF(AND(X1324="",OR(Q1324&lt;&gt;"",J1324&lt;&gt;"")),IF(Q1324&lt;&gt;"",Q1324,IF(J1324&lt;&gt;"",J1324,0)),IF(AND(Q1324&lt;&gt;"",J1324&lt;&gt;"",Q1324=J1324),Q1324,X1324)),0)),"")</f>
        <v/>
      </c>
      <c r="AX1324" s="118" t="str">
        <f t="shared" si="421"/>
        <v/>
      </c>
      <c r="AY1324" s="118" t="str">
        <f t="shared" si="422"/>
        <v/>
      </c>
      <c r="AZ1324" s="118" t="str">
        <f t="shared" si="423"/>
        <v/>
      </c>
      <c r="BA1324" s="118" t="str">
        <f t="shared" si="424"/>
        <v/>
      </c>
      <c r="BB1324" s="118" t="str">
        <f t="shared" si="425"/>
        <v/>
      </c>
      <c r="BC1324" s="118" t="str">
        <f t="shared" si="426"/>
        <v/>
      </c>
      <c r="BD1324" s="118" t="str">
        <f t="shared" si="427"/>
        <v/>
      </c>
      <c r="BE1324" s="118" t="str">
        <f t="shared" si="428"/>
        <v/>
      </c>
      <c r="BF1324" s="118" t="str">
        <f t="shared" si="429"/>
        <v/>
      </c>
      <c r="BG1324" s="120"/>
      <c r="BH1324" s="120" t="str">
        <f t="shared" si="430"/>
        <v/>
      </c>
      <c r="BI1324" s="120" t="str">
        <f t="shared" si="431"/>
        <v/>
      </c>
      <c r="BJ1324" s="121"/>
      <c r="BK1324" s="120" t="str">
        <f t="shared" si="432"/>
        <v/>
      </c>
      <c r="BL1324" s="120" t="str">
        <f t="shared" si="433"/>
        <v/>
      </c>
      <c r="BM1324" s="120" t="str">
        <f t="shared" si="434"/>
        <v/>
      </c>
      <c r="BN1324" s="120" t="str">
        <f t="shared" si="435"/>
        <v/>
      </c>
      <c r="BO1324" s="120" t="str">
        <f t="shared" si="436"/>
        <v/>
      </c>
      <c r="BP1324" s="120" t="str">
        <f t="shared" si="437"/>
        <v/>
      </c>
      <c r="BQ1324" s="98"/>
      <c r="BR1324" s="98"/>
      <c r="BS1324" s="98"/>
      <c r="BT1324" s="98"/>
      <c r="BU1324" s="98"/>
      <c r="BV1324" s="98"/>
      <c r="BW1324" s="98"/>
      <c r="BX1324" s="98"/>
      <c r="BY1324" s="98"/>
      <c r="BZ1324" s="98"/>
      <c r="CA1324" s="98"/>
      <c r="CB1324" s="98"/>
      <c r="CC1324" s="98"/>
      <c r="CD1324" s="98"/>
      <c r="CE1324" s="98"/>
      <c r="CF1324" s="98"/>
      <c r="CG1324" s="98"/>
      <c r="CH1324" s="98"/>
      <c r="CI1324" s="98"/>
      <c r="CJ1324" s="98"/>
      <c r="CK1324" s="98"/>
      <c r="CL1324" s="98"/>
      <c r="CM1324" s="98"/>
      <c r="CN1324" s="98"/>
      <c r="CO1324" s="98"/>
      <c r="CP1324" s="98"/>
      <c r="CQ1324" s="98"/>
      <c r="CR1324" s="98"/>
      <c r="CS1324" s="98"/>
    </row>
    <row r="1325" spans="1:97" s="4" customFormat="1" ht="18.75" customHeight="1" x14ac:dyDescent="0.2">
      <c r="A1325" s="3">
        <f t="shared" si="438"/>
        <v>1313</v>
      </c>
      <c r="B1325" s="263"/>
      <c r="C1325" s="263"/>
      <c r="D1325" s="263"/>
      <c r="E1325" s="259"/>
      <c r="F1325" s="259"/>
      <c r="G1325" s="43"/>
      <c r="H1325" s="264"/>
      <c r="I1325" s="261"/>
      <c r="J1325" s="106"/>
      <c r="K1325" s="247"/>
      <c r="L1325" s="247"/>
      <c r="M1325" s="247"/>
      <c r="N1325" s="248" t="str">
        <f>IF(AND(K1325&lt;&gt;"",L1325&lt;&gt;"",J1325&lt;&gt;""),ROUND(MIN(IF(OR(J1325="OZZ",J1325="ZZ"),5000,17300),TRUNC(0.75*(SUMIF($D$12:$D1325,$D1325,K$12:K1325)+SUMIF($D$12:$D1325,$D1325,L$12:L1325)),2)) - SUMIF($D$12:$D1324,$D1325,N$12:N1324),2),"")</f>
        <v/>
      </c>
      <c r="O1325" s="249" t="str">
        <f>IF(AND(K1325&lt;&gt;"",L1325&lt;&gt;"",M1325&lt;&gt;"",J1325&lt;&gt;"",AH1325&lt;&gt;""),IF(OR(J1325="OZZ",J1325="ZZ"),ROUND(0-SUMIF($D$12:$D1324,$D1325,O$12:O1324),2),IF(M1325=0,0,ROUND(MIN(MIN(17300,TRUNC(0.75*(SUMIF($D$12:$D$2012,$D1325,K$12:K$2012)+SUMIF($D$12:$D$2012,$D1325,L$12:L$2012)),2)+SUMIF($D$12:$D1325,$D1325,AH$12:AH1325))-SUMIF($D$12:$D1324,$D1325,O$12:O1324)-SUMIF($D$12:$D$2012,$D1325,N$12:N$2012),AH1325),2))),"")</f>
        <v/>
      </c>
      <c r="P1325" s="250" t="str">
        <f>IF(J1325&lt;&gt;"",1000 - SUMIF($D$12:$D1324,$D1325,P$12:P1324),"")</f>
        <v/>
      </c>
      <c r="Q1325" s="106"/>
      <c r="R1325" s="247"/>
      <c r="S1325" s="247"/>
      <c r="T1325" s="247"/>
      <c r="U1325" s="248" t="str">
        <f>IF(AND(R1325&lt;&gt;"",S1325&lt;&gt;"",Q1325&lt;&gt;""),ROUND(MIN(IF(OR(Q1325="OZZ",Q1325="ZZ"),5000,17300),TRUNC(0.75*(SUMIF($D$12:$D1325,$D1325,R$12:R1325)+SUMIF($D$12:$D1325,$D1325,S$12:S1325)),2)) - SUMIF($D$12:$D1324,$D1325,U$12:U1324),2),"")</f>
        <v/>
      </c>
      <c r="V1325" s="248" t="str">
        <f>IF(AND(R1325&lt;&gt;"",S1325&lt;&gt;"",T1325&lt;&gt;"",Q1325&lt;&gt;"",AL1325&lt;&gt;""),IF(OR(Q1325="OZZ",Q1325="ZZ"),ROUND(0-SUMIF($D$12:$D1324,$D1325,V$12:V1324),2),IF(T1325=0,0,ROUND(MIN(MIN(17300,TRUNC(0.75*(SUMIF($D$12:$D$2012,$D1325,R$12:R$2012)+SUMIF($D$12:$D$2012,$D1325,S$12:S$2012)),2)+SUMIF($D$12:$D1325,$D1325,AL$12:AL1325))-SUMIF($D$12:$D1324,$D1325,V$12:V1324)-SUMIF($D$12:$D$2012,$D1325,U$12:U$2012),AL1325),2))),"")</f>
        <v/>
      </c>
      <c r="W1325" s="250" t="str">
        <f>IF(Q1325&lt;&gt;"",1000 - SUMIF($D$12:$D1324,$D1325,W$12:W1324),"")</f>
        <v/>
      </c>
      <c r="X1325" s="106"/>
      <c r="Y1325" s="247"/>
      <c r="Z1325" s="247"/>
      <c r="AA1325" s="247"/>
      <c r="AB1325" s="248" t="str">
        <f>IF(AND(Y1325&lt;&gt;"",Z1325&lt;&gt;"",X1325&lt;&gt;""),ROUND(MIN(IF(OR(X1325="OZZ",X1325="ZZ"),5000,17300),TRUNC(0.75*(SUMIF($D$12:$D1325,$D1325,Y$12:Y1325)+SUMIF($D$12:$D1325,$D1325,Z$12:Z1325)),2)) - SUMIF($D$12:$D1324,$D1325,AB$12:AB1324),2),"")</f>
        <v/>
      </c>
      <c r="AC1325" s="251" t="str">
        <f>IF(AND(Y1325&lt;&gt;"",Z1325&lt;&gt;"",AA1325&lt;&gt;"",X1325&lt;&gt;"",AP1325&lt;&gt;""),IF(OR(X1325="OZZ",X1325="ZZ"),ROUND(0-SUMIF($D$12:$D1324,$D1325,AC$12:AC1324),2),IF(AA1325=0,0,ROUND(MIN(MIN(17300,TRUNC(0.75*(SUMIF($D$12:$D$2012,$D1325,Y$12:Y$2012)+SUMIF($D$12:$D$2012,$D1325,Z$12:Z$2012)),2)+SUMIF($D$12:$D1325,$D1325,AP$12:AP1325))-SUMIF($D$12:$D1324,$D1325,AC$12:AC1324)-SUMIF($D$12:$D$2012,$D1325,AB$12:AB$2012),AP1325),2))),"")</f>
        <v/>
      </c>
      <c r="AD1325" s="250" t="str">
        <f>IF(X1325&lt;&gt;"",1000 - SUMIF($D$12:$D1324,$D1325,AD$12:AD1324),"")</f>
        <v/>
      </c>
      <c r="AE1325" s="252"/>
      <c r="AF1325" s="253"/>
      <c r="AG1325" s="254"/>
      <c r="AH1325" s="255" t="str">
        <f t="shared" si="439"/>
        <v/>
      </c>
      <c r="AI1325" s="256"/>
      <c r="AJ1325" s="253"/>
      <c r="AK1325" s="254"/>
      <c r="AL1325" s="255" t="str">
        <f t="shared" si="440"/>
        <v/>
      </c>
      <c r="AM1325" s="256"/>
      <c r="AN1325" s="253"/>
      <c r="AO1325" s="254"/>
      <c r="AP1325" s="255" t="str">
        <f t="shared" si="420"/>
        <v/>
      </c>
      <c r="AQ1325" s="116"/>
      <c r="AR1325" s="116"/>
      <c r="AS1325" s="117"/>
      <c r="AT1325" s="118"/>
      <c r="AU1325" s="119" t="str">
        <f>IF(D1325&lt;&gt; "", IF(COUNTIF($D$12:$D1325,$D1325)&gt;1,0,IF(SUM(N1325,U1325,AB1325)&gt;0,IF(AND(X1325="",OR(Q1325&lt;&gt;"",J1325&lt;&gt;"")),IF(Q1325&lt;&gt;"",Q1325,IF(J1325&lt;&gt;"",J1325,0)),IF(AND(Q1325&lt;&gt;"",J1325&lt;&gt;"",Q1325=J1325),Q1325,X1325)),0)),"")</f>
        <v/>
      </c>
      <c r="AV1325" s="119" t="str">
        <f>IF(D1325&lt;&gt;"",IF(COUNTIF($D$12:$D1325,$D1325)&gt;1,0,IF(SUM(O1325,V1325,AC1325)&gt;0,IF(AND(X1325="",OR(Q1325&lt;&gt;"",J1325&lt;&gt;"")),IF(Q1325&lt;&gt;"",Q1325,IF(J1325&lt;&gt;"",J1325,0)),IF(AND(Q1325&lt;&gt;"",J1325&lt;&gt;"",Q1325=J1325),Q1325,X1325)),0)),"")</f>
        <v/>
      </c>
      <c r="AW1325" s="119" t="str">
        <f>IF(D1325&lt;&gt;"",IF(COUNTIF($D$12:$D1325,$D1325)&gt;1,0,IF(SUM(P1325,W1325,AD1325)&gt;0,IF(AND(X1325="",OR(Q1325&lt;&gt;"",J1325&lt;&gt;"")),IF(Q1325&lt;&gt;"",Q1325,IF(J1325&lt;&gt;"",J1325,0)),IF(AND(Q1325&lt;&gt;"",J1325&lt;&gt;"",Q1325=J1325),Q1325,X1325)),0)),"")</f>
        <v/>
      </c>
      <c r="AX1325" s="118" t="str">
        <f t="shared" si="421"/>
        <v/>
      </c>
      <c r="AY1325" s="118" t="str">
        <f t="shared" si="422"/>
        <v/>
      </c>
      <c r="AZ1325" s="118" t="str">
        <f t="shared" si="423"/>
        <v/>
      </c>
      <c r="BA1325" s="118" t="str">
        <f t="shared" si="424"/>
        <v/>
      </c>
      <c r="BB1325" s="118" t="str">
        <f t="shared" si="425"/>
        <v/>
      </c>
      <c r="BC1325" s="118" t="str">
        <f t="shared" si="426"/>
        <v/>
      </c>
      <c r="BD1325" s="118" t="str">
        <f t="shared" si="427"/>
        <v/>
      </c>
      <c r="BE1325" s="118" t="str">
        <f t="shared" si="428"/>
        <v/>
      </c>
      <c r="BF1325" s="118" t="str">
        <f t="shared" si="429"/>
        <v/>
      </c>
      <c r="BG1325" s="120"/>
      <c r="BH1325" s="120" t="str">
        <f t="shared" si="430"/>
        <v/>
      </c>
      <c r="BI1325" s="120" t="str">
        <f t="shared" si="431"/>
        <v/>
      </c>
      <c r="BJ1325" s="121"/>
      <c r="BK1325" s="120" t="str">
        <f t="shared" si="432"/>
        <v/>
      </c>
      <c r="BL1325" s="120" t="str">
        <f t="shared" si="433"/>
        <v/>
      </c>
      <c r="BM1325" s="120" t="str">
        <f t="shared" si="434"/>
        <v/>
      </c>
      <c r="BN1325" s="120" t="str">
        <f t="shared" si="435"/>
        <v/>
      </c>
      <c r="BO1325" s="120" t="str">
        <f t="shared" si="436"/>
        <v/>
      </c>
      <c r="BP1325" s="120" t="str">
        <f t="shared" si="437"/>
        <v/>
      </c>
      <c r="BQ1325" s="98"/>
      <c r="BR1325" s="98"/>
      <c r="BS1325" s="98"/>
      <c r="BT1325" s="98"/>
      <c r="BU1325" s="98"/>
      <c r="BV1325" s="98"/>
      <c r="BW1325" s="98"/>
      <c r="BX1325" s="98"/>
      <c r="BY1325" s="98"/>
      <c r="BZ1325" s="98"/>
      <c r="CA1325" s="98"/>
      <c r="CB1325" s="98"/>
      <c r="CC1325" s="98"/>
      <c r="CD1325" s="98"/>
      <c r="CE1325" s="98"/>
      <c r="CF1325" s="98"/>
      <c r="CG1325" s="98"/>
      <c r="CH1325" s="98"/>
      <c r="CI1325" s="98"/>
      <c r="CJ1325" s="98"/>
      <c r="CK1325" s="98"/>
      <c r="CL1325" s="98"/>
      <c r="CM1325" s="98"/>
      <c r="CN1325" s="98"/>
      <c r="CO1325" s="98"/>
      <c r="CP1325" s="98"/>
      <c r="CQ1325" s="98"/>
      <c r="CR1325" s="98"/>
      <c r="CS1325" s="98"/>
    </row>
    <row r="1326" spans="1:97" s="4" customFormat="1" ht="18.75" customHeight="1" x14ac:dyDescent="0.2">
      <c r="A1326" s="3">
        <f t="shared" si="438"/>
        <v>1314</v>
      </c>
      <c r="B1326" s="263"/>
      <c r="C1326" s="263"/>
      <c r="D1326" s="263"/>
      <c r="E1326" s="259"/>
      <c r="F1326" s="259"/>
      <c r="G1326" s="43"/>
      <c r="H1326" s="264"/>
      <c r="I1326" s="261"/>
      <c r="J1326" s="106"/>
      <c r="K1326" s="247"/>
      <c r="L1326" s="247"/>
      <c r="M1326" s="247"/>
      <c r="N1326" s="248" t="str">
        <f>IF(AND(K1326&lt;&gt;"",L1326&lt;&gt;"",J1326&lt;&gt;""),ROUND(MIN(IF(OR(J1326="OZZ",J1326="ZZ"),5000,17300),TRUNC(0.75*(SUMIF($D$12:$D1326,$D1326,K$12:K1326)+SUMIF($D$12:$D1326,$D1326,L$12:L1326)),2)) - SUMIF($D$12:$D1325,$D1326,N$12:N1325),2),"")</f>
        <v/>
      </c>
      <c r="O1326" s="249" t="str">
        <f>IF(AND(K1326&lt;&gt;"",L1326&lt;&gt;"",M1326&lt;&gt;"",J1326&lt;&gt;"",AH1326&lt;&gt;""),IF(OR(J1326="OZZ",J1326="ZZ"),ROUND(0-SUMIF($D$12:$D1325,$D1326,O$12:O1325),2),IF(M1326=0,0,ROUND(MIN(MIN(17300,TRUNC(0.75*(SUMIF($D$12:$D$2012,$D1326,K$12:K$2012)+SUMIF($D$12:$D$2012,$D1326,L$12:L$2012)),2)+SUMIF($D$12:$D1326,$D1326,AH$12:AH1326))-SUMIF($D$12:$D1325,$D1326,O$12:O1325)-SUMIF($D$12:$D$2012,$D1326,N$12:N$2012),AH1326),2))),"")</f>
        <v/>
      </c>
      <c r="P1326" s="250" t="str">
        <f>IF(J1326&lt;&gt;"",1000 - SUMIF($D$12:$D1325,$D1326,P$12:P1325),"")</f>
        <v/>
      </c>
      <c r="Q1326" s="106"/>
      <c r="R1326" s="247"/>
      <c r="S1326" s="247"/>
      <c r="T1326" s="247"/>
      <c r="U1326" s="248" t="str">
        <f>IF(AND(R1326&lt;&gt;"",S1326&lt;&gt;"",Q1326&lt;&gt;""),ROUND(MIN(IF(OR(Q1326="OZZ",Q1326="ZZ"),5000,17300),TRUNC(0.75*(SUMIF($D$12:$D1326,$D1326,R$12:R1326)+SUMIF($D$12:$D1326,$D1326,S$12:S1326)),2)) - SUMIF($D$12:$D1325,$D1326,U$12:U1325),2),"")</f>
        <v/>
      </c>
      <c r="V1326" s="248" t="str">
        <f>IF(AND(R1326&lt;&gt;"",S1326&lt;&gt;"",T1326&lt;&gt;"",Q1326&lt;&gt;"",AL1326&lt;&gt;""),IF(OR(Q1326="OZZ",Q1326="ZZ"),ROUND(0-SUMIF($D$12:$D1325,$D1326,V$12:V1325),2),IF(T1326=0,0,ROUND(MIN(MIN(17300,TRUNC(0.75*(SUMIF($D$12:$D$2012,$D1326,R$12:R$2012)+SUMIF($D$12:$D$2012,$D1326,S$12:S$2012)),2)+SUMIF($D$12:$D1326,$D1326,AL$12:AL1326))-SUMIF($D$12:$D1325,$D1326,V$12:V1325)-SUMIF($D$12:$D$2012,$D1326,U$12:U$2012),AL1326),2))),"")</f>
        <v/>
      </c>
      <c r="W1326" s="250" t="str">
        <f>IF(Q1326&lt;&gt;"",1000 - SUMIF($D$12:$D1325,$D1326,W$12:W1325),"")</f>
        <v/>
      </c>
      <c r="X1326" s="106"/>
      <c r="Y1326" s="247"/>
      <c r="Z1326" s="247"/>
      <c r="AA1326" s="247"/>
      <c r="AB1326" s="248" t="str">
        <f>IF(AND(Y1326&lt;&gt;"",Z1326&lt;&gt;"",X1326&lt;&gt;""),ROUND(MIN(IF(OR(X1326="OZZ",X1326="ZZ"),5000,17300),TRUNC(0.75*(SUMIF($D$12:$D1326,$D1326,Y$12:Y1326)+SUMIF($D$12:$D1326,$D1326,Z$12:Z1326)),2)) - SUMIF($D$12:$D1325,$D1326,AB$12:AB1325),2),"")</f>
        <v/>
      </c>
      <c r="AC1326" s="251" t="str">
        <f>IF(AND(Y1326&lt;&gt;"",Z1326&lt;&gt;"",AA1326&lt;&gt;"",X1326&lt;&gt;"",AP1326&lt;&gt;""),IF(OR(X1326="OZZ",X1326="ZZ"),ROUND(0-SUMIF($D$12:$D1325,$D1326,AC$12:AC1325),2),IF(AA1326=0,0,ROUND(MIN(MIN(17300,TRUNC(0.75*(SUMIF($D$12:$D$2012,$D1326,Y$12:Y$2012)+SUMIF($D$12:$D$2012,$D1326,Z$12:Z$2012)),2)+SUMIF($D$12:$D1326,$D1326,AP$12:AP1326))-SUMIF($D$12:$D1325,$D1326,AC$12:AC1325)-SUMIF($D$12:$D$2012,$D1326,AB$12:AB$2012),AP1326),2))),"")</f>
        <v/>
      </c>
      <c r="AD1326" s="250" t="str">
        <f>IF(X1326&lt;&gt;"",1000 - SUMIF($D$12:$D1325,$D1326,AD$12:AD1325),"")</f>
        <v/>
      </c>
      <c r="AE1326" s="252"/>
      <c r="AF1326" s="253"/>
      <c r="AG1326" s="254"/>
      <c r="AH1326" s="255" t="str">
        <f t="shared" si="439"/>
        <v/>
      </c>
      <c r="AI1326" s="256"/>
      <c r="AJ1326" s="253"/>
      <c r="AK1326" s="254"/>
      <c r="AL1326" s="255" t="str">
        <f t="shared" si="440"/>
        <v/>
      </c>
      <c r="AM1326" s="256"/>
      <c r="AN1326" s="253"/>
      <c r="AO1326" s="254"/>
      <c r="AP1326" s="255" t="str">
        <f t="shared" si="420"/>
        <v/>
      </c>
      <c r="AQ1326" s="116"/>
      <c r="AR1326" s="116"/>
      <c r="AS1326" s="117"/>
      <c r="AT1326" s="118"/>
      <c r="AU1326" s="119" t="str">
        <f>IF(D1326&lt;&gt; "", IF(COUNTIF($D$12:$D1326,$D1326)&gt;1,0,IF(SUM(N1326,U1326,AB1326)&gt;0,IF(AND(X1326="",OR(Q1326&lt;&gt;"",J1326&lt;&gt;"")),IF(Q1326&lt;&gt;"",Q1326,IF(J1326&lt;&gt;"",J1326,0)),IF(AND(Q1326&lt;&gt;"",J1326&lt;&gt;"",Q1326=J1326),Q1326,X1326)),0)),"")</f>
        <v/>
      </c>
      <c r="AV1326" s="119" t="str">
        <f>IF(D1326&lt;&gt;"",IF(COUNTIF($D$12:$D1326,$D1326)&gt;1,0,IF(SUM(O1326,V1326,AC1326)&gt;0,IF(AND(X1326="",OR(Q1326&lt;&gt;"",J1326&lt;&gt;"")),IF(Q1326&lt;&gt;"",Q1326,IF(J1326&lt;&gt;"",J1326,0)),IF(AND(Q1326&lt;&gt;"",J1326&lt;&gt;"",Q1326=J1326),Q1326,X1326)),0)),"")</f>
        <v/>
      </c>
      <c r="AW1326" s="119" t="str">
        <f>IF(D1326&lt;&gt;"",IF(COUNTIF($D$12:$D1326,$D1326)&gt;1,0,IF(SUM(P1326,W1326,AD1326)&gt;0,IF(AND(X1326="",OR(Q1326&lt;&gt;"",J1326&lt;&gt;"")),IF(Q1326&lt;&gt;"",Q1326,IF(J1326&lt;&gt;"",J1326,0)),IF(AND(Q1326&lt;&gt;"",J1326&lt;&gt;"",Q1326=J1326),Q1326,X1326)),0)),"")</f>
        <v/>
      </c>
      <c r="AX1326" s="118" t="str">
        <f t="shared" si="421"/>
        <v/>
      </c>
      <c r="AY1326" s="118" t="str">
        <f t="shared" si="422"/>
        <v/>
      </c>
      <c r="AZ1326" s="118" t="str">
        <f t="shared" si="423"/>
        <v/>
      </c>
      <c r="BA1326" s="118" t="str">
        <f t="shared" si="424"/>
        <v/>
      </c>
      <c r="BB1326" s="118" t="str">
        <f t="shared" si="425"/>
        <v/>
      </c>
      <c r="BC1326" s="118" t="str">
        <f t="shared" si="426"/>
        <v/>
      </c>
      <c r="BD1326" s="118" t="str">
        <f t="shared" si="427"/>
        <v/>
      </c>
      <c r="BE1326" s="118" t="str">
        <f t="shared" si="428"/>
        <v/>
      </c>
      <c r="BF1326" s="118" t="str">
        <f t="shared" si="429"/>
        <v/>
      </c>
      <c r="BG1326" s="120"/>
      <c r="BH1326" s="120" t="str">
        <f t="shared" si="430"/>
        <v/>
      </c>
      <c r="BI1326" s="120" t="str">
        <f t="shared" si="431"/>
        <v/>
      </c>
      <c r="BJ1326" s="121"/>
      <c r="BK1326" s="120" t="str">
        <f t="shared" si="432"/>
        <v/>
      </c>
      <c r="BL1326" s="120" t="str">
        <f t="shared" si="433"/>
        <v/>
      </c>
      <c r="BM1326" s="120" t="str">
        <f t="shared" si="434"/>
        <v/>
      </c>
      <c r="BN1326" s="120" t="str">
        <f t="shared" si="435"/>
        <v/>
      </c>
      <c r="BO1326" s="120" t="str">
        <f t="shared" si="436"/>
        <v/>
      </c>
      <c r="BP1326" s="120" t="str">
        <f t="shared" si="437"/>
        <v/>
      </c>
      <c r="BQ1326" s="98"/>
      <c r="BR1326" s="98"/>
      <c r="BS1326" s="98"/>
      <c r="BT1326" s="98"/>
      <c r="BU1326" s="98"/>
      <c r="BV1326" s="98"/>
      <c r="BW1326" s="98"/>
      <c r="BX1326" s="98"/>
      <c r="BY1326" s="98"/>
      <c r="BZ1326" s="98"/>
      <c r="CA1326" s="98"/>
      <c r="CB1326" s="98"/>
      <c r="CC1326" s="98"/>
      <c r="CD1326" s="98"/>
      <c r="CE1326" s="98"/>
      <c r="CF1326" s="98"/>
      <c r="CG1326" s="98"/>
      <c r="CH1326" s="98"/>
      <c r="CI1326" s="98"/>
      <c r="CJ1326" s="98"/>
      <c r="CK1326" s="98"/>
      <c r="CL1326" s="98"/>
      <c r="CM1326" s="98"/>
      <c r="CN1326" s="98"/>
      <c r="CO1326" s="98"/>
      <c r="CP1326" s="98"/>
      <c r="CQ1326" s="98"/>
      <c r="CR1326" s="98"/>
      <c r="CS1326" s="98"/>
    </row>
    <row r="1327" spans="1:97" s="4" customFormat="1" ht="18.75" customHeight="1" x14ac:dyDescent="0.2">
      <c r="A1327" s="3">
        <f t="shared" si="438"/>
        <v>1315</v>
      </c>
      <c r="B1327" s="263"/>
      <c r="C1327" s="263"/>
      <c r="D1327" s="263"/>
      <c r="E1327" s="259"/>
      <c r="F1327" s="259"/>
      <c r="G1327" s="43"/>
      <c r="H1327" s="264"/>
      <c r="I1327" s="261"/>
      <c r="J1327" s="106"/>
      <c r="K1327" s="247"/>
      <c r="L1327" s="247"/>
      <c r="M1327" s="247"/>
      <c r="N1327" s="248" t="str">
        <f>IF(AND(K1327&lt;&gt;"",L1327&lt;&gt;"",J1327&lt;&gt;""),ROUND(MIN(IF(OR(J1327="OZZ",J1327="ZZ"),5000,17300),TRUNC(0.75*(SUMIF($D$12:$D1327,$D1327,K$12:K1327)+SUMIF($D$12:$D1327,$D1327,L$12:L1327)),2)) - SUMIF($D$12:$D1326,$D1327,N$12:N1326),2),"")</f>
        <v/>
      </c>
      <c r="O1327" s="249" t="str">
        <f>IF(AND(K1327&lt;&gt;"",L1327&lt;&gt;"",M1327&lt;&gt;"",J1327&lt;&gt;"",AH1327&lt;&gt;""),IF(OR(J1327="OZZ",J1327="ZZ"),ROUND(0-SUMIF($D$12:$D1326,$D1327,O$12:O1326),2),IF(M1327=0,0,ROUND(MIN(MIN(17300,TRUNC(0.75*(SUMIF($D$12:$D$2012,$D1327,K$12:K$2012)+SUMIF($D$12:$D$2012,$D1327,L$12:L$2012)),2)+SUMIF($D$12:$D1327,$D1327,AH$12:AH1327))-SUMIF($D$12:$D1326,$D1327,O$12:O1326)-SUMIF($D$12:$D$2012,$D1327,N$12:N$2012),AH1327),2))),"")</f>
        <v/>
      </c>
      <c r="P1327" s="250" t="str">
        <f>IF(J1327&lt;&gt;"",1000 - SUMIF($D$12:$D1326,$D1327,P$12:P1326),"")</f>
        <v/>
      </c>
      <c r="Q1327" s="106"/>
      <c r="R1327" s="247"/>
      <c r="S1327" s="247"/>
      <c r="T1327" s="247"/>
      <c r="U1327" s="248" t="str">
        <f>IF(AND(R1327&lt;&gt;"",S1327&lt;&gt;"",Q1327&lt;&gt;""),ROUND(MIN(IF(OR(Q1327="OZZ",Q1327="ZZ"),5000,17300),TRUNC(0.75*(SUMIF($D$12:$D1327,$D1327,R$12:R1327)+SUMIF($D$12:$D1327,$D1327,S$12:S1327)),2)) - SUMIF($D$12:$D1326,$D1327,U$12:U1326),2),"")</f>
        <v/>
      </c>
      <c r="V1327" s="248" t="str">
        <f>IF(AND(R1327&lt;&gt;"",S1327&lt;&gt;"",T1327&lt;&gt;"",Q1327&lt;&gt;"",AL1327&lt;&gt;""),IF(OR(Q1327="OZZ",Q1327="ZZ"),ROUND(0-SUMIF($D$12:$D1326,$D1327,V$12:V1326),2),IF(T1327=0,0,ROUND(MIN(MIN(17300,TRUNC(0.75*(SUMIF($D$12:$D$2012,$D1327,R$12:R$2012)+SUMIF($D$12:$D$2012,$D1327,S$12:S$2012)),2)+SUMIF($D$12:$D1327,$D1327,AL$12:AL1327))-SUMIF($D$12:$D1326,$D1327,V$12:V1326)-SUMIF($D$12:$D$2012,$D1327,U$12:U$2012),AL1327),2))),"")</f>
        <v/>
      </c>
      <c r="W1327" s="250" t="str">
        <f>IF(Q1327&lt;&gt;"",1000 - SUMIF($D$12:$D1326,$D1327,W$12:W1326),"")</f>
        <v/>
      </c>
      <c r="X1327" s="106"/>
      <c r="Y1327" s="247"/>
      <c r="Z1327" s="247"/>
      <c r="AA1327" s="247"/>
      <c r="AB1327" s="248" t="str">
        <f>IF(AND(Y1327&lt;&gt;"",Z1327&lt;&gt;"",X1327&lt;&gt;""),ROUND(MIN(IF(OR(X1327="OZZ",X1327="ZZ"),5000,17300),TRUNC(0.75*(SUMIF($D$12:$D1327,$D1327,Y$12:Y1327)+SUMIF($D$12:$D1327,$D1327,Z$12:Z1327)),2)) - SUMIF($D$12:$D1326,$D1327,AB$12:AB1326),2),"")</f>
        <v/>
      </c>
      <c r="AC1327" s="251" t="str">
        <f>IF(AND(Y1327&lt;&gt;"",Z1327&lt;&gt;"",AA1327&lt;&gt;"",X1327&lt;&gt;"",AP1327&lt;&gt;""),IF(OR(X1327="OZZ",X1327="ZZ"),ROUND(0-SUMIF($D$12:$D1326,$D1327,AC$12:AC1326),2),IF(AA1327=0,0,ROUND(MIN(MIN(17300,TRUNC(0.75*(SUMIF($D$12:$D$2012,$D1327,Y$12:Y$2012)+SUMIF($D$12:$D$2012,$D1327,Z$12:Z$2012)),2)+SUMIF($D$12:$D1327,$D1327,AP$12:AP1327))-SUMIF($D$12:$D1326,$D1327,AC$12:AC1326)-SUMIF($D$12:$D$2012,$D1327,AB$12:AB$2012),AP1327),2))),"")</f>
        <v/>
      </c>
      <c r="AD1327" s="250" t="str">
        <f>IF(X1327&lt;&gt;"",1000 - SUMIF($D$12:$D1326,$D1327,AD$12:AD1326),"")</f>
        <v/>
      </c>
      <c r="AE1327" s="252"/>
      <c r="AF1327" s="253"/>
      <c r="AG1327" s="254"/>
      <c r="AH1327" s="255" t="str">
        <f t="shared" si="439"/>
        <v/>
      </c>
      <c r="AI1327" s="256"/>
      <c r="AJ1327" s="253"/>
      <c r="AK1327" s="254"/>
      <c r="AL1327" s="255" t="str">
        <f t="shared" si="440"/>
        <v/>
      </c>
      <c r="AM1327" s="256"/>
      <c r="AN1327" s="253"/>
      <c r="AO1327" s="254"/>
      <c r="AP1327" s="255" t="str">
        <f t="shared" si="420"/>
        <v/>
      </c>
      <c r="AQ1327" s="116"/>
      <c r="AR1327" s="116"/>
      <c r="AS1327" s="117"/>
      <c r="AT1327" s="118"/>
      <c r="AU1327" s="119" t="str">
        <f>IF(D1327&lt;&gt; "", IF(COUNTIF($D$12:$D1327,$D1327)&gt;1,0,IF(SUM(N1327,U1327,AB1327)&gt;0,IF(AND(X1327="",OR(Q1327&lt;&gt;"",J1327&lt;&gt;"")),IF(Q1327&lt;&gt;"",Q1327,IF(J1327&lt;&gt;"",J1327,0)),IF(AND(Q1327&lt;&gt;"",J1327&lt;&gt;"",Q1327=J1327),Q1327,X1327)),0)),"")</f>
        <v/>
      </c>
      <c r="AV1327" s="119" t="str">
        <f>IF(D1327&lt;&gt;"",IF(COUNTIF($D$12:$D1327,$D1327)&gt;1,0,IF(SUM(O1327,V1327,AC1327)&gt;0,IF(AND(X1327="",OR(Q1327&lt;&gt;"",J1327&lt;&gt;"")),IF(Q1327&lt;&gt;"",Q1327,IF(J1327&lt;&gt;"",J1327,0)),IF(AND(Q1327&lt;&gt;"",J1327&lt;&gt;"",Q1327=J1327),Q1327,X1327)),0)),"")</f>
        <v/>
      </c>
      <c r="AW1327" s="119" t="str">
        <f>IF(D1327&lt;&gt;"",IF(COUNTIF($D$12:$D1327,$D1327)&gt;1,0,IF(SUM(P1327,W1327,AD1327)&gt;0,IF(AND(X1327="",OR(Q1327&lt;&gt;"",J1327&lt;&gt;"")),IF(Q1327&lt;&gt;"",Q1327,IF(J1327&lt;&gt;"",J1327,0)),IF(AND(Q1327&lt;&gt;"",J1327&lt;&gt;"",Q1327=J1327),Q1327,X1327)),0)),"")</f>
        <v/>
      </c>
      <c r="AX1327" s="118" t="str">
        <f t="shared" si="421"/>
        <v/>
      </c>
      <c r="AY1327" s="118" t="str">
        <f t="shared" si="422"/>
        <v/>
      </c>
      <c r="AZ1327" s="118" t="str">
        <f t="shared" si="423"/>
        <v/>
      </c>
      <c r="BA1327" s="118" t="str">
        <f t="shared" si="424"/>
        <v/>
      </c>
      <c r="BB1327" s="118" t="str">
        <f t="shared" si="425"/>
        <v/>
      </c>
      <c r="BC1327" s="118" t="str">
        <f t="shared" si="426"/>
        <v/>
      </c>
      <c r="BD1327" s="118" t="str">
        <f t="shared" si="427"/>
        <v/>
      </c>
      <c r="BE1327" s="118" t="str">
        <f t="shared" si="428"/>
        <v/>
      </c>
      <c r="BF1327" s="118" t="str">
        <f t="shared" si="429"/>
        <v/>
      </c>
      <c r="BG1327" s="120"/>
      <c r="BH1327" s="120" t="str">
        <f t="shared" si="430"/>
        <v/>
      </c>
      <c r="BI1327" s="120" t="str">
        <f t="shared" si="431"/>
        <v/>
      </c>
      <c r="BJ1327" s="121"/>
      <c r="BK1327" s="120" t="str">
        <f t="shared" si="432"/>
        <v/>
      </c>
      <c r="BL1327" s="120" t="str">
        <f t="shared" si="433"/>
        <v/>
      </c>
      <c r="BM1327" s="120" t="str">
        <f t="shared" si="434"/>
        <v/>
      </c>
      <c r="BN1327" s="120" t="str">
        <f t="shared" si="435"/>
        <v/>
      </c>
      <c r="BO1327" s="120" t="str">
        <f t="shared" si="436"/>
        <v/>
      </c>
      <c r="BP1327" s="120" t="str">
        <f t="shared" si="437"/>
        <v/>
      </c>
      <c r="BQ1327" s="98"/>
      <c r="BR1327" s="98"/>
      <c r="BS1327" s="98"/>
      <c r="BT1327" s="98"/>
      <c r="BU1327" s="98"/>
      <c r="BV1327" s="98"/>
      <c r="BW1327" s="98"/>
      <c r="BX1327" s="98"/>
      <c r="BY1327" s="98"/>
      <c r="BZ1327" s="98"/>
      <c r="CA1327" s="98"/>
      <c r="CB1327" s="98"/>
      <c r="CC1327" s="98"/>
      <c r="CD1327" s="98"/>
      <c r="CE1327" s="98"/>
      <c r="CF1327" s="98"/>
      <c r="CG1327" s="98"/>
      <c r="CH1327" s="98"/>
      <c r="CI1327" s="98"/>
      <c r="CJ1327" s="98"/>
      <c r="CK1327" s="98"/>
      <c r="CL1327" s="98"/>
      <c r="CM1327" s="98"/>
      <c r="CN1327" s="98"/>
      <c r="CO1327" s="98"/>
      <c r="CP1327" s="98"/>
      <c r="CQ1327" s="98"/>
      <c r="CR1327" s="98"/>
      <c r="CS1327" s="98"/>
    </row>
    <row r="1328" spans="1:97" s="4" customFormat="1" ht="18.75" customHeight="1" x14ac:dyDescent="0.2">
      <c r="A1328" s="3">
        <f t="shared" si="438"/>
        <v>1316</v>
      </c>
      <c r="B1328" s="263"/>
      <c r="C1328" s="263"/>
      <c r="D1328" s="263"/>
      <c r="E1328" s="259"/>
      <c r="F1328" s="259"/>
      <c r="G1328" s="43"/>
      <c r="H1328" s="264"/>
      <c r="I1328" s="261"/>
      <c r="J1328" s="106"/>
      <c r="K1328" s="247"/>
      <c r="L1328" s="247"/>
      <c r="M1328" s="247"/>
      <c r="N1328" s="248" t="str">
        <f>IF(AND(K1328&lt;&gt;"",L1328&lt;&gt;"",J1328&lt;&gt;""),ROUND(MIN(IF(OR(J1328="OZZ",J1328="ZZ"),5000,17300),TRUNC(0.75*(SUMIF($D$12:$D1328,$D1328,K$12:K1328)+SUMIF($D$12:$D1328,$D1328,L$12:L1328)),2)) - SUMIF($D$12:$D1327,$D1328,N$12:N1327),2),"")</f>
        <v/>
      </c>
      <c r="O1328" s="249" t="str">
        <f>IF(AND(K1328&lt;&gt;"",L1328&lt;&gt;"",M1328&lt;&gt;"",J1328&lt;&gt;"",AH1328&lt;&gt;""),IF(OR(J1328="OZZ",J1328="ZZ"),ROUND(0-SUMIF($D$12:$D1327,$D1328,O$12:O1327),2),IF(M1328=0,0,ROUND(MIN(MIN(17300,TRUNC(0.75*(SUMIF($D$12:$D$2012,$D1328,K$12:K$2012)+SUMIF($D$12:$D$2012,$D1328,L$12:L$2012)),2)+SUMIF($D$12:$D1328,$D1328,AH$12:AH1328))-SUMIF($D$12:$D1327,$D1328,O$12:O1327)-SUMIF($D$12:$D$2012,$D1328,N$12:N$2012),AH1328),2))),"")</f>
        <v/>
      </c>
      <c r="P1328" s="250" t="str">
        <f>IF(J1328&lt;&gt;"",1000 - SUMIF($D$12:$D1327,$D1328,P$12:P1327),"")</f>
        <v/>
      </c>
      <c r="Q1328" s="106"/>
      <c r="R1328" s="247"/>
      <c r="S1328" s="247"/>
      <c r="T1328" s="247"/>
      <c r="U1328" s="248" t="str">
        <f>IF(AND(R1328&lt;&gt;"",S1328&lt;&gt;"",Q1328&lt;&gt;""),ROUND(MIN(IF(OR(Q1328="OZZ",Q1328="ZZ"),5000,17300),TRUNC(0.75*(SUMIF($D$12:$D1328,$D1328,R$12:R1328)+SUMIF($D$12:$D1328,$D1328,S$12:S1328)),2)) - SUMIF($D$12:$D1327,$D1328,U$12:U1327),2),"")</f>
        <v/>
      </c>
      <c r="V1328" s="248" t="str">
        <f>IF(AND(R1328&lt;&gt;"",S1328&lt;&gt;"",T1328&lt;&gt;"",Q1328&lt;&gt;"",AL1328&lt;&gt;""),IF(OR(Q1328="OZZ",Q1328="ZZ"),ROUND(0-SUMIF($D$12:$D1327,$D1328,V$12:V1327),2),IF(T1328=0,0,ROUND(MIN(MIN(17300,TRUNC(0.75*(SUMIF($D$12:$D$2012,$D1328,R$12:R$2012)+SUMIF($D$12:$D$2012,$D1328,S$12:S$2012)),2)+SUMIF($D$12:$D1328,$D1328,AL$12:AL1328))-SUMIF($D$12:$D1327,$D1328,V$12:V1327)-SUMIF($D$12:$D$2012,$D1328,U$12:U$2012),AL1328),2))),"")</f>
        <v/>
      </c>
      <c r="W1328" s="250" t="str">
        <f>IF(Q1328&lt;&gt;"",1000 - SUMIF($D$12:$D1327,$D1328,W$12:W1327),"")</f>
        <v/>
      </c>
      <c r="X1328" s="106"/>
      <c r="Y1328" s="247"/>
      <c r="Z1328" s="247"/>
      <c r="AA1328" s="247"/>
      <c r="AB1328" s="248" t="str">
        <f>IF(AND(Y1328&lt;&gt;"",Z1328&lt;&gt;"",X1328&lt;&gt;""),ROUND(MIN(IF(OR(X1328="OZZ",X1328="ZZ"),5000,17300),TRUNC(0.75*(SUMIF($D$12:$D1328,$D1328,Y$12:Y1328)+SUMIF($D$12:$D1328,$D1328,Z$12:Z1328)),2)) - SUMIF($D$12:$D1327,$D1328,AB$12:AB1327),2),"")</f>
        <v/>
      </c>
      <c r="AC1328" s="251" t="str">
        <f>IF(AND(Y1328&lt;&gt;"",Z1328&lt;&gt;"",AA1328&lt;&gt;"",X1328&lt;&gt;"",AP1328&lt;&gt;""),IF(OR(X1328="OZZ",X1328="ZZ"),ROUND(0-SUMIF($D$12:$D1327,$D1328,AC$12:AC1327),2),IF(AA1328=0,0,ROUND(MIN(MIN(17300,TRUNC(0.75*(SUMIF($D$12:$D$2012,$D1328,Y$12:Y$2012)+SUMIF($D$12:$D$2012,$D1328,Z$12:Z$2012)),2)+SUMIF($D$12:$D1328,$D1328,AP$12:AP1328))-SUMIF($D$12:$D1327,$D1328,AC$12:AC1327)-SUMIF($D$12:$D$2012,$D1328,AB$12:AB$2012),AP1328),2))),"")</f>
        <v/>
      </c>
      <c r="AD1328" s="250" t="str">
        <f>IF(X1328&lt;&gt;"",1000 - SUMIF($D$12:$D1327,$D1328,AD$12:AD1327),"")</f>
        <v/>
      </c>
      <c r="AE1328" s="252"/>
      <c r="AF1328" s="253"/>
      <c r="AG1328" s="254"/>
      <c r="AH1328" s="255" t="str">
        <f t="shared" si="439"/>
        <v/>
      </c>
      <c r="AI1328" s="256"/>
      <c r="AJ1328" s="253"/>
      <c r="AK1328" s="254"/>
      <c r="AL1328" s="255" t="str">
        <f t="shared" si="440"/>
        <v/>
      </c>
      <c r="AM1328" s="256"/>
      <c r="AN1328" s="253"/>
      <c r="AO1328" s="254"/>
      <c r="AP1328" s="255" t="str">
        <f t="shared" si="420"/>
        <v/>
      </c>
      <c r="AQ1328" s="116"/>
      <c r="AR1328" s="116"/>
      <c r="AS1328" s="117"/>
      <c r="AT1328" s="118"/>
      <c r="AU1328" s="119" t="str">
        <f>IF(D1328&lt;&gt; "", IF(COUNTIF($D$12:$D1328,$D1328)&gt;1,0,IF(SUM(N1328,U1328,AB1328)&gt;0,IF(AND(X1328="",OR(Q1328&lt;&gt;"",J1328&lt;&gt;"")),IF(Q1328&lt;&gt;"",Q1328,IF(J1328&lt;&gt;"",J1328,0)),IF(AND(Q1328&lt;&gt;"",J1328&lt;&gt;"",Q1328=J1328),Q1328,X1328)),0)),"")</f>
        <v/>
      </c>
      <c r="AV1328" s="119" t="str">
        <f>IF(D1328&lt;&gt;"",IF(COUNTIF($D$12:$D1328,$D1328)&gt;1,0,IF(SUM(O1328,V1328,AC1328)&gt;0,IF(AND(X1328="",OR(Q1328&lt;&gt;"",J1328&lt;&gt;"")),IF(Q1328&lt;&gt;"",Q1328,IF(J1328&lt;&gt;"",J1328,0)),IF(AND(Q1328&lt;&gt;"",J1328&lt;&gt;"",Q1328=J1328),Q1328,X1328)),0)),"")</f>
        <v/>
      </c>
      <c r="AW1328" s="119" t="str">
        <f>IF(D1328&lt;&gt;"",IF(COUNTIF($D$12:$D1328,$D1328)&gt;1,0,IF(SUM(P1328,W1328,AD1328)&gt;0,IF(AND(X1328="",OR(Q1328&lt;&gt;"",J1328&lt;&gt;"")),IF(Q1328&lt;&gt;"",Q1328,IF(J1328&lt;&gt;"",J1328,0)),IF(AND(Q1328&lt;&gt;"",J1328&lt;&gt;"",Q1328=J1328),Q1328,X1328)),0)),"")</f>
        <v/>
      </c>
      <c r="AX1328" s="118" t="str">
        <f t="shared" si="421"/>
        <v/>
      </c>
      <c r="AY1328" s="118" t="str">
        <f t="shared" si="422"/>
        <v/>
      </c>
      <c r="AZ1328" s="118" t="str">
        <f t="shared" si="423"/>
        <v/>
      </c>
      <c r="BA1328" s="118" t="str">
        <f t="shared" si="424"/>
        <v/>
      </c>
      <c r="BB1328" s="118" t="str">
        <f t="shared" si="425"/>
        <v/>
      </c>
      <c r="BC1328" s="118" t="str">
        <f t="shared" si="426"/>
        <v/>
      </c>
      <c r="BD1328" s="118" t="str">
        <f t="shared" si="427"/>
        <v/>
      </c>
      <c r="BE1328" s="118" t="str">
        <f t="shared" si="428"/>
        <v/>
      </c>
      <c r="BF1328" s="118" t="str">
        <f t="shared" si="429"/>
        <v/>
      </c>
      <c r="BG1328" s="120"/>
      <c r="BH1328" s="120" t="str">
        <f t="shared" si="430"/>
        <v/>
      </c>
      <c r="BI1328" s="120" t="str">
        <f t="shared" si="431"/>
        <v/>
      </c>
      <c r="BJ1328" s="121"/>
      <c r="BK1328" s="120" t="str">
        <f t="shared" si="432"/>
        <v/>
      </c>
      <c r="BL1328" s="120" t="str">
        <f t="shared" si="433"/>
        <v/>
      </c>
      <c r="BM1328" s="120" t="str">
        <f t="shared" si="434"/>
        <v/>
      </c>
      <c r="BN1328" s="120" t="str">
        <f t="shared" si="435"/>
        <v/>
      </c>
      <c r="BO1328" s="120" t="str">
        <f t="shared" si="436"/>
        <v/>
      </c>
      <c r="BP1328" s="120" t="str">
        <f t="shared" si="437"/>
        <v/>
      </c>
      <c r="BQ1328" s="98"/>
      <c r="BR1328" s="98"/>
      <c r="BS1328" s="98"/>
      <c r="BT1328" s="98"/>
      <c r="BU1328" s="98"/>
      <c r="BV1328" s="98"/>
      <c r="BW1328" s="98"/>
      <c r="BX1328" s="98"/>
      <c r="BY1328" s="98"/>
      <c r="BZ1328" s="98"/>
      <c r="CA1328" s="98"/>
      <c r="CB1328" s="98"/>
      <c r="CC1328" s="98"/>
      <c r="CD1328" s="98"/>
      <c r="CE1328" s="98"/>
      <c r="CF1328" s="98"/>
      <c r="CG1328" s="98"/>
      <c r="CH1328" s="98"/>
      <c r="CI1328" s="98"/>
      <c r="CJ1328" s="98"/>
      <c r="CK1328" s="98"/>
      <c r="CL1328" s="98"/>
      <c r="CM1328" s="98"/>
      <c r="CN1328" s="98"/>
      <c r="CO1328" s="98"/>
      <c r="CP1328" s="98"/>
      <c r="CQ1328" s="98"/>
      <c r="CR1328" s="98"/>
      <c r="CS1328" s="98"/>
    </row>
    <row r="1329" spans="1:97" s="4" customFormat="1" ht="18.75" customHeight="1" x14ac:dyDescent="0.2">
      <c r="A1329" s="3">
        <f t="shared" si="438"/>
        <v>1317</v>
      </c>
      <c r="B1329" s="263"/>
      <c r="C1329" s="263"/>
      <c r="D1329" s="263"/>
      <c r="E1329" s="259"/>
      <c r="F1329" s="259"/>
      <c r="G1329" s="43"/>
      <c r="H1329" s="264"/>
      <c r="I1329" s="261"/>
      <c r="J1329" s="106"/>
      <c r="K1329" s="247"/>
      <c r="L1329" s="247"/>
      <c r="M1329" s="247"/>
      <c r="N1329" s="248" t="str">
        <f>IF(AND(K1329&lt;&gt;"",L1329&lt;&gt;"",J1329&lt;&gt;""),ROUND(MIN(IF(OR(J1329="OZZ",J1329="ZZ"),5000,17300),TRUNC(0.75*(SUMIF($D$12:$D1329,$D1329,K$12:K1329)+SUMIF($D$12:$D1329,$D1329,L$12:L1329)),2)) - SUMIF($D$12:$D1328,$D1329,N$12:N1328),2),"")</f>
        <v/>
      </c>
      <c r="O1329" s="249" t="str">
        <f>IF(AND(K1329&lt;&gt;"",L1329&lt;&gt;"",M1329&lt;&gt;"",J1329&lt;&gt;"",AH1329&lt;&gt;""),IF(OR(J1329="OZZ",J1329="ZZ"),ROUND(0-SUMIF($D$12:$D1328,$D1329,O$12:O1328),2),IF(M1329=0,0,ROUND(MIN(MIN(17300,TRUNC(0.75*(SUMIF($D$12:$D$2012,$D1329,K$12:K$2012)+SUMIF($D$12:$D$2012,$D1329,L$12:L$2012)),2)+SUMIF($D$12:$D1329,$D1329,AH$12:AH1329))-SUMIF($D$12:$D1328,$D1329,O$12:O1328)-SUMIF($D$12:$D$2012,$D1329,N$12:N$2012),AH1329),2))),"")</f>
        <v/>
      </c>
      <c r="P1329" s="250" t="str">
        <f>IF(J1329&lt;&gt;"",1000 - SUMIF($D$12:$D1328,$D1329,P$12:P1328),"")</f>
        <v/>
      </c>
      <c r="Q1329" s="106"/>
      <c r="R1329" s="247"/>
      <c r="S1329" s="247"/>
      <c r="T1329" s="247"/>
      <c r="U1329" s="248" t="str">
        <f>IF(AND(R1329&lt;&gt;"",S1329&lt;&gt;"",Q1329&lt;&gt;""),ROUND(MIN(IF(OR(Q1329="OZZ",Q1329="ZZ"),5000,17300),TRUNC(0.75*(SUMIF($D$12:$D1329,$D1329,R$12:R1329)+SUMIF($D$12:$D1329,$D1329,S$12:S1329)),2)) - SUMIF($D$12:$D1328,$D1329,U$12:U1328),2),"")</f>
        <v/>
      </c>
      <c r="V1329" s="248" t="str">
        <f>IF(AND(R1329&lt;&gt;"",S1329&lt;&gt;"",T1329&lt;&gt;"",Q1329&lt;&gt;"",AL1329&lt;&gt;""),IF(OR(Q1329="OZZ",Q1329="ZZ"),ROUND(0-SUMIF($D$12:$D1328,$D1329,V$12:V1328),2),IF(T1329=0,0,ROUND(MIN(MIN(17300,TRUNC(0.75*(SUMIF($D$12:$D$2012,$D1329,R$12:R$2012)+SUMIF($D$12:$D$2012,$D1329,S$12:S$2012)),2)+SUMIF($D$12:$D1329,$D1329,AL$12:AL1329))-SUMIF($D$12:$D1328,$D1329,V$12:V1328)-SUMIF($D$12:$D$2012,$D1329,U$12:U$2012),AL1329),2))),"")</f>
        <v/>
      </c>
      <c r="W1329" s="250" t="str">
        <f>IF(Q1329&lt;&gt;"",1000 - SUMIF($D$12:$D1328,$D1329,W$12:W1328),"")</f>
        <v/>
      </c>
      <c r="X1329" s="106"/>
      <c r="Y1329" s="247"/>
      <c r="Z1329" s="247"/>
      <c r="AA1329" s="247"/>
      <c r="AB1329" s="248" t="str">
        <f>IF(AND(Y1329&lt;&gt;"",Z1329&lt;&gt;"",X1329&lt;&gt;""),ROUND(MIN(IF(OR(X1329="OZZ",X1329="ZZ"),5000,17300),TRUNC(0.75*(SUMIF($D$12:$D1329,$D1329,Y$12:Y1329)+SUMIF($D$12:$D1329,$D1329,Z$12:Z1329)),2)) - SUMIF($D$12:$D1328,$D1329,AB$12:AB1328),2),"")</f>
        <v/>
      </c>
      <c r="AC1329" s="251" t="str">
        <f>IF(AND(Y1329&lt;&gt;"",Z1329&lt;&gt;"",AA1329&lt;&gt;"",X1329&lt;&gt;"",AP1329&lt;&gt;""),IF(OR(X1329="OZZ",X1329="ZZ"),ROUND(0-SUMIF($D$12:$D1328,$D1329,AC$12:AC1328),2),IF(AA1329=0,0,ROUND(MIN(MIN(17300,TRUNC(0.75*(SUMIF($D$12:$D$2012,$D1329,Y$12:Y$2012)+SUMIF($D$12:$D$2012,$D1329,Z$12:Z$2012)),2)+SUMIF($D$12:$D1329,$D1329,AP$12:AP1329))-SUMIF($D$12:$D1328,$D1329,AC$12:AC1328)-SUMIF($D$12:$D$2012,$D1329,AB$12:AB$2012),AP1329),2))),"")</f>
        <v/>
      </c>
      <c r="AD1329" s="250" t="str">
        <f>IF(X1329&lt;&gt;"",1000 - SUMIF($D$12:$D1328,$D1329,AD$12:AD1328),"")</f>
        <v/>
      </c>
      <c r="AE1329" s="252"/>
      <c r="AF1329" s="253"/>
      <c r="AG1329" s="254"/>
      <c r="AH1329" s="255" t="str">
        <f t="shared" si="439"/>
        <v/>
      </c>
      <c r="AI1329" s="256"/>
      <c r="AJ1329" s="253"/>
      <c r="AK1329" s="254"/>
      <c r="AL1329" s="255" t="str">
        <f t="shared" si="440"/>
        <v/>
      </c>
      <c r="AM1329" s="256"/>
      <c r="AN1329" s="253"/>
      <c r="AO1329" s="254"/>
      <c r="AP1329" s="255" t="str">
        <f t="shared" si="420"/>
        <v/>
      </c>
      <c r="AQ1329" s="116"/>
      <c r="AR1329" s="116"/>
      <c r="AS1329" s="117"/>
      <c r="AT1329" s="118"/>
      <c r="AU1329" s="119" t="str">
        <f>IF(D1329&lt;&gt; "", IF(COUNTIF($D$12:$D1329,$D1329)&gt;1,0,IF(SUM(N1329,U1329,AB1329)&gt;0,IF(AND(X1329="",OR(Q1329&lt;&gt;"",J1329&lt;&gt;"")),IF(Q1329&lt;&gt;"",Q1329,IF(J1329&lt;&gt;"",J1329,0)),IF(AND(Q1329&lt;&gt;"",J1329&lt;&gt;"",Q1329=J1329),Q1329,X1329)),0)),"")</f>
        <v/>
      </c>
      <c r="AV1329" s="119" t="str">
        <f>IF(D1329&lt;&gt;"",IF(COUNTIF($D$12:$D1329,$D1329)&gt;1,0,IF(SUM(O1329,V1329,AC1329)&gt;0,IF(AND(X1329="",OR(Q1329&lt;&gt;"",J1329&lt;&gt;"")),IF(Q1329&lt;&gt;"",Q1329,IF(J1329&lt;&gt;"",J1329,0)),IF(AND(Q1329&lt;&gt;"",J1329&lt;&gt;"",Q1329=J1329),Q1329,X1329)),0)),"")</f>
        <v/>
      </c>
      <c r="AW1329" s="119" t="str">
        <f>IF(D1329&lt;&gt;"",IF(COUNTIF($D$12:$D1329,$D1329)&gt;1,0,IF(SUM(P1329,W1329,AD1329)&gt;0,IF(AND(X1329="",OR(Q1329&lt;&gt;"",J1329&lt;&gt;"")),IF(Q1329&lt;&gt;"",Q1329,IF(J1329&lt;&gt;"",J1329,0)),IF(AND(Q1329&lt;&gt;"",J1329&lt;&gt;"",Q1329=J1329),Q1329,X1329)),0)),"")</f>
        <v/>
      </c>
      <c r="AX1329" s="118" t="str">
        <f t="shared" si="421"/>
        <v/>
      </c>
      <c r="AY1329" s="118" t="str">
        <f t="shared" si="422"/>
        <v/>
      </c>
      <c r="AZ1329" s="118" t="str">
        <f t="shared" si="423"/>
        <v/>
      </c>
      <c r="BA1329" s="118" t="str">
        <f t="shared" si="424"/>
        <v/>
      </c>
      <c r="BB1329" s="118" t="str">
        <f t="shared" si="425"/>
        <v/>
      </c>
      <c r="BC1329" s="118" t="str">
        <f t="shared" si="426"/>
        <v/>
      </c>
      <c r="BD1329" s="118" t="str">
        <f t="shared" si="427"/>
        <v/>
      </c>
      <c r="BE1329" s="118" t="str">
        <f t="shared" si="428"/>
        <v/>
      </c>
      <c r="BF1329" s="118" t="str">
        <f t="shared" si="429"/>
        <v/>
      </c>
      <c r="BG1329" s="120"/>
      <c r="BH1329" s="120" t="str">
        <f t="shared" si="430"/>
        <v/>
      </c>
      <c r="BI1329" s="120" t="str">
        <f t="shared" si="431"/>
        <v/>
      </c>
      <c r="BJ1329" s="121"/>
      <c r="BK1329" s="120" t="str">
        <f t="shared" si="432"/>
        <v/>
      </c>
      <c r="BL1329" s="120" t="str">
        <f t="shared" si="433"/>
        <v/>
      </c>
      <c r="BM1329" s="120" t="str">
        <f t="shared" si="434"/>
        <v/>
      </c>
      <c r="BN1329" s="120" t="str">
        <f t="shared" si="435"/>
        <v/>
      </c>
      <c r="BO1329" s="120" t="str">
        <f t="shared" si="436"/>
        <v/>
      </c>
      <c r="BP1329" s="120" t="str">
        <f t="shared" si="437"/>
        <v/>
      </c>
      <c r="BQ1329" s="98"/>
      <c r="BR1329" s="98"/>
      <c r="BS1329" s="98"/>
      <c r="BT1329" s="98"/>
      <c r="BU1329" s="98"/>
      <c r="BV1329" s="98"/>
      <c r="BW1329" s="98"/>
      <c r="BX1329" s="98"/>
      <c r="BY1329" s="98"/>
      <c r="BZ1329" s="98"/>
      <c r="CA1329" s="98"/>
      <c r="CB1329" s="98"/>
      <c r="CC1329" s="98"/>
      <c r="CD1329" s="98"/>
      <c r="CE1329" s="98"/>
      <c r="CF1329" s="98"/>
      <c r="CG1329" s="98"/>
      <c r="CH1329" s="98"/>
      <c r="CI1329" s="98"/>
      <c r="CJ1329" s="98"/>
      <c r="CK1329" s="98"/>
      <c r="CL1329" s="98"/>
      <c r="CM1329" s="98"/>
      <c r="CN1329" s="98"/>
      <c r="CO1329" s="98"/>
      <c r="CP1329" s="98"/>
      <c r="CQ1329" s="98"/>
      <c r="CR1329" s="98"/>
      <c r="CS1329" s="98"/>
    </row>
    <row r="1330" spans="1:97" s="4" customFormat="1" ht="18.75" customHeight="1" x14ac:dyDescent="0.2">
      <c r="A1330" s="3">
        <f t="shared" si="438"/>
        <v>1318</v>
      </c>
      <c r="B1330" s="263"/>
      <c r="C1330" s="263"/>
      <c r="D1330" s="263"/>
      <c r="E1330" s="259"/>
      <c r="F1330" s="259"/>
      <c r="G1330" s="43"/>
      <c r="H1330" s="264"/>
      <c r="I1330" s="261"/>
      <c r="J1330" s="106"/>
      <c r="K1330" s="247"/>
      <c r="L1330" s="247"/>
      <c r="M1330" s="247"/>
      <c r="N1330" s="248" t="str">
        <f>IF(AND(K1330&lt;&gt;"",L1330&lt;&gt;"",J1330&lt;&gt;""),ROUND(MIN(IF(OR(J1330="OZZ",J1330="ZZ"),5000,17300),TRUNC(0.75*(SUMIF($D$12:$D1330,$D1330,K$12:K1330)+SUMIF($D$12:$D1330,$D1330,L$12:L1330)),2)) - SUMIF($D$12:$D1329,$D1330,N$12:N1329),2),"")</f>
        <v/>
      </c>
      <c r="O1330" s="249" t="str">
        <f>IF(AND(K1330&lt;&gt;"",L1330&lt;&gt;"",M1330&lt;&gt;"",J1330&lt;&gt;"",AH1330&lt;&gt;""),IF(OR(J1330="OZZ",J1330="ZZ"),ROUND(0-SUMIF($D$12:$D1329,$D1330,O$12:O1329),2),IF(M1330=0,0,ROUND(MIN(MIN(17300,TRUNC(0.75*(SUMIF($D$12:$D$2012,$D1330,K$12:K$2012)+SUMIF($D$12:$D$2012,$D1330,L$12:L$2012)),2)+SUMIF($D$12:$D1330,$D1330,AH$12:AH1330))-SUMIF($D$12:$D1329,$D1330,O$12:O1329)-SUMIF($D$12:$D$2012,$D1330,N$12:N$2012),AH1330),2))),"")</f>
        <v/>
      </c>
      <c r="P1330" s="250" t="str">
        <f>IF(J1330&lt;&gt;"",1000 - SUMIF($D$12:$D1329,$D1330,P$12:P1329),"")</f>
        <v/>
      </c>
      <c r="Q1330" s="106"/>
      <c r="R1330" s="247"/>
      <c r="S1330" s="247"/>
      <c r="T1330" s="247"/>
      <c r="U1330" s="248" t="str">
        <f>IF(AND(R1330&lt;&gt;"",S1330&lt;&gt;"",Q1330&lt;&gt;""),ROUND(MIN(IF(OR(Q1330="OZZ",Q1330="ZZ"),5000,17300),TRUNC(0.75*(SUMIF($D$12:$D1330,$D1330,R$12:R1330)+SUMIF($D$12:$D1330,$D1330,S$12:S1330)),2)) - SUMIF($D$12:$D1329,$D1330,U$12:U1329),2),"")</f>
        <v/>
      </c>
      <c r="V1330" s="248" t="str">
        <f>IF(AND(R1330&lt;&gt;"",S1330&lt;&gt;"",T1330&lt;&gt;"",Q1330&lt;&gt;"",AL1330&lt;&gt;""),IF(OR(Q1330="OZZ",Q1330="ZZ"),ROUND(0-SUMIF($D$12:$D1329,$D1330,V$12:V1329),2),IF(T1330=0,0,ROUND(MIN(MIN(17300,TRUNC(0.75*(SUMIF($D$12:$D$2012,$D1330,R$12:R$2012)+SUMIF($D$12:$D$2012,$D1330,S$12:S$2012)),2)+SUMIF($D$12:$D1330,$D1330,AL$12:AL1330))-SUMIF($D$12:$D1329,$D1330,V$12:V1329)-SUMIF($D$12:$D$2012,$D1330,U$12:U$2012),AL1330),2))),"")</f>
        <v/>
      </c>
      <c r="W1330" s="250" t="str">
        <f>IF(Q1330&lt;&gt;"",1000 - SUMIF($D$12:$D1329,$D1330,W$12:W1329),"")</f>
        <v/>
      </c>
      <c r="X1330" s="106"/>
      <c r="Y1330" s="247"/>
      <c r="Z1330" s="247"/>
      <c r="AA1330" s="247"/>
      <c r="AB1330" s="248" t="str">
        <f>IF(AND(Y1330&lt;&gt;"",Z1330&lt;&gt;"",X1330&lt;&gt;""),ROUND(MIN(IF(OR(X1330="OZZ",X1330="ZZ"),5000,17300),TRUNC(0.75*(SUMIF($D$12:$D1330,$D1330,Y$12:Y1330)+SUMIF($D$12:$D1330,$D1330,Z$12:Z1330)),2)) - SUMIF($D$12:$D1329,$D1330,AB$12:AB1329),2),"")</f>
        <v/>
      </c>
      <c r="AC1330" s="251" t="str">
        <f>IF(AND(Y1330&lt;&gt;"",Z1330&lt;&gt;"",AA1330&lt;&gt;"",X1330&lt;&gt;"",AP1330&lt;&gt;""),IF(OR(X1330="OZZ",X1330="ZZ"),ROUND(0-SUMIF($D$12:$D1329,$D1330,AC$12:AC1329),2),IF(AA1330=0,0,ROUND(MIN(MIN(17300,TRUNC(0.75*(SUMIF($D$12:$D$2012,$D1330,Y$12:Y$2012)+SUMIF($D$12:$D$2012,$D1330,Z$12:Z$2012)),2)+SUMIF($D$12:$D1330,$D1330,AP$12:AP1330))-SUMIF($D$12:$D1329,$D1330,AC$12:AC1329)-SUMIF($D$12:$D$2012,$D1330,AB$12:AB$2012),AP1330),2))),"")</f>
        <v/>
      </c>
      <c r="AD1330" s="250" t="str">
        <f>IF(X1330&lt;&gt;"",1000 - SUMIF($D$12:$D1329,$D1330,AD$12:AD1329),"")</f>
        <v/>
      </c>
      <c r="AE1330" s="252"/>
      <c r="AF1330" s="253"/>
      <c r="AG1330" s="254"/>
      <c r="AH1330" s="255" t="str">
        <f t="shared" si="439"/>
        <v/>
      </c>
      <c r="AI1330" s="256"/>
      <c r="AJ1330" s="253"/>
      <c r="AK1330" s="254"/>
      <c r="AL1330" s="255" t="str">
        <f t="shared" si="440"/>
        <v/>
      </c>
      <c r="AM1330" s="256"/>
      <c r="AN1330" s="253"/>
      <c r="AO1330" s="254"/>
      <c r="AP1330" s="255" t="str">
        <f t="shared" si="420"/>
        <v/>
      </c>
      <c r="AQ1330" s="116"/>
      <c r="AR1330" s="116"/>
      <c r="AS1330" s="117"/>
      <c r="AT1330" s="118"/>
      <c r="AU1330" s="119" t="str">
        <f>IF(D1330&lt;&gt; "", IF(COUNTIF($D$12:$D1330,$D1330)&gt;1,0,IF(SUM(N1330,U1330,AB1330)&gt;0,IF(AND(X1330="",OR(Q1330&lt;&gt;"",J1330&lt;&gt;"")),IF(Q1330&lt;&gt;"",Q1330,IF(J1330&lt;&gt;"",J1330,0)),IF(AND(Q1330&lt;&gt;"",J1330&lt;&gt;"",Q1330=J1330),Q1330,X1330)),0)),"")</f>
        <v/>
      </c>
      <c r="AV1330" s="119" t="str">
        <f>IF(D1330&lt;&gt;"",IF(COUNTIF($D$12:$D1330,$D1330)&gt;1,0,IF(SUM(O1330,V1330,AC1330)&gt;0,IF(AND(X1330="",OR(Q1330&lt;&gt;"",J1330&lt;&gt;"")),IF(Q1330&lt;&gt;"",Q1330,IF(J1330&lt;&gt;"",J1330,0)),IF(AND(Q1330&lt;&gt;"",J1330&lt;&gt;"",Q1330=J1330),Q1330,X1330)),0)),"")</f>
        <v/>
      </c>
      <c r="AW1330" s="119" t="str">
        <f>IF(D1330&lt;&gt;"",IF(COUNTIF($D$12:$D1330,$D1330)&gt;1,0,IF(SUM(P1330,W1330,AD1330)&gt;0,IF(AND(X1330="",OR(Q1330&lt;&gt;"",J1330&lt;&gt;"")),IF(Q1330&lt;&gt;"",Q1330,IF(J1330&lt;&gt;"",J1330,0)),IF(AND(Q1330&lt;&gt;"",J1330&lt;&gt;"",Q1330=J1330),Q1330,X1330)),0)),"")</f>
        <v/>
      </c>
      <c r="AX1330" s="118" t="str">
        <f t="shared" si="421"/>
        <v/>
      </c>
      <c r="AY1330" s="118" t="str">
        <f t="shared" si="422"/>
        <v/>
      </c>
      <c r="AZ1330" s="118" t="str">
        <f t="shared" si="423"/>
        <v/>
      </c>
      <c r="BA1330" s="118" t="str">
        <f t="shared" si="424"/>
        <v/>
      </c>
      <c r="BB1330" s="118" t="str">
        <f t="shared" si="425"/>
        <v/>
      </c>
      <c r="BC1330" s="118" t="str">
        <f t="shared" si="426"/>
        <v/>
      </c>
      <c r="BD1330" s="118" t="str">
        <f t="shared" si="427"/>
        <v/>
      </c>
      <c r="BE1330" s="118" t="str">
        <f t="shared" si="428"/>
        <v/>
      </c>
      <c r="BF1330" s="118" t="str">
        <f t="shared" si="429"/>
        <v/>
      </c>
      <c r="BG1330" s="120"/>
      <c r="BH1330" s="120" t="str">
        <f t="shared" si="430"/>
        <v/>
      </c>
      <c r="BI1330" s="120" t="str">
        <f t="shared" si="431"/>
        <v/>
      </c>
      <c r="BJ1330" s="121"/>
      <c r="BK1330" s="120" t="str">
        <f t="shared" si="432"/>
        <v/>
      </c>
      <c r="BL1330" s="120" t="str">
        <f t="shared" si="433"/>
        <v/>
      </c>
      <c r="BM1330" s="120" t="str">
        <f t="shared" si="434"/>
        <v/>
      </c>
      <c r="BN1330" s="120" t="str">
        <f t="shared" si="435"/>
        <v/>
      </c>
      <c r="BO1330" s="120" t="str">
        <f t="shared" si="436"/>
        <v/>
      </c>
      <c r="BP1330" s="120" t="str">
        <f t="shared" si="437"/>
        <v/>
      </c>
      <c r="BQ1330" s="98"/>
      <c r="BR1330" s="98"/>
      <c r="BS1330" s="98"/>
      <c r="BT1330" s="98"/>
      <c r="BU1330" s="98"/>
      <c r="BV1330" s="98"/>
      <c r="BW1330" s="98"/>
      <c r="BX1330" s="98"/>
      <c r="BY1330" s="98"/>
      <c r="BZ1330" s="98"/>
      <c r="CA1330" s="98"/>
      <c r="CB1330" s="98"/>
      <c r="CC1330" s="98"/>
      <c r="CD1330" s="98"/>
      <c r="CE1330" s="98"/>
      <c r="CF1330" s="98"/>
      <c r="CG1330" s="98"/>
      <c r="CH1330" s="98"/>
      <c r="CI1330" s="98"/>
      <c r="CJ1330" s="98"/>
      <c r="CK1330" s="98"/>
      <c r="CL1330" s="98"/>
      <c r="CM1330" s="98"/>
      <c r="CN1330" s="98"/>
      <c r="CO1330" s="98"/>
      <c r="CP1330" s="98"/>
      <c r="CQ1330" s="98"/>
      <c r="CR1330" s="98"/>
      <c r="CS1330" s="98"/>
    </row>
    <row r="1331" spans="1:97" s="4" customFormat="1" ht="18.75" customHeight="1" x14ac:dyDescent="0.2">
      <c r="A1331" s="3">
        <f t="shared" si="438"/>
        <v>1319</v>
      </c>
      <c r="B1331" s="263"/>
      <c r="C1331" s="263"/>
      <c r="D1331" s="263"/>
      <c r="E1331" s="259"/>
      <c r="F1331" s="259"/>
      <c r="G1331" s="43"/>
      <c r="H1331" s="264"/>
      <c r="I1331" s="261"/>
      <c r="J1331" s="106"/>
      <c r="K1331" s="247"/>
      <c r="L1331" s="247"/>
      <c r="M1331" s="247"/>
      <c r="N1331" s="248" t="str">
        <f>IF(AND(K1331&lt;&gt;"",L1331&lt;&gt;"",J1331&lt;&gt;""),ROUND(MIN(IF(OR(J1331="OZZ",J1331="ZZ"),5000,17300),TRUNC(0.75*(SUMIF($D$12:$D1331,$D1331,K$12:K1331)+SUMIF($D$12:$D1331,$D1331,L$12:L1331)),2)) - SUMIF($D$12:$D1330,$D1331,N$12:N1330),2),"")</f>
        <v/>
      </c>
      <c r="O1331" s="249" t="str">
        <f>IF(AND(K1331&lt;&gt;"",L1331&lt;&gt;"",M1331&lt;&gt;"",J1331&lt;&gt;"",AH1331&lt;&gt;""),IF(OR(J1331="OZZ",J1331="ZZ"),ROUND(0-SUMIF($D$12:$D1330,$D1331,O$12:O1330),2),IF(M1331=0,0,ROUND(MIN(MIN(17300,TRUNC(0.75*(SUMIF($D$12:$D$2012,$D1331,K$12:K$2012)+SUMIF($D$12:$D$2012,$D1331,L$12:L$2012)),2)+SUMIF($D$12:$D1331,$D1331,AH$12:AH1331))-SUMIF($D$12:$D1330,$D1331,O$12:O1330)-SUMIF($D$12:$D$2012,$D1331,N$12:N$2012),AH1331),2))),"")</f>
        <v/>
      </c>
      <c r="P1331" s="250" t="str">
        <f>IF(J1331&lt;&gt;"",1000 - SUMIF($D$12:$D1330,$D1331,P$12:P1330),"")</f>
        <v/>
      </c>
      <c r="Q1331" s="106"/>
      <c r="R1331" s="247"/>
      <c r="S1331" s="247"/>
      <c r="T1331" s="247"/>
      <c r="U1331" s="248" t="str">
        <f>IF(AND(R1331&lt;&gt;"",S1331&lt;&gt;"",Q1331&lt;&gt;""),ROUND(MIN(IF(OR(Q1331="OZZ",Q1331="ZZ"),5000,17300),TRUNC(0.75*(SUMIF($D$12:$D1331,$D1331,R$12:R1331)+SUMIF($D$12:$D1331,$D1331,S$12:S1331)),2)) - SUMIF($D$12:$D1330,$D1331,U$12:U1330),2),"")</f>
        <v/>
      </c>
      <c r="V1331" s="248" t="str">
        <f>IF(AND(R1331&lt;&gt;"",S1331&lt;&gt;"",T1331&lt;&gt;"",Q1331&lt;&gt;"",AL1331&lt;&gt;""),IF(OR(Q1331="OZZ",Q1331="ZZ"),ROUND(0-SUMIF($D$12:$D1330,$D1331,V$12:V1330),2),IF(T1331=0,0,ROUND(MIN(MIN(17300,TRUNC(0.75*(SUMIF($D$12:$D$2012,$D1331,R$12:R$2012)+SUMIF($D$12:$D$2012,$D1331,S$12:S$2012)),2)+SUMIF($D$12:$D1331,$D1331,AL$12:AL1331))-SUMIF($D$12:$D1330,$D1331,V$12:V1330)-SUMIF($D$12:$D$2012,$D1331,U$12:U$2012),AL1331),2))),"")</f>
        <v/>
      </c>
      <c r="W1331" s="250" t="str">
        <f>IF(Q1331&lt;&gt;"",1000 - SUMIF($D$12:$D1330,$D1331,W$12:W1330),"")</f>
        <v/>
      </c>
      <c r="X1331" s="106"/>
      <c r="Y1331" s="247"/>
      <c r="Z1331" s="247"/>
      <c r="AA1331" s="247"/>
      <c r="AB1331" s="248" t="str">
        <f>IF(AND(Y1331&lt;&gt;"",Z1331&lt;&gt;"",X1331&lt;&gt;""),ROUND(MIN(IF(OR(X1331="OZZ",X1331="ZZ"),5000,17300),TRUNC(0.75*(SUMIF($D$12:$D1331,$D1331,Y$12:Y1331)+SUMIF($D$12:$D1331,$D1331,Z$12:Z1331)),2)) - SUMIF($D$12:$D1330,$D1331,AB$12:AB1330),2),"")</f>
        <v/>
      </c>
      <c r="AC1331" s="251" t="str">
        <f>IF(AND(Y1331&lt;&gt;"",Z1331&lt;&gt;"",AA1331&lt;&gt;"",X1331&lt;&gt;"",AP1331&lt;&gt;""),IF(OR(X1331="OZZ",X1331="ZZ"),ROUND(0-SUMIF($D$12:$D1330,$D1331,AC$12:AC1330),2),IF(AA1331=0,0,ROUND(MIN(MIN(17300,TRUNC(0.75*(SUMIF($D$12:$D$2012,$D1331,Y$12:Y$2012)+SUMIF($D$12:$D$2012,$D1331,Z$12:Z$2012)),2)+SUMIF($D$12:$D1331,$D1331,AP$12:AP1331))-SUMIF($D$12:$D1330,$D1331,AC$12:AC1330)-SUMIF($D$12:$D$2012,$D1331,AB$12:AB$2012),AP1331),2))),"")</f>
        <v/>
      </c>
      <c r="AD1331" s="250" t="str">
        <f>IF(X1331&lt;&gt;"",1000 - SUMIF($D$12:$D1330,$D1331,AD$12:AD1330),"")</f>
        <v/>
      </c>
      <c r="AE1331" s="252"/>
      <c r="AF1331" s="253"/>
      <c r="AG1331" s="254"/>
      <c r="AH1331" s="255" t="str">
        <f t="shared" si="439"/>
        <v/>
      </c>
      <c r="AI1331" s="256"/>
      <c r="AJ1331" s="253"/>
      <c r="AK1331" s="254"/>
      <c r="AL1331" s="255" t="str">
        <f t="shared" si="440"/>
        <v/>
      </c>
      <c r="AM1331" s="256"/>
      <c r="AN1331" s="253"/>
      <c r="AO1331" s="254"/>
      <c r="AP1331" s="255" t="str">
        <f t="shared" si="420"/>
        <v/>
      </c>
      <c r="AQ1331" s="116"/>
      <c r="AR1331" s="116"/>
      <c r="AS1331" s="117"/>
      <c r="AT1331" s="118"/>
      <c r="AU1331" s="119" t="str">
        <f>IF(D1331&lt;&gt; "", IF(COUNTIF($D$12:$D1331,$D1331)&gt;1,0,IF(SUM(N1331,U1331,AB1331)&gt;0,IF(AND(X1331="",OR(Q1331&lt;&gt;"",J1331&lt;&gt;"")),IF(Q1331&lt;&gt;"",Q1331,IF(J1331&lt;&gt;"",J1331,0)),IF(AND(Q1331&lt;&gt;"",J1331&lt;&gt;"",Q1331=J1331),Q1331,X1331)),0)),"")</f>
        <v/>
      </c>
      <c r="AV1331" s="119" t="str">
        <f>IF(D1331&lt;&gt;"",IF(COUNTIF($D$12:$D1331,$D1331)&gt;1,0,IF(SUM(O1331,V1331,AC1331)&gt;0,IF(AND(X1331="",OR(Q1331&lt;&gt;"",J1331&lt;&gt;"")),IF(Q1331&lt;&gt;"",Q1331,IF(J1331&lt;&gt;"",J1331,0)),IF(AND(Q1331&lt;&gt;"",J1331&lt;&gt;"",Q1331=J1331),Q1331,X1331)),0)),"")</f>
        <v/>
      </c>
      <c r="AW1331" s="119" t="str">
        <f>IF(D1331&lt;&gt;"",IF(COUNTIF($D$12:$D1331,$D1331)&gt;1,0,IF(SUM(P1331,W1331,AD1331)&gt;0,IF(AND(X1331="",OR(Q1331&lt;&gt;"",J1331&lt;&gt;"")),IF(Q1331&lt;&gt;"",Q1331,IF(J1331&lt;&gt;"",J1331,0)),IF(AND(Q1331&lt;&gt;"",J1331&lt;&gt;"",Q1331=J1331),Q1331,X1331)),0)),"")</f>
        <v/>
      </c>
      <c r="AX1331" s="118" t="str">
        <f t="shared" si="421"/>
        <v/>
      </c>
      <c r="AY1331" s="118" t="str">
        <f t="shared" si="422"/>
        <v/>
      </c>
      <c r="AZ1331" s="118" t="str">
        <f t="shared" si="423"/>
        <v/>
      </c>
      <c r="BA1331" s="118" t="str">
        <f t="shared" si="424"/>
        <v/>
      </c>
      <c r="BB1331" s="118" t="str">
        <f t="shared" si="425"/>
        <v/>
      </c>
      <c r="BC1331" s="118" t="str">
        <f t="shared" si="426"/>
        <v/>
      </c>
      <c r="BD1331" s="118" t="str">
        <f t="shared" si="427"/>
        <v/>
      </c>
      <c r="BE1331" s="118" t="str">
        <f t="shared" si="428"/>
        <v/>
      </c>
      <c r="BF1331" s="118" t="str">
        <f t="shared" si="429"/>
        <v/>
      </c>
      <c r="BG1331" s="120"/>
      <c r="BH1331" s="120" t="str">
        <f t="shared" si="430"/>
        <v/>
      </c>
      <c r="BI1331" s="120" t="str">
        <f t="shared" si="431"/>
        <v/>
      </c>
      <c r="BJ1331" s="121"/>
      <c r="BK1331" s="120" t="str">
        <f t="shared" si="432"/>
        <v/>
      </c>
      <c r="BL1331" s="120" t="str">
        <f t="shared" si="433"/>
        <v/>
      </c>
      <c r="BM1331" s="120" t="str">
        <f t="shared" si="434"/>
        <v/>
      </c>
      <c r="BN1331" s="120" t="str">
        <f t="shared" si="435"/>
        <v/>
      </c>
      <c r="BO1331" s="120" t="str">
        <f t="shared" si="436"/>
        <v/>
      </c>
      <c r="BP1331" s="120" t="str">
        <f t="shared" si="437"/>
        <v/>
      </c>
      <c r="BQ1331" s="98"/>
      <c r="BR1331" s="98"/>
      <c r="BS1331" s="98"/>
      <c r="BT1331" s="98"/>
      <c r="BU1331" s="98"/>
      <c r="BV1331" s="98"/>
      <c r="BW1331" s="98"/>
      <c r="BX1331" s="98"/>
      <c r="BY1331" s="98"/>
      <c r="BZ1331" s="98"/>
      <c r="CA1331" s="98"/>
      <c r="CB1331" s="98"/>
      <c r="CC1331" s="98"/>
      <c r="CD1331" s="98"/>
      <c r="CE1331" s="98"/>
      <c r="CF1331" s="98"/>
      <c r="CG1331" s="98"/>
      <c r="CH1331" s="98"/>
      <c r="CI1331" s="98"/>
      <c r="CJ1331" s="98"/>
      <c r="CK1331" s="98"/>
      <c r="CL1331" s="98"/>
      <c r="CM1331" s="98"/>
      <c r="CN1331" s="98"/>
      <c r="CO1331" s="98"/>
      <c r="CP1331" s="98"/>
      <c r="CQ1331" s="98"/>
      <c r="CR1331" s="98"/>
      <c r="CS1331" s="98"/>
    </row>
    <row r="1332" spans="1:97" s="4" customFormat="1" ht="18.75" customHeight="1" x14ac:dyDescent="0.2">
      <c r="A1332" s="3">
        <f t="shared" si="438"/>
        <v>1320</v>
      </c>
      <c r="B1332" s="263"/>
      <c r="C1332" s="263"/>
      <c r="D1332" s="263"/>
      <c r="E1332" s="259"/>
      <c r="F1332" s="259"/>
      <c r="G1332" s="43"/>
      <c r="H1332" s="264"/>
      <c r="I1332" s="261"/>
      <c r="J1332" s="106"/>
      <c r="K1332" s="247"/>
      <c r="L1332" s="247"/>
      <c r="M1332" s="247"/>
      <c r="N1332" s="248" t="str">
        <f>IF(AND(K1332&lt;&gt;"",L1332&lt;&gt;"",J1332&lt;&gt;""),ROUND(MIN(IF(OR(J1332="OZZ",J1332="ZZ"),5000,17300),TRUNC(0.75*(SUMIF($D$12:$D1332,$D1332,K$12:K1332)+SUMIF($D$12:$D1332,$D1332,L$12:L1332)),2)) - SUMIF($D$12:$D1331,$D1332,N$12:N1331),2),"")</f>
        <v/>
      </c>
      <c r="O1332" s="249" t="str">
        <f>IF(AND(K1332&lt;&gt;"",L1332&lt;&gt;"",M1332&lt;&gt;"",J1332&lt;&gt;"",AH1332&lt;&gt;""),IF(OR(J1332="OZZ",J1332="ZZ"),ROUND(0-SUMIF($D$12:$D1331,$D1332,O$12:O1331),2),IF(M1332=0,0,ROUND(MIN(MIN(17300,TRUNC(0.75*(SUMIF($D$12:$D$2012,$D1332,K$12:K$2012)+SUMIF($D$12:$D$2012,$D1332,L$12:L$2012)),2)+SUMIF($D$12:$D1332,$D1332,AH$12:AH1332))-SUMIF($D$12:$D1331,$D1332,O$12:O1331)-SUMIF($D$12:$D$2012,$D1332,N$12:N$2012),AH1332),2))),"")</f>
        <v/>
      </c>
      <c r="P1332" s="250" t="str">
        <f>IF(J1332&lt;&gt;"",1000 - SUMIF($D$12:$D1331,$D1332,P$12:P1331),"")</f>
        <v/>
      </c>
      <c r="Q1332" s="106"/>
      <c r="R1332" s="247"/>
      <c r="S1332" s="247"/>
      <c r="T1332" s="247"/>
      <c r="U1332" s="248" t="str">
        <f>IF(AND(R1332&lt;&gt;"",S1332&lt;&gt;"",Q1332&lt;&gt;""),ROUND(MIN(IF(OR(Q1332="OZZ",Q1332="ZZ"),5000,17300),TRUNC(0.75*(SUMIF($D$12:$D1332,$D1332,R$12:R1332)+SUMIF($D$12:$D1332,$D1332,S$12:S1332)),2)) - SUMIF($D$12:$D1331,$D1332,U$12:U1331),2),"")</f>
        <v/>
      </c>
      <c r="V1332" s="248" t="str">
        <f>IF(AND(R1332&lt;&gt;"",S1332&lt;&gt;"",T1332&lt;&gt;"",Q1332&lt;&gt;"",AL1332&lt;&gt;""),IF(OR(Q1332="OZZ",Q1332="ZZ"),ROUND(0-SUMIF($D$12:$D1331,$D1332,V$12:V1331),2),IF(T1332=0,0,ROUND(MIN(MIN(17300,TRUNC(0.75*(SUMIF($D$12:$D$2012,$D1332,R$12:R$2012)+SUMIF($D$12:$D$2012,$D1332,S$12:S$2012)),2)+SUMIF($D$12:$D1332,$D1332,AL$12:AL1332))-SUMIF($D$12:$D1331,$D1332,V$12:V1331)-SUMIF($D$12:$D$2012,$D1332,U$12:U$2012),AL1332),2))),"")</f>
        <v/>
      </c>
      <c r="W1332" s="250" t="str">
        <f>IF(Q1332&lt;&gt;"",1000 - SUMIF($D$12:$D1331,$D1332,W$12:W1331),"")</f>
        <v/>
      </c>
      <c r="X1332" s="106"/>
      <c r="Y1332" s="247"/>
      <c r="Z1332" s="247"/>
      <c r="AA1332" s="247"/>
      <c r="AB1332" s="248" t="str">
        <f>IF(AND(Y1332&lt;&gt;"",Z1332&lt;&gt;"",X1332&lt;&gt;""),ROUND(MIN(IF(OR(X1332="OZZ",X1332="ZZ"),5000,17300),TRUNC(0.75*(SUMIF($D$12:$D1332,$D1332,Y$12:Y1332)+SUMIF($D$12:$D1332,$D1332,Z$12:Z1332)),2)) - SUMIF($D$12:$D1331,$D1332,AB$12:AB1331),2),"")</f>
        <v/>
      </c>
      <c r="AC1332" s="251" t="str">
        <f>IF(AND(Y1332&lt;&gt;"",Z1332&lt;&gt;"",AA1332&lt;&gt;"",X1332&lt;&gt;"",AP1332&lt;&gt;""),IF(OR(X1332="OZZ",X1332="ZZ"),ROUND(0-SUMIF($D$12:$D1331,$D1332,AC$12:AC1331),2),IF(AA1332=0,0,ROUND(MIN(MIN(17300,TRUNC(0.75*(SUMIF($D$12:$D$2012,$D1332,Y$12:Y$2012)+SUMIF($D$12:$D$2012,$D1332,Z$12:Z$2012)),2)+SUMIF($D$12:$D1332,$D1332,AP$12:AP1332))-SUMIF($D$12:$D1331,$D1332,AC$12:AC1331)-SUMIF($D$12:$D$2012,$D1332,AB$12:AB$2012),AP1332),2))),"")</f>
        <v/>
      </c>
      <c r="AD1332" s="250" t="str">
        <f>IF(X1332&lt;&gt;"",1000 - SUMIF($D$12:$D1331,$D1332,AD$12:AD1331),"")</f>
        <v/>
      </c>
      <c r="AE1332" s="252"/>
      <c r="AF1332" s="253"/>
      <c r="AG1332" s="254"/>
      <c r="AH1332" s="255" t="str">
        <f t="shared" si="439"/>
        <v/>
      </c>
      <c r="AI1332" s="256"/>
      <c r="AJ1332" s="253"/>
      <c r="AK1332" s="254"/>
      <c r="AL1332" s="255" t="str">
        <f t="shared" si="440"/>
        <v/>
      </c>
      <c r="AM1332" s="256"/>
      <c r="AN1332" s="253"/>
      <c r="AO1332" s="254"/>
      <c r="AP1332" s="255" t="str">
        <f t="shared" si="420"/>
        <v/>
      </c>
      <c r="AQ1332" s="116"/>
      <c r="AR1332" s="116"/>
      <c r="AS1332" s="117"/>
      <c r="AT1332" s="118"/>
      <c r="AU1332" s="119" t="str">
        <f>IF(D1332&lt;&gt; "", IF(COUNTIF($D$12:$D1332,$D1332)&gt;1,0,IF(SUM(N1332,U1332,AB1332)&gt;0,IF(AND(X1332="",OR(Q1332&lt;&gt;"",J1332&lt;&gt;"")),IF(Q1332&lt;&gt;"",Q1332,IF(J1332&lt;&gt;"",J1332,0)),IF(AND(Q1332&lt;&gt;"",J1332&lt;&gt;"",Q1332=J1332),Q1332,X1332)),0)),"")</f>
        <v/>
      </c>
      <c r="AV1332" s="119" t="str">
        <f>IF(D1332&lt;&gt;"",IF(COUNTIF($D$12:$D1332,$D1332)&gt;1,0,IF(SUM(O1332,V1332,AC1332)&gt;0,IF(AND(X1332="",OR(Q1332&lt;&gt;"",J1332&lt;&gt;"")),IF(Q1332&lt;&gt;"",Q1332,IF(J1332&lt;&gt;"",J1332,0)),IF(AND(Q1332&lt;&gt;"",J1332&lt;&gt;"",Q1332=J1332),Q1332,X1332)),0)),"")</f>
        <v/>
      </c>
      <c r="AW1332" s="119" t="str">
        <f>IF(D1332&lt;&gt;"",IF(COUNTIF($D$12:$D1332,$D1332)&gt;1,0,IF(SUM(P1332,W1332,AD1332)&gt;0,IF(AND(X1332="",OR(Q1332&lt;&gt;"",J1332&lt;&gt;"")),IF(Q1332&lt;&gt;"",Q1332,IF(J1332&lt;&gt;"",J1332,0)),IF(AND(Q1332&lt;&gt;"",J1332&lt;&gt;"",Q1332=J1332),Q1332,X1332)),0)),"")</f>
        <v/>
      </c>
      <c r="AX1332" s="118" t="str">
        <f t="shared" si="421"/>
        <v/>
      </c>
      <c r="AY1332" s="118" t="str">
        <f t="shared" si="422"/>
        <v/>
      </c>
      <c r="AZ1332" s="118" t="str">
        <f t="shared" si="423"/>
        <v/>
      </c>
      <c r="BA1332" s="118" t="str">
        <f t="shared" si="424"/>
        <v/>
      </c>
      <c r="BB1332" s="118" t="str">
        <f t="shared" si="425"/>
        <v/>
      </c>
      <c r="BC1332" s="118" t="str">
        <f t="shared" si="426"/>
        <v/>
      </c>
      <c r="BD1332" s="118" t="str">
        <f t="shared" si="427"/>
        <v/>
      </c>
      <c r="BE1332" s="118" t="str">
        <f t="shared" si="428"/>
        <v/>
      </c>
      <c r="BF1332" s="118" t="str">
        <f t="shared" si="429"/>
        <v/>
      </c>
      <c r="BG1332" s="120"/>
      <c r="BH1332" s="120" t="str">
        <f t="shared" si="430"/>
        <v/>
      </c>
      <c r="BI1332" s="120" t="str">
        <f t="shared" si="431"/>
        <v/>
      </c>
      <c r="BJ1332" s="121"/>
      <c r="BK1332" s="120" t="str">
        <f t="shared" si="432"/>
        <v/>
      </c>
      <c r="BL1332" s="120" t="str">
        <f t="shared" si="433"/>
        <v/>
      </c>
      <c r="BM1332" s="120" t="str">
        <f t="shared" si="434"/>
        <v/>
      </c>
      <c r="BN1332" s="120" t="str">
        <f t="shared" si="435"/>
        <v/>
      </c>
      <c r="BO1332" s="120" t="str">
        <f t="shared" si="436"/>
        <v/>
      </c>
      <c r="BP1332" s="120" t="str">
        <f t="shared" si="437"/>
        <v/>
      </c>
      <c r="BQ1332" s="98"/>
      <c r="BR1332" s="98"/>
      <c r="BS1332" s="98"/>
      <c r="BT1332" s="98"/>
      <c r="BU1332" s="98"/>
      <c r="BV1332" s="98"/>
      <c r="BW1332" s="98"/>
      <c r="BX1332" s="98"/>
      <c r="BY1332" s="98"/>
      <c r="BZ1332" s="98"/>
      <c r="CA1332" s="98"/>
      <c r="CB1332" s="98"/>
      <c r="CC1332" s="98"/>
      <c r="CD1332" s="98"/>
      <c r="CE1332" s="98"/>
      <c r="CF1332" s="98"/>
      <c r="CG1332" s="98"/>
      <c r="CH1332" s="98"/>
      <c r="CI1332" s="98"/>
      <c r="CJ1332" s="98"/>
      <c r="CK1332" s="98"/>
      <c r="CL1332" s="98"/>
      <c r="CM1332" s="98"/>
      <c r="CN1332" s="98"/>
      <c r="CO1332" s="98"/>
      <c r="CP1332" s="98"/>
      <c r="CQ1332" s="98"/>
      <c r="CR1332" s="98"/>
      <c r="CS1332" s="98"/>
    </row>
    <row r="1333" spans="1:97" s="4" customFormat="1" ht="18.75" customHeight="1" x14ac:dyDescent="0.2">
      <c r="A1333" s="3">
        <f t="shared" si="438"/>
        <v>1321</v>
      </c>
      <c r="B1333" s="263"/>
      <c r="C1333" s="263"/>
      <c r="D1333" s="263"/>
      <c r="E1333" s="259"/>
      <c r="F1333" s="259"/>
      <c r="G1333" s="43"/>
      <c r="H1333" s="264"/>
      <c r="I1333" s="261"/>
      <c r="J1333" s="106"/>
      <c r="K1333" s="247"/>
      <c r="L1333" s="247"/>
      <c r="M1333" s="247"/>
      <c r="N1333" s="248" t="str">
        <f>IF(AND(K1333&lt;&gt;"",L1333&lt;&gt;"",J1333&lt;&gt;""),ROUND(MIN(IF(OR(J1333="OZZ",J1333="ZZ"),5000,17300),TRUNC(0.75*(SUMIF($D$12:$D1333,$D1333,K$12:K1333)+SUMIF($D$12:$D1333,$D1333,L$12:L1333)),2)) - SUMIF($D$12:$D1332,$D1333,N$12:N1332),2),"")</f>
        <v/>
      </c>
      <c r="O1333" s="249" t="str">
        <f>IF(AND(K1333&lt;&gt;"",L1333&lt;&gt;"",M1333&lt;&gt;"",J1333&lt;&gt;"",AH1333&lt;&gt;""),IF(OR(J1333="OZZ",J1333="ZZ"),ROUND(0-SUMIF($D$12:$D1332,$D1333,O$12:O1332),2),IF(M1333=0,0,ROUND(MIN(MIN(17300,TRUNC(0.75*(SUMIF($D$12:$D$2012,$D1333,K$12:K$2012)+SUMIF($D$12:$D$2012,$D1333,L$12:L$2012)),2)+SUMIF($D$12:$D1333,$D1333,AH$12:AH1333))-SUMIF($D$12:$D1332,$D1333,O$12:O1332)-SUMIF($D$12:$D$2012,$D1333,N$12:N$2012),AH1333),2))),"")</f>
        <v/>
      </c>
      <c r="P1333" s="250" t="str">
        <f>IF(J1333&lt;&gt;"",1000 - SUMIF($D$12:$D1332,$D1333,P$12:P1332),"")</f>
        <v/>
      </c>
      <c r="Q1333" s="106"/>
      <c r="R1333" s="247"/>
      <c r="S1333" s="247"/>
      <c r="T1333" s="247"/>
      <c r="U1333" s="248" t="str">
        <f>IF(AND(R1333&lt;&gt;"",S1333&lt;&gt;"",Q1333&lt;&gt;""),ROUND(MIN(IF(OR(Q1333="OZZ",Q1333="ZZ"),5000,17300),TRUNC(0.75*(SUMIF($D$12:$D1333,$D1333,R$12:R1333)+SUMIF($D$12:$D1333,$D1333,S$12:S1333)),2)) - SUMIF($D$12:$D1332,$D1333,U$12:U1332),2),"")</f>
        <v/>
      </c>
      <c r="V1333" s="248" t="str">
        <f>IF(AND(R1333&lt;&gt;"",S1333&lt;&gt;"",T1333&lt;&gt;"",Q1333&lt;&gt;"",AL1333&lt;&gt;""),IF(OR(Q1333="OZZ",Q1333="ZZ"),ROUND(0-SUMIF($D$12:$D1332,$D1333,V$12:V1332),2),IF(T1333=0,0,ROUND(MIN(MIN(17300,TRUNC(0.75*(SUMIF($D$12:$D$2012,$D1333,R$12:R$2012)+SUMIF($D$12:$D$2012,$D1333,S$12:S$2012)),2)+SUMIF($D$12:$D1333,$D1333,AL$12:AL1333))-SUMIF($D$12:$D1332,$D1333,V$12:V1332)-SUMIF($D$12:$D$2012,$D1333,U$12:U$2012),AL1333),2))),"")</f>
        <v/>
      </c>
      <c r="W1333" s="250" t="str">
        <f>IF(Q1333&lt;&gt;"",1000 - SUMIF($D$12:$D1332,$D1333,W$12:W1332),"")</f>
        <v/>
      </c>
      <c r="X1333" s="106"/>
      <c r="Y1333" s="247"/>
      <c r="Z1333" s="247"/>
      <c r="AA1333" s="247"/>
      <c r="AB1333" s="248" t="str">
        <f>IF(AND(Y1333&lt;&gt;"",Z1333&lt;&gt;"",X1333&lt;&gt;""),ROUND(MIN(IF(OR(X1333="OZZ",X1333="ZZ"),5000,17300),TRUNC(0.75*(SUMIF($D$12:$D1333,$D1333,Y$12:Y1333)+SUMIF($D$12:$D1333,$D1333,Z$12:Z1333)),2)) - SUMIF($D$12:$D1332,$D1333,AB$12:AB1332),2),"")</f>
        <v/>
      </c>
      <c r="AC1333" s="251" t="str">
        <f>IF(AND(Y1333&lt;&gt;"",Z1333&lt;&gt;"",AA1333&lt;&gt;"",X1333&lt;&gt;"",AP1333&lt;&gt;""),IF(OR(X1333="OZZ",X1333="ZZ"),ROUND(0-SUMIF($D$12:$D1332,$D1333,AC$12:AC1332),2),IF(AA1333=0,0,ROUND(MIN(MIN(17300,TRUNC(0.75*(SUMIF($D$12:$D$2012,$D1333,Y$12:Y$2012)+SUMIF($D$12:$D$2012,$D1333,Z$12:Z$2012)),2)+SUMIF($D$12:$D1333,$D1333,AP$12:AP1333))-SUMIF($D$12:$D1332,$D1333,AC$12:AC1332)-SUMIF($D$12:$D$2012,$D1333,AB$12:AB$2012),AP1333),2))),"")</f>
        <v/>
      </c>
      <c r="AD1333" s="250" t="str">
        <f>IF(X1333&lt;&gt;"",1000 - SUMIF($D$12:$D1332,$D1333,AD$12:AD1332),"")</f>
        <v/>
      </c>
      <c r="AE1333" s="252"/>
      <c r="AF1333" s="253"/>
      <c r="AG1333" s="254"/>
      <c r="AH1333" s="255" t="str">
        <f t="shared" si="439"/>
        <v/>
      </c>
      <c r="AI1333" s="256"/>
      <c r="AJ1333" s="253"/>
      <c r="AK1333" s="254"/>
      <c r="AL1333" s="255" t="str">
        <f t="shared" si="440"/>
        <v/>
      </c>
      <c r="AM1333" s="256"/>
      <c r="AN1333" s="253"/>
      <c r="AO1333" s="254"/>
      <c r="AP1333" s="255" t="str">
        <f t="shared" si="420"/>
        <v/>
      </c>
      <c r="AQ1333" s="116"/>
      <c r="AR1333" s="116"/>
      <c r="AS1333" s="117"/>
      <c r="AT1333" s="118"/>
      <c r="AU1333" s="119" t="str">
        <f>IF(D1333&lt;&gt; "", IF(COUNTIF($D$12:$D1333,$D1333)&gt;1,0,IF(SUM(N1333,U1333,AB1333)&gt;0,IF(AND(X1333="",OR(Q1333&lt;&gt;"",J1333&lt;&gt;"")),IF(Q1333&lt;&gt;"",Q1333,IF(J1333&lt;&gt;"",J1333,0)),IF(AND(Q1333&lt;&gt;"",J1333&lt;&gt;"",Q1333=J1333),Q1333,X1333)),0)),"")</f>
        <v/>
      </c>
      <c r="AV1333" s="119" t="str">
        <f>IF(D1333&lt;&gt;"",IF(COUNTIF($D$12:$D1333,$D1333)&gt;1,0,IF(SUM(O1333,V1333,AC1333)&gt;0,IF(AND(X1333="",OR(Q1333&lt;&gt;"",J1333&lt;&gt;"")),IF(Q1333&lt;&gt;"",Q1333,IF(J1333&lt;&gt;"",J1333,0)),IF(AND(Q1333&lt;&gt;"",J1333&lt;&gt;"",Q1333=J1333),Q1333,X1333)),0)),"")</f>
        <v/>
      </c>
      <c r="AW1333" s="119" t="str">
        <f>IF(D1333&lt;&gt;"",IF(COUNTIF($D$12:$D1333,$D1333)&gt;1,0,IF(SUM(P1333,W1333,AD1333)&gt;0,IF(AND(X1333="",OR(Q1333&lt;&gt;"",J1333&lt;&gt;"")),IF(Q1333&lt;&gt;"",Q1333,IF(J1333&lt;&gt;"",J1333,0)),IF(AND(Q1333&lt;&gt;"",J1333&lt;&gt;"",Q1333=J1333),Q1333,X1333)),0)),"")</f>
        <v/>
      </c>
      <c r="AX1333" s="118" t="str">
        <f t="shared" si="421"/>
        <v/>
      </c>
      <c r="AY1333" s="118" t="str">
        <f t="shared" si="422"/>
        <v/>
      </c>
      <c r="AZ1333" s="118" t="str">
        <f t="shared" si="423"/>
        <v/>
      </c>
      <c r="BA1333" s="118" t="str">
        <f t="shared" si="424"/>
        <v/>
      </c>
      <c r="BB1333" s="118" t="str">
        <f t="shared" si="425"/>
        <v/>
      </c>
      <c r="BC1333" s="118" t="str">
        <f t="shared" si="426"/>
        <v/>
      </c>
      <c r="BD1333" s="118" t="str">
        <f t="shared" si="427"/>
        <v/>
      </c>
      <c r="BE1333" s="118" t="str">
        <f t="shared" si="428"/>
        <v/>
      </c>
      <c r="BF1333" s="118" t="str">
        <f t="shared" si="429"/>
        <v/>
      </c>
      <c r="BG1333" s="120"/>
      <c r="BH1333" s="120" t="str">
        <f t="shared" si="430"/>
        <v/>
      </c>
      <c r="BI1333" s="120" t="str">
        <f t="shared" si="431"/>
        <v/>
      </c>
      <c r="BJ1333" s="121"/>
      <c r="BK1333" s="120" t="str">
        <f t="shared" si="432"/>
        <v/>
      </c>
      <c r="BL1333" s="120" t="str">
        <f t="shared" si="433"/>
        <v/>
      </c>
      <c r="BM1333" s="120" t="str">
        <f t="shared" si="434"/>
        <v/>
      </c>
      <c r="BN1333" s="120" t="str">
        <f t="shared" si="435"/>
        <v/>
      </c>
      <c r="BO1333" s="120" t="str">
        <f t="shared" si="436"/>
        <v/>
      </c>
      <c r="BP1333" s="120" t="str">
        <f t="shared" si="437"/>
        <v/>
      </c>
      <c r="BQ1333" s="98"/>
      <c r="BR1333" s="98"/>
      <c r="BS1333" s="98"/>
      <c r="BT1333" s="98"/>
      <c r="BU1333" s="98"/>
      <c r="BV1333" s="98"/>
      <c r="BW1333" s="98"/>
      <c r="BX1333" s="98"/>
      <c r="BY1333" s="98"/>
      <c r="BZ1333" s="98"/>
      <c r="CA1333" s="98"/>
      <c r="CB1333" s="98"/>
      <c r="CC1333" s="98"/>
      <c r="CD1333" s="98"/>
      <c r="CE1333" s="98"/>
      <c r="CF1333" s="98"/>
      <c r="CG1333" s="98"/>
      <c r="CH1333" s="98"/>
      <c r="CI1333" s="98"/>
      <c r="CJ1333" s="98"/>
      <c r="CK1333" s="98"/>
      <c r="CL1333" s="98"/>
      <c r="CM1333" s="98"/>
      <c r="CN1333" s="98"/>
      <c r="CO1333" s="98"/>
      <c r="CP1333" s="98"/>
      <c r="CQ1333" s="98"/>
      <c r="CR1333" s="98"/>
      <c r="CS1333" s="98"/>
    </row>
    <row r="1334" spans="1:97" s="4" customFormat="1" ht="18.75" customHeight="1" x14ac:dyDescent="0.2">
      <c r="A1334" s="3">
        <f t="shared" si="438"/>
        <v>1322</v>
      </c>
      <c r="B1334" s="263"/>
      <c r="C1334" s="263"/>
      <c r="D1334" s="263"/>
      <c r="E1334" s="259"/>
      <c r="F1334" s="259"/>
      <c r="G1334" s="43"/>
      <c r="H1334" s="264"/>
      <c r="I1334" s="261"/>
      <c r="J1334" s="106"/>
      <c r="K1334" s="247"/>
      <c r="L1334" s="247"/>
      <c r="M1334" s="247"/>
      <c r="N1334" s="248" t="str">
        <f>IF(AND(K1334&lt;&gt;"",L1334&lt;&gt;"",J1334&lt;&gt;""),ROUND(MIN(IF(OR(J1334="OZZ",J1334="ZZ"),5000,17300),TRUNC(0.75*(SUMIF($D$12:$D1334,$D1334,K$12:K1334)+SUMIF($D$12:$D1334,$D1334,L$12:L1334)),2)) - SUMIF($D$12:$D1333,$D1334,N$12:N1333),2),"")</f>
        <v/>
      </c>
      <c r="O1334" s="249" t="str">
        <f>IF(AND(K1334&lt;&gt;"",L1334&lt;&gt;"",M1334&lt;&gt;"",J1334&lt;&gt;"",AH1334&lt;&gt;""),IF(OR(J1334="OZZ",J1334="ZZ"),ROUND(0-SUMIF($D$12:$D1333,$D1334,O$12:O1333),2),IF(M1334=0,0,ROUND(MIN(MIN(17300,TRUNC(0.75*(SUMIF($D$12:$D$2012,$D1334,K$12:K$2012)+SUMIF($D$12:$D$2012,$D1334,L$12:L$2012)),2)+SUMIF($D$12:$D1334,$D1334,AH$12:AH1334))-SUMIF($D$12:$D1333,$D1334,O$12:O1333)-SUMIF($D$12:$D$2012,$D1334,N$12:N$2012),AH1334),2))),"")</f>
        <v/>
      </c>
      <c r="P1334" s="250" t="str">
        <f>IF(J1334&lt;&gt;"",1000 - SUMIF($D$12:$D1333,$D1334,P$12:P1333),"")</f>
        <v/>
      </c>
      <c r="Q1334" s="106"/>
      <c r="R1334" s="247"/>
      <c r="S1334" s="247"/>
      <c r="T1334" s="247"/>
      <c r="U1334" s="248" t="str">
        <f>IF(AND(R1334&lt;&gt;"",S1334&lt;&gt;"",Q1334&lt;&gt;""),ROUND(MIN(IF(OR(Q1334="OZZ",Q1334="ZZ"),5000,17300),TRUNC(0.75*(SUMIF($D$12:$D1334,$D1334,R$12:R1334)+SUMIF($D$12:$D1334,$D1334,S$12:S1334)),2)) - SUMIF($D$12:$D1333,$D1334,U$12:U1333),2),"")</f>
        <v/>
      </c>
      <c r="V1334" s="248" t="str">
        <f>IF(AND(R1334&lt;&gt;"",S1334&lt;&gt;"",T1334&lt;&gt;"",Q1334&lt;&gt;"",AL1334&lt;&gt;""),IF(OR(Q1334="OZZ",Q1334="ZZ"),ROUND(0-SUMIF($D$12:$D1333,$D1334,V$12:V1333),2),IF(T1334=0,0,ROUND(MIN(MIN(17300,TRUNC(0.75*(SUMIF($D$12:$D$2012,$D1334,R$12:R$2012)+SUMIF($D$12:$D$2012,$D1334,S$12:S$2012)),2)+SUMIF($D$12:$D1334,$D1334,AL$12:AL1334))-SUMIF($D$12:$D1333,$D1334,V$12:V1333)-SUMIF($D$12:$D$2012,$D1334,U$12:U$2012),AL1334),2))),"")</f>
        <v/>
      </c>
      <c r="W1334" s="250" t="str">
        <f>IF(Q1334&lt;&gt;"",1000 - SUMIF($D$12:$D1333,$D1334,W$12:W1333),"")</f>
        <v/>
      </c>
      <c r="X1334" s="106"/>
      <c r="Y1334" s="247"/>
      <c r="Z1334" s="247"/>
      <c r="AA1334" s="247"/>
      <c r="AB1334" s="248" t="str">
        <f>IF(AND(Y1334&lt;&gt;"",Z1334&lt;&gt;"",X1334&lt;&gt;""),ROUND(MIN(IF(OR(X1334="OZZ",X1334="ZZ"),5000,17300),TRUNC(0.75*(SUMIF($D$12:$D1334,$D1334,Y$12:Y1334)+SUMIF($D$12:$D1334,$D1334,Z$12:Z1334)),2)) - SUMIF($D$12:$D1333,$D1334,AB$12:AB1333),2),"")</f>
        <v/>
      </c>
      <c r="AC1334" s="251" t="str">
        <f>IF(AND(Y1334&lt;&gt;"",Z1334&lt;&gt;"",AA1334&lt;&gt;"",X1334&lt;&gt;"",AP1334&lt;&gt;""),IF(OR(X1334="OZZ",X1334="ZZ"),ROUND(0-SUMIF($D$12:$D1333,$D1334,AC$12:AC1333),2),IF(AA1334=0,0,ROUND(MIN(MIN(17300,TRUNC(0.75*(SUMIF($D$12:$D$2012,$D1334,Y$12:Y$2012)+SUMIF($D$12:$D$2012,$D1334,Z$12:Z$2012)),2)+SUMIF($D$12:$D1334,$D1334,AP$12:AP1334))-SUMIF($D$12:$D1333,$D1334,AC$12:AC1333)-SUMIF($D$12:$D$2012,$D1334,AB$12:AB$2012),AP1334),2))),"")</f>
        <v/>
      </c>
      <c r="AD1334" s="250" t="str">
        <f>IF(X1334&lt;&gt;"",1000 - SUMIF($D$12:$D1333,$D1334,AD$12:AD1333),"")</f>
        <v/>
      </c>
      <c r="AE1334" s="252"/>
      <c r="AF1334" s="253"/>
      <c r="AG1334" s="254"/>
      <c r="AH1334" s="255" t="str">
        <f t="shared" si="439"/>
        <v/>
      </c>
      <c r="AI1334" s="256"/>
      <c r="AJ1334" s="253"/>
      <c r="AK1334" s="254"/>
      <c r="AL1334" s="255" t="str">
        <f t="shared" si="440"/>
        <v/>
      </c>
      <c r="AM1334" s="256"/>
      <c r="AN1334" s="253"/>
      <c r="AO1334" s="254"/>
      <c r="AP1334" s="255" t="str">
        <f t="shared" si="420"/>
        <v/>
      </c>
      <c r="AQ1334" s="116"/>
      <c r="AR1334" s="116"/>
      <c r="AS1334" s="117"/>
      <c r="AT1334" s="118"/>
      <c r="AU1334" s="119" t="str">
        <f>IF(D1334&lt;&gt; "", IF(COUNTIF($D$12:$D1334,$D1334)&gt;1,0,IF(SUM(N1334,U1334,AB1334)&gt;0,IF(AND(X1334="",OR(Q1334&lt;&gt;"",J1334&lt;&gt;"")),IF(Q1334&lt;&gt;"",Q1334,IF(J1334&lt;&gt;"",J1334,0)),IF(AND(Q1334&lt;&gt;"",J1334&lt;&gt;"",Q1334=J1334),Q1334,X1334)),0)),"")</f>
        <v/>
      </c>
      <c r="AV1334" s="119" t="str">
        <f>IF(D1334&lt;&gt;"",IF(COUNTIF($D$12:$D1334,$D1334)&gt;1,0,IF(SUM(O1334,V1334,AC1334)&gt;0,IF(AND(X1334="",OR(Q1334&lt;&gt;"",J1334&lt;&gt;"")),IF(Q1334&lt;&gt;"",Q1334,IF(J1334&lt;&gt;"",J1334,0)),IF(AND(Q1334&lt;&gt;"",J1334&lt;&gt;"",Q1334=J1334),Q1334,X1334)),0)),"")</f>
        <v/>
      </c>
      <c r="AW1334" s="119" t="str">
        <f>IF(D1334&lt;&gt;"",IF(COUNTIF($D$12:$D1334,$D1334)&gt;1,0,IF(SUM(P1334,W1334,AD1334)&gt;0,IF(AND(X1334="",OR(Q1334&lt;&gt;"",J1334&lt;&gt;"")),IF(Q1334&lt;&gt;"",Q1334,IF(J1334&lt;&gt;"",J1334,0)),IF(AND(Q1334&lt;&gt;"",J1334&lt;&gt;"",Q1334=J1334),Q1334,X1334)),0)),"")</f>
        <v/>
      </c>
      <c r="AX1334" s="118" t="str">
        <f t="shared" si="421"/>
        <v/>
      </c>
      <c r="AY1334" s="118" t="str">
        <f t="shared" si="422"/>
        <v/>
      </c>
      <c r="AZ1334" s="118" t="str">
        <f t="shared" si="423"/>
        <v/>
      </c>
      <c r="BA1334" s="118" t="str">
        <f t="shared" si="424"/>
        <v/>
      </c>
      <c r="BB1334" s="118" t="str">
        <f t="shared" si="425"/>
        <v/>
      </c>
      <c r="BC1334" s="118" t="str">
        <f t="shared" si="426"/>
        <v/>
      </c>
      <c r="BD1334" s="118" t="str">
        <f t="shared" si="427"/>
        <v/>
      </c>
      <c r="BE1334" s="118" t="str">
        <f t="shared" si="428"/>
        <v/>
      </c>
      <c r="BF1334" s="118" t="str">
        <f t="shared" si="429"/>
        <v/>
      </c>
      <c r="BG1334" s="120"/>
      <c r="BH1334" s="120" t="str">
        <f t="shared" si="430"/>
        <v/>
      </c>
      <c r="BI1334" s="120" t="str">
        <f t="shared" si="431"/>
        <v/>
      </c>
      <c r="BJ1334" s="121"/>
      <c r="BK1334" s="120" t="str">
        <f t="shared" si="432"/>
        <v/>
      </c>
      <c r="BL1334" s="120" t="str">
        <f t="shared" si="433"/>
        <v/>
      </c>
      <c r="BM1334" s="120" t="str">
        <f t="shared" si="434"/>
        <v/>
      </c>
      <c r="BN1334" s="120" t="str">
        <f t="shared" si="435"/>
        <v/>
      </c>
      <c r="BO1334" s="120" t="str">
        <f t="shared" si="436"/>
        <v/>
      </c>
      <c r="BP1334" s="120" t="str">
        <f t="shared" si="437"/>
        <v/>
      </c>
      <c r="BQ1334" s="98"/>
      <c r="BR1334" s="98"/>
      <c r="BS1334" s="98"/>
      <c r="BT1334" s="98"/>
      <c r="BU1334" s="98"/>
      <c r="BV1334" s="98"/>
      <c r="BW1334" s="98"/>
      <c r="BX1334" s="98"/>
      <c r="BY1334" s="98"/>
      <c r="BZ1334" s="98"/>
      <c r="CA1334" s="98"/>
      <c r="CB1334" s="98"/>
      <c r="CC1334" s="98"/>
      <c r="CD1334" s="98"/>
      <c r="CE1334" s="98"/>
      <c r="CF1334" s="98"/>
      <c r="CG1334" s="98"/>
      <c r="CH1334" s="98"/>
      <c r="CI1334" s="98"/>
      <c r="CJ1334" s="98"/>
      <c r="CK1334" s="98"/>
      <c r="CL1334" s="98"/>
      <c r="CM1334" s="98"/>
      <c r="CN1334" s="98"/>
      <c r="CO1334" s="98"/>
      <c r="CP1334" s="98"/>
      <c r="CQ1334" s="98"/>
      <c r="CR1334" s="98"/>
      <c r="CS1334" s="98"/>
    </row>
    <row r="1335" spans="1:97" s="4" customFormat="1" ht="18.75" customHeight="1" x14ac:dyDescent="0.2">
      <c r="A1335" s="3">
        <f t="shared" si="438"/>
        <v>1323</v>
      </c>
      <c r="B1335" s="263"/>
      <c r="C1335" s="263"/>
      <c r="D1335" s="263"/>
      <c r="E1335" s="259"/>
      <c r="F1335" s="259"/>
      <c r="G1335" s="43"/>
      <c r="H1335" s="264"/>
      <c r="I1335" s="261"/>
      <c r="J1335" s="106"/>
      <c r="K1335" s="247"/>
      <c r="L1335" s="247"/>
      <c r="M1335" s="247"/>
      <c r="N1335" s="248" t="str">
        <f>IF(AND(K1335&lt;&gt;"",L1335&lt;&gt;"",J1335&lt;&gt;""),ROUND(MIN(IF(OR(J1335="OZZ",J1335="ZZ"),5000,17300),TRUNC(0.75*(SUMIF($D$12:$D1335,$D1335,K$12:K1335)+SUMIF($D$12:$D1335,$D1335,L$12:L1335)),2)) - SUMIF($D$12:$D1334,$D1335,N$12:N1334),2),"")</f>
        <v/>
      </c>
      <c r="O1335" s="249" t="str">
        <f>IF(AND(K1335&lt;&gt;"",L1335&lt;&gt;"",M1335&lt;&gt;"",J1335&lt;&gt;"",AH1335&lt;&gt;""),IF(OR(J1335="OZZ",J1335="ZZ"),ROUND(0-SUMIF($D$12:$D1334,$D1335,O$12:O1334),2),IF(M1335=0,0,ROUND(MIN(MIN(17300,TRUNC(0.75*(SUMIF($D$12:$D$2012,$D1335,K$12:K$2012)+SUMIF($D$12:$D$2012,$D1335,L$12:L$2012)),2)+SUMIF($D$12:$D1335,$D1335,AH$12:AH1335))-SUMIF($D$12:$D1334,$D1335,O$12:O1334)-SUMIF($D$12:$D$2012,$D1335,N$12:N$2012),AH1335),2))),"")</f>
        <v/>
      </c>
      <c r="P1335" s="250" t="str">
        <f>IF(J1335&lt;&gt;"",1000 - SUMIF($D$12:$D1334,$D1335,P$12:P1334),"")</f>
        <v/>
      </c>
      <c r="Q1335" s="106"/>
      <c r="R1335" s="247"/>
      <c r="S1335" s="247"/>
      <c r="T1335" s="247"/>
      <c r="U1335" s="248" t="str">
        <f>IF(AND(R1335&lt;&gt;"",S1335&lt;&gt;"",Q1335&lt;&gt;""),ROUND(MIN(IF(OR(Q1335="OZZ",Q1335="ZZ"),5000,17300),TRUNC(0.75*(SUMIF($D$12:$D1335,$D1335,R$12:R1335)+SUMIF($D$12:$D1335,$D1335,S$12:S1335)),2)) - SUMIF($D$12:$D1334,$D1335,U$12:U1334),2),"")</f>
        <v/>
      </c>
      <c r="V1335" s="248" t="str">
        <f>IF(AND(R1335&lt;&gt;"",S1335&lt;&gt;"",T1335&lt;&gt;"",Q1335&lt;&gt;"",AL1335&lt;&gt;""),IF(OR(Q1335="OZZ",Q1335="ZZ"),ROUND(0-SUMIF($D$12:$D1334,$D1335,V$12:V1334),2),IF(T1335=0,0,ROUND(MIN(MIN(17300,TRUNC(0.75*(SUMIF($D$12:$D$2012,$D1335,R$12:R$2012)+SUMIF($D$12:$D$2012,$D1335,S$12:S$2012)),2)+SUMIF($D$12:$D1335,$D1335,AL$12:AL1335))-SUMIF($D$12:$D1334,$D1335,V$12:V1334)-SUMIF($D$12:$D$2012,$D1335,U$12:U$2012),AL1335),2))),"")</f>
        <v/>
      </c>
      <c r="W1335" s="250" t="str">
        <f>IF(Q1335&lt;&gt;"",1000 - SUMIF($D$12:$D1334,$D1335,W$12:W1334),"")</f>
        <v/>
      </c>
      <c r="X1335" s="106"/>
      <c r="Y1335" s="247"/>
      <c r="Z1335" s="247"/>
      <c r="AA1335" s="247"/>
      <c r="AB1335" s="248" t="str">
        <f>IF(AND(Y1335&lt;&gt;"",Z1335&lt;&gt;"",X1335&lt;&gt;""),ROUND(MIN(IF(OR(X1335="OZZ",X1335="ZZ"),5000,17300),TRUNC(0.75*(SUMIF($D$12:$D1335,$D1335,Y$12:Y1335)+SUMIF($D$12:$D1335,$D1335,Z$12:Z1335)),2)) - SUMIF($D$12:$D1334,$D1335,AB$12:AB1334),2),"")</f>
        <v/>
      </c>
      <c r="AC1335" s="251" t="str">
        <f>IF(AND(Y1335&lt;&gt;"",Z1335&lt;&gt;"",AA1335&lt;&gt;"",X1335&lt;&gt;"",AP1335&lt;&gt;""),IF(OR(X1335="OZZ",X1335="ZZ"),ROUND(0-SUMIF($D$12:$D1334,$D1335,AC$12:AC1334),2),IF(AA1335=0,0,ROUND(MIN(MIN(17300,TRUNC(0.75*(SUMIF($D$12:$D$2012,$D1335,Y$12:Y$2012)+SUMIF($D$12:$D$2012,$D1335,Z$12:Z$2012)),2)+SUMIF($D$12:$D1335,$D1335,AP$12:AP1335))-SUMIF($D$12:$D1334,$D1335,AC$12:AC1334)-SUMIF($D$12:$D$2012,$D1335,AB$12:AB$2012),AP1335),2))),"")</f>
        <v/>
      </c>
      <c r="AD1335" s="250" t="str">
        <f>IF(X1335&lt;&gt;"",1000 - SUMIF($D$12:$D1334,$D1335,AD$12:AD1334),"")</f>
        <v/>
      </c>
      <c r="AE1335" s="252"/>
      <c r="AF1335" s="253"/>
      <c r="AG1335" s="254"/>
      <c r="AH1335" s="255" t="str">
        <f t="shared" si="439"/>
        <v/>
      </c>
      <c r="AI1335" s="256"/>
      <c r="AJ1335" s="253"/>
      <c r="AK1335" s="254"/>
      <c r="AL1335" s="255" t="str">
        <f t="shared" si="440"/>
        <v/>
      </c>
      <c r="AM1335" s="256"/>
      <c r="AN1335" s="253"/>
      <c r="AO1335" s="254"/>
      <c r="AP1335" s="255" t="str">
        <f t="shared" si="420"/>
        <v/>
      </c>
      <c r="AQ1335" s="116"/>
      <c r="AR1335" s="116"/>
      <c r="AS1335" s="117"/>
      <c r="AT1335" s="118"/>
      <c r="AU1335" s="119" t="str">
        <f>IF(D1335&lt;&gt; "", IF(COUNTIF($D$12:$D1335,$D1335)&gt;1,0,IF(SUM(N1335,U1335,AB1335)&gt;0,IF(AND(X1335="",OR(Q1335&lt;&gt;"",J1335&lt;&gt;"")),IF(Q1335&lt;&gt;"",Q1335,IF(J1335&lt;&gt;"",J1335,0)),IF(AND(Q1335&lt;&gt;"",J1335&lt;&gt;"",Q1335=J1335),Q1335,X1335)),0)),"")</f>
        <v/>
      </c>
      <c r="AV1335" s="119" t="str">
        <f>IF(D1335&lt;&gt;"",IF(COUNTIF($D$12:$D1335,$D1335)&gt;1,0,IF(SUM(O1335,V1335,AC1335)&gt;0,IF(AND(X1335="",OR(Q1335&lt;&gt;"",J1335&lt;&gt;"")),IF(Q1335&lt;&gt;"",Q1335,IF(J1335&lt;&gt;"",J1335,0)),IF(AND(Q1335&lt;&gt;"",J1335&lt;&gt;"",Q1335=J1335),Q1335,X1335)),0)),"")</f>
        <v/>
      </c>
      <c r="AW1335" s="119" t="str">
        <f>IF(D1335&lt;&gt;"",IF(COUNTIF($D$12:$D1335,$D1335)&gt;1,0,IF(SUM(P1335,W1335,AD1335)&gt;0,IF(AND(X1335="",OR(Q1335&lt;&gt;"",J1335&lt;&gt;"")),IF(Q1335&lt;&gt;"",Q1335,IF(J1335&lt;&gt;"",J1335,0)),IF(AND(Q1335&lt;&gt;"",J1335&lt;&gt;"",Q1335=J1335),Q1335,X1335)),0)),"")</f>
        <v/>
      </c>
      <c r="AX1335" s="118" t="str">
        <f t="shared" si="421"/>
        <v/>
      </c>
      <c r="AY1335" s="118" t="str">
        <f t="shared" si="422"/>
        <v/>
      </c>
      <c r="AZ1335" s="118" t="str">
        <f t="shared" si="423"/>
        <v/>
      </c>
      <c r="BA1335" s="118" t="str">
        <f t="shared" si="424"/>
        <v/>
      </c>
      <c r="BB1335" s="118" t="str">
        <f t="shared" si="425"/>
        <v/>
      </c>
      <c r="BC1335" s="118" t="str">
        <f t="shared" si="426"/>
        <v/>
      </c>
      <c r="BD1335" s="118" t="str">
        <f t="shared" si="427"/>
        <v/>
      </c>
      <c r="BE1335" s="118" t="str">
        <f t="shared" si="428"/>
        <v/>
      </c>
      <c r="BF1335" s="118" t="str">
        <f t="shared" si="429"/>
        <v/>
      </c>
      <c r="BG1335" s="120"/>
      <c r="BH1335" s="120" t="str">
        <f t="shared" si="430"/>
        <v/>
      </c>
      <c r="BI1335" s="120" t="str">
        <f t="shared" si="431"/>
        <v/>
      </c>
      <c r="BJ1335" s="121"/>
      <c r="BK1335" s="120" t="str">
        <f t="shared" si="432"/>
        <v/>
      </c>
      <c r="BL1335" s="120" t="str">
        <f t="shared" si="433"/>
        <v/>
      </c>
      <c r="BM1335" s="120" t="str">
        <f t="shared" si="434"/>
        <v/>
      </c>
      <c r="BN1335" s="120" t="str">
        <f t="shared" si="435"/>
        <v/>
      </c>
      <c r="BO1335" s="120" t="str">
        <f t="shared" si="436"/>
        <v/>
      </c>
      <c r="BP1335" s="120" t="str">
        <f t="shared" si="437"/>
        <v/>
      </c>
      <c r="BQ1335" s="98"/>
      <c r="BR1335" s="98"/>
      <c r="BS1335" s="98"/>
      <c r="BT1335" s="98"/>
      <c r="BU1335" s="98"/>
      <c r="BV1335" s="98"/>
      <c r="BW1335" s="98"/>
      <c r="BX1335" s="98"/>
      <c r="BY1335" s="98"/>
      <c r="BZ1335" s="98"/>
      <c r="CA1335" s="98"/>
      <c r="CB1335" s="98"/>
      <c r="CC1335" s="98"/>
      <c r="CD1335" s="98"/>
      <c r="CE1335" s="98"/>
      <c r="CF1335" s="98"/>
      <c r="CG1335" s="98"/>
      <c r="CH1335" s="98"/>
      <c r="CI1335" s="98"/>
      <c r="CJ1335" s="98"/>
      <c r="CK1335" s="98"/>
      <c r="CL1335" s="98"/>
      <c r="CM1335" s="98"/>
      <c r="CN1335" s="98"/>
      <c r="CO1335" s="98"/>
      <c r="CP1335" s="98"/>
      <c r="CQ1335" s="98"/>
      <c r="CR1335" s="98"/>
      <c r="CS1335" s="98"/>
    </row>
    <row r="1336" spans="1:97" s="4" customFormat="1" ht="18.75" customHeight="1" x14ac:dyDescent="0.2">
      <c r="A1336" s="3">
        <f t="shared" si="438"/>
        <v>1324</v>
      </c>
      <c r="B1336" s="263"/>
      <c r="C1336" s="263"/>
      <c r="D1336" s="263"/>
      <c r="E1336" s="259"/>
      <c r="F1336" s="259"/>
      <c r="G1336" s="43"/>
      <c r="H1336" s="264"/>
      <c r="I1336" s="261"/>
      <c r="J1336" s="106"/>
      <c r="K1336" s="247"/>
      <c r="L1336" s="247"/>
      <c r="M1336" s="247"/>
      <c r="N1336" s="248" t="str">
        <f>IF(AND(K1336&lt;&gt;"",L1336&lt;&gt;"",J1336&lt;&gt;""),ROUND(MIN(IF(OR(J1336="OZZ",J1336="ZZ"),5000,17300),TRUNC(0.75*(SUMIF($D$12:$D1336,$D1336,K$12:K1336)+SUMIF($D$12:$D1336,$D1336,L$12:L1336)),2)) - SUMIF($D$12:$D1335,$D1336,N$12:N1335),2),"")</f>
        <v/>
      </c>
      <c r="O1336" s="249" t="str">
        <f>IF(AND(K1336&lt;&gt;"",L1336&lt;&gt;"",M1336&lt;&gt;"",J1336&lt;&gt;"",AH1336&lt;&gt;""),IF(OR(J1336="OZZ",J1336="ZZ"),ROUND(0-SUMIF($D$12:$D1335,$D1336,O$12:O1335),2),IF(M1336=0,0,ROUND(MIN(MIN(17300,TRUNC(0.75*(SUMIF($D$12:$D$2012,$D1336,K$12:K$2012)+SUMIF($D$12:$D$2012,$D1336,L$12:L$2012)),2)+SUMIF($D$12:$D1336,$D1336,AH$12:AH1336))-SUMIF($D$12:$D1335,$D1336,O$12:O1335)-SUMIF($D$12:$D$2012,$D1336,N$12:N$2012),AH1336),2))),"")</f>
        <v/>
      </c>
      <c r="P1336" s="250" t="str">
        <f>IF(J1336&lt;&gt;"",1000 - SUMIF($D$12:$D1335,$D1336,P$12:P1335),"")</f>
        <v/>
      </c>
      <c r="Q1336" s="106"/>
      <c r="R1336" s="247"/>
      <c r="S1336" s="247"/>
      <c r="T1336" s="247"/>
      <c r="U1336" s="248" t="str">
        <f>IF(AND(R1336&lt;&gt;"",S1336&lt;&gt;"",Q1336&lt;&gt;""),ROUND(MIN(IF(OR(Q1336="OZZ",Q1336="ZZ"),5000,17300),TRUNC(0.75*(SUMIF($D$12:$D1336,$D1336,R$12:R1336)+SUMIF($D$12:$D1336,$D1336,S$12:S1336)),2)) - SUMIF($D$12:$D1335,$D1336,U$12:U1335),2),"")</f>
        <v/>
      </c>
      <c r="V1336" s="248" t="str">
        <f>IF(AND(R1336&lt;&gt;"",S1336&lt;&gt;"",T1336&lt;&gt;"",Q1336&lt;&gt;"",AL1336&lt;&gt;""),IF(OR(Q1336="OZZ",Q1336="ZZ"),ROUND(0-SUMIF($D$12:$D1335,$D1336,V$12:V1335),2),IF(T1336=0,0,ROUND(MIN(MIN(17300,TRUNC(0.75*(SUMIF($D$12:$D$2012,$D1336,R$12:R$2012)+SUMIF($D$12:$D$2012,$D1336,S$12:S$2012)),2)+SUMIF($D$12:$D1336,$D1336,AL$12:AL1336))-SUMIF($D$12:$D1335,$D1336,V$12:V1335)-SUMIF($D$12:$D$2012,$D1336,U$12:U$2012),AL1336),2))),"")</f>
        <v/>
      </c>
      <c r="W1336" s="250" t="str">
        <f>IF(Q1336&lt;&gt;"",1000 - SUMIF($D$12:$D1335,$D1336,W$12:W1335),"")</f>
        <v/>
      </c>
      <c r="X1336" s="106"/>
      <c r="Y1336" s="247"/>
      <c r="Z1336" s="247"/>
      <c r="AA1336" s="247"/>
      <c r="AB1336" s="248" t="str">
        <f>IF(AND(Y1336&lt;&gt;"",Z1336&lt;&gt;"",X1336&lt;&gt;""),ROUND(MIN(IF(OR(X1336="OZZ",X1336="ZZ"),5000,17300),TRUNC(0.75*(SUMIF($D$12:$D1336,$D1336,Y$12:Y1336)+SUMIF($D$12:$D1336,$D1336,Z$12:Z1336)),2)) - SUMIF($D$12:$D1335,$D1336,AB$12:AB1335),2),"")</f>
        <v/>
      </c>
      <c r="AC1336" s="251" t="str">
        <f>IF(AND(Y1336&lt;&gt;"",Z1336&lt;&gt;"",AA1336&lt;&gt;"",X1336&lt;&gt;"",AP1336&lt;&gt;""),IF(OR(X1336="OZZ",X1336="ZZ"),ROUND(0-SUMIF($D$12:$D1335,$D1336,AC$12:AC1335),2),IF(AA1336=0,0,ROUND(MIN(MIN(17300,TRUNC(0.75*(SUMIF($D$12:$D$2012,$D1336,Y$12:Y$2012)+SUMIF($D$12:$D$2012,$D1336,Z$12:Z$2012)),2)+SUMIF($D$12:$D1336,$D1336,AP$12:AP1336))-SUMIF($D$12:$D1335,$D1336,AC$12:AC1335)-SUMIF($D$12:$D$2012,$D1336,AB$12:AB$2012),AP1336),2))),"")</f>
        <v/>
      </c>
      <c r="AD1336" s="250" t="str">
        <f>IF(X1336&lt;&gt;"",1000 - SUMIF($D$12:$D1335,$D1336,AD$12:AD1335),"")</f>
        <v/>
      </c>
      <c r="AE1336" s="252"/>
      <c r="AF1336" s="253"/>
      <c r="AG1336" s="254"/>
      <c r="AH1336" s="255" t="str">
        <f t="shared" si="439"/>
        <v/>
      </c>
      <c r="AI1336" s="256"/>
      <c r="AJ1336" s="253"/>
      <c r="AK1336" s="254"/>
      <c r="AL1336" s="255" t="str">
        <f t="shared" si="440"/>
        <v/>
      </c>
      <c r="AM1336" s="256"/>
      <c r="AN1336" s="253"/>
      <c r="AO1336" s="254"/>
      <c r="AP1336" s="255" t="str">
        <f t="shared" si="420"/>
        <v/>
      </c>
      <c r="AQ1336" s="116"/>
      <c r="AR1336" s="116"/>
      <c r="AS1336" s="117"/>
      <c r="AT1336" s="118"/>
      <c r="AU1336" s="119" t="str">
        <f>IF(D1336&lt;&gt; "", IF(COUNTIF($D$12:$D1336,$D1336)&gt;1,0,IF(SUM(N1336,U1336,AB1336)&gt;0,IF(AND(X1336="",OR(Q1336&lt;&gt;"",J1336&lt;&gt;"")),IF(Q1336&lt;&gt;"",Q1336,IF(J1336&lt;&gt;"",J1336,0)),IF(AND(Q1336&lt;&gt;"",J1336&lt;&gt;"",Q1336=J1336),Q1336,X1336)),0)),"")</f>
        <v/>
      </c>
      <c r="AV1336" s="119" t="str">
        <f>IF(D1336&lt;&gt;"",IF(COUNTIF($D$12:$D1336,$D1336)&gt;1,0,IF(SUM(O1336,V1336,AC1336)&gt;0,IF(AND(X1336="",OR(Q1336&lt;&gt;"",J1336&lt;&gt;"")),IF(Q1336&lt;&gt;"",Q1336,IF(J1336&lt;&gt;"",J1336,0)),IF(AND(Q1336&lt;&gt;"",J1336&lt;&gt;"",Q1336=J1336),Q1336,X1336)),0)),"")</f>
        <v/>
      </c>
      <c r="AW1336" s="119" t="str">
        <f>IF(D1336&lt;&gt;"",IF(COUNTIF($D$12:$D1336,$D1336)&gt;1,0,IF(SUM(P1336,W1336,AD1336)&gt;0,IF(AND(X1336="",OR(Q1336&lt;&gt;"",J1336&lt;&gt;"")),IF(Q1336&lt;&gt;"",Q1336,IF(J1336&lt;&gt;"",J1336,0)),IF(AND(Q1336&lt;&gt;"",J1336&lt;&gt;"",Q1336=J1336),Q1336,X1336)),0)),"")</f>
        <v/>
      </c>
      <c r="AX1336" s="118" t="str">
        <f t="shared" si="421"/>
        <v/>
      </c>
      <c r="AY1336" s="118" t="str">
        <f t="shared" si="422"/>
        <v/>
      </c>
      <c r="AZ1336" s="118" t="str">
        <f t="shared" si="423"/>
        <v/>
      </c>
      <c r="BA1336" s="118" t="str">
        <f t="shared" si="424"/>
        <v/>
      </c>
      <c r="BB1336" s="118" t="str">
        <f t="shared" si="425"/>
        <v/>
      </c>
      <c r="BC1336" s="118" t="str">
        <f t="shared" si="426"/>
        <v/>
      </c>
      <c r="BD1336" s="118" t="str">
        <f t="shared" si="427"/>
        <v/>
      </c>
      <c r="BE1336" s="118" t="str">
        <f t="shared" si="428"/>
        <v/>
      </c>
      <c r="BF1336" s="118" t="str">
        <f t="shared" si="429"/>
        <v/>
      </c>
      <c r="BG1336" s="120"/>
      <c r="BH1336" s="120" t="str">
        <f t="shared" si="430"/>
        <v/>
      </c>
      <c r="BI1336" s="120" t="str">
        <f t="shared" si="431"/>
        <v/>
      </c>
      <c r="BJ1336" s="121"/>
      <c r="BK1336" s="120" t="str">
        <f t="shared" si="432"/>
        <v/>
      </c>
      <c r="BL1336" s="120" t="str">
        <f t="shared" si="433"/>
        <v/>
      </c>
      <c r="BM1336" s="120" t="str">
        <f t="shared" si="434"/>
        <v/>
      </c>
      <c r="BN1336" s="120" t="str">
        <f t="shared" si="435"/>
        <v/>
      </c>
      <c r="BO1336" s="120" t="str">
        <f t="shared" si="436"/>
        <v/>
      </c>
      <c r="BP1336" s="120" t="str">
        <f t="shared" si="437"/>
        <v/>
      </c>
      <c r="BQ1336" s="98"/>
      <c r="BR1336" s="98"/>
      <c r="BS1336" s="98"/>
      <c r="BT1336" s="98"/>
      <c r="BU1336" s="98"/>
      <c r="BV1336" s="98"/>
      <c r="BW1336" s="98"/>
      <c r="BX1336" s="98"/>
      <c r="BY1336" s="98"/>
      <c r="BZ1336" s="98"/>
      <c r="CA1336" s="98"/>
      <c r="CB1336" s="98"/>
      <c r="CC1336" s="98"/>
      <c r="CD1336" s="98"/>
      <c r="CE1336" s="98"/>
      <c r="CF1336" s="98"/>
      <c r="CG1336" s="98"/>
      <c r="CH1336" s="98"/>
      <c r="CI1336" s="98"/>
      <c r="CJ1336" s="98"/>
      <c r="CK1336" s="98"/>
      <c r="CL1336" s="98"/>
      <c r="CM1336" s="98"/>
      <c r="CN1336" s="98"/>
      <c r="CO1336" s="98"/>
      <c r="CP1336" s="98"/>
      <c r="CQ1336" s="98"/>
      <c r="CR1336" s="98"/>
      <c r="CS1336" s="98"/>
    </row>
    <row r="1337" spans="1:97" s="4" customFormat="1" ht="18.75" customHeight="1" x14ac:dyDescent="0.2">
      <c r="A1337" s="3">
        <f t="shared" si="438"/>
        <v>1325</v>
      </c>
      <c r="B1337" s="263"/>
      <c r="C1337" s="263"/>
      <c r="D1337" s="263"/>
      <c r="E1337" s="259"/>
      <c r="F1337" s="259"/>
      <c r="G1337" s="43"/>
      <c r="H1337" s="264"/>
      <c r="I1337" s="261"/>
      <c r="J1337" s="106"/>
      <c r="K1337" s="247"/>
      <c r="L1337" s="247"/>
      <c r="M1337" s="247"/>
      <c r="N1337" s="248" t="str">
        <f>IF(AND(K1337&lt;&gt;"",L1337&lt;&gt;"",J1337&lt;&gt;""),ROUND(MIN(IF(OR(J1337="OZZ",J1337="ZZ"),5000,17300),TRUNC(0.75*(SUMIF($D$12:$D1337,$D1337,K$12:K1337)+SUMIF($D$12:$D1337,$D1337,L$12:L1337)),2)) - SUMIF($D$12:$D1336,$D1337,N$12:N1336),2),"")</f>
        <v/>
      </c>
      <c r="O1337" s="249" t="str">
        <f>IF(AND(K1337&lt;&gt;"",L1337&lt;&gt;"",M1337&lt;&gt;"",J1337&lt;&gt;"",AH1337&lt;&gt;""),IF(OR(J1337="OZZ",J1337="ZZ"),ROUND(0-SUMIF($D$12:$D1336,$D1337,O$12:O1336),2),IF(M1337=0,0,ROUND(MIN(MIN(17300,TRUNC(0.75*(SUMIF($D$12:$D$2012,$D1337,K$12:K$2012)+SUMIF($D$12:$D$2012,$D1337,L$12:L$2012)),2)+SUMIF($D$12:$D1337,$D1337,AH$12:AH1337))-SUMIF($D$12:$D1336,$D1337,O$12:O1336)-SUMIF($D$12:$D$2012,$D1337,N$12:N$2012),AH1337),2))),"")</f>
        <v/>
      </c>
      <c r="P1337" s="250" t="str">
        <f>IF(J1337&lt;&gt;"",1000 - SUMIF($D$12:$D1336,$D1337,P$12:P1336),"")</f>
        <v/>
      </c>
      <c r="Q1337" s="106"/>
      <c r="R1337" s="247"/>
      <c r="S1337" s="247"/>
      <c r="T1337" s="247"/>
      <c r="U1337" s="248" t="str">
        <f>IF(AND(R1337&lt;&gt;"",S1337&lt;&gt;"",Q1337&lt;&gt;""),ROUND(MIN(IF(OR(Q1337="OZZ",Q1337="ZZ"),5000,17300),TRUNC(0.75*(SUMIF($D$12:$D1337,$D1337,R$12:R1337)+SUMIF($D$12:$D1337,$D1337,S$12:S1337)),2)) - SUMIF($D$12:$D1336,$D1337,U$12:U1336),2),"")</f>
        <v/>
      </c>
      <c r="V1337" s="248" t="str">
        <f>IF(AND(R1337&lt;&gt;"",S1337&lt;&gt;"",T1337&lt;&gt;"",Q1337&lt;&gt;"",AL1337&lt;&gt;""),IF(OR(Q1337="OZZ",Q1337="ZZ"),ROUND(0-SUMIF($D$12:$D1336,$D1337,V$12:V1336),2),IF(T1337=0,0,ROUND(MIN(MIN(17300,TRUNC(0.75*(SUMIF($D$12:$D$2012,$D1337,R$12:R$2012)+SUMIF($D$12:$D$2012,$D1337,S$12:S$2012)),2)+SUMIF($D$12:$D1337,$D1337,AL$12:AL1337))-SUMIF($D$12:$D1336,$D1337,V$12:V1336)-SUMIF($D$12:$D$2012,$D1337,U$12:U$2012),AL1337),2))),"")</f>
        <v/>
      </c>
      <c r="W1337" s="250" t="str">
        <f>IF(Q1337&lt;&gt;"",1000 - SUMIF($D$12:$D1336,$D1337,W$12:W1336),"")</f>
        <v/>
      </c>
      <c r="X1337" s="106"/>
      <c r="Y1337" s="247"/>
      <c r="Z1337" s="247"/>
      <c r="AA1337" s="247"/>
      <c r="AB1337" s="248" t="str">
        <f>IF(AND(Y1337&lt;&gt;"",Z1337&lt;&gt;"",X1337&lt;&gt;""),ROUND(MIN(IF(OR(X1337="OZZ",X1337="ZZ"),5000,17300),TRUNC(0.75*(SUMIF($D$12:$D1337,$D1337,Y$12:Y1337)+SUMIF($D$12:$D1337,$D1337,Z$12:Z1337)),2)) - SUMIF($D$12:$D1336,$D1337,AB$12:AB1336),2),"")</f>
        <v/>
      </c>
      <c r="AC1337" s="251" t="str">
        <f>IF(AND(Y1337&lt;&gt;"",Z1337&lt;&gt;"",AA1337&lt;&gt;"",X1337&lt;&gt;"",AP1337&lt;&gt;""),IF(OR(X1337="OZZ",X1337="ZZ"),ROUND(0-SUMIF($D$12:$D1336,$D1337,AC$12:AC1336),2),IF(AA1337=0,0,ROUND(MIN(MIN(17300,TRUNC(0.75*(SUMIF($D$12:$D$2012,$D1337,Y$12:Y$2012)+SUMIF($D$12:$D$2012,$D1337,Z$12:Z$2012)),2)+SUMIF($D$12:$D1337,$D1337,AP$12:AP1337))-SUMIF($D$12:$D1336,$D1337,AC$12:AC1336)-SUMIF($D$12:$D$2012,$D1337,AB$12:AB$2012),AP1337),2))),"")</f>
        <v/>
      </c>
      <c r="AD1337" s="250" t="str">
        <f>IF(X1337&lt;&gt;"",1000 - SUMIF($D$12:$D1336,$D1337,AD$12:AD1336),"")</f>
        <v/>
      </c>
      <c r="AE1337" s="252"/>
      <c r="AF1337" s="253"/>
      <c r="AG1337" s="254"/>
      <c r="AH1337" s="255" t="str">
        <f t="shared" si="439"/>
        <v/>
      </c>
      <c r="AI1337" s="256"/>
      <c r="AJ1337" s="253"/>
      <c r="AK1337" s="254"/>
      <c r="AL1337" s="255" t="str">
        <f t="shared" si="440"/>
        <v/>
      </c>
      <c r="AM1337" s="256"/>
      <c r="AN1337" s="253"/>
      <c r="AO1337" s="254"/>
      <c r="AP1337" s="255" t="str">
        <f t="shared" si="420"/>
        <v/>
      </c>
      <c r="AQ1337" s="116"/>
      <c r="AR1337" s="116"/>
      <c r="AS1337" s="117"/>
      <c r="AT1337" s="118"/>
      <c r="AU1337" s="119" t="str">
        <f>IF(D1337&lt;&gt; "", IF(COUNTIF($D$12:$D1337,$D1337)&gt;1,0,IF(SUM(N1337,U1337,AB1337)&gt;0,IF(AND(X1337="",OR(Q1337&lt;&gt;"",J1337&lt;&gt;"")),IF(Q1337&lt;&gt;"",Q1337,IF(J1337&lt;&gt;"",J1337,0)),IF(AND(Q1337&lt;&gt;"",J1337&lt;&gt;"",Q1337=J1337),Q1337,X1337)),0)),"")</f>
        <v/>
      </c>
      <c r="AV1337" s="119" t="str">
        <f>IF(D1337&lt;&gt;"",IF(COUNTIF($D$12:$D1337,$D1337)&gt;1,0,IF(SUM(O1337,V1337,AC1337)&gt;0,IF(AND(X1337="",OR(Q1337&lt;&gt;"",J1337&lt;&gt;"")),IF(Q1337&lt;&gt;"",Q1337,IF(J1337&lt;&gt;"",J1337,0)),IF(AND(Q1337&lt;&gt;"",J1337&lt;&gt;"",Q1337=J1337),Q1337,X1337)),0)),"")</f>
        <v/>
      </c>
      <c r="AW1337" s="119" t="str">
        <f>IF(D1337&lt;&gt;"",IF(COUNTIF($D$12:$D1337,$D1337)&gt;1,0,IF(SUM(P1337,W1337,AD1337)&gt;0,IF(AND(X1337="",OR(Q1337&lt;&gt;"",J1337&lt;&gt;"")),IF(Q1337&lt;&gt;"",Q1337,IF(J1337&lt;&gt;"",J1337,0)),IF(AND(Q1337&lt;&gt;"",J1337&lt;&gt;"",Q1337=J1337),Q1337,X1337)),0)),"")</f>
        <v/>
      </c>
      <c r="AX1337" s="118" t="str">
        <f t="shared" si="421"/>
        <v/>
      </c>
      <c r="AY1337" s="118" t="str">
        <f t="shared" si="422"/>
        <v/>
      </c>
      <c r="AZ1337" s="118" t="str">
        <f t="shared" si="423"/>
        <v/>
      </c>
      <c r="BA1337" s="118" t="str">
        <f t="shared" si="424"/>
        <v/>
      </c>
      <c r="BB1337" s="118" t="str">
        <f t="shared" si="425"/>
        <v/>
      </c>
      <c r="BC1337" s="118" t="str">
        <f t="shared" si="426"/>
        <v/>
      </c>
      <c r="BD1337" s="118" t="str">
        <f t="shared" si="427"/>
        <v/>
      </c>
      <c r="BE1337" s="118" t="str">
        <f t="shared" si="428"/>
        <v/>
      </c>
      <c r="BF1337" s="118" t="str">
        <f t="shared" si="429"/>
        <v/>
      </c>
      <c r="BG1337" s="120"/>
      <c r="BH1337" s="120" t="str">
        <f t="shared" si="430"/>
        <v/>
      </c>
      <c r="BI1337" s="120" t="str">
        <f t="shared" si="431"/>
        <v/>
      </c>
      <c r="BJ1337" s="121"/>
      <c r="BK1337" s="120" t="str">
        <f t="shared" si="432"/>
        <v/>
      </c>
      <c r="BL1337" s="120" t="str">
        <f t="shared" si="433"/>
        <v/>
      </c>
      <c r="BM1337" s="120" t="str">
        <f t="shared" si="434"/>
        <v/>
      </c>
      <c r="BN1337" s="120" t="str">
        <f t="shared" si="435"/>
        <v/>
      </c>
      <c r="BO1337" s="120" t="str">
        <f t="shared" si="436"/>
        <v/>
      </c>
      <c r="BP1337" s="120" t="str">
        <f t="shared" si="437"/>
        <v/>
      </c>
      <c r="BQ1337" s="98"/>
      <c r="BR1337" s="98"/>
      <c r="BS1337" s="98"/>
      <c r="BT1337" s="98"/>
      <c r="BU1337" s="98"/>
      <c r="BV1337" s="98"/>
      <c r="BW1337" s="98"/>
      <c r="BX1337" s="98"/>
      <c r="BY1337" s="98"/>
      <c r="BZ1337" s="98"/>
      <c r="CA1337" s="98"/>
      <c r="CB1337" s="98"/>
      <c r="CC1337" s="98"/>
      <c r="CD1337" s="98"/>
      <c r="CE1337" s="98"/>
      <c r="CF1337" s="98"/>
      <c r="CG1337" s="98"/>
      <c r="CH1337" s="98"/>
      <c r="CI1337" s="98"/>
      <c r="CJ1337" s="98"/>
      <c r="CK1337" s="98"/>
      <c r="CL1337" s="98"/>
      <c r="CM1337" s="98"/>
      <c r="CN1337" s="98"/>
      <c r="CO1337" s="98"/>
      <c r="CP1337" s="98"/>
      <c r="CQ1337" s="98"/>
      <c r="CR1337" s="98"/>
      <c r="CS1337" s="98"/>
    </row>
    <row r="1338" spans="1:97" s="4" customFormat="1" ht="18.75" customHeight="1" x14ac:dyDescent="0.2">
      <c r="A1338" s="3">
        <f t="shared" si="438"/>
        <v>1326</v>
      </c>
      <c r="B1338" s="263"/>
      <c r="C1338" s="263"/>
      <c r="D1338" s="263"/>
      <c r="E1338" s="259"/>
      <c r="F1338" s="259"/>
      <c r="G1338" s="43"/>
      <c r="H1338" s="264"/>
      <c r="I1338" s="261"/>
      <c r="J1338" s="106"/>
      <c r="K1338" s="247"/>
      <c r="L1338" s="247"/>
      <c r="M1338" s="247"/>
      <c r="N1338" s="248" t="str">
        <f>IF(AND(K1338&lt;&gt;"",L1338&lt;&gt;"",J1338&lt;&gt;""),ROUND(MIN(IF(OR(J1338="OZZ",J1338="ZZ"),5000,17300),TRUNC(0.75*(SUMIF($D$12:$D1338,$D1338,K$12:K1338)+SUMIF($D$12:$D1338,$D1338,L$12:L1338)),2)) - SUMIF($D$12:$D1337,$D1338,N$12:N1337),2),"")</f>
        <v/>
      </c>
      <c r="O1338" s="249" t="str">
        <f>IF(AND(K1338&lt;&gt;"",L1338&lt;&gt;"",M1338&lt;&gt;"",J1338&lt;&gt;"",AH1338&lt;&gt;""),IF(OR(J1338="OZZ",J1338="ZZ"),ROUND(0-SUMIF($D$12:$D1337,$D1338,O$12:O1337),2),IF(M1338=0,0,ROUND(MIN(MIN(17300,TRUNC(0.75*(SUMIF($D$12:$D$2012,$D1338,K$12:K$2012)+SUMIF($D$12:$D$2012,$D1338,L$12:L$2012)),2)+SUMIF($D$12:$D1338,$D1338,AH$12:AH1338))-SUMIF($D$12:$D1337,$D1338,O$12:O1337)-SUMIF($D$12:$D$2012,$D1338,N$12:N$2012),AH1338),2))),"")</f>
        <v/>
      </c>
      <c r="P1338" s="250" t="str">
        <f>IF(J1338&lt;&gt;"",1000 - SUMIF($D$12:$D1337,$D1338,P$12:P1337),"")</f>
        <v/>
      </c>
      <c r="Q1338" s="106"/>
      <c r="R1338" s="247"/>
      <c r="S1338" s="247"/>
      <c r="T1338" s="247"/>
      <c r="U1338" s="248" t="str">
        <f>IF(AND(R1338&lt;&gt;"",S1338&lt;&gt;"",Q1338&lt;&gt;""),ROUND(MIN(IF(OR(Q1338="OZZ",Q1338="ZZ"),5000,17300),TRUNC(0.75*(SUMIF($D$12:$D1338,$D1338,R$12:R1338)+SUMIF($D$12:$D1338,$D1338,S$12:S1338)),2)) - SUMIF($D$12:$D1337,$D1338,U$12:U1337),2),"")</f>
        <v/>
      </c>
      <c r="V1338" s="248" t="str">
        <f>IF(AND(R1338&lt;&gt;"",S1338&lt;&gt;"",T1338&lt;&gt;"",Q1338&lt;&gt;"",AL1338&lt;&gt;""),IF(OR(Q1338="OZZ",Q1338="ZZ"),ROUND(0-SUMIF($D$12:$D1337,$D1338,V$12:V1337),2),IF(T1338=0,0,ROUND(MIN(MIN(17300,TRUNC(0.75*(SUMIF($D$12:$D$2012,$D1338,R$12:R$2012)+SUMIF($D$12:$D$2012,$D1338,S$12:S$2012)),2)+SUMIF($D$12:$D1338,$D1338,AL$12:AL1338))-SUMIF($D$12:$D1337,$D1338,V$12:V1337)-SUMIF($D$12:$D$2012,$D1338,U$12:U$2012),AL1338),2))),"")</f>
        <v/>
      </c>
      <c r="W1338" s="250" t="str">
        <f>IF(Q1338&lt;&gt;"",1000 - SUMIF($D$12:$D1337,$D1338,W$12:W1337),"")</f>
        <v/>
      </c>
      <c r="X1338" s="106"/>
      <c r="Y1338" s="247"/>
      <c r="Z1338" s="247"/>
      <c r="AA1338" s="247"/>
      <c r="AB1338" s="248" t="str">
        <f>IF(AND(Y1338&lt;&gt;"",Z1338&lt;&gt;"",X1338&lt;&gt;""),ROUND(MIN(IF(OR(X1338="OZZ",X1338="ZZ"),5000,17300),TRUNC(0.75*(SUMIF($D$12:$D1338,$D1338,Y$12:Y1338)+SUMIF($D$12:$D1338,$D1338,Z$12:Z1338)),2)) - SUMIF($D$12:$D1337,$D1338,AB$12:AB1337),2),"")</f>
        <v/>
      </c>
      <c r="AC1338" s="251" t="str">
        <f>IF(AND(Y1338&lt;&gt;"",Z1338&lt;&gt;"",AA1338&lt;&gt;"",X1338&lt;&gt;"",AP1338&lt;&gt;""),IF(OR(X1338="OZZ",X1338="ZZ"),ROUND(0-SUMIF($D$12:$D1337,$D1338,AC$12:AC1337),2),IF(AA1338=0,0,ROUND(MIN(MIN(17300,TRUNC(0.75*(SUMIF($D$12:$D$2012,$D1338,Y$12:Y$2012)+SUMIF($D$12:$D$2012,$D1338,Z$12:Z$2012)),2)+SUMIF($D$12:$D1338,$D1338,AP$12:AP1338))-SUMIF($D$12:$D1337,$D1338,AC$12:AC1337)-SUMIF($D$12:$D$2012,$D1338,AB$12:AB$2012),AP1338),2))),"")</f>
        <v/>
      </c>
      <c r="AD1338" s="250" t="str">
        <f>IF(X1338&lt;&gt;"",1000 - SUMIF($D$12:$D1337,$D1338,AD$12:AD1337),"")</f>
        <v/>
      </c>
      <c r="AE1338" s="252"/>
      <c r="AF1338" s="253"/>
      <c r="AG1338" s="254"/>
      <c r="AH1338" s="255" t="str">
        <f t="shared" si="439"/>
        <v/>
      </c>
      <c r="AI1338" s="256"/>
      <c r="AJ1338" s="253"/>
      <c r="AK1338" s="254"/>
      <c r="AL1338" s="255" t="str">
        <f t="shared" si="440"/>
        <v/>
      </c>
      <c r="AM1338" s="256"/>
      <c r="AN1338" s="253"/>
      <c r="AO1338" s="254"/>
      <c r="AP1338" s="255" t="str">
        <f t="shared" si="420"/>
        <v/>
      </c>
      <c r="AQ1338" s="116"/>
      <c r="AR1338" s="116"/>
      <c r="AS1338" s="117"/>
      <c r="AT1338" s="118"/>
      <c r="AU1338" s="119" t="str">
        <f>IF(D1338&lt;&gt; "", IF(COUNTIF($D$12:$D1338,$D1338)&gt;1,0,IF(SUM(N1338,U1338,AB1338)&gt;0,IF(AND(X1338="",OR(Q1338&lt;&gt;"",J1338&lt;&gt;"")),IF(Q1338&lt;&gt;"",Q1338,IF(J1338&lt;&gt;"",J1338,0)),IF(AND(Q1338&lt;&gt;"",J1338&lt;&gt;"",Q1338=J1338),Q1338,X1338)),0)),"")</f>
        <v/>
      </c>
      <c r="AV1338" s="119" t="str">
        <f>IF(D1338&lt;&gt;"",IF(COUNTIF($D$12:$D1338,$D1338)&gt;1,0,IF(SUM(O1338,V1338,AC1338)&gt;0,IF(AND(X1338="",OR(Q1338&lt;&gt;"",J1338&lt;&gt;"")),IF(Q1338&lt;&gt;"",Q1338,IF(J1338&lt;&gt;"",J1338,0)),IF(AND(Q1338&lt;&gt;"",J1338&lt;&gt;"",Q1338=J1338),Q1338,X1338)),0)),"")</f>
        <v/>
      </c>
      <c r="AW1338" s="119" t="str">
        <f>IF(D1338&lt;&gt;"",IF(COUNTIF($D$12:$D1338,$D1338)&gt;1,0,IF(SUM(P1338,W1338,AD1338)&gt;0,IF(AND(X1338="",OR(Q1338&lt;&gt;"",J1338&lt;&gt;"")),IF(Q1338&lt;&gt;"",Q1338,IF(J1338&lt;&gt;"",J1338,0)),IF(AND(Q1338&lt;&gt;"",J1338&lt;&gt;"",Q1338=J1338),Q1338,X1338)),0)),"")</f>
        <v/>
      </c>
      <c r="AX1338" s="118" t="str">
        <f t="shared" si="421"/>
        <v/>
      </c>
      <c r="AY1338" s="118" t="str">
        <f t="shared" si="422"/>
        <v/>
      </c>
      <c r="AZ1338" s="118" t="str">
        <f t="shared" si="423"/>
        <v/>
      </c>
      <c r="BA1338" s="118" t="str">
        <f t="shared" si="424"/>
        <v/>
      </c>
      <c r="BB1338" s="118" t="str">
        <f t="shared" si="425"/>
        <v/>
      </c>
      <c r="BC1338" s="118" t="str">
        <f t="shared" si="426"/>
        <v/>
      </c>
      <c r="BD1338" s="118" t="str">
        <f t="shared" si="427"/>
        <v/>
      </c>
      <c r="BE1338" s="118" t="str">
        <f t="shared" si="428"/>
        <v/>
      </c>
      <c r="BF1338" s="118" t="str">
        <f t="shared" si="429"/>
        <v/>
      </c>
      <c r="BG1338" s="120"/>
      <c r="BH1338" s="120" t="str">
        <f t="shared" si="430"/>
        <v/>
      </c>
      <c r="BI1338" s="120" t="str">
        <f t="shared" si="431"/>
        <v/>
      </c>
      <c r="BJ1338" s="121"/>
      <c r="BK1338" s="120" t="str">
        <f t="shared" si="432"/>
        <v/>
      </c>
      <c r="BL1338" s="120" t="str">
        <f t="shared" si="433"/>
        <v/>
      </c>
      <c r="BM1338" s="120" t="str">
        <f t="shared" si="434"/>
        <v/>
      </c>
      <c r="BN1338" s="120" t="str">
        <f t="shared" si="435"/>
        <v/>
      </c>
      <c r="BO1338" s="120" t="str">
        <f t="shared" si="436"/>
        <v/>
      </c>
      <c r="BP1338" s="120" t="str">
        <f t="shared" si="437"/>
        <v/>
      </c>
      <c r="BQ1338" s="98"/>
      <c r="BR1338" s="98"/>
      <c r="BS1338" s="98"/>
      <c r="BT1338" s="98"/>
      <c r="BU1338" s="98"/>
      <c r="BV1338" s="98"/>
      <c r="BW1338" s="98"/>
      <c r="BX1338" s="98"/>
      <c r="BY1338" s="98"/>
      <c r="BZ1338" s="98"/>
      <c r="CA1338" s="98"/>
      <c r="CB1338" s="98"/>
      <c r="CC1338" s="98"/>
      <c r="CD1338" s="98"/>
      <c r="CE1338" s="98"/>
      <c r="CF1338" s="98"/>
      <c r="CG1338" s="98"/>
      <c r="CH1338" s="98"/>
      <c r="CI1338" s="98"/>
      <c r="CJ1338" s="98"/>
      <c r="CK1338" s="98"/>
      <c r="CL1338" s="98"/>
      <c r="CM1338" s="98"/>
      <c r="CN1338" s="98"/>
      <c r="CO1338" s="98"/>
      <c r="CP1338" s="98"/>
      <c r="CQ1338" s="98"/>
      <c r="CR1338" s="98"/>
      <c r="CS1338" s="98"/>
    </row>
    <row r="1339" spans="1:97" s="4" customFormat="1" ht="18.75" customHeight="1" x14ac:dyDescent="0.2">
      <c r="A1339" s="3">
        <f t="shared" si="438"/>
        <v>1327</v>
      </c>
      <c r="B1339" s="263"/>
      <c r="C1339" s="263"/>
      <c r="D1339" s="263"/>
      <c r="E1339" s="259"/>
      <c r="F1339" s="259"/>
      <c r="G1339" s="43"/>
      <c r="H1339" s="264"/>
      <c r="I1339" s="261"/>
      <c r="J1339" s="106"/>
      <c r="K1339" s="247"/>
      <c r="L1339" s="247"/>
      <c r="M1339" s="247"/>
      <c r="N1339" s="248" t="str">
        <f>IF(AND(K1339&lt;&gt;"",L1339&lt;&gt;"",J1339&lt;&gt;""),ROUND(MIN(IF(OR(J1339="OZZ",J1339="ZZ"),5000,17300),TRUNC(0.75*(SUMIF($D$12:$D1339,$D1339,K$12:K1339)+SUMIF($D$12:$D1339,$D1339,L$12:L1339)),2)) - SUMIF($D$12:$D1338,$D1339,N$12:N1338),2),"")</f>
        <v/>
      </c>
      <c r="O1339" s="249" t="str">
        <f>IF(AND(K1339&lt;&gt;"",L1339&lt;&gt;"",M1339&lt;&gt;"",J1339&lt;&gt;"",AH1339&lt;&gt;""),IF(OR(J1339="OZZ",J1339="ZZ"),ROUND(0-SUMIF($D$12:$D1338,$D1339,O$12:O1338),2),IF(M1339=0,0,ROUND(MIN(MIN(17300,TRUNC(0.75*(SUMIF($D$12:$D$2012,$D1339,K$12:K$2012)+SUMIF($D$12:$D$2012,$D1339,L$12:L$2012)),2)+SUMIF($D$12:$D1339,$D1339,AH$12:AH1339))-SUMIF($D$12:$D1338,$D1339,O$12:O1338)-SUMIF($D$12:$D$2012,$D1339,N$12:N$2012),AH1339),2))),"")</f>
        <v/>
      </c>
      <c r="P1339" s="250" t="str">
        <f>IF(J1339&lt;&gt;"",1000 - SUMIF($D$12:$D1338,$D1339,P$12:P1338),"")</f>
        <v/>
      </c>
      <c r="Q1339" s="106"/>
      <c r="R1339" s="247"/>
      <c r="S1339" s="247"/>
      <c r="T1339" s="247"/>
      <c r="U1339" s="248" t="str">
        <f>IF(AND(R1339&lt;&gt;"",S1339&lt;&gt;"",Q1339&lt;&gt;""),ROUND(MIN(IF(OR(Q1339="OZZ",Q1339="ZZ"),5000,17300),TRUNC(0.75*(SUMIF($D$12:$D1339,$D1339,R$12:R1339)+SUMIF($D$12:$D1339,$D1339,S$12:S1339)),2)) - SUMIF($D$12:$D1338,$D1339,U$12:U1338),2),"")</f>
        <v/>
      </c>
      <c r="V1339" s="248" t="str">
        <f>IF(AND(R1339&lt;&gt;"",S1339&lt;&gt;"",T1339&lt;&gt;"",Q1339&lt;&gt;"",AL1339&lt;&gt;""),IF(OR(Q1339="OZZ",Q1339="ZZ"),ROUND(0-SUMIF($D$12:$D1338,$D1339,V$12:V1338),2),IF(T1339=0,0,ROUND(MIN(MIN(17300,TRUNC(0.75*(SUMIF($D$12:$D$2012,$D1339,R$12:R$2012)+SUMIF($D$12:$D$2012,$D1339,S$12:S$2012)),2)+SUMIF($D$12:$D1339,$D1339,AL$12:AL1339))-SUMIF($D$12:$D1338,$D1339,V$12:V1338)-SUMIF($D$12:$D$2012,$D1339,U$12:U$2012),AL1339),2))),"")</f>
        <v/>
      </c>
      <c r="W1339" s="250" t="str">
        <f>IF(Q1339&lt;&gt;"",1000 - SUMIF($D$12:$D1338,$D1339,W$12:W1338),"")</f>
        <v/>
      </c>
      <c r="X1339" s="106"/>
      <c r="Y1339" s="247"/>
      <c r="Z1339" s="247"/>
      <c r="AA1339" s="247"/>
      <c r="AB1339" s="248" t="str">
        <f>IF(AND(Y1339&lt;&gt;"",Z1339&lt;&gt;"",X1339&lt;&gt;""),ROUND(MIN(IF(OR(X1339="OZZ",X1339="ZZ"),5000,17300),TRUNC(0.75*(SUMIF($D$12:$D1339,$D1339,Y$12:Y1339)+SUMIF($D$12:$D1339,$D1339,Z$12:Z1339)),2)) - SUMIF($D$12:$D1338,$D1339,AB$12:AB1338),2),"")</f>
        <v/>
      </c>
      <c r="AC1339" s="251" t="str">
        <f>IF(AND(Y1339&lt;&gt;"",Z1339&lt;&gt;"",AA1339&lt;&gt;"",X1339&lt;&gt;"",AP1339&lt;&gt;""),IF(OR(X1339="OZZ",X1339="ZZ"),ROUND(0-SUMIF($D$12:$D1338,$D1339,AC$12:AC1338),2),IF(AA1339=0,0,ROUND(MIN(MIN(17300,TRUNC(0.75*(SUMIF($D$12:$D$2012,$D1339,Y$12:Y$2012)+SUMIF($D$12:$D$2012,$D1339,Z$12:Z$2012)),2)+SUMIF($D$12:$D1339,$D1339,AP$12:AP1339))-SUMIF($D$12:$D1338,$D1339,AC$12:AC1338)-SUMIF($D$12:$D$2012,$D1339,AB$12:AB$2012),AP1339),2))),"")</f>
        <v/>
      </c>
      <c r="AD1339" s="250" t="str">
        <f>IF(X1339&lt;&gt;"",1000 - SUMIF($D$12:$D1338,$D1339,AD$12:AD1338),"")</f>
        <v/>
      </c>
      <c r="AE1339" s="252"/>
      <c r="AF1339" s="253"/>
      <c r="AG1339" s="254"/>
      <c r="AH1339" s="255" t="str">
        <f t="shared" si="439"/>
        <v/>
      </c>
      <c r="AI1339" s="256"/>
      <c r="AJ1339" s="253"/>
      <c r="AK1339" s="254"/>
      <c r="AL1339" s="255" t="str">
        <f t="shared" si="440"/>
        <v/>
      </c>
      <c r="AM1339" s="256"/>
      <c r="AN1339" s="253"/>
      <c r="AO1339" s="254"/>
      <c r="AP1339" s="255" t="str">
        <f t="shared" si="420"/>
        <v/>
      </c>
      <c r="AQ1339" s="116"/>
      <c r="AR1339" s="116"/>
      <c r="AS1339" s="117"/>
      <c r="AT1339" s="118"/>
      <c r="AU1339" s="119" t="str">
        <f>IF(D1339&lt;&gt; "", IF(COUNTIF($D$12:$D1339,$D1339)&gt;1,0,IF(SUM(N1339,U1339,AB1339)&gt;0,IF(AND(X1339="",OR(Q1339&lt;&gt;"",J1339&lt;&gt;"")),IF(Q1339&lt;&gt;"",Q1339,IF(J1339&lt;&gt;"",J1339,0)),IF(AND(Q1339&lt;&gt;"",J1339&lt;&gt;"",Q1339=J1339),Q1339,X1339)),0)),"")</f>
        <v/>
      </c>
      <c r="AV1339" s="119" t="str">
        <f>IF(D1339&lt;&gt;"",IF(COUNTIF($D$12:$D1339,$D1339)&gt;1,0,IF(SUM(O1339,V1339,AC1339)&gt;0,IF(AND(X1339="",OR(Q1339&lt;&gt;"",J1339&lt;&gt;"")),IF(Q1339&lt;&gt;"",Q1339,IF(J1339&lt;&gt;"",J1339,0)),IF(AND(Q1339&lt;&gt;"",J1339&lt;&gt;"",Q1339=J1339),Q1339,X1339)),0)),"")</f>
        <v/>
      </c>
      <c r="AW1339" s="119" t="str">
        <f>IF(D1339&lt;&gt;"",IF(COUNTIF($D$12:$D1339,$D1339)&gt;1,0,IF(SUM(P1339,W1339,AD1339)&gt;0,IF(AND(X1339="",OR(Q1339&lt;&gt;"",J1339&lt;&gt;"")),IF(Q1339&lt;&gt;"",Q1339,IF(J1339&lt;&gt;"",J1339,0)),IF(AND(Q1339&lt;&gt;"",J1339&lt;&gt;"",Q1339=J1339),Q1339,X1339)),0)),"")</f>
        <v/>
      </c>
      <c r="AX1339" s="118" t="str">
        <f t="shared" si="421"/>
        <v/>
      </c>
      <c r="AY1339" s="118" t="str">
        <f t="shared" si="422"/>
        <v/>
      </c>
      <c r="AZ1339" s="118" t="str">
        <f t="shared" si="423"/>
        <v/>
      </c>
      <c r="BA1339" s="118" t="str">
        <f t="shared" si="424"/>
        <v/>
      </c>
      <c r="BB1339" s="118" t="str">
        <f t="shared" si="425"/>
        <v/>
      </c>
      <c r="BC1339" s="118" t="str">
        <f t="shared" si="426"/>
        <v/>
      </c>
      <c r="BD1339" s="118" t="str">
        <f t="shared" si="427"/>
        <v/>
      </c>
      <c r="BE1339" s="118" t="str">
        <f t="shared" si="428"/>
        <v/>
      </c>
      <c r="BF1339" s="118" t="str">
        <f t="shared" si="429"/>
        <v/>
      </c>
      <c r="BG1339" s="120"/>
      <c r="BH1339" s="120" t="str">
        <f t="shared" si="430"/>
        <v/>
      </c>
      <c r="BI1339" s="120" t="str">
        <f t="shared" si="431"/>
        <v/>
      </c>
      <c r="BJ1339" s="121"/>
      <c r="BK1339" s="120" t="str">
        <f t="shared" si="432"/>
        <v/>
      </c>
      <c r="BL1339" s="120" t="str">
        <f t="shared" si="433"/>
        <v/>
      </c>
      <c r="BM1339" s="120" t="str">
        <f t="shared" si="434"/>
        <v/>
      </c>
      <c r="BN1339" s="120" t="str">
        <f t="shared" si="435"/>
        <v/>
      </c>
      <c r="BO1339" s="120" t="str">
        <f t="shared" si="436"/>
        <v/>
      </c>
      <c r="BP1339" s="120" t="str">
        <f t="shared" si="437"/>
        <v/>
      </c>
      <c r="BQ1339" s="98"/>
      <c r="BR1339" s="98"/>
      <c r="BS1339" s="98"/>
      <c r="BT1339" s="98"/>
      <c r="BU1339" s="98"/>
      <c r="BV1339" s="98"/>
      <c r="BW1339" s="98"/>
      <c r="BX1339" s="98"/>
      <c r="BY1339" s="98"/>
      <c r="BZ1339" s="98"/>
      <c r="CA1339" s="98"/>
      <c r="CB1339" s="98"/>
      <c r="CC1339" s="98"/>
      <c r="CD1339" s="98"/>
      <c r="CE1339" s="98"/>
      <c r="CF1339" s="98"/>
      <c r="CG1339" s="98"/>
      <c r="CH1339" s="98"/>
      <c r="CI1339" s="98"/>
      <c r="CJ1339" s="98"/>
      <c r="CK1339" s="98"/>
      <c r="CL1339" s="98"/>
      <c r="CM1339" s="98"/>
      <c r="CN1339" s="98"/>
      <c r="CO1339" s="98"/>
      <c r="CP1339" s="98"/>
      <c r="CQ1339" s="98"/>
      <c r="CR1339" s="98"/>
      <c r="CS1339" s="98"/>
    </row>
    <row r="1340" spans="1:97" s="4" customFormat="1" ht="18.75" customHeight="1" x14ac:dyDescent="0.2">
      <c r="A1340" s="3">
        <f t="shared" si="438"/>
        <v>1328</v>
      </c>
      <c r="B1340" s="263"/>
      <c r="C1340" s="263"/>
      <c r="D1340" s="263"/>
      <c r="E1340" s="259"/>
      <c r="F1340" s="259"/>
      <c r="G1340" s="43"/>
      <c r="H1340" s="264"/>
      <c r="I1340" s="261"/>
      <c r="J1340" s="106"/>
      <c r="K1340" s="247"/>
      <c r="L1340" s="247"/>
      <c r="M1340" s="247"/>
      <c r="N1340" s="248" t="str">
        <f>IF(AND(K1340&lt;&gt;"",L1340&lt;&gt;"",J1340&lt;&gt;""),ROUND(MIN(IF(OR(J1340="OZZ",J1340="ZZ"),5000,17300),TRUNC(0.75*(SUMIF($D$12:$D1340,$D1340,K$12:K1340)+SUMIF($D$12:$D1340,$D1340,L$12:L1340)),2)) - SUMIF($D$12:$D1339,$D1340,N$12:N1339),2),"")</f>
        <v/>
      </c>
      <c r="O1340" s="249" t="str">
        <f>IF(AND(K1340&lt;&gt;"",L1340&lt;&gt;"",M1340&lt;&gt;"",J1340&lt;&gt;"",AH1340&lt;&gt;""),IF(OR(J1340="OZZ",J1340="ZZ"),ROUND(0-SUMIF($D$12:$D1339,$D1340,O$12:O1339),2),IF(M1340=0,0,ROUND(MIN(MIN(17300,TRUNC(0.75*(SUMIF($D$12:$D$2012,$D1340,K$12:K$2012)+SUMIF($D$12:$D$2012,$D1340,L$12:L$2012)),2)+SUMIF($D$12:$D1340,$D1340,AH$12:AH1340))-SUMIF($D$12:$D1339,$D1340,O$12:O1339)-SUMIF($D$12:$D$2012,$D1340,N$12:N$2012),AH1340),2))),"")</f>
        <v/>
      </c>
      <c r="P1340" s="250" t="str">
        <f>IF(J1340&lt;&gt;"",1000 - SUMIF($D$12:$D1339,$D1340,P$12:P1339),"")</f>
        <v/>
      </c>
      <c r="Q1340" s="106"/>
      <c r="R1340" s="247"/>
      <c r="S1340" s="247"/>
      <c r="T1340" s="247"/>
      <c r="U1340" s="248" t="str">
        <f>IF(AND(R1340&lt;&gt;"",S1340&lt;&gt;"",Q1340&lt;&gt;""),ROUND(MIN(IF(OR(Q1340="OZZ",Q1340="ZZ"),5000,17300),TRUNC(0.75*(SUMIF($D$12:$D1340,$D1340,R$12:R1340)+SUMIF($D$12:$D1340,$D1340,S$12:S1340)),2)) - SUMIF($D$12:$D1339,$D1340,U$12:U1339),2),"")</f>
        <v/>
      </c>
      <c r="V1340" s="248" t="str">
        <f>IF(AND(R1340&lt;&gt;"",S1340&lt;&gt;"",T1340&lt;&gt;"",Q1340&lt;&gt;"",AL1340&lt;&gt;""),IF(OR(Q1340="OZZ",Q1340="ZZ"),ROUND(0-SUMIF($D$12:$D1339,$D1340,V$12:V1339),2),IF(T1340=0,0,ROUND(MIN(MIN(17300,TRUNC(0.75*(SUMIF($D$12:$D$2012,$D1340,R$12:R$2012)+SUMIF($D$12:$D$2012,$D1340,S$12:S$2012)),2)+SUMIF($D$12:$D1340,$D1340,AL$12:AL1340))-SUMIF($D$12:$D1339,$D1340,V$12:V1339)-SUMIF($D$12:$D$2012,$D1340,U$12:U$2012),AL1340),2))),"")</f>
        <v/>
      </c>
      <c r="W1340" s="250" t="str">
        <f>IF(Q1340&lt;&gt;"",1000 - SUMIF($D$12:$D1339,$D1340,W$12:W1339),"")</f>
        <v/>
      </c>
      <c r="X1340" s="106"/>
      <c r="Y1340" s="247"/>
      <c r="Z1340" s="247"/>
      <c r="AA1340" s="247"/>
      <c r="AB1340" s="248" t="str">
        <f>IF(AND(Y1340&lt;&gt;"",Z1340&lt;&gt;"",X1340&lt;&gt;""),ROUND(MIN(IF(OR(X1340="OZZ",X1340="ZZ"),5000,17300),TRUNC(0.75*(SUMIF($D$12:$D1340,$D1340,Y$12:Y1340)+SUMIF($D$12:$D1340,$D1340,Z$12:Z1340)),2)) - SUMIF($D$12:$D1339,$D1340,AB$12:AB1339),2),"")</f>
        <v/>
      </c>
      <c r="AC1340" s="251" t="str">
        <f>IF(AND(Y1340&lt;&gt;"",Z1340&lt;&gt;"",AA1340&lt;&gt;"",X1340&lt;&gt;"",AP1340&lt;&gt;""),IF(OR(X1340="OZZ",X1340="ZZ"),ROUND(0-SUMIF($D$12:$D1339,$D1340,AC$12:AC1339),2),IF(AA1340=0,0,ROUND(MIN(MIN(17300,TRUNC(0.75*(SUMIF($D$12:$D$2012,$D1340,Y$12:Y$2012)+SUMIF($D$12:$D$2012,$D1340,Z$12:Z$2012)),2)+SUMIF($D$12:$D1340,$D1340,AP$12:AP1340))-SUMIF($D$12:$D1339,$D1340,AC$12:AC1339)-SUMIF($D$12:$D$2012,$D1340,AB$12:AB$2012),AP1340),2))),"")</f>
        <v/>
      </c>
      <c r="AD1340" s="250" t="str">
        <f>IF(X1340&lt;&gt;"",1000 - SUMIF($D$12:$D1339,$D1340,AD$12:AD1339),"")</f>
        <v/>
      </c>
      <c r="AE1340" s="252"/>
      <c r="AF1340" s="253"/>
      <c r="AG1340" s="254"/>
      <c r="AH1340" s="255" t="str">
        <f t="shared" si="439"/>
        <v/>
      </c>
      <c r="AI1340" s="256"/>
      <c r="AJ1340" s="253"/>
      <c r="AK1340" s="254"/>
      <c r="AL1340" s="255" t="str">
        <f t="shared" si="440"/>
        <v/>
      </c>
      <c r="AM1340" s="256"/>
      <c r="AN1340" s="253"/>
      <c r="AO1340" s="254"/>
      <c r="AP1340" s="255" t="str">
        <f t="shared" si="420"/>
        <v/>
      </c>
      <c r="AQ1340" s="116"/>
      <c r="AR1340" s="116"/>
      <c r="AS1340" s="117"/>
      <c r="AT1340" s="118"/>
      <c r="AU1340" s="119" t="str">
        <f>IF(D1340&lt;&gt; "", IF(COUNTIF($D$12:$D1340,$D1340)&gt;1,0,IF(SUM(N1340,U1340,AB1340)&gt;0,IF(AND(X1340="",OR(Q1340&lt;&gt;"",J1340&lt;&gt;"")),IF(Q1340&lt;&gt;"",Q1340,IF(J1340&lt;&gt;"",J1340,0)),IF(AND(Q1340&lt;&gt;"",J1340&lt;&gt;"",Q1340=J1340),Q1340,X1340)),0)),"")</f>
        <v/>
      </c>
      <c r="AV1340" s="119" t="str">
        <f>IF(D1340&lt;&gt;"",IF(COUNTIF($D$12:$D1340,$D1340)&gt;1,0,IF(SUM(O1340,V1340,AC1340)&gt;0,IF(AND(X1340="",OR(Q1340&lt;&gt;"",J1340&lt;&gt;"")),IF(Q1340&lt;&gt;"",Q1340,IF(J1340&lt;&gt;"",J1340,0)),IF(AND(Q1340&lt;&gt;"",J1340&lt;&gt;"",Q1340=J1340),Q1340,X1340)),0)),"")</f>
        <v/>
      </c>
      <c r="AW1340" s="119" t="str">
        <f>IF(D1340&lt;&gt;"",IF(COUNTIF($D$12:$D1340,$D1340)&gt;1,0,IF(SUM(P1340,W1340,AD1340)&gt;0,IF(AND(X1340="",OR(Q1340&lt;&gt;"",J1340&lt;&gt;"")),IF(Q1340&lt;&gt;"",Q1340,IF(J1340&lt;&gt;"",J1340,0)),IF(AND(Q1340&lt;&gt;"",J1340&lt;&gt;"",Q1340=J1340),Q1340,X1340)),0)),"")</f>
        <v/>
      </c>
      <c r="AX1340" s="118" t="str">
        <f t="shared" si="421"/>
        <v/>
      </c>
      <c r="AY1340" s="118" t="str">
        <f t="shared" si="422"/>
        <v/>
      </c>
      <c r="AZ1340" s="118" t="str">
        <f t="shared" si="423"/>
        <v/>
      </c>
      <c r="BA1340" s="118" t="str">
        <f t="shared" si="424"/>
        <v/>
      </c>
      <c r="BB1340" s="118" t="str">
        <f t="shared" si="425"/>
        <v/>
      </c>
      <c r="BC1340" s="118" t="str">
        <f t="shared" si="426"/>
        <v/>
      </c>
      <c r="BD1340" s="118" t="str">
        <f t="shared" si="427"/>
        <v/>
      </c>
      <c r="BE1340" s="118" t="str">
        <f t="shared" si="428"/>
        <v/>
      </c>
      <c r="BF1340" s="118" t="str">
        <f t="shared" si="429"/>
        <v/>
      </c>
      <c r="BG1340" s="120"/>
      <c r="BH1340" s="120" t="str">
        <f t="shared" si="430"/>
        <v/>
      </c>
      <c r="BI1340" s="120" t="str">
        <f t="shared" si="431"/>
        <v/>
      </c>
      <c r="BJ1340" s="121"/>
      <c r="BK1340" s="120" t="str">
        <f t="shared" si="432"/>
        <v/>
      </c>
      <c r="BL1340" s="120" t="str">
        <f t="shared" si="433"/>
        <v/>
      </c>
      <c r="BM1340" s="120" t="str">
        <f t="shared" si="434"/>
        <v/>
      </c>
      <c r="BN1340" s="120" t="str">
        <f t="shared" si="435"/>
        <v/>
      </c>
      <c r="BO1340" s="120" t="str">
        <f t="shared" si="436"/>
        <v/>
      </c>
      <c r="BP1340" s="120" t="str">
        <f t="shared" si="437"/>
        <v/>
      </c>
      <c r="BQ1340" s="98"/>
      <c r="BR1340" s="98"/>
      <c r="BS1340" s="98"/>
      <c r="BT1340" s="98"/>
      <c r="BU1340" s="98"/>
      <c r="BV1340" s="98"/>
      <c r="BW1340" s="98"/>
      <c r="BX1340" s="98"/>
      <c r="BY1340" s="98"/>
      <c r="BZ1340" s="98"/>
      <c r="CA1340" s="98"/>
      <c r="CB1340" s="98"/>
      <c r="CC1340" s="98"/>
      <c r="CD1340" s="98"/>
      <c r="CE1340" s="98"/>
      <c r="CF1340" s="98"/>
      <c r="CG1340" s="98"/>
      <c r="CH1340" s="98"/>
      <c r="CI1340" s="98"/>
      <c r="CJ1340" s="98"/>
      <c r="CK1340" s="98"/>
      <c r="CL1340" s="98"/>
      <c r="CM1340" s="98"/>
      <c r="CN1340" s="98"/>
      <c r="CO1340" s="98"/>
      <c r="CP1340" s="98"/>
      <c r="CQ1340" s="98"/>
      <c r="CR1340" s="98"/>
      <c r="CS1340" s="98"/>
    </row>
    <row r="1341" spans="1:97" s="4" customFormat="1" ht="18.75" customHeight="1" x14ac:dyDescent="0.2">
      <c r="A1341" s="3">
        <f t="shared" si="438"/>
        <v>1329</v>
      </c>
      <c r="B1341" s="263"/>
      <c r="C1341" s="263"/>
      <c r="D1341" s="263"/>
      <c r="E1341" s="259"/>
      <c r="F1341" s="259"/>
      <c r="G1341" s="43"/>
      <c r="H1341" s="264"/>
      <c r="I1341" s="261"/>
      <c r="J1341" s="106"/>
      <c r="K1341" s="247"/>
      <c r="L1341" s="247"/>
      <c r="M1341" s="247"/>
      <c r="N1341" s="248" t="str">
        <f>IF(AND(K1341&lt;&gt;"",L1341&lt;&gt;"",J1341&lt;&gt;""),ROUND(MIN(IF(OR(J1341="OZZ",J1341="ZZ"),5000,17300),TRUNC(0.75*(SUMIF($D$12:$D1341,$D1341,K$12:K1341)+SUMIF($D$12:$D1341,$D1341,L$12:L1341)),2)) - SUMIF($D$12:$D1340,$D1341,N$12:N1340),2),"")</f>
        <v/>
      </c>
      <c r="O1341" s="249" t="str">
        <f>IF(AND(K1341&lt;&gt;"",L1341&lt;&gt;"",M1341&lt;&gt;"",J1341&lt;&gt;"",AH1341&lt;&gt;""),IF(OR(J1341="OZZ",J1341="ZZ"),ROUND(0-SUMIF($D$12:$D1340,$D1341,O$12:O1340),2),IF(M1341=0,0,ROUND(MIN(MIN(17300,TRUNC(0.75*(SUMIF($D$12:$D$2012,$D1341,K$12:K$2012)+SUMIF($D$12:$D$2012,$D1341,L$12:L$2012)),2)+SUMIF($D$12:$D1341,$D1341,AH$12:AH1341))-SUMIF($D$12:$D1340,$D1341,O$12:O1340)-SUMIF($D$12:$D$2012,$D1341,N$12:N$2012),AH1341),2))),"")</f>
        <v/>
      </c>
      <c r="P1341" s="250" t="str">
        <f>IF(J1341&lt;&gt;"",1000 - SUMIF($D$12:$D1340,$D1341,P$12:P1340),"")</f>
        <v/>
      </c>
      <c r="Q1341" s="106"/>
      <c r="R1341" s="247"/>
      <c r="S1341" s="247"/>
      <c r="T1341" s="247"/>
      <c r="U1341" s="248" t="str">
        <f>IF(AND(R1341&lt;&gt;"",S1341&lt;&gt;"",Q1341&lt;&gt;""),ROUND(MIN(IF(OR(Q1341="OZZ",Q1341="ZZ"),5000,17300),TRUNC(0.75*(SUMIF($D$12:$D1341,$D1341,R$12:R1341)+SUMIF($D$12:$D1341,$D1341,S$12:S1341)),2)) - SUMIF($D$12:$D1340,$D1341,U$12:U1340),2),"")</f>
        <v/>
      </c>
      <c r="V1341" s="248" t="str">
        <f>IF(AND(R1341&lt;&gt;"",S1341&lt;&gt;"",T1341&lt;&gt;"",Q1341&lt;&gt;"",AL1341&lt;&gt;""),IF(OR(Q1341="OZZ",Q1341="ZZ"),ROUND(0-SUMIF($D$12:$D1340,$D1341,V$12:V1340),2),IF(T1341=0,0,ROUND(MIN(MIN(17300,TRUNC(0.75*(SUMIF($D$12:$D$2012,$D1341,R$12:R$2012)+SUMIF($D$12:$D$2012,$D1341,S$12:S$2012)),2)+SUMIF($D$12:$D1341,$D1341,AL$12:AL1341))-SUMIF($D$12:$D1340,$D1341,V$12:V1340)-SUMIF($D$12:$D$2012,$D1341,U$12:U$2012),AL1341),2))),"")</f>
        <v/>
      </c>
      <c r="W1341" s="250" t="str">
        <f>IF(Q1341&lt;&gt;"",1000 - SUMIF($D$12:$D1340,$D1341,W$12:W1340),"")</f>
        <v/>
      </c>
      <c r="X1341" s="106"/>
      <c r="Y1341" s="247"/>
      <c r="Z1341" s="247"/>
      <c r="AA1341" s="247"/>
      <c r="AB1341" s="248" t="str">
        <f>IF(AND(Y1341&lt;&gt;"",Z1341&lt;&gt;"",X1341&lt;&gt;""),ROUND(MIN(IF(OR(X1341="OZZ",X1341="ZZ"),5000,17300),TRUNC(0.75*(SUMIF($D$12:$D1341,$D1341,Y$12:Y1341)+SUMIF($D$12:$D1341,$D1341,Z$12:Z1341)),2)) - SUMIF($D$12:$D1340,$D1341,AB$12:AB1340),2),"")</f>
        <v/>
      </c>
      <c r="AC1341" s="251" t="str">
        <f>IF(AND(Y1341&lt;&gt;"",Z1341&lt;&gt;"",AA1341&lt;&gt;"",X1341&lt;&gt;"",AP1341&lt;&gt;""),IF(OR(X1341="OZZ",X1341="ZZ"),ROUND(0-SUMIF($D$12:$D1340,$D1341,AC$12:AC1340),2),IF(AA1341=0,0,ROUND(MIN(MIN(17300,TRUNC(0.75*(SUMIF($D$12:$D$2012,$D1341,Y$12:Y$2012)+SUMIF($D$12:$D$2012,$D1341,Z$12:Z$2012)),2)+SUMIF($D$12:$D1341,$D1341,AP$12:AP1341))-SUMIF($D$12:$D1340,$D1341,AC$12:AC1340)-SUMIF($D$12:$D$2012,$D1341,AB$12:AB$2012),AP1341),2))),"")</f>
        <v/>
      </c>
      <c r="AD1341" s="250" t="str">
        <f>IF(X1341&lt;&gt;"",1000 - SUMIF($D$12:$D1340,$D1341,AD$12:AD1340),"")</f>
        <v/>
      </c>
      <c r="AE1341" s="252"/>
      <c r="AF1341" s="253"/>
      <c r="AG1341" s="254"/>
      <c r="AH1341" s="255" t="str">
        <f t="shared" si="439"/>
        <v/>
      </c>
      <c r="AI1341" s="256"/>
      <c r="AJ1341" s="253"/>
      <c r="AK1341" s="254"/>
      <c r="AL1341" s="255" t="str">
        <f t="shared" si="440"/>
        <v/>
      </c>
      <c r="AM1341" s="256"/>
      <c r="AN1341" s="253"/>
      <c r="AO1341" s="254"/>
      <c r="AP1341" s="255" t="str">
        <f t="shared" si="420"/>
        <v/>
      </c>
      <c r="AQ1341" s="116"/>
      <c r="AR1341" s="116"/>
      <c r="AS1341" s="117"/>
      <c r="AT1341" s="118"/>
      <c r="AU1341" s="119" t="str">
        <f>IF(D1341&lt;&gt; "", IF(COUNTIF($D$12:$D1341,$D1341)&gt;1,0,IF(SUM(N1341,U1341,AB1341)&gt;0,IF(AND(X1341="",OR(Q1341&lt;&gt;"",J1341&lt;&gt;"")),IF(Q1341&lt;&gt;"",Q1341,IF(J1341&lt;&gt;"",J1341,0)),IF(AND(Q1341&lt;&gt;"",J1341&lt;&gt;"",Q1341=J1341),Q1341,X1341)),0)),"")</f>
        <v/>
      </c>
      <c r="AV1341" s="119" t="str">
        <f>IF(D1341&lt;&gt;"",IF(COUNTIF($D$12:$D1341,$D1341)&gt;1,0,IF(SUM(O1341,V1341,AC1341)&gt;0,IF(AND(X1341="",OR(Q1341&lt;&gt;"",J1341&lt;&gt;"")),IF(Q1341&lt;&gt;"",Q1341,IF(J1341&lt;&gt;"",J1341,0)),IF(AND(Q1341&lt;&gt;"",J1341&lt;&gt;"",Q1341=J1341),Q1341,X1341)),0)),"")</f>
        <v/>
      </c>
      <c r="AW1341" s="119" t="str">
        <f>IF(D1341&lt;&gt;"",IF(COUNTIF($D$12:$D1341,$D1341)&gt;1,0,IF(SUM(P1341,W1341,AD1341)&gt;0,IF(AND(X1341="",OR(Q1341&lt;&gt;"",J1341&lt;&gt;"")),IF(Q1341&lt;&gt;"",Q1341,IF(J1341&lt;&gt;"",J1341,0)),IF(AND(Q1341&lt;&gt;"",J1341&lt;&gt;"",Q1341=J1341),Q1341,X1341)),0)),"")</f>
        <v/>
      </c>
      <c r="AX1341" s="118" t="str">
        <f t="shared" si="421"/>
        <v/>
      </c>
      <c r="AY1341" s="118" t="str">
        <f t="shared" si="422"/>
        <v/>
      </c>
      <c r="AZ1341" s="118" t="str">
        <f t="shared" si="423"/>
        <v/>
      </c>
      <c r="BA1341" s="118" t="str">
        <f t="shared" si="424"/>
        <v/>
      </c>
      <c r="BB1341" s="118" t="str">
        <f t="shared" si="425"/>
        <v/>
      </c>
      <c r="BC1341" s="118" t="str">
        <f t="shared" si="426"/>
        <v/>
      </c>
      <c r="BD1341" s="118" t="str">
        <f t="shared" si="427"/>
        <v/>
      </c>
      <c r="BE1341" s="118" t="str">
        <f t="shared" si="428"/>
        <v/>
      </c>
      <c r="BF1341" s="118" t="str">
        <f t="shared" si="429"/>
        <v/>
      </c>
      <c r="BG1341" s="120"/>
      <c r="BH1341" s="120" t="str">
        <f t="shared" si="430"/>
        <v/>
      </c>
      <c r="BI1341" s="120" t="str">
        <f t="shared" si="431"/>
        <v/>
      </c>
      <c r="BJ1341" s="121"/>
      <c r="BK1341" s="120" t="str">
        <f t="shared" si="432"/>
        <v/>
      </c>
      <c r="BL1341" s="120" t="str">
        <f t="shared" si="433"/>
        <v/>
      </c>
      <c r="BM1341" s="120" t="str">
        <f t="shared" si="434"/>
        <v/>
      </c>
      <c r="BN1341" s="120" t="str">
        <f t="shared" si="435"/>
        <v/>
      </c>
      <c r="BO1341" s="120" t="str">
        <f t="shared" si="436"/>
        <v/>
      </c>
      <c r="BP1341" s="120" t="str">
        <f t="shared" si="437"/>
        <v/>
      </c>
      <c r="BQ1341" s="98"/>
      <c r="BR1341" s="98"/>
      <c r="BS1341" s="98"/>
      <c r="BT1341" s="98"/>
      <c r="BU1341" s="98"/>
      <c r="BV1341" s="98"/>
      <c r="BW1341" s="98"/>
      <c r="BX1341" s="98"/>
      <c r="BY1341" s="98"/>
      <c r="BZ1341" s="98"/>
      <c r="CA1341" s="98"/>
      <c r="CB1341" s="98"/>
      <c r="CC1341" s="98"/>
      <c r="CD1341" s="98"/>
      <c r="CE1341" s="98"/>
      <c r="CF1341" s="98"/>
      <c r="CG1341" s="98"/>
      <c r="CH1341" s="98"/>
      <c r="CI1341" s="98"/>
      <c r="CJ1341" s="98"/>
      <c r="CK1341" s="98"/>
      <c r="CL1341" s="98"/>
      <c r="CM1341" s="98"/>
      <c r="CN1341" s="98"/>
      <c r="CO1341" s="98"/>
      <c r="CP1341" s="98"/>
      <c r="CQ1341" s="98"/>
      <c r="CR1341" s="98"/>
      <c r="CS1341" s="98"/>
    </row>
    <row r="1342" spans="1:97" s="4" customFormat="1" ht="18.75" customHeight="1" x14ac:dyDescent="0.2">
      <c r="A1342" s="3">
        <f t="shared" si="438"/>
        <v>1330</v>
      </c>
      <c r="B1342" s="263"/>
      <c r="C1342" s="263"/>
      <c r="D1342" s="263"/>
      <c r="E1342" s="259"/>
      <c r="F1342" s="259"/>
      <c r="G1342" s="43"/>
      <c r="H1342" s="264"/>
      <c r="I1342" s="261"/>
      <c r="J1342" s="106"/>
      <c r="K1342" s="247"/>
      <c r="L1342" s="247"/>
      <c r="M1342" s="247"/>
      <c r="N1342" s="248" t="str">
        <f>IF(AND(K1342&lt;&gt;"",L1342&lt;&gt;"",J1342&lt;&gt;""),ROUND(MIN(IF(OR(J1342="OZZ",J1342="ZZ"),5000,17300),TRUNC(0.75*(SUMIF($D$12:$D1342,$D1342,K$12:K1342)+SUMIF($D$12:$D1342,$D1342,L$12:L1342)),2)) - SUMIF($D$12:$D1341,$D1342,N$12:N1341),2),"")</f>
        <v/>
      </c>
      <c r="O1342" s="249" t="str">
        <f>IF(AND(K1342&lt;&gt;"",L1342&lt;&gt;"",M1342&lt;&gt;"",J1342&lt;&gt;"",AH1342&lt;&gt;""),IF(OR(J1342="OZZ",J1342="ZZ"),ROUND(0-SUMIF($D$12:$D1341,$D1342,O$12:O1341),2),IF(M1342=0,0,ROUND(MIN(MIN(17300,TRUNC(0.75*(SUMIF($D$12:$D$2012,$D1342,K$12:K$2012)+SUMIF($D$12:$D$2012,$D1342,L$12:L$2012)),2)+SUMIF($D$12:$D1342,$D1342,AH$12:AH1342))-SUMIF($D$12:$D1341,$D1342,O$12:O1341)-SUMIF($D$12:$D$2012,$D1342,N$12:N$2012),AH1342),2))),"")</f>
        <v/>
      </c>
      <c r="P1342" s="250" t="str">
        <f>IF(J1342&lt;&gt;"",1000 - SUMIF($D$12:$D1341,$D1342,P$12:P1341),"")</f>
        <v/>
      </c>
      <c r="Q1342" s="106"/>
      <c r="R1342" s="247"/>
      <c r="S1342" s="247"/>
      <c r="T1342" s="247"/>
      <c r="U1342" s="248" t="str">
        <f>IF(AND(R1342&lt;&gt;"",S1342&lt;&gt;"",Q1342&lt;&gt;""),ROUND(MIN(IF(OR(Q1342="OZZ",Q1342="ZZ"),5000,17300),TRUNC(0.75*(SUMIF($D$12:$D1342,$D1342,R$12:R1342)+SUMIF($D$12:$D1342,$D1342,S$12:S1342)),2)) - SUMIF($D$12:$D1341,$D1342,U$12:U1341),2),"")</f>
        <v/>
      </c>
      <c r="V1342" s="248" t="str">
        <f>IF(AND(R1342&lt;&gt;"",S1342&lt;&gt;"",T1342&lt;&gt;"",Q1342&lt;&gt;"",AL1342&lt;&gt;""),IF(OR(Q1342="OZZ",Q1342="ZZ"),ROUND(0-SUMIF($D$12:$D1341,$D1342,V$12:V1341),2),IF(T1342=0,0,ROUND(MIN(MIN(17300,TRUNC(0.75*(SUMIF($D$12:$D$2012,$D1342,R$12:R$2012)+SUMIF($D$12:$D$2012,$D1342,S$12:S$2012)),2)+SUMIF($D$12:$D1342,$D1342,AL$12:AL1342))-SUMIF($D$12:$D1341,$D1342,V$12:V1341)-SUMIF($D$12:$D$2012,$D1342,U$12:U$2012),AL1342),2))),"")</f>
        <v/>
      </c>
      <c r="W1342" s="250" t="str">
        <f>IF(Q1342&lt;&gt;"",1000 - SUMIF($D$12:$D1341,$D1342,W$12:W1341),"")</f>
        <v/>
      </c>
      <c r="X1342" s="106"/>
      <c r="Y1342" s="247"/>
      <c r="Z1342" s="247"/>
      <c r="AA1342" s="247"/>
      <c r="AB1342" s="248" t="str">
        <f>IF(AND(Y1342&lt;&gt;"",Z1342&lt;&gt;"",X1342&lt;&gt;""),ROUND(MIN(IF(OR(X1342="OZZ",X1342="ZZ"),5000,17300),TRUNC(0.75*(SUMIF($D$12:$D1342,$D1342,Y$12:Y1342)+SUMIF($D$12:$D1342,$D1342,Z$12:Z1342)),2)) - SUMIF($D$12:$D1341,$D1342,AB$12:AB1341),2),"")</f>
        <v/>
      </c>
      <c r="AC1342" s="251" t="str">
        <f>IF(AND(Y1342&lt;&gt;"",Z1342&lt;&gt;"",AA1342&lt;&gt;"",X1342&lt;&gt;"",AP1342&lt;&gt;""),IF(OR(X1342="OZZ",X1342="ZZ"),ROUND(0-SUMIF($D$12:$D1341,$D1342,AC$12:AC1341),2),IF(AA1342=0,0,ROUND(MIN(MIN(17300,TRUNC(0.75*(SUMIF($D$12:$D$2012,$D1342,Y$12:Y$2012)+SUMIF($D$12:$D$2012,$D1342,Z$12:Z$2012)),2)+SUMIF($D$12:$D1342,$D1342,AP$12:AP1342))-SUMIF($D$12:$D1341,$D1342,AC$12:AC1341)-SUMIF($D$12:$D$2012,$D1342,AB$12:AB$2012),AP1342),2))),"")</f>
        <v/>
      </c>
      <c r="AD1342" s="250" t="str">
        <f>IF(X1342&lt;&gt;"",1000 - SUMIF($D$12:$D1341,$D1342,AD$12:AD1341),"")</f>
        <v/>
      </c>
      <c r="AE1342" s="252"/>
      <c r="AF1342" s="253"/>
      <c r="AG1342" s="254"/>
      <c r="AH1342" s="255" t="str">
        <f t="shared" si="439"/>
        <v/>
      </c>
      <c r="AI1342" s="256"/>
      <c r="AJ1342" s="253"/>
      <c r="AK1342" s="254"/>
      <c r="AL1342" s="255" t="str">
        <f t="shared" si="440"/>
        <v/>
      </c>
      <c r="AM1342" s="256"/>
      <c r="AN1342" s="253"/>
      <c r="AO1342" s="254"/>
      <c r="AP1342" s="255" t="str">
        <f t="shared" si="420"/>
        <v/>
      </c>
      <c r="AQ1342" s="116"/>
      <c r="AR1342" s="116"/>
      <c r="AS1342" s="117"/>
      <c r="AT1342" s="118"/>
      <c r="AU1342" s="119" t="str">
        <f>IF(D1342&lt;&gt; "", IF(COUNTIF($D$12:$D1342,$D1342)&gt;1,0,IF(SUM(N1342,U1342,AB1342)&gt;0,IF(AND(X1342="",OR(Q1342&lt;&gt;"",J1342&lt;&gt;"")),IF(Q1342&lt;&gt;"",Q1342,IF(J1342&lt;&gt;"",J1342,0)),IF(AND(Q1342&lt;&gt;"",J1342&lt;&gt;"",Q1342=J1342),Q1342,X1342)),0)),"")</f>
        <v/>
      </c>
      <c r="AV1342" s="119" t="str">
        <f>IF(D1342&lt;&gt;"",IF(COUNTIF($D$12:$D1342,$D1342)&gt;1,0,IF(SUM(O1342,V1342,AC1342)&gt;0,IF(AND(X1342="",OR(Q1342&lt;&gt;"",J1342&lt;&gt;"")),IF(Q1342&lt;&gt;"",Q1342,IF(J1342&lt;&gt;"",J1342,0)),IF(AND(Q1342&lt;&gt;"",J1342&lt;&gt;"",Q1342=J1342),Q1342,X1342)),0)),"")</f>
        <v/>
      </c>
      <c r="AW1342" s="119" t="str">
        <f>IF(D1342&lt;&gt;"",IF(COUNTIF($D$12:$D1342,$D1342)&gt;1,0,IF(SUM(P1342,W1342,AD1342)&gt;0,IF(AND(X1342="",OR(Q1342&lt;&gt;"",J1342&lt;&gt;"")),IF(Q1342&lt;&gt;"",Q1342,IF(J1342&lt;&gt;"",J1342,0)),IF(AND(Q1342&lt;&gt;"",J1342&lt;&gt;"",Q1342=J1342),Q1342,X1342)),0)),"")</f>
        <v/>
      </c>
      <c r="AX1342" s="118" t="str">
        <f t="shared" si="421"/>
        <v/>
      </c>
      <c r="AY1342" s="118" t="str">
        <f t="shared" si="422"/>
        <v/>
      </c>
      <c r="AZ1342" s="118" t="str">
        <f t="shared" si="423"/>
        <v/>
      </c>
      <c r="BA1342" s="118" t="str">
        <f t="shared" si="424"/>
        <v/>
      </c>
      <c r="BB1342" s="118" t="str">
        <f t="shared" si="425"/>
        <v/>
      </c>
      <c r="BC1342" s="118" t="str">
        <f t="shared" si="426"/>
        <v/>
      </c>
      <c r="BD1342" s="118" t="str">
        <f t="shared" si="427"/>
        <v/>
      </c>
      <c r="BE1342" s="118" t="str">
        <f t="shared" si="428"/>
        <v/>
      </c>
      <c r="BF1342" s="118" t="str">
        <f t="shared" si="429"/>
        <v/>
      </c>
      <c r="BG1342" s="120"/>
      <c r="BH1342" s="120" t="str">
        <f t="shared" si="430"/>
        <v/>
      </c>
      <c r="BI1342" s="120" t="str">
        <f t="shared" si="431"/>
        <v/>
      </c>
      <c r="BJ1342" s="121"/>
      <c r="BK1342" s="120" t="str">
        <f t="shared" si="432"/>
        <v/>
      </c>
      <c r="BL1342" s="120" t="str">
        <f t="shared" si="433"/>
        <v/>
      </c>
      <c r="BM1342" s="120" t="str">
        <f t="shared" si="434"/>
        <v/>
      </c>
      <c r="BN1342" s="120" t="str">
        <f t="shared" si="435"/>
        <v/>
      </c>
      <c r="BO1342" s="120" t="str">
        <f t="shared" si="436"/>
        <v/>
      </c>
      <c r="BP1342" s="120" t="str">
        <f t="shared" si="437"/>
        <v/>
      </c>
      <c r="BQ1342" s="98"/>
      <c r="BR1342" s="98"/>
      <c r="BS1342" s="98"/>
      <c r="BT1342" s="98"/>
      <c r="BU1342" s="98"/>
      <c r="BV1342" s="98"/>
      <c r="BW1342" s="98"/>
      <c r="BX1342" s="98"/>
      <c r="BY1342" s="98"/>
      <c r="BZ1342" s="98"/>
      <c r="CA1342" s="98"/>
      <c r="CB1342" s="98"/>
      <c r="CC1342" s="98"/>
      <c r="CD1342" s="98"/>
      <c r="CE1342" s="98"/>
      <c r="CF1342" s="98"/>
      <c r="CG1342" s="98"/>
      <c r="CH1342" s="98"/>
      <c r="CI1342" s="98"/>
      <c r="CJ1342" s="98"/>
      <c r="CK1342" s="98"/>
      <c r="CL1342" s="98"/>
      <c r="CM1342" s="98"/>
      <c r="CN1342" s="98"/>
      <c r="CO1342" s="98"/>
      <c r="CP1342" s="98"/>
      <c r="CQ1342" s="98"/>
      <c r="CR1342" s="98"/>
      <c r="CS1342" s="98"/>
    </row>
    <row r="1343" spans="1:97" s="4" customFormat="1" ht="18.75" customHeight="1" x14ac:dyDescent="0.2">
      <c r="A1343" s="3">
        <f t="shared" si="438"/>
        <v>1331</v>
      </c>
      <c r="B1343" s="263"/>
      <c r="C1343" s="263"/>
      <c r="D1343" s="263"/>
      <c r="E1343" s="259"/>
      <c r="F1343" s="259"/>
      <c r="G1343" s="43"/>
      <c r="H1343" s="264"/>
      <c r="I1343" s="261"/>
      <c r="J1343" s="106"/>
      <c r="K1343" s="247"/>
      <c r="L1343" s="247"/>
      <c r="M1343" s="247"/>
      <c r="N1343" s="248" t="str">
        <f>IF(AND(K1343&lt;&gt;"",L1343&lt;&gt;"",J1343&lt;&gt;""),ROUND(MIN(IF(OR(J1343="OZZ",J1343="ZZ"),5000,17300),TRUNC(0.75*(SUMIF($D$12:$D1343,$D1343,K$12:K1343)+SUMIF($D$12:$D1343,$D1343,L$12:L1343)),2)) - SUMIF($D$12:$D1342,$D1343,N$12:N1342),2),"")</f>
        <v/>
      </c>
      <c r="O1343" s="249" t="str">
        <f>IF(AND(K1343&lt;&gt;"",L1343&lt;&gt;"",M1343&lt;&gt;"",J1343&lt;&gt;"",AH1343&lt;&gt;""),IF(OR(J1343="OZZ",J1343="ZZ"),ROUND(0-SUMIF($D$12:$D1342,$D1343,O$12:O1342),2),IF(M1343=0,0,ROUND(MIN(MIN(17300,TRUNC(0.75*(SUMIF($D$12:$D$2012,$D1343,K$12:K$2012)+SUMIF($D$12:$D$2012,$D1343,L$12:L$2012)),2)+SUMIF($D$12:$D1343,$D1343,AH$12:AH1343))-SUMIF($D$12:$D1342,$D1343,O$12:O1342)-SUMIF($D$12:$D$2012,$D1343,N$12:N$2012),AH1343),2))),"")</f>
        <v/>
      </c>
      <c r="P1343" s="250" t="str">
        <f>IF(J1343&lt;&gt;"",1000 - SUMIF($D$12:$D1342,$D1343,P$12:P1342),"")</f>
        <v/>
      </c>
      <c r="Q1343" s="106"/>
      <c r="R1343" s="247"/>
      <c r="S1343" s="247"/>
      <c r="T1343" s="247"/>
      <c r="U1343" s="248" t="str">
        <f>IF(AND(R1343&lt;&gt;"",S1343&lt;&gt;"",Q1343&lt;&gt;""),ROUND(MIN(IF(OR(Q1343="OZZ",Q1343="ZZ"),5000,17300),TRUNC(0.75*(SUMIF($D$12:$D1343,$D1343,R$12:R1343)+SUMIF($D$12:$D1343,$D1343,S$12:S1343)),2)) - SUMIF($D$12:$D1342,$D1343,U$12:U1342),2),"")</f>
        <v/>
      </c>
      <c r="V1343" s="248" t="str">
        <f>IF(AND(R1343&lt;&gt;"",S1343&lt;&gt;"",T1343&lt;&gt;"",Q1343&lt;&gt;"",AL1343&lt;&gt;""),IF(OR(Q1343="OZZ",Q1343="ZZ"),ROUND(0-SUMIF($D$12:$D1342,$D1343,V$12:V1342),2),IF(T1343=0,0,ROUND(MIN(MIN(17300,TRUNC(0.75*(SUMIF($D$12:$D$2012,$D1343,R$12:R$2012)+SUMIF($D$12:$D$2012,$D1343,S$12:S$2012)),2)+SUMIF($D$12:$D1343,$D1343,AL$12:AL1343))-SUMIF($D$12:$D1342,$D1343,V$12:V1342)-SUMIF($D$12:$D$2012,$D1343,U$12:U$2012),AL1343),2))),"")</f>
        <v/>
      </c>
      <c r="W1343" s="250" t="str">
        <f>IF(Q1343&lt;&gt;"",1000 - SUMIF($D$12:$D1342,$D1343,W$12:W1342),"")</f>
        <v/>
      </c>
      <c r="X1343" s="106"/>
      <c r="Y1343" s="247"/>
      <c r="Z1343" s="247"/>
      <c r="AA1343" s="247"/>
      <c r="AB1343" s="248" t="str">
        <f>IF(AND(Y1343&lt;&gt;"",Z1343&lt;&gt;"",X1343&lt;&gt;""),ROUND(MIN(IF(OR(X1343="OZZ",X1343="ZZ"),5000,17300),TRUNC(0.75*(SUMIF($D$12:$D1343,$D1343,Y$12:Y1343)+SUMIF($D$12:$D1343,$D1343,Z$12:Z1343)),2)) - SUMIF($D$12:$D1342,$D1343,AB$12:AB1342),2),"")</f>
        <v/>
      </c>
      <c r="AC1343" s="251" t="str">
        <f>IF(AND(Y1343&lt;&gt;"",Z1343&lt;&gt;"",AA1343&lt;&gt;"",X1343&lt;&gt;"",AP1343&lt;&gt;""),IF(OR(X1343="OZZ",X1343="ZZ"),ROUND(0-SUMIF($D$12:$D1342,$D1343,AC$12:AC1342),2),IF(AA1343=0,0,ROUND(MIN(MIN(17300,TRUNC(0.75*(SUMIF($D$12:$D$2012,$D1343,Y$12:Y$2012)+SUMIF($D$12:$D$2012,$D1343,Z$12:Z$2012)),2)+SUMIF($D$12:$D1343,$D1343,AP$12:AP1343))-SUMIF($D$12:$D1342,$D1343,AC$12:AC1342)-SUMIF($D$12:$D$2012,$D1343,AB$12:AB$2012),AP1343),2))),"")</f>
        <v/>
      </c>
      <c r="AD1343" s="250" t="str">
        <f>IF(X1343&lt;&gt;"",1000 - SUMIF($D$12:$D1342,$D1343,AD$12:AD1342),"")</f>
        <v/>
      </c>
      <c r="AE1343" s="252"/>
      <c r="AF1343" s="253"/>
      <c r="AG1343" s="254"/>
      <c r="AH1343" s="255" t="str">
        <f t="shared" si="439"/>
        <v/>
      </c>
      <c r="AI1343" s="256"/>
      <c r="AJ1343" s="253"/>
      <c r="AK1343" s="254"/>
      <c r="AL1343" s="255" t="str">
        <f t="shared" si="440"/>
        <v/>
      </c>
      <c r="AM1343" s="256"/>
      <c r="AN1343" s="253"/>
      <c r="AO1343" s="254"/>
      <c r="AP1343" s="255" t="str">
        <f t="shared" si="420"/>
        <v/>
      </c>
      <c r="AQ1343" s="116"/>
      <c r="AR1343" s="116"/>
      <c r="AS1343" s="117"/>
      <c r="AT1343" s="118"/>
      <c r="AU1343" s="119" t="str">
        <f>IF(D1343&lt;&gt; "", IF(COUNTIF($D$12:$D1343,$D1343)&gt;1,0,IF(SUM(N1343,U1343,AB1343)&gt;0,IF(AND(X1343="",OR(Q1343&lt;&gt;"",J1343&lt;&gt;"")),IF(Q1343&lt;&gt;"",Q1343,IF(J1343&lt;&gt;"",J1343,0)),IF(AND(Q1343&lt;&gt;"",J1343&lt;&gt;"",Q1343=J1343),Q1343,X1343)),0)),"")</f>
        <v/>
      </c>
      <c r="AV1343" s="119" t="str">
        <f>IF(D1343&lt;&gt;"",IF(COUNTIF($D$12:$D1343,$D1343)&gt;1,0,IF(SUM(O1343,V1343,AC1343)&gt;0,IF(AND(X1343="",OR(Q1343&lt;&gt;"",J1343&lt;&gt;"")),IF(Q1343&lt;&gt;"",Q1343,IF(J1343&lt;&gt;"",J1343,0)),IF(AND(Q1343&lt;&gt;"",J1343&lt;&gt;"",Q1343=J1343),Q1343,X1343)),0)),"")</f>
        <v/>
      </c>
      <c r="AW1343" s="119" t="str">
        <f>IF(D1343&lt;&gt;"",IF(COUNTIF($D$12:$D1343,$D1343)&gt;1,0,IF(SUM(P1343,W1343,AD1343)&gt;0,IF(AND(X1343="",OR(Q1343&lt;&gt;"",J1343&lt;&gt;"")),IF(Q1343&lt;&gt;"",Q1343,IF(J1343&lt;&gt;"",J1343,0)),IF(AND(Q1343&lt;&gt;"",J1343&lt;&gt;"",Q1343=J1343),Q1343,X1343)),0)),"")</f>
        <v/>
      </c>
      <c r="AX1343" s="118" t="str">
        <f t="shared" si="421"/>
        <v/>
      </c>
      <c r="AY1343" s="118" t="str">
        <f t="shared" si="422"/>
        <v/>
      </c>
      <c r="AZ1343" s="118" t="str">
        <f t="shared" si="423"/>
        <v/>
      </c>
      <c r="BA1343" s="118" t="str">
        <f t="shared" si="424"/>
        <v/>
      </c>
      <c r="BB1343" s="118" t="str">
        <f t="shared" si="425"/>
        <v/>
      </c>
      <c r="BC1343" s="118" t="str">
        <f t="shared" si="426"/>
        <v/>
      </c>
      <c r="BD1343" s="118" t="str">
        <f t="shared" si="427"/>
        <v/>
      </c>
      <c r="BE1343" s="118" t="str">
        <f t="shared" si="428"/>
        <v/>
      </c>
      <c r="BF1343" s="118" t="str">
        <f t="shared" si="429"/>
        <v/>
      </c>
      <c r="BG1343" s="120"/>
      <c r="BH1343" s="120" t="str">
        <f t="shared" si="430"/>
        <v/>
      </c>
      <c r="BI1343" s="120" t="str">
        <f t="shared" si="431"/>
        <v/>
      </c>
      <c r="BJ1343" s="121"/>
      <c r="BK1343" s="120" t="str">
        <f t="shared" si="432"/>
        <v/>
      </c>
      <c r="BL1343" s="120" t="str">
        <f t="shared" si="433"/>
        <v/>
      </c>
      <c r="BM1343" s="120" t="str">
        <f t="shared" si="434"/>
        <v/>
      </c>
      <c r="BN1343" s="120" t="str">
        <f t="shared" si="435"/>
        <v/>
      </c>
      <c r="BO1343" s="120" t="str">
        <f t="shared" si="436"/>
        <v/>
      </c>
      <c r="BP1343" s="120" t="str">
        <f t="shared" si="437"/>
        <v/>
      </c>
      <c r="BQ1343" s="98"/>
      <c r="BR1343" s="98"/>
      <c r="BS1343" s="98"/>
      <c r="BT1343" s="98"/>
      <c r="BU1343" s="98"/>
      <c r="BV1343" s="98"/>
      <c r="BW1343" s="98"/>
      <c r="BX1343" s="98"/>
      <c r="BY1343" s="98"/>
      <c r="BZ1343" s="98"/>
      <c r="CA1343" s="98"/>
      <c r="CB1343" s="98"/>
      <c r="CC1343" s="98"/>
      <c r="CD1343" s="98"/>
      <c r="CE1343" s="98"/>
      <c r="CF1343" s="98"/>
      <c r="CG1343" s="98"/>
      <c r="CH1343" s="98"/>
      <c r="CI1343" s="98"/>
      <c r="CJ1343" s="98"/>
      <c r="CK1343" s="98"/>
      <c r="CL1343" s="98"/>
      <c r="CM1343" s="98"/>
      <c r="CN1343" s="98"/>
      <c r="CO1343" s="98"/>
      <c r="CP1343" s="98"/>
      <c r="CQ1343" s="98"/>
      <c r="CR1343" s="98"/>
      <c r="CS1343" s="98"/>
    </row>
    <row r="1344" spans="1:97" s="4" customFormat="1" ht="18.75" customHeight="1" x14ac:dyDescent="0.2">
      <c r="A1344" s="3">
        <f t="shared" si="438"/>
        <v>1332</v>
      </c>
      <c r="B1344" s="263"/>
      <c r="C1344" s="263"/>
      <c r="D1344" s="263"/>
      <c r="E1344" s="259"/>
      <c r="F1344" s="259"/>
      <c r="G1344" s="43"/>
      <c r="H1344" s="264"/>
      <c r="I1344" s="261"/>
      <c r="J1344" s="106"/>
      <c r="K1344" s="247"/>
      <c r="L1344" s="247"/>
      <c r="M1344" s="247"/>
      <c r="N1344" s="248" t="str">
        <f>IF(AND(K1344&lt;&gt;"",L1344&lt;&gt;"",J1344&lt;&gt;""),ROUND(MIN(IF(OR(J1344="OZZ",J1344="ZZ"),5000,17300),TRUNC(0.75*(SUMIF($D$12:$D1344,$D1344,K$12:K1344)+SUMIF($D$12:$D1344,$D1344,L$12:L1344)),2)) - SUMIF($D$12:$D1343,$D1344,N$12:N1343),2),"")</f>
        <v/>
      </c>
      <c r="O1344" s="249" t="str">
        <f>IF(AND(K1344&lt;&gt;"",L1344&lt;&gt;"",M1344&lt;&gt;"",J1344&lt;&gt;"",AH1344&lt;&gt;""),IF(OR(J1344="OZZ",J1344="ZZ"),ROUND(0-SUMIF($D$12:$D1343,$D1344,O$12:O1343),2),IF(M1344=0,0,ROUND(MIN(MIN(17300,TRUNC(0.75*(SUMIF($D$12:$D$2012,$D1344,K$12:K$2012)+SUMIF($D$12:$D$2012,$D1344,L$12:L$2012)),2)+SUMIF($D$12:$D1344,$D1344,AH$12:AH1344))-SUMIF($D$12:$D1343,$D1344,O$12:O1343)-SUMIF($D$12:$D$2012,$D1344,N$12:N$2012),AH1344),2))),"")</f>
        <v/>
      </c>
      <c r="P1344" s="250" t="str">
        <f>IF(J1344&lt;&gt;"",1000 - SUMIF($D$12:$D1343,$D1344,P$12:P1343),"")</f>
        <v/>
      </c>
      <c r="Q1344" s="106"/>
      <c r="R1344" s="247"/>
      <c r="S1344" s="247"/>
      <c r="T1344" s="247"/>
      <c r="U1344" s="248" t="str">
        <f>IF(AND(R1344&lt;&gt;"",S1344&lt;&gt;"",Q1344&lt;&gt;""),ROUND(MIN(IF(OR(Q1344="OZZ",Q1344="ZZ"),5000,17300),TRUNC(0.75*(SUMIF($D$12:$D1344,$D1344,R$12:R1344)+SUMIF($D$12:$D1344,$D1344,S$12:S1344)),2)) - SUMIF($D$12:$D1343,$D1344,U$12:U1343),2),"")</f>
        <v/>
      </c>
      <c r="V1344" s="248" t="str">
        <f>IF(AND(R1344&lt;&gt;"",S1344&lt;&gt;"",T1344&lt;&gt;"",Q1344&lt;&gt;"",AL1344&lt;&gt;""),IF(OR(Q1344="OZZ",Q1344="ZZ"),ROUND(0-SUMIF($D$12:$D1343,$D1344,V$12:V1343),2),IF(T1344=0,0,ROUND(MIN(MIN(17300,TRUNC(0.75*(SUMIF($D$12:$D$2012,$D1344,R$12:R$2012)+SUMIF($D$12:$D$2012,$D1344,S$12:S$2012)),2)+SUMIF($D$12:$D1344,$D1344,AL$12:AL1344))-SUMIF($D$12:$D1343,$D1344,V$12:V1343)-SUMIF($D$12:$D$2012,$D1344,U$12:U$2012),AL1344),2))),"")</f>
        <v/>
      </c>
      <c r="W1344" s="250" t="str">
        <f>IF(Q1344&lt;&gt;"",1000 - SUMIF($D$12:$D1343,$D1344,W$12:W1343),"")</f>
        <v/>
      </c>
      <c r="X1344" s="106"/>
      <c r="Y1344" s="247"/>
      <c r="Z1344" s="247"/>
      <c r="AA1344" s="247"/>
      <c r="AB1344" s="248" t="str">
        <f>IF(AND(Y1344&lt;&gt;"",Z1344&lt;&gt;"",X1344&lt;&gt;""),ROUND(MIN(IF(OR(X1344="OZZ",X1344="ZZ"),5000,17300),TRUNC(0.75*(SUMIF($D$12:$D1344,$D1344,Y$12:Y1344)+SUMIF($D$12:$D1344,$D1344,Z$12:Z1344)),2)) - SUMIF($D$12:$D1343,$D1344,AB$12:AB1343),2),"")</f>
        <v/>
      </c>
      <c r="AC1344" s="251" t="str">
        <f>IF(AND(Y1344&lt;&gt;"",Z1344&lt;&gt;"",AA1344&lt;&gt;"",X1344&lt;&gt;"",AP1344&lt;&gt;""),IF(OR(X1344="OZZ",X1344="ZZ"),ROUND(0-SUMIF($D$12:$D1343,$D1344,AC$12:AC1343),2),IF(AA1344=0,0,ROUND(MIN(MIN(17300,TRUNC(0.75*(SUMIF($D$12:$D$2012,$D1344,Y$12:Y$2012)+SUMIF($D$12:$D$2012,$D1344,Z$12:Z$2012)),2)+SUMIF($D$12:$D1344,$D1344,AP$12:AP1344))-SUMIF($D$12:$D1343,$D1344,AC$12:AC1343)-SUMIF($D$12:$D$2012,$D1344,AB$12:AB$2012),AP1344),2))),"")</f>
        <v/>
      </c>
      <c r="AD1344" s="250" t="str">
        <f>IF(X1344&lt;&gt;"",1000 - SUMIF($D$12:$D1343,$D1344,AD$12:AD1343),"")</f>
        <v/>
      </c>
      <c r="AE1344" s="252"/>
      <c r="AF1344" s="253"/>
      <c r="AG1344" s="254"/>
      <c r="AH1344" s="255" t="str">
        <f t="shared" si="439"/>
        <v/>
      </c>
      <c r="AI1344" s="256"/>
      <c r="AJ1344" s="253"/>
      <c r="AK1344" s="254"/>
      <c r="AL1344" s="255" t="str">
        <f t="shared" si="440"/>
        <v/>
      </c>
      <c r="AM1344" s="256"/>
      <c r="AN1344" s="253"/>
      <c r="AO1344" s="254"/>
      <c r="AP1344" s="255" t="str">
        <f t="shared" si="420"/>
        <v/>
      </c>
      <c r="AQ1344" s="116"/>
      <c r="AR1344" s="116"/>
      <c r="AS1344" s="117"/>
      <c r="AT1344" s="118"/>
      <c r="AU1344" s="119" t="str">
        <f>IF(D1344&lt;&gt; "", IF(COUNTIF($D$12:$D1344,$D1344)&gt;1,0,IF(SUM(N1344,U1344,AB1344)&gt;0,IF(AND(X1344="",OR(Q1344&lt;&gt;"",J1344&lt;&gt;"")),IF(Q1344&lt;&gt;"",Q1344,IF(J1344&lt;&gt;"",J1344,0)),IF(AND(Q1344&lt;&gt;"",J1344&lt;&gt;"",Q1344=J1344),Q1344,X1344)),0)),"")</f>
        <v/>
      </c>
      <c r="AV1344" s="119" t="str">
        <f>IF(D1344&lt;&gt;"",IF(COUNTIF($D$12:$D1344,$D1344)&gt;1,0,IF(SUM(O1344,V1344,AC1344)&gt;0,IF(AND(X1344="",OR(Q1344&lt;&gt;"",J1344&lt;&gt;"")),IF(Q1344&lt;&gt;"",Q1344,IF(J1344&lt;&gt;"",J1344,0)),IF(AND(Q1344&lt;&gt;"",J1344&lt;&gt;"",Q1344=J1344),Q1344,X1344)),0)),"")</f>
        <v/>
      </c>
      <c r="AW1344" s="119" t="str">
        <f>IF(D1344&lt;&gt;"",IF(COUNTIF($D$12:$D1344,$D1344)&gt;1,0,IF(SUM(P1344,W1344,AD1344)&gt;0,IF(AND(X1344="",OR(Q1344&lt;&gt;"",J1344&lt;&gt;"")),IF(Q1344&lt;&gt;"",Q1344,IF(J1344&lt;&gt;"",J1344,0)),IF(AND(Q1344&lt;&gt;"",J1344&lt;&gt;"",Q1344=J1344),Q1344,X1344)),0)),"")</f>
        <v/>
      </c>
      <c r="AX1344" s="118" t="str">
        <f t="shared" si="421"/>
        <v/>
      </c>
      <c r="AY1344" s="118" t="str">
        <f t="shared" si="422"/>
        <v/>
      </c>
      <c r="AZ1344" s="118" t="str">
        <f t="shared" si="423"/>
        <v/>
      </c>
      <c r="BA1344" s="118" t="str">
        <f t="shared" si="424"/>
        <v/>
      </c>
      <c r="BB1344" s="118" t="str">
        <f t="shared" si="425"/>
        <v/>
      </c>
      <c r="BC1344" s="118" t="str">
        <f t="shared" si="426"/>
        <v/>
      </c>
      <c r="BD1344" s="118" t="str">
        <f t="shared" si="427"/>
        <v/>
      </c>
      <c r="BE1344" s="118" t="str">
        <f t="shared" si="428"/>
        <v/>
      </c>
      <c r="BF1344" s="118" t="str">
        <f t="shared" si="429"/>
        <v/>
      </c>
      <c r="BG1344" s="120"/>
      <c r="BH1344" s="120" t="str">
        <f t="shared" si="430"/>
        <v/>
      </c>
      <c r="BI1344" s="120" t="str">
        <f t="shared" si="431"/>
        <v/>
      </c>
      <c r="BJ1344" s="121"/>
      <c r="BK1344" s="120" t="str">
        <f t="shared" si="432"/>
        <v/>
      </c>
      <c r="BL1344" s="120" t="str">
        <f t="shared" si="433"/>
        <v/>
      </c>
      <c r="BM1344" s="120" t="str">
        <f t="shared" si="434"/>
        <v/>
      </c>
      <c r="BN1344" s="120" t="str">
        <f t="shared" si="435"/>
        <v/>
      </c>
      <c r="BO1344" s="120" t="str">
        <f t="shared" si="436"/>
        <v/>
      </c>
      <c r="BP1344" s="120" t="str">
        <f t="shared" si="437"/>
        <v/>
      </c>
      <c r="BQ1344" s="98"/>
      <c r="BR1344" s="98"/>
      <c r="BS1344" s="98"/>
      <c r="BT1344" s="98"/>
      <c r="BU1344" s="98"/>
      <c r="BV1344" s="98"/>
      <c r="BW1344" s="98"/>
      <c r="BX1344" s="98"/>
      <c r="BY1344" s="98"/>
      <c r="BZ1344" s="98"/>
      <c r="CA1344" s="98"/>
      <c r="CB1344" s="98"/>
      <c r="CC1344" s="98"/>
      <c r="CD1344" s="98"/>
      <c r="CE1344" s="98"/>
      <c r="CF1344" s="98"/>
      <c r="CG1344" s="98"/>
      <c r="CH1344" s="98"/>
      <c r="CI1344" s="98"/>
      <c r="CJ1344" s="98"/>
      <c r="CK1344" s="98"/>
      <c r="CL1344" s="98"/>
      <c r="CM1344" s="98"/>
      <c r="CN1344" s="98"/>
      <c r="CO1344" s="98"/>
      <c r="CP1344" s="98"/>
      <c r="CQ1344" s="98"/>
      <c r="CR1344" s="98"/>
      <c r="CS1344" s="98"/>
    </row>
    <row r="1345" spans="1:97" s="4" customFormat="1" ht="18.75" customHeight="1" x14ac:dyDescent="0.2">
      <c r="A1345" s="3">
        <f t="shared" si="438"/>
        <v>1333</v>
      </c>
      <c r="B1345" s="263"/>
      <c r="C1345" s="263"/>
      <c r="D1345" s="263"/>
      <c r="E1345" s="259"/>
      <c r="F1345" s="259"/>
      <c r="G1345" s="43"/>
      <c r="H1345" s="264"/>
      <c r="I1345" s="261"/>
      <c r="J1345" s="106"/>
      <c r="K1345" s="247"/>
      <c r="L1345" s="247"/>
      <c r="M1345" s="247"/>
      <c r="N1345" s="248" t="str">
        <f>IF(AND(K1345&lt;&gt;"",L1345&lt;&gt;"",J1345&lt;&gt;""),ROUND(MIN(IF(OR(J1345="OZZ",J1345="ZZ"),5000,17300),TRUNC(0.75*(SUMIF($D$12:$D1345,$D1345,K$12:K1345)+SUMIF($D$12:$D1345,$D1345,L$12:L1345)),2)) - SUMIF($D$12:$D1344,$D1345,N$12:N1344),2),"")</f>
        <v/>
      </c>
      <c r="O1345" s="249" t="str">
        <f>IF(AND(K1345&lt;&gt;"",L1345&lt;&gt;"",M1345&lt;&gt;"",J1345&lt;&gt;"",AH1345&lt;&gt;""),IF(OR(J1345="OZZ",J1345="ZZ"),ROUND(0-SUMIF($D$12:$D1344,$D1345,O$12:O1344),2),IF(M1345=0,0,ROUND(MIN(MIN(17300,TRUNC(0.75*(SUMIF($D$12:$D$2012,$D1345,K$12:K$2012)+SUMIF($D$12:$D$2012,$D1345,L$12:L$2012)),2)+SUMIF($D$12:$D1345,$D1345,AH$12:AH1345))-SUMIF($D$12:$D1344,$D1345,O$12:O1344)-SUMIF($D$12:$D$2012,$D1345,N$12:N$2012),AH1345),2))),"")</f>
        <v/>
      </c>
      <c r="P1345" s="250" t="str">
        <f>IF(J1345&lt;&gt;"",1000 - SUMIF($D$12:$D1344,$D1345,P$12:P1344),"")</f>
        <v/>
      </c>
      <c r="Q1345" s="106"/>
      <c r="R1345" s="247"/>
      <c r="S1345" s="247"/>
      <c r="T1345" s="247"/>
      <c r="U1345" s="248" t="str">
        <f>IF(AND(R1345&lt;&gt;"",S1345&lt;&gt;"",Q1345&lt;&gt;""),ROUND(MIN(IF(OR(Q1345="OZZ",Q1345="ZZ"),5000,17300),TRUNC(0.75*(SUMIF($D$12:$D1345,$D1345,R$12:R1345)+SUMIF($D$12:$D1345,$D1345,S$12:S1345)),2)) - SUMIF($D$12:$D1344,$D1345,U$12:U1344),2),"")</f>
        <v/>
      </c>
      <c r="V1345" s="248" t="str">
        <f>IF(AND(R1345&lt;&gt;"",S1345&lt;&gt;"",T1345&lt;&gt;"",Q1345&lt;&gt;"",AL1345&lt;&gt;""),IF(OR(Q1345="OZZ",Q1345="ZZ"),ROUND(0-SUMIF($D$12:$D1344,$D1345,V$12:V1344),2),IF(T1345=0,0,ROUND(MIN(MIN(17300,TRUNC(0.75*(SUMIF($D$12:$D$2012,$D1345,R$12:R$2012)+SUMIF($D$12:$D$2012,$D1345,S$12:S$2012)),2)+SUMIF($D$12:$D1345,$D1345,AL$12:AL1345))-SUMIF($D$12:$D1344,$D1345,V$12:V1344)-SUMIF($D$12:$D$2012,$D1345,U$12:U$2012),AL1345),2))),"")</f>
        <v/>
      </c>
      <c r="W1345" s="250" t="str">
        <f>IF(Q1345&lt;&gt;"",1000 - SUMIF($D$12:$D1344,$D1345,W$12:W1344),"")</f>
        <v/>
      </c>
      <c r="X1345" s="106"/>
      <c r="Y1345" s="247"/>
      <c r="Z1345" s="247"/>
      <c r="AA1345" s="247"/>
      <c r="AB1345" s="248" t="str">
        <f>IF(AND(Y1345&lt;&gt;"",Z1345&lt;&gt;"",X1345&lt;&gt;""),ROUND(MIN(IF(OR(X1345="OZZ",X1345="ZZ"),5000,17300),TRUNC(0.75*(SUMIF($D$12:$D1345,$D1345,Y$12:Y1345)+SUMIF($D$12:$D1345,$D1345,Z$12:Z1345)),2)) - SUMIF($D$12:$D1344,$D1345,AB$12:AB1344),2),"")</f>
        <v/>
      </c>
      <c r="AC1345" s="251" t="str">
        <f>IF(AND(Y1345&lt;&gt;"",Z1345&lt;&gt;"",AA1345&lt;&gt;"",X1345&lt;&gt;"",AP1345&lt;&gt;""),IF(OR(X1345="OZZ",X1345="ZZ"),ROUND(0-SUMIF($D$12:$D1344,$D1345,AC$12:AC1344),2),IF(AA1345=0,0,ROUND(MIN(MIN(17300,TRUNC(0.75*(SUMIF($D$12:$D$2012,$D1345,Y$12:Y$2012)+SUMIF($D$12:$D$2012,$D1345,Z$12:Z$2012)),2)+SUMIF($D$12:$D1345,$D1345,AP$12:AP1345))-SUMIF($D$12:$D1344,$D1345,AC$12:AC1344)-SUMIF($D$12:$D$2012,$D1345,AB$12:AB$2012),AP1345),2))),"")</f>
        <v/>
      </c>
      <c r="AD1345" s="250" t="str">
        <f>IF(X1345&lt;&gt;"",1000 - SUMIF($D$12:$D1344,$D1345,AD$12:AD1344),"")</f>
        <v/>
      </c>
      <c r="AE1345" s="252"/>
      <c r="AF1345" s="253"/>
      <c r="AG1345" s="254"/>
      <c r="AH1345" s="255" t="str">
        <f t="shared" si="439"/>
        <v/>
      </c>
      <c r="AI1345" s="256"/>
      <c r="AJ1345" s="253"/>
      <c r="AK1345" s="254"/>
      <c r="AL1345" s="255" t="str">
        <f t="shared" si="440"/>
        <v/>
      </c>
      <c r="AM1345" s="256"/>
      <c r="AN1345" s="253"/>
      <c r="AO1345" s="254"/>
      <c r="AP1345" s="255" t="str">
        <f t="shared" si="420"/>
        <v/>
      </c>
      <c r="AQ1345" s="116"/>
      <c r="AR1345" s="116"/>
      <c r="AS1345" s="117"/>
      <c r="AT1345" s="118"/>
      <c r="AU1345" s="119" t="str">
        <f>IF(D1345&lt;&gt; "", IF(COUNTIF($D$12:$D1345,$D1345)&gt;1,0,IF(SUM(N1345,U1345,AB1345)&gt;0,IF(AND(X1345="",OR(Q1345&lt;&gt;"",J1345&lt;&gt;"")),IF(Q1345&lt;&gt;"",Q1345,IF(J1345&lt;&gt;"",J1345,0)),IF(AND(Q1345&lt;&gt;"",J1345&lt;&gt;"",Q1345=J1345),Q1345,X1345)),0)),"")</f>
        <v/>
      </c>
      <c r="AV1345" s="119" t="str">
        <f>IF(D1345&lt;&gt;"",IF(COUNTIF($D$12:$D1345,$D1345)&gt;1,0,IF(SUM(O1345,V1345,AC1345)&gt;0,IF(AND(X1345="",OR(Q1345&lt;&gt;"",J1345&lt;&gt;"")),IF(Q1345&lt;&gt;"",Q1345,IF(J1345&lt;&gt;"",J1345,0)),IF(AND(Q1345&lt;&gt;"",J1345&lt;&gt;"",Q1345=J1345),Q1345,X1345)),0)),"")</f>
        <v/>
      </c>
      <c r="AW1345" s="119" t="str">
        <f>IF(D1345&lt;&gt;"",IF(COUNTIF($D$12:$D1345,$D1345)&gt;1,0,IF(SUM(P1345,W1345,AD1345)&gt;0,IF(AND(X1345="",OR(Q1345&lt;&gt;"",J1345&lt;&gt;"")),IF(Q1345&lt;&gt;"",Q1345,IF(J1345&lt;&gt;"",J1345,0)),IF(AND(Q1345&lt;&gt;"",J1345&lt;&gt;"",Q1345=J1345),Q1345,X1345)),0)),"")</f>
        <v/>
      </c>
      <c r="AX1345" s="118" t="str">
        <f t="shared" si="421"/>
        <v/>
      </c>
      <c r="AY1345" s="118" t="str">
        <f t="shared" si="422"/>
        <v/>
      </c>
      <c r="AZ1345" s="118" t="str">
        <f t="shared" si="423"/>
        <v/>
      </c>
      <c r="BA1345" s="118" t="str">
        <f t="shared" si="424"/>
        <v/>
      </c>
      <c r="BB1345" s="118" t="str">
        <f t="shared" si="425"/>
        <v/>
      </c>
      <c r="BC1345" s="118" t="str">
        <f t="shared" si="426"/>
        <v/>
      </c>
      <c r="BD1345" s="118" t="str">
        <f t="shared" si="427"/>
        <v/>
      </c>
      <c r="BE1345" s="118" t="str">
        <f t="shared" si="428"/>
        <v/>
      </c>
      <c r="BF1345" s="118" t="str">
        <f t="shared" si="429"/>
        <v/>
      </c>
      <c r="BG1345" s="120"/>
      <c r="BH1345" s="120" t="str">
        <f t="shared" si="430"/>
        <v/>
      </c>
      <c r="BI1345" s="120" t="str">
        <f t="shared" si="431"/>
        <v/>
      </c>
      <c r="BJ1345" s="121"/>
      <c r="BK1345" s="120" t="str">
        <f t="shared" si="432"/>
        <v/>
      </c>
      <c r="BL1345" s="120" t="str">
        <f t="shared" si="433"/>
        <v/>
      </c>
      <c r="BM1345" s="120" t="str">
        <f t="shared" si="434"/>
        <v/>
      </c>
      <c r="BN1345" s="120" t="str">
        <f t="shared" si="435"/>
        <v/>
      </c>
      <c r="BO1345" s="120" t="str">
        <f t="shared" si="436"/>
        <v/>
      </c>
      <c r="BP1345" s="120" t="str">
        <f t="shared" si="437"/>
        <v/>
      </c>
      <c r="BQ1345" s="98"/>
      <c r="BR1345" s="98"/>
      <c r="BS1345" s="98"/>
      <c r="BT1345" s="98"/>
      <c r="BU1345" s="98"/>
      <c r="BV1345" s="98"/>
      <c r="BW1345" s="98"/>
      <c r="BX1345" s="98"/>
      <c r="BY1345" s="98"/>
      <c r="BZ1345" s="98"/>
      <c r="CA1345" s="98"/>
      <c r="CB1345" s="98"/>
      <c r="CC1345" s="98"/>
      <c r="CD1345" s="98"/>
      <c r="CE1345" s="98"/>
      <c r="CF1345" s="98"/>
      <c r="CG1345" s="98"/>
      <c r="CH1345" s="98"/>
      <c r="CI1345" s="98"/>
      <c r="CJ1345" s="98"/>
      <c r="CK1345" s="98"/>
      <c r="CL1345" s="98"/>
      <c r="CM1345" s="98"/>
      <c r="CN1345" s="98"/>
      <c r="CO1345" s="98"/>
      <c r="CP1345" s="98"/>
      <c r="CQ1345" s="98"/>
      <c r="CR1345" s="98"/>
      <c r="CS1345" s="98"/>
    </row>
    <row r="1346" spans="1:97" s="4" customFormat="1" ht="18.75" customHeight="1" x14ac:dyDescent="0.2">
      <c r="A1346" s="3">
        <f t="shared" si="438"/>
        <v>1334</v>
      </c>
      <c r="B1346" s="263"/>
      <c r="C1346" s="263"/>
      <c r="D1346" s="263"/>
      <c r="E1346" s="259"/>
      <c r="F1346" s="259"/>
      <c r="G1346" s="43"/>
      <c r="H1346" s="264"/>
      <c r="I1346" s="261"/>
      <c r="J1346" s="106"/>
      <c r="K1346" s="247"/>
      <c r="L1346" s="247"/>
      <c r="M1346" s="247"/>
      <c r="N1346" s="248" t="str">
        <f>IF(AND(K1346&lt;&gt;"",L1346&lt;&gt;"",J1346&lt;&gt;""),ROUND(MIN(IF(OR(J1346="OZZ",J1346="ZZ"),5000,17300),TRUNC(0.75*(SUMIF($D$12:$D1346,$D1346,K$12:K1346)+SUMIF($D$12:$D1346,$D1346,L$12:L1346)),2)) - SUMIF($D$12:$D1345,$D1346,N$12:N1345),2),"")</f>
        <v/>
      </c>
      <c r="O1346" s="249" t="str">
        <f>IF(AND(K1346&lt;&gt;"",L1346&lt;&gt;"",M1346&lt;&gt;"",J1346&lt;&gt;"",AH1346&lt;&gt;""),IF(OR(J1346="OZZ",J1346="ZZ"),ROUND(0-SUMIF($D$12:$D1345,$D1346,O$12:O1345),2),IF(M1346=0,0,ROUND(MIN(MIN(17300,TRUNC(0.75*(SUMIF($D$12:$D$2012,$D1346,K$12:K$2012)+SUMIF($D$12:$D$2012,$D1346,L$12:L$2012)),2)+SUMIF($D$12:$D1346,$D1346,AH$12:AH1346))-SUMIF($D$12:$D1345,$D1346,O$12:O1345)-SUMIF($D$12:$D$2012,$D1346,N$12:N$2012),AH1346),2))),"")</f>
        <v/>
      </c>
      <c r="P1346" s="250" t="str">
        <f>IF(J1346&lt;&gt;"",1000 - SUMIF($D$12:$D1345,$D1346,P$12:P1345),"")</f>
        <v/>
      </c>
      <c r="Q1346" s="106"/>
      <c r="R1346" s="247"/>
      <c r="S1346" s="247"/>
      <c r="T1346" s="247"/>
      <c r="U1346" s="248" t="str">
        <f>IF(AND(R1346&lt;&gt;"",S1346&lt;&gt;"",Q1346&lt;&gt;""),ROUND(MIN(IF(OR(Q1346="OZZ",Q1346="ZZ"),5000,17300),TRUNC(0.75*(SUMIF($D$12:$D1346,$D1346,R$12:R1346)+SUMIF($D$12:$D1346,$D1346,S$12:S1346)),2)) - SUMIF($D$12:$D1345,$D1346,U$12:U1345),2),"")</f>
        <v/>
      </c>
      <c r="V1346" s="248" t="str">
        <f>IF(AND(R1346&lt;&gt;"",S1346&lt;&gt;"",T1346&lt;&gt;"",Q1346&lt;&gt;"",AL1346&lt;&gt;""),IF(OR(Q1346="OZZ",Q1346="ZZ"),ROUND(0-SUMIF($D$12:$D1345,$D1346,V$12:V1345),2),IF(T1346=0,0,ROUND(MIN(MIN(17300,TRUNC(0.75*(SUMIF($D$12:$D$2012,$D1346,R$12:R$2012)+SUMIF($D$12:$D$2012,$D1346,S$12:S$2012)),2)+SUMIF($D$12:$D1346,$D1346,AL$12:AL1346))-SUMIF($D$12:$D1345,$D1346,V$12:V1345)-SUMIF($D$12:$D$2012,$D1346,U$12:U$2012),AL1346),2))),"")</f>
        <v/>
      </c>
      <c r="W1346" s="250" t="str">
        <f>IF(Q1346&lt;&gt;"",1000 - SUMIF($D$12:$D1345,$D1346,W$12:W1345),"")</f>
        <v/>
      </c>
      <c r="X1346" s="106"/>
      <c r="Y1346" s="247"/>
      <c r="Z1346" s="247"/>
      <c r="AA1346" s="247"/>
      <c r="AB1346" s="248" t="str">
        <f>IF(AND(Y1346&lt;&gt;"",Z1346&lt;&gt;"",X1346&lt;&gt;""),ROUND(MIN(IF(OR(X1346="OZZ",X1346="ZZ"),5000,17300),TRUNC(0.75*(SUMIF($D$12:$D1346,$D1346,Y$12:Y1346)+SUMIF($D$12:$D1346,$D1346,Z$12:Z1346)),2)) - SUMIF($D$12:$D1345,$D1346,AB$12:AB1345),2),"")</f>
        <v/>
      </c>
      <c r="AC1346" s="251" t="str">
        <f>IF(AND(Y1346&lt;&gt;"",Z1346&lt;&gt;"",AA1346&lt;&gt;"",X1346&lt;&gt;"",AP1346&lt;&gt;""),IF(OR(X1346="OZZ",X1346="ZZ"),ROUND(0-SUMIF($D$12:$D1345,$D1346,AC$12:AC1345),2),IF(AA1346=0,0,ROUND(MIN(MIN(17300,TRUNC(0.75*(SUMIF($D$12:$D$2012,$D1346,Y$12:Y$2012)+SUMIF($D$12:$D$2012,$D1346,Z$12:Z$2012)),2)+SUMIF($D$12:$D1346,$D1346,AP$12:AP1346))-SUMIF($D$12:$D1345,$D1346,AC$12:AC1345)-SUMIF($D$12:$D$2012,$D1346,AB$12:AB$2012),AP1346),2))),"")</f>
        <v/>
      </c>
      <c r="AD1346" s="250" t="str">
        <f>IF(X1346&lt;&gt;"",1000 - SUMIF($D$12:$D1345,$D1346,AD$12:AD1345),"")</f>
        <v/>
      </c>
      <c r="AE1346" s="252"/>
      <c r="AF1346" s="253"/>
      <c r="AG1346" s="254"/>
      <c r="AH1346" s="255" t="str">
        <f t="shared" si="439"/>
        <v/>
      </c>
      <c r="AI1346" s="256"/>
      <c r="AJ1346" s="253"/>
      <c r="AK1346" s="254"/>
      <c r="AL1346" s="255" t="str">
        <f t="shared" si="440"/>
        <v/>
      </c>
      <c r="AM1346" s="256"/>
      <c r="AN1346" s="253"/>
      <c r="AO1346" s="254"/>
      <c r="AP1346" s="255" t="str">
        <f t="shared" si="420"/>
        <v/>
      </c>
      <c r="AQ1346" s="116"/>
      <c r="AR1346" s="116"/>
      <c r="AS1346" s="117"/>
      <c r="AT1346" s="118"/>
      <c r="AU1346" s="119" t="str">
        <f>IF(D1346&lt;&gt; "", IF(COUNTIF($D$12:$D1346,$D1346)&gt;1,0,IF(SUM(N1346,U1346,AB1346)&gt;0,IF(AND(X1346="",OR(Q1346&lt;&gt;"",J1346&lt;&gt;"")),IF(Q1346&lt;&gt;"",Q1346,IF(J1346&lt;&gt;"",J1346,0)),IF(AND(Q1346&lt;&gt;"",J1346&lt;&gt;"",Q1346=J1346),Q1346,X1346)),0)),"")</f>
        <v/>
      </c>
      <c r="AV1346" s="119" t="str">
        <f>IF(D1346&lt;&gt;"",IF(COUNTIF($D$12:$D1346,$D1346)&gt;1,0,IF(SUM(O1346,V1346,AC1346)&gt;0,IF(AND(X1346="",OR(Q1346&lt;&gt;"",J1346&lt;&gt;"")),IF(Q1346&lt;&gt;"",Q1346,IF(J1346&lt;&gt;"",J1346,0)),IF(AND(Q1346&lt;&gt;"",J1346&lt;&gt;"",Q1346=J1346),Q1346,X1346)),0)),"")</f>
        <v/>
      </c>
      <c r="AW1346" s="119" t="str">
        <f>IF(D1346&lt;&gt;"",IF(COUNTIF($D$12:$D1346,$D1346)&gt;1,0,IF(SUM(P1346,W1346,AD1346)&gt;0,IF(AND(X1346="",OR(Q1346&lt;&gt;"",J1346&lt;&gt;"")),IF(Q1346&lt;&gt;"",Q1346,IF(J1346&lt;&gt;"",J1346,0)),IF(AND(Q1346&lt;&gt;"",J1346&lt;&gt;"",Q1346=J1346),Q1346,X1346)),0)),"")</f>
        <v/>
      </c>
      <c r="AX1346" s="118" t="str">
        <f t="shared" si="421"/>
        <v/>
      </c>
      <c r="AY1346" s="118" t="str">
        <f t="shared" si="422"/>
        <v/>
      </c>
      <c r="AZ1346" s="118" t="str">
        <f t="shared" si="423"/>
        <v/>
      </c>
      <c r="BA1346" s="118" t="str">
        <f t="shared" si="424"/>
        <v/>
      </c>
      <c r="BB1346" s="118" t="str">
        <f t="shared" si="425"/>
        <v/>
      </c>
      <c r="BC1346" s="118" t="str">
        <f t="shared" si="426"/>
        <v/>
      </c>
      <c r="BD1346" s="118" t="str">
        <f t="shared" si="427"/>
        <v/>
      </c>
      <c r="BE1346" s="118" t="str">
        <f t="shared" si="428"/>
        <v/>
      </c>
      <c r="BF1346" s="118" t="str">
        <f t="shared" si="429"/>
        <v/>
      </c>
      <c r="BG1346" s="120"/>
      <c r="BH1346" s="120" t="str">
        <f t="shared" si="430"/>
        <v/>
      </c>
      <c r="BI1346" s="120" t="str">
        <f t="shared" si="431"/>
        <v/>
      </c>
      <c r="BJ1346" s="121"/>
      <c r="BK1346" s="120" t="str">
        <f t="shared" si="432"/>
        <v/>
      </c>
      <c r="BL1346" s="120" t="str">
        <f t="shared" si="433"/>
        <v/>
      </c>
      <c r="BM1346" s="120" t="str">
        <f t="shared" si="434"/>
        <v/>
      </c>
      <c r="BN1346" s="120" t="str">
        <f t="shared" si="435"/>
        <v/>
      </c>
      <c r="BO1346" s="120" t="str">
        <f t="shared" si="436"/>
        <v/>
      </c>
      <c r="BP1346" s="120" t="str">
        <f t="shared" si="437"/>
        <v/>
      </c>
      <c r="BQ1346" s="98"/>
      <c r="BR1346" s="98"/>
      <c r="BS1346" s="98"/>
      <c r="BT1346" s="98"/>
      <c r="BU1346" s="98"/>
      <c r="BV1346" s="98"/>
      <c r="BW1346" s="98"/>
      <c r="BX1346" s="98"/>
      <c r="BY1346" s="98"/>
      <c r="BZ1346" s="98"/>
      <c r="CA1346" s="98"/>
      <c r="CB1346" s="98"/>
      <c r="CC1346" s="98"/>
      <c r="CD1346" s="98"/>
      <c r="CE1346" s="98"/>
      <c r="CF1346" s="98"/>
      <c r="CG1346" s="98"/>
      <c r="CH1346" s="98"/>
      <c r="CI1346" s="98"/>
      <c r="CJ1346" s="98"/>
      <c r="CK1346" s="98"/>
      <c r="CL1346" s="98"/>
      <c r="CM1346" s="98"/>
      <c r="CN1346" s="98"/>
      <c r="CO1346" s="98"/>
      <c r="CP1346" s="98"/>
      <c r="CQ1346" s="98"/>
      <c r="CR1346" s="98"/>
      <c r="CS1346" s="98"/>
    </row>
    <row r="1347" spans="1:97" s="4" customFormat="1" ht="18.75" customHeight="1" x14ac:dyDescent="0.2">
      <c r="A1347" s="3">
        <f t="shared" si="438"/>
        <v>1335</v>
      </c>
      <c r="B1347" s="263"/>
      <c r="C1347" s="263"/>
      <c r="D1347" s="263"/>
      <c r="E1347" s="259"/>
      <c r="F1347" s="259"/>
      <c r="G1347" s="43"/>
      <c r="H1347" s="264"/>
      <c r="I1347" s="261"/>
      <c r="J1347" s="106"/>
      <c r="K1347" s="247"/>
      <c r="L1347" s="247"/>
      <c r="M1347" s="247"/>
      <c r="N1347" s="248" t="str">
        <f>IF(AND(K1347&lt;&gt;"",L1347&lt;&gt;"",J1347&lt;&gt;""),ROUND(MIN(IF(OR(J1347="OZZ",J1347="ZZ"),5000,17300),TRUNC(0.75*(SUMIF($D$12:$D1347,$D1347,K$12:K1347)+SUMIF($D$12:$D1347,$D1347,L$12:L1347)),2)) - SUMIF($D$12:$D1346,$D1347,N$12:N1346),2),"")</f>
        <v/>
      </c>
      <c r="O1347" s="249" t="str">
        <f>IF(AND(K1347&lt;&gt;"",L1347&lt;&gt;"",M1347&lt;&gt;"",J1347&lt;&gt;"",AH1347&lt;&gt;""),IF(OR(J1347="OZZ",J1347="ZZ"),ROUND(0-SUMIF($D$12:$D1346,$D1347,O$12:O1346),2),IF(M1347=0,0,ROUND(MIN(MIN(17300,TRUNC(0.75*(SUMIF($D$12:$D$2012,$D1347,K$12:K$2012)+SUMIF($D$12:$D$2012,$D1347,L$12:L$2012)),2)+SUMIF($D$12:$D1347,$D1347,AH$12:AH1347))-SUMIF($D$12:$D1346,$D1347,O$12:O1346)-SUMIF($D$12:$D$2012,$D1347,N$12:N$2012),AH1347),2))),"")</f>
        <v/>
      </c>
      <c r="P1347" s="250" t="str">
        <f>IF(J1347&lt;&gt;"",1000 - SUMIF($D$12:$D1346,$D1347,P$12:P1346),"")</f>
        <v/>
      </c>
      <c r="Q1347" s="106"/>
      <c r="R1347" s="247"/>
      <c r="S1347" s="247"/>
      <c r="T1347" s="247"/>
      <c r="U1347" s="248" t="str">
        <f>IF(AND(R1347&lt;&gt;"",S1347&lt;&gt;"",Q1347&lt;&gt;""),ROUND(MIN(IF(OR(Q1347="OZZ",Q1347="ZZ"),5000,17300),TRUNC(0.75*(SUMIF($D$12:$D1347,$D1347,R$12:R1347)+SUMIF($D$12:$D1347,$D1347,S$12:S1347)),2)) - SUMIF($D$12:$D1346,$D1347,U$12:U1346),2),"")</f>
        <v/>
      </c>
      <c r="V1347" s="248" t="str">
        <f>IF(AND(R1347&lt;&gt;"",S1347&lt;&gt;"",T1347&lt;&gt;"",Q1347&lt;&gt;"",AL1347&lt;&gt;""),IF(OR(Q1347="OZZ",Q1347="ZZ"),ROUND(0-SUMIF($D$12:$D1346,$D1347,V$12:V1346),2),IF(T1347=0,0,ROUND(MIN(MIN(17300,TRUNC(0.75*(SUMIF($D$12:$D$2012,$D1347,R$12:R$2012)+SUMIF($D$12:$D$2012,$D1347,S$12:S$2012)),2)+SUMIF($D$12:$D1347,$D1347,AL$12:AL1347))-SUMIF($D$12:$D1346,$D1347,V$12:V1346)-SUMIF($D$12:$D$2012,$D1347,U$12:U$2012),AL1347),2))),"")</f>
        <v/>
      </c>
      <c r="W1347" s="250" t="str">
        <f>IF(Q1347&lt;&gt;"",1000 - SUMIF($D$12:$D1346,$D1347,W$12:W1346),"")</f>
        <v/>
      </c>
      <c r="X1347" s="106"/>
      <c r="Y1347" s="247"/>
      <c r="Z1347" s="247"/>
      <c r="AA1347" s="247"/>
      <c r="AB1347" s="248" t="str">
        <f>IF(AND(Y1347&lt;&gt;"",Z1347&lt;&gt;"",X1347&lt;&gt;""),ROUND(MIN(IF(OR(X1347="OZZ",X1347="ZZ"),5000,17300),TRUNC(0.75*(SUMIF($D$12:$D1347,$D1347,Y$12:Y1347)+SUMIF($D$12:$D1347,$D1347,Z$12:Z1347)),2)) - SUMIF($D$12:$D1346,$D1347,AB$12:AB1346),2),"")</f>
        <v/>
      </c>
      <c r="AC1347" s="251" t="str">
        <f>IF(AND(Y1347&lt;&gt;"",Z1347&lt;&gt;"",AA1347&lt;&gt;"",X1347&lt;&gt;"",AP1347&lt;&gt;""),IF(OR(X1347="OZZ",X1347="ZZ"),ROUND(0-SUMIF($D$12:$D1346,$D1347,AC$12:AC1346),2),IF(AA1347=0,0,ROUND(MIN(MIN(17300,TRUNC(0.75*(SUMIF($D$12:$D$2012,$D1347,Y$12:Y$2012)+SUMIF($D$12:$D$2012,$D1347,Z$12:Z$2012)),2)+SUMIF($D$12:$D1347,$D1347,AP$12:AP1347))-SUMIF($D$12:$D1346,$D1347,AC$12:AC1346)-SUMIF($D$12:$D$2012,$D1347,AB$12:AB$2012),AP1347),2))),"")</f>
        <v/>
      </c>
      <c r="AD1347" s="250" t="str">
        <f>IF(X1347&lt;&gt;"",1000 - SUMIF($D$12:$D1346,$D1347,AD$12:AD1346),"")</f>
        <v/>
      </c>
      <c r="AE1347" s="252"/>
      <c r="AF1347" s="253"/>
      <c r="AG1347" s="254"/>
      <c r="AH1347" s="255" t="str">
        <f t="shared" si="439"/>
        <v/>
      </c>
      <c r="AI1347" s="256"/>
      <c r="AJ1347" s="253"/>
      <c r="AK1347" s="254"/>
      <c r="AL1347" s="255" t="str">
        <f t="shared" si="440"/>
        <v/>
      </c>
      <c r="AM1347" s="256"/>
      <c r="AN1347" s="253"/>
      <c r="AO1347" s="254"/>
      <c r="AP1347" s="255" t="str">
        <f t="shared" si="420"/>
        <v/>
      </c>
      <c r="AQ1347" s="116"/>
      <c r="AR1347" s="116"/>
      <c r="AS1347" s="117"/>
      <c r="AT1347" s="118"/>
      <c r="AU1347" s="119" t="str">
        <f>IF(D1347&lt;&gt; "", IF(COUNTIF($D$12:$D1347,$D1347)&gt;1,0,IF(SUM(N1347,U1347,AB1347)&gt;0,IF(AND(X1347="",OR(Q1347&lt;&gt;"",J1347&lt;&gt;"")),IF(Q1347&lt;&gt;"",Q1347,IF(J1347&lt;&gt;"",J1347,0)),IF(AND(Q1347&lt;&gt;"",J1347&lt;&gt;"",Q1347=J1347),Q1347,X1347)),0)),"")</f>
        <v/>
      </c>
      <c r="AV1347" s="119" t="str">
        <f>IF(D1347&lt;&gt;"",IF(COUNTIF($D$12:$D1347,$D1347)&gt;1,0,IF(SUM(O1347,V1347,AC1347)&gt;0,IF(AND(X1347="",OR(Q1347&lt;&gt;"",J1347&lt;&gt;"")),IF(Q1347&lt;&gt;"",Q1347,IF(J1347&lt;&gt;"",J1347,0)),IF(AND(Q1347&lt;&gt;"",J1347&lt;&gt;"",Q1347=J1347),Q1347,X1347)),0)),"")</f>
        <v/>
      </c>
      <c r="AW1347" s="119" t="str">
        <f>IF(D1347&lt;&gt;"",IF(COUNTIF($D$12:$D1347,$D1347)&gt;1,0,IF(SUM(P1347,W1347,AD1347)&gt;0,IF(AND(X1347="",OR(Q1347&lt;&gt;"",J1347&lt;&gt;"")),IF(Q1347&lt;&gt;"",Q1347,IF(J1347&lt;&gt;"",J1347,0)),IF(AND(Q1347&lt;&gt;"",J1347&lt;&gt;"",Q1347=J1347),Q1347,X1347)),0)),"")</f>
        <v/>
      </c>
      <c r="AX1347" s="118" t="str">
        <f t="shared" si="421"/>
        <v/>
      </c>
      <c r="AY1347" s="118" t="str">
        <f t="shared" si="422"/>
        <v/>
      </c>
      <c r="AZ1347" s="118" t="str">
        <f t="shared" si="423"/>
        <v/>
      </c>
      <c r="BA1347" s="118" t="str">
        <f t="shared" si="424"/>
        <v/>
      </c>
      <c r="BB1347" s="118" t="str">
        <f t="shared" si="425"/>
        <v/>
      </c>
      <c r="BC1347" s="118" t="str">
        <f t="shared" si="426"/>
        <v/>
      </c>
      <c r="BD1347" s="118" t="str">
        <f t="shared" si="427"/>
        <v/>
      </c>
      <c r="BE1347" s="118" t="str">
        <f t="shared" si="428"/>
        <v/>
      </c>
      <c r="BF1347" s="118" t="str">
        <f t="shared" si="429"/>
        <v/>
      </c>
      <c r="BG1347" s="120"/>
      <c r="BH1347" s="120" t="str">
        <f t="shared" si="430"/>
        <v/>
      </c>
      <c r="BI1347" s="120" t="str">
        <f t="shared" si="431"/>
        <v/>
      </c>
      <c r="BJ1347" s="121"/>
      <c r="BK1347" s="120" t="str">
        <f t="shared" si="432"/>
        <v/>
      </c>
      <c r="BL1347" s="120" t="str">
        <f t="shared" si="433"/>
        <v/>
      </c>
      <c r="BM1347" s="120" t="str">
        <f t="shared" si="434"/>
        <v/>
      </c>
      <c r="BN1347" s="120" t="str">
        <f t="shared" si="435"/>
        <v/>
      </c>
      <c r="BO1347" s="120" t="str">
        <f t="shared" si="436"/>
        <v/>
      </c>
      <c r="BP1347" s="120" t="str">
        <f t="shared" si="437"/>
        <v/>
      </c>
      <c r="BQ1347" s="98"/>
      <c r="BR1347" s="98"/>
      <c r="BS1347" s="98"/>
      <c r="BT1347" s="98"/>
      <c r="BU1347" s="98"/>
      <c r="BV1347" s="98"/>
      <c r="BW1347" s="98"/>
      <c r="BX1347" s="98"/>
      <c r="BY1347" s="98"/>
      <c r="BZ1347" s="98"/>
      <c r="CA1347" s="98"/>
      <c r="CB1347" s="98"/>
      <c r="CC1347" s="98"/>
      <c r="CD1347" s="98"/>
      <c r="CE1347" s="98"/>
      <c r="CF1347" s="98"/>
      <c r="CG1347" s="98"/>
      <c r="CH1347" s="98"/>
      <c r="CI1347" s="98"/>
      <c r="CJ1347" s="98"/>
      <c r="CK1347" s="98"/>
      <c r="CL1347" s="98"/>
      <c r="CM1347" s="98"/>
      <c r="CN1347" s="98"/>
      <c r="CO1347" s="98"/>
      <c r="CP1347" s="98"/>
      <c r="CQ1347" s="98"/>
      <c r="CR1347" s="98"/>
      <c r="CS1347" s="98"/>
    </row>
    <row r="1348" spans="1:97" s="4" customFormat="1" ht="18.75" customHeight="1" x14ac:dyDescent="0.2">
      <c r="A1348" s="3">
        <f t="shared" si="438"/>
        <v>1336</v>
      </c>
      <c r="B1348" s="263"/>
      <c r="C1348" s="263"/>
      <c r="D1348" s="263"/>
      <c r="E1348" s="259"/>
      <c r="F1348" s="259"/>
      <c r="G1348" s="43"/>
      <c r="H1348" s="264"/>
      <c r="I1348" s="261"/>
      <c r="J1348" s="106"/>
      <c r="K1348" s="247"/>
      <c r="L1348" s="247"/>
      <c r="M1348" s="247"/>
      <c r="N1348" s="248" t="str">
        <f>IF(AND(K1348&lt;&gt;"",L1348&lt;&gt;"",J1348&lt;&gt;""),ROUND(MIN(IF(OR(J1348="OZZ",J1348="ZZ"),5000,17300),TRUNC(0.75*(SUMIF($D$12:$D1348,$D1348,K$12:K1348)+SUMIF($D$12:$D1348,$D1348,L$12:L1348)),2)) - SUMIF($D$12:$D1347,$D1348,N$12:N1347),2),"")</f>
        <v/>
      </c>
      <c r="O1348" s="249" t="str">
        <f>IF(AND(K1348&lt;&gt;"",L1348&lt;&gt;"",M1348&lt;&gt;"",J1348&lt;&gt;"",AH1348&lt;&gt;""),IF(OR(J1348="OZZ",J1348="ZZ"),ROUND(0-SUMIF($D$12:$D1347,$D1348,O$12:O1347),2),IF(M1348=0,0,ROUND(MIN(MIN(17300,TRUNC(0.75*(SUMIF($D$12:$D$2012,$D1348,K$12:K$2012)+SUMIF($D$12:$D$2012,$D1348,L$12:L$2012)),2)+SUMIF($D$12:$D1348,$D1348,AH$12:AH1348))-SUMIF($D$12:$D1347,$D1348,O$12:O1347)-SUMIF($D$12:$D$2012,$D1348,N$12:N$2012),AH1348),2))),"")</f>
        <v/>
      </c>
      <c r="P1348" s="250" t="str">
        <f>IF(J1348&lt;&gt;"",1000 - SUMIF($D$12:$D1347,$D1348,P$12:P1347),"")</f>
        <v/>
      </c>
      <c r="Q1348" s="106"/>
      <c r="R1348" s="247"/>
      <c r="S1348" s="247"/>
      <c r="T1348" s="247"/>
      <c r="U1348" s="248" t="str">
        <f>IF(AND(R1348&lt;&gt;"",S1348&lt;&gt;"",Q1348&lt;&gt;""),ROUND(MIN(IF(OR(Q1348="OZZ",Q1348="ZZ"),5000,17300),TRUNC(0.75*(SUMIF($D$12:$D1348,$D1348,R$12:R1348)+SUMIF($D$12:$D1348,$D1348,S$12:S1348)),2)) - SUMIF($D$12:$D1347,$D1348,U$12:U1347),2),"")</f>
        <v/>
      </c>
      <c r="V1348" s="248" t="str">
        <f>IF(AND(R1348&lt;&gt;"",S1348&lt;&gt;"",T1348&lt;&gt;"",Q1348&lt;&gt;"",AL1348&lt;&gt;""),IF(OR(Q1348="OZZ",Q1348="ZZ"),ROUND(0-SUMIF($D$12:$D1347,$D1348,V$12:V1347),2),IF(T1348=0,0,ROUND(MIN(MIN(17300,TRUNC(0.75*(SUMIF($D$12:$D$2012,$D1348,R$12:R$2012)+SUMIF($D$12:$D$2012,$D1348,S$12:S$2012)),2)+SUMIF($D$12:$D1348,$D1348,AL$12:AL1348))-SUMIF($D$12:$D1347,$D1348,V$12:V1347)-SUMIF($D$12:$D$2012,$D1348,U$12:U$2012),AL1348),2))),"")</f>
        <v/>
      </c>
      <c r="W1348" s="250" t="str">
        <f>IF(Q1348&lt;&gt;"",1000 - SUMIF($D$12:$D1347,$D1348,W$12:W1347),"")</f>
        <v/>
      </c>
      <c r="X1348" s="106"/>
      <c r="Y1348" s="247"/>
      <c r="Z1348" s="247"/>
      <c r="AA1348" s="247"/>
      <c r="AB1348" s="248" t="str">
        <f>IF(AND(Y1348&lt;&gt;"",Z1348&lt;&gt;"",X1348&lt;&gt;""),ROUND(MIN(IF(OR(X1348="OZZ",X1348="ZZ"),5000,17300),TRUNC(0.75*(SUMIF($D$12:$D1348,$D1348,Y$12:Y1348)+SUMIF($D$12:$D1348,$D1348,Z$12:Z1348)),2)) - SUMIF($D$12:$D1347,$D1348,AB$12:AB1347),2),"")</f>
        <v/>
      </c>
      <c r="AC1348" s="251" t="str">
        <f>IF(AND(Y1348&lt;&gt;"",Z1348&lt;&gt;"",AA1348&lt;&gt;"",X1348&lt;&gt;"",AP1348&lt;&gt;""),IF(OR(X1348="OZZ",X1348="ZZ"),ROUND(0-SUMIF($D$12:$D1347,$D1348,AC$12:AC1347),2),IF(AA1348=0,0,ROUND(MIN(MIN(17300,TRUNC(0.75*(SUMIF($D$12:$D$2012,$D1348,Y$12:Y$2012)+SUMIF($D$12:$D$2012,$D1348,Z$12:Z$2012)),2)+SUMIF($D$12:$D1348,$D1348,AP$12:AP1348))-SUMIF($D$12:$D1347,$D1348,AC$12:AC1347)-SUMIF($D$12:$D$2012,$D1348,AB$12:AB$2012),AP1348),2))),"")</f>
        <v/>
      </c>
      <c r="AD1348" s="250" t="str">
        <f>IF(X1348&lt;&gt;"",1000 - SUMIF($D$12:$D1347,$D1348,AD$12:AD1347),"")</f>
        <v/>
      </c>
      <c r="AE1348" s="252"/>
      <c r="AF1348" s="253"/>
      <c r="AG1348" s="254"/>
      <c r="AH1348" s="255" t="str">
        <f t="shared" si="439"/>
        <v/>
      </c>
      <c r="AI1348" s="256"/>
      <c r="AJ1348" s="253"/>
      <c r="AK1348" s="254"/>
      <c r="AL1348" s="255" t="str">
        <f t="shared" si="440"/>
        <v/>
      </c>
      <c r="AM1348" s="256"/>
      <c r="AN1348" s="253"/>
      <c r="AO1348" s="254"/>
      <c r="AP1348" s="255" t="str">
        <f t="shared" si="420"/>
        <v/>
      </c>
      <c r="AQ1348" s="116"/>
      <c r="AR1348" s="116"/>
      <c r="AS1348" s="117"/>
      <c r="AT1348" s="118"/>
      <c r="AU1348" s="119" t="str">
        <f>IF(D1348&lt;&gt; "", IF(COUNTIF($D$12:$D1348,$D1348)&gt;1,0,IF(SUM(N1348,U1348,AB1348)&gt;0,IF(AND(X1348="",OR(Q1348&lt;&gt;"",J1348&lt;&gt;"")),IF(Q1348&lt;&gt;"",Q1348,IF(J1348&lt;&gt;"",J1348,0)),IF(AND(Q1348&lt;&gt;"",J1348&lt;&gt;"",Q1348=J1348),Q1348,X1348)),0)),"")</f>
        <v/>
      </c>
      <c r="AV1348" s="119" t="str">
        <f>IF(D1348&lt;&gt;"",IF(COUNTIF($D$12:$D1348,$D1348)&gt;1,0,IF(SUM(O1348,V1348,AC1348)&gt;0,IF(AND(X1348="",OR(Q1348&lt;&gt;"",J1348&lt;&gt;"")),IF(Q1348&lt;&gt;"",Q1348,IF(J1348&lt;&gt;"",J1348,0)),IF(AND(Q1348&lt;&gt;"",J1348&lt;&gt;"",Q1348=J1348),Q1348,X1348)),0)),"")</f>
        <v/>
      </c>
      <c r="AW1348" s="119" t="str">
        <f>IF(D1348&lt;&gt;"",IF(COUNTIF($D$12:$D1348,$D1348)&gt;1,0,IF(SUM(P1348,W1348,AD1348)&gt;0,IF(AND(X1348="",OR(Q1348&lt;&gt;"",J1348&lt;&gt;"")),IF(Q1348&lt;&gt;"",Q1348,IF(J1348&lt;&gt;"",J1348,0)),IF(AND(Q1348&lt;&gt;"",J1348&lt;&gt;"",Q1348=J1348),Q1348,X1348)),0)),"")</f>
        <v/>
      </c>
      <c r="AX1348" s="118" t="str">
        <f t="shared" si="421"/>
        <v/>
      </c>
      <c r="AY1348" s="118" t="str">
        <f t="shared" si="422"/>
        <v/>
      </c>
      <c r="AZ1348" s="118" t="str">
        <f t="shared" si="423"/>
        <v/>
      </c>
      <c r="BA1348" s="118" t="str">
        <f t="shared" si="424"/>
        <v/>
      </c>
      <c r="BB1348" s="118" t="str">
        <f t="shared" si="425"/>
        <v/>
      </c>
      <c r="BC1348" s="118" t="str">
        <f t="shared" si="426"/>
        <v/>
      </c>
      <c r="BD1348" s="118" t="str">
        <f t="shared" si="427"/>
        <v/>
      </c>
      <c r="BE1348" s="118" t="str">
        <f t="shared" si="428"/>
        <v/>
      </c>
      <c r="BF1348" s="118" t="str">
        <f t="shared" si="429"/>
        <v/>
      </c>
      <c r="BG1348" s="120"/>
      <c r="BH1348" s="120" t="str">
        <f t="shared" si="430"/>
        <v/>
      </c>
      <c r="BI1348" s="120" t="str">
        <f t="shared" si="431"/>
        <v/>
      </c>
      <c r="BJ1348" s="121"/>
      <c r="BK1348" s="120" t="str">
        <f t="shared" si="432"/>
        <v/>
      </c>
      <c r="BL1348" s="120" t="str">
        <f t="shared" si="433"/>
        <v/>
      </c>
      <c r="BM1348" s="120" t="str">
        <f t="shared" si="434"/>
        <v/>
      </c>
      <c r="BN1348" s="120" t="str">
        <f t="shared" si="435"/>
        <v/>
      </c>
      <c r="BO1348" s="120" t="str">
        <f t="shared" si="436"/>
        <v/>
      </c>
      <c r="BP1348" s="120" t="str">
        <f t="shared" si="437"/>
        <v/>
      </c>
      <c r="BQ1348" s="98"/>
      <c r="BR1348" s="98"/>
      <c r="BS1348" s="98"/>
      <c r="BT1348" s="98"/>
      <c r="BU1348" s="98"/>
      <c r="BV1348" s="98"/>
      <c r="BW1348" s="98"/>
      <c r="BX1348" s="98"/>
      <c r="BY1348" s="98"/>
      <c r="BZ1348" s="98"/>
      <c r="CA1348" s="98"/>
      <c r="CB1348" s="98"/>
      <c r="CC1348" s="98"/>
      <c r="CD1348" s="98"/>
      <c r="CE1348" s="98"/>
      <c r="CF1348" s="98"/>
      <c r="CG1348" s="98"/>
      <c r="CH1348" s="98"/>
      <c r="CI1348" s="98"/>
      <c r="CJ1348" s="98"/>
      <c r="CK1348" s="98"/>
      <c r="CL1348" s="98"/>
      <c r="CM1348" s="98"/>
      <c r="CN1348" s="98"/>
      <c r="CO1348" s="98"/>
      <c r="CP1348" s="98"/>
      <c r="CQ1348" s="98"/>
      <c r="CR1348" s="98"/>
      <c r="CS1348" s="98"/>
    </row>
    <row r="1349" spans="1:97" s="4" customFormat="1" ht="18.75" customHeight="1" x14ac:dyDescent="0.2">
      <c r="A1349" s="3">
        <f t="shared" si="438"/>
        <v>1337</v>
      </c>
      <c r="B1349" s="263"/>
      <c r="C1349" s="263"/>
      <c r="D1349" s="263"/>
      <c r="E1349" s="259"/>
      <c r="F1349" s="259"/>
      <c r="G1349" s="43"/>
      <c r="H1349" s="264"/>
      <c r="I1349" s="261"/>
      <c r="J1349" s="106"/>
      <c r="K1349" s="247"/>
      <c r="L1349" s="247"/>
      <c r="M1349" s="247"/>
      <c r="N1349" s="248" t="str">
        <f>IF(AND(K1349&lt;&gt;"",L1349&lt;&gt;"",J1349&lt;&gt;""),ROUND(MIN(IF(OR(J1349="OZZ",J1349="ZZ"),5000,17300),TRUNC(0.75*(SUMIF($D$12:$D1349,$D1349,K$12:K1349)+SUMIF($D$12:$D1349,$D1349,L$12:L1349)),2)) - SUMIF($D$12:$D1348,$D1349,N$12:N1348),2),"")</f>
        <v/>
      </c>
      <c r="O1349" s="249" t="str">
        <f>IF(AND(K1349&lt;&gt;"",L1349&lt;&gt;"",M1349&lt;&gt;"",J1349&lt;&gt;"",AH1349&lt;&gt;""),IF(OR(J1349="OZZ",J1349="ZZ"),ROUND(0-SUMIF($D$12:$D1348,$D1349,O$12:O1348),2),IF(M1349=0,0,ROUND(MIN(MIN(17300,TRUNC(0.75*(SUMIF($D$12:$D$2012,$D1349,K$12:K$2012)+SUMIF($D$12:$D$2012,$D1349,L$12:L$2012)),2)+SUMIF($D$12:$D1349,$D1349,AH$12:AH1349))-SUMIF($D$12:$D1348,$D1349,O$12:O1348)-SUMIF($D$12:$D$2012,$D1349,N$12:N$2012),AH1349),2))),"")</f>
        <v/>
      </c>
      <c r="P1349" s="250" t="str">
        <f>IF(J1349&lt;&gt;"",1000 - SUMIF($D$12:$D1348,$D1349,P$12:P1348),"")</f>
        <v/>
      </c>
      <c r="Q1349" s="106"/>
      <c r="R1349" s="247"/>
      <c r="S1349" s="247"/>
      <c r="T1349" s="247"/>
      <c r="U1349" s="248" t="str">
        <f>IF(AND(R1349&lt;&gt;"",S1349&lt;&gt;"",Q1349&lt;&gt;""),ROUND(MIN(IF(OR(Q1349="OZZ",Q1349="ZZ"),5000,17300),TRUNC(0.75*(SUMIF($D$12:$D1349,$D1349,R$12:R1349)+SUMIF($D$12:$D1349,$D1349,S$12:S1349)),2)) - SUMIF($D$12:$D1348,$D1349,U$12:U1348),2),"")</f>
        <v/>
      </c>
      <c r="V1349" s="248" t="str">
        <f>IF(AND(R1349&lt;&gt;"",S1349&lt;&gt;"",T1349&lt;&gt;"",Q1349&lt;&gt;"",AL1349&lt;&gt;""),IF(OR(Q1349="OZZ",Q1349="ZZ"),ROUND(0-SUMIF($D$12:$D1348,$D1349,V$12:V1348),2),IF(T1349=0,0,ROUND(MIN(MIN(17300,TRUNC(0.75*(SUMIF($D$12:$D$2012,$D1349,R$12:R$2012)+SUMIF($D$12:$D$2012,$D1349,S$12:S$2012)),2)+SUMIF($D$12:$D1349,$D1349,AL$12:AL1349))-SUMIF($D$12:$D1348,$D1349,V$12:V1348)-SUMIF($D$12:$D$2012,$D1349,U$12:U$2012),AL1349),2))),"")</f>
        <v/>
      </c>
      <c r="W1349" s="250" t="str">
        <f>IF(Q1349&lt;&gt;"",1000 - SUMIF($D$12:$D1348,$D1349,W$12:W1348),"")</f>
        <v/>
      </c>
      <c r="X1349" s="106"/>
      <c r="Y1349" s="247"/>
      <c r="Z1349" s="247"/>
      <c r="AA1349" s="247"/>
      <c r="AB1349" s="248" t="str">
        <f>IF(AND(Y1349&lt;&gt;"",Z1349&lt;&gt;"",X1349&lt;&gt;""),ROUND(MIN(IF(OR(X1349="OZZ",X1349="ZZ"),5000,17300),TRUNC(0.75*(SUMIF($D$12:$D1349,$D1349,Y$12:Y1349)+SUMIF($D$12:$D1349,$D1349,Z$12:Z1349)),2)) - SUMIF($D$12:$D1348,$D1349,AB$12:AB1348),2),"")</f>
        <v/>
      </c>
      <c r="AC1349" s="251" t="str">
        <f>IF(AND(Y1349&lt;&gt;"",Z1349&lt;&gt;"",AA1349&lt;&gt;"",X1349&lt;&gt;"",AP1349&lt;&gt;""),IF(OR(X1349="OZZ",X1349="ZZ"),ROUND(0-SUMIF($D$12:$D1348,$D1349,AC$12:AC1348),2),IF(AA1349=0,0,ROUND(MIN(MIN(17300,TRUNC(0.75*(SUMIF($D$12:$D$2012,$D1349,Y$12:Y$2012)+SUMIF($D$12:$D$2012,$D1349,Z$12:Z$2012)),2)+SUMIF($D$12:$D1349,$D1349,AP$12:AP1349))-SUMIF($D$12:$D1348,$D1349,AC$12:AC1348)-SUMIF($D$12:$D$2012,$D1349,AB$12:AB$2012),AP1349),2))),"")</f>
        <v/>
      </c>
      <c r="AD1349" s="250" t="str">
        <f>IF(X1349&lt;&gt;"",1000 - SUMIF($D$12:$D1348,$D1349,AD$12:AD1348),"")</f>
        <v/>
      </c>
      <c r="AE1349" s="252"/>
      <c r="AF1349" s="253"/>
      <c r="AG1349" s="254"/>
      <c r="AH1349" s="255" t="str">
        <f t="shared" si="439"/>
        <v/>
      </c>
      <c r="AI1349" s="256"/>
      <c r="AJ1349" s="253"/>
      <c r="AK1349" s="254"/>
      <c r="AL1349" s="255" t="str">
        <f t="shared" si="440"/>
        <v/>
      </c>
      <c r="AM1349" s="256"/>
      <c r="AN1349" s="253"/>
      <c r="AO1349" s="254"/>
      <c r="AP1349" s="255" t="str">
        <f t="shared" si="420"/>
        <v/>
      </c>
      <c r="AQ1349" s="116"/>
      <c r="AR1349" s="116"/>
      <c r="AS1349" s="117"/>
      <c r="AT1349" s="118"/>
      <c r="AU1349" s="119" t="str">
        <f>IF(D1349&lt;&gt; "", IF(COUNTIF($D$12:$D1349,$D1349)&gt;1,0,IF(SUM(N1349,U1349,AB1349)&gt;0,IF(AND(X1349="",OR(Q1349&lt;&gt;"",J1349&lt;&gt;"")),IF(Q1349&lt;&gt;"",Q1349,IF(J1349&lt;&gt;"",J1349,0)),IF(AND(Q1349&lt;&gt;"",J1349&lt;&gt;"",Q1349=J1349),Q1349,X1349)),0)),"")</f>
        <v/>
      </c>
      <c r="AV1349" s="119" t="str">
        <f>IF(D1349&lt;&gt;"",IF(COUNTIF($D$12:$D1349,$D1349)&gt;1,0,IF(SUM(O1349,V1349,AC1349)&gt;0,IF(AND(X1349="",OR(Q1349&lt;&gt;"",J1349&lt;&gt;"")),IF(Q1349&lt;&gt;"",Q1349,IF(J1349&lt;&gt;"",J1349,0)),IF(AND(Q1349&lt;&gt;"",J1349&lt;&gt;"",Q1349=J1349),Q1349,X1349)),0)),"")</f>
        <v/>
      </c>
      <c r="AW1349" s="119" t="str">
        <f>IF(D1349&lt;&gt;"",IF(COUNTIF($D$12:$D1349,$D1349)&gt;1,0,IF(SUM(P1349,W1349,AD1349)&gt;0,IF(AND(X1349="",OR(Q1349&lt;&gt;"",J1349&lt;&gt;"")),IF(Q1349&lt;&gt;"",Q1349,IF(J1349&lt;&gt;"",J1349,0)),IF(AND(Q1349&lt;&gt;"",J1349&lt;&gt;"",Q1349=J1349),Q1349,X1349)),0)),"")</f>
        <v/>
      </c>
      <c r="AX1349" s="118" t="str">
        <f t="shared" si="421"/>
        <v/>
      </c>
      <c r="AY1349" s="118" t="str">
        <f t="shared" si="422"/>
        <v/>
      </c>
      <c r="AZ1349" s="118" t="str">
        <f t="shared" si="423"/>
        <v/>
      </c>
      <c r="BA1349" s="118" t="str">
        <f t="shared" si="424"/>
        <v/>
      </c>
      <c r="BB1349" s="118" t="str">
        <f t="shared" si="425"/>
        <v/>
      </c>
      <c r="BC1349" s="118" t="str">
        <f t="shared" si="426"/>
        <v/>
      </c>
      <c r="BD1349" s="118" t="str">
        <f t="shared" si="427"/>
        <v/>
      </c>
      <c r="BE1349" s="118" t="str">
        <f t="shared" si="428"/>
        <v/>
      </c>
      <c r="BF1349" s="118" t="str">
        <f t="shared" si="429"/>
        <v/>
      </c>
      <c r="BG1349" s="120"/>
      <c r="BH1349" s="120" t="str">
        <f t="shared" si="430"/>
        <v/>
      </c>
      <c r="BI1349" s="120" t="str">
        <f t="shared" si="431"/>
        <v/>
      </c>
      <c r="BJ1349" s="121"/>
      <c r="BK1349" s="120" t="str">
        <f t="shared" si="432"/>
        <v/>
      </c>
      <c r="BL1349" s="120" t="str">
        <f t="shared" si="433"/>
        <v/>
      </c>
      <c r="BM1349" s="120" t="str">
        <f t="shared" si="434"/>
        <v/>
      </c>
      <c r="BN1349" s="120" t="str">
        <f t="shared" si="435"/>
        <v/>
      </c>
      <c r="BO1349" s="120" t="str">
        <f t="shared" si="436"/>
        <v/>
      </c>
      <c r="BP1349" s="120" t="str">
        <f t="shared" si="437"/>
        <v/>
      </c>
      <c r="BQ1349" s="98"/>
      <c r="BR1349" s="98"/>
      <c r="BS1349" s="98"/>
      <c r="BT1349" s="98"/>
      <c r="BU1349" s="98"/>
      <c r="BV1349" s="98"/>
      <c r="BW1349" s="98"/>
      <c r="BX1349" s="98"/>
      <c r="BY1349" s="98"/>
      <c r="BZ1349" s="98"/>
      <c r="CA1349" s="98"/>
      <c r="CB1349" s="98"/>
      <c r="CC1349" s="98"/>
      <c r="CD1349" s="98"/>
      <c r="CE1349" s="98"/>
      <c r="CF1349" s="98"/>
      <c r="CG1349" s="98"/>
      <c r="CH1349" s="98"/>
      <c r="CI1349" s="98"/>
      <c r="CJ1349" s="98"/>
      <c r="CK1349" s="98"/>
      <c r="CL1349" s="98"/>
      <c r="CM1349" s="98"/>
      <c r="CN1349" s="98"/>
      <c r="CO1349" s="98"/>
      <c r="CP1349" s="98"/>
      <c r="CQ1349" s="98"/>
      <c r="CR1349" s="98"/>
      <c r="CS1349" s="98"/>
    </row>
    <row r="1350" spans="1:97" s="4" customFormat="1" ht="18.75" customHeight="1" x14ac:dyDescent="0.2">
      <c r="A1350" s="3">
        <f t="shared" si="438"/>
        <v>1338</v>
      </c>
      <c r="B1350" s="263"/>
      <c r="C1350" s="263"/>
      <c r="D1350" s="263"/>
      <c r="E1350" s="259"/>
      <c r="F1350" s="259"/>
      <c r="G1350" s="43"/>
      <c r="H1350" s="264"/>
      <c r="I1350" s="261"/>
      <c r="J1350" s="106"/>
      <c r="K1350" s="247"/>
      <c r="L1350" s="247"/>
      <c r="M1350" s="247"/>
      <c r="N1350" s="248" t="str">
        <f>IF(AND(K1350&lt;&gt;"",L1350&lt;&gt;"",J1350&lt;&gt;""),ROUND(MIN(IF(OR(J1350="OZZ",J1350="ZZ"),5000,17300),TRUNC(0.75*(SUMIF($D$12:$D1350,$D1350,K$12:K1350)+SUMIF($D$12:$D1350,$D1350,L$12:L1350)),2)) - SUMIF($D$12:$D1349,$D1350,N$12:N1349),2),"")</f>
        <v/>
      </c>
      <c r="O1350" s="249" t="str">
        <f>IF(AND(K1350&lt;&gt;"",L1350&lt;&gt;"",M1350&lt;&gt;"",J1350&lt;&gt;"",AH1350&lt;&gt;""),IF(OR(J1350="OZZ",J1350="ZZ"),ROUND(0-SUMIF($D$12:$D1349,$D1350,O$12:O1349),2),IF(M1350=0,0,ROUND(MIN(MIN(17300,TRUNC(0.75*(SUMIF($D$12:$D$2012,$D1350,K$12:K$2012)+SUMIF($D$12:$D$2012,$D1350,L$12:L$2012)),2)+SUMIF($D$12:$D1350,$D1350,AH$12:AH1350))-SUMIF($D$12:$D1349,$D1350,O$12:O1349)-SUMIF($D$12:$D$2012,$D1350,N$12:N$2012),AH1350),2))),"")</f>
        <v/>
      </c>
      <c r="P1350" s="250" t="str">
        <f>IF(J1350&lt;&gt;"",1000 - SUMIF($D$12:$D1349,$D1350,P$12:P1349),"")</f>
        <v/>
      </c>
      <c r="Q1350" s="106"/>
      <c r="R1350" s="247"/>
      <c r="S1350" s="247"/>
      <c r="T1350" s="247"/>
      <c r="U1350" s="248" t="str">
        <f>IF(AND(R1350&lt;&gt;"",S1350&lt;&gt;"",Q1350&lt;&gt;""),ROUND(MIN(IF(OR(Q1350="OZZ",Q1350="ZZ"),5000,17300),TRUNC(0.75*(SUMIF($D$12:$D1350,$D1350,R$12:R1350)+SUMIF($D$12:$D1350,$D1350,S$12:S1350)),2)) - SUMIF($D$12:$D1349,$D1350,U$12:U1349),2),"")</f>
        <v/>
      </c>
      <c r="V1350" s="248" t="str">
        <f>IF(AND(R1350&lt;&gt;"",S1350&lt;&gt;"",T1350&lt;&gt;"",Q1350&lt;&gt;"",AL1350&lt;&gt;""),IF(OR(Q1350="OZZ",Q1350="ZZ"),ROUND(0-SUMIF($D$12:$D1349,$D1350,V$12:V1349),2),IF(T1350=0,0,ROUND(MIN(MIN(17300,TRUNC(0.75*(SUMIF($D$12:$D$2012,$D1350,R$12:R$2012)+SUMIF($D$12:$D$2012,$D1350,S$12:S$2012)),2)+SUMIF($D$12:$D1350,$D1350,AL$12:AL1350))-SUMIF($D$12:$D1349,$D1350,V$12:V1349)-SUMIF($D$12:$D$2012,$D1350,U$12:U$2012),AL1350),2))),"")</f>
        <v/>
      </c>
      <c r="W1350" s="250" t="str">
        <f>IF(Q1350&lt;&gt;"",1000 - SUMIF($D$12:$D1349,$D1350,W$12:W1349),"")</f>
        <v/>
      </c>
      <c r="X1350" s="106"/>
      <c r="Y1350" s="247"/>
      <c r="Z1350" s="247"/>
      <c r="AA1350" s="247"/>
      <c r="AB1350" s="248" t="str">
        <f>IF(AND(Y1350&lt;&gt;"",Z1350&lt;&gt;"",X1350&lt;&gt;""),ROUND(MIN(IF(OR(X1350="OZZ",X1350="ZZ"),5000,17300),TRUNC(0.75*(SUMIF($D$12:$D1350,$D1350,Y$12:Y1350)+SUMIF($D$12:$D1350,$D1350,Z$12:Z1350)),2)) - SUMIF($D$12:$D1349,$D1350,AB$12:AB1349),2),"")</f>
        <v/>
      </c>
      <c r="AC1350" s="251" t="str">
        <f>IF(AND(Y1350&lt;&gt;"",Z1350&lt;&gt;"",AA1350&lt;&gt;"",X1350&lt;&gt;"",AP1350&lt;&gt;""),IF(OR(X1350="OZZ",X1350="ZZ"),ROUND(0-SUMIF($D$12:$D1349,$D1350,AC$12:AC1349),2),IF(AA1350=0,0,ROUND(MIN(MIN(17300,TRUNC(0.75*(SUMIF($D$12:$D$2012,$D1350,Y$12:Y$2012)+SUMIF($D$12:$D$2012,$D1350,Z$12:Z$2012)),2)+SUMIF($D$12:$D1350,$D1350,AP$12:AP1350))-SUMIF($D$12:$D1349,$D1350,AC$12:AC1349)-SUMIF($D$12:$D$2012,$D1350,AB$12:AB$2012),AP1350),2))),"")</f>
        <v/>
      </c>
      <c r="AD1350" s="250" t="str">
        <f>IF(X1350&lt;&gt;"",1000 - SUMIF($D$12:$D1349,$D1350,AD$12:AD1349),"")</f>
        <v/>
      </c>
      <c r="AE1350" s="252"/>
      <c r="AF1350" s="253"/>
      <c r="AG1350" s="254"/>
      <c r="AH1350" s="255" t="str">
        <f t="shared" si="439"/>
        <v/>
      </c>
      <c r="AI1350" s="256"/>
      <c r="AJ1350" s="253"/>
      <c r="AK1350" s="254"/>
      <c r="AL1350" s="255" t="str">
        <f t="shared" si="440"/>
        <v/>
      </c>
      <c r="AM1350" s="256"/>
      <c r="AN1350" s="253"/>
      <c r="AO1350" s="254"/>
      <c r="AP1350" s="255" t="str">
        <f t="shared" si="420"/>
        <v/>
      </c>
      <c r="AQ1350" s="116"/>
      <c r="AR1350" s="116"/>
      <c r="AS1350" s="117"/>
      <c r="AT1350" s="118"/>
      <c r="AU1350" s="119" t="str">
        <f>IF(D1350&lt;&gt; "", IF(COUNTIF($D$12:$D1350,$D1350)&gt;1,0,IF(SUM(N1350,U1350,AB1350)&gt;0,IF(AND(X1350="",OR(Q1350&lt;&gt;"",J1350&lt;&gt;"")),IF(Q1350&lt;&gt;"",Q1350,IF(J1350&lt;&gt;"",J1350,0)),IF(AND(Q1350&lt;&gt;"",J1350&lt;&gt;"",Q1350=J1350),Q1350,X1350)),0)),"")</f>
        <v/>
      </c>
      <c r="AV1350" s="119" t="str">
        <f>IF(D1350&lt;&gt;"",IF(COUNTIF($D$12:$D1350,$D1350)&gt;1,0,IF(SUM(O1350,V1350,AC1350)&gt;0,IF(AND(X1350="",OR(Q1350&lt;&gt;"",J1350&lt;&gt;"")),IF(Q1350&lt;&gt;"",Q1350,IF(J1350&lt;&gt;"",J1350,0)),IF(AND(Q1350&lt;&gt;"",J1350&lt;&gt;"",Q1350=J1350),Q1350,X1350)),0)),"")</f>
        <v/>
      </c>
      <c r="AW1350" s="119" t="str">
        <f>IF(D1350&lt;&gt;"",IF(COUNTIF($D$12:$D1350,$D1350)&gt;1,0,IF(SUM(P1350,W1350,AD1350)&gt;0,IF(AND(X1350="",OR(Q1350&lt;&gt;"",J1350&lt;&gt;"")),IF(Q1350&lt;&gt;"",Q1350,IF(J1350&lt;&gt;"",J1350,0)),IF(AND(Q1350&lt;&gt;"",J1350&lt;&gt;"",Q1350=J1350),Q1350,X1350)),0)),"")</f>
        <v/>
      </c>
      <c r="AX1350" s="118" t="str">
        <f t="shared" si="421"/>
        <v/>
      </c>
      <c r="AY1350" s="118" t="str">
        <f t="shared" si="422"/>
        <v/>
      </c>
      <c r="AZ1350" s="118" t="str">
        <f t="shared" si="423"/>
        <v/>
      </c>
      <c r="BA1350" s="118" t="str">
        <f t="shared" si="424"/>
        <v/>
      </c>
      <c r="BB1350" s="118" t="str">
        <f t="shared" si="425"/>
        <v/>
      </c>
      <c r="BC1350" s="118" t="str">
        <f t="shared" si="426"/>
        <v/>
      </c>
      <c r="BD1350" s="118" t="str">
        <f t="shared" si="427"/>
        <v/>
      </c>
      <c r="BE1350" s="118" t="str">
        <f t="shared" si="428"/>
        <v/>
      </c>
      <c r="BF1350" s="118" t="str">
        <f t="shared" si="429"/>
        <v/>
      </c>
      <c r="BG1350" s="120"/>
      <c r="BH1350" s="120" t="str">
        <f t="shared" si="430"/>
        <v/>
      </c>
      <c r="BI1350" s="120" t="str">
        <f t="shared" si="431"/>
        <v/>
      </c>
      <c r="BJ1350" s="121"/>
      <c r="BK1350" s="120" t="str">
        <f t="shared" si="432"/>
        <v/>
      </c>
      <c r="BL1350" s="120" t="str">
        <f t="shared" si="433"/>
        <v/>
      </c>
      <c r="BM1350" s="120" t="str">
        <f t="shared" si="434"/>
        <v/>
      </c>
      <c r="BN1350" s="120" t="str">
        <f t="shared" si="435"/>
        <v/>
      </c>
      <c r="BO1350" s="120" t="str">
        <f t="shared" si="436"/>
        <v/>
      </c>
      <c r="BP1350" s="120" t="str">
        <f t="shared" si="437"/>
        <v/>
      </c>
      <c r="BQ1350" s="98"/>
      <c r="BR1350" s="98"/>
      <c r="BS1350" s="98"/>
      <c r="BT1350" s="98"/>
      <c r="BU1350" s="98"/>
      <c r="BV1350" s="98"/>
      <c r="BW1350" s="98"/>
      <c r="BX1350" s="98"/>
      <c r="BY1350" s="98"/>
      <c r="BZ1350" s="98"/>
      <c r="CA1350" s="98"/>
      <c r="CB1350" s="98"/>
      <c r="CC1350" s="98"/>
      <c r="CD1350" s="98"/>
      <c r="CE1350" s="98"/>
      <c r="CF1350" s="98"/>
      <c r="CG1350" s="98"/>
      <c r="CH1350" s="98"/>
      <c r="CI1350" s="98"/>
      <c r="CJ1350" s="98"/>
      <c r="CK1350" s="98"/>
      <c r="CL1350" s="98"/>
      <c r="CM1350" s="98"/>
      <c r="CN1350" s="98"/>
      <c r="CO1350" s="98"/>
      <c r="CP1350" s="98"/>
      <c r="CQ1350" s="98"/>
      <c r="CR1350" s="98"/>
      <c r="CS1350" s="98"/>
    </row>
    <row r="1351" spans="1:97" s="4" customFormat="1" ht="18.75" customHeight="1" x14ac:dyDescent="0.2">
      <c r="A1351" s="3">
        <f t="shared" si="438"/>
        <v>1339</v>
      </c>
      <c r="B1351" s="263"/>
      <c r="C1351" s="263"/>
      <c r="D1351" s="263"/>
      <c r="E1351" s="259"/>
      <c r="F1351" s="259"/>
      <c r="G1351" s="43"/>
      <c r="H1351" s="264"/>
      <c r="I1351" s="261"/>
      <c r="J1351" s="106"/>
      <c r="K1351" s="247"/>
      <c r="L1351" s="247"/>
      <c r="M1351" s="247"/>
      <c r="N1351" s="248" t="str">
        <f>IF(AND(K1351&lt;&gt;"",L1351&lt;&gt;"",J1351&lt;&gt;""),ROUND(MIN(IF(OR(J1351="OZZ",J1351="ZZ"),5000,17300),TRUNC(0.75*(SUMIF($D$12:$D1351,$D1351,K$12:K1351)+SUMIF($D$12:$D1351,$D1351,L$12:L1351)),2)) - SUMIF($D$12:$D1350,$D1351,N$12:N1350),2),"")</f>
        <v/>
      </c>
      <c r="O1351" s="249" t="str">
        <f>IF(AND(K1351&lt;&gt;"",L1351&lt;&gt;"",M1351&lt;&gt;"",J1351&lt;&gt;"",AH1351&lt;&gt;""),IF(OR(J1351="OZZ",J1351="ZZ"),ROUND(0-SUMIF($D$12:$D1350,$D1351,O$12:O1350),2),IF(M1351=0,0,ROUND(MIN(MIN(17300,TRUNC(0.75*(SUMIF($D$12:$D$2012,$D1351,K$12:K$2012)+SUMIF($D$12:$D$2012,$D1351,L$12:L$2012)),2)+SUMIF($D$12:$D1351,$D1351,AH$12:AH1351))-SUMIF($D$12:$D1350,$D1351,O$12:O1350)-SUMIF($D$12:$D$2012,$D1351,N$12:N$2012),AH1351),2))),"")</f>
        <v/>
      </c>
      <c r="P1351" s="250" t="str">
        <f>IF(J1351&lt;&gt;"",1000 - SUMIF($D$12:$D1350,$D1351,P$12:P1350),"")</f>
        <v/>
      </c>
      <c r="Q1351" s="106"/>
      <c r="R1351" s="247"/>
      <c r="S1351" s="247"/>
      <c r="T1351" s="247"/>
      <c r="U1351" s="248" t="str">
        <f>IF(AND(R1351&lt;&gt;"",S1351&lt;&gt;"",Q1351&lt;&gt;""),ROUND(MIN(IF(OR(Q1351="OZZ",Q1351="ZZ"),5000,17300),TRUNC(0.75*(SUMIF($D$12:$D1351,$D1351,R$12:R1351)+SUMIF($D$12:$D1351,$D1351,S$12:S1351)),2)) - SUMIF($D$12:$D1350,$D1351,U$12:U1350),2),"")</f>
        <v/>
      </c>
      <c r="V1351" s="248" t="str">
        <f>IF(AND(R1351&lt;&gt;"",S1351&lt;&gt;"",T1351&lt;&gt;"",Q1351&lt;&gt;"",AL1351&lt;&gt;""),IF(OR(Q1351="OZZ",Q1351="ZZ"),ROUND(0-SUMIF($D$12:$D1350,$D1351,V$12:V1350),2),IF(T1351=0,0,ROUND(MIN(MIN(17300,TRUNC(0.75*(SUMIF($D$12:$D$2012,$D1351,R$12:R$2012)+SUMIF($D$12:$D$2012,$D1351,S$12:S$2012)),2)+SUMIF($D$12:$D1351,$D1351,AL$12:AL1351))-SUMIF($D$12:$D1350,$D1351,V$12:V1350)-SUMIF($D$12:$D$2012,$D1351,U$12:U$2012),AL1351),2))),"")</f>
        <v/>
      </c>
      <c r="W1351" s="250" t="str">
        <f>IF(Q1351&lt;&gt;"",1000 - SUMIF($D$12:$D1350,$D1351,W$12:W1350),"")</f>
        <v/>
      </c>
      <c r="X1351" s="106"/>
      <c r="Y1351" s="247"/>
      <c r="Z1351" s="247"/>
      <c r="AA1351" s="247"/>
      <c r="AB1351" s="248" t="str">
        <f>IF(AND(Y1351&lt;&gt;"",Z1351&lt;&gt;"",X1351&lt;&gt;""),ROUND(MIN(IF(OR(X1351="OZZ",X1351="ZZ"),5000,17300),TRUNC(0.75*(SUMIF($D$12:$D1351,$D1351,Y$12:Y1351)+SUMIF($D$12:$D1351,$D1351,Z$12:Z1351)),2)) - SUMIF($D$12:$D1350,$D1351,AB$12:AB1350),2),"")</f>
        <v/>
      </c>
      <c r="AC1351" s="251" t="str">
        <f>IF(AND(Y1351&lt;&gt;"",Z1351&lt;&gt;"",AA1351&lt;&gt;"",X1351&lt;&gt;"",AP1351&lt;&gt;""),IF(OR(X1351="OZZ",X1351="ZZ"),ROUND(0-SUMIF($D$12:$D1350,$D1351,AC$12:AC1350),2),IF(AA1351=0,0,ROUND(MIN(MIN(17300,TRUNC(0.75*(SUMIF($D$12:$D$2012,$D1351,Y$12:Y$2012)+SUMIF($D$12:$D$2012,$D1351,Z$12:Z$2012)),2)+SUMIF($D$12:$D1351,$D1351,AP$12:AP1351))-SUMIF($D$12:$D1350,$D1351,AC$12:AC1350)-SUMIF($D$12:$D$2012,$D1351,AB$12:AB$2012),AP1351),2))),"")</f>
        <v/>
      </c>
      <c r="AD1351" s="250" t="str">
        <f>IF(X1351&lt;&gt;"",1000 - SUMIF($D$12:$D1350,$D1351,AD$12:AD1350),"")</f>
        <v/>
      </c>
      <c r="AE1351" s="252"/>
      <c r="AF1351" s="253"/>
      <c r="AG1351" s="254"/>
      <c r="AH1351" s="255" t="str">
        <f t="shared" si="439"/>
        <v/>
      </c>
      <c r="AI1351" s="256"/>
      <c r="AJ1351" s="253"/>
      <c r="AK1351" s="254"/>
      <c r="AL1351" s="255" t="str">
        <f t="shared" si="440"/>
        <v/>
      </c>
      <c r="AM1351" s="256"/>
      <c r="AN1351" s="253"/>
      <c r="AO1351" s="254"/>
      <c r="AP1351" s="255" t="str">
        <f t="shared" si="420"/>
        <v/>
      </c>
      <c r="AQ1351" s="116"/>
      <c r="AR1351" s="116"/>
      <c r="AS1351" s="117"/>
      <c r="AT1351" s="118"/>
      <c r="AU1351" s="119" t="str">
        <f>IF(D1351&lt;&gt; "", IF(COUNTIF($D$12:$D1351,$D1351)&gt;1,0,IF(SUM(N1351,U1351,AB1351)&gt;0,IF(AND(X1351="",OR(Q1351&lt;&gt;"",J1351&lt;&gt;"")),IF(Q1351&lt;&gt;"",Q1351,IF(J1351&lt;&gt;"",J1351,0)),IF(AND(Q1351&lt;&gt;"",J1351&lt;&gt;"",Q1351=J1351),Q1351,X1351)),0)),"")</f>
        <v/>
      </c>
      <c r="AV1351" s="119" t="str">
        <f>IF(D1351&lt;&gt;"",IF(COUNTIF($D$12:$D1351,$D1351)&gt;1,0,IF(SUM(O1351,V1351,AC1351)&gt;0,IF(AND(X1351="",OR(Q1351&lt;&gt;"",J1351&lt;&gt;"")),IF(Q1351&lt;&gt;"",Q1351,IF(J1351&lt;&gt;"",J1351,0)),IF(AND(Q1351&lt;&gt;"",J1351&lt;&gt;"",Q1351=J1351),Q1351,X1351)),0)),"")</f>
        <v/>
      </c>
      <c r="AW1351" s="119" t="str">
        <f>IF(D1351&lt;&gt;"",IF(COUNTIF($D$12:$D1351,$D1351)&gt;1,0,IF(SUM(P1351,W1351,AD1351)&gt;0,IF(AND(X1351="",OR(Q1351&lt;&gt;"",J1351&lt;&gt;"")),IF(Q1351&lt;&gt;"",Q1351,IF(J1351&lt;&gt;"",J1351,0)),IF(AND(Q1351&lt;&gt;"",J1351&lt;&gt;"",Q1351=J1351),Q1351,X1351)),0)),"")</f>
        <v/>
      </c>
      <c r="AX1351" s="118" t="str">
        <f t="shared" si="421"/>
        <v/>
      </c>
      <c r="AY1351" s="118" t="str">
        <f t="shared" si="422"/>
        <v/>
      </c>
      <c r="AZ1351" s="118" t="str">
        <f t="shared" si="423"/>
        <v/>
      </c>
      <c r="BA1351" s="118" t="str">
        <f t="shared" si="424"/>
        <v/>
      </c>
      <c r="BB1351" s="118" t="str">
        <f t="shared" si="425"/>
        <v/>
      </c>
      <c r="BC1351" s="118" t="str">
        <f t="shared" si="426"/>
        <v/>
      </c>
      <c r="BD1351" s="118" t="str">
        <f t="shared" si="427"/>
        <v/>
      </c>
      <c r="BE1351" s="118" t="str">
        <f t="shared" si="428"/>
        <v/>
      </c>
      <c r="BF1351" s="118" t="str">
        <f t="shared" si="429"/>
        <v/>
      </c>
      <c r="BG1351" s="120"/>
      <c r="BH1351" s="120" t="str">
        <f t="shared" si="430"/>
        <v/>
      </c>
      <c r="BI1351" s="120" t="str">
        <f t="shared" si="431"/>
        <v/>
      </c>
      <c r="BJ1351" s="121"/>
      <c r="BK1351" s="120" t="str">
        <f t="shared" si="432"/>
        <v/>
      </c>
      <c r="BL1351" s="120" t="str">
        <f t="shared" si="433"/>
        <v/>
      </c>
      <c r="BM1351" s="120" t="str">
        <f t="shared" si="434"/>
        <v/>
      </c>
      <c r="BN1351" s="120" t="str">
        <f t="shared" si="435"/>
        <v/>
      </c>
      <c r="BO1351" s="120" t="str">
        <f t="shared" si="436"/>
        <v/>
      </c>
      <c r="BP1351" s="120" t="str">
        <f t="shared" si="437"/>
        <v/>
      </c>
      <c r="BQ1351" s="98"/>
      <c r="BR1351" s="98"/>
      <c r="BS1351" s="98"/>
      <c r="BT1351" s="98"/>
      <c r="BU1351" s="98"/>
      <c r="BV1351" s="98"/>
      <c r="BW1351" s="98"/>
      <c r="BX1351" s="98"/>
      <c r="BY1351" s="98"/>
      <c r="BZ1351" s="98"/>
      <c r="CA1351" s="98"/>
      <c r="CB1351" s="98"/>
      <c r="CC1351" s="98"/>
      <c r="CD1351" s="98"/>
      <c r="CE1351" s="98"/>
      <c r="CF1351" s="98"/>
      <c r="CG1351" s="98"/>
      <c r="CH1351" s="98"/>
      <c r="CI1351" s="98"/>
      <c r="CJ1351" s="98"/>
      <c r="CK1351" s="98"/>
      <c r="CL1351" s="98"/>
      <c r="CM1351" s="98"/>
      <c r="CN1351" s="98"/>
      <c r="CO1351" s="98"/>
      <c r="CP1351" s="98"/>
      <c r="CQ1351" s="98"/>
      <c r="CR1351" s="98"/>
      <c r="CS1351" s="98"/>
    </row>
    <row r="1352" spans="1:97" s="4" customFormat="1" ht="18.75" customHeight="1" x14ac:dyDescent="0.2">
      <c r="A1352" s="3">
        <f t="shared" si="438"/>
        <v>1340</v>
      </c>
      <c r="B1352" s="263"/>
      <c r="C1352" s="263"/>
      <c r="D1352" s="263"/>
      <c r="E1352" s="259"/>
      <c r="F1352" s="259"/>
      <c r="G1352" s="43"/>
      <c r="H1352" s="264"/>
      <c r="I1352" s="261"/>
      <c r="J1352" s="106"/>
      <c r="K1352" s="247"/>
      <c r="L1352" s="247"/>
      <c r="M1352" s="247"/>
      <c r="N1352" s="248" t="str">
        <f>IF(AND(K1352&lt;&gt;"",L1352&lt;&gt;"",J1352&lt;&gt;""),ROUND(MIN(IF(OR(J1352="OZZ",J1352="ZZ"),5000,17300),TRUNC(0.75*(SUMIF($D$12:$D1352,$D1352,K$12:K1352)+SUMIF($D$12:$D1352,$D1352,L$12:L1352)),2)) - SUMIF($D$12:$D1351,$D1352,N$12:N1351),2),"")</f>
        <v/>
      </c>
      <c r="O1352" s="249" t="str">
        <f>IF(AND(K1352&lt;&gt;"",L1352&lt;&gt;"",M1352&lt;&gt;"",J1352&lt;&gt;"",AH1352&lt;&gt;""),IF(OR(J1352="OZZ",J1352="ZZ"),ROUND(0-SUMIF($D$12:$D1351,$D1352,O$12:O1351),2),IF(M1352=0,0,ROUND(MIN(MIN(17300,TRUNC(0.75*(SUMIF($D$12:$D$2012,$D1352,K$12:K$2012)+SUMIF($D$12:$D$2012,$D1352,L$12:L$2012)),2)+SUMIF($D$12:$D1352,$D1352,AH$12:AH1352))-SUMIF($D$12:$D1351,$D1352,O$12:O1351)-SUMIF($D$12:$D$2012,$D1352,N$12:N$2012),AH1352),2))),"")</f>
        <v/>
      </c>
      <c r="P1352" s="250" t="str">
        <f>IF(J1352&lt;&gt;"",1000 - SUMIF($D$12:$D1351,$D1352,P$12:P1351),"")</f>
        <v/>
      </c>
      <c r="Q1352" s="106"/>
      <c r="R1352" s="247"/>
      <c r="S1352" s="247"/>
      <c r="T1352" s="247"/>
      <c r="U1352" s="248" t="str">
        <f>IF(AND(R1352&lt;&gt;"",S1352&lt;&gt;"",Q1352&lt;&gt;""),ROUND(MIN(IF(OR(Q1352="OZZ",Q1352="ZZ"),5000,17300),TRUNC(0.75*(SUMIF($D$12:$D1352,$D1352,R$12:R1352)+SUMIF($D$12:$D1352,$D1352,S$12:S1352)),2)) - SUMIF($D$12:$D1351,$D1352,U$12:U1351),2),"")</f>
        <v/>
      </c>
      <c r="V1352" s="248" t="str">
        <f>IF(AND(R1352&lt;&gt;"",S1352&lt;&gt;"",T1352&lt;&gt;"",Q1352&lt;&gt;"",AL1352&lt;&gt;""),IF(OR(Q1352="OZZ",Q1352="ZZ"),ROUND(0-SUMIF($D$12:$D1351,$D1352,V$12:V1351),2),IF(T1352=0,0,ROUND(MIN(MIN(17300,TRUNC(0.75*(SUMIF($D$12:$D$2012,$D1352,R$12:R$2012)+SUMIF($D$12:$D$2012,$D1352,S$12:S$2012)),2)+SUMIF($D$12:$D1352,$D1352,AL$12:AL1352))-SUMIF($D$12:$D1351,$D1352,V$12:V1351)-SUMIF($D$12:$D$2012,$D1352,U$12:U$2012),AL1352),2))),"")</f>
        <v/>
      </c>
      <c r="W1352" s="250" t="str">
        <f>IF(Q1352&lt;&gt;"",1000 - SUMIF($D$12:$D1351,$D1352,W$12:W1351),"")</f>
        <v/>
      </c>
      <c r="X1352" s="106"/>
      <c r="Y1352" s="247"/>
      <c r="Z1352" s="247"/>
      <c r="AA1352" s="247"/>
      <c r="AB1352" s="248" t="str">
        <f>IF(AND(Y1352&lt;&gt;"",Z1352&lt;&gt;"",X1352&lt;&gt;""),ROUND(MIN(IF(OR(X1352="OZZ",X1352="ZZ"),5000,17300),TRUNC(0.75*(SUMIF($D$12:$D1352,$D1352,Y$12:Y1352)+SUMIF($D$12:$D1352,$D1352,Z$12:Z1352)),2)) - SUMIF($D$12:$D1351,$D1352,AB$12:AB1351),2),"")</f>
        <v/>
      </c>
      <c r="AC1352" s="251" t="str">
        <f>IF(AND(Y1352&lt;&gt;"",Z1352&lt;&gt;"",AA1352&lt;&gt;"",X1352&lt;&gt;"",AP1352&lt;&gt;""),IF(OR(X1352="OZZ",X1352="ZZ"),ROUND(0-SUMIF($D$12:$D1351,$D1352,AC$12:AC1351),2),IF(AA1352=0,0,ROUND(MIN(MIN(17300,TRUNC(0.75*(SUMIF($D$12:$D$2012,$D1352,Y$12:Y$2012)+SUMIF($D$12:$D$2012,$D1352,Z$12:Z$2012)),2)+SUMIF($D$12:$D1352,$D1352,AP$12:AP1352))-SUMIF($D$12:$D1351,$D1352,AC$12:AC1351)-SUMIF($D$12:$D$2012,$D1352,AB$12:AB$2012),AP1352),2))),"")</f>
        <v/>
      </c>
      <c r="AD1352" s="250" t="str">
        <f>IF(X1352&lt;&gt;"",1000 - SUMIF($D$12:$D1351,$D1352,AD$12:AD1351),"")</f>
        <v/>
      </c>
      <c r="AE1352" s="252"/>
      <c r="AF1352" s="253"/>
      <c r="AG1352" s="254"/>
      <c r="AH1352" s="255" t="str">
        <f t="shared" si="439"/>
        <v/>
      </c>
      <c r="AI1352" s="256"/>
      <c r="AJ1352" s="253"/>
      <c r="AK1352" s="254"/>
      <c r="AL1352" s="255" t="str">
        <f t="shared" si="440"/>
        <v/>
      </c>
      <c r="AM1352" s="256"/>
      <c r="AN1352" s="253"/>
      <c r="AO1352" s="254"/>
      <c r="AP1352" s="255" t="str">
        <f t="shared" si="420"/>
        <v/>
      </c>
      <c r="AQ1352" s="116"/>
      <c r="AR1352" s="116"/>
      <c r="AS1352" s="117"/>
      <c r="AT1352" s="118"/>
      <c r="AU1352" s="119" t="str">
        <f>IF(D1352&lt;&gt; "", IF(COUNTIF($D$12:$D1352,$D1352)&gt;1,0,IF(SUM(N1352,U1352,AB1352)&gt;0,IF(AND(X1352="",OR(Q1352&lt;&gt;"",J1352&lt;&gt;"")),IF(Q1352&lt;&gt;"",Q1352,IF(J1352&lt;&gt;"",J1352,0)),IF(AND(Q1352&lt;&gt;"",J1352&lt;&gt;"",Q1352=J1352),Q1352,X1352)),0)),"")</f>
        <v/>
      </c>
      <c r="AV1352" s="119" t="str">
        <f>IF(D1352&lt;&gt;"",IF(COUNTIF($D$12:$D1352,$D1352)&gt;1,0,IF(SUM(O1352,V1352,AC1352)&gt;0,IF(AND(X1352="",OR(Q1352&lt;&gt;"",J1352&lt;&gt;"")),IF(Q1352&lt;&gt;"",Q1352,IF(J1352&lt;&gt;"",J1352,0)),IF(AND(Q1352&lt;&gt;"",J1352&lt;&gt;"",Q1352=J1352),Q1352,X1352)),0)),"")</f>
        <v/>
      </c>
      <c r="AW1352" s="119" t="str">
        <f>IF(D1352&lt;&gt;"",IF(COUNTIF($D$12:$D1352,$D1352)&gt;1,0,IF(SUM(P1352,W1352,AD1352)&gt;0,IF(AND(X1352="",OR(Q1352&lt;&gt;"",J1352&lt;&gt;"")),IF(Q1352&lt;&gt;"",Q1352,IF(J1352&lt;&gt;"",J1352,0)),IF(AND(Q1352&lt;&gt;"",J1352&lt;&gt;"",Q1352=J1352),Q1352,X1352)),0)),"")</f>
        <v/>
      </c>
      <c r="AX1352" s="118" t="str">
        <f t="shared" si="421"/>
        <v/>
      </c>
      <c r="AY1352" s="118" t="str">
        <f t="shared" si="422"/>
        <v/>
      </c>
      <c r="AZ1352" s="118" t="str">
        <f t="shared" si="423"/>
        <v/>
      </c>
      <c r="BA1352" s="118" t="str">
        <f t="shared" si="424"/>
        <v/>
      </c>
      <c r="BB1352" s="118" t="str">
        <f t="shared" si="425"/>
        <v/>
      </c>
      <c r="BC1352" s="118" t="str">
        <f t="shared" si="426"/>
        <v/>
      </c>
      <c r="BD1352" s="118" t="str">
        <f t="shared" si="427"/>
        <v/>
      </c>
      <c r="BE1352" s="118" t="str">
        <f t="shared" si="428"/>
        <v/>
      </c>
      <c r="BF1352" s="118" t="str">
        <f t="shared" si="429"/>
        <v/>
      </c>
      <c r="BG1352" s="120"/>
      <c r="BH1352" s="120" t="str">
        <f t="shared" si="430"/>
        <v/>
      </c>
      <c r="BI1352" s="120" t="str">
        <f t="shared" si="431"/>
        <v/>
      </c>
      <c r="BJ1352" s="121"/>
      <c r="BK1352" s="120" t="str">
        <f t="shared" si="432"/>
        <v/>
      </c>
      <c r="BL1352" s="120" t="str">
        <f t="shared" si="433"/>
        <v/>
      </c>
      <c r="BM1352" s="120" t="str">
        <f t="shared" si="434"/>
        <v/>
      </c>
      <c r="BN1352" s="120" t="str">
        <f t="shared" si="435"/>
        <v/>
      </c>
      <c r="BO1352" s="120" t="str">
        <f t="shared" si="436"/>
        <v/>
      </c>
      <c r="BP1352" s="120" t="str">
        <f t="shared" si="437"/>
        <v/>
      </c>
      <c r="BQ1352" s="98"/>
      <c r="BR1352" s="98"/>
      <c r="BS1352" s="98"/>
      <c r="BT1352" s="98"/>
      <c r="BU1352" s="98"/>
      <c r="BV1352" s="98"/>
      <c r="BW1352" s="98"/>
      <c r="BX1352" s="98"/>
      <c r="BY1352" s="98"/>
      <c r="BZ1352" s="98"/>
      <c r="CA1352" s="98"/>
      <c r="CB1352" s="98"/>
      <c r="CC1352" s="98"/>
      <c r="CD1352" s="98"/>
      <c r="CE1352" s="98"/>
      <c r="CF1352" s="98"/>
      <c r="CG1352" s="98"/>
      <c r="CH1352" s="98"/>
      <c r="CI1352" s="98"/>
      <c r="CJ1352" s="98"/>
      <c r="CK1352" s="98"/>
      <c r="CL1352" s="98"/>
      <c r="CM1352" s="98"/>
      <c r="CN1352" s="98"/>
      <c r="CO1352" s="98"/>
      <c r="CP1352" s="98"/>
      <c r="CQ1352" s="98"/>
      <c r="CR1352" s="98"/>
      <c r="CS1352" s="98"/>
    </row>
    <row r="1353" spans="1:97" s="4" customFormat="1" ht="18.75" customHeight="1" x14ac:dyDescent="0.2">
      <c r="A1353" s="3">
        <f t="shared" si="438"/>
        <v>1341</v>
      </c>
      <c r="B1353" s="263"/>
      <c r="C1353" s="263"/>
      <c r="D1353" s="263"/>
      <c r="E1353" s="259"/>
      <c r="F1353" s="259"/>
      <c r="G1353" s="43"/>
      <c r="H1353" s="264"/>
      <c r="I1353" s="261"/>
      <c r="J1353" s="106"/>
      <c r="K1353" s="247"/>
      <c r="L1353" s="247"/>
      <c r="M1353" s="247"/>
      <c r="N1353" s="248" t="str">
        <f>IF(AND(K1353&lt;&gt;"",L1353&lt;&gt;"",J1353&lt;&gt;""),ROUND(MIN(IF(OR(J1353="OZZ",J1353="ZZ"),5000,17300),TRUNC(0.75*(SUMIF($D$12:$D1353,$D1353,K$12:K1353)+SUMIF($D$12:$D1353,$D1353,L$12:L1353)),2)) - SUMIF($D$12:$D1352,$D1353,N$12:N1352),2),"")</f>
        <v/>
      </c>
      <c r="O1353" s="249" t="str">
        <f>IF(AND(K1353&lt;&gt;"",L1353&lt;&gt;"",M1353&lt;&gt;"",J1353&lt;&gt;"",AH1353&lt;&gt;""),IF(OR(J1353="OZZ",J1353="ZZ"),ROUND(0-SUMIF($D$12:$D1352,$D1353,O$12:O1352),2),IF(M1353=0,0,ROUND(MIN(MIN(17300,TRUNC(0.75*(SUMIF($D$12:$D$2012,$D1353,K$12:K$2012)+SUMIF($D$12:$D$2012,$D1353,L$12:L$2012)),2)+SUMIF($D$12:$D1353,$D1353,AH$12:AH1353))-SUMIF($D$12:$D1352,$D1353,O$12:O1352)-SUMIF($D$12:$D$2012,$D1353,N$12:N$2012),AH1353),2))),"")</f>
        <v/>
      </c>
      <c r="P1353" s="250" t="str">
        <f>IF(J1353&lt;&gt;"",1000 - SUMIF($D$12:$D1352,$D1353,P$12:P1352),"")</f>
        <v/>
      </c>
      <c r="Q1353" s="106"/>
      <c r="R1353" s="247"/>
      <c r="S1353" s="247"/>
      <c r="T1353" s="247"/>
      <c r="U1353" s="248" t="str">
        <f>IF(AND(R1353&lt;&gt;"",S1353&lt;&gt;"",Q1353&lt;&gt;""),ROUND(MIN(IF(OR(Q1353="OZZ",Q1353="ZZ"),5000,17300),TRUNC(0.75*(SUMIF($D$12:$D1353,$D1353,R$12:R1353)+SUMIF($D$12:$D1353,$D1353,S$12:S1353)),2)) - SUMIF($D$12:$D1352,$D1353,U$12:U1352),2),"")</f>
        <v/>
      </c>
      <c r="V1353" s="248" t="str">
        <f>IF(AND(R1353&lt;&gt;"",S1353&lt;&gt;"",T1353&lt;&gt;"",Q1353&lt;&gt;"",AL1353&lt;&gt;""),IF(OR(Q1353="OZZ",Q1353="ZZ"),ROUND(0-SUMIF($D$12:$D1352,$D1353,V$12:V1352),2),IF(T1353=0,0,ROUND(MIN(MIN(17300,TRUNC(0.75*(SUMIF($D$12:$D$2012,$D1353,R$12:R$2012)+SUMIF($D$12:$D$2012,$D1353,S$12:S$2012)),2)+SUMIF($D$12:$D1353,$D1353,AL$12:AL1353))-SUMIF($D$12:$D1352,$D1353,V$12:V1352)-SUMIF($D$12:$D$2012,$D1353,U$12:U$2012),AL1353),2))),"")</f>
        <v/>
      </c>
      <c r="W1353" s="250" t="str">
        <f>IF(Q1353&lt;&gt;"",1000 - SUMIF($D$12:$D1352,$D1353,W$12:W1352),"")</f>
        <v/>
      </c>
      <c r="X1353" s="106"/>
      <c r="Y1353" s="247"/>
      <c r="Z1353" s="247"/>
      <c r="AA1353" s="247"/>
      <c r="AB1353" s="248" t="str">
        <f>IF(AND(Y1353&lt;&gt;"",Z1353&lt;&gt;"",X1353&lt;&gt;""),ROUND(MIN(IF(OR(X1353="OZZ",X1353="ZZ"),5000,17300),TRUNC(0.75*(SUMIF($D$12:$D1353,$D1353,Y$12:Y1353)+SUMIF($D$12:$D1353,$D1353,Z$12:Z1353)),2)) - SUMIF($D$12:$D1352,$D1353,AB$12:AB1352),2),"")</f>
        <v/>
      </c>
      <c r="AC1353" s="251" t="str">
        <f>IF(AND(Y1353&lt;&gt;"",Z1353&lt;&gt;"",AA1353&lt;&gt;"",X1353&lt;&gt;"",AP1353&lt;&gt;""),IF(OR(X1353="OZZ",X1353="ZZ"),ROUND(0-SUMIF($D$12:$D1352,$D1353,AC$12:AC1352),2),IF(AA1353=0,0,ROUND(MIN(MIN(17300,TRUNC(0.75*(SUMIF($D$12:$D$2012,$D1353,Y$12:Y$2012)+SUMIF($D$12:$D$2012,$D1353,Z$12:Z$2012)),2)+SUMIF($D$12:$D1353,$D1353,AP$12:AP1353))-SUMIF($D$12:$D1352,$D1353,AC$12:AC1352)-SUMIF($D$12:$D$2012,$D1353,AB$12:AB$2012),AP1353),2))),"")</f>
        <v/>
      </c>
      <c r="AD1353" s="250" t="str">
        <f>IF(X1353&lt;&gt;"",1000 - SUMIF($D$12:$D1352,$D1353,AD$12:AD1352),"")</f>
        <v/>
      </c>
      <c r="AE1353" s="252"/>
      <c r="AF1353" s="253"/>
      <c r="AG1353" s="254"/>
      <c r="AH1353" s="255" t="str">
        <f t="shared" si="439"/>
        <v/>
      </c>
      <c r="AI1353" s="256"/>
      <c r="AJ1353" s="253"/>
      <c r="AK1353" s="254"/>
      <c r="AL1353" s="255" t="str">
        <f t="shared" si="440"/>
        <v/>
      </c>
      <c r="AM1353" s="256"/>
      <c r="AN1353" s="253"/>
      <c r="AO1353" s="254"/>
      <c r="AP1353" s="255" t="str">
        <f t="shared" si="420"/>
        <v/>
      </c>
      <c r="AQ1353" s="116"/>
      <c r="AR1353" s="116"/>
      <c r="AS1353" s="117"/>
      <c r="AT1353" s="118"/>
      <c r="AU1353" s="119" t="str">
        <f>IF(D1353&lt;&gt; "", IF(COUNTIF($D$12:$D1353,$D1353)&gt;1,0,IF(SUM(N1353,U1353,AB1353)&gt;0,IF(AND(X1353="",OR(Q1353&lt;&gt;"",J1353&lt;&gt;"")),IF(Q1353&lt;&gt;"",Q1353,IF(J1353&lt;&gt;"",J1353,0)),IF(AND(Q1353&lt;&gt;"",J1353&lt;&gt;"",Q1353=J1353),Q1353,X1353)),0)),"")</f>
        <v/>
      </c>
      <c r="AV1353" s="119" t="str">
        <f>IF(D1353&lt;&gt;"",IF(COUNTIF($D$12:$D1353,$D1353)&gt;1,0,IF(SUM(O1353,V1353,AC1353)&gt;0,IF(AND(X1353="",OR(Q1353&lt;&gt;"",J1353&lt;&gt;"")),IF(Q1353&lt;&gt;"",Q1353,IF(J1353&lt;&gt;"",J1353,0)),IF(AND(Q1353&lt;&gt;"",J1353&lt;&gt;"",Q1353=J1353),Q1353,X1353)),0)),"")</f>
        <v/>
      </c>
      <c r="AW1353" s="119" t="str">
        <f>IF(D1353&lt;&gt;"",IF(COUNTIF($D$12:$D1353,$D1353)&gt;1,0,IF(SUM(P1353,W1353,AD1353)&gt;0,IF(AND(X1353="",OR(Q1353&lt;&gt;"",J1353&lt;&gt;"")),IF(Q1353&lt;&gt;"",Q1353,IF(J1353&lt;&gt;"",J1353,0)),IF(AND(Q1353&lt;&gt;"",J1353&lt;&gt;"",Q1353=J1353),Q1353,X1353)),0)),"")</f>
        <v/>
      </c>
      <c r="AX1353" s="118" t="str">
        <f t="shared" si="421"/>
        <v/>
      </c>
      <c r="AY1353" s="118" t="str">
        <f t="shared" si="422"/>
        <v/>
      </c>
      <c r="AZ1353" s="118" t="str">
        <f t="shared" si="423"/>
        <v/>
      </c>
      <c r="BA1353" s="118" t="str">
        <f t="shared" si="424"/>
        <v/>
      </c>
      <c r="BB1353" s="118" t="str">
        <f t="shared" si="425"/>
        <v/>
      </c>
      <c r="BC1353" s="118" t="str">
        <f t="shared" si="426"/>
        <v/>
      </c>
      <c r="BD1353" s="118" t="str">
        <f t="shared" si="427"/>
        <v/>
      </c>
      <c r="BE1353" s="118" t="str">
        <f t="shared" si="428"/>
        <v/>
      </c>
      <c r="BF1353" s="118" t="str">
        <f t="shared" si="429"/>
        <v/>
      </c>
      <c r="BG1353" s="120"/>
      <c r="BH1353" s="120" t="str">
        <f t="shared" si="430"/>
        <v/>
      </c>
      <c r="BI1353" s="120" t="str">
        <f t="shared" si="431"/>
        <v/>
      </c>
      <c r="BJ1353" s="121"/>
      <c r="BK1353" s="120" t="str">
        <f t="shared" si="432"/>
        <v/>
      </c>
      <c r="BL1353" s="120" t="str">
        <f t="shared" si="433"/>
        <v/>
      </c>
      <c r="BM1353" s="120" t="str">
        <f t="shared" si="434"/>
        <v/>
      </c>
      <c r="BN1353" s="120" t="str">
        <f t="shared" si="435"/>
        <v/>
      </c>
      <c r="BO1353" s="120" t="str">
        <f t="shared" si="436"/>
        <v/>
      </c>
      <c r="BP1353" s="120" t="str">
        <f t="shared" si="437"/>
        <v/>
      </c>
      <c r="BQ1353" s="98"/>
      <c r="BR1353" s="98"/>
      <c r="BS1353" s="98"/>
      <c r="BT1353" s="98"/>
      <c r="BU1353" s="98"/>
      <c r="BV1353" s="98"/>
      <c r="BW1353" s="98"/>
      <c r="BX1353" s="98"/>
      <c r="BY1353" s="98"/>
      <c r="BZ1353" s="98"/>
      <c r="CA1353" s="98"/>
      <c r="CB1353" s="98"/>
      <c r="CC1353" s="98"/>
      <c r="CD1353" s="98"/>
      <c r="CE1353" s="98"/>
      <c r="CF1353" s="98"/>
      <c r="CG1353" s="98"/>
      <c r="CH1353" s="98"/>
      <c r="CI1353" s="98"/>
      <c r="CJ1353" s="98"/>
      <c r="CK1353" s="98"/>
      <c r="CL1353" s="98"/>
      <c r="CM1353" s="98"/>
      <c r="CN1353" s="98"/>
      <c r="CO1353" s="98"/>
      <c r="CP1353" s="98"/>
      <c r="CQ1353" s="98"/>
      <c r="CR1353" s="98"/>
      <c r="CS1353" s="98"/>
    </row>
    <row r="1354" spans="1:97" s="4" customFormat="1" ht="18.75" customHeight="1" x14ac:dyDescent="0.2">
      <c r="A1354" s="3">
        <f t="shared" si="438"/>
        <v>1342</v>
      </c>
      <c r="B1354" s="263"/>
      <c r="C1354" s="263"/>
      <c r="D1354" s="263"/>
      <c r="E1354" s="259"/>
      <c r="F1354" s="259"/>
      <c r="G1354" s="43"/>
      <c r="H1354" s="264"/>
      <c r="I1354" s="261"/>
      <c r="J1354" s="106"/>
      <c r="K1354" s="247"/>
      <c r="L1354" s="247"/>
      <c r="M1354" s="247"/>
      <c r="N1354" s="248" t="str">
        <f>IF(AND(K1354&lt;&gt;"",L1354&lt;&gt;"",J1354&lt;&gt;""),ROUND(MIN(IF(OR(J1354="OZZ",J1354="ZZ"),5000,17300),TRUNC(0.75*(SUMIF($D$12:$D1354,$D1354,K$12:K1354)+SUMIF($D$12:$D1354,$D1354,L$12:L1354)),2)) - SUMIF($D$12:$D1353,$D1354,N$12:N1353),2),"")</f>
        <v/>
      </c>
      <c r="O1354" s="249" t="str">
        <f>IF(AND(K1354&lt;&gt;"",L1354&lt;&gt;"",M1354&lt;&gt;"",J1354&lt;&gt;"",AH1354&lt;&gt;""),IF(OR(J1354="OZZ",J1354="ZZ"),ROUND(0-SUMIF($D$12:$D1353,$D1354,O$12:O1353),2),IF(M1354=0,0,ROUND(MIN(MIN(17300,TRUNC(0.75*(SUMIF($D$12:$D$2012,$D1354,K$12:K$2012)+SUMIF($D$12:$D$2012,$D1354,L$12:L$2012)),2)+SUMIF($D$12:$D1354,$D1354,AH$12:AH1354))-SUMIF($D$12:$D1353,$D1354,O$12:O1353)-SUMIF($D$12:$D$2012,$D1354,N$12:N$2012),AH1354),2))),"")</f>
        <v/>
      </c>
      <c r="P1354" s="250" t="str">
        <f>IF(J1354&lt;&gt;"",1000 - SUMIF($D$12:$D1353,$D1354,P$12:P1353),"")</f>
        <v/>
      </c>
      <c r="Q1354" s="106"/>
      <c r="R1354" s="247"/>
      <c r="S1354" s="247"/>
      <c r="T1354" s="247"/>
      <c r="U1354" s="248" t="str">
        <f>IF(AND(R1354&lt;&gt;"",S1354&lt;&gt;"",Q1354&lt;&gt;""),ROUND(MIN(IF(OR(Q1354="OZZ",Q1354="ZZ"),5000,17300),TRUNC(0.75*(SUMIF($D$12:$D1354,$D1354,R$12:R1354)+SUMIF($D$12:$D1354,$D1354,S$12:S1354)),2)) - SUMIF($D$12:$D1353,$D1354,U$12:U1353),2),"")</f>
        <v/>
      </c>
      <c r="V1354" s="248" t="str">
        <f>IF(AND(R1354&lt;&gt;"",S1354&lt;&gt;"",T1354&lt;&gt;"",Q1354&lt;&gt;"",AL1354&lt;&gt;""),IF(OR(Q1354="OZZ",Q1354="ZZ"),ROUND(0-SUMIF($D$12:$D1353,$D1354,V$12:V1353),2),IF(T1354=0,0,ROUND(MIN(MIN(17300,TRUNC(0.75*(SUMIF($D$12:$D$2012,$D1354,R$12:R$2012)+SUMIF($D$12:$D$2012,$D1354,S$12:S$2012)),2)+SUMIF($D$12:$D1354,$D1354,AL$12:AL1354))-SUMIF($D$12:$D1353,$D1354,V$12:V1353)-SUMIF($D$12:$D$2012,$D1354,U$12:U$2012),AL1354),2))),"")</f>
        <v/>
      </c>
      <c r="W1354" s="250" t="str">
        <f>IF(Q1354&lt;&gt;"",1000 - SUMIF($D$12:$D1353,$D1354,W$12:W1353),"")</f>
        <v/>
      </c>
      <c r="X1354" s="106"/>
      <c r="Y1354" s="247"/>
      <c r="Z1354" s="247"/>
      <c r="AA1354" s="247"/>
      <c r="AB1354" s="248" t="str">
        <f>IF(AND(Y1354&lt;&gt;"",Z1354&lt;&gt;"",X1354&lt;&gt;""),ROUND(MIN(IF(OR(X1354="OZZ",X1354="ZZ"),5000,17300),TRUNC(0.75*(SUMIF($D$12:$D1354,$D1354,Y$12:Y1354)+SUMIF($D$12:$D1354,$D1354,Z$12:Z1354)),2)) - SUMIF($D$12:$D1353,$D1354,AB$12:AB1353),2),"")</f>
        <v/>
      </c>
      <c r="AC1354" s="251" t="str">
        <f>IF(AND(Y1354&lt;&gt;"",Z1354&lt;&gt;"",AA1354&lt;&gt;"",X1354&lt;&gt;"",AP1354&lt;&gt;""),IF(OR(X1354="OZZ",X1354="ZZ"),ROUND(0-SUMIF($D$12:$D1353,$D1354,AC$12:AC1353),2),IF(AA1354=0,0,ROUND(MIN(MIN(17300,TRUNC(0.75*(SUMIF($D$12:$D$2012,$D1354,Y$12:Y$2012)+SUMIF($D$12:$D$2012,$D1354,Z$12:Z$2012)),2)+SUMIF($D$12:$D1354,$D1354,AP$12:AP1354))-SUMIF($D$12:$D1353,$D1354,AC$12:AC1353)-SUMIF($D$12:$D$2012,$D1354,AB$12:AB$2012),AP1354),2))),"")</f>
        <v/>
      </c>
      <c r="AD1354" s="250" t="str">
        <f>IF(X1354&lt;&gt;"",1000 - SUMIF($D$12:$D1353,$D1354,AD$12:AD1353),"")</f>
        <v/>
      </c>
      <c r="AE1354" s="252"/>
      <c r="AF1354" s="253"/>
      <c r="AG1354" s="254"/>
      <c r="AH1354" s="255" t="str">
        <f t="shared" si="439"/>
        <v/>
      </c>
      <c r="AI1354" s="256"/>
      <c r="AJ1354" s="253"/>
      <c r="AK1354" s="254"/>
      <c r="AL1354" s="255" t="str">
        <f t="shared" si="440"/>
        <v/>
      </c>
      <c r="AM1354" s="256"/>
      <c r="AN1354" s="253"/>
      <c r="AO1354" s="254"/>
      <c r="AP1354" s="255" t="str">
        <f t="shared" si="420"/>
        <v/>
      </c>
      <c r="AQ1354" s="116"/>
      <c r="AR1354" s="116"/>
      <c r="AS1354" s="117"/>
      <c r="AT1354" s="118"/>
      <c r="AU1354" s="119" t="str">
        <f>IF(D1354&lt;&gt; "", IF(COUNTIF($D$12:$D1354,$D1354)&gt;1,0,IF(SUM(N1354,U1354,AB1354)&gt;0,IF(AND(X1354="",OR(Q1354&lt;&gt;"",J1354&lt;&gt;"")),IF(Q1354&lt;&gt;"",Q1354,IF(J1354&lt;&gt;"",J1354,0)),IF(AND(Q1354&lt;&gt;"",J1354&lt;&gt;"",Q1354=J1354),Q1354,X1354)),0)),"")</f>
        <v/>
      </c>
      <c r="AV1354" s="119" t="str">
        <f>IF(D1354&lt;&gt;"",IF(COUNTIF($D$12:$D1354,$D1354)&gt;1,0,IF(SUM(O1354,V1354,AC1354)&gt;0,IF(AND(X1354="",OR(Q1354&lt;&gt;"",J1354&lt;&gt;"")),IF(Q1354&lt;&gt;"",Q1354,IF(J1354&lt;&gt;"",J1354,0)),IF(AND(Q1354&lt;&gt;"",J1354&lt;&gt;"",Q1354=J1354),Q1354,X1354)),0)),"")</f>
        <v/>
      </c>
      <c r="AW1354" s="119" t="str">
        <f>IF(D1354&lt;&gt;"",IF(COUNTIF($D$12:$D1354,$D1354)&gt;1,0,IF(SUM(P1354,W1354,AD1354)&gt;0,IF(AND(X1354="",OR(Q1354&lt;&gt;"",J1354&lt;&gt;"")),IF(Q1354&lt;&gt;"",Q1354,IF(J1354&lt;&gt;"",J1354,0)),IF(AND(Q1354&lt;&gt;"",J1354&lt;&gt;"",Q1354=J1354),Q1354,X1354)),0)),"")</f>
        <v/>
      </c>
      <c r="AX1354" s="118" t="str">
        <f t="shared" si="421"/>
        <v/>
      </c>
      <c r="AY1354" s="118" t="str">
        <f t="shared" si="422"/>
        <v/>
      </c>
      <c r="AZ1354" s="118" t="str">
        <f t="shared" si="423"/>
        <v/>
      </c>
      <c r="BA1354" s="118" t="str">
        <f t="shared" si="424"/>
        <v/>
      </c>
      <c r="BB1354" s="118" t="str">
        <f t="shared" si="425"/>
        <v/>
      </c>
      <c r="BC1354" s="118" t="str">
        <f t="shared" si="426"/>
        <v/>
      </c>
      <c r="BD1354" s="118" t="str">
        <f t="shared" si="427"/>
        <v/>
      </c>
      <c r="BE1354" s="118" t="str">
        <f t="shared" si="428"/>
        <v/>
      </c>
      <c r="BF1354" s="118" t="str">
        <f t="shared" si="429"/>
        <v/>
      </c>
      <c r="BG1354" s="120"/>
      <c r="BH1354" s="120" t="str">
        <f t="shared" si="430"/>
        <v/>
      </c>
      <c r="BI1354" s="120" t="str">
        <f t="shared" si="431"/>
        <v/>
      </c>
      <c r="BJ1354" s="121"/>
      <c r="BK1354" s="120" t="str">
        <f t="shared" si="432"/>
        <v/>
      </c>
      <c r="BL1354" s="120" t="str">
        <f t="shared" si="433"/>
        <v/>
      </c>
      <c r="BM1354" s="120" t="str">
        <f t="shared" si="434"/>
        <v/>
      </c>
      <c r="BN1354" s="120" t="str">
        <f t="shared" si="435"/>
        <v/>
      </c>
      <c r="BO1354" s="120" t="str">
        <f t="shared" si="436"/>
        <v/>
      </c>
      <c r="BP1354" s="120" t="str">
        <f t="shared" si="437"/>
        <v/>
      </c>
      <c r="BQ1354" s="98"/>
      <c r="BR1354" s="98"/>
      <c r="BS1354" s="98"/>
      <c r="BT1354" s="98"/>
      <c r="BU1354" s="98"/>
      <c r="BV1354" s="98"/>
      <c r="BW1354" s="98"/>
      <c r="BX1354" s="98"/>
      <c r="BY1354" s="98"/>
      <c r="BZ1354" s="98"/>
      <c r="CA1354" s="98"/>
      <c r="CB1354" s="98"/>
      <c r="CC1354" s="98"/>
      <c r="CD1354" s="98"/>
      <c r="CE1354" s="98"/>
      <c r="CF1354" s="98"/>
      <c r="CG1354" s="98"/>
      <c r="CH1354" s="98"/>
      <c r="CI1354" s="98"/>
      <c r="CJ1354" s="98"/>
      <c r="CK1354" s="98"/>
      <c r="CL1354" s="98"/>
      <c r="CM1354" s="98"/>
      <c r="CN1354" s="98"/>
      <c r="CO1354" s="98"/>
      <c r="CP1354" s="98"/>
      <c r="CQ1354" s="98"/>
      <c r="CR1354" s="98"/>
      <c r="CS1354" s="98"/>
    </row>
    <row r="1355" spans="1:97" s="4" customFormat="1" ht="18.75" customHeight="1" x14ac:dyDescent="0.2">
      <c r="A1355" s="3">
        <f t="shared" si="438"/>
        <v>1343</v>
      </c>
      <c r="B1355" s="263"/>
      <c r="C1355" s="263"/>
      <c r="D1355" s="263"/>
      <c r="E1355" s="259"/>
      <c r="F1355" s="259"/>
      <c r="G1355" s="43"/>
      <c r="H1355" s="264"/>
      <c r="I1355" s="261"/>
      <c r="J1355" s="106"/>
      <c r="K1355" s="247"/>
      <c r="L1355" s="247"/>
      <c r="M1355" s="247"/>
      <c r="N1355" s="248" t="str">
        <f>IF(AND(K1355&lt;&gt;"",L1355&lt;&gt;"",J1355&lt;&gt;""),ROUND(MIN(IF(OR(J1355="OZZ",J1355="ZZ"),5000,17300),TRUNC(0.75*(SUMIF($D$12:$D1355,$D1355,K$12:K1355)+SUMIF($D$12:$D1355,$D1355,L$12:L1355)),2)) - SUMIF($D$12:$D1354,$D1355,N$12:N1354),2),"")</f>
        <v/>
      </c>
      <c r="O1355" s="249" t="str">
        <f>IF(AND(K1355&lt;&gt;"",L1355&lt;&gt;"",M1355&lt;&gt;"",J1355&lt;&gt;"",AH1355&lt;&gt;""),IF(OR(J1355="OZZ",J1355="ZZ"),ROUND(0-SUMIF($D$12:$D1354,$D1355,O$12:O1354),2),IF(M1355=0,0,ROUND(MIN(MIN(17300,TRUNC(0.75*(SUMIF($D$12:$D$2012,$D1355,K$12:K$2012)+SUMIF($D$12:$D$2012,$D1355,L$12:L$2012)),2)+SUMIF($D$12:$D1355,$D1355,AH$12:AH1355))-SUMIF($D$12:$D1354,$D1355,O$12:O1354)-SUMIF($D$12:$D$2012,$D1355,N$12:N$2012),AH1355),2))),"")</f>
        <v/>
      </c>
      <c r="P1355" s="250" t="str">
        <f>IF(J1355&lt;&gt;"",1000 - SUMIF($D$12:$D1354,$D1355,P$12:P1354),"")</f>
        <v/>
      </c>
      <c r="Q1355" s="106"/>
      <c r="R1355" s="247"/>
      <c r="S1355" s="247"/>
      <c r="T1355" s="247"/>
      <c r="U1355" s="248" t="str">
        <f>IF(AND(R1355&lt;&gt;"",S1355&lt;&gt;"",Q1355&lt;&gt;""),ROUND(MIN(IF(OR(Q1355="OZZ",Q1355="ZZ"),5000,17300),TRUNC(0.75*(SUMIF($D$12:$D1355,$D1355,R$12:R1355)+SUMIF($D$12:$D1355,$D1355,S$12:S1355)),2)) - SUMIF($D$12:$D1354,$D1355,U$12:U1354),2),"")</f>
        <v/>
      </c>
      <c r="V1355" s="248" t="str">
        <f>IF(AND(R1355&lt;&gt;"",S1355&lt;&gt;"",T1355&lt;&gt;"",Q1355&lt;&gt;"",AL1355&lt;&gt;""),IF(OR(Q1355="OZZ",Q1355="ZZ"),ROUND(0-SUMIF($D$12:$D1354,$D1355,V$12:V1354),2),IF(T1355=0,0,ROUND(MIN(MIN(17300,TRUNC(0.75*(SUMIF($D$12:$D$2012,$D1355,R$12:R$2012)+SUMIF($D$12:$D$2012,$D1355,S$12:S$2012)),2)+SUMIF($D$12:$D1355,$D1355,AL$12:AL1355))-SUMIF($D$12:$D1354,$D1355,V$12:V1354)-SUMIF($D$12:$D$2012,$D1355,U$12:U$2012),AL1355),2))),"")</f>
        <v/>
      </c>
      <c r="W1355" s="250" t="str">
        <f>IF(Q1355&lt;&gt;"",1000 - SUMIF($D$12:$D1354,$D1355,W$12:W1354),"")</f>
        <v/>
      </c>
      <c r="X1355" s="106"/>
      <c r="Y1355" s="247"/>
      <c r="Z1355" s="247"/>
      <c r="AA1355" s="247"/>
      <c r="AB1355" s="248" t="str">
        <f>IF(AND(Y1355&lt;&gt;"",Z1355&lt;&gt;"",X1355&lt;&gt;""),ROUND(MIN(IF(OR(X1355="OZZ",X1355="ZZ"),5000,17300),TRUNC(0.75*(SUMIF($D$12:$D1355,$D1355,Y$12:Y1355)+SUMIF($D$12:$D1355,$D1355,Z$12:Z1355)),2)) - SUMIF($D$12:$D1354,$D1355,AB$12:AB1354),2),"")</f>
        <v/>
      </c>
      <c r="AC1355" s="251" t="str">
        <f>IF(AND(Y1355&lt;&gt;"",Z1355&lt;&gt;"",AA1355&lt;&gt;"",X1355&lt;&gt;"",AP1355&lt;&gt;""),IF(OR(X1355="OZZ",X1355="ZZ"),ROUND(0-SUMIF($D$12:$D1354,$D1355,AC$12:AC1354),2),IF(AA1355=0,0,ROUND(MIN(MIN(17300,TRUNC(0.75*(SUMIF($D$12:$D$2012,$D1355,Y$12:Y$2012)+SUMIF($D$12:$D$2012,$D1355,Z$12:Z$2012)),2)+SUMIF($D$12:$D1355,$D1355,AP$12:AP1355))-SUMIF($D$12:$D1354,$D1355,AC$12:AC1354)-SUMIF($D$12:$D$2012,$D1355,AB$12:AB$2012),AP1355),2))),"")</f>
        <v/>
      </c>
      <c r="AD1355" s="250" t="str">
        <f>IF(X1355&lt;&gt;"",1000 - SUMIF($D$12:$D1354,$D1355,AD$12:AD1354),"")</f>
        <v/>
      </c>
      <c r="AE1355" s="252"/>
      <c r="AF1355" s="253"/>
      <c r="AG1355" s="254"/>
      <c r="AH1355" s="255" t="str">
        <f t="shared" si="439"/>
        <v/>
      </c>
      <c r="AI1355" s="256"/>
      <c r="AJ1355" s="253"/>
      <c r="AK1355" s="254"/>
      <c r="AL1355" s="255" t="str">
        <f t="shared" si="440"/>
        <v/>
      </c>
      <c r="AM1355" s="256"/>
      <c r="AN1355" s="253"/>
      <c r="AO1355" s="254"/>
      <c r="AP1355" s="255" t="str">
        <f t="shared" si="420"/>
        <v/>
      </c>
      <c r="AQ1355" s="116"/>
      <c r="AR1355" s="116"/>
      <c r="AS1355" s="117"/>
      <c r="AT1355" s="118"/>
      <c r="AU1355" s="119" t="str">
        <f>IF(D1355&lt;&gt; "", IF(COUNTIF($D$12:$D1355,$D1355)&gt;1,0,IF(SUM(N1355,U1355,AB1355)&gt;0,IF(AND(X1355="",OR(Q1355&lt;&gt;"",J1355&lt;&gt;"")),IF(Q1355&lt;&gt;"",Q1355,IF(J1355&lt;&gt;"",J1355,0)),IF(AND(Q1355&lt;&gt;"",J1355&lt;&gt;"",Q1355=J1355),Q1355,X1355)),0)),"")</f>
        <v/>
      </c>
      <c r="AV1355" s="119" t="str">
        <f>IF(D1355&lt;&gt;"",IF(COUNTIF($D$12:$D1355,$D1355)&gt;1,0,IF(SUM(O1355,V1355,AC1355)&gt;0,IF(AND(X1355="",OR(Q1355&lt;&gt;"",J1355&lt;&gt;"")),IF(Q1355&lt;&gt;"",Q1355,IF(J1355&lt;&gt;"",J1355,0)),IF(AND(Q1355&lt;&gt;"",J1355&lt;&gt;"",Q1355=J1355),Q1355,X1355)),0)),"")</f>
        <v/>
      </c>
      <c r="AW1355" s="119" t="str">
        <f>IF(D1355&lt;&gt;"",IF(COUNTIF($D$12:$D1355,$D1355)&gt;1,0,IF(SUM(P1355,W1355,AD1355)&gt;0,IF(AND(X1355="",OR(Q1355&lt;&gt;"",J1355&lt;&gt;"")),IF(Q1355&lt;&gt;"",Q1355,IF(J1355&lt;&gt;"",J1355,0)),IF(AND(Q1355&lt;&gt;"",J1355&lt;&gt;"",Q1355=J1355),Q1355,X1355)),0)),"")</f>
        <v/>
      </c>
      <c r="AX1355" s="118" t="str">
        <f t="shared" si="421"/>
        <v/>
      </c>
      <c r="AY1355" s="118" t="str">
        <f t="shared" si="422"/>
        <v/>
      </c>
      <c r="AZ1355" s="118" t="str">
        <f t="shared" si="423"/>
        <v/>
      </c>
      <c r="BA1355" s="118" t="str">
        <f t="shared" si="424"/>
        <v/>
      </c>
      <c r="BB1355" s="118" t="str">
        <f t="shared" si="425"/>
        <v/>
      </c>
      <c r="BC1355" s="118" t="str">
        <f t="shared" si="426"/>
        <v/>
      </c>
      <c r="BD1355" s="118" t="str">
        <f t="shared" si="427"/>
        <v/>
      </c>
      <c r="BE1355" s="118" t="str">
        <f t="shared" si="428"/>
        <v/>
      </c>
      <c r="BF1355" s="118" t="str">
        <f t="shared" si="429"/>
        <v/>
      </c>
      <c r="BG1355" s="120"/>
      <c r="BH1355" s="120" t="str">
        <f t="shared" si="430"/>
        <v/>
      </c>
      <c r="BI1355" s="120" t="str">
        <f t="shared" si="431"/>
        <v/>
      </c>
      <c r="BJ1355" s="121"/>
      <c r="BK1355" s="120" t="str">
        <f t="shared" si="432"/>
        <v/>
      </c>
      <c r="BL1355" s="120" t="str">
        <f t="shared" si="433"/>
        <v/>
      </c>
      <c r="BM1355" s="120" t="str">
        <f t="shared" si="434"/>
        <v/>
      </c>
      <c r="BN1355" s="120" t="str">
        <f t="shared" si="435"/>
        <v/>
      </c>
      <c r="BO1355" s="120" t="str">
        <f t="shared" si="436"/>
        <v/>
      </c>
      <c r="BP1355" s="120" t="str">
        <f t="shared" si="437"/>
        <v/>
      </c>
      <c r="BQ1355" s="98"/>
      <c r="BR1355" s="98"/>
      <c r="BS1355" s="98"/>
      <c r="BT1355" s="98"/>
      <c r="BU1355" s="98"/>
      <c r="BV1355" s="98"/>
      <c r="BW1355" s="98"/>
      <c r="BX1355" s="98"/>
      <c r="BY1355" s="98"/>
      <c r="BZ1355" s="98"/>
      <c r="CA1355" s="98"/>
      <c r="CB1355" s="98"/>
      <c r="CC1355" s="98"/>
      <c r="CD1355" s="98"/>
      <c r="CE1355" s="98"/>
      <c r="CF1355" s="98"/>
      <c r="CG1355" s="98"/>
      <c r="CH1355" s="98"/>
      <c r="CI1355" s="98"/>
      <c r="CJ1355" s="98"/>
      <c r="CK1355" s="98"/>
      <c r="CL1355" s="98"/>
      <c r="CM1355" s="98"/>
      <c r="CN1355" s="98"/>
      <c r="CO1355" s="98"/>
      <c r="CP1355" s="98"/>
      <c r="CQ1355" s="98"/>
      <c r="CR1355" s="98"/>
      <c r="CS1355" s="98"/>
    </row>
    <row r="1356" spans="1:97" s="4" customFormat="1" ht="18.75" customHeight="1" x14ac:dyDescent="0.2">
      <c r="A1356" s="3">
        <f t="shared" si="438"/>
        <v>1344</v>
      </c>
      <c r="B1356" s="263"/>
      <c r="C1356" s="263"/>
      <c r="D1356" s="263"/>
      <c r="E1356" s="259"/>
      <c r="F1356" s="259"/>
      <c r="G1356" s="43"/>
      <c r="H1356" s="264"/>
      <c r="I1356" s="261"/>
      <c r="J1356" s="106"/>
      <c r="K1356" s="247"/>
      <c r="L1356" s="247"/>
      <c r="M1356" s="247"/>
      <c r="N1356" s="248" t="str">
        <f>IF(AND(K1356&lt;&gt;"",L1356&lt;&gt;"",J1356&lt;&gt;""),ROUND(MIN(IF(OR(J1356="OZZ",J1356="ZZ"),5000,17300),TRUNC(0.75*(SUMIF($D$12:$D1356,$D1356,K$12:K1356)+SUMIF($D$12:$D1356,$D1356,L$12:L1356)),2)) - SUMIF($D$12:$D1355,$D1356,N$12:N1355),2),"")</f>
        <v/>
      </c>
      <c r="O1356" s="249" t="str">
        <f>IF(AND(K1356&lt;&gt;"",L1356&lt;&gt;"",M1356&lt;&gt;"",J1356&lt;&gt;"",AH1356&lt;&gt;""),IF(OR(J1356="OZZ",J1356="ZZ"),ROUND(0-SUMIF($D$12:$D1355,$D1356,O$12:O1355),2),IF(M1356=0,0,ROUND(MIN(MIN(17300,TRUNC(0.75*(SUMIF($D$12:$D$2012,$D1356,K$12:K$2012)+SUMIF($D$12:$D$2012,$D1356,L$12:L$2012)),2)+SUMIF($D$12:$D1356,$D1356,AH$12:AH1356))-SUMIF($D$12:$D1355,$D1356,O$12:O1355)-SUMIF($D$12:$D$2012,$D1356,N$12:N$2012),AH1356),2))),"")</f>
        <v/>
      </c>
      <c r="P1356" s="250" t="str">
        <f>IF(J1356&lt;&gt;"",1000 - SUMIF($D$12:$D1355,$D1356,P$12:P1355),"")</f>
        <v/>
      </c>
      <c r="Q1356" s="106"/>
      <c r="R1356" s="247"/>
      <c r="S1356" s="247"/>
      <c r="T1356" s="247"/>
      <c r="U1356" s="248" t="str">
        <f>IF(AND(R1356&lt;&gt;"",S1356&lt;&gt;"",Q1356&lt;&gt;""),ROUND(MIN(IF(OR(Q1356="OZZ",Q1356="ZZ"),5000,17300),TRUNC(0.75*(SUMIF($D$12:$D1356,$D1356,R$12:R1356)+SUMIF($D$12:$D1356,$D1356,S$12:S1356)),2)) - SUMIF($D$12:$D1355,$D1356,U$12:U1355),2),"")</f>
        <v/>
      </c>
      <c r="V1356" s="248" t="str">
        <f>IF(AND(R1356&lt;&gt;"",S1356&lt;&gt;"",T1356&lt;&gt;"",Q1356&lt;&gt;"",AL1356&lt;&gt;""),IF(OR(Q1356="OZZ",Q1356="ZZ"),ROUND(0-SUMIF($D$12:$D1355,$D1356,V$12:V1355),2),IF(T1356=0,0,ROUND(MIN(MIN(17300,TRUNC(0.75*(SUMIF($D$12:$D$2012,$D1356,R$12:R$2012)+SUMIF($D$12:$D$2012,$D1356,S$12:S$2012)),2)+SUMIF($D$12:$D1356,$D1356,AL$12:AL1356))-SUMIF($D$12:$D1355,$D1356,V$12:V1355)-SUMIF($D$12:$D$2012,$D1356,U$12:U$2012),AL1356),2))),"")</f>
        <v/>
      </c>
      <c r="W1356" s="250" t="str">
        <f>IF(Q1356&lt;&gt;"",1000 - SUMIF($D$12:$D1355,$D1356,W$12:W1355),"")</f>
        <v/>
      </c>
      <c r="X1356" s="106"/>
      <c r="Y1356" s="247"/>
      <c r="Z1356" s="247"/>
      <c r="AA1356" s="247"/>
      <c r="AB1356" s="248" t="str">
        <f>IF(AND(Y1356&lt;&gt;"",Z1356&lt;&gt;"",X1356&lt;&gt;""),ROUND(MIN(IF(OR(X1356="OZZ",X1356="ZZ"),5000,17300),TRUNC(0.75*(SUMIF($D$12:$D1356,$D1356,Y$12:Y1356)+SUMIF($D$12:$D1356,$D1356,Z$12:Z1356)),2)) - SUMIF($D$12:$D1355,$D1356,AB$12:AB1355),2),"")</f>
        <v/>
      </c>
      <c r="AC1356" s="251" t="str">
        <f>IF(AND(Y1356&lt;&gt;"",Z1356&lt;&gt;"",AA1356&lt;&gt;"",X1356&lt;&gt;"",AP1356&lt;&gt;""),IF(OR(X1356="OZZ",X1356="ZZ"),ROUND(0-SUMIF($D$12:$D1355,$D1356,AC$12:AC1355),2),IF(AA1356=0,0,ROUND(MIN(MIN(17300,TRUNC(0.75*(SUMIF($D$12:$D$2012,$D1356,Y$12:Y$2012)+SUMIF($D$12:$D$2012,$D1356,Z$12:Z$2012)),2)+SUMIF($D$12:$D1356,$D1356,AP$12:AP1356))-SUMIF($D$12:$D1355,$D1356,AC$12:AC1355)-SUMIF($D$12:$D$2012,$D1356,AB$12:AB$2012),AP1356),2))),"")</f>
        <v/>
      </c>
      <c r="AD1356" s="250" t="str">
        <f>IF(X1356&lt;&gt;"",1000 - SUMIF($D$12:$D1355,$D1356,AD$12:AD1355),"")</f>
        <v/>
      </c>
      <c r="AE1356" s="252"/>
      <c r="AF1356" s="253"/>
      <c r="AG1356" s="254"/>
      <c r="AH1356" s="255" t="str">
        <f t="shared" si="439"/>
        <v/>
      </c>
      <c r="AI1356" s="256"/>
      <c r="AJ1356" s="253"/>
      <c r="AK1356" s="254"/>
      <c r="AL1356" s="255" t="str">
        <f t="shared" si="440"/>
        <v/>
      </c>
      <c r="AM1356" s="256"/>
      <c r="AN1356" s="253"/>
      <c r="AO1356" s="254"/>
      <c r="AP1356" s="255" t="str">
        <f t="shared" si="420"/>
        <v/>
      </c>
      <c r="AQ1356" s="116"/>
      <c r="AR1356" s="116"/>
      <c r="AS1356" s="117"/>
      <c r="AT1356" s="118"/>
      <c r="AU1356" s="119" t="str">
        <f>IF(D1356&lt;&gt; "", IF(COUNTIF($D$12:$D1356,$D1356)&gt;1,0,IF(SUM(N1356,U1356,AB1356)&gt;0,IF(AND(X1356="",OR(Q1356&lt;&gt;"",J1356&lt;&gt;"")),IF(Q1356&lt;&gt;"",Q1356,IF(J1356&lt;&gt;"",J1356,0)),IF(AND(Q1356&lt;&gt;"",J1356&lt;&gt;"",Q1356=J1356),Q1356,X1356)),0)),"")</f>
        <v/>
      </c>
      <c r="AV1356" s="119" t="str">
        <f>IF(D1356&lt;&gt;"",IF(COUNTIF($D$12:$D1356,$D1356)&gt;1,0,IF(SUM(O1356,V1356,AC1356)&gt;0,IF(AND(X1356="",OR(Q1356&lt;&gt;"",J1356&lt;&gt;"")),IF(Q1356&lt;&gt;"",Q1356,IF(J1356&lt;&gt;"",J1356,0)),IF(AND(Q1356&lt;&gt;"",J1356&lt;&gt;"",Q1356=J1356),Q1356,X1356)),0)),"")</f>
        <v/>
      </c>
      <c r="AW1356" s="119" t="str">
        <f>IF(D1356&lt;&gt;"",IF(COUNTIF($D$12:$D1356,$D1356)&gt;1,0,IF(SUM(P1356,W1356,AD1356)&gt;0,IF(AND(X1356="",OR(Q1356&lt;&gt;"",J1356&lt;&gt;"")),IF(Q1356&lt;&gt;"",Q1356,IF(J1356&lt;&gt;"",J1356,0)),IF(AND(Q1356&lt;&gt;"",J1356&lt;&gt;"",Q1356=J1356),Q1356,X1356)),0)),"")</f>
        <v/>
      </c>
      <c r="AX1356" s="118" t="str">
        <f t="shared" si="421"/>
        <v/>
      </c>
      <c r="AY1356" s="118" t="str">
        <f t="shared" si="422"/>
        <v/>
      </c>
      <c r="AZ1356" s="118" t="str">
        <f t="shared" si="423"/>
        <v/>
      </c>
      <c r="BA1356" s="118" t="str">
        <f t="shared" si="424"/>
        <v/>
      </c>
      <c r="BB1356" s="118" t="str">
        <f t="shared" si="425"/>
        <v/>
      </c>
      <c r="BC1356" s="118" t="str">
        <f t="shared" si="426"/>
        <v/>
      </c>
      <c r="BD1356" s="118" t="str">
        <f t="shared" si="427"/>
        <v/>
      </c>
      <c r="BE1356" s="118" t="str">
        <f t="shared" si="428"/>
        <v/>
      </c>
      <c r="BF1356" s="118" t="str">
        <f t="shared" si="429"/>
        <v/>
      </c>
      <c r="BG1356" s="120"/>
      <c r="BH1356" s="120" t="str">
        <f t="shared" si="430"/>
        <v/>
      </c>
      <c r="BI1356" s="120" t="str">
        <f t="shared" si="431"/>
        <v/>
      </c>
      <c r="BJ1356" s="121"/>
      <c r="BK1356" s="120" t="str">
        <f t="shared" si="432"/>
        <v/>
      </c>
      <c r="BL1356" s="120" t="str">
        <f t="shared" si="433"/>
        <v/>
      </c>
      <c r="BM1356" s="120" t="str">
        <f t="shared" si="434"/>
        <v/>
      </c>
      <c r="BN1356" s="120" t="str">
        <f t="shared" si="435"/>
        <v/>
      </c>
      <c r="BO1356" s="120" t="str">
        <f t="shared" si="436"/>
        <v/>
      </c>
      <c r="BP1356" s="120" t="str">
        <f t="shared" si="437"/>
        <v/>
      </c>
      <c r="BQ1356" s="98"/>
      <c r="BR1356" s="98"/>
      <c r="BS1356" s="98"/>
      <c r="BT1356" s="98"/>
      <c r="BU1356" s="98"/>
      <c r="BV1356" s="98"/>
      <c r="BW1356" s="98"/>
      <c r="BX1356" s="98"/>
      <c r="BY1356" s="98"/>
      <c r="BZ1356" s="98"/>
      <c r="CA1356" s="98"/>
      <c r="CB1356" s="98"/>
      <c r="CC1356" s="98"/>
      <c r="CD1356" s="98"/>
      <c r="CE1356" s="98"/>
      <c r="CF1356" s="98"/>
      <c r="CG1356" s="98"/>
      <c r="CH1356" s="98"/>
      <c r="CI1356" s="98"/>
      <c r="CJ1356" s="98"/>
      <c r="CK1356" s="98"/>
      <c r="CL1356" s="98"/>
      <c r="CM1356" s="98"/>
      <c r="CN1356" s="98"/>
      <c r="CO1356" s="98"/>
      <c r="CP1356" s="98"/>
      <c r="CQ1356" s="98"/>
      <c r="CR1356" s="98"/>
      <c r="CS1356" s="98"/>
    </row>
    <row r="1357" spans="1:97" s="4" customFormat="1" ht="18.75" customHeight="1" x14ac:dyDescent="0.2">
      <c r="A1357" s="3">
        <f t="shared" si="438"/>
        <v>1345</v>
      </c>
      <c r="B1357" s="263"/>
      <c r="C1357" s="263"/>
      <c r="D1357" s="263"/>
      <c r="E1357" s="259"/>
      <c r="F1357" s="259"/>
      <c r="G1357" s="43"/>
      <c r="H1357" s="264"/>
      <c r="I1357" s="261"/>
      <c r="J1357" s="106"/>
      <c r="K1357" s="247"/>
      <c r="L1357" s="247"/>
      <c r="M1357" s="247"/>
      <c r="N1357" s="248" t="str">
        <f>IF(AND(K1357&lt;&gt;"",L1357&lt;&gt;"",J1357&lt;&gt;""),ROUND(MIN(IF(OR(J1357="OZZ",J1357="ZZ"),5000,17300),TRUNC(0.75*(SUMIF($D$12:$D1357,$D1357,K$12:K1357)+SUMIF($D$12:$D1357,$D1357,L$12:L1357)),2)) - SUMIF($D$12:$D1356,$D1357,N$12:N1356),2),"")</f>
        <v/>
      </c>
      <c r="O1357" s="249" t="str">
        <f>IF(AND(K1357&lt;&gt;"",L1357&lt;&gt;"",M1357&lt;&gt;"",J1357&lt;&gt;"",AH1357&lt;&gt;""),IF(OR(J1357="OZZ",J1357="ZZ"),ROUND(0-SUMIF($D$12:$D1356,$D1357,O$12:O1356),2),IF(M1357=0,0,ROUND(MIN(MIN(17300,TRUNC(0.75*(SUMIF($D$12:$D$2012,$D1357,K$12:K$2012)+SUMIF($D$12:$D$2012,$D1357,L$12:L$2012)),2)+SUMIF($D$12:$D1357,$D1357,AH$12:AH1357))-SUMIF($D$12:$D1356,$D1357,O$12:O1356)-SUMIF($D$12:$D$2012,$D1357,N$12:N$2012),AH1357),2))),"")</f>
        <v/>
      </c>
      <c r="P1357" s="250" t="str">
        <f>IF(J1357&lt;&gt;"",1000 - SUMIF($D$12:$D1356,$D1357,P$12:P1356),"")</f>
        <v/>
      </c>
      <c r="Q1357" s="106"/>
      <c r="R1357" s="247"/>
      <c r="S1357" s="247"/>
      <c r="T1357" s="247"/>
      <c r="U1357" s="248" t="str">
        <f>IF(AND(R1357&lt;&gt;"",S1357&lt;&gt;"",Q1357&lt;&gt;""),ROUND(MIN(IF(OR(Q1357="OZZ",Q1357="ZZ"),5000,17300),TRUNC(0.75*(SUMIF($D$12:$D1357,$D1357,R$12:R1357)+SUMIF($D$12:$D1357,$D1357,S$12:S1357)),2)) - SUMIF($D$12:$D1356,$D1357,U$12:U1356),2),"")</f>
        <v/>
      </c>
      <c r="V1357" s="248" t="str">
        <f>IF(AND(R1357&lt;&gt;"",S1357&lt;&gt;"",T1357&lt;&gt;"",Q1357&lt;&gt;"",AL1357&lt;&gt;""),IF(OR(Q1357="OZZ",Q1357="ZZ"),ROUND(0-SUMIF($D$12:$D1356,$D1357,V$12:V1356),2),IF(T1357=0,0,ROUND(MIN(MIN(17300,TRUNC(0.75*(SUMIF($D$12:$D$2012,$D1357,R$12:R$2012)+SUMIF($D$12:$D$2012,$D1357,S$12:S$2012)),2)+SUMIF($D$12:$D1357,$D1357,AL$12:AL1357))-SUMIF($D$12:$D1356,$D1357,V$12:V1356)-SUMIF($D$12:$D$2012,$D1357,U$12:U$2012),AL1357),2))),"")</f>
        <v/>
      </c>
      <c r="W1357" s="250" t="str">
        <f>IF(Q1357&lt;&gt;"",1000 - SUMIF($D$12:$D1356,$D1357,W$12:W1356),"")</f>
        <v/>
      </c>
      <c r="X1357" s="106"/>
      <c r="Y1357" s="247"/>
      <c r="Z1357" s="247"/>
      <c r="AA1357" s="247"/>
      <c r="AB1357" s="248" t="str">
        <f>IF(AND(Y1357&lt;&gt;"",Z1357&lt;&gt;"",X1357&lt;&gt;""),ROUND(MIN(IF(OR(X1357="OZZ",X1357="ZZ"),5000,17300),TRUNC(0.75*(SUMIF($D$12:$D1357,$D1357,Y$12:Y1357)+SUMIF($D$12:$D1357,$D1357,Z$12:Z1357)),2)) - SUMIF($D$12:$D1356,$D1357,AB$12:AB1356),2),"")</f>
        <v/>
      </c>
      <c r="AC1357" s="251" t="str">
        <f>IF(AND(Y1357&lt;&gt;"",Z1357&lt;&gt;"",AA1357&lt;&gt;"",X1357&lt;&gt;"",AP1357&lt;&gt;""),IF(OR(X1357="OZZ",X1357="ZZ"),ROUND(0-SUMIF($D$12:$D1356,$D1357,AC$12:AC1356),2),IF(AA1357=0,0,ROUND(MIN(MIN(17300,TRUNC(0.75*(SUMIF($D$12:$D$2012,$D1357,Y$12:Y$2012)+SUMIF($D$12:$D$2012,$D1357,Z$12:Z$2012)),2)+SUMIF($D$12:$D1357,$D1357,AP$12:AP1357))-SUMIF($D$12:$D1356,$D1357,AC$12:AC1356)-SUMIF($D$12:$D$2012,$D1357,AB$12:AB$2012),AP1357),2))),"")</f>
        <v/>
      </c>
      <c r="AD1357" s="250" t="str">
        <f>IF(X1357&lt;&gt;"",1000 - SUMIF($D$12:$D1356,$D1357,AD$12:AD1356),"")</f>
        <v/>
      </c>
      <c r="AE1357" s="252"/>
      <c r="AF1357" s="253"/>
      <c r="AG1357" s="254"/>
      <c r="AH1357" s="255" t="str">
        <f t="shared" si="439"/>
        <v/>
      </c>
      <c r="AI1357" s="256"/>
      <c r="AJ1357" s="253"/>
      <c r="AK1357" s="254"/>
      <c r="AL1357" s="255" t="str">
        <f t="shared" si="440"/>
        <v/>
      </c>
      <c r="AM1357" s="256"/>
      <c r="AN1357" s="253"/>
      <c r="AO1357" s="254"/>
      <c r="AP1357" s="255" t="str">
        <f t="shared" ref="AP1357:AP1420" si="441">IF(Y1357&lt;&gt;"",ROUND(AM1357,2)+ROUND(AN1357,2)+ROUND(AO1357,2),"")</f>
        <v/>
      </c>
      <c r="AQ1357" s="116"/>
      <c r="AR1357" s="116"/>
      <c r="AS1357" s="117"/>
      <c r="AT1357" s="118"/>
      <c r="AU1357" s="119" t="str">
        <f>IF(D1357&lt;&gt; "", IF(COUNTIF($D$12:$D1357,$D1357)&gt;1,0,IF(SUM(N1357,U1357,AB1357)&gt;0,IF(AND(X1357="",OR(Q1357&lt;&gt;"",J1357&lt;&gt;"")),IF(Q1357&lt;&gt;"",Q1357,IF(J1357&lt;&gt;"",J1357,0)),IF(AND(Q1357&lt;&gt;"",J1357&lt;&gt;"",Q1357=J1357),Q1357,X1357)),0)),"")</f>
        <v/>
      </c>
      <c r="AV1357" s="119" t="str">
        <f>IF(D1357&lt;&gt;"",IF(COUNTIF($D$12:$D1357,$D1357)&gt;1,0,IF(SUM(O1357,V1357,AC1357)&gt;0,IF(AND(X1357="",OR(Q1357&lt;&gt;"",J1357&lt;&gt;"")),IF(Q1357&lt;&gt;"",Q1357,IF(J1357&lt;&gt;"",J1357,0)),IF(AND(Q1357&lt;&gt;"",J1357&lt;&gt;"",Q1357=J1357),Q1357,X1357)),0)),"")</f>
        <v/>
      </c>
      <c r="AW1357" s="119" t="str">
        <f>IF(D1357&lt;&gt;"",IF(COUNTIF($D$12:$D1357,$D1357)&gt;1,0,IF(SUM(P1357,W1357,AD1357)&gt;0,IF(AND(X1357="",OR(Q1357&lt;&gt;"",J1357&lt;&gt;"")),IF(Q1357&lt;&gt;"",Q1357,IF(J1357&lt;&gt;"",J1357,0)),IF(AND(Q1357&lt;&gt;"",J1357&lt;&gt;"",Q1357=J1357),Q1357,X1357)),0)),"")</f>
        <v/>
      </c>
      <c r="AX1357" s="118" t="str">
        <f t="shared" ref="AX1357:AX1420" si="442">IF(D1357&lt;&gt;"",IF(J1357="OZP12",N1357,0),"")</f>
        <v/>
      </c>
      <c r="AY1357" s="118" t="str">
        <f t="shared" ref="AY1357:AY1420" si="443">IF(D1357&lt;&gt;"",IF(Q1357="OZP12",U1357,0),"")</f>
        <v/>
      </c>
      <c r="AZ1357" s="118" t="str">
        <f t="shared" ref="AZ1357:AZ1420" si="444">IF(D1357&lt;&gt;"",IF(X1357="OZP12",AB1357,0),"")</f>
        <v/>
      </c>
      <c r="BA1357" s="118" t="str">
        <f t="shared" ref="BA1357:BA1420" si="445">IF(D1357&lt;&gt;"",IF(J1357="TZP",N1357,0),"")</f>
        <v/>
      </c>
      <c r="BB1357" s="118" t="str">
        <f t="shared" ref="BB1357:BB1420" si="446">IF(D1357&lt;&gt;"",IF(Q1357="TZP",U1357,0),"")</f>
        <v/>
      </c>
      <c r="BC1357" s="118" t="str">
        <f t="shared" ref="BC1357:BC1420" si="447">IF(D1357&lt;&gt;"",IF(X1357="TZP",AB1357,0),"")</f>
        <v/>
      </c>
      <c r="BD1357" s="118" t="str">
        <f t="shared" ref="BD1357:BD1420" si="448">IF(D1357&lt;&gt;"",IF(J1357="OZZ",N1357,0),"")</f>
        <v/>
      </c>
      <c r="BE1357" s="118" t="str">
        <f t="shared" ref="BE1357:BE1420" si="449">IF(D1357&lt;&gt;"",IF(Q1357="OZZ",U1357,0),"")</f>
        <v/>
      </c>
      <c r="BF1357" s="118" t="str">
        <f t="shared" ref="BF1357:BF1420" si="450">IF(D1357&lt;&gt;"",IF(X1357="OZZ",AB1357,0),"")</f>
        <v/>
      </c>
      <c r="BG1357" s="120"/>
      <c r="BH1357" s="120" t="str">
        <f t="shared" ref="BH1357:BH1420" si="451">IF(D1357&lt;&gt;"",IF(ISERROR(FIND("/",D1357)), 0, 1),"")</f>
        <v/>
      </c>
      <c r="BI1357" s="120" t="str">
        <f t="shared" ref="BI1357:BI1420" si="452">IF(D1357&lt;&gt;"",IF(BH1357*1=0,D1357,CONCATENATE(MID(D1357,1,FIND("/",D1357,1)-1),MID(D1357,FIND("/",D1357,1)+1,LEN(D1357)))),"")</f>
        <v/>
      </c>
      <c r="BJ1357" s="121"/>
      <c r="BK1357" s="120" t="str">
        <f t="shared" ref="BK1357:BK1420" si="453">IF(D1357&lt;&gt;"",IF(J1357="OZP12",O1357,0),"")</f>
        <v/>
      </c>
      <c r="BL1357" s="120" t="str">
        <f t="shared" ref="BL1357:BL1420" si="454">IF(D1357&lt;&gt;"",IF(Q1357="OZP12",V1357,0),"")</f>
        <v/>
      </c>
      <c r="BM1357" s="120" t="str">
        <f t="shared" ref="BM1357:BM1420" si="455">IF(D1357&lt;&gt;"",IF(X1357="OZP12",AC1357,0),"")</f>
        <v/>
      </c>
      <c r="BN1357" s="120" t="str">
        <f t="shared" ref="BN1357:BN1420" si="456">IF(D1357&lt;&gt;"",IF(J1357="TZP",O1357,0),"")</f>
        <v/>
      </c>
      <c r="BO1357" s="120" t="str">
        <f t="shared" ref="BO1357:BO1420" si="457">IF(D1357&lt;&gt;"",IF(Q1357="TZP",V1357,0),"")</f>
        <v/>
      </c>
      <c r="BP1357" s="120" t="str">
        <f t="shared" ref="BP1357:BP1420" si="458">IF(D1357&lt;&gt;"",IF(X1357="TZP",AC1357,0),"")</f>
        <v/>
      </c>
      <c r="BQ1357" s="98"/>
      <c r="BR1357" s="98"/>
      <c r="BS1357" s="98"/>
      <c r="BT1357" s="98"/>
      <c r="BU1357" s="98"/>
      <c r="BV1357" s="98"/>
      <c r="BW1357" s="98"/>
      <c r="BX1357" s="98"/>
      <c r="BY1357" s="98"/>
      <c r="BZ1357" s="98"/>
      <c r="CA1357" s="98"/>
      <c r="CB1357" s="98"/>
      <c r="CC1357" s="98"/>
      <c r="CD1357" s="98"/>
      <c r="CE1357" s="98"/>
      <c r="CF1357" s="98"/>
      <c r="CG1357" s="98"/>
      <c r="CH1357" s="98"/>
      <c r="CI1357" s="98"/>
      <c r="CJ1357" s="98"/>
      <c r="CK1357" s="98"/>
      <c r="CL1357" s="98"/>
      <c r="CM1357" s="98"/>
      <c r="CN1357" s="98"/>
      <c r="CO1357" s="98"/>
      <c r="CP1357" s="98"/>
      <c r="CQ1357" s="98"/>
      <c r="CR1357" s="98"/>
      <c r="CS1357" s="98"/>
    </row>
    <row r="1358" spans="1:97" s="4" customFormat="1" ht="18.75" customHeight="1" x14ac:dyDescent="0.2">
      <c r="A1358" s="3">
        <f t="shared" ref="A1358:A1421" si="459">A1357+1</f>
        <v>1346</v>
      </c>
      <c r="B1358" s="263"/>
      <c r="C1358" s="263"/>
      <c r="D1358" s="263"/>
      <c r="E1358" s="259"/>
      <c r="F1358" s="259"/>
      <c r="G1358" s="43"/>
      <c r="H1358" s="264"/>
      <c r="I1358" s="261"/>
      <c r="J1358" s="106"/>
      <c r="K1358" s="247"/>
      <c r="L1358" s="247"/>
      <c r="M1358" s="247"/>
      <c r="N1358" s="248" t="str">
        <f>IF(AND(K1358&lt;&gt;"",L1358&lt;&gt;"",J1358&lt;&gt;""),ROUND(MIN(IF(OR(J1358="OZZ",J1358="ZZ"),5000,17300),TRUNC(0.75*(SUMIF($D$12:$D1358,$D1358,K$12:K1358)+SUMIF($D$12:$D1358,$D1358,L$12:L1358)),2)) - SUMIF($D$12:$D1357,$D1358,N$12:N1357),2),"")</f>
        <v/>
      </c>
      <c r="O1358" s="249" t="str">
        <f>IF(AND(K1358&lt;&gt;"",L1358&lt;&gt;"",M1358&lt;&gt;"",J1358&lt;&gt;"",AH1358&lt;&gt;""),IF(OR(J1358="OZZ",J1358="ZZ"),ROUND(0-SUMIF($D$12:$D1357,$D1358,O$12:O1357),2),IF(M1358=0,0,ROUND(MIN(MIN(17300,TRUNC(0.75*(SUMIF($D$12:$D$2012,$D1358,K$12:K$2012)+SUMIF($D$12:$D$2012,$D1358,L$12:L$2012)),2)+SUMIF($D$12:$D1358,$D1358,AH$12:AH1358))-SUMIF($D$12:$D1357,$D1358,O$12:O1357)-SUMIF($D$12:$D$2012,$D1358,N$12:N$2012),AH1358),2))),"")</f>
        <v/>
      </c>
      <c r="P1358" s="250" t="str">
        <f>IF(J1358&lt;&gt;"",1000 - SUMIF($D$12:$D1357,$D1358,P$12:P1357),"")</f>
        <v/>
      </c>
      <c r="Q1358" s="106"/>
      <c r="R1358" s="247"/>
      <c r="S1358" s="247"/>
      <c r="T1358" s="247"/>
      <c r="U1358" s="248" t="str">
        <f>IF(AND(R1358&lt;&gt;"",S1358&lt;&gt;"",Q1358&lt;&gt;""),ROUND(MIN(IF(OR(Q1358="OZZ",Q1358="ZZ"),5000,17300),TRUNC(0.75*(SUMIF($D$12:$D1358,$D1358,R$12:R1358)+SUMIF($D$12:$D1358,$D1358,S$12:S1358)),2)) - SUMIF($D$12:$D1357,$D1358,U$12:U1357),2),"")</f>
        <v/>
      </c>
      <c r="V1358" s="248" t="str">
        <f>IF(AND(R1358&lt;&gt;"",S1358&lt;&gt;"",T1358&lt;&gt;"",Q1358&lt;&gt;"",AL1358&lt;&gt;""),IF(OR(Q1358="OZZ",Q1358="ZZ"),ROUND(0-SUMIF($D$12:$D1357,$D1358,V$12:V1357),2),IF(T1358=0,0,ROUND(MIN(MIN(17300,TRUNC(0.75*(SUMIF($D$12:$D$2012,$D1358,R$12:R$2012)+SUMIF($D$12:$D$2012,$D1358,S$12:S$2012)),2)+SUMIF($D$12:$D1358,$D1358,AL$12:AL1358))-SUMIF($D$12:$D1357,$D1358,V$12:V1357)-SUMIF($D$12:$D$2012,$D1358,U$12:U$2012),AL1358),2))),"")</f>
        <v/>
      </c>
      <c r="W1358" s="250" t="str">
        <f>IF(Q1358&lt;&gt;"",1000 - SUMIF($D$12:$D1357,$D1358,W$12:W1357),"")</f>
        <v/>
      </c>
      <c r="X1358" s="106"/>
      <c r="Y1358" s="247"/>
      <c r="Z1358" s="247"/>
      <c r="AA1358" s="247"/>
      <c r="AB1358" s="248" t="str">
        <f>IF(AND(Y1358&lt;&gt;"",Z1358&lt;&gt;"",X1358&lt;&gt;""),ROUND(MIN(IF(OR(X1358="OZZ",X1358="ZZ"),5000,17300),TRUNC(0.75*(SUMIF($D$12:$D1358,$D1358,Y$12:Y1358)+SUMIF($D$12:$D1358,$D1358,Z$12:Z1358)),2)) - SUMIF($D$12:$D1357,$D1358,AB$12:AB1357),2),"")</f>
        <v/>
      </c>
      <c r="AC1358" s="251" t="str">
        <f>IF(AND(Y1358&lt;&gt;"",Z1358&lt;&gt;"",AA1358&lt;&gt;"",X1358&lt;&gt;"",AP1358&lt;&gt;""),IF(OR(X1358="OZZ",X1358="ZZ"),ROUND(0-SUMIF($D$12:$D1357,$D1358,AC$12:AC1357),2),IF(AA1358=0,0,ROUND(MIN(MIN(17300,TRUNC(0.75*(SUMIF($D$12:$D$2012,$D1358,Y$12:Y$2012)+SUMIF($D$12:$D$2012,$D1358,Z$12:Z$2012)),2)+SUMIF($D$12:$D1358,$D1358,AP$12:AP1358))-SUMIF($D$12:$D1357,$D1358,AC$12:AC1357)-SUMIF($D$12:$D$2012,$D1358,AB$12:AB$2012),AP1358),2))),"")</f>
        <v/>
      </c>
      <c r="AD1358" s="250" t="str">
        <f>IF(X1358&lt;&gt;"",1000 - SUMIF($D$12:$D1357,$D1358,AD$12:AD1357),"")</f>
        <v/>
      </c>
      <c r="AE1358" s="252"/>
      <c r="AF1358" s="253"/>
      <c r="AG1358" s="254"/>
      <c r="AH1358" s="255" t="str">
        <f t="shared" ref="AH1358:AH1421" si="460">IF(K1358&lt;&gt;"",ROUND(AE1358,2)+ROUND(AF1358,2)+ROUND(AG1358,2),"")</f>
        <v/>
      </c>
      <c r="AI1358" s="256"/>
      <c r="AJ1358" s="253"/>
      <c r="AK1358" s="254"/>
      <c r="AL1358" s="255" t="str">
        <f t="shared" ref="AL1358:AL1421" si="461">IF(R1358&lt;&gt;"",ROUND(AI1358,2)+ROUND(AJ1358,2)+ROUND(AK1358,2),"")</f>
        <v/>
      </c>
      <c r="AM1358" s="256"/>
      <c r="AN1358" s="253"/>
      <c r="AO1358" s="254"/>
      <c r="AP1358" s="255" t="str">
        <f t="shared" si="441"/>
        <v/>
      </c>
      <c r="AQ1358" s="116"/>
      <c r="AR1358" s="116"/>
      <c r="AS1358" s="117"/>
      <c r="AT1358" s="118"/>
      <c r="AU1358" s="119" t="str">
        <f>IF(D1358&lt;&gt; "", IF(COUNTIF($D$12:$D1358,$D1358)&gt;1,0,IF(SUM(N1358,U1358,AB1358)&gt;0,IF(AND(X1358="",OR(Q1358&lt;&gt;"",J1358&lt;&gt;"")),IF(Q1358&lt;&gt;"",Q1358,IF(J1358&lt;&gt;"",J1358,0)),IF(AND(Q1358&lt;&gt;"",J1358&lt;&gt;"",Q1358=J1358),Q1358,X1358)),0)),"")</f>
        <v/>
      </c>
      <c r="AV1358" s="119" t="str">
        <f>IF(D1358&lt;&gt;"",IF(COUNTIF($D$12:$D1358,$D1358)&gt;1,0,IF(SUM(O1358,V1358,AC1358)&gt;0,IF(AND(X1358="",OR(Q1358&lt;&gt;"",J1358&lt;&gt;"")),IF(Q1358&lt;&gt;"",Q1358,IF(J1358&lt;&gt;"",J1358,0)),IF(AND(Q1358&lt;&gt;"",J1358&lt;&gt;"",Q1358=J1358),Q1358,X1358)),0)),"")</f>
        <v/>
      </c>
      <c r="AW1358" s="119" t="str">
        <f>IF(D1358&lt;&gt;"",IF(COUNTIF($D$12:$D1358,$D1358)&gt;1,0,IF(SUM(P1358,W1358,AD1358)&gt;0,IF(AND(X1358="",OR(Q1358&lt;&gt;"",J1358&lt;&gt;"")),IF(Q1358&lt;&gt;"",Q1358,IF(J1358&lt;&gt;"",J1358,0)),IF(AND(Q1358&lt;&gt;"",J1358&lt;&gt;"",Q1358=J1358),Q1358,X1358)),0)),"")</f>
        <v/>
      </c>
      <c r="AX1358" s="118" t="str">
        <f t="shared" si="442"/>
        <v/>
      </c>
      <c r="AY1358" s="118" t="str">
        <f t="shared" si="443"/>
        <v/>
      </c>
      <c r="AZ1358" s="118" t="str">
        <f t="shared" si="444"/>
        <v/>
      </c>
      <c r="BA1358" s="118" t="str">
        <f t="shared" si="445"/>
        <v/>
      </c>
      <c r="BB1358" s="118" t="str">
        <f t="shared" si="446"/>
        <v/>
      </c>
      <c r="BC1358" s="118" t="str">
        <f t="shared" si="447"/>
        <v/>
      </c>
      <c r="BD1358" s="118" t="str">
        <f t="shared" si="448"/>
        <v/>
      </c>
      <c r="BE1358" s="118" t="str">
        <f t="shared" si="449"/>
        <v/>
      </c>
      <c r="BF1358" s="118" t="str">
        <f t="shared" si="450"/>
        <v/>
      </c>
      <c r="BG1358" s="120"/>
      <c r="BH1358" s="120" t="str">
        <f t="shared" si="451"/>
        <v/>
      </c>
      <c r="BI1358" s="120" t="str">
        <f t="shared" si="452"/>
        <v/>
      </c>
      <c r="BJ1358" s="121"/>
      <c r="BK1358" s="120" t="str">
        <f t="shared" si="453"/>
        <v/>
      </c>
      <c r="BL1358" s="120" t="str">
        <f t="shared" si="454"/>
        <v/>
      </c>
      <c r="BM1358" s="120" t="str">
        <f t="shared" si="455"/>
        <v/>
      </c>
      <c r="BN1358" s="120" t="str">
        <f t="shared" si="456"/>
        <v/>
      </c>
      <c r="BO1358" s="120" t="str">
        <f t="shared" si="457"/>
        <v/>
      </c>
      <c r="BP1358" s="120" t="str">
        <f t="shared" si="458"/>
        <v/>
      </c>
      <c r="BQ1358" s="98"/>
      <c r="BR1358" s="98"/>
      <c r="BS1358" s="98"/>
      <c r="BT1358" s="98"/>
      <c r="BU1358" s="98"/>
      <c r="BV1358" s="98"/>
      <c r="BW1358" s="98"/>
      <c r="BX1358" s="98"/>
      <c r="BY1358" s="98"/>
      <c r="BZ1358" s="98"/>
      <c r="CA1358" s="98"/>
      <c r="CB1358" s="98"/>
      <c r="CC1358" s="98"/>
      <c r="CD1358" s="98"/>
      <c r="CE1358" s="98"/>
      <c r="CF1358" s="98"/>
      <c r="CG1358" s="98"/>
      <c r="CH1358" s="98"/>
      <c r="CI1358" s="98"/>
      <c r="CJ1358" s="98"/>
      <c r="CK1358" s="98"/>
      <c r="CL1358" s="98"/>
      <c r="CM1358" s="98"/>
      <c r="CN1358" s="98"/>
      <c r="CO1358" s="98"/>
      <c r="CP1358" s="98"/>
      <c r="CQ1358" s="98"/>
      <c r="CR1358" s="98"/>
      <c r="CS1358" s="98"/>
    </row>
    <row r="1359" spans="1:97" s="4" customFormat="1" ht="18.75" customHeight="1" x14ac:dyDescent="0.2">
      <c r="A1359" s="3">
        <f t="shared" si="459"/>
        <v>1347</v>
      </c>
      <c r="B1359" s="263"/>
      <c r="C1359" s="263"/>
      <c r="D1359" s="263"/>
      <c r="E1359" s="259"/>
      <c r="F1359" s="259"/>
      <c r="G1359" s="43"/>
      <c r="H1359" s="264"/>
      <c r="I1359" s="261"/>
      <c r="J1359" s="106"/>
      <c r="K1359" s="247"/>
      <c r="L1359" s="247"/>
      <c r="M1359" s="247"/>
      <c r="N1359" s="248" t="str">
        <f>IF(AND(K1359&lt;&gt;"",L1359&lt;&gt;"",J1359&lt;&gt;""),ROUND(MIN(IF(OR(J1359="OZZ",J1359="ZZ"),5000,17300),TRUNC(0.75*(SUMIF($D$12:$D1359,$D1359,K$12:K1359)+SUMIF($D$12:$D1359,$D1359,L$12:L1359)),2)) - SUMIF($D$12:$D1358,$D1359,N$12:N1358),2),"")</f>
        <v/>
      </c>
      <c r="O1359" s="249" t="str">
        <f>IF(AND(K1359&lt;&gt;"",L1359&lt;&gt;"",M1359&lt;&gt;"",J1359&lt;&gt;"",AH1359&lt;&gt;""),IF(OR(J1359="OZZ",J1359="ZZ"),ROUND(0-SUMIF($D$12:$D1358,$D1359,O$12:O1358),2),IF(M1359=0,0,ROUND(MIN(MIN(17300,TRUNC(0.75*(SUMIF($D$12:$D$2012,$D1359,K$12:K$2012)+SUMIF($D$12:$D$2012,$D1359,L$12:L$2012)),2)+SUMIF($D$12:$D1359,$D1359,AH$12:AH1359))-SUMIF($D$12:$D1358,$D1359,O$12:O1358)-SUMIF($D$12:$D$2012,$D1359,N$12:N$2012),AH1359),2))),"")</f>
        <v/>
      </c>
      <c r="P1359" s="250" t="str">
        <f>IF(J1359&lt;&gt;"",1000 - SUMIF($D$12:$D1358,$D1359,P$12:P1358),"")</f>
        <v/>
      </c>
      <c r="Q1359" s="106"/>
      <c r="R1359" s="247"/>
      <c r="S1359" s="247"/>
      <c r="T1359" s="247"/>
      <c r="U1359" s="248" t="str">
        <f>IF(AND(R1359&lt;&gt;"",S1359&lt;&gt;"",Q1359&lt;&gt;""),ROUND(MIN(IF(OR(Q1359="OZZ",Q1359="ZZ"),5000,17300),TRUNC(0.75*(SUMIF($D$12:$D1359,$D1359,R$12:R1359)+SUMIF($D$12:$D1359,$D1359,S$12:S1359)),2)) - SUMIF($D$12:$D1358,$D1359,U$12:U1358),2),"")</f>
        <v/>
      </c>
      <c r="V1359" s="248" t="str">
        <f>IF(AND(R1359&lt;&gt;"",S1359&lt;&gt;"",T1359&lt;&gt;"",Q1359&lt;&gt;"",AL1359&lt;&gt;""),IF(OR(Q1359="OZZ",Q1359="ZZ"),ROUND(0-SUMIF($D$12:$D1358,$D1359,V$12:V1358),2),IF(T1359=0,0,ROUND(MIN(MIN(17300,TRUNC(0.75*(SUMIF($D$12:$D$2012,$D1359,R$12:R$2012)+SUMIF($D$12:$D$2012,$D1359,S$12:S$2012)),2)+SUMIF($D$12:$D1359,$D1359,AL$12:AL1359))-SUMIF($D$12:$D1358,$D1359,V$12:V1358)-SUMIF($D$12:$D$2012,$D1359,U$12:U$2012),AL1359),2))),"")</f>
        <v/>
      </c>
      <c r="W1359" s="250" t="str">
        <f>IF(Q1359&lt;&gt;"",1000 - SUMIF($D$12:$D1358,$D1359,W$12:W1358),"")</f>
        <v/>
      </c>
      <c r="X1359" s="106"/>
      <c r="Y1359" s="247"/>
      <c r="Z1359" s="247"/>
      <c r="AA1359" s="247"/>
      <c r="AB1359" s="248" t="str">
        <f>IF(AND(Y1359&lt;&gt;"",Z1359&lt;&gt;"",X1359&lt;&gt;""),ROUND(MIN(IF(OR(X1359="OZZ",X1359="ZZ"),5000,17300),TRUNC(0.75*(SUMIF($D$12:$D1359,$D1359,Y$12:Y1359)+SUMIF($D$12:$D1359,$D1359,Z$12:Z1359)),2)) - SUMIF($D$12:$D1358,$D1359,AB$12:AB1358),2),"")</f>
        <v/>
      </c>
      <c r="AC1359" s="251" t="str">
        <f>IF(AND(Y1359&lt;&gt;"",Z1359&lt;&gt;"",AA1359&lt;&gt;"",X1359&lt;&gt;"",AP1359&lt;&gt;""),IF(OR(X1359="OZZ",X1359="ZZ"),ROUND(0-SUMIF($D$12:$D1358,$D1359,AC$12:AC1358),2),IF(AA1359=0,0,ROUND(MIN(MIN(17300,TRUNC(0.75*(SUMIF($D$12:$D$2012,$D1359,Y$12:Y$2012)+SUMIF($D$12:$D$2012,$D1359,Z$12:Z$2012)),2)+SUMIF($D$12:$D1359,$D1359,AP$12:AP1359))-SUMIF($D$12:$D1358,$D1359,AC$12:AC1358)-SUMIF($D$12:$D$2012,$D1359,AB$12:AB$2012),AP1359),2))),"")</f>
        <v/>
      </c>
      <c r="AD1359" s="250" t="str">
        <f>IF(X1359&lt;&gt;"",1000 - SUMIF($D$12:$D1358,$D1359,AD$12:AD1358),"")</f>
        <v/>
      </c>
      <c r="AE1359" s="252"/>
      <c r="AF1359" s="253"/>
      <c r="AG1359" s="254"/>
      <c r="AH1359" s="255" t="str">
        <f t="shared" si="460"/>
        <v/>
      </c>
      <c r="AI1359" s="256"/>
      <c r="AJ1359" s="253"/>
      <c r="AK1359" s="254"/>
      <c r="AL1359" s="255" t="str">
        <f t="shared" si="461"/>
        <v/>
      </c>
      <c r="AM1359" s="256"/>
      <c r="AN1359" s="253"/>
      <c r="AO1359" s="254"/>
      <c r="AP1359" s="255" t="str">
        <f t="shared" si="441"/>
        <v/>
      </c>
      <c r="AQ1359" s="116"/>
      <c r="AR1359" s="116"/>
      <c r="AS1359" s="117"/>
      <c r="AT1359" s="118"/>
      <c r="AU1359" s="119" t="str">
        <f>IF(D1359&lt;&gt; "", IF(COUNTIF($D$12:$D1359,$D1359)&gt;1,0,IF(SUM(N1359,U1359,AB1359)&gt;0,IF(AND(X1359="",OR(Q1359&lt;&gt;"",J1359&lt;&gt;"")),IF(Q1359&lt;&gt;"",Q1359,IF(J1359&lt;&gt;"",J1359,0)),IF(AND(Q1359&lt;&gt;"",J1359&lt;&gt;"",Q1359=J1359),Q1359,X1359)),0)),"")</f>
        <v/>
      </c>
      <c r="AV1359" s="119" t="str">
        <f>IF(D1359&lt;&gt;"",IF(COUNTIF($D$12:$D1359,$D1359)&gt;1,0,IF(SUM(O1359,V1359,AC1359)&gt;0,IF(AND(X1359="",OR(Q1359&lt;&gt;"",J1359&lt;&gt;"")),IF(Q1359&lt;&gt;"",Q1359,IF(J1359&lt;&gt;"",J1359,0)),IF(AND(Q1359&lt;&gt;"",J1359&lt;&gt;"",Q1359=J1359),Q1359,X1359)),0)),"")</f>
        <v/>
      </c>
      <c r="AW1359" s="119" t="str">
        <f>IF(D1359&lt;&gt;"",IF(COUNTIF($D$12:$D1359,$D1359)&gt;1,0,IF(SUM(P1359,W1359,AD1359)&gt;0,IF(AND(X1359="",OR(Q1359&lt;&gt;"",J1359&lt;&gt;"")),IF(Q1359&lt;&gt;"",Q1359,IF(J1359&lt;&gt;"",J1359,0)),IF(AND(Q1359&lt;&gt;"",J1359&lt;&gt;"",Q1359=J1359),Q1359,X1359)),0)),"")</f>
        <v/>
      </c>
      <c r="AX1359" s="118" t="str">
        <f t="shared" si="442"/>
        <v/>
      </c>
      <c r="AY1359" s="118" t="str">
        <f t="shared" si="443"/>
        <v/>
      </c>
      <c r="AZ1359" s="118" t="str">
        <f t="shared" si="444"/>
        <v/>
      </c>
      <c r="BA1359" s="118" t="str">
        <f t="shared" si="445"/>
        <v/>
      </c>
      <c r="BB1359" s="118" t="str">
        <f t="shared" si="446"/>
        <v/>
      </c>
      <c r="BC1359" s="118" t="str">
        <f t="shared" si="447"/>
        <v/>
      </c>
      <c r="BD1359" s="118" t="str">
        <f t="shared" si="448"/>
        <v/>
      </c>
      <c r="BE1359" s="118" t="str">
        <f t="shared" si="449"/>
        <v/>
      </c>
      <c r="BF1359" s="118" t="str">
        <f t="shared" si="450"/>
        <v/>
      </c>
      <c r="BG1359" s="120"/>
      <c r="BH1359" s="120" t="str">
        <f t="shared" si="451"/>
        <v/>
      </c>
      <c r="BI1359" s="120" t="str">
        <f t="shared" si="452"/>
        <v/>
      </c>
      <c r="BJ1359" s="121"/>
      <c r="BK1359" s="120" t="str">
        <f t="shared" si="453"/>
        <v/>
      </c>
      <c r="BL1359" s="120" t="str">
        <f t="shared" si="454"/>
        <v/>
      </c>
      <c r="BM1359" s="120" t="str">
        <f t="shared" si="455"/>
        <v/>
      </c>
      <c r="BN1359" s="120" t="str">
        <f t="shared" si="456"/>
        <v/>
      </c>
      <c r="BO1359" s="120" t="str">
        <f t="shared" si="457"/>
        <v/>
      </c>
      <c r="BP1359" s="120" t="str">
        <f t="shared" si="458"/>
        <v/>
      </c>
      <c r="BQ1359" s="98"/>
      <c r="BR1359" s="98"/>
      <c r="BS1359" s="98"/>
      <c r="BT1359" s="98"/>
      <c r="BU1359" s="98"/>
      <c r="BV1359" s="98"/>
      <c r="BW1359" s="98"/>
      <c r="BX1359" s="98"/>
      <c r="BY1359" s="98"/>
      <c r="BZ1359" s="98"/>
      <c r="CA1359" s="98"/>
      <c r="CB1359" s="98"/>
      <c r="CC1359" s="98"/>
      <c r="CD1359" s="98"/>
      <c r="CE1359" s="98"/>
      <c r="CF1359" s="98"/>
      <c r="CG1359" s="98"/>
      <c r="CH1359" s="98"/>
      <c r="CI1359" s="98"/>
      <c r="CJ1359" s="98"/>
      <c r="CK1359" s="98"/>
      <c r="CL1359" s="98"/>
      <c r="CM1359" s="98"/>
      <c r="CN1359" s="98"/>
      <c r="CO1359" s="98"/>
      <c r="CP1359" s="98"/>
      <c r="CQ1359" s="98"/>
      <c r="CR1359" s="98"/>
      <c r="CS1359" s="98"/>
    </row>
    <row r="1360" spans="1:97" s="4" customFormat="1" ht="18.75" customHeight="1" x14ac:dyDescent="0.2">
      <c r="A1360" s="3">
        <f t="shared" si="459"/>
        <v>1348</v>
      </c>
      <c r="B1360" s="263"/>
      <c r="C1360" s="263"/>
      <c r="D1360" s="263"/>
      <c r="E1360" s="259"/>
      <c r="F1360" s="259"/>
      <c r="G1360" s="43"/>
      <c r="H1360" s="264"/>
      <c r="I1360" s="261"/>
      <c r="J1360" s="106"/>
      <c r="K1360" s="247"/>
      <c r="L1360" s="247"/>
      <c r="M1360" s="247"/>
      <c r="N1360" s="248" t="str">
        <f>IF(AND(K1360&lt;&gt;"",L1360&lt;&gt;"",J1360&lt;&gt;""),ROUND(MIN(IF(OR(J1360="OZZ",J1360="ZZ"),5000,17300),TRUNC(0.75*(SUMIF($D$12:$D1360,$D1360,K$12:K1360)+SUMIF($D$12:$D1360,$D1360,L$12:L1360)),2)) - SUMIF($D$12:$D1359,$D1360,N$12:N1359),2),"")</f>
        <v/>
      </c>
      <c r="O1360" s="249" t="str">
        <f>IF(AND(K1360&lt;&gt;"",L1360&lt;&gt;"",M1360&lt;&gt;"",J1360&lt;&gt;"",AH1360&lt;&gt;""),IF(OR(J1360="OZZ",J1360="ZZ"),ROUND(0-SUMIF($D$12:$D1359,$D1360,O$12:O1359),2),IF(M1360=0,0,ROUND(MIN(MIN(17300,TRUNC(0.75*(SUMIF($D$12:$D$2012,$D1360,K$12:K$2012)+SUMIF($D$12:$D$2012,$D1360,L$12:L$2012)),2)+SUMIF($D$12:$D1360,$D1360,AH$12:AH1360))-SUMIF($D$12:$D1359,$D1360,O$12:O1359)-SUMIF($D$12:$D$2012,$D1360,N$12:N$2012),AH1360),2))),"")</f>
        <v/>
      </c>
      <c r="P1360" s="250" t="str">
        <f>IF(J1360&lt;&gt;"",1000 - SUMIF($D$12:$D1359,$D1360,P$12:P1359),"")</f>
        <v/>
      </c>
      <c r="Q1360" s="106"/>
      <c r="R1360" s="247"/>
      <c r="S1360" s="247"/>
      <c r="T1360" s="247"/>
      <c r="U1360" s="248" t="str">
        <f>IF(AND(R1360&lt;&gt;"",S1360&lt;&gt;"",Q1360&lt;&gt;""),ROUND(MIN(IF(OR(Q1360="OZZ",Q1360="ZZ"),5000,17300),TRUNC(0.75*(SUMIF($D$12:$D1360,$D1360,R$12:R1360)+SUMIF($D$12:$D1360,$D1360,S$12:S1360)),2)) - SUMIF($D$12:$D1359,$D1360,U$12:U1359),2),"")</f>
        <v/>
      </c>
      <c r="V1360" s="248" t="str">
        <f>IF(AND(R1360&lt;&gt;"",S1360&lt;&gt;"",T1360&lt;&gt;"",Q1360&lt;&gt;"",AL1360&lt;&gt;""),IF(OR(Q1360="OZZ",Q1360="ZZ"),ROUND(0-SUMIF($D$12:$D1359,$D1360,V$12:V1359),2),IF(T1360=0,0,ROUND(MIN(MIN(17300,TRUNC(0.75*(SUMIF($D$12:$D$2012,$D1360,R$12:R$2012)+SUMIF($D$12:$D$2012,$D1360,S$12:S$2012)),2)+SUMIF($D$12:$D1360,$D1360,AL$12:AL1360))-SUMIF($D$12:$D1359,$D1360,V$12:V1359)-SUMIF($D$12:$D$2012,$D1360,U$12:U$2012),AL1360),2))),"")</f>
        <v/>
      </c>
      <c r="W1360" s="250" t="str">
        <f>IF(Q1360&lt;&gt;"",1000 - SUMIF($D$12:$D1359,$D1360,W$12:W1359),"")</f>
        <v/>
      </c>
      <c r="X1360" s="106"/>
      <c r="Y1360" s="247"/>
      <c r="Z1360" s="247"/>
      <c r="AA1360" s="247"/>
      <c r="AB1360" s="248" t="str">
        <f>IF(AND(Y1360&lt;&gt;"",Z1360&lt;&gt;"",X1360&lt;&gt;""),ROUND(MIN(IF(OR(X1360="OZZ",X1360="ZZ"),5000,17300),TRUNC(0.75*(SUMIF($D$12:$D1360,$D1360,Y$12:Y1360)+SUMIF($D$12:$D1360,$D1360,Z$12:Z1360)),2)) - SUMIF($D$12:$D1359,$D1360,AB$12:AB1359),2),"")</f>
        <v/>
      </c>
      <c r="AC1360" s="251" t="str">
        <f>IF(AND(Y1360&lt;&gt;"",Z1360&lt;&gt;"",AA1360&lt;&gt;"",X1360&lt;&gt;"",AP1360&lt;&gt;""),IF(OR(X1360="OZZ",X1360="ZZ"),ROUND(0-SUMIF($D$12:$D1359,$D1360,AC$12:AC1359),2),IF(AA1360=0,0,ROUND(MIN(MIN(17300,TRUNC(0.75*(SUMIF($D$12:$D$2012,$D1360,Y$12:Y$2012)+SUMIF($D$12:$D$2012,$D1360,Z$12:Z$2012)),2)+SUMIF($D$12:$D1360,$D1360,AP$12:AP1360))-SUMIF($D$12:$D1359,$D1360,AC$12:AC1359)-SUMIF($D$12:$D$2012,$D1360,AB$12:AB$2012),AP1360),2))),"")</f>
        <v/>
      </c>
      <c r="AD1360" s="250" t="str">
        <f>IF(X1360&lt;&gt;"",1000 - SUMIF($D$12:$D1359,$D1360,AD$12:AD1359),"")</f>
        <v/>
      </c>
      <c r="AE1360" s="252"/>
      <c r="AF1360" s="253"/>
      <c r="AG1360" s="254"/>
      <c r="AH1360" s="255" t="str">
        <f t="shared" si="460"/>
        <v/>
      </c>
      <c r="AI1360" s="256"/>
      <c r="AJ1360" s="253"/>
      <c r="AK1360" s="254"/>
      <c r="AL1360" s="255" t="str">
        <f t="shared" si="461"/>
        <v/>
      </c>
      <c r="AM1360" s="256"/>
      <c r="AN1360" s="253"/>
      <c r="AO1360" s="254"/>
      <c r="AP1360" s="255" t="str">
        <f t="shared" si="441"/>
        <v/>
      </c>
      <c r="AQ1360" s="116"/>
      <c r="AR1360" s="116"/>
      <c r="AS1360" s="117"/>
      <c r="AT1360" s="118"/>
      <c r="AU1360" s="119" t="str">
        <f>IF(D1360&lt;&gt; "", IF(COUNTIF($D$12:$D1360,$D1360)&gt;1,0,IF(SUM(N1360,U1360,AB1360)&gt;0,IF(AND(X1360="",OR(Q1360&lt;&gt;"",J1360&lt;&gt;"")),IF(Q1360&lt;&gt;"",Q1360,IF(J1360&lt;&gt;"",J1360,0)),IF(AND(Q1360&lt;&gt;"",J1360&lt;&gt;"",Q1360=J1360),Q1360,X1360)),0)),"")</f>
        <v/>
      </c>
      <c r="AV1360" s="119" t="str">
        <f>IF(D1360&lt;&gt;"",IF(COUNTIF($D$12:$D1360,$D1360)&gt;1,0,IF(SUM(O1360,V1360,AC1360)&gt;0,IF(AND(X1360="",OR(Q1360&lt;&gt;"",J1360&lt;&gt;"")),IF(Q1360&lt;&gt;"",Q1360,IF(J1360&lt;&gt;"",J1360,0)),IF(AND(Q1360&lt;&gt;"",J1360&lt;&gt;"",Q1360=J1360),Q1360,X1360)),0)),"")</f>
        <v/>
      </c>
      <c r="AW1360" s="119" t="str">
        <f>IF(D1360&lt;&gt;"",IF(COUNTIF($D$12:$D1360,$D1360)&gt;1,0,IF(SUM(P1360,W1360,AD1360)&gt;0,IF(AND(X1360="",OR(Q1360&lt;&gt;"",J1360&lt;&gt;"")),IF(Q1360&lt;&gt;"",Q1360,IF(J1360&lt;&gt;"",J1360,0)),IF(AND(Q1360&lt;&gt;"",J1360&lt;&gt;"",Q1360=J1360),Q1360,X1360)),0)),"")</f>
        <v/>
      </c>
      <c r="AX1360" s="118" t="str">
        <f t="shared" si="442"/>
        <v/>
      </c>
      <c r="AY1360" s="118" t="str">
        <f t="shared" si="443"/>
        <v/>
      </c>
      <c r="AZ1360" s="118" t="str">
        <f t="shared" si="444"/>
        <v/>
      </c>
      <c r="BA1360" s="118" t="str">
        <f t="shared" si="445"/>
        <v/>
      </c>
      <c r="BB1360" s="118" t="str">
        <f t="shared" si="446"/>
        <v/>
      </c>
      <c r="BC1360" s="118" t="str">
        <f t="shared" si="447"/>
        <v/>
      </c>
      <c r="BD1360" s="118" t="str">
        <f t="shared" si="448"/>
        <v/>
      </c>
      <c r="BE1360" s="118" t="str">
        <f t="shared" si="449"/>
        <v/>
      </c>
      <c r="BF1360" s="118" t="str">
        <f t="shared" si="450"/>
        <v/>
      </c>
      <c r="BG1360" s="120"/>
      <c r="BH1360" s="120" t="str">
        <f t="shared" si="451"/>
        <v/>
      </c>
      <c r="BI1360" s="120" t="str">
        <f t="shared" si="452"/>
        <v/>
      </c>
      <c r="BJ1360" s="121"/>
      <c r="BK1360" s="120" t="str">
        <f t="shared" si="453"/>
        <v/>
      </c>
      <c r="BL1360" s="120" t="str">
        <f t="shared" si="454"/>
        <v/>
      </c>
      <c r="BM1360" s="120" t="str">
        <f t="shared" si="455"/>
        <v/>
      </c>
      <c r="BN1360" s="120" t="str">
        <f t="shared" si="456"/>
        <v/>
      </c>
      <c r="BO1360" s="120" t="str">
        <f t="shared" si="457"/>
        <v/>
      </c>
      <c r="BP1360" s="120" t="str">
        <f t="shared" si="458"/>
        <v/>
      </c>
      <c r="BQ1360" s="98"/>
      <c r="BR1360" s="98"/>
      <c r="BS1360" s="98"/>
      <c r="BT1360" s="98"/>
      <c r="BU1360" s="98"/>
      <c r="BV1360" s="98"/>
      <c r="BW1360" s="98"/>
      <c r="BX1360" s="98"/>
      <c r="BY1360" s="98"/>
      <c r="BZ1360" s="98"/>
      <c r="CA1360" s="98"/>
      <c r="CB1360" s="98"/>
      <c r="CC1360" s="98"/>
      <c r="CD1360" s="98"/>
      <c r="CE1360" s="98"/>
      <c r="CF1360" s="98"/>
      <c r="CG1360" s="98"/>
      <c r="CH1360" s="98"/>
      <c r="CI1360" s="98"/>
      <c r="CJ1360" s="98"/>
      <c r="CK1360" s="98"/>
      <c r="CL1360" s="98"/>
      <c r="CM1360" s="98"/>
      <c r="CN1360" s="98"/>
      <c r="CO1360" s="98"/>
      <c r="CP1360" s="98"/>
      <c r="CQ1360" s="98"/>
      <c r="CR1360" s="98"/>
      <c r="CS1360" s="98"/>
    </row>
    <row r="1361" spans="1:97" s="4" customFormat="1" ht="18.75" customHeight="1" x14ac:dyDescent="0.2">
      <c r="A1361" s="3">
        <f t="shared" si="459"/>
        <v>1349</v>
      </c>
      <c r="B1361" s="263"/>
      <c r="C1361" s="263"/>
      <c r="D1361" s="263"/>
      <c r="E1361" s="259"/>
      <c r="F1361" s="259"/>
      <c r="G1361" s="43"/>
      <c r="H1361" s="264"/>
      <c r="I1361" s="261"/>
      <c r="J1361" s="106"/>
      <c r="K1361" s="247"/>
      <c r="L1361" s="247"/>
      <c r="M1361" s="247"/>
      <c r="N1361" s="248" t="str">
        <f>IF(AND(K1361&lt;&gt;"",L1361&lt;&gt;"",J1361&lt;&gt;""),ROUND(MIN(IF(OR(J1361="OZZ",J1361="ZZ"),5000,17300),TRUNC(0.75*(SUMIF($D$12:$D1361,$D1361,K$12:K1361)+SUMIF($D$12:$D1361,$D1361,L$12:L1361)),2)) - SUMIF($D$12:$D1360,$D1361,N$12:N1360),2),"")</f>
        <v/>
      </c>
      <c r="O1361" s="249" t="str">
        <f>IF(AND(K1361&lt;&gt;"",L1361&lt;&gt;"",M1361&lt;&gt;"",J1361&lt;&gt;"",AH1361&lt;&gt;""),IF(OR(J1361="OZZ",J1361="ZZ"),ROUND(0-SUMIF($D$12:$D1360,$D1361,O$12:O1360),2),IF(M1361=0,0,ROUND(MIN(MIN(17300,TRUNC(0.75*(SUMIF($D$12:$D$2012,$D1361,K$12:K$2012)+SUMIF($D$12:$D$2012,$D1361,L$12:L$2012)),2)+SUMIF($D$12:$D1361,$D1361,AH$12:AH1361))-SUMIF($D$12:$D1360,$D1361,O$12:O1360)-SUMIF($D$12:$D$2012,$D1361,N$12:N$2012),AH1361),2))),"")</f>
        <v/>
      </c>
      <c r="P1361" s="250" t="str">
        <f>IF(J1361&lt;&gt;"",1000 - SUMIF($D$12:$D1360,$D1361,P$12:P1360),"")</f>
        <v/>
      </c>
      <c r="Q1361" s="106"/>
      <c r="R1361" s="247"/>
      <c r="S1361" s="247"/>
      <c r="T1361" s="247"/>
      <c r="U1361" s="248" t="str">
        <f>IF(AND(R1361&lt;&gt;"",S1361&lt;&gt;"",Q1361&lt;&gt;""),ROUND(MIN(IF(OR(Q1361="OZZ",Q1361="ZZ"),5000,17300),TRUNC(0.75*(SUMIF($D$12:$D1361,$D1361,R$12:R1361)+SUMIF($D$12:$D1361,$D1361,S$12:S1361)),2)) - SUMIF($D$12:$D1360,$D1361,U$12:U1360),2),"")</f>
        <v/>
      </c>
      <c r="V1361" s="248" t="str">
        <f>IF(AND(R1361&lt;&gt;"",S1361&lt;&gt;"",T1361&lt;&gt;"",Q1361&lt;&gt;"",AL1361&lt;&gt;""),IF(OR(Q1361="OZZ",Q1361="ZZ"),ROUND(0-SUMIF($D$12:$D1360,$D1361,V$12:V1360),2),IF(T1361=0,0,ROUND(MIN(MIN(17300,TRUNC(0.75*(SUMIF($D$12:$D$2012,$D1361,R$12:R$2012)+SUMIF($D$12:$D$2012,$D1361,S$12:S$2012)),2)+SUMIF($D$12:$D1361,$D1361,AL$12:AL1361))-SUMIF($D$12:$D1360,$D1361,V$12:V1360)-SUMIF($D$12:$D$2012,$D1361,U$12:U$2012),AL1361),2))),"")</f>
        <v/>
      </c>
      <c r="W1361" s="250" t="str">
        <f>IF(Q1361&lt;&gt;"",1000 - SUMIF($D$12:$D1360,$D1361,W$12:W1360),"")</f>
        <v/>
      </c>
      <c r="X1361" s="106"/>
      <c r="Y1361" s="247"/>
      <c r="Z1361" s="247"/>
      <c r="AA1361" s="247"/>
      <c r="AB1361" s="248" t="str">
        <f>IF(AND(Y1361&lt;&gt;"",Z1361&lt;&gt;"",X1361&lt;&gt;""),ROUND(MIN(IF(OR(X1361="OZZ",X1361="ZZ"),5000,17300),TRUNC(0.75*(SUMIF($D$12:$D1361,$D1361,Y$12:Y1361)+SUMIF($D$12:$D1361,$D1361,Z$12:Z1361)),2)) - SUMIF($D$12:$D1360,$D1361,AB$12:AB1360),2),"")</f>
        <v/>
      </c>
      <c r="AC1361" s="251" t="str">
        <f>IF(AND(Y1361&lt;&gt;"",Z1361&lt;&gt;"",AA1361&lt;&gt;"",X1361&lt;&gt;"",AP1361&lt;&gt;""),IF(OR(X1361="OZZ",X1361="ZZ"),ROUND(0-SUMIF($D$12:$D1360,$D1361,AC$12:AC1360),2),IF(AA1361=0,0,ROUND(MIN(MIN(17300,TRUNC(0.75*(SUMIF($D$12:$D$2012,$D1361,Y$12:Y$2012)+SUMIF($D$12:$D$2012,$D1361,Z$12:Z$2012)),2)+SUMIF($D$12:$D1361,$D1361,AP$12:AP1361))-SUMIF($D$12:$D1360,$D1361,AC$12:AC1360)-SUMIF($D$12:$D$2012,$D1361,AB$12:AB$2012),AP1361),2))),"")</f>
        <v/>
      </c>
      <c r="AD1361" s="250" t="str">
        <f>IF(X1361&lt;&gt;"",1000 - SUMIF($D$12:$D1360,$D1361,AD$12:AD1360),"")</f>
        <v/>
      </c>
      <c r="AE1361" s="252"/>
      <c r="AF1361" s="253"/>
      <c r="AG1361" s="254"/>
      <c r="AH1361" s="255" t="str">
        <f t="shared" si="460"/>
        <v/>
      </c>
      <c r="AI1361" s="256"/>
      <c r="AJ1361" s="253"/>
      <c r="AK1361" s="254"/>
      <c r="AL1361" s="255" t="str">
        <f t="shared" si="461"/>
        <v/>
      </c>
      <c r="AM1361" s="256"/>
      <c r="AN1361" s="253"/>
      <c r="AO1361" s="254"/>
      <c r="AP1361" s="255" t="str">
        <f t="shared" si="441"/>
        <v/>
      </c>
      <c r="AQ1361" s="116"/>
      <c r="AR1361" s="116"/>
      <c r="AS1361" s="117"/>
      <c r="AT1361" s="118"/>
      <c r="AU1361" s="119" t="str">
        <f>IF(D1361&lt;&gt; "", IF(COUNTIF($D$12:$D1361,$D1361)&gt;1,0,IF(SUM(N1361,U1361,AB1361)&gt;0,IF(AND(X1361="",OR(Q1361&lt;&gt;"",J1361&lt;&gt;"")),IF(Q1361&lt;&gt;"",Q1361,IF(J1361&lt;&gt;"",J1361,0)),IF(AND(Q1361&lt;&gt;"",J1361&lt;&gt;"",Q1361=J1361),Q1361,X1361)),0)),"")</f>
        <v/>
      </c>
      <c r="AV1361" s="119" t="str">
        <f>IF(D1361&lt;&gt;"",IF(COUNTIF($D$12:$D1361,$D1361)&gt;1,0,IF(SUM(O1361,V1361,AC1361)&gt;0,IF(AND(X1361="",OR(Q1361&lt;&gt;"",J1361&lt;&gt;"")),IF(Q1361&lt;&gt;"",Q1361,IF(J1361&lt;&gt;"",J1361,0)),IF(AND(Q1361&lt;&gt;"",J1361&lt;&gt;"",Q1361=J1361),Q1361,X1361)),0)),"")</f>
        <v/>
      </c>
      <c r="AW1361" s="119" t="str">
        <f>IF(D1361&lt;&gt;"",IF(COUNTIF($D$12:$D1361,$D1361)&gt;1,0,IF(SUM(P1361,W1361,AD1361)&gt;0,IF(AND(X1361="",OR(Q1361&lt;&gt;"",J1361&lt;&gt;"")),IF(Q1361&lt;&gt;"",Q1361,IF(J1361&lt;&gt;"",J1361,0)),IF(AND(Q1361&lt;&gt;"",J1361&lt;&gt;"",Q1361=J1361),Q1361,X1361)),0)),"")</f>
        <v/>
      </c>
      <c r="AX1361" s="118" t="str">
        <f t="shared" si="442"/>
        <v/>
      </c>
      <c r="AY1361" s="118" t="str">
        <f t="shared" si="443"/>
        <v/>
      </c>
      <c r="AZ1361" s="118" t="str">
        <f t="shared" si="444"/>
        <v/>
      </c>
      <c r="BA1361" s="118" t="str">
        <f t="shared" si="445"/>
        <v/>
      </c>
      <c r="BB1361" s="118" t="str">
        <f t="shared" si="446"/>
        <v/>
      </c>
      <c r="BC1361" s="118" t="str">
        <f t="shared" si="447"/>
        <v/>
      </c>
      <c r="BD1361" s="118" t="str">
        <f t="shared" si="448"/>
        <v/>
      </c>
      <c r="BE1361" s="118" t="str">
        <f t="shared" si="449"/>
        <v/>
      </c>
      <c r="BF1361" s="118" t="str">
        <f t="shared" si="450"/>
        <v/>
      </c>
      <c r="BG1361" s="120"/>
      <c r="BH1361" s="120" t="str">
        <f t="shared" si="451"/>
        <v/>
      </c>
      <c r="BI1361" s="120" t="str">
        <f t="shared" si="452"/>
        <v/>
      </c>
      <c r="BJ1361" s="121"/>
      <c r="BK1361" s="120" t="str">
        <f t="shared" si="453"/>
        <v/>
      </c>
      <c r="BL1361" s="120" t="str">
        <f t="shared" si="454"/>
        <v/>
      </c>
      <c r="BM1361" s="120" t="str">
        <f t="shared" si="455"/>
        <v/>
      </c>
      <c r="BN1361" s="120" t="str">
        <f t="shared" si="456"/>
        <v/>
      </c>
      <c r="BO1361" s="120" t="str">
        <f t="shared" si="457"/>
        <v/>
      </c>
      <c r="BP1361" s="120" t="str">
        <f t="shared" si="458"/>
        <v/>
      </c>
      <c r="BQ1361" s="98"/>
      <c r="BR1361" s="98"/>
      <c r="BS1361" s="98"/>
      <c r="BT1361" s="98"/>
      <c r="BU1361" s="98"/>
      <c r="BV1361" s="98"/>
      <c r="BW1361" s="98"/>
      <c r="BX1361" s="98"/>
      <c r="BY1361" s="98"/>
      <c r="BZ1361" s="98"/>
      <c r="CA1361" s="98"/>
      <c r="CB1361" s="98"/>
      <c r="CC1361" s="98"/>
      <c r="CD1361" s="98"/>
      <c r="CE1361" s="98"/>
      <c r="CF1361" s="98"/>
      <c r="CG1361" s="98"/>
      <c r="CH1361" s="98"/>
      <c r="CI1361" s="98"/>
      <c r="CJ1361" s="98"/>
      <c r="CK1361" s="98"/>
      <c r="CL1361" s="98"/>
      <c r="CM1361" s="98"/>
      <c r="CN1361" s="98"/>
      <c r="CO1361" s="98"/>
      <c r="CP1361" s="98"/>
      <c r="CQ1361" s="98"/>
      <c r="CR1361" s="98"/>
      <c r="CS1361" s="98"/>
    </row>
    <row r="1362" spans="1:97" s="4" customFormat="1" ht="18.75" customHeight="1" x14ac:dyDescent="0.2">
      <c r="A1362" s="3">
        <f t="shared" si="459"/>
        <v>1350</v>
      </c>
      <c r="B1362" s="263"/>
      <c r="C1362" s="263"/>
      <c r="D1362" s="263"/>
      <c r="E1362" s="259"/>
      <c r="F1362" s="259"/>
      <c r="G1362" s="43"/>
      <c r="H1362" s="264"/>
      <c r="I1362" s="261"/>
      <c r="J1362" s="106"/>
      <c r="K1362" s="247"/>
      <c r="L1362" s="247"/>
      <c r="M1362" s="247"/>
      <c r="N1362" s="248" t="str">
        <f>IF(AND(K1362&lt;&gt;"",L1362&lt;&gt;"",J1362&lt;&gt;""),ROUND(MIN(IF(OR(J1362="OZZ",J1362="ZZ"),5000,17300),TRUNC(0.75*(SUMIF($D$12:$D1362,$D1362,K$12:K1362)+SUMIF($D$12:$D1362,$D1362,L$12:L1362)),2)) - SUMIF($D$12:$D1361,$D1362,N$12:N1361),2),"")</f>
        <v/>
      </c>
      <c r="O1362" s="249" t="str">
        <f>IF(AND(K1362&lt;&gt;"",L1362&lt;&gt;"",M1362&lt;&gt;"",J1362&lt;&gt;"",AH1362&lt;&gt;""),IF(OR(J1362="OZZ",J1362="ZZ"),ROUND(0-SUMIF($D$12:$D1361,$D1362,O$12:O1361),2),IF(M1362=0,0,ROUND(MIN(MIN(17300,TRUNC(0.75*(SUMIF($D$12:$D$2012,$D1362,K$12:K$2012)+SUMIF($D$12:$D$2012,$D1362,L$12:L$2012)),2)+SUMIF($D$12:$D1362,$D1362,AH$12:AH1362))-SUMIF($D$12:$D1361,$D1362,O$12:O1361)-SUMIF($D$12:$D$2012,$D1362,N$12:N$2012),AH1362),2))),"")</f>
        <v/>
      </c>
      <c r="P1362" s="250" t="str">
        <f>IF(J1362&lt;&gt;"",1000 - SUMIF($D$12:$D1361,$D1362,P$12:P1361),"")</f>
        <v/>
      </c>
      <c r="Q1362" s="106"/>
      <c r="R1362" s="247"/>
      <c r="S1362" s="247"/>
      <c r="T1362" s="247"/>
      <c r="U1362" s="248" t="str">
        <f>IF(AND(R1362&lt;&gt;"",S1362&lt;&gt;"",Q1362&lt;&gt;""),ROUND(MIN(IF(OR(Q1362="OZZ",Q1362="ZZ"),5000,17300),TRUNC(0.75*(SUMIF($D$12:$D1362,$D1362,R$12:R1362)+SUMIF($D$12:$D1362,$D1362,S$12:S1362)),2)) - SUMIF($D$12:$D1361,$D1362,U$12:U1361),2),"")</f>
        <v/>
      </c>
      <c r="V1362" s="248" t="str">
        <f>IF(AND(R1362&lt;&gt;"",S1362&lt;&gt;"",T1362&lt;&gt;"",Q1362&lt;&gt;"",AL1362&lt;&gt;""),IF(OR(Q1362="OZZ",Q1362="ZZ"),ROUND(0-SUMIF($D$12:$D1361,$D1362,V$12:V1361),2),IF(T1362=0,0,ROUND(MIN(MIN(17300,TRUNC(0.75*(SUMIF($D$12:$D$2012,$D1362,R$12:R$2012)+SUMIF($D$12:$D$2012,$D1362,S$12:S$2012)),2)+SUMIF($D$12:$D1362,$D1362,AL$12:AL1362))-SUMIF($D$12:$D1361,$D1362,V$12:V1361)-SUMIF($D$12:$D$2012,$D1362,U$12:U$2012),AL1362),2))),"")</f>
        <v/>
      </c>
      <c r="W1362" s="250" t="str">
        <f>IF(Q1362&lt;&gt;"",1000 - SUMIF($D$12:$D1361,$D1362,W$12:W1361),"")</f>
        <v/>
      </c>
      <c r="X1362" s="106"/>
      <c r="Y1362" s="247"/>
      <c r="Z1362" s="247"/>
      <c r="AA1362" s="247"/>
      <c r="AB1362" s="248" t="str">
        <f>IF(AND(Y1362&lt;&gt;"",Z1362&lt;&gt;"",X1362&lt;&gt;""),ROUND(MIN(IF(OR(X1362="OZZ",X1362="ZZ"),5000,17300),TRUNC(0.75*(SUMIF($D$12:$D1362,$D1362,Y$12:Y1362)+SUMIF($D$12:$D1362,$D1362,Z$12:Z1362)),2)) - SUMIF($D$12:$D1361,$D1362,AB$12:AB1361),2),"")</f>
        <v/>
      </c>
      <c r="AC1362" s="251" t="str">
        <f>IF(AND(Y1362&lt;&gt;"",Z1362&lt;&gt;"",AA1362&lt;&gt;"",X1362&lt;&gt;"",AP1362&lt;&gt;""),IF(OR(X1362="OZZ",X1362="ZZ"),ROUND(0-SUMIF($D$12:$D1361,$D1362,AC$12:AC1361),2),IF(AA1362=0,0,ROUND(MIN(MIN(17300,TRUNC(0.75*(SUMIF($D$12:$D$2012,$D1362,Y$12:Y$2012)+SUMIF($D$12:$D$2012,$D1362,Z$12:Z$2012)),2)+SUMIF($D$12:$D1362,$D1362,AP$12:AP1362))-SUMIF($D$12:$D1361,$D1362,AC$12:AC1361)-SUMIF($D$12:$D$2012,$D1362,AB$12:AB$2012),AP1362),2))),"")</f>
        <v/>
      </c>
      <c r="AD1362" s="250" t="str">
        <f>IF(X1362&lt;&gt;"",1000 - SUMIF($D$12:$D1361,$D1362,AD$12:AD1361),"")</f>
        <v/>
      </c>
      <c r="AE1362" s="252"/>
      <c r="AF1362" s="253"/>
      <c r="AG1362" s="254"/>
      <c r="AH1362" s="255" t="str">
        <f t="shared" si="460"/>
        <v/>
      </c>
      <c r="AI1362" s="256"/>
      <c r="AJ1362" s="253"/>
      <c r="AK1362" s="254"/>
      <c r="AL1362" s="255" t="str">
        <f t="shared" si="461"/>
        <v/>
      </c>
      <c r="AM1362" s="256"/>
      <c r="AN1362" s="253"/>
      <c r="AO1362" s="254"/>
      <c r="AP1362" s="255" t="str">
        <f t="shared" si="441"/>
        <v/>
      </c>
      <c r="AQ1362" s="116"/>
      <c r="AR1362" s="116"/>
      <c r="AS1362" s="117"/>
      <c r="AT1362" s="118"/>
      <c r="AU1362" s="119" t="str">
        <f>IF(D1362&lt;&gt; "", IF(COUNTIF($D$12:$D1362,$D1362)&gt;1,0,IF(SUM(N1362,U1362,AB1362)&gt;0,IF(AND(X1362="",OR(Q1362&lt;&gt;"",J1362&lt;&gt;"")),IF(Q1362&lt;&gt;"",Q1362,IF(J1362&lt;&gt;"",J1362,0)),IF(AND(Q1362&lt;&gt;"",J1362&lt;&gt;"",Q1362=J1362),Q1362,X1362)),0)),"")</f>
        <v/>
      </c>
      <c r="AV1362" s="119" t="str">
        <f>IF(D1362&lt;&gt;"",IF(COUNTIF($D$12:$D1362,$D1362)&gt;1,0,IF(SUM(O1362,V1362,AC1362)&gt;0,IF(AND(X1362="",OR(Q1362&lt;&gt;"",J1362&lt;&gt;"")),IF(Q1362&lt;&gt;"",Q1362,IF(J1362&lt;&gt;"",J1362,0)),IF(AND(Q1362&lt;&gt;"",J1362&lt;&gt;"",Q1362=J1362),Q1362,X1362)),0)),"")</f>
        <v/>
      </c>
      <c r="AW1362" s="119" t="str">
        <f>IF(D1362&lt;&gt;"",IF(COUNTIF($D$12:$D1362,$D1362)&gt;1,0,IF(SUM(P1362,W1362,AD1362)&gt;0,IF(AND(X1362="",OR(Q1362&lt;&gt;"",J1362&lt;&gt;"")),IF(Q1362&lt;&gt;"",Q1362,IF(J1362&lt;&gt;"",J1362,0)),IF(AND(Q1362&lt;&gt;"",J1362&lt;&gt;"",Q1362=J1362),Q1362,X1362)),0)),"")</f>
        <v/>
      </c>
      <c r="AX1362" s="118" t="str">
        <f t="shared" si="442"/>
        <v/>
      </c>
      <c r="AY1362" s="118" t="str">
        <f t="shared" si="443"/>
        <v/>
      </c>
      <c r="AZ1362" s="118" t="str">
        <f t="shared" si="444"/>
        <v/>
      </c>
      <c r="BA1362" s="118" t="str">
        <f t="shared" si="445"/>
        <v/>
      </c>
      <c r="BB1362" s="118" t="str">
        <f t="shared" si="446"/>
        <v/>
      </c>
      <c r="BC1362" s="118" t="str">
        <f t="shared" si="447"/>
        <v/>
      </c>
      <c r="BD1362" s="118" t="str">
        <f t="shared" si="448"/>
        <v/>
      </c>
      <c r="BE1362" s="118" t="str">
        <f t="shared" si="449"/>
        <v/>
      </c>
      <c r="BF1362" s="118" t="str">
        <f t="shared" si="450"/>
        <v/>
      </c>
      <c r="BG1362" s="120"/>
      <c r="BH1362" s="120" t="str">
        <f t="shared" si="451"/>
        <v/>
      </c>
      <c r="BI1362" s="120" t="str">
        <f t="shared" si="452"/>
        <v/>
      </c>
      <c r="BJ1362" s="121"/>
      <c r="BK1362" s="120" t="str">
        <f t="shared" si="453"/>
        <v/>
      </c>
      <c r="BL1362" s="120" t="str">
        <f t="shared" si="454"/>
        <v/>
      </c>
      <c r="BM1362" s="120" t="str">
        <f t="shared" si="455"/>
        <v/>
      </c>
      <c r="BN1362" s="120" t="str">
        <f t="shared" si="456"/>
        <v/>
      </c>
      <c r="BO1362" s="120" t="str">
        <f t="shared" si="457"/>
        <v/>
      </c>
      <c r="BP1362" s="120" t="str">
        <f t="shared" si="458"/>
        <v/>
      </c>
      <c r="BQ1362" s="98"/>
      <c r="BR1362" s="98"/>
      <c r="BS1362" s="98"/>
      <c r="BT1362" s="98"/>
      <c r="BU1362" s="98"/>
      <c r="BV1362" s="98"/>
      <c r="BW1362" s="98"/>
      <c r="BX1362" s="98"/>
      <c r="BY1362" s="98"/>
      <c r="BZ1362" s="98"/>
      <c r="CA1362" s="98"/>
      <c r="CB1362" s="98"/>
      <c r="CC1362" s="98"/>
      <c r="CD1362" s="98"/>
      <c r="CE1362" s="98"/>
      <c r="CF1362" s="98"/>
      <c r="CG1362" s="98"/>
      <c r="CH1362" s="98"/>
      <c r="CI1362" s="98"/>
      <c r="CJ1362" s="98"/>
      <c r="CK1362" s="98"/>
      <c r="CL1362" s="98"/>
      <c r="CM1362" s="98"/>
      <c r="CN1362" s="98"/>
      <c r="CO1362" s="98"/>
      <c r="CP1362" s="98"/>
      <c r="CQ1362" s="98"/>
      <c r="CR1362" s="98"/>
      <c r="CS1362" s="98"/>
    </row>
    <row r="1363" spans="1:97" s="4" customFormat="1" ht="18.75" customHeight="1" x14ac:dyDescent="0.2">
      <c r="A1363" s="3">
        <f t="shared" si="459"/>
        <v>1351</v>
      </c>
      <c r="B1363" s="263"/>
      <c r="C1363" s="263"/>
      <c r="D1363" s="263"/>
      <c r="E1363" s="259"/>
      <c r="F1363" s="259"/>
      <c r="G1363" s="43"/>
      <c r="H1363" s="264"/>
      <c r="I1363" s="261"/>
      <c r="J1363" s="106"/>
      <c r="K1363" s="247"/>
      <c r="L1363" s="247"/>
      <c r="M1363" s="247"/>
      <c r="N1363" s="248" t="str">
        <f>IF(AND(K1363&lt;&gt;"",L1363&lt;&gt;"",J1363&lt;&gt;""),ROUND(MIN(IF(OR(J1363="OZZ",J1363="ZZ"),5000,17300),TRUNC(0.75*(SUMIF($D$12:$D1363,$D1363,K$12:K1363)+SUMIF($D$12:$D1363,$D1363,L$12:L1363)),2)) - SUMIF($D$12:$D1362,$D1363,N$12:N1362),2),"")</f>
        <v/>
      </c>
      <c r="O1363" s="249" t="str">
        <f>IF(AND(K1363&lt;&gt;"",L1363&lt;&gt;"",M1363&lt;&gt;"",J1363&lt;&gt;"",AH1363&lt;&gt;""),IF(OR(J1363="OZZ",J1363="ZZ"),ROUND(0-SUMIF($D$12:$D1362,$D1363,O$12:O1362),2),IF(M1363=0,0,ROUND(MIN(MIN(17300,TRUNC(0.75*(SUMIF($D$12:$D$2012,$D1363,K$12:K$2012)+SUMIF($D$12:$D$2012,$D1363,L$12:L$2012)),2)+SUMIF($D$12:$D1363,$D1363,AH$12:AH1363))-SUMIF($D$12:$D1362,$D1363,O$12:O1362)-SUMIF($D$12:$D$2012,$D1363,N$12:N$2012),AH1363),2))),"")</f>
        <v/>
      </c>
      <c r="P1363" s="250" t="str">
        <f>IF(J1363&lt;&gt;"",1000 - SUMIF($D$12:$D1362,$D1363,P$12:P1362),"")</f>
        <v/>
      </c>
      <c r="Q1363" s="106"/>
      <c r="R1363" s="247"/>
      <c r="S1363" s="247"/>
      <c r="T1363" s="247"/>
      <c r="U1363" s="248" t="str">
        <f>IF(AND(R1363&lt;&gt;"",S1363&lt;&gt;"",Q1363&lt;&gt;""),ROUND(MIN(IF(OR(Q1363="OZZ",Q1363="ZZ"),5000,17300),TRUNC(0.75*(SUMIF($D$12:$D1363,$D1363,R$12:R1363)+SUMIF($D$12:$D1363,$D1363,S$12:S1363)),2)) - SUMIF($D$12:$D1362,$D1363,U$12:U1362),2),"")</f>
        <v/>
      </c>
      <c r="V1363" s="248" t="str">
        <f>IF(AND(R1363&lt;&gt;"",S1363&lt;&gt;"",T1363&lt;&gt;"",Q1363&lt;&gt;"",AL1363&lt;&gt;""),IF(OR(Q1363="OZZ",Q1363="ZZ"),ROUND(0-SUMIF($D$12:$D1362,$D1363,V$12:V1362),2),IF(T1363=0,0,ROUND(MIN(MIN(17300,TRUNC(0.75*(SUMIF($D$12:$D$2012,$D1363,R$12:R$2012)+SUMIF($D$12:$D$2012,$D1363,S$12:S$2012)),2)+SUMIF($D$12:$D1363,$D1363,AL$12:AL1363))-SUMIF($D$12:$D1362,$D1363,V$12:V1362)-SUMIF($D$12:$D$2012,$D1363,U$12:U$2012),AL1363),2))),"")</f>
        <v/>
      </c>
      <c r="W1363" s="250" t="str">
        <f>IF(Q1363&lt;&gt;"",1000 - SUMIF($D$12:$D1362,$D1363,W$12:W1362),"")</f>
        <v/>
      </c>
      <c r="X1363" s="106"/>
      <c r="Y1363" s="247"/>
      <c r="Z1363" s="247"/>
      <c r="AA1363" s="247"/>
      <c r="AB1363" s="248" t="str">
        <f>IF(AND(Y1363&lt;&gt;"",Z1363&lt;&gt;"",X1363&lt;&gt;""),ROUND(MIN(IF(OR(X1363="OZZ",X1363="ZZ"),5000,17300),TRUNC(0.75*(SUMIF($D$12:$D1363,$D1363,Y$12:Y1363)+SUMIF($D$12:$D1363,$D1363,Z$12:Z1363)),2)) - SUMIF($D$12:$D1362,$D1363,AB$12:AB1362),2),"")</f>
        <v/>
      </c>
      <c r="AC1363" s="251" t="str">
        <f>IF(AND(Y1363&lt;&gt;"",Z1363&lt;&gt;"",AA1363&lt;&gt;"",X1363&lt;&gt;"",AP1363&lt;&gt;""),IF(OR(X1363="OZZ",X1363="ZZ"),ROUND(0-SUMIF($D$12:$D1362,$D1363,AC$12:AC1362),2),IF(AA1363=0,0,ROUND(MIN(MIN(17300,TRUNC(0.75*(SUMIF($D$12:$D$2012,$D1363,Y$12:Y$2012)+SUMIF($D$12:$D$2012,$D1363,Z$12:Z$2012)),2)+SUMIF($D$12:$D1363,$D1363,AP$12:AP1363))-SUMIF($D$12:$D1362,$D1363,AC$12:AC1362)-SUMIF($D$12:$D$2012,$D1363,AB$12:AB$2012),AP1363),2))),"")</f>
        <v/>
      </c>
      <c r="AD1363" s="250" t="str">
        <f>IF(X1363&lt;&gt;"",1000 - SUMIF($D$12:$D1362,$D1363,AD$12:AD1362),"")</f>
        <v/>
      </c>
      <c r="AE1363" s="252"/>
      <c r="AF1363" s="253"/>
      <c r="AG1363" s="254"/>
      <c r="AH1363" s="255" t="str">
        <f t="shared" si="460"/>
        <v/>
      </c>
      <c r="AI1363" s="256"/>
      <c r="AJ1363" s="253"/>
      <c r="AK1363" s="254"/>
      <c r="AL1363" s="255" t="str">
        <f t="shared" si="461"/>
        <v/>
      </c>
      <c r="AM1363" s="256"/>
      <c r="AN1363" s="253"/>
      <c r="AO1363" s="254"/>
      <c r="AP1363" s="255" t="str">
        <f t="shared" si="441"/>
        <v/>
      </c>
      <c r="AQ1363" s="116"/>
      <c r="AR1363" s="116"/>
      <c r="AS1363" s="117"/>
      <c r="AT1363" s="118"/>
      <c r="AU1363" s="119" t="str">
        <f>IF(D1363&lt;&gt; "", IF(COUNTIF($D$12:$D1363,$D1363)&gt;1,0,IF(SUM(N1363,U1363,AB1363)&gt;0,IF(AND(X1363="",OR(Q1363&lt;&gt;"",J1363&lt;&gt;"")),IF(Q1363&lt;&gt;"",Q1363,IF(J1363&lt;&gt;"",J1363,0)),IF(AND(Q1363&lt;&gt;"",J1363&lt;&gt;"",Q1363=J1363),Q1363,X1363)),0)),"")</f>
        <v/>
      </c>
      <c r="AV1363" s="119" t="str">
        <f>IF(D1363&lt;&gt;"",IF(COUNTIF($D$12:$D1363,$D1363)&gt;1,0,IF(SUM(O1363,V1363,AC1363)&gt;0,IF(AND(X1363="",OR(Q1363&lt;&gt;"",J1363&lt;&gt;"")),IF(Q1363&lt;&gt;"",Q1363,IF(J1363&lt;&gt;"",J1363,0)),IF(AND(Q1363&lt;&gt;"",J1363&lt;&gt;"",Q1363=J1363),Q1363,X1363)),0)),"")</f>
        <v/>
      </c>
      <c r="AW1363" s="119" t="str">
        <f>IF(D1363&lt;&gt;"",IF(COUNTIF($D$12:$D1363,$D1363)&gt;1,0,IF(SUM(P1363,W1363,AD1363)&gt;0,IF(AND(X1363="",OR(Q1363&lt;&gt;"",J1363&lt;&gt;"")),IF(Q1363&lt;&gt;"",Q1363,IF(J1363&lt;&gt;"",J1363,0)),IF(AND(Q1363&lt;&gt;"",J1363&lt;&gt;"",Q1363=J1363),Q1363,X1363)),0)),"")</f>
        <v/>
      </c>
      <c r="AX1363" s="118" t="str">
        <f t="shared" si="442"/>
        <v/>
      </c>
      <c r="AY1363" s="118" t="str">
        <f t="shared" si="443"/>
        <v/>
      </c>
      <c r="AZ1363" s="118" t="str">
        <f t="shared" si="444"/>
        <v/>
      </c>
      <c r="BA1363" s="118" t="str">
        <f t="shared" si="445"/>
        <v/>
      </c>
      <c r="BB1363" s="118" t="str">
        <f t="shared" si="446"/>
        <v/>
      </c>
      <c r="BC1363" s="118" t="str">
        <f t="shared" si="447"/>
        <v/>
      </c>
      <c r="BD1363" s="118" t="str">
        <f t="shared" si="448"/>
        <v/>
      </c>
      <c r="BE1363" s="118" t="str">
        <f t="shared" si="449"/>
        <v/>
      </c>
      <c r="BF1363" s="118" t="str">
        <f t="shared" si="450"/>
        <v/>
      </c>
      <c r="BG1363" s="120"/>
      <c r="BH1363" s="120" t="str">
        <f t="shared" si="451"/>
        <v/>
      </c>
      <c r="BI1363" s="120" t="str">
        <f t="shared" si="452"/>
        <v/>
      </c>
      <c r="BJ1363" s="121"/>
      <c r="BK1363" s="120" t="str">
        <f t="shared" si="453"/>
        <v/>
      </c>
      <c r="BL1363" s="120" t="str">
        <f t="shared" si="454"/>
        <v/>
      </c>
      <c r="BM1363" s="120" t="str">
        <f t="shared" si="455"/>
        <v/>
      </c>
      <c r="BN1363" s="120" t="str">
        <f t="shared" si="456"/>
        <v/>
      </c>
      <c r="BO1363" s="120" t="str">
        <f t="shared" si="457"/>
        <v/>
      </c>
      <c r="BP1363" s="120" t="str">
        <f t="shared" si="458"/>
        <v/>
      </c>
      <c r="BQ1363" s="98"/>
      <c r="BR1363" s="98"/>
      <c r="BS1363" s="98"/>
      <c r="BT1363" s="98"/>
      <c r="BU1363" s="98"/>
      <c r="BV1363" s="98"/>
      <c r="BW1363" s="98"/>
      <c r="BX1363" s="98"/>
      <c r="BY1363" s="98"/>
      <c r="BZ1363" s="98"/>
      <c r="CA1363" s="98"/>
      <c r="CB1363" s="98"/>
      <c r="CC1363" s="98"/>
      <c r="CD1363" s="98"/>
      <c r="CE1363" s="98"/>
      <c r="CF1363" s="98"/>
      <c r="CG1363" s="98"/>
      <c r="CH1363" s="98"/>
      <c r="CI1363" s="98"/>
      <c r="CJ1363" s="98"/>
      <c r="CK1363" s="98"/>
      <c r="CL1363" s="98"/>
      <c r="CM1363" s="98"/>
      <c r="CN1363" s="98"/>
      <c r="CO1363" s="98"/>
      <c r="CP1363" s="98"/>
      <c r="CQ1363" s="98"/>
      <c r="CR1363" s="98"/>
      <c r="CS1363" s="98"/>
    </row>
    <row r="1364" spans="1:97" s="4" customFormat="1" ht="18.75" customHeight="1" x14ac:dyDescent="0.2">
      <c r="A1364" s="3">
        <f t="shared" si="459"/>
        <v>1352</v>
      </c>
      <c r="B1364" s="263"/>
      <c r="C1364" s="263"/>
      <c r="D1364" s="263"/>
      <c r="E1364" s="259"/>
      <c r="F1364" s="259"/>
      <c r="G1364" s="43"/>
      <c r="H1364" s="264"/>
      <c r="I1364" s="261"/>
      <c r="J1364" s="106"/>
      <c r="K1364" s="247"/>
      <c r="L1364" s="247"/>
      <c r="M1364" s="247"/>
      <c r="N1364" s="248" t="str">
        <f>IF(AND(K1364&lt;&gt;"",L1364&lt;&gt;"",J1364&lt;&gt;""),ROUND(MIN(IF(OR(J1364="OZZ",J1364="ZZ"),5000,17300),TRUNC(0.75*(SUMIF($D$12:$D1364,$D1364,K$12:K1364)+SUMIF($D$12:$D1364,$D1364,L$12:L1364)),2)) - SUMIF($D$12:$D1363,$D1364,N$12:N1363),2),"")</f>
        <v/>
      </c>
      <c r="O1364" s="249" t="str">
        <f>IF(AND(K1364&lt;&gt;"",L1364&lt;&gt;"",M1364&lt;&gt;"",J1364&lt;&gt;"",AH1364&lt;&gt;""),IF(OR(J1364="OZZ",J1364="ZZ"),ROUND(0-SUMIF($D$12:$D1363,$D1364,O$12:O1363),2),IF(M1364=0,0,ROUND(MIN(MIN(17300,TRUNC(0.75*(SUMIF($D$12:$D$2012,$D1364,K$12:K$2012)+SUMIF($D$12:$D$2012,$D1364,L$12:L$2012)),2)+SUMIF($D$12:$D1364,$D1364,AH$12:AH1364))-SUMIF($D$12:$D1363,$D1364,O$12:O1363)-SUMIF($D$12:$D$2012,$D1364,N$12:N$2012),AH1364),2))),"")</f>
        <v/>
      </c>
      <c r="P1364" s="250" t="str">
        <f>IF(J1364&lt;&gt;"",1000 - SUMIF($D$12:$D1363,$D1364,P$12:P1363),"")</f>
        <v/>
      </c>
      <c r="Q1364" s="106"/>
      <c r="R1364" s="247"/>
      <c r="S1364" s="247"/>
      <c r="T1364" s="247"/>
      <c r="U1364" s="248" t="str">
        <f>IF(AND(R1364&lt;&gt;"",S1364&lt;&gt;"",Q1364&lt;&gt;""),ROUND(MIN(IF(OR(Q1364="OZZ",Q1364="ZZ"),5000,17300),TRUNC(0.75*(SUMIF($D$12:$D1364,$D1364,R$12:R1364)+SUMIF($D$12:$D1364,$D1364,S$12:S1364)),2)) - SUMIF($D$12:$D1363,$D1364,U$12:U1363),2),"")</f>
        <v/>
      </c>
      <c r="V1364" s="248" t="str">
        <f>IF(AND(R1364&lt;&gt;"",S1364&lt;&gt;"",T1364&lt;&gt;"",Q1364&lt;&gt;"",AL1364&lt;&gt;""),IF(OR(Q1364="OZZ",Q1364="ZZ"),ROUND(0-SUMIF($D$12:$D1363,$D1364,V$12:V1363),2),IF(T1364=0,0,ROUND(MIN(MIN(17300,TRUNC(0.75*(SUMIF($D$12:$D$2012,$D1364,R$12:R$2012)+SUMIF($D$12:$D$2012,$D1364,S$12:S$2012)),2)+SUMIF($D$12:$D1364,$D1364,AL$12:AL1364))-SUMIF($D$12:$D1363,$D1364,V$12:V1363)-SUMIF($D$12:$D$2012,$D1364,U$12:U$2012),AL1364),2))),"")</f>
        <v/>
      </c>
      <c r="W1364" s="250" t="str">
        <f>IF(Q1364&lt;&gt;"",1000 - SUMIF($D$12:$D1363,$D1364,W$12:W1363),"")</f>
        <v/>
      </c>
      <c r="X1364" s="106"/>
      <c r="Y1364" s="247"/>
      <c r="Z1364" s="247"/>
      <c r="AA1364" s="247"/>
      <c r="AB1364" s="248" t="str">
        <f>IF(AND(Y1364&lt;&gt;"",Z1364&lt;&gt;"",X1364&lt;&gt;""),ROUND(MIN(IF(OR(X1364="OZZ",X1364="ZZ"),5000,17300),TRUNC(0.75*(SUMIF($D$12:$D1364,$D1364,Y$12:Y1364)+SUMIF($D$12:$D1364,$D1364,Z$12:Z1364)),2)) - SUMIF($D$12:$D1363,$D1364,AB$12:AB1363),2),"")</f>
        <v/>
      </c>
      <c r="AC1364" s="251" t="str">
        <f>IF(AND(Y1364&lt;&gt;"",Z1364&lt;&gt;"",AA1364&lt;&gt;"",X1364&lt;&gt;"",AP1364&lt;&gt;""),IF(OR(X1364="OZZ",X1364="ZZ"),ROUND(0-SUMIF($D$12:$D1363,$D1364,AC$12:AC1363),2),IF(AA1364=0,0,ROUND(MIN(MIN(17300,TRUNC(0.75*(SUMIF($D$12:$D$2012,$D1364,Y$12:Y$2012)+SUMIF($D$12:$D$2012,$D1364,Z$12:Z$2012)),2)+SUMIF($D$12:$D1364,$D1364,AP$12:AP1364))-SUMIF($D$12:$D1363,$D1364,AC$12:AC1363)-SUMIF($D$12:$D$2012,$D1364,AB$12:AB$2012),AP1364),2))),"")</f>
        <v/>
      </c>
      <c r="AD1364" s="250" t="str">
        <f>IF(X1364&lt;&gt;"",1000 - SUMIF($D$12:$D1363,$D1364,AD$12:AD1363),"")</f>
        <v/>
      </c>
      <c r="AE1364" s="252"/>
      <c r="AF1364" s="253"/>
      <c r="AG1364" s="254"/>
      <c r="AH1364" s="255" t="str">
        <f t="shared" si="460"/>
        <v/>
      </c>
      <c r="AI1364" s="256"/>
      <c r="AJ1364" s="253"/>
      <c r="AK1364" s="254"/>
      <c r="AL1364" s="255" t="str">
        <f t="shared" si="461"/>
        <v/>
      </c>
      <c r="AM1364" s="256"/>
      <c r="AN1364" s="253"/>
      <c r="AO1364" s="254"/>
      <c r="AP1364" s="255" t="str">
        <f t="shared" si="441"/>
        <v/>
      </c>
      <c r="AQ1364" s="116"/>
      <c r="AR1364" s="116"/>
      <c r="AS1364" s="117"/>
      <c r="AT1364" s="118"/>
      <c r="AU1364" s="119" t="str">
        <f>IF(D1364&lt;&gt; "", IF(COUNTIF($D$12:$D1364,$D1364)&gt;1,0,IF(SUM(N1364,U1364,AB1364)&gt;0,IF(AND(X1364="",OR(Q1364&lt;&gt;"",J1364&lt;&gt;"")),IF(Q1364&lt;&gt;"",Q1364,IF(J1364&lt;&gt;"",J1364,0)),IF(AND(Q1364&lt;&gt;"",J1364&lt;&gt;"",Q1364=J1364),Q1364,X1364)),0)),"")</f>
        <v/>
      </c>
      <c r="AV1364" s="119" t="str">
        <f>IF(D1364&lt;&gt;"",IF(COUNTIF($D$12:$D1364,$D1364)&gt;1,0,IF(SUM(O1364,V1364,AC1364)&gt;0,IF(AND(X1364="",OR(Q1364&lt;&gt;"",J1364&lt;&gt;"")),IF(Q1364&lt;&gt;"",Q1364,IF(J1364&lt;&gt;"",J1364,0)),IF(AND(Q1364&lt;&gt;"",J1364&lt;&gt;"",Q1364=J1364),Q1364,X1364)),0)),"")</f>
        <v/>
      </c>
      <c r="AW1364" s="119" t="str">
        <f>IF(D1364&lt;&gt;"",IF(COUNTIF($D$12:$D1364,$D1364)&gt;1,0,IF(SUM(P1364,W1364,AD1364)&gt;0,IF(AND(X1364="",OR(Q1364&lt;&gt;"",J1364&lt;&gt;"")),IF(Q1364&lt;&gt;"",Q1364,IF(J1364&lt;&gt;"",J1364,0)),IF(AND(Q1364&lt;&gt;"",J1364&lt;&gt;"",Q1364=J1364),Q1364,X1364)),0)),"")</f>
        <v/>
      </c>
      <c r="AX1364" s="118" t="str">
        <f t="shared" si="442"/>
        <v/>
      </c>
      <c r="AY1364" s="118" t="str">
        <f t="shared" si="443"/>
        <v/>
      </c>
      <c r="AZ1364" s="118" t="str">
        <f t="shared" si="444"/>
        <v/>
      </c>
      <c r="BA1364" s="118" t="str">
        <f t="shared" si="445"/>
        <v/>
      </c>
      <c r="BB1364" s="118" t="str">
        <f t="shared" si="446"/>
        <v/>
      </c>
      <c r="BC1364" s="118" t="str">
        <f t="shared" si="447"/>
        <v/>
      </c>
      <c r="BD1364" s="118" t="str">
        <f t="shared" si="448"/>
        <v/>
      </c>
      <c r="BE1364" s="118" t="str">
        <f t="shared" si="449"/>
        <v/>
      </c>
      <c r="BF1364" s="118" t="str">
        <f t="shared" si="450"/>
        <v/>
      </c>
      <c r="BG1364" s="120"/>
      <c r="BH1364" s="120" t="str">
        <f t="shared" si="451"/>
        <v/>
      </c>
      <c r="BI1364" s="120" t="str">
        <f t="shared" si="452"/>
        <v/>
      </c>
      <c r="BJ1364" s="121"/>
      <c r="BK1364" s="120" t="str">
        <f t="shared" si="453"/>
        <v/>
      </c>
      <c r="BL1364" s="120" t="str">
        <f t="shared" si="454"/>
        <v/>
      </c>
      <c r="BM1364" s="120" t="str">
        <f t="shared" si="455"/>
        <v/>
      </c>
      <c r="BN1364" s="120" t="str">
        <f t="shared" si="456"/>
        <v/>
      </c>
      <c r="BO1364" s="120" t="str">
        <f t="shared" si="457"/>
        <v/>
      </c>
      <c r="BP1364" s="120" t="str">
        <f t="shared" si="458"/>
        <v/>
      </c>
      <c r="BQ1364" s="98"/>
      <c r="BR1364" s="98"/>
      <c r="BS1364" s="98"/>
      <c r="BT1364" s="98"/>
      <c r="BU1364" s="98"/>
      <c r="BV1364" s="98"/>
      <c r="BW1364" s="98"/>
      <c r="BX1364" s="98"/>
      <c r="BY1364" s="98"/>
      <c r="BZ1364" s="98"/>
      <c r="CA1364" s="98"/>
      <c r="CB1364" s="98"/>
      <c r="CC1364" s="98"/>
      <c r="CD1364" s="98"/>
      <c r="CE1364" s="98"/>
      <c r="CF1364" s="98"/>
      <c r="CG1364" s="98"/>
      <c r="CH1364" s="98"/>
      <c r="CI1364" s="98"/>
      <c r="CJ1364" s="98"/>
      <c r="CK1364" s="98"/>
      <c r="CL1364" s="98"/>
      <c r="CM1364" s="98"/>
      <c r="CN1364" s="98"/>
      <c r="CO1364" s="98"/>
      <c r="CP1364" s="98"/>
      <c r="CQ1364" s="98"/>
      <c r="CR1364" s="98"/>
      <c r="CS1364" s="98"/>
    </row>
    <row r="1365" spans="1:97" s="4" customFormat="1" ht="18.75" customHeight="1" x14ac:dyDescent="0.2">
      <c r="A1365" s="3">
        <f t="shared" si="459"/>
        <v>1353</v>
      </c>
      <c r="B1365" s="263"/>
      <c r="C1365" s="263"/>
      <c r="D1365" s="263"/>
      <c r="E1365" s="259"/>
      <c r="F1365" s="259"/>
      <c r="G1365" s="43"/>
      <c r="H1365" s="264"/>
      <c r="I1365" s="261"/>
      <c r="J1365" s="106"/>
      <c r="K1365" s="247"/>
      <c r="L1365" s="247"/>
      <c r="M1365" s="247"/>
      <c r="N1365" s="248" t="str">
        <f>IF(AND(K1365&lt;&gt;"",L1365&lt;&gt;"",J1365&lt;&gt;""),ROUND(MIN(IF(OR(J1365="OZZ",J1365="ZZ"),5000,17300),TRUNC(0.75*(SUMIF($D$12:$D1365,$D1365,K$12:K1365)+SUMIF($D$12:$D1365,$D1365,L$12:L1365)),2)) - SUMIF($D$12:$D1364,$D1365,N$12:N1364),2),"")</f>
        <v/>
      </c>
      <c r="O1365" s="249" t="str">
        <f>IF(AND(K1365&lt;&gt;"",L1365&lt;&gt;"",M1365&lt;&gt;"",J1365&lt;&gt;"",AH1365&lt;&gt;""),IF(OR(J1365="OZZ",J1365="ZZ"),ROUND(0-SUMIF($D$12:$D1364,$D1365,O$12:O1364),2),IF(M1365=0,0,ROUND(MIN(MIN(17300,TRUNC(0.75*(SUMIF($D$12:$D$2012,$D1365,K$12:K$2012)+SUMIF($D$12:$D$2012,$D1365,L$12:L$2012)),2)+SUMIF($D$12:$D1365,$D1365,AH$12:AH1365))-SUMIF($D$12:$D1364,$D1365,O$12:O1364)-SUMIF($D$12:$D$2012,$D1365,N$12:N$2012),AH1365),2))),"")</f>
        <v/>
      </c>
      <c r="P1365" s="250" t="str">
        <f>IF(J1365&lt;&gt;"",1000 - SUMIF($D$12:$D1364,$D1365,P$12:P1364),"")</f>
        <v/>
      </c>
      <c r="Q1365" s="106"/>
      <c r="R1365" s="247"/>
      <c r="S1365" s="247"/>
      <c r="T1365" s="247"/>
      <c r="U1365" s="248" t="str">
        <f>IF(AND(R1365&lt;&gt;"",S1365&lt;&gt;"",Q1365&lt;&gt;""),ROUND(MIN(IF(OR(Q1365="OZZ",Q1365="ZZ"),5000,17300),TRUNC(0.75*(SUMIF($D$12:$D1365,$D1365,R$12:R1365)+SUMIF($D$12:$D1365,$D1365,S$12:S1365)),2)) - SUMIF($D$12:$D1364,$D1365,U$12:U1364),2),"")</f>
        <v/>
      </c>
      <c r="V1365" s="248" t="str">
        <f>IF(AND(R1365&lt;&gt;"",S1365&lt;&gt;"",T1365&lt;&gt;"",Q1365&lt;&gt;"",AL1365&lt;&gt;""),IF(OR(Q1365="OZZ",Q1365="ZZ"),ROUND(0-SUMIF($D$12:$D1364,$D1365,V$12:V1364),2),IF(T1365=0,0,ROUND(MIN(MIN(17300,TRUNC(0.75*(SUMIF($D$12:$D$2012,$D1365,R$12:R$2012)+SUMIF($D$12:$D$2012,$D1365,S$12:S$2012)),2)+SUMIF($D$12:$D1365,$D1365,AL$12:AL1365))-SUMIF($D$12:$D1364,$D1365,V$12:V1364)-SUMIF($D$12:$D$2012,$D1365,U$12:U$2012),AL1365),2))),"")</f>
        <v/>
      </c>
      <c r="W1365" s="250" t="str">
        <f>IF(Q1365&lt;&gt;"",1000 - SUMIF($D$12:$D1364,$D1365,W$12:W1364),"")</f>
        <v/>
      </c>
      <c r="X1365" s="106"/>
      <c r="Y1365" s="247"/>
      <c r="Z1365" s="247"/>
      <c r="AA1365" s="247"/>
      <c r="AB1365" s="248" t="str">
        <f>IF(AND(Y1365&lt;&gt;"",Z1365&lt;&gt;"",X1365&lt;&gt;""),ROUND(MIN(IF(OR(X1365="OZZ",X1365="ZZ"),5000,17300),TRUNC(0.75*(SUMIF($D$12:$D1365,$D1365,Y$12:Y1365)+SUMIF($D$12:$D1365,$D1365,Z$12:Z1365)),2)) - SUMIF($D$12:$D1364,$D1365,AB$12:AB1364),2),"")</f>
        <v/>
      </c>
      <c r="AC1365" s="251" t="str">
        <f>IF(AND(Y1365&lt;&gt;"",Z1365&lt;&gt;"",AA1365&lt;&gt;"",X1365&lt;&gt;"",AP1365&lt;&gt;""),IF(OR(X1365="OZZ",X1365="ZZ"),ROUND(0-SUMIF($D$12:$D1364,$D1365,AC$12:AC1364),2),IF(AA1365=0,0,ROUND(MIN(MIN(17300,TRUNC(0.75*(SUMIF($D$12:$D$2012,$D1365,Y$12:Y$2012)+SUMIF($D$12:$D$2012,$D1365,Z$12:Z$2012)),2)+SUMIF($D$12:$D1365,$D1365,AP$12:AP1365))-SUMIF($D$12:$D1364,$D1365,AC$12:AC1364)-SUMIF($D$12:$D$2012,$D1365,AB$12:AB$2012),AP1365),2))),"")</f>
        <v/>
      </c>
      <c r="AD1365" s="250" t="str">
        <f>IF(X1365&lt;&gt;"",1000 - SUMIF($D$12:$D1364,$D1365,AD$12:AD1364),"")</f>
        <v/>
      </c>
      <c r="AE1365" s="252"/>
      <c r="AF1365" s="253"/>
      <c r="AG1365" s="254"/>
      <c r="AH1365" s="255" t="str">
        <f t="shared" si="460"/>
        <v/>
      </c>
      <c r="AI1365" s="256"/>
      <c r="AJ1365" s="253"/>
      <c r="AK1365" s="254"/>
      <c r="AL1365" s="255" t="str">
        <f t="shared" si="461"/>
        <v/>
      </c>
      <c r="AM1365" s="256"/>
      <c r="AN1365" s="253"/>
      <c r="AO1365" s="254"/>
      <c r="AP1365" s="255" t="str">
        <f t="shared" si="441"/>
        <v/>
      </c>
      <c r="AQ1365" s="116"/>
      <c r="AR1365" s="116"/>
      <c r="AS1365" s="117"/>
      <c r="AT1365" s="118"/>
      <c r="AU1365" s="119" t="str">
        <f>IF(D1365&lt;&gt; "", IF(COUNTIF($D$12:$D1365,$D1365)&gt;1,0,IF(SUM(N1365,U1365,AB1365)&gt;0,IF(AND(X1365="",OR(Q1365&lt;&gt;"",J1365&lt;&gt;"")),IF(Q1365&lt;&gt;"",Q1365,IF(J1365&lt;&gt;"",J1365,0)),IF(AND(Q1365&lt;&gt;"",J1365&lt;&gt;"",Q1365=J1365),Q1365,X1365)),0)),"")</f>
        <v/>
      </c>
      <c r="AV1365" s="119" t="str">
        <f>IF(D1365&lt;&gt;"",IF(COUNTIF($D$12:$D1365,$D1365)&gt;1,0,IF(SUM(O1365,V1365,AC1365)&gt;0,IF(AND(X1365="",OR(Q1365&lt;&gt;"",J1365&lt;&gt;"")),IF(Q1365&lt;&gt;"",Q1365,IF(J1365&lt;&gt;"",J1365,0)),IF(AND(Q1365&lt;&gt;"",J1365&lt;&gt;"",Q1365=J1365),Q1365,X1365)),0)),"")</f>
        <v/>
      </c>
      <c r="AW1365" s="119" t="str">
        <f>IF(D1365&lt;&gt;"",IF(COUNTIF($D$12:$D1365,$D1365)&gt;1,0,IF(SUM(P1365,W1365,AD1365)&gt;0,IF(AND(X1365="",OR(Q1365&lt;&gt;"",J1365&lt;&gt;"")),IF(Q1365&lt;&gt;"",Q1365,IF(J1365&lt;&gt;"",J1365,0)),IF(AND(Q1365&lt;&gt;"",J1365&lt;&gt;"",Q1365=J1365),Q1365,X1365)),0)),"")</f>
        <v/>
      </c>
      <c r="AX1365" s="118" t="str">
        <f t="shared" si="442"/>
        <v/>
      </c>
      <c r="AY1365" s="118" t="str">
        <f t="shared" si="443"/>
        <v/>
      </c>
      <c r="AZ1365" s="118" t="str">
        <f t="shared" si="444"/>
        <v/>
      </c>
      <c r="BA1365" s="118" t="str">
        <f t="shared" si="445"/>
        <v/>
      </c>
      <c r="BB1365" s="118" t="str">
        <f t="shared" si="446"/>
        <v/>
      </c>
      <c r="BC1365" s="118" t="str">
        <f t="shared" si="447"/>
        <v/>
      </c>
      <c r="BD1365" s="118" t="str">
        <f t="shared" si="448"/>
        <v/>
      </c>
      <c r="BE1365" s="118" t="str">
        <f t="shared" si="449"/>
        <v/>
      </c>
      <c r="BF1365" s="118" t="str">
        <f t="shared" si="450"/>
        <v/>
      </c>
      <c r="BG1365" s="120"/>
      <c r="BH1365" s="120" t="str">
        <f t="shared" si="451"/>
        <v/>
      </c>
      <c r="BI1365" s="120" t="str">
        <f t="shared" si="452"/>
        <v/>
      </c>
      <c r="BJ1365" s="121"/>
      <c r="BK1365" s="120" t="str">
        <f t="shared" si="453"/>
        <v/>
      </c>
      <c r="BL1365" s="120" t="str">
        <f t="shared" si="454"/>
        <v/>
      </c>
      <c r="BM1365" s="120" t="str">
        <f t="shared" si="455"/>
        <v/>
      </c>
      <c r="BN1365" s="120" t="str">
        <f t="shared" si="456"/>
        <v/>
      </c>
      <c r="BO1365" s="120" t="str">
        <f t="shared" si="457"/>
        <v/>
      </c>
      <c r="BP1365" s="120" t="str">
        <f t="shared" si="458"/>
        <v/>
      </c>
      <c r="BQ1365" s="98"/>
      <c r="BR1365" s="98"/>
      <c r="BS1365" s="98"/>
      <c r="BT1365" s="98"/>
      <c r="BU1365" s="98"/>
      <c r="BV1365" s="98"/>
      <c r="BW1365" s="98"/>
      <c r="BX1365" s="98"/>
      <c r="BY1365" s="98"/>
      <c r="BZ1365" s="98"/>
      <c r="CA1365" s="98"/>
      <c r="CB1365" s="98"/>
      <c r="CC1365" s="98"/>
      <c r="CD1365" s="98"/>
      <c r="CE1365" s="98"/>
      <c r="CF1365" s="98"/>
      <c r="CG1365" s="98"/>
      <c r="CH1365" s="98"/>
      <c r="CI1365" s="98"/>
      <c r="CJ1365" s="98"/>
      <c r="CK1365" s="98"/>
      <c r="CL1365" s="98"/>
      <c r="CM1365" s="98"/>
      <c r="CN1365" s="98"/>
      <c r="CO1365" s="98"/>
      <c r="CP1365" s="98"/>
      <c r="CQ1365" s="98"/>
      <c r="CR1365" s="98"/>
      <c r="CS1365" s="98"/>
    </row>
    <row r="1366" spans="1:97" s="4" customFormat="1" ht="18.75" customHeight="1" x14ac:dyDescent="0.2">
      <c r="A1366" s="3">
        <f t="shared" si="459"/>
        <v>1354</v>
      </c>
      <c r="B1366" s="263"/>
      <c r="C1366" s="263"/>
      <c r="D1366" s="263"/>
      <c r="E1366" s="259"/>
      <c r="F1366" s="259"/>
      <c r="G1366" s="43"/>
      <c r="H1366" s="264"/>
      <c r="I1366" s="261"/>
      <c r="J1366" s="106"/>
      <c r="K1366" s="247"/>
      <c r="L1366" s="247"/>
      <c r="M1366" s="247"/>
      <c r="N1366" s="248" t="str">
        <f>IF(AND(K1366&lt;&gt;"",L1366&lt;&gt;"",J1366&lt;&gt;""),ROUND(MIN(IF(OR(J1366="OZZ",J1366="ZZ"),5000,17300),TRUNC(0.75*(SUMIF($D$12:$D1366,$D1366,K$12:K1366)+SUMIF($D$12:$D1366,$D1366,L$12:L1366)),2)) - SUMIF($D$12:$D1365,$D1366,N$12:N1365),2),"")</f>
        <v/>
      </c>
      <c r="O1366" s="249" t="str">
        <f>IF(AND(K1366&lt;&gt;"",L1366&lt;&gt;"",M1366&lt;&gt;"",J1366&lt;&gt;"",AH1366&lt;&gt;""),IF(OR(J1366="OZZ",J1366="ZZ"),ROUND(0-SUMIF($D$12:$D1365,$D1366,O$12:O1365),2),IF(M1366=0,0,ROUND(MIN(MIN(17300,TRUNC(0.75*(SUMIF($D$12:$D$2012,$D1366,K$12:K$2012)+SUMIF($D$12:$D$2012,$D1366,L$12:L$2012)),2)+SUMIF($D$12:$D1366,$D1366,AH$12:AH1366))-SUMIF($D$12:$D1365,$D1366,O$12:O1365)-SUMIF($D$12:$D$2012,$D1366,N$12:N$2012),AH1366),2))),"")</f>
        <v/>
      </c>
      <c r="P1366" s="250" t="str">
        <f>IF(J1366&lt;&gt;"",1000 - SUMIF($D$12:$D1365,$D1366,P$12:P1365),"")</f>
        <v/>
      </c>
      <c r="Q1366" s="106"/>
      <c r="R1366" s="247"/>
      <c r="S1366" s="247"/>
      <c r="T1366" s="247"/>
      <c r="U1366" s="248" t="str">
        <f>IF(AND(R1366&lt;&gt;"",S1366&lt;&gt;"",Q1366&lt;&gt;""),ROUND(MIN(IF(OR(Q1366="OZZ",Q1366="ZZ"),5000,17300),TRUNC(0.75*(SUMIF($D$12:$D1366,$D1366,R$12:R1366)+SUMIF($D$12:$D1366,$D1366,S$12:S1366)),2)) - SUMIF($D$12:$D1365,$D1366,U$12:U1365),2),"")</f>
        <v/>
      </c>
      <c r="V1366" s="248" t="str">
        <f>IF(AND(R1366&lt;&gt;"",S1366&lt;&gt;"",T1366&lt;&gt;"",Q1366&lt;&gt;"",AL1366&lt;&gt;""),IF(OR(Q1366="OZZ",Q1366="ZZ"),ROUND(0-SUMIF($D$12:$D1365,$D1366,V$12:V1365),2),IF(T1366=0,0,ROUND(MIN(MIN(17300,TRUNC(0.75*(SUMIF($D$12:$D$2012,$D1366,R$12:R$2012)+SUMIF($D$12:$D$2012,$D1366,S$12:S$2012)),2)+SUMIF($D$12:$D1366,$D1366,AL$12:AL1366))-SUMIF($D$12:$D1365,$D1366,V$12:V1365)-SUMIF($D$12:$D$2012,$D1366,U$12:U$2012),AL1366),2))),"")</f>
        <v/>
      </c>
      <c r="W1366" s="250" t="str">
        <f>IF(Q1366&lt;&gt;"",1000 - SUMIF($D$12:$D1365,$D1366,W$12:W1365),"")</f>
        <v/>
      </c>
      <c r="X1366" s="106"/>
      <c r="Y1366" s="247"/>
      <c r="Z1366" s="247"/>
      <c r="AA1366" s="247"/>
      <c r="AB1366" s="248" t="str">
        <f>IF(AND(Y1366&lt;&gt;"",Z1366&lt;&gt;"",X1366&lt;&gt;""),ROUND(MIN(IF(OR(X1366="OZZ",X1366="ZZ"),5000,17300),TRUNC(0.75*(SUMIF($D$12:$D1366,$D1366,Y$12:Y1366)+SUMIF($D$12:$D1366,$D1366,Z$12:Z1366)),2)) - SUMIF($D$12:$D1365,$D1366,AB$12:AB1365),2),"")</f>
        <v/>
      </c>
      <c r="AC1366" s="251" t="str">
        <f>IF(AND(Y1366&lt;&gt;"",Z1366&lt;&gt;"",AA1366&lt;&gt;"",X1366&lt;&gt;"",AP1366&lt;&gt;""),IF(OR(X1366="OZZ",X1366="ZZ"),ROUND(0-SUMIF($D$12:$D1365,$D1366,AC$12:AC1365),2),IF(AA1366=0,0,ROUND(MIN(MIN(17300,TRUNC(0.75*(SUMIF($D$12:$D$2012,$D1366,Y$12:Y$2012)+SUMIF($D$12:$D$2012,$D1366,Z$12:Z$2012)),2)+SUMIF($D$12:$D1366,$D1366,AP$12:AP1366))-SUMIF($D$12:$D1365,$D1366,AC$12:AC1365)-SUMIF($D$12:$D$2012,$D1366,AB$12:AB$2012),AP1366),2))),"")</f>
        <v/>
      </c>
      <c r="AD1366" s="250" t="str">
        <f>IF(X1366&lt;&gt;"",1000 - SUMIF($D$12:$D1365,$D1366,AD$12:AD1365),"")</f>
        <v/>
      </c>
      <c r="AE1366" s="252"/>
      <c r="AF1366" s="253"/>
      <c r="AG1366" s="254"/>
      <c r="AH1366" s="255" t="str">
        <f t="shared" si="460"/>
        <v/>
      </c>
      <c r="AI1366" s="256"/>
      <c r="AJ1366" s="253"/>
      <c r="AK1366" s="254"/>
      <c r="AL1366" s="255" t="str">
        <f t="shared" si="461"/>
        <v/>
      </c>
      <c r="AM1366" s="256"/>
      <c r="AN1366" s="253"/>
      <c r="AO1366" s="254"/>
      <c r="AP1366" s="255" t="str">
        <f t="shared" si="441"/>
        <v/>
      </c>
      <c r="AQ1366" s="116"/>
      <c r="AR1366" s="116"/>
      <c r="AS1366" s="117"/>
      <c r="AT1366" s="118"/>
      <c r="AU1366" s="119" t="str">
        <f>IF(D1366&lt;&gt; "", IF(COUNTIF($D$12:$D1366,$D1366)&gt;1,0,IF(SUM(N1366,U1366,AB1366)&gt;0,IF(AND(X1366="",OR(Q1366&lt;&gt;"",J1366&lt;&gt;"")),IF(Q1366&lt;&gt;"",Q1366,IF(J1366&lt;&gt;"",J1366,0)),IF(AND(Q1366&lt;&gt;"",J1366&lt;&gt;"",Q1366=J1366),Q1366,X1366)),0)),"")</f>
        <v/>
      </c>
      <c r="AV1366" s="119" t="str">
        <f>IF(D1366&lt;&gt;"",IF(COUNTIF($D$12:$D1366,$D1366)&gt;1,0,IF(SUM(O1366,V1366,AC1366)&gt;0,IF(AND(X1366="",OR(Q1366&lt;&gt;"",J1366&lt;&gt;"")),IF(Q1366&lt;&gt;"",Q1366,IF(J1366&lt;&gt;"",J1366,0)),IF(AND(Q1366&lt;&gt;"",J1366&lt;&gt;"",Q1366=J1366),Q1366,X1366)),0)),"")</f>
        <v/>
      </c>
      <c r="AW1366" s="119" t="str">
        <f>IF(D1366&lt;&gt;"",IF(COUNTIF($D$12:$D1366,$D1366)&gt;1,0,IF(SUM(P1366,W1366,AD1366)&gt;0,IF(AND(X1366="",OR(Q1366&lt;&gt;"",J1366&lt;&gt;"")),IF(Q1366&lt;&gt;"",Q1366,IF(J1366&lt;&gt;"",J1366,0)),IF(AND(Q1366&lt;&gt;"",J1366&lt;&gt;"",Q1366=J1366),Q1366,X1366)),0)),"")</f>
        <v/>
      </c>
      <c r="AX1366" s="118" t="str">
        <f t="shared" si="442"/>
        <v/>
      </c>
      <c r="AY1366" s="118" t="str">
        <f t="shared" si="443"/>
        <v/>
      </c>
      <c r="AZ1366" s="118" t="str">
        <f t="shared" si="444"/>
        <v/>
      </c>
      <c r="BA1366" s="118" t="str">
        <f t="shared" si="445"/>
        <v/>
      </c>
      <c r="BB1366" s="118" t="str">
        <f t="shared" si="446"/>
        <v/>
      </c>
      <c r="BC1366" s="118" t="str">
        <f t="shared" si="447"/>
        <v/>
      </c>
      <c r="BD1366" s="118" t="str">
        <f t="shared" si="448"/>
        <v/>
      </c>
      <c r="BE1366" s="118" t="str">
        <f t="shared" si="449"/>
        <v/>
      </c>
      <c r="BF1366" s="118" t="str">
        <f t="shared" si="450"/>
        <v/>
      </c>
      <c r="BG1366" s="120"/>
      <c r="BH1366" s="120" t="str">
        <f t="shared" si="451"/>
        <v/>
      </c>
      <c r="BI1366" s="120" t="str">
        <f t="shared" si="452"/>
        <v/>
      </c>
      <c r="BJ1366" s="121"/>
      <c r="BK1366" s="120" t="str">
        <f t="shared" si="453"/>
        <v/>
      </c>
      <c r="BL1366" s="120" t="str">
        <f t="shared" si="454"/>
        <v/>
      </c>
      <c r="BM1366" s="120" t="str">
        <f t="shared" si="455"/>
        <v/>
      </c>
      <c r="BN1366" s="120" t="str">
        <f t="shared" si="456"/>
        <v/>
      </c>
      <c r="BO1366" s="120" t="str">
        <f t="shared" si="457"/>
        <v/>
      </c>
      <c r="BP1366" s="120" t="str">
        <f t="shared" si="458"/>
        <v/>
      </c>
      <c r="BQ1366" s="98"/>
      <c r="BR1366" s="98"/>
      <c r="BS1366" s="98"/>
      <c r="BT1366" s="98"/>
      <c r="BU1366" s="98"/>
      <c r="BV1366" s="98"/>
      <c r="BW1366" s="98"/>
      <c r="BX1366" s="98"/>
      <c r="BY1366" s="98"/>
      <c r="BZ1366" s="98"/>
      <c r="CA1366" s="98"/>
      <c r="CB1366" s="98"/>
      <c r="CC1366" s="98"/>
      <c r="CD1366" s="98"/>
      <c r="CE1366" s="98"/>
      <c r="CF1366" s="98"/>
      <c r="CG1366" s="98"/>
      <c r="CH1366" s="98"/>
      <c r="CI1366" s="98"/>
      <c r="CJ1366" s="98"/>
      <c r="CK1366" s="98"/>
      <c r="CL1366" s="98"/>
      <c r="CM1366" s="98"/>
      <c r="CN1366" s="98"/>
      <c r="CO1366" s="98"/>
      <c r="CP1366" s="98"/>
      <c r="CQ1366" s="98"/>
      <c r="CR1366" s="98"/>
      <c r="CS1366" s="98"/>
    </row>
    <row r="1367" spans="1:97" s="4" customFormat="1" ht="18.75" customHeight="1" x14ac:dyDescent="0.2">
      <c r="A1367" s="3">
        <f t="shared" si="459"/>
        <v>1355</v>
      </c>
      <c r="B1367" s="263"/>
      <c r="C1367" s="263"/>
      <c r="D1367" s="263"/>
      <c r="E1367" s="259"/>
      <c r="F1367" s="259"/>
      <c r="G1367" s="43"/>
      <c r="H1367" s="264"/>
      <c r="I1367" s="261"/>
      <c r="J1367" s="106"/>
      <c r="K1367" s="247"/>
      <c r="L1367" s="247"/>
      <c r="M1367" s="247"/>
      <c r="N1367" s="248" t="str">
        <f>IF(AND(K1367&lt;&gt;"",L1367&lt;&gt;"",J1367&lt;&gt;""),ROUND(MIN(IF(OR(J1367="OZZ",J1367="ZZ"),5000,17300),TRUNC(0.75*(SUMIF($D$12:$D1367,$D1367,K$12:K1367)+SUMIF($D$12:$D1367,$D1367,L$12:L1367)),2)) - SUMIF($D$12:$D1366,$D1367,N$12:N1366),2),"")</f>
        <v/>
      </c>
      <c r="O1367" s="249" t="str">
        <f>IF(AND(K1367&lt;&gt;"",L1367&lt;&gt;"",M1367&lt;&gt;"",J1367&lt;&gt;"",AH1367&lt;&gt;""),IF(OR(J1367="OZZ",J1367="ZZ"),ROUND(0-SUMIF($D$12:$D1366,$D1367,O$12:O1366),2),IF(M1367=0,0,ROUND(MIN(MIN(17300,TRUNC(0.75*(SUMIF($D$12:$D$2012,$D1367,K$12:K$2012)+SUMIF($D$12:$D$2012,$D1367,L$12:L$2012)),2)+SUMIF($D$12:$D1367,$D1367,AH$12:AH1367))-SUMIF($D$12:$D1366,$D1367,O$12:O1366)-SUMIF($D$12:$D$2012,$D1367,N$12:N$2012),AH1367),2))),"")</f>
        <v/>
      </c>
      <c r="P1367" s="250" t="str">
        <f>IF(J1367&lt;&gt;"",1000 - SUMIF($D$12:$D1366,$D1367,P$12:P1366),"")</f>
        <v/>
      </c>
      <c r="Q1367" s="106"/>
      <c r="R1367" s="247"/>
      <c r="S1367" s="247"/>
      <c r="T1367" s="247"/>
      <c r="U1367" s="248" t="str">
        <f>IF(AND(R1367&lt;&gt;"",S1367&lt;&gt;"",Q1367&lt;&gt;""),ROUND(MIN(IF(OR(Q1367="OZZ",Q1367="ZZ"),5000,17300),TRUNC(0.75*(SUMIF($D$12:$D1367,$D1367,R$12:R1367)+SUMIF($D$12:$D1367,$D1367,S$12:S1367)),2)) - SUMIF($D$12:$D1366,$D1367,U$12:U1366),2),"")</f>
        <v/>
      </c>
      <c r="V1367" s="248" t="str">
        <f>IF(AND(R1367&lt;&gt;"",S1367&lt;&gt;"",T1367&lt;&gt;"",Q1367&lt;&gt;"",AL1367&lt;&gt;""),IF(OR(Q1367="OZZ",Q1367="ZZ"),ROUND(0-SUMIF($D$12:$D1366,$D1367,V$12:V1366),2),IF(T1367=0,0,ROUND(MIN(MIN(17300,TRUNC(0.75*(SUMIF($D$12:$D$2012,$D1367,R$12:R$2012)+SUMIF($D$12:$D$2012,$D1367,S$12:S$2012)),2)+SUMIF($D$12:$D1367,$D1367,AL$12:AL1367))-SUMIF($D$12:$D1366,$D1367,V$12:V1366)-SUMIF($D$12:$D$2012,$D1367,U$12:U$2012),AL1367),2))),"")</f>
        <v/>
      </c>
      <c r="W1367" s="250" t="str">
        <f>IF(Q1367&lt;&gt;"",1000 - SUMIF($D$12:$D1366,$D1367,W$12:W1366),"")</f>
        <v/>
      </c>
      <c r="X1367" s="106"/>
      <c r="Y1367" s="247"/>
      <c r="Z1367" s="247"/>
      <c r="AA1367" s="247"/>
      <c r="AB1367" s="248" t="str">
        <f>IF(AND(Y1367&lt;&gt;"",Z1367&lt;&gt;"",X1367&lt;&gt;""),ROUND(MIN(IF(OR(X1367="OZZ",X1367="ZZ"),5000,17300),TRUNC(0.75*(SUMIF($D$12:$D1367,$D1367,Y$12:Y1367)+SUMIF($D$12:$D1367,$D1367,Z$12:Z1367)),2)) - SUMIF($D$12:$D1366,$D1367,AB$12:AB1366),2),"")</f>
        <v/>
      </c>
      <c r="AC1367" s="251" t="str">
        <f>IF(AND(Y1367&lt;&gt;"",Z1367&lt;&gt;"",AA1367&lt;&gt;"",X1367&lt;&gt;"",AP1367&lt;&gt;""),IF(OR(X1367="OZZ",X1367="ZZ"),ROUND(0-SUMIF($D$12:$D1366,$D1367,AC$12:AC1366),2),IF(AA1367=0,0,ROUND(MIN(MIN(17300,TRUNC(0.75*(SUMIF($D$12:$D$2012,$D1367,Y$12:Y$2012)+SUMIF($D$12:$D$2012,$D1367,Z$12:Z$2012)),2)+SUMIF($D$12:$D1367,$D1367,AP$12:AP1367))-SUMIF($D$12:$D1366,$D1367,AC$12:AC1366)-SUMIF($D$12:$D$2012,$D1367,AB$12:AB$2012),AP1367),2))),"")</f>
        <v/>
      </c>
      <c r="AD1367" s="250" t="str">
        <f>IF(X1367&lt;&gt;"",1000 - SUMIF($D$12:$D1366,$D1367,AD$12:AD1366),"")</f>
        <v/>
      </c>
      <c r="AE1367" s="252"/>
      <c r="AF1367" s="253"/>
      <c r="AG1367" s="254"/>
      <c r="AH1367" s="255" t="str">
        <f t="shared" si="460"/>
        <v/>
      </c>
      <c r="AI1367" s="256"/>
      <c r="AJ1367" s="253"/>
      <c r="AK1367" s="254"/>
      <c r="AL1367" s="255" t="str">
        <f t="shared" si="461"/>
        <v/>
      </c>
      <c r="AM1367" s="256"/>
      <c r="AN1367" s="253"/>
      <c r="AO1367" s="254"/>
      <c r="AP1367" s="255" t="str">
        <f t="shared" si="441"/>
        <v/>
      </c>
      <c r="AQ1367" s="116"/>
      <c r="AR1367" s="116"/>
      <c r="AS1367" s="117"/>
      <c r="AT1367" s="118"/>
      <c r="AU1367" s="119" t="str">
        <f>IF(D1367&lt;&gt; "", IF(COUNTIF($D$12:$D1367,$D1367)&gt;1,0,IF(SUM(N1367,U1367,AB1367)&gt;0,IF(AND(X1367="",OR(Q1367&lt;&gt;"",J1367&lt;&gt;"")),IF(Q1367&lt;&gt;"",Q1367,IF(J1367&lt;&gt;"",J1367,0)),IF(AND(Q1367&lt;&gt;"",J1367&lt;&gt;"",Q1367=J1367),Q1367,X1367)),0)),"")</f>
        <v/>
      </c>
      <c r="AV1367" s="119" t="str">
        <f>IF(D1367&lt;&gt;"",IF(COUNTIF($D$12:$D1367,$D1367)&gt;1,0,IF(SUM(O1367,V1367,AC1367)&gt;0,IF(AND(X1367="",OR(Q1367&lt;&gt;"",J1367&lt;&gt;"")),IF(Q1367&lt;&gt;"",Q1367,IF(J1367&lt;&gt;"",J1367,0)),IF(AND(Q1367&lt;&gt;"",J1367&lt;&gt;"",Q1367=J1367),Q1367,X1367)),0)),"")</f>
        <v/>
      </c>
      <c r="AW1367" s="119" t="str">
        <f>IF(D1367&lt;&gt;"",IF(COUNTIF($D$12:$D1367,$D1367)&gt;1,0,IF(SUM(P1367,W1367,AD1367)&gt;0,IF(AND(X1367="",OR(Q1367&lt;&gt;"",J1367&lt;&gt;"")),IF(Q1367&lt;&gt;"",Q1367,IF(J1367&lt;&gt;"",J1367,0)),IF(AND(Q1367&lt;&gt;"",J1367&lt;&gt;"",Q1367=J1367),Q1367,X1367)),0)),"")</f>
        <v/>
      </c>
      <c r="AX1367" s="118" t="str">
        <f t="shared" si="442"/>
        <v/>
      </c>
      <c r="AY1367" s="118" t="str">
        <f t="shared" si="443"/>
        <v/>
      </c>
      <c r="AZ1367" s="118" t="str">
        <f t="shared" si="444"/>
        <v/>
      </c>
      <c r="BA1367" s="118" t="str">
        <f t="shared" si="445"/>
        <v/>
      </c>
      <c r="BB1367" s="118" t="str">
        <f t="shared" si="446"/>
        <v/>
      </c>
      <c r="BC1367" s="118" t="str">
        <f t="shared" si="447"/>
        <v/>
      </c>
      <c r="BD1367" s="118" t="str">
        <f t="shared" si="448"/>
        <v/>
      </c>
      <c r="BE1367" s="118" t="str">
        <f t="shared" si="449"/>
        <v/>
      </c>
      <c r="BF1367" s="118" t="str">
        <f t="shared" si="450"/>
        <v/>
      </c>
      <c r="BG1367" s="120"/>
      <c r="BH1367" s="120" t="str">
        <f t="shared" si="451"/>
        <v/>
      </c>
      <c r="BI1367" s="120" t="str">
        <f t="shared" si="452"/>
        <v/>
      </c>
      <c r="BJ1367" s="121"/>
      <c r="BK1367" s="120" t="str">
        <f t="shared" si="453"/>
        <v/>
      </c>
      <c r="BL1367" s="120" t="str">
        <f t="shared" si="454"/>
        <v/>
      </c>
      <c r="BM1367" s="120" t="str">
        <f t="shared" si="455"/>
        <v/>
      </c>
      <c r="BN1367" s="120" t="str">
        <f t="shared" si="456"/>
        <v/>
      </c>
      <c r="BO1367" s="120" t="str">
        <f t="shared" si="457"/>
        <v/>
      </c>
      <c r="BP1367" s="120" t="str">
        <f t="shared" si="458"/>
        <v/>
      </c>
      <c r="BQ1367" s="98"/>
      <c r="BR1367" s="98"/>
      <c r="BS1367" s="98"/>
      <c r="BT1367" s="98"/>
      <c r="BU1367" s="98"/>
      <c r="BV1367" s="98"/>
      <c r="BW1367" s="98"/>
      <c r="BX1367" s="98"/>
      <c r="BY1367" s="98"/>
      <c r="BZ1367" s="98"/>
      <c r="CA1367" s="98"/>
      <c r="CB1367" s="98"/>
      <c r="CC1367" s="98"/>
      <c r="CD1367" s="98"/>
      <c r="CE1367" s="98"/>
      <c r="CF1367" s="98"/>
      <c r="CG1367" s="98"/>
      <c r="CH1367" s="98"/>
      <c r="CI1367" s="98"/>
      <c r="CJ1367" s="98"/>
      <c r="CK1367" s="98"/>
      <c r="CL1367" s="98"/>
      <c r="CM1367" s="98"/>
      <c r="CN1367" s="98"/>
      <c r="CO1367" s="98"/>
      <c r="CP1367" s="98"/>
      <c r="CQ1367" s="98"/>
      <c r="CR1367" s="98"/>
      <c r="CS1367" s="98"/>
    </row>
    <row r="1368" spans="1:97" s="4" customFormat="1" ht="18.75" customHeight="1" x14ac:dyDescent="0.2">
      <c r="A1368" s="3">
        <f t="shared" si="459"/>
        <v>1356</v>
      </c>
      <c r="B1368" s="263"/>
      <c r="C1368" s="263"/>
      <c r="D1368" s="263"/>
      <c r="E1368" s="259"/>
      <c r="F1368" s="259"/>
      <c r="G1368" s="43"/>
      <c r="H1368" s="264"/>
      <c r="I1368" s="261"/>
      <c r="J1368" s="106"/>
      <c r="K1368" s="247"/>
      <c r="L1368" s="247"/>
      <c r="M1368" s="247"/>
      <c r="N1368" s="248" t="str">
        <f>IF(AND(K1368&lt;&gt;"",L1368&lt;&gt;"",J1368&lt;&gt;""),ROUND(MIN(IF(OR(J1368="OZZ",J1368="ZZ"),5000,17300),TRUNC(0.75*(SUMIF($D$12:$D1368,$D1368,K$12:K1368)+SUMIF($D$12:$D1368,$D1368,L$12:L1368)),2)) - SUMIF($D$12:$D1367,$D1368,N$12:N1367),2),"")</f>
        <v/>
      </c>
      <c r="O1368" s="249" t="str">
        <f>IF(AND(K1368&lt;&gt;"",L1368&lt;&gt;"",M1368&lt;&gt;"",J1368&lt;&gt;"",AH1368&lt;&gt;""),IF(OR(J1368="OZZ",J1368="ZZ"),ROUND(0-SUMIF($D$12:$D1367,$D1368,O$12:O1367),2),IF(M1368=0,0,ROUND(MIN(MIN(17300,TRUNC(0.75*(SUMIF($D$12:$D$2012,$D1368,K$12:K$2012)+SUMIF($D$12:$D$2012,$D1368,L$12:L$2012)),2)+SUMIF($D$12:$D1368,$D1368,AH$12:AH1368))-SUMIF($D$12:$D1367,$D1368,O$12:O1367)-SUMIF($D$12:$D$2012,$D1368,N$12:N$2012),AH1368),2))),"")</f>
        <v/>
      </c>
      <c r="P1368" s="250" t="str">
        <f>IF(J1368&lt;&gt;"",1000 - SUMIF($D$12:$D1367,$D1368,P$12:P1367),"")</f>
        <v/>
      </c>
      <c r="Q1368" s="106"/>
      <c r="R1368" s="247"/>
      <c r="S1368" s="247"/>
      <c r="T1368" s="247"/>
      <c r="U1368" s="248" t="str">
        <f>IF(AND(R1368&lt;&gt;"",S1368&lt;&gt;"",Q1368&lt;&gt;""),ROUND(MIN(IF(OR(Q1368="OZZ",Q1368="ZZ"),5000,17300),TRUNC(0.75*(SUMIF($D$12:$D1368,$D1368,R$12:R1368)+SUMIF($D$12:$D1368,$D1368,S$12:S1368)),2)) - SUMIF($D$12:$D1367,$D1368,U$12:U1367),2),"")</f>
        <v/>
      </c>
      <c r="V1368" s="248" t="str">
        <f>IF(AND(R1368&lt;&gt;"",S1368&lt;&gt;"",T1368&lt;&gt;"",Q1368&lt;&gt;"",AL1368&lt;&gt;""),IF(OR(Q1368="OZZ",Q1368="ZZ"),ROUND(0-SUMIF($D$12:$D1367,$D1368,V$12:V1367),2),IF(T1368=0,0,ROUND(MIN(MIN(17300,TRUNC(0.75*(SUMIF($D$12:$D$2012,$D1368,R$12:R$2012)+SUMIF($D$12:$D$2012,$D1368,S$12:S$2012)),2)+SUMIF($D$12:$D1368,$D1368,AL$12:AL1368))-SUMIF($D$12:$D1367,$D1368,V$12:V1367)-SUMIF($D$12:$D$2012,$D1368,U$12:U$2012),AL1368),2))),"")</f>
        <v/>
      </c>
      <c r="W1368" s="250" t="str">
        <f>IF(Q1368&lt;&gt;"",1000 - SUMIF($D$12:$D1367,$D1368,W$12:W1367),"")</f>
        <v/>
      </c>
      <c r="X1368" s="106"/>
      <c r="Y1368" s="247"/>
      <c r="Z1368" s="247"/>
      <c r="AA1368" s="247"/>
      <c r="AB1368" s="248" t="str">
        <f>IF(AND(Y1368&lt;&gt;"",Z1368&lt;&gt;"",X1368&lt;&gt;""),ROUND(MIN(IF(OR(X1368="OZZ",X1368="ZZ"),5000,17300),TRUNC(0.75*(SUMIF($D$12:$D1368,$D1368,Y$12:Y1368)+SUMIF($D$12:$D1368,$D1368,Z$12:Z1368)),2)) - SUMIF($D$12:$D1367,$D1368,AB$12:AB1367),2),"")</f>
        <v/>
      </c>
      <c r="AC1368" s="251" t="str">
        <f>IF(AND(Y1368&lt;&gt;"",Z1368&lt;&gt;"",AA1368&lt;&gt;"",X1368&lt;&gt;"",AP1368&lt;&gt;""),IF(OR(X1368="OZZ",X1368="ZZ"),ROUND(0-SUMIF($D$12:$D1367,$D1368,AC$12:AC1367),2),IF(AA1368=0,0,ROUND(MIN(MIN(17300,TRUNC(0.75*(SUMIF($D$12:$D$2012,$D1368,Y$12:Y$2012)+SUMIF($D$12:$D$2012,$D1368,Z$12:Z$2012)),2)+SUMIF($D$12:$D1368,$D1368,AP$12:AP1368))-SUMIF($D$12:$D1367,$D1368,AC$12:AC1367)-SUMIF($D$12:$D$2012,$D1368,AB$12:AB$2012),AP1368),2))),"")</f>
        <v/>
      </c>
      <c r="AD1368" s="250" t="str">
        <f>IF(X1368&lt;&gt;"",1000 - SUMIF($D$12:$D1367,$D1368,AD$12:AD1367),"")</f>
        <v/>
      </c>
      <c r="AE1368" s="252"/>
      <c r="AF1368" s="253"/>
      <c r="AG1368" s="254"/>
      <c r="AH1368" s="255" t="str">
        <f t="shared" si="460"/>
        <v/>
      </c>
      <c r="AI1368" s="256"/>
      <c r="AJ1368" s="253"/>
      <c r="AK1368" s="254"/>
      <c r="AL1368" s="255" t="str">
        <f t="shared" si="461"/>
        <v/>
      </c>
      <c r="AM1368" s="256"/>
      <c r="AN1368" s="253"/>
      <c r="AO1368" s="254"/>
      <c r="AP1368" s="255" t="str">
        <f t="shared" si="441"/>
        <v/>
      </c>
      <c r="AQ1368" s="116"/>
      <c r="AR1368" s="116"/>
      <c r="AS1368" s="117"/>
      <c r="AT1368" s="118"/>
      <c r="AU1368" s="119" t="str">
        <f>IF(D1368&lt;&gt; "", IF(COUNTIF($D$12:$D1368,$D1368)&gt;1,0,IF(SUM(N1368,U1368,AB1368)&gt;0,IF(AND(X1368="",OR(Q1368&lt;&gt;"",J1368&lt;&gt;"")),IF(Q1368&lt;&gt;"",Q1368,IF(J1368&lt;&gt;"",J1368,0)),IF(AND(Q1368&lt;&gt;"",J1368&lt;&gt;"",Q1368=J1368),Q1368,X1368)),0)),"")</f>
        <v/>
      </c>
      <c r="AV1368" s="119" t="str">
        <f>IF(D1368&lt;&gt;"",IF(COUNTIF($D$12:$D1368,$D1368)&gt;1,0,IF(SUM(O1368,V1368,AC1368)&gt;0,IF(AND(X1368="",OR(Q1368&lt;&gt;"",J1368&lt;&gt;"")),IF(Q1368&lt;&gt;"",Q1368,IF(J1368&lt;&gt;"",J1368,0)),IF(AND(Q1368&lt;&gt;"",J1368&lt;&gt;"",Q1368=J1368),Q1368,X1368)),0)),"")</f>
        <v/>
      </c>
      <c r="AW1368" s="119" t="str">
        <f>IF(D1368&lt;&gt;"",IF(COUNTIF($D$12:$D1368,$D1368)&gt;1,0,IF(SUM(P1368,W1368,AD1368)&gt;0,IF(AND(X1368="",OR(Q1368&lt;&gt;"",J1368&lt;&gt;"")),IF(Q1368&lt;&gt;"",Q1368,IF(J1368&lt;&gt;"",J1368,0)),IF(AND(Q1368&lt;&gt;"",J1368&lt;&gt;"",Q1368=J1368),Q1368,X1368)),0)),"")</f>
        <v/>
      </c>
      <c r="AX1368" s="118" t="str">
        <f t="shared" si="442"/>
        <v/>
      </c>
      <c r="AY1368" s="118" t="str">
        <f t="shared" si="443"/>
        <v/>
      </c>
      <c r="AZ1368" s="118" t="str">
        <f t="shared" si="444"/>
        <v/>
      </c>
      <c r="BA1368" s="118" t="str">
        <f t="shared" si="445"/>
        <v/>
      </c>
      <c r="BB1368" s="118" t="str">
        <f t="shared" si="446"/>
        <v/>
      </c>
      <c r="BC1368" s="118" t="str">
        <f t="shared" si="447"/>
        <v/>
      </c>
      <c r="BD1368" s="118" t="str">
        <f t="shared" si="448"/>
        <v/>
      </c>
      <c r="BE1368" s="118" t="str">
        <f t="shared" si="449"/>
        <v/>
      </c>
      <c r="BF1368" s="118" t="str">
        <f t="shared" si="450"/>
        <v/>
      </c>
      <c r="BG1368" s="120"/>
      <c r="BH1368" s="120" t="str">
        <f t="shared" si="451"/>
        <v/>
      </c>
      <c r="BI1368" s="120" t="str">
        <f t="shared" si="452"/>
        <v/>
      </c>
      <c r="BJ1368" s="121"/>
      <c r="BK1368" s="120" t="str">
        <f t="shared" si="453"/>
        <v/>
      </c>
      <c r="BL1368" s="120" t="str">
        <f t="shared" si="454"/>
        <v/>
      </c>
      <c r="BM1368" s="120" t="str">
        <f t="shared" si="455"/>
        <v/>
      </c>
      <c r="BN1368" s="120" t="str">
        <f t="shared" si="456"/>
        <v/>
      </c>
      <c r="BO1368" s="120" t="str">
        <f t="shared" si="457"/>
        <v/>
      </c>
      <c r="BP1368" s="120" t="str">
        <f t="shared" si="458"/>
        <v/>
      </c>
      <c r="BQ1368" s="98"/>
      <c r="BR1368" s="98"/>
      <c r="BS1368" s="98"/>
      <c r="BT1368" s="98"/>
      <c r="BU1368" s="98"/>
      <c r="BV1368" s="98"/>
      <c r="BW1368" s="98"/>
      <c r="BX1368" s="98"/>
      <c r="BY1368" s="98"/>
      <c r="BZ1368" s="98"/>
      <c r="CA1368" s="98"/>
      <c r="CB1368" s="98"/>
      <c r="CC1368" s="98"/>
      <c r="CD1368" s="98"/>
      <c r="CE1368" s="98"/>
      <c r="CF1368" s="98"/>
      <c r="CG1368" s="98"/>
      <c r="CH1368" s="98"/>
      <c r="CI1368" s="98"/>
      <c r="CJ1368" s="98"/>
      <c r="CK1368" s="98"/>
      <c r="CL1368" s="98"/>
      <c r="CM1368" s="98"/>
      <c r="CN1368" s="98"/>
      <c r="CO1368" s="98"/>
      <c r="CP1368" s="98"/>
      <c r="CQ1368" s="98"/>
      <c r="CR1368" s="98"/>
      <c r="CS1368" s="98"/>
    </row>
    <row r="1369" spans="1:97" s="4" customFormat="1" ht="18.75" customHeight="1" x14ac:dyDescent="0.2">
      <c r="A1369" s="3">
        <f t="shared" si="459"/>
        <v>1357</v>
      </c>
      <c r="B1369" s="263"/>
      <c r="C1369" s="263"/>
      <c r="D1369" s="263"/>
      <c r="E1369" s="259"/>
      <c r="F1369" s="259"/>
      <c r="G1369" s="43"/>
      <c r="H1369" s="264"/>
      <c r="I1369" s="261"/>
      <c r="J1369" s="106"/>
      <c r="K1369" s="247"/>
      <c r="L1369" s="247"/>
      <c r="M1369" s="247"/>
      <c r="N1369" s="248" t="str">
        <f>IF(AND(K1369&lt;&gt;"",L1369&lt;&gt;"",J1369&lt;&gt;""),ROUND(MIN(IF(OR(J1369="OZZ",J1369="ZZ"),5000,17300),TRUNC(0.75*(SUMIF($D$12:$D1369,$D1369,K$12:K1369)+SUMIF($D$12:$D1369,$D1369,L$12:L1369)),2)) - SUMIF($D$12:$D1368,$D1369,N$12:N1368),2),"")</f>
        <v/>
      </c>
      <c r="O1369" s="249" t="str">
        <f>IF(AND(K1369&lt;&gt;"",L1369&lt;&gt;"",M1369&lt;&gt;"",J1369&lt;&gt;"",AH1369&lt;&gt;""),IF(OR(J1369="OZZ",J1369="ZZ"),ROUND(0-SUMIF($D$12:$D1368,$D1369,O$12:O1368),2),IF(M1369=0,0,ROUND(MIN(MIN(17300,TRUNC(0.75*(SUMIF($D$12:$D$2012,$D1369,K$12:K$2012)+SUMIF($D$12:$D$2012,$D1369,L$12:L$2012)),2)+SUMIF($D$12:$D1369,$D1369,AH$12:AH1369))-SUMIF($D$12:$D1368,$D1369,O$12:O1368)-SUMIF($D$12:$D$2012,$D1369,N$12:N$2012),AH1369),2))),"")</f>
        <v/>
      </c>
      <c r="P1369" s="250" t="str">
        <f>IF(J1369&lt;&gt;"",1000 - SUMIF($D$12:$D1368,$D1369,P$12:P1368),"")</f>
        <v/>
      </c>
      <c r="Q1369" s="106"/>
      <c r="R1369" s="247"/>
      <c r="S1369" s="247"/>
      <c r="T1369" s="247"/>
      <c r="U1369" s="248" t="str">
        <f>IF(AND(R1369&lt;&gt;"",S1369&lt;&gt;"",Q1369&lt;&gt;""),ROUND(MIN(IF(OR(Q1369="OZZ",Q1369="ZZ"),5000,17300),TRUNC(0.75*(SUMIF($D$12:$D1369,$D1369,R$12:R1369)+SUMIF($D$12:$D1369,$D1369,S$12:S1369)),2)) - SUMIF($D$12:$D1368,$D1369,U$12:U1368),2),"")</f>
        <v/>
      </c>
      <c r="V1369" s="248" t="str">
        <f>IF(AND(R1369&lt;&gt;"",S1369&lt;&gt;"",T1369&lt;&gt;"",Q1369&lt;&gt;"",AL1369&lt;&gt;""),IF(OR(Q1369="OZZ",Q1369="ZZ"),ROUND(0-SUMIF($D$12:$D1368,$D1369,V$12:V1368),2),IF(T1369=0,0,ROUND(MIN(MIN(17300,TRUNC(0.75*(SUMIF($D$12:$D$2012,$D1369,R$12:R$2012)+SUMIF($D$12:$D$2012,$D1369,S$12:S$2012)),2)+SUMIF($D$12:$D1369,$D1369,AL$12:AL1369))-SUMIF($D$12:$D1368,$D1369,V$12:V1368)-SUMIF($D$12:$D$2012,$D1369,U$12:U$2012),AL1369),2))),"")</f>
        <v/>
      </c>
      <c r="W1369" s="250" t="str">
        <f>IF(Q1369&lt;&gt;"",1000 - SUMIF($D$12:$D1368,$D1369,W$12:W1368),"")</f>
        <v/>
      </c>
      <c r="X1369" s="106"/>
      <c r="Y1369" s="247"/>
      <c r="Z1369" s="247"/>
      <c r="AA1369" s="247"/>
      <c r="AB1369" s="248" t="str">
        <f>IF(AND(Y1369&lt;&gt;"",Z1369&lt;&gt;"",X1369&lt;&gt;""),ROUND(MIN(IF(OR(X1369="OZZ",X1369="ZZ"),5000,17300),TRUNC(0.75*(SUMIF($D$12:$D1369,$D1369,Y$12:Y1369)+SUMIF($D$12:$D1369,$D1369,Z$12:Z1369)),2)) - SUMIF($D$12:$D1368,$D1369,AB$12:AB1368),2),"")</f>
        <v/>
      </c>
      <c r="AC1369" s="251" t="str">
        <f>IF(AND(Y1369&lt;&gt;"",Z1369&lt;&gt;"",AA1369&lt;&gt;"",X1369&lt;&gt;"",AP1369&lt;&gt;""),IF(OR(X1369="OZZ",X1369="ZZ"),ROUND(0-SUMIF($D$12:$D1368,$D1369,AC$12:AC1368),2),IF(AA1369=0,0,ROUND(MIN(MIN(17300,TRUNC(0.75*(SUMIF($D$12:$D$2012,$D1369,Y$12:Y$2012)+SUMIF($D$12:$D$2012,$D1369,Z$12:Z$2012)),2)+SUMIF($D$12:$D1369,$D1369,AP$12:AP1369))-SUMIF($D$12:$D1368,$D1369,AC$12:AC1368)-SUMIF($D$12:$D$2012,$D1369,AB$12:AB$2012),AP1369),2))),"")</f>
        <v/>
      </c>
      <c r="AD1369" s="250" t="str">
        <f>IF(X1369&lt;&gt;"",1000 - SUMIF($D$12:$D1368,$D1369,AD$12:AD1368),"")</f>
        <v/>
      </c>
      <c r="AE1369" s="252"/>
      <c r="AF1369" s="253"/>
      <c r="AG1369" s="254"/>
      <c r="AH1369" s="255" t="str">
        <f t="shared" si="460"/>
        <v/>
      </c>
      <c r="AI1369" s="256"/>
      <c r="AJ1369" s="253"/>
      <c r="AK1369" s="254"/>
      <c r="AL1369" s="255" t="str">
        <f t="shared" si="461"/>
        <v/>
      </c>
      <c r="AM1369" s="256"/>
      <c r="AN1369" s="253"/>
      <c r="AO1369" s="254"/>
      <c r="AP1369" s="255" t="str">
        <f t="shared" si="441"/>
        <v/>
      </c>
      <c r="AQ1369" s="116"/>
      <c r="AR1369" s="116"/>
      <c r="AS1369" s="117"/>
      <c r="AT1369" s="118"/>
      <c r="AU1369" s="119" t="str">
        <f>IF(D1369&lt;&gt; "", IF(COUNTIF($D$12:$D1369,$D1369)&gt;1,0,IF(SUM(N1369,U1369,AB1369)&gt;0,IF(AND(X1369="",OR(Q1369&lt;&gt;"",J1369&lt;&gt;"")),IF(Q1369&lt;&gt;"",Q1369,IF(J1369&lt;&gt;"",J1369,0)),IF(AND(Q1369&lt;&gt;"",J1369&lt;&gt;"",Q1369=J1369),Q1369,X1369)),0)),"")</f>
        <v/>
      </c>
      <c r="AV1369" s="119" t="str">
        <f>IF(D1369&lt;&gt;"",IF(COUNTIF($D$12:$D1369,$D1369)&gt;1,0,IF(SUM(O1369,V1369,AC1369)&gt;0,IF(AND(X1369="",OR(Q1369&lt;&gt;"",J1369&lt;&gt;"")),IF(Q1369&lt;&gt;"",Q1369,IF(J1369&lt;&gt;"",J1369,0)),IF(AND(Q1369&lt;&gt;"",J1369&lt;&gt;"",Q1369=J1369),Q1369,X1369)),0)),"")</f>
        <v/>
      </c>
      <c r="AW1369" s="119" t="str">
        <f>IF(D1369&lt;&gt;"",IF(COUNTIF($D$12:$D1369,$D1369)&gt;1,0,IF(SUM(P1369,W1369,AD1369)&gt;0,IF(AND(X1369="",OR(Q1369&lt;&gt;"",J1369&lt;&gt;"")),IF(Q1369&lt;&gt;"",Q1369,IF(J1369&lt;&gt;"",J1369,0)),IF(AND(Q1369&lt;&gt;"",J1369&lt;&gt;"",Q1369=J1369),Q1369,X1369)),0)),"")</f>
        <v/>
      </c>
      <c r="AX1369" s="118" t="str">
        <f t="shared" si="442"/>
        <v/>
      </c>
      <c r="AY1369" s="118" t="str">
        <f t="shared" si="443"/>
        <v/>
      </c>
      <c r="AZ1369" s="118" t="str">
        <f t="shared" si="444"/>
        <v/>
      </c>
      <c r="BA1369" s="118" t="str">
        <f t="shared" si="445"/>
        <v/>
      </c>
      <c r="BB1369" s="118" t="str">
        <f t="shared" si="446"/>
        <v/>
      </c>
      <c r="BC1369" s="118" t="str">
        <f t="shared" si="447"/>
        <v/>
      </c>
      <c r="BD1369" s="118" t="str">
        <f t="shared" si="448"/>
        <v/>
      </c>
      <c r="BE1369" s="118" t="str">
        <f t="shared" si="449"/>
        <v/>
      </c>
      <c r="BF1369" s="118" t="str">
        <f t="shared" si="450"/>
        <v/>
      </c>
      <c r="BG1369" s="120"/>
      <c r="BH1369" s="120" t="str">
        <f t="shared" si="451"/>
        <v/>
      </c>
      <c r="BI1369" s="120" t="str">
        <f t="shared" si="452"/>
        <v/>
      </c>
      <c r="BJ1369" s="121"/>
      <c r="BK1369" s="120" t="str">
        <f t="shared" si="453"/>
        <v/>
      </c>
      <c r="BL1369" s="120" t="str">
        <f t="shared" si="454"/>
        <v/>
      </c>
      <c r="BM1369" s="120" t="str">
        <f t="shared" si="455"/>
        <v/>
      </c>
      <c r="BN1369" s="120" t="str">
        <f t="shared" si="456"/>
        <v/>
      </c>
      <c r="BO1369" s="120" t="str">
        <f t="shared" si="457"/>
        <v/>
      </c>
      <c r="BP1369" s="120" t="str">
        <f t="shared" si="458"/>
        <v/>
      </c>
      <c r="BQ1369" s="98"/>
      <c r="BR1369" s="98"/>
      <c r="BS1369" s="98"/>
      <c r="BT1369" s="98"/>
      <c r="BU1369" s="98"/>
      <c r="BV1369" s="98"/>
      <c r="BW1369" s="98"/>
      <c r="BX1369" s="98"/>
      <c r="BY1369" s="98"/>
      <c r="BZ1369" s="98"/>
      <c r="CA1369" s="98"/>
      <c r="CB1369" s="98"/>
      <c r="CC1369" s="98"/>
      <c r="CD1369" s="98"/>
      <c r="CE1369" s="98"/>
      <c r="CF1369" s="98"/>
      <c r="CG1369" s="98"/>
      <c r="CH1369" s="98"/>
      <c r="CI1369" s="98"/>
      <c r="CJ1369" s="98"/>
      <c r="CK1369" s="98"/>
      <c r="CL1369" s="98"/>
      <c r="CM1369" s="98"/>
      <c r="CN1369" s="98"/>
      <c r="CO1369" s="98"/>
      <c r="CP1369" s="98"/>
      <c r="CQ1369" s="98"/>
      <c r="CR1369" s="98"/>
      <c r="CS1369" s="98"/>
    </row>
    <row r="1370" spans="1:97" s="4" customFormat="1" ht="18.75" customHeight="1" x14ac:dyDescent="0.2">
      <c r="A1370" s="3">
        <f t="shared" si="459"/>
        <v>1358</v>
      </c>
      <c r="B1370" s="263"/>
      <c r="C1370" s="263"/>
      <c r="D1370" s="263"/>
      <c r="E1370" s="259"/>
      <c r="F1370" s="259"/>
      <c r="G1370" s="43"/>
      <c r="H1370" s="264"/>
      <c r="I1370" s="261"/>
      <c r="J1370" s="106"/>
      <c r="K1370" s="247"/>
      <c r="L1370" s="247"/>
      <c r="M1370" s="247"/>
      <c r="N1370" s="248" t="str">
        <f>IF(AND(K1370&lt;&gt;"",L1370&lt;&gt;"",J1370&lt;&gt;""),ROUND(MIN(IF(OR(J1370="OZZ",J1370="ZZ"),5000,17300),TRUNC(0.75*(SUMIF($D$12:$D1370,$D1370,K$12:K1370)+SUMIF($D$12:$D1370,$D1370,L$12:L1370)),2)) - SUMIF($D$12:$D1369,$D1370,N$12:N1369),2),"")</f>
        <v/>
      </c>
      <c r="O1370" s="249" t="str">
        <f>IF(AND(K1370&lt;&gt;"",L1370&lt;&gt;"",M1370&lt;&gt;"",J1370&lt;&gt;"",AH1370&lt;&gt;""),IF(OR(J1370="OZZ",J1370="ZZ"),ROUND(0-SUMIF($D$12:$D1369,$D1370,O$12:O1369),2),IF(M1370=0,0,ROUND(MIN(MIN(17300,TRUNC(0.75*(SUMIF($D$12:$D$2012,$D1370,K$12:K$2012)+SUMIF($D$12:$D$2012,$D1370,L$12:L$2012)),2)+SUMIF($D$12:$D1370,$D1370,AH$12:AH1370))-SUMIF($D$12:$D1369,$D1370,O$12:O1369)-SUMIF($D$12:$D$2012,$D1370,N$12:N$2012),AH1370),2))),"")</f>
        <v/>
      </c>
      <c r="P1370" s="250" t="str">
        <f>IF(J1370&lt;&gt;"",1000 - SUMIF($D$12:$D1369,$D1370,P$12:P1369),"")</f>
        <v/>
      </c>
      <c r="Q1370" s="106"/>
      <c r="R1370" s="247"/>
      <c r="S1370" s="247"/>
      <c r="T1370" s="247"/>
      <c r="U1370" s="248" t="str">
        <f>IF(AND(R1370&lt;&gt;"",S1370&lt;&gt;"",Q1370&lt;&gt;""),ROUND(MIN(IF(OR(Q1370="OZZ",Q1370="ZZ"),5000,17300),TRUNC(0.75*(SUMIF($D$12:$D1370,$D1370,R$12:R1370)+SUMIF($D$12:$D1370,$D1370,S$12:S1370)),2)) - SUMIF($D$12:$D1369,$D1370,U$12:U1369),2),"")</f>
        <v/>
      </c>
      <c r="V1370" s="248" t="str">
        <f>IF(AND(R1370&lt;&gt;"",S1370&lt;&gt;"",T1370&lt;&gt;"",Q1370&lt;&gt;"",AL1370&lt;&gt;""),IF(OR(Q1370="OZZ",Q1370="ZZ"),ROUND(0-SUMIF($D$12:$D1369,$D1370,V$12:V1369),2),IF(T1370=0,0,ROUND(MIN(MIN(17300,TRUNC(0.75*(SUMIF($D$12:$D$2012,$D1370,R$12:R$2012)+SUMIF($D$12:$D$2012,$D1370,S$12:S$2012)),2)+SUMIF($D$12:$D1370,$D1370,AL$12:AL1370))-SUMIF($D$12:$D1369,$D1370,V$12:V1369)-SUMIF($D$12:$D$2012,$D1370,U$12:U$2012),AL1370),2))),"")</f>
        <v/>
      </c>
      <c r="W1370" s="250" t="str">
        <f>IF(Q1370&lt;&gt;"",1000 - SUMIF($D$12:$D1369,$D1370,W$12:W1369),"")</f>
        <v/>
      </c>
      <c r="X1370" s="106"/>
      <c r="Y1370" s="247"/>
      <c r="Z1370" s="247"/>
      <c r="AA1370" s="247"/>
      <c r="AB1370" s="248" t="str">
        <f>IF(AND(Y1370&lt;&gt;"",Z1370&lt;&gt;"",X1370&lt;&gt;""),ROUND(MIN(IF(OR(X1370="OZZ",X1370="ZZ"),5000,17300),TRUNC(0.75*(SUMIF($D$12:$D1370,$D1370,Y$12:Y1370)+SUMIF($D$12:$D1370,$D1370,Z$12:Z1370)),2)) - SUMIF($D$12:$D1369,$D1370,AB$12:AB1369),2),"")</f>
        <v/>
      </c>
      <c r="AC1370" s="251" t="str">
        <f>IF(AND(Y1370&lt;&gt;"",Z1370&lt;&gt;"",AA1370&lt;&gt;"",X1370&lt;&gt;"",AP1370&lt;&gt;""),IF(OR(X1370="OZZ",X1370="ZZ"),ROUND(0-SUMIF($D$12:$D1369,$D1370,AC$12:AC1369),2),IF(AA1370=0,0,ROUND(MIN(MIN(17300,TRUNC(0.75*(SUMIF($D$12:$D$2012,$D1370,Y$12:Y$2012)+SUMIF($D$12:$D$2012,$D1370,Z$12:Z$2012)),2)+SUMIF($D$12:$D1370,$D1370,AP$12:AP1370))-SUMIF($D$12:$D1369,$D1370,AC$12:AC1369)-SUMIF($D$12:$D$2012,$D1370,AB$12:AB$2012),AP1370),2))),"")</f>
        <v/>
      </c>
      <c r="AD1370" s="250" t="str">
        <f>IF(X1370&lt;&gt;"",1000 - SUMIF($D$12:$D1369,$D1370,AD$12:AD1369),"")</f>
        <v/>
      </c>
      <c r="AE1370" s="252"/>
      <c r="AF1370" s="253"/>
      <c r="AG1370" s="254"/>
      <c r="AH1370" s="255" t="str">
        <f t="shared" si="460"/>
        <v/>
      </c>
      <c r="AI1370" s="256"/>
      <c r="AJ1370" s="253"/>
      <c r="AK1370" s="254"/>
      <c r="AL1370" s="255" t="str">
        <f t="shared" si="461"/>
        <v/>
      </c>
      <c r="AM1370" s="256"/>
      <c r="AN1370" s="253"/>
      <c r="AO1370" s="254"/>
      <c r="AP1370" s="255" t="str">
        <f t="shared" si="441"/>
        <v/>
      </c>
      <c r="AQ1370" s="116"/>
      <c r="AR1370" s="116"/>
      <c r="AS1370" s="117"/>
      <c r="AT1370" s="118"/>
      <c r="AU1370" s="119" t="str">
        <f>IF(D1370&lt;&gt; "", IF(COUNTIF($D$12:$D1370,$D1370)&gt;1,0,IF(SUM(N1370,U1370,AB1370)&gt;0,IF(AND(X1370="",OR(Q1370&lt;&gt;"",J1370&lt;&gt;"")),IF(Q1370&lt;&gt;"",Q1370,IF(J1370&lt;&gt;"",J1370,0)),IF(AND(Q1370&lt;&gt;"",J1370&lt;&gt;"",Q1370=J1370),Q1370,X1370)),0)),"")</f>
        <v/>
      </c>
      <c r="AV1370" s="119" t="str">
        <f>IF(D1370&lt;&gt;"",IF(COUNTIF($D$12:$D1370,$D1370)&gt;1,0,IF(SUM(O1370,V1370,AC1370)&gt;0,IF(AND(X1370="",OR(Q1370&lt;&gt;"",J1370&lt;&gt;"")),IF(Q1370&lt;&gt;"",Q1370,IF(J1370&lt;&gt;"",J1370,0)),IF(AND(Q1370&lt;&gt;"",J1370&lt;&gt;"",Q1370=J1370),Q1370,X1370)),0)),"")</f>
        <v/>
      </c>
      <c r="AW1370" s="119" t="str">
        <f>IF(D1370&lt;&gt;"",IF(COUNTIF($D$12:$D1370,$D1370)&gt;1,0,IF(SUM(P1370,W1370,AD1370)&gt;0,IF(AND(X1370="",OR(Q1370&lt;&gt;"",J1370&lt;&gt;"")),IF(Q1370&lt;&gt;"",Q1370,IF(J1370&lt;&gt;"",J1370,0)),IF(AND(Q1370&lt;&gt;"",J1370&lt;&gt;"",Q1370=J1370),Q1370,X1370)),0)),"")</f>
        <v/>
      </c>
      <c r="AX1370" s="118" t="str">
        <f t="shared" si="442"/>
        <v/>
      </c>
      <c r="AY1370" s="118" t="str">
        <f t="shared" si="443"/>
        <v/>
      </c>
      <c r="AZ1370" s="118" t="str">
        <f t="shared" si="444"/>
        <v/>
      </c>
      <c r="BA1370" s="118" t="str">
        <f t="shared" si="445"/>
        <v/>
      </c>
      <c r="BB1370" s="118" t="str">
        <f t="shared" si="446"/>
        <v/>
      </c>
      <c r="BC1370" s="118" t="str">
        <f t="shared" si="447"/>
        <v/>
      </c>
      <c r="BD1370" s="118" t="str">
        <f t="shared" si="448"/>
        <v/>
      </c>
      <c r="BE1370" s="118" t="str">
        <f t="shared" si="449"/>
        <v/>
      </c>
      <c r="BF1370" s="118" t="str">
        <f t="shared" si="450"/>
        <v/>
      </c>
      <c r="BG1370" s="120"/>
      <c r="BH1370" s="120" t="str">
        <f t="shared" si="451"/>
        <v/>
      </c>
      <c r="BI1370" s="120" t="str">
        <f t="shared" si="452"/>
        <v/>
      </c>
      <c r="BJ1370" s="121"/>
      <c r="BK1370" s="120" t="str">
        <f t="shared" si="453"/>
        <v/>
      </c>
      <c r="BL1370" s="120" t="str">
        <f t="shared" si="454"/>
        <v/>
      </c>
      <c r="BM1370" s="120" t="str">
        <f t="shared" si="455"/>
        <v/>
      </c>
      <c r="BN1370" s="120" t="str">
        <f t="shared" si="456"/>
        <v/>
      </c>
      <c r="BO1370" s="120" t="str">
        <f t="shared" si="457"/>
        <v/>
      </c>
      <c r="BP1370" s="120" t="str">
        <f t="shared" si="458"/>
        <v/>
      </c>
      <c r="BQ1370" s="98"/>
      <c r="BR1370" s="98"/>
      <c r="BS1370" s="98"/>
      <c r="BT1370" s="98"/>
      <c r="BU1370" s="98"/>
      <c r="BV1370" s="98"/>
      <c r="BW1370" s="98"/>
      <c r="BX1370" s="98"/>
      <c r="BY1370" s="98"/>
      <c r="BZ1370" s="98"/>
      <c r="CA1370" s="98"/>
      <c r="CB1370" s="98"/>
      <c r="CC1370" s="98"/>
      <c r="CD1370" s="98"/>
      <c r="CE1370" s="98"/>
      <c r="CF1370" s="98"/>
      <c r="CG1370" s="98"/>
      <c r="CH1370" s="98"/>
      <c r="CI1370" s="98"/>
      <c r="CJ1370" s="98"/>
      <c r="CK1370" s="98"/>
      <c r="CL1370" s="98"/>
      <c r="CM1370" s="98"/>
      <c r="CN1370" s="98"/>
      <c r="CO1370" s="98"/>
      <c r="CP1370" s="98"/>
      <c r="CQ1370" s="98"/>
      <c r="CR1370" s="98"/>
      <c r="CS1370" s="98"/>
    </row>
    <row r="1371" spans="1:97" s="4" customFormat="1" ht="18.75" customHeight="1" x14ac:dyDescent="0.2">
      <c r="A1371" s="3">
        <f t="shared" si="459"/>
        <v>1359</v>
      </c>
      <c r="B1371" s="263"/>
      <c r="C1371" s="263"/>
      <c r="D1371" s="263"/>
      <c r="E1371" s="259"/>
      <c r="F1371" s="259"/>
      <c r="G1371" s="43"/>
      <c r="H1371" s="264"/>
      <c r="I1371" s="261"/>
      <c r="J1371" s="106"/>
      <c r="K1371" s="247"/>
      <c r="L1371" s="247"/>
      <c r="M1371" s="247"/>
      <c r="N1371" s="248" t="str">
        <f>IF(AND(K1371&lt;&gt;"",L1371&lt;&gt;"",J1371&lt;&gt;""),ROUND(MIN(IF(OR(J1371="OZZ",J1371="ZZ"),5000,17300),TRUNC(0.75*(SUMIF($D$12:$D1371,$D1371,K$12:K1371)+SUMIF($D$12:$D1371,$D1371,L$12:L1371)),2)) - SUMIF($D$12:$D1370,$D1371,N$12:N1370),2),"")</f>
        <v/>
      </c>
      <c r="O1371" s="249" t="str">
        <f>IF(AND(K1371&lt;&gt;"",L1371&lt;&gt;"",M1371&lt;&gt;"",J1371&lt;&gt;"",AH1371&lt;&gt;""),IF(OR(J1371="OZZ",J1371="ZZ"),ROUND(0-SUMIF($D$12:$D1370,$D1371,O$12:O1370),2),IF(M1371=0,0,ROUND(MIN(MIN(17300,TRUNC(0.75*(SUMIF($D$12:$D$2012,$D1371,K$12:K$2012)+SUMIF($D$12:$D$2012,$D1371,L$12:L$2012)),2)+SUMIF($D$12:$D1371,$D1371,AH$12:AH1371))-SUMIF($D$12:$D1370,$D1371,O$12:O1370)-SUMIF($D$12:$D$2012,$D1371,N$12:N$2012),AH1371),2))),"")</f>
        <v/>
      </c>
      <c r="P1371" s="250" t="str">
        <f>IF(J1371&lt;&gt;"",1000 - SUMIF($D$12:$D1370,$D1371,P$12:P1370),"")</f>
        <v/>
      </c>
      <c r="Q1371" s="106"/>
      <c r="R1371" s="247"/>
      <c r="S1371" s="247"/>
      <c r="T1371" s="247"/>
      <c r="U1371" s="248" t="str">
        <f>IF(AND(R1371&lt;&gt;"",S1371&lt;&gt;"",Q1371&lt;&gt;""),ROUND(MIN(IF(OR(Q1371="OZZ",Q1371="ZZ"),5000,17300),TRUNC(0.75*(SUMIF($D$12:$D1371,$D1371,R$12:R1371)+SUMIF($D$12:$D1371,$D1371,S$12:S1371)),2)) - SUMIF($D$12:$D1370,$D1371,U$12:U1370),2),"")</f>
        <v/>
      </c>
      <c r="V1371" s="248" t="str">
        <f>IF(AND(R1371&lt;&gt;"",S1371&lt;&gt;"",T1371&lt;&gt;"",Q1371&lt;&gt;"",AL1371&lt;&gt;""),IF(OR(Q1371="OZZ",Q1371="ZZ"),ROUND(0-SUMIF($D$12:$D1370,$D1371,V$12:V1370),2),IF(T1371=0,0,ROUND(MIN(MIN(17300,TRUNC(0.75*(SUMIF($D$12:$D$2012,$D1371,R$12:R$2012)+SUMIF($D$12:$D$2012,$D1371,S$12:S$2012)),2)+SUMIF($D$12:$D1371,$D1371,AL$12:AL1371))-SUMIF($D$12:$D1370,$D1371,V$12:V1370)-SUMIF($D$12:$D$2012,$D1371,U$12:U$2012),AL1371),2))),"")</f>
        <v/>
      </c>
      <c r="W1371" s="250" t="str">
        <f>IF(Q1371&lt;&gt;"",1000 - SUMIF($D$12:$D1370,$D1371,W$12:W1370),"")</f>
        <v/>
      </c>
      <c r="X1371" s="106"/>
      <c r="Y1371" s="247"/>
      <c r="Z1371" s="247"/>
      <c r="AA1371" s="247"/>
      <c r="AB1371" s="248" t="str">
        <f>IF(AND(Y1371&lt;&gt;"",Z1371&lt;&gt;"",X1371&lt;&gt;""),ROUND(MIN(IF(OR(X1371="OZZ",X1371="ZZ"),5000,17300),TRUNC(0.75*(SUMIF($D$12:$D1371,$D1371,Y$12:Y1371)+SUMIF($D$12:$D1371,$D1371,Z$12:Z1371)),2)) - SUMIF($D$12:$D1370,$D1371,AB$12:AB1370),2),"")</f>
        <v/>
      </c>
      <c r="AC1371" s="251" t="str">
        <f>IF(AND(Y1371&lt;&gt;"",Z1371&lt;&gt;"",AA1371&lt;&gt;"",X1371&lt;&gt;"",AP1371&lt;&gt;""),IF(OR(X1371="OZZ",X1371="ZZ"),ROUND(0-SUMIF($D$12:$D1370,$D1371,AC$12:AC1370),2),IF(AA1371=0,0,ROUND(MIN(MIN(17300,TRUNC(0.75*(SUMIF($D$12:$D$2012,$D1371,Y$12:Y$2012)+SUMIF($D$12:$D$2012,$D1371,Z$12:Z$2012)),2)+SUMIF($D$12:$D1371,$D1371,AP$12:AP1371))-SUMIF($D$12:$D1370,$D1371,AC$12:AC1370)-SUMIF($D$12:$D$2012,$D1371,AB$12:AB$2012),AP1371),2))),"")</f>
        <v/>
      </c>
      <c r="AD1371" s="250" t="str">
        <f>IF(X1371&lt;&gt;"",1000 - SUMIF($D$12:$D1370,$D1371,AD$12:AD1370),"")</f>
        <v/>
      </c>
      <c r="AE1371" s="252"/>
      <c r="AF1371" s="253"/>
      <c r="AG1371" s="254"/>
      <c r="AH1371" s="255" t="str">
        <f t="shared" si="460"/>
        <v/>
      </c>
      <c r="AI1371" s="256"/>
      <c r="AJ1371" s="253"/>
      <c r="AK1371" s="254"/>
      <c r="AL1371" s="255" t="str">
        <f t="shared" si="461"/>
        <v/>
      </c>
      <c r="AM1371" s="256"/>
      <c r="AN1371" s="253"/>
      <c r="AO1371" s="254"/>
      <c r="AP1371" s="255" t="str">
        <f t="shared" si="441"/>
        <v/>
      </c>
      <c r="AQ1371" s="116"/>
      <c r="AR1371" s="116"/>
      <c r="AS1371" s="117"/>
      <c r="AT1371" s="118"/>
      <c r="AU1371" s="119" t="str">
        <f>IF(D1371&lt;&gt; "", IF(COUNTIF($D$12:$D1371,$D1371)&gt;1,0,IF(SUM(N1371,U1371,AB1371)&gt;0,IF(AND(X1371="",OR(Q1371&lt;&gt;"",J1371&lt;&gt;"")),IF(Q1371&lt;&gt;"",Q1371,IF(J1371&lt;&gt;"",J1371,0)),IF(AND(Q1371&lt;&gt;"",J1371&lt;&gt;"",Q1371=J1371),Q1371,X1371)),0)),"")</f>
        <v/>
      </c>
      <c r="AV1371" s="119" t="str">
        <f>IF(D1371&lt;&gt;"",IF(COUNTIF($D$12:$D1371,$D1371)&gt;1,0,IF(SUM(O1371,V1371,AC1371)&gt;0,IF(AND(X1371="",OR(Q1371&lt;&gt;"",J1371&lt;&gt;"")),IF(Q1371&lt;&gt;"",Q1371,IF(J1371&lt;&gt;"",J1371,0)),IF(AND(Q1371&lt;&gt;"",J1371&lt;&gt;"",Q1371=J1371),Q1371,X1371)),0)),"")</f>
        <v/>
      </c>
      <c r="AW1371" s="119" t="str">
        <f>IF(D1371&lt;&gt;"",IF(COUNTIF($D$12:$D1371,$D1371)&gt;1,0,IF(SUM(P1371,W1371,AD1371)&gt;0,IF(AND(X1371="",OR(Q1371&lt;&gt;"",J1371&lt;&gt;"")),IF(Q1371&lt;&gt;"",Q1371,IF(J1371&lt;&gt;"",J1371,0)),IF(AND(Q1371&lt;&gt;"",J1371&lt;&gt;"",Q1371=J1371),Q1371,X1371)),0)),"")</f>
        <v/>
      </c>
      <c r="AX1371" s="118" t="str">
        <f t="shared" si="442"/>
        <v/>
      </c>
      <c r="AY1371" s="118" t="str">
        <f t="shared" si="443"/>
        <v/>
      </c>
      <c r="AZ1371" s="118" t="str">
        <f t="shared" si="444"/>
        <v/>
      </c>
      <c r="BA1371" s="118" t="str">
        <f t="shared" si="445"/>
        <v/>
      </c>
      <c r="BB1371" s="118" t="str">
        <f t="shared" si="446"/>
        <v/>
      </c>
      <c r="BC1371" s="118" t="str">
        <f t="shared" si="447"/>
        <v/>
      </c>
      <c r="BD1371" s="118" t="str">
        <f t="shared" si="448"/>
        <v/>
      </c>
      <c r="BE1371" s="118" t="str">
        <f t="shared" si="449"/>
        <v/>
      </c>
      <c r="BF1371" s="118" t="str">
        <f t="shared" si="450"/>
        <v/>
      </c>
      <c r="BG1371" s="120"/>
      <c r="BH1371" s="120" t="str">
        <f t="shared" si="451"/>
        <v/>
      </c>
      <c r="BI1371" s="120" t="str">
        <f t="shared" si="452"/>
        <v/>
      </c>
      <c r="BJ1371" s="121"/>
      <c r="BK1371" s="120" t="str">
        <f t="shared" si="453"/>
        <v/>
      </c>
      <c r="BL1371" s="120" t="str">
        <f t="shared" si="454"/>
        <v/>
      </c>
      <c r="BM1371" s="120" t="str">
        <f t="shared" si="455"/>
        <v/>
      </c>
      <c r="BN1371" s="120" t="str">
        <f t="shared" si="456"/>
        <v/>
      </c>
      <c r="BO1371" s="120" t="str">
        <f t="shared" si="457"/>
        <v/>
      </c>
      <c r="BP1371" s="120" t="str">
        <f t="shared" si="458"/>
        <v/>
      </c>
      <c r="BQ1371" s="98"/>
      <c r="BR1371" s="98"/>
      <c r="BS1371" s="98"/>
      <c r="BT1371" s="98"/>
      <c r="BU1371" s="98"/>
      <c r="BV1371" s="98"/>
      <c r="BW1371" s="98"/>
      <c r="BX1371" s="98"/>
      <c r="BY1371" s="98"/>
      <c r="BZ1371" s="98"/>
      <c r="CA1371" s="98"/>
      <c r="CB1371" s="98"/>
      <c r="CC1371" s="98"/>
      <c r="CD1371" s="98"/>
      <c r="CE1371" s="98"/>
      <c r="CF1371" s="98"/>
      <c r="CG1371" s="98"/>
      <c r="CH1371" s="98"/>
      <c r="CI1371" s="98"/>
      <c r="CJ1371" s="98"/>
      <c r="CK1371" s="98"/>
      <c r="CL1371" s="98"/>
      <c r="CM1371" s="98"/>
      <c r="CN1371" s="98"/>
      <c r="CO1371" s="98"/>
      <c r="CP1371" s="98"/>
      <c r="CQ1371" s="98"/>
      <c r="CR1371" s="98"/>
      <c r="CS1371" s="98"/>
    </row>
    <row r="1372" spans="1:97" s="4" customFormat="1" ht="18.75" customHeight="1" x14ac:dyDescent="0.2">
      <c r="A1372" s="3">
        <f t="shared" si="459"/>
        <v>1360</v>
      </c>
      <c r="B1372" s="263"/>
      <c r="C1372" s="263"/>
      <c r="D1372" s="263"/>
      <c r="E1372" s="259"/>
      <c r="F1372" s="259"/>
      <c r="G1372" s="43"/>
      <c r="H1372" s="264"/>
      <c r="I1372" s="261"/>
      <c r="J1372" s="106"/>
      <c r="K1372" s="247"/>
      <c r="L1372" s="247"/>
      <c r="M1372" s="247"/>
      <c r="N1372" s="248" t="str">
        <f>IF(AND(K1372&lt;&gt;"",L1372&lt;&gt;"",J1372&lt;&gt;""),ROUND(MIN(IF(OR(J1372="OZZ",J1372="ZZ"),5000,17300),TRUNC(0.75*(SUMIF($D$12:$D1372,$D1372,K$12:K1372)+SUMIF($D$12:$D1372,$D1372,L$12:L1372)),2)) - SUMIF($D$12:$D1371,$D1372,N$12:N1371),2),"")</f>
        <v/>
      </c>
      <c r="O1372" s="249" t="str">
        <f>IF(AND(K1372&lt;&gt;"",L1372&lt;&gt;"",M1372&lt;&gt;"",J1372&lt;&gt;"",AH1372&lt;&gt;""),IF(OR(J1372="OZZ",J1372="ZZ"),ROUND(0-SUMIF($D$12:$D1371,$D1372,O$12:O1371),2),IF(M1372=0,0,ROUND(MIN(MIN(17300,TRUNC(0.75*(SUMIF($D$12:$D$2012,$D1372,K$12:K$2012)+SUMIF($D$12:$D$2012,$D1372,L$12:L$2012)),2)+SUMIF($D$12:$D1372,$D1372,AH$12:AH1372))-SUMIF($D$12:$D1371,$D1372,O$12:O1371)-SUMIF($D$12:$D$2012,$D1372,N$12:N$2012),AH1372),2))),"")</f>
        <v/>
      </c>
      <c r="P1372" s="250" t="str">
        <f>IF(J1372&lt;&gt;"",1000 - SUMIF($D$12:$D1371,$D1372,P$12:P1371),"")</f>
        <v/>
      </c>
      <c r="Q1372" s="106"/>
      <c r="R1372" s="247"/>
      <c r="S1372" s="247"/>
      <c r="T1372" s="247"/>
      <c r="U1372" s="248" t="str">
        <f>IF(AND(R1372&lt;&gt;"",S1372&lt;&gt;"",Q1372&lt;&gt;""),ROUND(MIN(IF(OR(Q1372="OZZ",Q1372="ZZ"),5000,17300),TRUNC(0.75*(SUMIF($D$12:$D1372,$D1372,R$12:R1372)+SUMIF($D$12:$D1372,$D1372,S$12:S1372)),2)) - SUMIF($D$12:$D1371,$D1372,U$12:U1371),2),"")</f>
        <v/>
      </c>
      <c r="V1372" s="248" t="str">
        <f>IF(AND(R1372&lt;&gt;"",S1372&lt;&gt;"",T1372&lt;&gt;"",Q1372&lt;&gt;"",AL1372&lt;&gt;""),IF(OR(Q1372="OZZ",Q1372="ZZ"),ROUND(0-SUMIF($D$12:$D1371,$D1372,V$12:V1371),2),IF(T1372=0,0,ROUND(MIN(MIN(17300,TRUNC(0.75*(SUMIF($D$12:$D$2012,$D1372,R$12:R$2012)+SUMIF($D$12:$D$2012,$D1372,S$12:S$2012)),2)+SUMIF($D$12:$D1372,$D1372,AL$12:AL1372))-SUMIF($D$12:$D1371,$D1372,V$12:V1371)-SUMIF($D$12:$D$2012,$D1372,U$12:U$2012),AL1372),2))),"")</f>
        <v/>
      </c>
      <c r="W1372" s="250" t="str">
        <f>IF(Q1372&lt;&gt;"",1000 - SUMIF($D$12:$D1371,$D1372,W$12:W1371),"")</f>
        <v/>
      </c>
      <c r="X1372" s="106"/>
      <c r="Y1372" s="247"/>
      <c r="Z1372" s="247"/>
      <c r="AA1372" s="247"/>
      <c r="AB1372" s="248" t="str">
        <f>IF(AND(Y1372&lt;&gt;"",Z1372&lt;&gt;"",X1372&lt;&gt;""),ROUND(MIN(IF(OR(X1372="OZZ",X1372="ZZ"),5000,17300),TRUNC(0.75*(SUMIF($D$12:$D1372,$D1372,Y$12:Y1372)+SUMIF($D$12:$D1372,$D1372,Z$12:Z1372)),2)) - SUMIF($D$12:$D1371,$D1372,AB$12:AB1371),2),"")</f>
        <v/>
      </c>
      <c r="AC1372" s="251" t="str">
        <f>IF(AND(Y1372&lt;&gt;"",Z1372&lt;&gt;"",AA1372&lt;&gt;"",X1372&lt;&gt;"",AP1372&lt;&gt;""),IF(OR(X1372="OZZ",X1372="ZZ"),ROUND(0-SUMIF($D$12:$D1371,$D1372,AC$12:AC1371),2),IF(AA1372=0,0,ROUND(MIN(MIN(17300,TRUNC(0.75*(SUMIF($D$12:$D$2012,$D1372,Y$12:Y$2012)+SUMIF($D$12:$D$2012,$D1372,Z$12:Z$2012)),2)+SUMIF($D$12:$D1372,$D1372,AP$12:AP1372))-SUMIF($D$12:$D1371,$D1372,AC$12:AC1371)-SUMIF($D$12:$D$2012,$D1372,AB$12:AB$2012),AP1372),2))),"")</f>
        <v/>
      </c>
      <c r="AD1372" s="250" t="str">
        <f>IF(X1372&lt;&gt;"",1000 - SUMIF($D$12:$D1371,$D1372,AD$12:AD1371),"")</f>
        <v/>
      </c>
      <c r="AE1372" s="252"/>
      <c r="AF1372" s="253"/>
      <c r="AG1372" s="254"/>
      <c r="AH1372" s="255" t="str">
        <f t="shared" si="460"/>
        <v/>
      </c>
      <c r="AI1372" s="256"/>
      <c r="AJ1372" s="253"/>
      <c r="AK1372" s="254"/>
      <c r="AL1372" s="255" t="str">
        <f t="shared" si="461"/>
        <v/>
      </c>
      <c r="AM1372" s="256"/>
      <c r="AN1372" s="253"/>
      <c r="AO1372" s="254"/>
      <c r="AP1372" s="255" t="str">
        <f t="shared" si="441"/>
        <v/>
      </c>
      <c r="AQ1372" s="116"/>
      <c r="AR1372" s="116"/>
      <c r="AS1372" s="117"/>
      <c r="AT1372" s="118"/>
      <c r="AU1372" s="119" t="str">
        <f>IF(D1372&lt;&gt; "", IF(COUNTIF($D$12:$D1372,$D1372)&gt;1,0,IF(SUM(N1372,U1372,AB1372)&gt;0,IF(AND(X1372="",OR(Q1372&lt;&gt;"",J1372&lt;&gt;"")),IF(Q1372&lt;&gt;"",Q1372,IF(J1372&lt;&gt;"",J1372,0)),IF(AND(Q1372&lt;&gt;"",J1372&lt;&gt;"",Q1372=J1372),Q1372,X1372)),0)),"")</f>
        <v/>
      </c>
      <c r="AV1372" s="119" t="str">
        <f>IF(D1372&lt;&gt;"",IF(COUNTIF($D$12:$D1372,$D1372)&gt;1,0,IF(SUM(O1372,V1372,AC1372)&gt;0,IF(AND(X1372="",OR(Q1372&lt;&gt;"",J1372&lt;&gt;"")),IF(Q1372&lt;&gt;"",Q1372,IF(J1372&lt;&gt;"",J1372,0)),IF(AND(Q1372&lt;&gt;"",J1372&lt;&gt;"",Q1372=J1372),Q1372,X1372)),0)),"")</f>
        <v/>
      </c>
      <c r="AW1372" s="119" t="str">
        <f>IF(D1372&lt;&gt;"",IF(COUNTIF($D$12:$D1372,$D1372)&gt;1,0,IF(SUM(P1372,W1372,AD1372)&gt;0,IF(AND(X1372="",OR(Q1372&lt;&gt;"",J1372&lt;&gt;"")),IF(Q1372&lt;&gt;"",Q1372,IF(J1372&lt;&gt;"",J1372,0)),IF(AND(Q1372&lt;&gt;"",J1372&lt;&gt;"",Q1372=J1372),Q1372,X1372)),0)),"")</f>
        <v/>
      </c>
      <c r="AX1372" s="118" t="str">
        <f t="shared" si="442"/>
        <v/>
      </c>
      <c r="AY1372" s="118" t="str">
        <f t="shared" si="443"/>
        <v/>
      </c>
      <c r="AZ1372" s="118" t="str">
        <f t="shared" si="444"/>
        <v/>
      </c>
      <c r="BA1372" s="118" t="str">
        <f t="shared" si="445"/>
        <v/>
      </c>
      <c r="BB1372" s="118" t="str">
        <f t="shared" si="446"/>
        <v/>
      </c>
      <c r="BC1372" s="118" t="str">
        <f t="shared" si="447"/>
        <v/>
      </c>
      <c r="BD1372" s="118" t="str">
        <f t="shared" si="448"/>
        <v/>
      </c>
      <c r="BE1372" s="118" t="str">
        <f t="shared" si="449"/>
        <v/>
      </c>
      <c r="BF1372" s="118" t="str">
        <f t="shared" si="450"/>
        <v/>
      </c>
      <c r="BG1372" s="120"/>
      <c r="BH1372" s="120" t="str">
        <f t="shared" si="451"/>
        <v/>
      </c>
      <c r="BI1372" s="120" t="str">
        <f t="shared" si="452"/>
        <v/>
      </c>
      <c r="BJ1372" s="121"/>
      <c r="BK1372" s="120" t="str">
        <f t="shared" si="453"/>
        <v/>
      </c>
      <c r="BL1372" s="120" t="str">
        <f t="shared" si="454"/>
        <v/>
      </c>
      <c r="BM1372" s="120" t="str">
        <f t="shared" si="455"/>
        <v/>
      </c>
      <c r="BN1372" s="120" t="str">
        <f t="shared" si="456"/>
        <v/>
      </c>
      <c r="BO1372" s="120" t="str">
        <f t="shared" si="457"/>
        <v/>
      </c>
      <c r="BP1372" s="120" t="str">
        <f t="shared" si="458"/>
        <v/>
      </c>
      <c r="BQ1372" s="98"/>
      <c r="BR1372" s="98"/>
      <c r="BS1372" s="98"/>
      <c r="BT1372" s="98"/>
      <c r="BU1372" s="98"/>
      <c r="BV1372" s="98"/>
      <c r="BW1372" s="98"/>
      <c r="BX1372" s="98"/>
      <c r="BY1372" s="98"/>
      <c r="BZ1372" s="98"/>
      <c r="CA1372" s="98"/>
      <c r="CB1372" s="98"/>
      <c r="CC1372" s="98"/>
      <c r="CD1372" s="98"/>
      <c r="CE1372" s="98"/>
      <c r="CF1372" s="98"/>
      <c r="CG1372" s="98"/>
      <c r="CH1372" s="98"/>
      <c r="CI1372" s="98"/>
      <c r="CJ1372" s="98"/>
      <c r="CK1372" s="98"/>
      <c r="CL1372" s="98"/>
      <c r="CM1372" s="98"/>
      <c r="CN1372" s="98"/>
      <c r="CO1372" s="98"/>
      <c r="CP1372" s="98"/>
      <c r="CQ1372" s="98"/>
      <c r="CR1372" s="98"/>
      <c r="CS1372" s="98"/>
    </row>
    <row r="1373" spans="1:97" s="4" customFormat="1" ht="18.75" customHeight="1" x14ac:dyDescent="0.2">
      <c r="A1373" s="3">
        <f t="shared" si="459"/>
        <v>1361</v>
      </c>
      <c r="B1373" s="263"/>
      <c r="C1373" s="263"/>
      <c r="D1373" s="263"/>
      <c r="E1373" s="259"/>
      <c r="F1373" s="259"/>
      <c r="G1373" s="43"/>
      <c r="H1373" s="264"/>
      <c r="I1373" s="261"/>
      <c r="J1373" s="106"/>
      <c r="K1373" s="247"/>
      <c r="L1373" s="247"/>
      <c r="M1373" s="247"/>
      <c r="N1373" s="248" t="str">
        <f>IF(AND(K1373&lt;&gt;"",L1373&lt;&gt;"",J1373&lt;&gt;""),ROUND(MIN(IF(OR(J1373="OZZ",J1373="ZZ"),5000,17300),TRUNC(0.75*(SUMIF($D$12:$D1373,$D1373,K$12:K1373)+SUMIF($D$12:$D1373,$D1373,L$12:L1373)),2)) - SUMIF($D$12:$D1372,$D1373,N$12:N1372),2),"")</f>
        <v/>
      </c>
      <c r="O1373" s="249" t="str">
        <f>IF(AND(K1373&lt;&gt;"",L1373&lt;&gt;"",M1373&lt;&gt;"",J1373&lt;&gt;"",AH1373&lt;&gt;""),IF(OR(J1373="OZZ",J1373="ZZ"),ROUND(0-SUMIF($D$12:$D1372,$D1373,O$12:O1372),2),IF(M1373=0,0,ROUND(MIN(MIN(17300,TRUNC(0.75*(SUMIF($D$12:$D$2012,$D1373,K$12:K$2012)+SUMIF($D$12:$D$2012,$D1373,L$12:L$2012)),2)+SUMIF($D$12:$D1373,$D1373,AH$12:AH1373))-SUMIF($D$12:$D1372,$D1373,O$12:O1372)-SUMIF($D$12:$D$2012,$D1373,N$12:N$2012),AH1373),2))),"")</f>
        <v/>
      </c>
      <c r="P1373" s="250" t="str">
        <f>IF(J1373&lt;&gt;"",1000 - SUMIF($D$12:$D1372,$D1373,P$12:P1372),"")</f>
        <v/>
      </c>
      <c r="Q1373" s="106"/>
      <c r="R1373" s="247"/>
      <c r="S1373" s="247"/>
      <c r="T1373" s="247"/>
      <c r="U1373" s="248" t="str">
        <f>IF(AND(R1373&lt;&gt;"",S1373&lt;&gt;"",Q1373&lt;&gt;""),ROUND(MIN(IF(OR(Q1373="OZZ",Q1373="ZZ"),5000,17300),TRUNC(0.75*(SUMIF($D$12:$D1373,$D1373,R$12:R1373)+SUMIF($D$12:$D1373,$D1373,S$12:S1373)),2)) - SUMIF($D$12:$D1372,$D1373,U$12:U1372),2),"")</f>
        <v/>
      </c>
      <c r="V1373" s="248" t="str">
        <f>IF(AND(R1373&lt;&gt;"",S1373&lt;&gt;"",T1373&lt;&gt;"",Q1373&lt;&gt;"",AL1373&lt;&gt;""),IF(OR(Q1373="OZZ",Q1373="ZZ"),ROUND(0-SUMIF($D$12:$D1372,$D1373,V$12:V1372),2),IF(T1373=0,0,ROUND(MIN(MIN(17300,TRUNC(0.75*(SUMIF($D$12:$D$2012,$D1373,R$12:R$2012)+SUMIF($D$12:$D$2012,$D1373,S$12:S$2012)),2)+SUMIF($D$12:$D1373,$D1373,AL$12:AL1373))-SUMIF($D$12:$D1372,$D1373,V$12:V1372)-SUMIF($D$12:$D$2012,$D1373,U$12:U$2012),AL1373),2))),"")</f>
        <v/>
      </c>
      <c r="W1373" s="250" t="str">
        <f>IF(Q1373&lt;&gt;"",1000 - SUMIF($D$12:$D1372,$D1373,W$12:W1372),"")</f>
        <v/>
      </c>
      <c r="X1373" s="106"/>
      <c r="Y1373" s="247"/>
      <c r="Z1373" s="247"/>
      <c r="AA1373" s="247"/>
      <c r="AB1373" s="248" t="str">
        <f>IF(AND(Y1373&lt;&gt;"",Z1373&lt;&gt;"",X1373&lt;&gt;""),ROUND(MIN(IF(OR(X1373="OZZ",X1373="ZZ"),5000,17300),TRUNC(0.75*(SUMIF($D$12:$D1373,$D1373,Y$12:Y1373)+SUMIF($D$12:$D1373,$D1373,Z$12:Z1373)),2)) - SUMIF($D$12:$D1372,$D1373,AB$12:AB1372),2),"")</f>
        <v/>
      </c>
      <c r="AC1373" s="251" t="str">
        <f>IF(AND(Y1373&lt;&gt;"",Z1373&lt;&gt;"",AA1373&lt;&gt;"",X1373&lt;&gt;"",AP1373&lt;&gt;""),IF(OR(X1373="OZZ",X1373="ZZ"),ROUND(0-SUMIF($D$12:$D1372,$D1373,AC$12:AC1372),2),IF(AA1373=0,0,ROUND(MIN(MIN(17300,TRUNC(0.75*(SUMIF($D$12:$D$2012,$D1373,Y$12:Y$2012)+SUMIF($D$12:$D$2012,$D1373,Z$12:Z$2012)),2)+SUMIF($D$12:$D1373,$D1373,AP$12:AP1373))-SUMIF($D$12:$D1372,$D1373,AC$12:AC1372)-SUMIF($D$12:$D$2012,$D1373,AB$12:AB$2012),AP1373),2))),"")</f>
        <v/>
      </c>
      <c r="AD1373" s="250" t="str">
        <f>IF(X1373&lt;&gt;"",1000 - SUMIF($D$12:$D1372,$D1373,AD$12:AD1372),"")</f>
        <v/>
      </c>
      <c r="AE1373" s="252"/>
      <c r="AF1373" s="253"/>
      <c r="AG1373" s="254"/>
      <c r="AH1373" s="255" t="str">
        <f t="shared" si="460"/>
        <v/>
      </c>
      <c r="AI1373" s="256"/>
      <c r="AJ1373" s="253"/>
      <c r="AK1373" s="254"/>
      <c r="AL1373" s="255" t="str">
        <f t="shared" si="461"/>
        <v/>
      </c>
      <c r="AM1373" s="256"/>
      <c r="AN1373" s="253"/>
      <c r="AO1373" s="254"/>
      <c r="AP1373" s="255" t="str">
        <f t="shared" si="441"/>
        <v/>
      </c>
      <c r="AQ1373" s="116"/>
      <c r="AR1373" s="116"/>
      <c r="AS1373" s="117"/>
      <c r="AT1373" s="118"/>
      <c r="AU1373" s="119" t="str">
        <f>IF(D1373&lt;&gt; "", IF(COUNTIF($D$12:$D1373,$D1373)&gt;1,0,IF(SUM(N1373,U1373,AB1373)&gt;0,IF(AND(X1373="",OR(Q1373&lt;&gt;"",J1373&lt;&gt;"")),IF(Q1373&lt;&gt;"",Q1373,IF(J1373&lt;&gt;"",J1373,0)),IF(AND(Q1373&lt;&gt;"",J1373&lt;&gt;"",Q1373=J1373),Q1373,X1373)),0)),"")</f>
        <v/>
      </c>
      <c r="AV1373" s="119" t="str">
        <f>IF(D1373&lt;&gt;"",IF(COUNTIF($D$12:$D1373,$D1373)&gt;1,0,IF(SUM(O1373,V1373,AC1373)&gt;0,IF(AND(X1373="",OR(Q1373&lt;&gt;"",J1373&lt;&gt;"")),IF(Q1373&lt;&gt;"",Q1373,IF(J1373&lt;&gt;"",J1373,0)),IF(AND(Q1373&lt;&gt;"",J1373&lt;&gt;"",Q1373=J1373),Q1373,X1373)),0)),"")</f>
        <v/>
      </c>
      <c r="AW1373" s="119" t="str">
        <f>IF(D1373&lt;&gt;"",IF(COUNTIF($D$12:$D1373,$D1373)&gt;1,0,IF(SUM(P1373,W1373,AD1373)&gt;0,IF(AND(X1373="",OR(Q1373&lt;&gt;"",J1373&lt;&gt;"")),IF(Q1373&lt;&gt;"",Q1373,IF(J1373&lt;&gt;"",J1373,0)),IF(AND(Q1373&lt;&gt;"",J1373&lt;&gt;"",Q1373=J1373),Q1373,X1373)),0)),"")</f>
        <v/>
      </c>
      <c r="AX1373" s="118" t="str">
        <f t="shared" si="442"/>
        <v/>
      </c>
      <c r="AY1373" s="118" t="str">
        <f t="shared" si="443"/>
        <v/>
      </c>
      <c r="AZ1373" s="118" t="str">
        <f t="shared" si="444"/>
        <v/>
      </c>
      <c r="BA1373" s="118" t="str">
        <f t="shared" si="445"/>
        <v/>
      </c>
      <c r="BB1373" s="118" t="str">
        <f t="shared" si="446"/>
        <v/>
      </c>
      <c r="BC1373" s="118" t="str">
        <f t="shared" si="447"/>
        <v/>
      </c>
      <c r="BD1373" s="118" t="str">
        <f t="shared" si="448"/>
        <v/>
      </c>
      <c r="BE1373" s="118" t="str">
        <f t="shared" si="449"/>
        <v/>
      </c>
      <c r="BF1373" s="118" t="str">
        <f t="shared" si="450"/>
        <v/>
      </c>
      <c r="BG1373" s="120"/>
      <c r="BH1373" s="120" t="str">
        <f t="shared" si="451"/>
        <v/>
      </c>
      <c r="BI1373" s="120" t="str">
        <f t="shared" si="452"/>
        <v/>
      </c>
      <c r="BJ1373" s="121"/>
      <c r="BK1373" s="120" t="str">
        <f t="shared" si="453"/>
        <v/>
      </c>
      <c r="BL1373" s="120" t="str">
        <f t="shared" si="454"/>
        <v/>
      </c>
      <c r="BM1373" s="120" t="str">
        <f t="shared" si="455"/>
        <v/>
      </c>
      <c r="BN1373" s="120" t="str">
        <f t="shared" si="456"/>
        <v/>
      </c>
      <c r="BO1373" s="120" t="str">
        <f t="shared" si="457"/>
        <v/>
      </c>
      <c r="BP1373" s="120" t="str">
        <f t="shared" si="458"/>
        <v/>
      </c>
      <c r="BQ1373" s="98"/>
      <c r="BR1373" s="98"/>
      <c r="BS1373" s="98"/>
      <c r="BT1373" s="98"/>
      <c r="BU1373" s="98"/>
      <c r="BV1373" s="98"/>
      <c r="BW1373" s="98"/>
      <c r="BX1373" s="98"/>
      <c r="BY1373" s="98"/>
      <c r="BZ1373" s="98"/>
      <c r="CA1373" s="98"/>
      <c r="CB1373" s="98"/>
      <c r="CC1373" s="98"/>
      <c r="CD1373" s="98"/>
      <c r="CE1373" s="98"/>
      <c r="CF1373" s="98"/>
      <c r="CG1373" s="98"/>
      <c r="CH1373" s="98"/>
      <c r="CI1373" s="98"/>
      <c r="CJ1373" s="98"/>
      <c r="CK1373" s="98"/>
      <c r="CL1373" s="98"/>
      <c r="CM1373" s="98"/>
      <c r="CN1373" s="98"/>
      <c r="CO1373" s="98"/>
      <c r="CP1373" s="98"/>
      <c r="CQ1373" s="98"/>
      <c r="CR1373" s="98"/>
      <c r="CS1373" s="98"/>
    </row>
    <row r="1374" spans="1:97" s="4" customFormat="1" ht="18.75" customHeight="1" x14ac:dyDescent="0.2">
      <c r="A1374" s="3">
        <f t="shared" si="459"/>
        <v>1362</v>
      </c>
      <c r="B1374" s="263"/>
      <c r="C1374" s="263"/>
      <c r="D1374" s="263"/>
      <c r="E1374" s="259"/>
      <c r="F1374" s="259"/>
      <c r="G1374" s="43"/>
      <c r="H1374" s="264"/>
      <c r="I1374" s="261"/>
      <c r="J1374" s="106"/>
      <c r="K1374" s="247"/>
      <c r="L1374" s="247"/>
      <c r="M1374" s="247"/>
      <c r="N1374" s="248" t="str">
        <f>IF(AND(K1374&lt;&gt;"",L1374&lt;&gt;"",J1374&lt;&gt;""),ROUND(MIN(IF(OR(J1374="OZZ",J1374="ZZ"),5000,17300),TRUNC(0.75*(SUMIF($D$12:$D1374,$D1374,K$12:K1374)+SUMIF($D$12:$D1374,$D1374,L$12:L1374)),2)) - SUMIF($D$12:$D1373,$D1374,N$12:N1373),2),"")</f>
        <v/>
      </c>
      <c r="O1374" s="249" t="str">
        <f>IF(AND(K1374&lt;&gt;"",L1374&lt;&gt;"",M1374&lt;&gt;"",J1374&lt;&gt;"",AH1374&lt;&gt;""),IF(OR(J1374="OZZ",J1374="ZZ"),ROUND(0-SUMIF($D$12:$D1373,$D1374,O$12:O1373),2),IF(M1374=0,0,ROUND(MIN(MIN(17300,TRUNC(0.75*(SUMIF($D$12:$D$2012,$D1374,K$12:K$2012)+SUMIF($D$12:$D$2012,$D1374,L$12:L$2012)),2)+SUMIF($D$12:$D1374,$D1374,AH$12:AH1374))-SUMIF($D$12:$D1373,$D1374,O$12:O1373)-SUMIF($D$12:$D$2012,$D1374,N$12:N$2012),AH1374),2))),"")</f>
        <v/>
      </c>
      <c r="P1374" s="250" t="str">
        <f>IF(J1374&lt;&gt;"",1000 - SUMIF($D$12:$D1373,$D1374,P$12:P1373),"")</f>
        <v/>
      </c>
      <c r="Q1374" s="106"/>
      <c r="R1374" s="247"/>
      <c r="S1374" s="247"/>
      <c r="T1374" s="247"/>
      <c r="U1374" s="248" t="str">
        <f>IF(AND(R1374&lt;&gt;"",S1374&lt;&gt;"",Q1374&lt;&gt;""),ROUND(MIN(IF(OR(Q1374="OZZ",Q1374="ZZ"),5000,17300),TRUNC(0.75*(SUMIF($D$12:$D1374,$D1374,R$12:R1374)+SUMIF($D$12:$D1374,$D1374,S$12:S1374)),2)) - SUMIF($D$12:$D1373,$D1374,U$12:U1373),2),"")</f>
        <v/>
      </c>
      <c r="V1374" s="248" t="str">
        <f>IF(AND(R1374&lt;&gt;"",S1374&lt;&gt;"",T1374&lt;&gt;"",Q1374&lt;&gt;"",AL1374&lt;&gt;""),IF(OR(Q1374="OZZ",Q1374="ZZ"),ROUND(0-SUMIF($D$12:$D1373,$D1374,V$12:V1373),2),IF(T1374=0,0,ROUND(MIN(MIN(17300,TRUNC(0.75*(SUMIF($D$12:$D$2012,$D1374,R$12:R$2012)+SUMIF($D$12:$D$2012,$D1374,S$12:S$2012)),2)+SUMIF($D$12:$D1374,$D1374,AL$12:AL1374))-SUMIF($D$12:$D1373,$D1374,V$12:V1373)-SUMIF($D$12:$D$2012,$D1374,U$12:U$2012),AL1374),2))),"")</f>
        <v/>
      </c>
      <c r="W1374" s="250" t="str">
        <f>IF(Q1374&lt;&gt;"",1000 - SUMIF($D$12:$D1373,$D1374,W$12:W1373),"")</f>
        <v/>
      </c>
      <c r="X1374" s="106"/>
      <c r="Y1374" s="247"/>
      <c r="Z1374" s="247"/>
      <c r="AA1374" s="247"/>
      <c r="AB1374" s="248" t="str">
        <f>IF(AND(Y1374&lt;&gt;"",Z1374&lt;&gt;"",X1374&lt;&gt;""),ROUND(MIN(IF(OR(X1374="OZZ",X1374="ZZ"),5000,17300),TRUNC(0.75*(SUMIF($D$12:$D1374,$D1374,Y$12:Y1374)+SUMIF($D$12:$D1374,$D1374,Z$12:Z1374)),2)) - SUMIF($D$12:$D1373,$D1374,AB$12:AB1373),2),"")</f>
        <v/>
      </c>
      <c r="AC1374" s="251" t="str">
        <f>IF(AND(Y1374&lt;&gt;"",Z1374&lt;&gt;"",AA1374&lt;&gt;"",X1374&lt;&gt;"",AP1374&lt;&gt;""),IF(OR(X1374="OZZ",X1374="ZZ"),ROUND(0-SUMIF($D$12:$D1373,$D1374,AC$12:AC1373),2),IF(AA1374=0,0,ROUND(MIN(MIN(17300,TRUNC(0.75*(SUMIF($D$12:$D$2012,$D1374,Y$12:Y$2012)+SUMIF($D$12:$D$2012,$D1374,Z$12:Z$2012)),2)+SUMIF($D$12:$D1374,$D1374,AP$12:AP1374))-SUMIF($D$12:$D1373,$D1374,AC$12:AC1373)-SUMIF($D$12:$D$2012,$D1374,AB$12:AB$2012),AP1374),2))),"")</f>
        <v/>
      </c>
      <c r="AD1374" s="250" t="str">
        <f>IF(X1374&lt;&gt;"",1000 - SUMIF($D$12:$D1373,$D1374,AD$12:AD1373),"")</f>
        <v/>
      </c>
      <c r="AE1374" s="252"/>
      <c r="AF1374" s="253"/>
      <c r="AG1374" s="254"/>
      <c r="AH1374" s="255" t="str">
        <f t="shared" si="460"/>
        <v/>
      </c>
      <c r="AI1374" s="256"/>
      <c r="AJ1374" s="253"/>
      <c r="AK1374" s="254"/>
      <c r="AL1374" s="255" t="str">
        <f t="shared" si="461"/>
        <v/>
      </c>
      <c r="AM1374" s="256"/>
      <c r="AN1374" s="253"/>
      <c r="AO1374" s="254"/>
      <c r="AP1374" s="255" t="str">
        <f t="shared" si="441"/>
        <v/>
      </c>
      <c r="AQ1374" s="116"/>
      <c r="AR1374" s="116"/>
      <c r="AS1374" s="117"/>
      <c r="AT1374" s="118"/>
      <c r="AU1374" s="119" t="str">
        <f>IF(D1374&lt;&gt; "", IF(COUNTIF($D$12:$D1374,$D1374)&gt;1,0,IF(SUM(N1374,U1374,AB1374)&gt;0,IF(AND(X1374="",OR(Q1374&lt;&gt;"",J1374&lt;&gt;"")),IF(Q1374&lt;&gt;"",Q1374,IF(J1374&lt;&gt;"",J1374,0)),IF(AND(Q1374&lt;&gt;"",J1374&lt;&gt;"",Q1374=J1374),Q1374,X1374)),0)),"")</f>
        <v/>
      </c>
      <c r="AV1374" s="119" t="str">
        <f>IF(D1374&lt;&gt;"",IF(COUNTIF($D$12:$D1374,$D1374)&gt;1,0,IF(SUM(O1374,V1374,AC1374)&gt;0,IF(AND(X1374="",OR(Q1374&lt;&gt;"",J1374&lt;&gt;"")),IF(Q1374&lt;&gt;"",Q1374,IF(J1374&lt;&gt;"",J1374,0)),IF(AND(Q1374&lt;&gt;"",J1374&lt;&gt;"",Q1374=J1374),Q1374,X1374)),0)),"")</f>
        <v/>
      </c>
      <c r="AW1374" s="119" t="str">
        <f>IF(D1374&lt;&gt;"",IF(COUNTIF($D$12:$D1374,$D1374)&gt;1,0,IF(SUM(P1374,W1374,AD1374)&gt;0,IF(AND(X1374="",OR(Q1374&lt;&gt;"",J1374&lt;&gt;"")),IF(Q1374&lt;&gt;"",Q1374,IF(J1374&lt;&gt;"",J1374,0)),IF(AND(Q1374&lt;&gt;"",J1374&lt;&gt;"",Q1374=J1374),Q1374,X1374)),0)),"")</f>
        <v/>
      </c>
      <c r="AX1374" s="118" t="str">
        <f t="shared" si="442"/>
        <v/>
      </c>
      <c r="AY1374" s="118" t="str">
        <f t="shared" si="443"/>
        <v/>
      </c>
      <c r="AZ1374" s="118" t="str">
        <f t="shared" si="444"/>
        <v/>
      </c>
      <c r="BA1374" s="118" t="str">
        <f t="shared" si="445"/>
        <v/>
      </c>
      <c r="BB1374" s="118" t="str">
        <f t="shared" si="446"/>
        <v/>
      </c>
      <c r="BC1374" s="118" t="str">
        <f t="shared" si="447"/>
        <v/>
      </c>
      <c r="BD1374" s="118" t="str">
        <f t="shared" si="448"/>
        <v/>
      </c>
      <c r="BE1374" s="118" t="str">
        <f t="shared" si="449"/>
        <v/>
      </c>
      <c r="BF1374" s="118" t="str">
        <f t="shared" si="450"/>
        <v/>
      </c>
      <c r="BG1374" s="120"/>
      <c r="BH1374" s="120" t="str">
        <f t="shared" si="451"/>
        <v/>
      </c>
      <c r="BI1374" s="120" t="str">
        <f t="shared" si="452"/>
        <v/>
      </c>
      <c r="BJ1374" s="121"/>
      <c r="BK1374" s="120" t="str">
        <f t="shared" si="453"/>
        <v/>
      </c>
      <c r="BL1374" s="120" t="str">
        <f t="shared" si="454"/>
        <v/>
      </c>
      <c r="BM1374" s="120" t="str">
        <f t="shared" si="455"/>
        <v/>
      </c>
      <c r="BN1374" s="120" t="str">
        <f t="shared" si="456"/>
        <v/>
      </c>
      <c r="BO1374" s="120" t="str">
        <f t="shared" si="457"/>
        <v/>
      </c>
      <c r="BP1374" s="120" t="str">
        <f t="shared" si="458"/>
        <v/>
      </c>
      <c r="BQ1374" s="98"/>
      <c r="BR1374" s="98"/>
      <c r="BS1374" s="98"/>
      <c r="BT1374" s="98"/>
      <c r="BU1374" s="98"/>
      <c r="BV1374" s="98"/>
      <c r="BW1374" s="98"/>
      <c r="BX1374" s="98"/>
      <c r="BY1374" s="98"/>
      <c r="BZ1374" s="98"/>
      <c r="CA1374" s="98"/>
      <c r="CB1374" s="98"/>
      <c r="CC1374" s="98"/>
      <c r="CD1374" s="98"/>
      <c r="CE1374" s="98"/>
      <c r="CF1374" s="98"/>
      <c r="CG1374" s="98"/>
      <c r="CH1374" s="98"/>
      <c r="CI1374" s="98"/>
      <c r="CJ1374" s="98"/>
      <c r="CK1374" s="98"/>
      <c r="CL1374" s="98"/>
      <c r="CM1374" s="98"/>
      <c r="CN1374" s="98"/>
      <c r="CO1374" s="98"/>
      <c r="CP1374" s="98"/>
      <c r="CQ1374" s="98"/>
      <c r="CR1374" s="98"/>
      <c r="CS1374" s="98"/>
    </row>
    <row r="1375" spans="1:97" s="4" customFormat="1" ht="18.75" customHeight="1" x14ac:dyDescent="0.2">
      <c r="A1375" s="3">
        <f t="shared" si="459"/>
        <v>1363</v>
      </c>
      <c r="B1375" s="263"/>
      <c r="C1375" s="263"/>
      <c r="D1375" s="263"/>
      <c r="E1375" s="259"/>
      <c r="F1375" s="259"/>
      <c r="G1375" s="43"/>
      <c r="H1375" s="264"/>
      <c r="I1375" s="261"/>
      <c r="J1375" s="106"/>
      <c r="K1375" s="247"/>
      <c r="L1375" s="247"/>
      <c r="M1375" s="247"/>
      <c r="N1375" s="248" t="str">
        <f>IF(AND(K1375&lt;&gt;"",L1375&lt;&gt;"",J1375&lt;&gt;""),ROUND(MIN(IF(OR(J1375="OZZ",J1375="ZZ"),5000,17300),TRUNC(0.75*(SUMIF($D$12:$D1375,$D1375,K$12:K1375)+SUMIF($D$12:$D1375,$D1375,L$12:L1375)),2)) - SUMIF($D$12:$D1374,$D1375,N$12:N1374),2),"")</f>
        <v/>
      </c>
      <c r="O1375" s="249" t="str">
        <f>IF(AND(K1375&lt;&gt;"",L1375&lt;&gt;"",M1375&lt;&gt;"",J1375&lt;&gt;"",AH1375&lt;&gt;""),IF(OR(J1375="OZZ",J1375="ZZ"),ROUND(0-SUMIF($D$12:$D1374,$D1375,O$12:O1374),2),IF(M1375=0,0,ROUND(MIN(MIN(17300,TRUNC(0.75*(SUMIF($D$12:$D$2012,$D1375,K$12:K$2012)+SUMIF($D$12:$D$2012,$D1375,L$12:L$2012)),2)+SUMIF($D$12:$D1375,$D1375,AH$12:AH1375))-SUMIF($D$12:$D1374,$D1375,O$12:O1374)-SUMIF($D$12:$D$2012,$D1375,N$12:N$2012),AH1375),2))),"")</f>
        <v/>
      </c>
      <c r="P1375" s="250" t="str">
        <f>IF(J1375&lt;&gt;"",1000 - SUMIF($D$12:$D1374,$D1375,P$12:P1374),"")</f>
        <v/>
      </c>
      <c r="Q1375" s="106"/>
      <c r="R1375" s="247"/>
      <c r="S1375" s="247"/>
      <c r="T1375" s="247"/>
      <c r="U1375" s="248" t="str">
        <f>IF(AND(R1375&lt;&gt;"",S1375&lt;&gt;"",Q1375&lt;&gt;""),ROUND(MIN(IF(OR(Q1375="OZZ",Q1375="ZZ"),5000,17300),TRUNC(0.75*(SUMIF($D$12:$D1375,$D1375,R$12:R1375)+SUMIF($D$12:$D1375,$D1375,S$12:S1375)),2)) - SUMIF($D$12:$D1374,$D1375,U$12:U1374),2),"")</f>
        <v/>
      </c>
      <c r="V1375" s="248" t="str">
        <f>IF(AND(R1375&lt;&gt;"",S1375&lt;&gt;"",T1375&lt;&gt;"",Q1375&lt;&gt;"",AL1375&lt;&gt;""),IF(OR(Q1375="OZZ",Q1375="ZZ"),ROUND(0-SUMIF($D$12:$D1374,$D1375,V$12:V1374),2),IF(T1375=0,0,ROUND(MIN(MIN(17300,TRUNC(0.75*(SUMIF($D$12:$D$2012,$D1375,R$12:R$2012)+SUMIF($D$12:$D$2012,$D1375,S$12:S$2012)),2)+SUMIF($D$12:$D1375,$D1375,AL$12:AL1375))-SUMIF($D$12:$D1374,$D1375,V$12:V1374)-SUMIF($D$12:$D$2012,$D1375,U$12:U$2012),AL1375),2))),"")</f>
        <v/>
      </c>
      <c r="W1375" s="250" t="str">
        <f>IF(Q1375&lt;&gt;"",1000 - SUMIF($D$12:$D1374,$D1375,W$12:W1374),"")</f>
        <v/>
      </c>
      <c r="X1375" s="106"/>
      <c r="Y1375" s="247"/>
      <c r="Z1375" s="247"/>
      <c r="AA1375" s="247"/>
      <c r="AB1375" s="248" t="str">
        <f>IF(AND(Y1375&lt;&gt;"",Z1375&lt;&gt;"",X1375&lt;&gt;""),ROUND(MIN(IF(OR(X1375="OZZ",X1375="ZZ"),5000,17300),TRUNC(0.75*(SUMIF($D$12:$D1375,$D1375,Y$12:Y1375)+SUMIF($D$12:$D1375,$D1375,Z$12:Z1375)),2)) - SUMIF($D$12:$D1374,$D1375,AB$12:AB1374),2),"")</f>
        <v/>
      </c>
      <c r="AC1375" s="251" t="str">
        <f>IF(AND(Y1375&lt;&gt;"",Z1375&lt;&gt;"",AA1375&lt;&gt;"",X1375&lt;&gt;"",AP1375&lt;&gt;""),IF(OR(X1375="OZZ",X1375="ZZ"),ROUND(0-SUMIF($D$12:$D1374,$D1375,AC$12:AC1374),2),IF(AA1375=0,0,ROUND(MIN(MIN(17300,TRUNC(0.75*(SUMIF($D$12:$D$2012,$D1375,Y$12:Y$2012)+SUMIF($D$12:$D$2012,$D1375,Z$12:Z$2012)),2)+SUMIF($D$12:$D1375,$D1375,AP$12:AP1375))-SUMIF($D$12:$D1374,$D1375,AC$12:AC1374)-SUMIF($D$12:$D$2012,$D1375,AB$12:AB$2012),AP1375),2))),"")</f>
        <v/>
      </c>
      <c r="AD1375" s="250" t="str">
        <f>IF(X1375&lt;&gt;"",1000 - SUMIF($D$12:$D1374,$D1375,AD$12:AD1374),"")</f>
        <v/>
      </c>
      <c r="AE1375" s="252"/>
      <c r="AF1375" s="253"/>
      <c r="AG1375" s="254"/>
      <c r="AH1375" s="255" t="str">
        <f t="shared" si="460"/>
        <v/>
      </c>
      <c r="AI1375" s="256"/>
      <c r="AJ1375" s="253"/>
      <c r="AK1375" s="254"/>
      <c r="AL1375" s="255" t="str">
        <f t="shared" si="461"/>
        <v/>
      </c>
      <c r="AM1375" s="256"/>
      <c r="AN1375" s="253"/>
      <c r="AO1375" s="254"/>
      <c r="AP1375" s="255" t="str">
        <f t="shared" si="441"/>
        <v/>
      </c>
      <c r="AQ1375" s="116"/>
      <c r="AR1375" s="116"/>
      <c r="AS1375" s="117"/>
      <c r="AT1375" s="118"/>
      <c r="AU1375" s="119" t="str">
        <f>IF(D1375&lt;&gt; "", IF(COUNTIF($D$12:$D1375,$D1375)&gt;1,0,IF(SUM(N1375,U1375,AB1375)&gt;0,IF(AND(X1375="",OR(Q1375&lt;&gt;"",J1375&lt;&gt;"")),IF(Q1375&lt;&gt;"",Q1375,IF(J1375&lt;&gt;"",J1375,0)),IF(AND(Q1375&lt;&gt;"",J1375&lt;&gt;"",Q1375=J1375),Q1375,X1375)),0)),"")</f>
        <v/>
      </c>
      <c r="AV1375" s="119" t="str">
        <f>IF(D1375&lt;&gt;"",IF(COUNTIF($D$12:$D1375,$D1375)&gt;1,0,IF(SUM(O1375,V1375,AC1375)&gt;0,IF(AND(X1375="",OR(Q1375&lt;&gt;"",J1375&lt;&gt;"")),IF(Q1375&lt;&gt;"",Q1375,IF(J1375&lt;&gt;"",J1375,0)),IF(AND(Q1375&lt;&gt;"",J1375&lt;&gt;"",Q1375=J1375),Q1375,X1375)),0)),"")</f>
        <v/>
      </c>
      <c r="AW1375" s="119" t="str">
        <f>IF(D1375&lt;&gt;"",IF(COUNTIF($D$12:$D1375,$D1375)&gt;1,0,IF(SUM(P1375,W1375,AD1375)&gt;0,IF(AND(X1375="",OR(Q1375&lt;&gt;"",J1375&lt;&gt;"")),IF(Q1375&lt;&gt;"",Q1375,IF(J1375&lt;&gt;"",J1375,0)),IF(AND(Q1375&lt;&gt;"",J1375&lt;&gt;"",Q1375=J1375),Q1375,X1375)),0)),"")</f>
        <v/>
      </c>
      <c r="AX1375" s="118" t="str">
        <f t="shared" si="442"/>
        <v/>
      </c>
      <c r="AY1375" s="118" t="str">
        <f t="shared" si="443"/>
        <v/>
      </c>
      <c r="AZ1375" s="118" t="str">
        <f t="shared" si="444"/>
        <v/>
      </c>
      <c r="BA1375" s="118" t="str">
        <f t="shared" si="445"/>
        <v/>
      </c>
      <c r="BB1375" s="118" t="str">
        <f t="shared" si="446"/>
        <v/>
      </c>
      <c r="BC1375" s="118" t="str">
        <f t="shared" si="447"/>
        <v/>
      </c>
      <c r="BD1375" s="118" t="str">
        <f t="shared" si="448"/>
        <v/>
      </c>
      <c r="BE1375" s="118" t="str">
        <f t="shared" si="449"/>
        <v/>
      </c>
      <c r="BF1375" s="118" t="str">
        <f t="shared" si="450"/>
        <v/>
      </c>
      <c r="BG1375" s="120"/>
      <c r="BH1375" s="120" t="str">
        <f t="shared" si="451"/>
        <v/>
      </c>
      <c r="BI1375" s="120" t="str">
        <f t="shared" si="452"/>
        <v/>
      </c>
      <c r="BJ1375" s="121"/>
      <c r="BK1375" s="120" t="str">
        <f t="shared" si="453"/>
        <v/>
      </c>
      <c r="BL1375" s="120" t="str">
        <f t="shared" si="454"/>
        <v/>
      </c>
      <c r="BM1375" s="120" t="str">
        <f t="shared" si="455"/>
        <v/>
      </c>
      <c r="BN1375" s="120" t="str">
        <f t="shared" si="456"/>
        <v/>
      </c>
      <c r="BO1375" s="120" t="str">
        <f t="shared" si="457"/>
        <v/>
      </c>
      <c r="BP1375" s="120" t="str">
        <f t="shared" si="458"/>
        <v/>
      </c>
      <c r="BQ1375" s="98"/>
      <c r="BR1375" s="98"/>
      <c r="BS1375" s="98"/>
      <c r="BT1375" s="98"/>
      <c r="BU1375" s="98"/>
      <c r="BV1375" s="98"/>
      <c r="BW1375" s="98"/>
      <c r="BX1375" s="98"/>
      <c r="BY1375" s="98"/>
      <c r="BZ1375" s="98"/>
      <c r="CA1375" s="98"/>
      <c r="CB1375" s="98"/>
      <c r="CC1375" s="98"/>
      <c r="CD1375" s="98"/>
      <c r="CE1375" s="98"/>
      <c r="CF1375" s="98"/>
      <c r="CG1375" s="98"/>
      <c r="CH1375" s="98"/>
      <c r="CI1375" s="98"/>
      <c r="CJ1375" s="98"/>
      <c r="CK1375" s="98"/>
      <c r="CL1375" s="98"/>
      <c r="CM1375" s="98"/>
      <c r="CN1375" s="98"/>
      <c r="CO1375" s="98"/>
      <c r="CP1375" s="98"/>
      <c r="CQ1375" s="98"/>
      <c r="CR1375" s="98"/>
      <c r="CS1375" s="98"/>
    </row>
    <row r="1376" spans="1:97" s="4" customFormat="1" ht="18.75" customHeight="1" x14ac:dyDescent="0.2">
      <c r="A1376" s="3">
        <f t="shared" si="459"/>
        <v>1364</v>
      </c>
      <c r="B1376" s="263"/>
      <c r="C1376" s="263"/>
      <c r="D1376" s="263"/>
      <c r="E1376" s="259"/>
      <c r="F1376" s="259"/>
      <c r="G1376" s="43"/>
      <c r="H1376" s="264"/>
      <c r="I1376" s="261"/>
      <c r="J1376" s="106"/>
      <c r="K1376" s="247"/>
      <c r="L1376" s="247"/>
      <c r="M1376" s="247"/>
      <c r="N1376" s="248" t="str">
        <f>IF(AND(K1376&lt;&gt;"",L1376&lt;&gt;"",J1376&lt;&gt;""),ROUND(MIN(IF(OR(J1376="OZZ",J1376="ZZ"),5000,17300),TRUNC(0.75*(SUMIF($D$12:$D1376,$D1376,K$12:K1376)+SUMIF($D$12:$D1376,$D1376,L$12:L1376)),2)) - SUMIF($D$12:$D1375,$D1376,N$12:N1375),2),"")</f>
        <v/>
      </c>
      <c r="O1376" s="249" t="str">
        <f>IF(AND(K1376&lt;&gt;"",L1376&lt;&gt;"",M1376&lt;&gt;"",J1376&lt;&gt;"",AH1376&lt;&gt;""),IF(OR(J1376="OZZ",J1376="ZZ"),ROUND(0-SUMIF($D$12:$D1375,$D1376,O$12:O1375),2),IF(M1376=0,0,ROUND(MIN(MIN(17300,TRUNC(0.75*(SUMIF($D$12:$D$2012,$D1376,K$12:K$2012)+SUMIF($D$12:$D$2012,$D1376,L$12:L$2012)),2)+SUMIF($D$12:$D1376,$D1376,AH$12:AH1376))-SUMIF($D$12:$D1375,$D1376,O$12:O1375)-SUMIF($D$12:$D$2012,$D1376,N$12:N$2012),AH1376),2))),"")</f>
        <v/>
      </c>
      <c r="P1376" s="250" t="str">
        <f>IF(J1376&lt;&gt;"",1000 - SUMIF($D$12:$D1375,$D1376,P$12:P1375),"")</f>
        <v/>
      </c>
      <c r="Q1376" s="106"/>
      <c r="R1376" s="247"/>
      <c r="S1376" s="247"/>
      <c r="T1376" s="247"/>
      <c r="U1376" s="248" t="str">
        <f>IF(AND(R1376&lt;&gt;"",S1376&lt;&gt;"",Q1376&lt;&gt;""),ROUND(MIN(IF(OR(Q1376="OZZ",Q1376="ZZ"),5000,17300),TRUNC(0.75*(SUMIF($D$12:$D1376,$D1376,R$12:R1376)+SUMIF($D$12:$D1376,$D1376,S$12:S1376)),2)) - SUMIF($D$12:$D1375,$D1376,U$12:U1375),2),"")</f>
        <v/>
      </c>
      <c r="V1376" s="248" t="str">
        <f>IF(AND(R1376&lt;&gt;"",S1376&lt;&gt;"",T1376&lt;&gt;"",Q1376&lt;&gt;"",AL1376&lt;&gt;""),IF(OR(Q1376="OZZ",Q1376="ZZ"),ROUND(0-SUMIF($D$12:$D1375,$D1376,V$12:V1375),2),IF(T1376=0,0,ROUND(MIN(MIN(17300,TRUNC(0.75*(SUMIF($D$12:$D$2012,$D1376,R$12:R$2012)+SUMIF($D$12:$D$2012,$D1376,S$12:S$2012)),2)+SUMIF($D$12:$D1376,$D1376,AL$12:AL1376))-SUMIF($D$12:$D1375,$D1376,V$12:V1375)-SUMIF($D$12:$D$2012,$D1376,U$12:U$2012),AL1376),2))),"")</f>
        <v/>
      </c>
      <c r="W1376" s="250" t="str">
        <f>IF(Q1376&lt;&gt;"",1000 - SUMIF($D$12:$D1375,$D1376,W$12:W1375),"")</f>
        <v/>
      </c>
      <c r="X1376" s="106"/>
      <c r="Y1376" s="247"/>
      <c r="Z1376" s="247"/>
      <c r="AA1376" s="247"/>
      <c r="AB1376" s="248" t="str">
        <f>IF(AND(Y1376&lt;&gt;"",Z1376&lt;&gt;"",X1376&lt;&gt;""),ROUND(MIN(IF(OR(X1376="OZZ",X1376="ZZ"),5000,17300),TRUNC(0.75*(SUMIF($D$12:$D1376,$D1376,Y$12:Y1376)+SUMIF($D$12:$D1376,$D1376,Z$12:Z1376)),2)) - SUMIF($D$12:$D1375,$D1376,AB$12:AB1375),2),"")</f>
        <v/>
      </c>
      <c r="AC1376" s="251" t="str">
        <f>IF(AND(Y1376&lt;&gt;"",Z1376&lt;&gt;"",AA1376&lt;&gt;"",X1376&lt;&gt;"",AP1376&lt;&gt;""),IF(OR(X1376="OZZ",X1376="ZZ"),ROUND(0-SUMIF($D$12:$D1375,$D1376,AC$12:AC1375),2),IF(AA1376=0,0,ROUND(MIN(MIN(17300,TRUNC(0.75*(SUMIF($D$12:$D$2012,$D1376,Y$12:Y$2012)+SUMIF($D$12:$D$2012,$D1376,Z$12:Z$2012)),2)+SUMIF($D$12:$D1376,$D1376,AP$12:AP1376))-SUMIF($D$12:$D1375,$D1376,AC$12:AC1375)-SUMIF($D$12:$D$2012,$D1376,AB$12:AB$2012),AP1376),2))),"")</f>
        <v/>
      </c>
      <c r="AD1376" s="250" t="str">
        <f>IF(X1376&lt;&gt;"",1000 - SUMIF($D$12:$D1375,$D1376,AD$12:AD1375),"")</f>
        <v/>
      </c>
      <c r="AE1376" s="252"/>
      <c r="AF1376" s="253"/>
      <c r="AG1376" s="254"/>
      <c r="AH1376" s="255" t="str">
        <f t="shared" si="460"/>
        <v/>
      </c>
      <c r="AI1376" s="256"/>
      <c r="AJ1376" s="253"/>
      <c r="AK1376" s="254"/>
      <c r="AL1376" s="255" t="str">
        <f t="shared" si="461"/>
        <v/>
      </c>
      <c r="AM1376" s="256"/>
      <c r="AN1376" s="253"/>
      <c r="AO1376" s="254"/>
      <c r="AP1376" s="255" t="str">
        <f t="shared" si="441"/>
        <v/>
      </c>
      <c r="AQ1376" s="116"/>
      <c r="AR1376" s="116"/>
      <c r="AS1376" s="117"/>
      <c r="AT1376" s="118"/>
      <c r="AU1376" s="119" t="str">
        <f>IF(D1376&lt;&gt; "", IF(COUNTIF($D$12:$D1376,$D1376)&gt;1,0,IF(SUM(N1376,U1376,AB1376)&gt;0,IF(AND(X1376="",OR(Q1376&lt;&gt;"",J1376&lt;&gt;"")),IF(Q1376&lt;&gt;"",Q1376,IF(J1376&lt;&gt;"",J1376,0)),IF(AND(Q1376&lt;&gt;"",J1376&lt;&gt;"",Q1376=J1376),Q1376,X1376)),0)),"")</f>
        <v/>
      </c>
      <c r="AV1376" s="119" t="str">
        <f>IF(D1376&lt;&gt;"",IF(COUNTIF($D$12:$D1376,$D1376)&gt;1,0,IF(SUM(O1376,V1376,AC1376)&gt;0,IF(AND(X1376="",OR(Q1376&lt;&gt;"",J1376&lt;&gt;"")),IF(Q1376&lt;&gt;"",Q1376,IF(J1376&lt;&gt;"",J1376,0)),IF(AND(Q1376&lt;&gt;"",J1376&lt;&gt;"",Q1376=J1376),Q1376,X1376)),0)),"")</f>
        <v/>
      </c>
      <c r="AW1376" s="119" t="str">
        <f>IF(D1376&lt;&gt;"",IF(COUNTIF($D$12:$D1376,$D1376)&gt;1,0,IF(SUM(P1376,W1376,AD1376)&gt;0,IF(AND(X1376="",OR(Q1376&lt;&gt;"",J1376&lt;&gt;"")),IF(Q1376&lt;&gt;"",Q1376,IF(J1376&lt;&gt;"",J1376,0)),IF(AND(Q1376&lt;&gt;"",J1376&lt;&gt;"",Q1376=J1376),Q1376,X1376)),0)),"")</f>
        <v/>
      </c>
      <c r="AX1376" s="118" t="str">
        <f t="shared" si="442"/>
        <v/>
      </c>
      <c r="AY1376" s="118" t="str">
        <f t="shared" si="443"/>
        <v/>
      </c>
      <c r="AZ1376" s="118" t="str">
        <f t="shared" si="444"/>
        <v/>
      </c>
      <c r="BA1376" s="118" t="str">
        <f t="shared" si="445"/>
        <v/>
      </c>
      <c r="BB1376" s="118" t="str">
        <f t="shared" si="446"/>
        <v/>
      </c>
      <c r="BC1376" s="118" t="str">
        <f t="shared" si="447"/>
        <v/>
      </c>
      <c r="BD1376" s="118" t="str">
        <f t="shared" si="448"/>
        <v/>
      </c>
      <c r="BE1376" s="118" t="str">
        <f t="shared" si="449"/>
        <v/>
      </c>
      <c r="BF1376" s="118" t="str">
        <f t="shared" si="450"/>
        <v/>
      </c>
      <c r="BG1376" s="120"/>
      <c r="BH1376" s="120" t="str">
        <f t="shared" si="451"/>
        <v/>
      </c>
      <c r="BI1376" s="120" t="str">
        <f t="shared" si="452"/>
        <v/>
      </c>
      <c r="BJ1376" s="121"/>
      <c r="BK1376" s="120" t="str">
        <f t="shared" si="453"/>
        <v/>
      </c>
      <c r="BL1376" s="120" t="str">
        <f t="shared" si="454"/>
        <v/>
      </c>
      <c r="BM1376" s="120" t="str">
        <f t="shared" si="455"/>
        <v/>
      </c>
      <c r="BN1376" s="120" t="str">
        <f t="shared" si="456"/>
        <v/>
      </c>
      <c r="BO1376" s="120" t="str">
        <f t="shared" si="457"/>
        <v/>
      </c>
      <c r="BP1376" s="120" t="str">
        <f t="shared" si="458"/>
        <v/>
      </c>
      <c r="BQ1376" s="98"/>
      <c r="BR1376" s="98"/>
      <c r="BS1376" s="98"/>
      <c r="BT1376" s="98"/>
      <c r="BU1376" s="98"/>
      <c r="BV1376" s="98"/>
      <c r="BW1376" s="98"/>
      <c r="BX1376" s="98"/>
      <c r="BY1376" s="98"/>
      <c r="BZ1376" s="98"/>
      <c r="CA1376" s="98"/>
      <c r="CB1376" s="98"/>
      <c r="CC1376" s="98"/>
      <c r="CD1376" s="98"/>
      <c r="CE1376" s="98"/>
      <c r="CF1376" s="98"/>
      <c r="CG1376" s="98"/>
      <c r="CH1376" s="98"/>
      <c r="CI1376" s="98"/>
      <c r="CJ1376" s="98"/>
      <c r="CK1376" s="98"/>
      <c r="CL1376" s="98"/>
      <c r="CM1376" s="98"/>
      <c r="CN1376" s="98"/>
      <c r="CO1376" s="98"/>
      <c r="CP1376" s="98"/>
      <c r="CQ1376" s="98"/>
      <c r="CR1376" s="98"/>
      <c r="CS1376" s="98"/>
    </row>
    <row r="1377" spans="1:97" s="4" customFormat="1" ht="18.75" customHeight="1" x14ac:dyDescent="0.2">
      <c r="A1377" s="3">
        <f t="shared" si="459"/>
        <v>1365</v>
      </c>
      <c r="B1377" s="263"/>
      <c r="C1377" s="263"/>
      <c r="D1377" s="263"/>
      <c r="E1377" s="259"/>
      <c r="F1377" s="259"/>
      <c r="G1377" s="43"/>
      <c r="H1377" s="264"/>
      <c r="I1377" s="261"/>
      <c r="J1377" s="106"/>
      <c r="K1377" s="247"/>
      <c r="L1377" s="247"/>
      <c r="M1377" s="247"/>
      <c r="N1377" s="248" t="str">
        <f>IF(AND(K1377&lt;&gt;"",L1377&lt;&gt;"",J1377&lt;&gt;""),ROUND(MIN(IF(OR(J1377="OZZ",J1377="ZZ"),5000,17300),TRUNC(0.75*(SUMIF($D$12:$D1377,$D1377,K$12:K1377)+SUMIF($D$12:$D1377,$D1377,L$12:L1377)),2)) - SUMIF($D$12:$D1376,$D1377,N$12:N1376),2),"")</f>
        <v/>
      </c>
      <c r="O1377" s="249" t="str">
        <f>IF(AND(K1377&lt;&gt;"",L1377&lt;&gt;"",M1377&lt;&gt;"",J1377&lt;&gt;"",AH1377&lt;&gt;""),IF(OR(J1377="OZZ",J1377="ZZ"),ROUND(0-SUMIF($D$12:$D1376,$D1377,O$12:O1376),2),IF(M1377=0,0,ROUND(MIN(MIN(17300,TRUNC(0.75*(SUMIF($D$12:$D$2012,$D1377,K$12:K$2012)+SUMIF($D$12:$D$2012,$D1377,L$12:L$2012)),2)+SUMIF($D$12:$D1377,$D1377,AH$12:AH1377))-SUMIF($D$12:$D1376,$D1377,O$12:O1376)-SUMIF($D$12:$D$2012,$D1377,N$12:N$2012),AH1377),2))),"")</f>
        <v/>
      </c>
      <c r="P1377" s="250" t="str">
        <f>IF(J1377&lt;&gt;"",1000 - SUMIF($D$12:$D1376,$D1377,P$12:P1376),"")</f>
        <v/>
      </c>
      <c r="Q1377" s="106"/>
      <c r="R1377" s="247"/>
      <c r="S1377" s="247"/>
      <c r="T1377" s="247"/>
      <c r="U1377" s="248" t="str">
        <f>IF(AND(R1377&lt;&gt;"",S1377&lt;&gt;"",Q1377&lt;&gt;""),ROUND(MIN(IF(OR(Q1377="OZZ",Q1377="ZZ"),5000,17300),TRUNC(0.75*(SUMIF($D$12:$D1377,$D1377,R$12:R1377)+SUMIF($D$12:$D1377,$D1377,S$12:S1377)),2)) - SUMIF($D$12:$D1376,$D1377,U$12:U1376),2),"")</f>
        <v/>
      </c>
      <c r="V1377" s="248" t="str">
        <f>IF(AND(R1377&lt;&gt;"",S1377&lt;&gt;"",T1377&lt;&gt;"",Q1377&lt;&gt;"",AL1377&lt;&gt;""),IF(OR(Q1377="OZZ",Q1377="ZZ"),ROUND(0-SUMIF($D$12:$D1376,$D1377,V$12:V1376),2),IF(T1377=0,0,ROUND(MIN(MIN(17300,TRUNC(0.75*(SUMIF($D$12:$D$2012,$D1377,R$12:R$2012)+SUMIF($D$12:$D$2012,$D1377,S$12:S$2012)),2)+SUMIF($D$12:$D1377,$D1377,AL$12:AL1377))-SUMIF($D$12:$D1376,$D1377,V$12:V1376)-SUMIF($D$12:$D$2012,$D1377,U$12:U$2012),AL1377),2))),"")</f>
        <v/>
      </c>
      <c r="W1377" s="250" t="str">
        <f>IF(Q1377&lt;&gt;"",1000 - SUMIF($D$12:$D1376,$D1377,W$12:W1376),"")</f>
        <v/>
      </c>
      <c r="X1377" s="106"/>
      <c r="Y1377" s="247"/>
      <c r="Z1377" s="247"/>
      <c r="AA1377" s="247"/>
      <c r="AB1377" s="248" t="str">
        <f>IF(AND(Y1377&lt;&gt;"",Z1377&lt;&gt;"",X1377&lt;&gt;""),ROUND(MIN(IF(OR(X1377="OZZ",X1377="ZZ"),5000,17300),TRUNC(0.75*(SUMIF($D$12:$D1377,$D1377,Y$12:Y1377)+SUMIF($D$12:$D1377,$D1377,Z$12:Z1377)),2)) - SUMIF($D$12:$D1376,$D1377,AB$12:AB1376),2),"")</f>
        <v/>
      </c>
      <c r="AC1377" s="251" t="str">
        <f>IF(AND(Y1377&lt;&gt;"",Z1377&lt;&gt;"",AA1377&lt;&gt;"",X1377&lt;&gt;"",AP1377&lt;&gt;""),IF(OR(X1377="OZZ",X1377="ZZ"),ROUND(0-SUMIF($D$12:$D1376,$D1377,AC$12:AC1376),2),IF(AA1377=0,0,ROUND(MIN(MIN(17300,TRUNC(0.75*(SUMIF($D$12:$D$2012,$D1377,Y$12:Y$2012)+SUMIF($D$12:$D$2012,$D1377,Z$12:Z$2012)),2)+SUMIF($D$12:$D1377,$D1377,AP$12:AP1377))-SUMIF($D$12:$D1376,$D1377,AC$12:AC1376)-SUMIF($D$12:$D$2012,$D1377,AB$12:AB$2012),AP1377),2))),"")</f>
        <v/>
      </c>
      <c r="AD1377" s="250" t="str">
        <f>IF(X1377&lt;&gt;"",1000 - SUMIF($D$12:$D1376,$D1377,AD$12:AD1376),"")</f>
        <v/>
      </c>
      <c r="AE1377" s="252"/>
      <c r="AF1377" s="253"/>
      <c r="AG1377" s="254"/>
      <c r="AH1377" s="255" t="str">
        <f t="shared" si="460"/>
        <v/>
      </c>
      <c r="AI1377" s="256"/>
      <c r="AJ1377" s="253"/>
      <c r="AK1377" s="254"/>
      <c r="AL1377" s="255" t="str">
        <f t="shared" si="461"/>
        <v/>
      </c>
      <c r="AM1377" s="256"/>
      <c r="AN1377" s="253"/>
      <c r="AO1377" s="254"/>
      <c r="AP1377" s="255" t="str">
        <f t="shared" si="441"/>
        <v/>
      </c>
      <c r="AQ1377" s="116"/>
      <c r="AR1377" s="116"/>
      <c r="AS1377" s="117"/>
      <c r="AT1377" s="118"/>
      <c r="AU1377" s="119" t="str">
        <f>IF(D1377&lt;&gt; "", IF(COUNTIF($D$12:$D1377,$D1377)&gt;1,0,IF(SUM(N1377,U1377,AB1377)&gt;0,IF(AND(X1377="",OR(Q1377&lt;&gt;"",J1377&lt;&gt;"")),IF(Q1377&lt;&gt;"",Q1377,IF(J1377&lt;&gt;"",J1377,0)),IF(AND(Q1377&lt;&gt;"",J1377&lt;&gt;"",Q1377=J1377),Q1377,X1377)),0)),"")</f>
        <v/>
      </c>
      <c r="AV1377" s="119" t="str">
        <f>IF(D1377&lt;&gt;"",IF(COUNTIF($D$12:$D1377,$D1377)&gt;1,0,IF(SUM(O1377,V1377,AC1377)&gt;0,IF(AND(X1377="",OR(Q1377&lt;&gt;"",J1377&lt;&gt;"")),IF(Q1377&lt;&gt;"",Q1377,IF(J1377&lt;&gt;"",J1377,0)),IF(AND(Q1377&lt;&gt;"",J1377&lt;&gt;"",Q1377=J1377),Q1377,X1377)),0)),"")</f>
        <v/>
      </c>
      <c r="AW1377" s="119" t="str">
        <f>IF(D1377&lt;&gt;"",IF(COUNTIF($D$12:$D1377,$D1377)&gt;1,0,IF(SUM(P1377,W1377,AD1377)&gt;0,IF(AND(X1377="",OR(Q1377&lt;&gt;"",J1377&lt;&gt;"")),IF(Q1377&lt;&gt;"",Q1377,IF(J1377&lt;&gt;"",J1377,0)),IF(AND(Q1377&lt;&gt;"",J1377&lt;&gt;"",Q1377=J1377),Q1377,X1377)),0)),"")</f>
        <v/>
      </c>
      <c r="AX1377" s="118" t="str">
        <f t="shared" si="442"/>
        <v/>
      </c>
      <c r="AY1377" s="118" t="str">
        <f t="shared" si="443"/>
        <v/>
      </c>
      <c r="AZ1377" s="118" t="str">
        <f t="shared" si="444"/>
        <v/>
      </c>
      <c r="BA1377" s="118" t="str">
        <f t="shared" si="445"/>
        <v/>
      </c>
      <c r="BB1377" s="118" t="str">
        <f t="shared" si="446"/>
        <v/>
      </c>
      <c r="BC1377" s="118" t="str">
        <f t="shared" si="447"/>
        <v/>
      </c>
      <c r="BD1377" s="118" t="str">
        <f t="shared" si="448"/>
        <v/>
      </c>
      <c r="BE1377" s="118" t="str">
        <f t="shared" si="449"/>
        <v/>
      </c>
      <c r="BF1377" s="118" t="str">
        <f t="shared" si="450"/>
        <v/>
      </c>
      <c r="BG1377" s="120"/>
      <c r="BH1377" s="120" t="str">
        <f t="shared" si="451"/>
        <v/>
      </c>
      <c r="BI1377" s="120" t="str">
        <f t="shared" si="452"/>
        <v/>
      </c>
      <c r="BJ1377" s="121"/>
      <c r="BK1377" s="120" t="str">
        <f t="shared" si="453"/>
        <v/>
      </c>
      <c r="BL1377" s="120" t="str">
        <f t="shared" si="454"/>
        <v/>
      </c>
      <c r="BM1377" s="120" t="str">
        <f t="shared" si="455"/>
        <v/>
      </c>
      <c r="BN1377" s="120" t="str">
        <f t="shared" si="456"/>
        <v/>
      </c>
      <c r="BO1377" s="120" t="str">
        <f t="shared" si="457"/>
        <v/>
      </c>
      <c r="BP1377" s="120" t="str">
        <f t="shared" si="458"/>
        <v/>
      </c>
      <c r="BQ1377" s="98"/>
      <c r="BR1377" s="98"/>
      <c r="BS1377" s="98"/>
      <c r="BT1377" s="98"/>
      <c r="BU1377" s="98"/>
      <c r="BV1377" s="98"/>
      <c r="BW1377" s="98"/>
      <c r="BX1377" s="98"/>
      <c r="BY1377" s="98"/>
      <c r="BZ1377" s="98"/>
      <c r="CA1377" s="98"/>
      <c r="CB1377" s="98"/>
      <c r="CC1377" s="98"/>
      <c r="CD1377" s="98"/>
      <c r="CE1377" s="98"/>
      <c r="CF1377" s="98"/>
      <c r="CG1377" s="98"/>
      <c r="CH1377" s="98"/>
      <c r="CI1377" s="98"/>
      <c r="CJ1377" s="98"/>
      <c r="CK1377" s="98"/>
      <c r="CL1377" s="98"/>
      <c r="CM1377" s="98"/>
      <c r="CN1377" s="98"/>
      <c r="CO1377" s="98"/>
      <c r="CP1377" s="98"/>
      <c r="CQ1377" s="98"/>
      <c r="CR1377" s="98"/>
      <c r="CS1377" s="98"/>
    </row>
    <row r="1378" spans="1:97" s="4" customFormat="1" ht="18.75" customHeight="1" x14ac:dyDescent="0.2">
      <c r="A1378" s="3">
        <f t="shared" si="459"/>
        <v>1366</v>
      </c>
      <c r="B1378" s="263"/>
      <c r="C1378" s="263"/>
      <c r="D1378" s="263"/>
      <c r="E1378" s="259"/>
      <c r="F1378" s="259"/>
      <c r="G1378" s="43"/>
      <c r="H1378" s="264"/>
      <c r="I1378" s="261"/>
      <c r="J1378" s="106"/>
      <c r="K1378" s="247"/>
      <c r="L1378" s="247"/>
      <c r="M1378" s="247"/>
      <c r="N1378" s="248" t="str">
        <f>IF(AND(K1378&lt;&gt;"",L1378&lt;&gt;"",J1378&lt;&gt;""),ROUND(MIN(IF(OR(J1378="OZZ",J1378="ZZ"),5000,17300),TRUNC(0.75*(SUMIF($D$12:$D1378,$D1378,K$12:K1378)+SUMIF($D$12:$D1378,$D1378,L$12:L1378)),2)) - SUMIF($D$12:$D1377,$D1378,N$12:N1377),2),"")</f>
        <v/>
      </c>
      <c r="O1378" s="249" t="str">
        <f>IF(AND(K1378&lt;&gt;"",L1378&lt;&gt;"",M1378&lt;&gt;"",J1378&lt;&gt;"",AH1378&lt;&gt;""),IF(OR(J1378="OZZ",J1378="ZZ"),ROUND(0-SUMIF($D$12:$D1377,$D1378,O$12:O1377),2),IF(M1378=0,0,ROUND(MIN(MIN(17300,TRUNC(0.75*(SUMIF($D$12:$D$2012,$D1378,K$12:K$2012)+SUMIF($D$12:$D$2012,$D1378,L$12:L$2012)),2)+SUMIF($D$12:$D1378,$D1378,AH$12:AH1378))-SUMIF($D$12:$D1377,$D1378,O$12:O1377)-SUMIF($D$12:$D$2012,$D1378,N$12:N$2012),AH1378),2))),"")</f>
        <v/>
      </c>
      <c r="P1378" s="250" t="str">
        <f>IF(J1378&lt;&gt;"",1000 - SUMIF($D$12:$D1377,$D1378,P$12:P1377),"")</f>
        <v/>
      </c>
      <c r="Q1378" s="106"/>
      <c r="R1378" s="247"/>
      <c r="S1378" s="247"/>
      <c r="T1378" s="247"/>
      <c r="U1378" s="248" t="str">
        <f>IF(AND(R1378&lt;&gt;"",S1378&lt;&gt;"",Q1378&lt;&gt;""),ROUND(MIN(IF(OR(Q1378="OZZ",Q1378="ZZ"),5000,17300),TRUNC(0.75*(SUMIF($D$12:$D1378,$D1378,R$12:R1378)+SUMIF($D$12:$D1378,$D1378,S$12:S1378)),2)) - SUMIF($D$12:$D1377,$D1378,U$12:U1377),2),"")</f>
        <v/>
      </c>
      <c r="V1378" s="248" t="str">
        <f>IF(AND(R1378&lt;&gt;"",S1378&lt;&gt;"",T1378&lt;&gt;"",Q1378&lt;&gt;"",AL1378&lt;&gt;""),IF(OR(Q1378="OZZ",Q1378="ZZ"),ROUND(0-SUMIF($D$12:$D1377,$D1378,V$12:V1377),2),IF(T1378=0,0,ROUND(MIN(MIN(17300,TRUNC(0.75*(SUMIF($D$12:$D$2012,$D1378,R$12:R$2012)+SUMIF($D$12:$D$2012,$D1378,S$12:S$2012)),2)+SUMIF($D$12:$D1378,$D1378,AL$12:AL1378))-SUMIF($D$12:$D1377,$D1378,V$12:V1377)-SUMIF($D$12:$D$2012,$D1378,U$12:U$2012),AL1378),2))),"")</f>
        <v/>
      </c>
      <c r="W1378" s="250" t="str">
        <f>IF(Q1378&lt;&gt;"",1000 - SUMIF($D$12:$D1377,$D1378,W$12:W1377),"")</f>
        <v/>
      </c>
      <c r="X1378" s="106"/>
      <c r="Y1378" s="247"/>
      <c r="Z1378" s="247"/>
      <c r="AA1378" s="247"/>
      <c r="AB1378" s="248" t="str">
        <f>IF(AND(Y1378&lt;&gt;"",Z1378&lt;&gt;"",X1378&lt;&gt;""),ROUND(MIN(IF(OR(X1378="OZZ",X1378="ZZ"),5000,17300),TRUNC(0.75*(SUMIF($D$12:$D1378,$D1378,Y$12:Y1378)+SUMIF($D$12:$D1378,$D1378,Z$12:Z1378)),2)) - SUMIF($D$12:$D1377,$D1378,AB$12:AB1377),2),"")</f>
        <v/>
      </c>
      <c r="AC1378" s="251" t="str">
        <f>IF(AND(Y1378&lt;&gt;"",Z1378&lt;&gt;"",AA1378&lt;&gt;"",X1378&lt;&gt;"",AP1378&lt;&gt;""),IF(OR(X1378="OZZ",X1378="ZZ"),ROUND(0-SUMIF($D$12:$D1377,$D1378,AC$12:AC1377),2),IF(AA1378=0,0,ROUND(MIN(MIN(17300,TRUNC(0.75*(SUMIF($D$12:$D$2012,$D1378,Y$12:Y$2012)+SUMIF($D$12:$D$2012,$D1378,Z$12:Z$2012)),2)+SUMIF($D$12:$D1378,$D1378,AP$12:AP1378))-SUMIF($D$12:$D1377,$D1378,AC$12:AC1377)-SUMIF($D$12:$D$2012,$D1378,AB$12:AB$2012),AP1378),2))),"")</f>
        <v/>
      </c>
      <c r="AD1378" s="250" t="str">
        <f>IF(X1378&lt;&gt;"",1000 - SUMIF($D$12:$D1377,$D1378,AD$12:AD1377),"")</f>
        <v/>
      </c>
      <c r="AE1378" s="252"/>
      <c r="AF1378" s="253"/>
      <c r="AG1378" s="254"/>
      <c r="AH1378" s="255" t="str">
        <f t="shared" si="460"/>
        <v/>
      </c>
      <c r="AI1378" s="256"/>
      <c r="AJ1378" s="253"/>
      <c r="AK1378" s="254"/>
      <c r="AL1378" s="255" t="str">
        <f t="shared" si="461"/>
        <v/>
      </c>
      <c r="AM1378" s="256"/>
      <c r="AN1378" s="253"/>
      <c r="AO1378" s="254"/>
      <c r="AP1378" s="255" t="str">
        <f t="shared" si="441"/>
        <v/>
      </c>
      <c r="AQ1378" s="116"/>
      <c r="AR1378" s="116"/>
      <c r="AS1378" s="117"/>
      <c r="AT1378" s="118"/>
      <c r="AU1378" s="119" t="str">
        <f>IF(D1378&lt;&gt; "", IF(COUNTIF($D$12:$D1378,$D1378)&gt;1,0,IF(SUM(N1378,U1378,AB1378)&gt;0,IF(AND(X1378="",OR(Q1378&lt;&gt;"",J1378&lt;&gt;"")),IF(Q1378&lt;&gt;"",Q1378,IF(J1378&lt;&gt;"",J1378,0)),IF(AND(Q1378&lt;&gt;"",J1378&lt;&gt;"",Q1378=J1378),Q1378,X1378)),0)),"")</f>
        <v/>
      </c>
      <c r="AV1378" s="119" t="str">
        <f>IF(D1378&lt;&gt;"",IF(COUNTIF($D$12:$D1378,$D1378)&gt;1,0,IF(SUM(O1378,V1378,AC1378)&gt;0,IF(AND(X1378="",OR(Q1378&lt;&gt;"",J1378&lt;&gt;"")),IF(Q1378&lt;&gt;"",Q1378,IF(J1378&lt;&gt;"",J1378,0)),IF(AND(Q1378&lt;&gt;"",J1378&lt;&gt;"",Q1378=J1378),Q1378,X1378)),0)),"")</f>
        <v/>
      </c>
      <c r="AW1378" s="119" t="str">
        <f>IF(D1378&lt;&gt;"",IF(COUNTIF($D$12:$D1378,$D1378)&gt;1,0,IF(SUM(P1378,W1378,AD1378)&gt;0,IF(AND(X1378="",OR(Q1378&lt;&gt;"",J1378&lt;&gt;"")),IF(Q1378&lt;&gt;"",Q1378,IF(J1378&lt;&gt;"",J1378,0)),IF(AND(Q1378&lt;&gt;"",J1378&lt;&gt;"",Q1378=J1378),Q1378,X1378)),0)),"")</f>
        <v/>
      </c>
      <c r="AX1378" s="118" t="str">
        <f t="shared" si="442"/>
        <v/>
      </c>
      <c r="AY1378" s="118" t="str">
        <f t="shared" si="443"/>
        <v/>
      </c>
      <c r="AZ1378" s="118" t="str">
        <f t="shared" si="444"/>
        <v/>
      </c>
      <c r="BA1378" s="118" t="str">
        <f t="shared" si="445"/>
        <v/>
      </c>
      <c r="BB1378" s="118" t="str">
        <f t="shared" si="446"/>
        <v/>
      </c>
      <c r="BC1378" s="118" t="str">
        <f t="shared" si="447"/>
        <v/>
      </c>
      <c r="BD1378" s="118" t="str">
        <f t="shared" si="448"/>
        <v/>
      </c>
      <c r="BE1378" s="118" t="str">
        <f t="shared" si="449"/>
        <v/>
      </c>
      <c r="BF1378" s="118" t="str">
        <f t="shared" si="450"/>
        <v/>
      </c>
      <c r="BG1378" s="120"/>
      <c r="BH1378" s="120" t="str">
        <f t="shared" si="451"/>
        <v/>
      </c>
      <c r="BI1378" s="120" t="str">
        <f t="shared" si="452"/>
        <v/>
      </c>
      <c r="BJ1378" s="121"/>
      <c r="BK1378" s="120" t="str">
        <f t="shared" si="453"/>
        <v/>
      </c>
      <c r="BL1378" s="120" t="str">
        <f t="shared" si="454"/>
        <v/>
      </c>
      <c r="BM1378" s="120" t="str">
        <f t="shared" si="455"/>
        <v/>
      </c>
      <c r="BN1378" s="120" t="str">
        <f t="shared" si="456"/>
        <v/>
      </c>
      <c r="BO1378" s="120" t="str">
        <f t="shared" si="457"/>
        <v/>
      </c>
      <c r="BP1378" s="120" t="str">
        <f t="shared" si="458"/>
        <v/>
      </c>
      <c r="BQ1378" s="98"/>
      <c r="BR1378" s="98"/>
      <c r="BS1378" s="98"/>
      <c r="BT1378" s="98"/>
      <c r="BU1378" s="98"/>
      <c r="BV1378" s="98"/>
      <c r="BW1378" s="98"/>
      <c r="BX1378" s="98"/>
      <c r="BY1378" s="98"/>
      <c r="BZ1378" s="98"/>
      <c r="CA1378" s="98"/>
      <c r="CB1378" s="98"/>
      <c r="CC1378" s="98"/>
      <c r="CD1378" s="98"/>
      <c r="CE1378" s="98"/>
      <c r="CF1378" s="98"/>
      <c r="CG1378" s="98"/>
      <c r="CH1378" s="98"/>
      <c r="CI1378" s="98"/>
      <c r="CJ1378" s="98"/>
      <c r="CK1378" s="98"/>
      <c r="CL1378" s="98"/>
      <c r="CM1378" s="98"/>
      <c r="CN1378" s="98"/>
      <c r="CO1378" s="98"/>
      <c r="CP1378" s="98"/>
      <c r="CQ1378" s="98"/>
      <c r="CR1378" s="98"/>
      <c r="CS1378" s="98"/>
    </row>
    <row r="1379" spans="1:97" s="4" customFormat="1" ht="18.75" customHeight="1" x14ac:dyDescent="0.2">
      <c r="A1379" s="3">
        <f t="shared" si="459"/>
        <v>1367</v>
      </c>
      <c r="B1379" s="263"/>
      <c r="C1379" s="263"/>
      <c r="D1379" s="263"/>
      <c r="E1379" s="259"/>
      <c r="F1379" s="259"/>
      <c r="G1379" s="43"/>
      <c r="H1379" s="264"/>
      <c r="I1379" s="261"/>
      <c r="J1379" s="106"/>
      <c r="K1379" s="247"/>
      <c r="L1379" s="247"/>
      <c r="M1379" s="247"/>
      <c r="N1379" s="248" t="str">
        <f>IF(AND(K1379&lt;&gt;"",L1379&lt;&gt;"",J1379&lt;&gt;""),ROUND(MIN(IF(OR(J1379="OZZ",J1379="ZZ"),5000,17300),TRUNC(0.75*(SUMIF($D$12:$D1379,$D1379,K$12:K1379)+SUMIF($D$12:$D1379,$D1379,L$12:L1379)),2)) - SUMIF($D$12:$D1378,$D1379,N$12:N1378),2),"")</f>
        <v/>
      </c>
      <c r="O1379" s="249" t="str">
        <f>IF(AND(K1379&lt;&gt;"",L1379&lt;&gt;"",M1379&lt;&gt;"",J1379&lt;&gt;"",AH1379&lt;&gt;""),IF(OR(J1379="OZZ",J1379="ZZ"),ROUND(0-SUMIF($D$12:$D1378,$D1379,O$12:O1378),2),IF(M1379=0,0,ROUND(MIN(MIN(17300,TRUNC(0.75*(SUMIF($D$12:$D$2012,$D1379,K$12:K$2012)+SUMIF($D$12:$D$2012,$D1379,L$12:L$2012)),2)+SUMIF($D$12:$D1379,$D1379,AH$12:AH1379))-SUMIF($D$12:$D1378,$D1379,O$12:O1378)-SUMIF($D$12:$D$2012,$D1379,N$12:N$2012),AH1379),2))),"")</f>
        <v/>
      </c>
      <c r="P1379" s="250" t="str">
        <f>IF(J1379&lt;&gt;"",1000 - SUMIF($D$12:$D1378,$D1379,P$12:P1378),"")</f>
        <v/>
      </c>
      <c r="Q1379" s="106"/>
      <c r="R1379" s="247"/>
      <c r="S1379" s="247"/>
      <c r="T1379" s="247"/>
      <c r="U1379" s="248" t="str">
        <f>IF(AND(R1379&lt;&gt;"",S1379&lt;&gt;"",Q1379&lt;&gt;""),ROUND(MIN(IF(OR(Q1379="OZZ",Q1379="ZZ"),5000,17300),TRUNC(0.75*(SUMIF($D$12:$D1379,$D1379,R$12:R1379)+SUMIF($D$12:$D1379,$D1379,S$12:S1379)),2)) - SUMIF($D$12:$D1378,$D1379,U$12:U1378),2),"")</f>
        <v/>
      </c>
      <c r="V1379" s="248" t="str">
        <f>IF(AND(R1379&lt;&gt;"",S1379&lt;&gt;"",T1379&lt;&gt;"",Q1379&lt;&gt;"",AL1379&lt;&gt;""),IF(OR(Q1379="OZZ",Q1379="ZZ"),ROUND(0-SUMIF($D$12:$D1378,$D1379,V$12:V1378),2),IF(T1379=0,0,ROUND(MIN(MIN(17300,TRUNC(0.75*(SUMIF($D$12:$D$2012,$D1379,R$12:R$2012)+SUMIF($D$12:$D$2012,$D1379,S$12:S$2012)),2)+SUMIF($D$12:$D1379,$D1379,AL$12:AL1379))-SUMIF($D$12:$D1378,$D1379,V$12:V1378)-SUMIF($D$12:$D$2012,$D1379,U$12:U$2012),AL1379),2))),"")</f>
        <v/>
      </c>
      <c r="W1379" s="250" t="str">
        <f>IF(Q1379&lt;&gt;"",1000 - SUMIF($D$12:$D1378,$D1379,W$12:W1378),"")</f>
        <v/>
      </c>
      <c r="X1379" s="106"/>
      <c r="Y1379" s="247"/>
      <c r="Z1379" s="247"/>
      <c r="AA1379" s="247"/>
      <c r="AB1379" s="248" t="str">
        <f>IF(AND(Y1379&lt;&gt;"",Z1379&lt;&gt;"",X1379&lt;&gt;""),ROUND(MIN(IF(OR(X1379="OZZ",X1379="ZZ"),5000,17300),TRUNC(0.75*(SUMIF($D$12:$D1379,$D1379,Y$12:Y1379)+SUMIF($D$12:$D1379,$D1379,Z$12:Z1379)),2)) - SUMIF($D$12:$D1378,$D1379,AB$12:AB1378),2),"")</f>
        <v/>
      </c>
      <c r="AC1379" s="251" t="str">
        <f>IF(AND(Y1379&lt;&gt;"",Z1379&lt;&gt;"",AA1379&lt;&gt;"",X1379&lt;&gt;"",AP1379&lt;&gt;""),IF(OR(X1379="OZZ",X1379="ZZ"),ROUND(0-SUMIF($D$12:$D1378,$D1379,AC$12:AC1378),2),IF(AA1379=0,0,ROUND(MIN(MIN(17300,TRUNC(0.75*(SUMIF($D$12:$D$2012,$D1379,Y$12:Y$2012)+SUMIF($D$12:$D$2012,$D1379,Z$12:Z$2012)),2)+SUMIF($D$12:$D1379,$D1379,AP$12:AP1379))-SUMIF($D$12:$D1378,$D1379,AC$12:AC1378)-SUMIF($D$12:$D$2012,$D1379,AB$12:AB$2012),AP1379),2))),"")</f>
        <v/>
      </c>
      <c r="AD1379" s="250" t="str">
        <f>IF(X1379&lt;&gt;"",1000 - SUMIF($D$12:$D1378,$D1379,AD$12:AD1378),"")</f>
        <v/>
      </c>
      <c r="AE1379" s="252"/>
      <c r="AF1379" s="253"/>
      <c r="AG1379" s="254"/>
      <c r="AH1379" s="255" t="str">
        <f t="shared" si="460"/>
        <v/>
      </c>
      <c r="AI1379" s="256"/>
      <c r="AJ1379" s="253"/>
      <c r="AK1379" s="254"/>
      <c r="AL1379" s="255" t="str">
        <f t="shared" si="461"/>
        <v/>
      </c>
      <c r="AM1379" s="256"/>
      <c r="AN1379" s="253"/>
      <c r="AO1379" s="254"/>
      <c r="AP1379" s="255" t="str">
        <f t="shared" si="441"/>
        <v/>
      </c>
      <c r="AQ1379" s="116"/>
      <c r="AR1379" s="116"/>
      <c r="AS1379" s="117"/>
      <c r="AT1379" s="118"/>
      <c r="AU1379" s="119" t="str">
        <f>IF(D1379&lt;&gt; "", IF(COUNTIF($D$12:$D1379,$D1379)&gt;1,0,IF(SUM(N1379,U1379,AB1379)&gt;0,IF(AND(X1379="",OR(Q1379&lt;&gt;"",J1379&lt;&gt;"")),IF(Q1379&lt;&gt;"",Q1379,IF(J1379&lt;&gt;"",J1379,0)),IF(AND(Q1379&lt;&gt;"",J1379&lt;&gt;"",Q1379=J1379),Q1379,X1379)),0)),"")</f>
        <v/>
      </c>
      <c r="AV1379" s="119" t="str">
        <f>IF(D1379&lt;&gt;"",IF(COUNTIF($D$12:$D1379,$D1379)&gt;1,0,IF(SUM(O1379,V1379,AC1379)&gt;0,IF(AND(X1379="",OR(Q1379&lt;&gt;"",J1379&lt;&gt;"")),IF(Q1379&lt;&gt;"",Q1379,IF(J1379&lt;&gt;"",J1379,0)),IF(AND(Q1379&lt;&gt;"",J1379&lt;&gt;"",Q1379=J1379),Q1379,X1379)),0)),"")</f>
        <v/>
      </c>
      <c r="AW1379" s="119" t="str">
        <f>IF(D1379&lt;&gt;"",IF(COUNTIF($D$12:$D1379,$D1379)&gt;1,0,IF(SUM(P1379,W1379,AD1379)&gt;0,IF(AND(X1379="",OR(Q1379&lt;&gt;"",J1379&lt;&gt;"")),IF(Q1379&lt;&gt;"",Q1379,IF(J1379&lt;&gt;"",J1379,0)),IF(AND(Q1379&lt;&gt;"",J1379&lt;&gt;"",Q1379=J1379),Q1379,X1379)),0)),"")</f>
        <v/>
      </c>
      <c r="AX1379" s="118" t="str">
        <f t="shared" si="442"/>
        <v/>
      </c>
      <c r="AY1379" s="118" t="str">
        <f t="shared" si="443"/>
        <v/>
      </c>
      <c r="AZ1379" s="118" t="str">
        <f t="shared" si="444"/>
        <v/>
      </c>
      <c r="BA1379" s="118" t="str">
        <f t="shared" si="445"/>
        <v/>
      </c>
      <c r="BB1379" s="118" t="str">
        <f t="shared" si="446"/>
        <v/>
      </c>
      <c r="BC1379" s="118" t="str">
        <f t="shared" si="447"/>
        <v/>
      </c>
      <c r="BD1379" s="118" t="str">
        <f t="shared" si="448"/>
        <v/>
      </c>
      <c r="BE1379" s="118" t="str">
        <f t="shared" si="449"/>
        <v/>
      </c>
      <c r="BF1379" s="118" t="str">
        <f t="shared" si="450"/>
        <v/>
      </c>
      <c r="BG1379" s="120"/>
      <c r="BH1379" s="120" t="str">
        <f t="shared" si="451"/>
        <v/>
      </c>
      <c r="BI1379" s="120" t="str">
        <f t="shared" si="452"/>
        <v/>
      </c>
      <c r="BJ1379" s="121"/>
      <c r="BK1379" s="120" t="str">
        <f t="shared" si="453"/>
        <v/>
      </c>
      <c r="BL1379" s="120" t="str">
        <f t="shared" si="454"/>
        <v/>
      </c>
      <c r="BM1379" s="120" t="str">
        <f t="shared" si="455"/>
        <v/>
      </c>
      <c r="BN1379" s="120" t="str">
        <f t="shared" si="456"/>
        <v/>
      </c>
      <c r="BO1379" s="120" t="str">
        <f t="shared" si="457"/>
        <v/>
      </c>
      <c r="BP1379" s="120" t="str">
        <f t="shared" si="458"/>
        <v/>
      </c>
      <c r="BQ1379" s="98"/>
      <c r="BR1379" s="98"/>
      <c r="BS1379" s="98"/>
      <c r="BT1379" s="98"/>
      <c r="BU1379" s="98"/>
      <c r="BV1379" s="98"/>
      <c r="BW1379" s="98"/>
      <c r="BX1379" s="98"/>
      <c r="BY1379" s="98"/>
      <c r="BZ1379" s="98"/>
      <c r="CA1379" s="98"/>
      <c r="CB1379" s="98"/>
      <c r="CC1379" s="98"/>
      <c r="CD1379" s="98"/>
      <c r="CE1379" s="98"/>
      <c r="CF1379" s="98"/>
      <c r="CG1379" s="98"/>
      <c r="CH1379" s="98"/>
      <c r="CI1379" s="98"/>
      <c r="CJ1379" s="98"/>
      <c r="CK1379" s="98"/>
      <c r="CL1379" s="98"/>
      <c r="CM1379" s="98"/>
      <c r="CN1379" s="98"/>
      <c r="CO1379" s="98"/>
      <c r="CP1379" s="98"/>
      <c r="CQ1379" s="98"/>
      <c r="CR1379" s="98"/>
      <c r="CS1379" s="98"/>
    </row>
    <row r="1380" spans="1:97" s="4" customFormat="1" ht="18.75" customHeight="1" x14ac:dyDescent="0.2">
      <c r="A1380" s="3">
        <f t="shared" si="459"/>
        <v>1368</v>
      </c>
      <c r="B1380" s="263"/>
      <c r="C1380" s="263"/>
      <c r="D1380" s="263"/>
      <c r="E1380" s="259"/>
      <c r="F1380" s="259"/>
      <c r="G1380" s="43"/>
      <c r="H1380" s="264"/>
      <c r="I1380" s="261"/>
      <c r="J1380" s="106"/>
      <c r="K1380" s="247"/>
      <c r="L1380" s="247"/>
      <c r="M1380" s="247"/>
      <c r="N1380" s="248" t="str">
        <f>IF(AND(K1380&lt;&gt;"",L1380&lt;&gt;"",J1380&lt;&gt;""),ROUND(MIN(IF(OR(J1380="OZZ",J1380="ZZ"),5000,17300),TRUNC(0.75*(SUMIF($D$12:$D1380,$D1380,K$12:K1380)+SUMIF($D$12:$D1380,$D1380,L$12:L1380)),2)) - SUMIF($D$12:$D1379,$D1380,N$12:N1379),2),"")</f>
        <v/>
      </c>
      <c r="O1380" s="249" t="str">
        <f>IF(AND(K1380&lt;&gt;"",L1380&lt;&gt;"",M1380&lt;&gt;"",J1380&lt;&gt;"",AH1380&lt;&gt;""),IF(OR(J1380="OZZ",J1380="ZZ"),ROUND(0-SUMIF($D$12:$D1379,$D1380,O$12:O1379),2),IF(M1380=0,0,ROUND(MIN(MIN(17300,TRUNC(0.75*(SUMIF($D$12:$D$2012,$D1380,K$12:K$2012)+SUMIF($D$12:$D$2012,$D1380,L$12:L$2012)),2)+SUMIF($D$12:$D1380,$D1380,AH$12:AH1380))-SUMIF($D$12:$D1379,$D1380,O$12:O1379)-SUMIF($D$12:$D$2012,$D1380,N$12:N$2012),AH1380),2))),"")</f>
        <v/>
      </c>
      <c r="P1380" s="250" t="str">
        <f>IF(J1380&lt;&gt;"",1000 - SUMIF($D$12:$D1379,$D1380,P$12:P1379),"")</f>
        <v/>
      </c>
      <c r="Q1380" s="106"/>
      <c r="R1380" s="247"/>
      <c r="S1380" s="247"/>
      <c r="T1380" s="247"/>
      <c r="U1380" s="248" t="str">
        <f>IF(AND(R1380&lt;&gt;"",S1380&lt;&gt;"",Q1380&lt;&gt;""),ROUND(MIN(IF(OR(Q1380="OZZ",Q1380="ZZ"),5000,17300),TRUNC(0.75*(SUMIF($D$12:$D1380,$D1380,R$12:R1380)+SUMIF($D$12:$D1380,$D1380,S$12:S1380)),2)) - SUMIF($D$12:$D1379,$D1380,U$12:U1379),2),"")</f>
        <v/>
      </c>
      <c r="V1380" s="248" t="str">
        <f>IF(AND(R1380&lt;&gt;"",S1380&lt;&gt;"",T1380&lt;&gt;"",Q1380&lt;&gt;"",AL1380&lt;&gt;""),IF(OR(Q1380="OZZ",Q1380="ZZ"),ROUND(0-SUMIF($D$12:$D1379,$D1380,V$12:V1379),2),IF(T1380=0,0,ROUND(MIN(MIN(17300,TRUNC(0.75*(SUMIF($D$12:$D$2012,$D1380,R$12:R$2012)+SUMIF($D$12:$D$2012,$D1380,S$12:S$2012)),2)+SUMIF($D$12:$D1380,$D1380,AL$12:AL1380))-SUMIF($D$12:$D1379,$D1380,V$12:V1379)-SUMIF($D$12:$D$2012,$D1380,U$12:U$2012),AL1380),2))),"")</f>
        <v/>
      </c>
      <c r="W1380" s="250" t="str">
        <f>IF(Q1380&lt;&gt;"",1000 - SUMIF($D$12:$D1379,$D1380,W$12:W1379),"")</f>
        <v/>
      </c>
      <c r="X1380" s="106"/>
      <c r="Y1380" s="247"/>
      <c r="Z1380" s="247"/>
      <c r="AA1380" s="247"/>
      <c r="AB1380" s="248" t="str">
        <f>IF(AND(Y1380&lt;&gt;"",Z1380&lt;&gt;"",X1380&lt;&gt;""),ROUND(MIN(IF(OR(X1380="OZZ",X1380="ZZ"),5000,17300),TRUNC(0.75*(SUMIF($D$12:$D1380,$D1380,Y$12:Y1380)+SUMIF($D$12:$D1380,$D1380,Z$12:Z1380)),2)) - SUMIF($D$12:$D1379,$D1380,AB$12:AB1379),2),"")</f>
        <v/>
      </c>
      <c r="AC1380" s="251" t="str">
        <f>IF(AND(Y1380&lt;&gt;"",Z1380&lt;&gt;"",AA1380&lt;&gt;"",X1380&lt;&gt;"",AP1380&lt;&gt;""),IF(OR(X1380="OZZ",X1380="ZZ"),ROUND(0-SUMIF($D$12:$D1379,$D1380,AC$12:AC1379),2),IF(AA1380=0,0,ROUND(MIN(MIN(17300,TRUNC(0.75*(SUMIF($D$12:$D$2012,$D1380,Y$12:Y$2012)+SUMIF($D$12:$D$2012,$D1380,Z$12:Z$2012)),2)+SUMIF($D$12:$D1380,$D1380,AP$12:AP1380))-SUMIF($D$12:$D1379,$D1380,AC$12:AC1379)-SUMIF($D$12:$D$2012,$D1380,AB$12:AB$2012),AP1380),2))),"")</f>
        <v/>
      </c>
      <c r="AD1380" s="250" t="str">
        <f>IF(X1380&lt;&gt;"",1000 - SUMIF($D$12:$D1379,$D1380,AD$12:AD1379),"")</f>
        <v/>
      </c>
      <c r="AE1380" s="252"/>
      <c r="AF1380" s="253"/>
      <c r="AG1380" s="254"/>
      <c r="AH1380" s="255" t="str">
        <f t="shared" si="460"/>
        <v/>
      </c>
      <c r="AI1380" s="256"/>
      <c r="AJ1380" s="253"/>
      <c r="AK1380" s="254"/>
      <c r="AL1380" s="255" t="str">
        <f t="shared" si="461"/>
        <v/>
      </c>
      <c r="AM1380" s="256"/>
      <c r="AN1380" s="253"/>
      <c r="AO1380" s="254"/>
      <c r="AP1380" s="255" t="str">
        <f t="shared" si="441"/>
        <v/>
      </c>
      <c r="AQ1380" s="116"/>
      <c r="AR1380" s="116"/>
      <c r="AS1380" s="117"/>
      <c r="AT1380" s="118"/>
      <c r="AU1380" s="119" t="str">
        <f>IF(D1380&lt;&gt; "", IF(COUNTIF($D$12:$D1380,$D1380)&gt;1,0,IF(SUM(N1380,U1380,AB1380)&gt;0,IF(AND(X1380="",OR(Q1380&lt;&gt;"",J1380&lt;&gt;"")),IF(Q1380&lt;&gt;"",Q1380,IF(J1380&lt;&gt;"",J1380,0)),IF(AND(Q1380&lt;&gt;"",J1380&lt;&gt;"",Q1380=J1380),Q1380,X1380)),0)),"")</f>
        <v/>
      </c>
      <c r="AV1380" s="119" t="str">
        <f>IF(D1380&lt;&gt;"",IF(COUNTIF($D$12:$D1380,$D1380)&gt;1,0,IF(SUM(O1380,V1380,AC1380)&gt;0,IF(AND(X1380="",OR(Q1380&lt;&gt;"",J1380&lt;&gt;"")),IF(Q1380&lt;&gt;"",Q1380,IF(J1380&lt;&gt;"",J1380,0)),IF(AND(Q1380&lt;&gt;"",J1380&lt;&gt;"",Q1380=J1380),Q1380,X1380)),0)),"")</f>
        <v/>
      </c>
      <c r="AW1380" s="119" t="str">
        <f>IF(D1380&lt;&gt;"",IF(COUNTIF($D$12:$D1380,$D1380)&gt;1,0,IF(SUM(P1380,W1380,AD1380)&gt;0,IF(AND(X1380="",OR(Q1380&lt;&gt;"",J1380&lt;&gt;"")),IF(Q1380&lt;&gt;"",Q1380,IF(J1380&lt;&gt;"",J1380,0)),IF(AND(Q1380&lt;&gt;"",J1380&lt;&gt;"",Q1380=J1380),Q1380,X1380)),0)),"")</f>
        <v/>
      </c>
      <c r="AX1380" s="118" t="str">
        <f t="shared" si="442"/>
        <v/>
      </c>
      <c r="AY1380" s="118" t="str">
        <f t="shared" si="443"/>
        <v/>
      </c>
      <c r="AZ1380" s="118" t="str">
        <f t="shared" si="444"/>
        <v/>
      </c>
      <c r="BA1380" s="118" t="str">
        <f t="shared" si="445"/>
        <v/>
      </c>
      <c r="BB1380" s="118" t="str">
        <f t="shared" si="446"/>
        <v/>
      </c>
      <c r="BC1380" s="118" t="str">
        <f t="shared" si="447"/>
        <v/>
      </c>
      <c r="BD1380" s="118" t="str">
        <f t="shared" si="448"/>
        <v/>
      </c>
      <c r="BE1380" s="118" t="str">
        <f t="shared" si="449"/>
        <v/>
      </c>
      <c r="BF1380" s="118" t="str">
        <f t="shared" si="450"/>
        <v/>
      </c>
      <c r="BG1380" s="120"/>
      <c r="BH1380" s="120" t="str">
        <f t="shared" si="451"/>
        <v/>
      </c>
      <c r="BI1380" s="120" t="str">
        <f t="shared" si="452"/>
        <v/>
      </c>
      <c r="BJ1380" s="121"/>
      <c r="BK1380" s="120" t="str">
        <f t="shared" si="453"/>
        <v/>
      </c>
      <c r="BL1380" s="120" t="str">
        <f t="shared" si="454"/>
        <v/>
      </c>
      <c r="BM1380" s="120" t="str">
        <f t="shared" si="455"/>
        <v/>
      </c>
      <c r="BN1380" s="120" t="str">
        <f t="shared" si="456"/>
        <v/>
      </c>
      <c r="BO1380" s="120" t="str">
        <f t="shared" si="457"/>
        <v/>
      </c>
      <c r="BP1380" s="120" t="str">
        <f t="shared" si="458"/>
        <v/>
      </c>
      <c r="BQ1380" s="98"/>
      <c r="BR1380" s="98"/>
      <c r="BS1380" s="98"/>
      <c r="BT1380" s="98"/>
      <c r="BU1380" s="98"/>
      <c r="BV1380" s="98"/>
      <c r="BW1380" s="98"/>
      <c r="BX1380" s="98"/>
      <c r="BY1380" s="98"/>
      <c r="BZ1380" s="98"/>
      <c r="CA1380" s="98"/>
      <c r="CB1380" s="98"/>
      <c r="CC1380" s="98"/>
      <c r="CD1380" s="98"/>
      <c r="CE1380" s="98"/>
      <c r="CF1380" s="98"/>
      <c r="CG1380" s="98"/>
      <c r="CH1380" s="98"/>
      <c r="CI1380" s="98"/>
      <c r="CJ1380" s="98"/>
      <c r="CK1380" s="98"/>
      <c r="CL1380" s="98"/>
      <c r="CM1380" s="98"/>
      <c r="CN1380" s="98"/>
      <c r="CO1380" s="98"/>
      <c r="CP1380" s="98"/>
      <c r="CQ1380" s="98"/>
      <c r="CR1380" s="98"/>
      <c r="CS1380" s="98"/>
    </row>
    <row r="1381" spans="1:97" s="4" customFormat="1" ht="18.75" customHeight="1" x14ac:dyDescent="0.2">
      <c r="A1381" s="3">
        <f t="shared" si="459"/>
        <v>1369</v>
      </c>
      <c r="B1381" s="263"/>
      <c r="C1381" s="263"/>
      <c r="D1381" s="263"/>
      <c r="E1381" s="259"/>
      <c r="F1381" s="259"/>
      <c r="G1381" s="43"/>
      <c r="H1381" s="264"/>
      <c r="I1381" s="261"/>
      <c r="J1381" s="106"/>
      <c r="K1381" s="247"/>
      <c r="L1381" s="247"/>
      <c r="M1381" s="247"/>
      <c r="N1381" s="248" t="str">
        <f>IF(AND(K1381&lt;&gt;"",L1381&lt;&gt;"",J1381&lt;&gt;""),ROUND(MIN(IF(OR(J1381="OZZ",J1381="ZZ"),5000,17300),TRUNC(0.75*(SUMIF($D$12:$D1381,$D1381,K$12:K1381)+SUMIF($D$12:$D1381,$D1381,L$12:L1381)),2)) - SUMIF($D$12:$D1380,$D1381,N$12:N1380),2),"")</f>
        <v/>
      </c>
      <c r="O1381" s="249" t="str">
        <f>IF(AND(K1381&lt;&gt;"",L1381&lt;&gt;"",M1381&lt;&gt;"",J1381&lt;&gt;"",AH1381&lt;&gt;""),IF(OR(J1381="OZZ",J1381="ZZ"),ROUND(0-SUMIF($D$12:$D1380,$D1381,O$12:O1380),2),IF(M1381=0,0,ROUND(MIN(MIN(17300,TRUNC(0.75*(SUMIF($D$12:$D$2012,$D1381,K$12:K$2012)+SUMIF($D$12:$D$2012,$D1381,L$12:L$2012)),2)+SUMIF($D$12:$D1381,$D1381,AH$12:AH1381))-SUMIF($D$12:$D1380,$D1381,O$12:O1380)-SUMIF($D$12:$D$2012,$D1381,N$12:N$2012),AH1381),2))),"")</f>
        <v/>
      </c>
      <c r="P1381" s="250" t="str">
        <f>IF(J1381&lt;&gt;"",1000 - SUMIF($D$12:$D1380,$D1381,P$12:P1380),"")</f>
        <v/>
      </c>
      <c r="Q1381" s="106"/>
      <c r="R1381" s="247"/>
      <c r="S1381" s="247"/>
      <c r="T1381" s="247"/>
      <c r="U1381" s="248" t="str">
        <f>IF(AND(R1381&lt;&gt;"",S1381&lt;&gt;"",Q1381&lt;&gt;""),ROUND(MIN(IF(OR(Q1381="OZZ",Q1381="ZZ"),5000,17300),TRUNC(0.75*(SUMIF($D$12:$D1381,$D1381,R$12:R1381)+SUMIF($D$12:$D1381,$D1381,S$12:S1381)),2)) - SUMIF($D$12:$D1380,$D1381,U$12:U1380),2),"")</f>
        <v/>
      </c>
      <c r="V1381" s="248" t="str">
        <f>IF(AND(R1381&lt;&gt;"",S1381&lt;&gt;"",T1381&lt;&gt;"",Q1381&lt;&gt;"",AL1381&lt;&gt;""),IF(OR(Q1381="OZZ",Q1381="ZZ"),ROUND(0-SUMIF($D$12:$D1380,$D1381,V$12:V1380),2),IF(T1381=0,0,ROUND(MIN(MIN(17300,TRUNC(0.75*(SUMIF($D$12:$D$2012,$D1381,R$12:R$2012)+SUMIF($D$12:$D$2012,$D1381,S$12:S$2012)),2)+SUMIF($D$12:$D1381,$D1381,AL$12:AL1381))-SUMIF($D$12:$D1380,$D1381,V$12:V1380)-SUMIF($D$12:$D$2012,$D1381,U$12:U$2012),AL1381),2))),"")</f>
        <v/>
      </c>
      <c r="W1381" s="250" t="str">
        <f>IF(Q1381&lt;&gt;"",1000 - SUMIF($D$12:$D1380,$D1381,W$12:W1380),"")</f>
        <v/>
      </c>
      <c r="X1381" s="106"/>
      <c r="Y1381" s="247"/>
      <c r="Z1381" s="247"/>
      <c r="AA1381" s="247"/>
      <c r="AB1381" s="248" t="str">
        <f>IF(AND(Y1381&lt;&gt;"",Z1381&lt;&gt;"",X1381&lt;&gt;""),ROUND(MIN(IF(OR(X1381="OZZ",X1381="ZZ"),5000,17300),TRUNC(0.75*(SUMIF($D$12:$D1381,$D1381,Y$12:Y1381)+SUMIF($D$12:$D1381,$D1381,Z$12:Z1381)),2)) - SUMIF($D$12:$D1380,$D1381,AB$12:AB1380),2),"")</f>
        <v/>
      </c>
      <c r="AC1381" s="251" t="str">
        <f>IF(AND(Y1381&lt;&gt;"",Z1381&lt;&gt;"",AA1381&lt;&gt;"",X1381&lt;&gt;"",AP1381&lt;&gt;""),IF(OR(X1381="OZZ",X1381="ZZ"),ROUND(0-SUMIF($D$12:$D1380,$D1381,AC$12:AC1380),2),IF(AA1381=0,0,ROUND(MIN(MIN(17300,TRUNC(0.75*(SUMIF($D$12:$D$2012,$D1381,Y$12:Y$2012)+SUMIF($D$12:$D$2012,$D1381,Z$12:Z$2012)),2)+SUMIF($D$12:$D1381,$D1381,AP$12:AP1381))-SUMIF($D$12:$D1380,$D1381,AC$12:AC1380)-SUMIF($D$12:$D$2012,$D1381,AB$12:AB$2012),AP1381),2))),"")</f>
        <v/>
      </c>
      <c r="AD1381" s="250" t="str">
        <f>IF(X1381&lt;&gt;"",1000 - SUMIF($D$12:$D1380,$D1381,AD$12:AD1380),"")</f>
        <v/>
      </c>
      <c r="AE1381" s="252"/>
      <c r="AF1381" s="253"/>
      <c r="AG1381" s="254"/>
      <c r="AH1381" s="255" t="str">
        <f t="shared" si="460"/>
        <v/>
      </c>
      <c r="AI1381" s="256"/>
      <c r="AJ1381" s="253"/>
      <c r="AK1381" s="254"/>
      <c r="AL1381" s="255" t="str">
        <f t="shared" si="461"/>
        <v/>
      </c>
      <c r="AM1381" s="256"/>
      <c r="AN1381" s="253"/>
      <c r="AO1381" s="254"/>
      <c r="AP1381" s="255" t="str">
        <f t="shared" si="441"/>
        <v/>
      </c>
      <c r="AQ1381" s="116"/>
      <c r="AR1381" s="116"/>
      <c r="AS1381" s="117"/>
      <c r="AT1381" s="118"/>
      <c r="AU1381" s="119" t="str">
        <f>IF(D1381&lt;&gt; "", IF(COUNTIF($D$12:$D1381,$D1381)&gt;1,0,IF(SUM(N1381,U1381,AB1381)&gt;0,IF(AND(X1381="",OR(Q1381&lt;&gt;"",J1381&lt;&gt;"")),IF(Q1381&lt;&gt;"",Q1381,IF(J1381&lt;&gt;"",J1381,0)),IF(AND(Q1381&lt;&gt;"",J1381&lt;&gt;"",Q1381=J1381),Q1381,X1381)),0)),"")</f>
        <v/>
      </c>
      <c r="AV1381" s="119" t="str">
        <f>IF(D1381&lt;&gt;"",IF(COUNTIF($D$12:$D1381,$D1381)&gt;1,0,IF(SUM(O1381,V1381,AC1381)&gt;0,IF(AND(X1381="",OR(Q1381&lt;&gt;"",J1381&lt;&gt;"")),IF(Q1381&lt;&gt;"",Q1381,IF(J1381&lt;&gt;"",J1381,0)),IF(AND(Q1381&lt;&gt;"",J1381&lt;&gt;"",Q1381=J1381),Q1381,X1381)),0)),"")</f>
        <v/>
      </c>
      <c r="AW1381" s="119" t="str">
        <f>IF(D1381&lt;&gt;"",IF(COUNTIF($D$12:$D1381,$D1381)&gt;1,0,IF(SUM(P1381,W1381,AD1381)&gt;0,IF(AND(X1381="",OR(Q1381&lt;&gt;"",J1381&lt;&gt;"")),IF(Q1381&lt;&gt;"",Q1381,IF(J1381&lt;&gt;"",J1381,0)),IF(AND(Q1381&lt;&gt;"",J1381&lt;&gt;"",Q1381=J1381),Q1381,X1381)),0)),"")</f>
        <v/>
      </c>
      <c r="AX1381" s="118" t="str">
        <f t="shared" si="442"/>
        <v/>
      </c>
      <c r="AY1381" s="118" t="str">
        <f t="shared" si="443"/>
        <v/>
      </c>
      <c r="AZ1381" s="118" t="str">
        <f t="shared" si="444"/>
        <v/>
      </c>
      <c r="BA1381" s="118" t="str">
        <f t="shared" si="445"/>
        <v/>
      </c>
      <c r="BB1381" s="118" t="str">
        <f t="shared" si="446"/>
        <v/>
      </c>
      <c r="BC1381" s="118" t="str">
        <f t="shared" si="447"/>
        <v/>
      </c>
      <c r="BD1381" s="118" t="str">
        <f t="shared" si="448"/>
        <v/>
      </c>
      <c r="BE1381" s="118" t="str">
        <f t="shared" si="449"/>
        <v/>
      </c>
      <c r="BF1381" s="118" t="str">
        <f t="shared" si="450"/>
        <v/>
      </c>
      <c r="BG1381" s="120"/>
      <c r="BH1381" s="120" t="str">
        <f t="shared" si="451"/>
        <v/>
      </c>
      <c r="BI1381" s="120" t="str">
        <f t="shared" si="452"/>
        <v/>
      </c>
      <c r="BJ1381" s="121"/>
      <c r="BK1381" s="120" t="str">
        <f t="shared" si="453"/>
        <v/>
      </c>
      <c r="BL1381" s="120" t="str">
        <f t="shared" si="454"/>
        <v/>
      </c>
      <c r="BM1381" s="120" t="str">
        <f t="shared" si="455"/>
        <v/>
      </c>
      <c r="BN1381" s="120" t="str">
        <f t="shared" si="456"/>
        <v/>
      </c>
      <c r="BO1381" s="120" t="str">
        <f t="shared" si="457"/>
        <v/>
      </c>
      <c r="BP1381" s="120" t="str">
        <f t="shared" si="458"/>
        <v/>
      </c>
      <c r="BQ1381" s="98"/>
      <c r="BR1381" s="98"/>
      <c r="BS1381" s="98"/>
      <c r="BT1381" s="98"/>
      <c r="BU1381" s="98"/>
      <c r="BV1381" s="98"/>
      <c r="BW1381" s="98"/>
      <c r="BX1381" s="98"/>
      <c r="BY1381" s="98"/>
      <c r="BZ1381" s="98"/>
      <c r="CA1381" s="98"/>
      <c r="CB1381" s="98"/>
      <c r="CC1381" s="98"/>
      <c r="CD1381" s="98"/>
      <c r="CE1381" s="98"/>
      <c r="CF1381" s="98"/>
      <c r="CG1381" s="98"/>
      <c r="CH1381" s="98"/>
      <c r="CI1381" s="98"/>
      <c r="CJ1381" s="98"/>
      <c r="CK1381" s="98"/>
      <c r="CL1381" s="98"/>
      <c r="CM1381" s="98"/>
      <c r="CN1381" s="98"/>
      <c r="CO1381" s="98"/>
      <c r="CP1381" s="98"/>
      <c r="CQ1381" s="98"/>
      <c r="CR1381" s="98"/>
      <c r="CS1381" s="98"/>
    </row>
    <row r="1382" spans="1:97" s="4" customFormat="1" ht="18.75" customHeight="1" x14ac:dyDescent="0.2">
      <c r="A1382" s="3">
        <f t="shared" si="459"/>
        <v>1370</v>
      </c>
      <c r="B1382" s="263"/>
      <c r="C1382" s="263"/>
      <c r="D1382" s="263"/>
      <c r="E1382" s="259"/>
      <c r="F1382" s="259"/>
      <c r="G1382" s="43"/>
      <c r="H1382" s="264"/>
      <c r="I1382" s="261"/>
      <c r="J1382" s="106"/>
      <c r="K1382" s="247"/>
      <c r="L1382" s="247"/>
      <c r="M1382" s="247"/>
      <c r="N1382" s="248" t="str">
        <f>IF(AND(K1382&lt;&gt;"",L1382&lt;&gt;"",J1382&lt;&gt;""),ROUND(MIN(IF(OR(J1382="OZZ",J1382="ZZ"),5000,17300),TRUNC(0.75*(SUMIF($D$12:$D1382,$D1382,K$12:K1382)+SUMIF($D$12:$D1382,$D1382,L$12:L1382)),2)) - SUMIF($D$12:$D1381,$D1382,N$12:N1381),2),"")</f>
        <v/>
      </c>
      <c r="O1382" s="249" t="str">
        <f>IF(AND(K1382&lt;&gt;"",L1382&lt;&gt;"",M1382&lt;&gt;"",J1382&lt;&gt;"",AH1382&lt;&gt;""),IF(OR(J1382="OZZ",J1382="ZZ"),ROUND(0-SUMIF($D$12:$D1381,$D1382,O$12:O1381),2),IF(M1382=0,0,ROUND(MIN(MIN(17300,TRUNC(0.75*(SUMIF($D$12:$D$2012,$D1382,K$12:K$2012)+SUMIF($D$12:$D$2012,$D1382,L$12:L$2012)),2)+SUMIF($D$12:$D1382,$D1382,AH$12:AH1382))-SUMIF($D$12:$D1381,$D1382,O$12:O1381)-SUMIF($D$12:$D$2012,$D1382,N$12:N$2012),AH1382),2))),"")</f>
        <v/>
      </c>
      <c r="P1382" s="250" t="str">
        <f>IF(J1382&lt;&gt;"",1000 - SUMIF($D$12:$D1381,$D1382,P$12:P1381),"")</f>
        <v/>
      </c>
      <c r="Q1382" s="106"/>
      <c r="R1382" s="247"/>
      <c r="S1382" s="247"/>
      <c r="T1382" s="247"/>
      <c r="U1382" s="248" t="str">
        <f>IF(AND(R1382&lt;&gt;"",S1382&lt;&gt;"",Q1382&lt;&gt;""),ROUND(MIN(IF(OR(Q1382="OZZ",Q1382="ZZ"),5000,17300),TRUNC(0.75*(SUMIF($D$12:$D1382,$D1382,R$12:R1382)+SUMIF($D$12:$D1382,$D1382,S$12:S1382)),2)) - SUMIF($D$12:$D1381,$D1382,U$12:U1381),2),"")</f>
        <v/>
      </c>
      <c r="V1382" s="248" t="str">
        <f>IF(AND(R1382&lt;&gt;"",S1382&lt;&gt;"",T1382&lt;&gt;"",Q1382&lt;&gt;"",AL1382&lt;&gt;""),IF(OR(Q1382="OZZ",Q1382="ZZ"),ROUND(0-SUMIF($D$12:$D1381,$D1382,V$12:V1381),2),IF(T1382=0,0,ROUND(MIN(MIN(17300,TRUNC(0.75*(SUMIF($D$12:$D$2012,$D1382,R$12:R$2012)+SUMIF($D$12:$D$2012,$D1382,S$12:S$2012)),2)+SUMIF($D$12:$D1382,$D1382,AL$12:AL1382))-SUMIF($D$12:$D1381,$D1382,V$12:V1381)-SUMIF($D$12:$D$2012,$D1382,U$12:U$2012),AL1382),2))),"")</f>
        <v/>
      </c>
      <c r="W1382" s="250" t="str">
        <f>IF(Q1382&lt;&gt;"",1000 - SUMIF($D$12:$D1381,$D1382,W$12:W1381),"")</f>
        <v/>
      </c>
      <c r="X1382" s="106"/>
      <c r="Y1382" s="247"/>
      <c r="Z1382" s="247"/>
      <c r="AA1382" s="247"/>
      <c r="AB1382" s="248" t="str">
        <f>IF(AND(Y1382&lt;&gt;"",Z1382&lt;&gt;"",X1382&lt;&gt;""),ROUND(MIN(IF(OR(X1382="OZZ",X1382="ZZ"),5000,17300),TRUNC(0.75*(SUMIF($D$12:$D1382,$D1382,Y$12:Y1382)+SUMIF($D$12:$D1382,$D1382,Z$12:Z1382)),2)) - SUMIF($D$12:$D1381,$D1382,AB$12:AB1381),2),"")</f>
        <v/>
      </c>
      <c r="AC1382" s="251" t="str">
        <f>IF(AND(Y1382&lt;&gt;"",Z1382&lt;&gt;"",AA1382&lt;&gt;"",X1382&lt;&gt;"",AP1382&lt;&gt;""),IF(OR(X1382="OZZ",X1382="ZZ"),ROUND(0-SUMIF($D$12:$D1381,$D1382,AC$12:AC1381),2),IF(AA1382=0,0,ROUND(MIN(MIN(17300,TRUNC(0.75*(SUMIF($D$12:$D$2012,$D1382,Y$12:Y$2012)+SUMIF($D$12:$D$2012,$D1382,Z$12:Z$2012)),2)+SUMIF($D$12:$D1382,$D1382,AP$12:AP1382))-SUMIF($D$12:$D1381,$D1382,AC$12:AC1381)-SUMIF($D$12:$D$2012,$D1382,AB$12:AB$2012),AP1382),2))),"")</f>
        <v/>
      </c>
      <c r="AD1382" s="250" t="str">
        <f>IF(X1382&lt;&gt;"",1000 - SUMIF($D$12:$D1381,$D1382,AD$12:AD1381),"")</f>
        <v/>
      </c>
      <c r="AE1382" s="252"/>
      <c r="AF1382" s="253"/>
      <c r="AG1382" s="254"/>
      <c r="AH1382" s="255" t="str">
        <f t="shared" si="460"/>
        <v/>
      </c>
      <c r="AI1382" s="256"/>
      <c r="AJ1382" s="253"/>
      <c r="AK1382" s="254"/>
      <c r="AL1382" s="255" t="str">
        <f t="shared" si="461"/>
        <v/>
      </c>
      <c r="AM1382" s="256"/>
      <c r="AN1382" s="253"/>
      <c r="AO1382" s="254"/>
      <c r="AP1382" s="255" t="str">
        <f t="shared" si="441"/>
        <v/>
      </c>
      <c r="AQ1382" s="116"/>
      <c r="AR1382" s="116"/>
      <c r="AS1382" s="117"/>
      <c r="AT1382" s="118"/>
      <c r="AU1382" s="119" t="str">
        <f>IF(D1382&lt;&gt; "", IF(COUNTIF($D$12:$D1382,$D1382)&gt;1,0,IF(SUM(N1382,U1382,AB1382)&gt;0,IF(AND(X1382="",OR(Q1382&lt;&gt;"",J1382&lt;&gt;"")),IF(Q1382&lt;&gt;"",Q1382,IF(J1382&lt;&gt;"",J1382,0)),IF(AND(Q1382&lt;&gt;"",J1382&lt;&gt;"",Q1382=J1382),Q1382,X1382)),0)),"")</f>
        <v/>
      </c>
      <c r="AV1382" s="119" t="str">
        <f>IF(D1382&lt;&gt;"",IF(COUNTIF($D$12:$D1382,$D1382)&gt;1,0,IF(SUM(O1382,V1382,AC1382)&gt;0,IF(AND(X1382="",OR(Q1382&lt;&gt;"",J1382&lt;&gt;"")),IF(Q1382&lt;&gt;"",Q1382,IF(J1382&lt;&gt;"",J1382,0)),IF(AND(Q1382&lt;&gt;"",J1382&lt;&gt;"",Q1382=J1382),Q1382,X1382)),0)),"")</f>
        <v/>
      </c>
      <c r="AW1382" s="119" t="str">
        <f>IF(D1382&lt;&gt;"",IF(COUNTIF($D$12:$D1382,$D1382)&gt;1,0,IF(SUM(P1382,W1382,AD1382)&gt;0,IF(AND(X1382="",OR(Q1382&lt;&gt;"",J1382&lt;&gt;"")),IF(Q1382&lt;&gt;"",Q1382,IF(J1382&lt;&gt;"",J1382,0)),IF(AND(Q1382&lt;&gt;"",J1382&lt;&gt;"",Q1382=J1382),Q1382,X1382)),0)),"")</f>
        <v/>
      </c>
      <c r="AX1382" s="118" t="str">
        <f t="shared" si="442"/>
        <v/>
      </c>
      <c r="AY1382" s="118" t="str">
        <f t="shared" si="443"/>
        <v/>
      </c>
      <c r="AZ1382" s="118" t="str">
        <f t="shared" si="444"/>
        <v/>
      </c>
      <c r="BA1382" s="118" t="str">
        <f t="shared" si="445"/>
        <v/>
      </c>
      <c r="BB1382" s="118" t="str">
        <f t="shared" si="446"/>
        <v/>
      </c>
      <c r="BC1382" s="118" t="str">
        <f t="shared" si="447"/>
        <v/>
      </c>
      <c r="BD1382" s="118" t="str">
        <f t="shared" si="448"/>
        <v/>
      </c>
      <c r="BE1382" s="118" t="str">
        <f t="shared" si="449"/>
        <v/>
      </c>
      <c r="BF1382" s="118" t="str">
        <f t="shared" si="450"/>
        <v/>
      </c>
      <c r="BG1382" s="120"/>
      <c r="BH1382" s="120" t="str">
        <f t="shared" si="451"/>
        <v/>
      </c>
      <c r="BI1382" s="120" t="str">
        <f t="shared" si="452"/>
        <v/>
      </c>
      <c r="BJ1382" s="121"/>
      <c r="BK1382" s="120" t="str">
        <f t="shared" si="453"/>
        <v/>
      </c>
      <c r="BL1382" s="120" t="str">
        <f t="shared" si="454"/>
        <v/>
      </c>
      <c r="BM1382" s="120" t="str">
        <f t="shared" si="455"/>
        <v/>
      </c>
      <c r="BN1382" s="120" t="str">
        <f t="shared" si="456"/>
        <v/>
      </c>
      <c r="BO1382" s="120" t="str">
        <f t="shared" si="457"/>
        <v/>
      </c>
      <c r="BP1382" s="120" t="str">
        <f t="shared" si="458"/>
        <v/>
      </c>
      <c r="BQ1382" s="98"/>
      <c r="BR1382" s="98"/>
      <c r="BS1382" s="98"/>
      <c r="BT1382" s="98"/>
      <c r="BU1382" s="98"/>
      <c r="BV1382" s="98"/>
      <c r="BW1382" s="98"/>
      <c r="BX1382" s="98"/>
      <c r="BY1382" s="98"/>
      <c r="BZ1382" s="98"/>
      <c r="CA1382" s="98"/>
      <c r="CB1382" s="98"/>
      <c r="CC1382" s="98"/>
      <c r="CD1382" s="98"/>
      <c r="CE1382" s="98"/>
      <c r="CF1382" s="98"/>
      <c r="CG1382" s="98"/>
      <c r="CH1382" s="98"/>
      <c r="CI1382" s="98"/>
      <c r="CJ1382" s="98"/>
      <c r="CK1382" s="98"/>
      <c r="CL1382" s="98"/>
      <c r="CM1382" s="98"/>
      <c r="CN1382" s="98"/>
      <c r="CO1382" s="98"/>
      <c r="CP1382" s="98"/>
      <c r="CQ1382" s="98"/>
      <c r="CR1382" s="98"/>
      <c r="CS1382" s="98"/>
    </row>
    <row r="1383" spans="1:97" s="4" customFormat="1" ht="18.75" customHeight="1" x14ac:dyDescent="0.2">
      <c r="A1383" s="3">
        <f t="shared" si="459"/>
        <v>1371</v>
      </c>
      <c r="B1383" s="263"/>
      <c r="C1383" s="263"/>
      <c r="D1383" s="263"/>
      <c r="E1383" s="259"/>
      <c r="F1383" s="259"/>
      <c r="G1383" s="43"/>
      <c r="H1383" s="264"/>
      <c r="I1383" s="261"/>
      <c r="J1383" s="106"/>
      <c r="K1383" s="247"/>
      <c r="L1383" s="247"/>
      <c r="M1383" s="247"/>
      <c r="N1383" s="248" t="str">
        <f>IF(AND(K1383&lt;&gt;"",L1383&lt;&gt;"",J1383&lt;&gt;""),ROUND(MIN(IF(OR(J1383="OZZ",J1383="ZZ"),5000,17300),TRUNC(0.75*(SUMIF($D$12:$D1383,$D1383,K$12:K1383)+SUMIF($D$12:$D1383,$D1383,L$12:L1383)),2)) - SUMIF($D$12:$D1382,$D1383,N$12:N1382),2),"")</f>
        <v/>
      </c>
      <c r="O1383" s="249" t="str">
        <f>IF(AND(K1383&lt;&gt;"",L1383&lt;&gt;"",M1383&lt;&gt;"",J1383&lt;&gt;"",AH1383&lt;&gt;""),IF(OR(J1383="OZZ",J1383="ZZ"),ROUND(0-SUMIF($D$12:$D1382,$D1383,O$12:O1382),2),IF(M1383=0,0,ROUND(MIN(MIN(17300,TRUNC(0.75*(SUMIF($D$12:$D$2012,$D1383,K$12:K$2012)+SUMIF($D$12:$D$2012,$D1383,L$12:L$2012)),2)+SUMIF($D$12:$D1383,$D1383,AH$12:AH1383))-SUMIF($D$12:$D1382,$D1383,O$12:O1382)-SUMIF($D$12:$D$2012,$D1383,N$12:N$2012),AH1383),2))),"")</f>
        <v/>
      </c>
      <c r="P1383" s="250" t="str">
        <f>IF(J1383&lt;&gt;"",1000 - SUMIF($D$12:$D1382,$D1383,P$12:P1382),"")</f>
        <v/>
      </c>
      <c r="Q1383" s="106"/>
      <c r="R1383" s="247"/>
      <c r="S1383" s="247"/>
      <c r="T1383" s="247"/>
      <c r="U1383" s="248" t="str">
        <f>IF(AND(R1383&lt;&gt;"",S1383&lt;&gt;"",Q1383&lt;&gt;""),ROUND(MIN(IF(OR(Q1383="OZZ",Q1383="ZZ"),5000,17300),TRUNC(0.75*(SUMIF($D$12:$D1383,$D1383,R$12:R1383)+SUMIF($D$12:$D1383,$D1383,S$12:S1383)),2)) - SUMIF($D$12:$D1382,$D1383,U$12:U1382),2),"")</f>
        <v/>
      </c>
      <c r="V1383" s="248" t="str">
        <f>IF(AND(R1383&lt;&gt;"",S1383&lt;&gt;"",T1383&lt;&gt;"",Q1383&lt;&gt;"",AL1383&lt;&gt;""),IF(OR(Q1383="OZZ",Q1383="ZZ"),ROUND(0-SUMIF($D$12:$D1382,$D1383,V$12:V1382),2),IF(T1383=0,0,ROUND(MIN(MIN(17300,TRUNC(0.75*(SUMIF($D$12:$D$2012,$D1383,R$12:R$2012)+SUMIF($D$12:$D$2012,$D1383,S$12:S$2012)),2)+SUMIF($D$12:$D1383,$D1383,AL$12:AL1383))-SUMIF($D$12:$D1382,$D1383,V$12:V1382)-SUMIF($D$12:$D$2012,$D1383,U$12:U$2012),AL1383),2))),"")</f>
        <v/>
      </c>
      <c r="W1383" s="250" t="str">
        <f>IF(Q1383&lt;&gt;"",1000 - SUMIF($D$12:$D1382,$D1383,W$12:W1382),"")</f>
        <v/>
      </c>
      <c r="X1383" s="106"/>
      <c r="Y1383" s="247"/>
      <c r="Z1383" s="247"/>
      <c r="AA1383" s="247"/>
      <c r="AB1383" s="248" t="str">
        <f>IF(AND(Y1383&lt;&gt;"",Z1383&lt;&gt;"",X1383&lt;&gt;""),ROUND(MIN(IF(OR(X1383="OZZ",X1383="ZZ"),5000,17300),TRUNC(0.75*(SUMIF($D$12:$D1383,$D1383,Y$12:Y1383)+SUMIF($D$12:$D1383,$D1383,Z$12:Z1383)),2)) - SUMIF($D$12:$D1382,$D1383,AB$12:AB1382),2),"")</f>
        <v/>
      </c>
      <c r="AC1383" s="251" t="str">
        <f>IF(AND(Y1383&lt;&gt;"",Z1383&lt;&gt;"",AA1383&lt;&gt;"",X1383&lt;&gt;"",AP1383&lt;&gt;""),IF(OR(X1383="OZZ",X1383="ZZ"),ROUND(0-SUMIF($D$12:$D1382,$D1383,AC$12:AC1382),2),IF(AA1383=0,0,ROUND(MIN(MIN(17300,TRUNC(0.75*(SUMIF($D$12:$D$2012,$D1383,Y$12:Y$2012)+SUMIF($D$12:$D$2012,$D1383,Z$12:Z$2012)),2)+SUMIF($D$12:$D1383,$D1383,AP$12:AP1383))-SUMIF($D$12:$D1382,$D1383,AC$12:AC1382)-SUMIF($D$12:$D$2012,$D1383,AB$12:AB$2012),AP1383),2))),"")</f>
        <v/>
      </c>
      <c r="AD1383" s="250" t="str">
        <f>IF(X1383&lt;&gt;"",1000 - SUMIF($D$12:$D1382,$D1383,AD$12:AD1382),"")</f>
        <v/>
      </c>
      <c r="AE1383" s="252"/>
      <c r="AF1383" s="253"/>
      <c r="AG1383" s="254"/>
      <c r="AH1383" s="255" t="str">
        <f t="shared" si="460"/>
        <v/>
      </c>
      <c r="AI1383" s="256"/>
      <c r="AJ1383" s="253"/>
      <c r="AK1383" s="254"/>
      <c r="AL1383" s="255" t="str">
        <f t="shared" si="461"/>
        <v/>
      </c>
      <c r="AM1383" s="256"/>
      <c r="AN1383" s="253"/>
      <c r="AO1383" s="254"/>
      <c r="AP1383" s="255" t="str">
        <f t="shared" si="441"/>
        <v/>
      </c>
      <c r="AQ1383" s="116"/>
      <c r="AR1383" s="116"/>
      <c r="AS1383" s="117"/>
      <c r="AT1383" s="118"/>
      <c r="AU1383" s="119" t="str">
        <f>IF(D1383&lt;&gt; "", IF(COUNTIF($D$12:$D1383,$D1383)&gt;1,0,IF(SUM(N1383,U1383,AB1383)&gt;0,IF(AND(X1383="",OR(Q1383&lt;&gt;"",J1383&lt;&gt;"")),IF(Q1383&lt;&gt;"",Q1383,IF(J1383&lt;&gt;"",J1383,0)),IF(AND(Q1383&lt;&gt;"",J1383&lt;&gt;"",Q1383=J1383),Q1383,X1383)),0)),"")</f>
        <v/>
      </c>
      <c r="AV1383" s="119" t="str">
        <f>IF(D1383&lt;&gt;"",IF(COUNTIF($D$12:$D1383,$D1383)&gt;1,0,IF(SUM(O1383,V1383,AC1383)&gt;0,IF(AND(X1383="",OR(Q1383&lt;&gt;"",J1383&lt;&gt;"")),IF(Q1383&lt;&gt;"",Q1383,IF(J1383&lt;&gt;"",J1383,0)),IF(AND(Q1383&lt;&gt;"",J1383&lt;&gt;"",Q1383=J1383),Q1383,X1383)),0)),"")</f>
        <v/>
      </c>
      <c r="AW1383" s="119" t="str">
        <f>IF(D1383&lt;&gt;"",IF(COUNTIF($D$12:$D1383,$D1383)&gt;1,0,IF(SUM(P1383,W1383,AD1383)&gt;0,IF(AND(X1383="",OR(Q1383&lt;&gt;"",J1383&lt;&gt;"")),IF(Q1383&lt;&gt;"",Q1383,IF(J1383&lt;&gt;"",J1383,0)),IF(AND(Q1383&lt;&gt;"",J1383&lt;&gt;"",Q1383=J1383),Q1383,X1383)),0)),"")</f>
        <v/>
      </c>
      <c r="AX1383" s="118" t="str">
        <f t="shared" si="442"/>
        <v/>
      </c>
      <c r="AY1383" s="118" t="str">
        <f t="shared" si="443"/>
        <v/>
      </c>
      <c r="AZ1383" s="118" t="str">
        <f t="shared" si="444"/>
        <v/>
      </c>
      <c r="BA1383" s="118" t="str">
        <f t="shared" si="445"/>
        <v/>
      </c>
      <c r="BB1383" s="118" t="str">
        <f t="shared" si="446"/>
        <v/>
      </c>
      <c r="BC1383" s="118" t="str">
        <f t="shared" si="447"/>
        <v/>
      </c>
      <c r="BD1383" s="118" t="str">
        <f t="shared" si="448"/>
        <v/>
      </c>
      <c r="BE1383" s="118" t="str">
        <f t="shared" si="449"/>
        <v/>
      </c>
      <c r="BF1383" s="118" t="str">
        <f t="shared" si="450"/>
        <v/>
      </c>
      <c r="BG1383" s="120"/>
      <c r="BH1383" s="120" t="str">
        <f t="shared" si="451"/>
        <v/>
      </c>
      <c r="BI1383" s="120" t="str">
        <f t="shared" si="452"/>
        <v/>
      </c>
      <c r="BJ1383" s="121"/>
      <c r="BK1383" s="120" t="str">
        <f t="shared" si="453"/>
        <v/>
      </c>
      <c r="BL1383" s="120" t="str">
        <f t="shared" si="454"/>
        <v/>
      </c>
      <c r="BM1383" s="120" t="str">
        <f t="shared" si="455"/>
        <v/>
      </c>
      <c r="BN1383" s="120" t="str">
        <f t="shared" si="456"/>
        <v/>
      </c>
      <c r="BO1383" s="120" t="str">
        <f t="shared" si="457"/>
        <v/>
      </c>
      <c r="BP1383" s="120" t="str">
        <f t="shared" si="458"/>
        <v/>
      </c>
      <c r="BQ1383" s="98"/>
      <c r="BR1383" s="98"/>
      <c r="BS1383" s="98"/>
      <c r="BT1383" s="98"/>
      <c r="BU1383" s="98"/>
      <c r="BV1383" s="98"/>
      <c r="BW1383" s="98"/>
      <c r="BX1383" s="98"/>
      <c r="BY1383" s="98"/>
      <c r="BZ1383" s="98"/>
      <c r="CA1383" s="98"/>
      <c r="CB1383" s="98"/>
      <c r="CC1383" s="98"/>
      <c r="CD1383" s="98"/>
      <c r="CE1383" s="98"/>
      <c r="CF1383" s="98"/>
      <c r="CG1383" s="98"/>
      <c r="CH1383" s="98"/>
      <c r="CI1383" s="98"/>
      <c r="CJ1383" s="98"/>
      <c r="CK1383" s="98"/>
      <c r="CL1383" s="98"/>
      <c r="CM1383" s="98"/>
      <c r="CN1383" s="98"/>
      <c r="CO1383" s="98"/>
      <c r="CP1383" s="98"/>
      <c r="CQ1383" s="98"/>
      <c r="CR1383" s="98"/>
      <c r="CS1383" s="98"/>
    </row>
    <row r="1384" spans="1:97" s="4" customFormat="1" ht="18.75" customHeight="1" x14ac:dyDescent="0.2">
      <c r="A1384" s="3">
        <f t="shared" si="459"/>
        <v>1372</v>
      </c>
      <c r="B1384" s="263"/>
      <c r="C1384" s="263"/>
      <c r="D1384" s="263"/>
      <c r="E1384" s="259"/>
      <c r="F1384" s="259"/>
      <c r="G1384" s="43"/>
      <c r="H1384" s="264"/>
      <c r="I1384" s="261"/>
      <c r="J1384" s="106"/>
      <c r="K1384" s="247"/>
      <c r="L1384" s="247"/>
      <c r="M1384" s="247"/>
      <c r="N1384" s="248" t="str">
        <f>IF(AND(K1384&lt;&gt;"",L1384&lt;&gt;"",J1384&lt;&gt;""),ROUND(MIN(IF(OR(J1384="OZZ",J1384="ZZ"),5000,17300),TRUNC(0.75*(SUMIF($D$12:$D1384,$D1384,K$12:K1384)+SUMIF($D$12:$D1384,$D1384,L$12:L1384)),2)) - SUMIF($D$12:$D1383,$D1384,N$12:N1383),2),"")</f>
        <v/>
      </c>
      <c r="O1384" s="249" t="str">
        <f>IF(AND(K1384&lt;&gt;"",L1384&lt;&gt;"",M1384&lt;&gt;"",J1384&lt;&gt;"",AH1384&lt;&gt;""),IF(OR(J1384="OZZ",J1384="ZZ"),ROUND(0-SUMIF($D$12:$D1383,$D1384,O$12:O1383),2),IF(M1384=0,0,ROUND(MIN(MIN(17300,TRUNC(0.75*(SUMIF($D$12:$D$2012,$D1384,K$12:K$2012)+SUMIF($D$12:$D$2012,$D1384,L$12:L$2012)),2)+SUMIF($D$12:$D1384,$D1384,AH$12:AH1384))-SUMIF($D$12:$D1383,$D1384,O$12:O1383)-SUMIF($D$12:$D$2012,$D1384,N$12:N$2012),AH1384),2))),"")</f>
        <v/>
      </c>
      <c r="P1384" s="250" t="str">
        <f>IF(J1384&lt;&gt;"",1000 - SUMIF($D$12:$D1383,$D1384,P$12:P1383),"")</f>
        <v/>
      </c>
      <c r="Q1384" s="106"/>
      <c r="R1384" s="247"/>
      <c r="S1384" s="247"/>
      <c r="T1384" s="247"/>
      <c r="U1384" s="248" t="str">
        <f>IF(AND(R1384&lt;&gt;"",S1384&lt;&gt;"",Q1384&lt;&gt;""),ROUND(MIN(IF(OR(Q1384="OZZ",Q1384="ZZ"),5000,17300),TRUNC(0.75*(SUMIF($D$12:$D1384,$D1384,R$12:R1384)+SUMIF($D$12:$D1384,$D1384,S$12:S1384)),2)) - SUMIF($D$12:$D1383,$D1384,U$12:U1383),2),"")</f>
        <v/>
      </c>
      <c r="V1384" s="248" t="str">
        <f>IF(AND(R1384&lt;&gt;"",S1384&lt;&gt;"",T1384&lt;&gt;"",Q1384&lt;&gt;"",AL1384&lt;&gt;""),IF(OR(Q1384="OZZ",Q1384="ZZ"),ROUND(0-SUMIF($D$12:$D1383,$D1384,V$12:V1383),2),IF(T1384=0,0,ROUND(MIN(MIN(17300,TRUNC(0.75*(SUMIF($D$12:$D$2012,$D1384,R$12:R$2012)+SUMIF($D$12:$D$2012,$D1384,S$12:S$2012)),2)+SUMIF($D$12:$D1384,$D1384,AL$12:AL1384))-SUMIF($D$12:$D1383,$D1384,V$12:V1383)-SUMIF($D$12:$D$2012,$D1384,U$12:U$2012),AL1384),2))),"")</f>
        <v/>
      </c>
      <c r="W1384" s="250" t="str">
        <f>IF(Q1384&lt;&gt;"",1000 - SUMIF($D$12:$D1383,$D1384,W$12:W1383),"")</f>
        <v/>
      </c>
      <c r="X1384" s="106"/>
      <c r="Y1384" s="247"/>
      <c r="Z1384" s="247"/>
      <c r="AA1384" s="247"/>
      <c r="AB1384" s="248" t="str">
        <f>IF(AND(Y1384&lt;&gt;"",Z1384&lt;&gt;"",X1384&lt;&gt;""),ROUND(MIN(IF(OR(X1384="OZZ",X1384="ZZ"),5000,17300),TRUNC(0.75*(SUMIF($D$12:$D1384,$D1384,Y$12:Y1384)+SUMIF($D$12:$D1384,$D1384,Z$12:Z1384)),2)) - SUMIF($D$12:$D1383,$D1384,AB$12:AB1383),2),"")</f>
        <v/>
      </c>
      <c r="AC1384" s="251" t="str">
        <f>IF(AND(Y1384&lt;&gt;"",Z1384&lt;&gt;"",AA1384&lt;&gt;"",X1384&lt;&gt;"",AP1384&lt;&gt;""),IF(OR(X1384="OZZ",X1384="ZZ"),ROUND(0-SUMIF($D$12:$D1383,$D1384,AC$12:AC1383),2),IF(AA1384=0,0,ROUND(MIN(MIN(17300,TRUNC(0.75*(SUMIF($D$12:$D$2012,$D1384,Y$12:Y$2012)+SUMIF($D$12:$D$2012,$D1384,Z$12:Z$2012)),2)+SUMIF($D$12:$D1384,$D1384,AP$12:AP1384))-SUMIF($D$12:$D1383,$D1384,AC$12:AC1383)-SUMIF($D$12:$D$2012,$D1384,AB$12:AB$2012),AP1384),2))),"")</f>
        <v/>
      </c>
      <c r="AD1384" s="250" t="str">
        <f>IF(X1384&lt;&gt;"",1000 - SUMIF($D$12:$D1383,$D1384,AD$12:AD1383),"")</f>
        <v/>
      </c>
      <c r="AE1384" s="252"/>
      <c r="AF1384" s="253"/>
      <c r="AG1384" s="254"/>
      <c r="AH1384" s="255" t="str">
        <f t="shared" si="460"/>
        <v/>
      </c>
      <c r="AI1384" s="256"/>
      <c r="AJ1384" s="253"/>
      <c r="AK1384" s="254"/>
      <c r="AL1384" s="255" t="str">
        <f t="shared" si="461"/>
        <v/>
      </c>
      <c r="AM1384" s="256"/>
      <c r="AN1384" s="253"/>
      <c r="AO1384" s="254"/>
      <c r="AP1384" s="255" t="str">
        <f t="shared" si="441"/>
        <v/>
      </c>
      <c r="AQ1384" s="116"/>
      <c r="AR1384" s="116"/>
      <c r="AS1384" s="117"/>
      <c r="AT1384" s="118"/>
      <c r="AU1384" s="119" t="str">
        <f>IF(D1384&lt;&gt; "", IF(COUNTIF($D$12:$D1384,$D1384)&gt;1,0,IF(SUM(N1384,U1384,AB1384)&gt;0,IF(AND(X1384="",OR(Q1384&lt;&gt;"",J1384&lt;&gt;"")),IF(Q1384&lt;&gt;"",Q1384,IF(J1384&lt;&gt;"",J1384,0)),IF(AND(Q1384&lt;&gt;"",J1384&lt;&gt;"",Q1384=J1384),Q1384,X1384)),0)),"")</f>
        <v/>
      </c>
      <c r="AV1384" s="119" t="str">
        <f>IF(D1384&lt;&gt;"",IF(COUNTIF($D$12:$D1384,$D1384)&gt;1,0,IF(SUM(O1384,V1384,AC1384)&gt;0,IF(AND(X1384="",OR(Q1384&lt;&gt;"",J1384&lt;&gt;"")),IF(Q1384&lt;&gt;"",Q1384,IF(J1384&lt;&gt;"",J1384,0)),IF(AND(Q1384&lt;&gt;"",J1384&lt;&gt;"",Q1384=J1384),Q1384,X1384)),0)),"")</f>
        <v/>
      </c>
      <c r="AW1384" s="119" t="str">
        <f>IF(D1384&lt;&gt;"",IF(COUNTIF($D$12:$D1384,$D1384)&gt;1,0,IF(SUM(P1384,W1384,AD1384)&gt;0,IF(AND(X1384="",OR(Q1384&lt;&gt;"",J1384&lt;&gt;"")),IF(Q1384&lt;&gt;"",Q1384,IF(J1384&lt;&gt;"",J1384,0)),IF(AND(Q1384&lt;&gt;"",J1384&lt;&gt;"",Q1384=J1384),Q1384,X1384)),0)),"")</f>
        <v/>
      </c>
      <c r="AX1384" s="118" t="str">
        <f t="shared" si="442"/>
        <v/>
      </c>
      <c r="AY1384" s="118" t="str">
        <f t="shared" si="443"/>
        <v/>
      </c>
      <c r="AZ1384" s="118" t="str">
        <f t="shared" si="444"/>
        <v/>
      </c>
      <c r="BA1384" s="118" t="str">
        <f t="shared" si="445"/>
        <v/>
      </c>
      <c r="BB1384" s="118" t="str">
        <f t="shared" si="446"/>
        <v/>
      </c>
      <c r="BC1384" s="118" t="str">
        <f t="shared" si="447"/>
        <v/>
      </c>
      <c r="BD1384" s="118" t="str">
        <f t="shared" si="448"/>
        <v/>
      </c>
      <c r="BE1384" s="118" t="str">
        <f t="shared" si="449"/>
        <v/>
      </c>
      <c r="BF1384" s="118" t="str">
        <f t="shared" si="450"/>
        <v/>
      </c>
      <c r="BG1384" s="120"/>
      <c r="BH1384" s="120" t="str">
        <f t="shared" si="451"/>
        <v/>
      </c>
      <c r="BI1384" s="120" t="str">
        <f t="shared" si="452"/>
        <v/>
      </c>
      <c r="BJ1384" s="121"/>
      <c r="BK1384" s="120" t="str">
        <f t="shared" si="453"/>
        <v/>
      </c>
      <c r="BL1384" s="120" t="str">
        <f t="shared" si="454"/>
        <v/>
      </c>
      <c r="BM1384" s="120" t="str">
        <f t="shared" si="455"/>
        <v/>
      </c>
      <c r="BN1384" s="120" t="str">
        <f t="shared" si="456"/>
        <v/>
      </c>
      <c r="BO1384" s="120" t="str">
        <f t="shared" si="457"/>
        <v/>
      </c>
      <c r="BP1384" s="120" t="str">
        <f t="shared" si="458"/>
        <v/>
      </c>
      <c r="BQ1384" s="98"/>
      <c r="BR1384" s="98"/>
      <c r="BS1384" s="98"/>
      <c r="BT1384" s="98"/>
      <c r="BU1384" s="98"/>
      <c r="BV1384" s="98"/>
      <c r="BW1384" s="98"/>
      <c r="BX1384" s="98"/>
      <c r="BY1384" s="98"/>
      <c r="BZ1384" s="98"/>
      <c r="CA1384" s="98"/>
      <c r="CB1384" s="98"/>
      <c r="CC1384" s="98"/>
      <c r="CD1384" s="98"/>
      <c r="CE1384" s="98"/>
      <c r="CF1384" s="98"/>
      <c r="CG1384" s="98"/>
      <c r="CH1384" s="98"/>
      <c r="CI1384" s="98"/>
      <c r="CJ1384" s="98"/>
      <c r="CK1384" s="98"/>
      <c r="CL1384" s="98"/>
      <c r="CM1384" s="98"/>
      <c r="CN1384" s="98"/>
      <c r="CO1384" s="98"/>
      <c r="CP1384" s="98"/>
      <c r="CQ1384" s="98"/>
      <c r="CR1384" s="98"/>
      <c r="CS1384" s="98"/>
    </row>
    <row r="1385" spans="1:97" s="4" customFormat="1" ht="18.75" customHeight="1" x14ac:dyDescent="0.2">
      <c r="A1385" s="3">
        <f t="shared" si="459"/>
        <v>1373</v>
      </c>
      <c r="B1385" s="263"/>
      <c r="C1385" s="263"/>
      <c r="D1385" s="263"/>
      <c r="E1385" s="259"/>
      <c r="F1385" s="259"/>
      <c r="G1385" s="43"/>
      <c r="H1385" s="264"/>
      <c r="I1385" s="261"/>
      <c r="J1385" s="106"/>
      <c r="K1385" s="247"/>
      <c r="L1385" s="247"/>
      <c r="M1385" s="247"/>
      <c r="N1385" s="248" t="str">
        <f>IF(AND(K1385&lt;&gt;"",L1385&lt;&gt;"",J1385&lt;&gt;""),ROUND(MIN(IF(OR(J1385="OZZ",J1385="ZZ"),5000,17300),TRUNC(0.75*(SUMIF($D$12:$D1385,$D1385,K$12:K1385)+SUMIF($D$12:$D1385,$D1385,L$12:L1385)),2)) - SUMIF($D$12:$D1384,$D1385,N$12:N1384),2),"")</f>
        <v/>
      </c>
      <c r="O1385" s="249" t="str">
        <f>IF(AND(K1385&lt;&gt;"",L1385&lt;&gt;"",M1385&lt;&gt;"",J1385&lt;&gt;"",AH1385&lt;&gt;""),IF(OR(J1385="OZZ",J1385="ZZ"),ROUND(0-SUMIF($D$12:$D1384,$D1385,O$12:O1384),2),IF(M1385=0,0,ROUND(MIN(MIN(17300,TRUNC(0.75*(SUMIF($D$12:$D$2012,$D1385,K$12:K$2012)+SUMIF($D$12:$D$2012,$D1385,L$12:L$2012)),2)+SUMIF($D$12:$D1385,$D1385,AH$12:AH1385))-SUMIF($D$12:$D1384,$D1385,O$12:O1384)-SUMIF($D$12:$D$2012,$D1385,N$12:N$2012),AH1385),2))),"")</f>
        <v/>
      </c>
      <c r="P1385" s="250" t="str">
        <f>IF(J1385&lt;&gt;"",1000 - SUMIF($D$12:$D1384,$D1385,P$12:P1384),"")</f>
        <v/>
      </c>
      <c r="Q1385" s="106"/>
      <c r="R1385" s="247"/>
      <c r="S1385" s="247"/>
      <c r="T1385" s="247"/>
      <c r="U1385" s="248" t="str">
        <f>IF(AND(R1385&lt;&gt;"",S1385&lt;&gt;"",Q1385&lt;&gt;""),ROUND(MIN(IF(OR(Q1385="OZZ",Q1385="ZZ"),5000,17300),TRUNC(0.75*(SUMIF($D$12:$D1385,$D1385,R$12:R1385)+SUMIF($D$12:$D1385,$D1385,S$12:S1385)),2)) - SUMIF($D$12:$D1384,$D1385,U$12:U1384),2),"")</f>
        <v/>
      </c>
      <c r="V1385" s="248" t="str">
        <f>IF(AND(R1385&lt;&gt;"",S1385&lt;&gt;"",T1385&lt;&gt;"",Q1385&lt;&gt;"",AL1385&lt;&gt;""),IF(OR(Q1385="OZZ",Q1385="ZZ"),ROUND(0-SUMIF($D$12:$D1384,$D1385,V$12:V1384),2),IF(T1385=0,0,ROUND(MIN(MIN(17300,TRUNC(0.75*(SUMIF($D$12:$D$2012,$D1385,R$12:R$2012)+SUMIF($D$12:$D$2012,$D1385,S$12:S$2012)),2)+SUMIF($D$12:$D1385,$D1385,AL$12:AL1385))-SUMIF($D$12:$D1384,$D1385,V$12:V1384)-SUMIF($D$12:$D$2012,$D1385,U$12:U$2012),AL1385),2))),"")</f>
        <v/>
      </c>
      <c r="W1385" s="250" t="str">
        <f>IF(Q1385&lt;&gt;"",1000 - SUMIF($D$12:$D1384,$D1385,W$12:W1384),"")</f>
        <v/>
      </c>
      <c r="X1385" s="106"/>
      <c r="Y1385" s="247"/>
      <c r="Z1385" s="247"/>
      <c r="AA1385" s="247"/>
      <c r="AB1385" s="248" t="str">
        <f>IF(AND(Y1385&lt;&gt;"",Z1385&lt;&gt;"",X1385&lt;&gt;""),ROUND(MIN(IF(OR(X1385="OZZ",X1385="ZZ"),5000,17300),TRUNC(0.75*(SUMIF($D$12:$D1385,$D1385,Y$12:Y1385)+SUMIF($D$12:$D1385,$D1385,Z$12:Z1385)),2)) - SUMIF($D$12:$D1384,$D1385,AB$12:AB1384),2),"")</f>
        <v/>
      </c>
      <c r="AC1385" s="251" t="str">
        <f>IF(AND(Y1385&lt;&gt;"",Z1385&lt;&gt;"",AA1385&lt;&gt;"",X1385&lt;&gt;"",AP1385&lt;&gt;""),IF(OR(X1385="OZZ",X1385="ZZ"),ROUND(0-SUMIF($D$12:$D1384,$D1385,AC$12:AC1384),2),IF(AA1385=0,0,ROUND(MIN(MIN(17300,TRUNC(0.75*(SUMIF($D$12:$D$2012,$D1385,Y$12:Y$2012)+SUMIF($D$12:$D$2012,$D1385,Z$12:Z$2012)),2)+SUMIF($D$12:$D1385,$D1385,AP$12:AP1385))-SUMIF($D$12:$D1384,$D1385,AC$12:AC1384)-SUMIF($D$12:$D$2012,$D1385,AB$12:AB$2012),AP1385),2))),"")</f>
        <v/>
      </c>
      <c r="AD1385" s="250" t="str">
        <f>IF(X1385&lt;&gt;"",1000 - SUMIF($D$12:$D1384,$D1385,AD$12:AD1384),"")</f>
        <v/>
      </c>
      <c r="AE1385" s="252"/>
      <c r="AF1385" s="253"/>
      <c r="AG1385" s="254"/>
      <c r="AH1385" s="255" t="str">
        <f t="shared" si="460"/>
        <v/>
      </c>
      <c r="AI1385" s="256"/>
      <c r="AJ1385" s="253"/>
      <c r="AK1385" s="254"/>
      <c r="AL1385" s="255" t="str">
        <f t="shared" si="461"/>
        <v/>
      </c>
      <c r="AM1385" s="256"/>
      <c r="AN1385" s="253"/>
      <c r="AO1385" s="254"/>
      <c r="AP1385" s="255" t="str">
        <f t="shared" si="441"/>
        <v/>
      </c>
      <c r="AQ1385" s="116"/>
      <c r="AR1385" s="116"/>
      <c r="AS1385" s="117"/>
      <c r="AT1385" s="118"/>
      <c r="AU1385" s="119" t="str">
        <f>IF(D1385&lt;&gt; "", IF(COUNTIF($D$12:$D1385,$D1385)&gt;1,0,IF(SUM(N1385,U1385,AB1385)&gt;0,IF(AND(X1385="",OR(Q1385&lt;&gt;"",J1385&lt;&gt;"")),IF(Q1385&lt;&gt;"",Q1385,IF(J1385&lt;&gt;"",J1385,0)),IF(AND(Q1385&lt;&gt;"",J1385&lt;&gt;"",Q1385=J1385),Q1385,X1385)),0)),"")</f>
        <v/>
      </c>
      <c r="AV1385" s="119" t="str">
        <f>IF(D1385&lt;&gt;"",IF(COUNTIF($D$12:$D1385,$D1385)&gt;1,0,IF(SUM(O1385,V1385,AC1385)&gt;0,IF(AND(X1385="",OR(Q1385&lt;&gt;"",J1385&lt;&gt;"")),IF(Q1385&lt;&gt;"",Q1385,IF(J1385&lt;&gt;"",J1385,0)),IF(AND(Q1385&lt;&gt;"",J1385&lt;&gt;"",Q1385=J1385),Q1385,X1385)),0)),"")</f>
        <v/>
      </c>
      <c r="AW1385" s="119" t="str">
        <f>IF(D1385&lt;&gt;"",IF(COUNTIF($D$12:$D1385,$D1385)&gt;1,0,IF(SUM(P1385,W1385,AD1385)&gt;0,IF(AND(X1385="",OR(Q1385&lt;&gt;"",J1385&lt;&gt;"")),IF(Q1385&lt;&gt;"",Q1385,IF(J1385&lt;&gt;"",J1385,0)),IF(AND(Q1385&lt;&gt;"",J1385&lt;&gt;"",Q1385=J1385),Q1385,X1385)),0)),"")</f>
        <v/>
      </c>
      <c r="AX1385" s="118" t="str">
        <f t="shared" si="442"/>
        <v/>
      </c>
      <c r="AY1385" s="118" t="str">
        <f t="shared" si="443"/>
        <v/>
      </c>
      <c r="AZ1385" s="118" t="str">
        <f t="shared" si="444"/>
        <v/>
      </c>
      <c r="BA1385" s="118" t="str">
        <f t="shared" si="445"/>
        <v/>
      </c>
      <c r="BB1385" s="118" t="str">
        <f t="shared" si="446"/>
        <v/>
      </c>
      <c r="BC1385" s="118" t="str">
        <f t="shared" si="447"/>
        <v/>
      </c>
      <c r="BD1385" s="118" t="str">
        <f t="shared" si="448"/>
        <v/>
      </c>
      <c r="BE1385" s="118" t="str">
        <f t="shared" si="449"/>
        <v/>
      </c>
      <c r="BF1385" s="118" t="str">
        <f t="shared" si="450"/>
        <v/>
      </c>
      <c r="BG1385" s="120"/>
      <c r="BH1385" s="120" t="str">
        <f t="shared" si="451"/>
        <v/>
      </c>
      <c r="BI1385" s="120" t="str">
        <f t="shared" si="452"/>
        <v/>
      </c>
      <c r="BJ1385" s="121"/>
      <c r="BK1385" s="120" t="str">
        <f t="shared" si="453"/>
        <v/>
      </c>
      <c r="BL1385" s="120" t="str">
        <f t="shared" si="454"/>
        <v/>
      </c>
      <c r="BM1385" s="120" t="str">
        <f t="shared" si="455"/>
        <v/>
      </c>
      <c r="BN1385" s="120" t="str">
        <f t="shared" si="456"/>
        <v/>
      </c>
      <c r="BO1385" s="120" t="str">
        <f t="shared" si="457"/>
        <v/>
      </c>
      <c r="BP1385" s="120" t="str">
        <f t="shared" si="458"/>
        <v/>
      </c>
      <c r="BQ1385" s="98"/>
      <c r="BR1385" s="98"/>
      <c r="BS1385" s="98"/>
      <c r="BT1385" s="98"/>
      <c r="BU1385" s="98"/>
      <c r="BV1385" s="98"/>
      <c r="BW1385" s="98"/>
      <c r="BX1385" s="98"/>
      <c r="BY1385" s="98"/>
      <c r="BZ1385" s="98"/>
      <c r="CA1385" s="98"/>
      <c r="CB1385" s="98"/>
      <c r="CC1385" s="98"/>
      <c r="CD1385" s="98"/>
      <c r="CE1385" s="98"/>
      <c r="CF1385" s="98"/>
      <c r="CG1385" s="98"/>
      <c r="CH1385" s="98"/>
      <c r="CI1385" s="98"/>
      <c r="CJ1385" s="98"/>
      <c r="CK1385" s="98"/>
      <c r="CL1385" s="98"/>
      <c r="CM1385" s="98"/>
      <c r="CN1385" s="98"/>
      <c r="CO1385" s="98"/>
      <c r="CP1385" s="98"/>
      <c r="CQ1385" s="98"/>
      <c r="CR1385" s="98"/>
      <c r="CS1385" s="98"/>
    </row>
    <row r="1386" spans="1:97" s="4" customFormat="1" ht="18.75" customHeight="1" x14ac:dyDescent="0.2">
      <c r="A1386" s="3">
        <f t="shared" si="459"/>
        <v>1374</v>
      </c>
      <c r="B1386" s="263"/>
      <c r="C1386" s="263"/>
      <c r="D1386" s="263"/>
      <c r="E1386" s="259"/>
      <c r="F1386" s="259"/>
      <c r="G1386" s="43"/>
      <c r="H1386" s="264"/>
      <c r="I1386" s="261"/>
      <c r="J1386" s="106"/>
      <c r="K1386" s="247"/>
      <c r="L1386" s="247"/>
      <c r="M1386" s="247"/>
      <c r="N1386" s="248" t="str">
        <f>IF(AND(K1386&lt;&gt;"",L1386&lt;&gt;"",J1386&lt;&gt;""),ROUND(MIN(IF(OR(J1386="OZZ",J1386="ZZ"),5000,17300),TRUNC(0.75*(SUMIF($D$12:$D1386,$D1386,K$12:K1386)+SUMIF($D$12:$D1386,$D1386,L$12:L1386)),2)) - SUMIF($D$12:$D1385,$D1386,N$12:N1385),2),"")</f>
        <v/>
      </c>
      <c r="O1386" s="249" t="str">
        <f>IF(AND(K1386&lt;&gt;"",L1386&lt;&gt;"",M1386&lt;&gt;"",J1386&lt;&gt;"",AH1386&lt;&gt;""),IF(OR(J1386="OZZ",J1386="ZZ"),ROUND(0-SUMIF($D$12:$D1385,$D1386,O$12:O1385),2),IF(M1386=0,0,ROUND(MIN(MIN(17300,TRUNC(0.75*(SUMIF($D$12:$D$2012,$D1386,K$12:K$2012)+SUMIF($D$12:$D$2012,$D1386,L$12:L$2012)),2)+SUMIF($D$12:$D1386,$D1386,AH$12:AH1386))-SUMIF($D$12:$D1385,$D1386,O$12:O1385)-SUMIF($D$12:$D$2012,$D1386,N$12:N$2012),AH1386),2))),"")</f>
        <v/>
      </c>
      <c r="P1386" s="250" t="str">
        <f>IF(J1386&lt;&gt;"",1000 - SUMIF($D$12:$D1385,$D1386,P$12:P1385),"")</f>
        <v/>
      </c>
      <c r="Q1386" s="106"/>
      <c r="R1386" s="247"/>
      <c r="S1386" s="247"/>
      <c r="T1386" s="247"/>
      <c r="U1386" s="248" t="str">
        <f>IF(AND(R1386&lt;&gt;"",S1386&lt;&gt;"",Q1386&lt;&gt;""),ROUND(MIN(IF(OR(Q1386="OZZ",Q1386="ZZ"),5000,17300),TRUNC(0.75*(SUMIF($D$12:$D1386,$D1386,R$12:R1386)+SUMIF($D$12:$D1386,$D1386,S$12:S1386)),2)) - SUMIF($D$12:$D1385,$D1386,U$12:U1385),2),"")</f>
        <v/>
      </c>
      <c r="V1386" s="248" t="str">
        <f>IF(AND(R1386&lt;&gt;"",S1386&lt;&gt;"",T1386&lt;&gt;"",Q1386&lt;&gt;"",AL1386&lt;&gt;""),IF(OR(Q1386="OZZ",Q1386="ZZ"),ROUND(0-SUMIF($D$12:$D1385,$D1386,V$12:V1385),2),IF(T1386=0,0,ROUND(MIN(MIN(17300,TRUNC(0.75*(SUMIF($D$12:$D$2012,$D1386,R$12:R$2012)+SUMIF($D$12:$D$2012,$D1386,S$12:S$2012)),2)+SUMIF($D$12:$D1386,$D1386,AL$12:AL1386))-SUMIF($D$12:$D1385,$D1386,V$12:V1385)-SUMIF($D$12:$D$2012,$D1386,U$12:U$2012),AL1386),2))),"")</f>
        <v/>
      </c>
      <c r="W1386" s="250" t="str">
        <f>IF(Q1386&lt;&gt;"",1000 - SUMIF($D$12:$D1385,$D1386,W$12:W1385),"")</f>
        <v/>
      </c>
      <c r="X1386" s="106"/>
      <c r="Y1386" s="247"/>
      <c r="Z1386" s="247"/>
      <c r="AA1386" s="247"/>
      <c r="AB1386" s="248" t="str">
        <f>IF(AND(Y1386&lt;&gt;"",Z1386&lt;&gt;"",X1386&lt;&gt;""),ROUND(MIN(IF(OR(X1386="OZZ",X1386="ZZ"),5000,17300),TRUNC(0.75*(SUMIF($D$12:$D1386,$D1386,Y$12:Y1386)+SUMIF($D$12:$D1386,$D1386,Z$12:Z1386)),2)) - SUMIF($D$12:$D1385,$D1386,AB$12:AB1385),2),"")</f>
        <v/>
      </c>
      <c r="AC1386" s="251" t="str">
        <f>IF(AND(Y1386&lt;&gt;"",Z1386&lt;&gt;"",AA1386&lt;&gt;"",X1386&lt;&gt;"",AP1386&lt;&gt;""),IF(OR(X1386="OZZ",X1386="ZZ"),ROUND(0-SUMIF($D$12:$D1385,$D1386,AC$12:AC1385),2),IF(AA1386=0,0,ROUND(MIN(MIN(17300,TRUNC(0.75*(SUMIF($D$12:$D$2012,$D1386,Y$12:Y$2012)+SUMIF($D$12:$D$2012,$D1386,Z$12:Z$2012)),2)+SUMIF($D$12:$D1386,$D1386,AP$12:AP1386))-SUMIF($D$12:$D1385,$D1386,AC$12:AC1385)-SUMIF($D$12:$D$2012,$D1386,AB$12:AB$2012),AP1386),2))),"")</f>
        <v/>
      </c>
      <c r="AD1386" s="250" t="str">
        <f>IF(X1386&lt;&gt;"",1000 - SUMIF($D$12:$D1385,$D1386,AD$12:AD1385),"")</f>
        <v/>
      </c>
      <c r="AE1386" s="252"/>
      <c r="AF1386" s="253"/>
      <c r="AG1386" s="254"/>
      <c r="AH1386" s="255" t="str">
        <f t="shared" si="460"/>
        <v/>
      </c>
      <c r="AI1386" s="256"/>
      <c r="AJ1386" s="253"/>
      <c r="AK1386" s="254"/>
      <c r="AL1386" s="255" t="str">
        <f t="shared" si="461"/>
        <v/>
      </c>
      <c r="AM1386" s="256"/>
      <c r="AN1386" s="253"/>
      <c r="AO1386" s="254"/>
      <c r="AP1386" s="255" t="str">
        <f t="shared" si="441"/>
        <v/>
      </c>
      <c r="AQ1386" s="116"/>
      <c r="AR1386" s="116"/>
      <c r="AS1386" s="117"/>
      <c r="AT1386" s="118"/>
      <c r="AU1386" s="119" t="str">
        <f>IF(D1386&lt;&gt; "", IF(COUNTIF($D$12:$D1386,$D1386)&gt;1,0,IF(SUM(N1386,U1386,AB1386)&gt;0,IF(AND(X1386="",OR(Q1386&lt;&gt;"",J1386&lt;&gt;"")),IF(Q1386&lt;&gt;"",Q1386,IF(J1386&lt;&gt;"",J1386,0)),IF(AND(Q1386&lt;&gt;"",J1386&lt;&gt;"",Q1386=J1386),Q1386,X1386)),0)),"")</f>
        <v/>
      </c>
      <c r="AV1386" s="119" t="str">
        <f>IF(D1386&lt;&gt;"",IF(COUNTIF($D$12:$D1386,$D1386)&gt;1,0,IF(SUM(O1386,V1386,AC1386)&gt;0,IF(AND(X1386="",OR(Q1386&lt;&gt;"",J1386&lt;&gt;"")),IF(Q1386&lt;&gt;"",Q1386,IF(J1386&lt;&gt;"",J1386,0)),IF(AND(Q1386&lt;&gt;"",J1386&lt;&gt;"",Q1386=J1386),Q1386,X1386)),0)),"")</f>
        <v/>
      </c>
      <c r="AW1386" s="119" t="str">
        <f>IF(D1386&lt;&gt;"",IF(COUNTIF($D$12:$D1386,$D1386)&gt;1,0,IF(SUM(P1386,W1386,AD1386)&gt;0,IF(AND(X1386="",OR(Q1386&lt;&gt;"",J1386&lt;&gt;"")),IF(Q1386&lt;&gt;"",Q1386,IF(J1386&lt;&gt;"",J1386,0)),IF(AND(Q1386&lt;&gt;"",J1386&lt;&gt;"",Q1386=J1386),Q1386,X1386)),0)),"")</f>
        <v/>
      </c>
      <c r="AX1386" s="118" t="str">
        <f t="shared" si="442"/>
        <v/>
      </c>
      <c r="AY1386" s="118" t="str">
        <f t="shared" si="443"/>
        <v/>
      </c>
      <c r="AZ1386" s="118" t="str">
        <f t="shared" si="444"/>
        <v/>
      </c>
      <c r="BA1386" s="118" t="str">
        <f t="shared" si="445"/>
        <v/>
      </c>
      <c r="BB1386" s="118" t="str">
        <f t="shared" si="446"/>
        <v/>
      </c>
      <c r="BC1386" s="118" t="str">
        <f t="shared" si="447"/>
        <v/>
      </c>
      <c r="BD1386" s="118" t="str">
        <f t="shared" si="448"/>
        <v/>
      </c>
      <c r="BE1386" s="118" t="str">
        <f t="shared" si="449"/>
        <v/>
      </c>
      <c r="BF1386" s="118" t="str">
        <f t="shared" si="450"/>
        <v/>
      </c>
      <c r="BG1386" s="120"/>
      <c r="BH1386" s="120" t="str">
        <f t="shared" si="451"/>
        <v/>
      </c>
      <c r="BI1386" s="120" t="str">
        <f t="shared" si="452"/>
        <v/>
      </c>
      <c r="BJ1386" s="121"/>
      <c r="BK1386" s="120" t="str">
        <f t="shared" si="453"/>
        <v/>
      </c>
      <c r="BL1386" s="120" t="str">
        <f t="shared" si="454"/>
        <v/>
      </c>
      <c r="BM1386" s="120" t="str">
        <f t="shared" si="455"/>
        <v/>
      </c>
      <c r="BN1386" s="120" t="str">
        <f t="shared" si="456"/>
        <v/>
      </c>
      <c r="BO1386" s="120" t="str">
        <f t="shared" si="457"/>
        <v/>
      </c>
      <c r="BP1386" s="120" t="str">
        <f t="shared" si="458"/>
        <v/>
      </c>
      <c r="BQ1386" s="98"/>
      <c r="BR1386" s="98"/>
      <c r="BS1386" s="98"/>
      <c r="BT1386" s="98"/>
      <c r="BU1386" s="98"/>
      <c r="BV1386" s="98"/>
      <c r="BW1386" s="98"/>
      <c r="BX1386" s="98"/>
      <c r="BY1386" s="98"/>
      <c r="BZ1386" s="98"/>
      <c r="CA1386" s="98"/>
      <c r="CB1386" s="98"/>
      <c r="CC1386" s="98"/>
      <c r="CD1386" s="98"/>
      <c r="CE1386" s="98"/>
      <c r="CF1386" s="98"/>
      <c r="CG1386" s="98"/>
      <c r="CH1386" s="98"/>
      <c r="CI1386" s="98"/>
      <c r="CJ1386" s="98"/>
      <c r="CK1386" s="98"/>
      <c r="CL1386" s="98"/>
      <c r="CM1386" s="98"/>
      <c r="CN1386" s="98"/>
      <c r="CO1386" s="98"/>
      <c r="CP1386" s="98"/>
      <c r="CQ1386" s="98"/>
      <c r="CR1386" s="98"/>
      <c r="CS1386" s="98"/>
    </row>
    <row r="1387" spans="1:97" s="4" customFormat="1" ht="18.75" customHeight="1" x14ac:dyDescent="0.2">
      <c r="A1387" s="3">
        <f t="shared" si="459"/>
        <v>1375</v>
      </c>
      <c r="B1387" s="263"/>
      <c r="C1387" s="263"/>
      <c r="D1387" s="263"/>
      <c r="E1387" s="259"/>
      <c r="F1387" s="259"/>
      <c r="G1387" s="43"/>
      <c r="H1387" s="264"/>
      <c r="I1387" s="261"/>
      <c r="J1387" s="106"/>
      <c r="K1387" s="247"/>
      <c r="L1387" s="247"/>
      <c r="M1387" s="247"/>
      <c r="N1387" s="248" t="str">
        <f>IF(AND(K1387&lt;&gt;"",L1387&lt;&gt;"",J1387&lt;&gt;""),ROUND(MIN(IF(OR(J1387="OZZ",J1387="ZZ"),5000,17300),TRUNC(0.75*(SUMIF($D$12:$D1387,$D1387,K$12:K1387)+SUMIF($D$12:$D1387,$D1387,L$12:L1387)),2)) - SUMIF($D$12:$D1386,$D1387,N$12:N1386),2),"")</f>
        <v/>
      </c>
      <c r="O1387" s="249" t="str">
        <f>IF(AND(K1387&lt;&gt;"",L1387&lt;&gt;"",M1387&lt;&gt;"",J1387&lt;&gt;"",AH1387&lt;&gt;""),IF(OR(J1387="OZZ",J1387="ZZ"),ROUND(0-SUMIF($D$12:$D1386,$D1387,O$12:O1386),2),IF(M1387=0,0,ROUND(MIN(MIN(17300,TRUNC(0.75*(SUMIF($D$12:$D$2012,$D1387,K$12:K$2012)+SUMIF($D$12:$D$2012,$D1387,L$12:L$2012)),2)+SUMIF($D$12:$D1387,$D1387,AH$12:AH1387))-SUMIF($D$12:$D1386,$D1387,O$12:O1386)-SUMIF($D$12:$D$2012,$D1387,N$12:N$2012),AH1387),2))),"")</f>
        <v/>
      </c>
      <c r="P1387" s="250" t="str">
        <f>IF(J1387&lt;&gt;"",1000 - SUMIF($D$12:$D1386,$D1387,P$12:P1386),"")</f>
        <v/>
      </c>
      <c r="Q1387" s="106"/>
      <c r="R1387" s="247"/>
      <c r="S1387" s="247"/>
      <c r="T1387" s="247"/>
      <c r="U1387" s="248" t="str">
        <f>IF(AND(R1387&lt;&gt;"",S1387&lt;&gt;"",Q1387&lt;&gt;""),ROUND(MIN(IF(OR(Q1387="OZZ",Q1387="ZZ"),5000,17300),TRUNC(0.75*(SUMIF($D$12:$D1387,$D1387,R$12:R1387)+SUMIF($D$12:$D1387,$D1387,S$12:S1387)),2)) - SUMIF($D$12:$D1386,$D1387,U$12:U1386),2),"")</f>
        <v/>
      </c>
      <c r="V1387" s="248" t="str">
        <f>IF(AND(R1387&lt;&gt;"",S1387&lt;&gt;"",T1387&lt;&gt;"",Q1387&lt;&gt;"",AL1387&lt;&gt;""),IF(OR(Q1387="OZZ",Q1387="ZZ"),ROUND(0-SUMIF($D$12:$D1386,$D1387,V$12:V1386),2),IF(T1387=0,0,ROUND(MIN(MIN(17300,TRUNC(0.75*(SUMIF($D$12:$D$2012,$D1387,R$12:R$2012)+SUMIF($D$12:$D$2012,$D1387,S$12:S$2012)),2)+SUMIF($D$12:$D1387,$D1387,AL$12:AL1387))-SUMIF($D$12:$D1386,$D1387,V$12:V1386)-SUMIF($D$12:$D$2012,$D1387,U$12:U$2012),AL1387),2))),"")</f>
        <v/>
      </c>
      <c r="W1387" s="250" t="str">
        <f>IF(Q1387&lt;&gt;"",1000 - SUMIF($D$12:$D1386,$D1387,W$12:W1386),"")</f>
        <v/>
      </c>
      <c r="X1387" s="106"/>
      <c r="Y1387" s="247"/>
      <c r="Z1387" s="247"/>
      <c r="AA1387" s="247"/>
      <c r="AB1387" s="248" t="str">
        <f>IF(AND(Y1387&lt;&gt;"",Z1387&lt;&gt;"",X1387&lt;&gt;""),ROUND(MIN(IF(OR(X1387="OZZ",X1387="ZZ"),5000,17300),TRUNC(0.75*(SUMIF($D$12:$D1387,$D1387,Y$12:Y1387)+SUMIF($D$12:$D1387,$D1387,Z$12:Z1387)),2)) - SUMIF($D$12:$D1386,$D1387,AB$12:AB1386),2),"")</f>
        <v/>
      </c>
      <c r="AC1387" s="251" t="str">
        <f>IF(AND(Y1387&lt;&gt;"",Z1387&lt;&gt;"",AA1387&lt;&gt;"",X1387&lt;&gt;"",AP1387&lt;&gt;""),IF(OR(X1387="OZZ",X1387="ZZ"),ROUND(0-SUMIF($D$12:$D1386,$D1387,AC$12:AC1386),2),IF(AA1387=0,0,ROUND(MIN(MIN(17300,TRUNC(0.75*(SUMIF($D$12:$D$2012,$D1387,Y$12:Y$2012)+SUMIF($D$12:$D$2012,$D1387,Z$12:Z$2012)),2)+SUMIF($D$12:$D1387,$D1387,AP$12:AP1387))-SUMIF($D$12:$D1386,$D1387,AC$12:AC1386)-SUMIF($D$12:$D$2012,$D1387,AB$12:AB$2012),AP1387),2))),"")</f>
        <v/>
      </c>
      <c r="AD1387" s="250" t="str">
        <f>IF(X1387&lt;&gt;"",1000 - SUMIF($D$12:$D1386,$D1387,AD$12:AD1386),"")</f>
        <v/>
      </c>
      <c r="AE1387" s="252"/>
      <c r="AF1387" s="253"/>
      <c r="AG1387" s="254"/>
      <c r="AH1387" s="255" t="str">
        <f t="shared" si="460"/>
        <v/>
      </c>
      <c r="AI1387" s="256"/>
      <c r="AJ1387" s="253"/>
      <c r="AK1387" s="254"/>
      <c r="AL1387" s="255" t="str">
        <f t="shared" si="461"/>
        <v/>
      </c>
      <c r="AM1387" s="256"/>
      <c r="AN1387" s="253"/>
      <c r="AO1387" s="254"/>
      <c r="AP1387" s="255" t="str">
        <f t="shared" si="441"/>
        <v/>
      </c>
      <c r="AQ1387" s="116"/>
      <c r="AR1387" s="116"/>
      <c r="AS1387" s="117"/>
      <c r="AT1387" s="118"/>
      <c r="AU1387" s="119" t="str">
        <f>IF(D1387&lt;&gt; "", IF(COUNTIF($D$12:$D1387,$D1387)&gt;1,0,IF(SUM(N1387,U1387,AB1387)&gt;0,IF(AND(X1387="",OR(Q1387&lt;&gt;"",J1387&lt;&gt;"")),IF(Q1387&lt;&gt;"",Q1387,IF(J1387&lt;&gt;"",J1387,0)),IF(AND(Q1387&lt;&gt;"",J1387&lt;&gt;"",Q1387=J1387),Q1387,X1387)),0)),"")</f>
        <v/>
      </c>
      <c r="AV1387" s="119" t="str">
        <f>IF(D1387&lt;&gt;"",IF(COUNTIF($D$12:$D1387,$D1387)&gt;1,0,IF(SUM(O1387,V1387,AC1387)&gt;0,IF(AND(X1387="",OR(Q1387&lt;&gt;"",J1387&lt;&gt;"")),IF(Q1387&lt;&gt;"",Q1387,IF(J1387&lt;&gt;"",J1387,0)),IF(AND(Q1387&lt;&gt;"",J1387&lt;&gt;"",Q1387=J1387),Q1387,X1387)),0)),"")</f>
        <v/>
      </c>
      <c r="AW1387" s="119" t="str">
        <f>IF(D1387&lt;&gt;"",IF(COUNTIF($D$12:$D1387,$D1387)&gt;1,0,IF(SUM(P1387,W1387,AD1387)&gt;0,IF(AND(X1387="",OR(Q1387&lt;&gt;"",J1387&lt;&gt;"")),IF(Q1387&lt;&gt;"",Q1387,IF(J1387&lt;&gt;"",J1387,0)),IF(AND(Q1387&lt;&gt;"",J1387&lt;&gt;"",Q1387=J1387),Q1387,X1387)),0)),"")</f>
        <v/>
      </c>
      <c r="AX1387" s="118" t="str">
        <f t="shared" si="442"/>
        <v/>
      </c>
      <c r="AY1387" s="118" t="str">
        <f t="shared" si="443"/>
        <v/>
      </c>
      <c r="AZ1387" s="118" t="str">
        <f t="shared" si="444"/>
        <v/>
      </c>
      <c r="BA1387" s="118" t="str">
        <f t="shared" si="445"/>
        <v/>
      </c>
      <c r="BB1387" s="118" t="str">
        <f t="shared" si="446"/>
        <v/>
      </c>
      <c r="BC1387" s="118" t="str">
        <f t="shared" si="447"/>
        <v/>
      </c>
      <c r="BD1387" s="118" t="str">
        <f t="shared" si="448"/>
        <v/>
      </c>
      <c r="BE1387" s="118" t="str">
        <f t="shared" si="449"/>
        <v/>
      </c>
      <c r="BF1387" s="118" t="str">
        <f t="shared" si="450"/>
        <v/>
      </c>
      <c r="BG1387" s="120"/>
      <c r="BH1387" s="120" t="str">
        <f t="shared" si="451"/>
        <v/>
      </c>
      <c r="BI1387" s="120" t="str">
        <f t="shared" si="452"/>
        <v/>
      </c>
      <c r="BJ1387" s="121"/>
      <c r="BK1387" s="120" t="str">
        <f t="shared" si="453"/>
        <v/>
      </c>
      <c r="BL1387" s="120" t="str">
        <f t="shared" si="454"/>
        <v/>
      </c>
      <c r="BM1387" s="120" t="str">
        <f t="shared" si="455"/>
        <v/>
      </c>
      <c r="BN1387" s="120" t="str">
        <f t="shared" si="456"/>
        <v/>
      </c>
      <c r="BO1387" s="120" t="str">
        <f t="shared" si="457"/>
        <v/>
      </c>
      <c r="BP1387" s="120" t="str">
        <f t="shared" si="458"/>
        <v/>
      </c>
      <c r="BQ1387" s="98"/>
      <c r="BR1387" s="98"/>
      <c r="BS1387" s="98"/>
      <c r="BT1387" s="98"/>
      <c r="BU1387" s="98"/>
      <c r="BV1387" s="98"/>
      <c r="BW1387" s="98"/>
      <c r="BX1387" s="98"/>
      <c r="BY1387" s="98"/>
      <c r="BZ1387" s="98"/>
      <c r="CA1387" s="98"/>
      <c r="CB1387" s="98"/>
      <c r="CC1387" s="98"/>
      <c r="CD1387" s="98"/>
      <c r="CE1387" s="98"/>
      <c r="CF1387" s="98"/>
      <c r="CG1387" s="98"/>
      <c r="CH1387" s="98"/>
      <c r="CI1387" s="98"/>
      <c r="CJ1387" s="98"/>
      <c r="CK1387" s="98"/>
      <c r="CL1387" s="98"/>
      <c r="CM1387" s="98"/>
      <c r="CN1387" s="98"/>
      <c r="CO1387" s="98"/>
      <c r="CP1387" s="98"/>
      <c r="CQ1387" s="98"/>
      <c r="CR1387" s="98"/>
      <c r="CS1387" s="98"/>
    </row>
    <row r="1388" spans="1:97" s="4" customFormat="1" ht="18.75" customHeight="1" x14ac:dyDescent="0.2">
      <c r="A1388" s="3">
        <f t="shared" si="459"/>
        <v>1376</v>
      </c>
      <c r="B1388" s="263"/>
      <c r="C1388" s="263"/>
      <c r="D1388" s="263"/>
      <c r="E1388" s="259"/>
      <c r="F1388" s="259"/>
      <c r="G1388" s="43"/>
      <c r="H1388" s="264"/>
      <c r="I1388" s="261"/>
      <c r="J1388" s="106"/>
      <c r="K1388" s="247"/>
      <c r="L1388" s="247"/>
      <c r="M1388" s="247"/>
      <c r="N1388" s="248" t="str">
        <f>IF(AND(K1388&lt;&gt;"",L1388&lt;&gt;"",J1388&lt;&gt;""),ROUND(MIN(IF(OR(J1388="OZZ",J1388="ZZ"),5000,17300),TRUNC(0.75*(SUMIF($D$12:$D1388,$D1388,K$12:K1388)+SUMIF($D$12:$D1388,$D1388,L$12:L1388)),2)) - SUMIF($D$12:$D1387,$D1388,N$12:N1387),2),"")</f>
        <v/>
      </c>
      <c r="O1388" s="249" t="str">
        <f>IF(AND(K1388&lt;&gt;"",L1388&lt;&gt;"",M1388&lt;&gt;"",J1388&lt;&gt;"",AH1388&lt;&gt;""),IF(OR(J1388="OZZ",J1388="ZZ"),ROUND(0-SUMIF($D$12:$D1387,$D1388,O$12:O1387),2),IF(M1388=0,0,ROUND(MIN(MIN(17300,TRUNC(0.75*(SUMIF($D$12:$D$2012,$D1388,K$12:K$2012)+SUMIF($D$12:$D$2012,$D1388,L$12:L$2012)),2)+SUMIF($D$12:$D1388,$D1388,AH$12:AH1388))-SUMIF($D$12:$D1387,$D1388,O$12:O1387)-SUMIF($D$12:$D$2012,$D1388,N$12:N$2012),AH1388),2))),"")</f>
        <v/>
      </c>
      <c r="P1388" s="250" t="str">
        <f>IF(J1388&lt;&gt;"",1000 - SUMIF($D$12:$D1387,$D1388,P$12:P1387),"")</f>
        <v/>
      </c>
      <c r="Q1388" s="106"/>
      <c r="R1388" s="247"/>
      <c r="S1388" s="247"/>
      <c r="T1388" s="247"/>
      <c r="U1388" s="248" t="str">
        <f>IF(AND(R1388&lt;&gt;"",S1388&lt;&gt;"",Q1388&lt;&gt;""),ROUND(MIN(IF(OR(Q1388="OZZ",Q1388="ZZ"),5000,17300),TRUNC(0.75*(SUMIF($D$12:$D1388,$D1388,R$12:R1388)+SUMIF($D$12:$D1388,$D1388,S$12:S1388)),2)) - SUMIF($D$12:$D1387,$D1388,U$12:U1387),2),"")</f>
        <v/>
      </c>
      <c r="V1388" s="248" t="str">
        <f>IF(AND(R1388&lt;&gt;"",S1388&lt;&gt;"",T1388&lt;&gt;"",Q1388&lt;&gt;"",AL1388&lt;&gt;""),IF(OR(Q1388="OZZ",Q1388="ZZ"),ROUND(0-SUMIF($D$12:$D1387,$D1388,V$12:V1387),2),IF(T1388=0,0,ROUND(MIN(MIN(17300,TRUNC(0.75*(SUMIF($D$12:$D$2012,$D1388,R$12:R$2012)+SUMIF($D$12:$D$2012,$D1388,S$12:S$2012)),2)+SUMIF($D$12:$D1388,$D1388,AL$12:AL1388))-SUMIF($D$12:$D1387,$D1388,V$12:V1387)-SUMIF($D$12:$D$2012,$D1388,U$12:U$2012),AL1388),2))),"")</f>
        <v/>
      </c>
      <c r="W1388" s="250" t="str">
        <f>IF(Q1388&lt;&gt;"",1000 - SUMIF($D$12:$D1387,$D1388,W$12:W1387),"")</f>
        <v/>
      </c>
      <c r="X1388" s="106"/>
      <c r="Y1388" s="247"/>
      <c r="Z1388" s="247"/>
      <c r="AA1388" s="247"/>
      <c r="AB1388" s="248" t="str">
        <f>IF(AND(Y1388&lt;&gt;"",Z1388&lt;&gt;"",X1388&lt;&gt;""),ROUND(MIN(IF(OR(X1388="OZZ",X1388="ZZ"),5000,17300),TRUNC(0.75*(SUMIF($D$12:$D1388,$D1388,Y$12:Y1388)+SUMIF($D$12:$D1388,$D1388,Z$12:Z1388)),2)) - SUMIF($D$12:$D1387,$D1388,AB$12:AB1387),2),"")</f>
        <v/>
      </c>
      <c r="AC1388" s="251" t="str">
        <f>IF(AND(Y1388&lt;&gt;"",Z1388&lt;&gt;"",AA1388&lt;&gt;"",X1388&lt;&gt;"",AP1388&lt;&gt;""),IF(OR(X1388="OZZ",X1388="ZZ"),ROUND(0-SUMIF($D$12:$D1387,$D1388,AC$12:AC1387),2),IF(AA1388=0,0,ROUND(MIN(MIN(17300,TRUNC(0.75*(SUMIF($D$12:$D$2012,$D1388,Y$12:Y$2012)+SUMIF($D$12:$D$2012,$D1388,Z$12:Z$2012)),2)+SUMIF($D$12:$D1388,$D1388,AP$12:AP1388))-SUMIF($D$12:$D1387,$D1388,AC$12:AC1387)-SUMIF($D$12:$D$2012,$D1388,AB$12:AB$2012),AP1388),2))),"")</f>
        <v/>
      </c>
      <c r="AD1388" s="250" t="str">
        <f>IF(X1388&lt;&gt;"",1000 - SUMIF($D$12:$D1387,$D1388,AD$12:AD1387),"")</f>
        <v/>
      </c>
      <c r="AE1388" s="252"/>
      <c r="AF1388" s="253"/>
      <c r="AG1388" s="254"/>
      <c r="AH1388" s="255" t="str">
        <f t="shared" si="460"/>
        <v/>
      </c>
      <c r="AI1388" s="256"/>
      <c r="AJ1388" s="253"/>
      <c r="AK1388" s="254"/>
      <c r="AL1388" s="255" t="str">
        <f t="shared" si="461"/>
        <v/>
      </c>
      <c r="AM1388" s="256"/>
      <c r="AN1388" s="253"/>
      <c r="AO1388" s="254"/>
      <c r="AP1388" s="255" t="str">
        <f t="shared" si="441"/>
        <v/>
      </c>
      <c r="AQ1388" s="116"/>
      <c r="AR1388" s="116"/>
      <c r="AS1388" s="117"/>
      <c r="AT1388" s="118"/>
      <c r="AU1388" s="119" t="str">
        <f>IF(D1388&lt;&gt; "", IF(COUNTIF($D$12:$D1388,$D1388)&gt;1,0,IF(SUM(N1388,U1388,AB1388)&gt;0,IF(AND(X1388="",OR(Q1388&lt;&gt;"",J1388&lt;&gt;"")),IF(Q1388&lt;&gt;"",Q1388,IF(J1388&lt;&gt;"",J1388,0)),IF(AND(Q1388&lt;&gt;"",J1388&lt;&gt;"",Q1388=J1388),Q1388,X1388)),0)),"")</f>
        <v/>
      </c>
      <c r="AV1388" s="119" t="str">
        <f>IF(D1388&lt;&gt;"",IF(COUNTIF($D$12:$D1388,$D1388)&gt;1,0,IF(SUM(O1388,V1388,AC1388)&gt;0,IF(AND(X1388="",OR(Q1388&lt;&gt;"",J1388&lt;&gt;"")),IF(Q1388&lt;&gt;"",Q1388,IF(J1388&lt;&gt;"",J1388,0)),IF(AND(Q1388&lt;&gt;"",J1388&lt;&gt;"",Q1388=J1388),Q1388,X1388)),0)),"")</f>
        <v/>
      </c>
      <c r="AW1388" s="119" t="str">
        <f>IF(D1388&lt;&gt;"",IF(COUNTIF($D$12:$D1388,$D1388)&gt;1,0,IF(SUM(P1388,W1388,AD1388)&gt;0,IF(AND(X1388="",OR(Q1388&lt;&gt;"",J1388&lt;&gt;"")),IF(Q1388&lt;&gt;"",Q1388,IF(J1388&lt;&gt;"",J1388,0)),IF(AND(Q1388&lt;&gt;"",J1388&lt;&gt;"",Q1388=J1388),Q1388,X1388)),0)),"")</f>
        <v/>
      </c>
      <c r="AX1388" s="118" t="str">
        <f t="shared" si="442"/>
        <v/>
      </c>
      <c r="AY1388" s="118" t="str">
        <f t="shared" si="443"/>
        <v/>
      </c>
      <c r="AZ1388" s="118" t="str">
        <f t="shared" si="444"/>
        <v/>
      </c>
      <c r="BA1388" s="118" t="str">
        <f t="shared" si="445"/>
        <v/>
      </c>
      <c r="BB1388" s="118" t="str">
        <f t="shared" si="446"/>
        <v/>
      </c>
      <c r="BC1388" s="118" t="str">
        <f t="shared" si="447"/>
        <v/>
      </c>
      <c r="BD1388" s="118" t="str">
        <f t="shared" si="448"/>
        <v/>
      </c>
      <c r="BE1388" s="118" t="str">
        <f t="shared" si="449"/>
        <v/>
      </c>
      <c r="BF1388" s="118" t="str">
        <f t="shared" si="450"/>
        <v/>
      </c>
      <c r="BG1388" s="120"/>
      <c r="BH1388" s="120" t="str">
        <f t="shared" si="451"/>
        <v/>
      </c>
      <c r="BI1388" s="120" t="str">
        <f t="shared" si="452"/>
        <v/>
      </c>
      <c r="BJ1388" s="121"/>
      <c r="BK1388" s="120" t="str">
        <f t="shared" si="453"/>
        <v/>
      </c>
      <c r="BL1388" s="120" t="str">
        <f t="shared" si="454"/>
        <v/>
      </c>
      <c r="BM1388" s="120" t="str">
        <f t="shared" si="455"/>
        <v/>
      </c>
      <c r="BN1388" s="120" t="str">
        <f t="shared" si="456"/>
        <v/>
      </c>
      <c r="BO1388" s="120" t="str">
        <f t="shared" si="457"/>
        <v/>
      </c>
      <c r="BP1388" s="120" t="str">
        <f t="shared" si="458"/>
        <v/>
      </c>
      <c r="BQ1388" s="98"/>
      <c r="BR1388" s="98"/>
      <c r="BS1388" s="98"/>
      <c r="BT1388" s="98"/>
      <c r="BU1388" s="98"/>
      <c r="BV1388" s="98"/>
      <c r="BW1388" s="98"/>
      <c r="BX1388" s="98"/>
      <c r="BY1388" s="98"/>
      <c r="BZ1388" s="98"/>
      <c r="CA1388" s="98"/>
      <c r="CB1388" s="98"/>
      <c r="CC1388" s="98"/>
      <c r="CD1388" s="98"/>
      <c r="CE1388" s="98"/>
      <c r="CF1388" s="98"/>
      <c r="CG1388" s="98"/>
      <c r="CH1388" s="98"/>
      <c r="CI1388" s="98"/>
      <c r="CJ1388" s="98"/>
      <c r="CK1388" s="98"/>
      <c r="CL1388" s="98"/>
      <c r="CM1388" s="98"/>
      <c r="CN1388" s="98"/>
      <c r="CO1388" s="98"/>
      <c r="CP1388" s="98"/>
      <c r="CQ1388" s="98"/>
      <c r="CR1388" s="98"/>
      <c r="CS1388" s="98"/>
    </row>
    <row r="1389" spans="1:97" s="4" customFormat="1" ht="18.75" customHeight="1" x14ac:dyDescent="0.2">
      <c r="A1389" s="3">
        <f t="shared" si="459"/>
        <v>1377</v>
      </c>
      <c r="B1389" s="263"/>
      <c r="C1389" s="263"/>
      <c r="D1389" s="263"/>
      <c r="E1389" s="259"/>
      <c r="F1389" s="259"/>
      <c r="G1389" s="43"/>
      <c r="H1389" s="264"/>
      <c r="I1389" s="261"/>
      <c r="J1389" s="106"/>
      <c r="K1389" s="247"/>
      <c r="L1389" s="247"/>
      <c r="M1389" s="247"/>
      <c r="N1389" s="248" t="str">
        <f>IF(AND(K1389&lt;&gt;"",L1389&lt;&gt;"",J1389&lt;&gt;""),ROUND(MIN(IF(OR(J1389="OZZ",J1389="ZZ"),5000,17300),TRUNC(0.75*(SUMIF($D$12:$D1389,$D1389,K$12:K1389)+SUMIF($D$12:$D1389,$D1389,L$12:L1389)),2)) - SUMIF($D$12:$D1388,$D1389,N$12:N1388),2),"")</f>
        <v/>
      </c>
      <c r="O1389" s="249" t="str">
        <f>IF(AND(K1389&lt;&gt;"",L1389&lt;&gt;"",M1389&lt;&gt;"",J1389&lt;&gt;"",AH1389&lt;&gt;""),IF(OR(J1389="OZZ",J1389="ZZ"),ROUND(0-SUMIF($D$12:$D1388,$D1389,O$12:O1388),2),IF(M1389=0,0,ROUND(MIN(MIN(17300,TRUNC(0.75*(SUMIF($D$12:$D$2012,$D1389,K$12:K$2012)+SUMIF($D$12:$D$2012,$D1389,L$12:L$2012)),2)+SUMIF($D$12:$D1389,$D1389,AH$12:AH1389))-SUMIF($D$12:$D1388,$D1389,O$12:O1388)-SUMIF($D$12:$D$2012,$D1389,N$12:N$2012),AH1389),2))),"")</f>
        <v/>
      </c>
      <c r="P1389" s="250" t="str">
        <f>IF(J1389&lt;&gt;"",1000 - SUMIF($D$12:$D1388,$D1389,P$12:P1388),"")</f>
        <v/>
      </c>
      <c r="Q1389" s="106"/>
      <c r="R1389" s="247"/>
      <c r="S1389" s="247"/>
      <c r="T1389" s="247"/>
      <c r="U1389" s="248" t="str">
        <f>IF(AND(R1389&lt;&gt;"",S1389&lt;&gt;"",Q1389&lt;&gt;""),ROUND(MIN(IF(OR(Q1389="OZZ",Q1389="ZZ"),5000,17300),TRUNC(0.75*(SUMIF($D$12:$D1389,$D1389,R$12:R1389)+SUMIF($D$12:$D1389,$D1389,S$12:S1389)),2)) - SUMIF($D$12:$D1388,$D1389,U$12:U1388),2),"")</f>
        <v/>
      </c>
      <c r="V1389" s="248" t="str">
        <f>IF(AND(R1389&lt;&gt;"",S1389&lt;&gt;"",T1389&lt;&gt;"",Q1389&lt;&gt;"",AL1389&lt;&gt;""),IF(OR(Q1389="OZZ",Q1389="ZZ"),ROUND(0-SUMIF($D$12:$D1388,$D1389,V$12:V1388),2),IF(T1389=0,0,ROUND(MIN(MIN(17300,TRUNC(0.75*(SUMIF($D$12:$D$2012,$D1389,R$12:R$2012)+SUMIF($D$12:$D$2012,$D1389,S$12:S$2012)),2)+SUMIF($D$12:$D1389,$D1389,AL$12:AL1389))-SUMIF($D$12:$D1388,$D1389,V$12:V1388)-SUMIF($D$12:$D$2012,$D1389,U$12:U$2012),AL1389),2))),"")</f>
        <v/>
      </c>
      <c r="W1389" s="250" t="str">
        <f>IF(Q1389&lt;&gt;"",1000 - SUMIF($D$12:$D1388,$D1389,W$12:W1388),"")</f>
        <v/>
      </c>
      <c r="X1389" s="106"/>
      <c r="Y1389" s="247"/>
      <c r="Z1389" s="247"/>
      <c r="AA1389" s="247"/>
      <c r="AB1389" s="248" t="str">
        <f>IF(AND(Y1389&lt;&gt;"",Z1389&lt;&gt;"",X1389&lt;&gt;""),ROUND(MIN(IF(OR(X1389="OZZ",X1389="ZZ"),5000,17300),TRUNC(0.75*(SUMIF($D$12:$D1389,$D1389,Y$12:Y1389)+SUMIF($D$12:$D1389,$D1389,Z$12:Z1389)),2)) - SUMIF($D$12:$D1388,$D1389,AB$12:AB1388),2),"")</f>
        <v/>
      </c>
      <c r="AC1389" s="251" t="str">
        <f>IF(AND(Y1389&lt;&gt;"",Z1389&lt;&gt;"",AA1389&lt;&gt;"",X1389&lt;&gt;"",AP1389&lt;&gt;""),IF(OR(X1389="OZZ",X1389="ZZ"),ROUND(0-SUMIF($D$12:$D1388,$D1389,AC$12:AC1388),2),IF(AA1389=0,0,ROUND(MIN(MIN(17300,TRUNC(0.75*(SUMIF($D$12:$D$2012,$D1389,Y$12:Y$2012)+SUMIF($D$12:$D$2012,$D1389,Z$12:Z$2012)),2)+SUMIF($D$12:$D1389,$D1389,AP$12:AP1389))-SUMIF($D$12:$D1388,$D1389,AC$12:AC1388)-SUMIF($D$12:$D$2012,$D1389,AB$12:AB$2012),AP1389),2))),"")</f>
        <v/>
      </c>
      <c r="AD1389" s="250" t="str">
        <f>IF(X1389&lt;&gt;"",1000 - SUMIF($D$12:$D1388,$D1389,AD$12:AD1388),"")</f>
        <v/>
      </c>
      <c r="AE1389" s="252"/>
      <c r="AF1389" s="253"/>
      <c r="AG1389" s="254"/>
      <c r="AH1389" s="255" t="str">
        <f t="shared" si="460"/>
        <v/>
      </c>
      <c r="AI1389" s="256"/>
      <c r="AJ1389" s="253"/>
      <c r="AK1389" s="254"/>
      <c r="AL1389" s="255" t="str">
        <f t="shared" si="461"/>
        <v/>
      </c>
      <c r="AM1389" s="256"/>
      <c r="AN1389" s="253"/>
      <c r="AO1389" s="254"/>
      <c r="AP1389" s="255" t="str">
        <f t="shared" si="441"/>
        <v/>
      </c>
      <c r="AQ1389" s="116"/>
      <c r="AR1389" s="116"/>
      <c r="AS1389" s="117"/>
      <c r="AT1389" s="118"/>
      <c r="AU1389" s="119" t="str">
        <f>IF(D1389&lt;&gt; "", IF(COUNTIF($D$12:$D1389,$D1389)&gt;1,0,IF(SUM(N1389,U1389,AB1389)&gt;0,IF(AND(X1389="",OR(Q1389&lt;&gt;"",J1389&lt;&gt;"")),IF(Q1389&lt;&gt;"",Q1389,IF(J1389&lt;&gt;"",J1389,0)),IF(AND(Q1389&lt;&gt;"",J1389&lt;&gt;"",Q1389=J1389),Q1389,X1389)),0)),"")</f>
        <v/>
      </c>
      <c r="AV1389" s="119" t="str">
        <f>IF(D1389&lt;&gt;"",IF(COUNTIF($D$12:$D1389,$D1389)&gt;1,0,IF(SUM(O1389,V1389,AC1389)&gt;0,IF(AND(X1389="",OR(Q1389&lt;&gt;"",J1389&lt;&gt;"")),IF(Q1389&lt;&gt;"",Q1389,IF(J1389&lt;&gt;"",J1389,0)),IF(AND(Q1389&lt;&gt;"",J1389&lt;&gt;"",Q1389=J1389),Q1389,X1389)),0)),"")</f>
        <v/>
      </c>
      <c r="AW1389" s="119" t="str">
        <f>IF(D1389&lt;&gt;"",IF(COUNTIF($D$12:$D1389,$D1389)&gt;1,0,IF(SUM(P1389,W1389,AD1389)&gt;0,IF(AND(X1389="",OR(Q1389&lt;&gt;"",J1389&lt;&gt;"")),IF(Q1389&lt;&gt;"",Q1389,IF(J1389&lt;&gt;"",J1389,0)),IF(AND(Q1389&lt;&gt;"",J1389&lt;&gt;"",Q1389=J1389),Q1389,X1389)),0)),"")</f>
        <v/>
      </c>
      <c r="AX1389" s="118" t="str">
        <f t="shared" si="442"/>
        <v/>
      </c>
      <c r="AY1389" s="118" t="str">
        <f t="shared" si="443"/>
        <v/>
      </c>
      <c r="AZ1389" s="118" t="str">
        <f t="shared" si="444"/>
        <v/>
      </c>
      <c r="BA1389" s="118" t="str">
        <f t="shared" si="445"/>
        <v/>
      </c>
      <c r="BB1389" s="118" t="str">
        <f t="shared" si="446"/>
        <v/>
      </c>
      <c r="BC1389" s="118" t="str">
        <f t="shared" si="447"/>
        <v/>
      </c>
      <c r="BD1389" s="118" t="str">
        <f t="shared" si="448"/>
        <v/>
      </c>
      <c r="BE1389" s="118" t="str">
        <f t="shared" si="449"/>
        <v/>
      </c>
      <c r="BF1389" s="118" t="str">
        <f t="shared" si="450"/>
        <v/>
      </c>
      <c r="BG1389" s="120"/>
      <c r="BH1389" s="120" t="str">
        <f t="shared" si="451"/>
        <v/>
      </c>
      <c r="BI1389" s="120" t="str">
        <f t="shared" si="452"/>
        <v/>
      </c>
      <c r="BJ1389" s="121"/>
      <c r="BK1389" s="120" t="str">
        <f t="shared" si="453"/>
        <v/>
      </c>
      <c r="BL1389" s="120" t="str">
        <f t="shared" si="454"/>
        <v/>
      </c>
      <c r="BM1389" s="120" t="str">
        <f t="shared" si="455"/>
        <v/>
      </c>
      <c r="BN1389" s="120" t="str">
        <f t="shared" si="456"/>
        <v/>
      </c>
      <c r="BO1389" s="120" t="str">
        <f t="shared" si="457"/>
        <v/>
      </c>
      <c r="BP1389" s="120" t="str">
        <f t="shared" si="458"/>
        <v/>
      </c>
      <c r="BQ1389" s="98"/>
      <c r="BR1389" s="98"/>
      <c r="BS1389" s="98"/>
      <c r="BT1389" s="98"/>
      <c r="BU1389" s="98"/>
      <c r="BV1389" s="98"/>
      <c r="BW1389" s="98"/>
      <c r="BX1389" s="98"/>
      <c r="BY1389" s="98"/>
      <c r="BZ1389" s="98"/>
      <c r="CA1389" s="98"/>
      <c r="CB1389" s="98"/>
      <c r="CC1389" s="98"/>
      <c r="CD1389" s="98"/>
      <c r="CE1389" s="98"/>
      <c r="CF1389" s="98"/>
      <c r="CG1389" s="98"/>
      <c r="CH1389" s="98"/>
      <c r="CI1389" s="98"/>
      <c r="CJ1389" s="98"/>
      <c r="CK1389" s="98"/>
      <c r="CL1389" s="98"/>
      <c r="CM1389" s="98"/>
      <c r="CN1389" s="98"/>
      <c r="CO1389" s="98"/>
      <c r="CP1389" s="98"/>
      <c r="CQ1389" s="98"/>
      <c r="CR1389" s="98"/>
      <c r="CS1389" s="98"/>
    </row>
    <row r="1390" spans="1:97" s="4" customFormat="1" ht="18.75" customHeight="1" x14ac:dyDescent="0.2">
      <c r="A1390" s="3">
        <f t="shared" si="459"/>
        <v>1378</v>
      </c>
      <c r="B1390" s="263"/>
      <c r="C1390" s="263"/>
      <c r="D1390" s="263"/>
      <c r="E1390" s="259"/>
      <c r="F1390" s="259"/>
      <c r="G1390" s="43"/>
      <c r="H1390" s="264"/>
      <c r="I1390" s="261"/>
      <c r="J1390" s="106"/>
      <c r="K1390" s="247"/>
      <c r="L1390" s="247"/>
      <c r="M1390" s="247"/>
      <c r="N1390" s="248" t="str">
        <f>IF(AND(K1390&lt;&gt;"",L1390&lt;&gt;"",J1390&lt;&gt;""),ROUND(MIN(IF(OR(J1390="OZZ",J1390="ZZ"),5000,17300),TRUNC(0.75*(SUMIF($D$12:$D1390,$D1390,K$12:K1390)+SUMIF($D$12:$D1390,$D1390,L$12:L1390)),2)) - SUMIF($D$12:$D1389,$D1390,N$12:N1389),2),"")</f>
        <v/>
      </c>
      <c r="O1390" s="249" t="str">
        <f>IF(AND(K1390&lt;&gt;"",L1390&lt;&gt;"",M1390&lt;&gt;"",J1390&lt;&gt;"",AH1390&lt;&gt;""),IF(OR(J1390="OZZ",J1390="ZZ"),ROUND(0-SUMIF($D$12:$D1389,$D1390,O$12:O1389),2),IF(M1390=0,0,ROUND(MIN(MIN(17300,TRUNC(0.75*(SUMIF($D$12:$D$2012,$D1390,K$12:K$2012)+SUMIF($D$12:$D$2012,$D1390,L$12:L$2012)),2)+SUMIF($D$12:$D1390,$D1390,AH$12:AH1390))-SUMIF($D$12:$D1389,$D1390,O$12:O1389)-SUMIF($D$12:$D$2012,$D1390,N$12:N$2012),AH1390),2))),"")</f>
        <v/>
      </c>
      <c r="P1390" s="250" t="str">
        <f>IF(J1390&lt;&gt;"",1000 - SUMIF($D$12:$D1389,$D1390,P$12:P1389),"")</f>
        <v/>
      </c>
      <c r="Q1390" s="106"/>
      <c r="R1390" s="247"/>
      <c r="S1390" s="247"/>
      <c r="T1390" s="247"/>
      <c r="U1390" s="248" t="str">
        <f>IF(AND(R1390&lt;&gt;"",S1390&lt;&gt;"",Q1390&lt;&gt;""),ROUND(MIN(IF(OR(Q1390="OZZ",Q1390="ZZ"),5000,17300),TRUNC(0.75*(SUMIF($D$12:$D1390,$D1390,R$12:R1390)+SUMIF($D$12:$D1390,$D1390,S$12:S1390)),2)) - SUMIF($D$12:$D1389,$D1390,U$12:U1389),2),"")</f>
        <v/>
      </c>
      <c r="V1390" s="248" t="str">
        <f>IF(AND(R1390&lt;&gt;"",S1390&lt;&gt;"",T1390&lt;&gt;"",Q1390&lt;&gt;"",AL1390&lt;&gt;""),IF(OR(Q1390="OZZ",Q1390="ZZ"),ROUND(0-SUMIF($D$12:$D1389,$D1390,V$12:V1389),2),IF(T1390=0,0,ROUND(MIN(MIN(17300,TRUNC(0.75*(SUMIF($D$12:$D$2012,$D1390,R$12:R$2012)+SUMIF($D$12:$D$2012,$D1390,S$12:S$2012)),2)+SUMIF($D$12:$D1390,$D1390,AL$12:AL1390))-SUMIF($D$12:$D1389,$D1390,V$12:V1389)-SUMIF($D$12:$D$2012,$D1390,U$12:U$2012),AL1390),2))),"")</f>
        <v/>
      </c>
      <c r="W1390" s="250" t="str">
        <f>IF(Q1390&lt;&gt;"",1000 - SUMIF($D$12:$D1389,$D1390,W$12:W1389),"")</f>
        <v/>
      </c>
      <c r="X1390" s="106"/>
      <c r="Y1390" s="247"/>
      <c r="Z1390" s="247"/>
      <c r="AA1390" s="247"/>
      <c r="AB1390" s="248" t="str">
        <f>IF(AND(Y1390&lt;&gt;"",Z1390&lt;&gt;"",X1390&lt;&gt;""),ROUND(MIN(IF(OR(X1390="OZZ",X1390="ZZ"),5000,17300),TRUNC(0.75*(SUMIF($D$12:$D1390,$D1390,Y$12:Y1390)+SUMIF($D$12:$D1390,$D1390,Z$12:Z1390)),2)) - SUMIF($D$12:$D1389,$D1390,AB$12:AB1389),2),"")</f>
        <v/>
      </c>
      <c r="AC1390" s="251" t="str">
        <f>IF(AND(Y1390&lt;&gt;"",Z1390&lt;&gt;"",AA1390&lt;&gt;"",X1390&lt;&gt;"",AP1390&lt;&gt;""),IF(OR(X1390="OZZ",X1390="ZZ"),ROUND(0-SUMIF($D$12:$D1389,$D1390,AC$12:AC1389),2),IF(AA1390=0,0,ROUND(MIN(MIN(17300,TRUNC(0.75*(SUMIF($D$12:$D$2012,$D1390,Y$12:Y$2012)+SUMIF($D$12:$D$2012,$D1390,Z$12:Z$2012)),2)+SUMIF($D$12:$D1390,$D1390,AP$12:AP1390))-SUMIF($D$12:$D1389,$D1390,AC$12:AC1389)-SUMIF($D$12:$D$2012,$D1390,AB$12:AB$2012),AP1390),2))),"")</f>
        <v/>
      </c>
      <c r="AD1390" s="250" t="str">
        <f>IF(X1390&lt;&gt;"",1000 - SUMIF($D$12:$D1389,$D1390,AD$12:AD1389),"")</f>
        <v/>
      </c>
      <c r="AE1390" s="252"/>
      <c r="AF1390" s="253"/>
      <c r="AG1390" s="254"/>
      <c r="AH1390" s="255" t="str">
        <f t="shared" si="460"/>
        <v/>
      </c>
      <c r="AI1390" s="256"/>
      <c r="AJ1390" s="253"/>
      <c r="AK1390" s="254"/>
      <c r="AL1390" s="255" t="str">
        <f t="shared" si="461"/>
        <v/>
      </c>
      <c r="AM1390" s="256"/>
      <c r="AN1390" s="253"/>
      <c r="AO1390" s="254"/>
      <c r="AP1390" s="255" t="str">
        <f t="shared" si="441"/>
        <v/>
      </c>
      <c r="AQ1390" s="116"/>
      <c r="AR1390" s="116"/>
      <c r="AS1390" s="117"/>
      <c r="AT1390" s="118"/>
      <c r="AU1390" s="119" t="str">
        <f>IF(D1390&lt;&gt; "", IF(COUNTIF($D$12:$D1390,$D1390)&gt;1,0,IF(SUM(N1390,U1390,AB1390)&gt;0,IF(AND(X1390="",OR(Q1390&lt;&gt;"",J1390&lt;&gt;"")),IF(Q1390&lt;&gt;"",Q1390,IF(J1390&lt;&gt;"",J1390,0)),IF(AND(Q1390&lt;&gt;"",J1390&lt;&gt;"",Q1390=J1390),Q1390,X1390)),0)),"")</f>
        <v/>
      </c>
      <c r="AV1390" s="119" t="str">
        <f>IF(D1390&lt;&gt;"",IF(COUNTIF($D$12:$D1390,$D1390)&gt;1,0,IF(SUM(O1390,V1390,AC1390)&gt;0,IF(AND(X1390="",OR(Q1390&lt;&gt;"",J1390&lt;&gt;"")),IF(Q1390&lt;&gt;"",Q1390,IF(J1390&lt;&gt;"",J1390,0)),IF(AND(Q1390&lt;&gt;"",J1390&lt;&gt;"",Q1390=J1390),Q1390,X1390)),0)),"")</f>
        <v/>
      </c>
      <c r="AW1390" s="119" t="str">
        <f>IF(D1390&lt;&gt;"",IF(COUNTIF($D$12:$D1390,$D1390)&gt;1,0,IF(SUM(P1390,W1390,AD1390)&gt;0,IF(AND(X1390="",OR(Q1390&lt;&gt;"",J1390&lt;&gt;"")),IF(Q1390&lt;&gt;"",Q1390,IF(J1390&lt;&gt;"",J1390,0)),IF(AND(Q1390&lt;&gt;"",J1390&lt;&gt;"",Q1390=J1390),Q1390,X1390)),0)),"")</f>
        <v/>
      </c>
      <c r="AX1390" s="118" t="str">
        <f t="shared" si="442"/>
        <v/>
      </c>
      <c r="AY1390" s="118" t="str">
        <f t="shared" si="443"/>
        <v/>
      </c>
      <c r="AZ1390" s="118" t="str">
        <f t="shared" si="444"/>
        <v/>
      </c>
      <c r="BA1390" s="118" t="str">
        <f t="shared" si="445"/>
        <v/>
      </c>
      <c r="BB1390" s="118" t="str">
        <f t="shared" si="446"/>
        <v/>
      </c>
      <c r="BC1390" s="118" t="str">
        <f t="shared" si="447"/>
        <v/>
      </c>
      <c r="BD1390" s="118" t="str">
        <f t="shared" si="448"/>
        <v/>
      </c>
      <c r="BE1390" s="118" t="str">
        <f t="shared" si="449"/>
        <v/>
      </c>
      <c r="BF1390" s="118" t="str">
        <f t="shared" si="450"/>
        <v/>
      </c>
      <c r="BG1390" s="120"/>
      <c r="BH1390" s="120" t="str">
        <f t="shared" si="451"/>
        <v/>
      </c>
      <c r="BI1390" s="120" t="str">
        <f t="shared" si="452"/>
        <v/>
      </c>
      <c r="BJ1390" s="121"/>
      <c r="BK1390" s="120" t="str">
        <f t="shared" si="453"/>
        <v/>
      </c>
      <c r="BL1390" s="120" t="str">
        <f t="shared" si="454"/>
        <v/>
      </c>
      <c r="BM1390" s="120" t="str">
        <f t="shared" si="455"/>
        <v/>
      </c>
      <c r="BN1390" s="120" t="str">
        <f t="shared" si="456"/>
        <v/>
      </c>
      <c r="BO1390" s="120" t="str">
        <f t="shared" si="457"/>
        <v/>
      </c>
      <c r="BP1390" s="120" t="str">
        <f t="shared" si="458"/>
        <v/>
      </c>
      <c r="BQ1390" s="98"/>
      <c r="BR1390" s="98"/>
      <c r="BS1390" s="98"/>
      <c r="BT1390" s="98"/>
      <c r="BU1390" s="98"/>
      <c r="BV1390" s="98"/>
      <c r="BW1390" s="98"/>
      <c r="BX1390" s="98"/>
      <c r="BY1390" s="98"/>
      <c r="BZ1390" s="98"/>
      <c r="CA1390" s="98"/>
      <c r="CB1390" s="98"/>
      <c r="CC1390" s="98"/>
      <c r="CD1390" s="98"/>
      <c r="CE1390" s="98"/>
      <c r="CF1390" s="98"/>
      <c r="CG1390" s="98"/>
      <c r="CH1390" s="98"/>
      <c r="CI1390" s="98"/>
      <c r="CJ1390" s="98"/>
      <c r="CK1390" s="98"/>
      <c r="CL1390" s="98"/>
      <c r="CM1390" s="98"/>
      <c r="CN1390" s="98"/>
      <c r="CO1390" s="98"/>
      <c r="CP1390" s="98"/>
      <c r="CQ1390" s="98"/>
      <c r="CR1390" s="98"/>
      <c r="CS1390" s="98"/>
    </row>
    <row r="1391" spans="1:97" s="4" customFormat="1" ht="18.75" customHeight="1" x14ac:dyDescent="0.2">
      <c r="A1391" s="3">
        <f t="shared" si="459"/>
        <v>1379</v>
      </c>
      <c r="B1391" s="263"/>
      <c r="C1391" s="263"/>
      <c r="D1391" s="263"/>
      <c r="E1391" s="259"/>
      <c r="F1391" s="259"/>
      <c r="G1391" s="43"/>
      <c r="H1391" s="264"/>
      <c r="I1391" s="261"/>
      <c r="J1391" s="106"/>
      <c r="K1391" s="247"/>
      <c r="L1391" s="247"/>
      <c r="M1391" s="247"/>
      <c r="N1391" s="248" t="str">
        <f>IF(AND(K1391&lt;&gt;"",L1391&lt;&gt;"",J1391&lt;&gt;""),ROUND(MIN(IF(OR(J1391="OZZ",J1391="ZZ"),5000,17300),TRUNC(0.75*(SUMIF($D$12:$D1391,$D1391,K$12:K1391)+SUMIF($D$12:$D1391,$D1391,L$12:L1391)),2)) - SUMIF($D$12:$D1390,$D1391,N$12:N1390),2),"")</f>
        <v/>
      </c>
      <c r="O1391" s="249" t="str">
        <f>IF(AND(K1391&lt;&gt;"",L1391&lt;&gt;"",M1391&lt;&gt;"",J1391&lt;&gt;"",AH1391&lt;&gt;""),IF(OR(J1391="OZZ",J1391="ZZ"),ROUND(0-SUMIF($D$12:$D1390,$D1391,O$12:O1390),2),IF(M1391=0,0,ROUND(MIN(MIN(17300,TRUNC(0.75*(SUMIF($D$12:$D$2012,$D1391,K$12:K$2012)+SUMIF($D$12:$D$2012,$D1391,L$12:L$2012)),2)+SUMIF($D$12:$D1391,$D1391,AH$12:AH1391))-SUMIF($D$12:$D1390,$D1391,O$12:O1390)-SUMIF($D$12:$D$2012,$D1391,N$12:N$2012),AH1391),2))),"")</f>
        <v/>
      </c>
      <c r="P1391" s="250" t="str">
        <f>IF(J1391&lt;&gt;"",1000 - SUMIF($D$12:$D1390,$D1391,P$12:P1390),"")</f>
        <v/>
      </c>
      <c r="Q1391" s="106"/>
      <c r="R1391" s="247"/>
      <c r="S1391" s="247"/>
      <c r="T1391" s="247"/>
      <c r="U1391" s="248" t="str">
        <f>IF(AND(R1391&lt;&gt;"",S1391&lt;&gt;"",Q1391&lt;&gt;""),ROUND(MIN(IF(OR(Q1391="OZZ",Q1391="ZZ"),5000,17300),TRUNC(0.75*(SUMIF($D$12:$D1391,$D1391,R$12:R1391)+SUMIF($D$12:$D1391,$D1391,S$12:S1391)),2)) - SUMIF($D$12:$D1390,$D1391,U$12:U1390),2),"")</f>
        <v/>
      </c>
      <c r="V1391" s="248" t="str">
        <f>IF(AND(R1391&lt;&gt;"",S1391&lt;&gt;"",T1391&lt;&gt;"",Q1391&lt;&gt;"",AL1391&lt;&gt;""),IF(OR(Q1391="OZZ",Q1391="ZZ"),ROUND(0-SUMIF($D$12:$D1390,$D1391,V$12:V1390),2),IF(T1391=0,0,ROUND(MIN(MIN(17300,TRUNC(0.75*(SUMIF($D$12:$D$2012,$D1391,R$12:R$2012)+SUMIF($D$12:$D$2012,$D1391,S$12:S$2012)),2)+SUMIF($D$12:$D1391,$D1391,AL$12:AL1391))-SUMIF($D$12:$D1390,$D1391,V$12:V1390)-SUMIF($D$12:$D$2012,$D1391,U$12:U$2012),AL1391),2))),"")</f>
        <v/>
      </c>
      <c r="W1391" s="250" t="str">
        <f>IF(Q1391&lt;&gt;"",1000 - SUMIF($D$12:$D1390,$D1391,W$12:W1390),"")</f>
        <v/>
      </c>
      <c r="X1391" s="106"/>
      <c r="Y1391" s="247"/>
      <c r="Z1391" s="247"/>
      <c r="AA1391" s="247"/>
      <c r="AB1391" s="248" t="str">
        <f>IF(AND(Y1391&lt;&gt;"",Z1391&lt;&gt;"",X1391&lt;&gt;""),ROUND(MIN(IF(OR(X1391="OZZ",X1391="ZZ"),5000,17300),TRUNC(0.75*(SUMIF($D$12:$D1391,$D1391,Y$12:Y1391)+SUMIF($D$12:$D1391,$D1391,Z$12:Z1391)),2)) - SUMIF($D$12:$D1390,$D1391,AB$12:AB1390),2),"")</f>
        <v/>
      </c>
      <c r="AC1391" s="251" t="str">
        <f>IF(AND(Y1391&lt;&gt;"",Z1391&lt;&gt;"",AA1391&lt;&gt;"",X1391&lt;&gt;"",AP1391&lt;&gt;""),IF(OR(X1391="OZZ",X1391="ZZ"),ROUND(0-SUMIF($D$12:$D1390,$D1391,AC$12:AC1390),2),IF(AA1391=0,0,ROUND(MIN(MIN(17300,TRUNC(0.75*(SUMIF($D$12:$D$2012,$D1391,Y$12:Y$2012)+SUMIF($D$12:$D$2012,$D1391,Z$12:Z$2012)),2)+SUMIF($D$12:$D1391,$D1391,AP$12:AP1391))-SUMIF($D$12:$D1390,$D1391,AC$12:AC1390)-SUMIF($D$12:$D$2012,$D1391,AB$12:AB$2012),AP1391),2))),"")</f>
        <v/>
      </c>
      <c r="AD1391" s="250" t="str">
        <f>IF(X1391&lt;&gt;"",1000 - SUMIF($D$12:$D1390,$D1391,AD$12:AD1390),"")</f>
        <v/>
      </c>
      <c r="AE1391" s="252"/>
      <c r="AF1391" s="253"/>
      <c r="AG1391" s="254"/>
      <c r="AH1391" s="255" t="str">
        <f t="shared" si="460"/>
        <v/>
      </c>
      <c r="AI1391" s="256"/>
      <c r="AJ1391" s="253"/>
      <c r="AK1391" s="254"/>
      <c r="AL1391" s="255" t="str">
        <f t="shared" si="461"/>
        <v/>
      </c>
      <c r="AM1391" s="256"/>
      <c r="AN1391" s="253"/>
      <c r="AO1391" s="254"/>
      <c r="AP1391" s="255" t="str">
        <f t="shared" si="441"/>
        <v/>
      </c>
      <c r="AQ1391" s="116"/>
      <c r="AR1391" s="116"/>
      <c r="AS1391" s="117"/>
      <c r="AT1391" s="118"/>
      <c r="AU1391" s="119" t="str">
        <f>IF(D1391&lt;&gt; "", IF(COUNTIF($D$12:$D1391,$D1391)&gt;1,0,IF(SUM(N1391,U1391,AB1391)&gt;0,IF(AND(X1391="",OR(Q1391&lt;&gt;"",J1391&lt;&gt;"")),IF(Q1391&lt;&gt;"",Q1391,IF(J1391&lt;&gt;"",J1391,0)),IF(AND(Q1391&lt;&gt;"",J1391&lt;&gt;"",Q1391=J1391),Q1391,X1391)),0)),"")</f>
        <v/>
      </c>
      <c r="AV1391" s="119" t="str">
        <f>IF(D1391&lt;&gt;"",IF(COUNTIF($D$12:$D1391,$D1391)&gt;1,0,IF(SUM(O1391,V1391,AC1391)&gt;0,IF(AND(X1391="",OR(Q1391&lt;&gt;"",J1391&lt;&gt;"")),IF(Q1391&lt;&gt;"",Q1391,IF(J1391&lt;&gt;"",J1391,0)),IF(AND(Q1391&lt;&gt;"",J1391&lt;&gt;"",Q1391=J1391),Q1391,X1391)),0)),"")</f>
        <v/>
      </c>
      <c r="AW1391" s="119" t="str">
        <f>IF(D1391&lt;&gt;"",IF(COUNTIF($D$12:$D1391,$D1391)&gt;1,0,IF(SUM(P1391,W1391,AD1391)&gt;0,IF(AND(X1391="",OR(Q1391&lt;&gt;"",J1391&lt;&gt;"")),IF(Q1391&lt;&gt;"",Q1391,IF(J1391&lt;&gt;"",J1391,0)),IF(AND(Q1391&lt;&gt;"",J1391&lt;&gt;"",Q1391=J1391),Q1391,X1391)),0)),"")</f>
        <v/>
      </c>
      <c r="AX1391" s="118" t="str">
        <f t="shared" si="442"/>
        <v/>
      </c>
      <c r="AY1391" s="118" t="str">
        <f t="shared" si="443"/>
        <v/>
      </c>
      <c r="AZ1391" s="118" t="str">
        <f t="shared" si="444"/>
        <v/>
      </c>
      <c r="BA1391" s="118" t="str">
        <f t="shared" si="445"/>
        <v/>
      </c>
      <c r="BB1391" s="118" t="str">
        <f t="shared" si="446"/>
        <v/>
      </c>
      <c r="BC1391" s="118" t="str">
        <f t="shared" si="447"/>
        <v/>
      </c>
      <c r="BD1391" s="118" t="str">
        <f t="shared" si="448"/>
        <v/>
      </c>
      <c r="BE1391" s="118" t="str">
        <f t="shared" si="449"/>
        <v/>
      </c>
      <c r="BF1391" s="118" t="str">
        <f t="shared" si="450"/>
        <v/>
      </c>
      <c r="BG1391" s="120"/>
      <c r="BH1391" s="120" t="str">
        <f t="shared" si="451"/>
        <v/>
      </c>
      <c r="BI1391" s="120" t="str">
        <f t="shared" si="452"/>
        <v/>
      </c>
      <c r="BJ1391" s="121"/>
      <c r="BK1391" s="120" t="str">
        <f t="shared" si="453"/>
        <v/>
      </c>
      <c r="BL1391" s="120" t="str">
        <f t="shared" si="454"/>
        <v/>
      </c>
      <c r="BM1391" s="120" t="str">
        <f t="shared" si="455"/>
        <v/>
      </c>
      <c r="BN1391" s="120" t="str">
        <f t="shared" si="456"/>
        <v/>
      </c>
      <c r="BO1391" s="120" t="str">
        <f t="shared" si="457"/>
        <v/>
      </c>
      <c r="BP1391" s="120" t="str">
        <f t="shared" si="458"/>
        <v/>
      </c>
      <c r="BQ1391" s="98"/>
      <c r="BR1391" s="98"/>
      <c r="BS1391" s="98"/>
      <c r="BT1391" s="98"/>
      <c r="BU1391" s="98"/>
      <c r="BV1391" s="98"/>
      <c r="BW1391" s="98"/>
      <c r="BX1391" s="98"/>
      <c r="BY1391" s="98"/>
      <c r="BZ1391" s="98"/>
      <c r="CA1391" s="98"/>
      <c r="CB1391" s="98"/>
      <c r="CC1391" s="98"/>
      <c r="CD1391" s="98"/>
      <c r="CE1391" s="98"/>
      <c r="CF1391" s="98"/>
      <c r="CG1391" s="98"/>
      <c r="CH1391" s="98"/>
      <c r="CI1391" s="98"/>
      <c r="CJ1391" s="98"/>
      <c r="CK1391" s="98"/>
      <c r="CL1391" s="98"/>
      <c r="CM1391" s="98"/>
      <c r="CN1391" s="98"/>
      <c r="CO1391" s="98"/>
      <c r="CP1391" s="98"/>
      <c r="CQ1391" s="98"/>
      <c r="CR1391" s="98"/>
      <c r="CS1391" s="98"/>
    </row>
    <row r="1392" spans="1:97" s="4" customFormat="1" ht="18.75" customHeight="1" x14ac:dyDescent="0.2">
      <c r="A1392" s="3">
        <f t="shared" si="459"/>
        <v>1380</v>
      </c>
      <c r="B1392" s="263"/>
      <c r="C1392" s="263"/>
      <c r="D1392" s="263"/>
      <c r="E1392" s="259"/>
      <c r="F1392" s="259"/>
      <c r="G1392" s="43"/>
      <c r="H1392" s="264"/>
      <c r="I1392" s="261"/>
      <c r="J1392" s="106"/>
      <c r="K1392" s="247"/>
      <c r="L1392" s="247"/>
      <c r="M1392" s="247"/>
      <c r="N1392" s="248" t="str">
        <f>IF(AND(K1392&lt;&gt;"",L1392&lt;&gt;"",J1392&lt;&gt;""),ROUND(MIN(IF(OR(J1392="OZZ",J1392="ZZ"),5000,17300),TRUNC(0.75*(SUMIF($D$12:$D1392,$D1392,K$12:K1392)+SUMIF($D$12:$D1392,$D1392,L$12:L1392)),2)) - SUMIF($D$12:$D1391,$D1392,N$12:N1391),2),"")</f>
        <v/>
      </c>
      <c r="O1392" s="249" t="str">
        <f>IF(AND(K1392&lt;&gt;"",L1392&lt;&gt;"",M1392&lt;&gt;"",J1392&lt;&gt;"",AH1392&lt;&gt;""),IF(OR(J1392="OZZ",J1392="ZZ"),ROUND(0-SUMIF($D$12:$D1391,$D1392,O$12:O1391),2),IF(M1392=0,0,ROUND(MIN(MIN(17300,TRUNC(0.75*(SUMIF($D$12:$D$2012,$D1392,K$12:K$2012)+SUMIF($D$12:$D$2012,$D1392,L$12:L$2012)),2)+SUMIF($D$12:$D1392,$D1392,AH$12:AH1392))-SUMIF($D$12:$D1391,$D1392,O$12:O1391)-SUMIF($D$12:$D$2012,$D1392,N$12:N$2012),AH1392),2))),"")</f>
        <v/>
      </c>
      <c r="P1392" s="250" t="str">
        <f>IF(J1392&lt;&gt;"",1000 - SUMIF($D$12:$D1391,$D1392,P$12:P1391),"")</f>
        <v/>
      </c>
      <c r="Q1392" s="106"/>
      <c r="R1392" s="247"/>
      <c r="S1392" s="247"/>
      <c r="T1392" s="247"/>
      <c r="U1392" s="248" t="str">
        <f>IF(AND(R1392&lt;&gt;"",S1392&lt;&gt;"",Q1392&lt;&gt;""),ROUND(MIN(IF(OR(Q1392="OZZ",Q1392="ZZ"),5000,17300),TRUNC(0.75*(SUMIF($D$12:$D1392,$D1392,R$12:R1392)+SUMIF($D$12:$D1392,$D1392,S$12:S1392)),2)) - SUMIF($D$12:$D1391,$D1392,U$12:U1391),2),"")</f>
        <v/>
      </c>
      <c r="V1392" s="248" t="str">
        <f>IF(AND(R1392&lt;&gt;"",S1392&lt;&gt;"",T1392&lt;&gt;"",Q1392&lt;&gt;"",AL1392&lt;&gt;""),IF(OR(Q1392="OZZ",Q1392="ZZ"),ROUND(0-SUMIF($D$12:$D1391,$D1392,V$12:V1391),2),IF(T1392=0,0,ROUND(MIN(MIN(17300,TRUNC(0.75*(SUMIF($D$12:$D$2012,$D1392,R$12:R$2012)+SUMIF($D$12:$D$2012,$D1392,S$12:S$2012)),2)+SUMIF($D$12:$D1392,$D1392,AL$12:AL1392))-SUMIF($D$12:$D1391,$D1392,V$12:V1391)-SUMIF($D$12:$D$2012,$D1392,U$12:U$2012),AL1392),2))),"")</f>
        <v/>
      </c>
      <c r="W1392" s="250" t="str">
        <f>IF(Q1392&lt;&gt;"",1000 - SUMIF($D$12:$D1391,$D1392,W$12:W1391),"")</f>
        <v/>
      </c>
      <c r="X1392" s="106"/>
      <c r="Y1392" s="247"/>
      <c r="Z1392" s="247"/>
      <c r="AA1392" s="247"/>
      <c r="AB1392" s="248" t="str">
        <f>IF(AND(Y1392&lt;&gt;"",Z1392&lt;&gt;"",X1392&lt;&gt;""),ROUND(MIN(IF(OR(X1392="OZZ",X1392="ZZ"),5000,17300),TRUNC(0.75*(SUMIF($D$12:$D1392,$D1392,Y$12:Y1392)+SUMIF($D$12:$D1392,$D1392,Z$12:Z1392)),2)) - SUMIF($D$12:$D1391,$D1392,AB$12:AB1391),2),"")</f>
        <v/>
      </c>
      <c r="AC1392" s="251" t="str">
        <f>IF(AND(Y1392&lt;&gt;"",Z1392&lt;&gt;"",AA1392&lt;&gt;"",X1392&lt;&gt;"",AP1392&lt;&gt;""),IF(OR(X1392="OZZ",X1392="ZZ"),ROUND(0-SUMIF($D$12:$D1391,$D1392,AC$12:AC1391),2),IF(AA1392=0,0,ROUND(MIN(MIN(17300,TRUNC(0.75*(SUMIF($D$12:$D$2012,$D1392,Y$12:Y$2012)+SUMIF($D$12:$D$2012,$D1392,Z$12:Z$2012)),2)+SUMIF($D$12:$D1392,$D1392,AP$12:AP1392))-SUMIF($D$12:$D1391,$D1392,AC$12:AC1391)-SUMIF($D$12:$D$2012,$D1392,AB$12:AB$2012),AP1392),2))),"")</f>
        <v/>
      </c>
      <c r="AD1392" s="250" t="str">
        <f>IF(X1392&lt;&gt;"",1000 - SUMIF($D$12:$D1391,$D1392,AD$12:AD1391),"")</f>
        <v/>
      </c>
      <c r="AE1392" s="252"/>
      <c r="AF1392" s="253"/>
      <c r="AG1392" s="254"/>
      <c r="AH1392" s="255" t="str">
        <f t="shared" si="460"/>
        <v/>
      </c>
      <c r="AI1392" s="256"/>
      <c r="AJ1392" s="253"/>
      <c r="AK1392" s="254"/>
      <c r="AL1392" s="255" t="str">
        <f t="shared" si="461"/>
        <v/>
      </c>
      <c r="AM1392" s="256"/>
      <c r="AN1392" s="253"/>
      <c r="AO1392" s="254"/>
      <c r="AP1392" s="255" t="str">
        <f t="shared" si="441"/>
        <v/>
      </c>
      <c r="AQ1392" s="116"/>
      <c r="AR1392" s="116"/>
      <c r="AS1392" s="117"/>
      <c r="AT1392" s="118"/>
      <c r="AU1392" s="119" t="str">
        <f>IF(D1392&lt;&gt; "", IF(COUNTIF($D$12:$D1392,$D1392)&gt;1,0,IF(SUM(N1392,U1392,AB1392)&gt;0,IF(AND(X1392="",OR(Q1392&lt;&gt;"",J1392&lt;&gt;"")),IF(Q1392&lt;&gt;"",Q1392,IF(J1392&lt;&gt;"",J1392,0)),IF(AND(Q1392&lt;&gt;"",J1392&lt;&gt;"",Q1392=J1392),Q1392,X1392)),0)),"")</f>
        <v/>
      </c>
      <c r="AV1392" s="119" t="str">
        <f>IF(D1392&lt;&gt;"",IF(COUNTIF($D$12:$D1392,$D1392)&gt;1,0,IF(SUM(O1392,V1392,AC1392)&gt;0,IF(AND(X1392="",OR(Q1392&lt;&gt;"",J1392&lt;&gt;"")),IF(Q1392&lt;&gt;"",Q1392,IF(J1392&lt;&gt;"",J1392,0)),IF(AND(Q1392&lt;&gt;"",J1392&lt;&gt;"",Q1392=J1392),Q1392,X1392)),0)),"")</f>
        <v/>
      </c>
      <c r="AW1392" s="119" t="str">
        <f>IF(D1392&lt;&gt;"",IF(COUNTIF($D$12:$D1392,$D1392)&gt;1,0,IF(SUM(P1392,W1392,AD1392)&gt;0,IF(AND(X1392="",OR(Q1392&lt;&gt;"",J1392&lt;&gt;"")),IF(Q1392&lt;&gt;"",Q1392,IF(J1392&lt;&gt;"",J1392,0)),IF(AND(Q1392&lt;&gt;"",J1392&lt;&gt;"",Q1392=J1392),Q1392,X1392)),0)),"")</f>
        <v/>
      </c>
      <c r="AX1392" s="118" t="str">
        <f t="shared" si="442"/>
        <v/>
      </c>
      <c r="AY1392" s="118" t="str">
        <f t="shared" si="443"/>
        <v/>
      </c>
      <c r="AZ1392" s="118" t="str">
        <f t="shared" si="444"/>
        <v/>
      </c>
      <c r="BA1392" s="118" t="str">
        <f t="shared" si="445"/>
        <v/>
      </c>
      <c r="BB1392" s="118" t="str">
        <f t="shared" si="446"/>
        <v/>
      </c>
      <c r="BC1392" s="118" t="str">
        <f t="shared" si="447"/>
        <v/>
      </c>
      <c r="BD1392" s="118" t="str">
        <f t="shared" si="448"/>
        <v/>
      </c>
      <c r="BE1392" s="118" t="str">
        <f t="shared" si="449"/>
        <v/>
      </c>
      <c r="BF1392" s="118" t="str">
        <f t="shared" si="450"/>
        <v/>
      </c>
      <c r="BG1392" s="120"/>
      <c r="BH1392" s="120" t="str">
        <f t="shared" si="451"/>
        <v/>
      </c>
      <c r="BI1392" s="120" t="str">
        <f t="shared" si="452"/>
        <v/>
      </c>
      <c r="BJ1392" s="121"/>
      <c r="BK1392" s="120" t="str">
        <f t="shared" si="453"/>
        <v/>
      </c>
      <c r="BL1392" s="120" t="str">
        <f t="shared" si="454"/>
        <v/>
      </c>
      <c r="BM1392" s="120" t="str">
        <f t="shared" si="455"/>
        <v/>
      </c>
      <c r="BN1392" s="120" t="str">
        <f t="shared" si="456"/>
        <v/>
      </c>
      <c r="BO1392" s="120" t="str">
        <f t="shared" si="457"/>
        <v/>
      </c>
      <c r="BP1392" s="120" t="str">
        <f t="shared" si="458"/>
        <v/>
      </c>
      <c r="BQ1392" s="98"/>
      <c r="BR1392" s="98"/>
      <c r="BS1392" s="98"/>
      <c r="BT1392" s="98"/>
      <c r="BU1392" s="98"/>
      <c r="BV1392" s="98"/>
      <c r="BW1392" s="98"/>
      <c r="BX1392" s="98"/>
      <c r="BY1392" s="98"/>
      <c r="BZ1392" s="98"/>
      <c r="CA1392" s="98"/>
      <c r="CB1392" s="98"/>
      <c r="CC1392" s="98"/>
      <c r="CD1392" s="98"/>
      <c r="CE1392" s="98"/>
      <c r="CF1392" s="98"/>
      <c r="CG1392" s="98"/>
      <c r="CH1392" s="98"/>
      <c r="CI1392" s="98"/>
      <c r="CJ1392" s="98"/>
      <c r="CK1392" s="98"/>
      <c r="CL1392" s="98"/>
      <c r="CM1392" s="98"/>
      <c r="CN1392" s="98"/>
      <c r="CO1392" s="98"/>
      <c r="CP1392" s="98"/>
      <c r="CQ1392" s="98"/>
      <c r="CR1392" s="98"/>
      <c r="CS1392" s="98"/>
    </row>
    <row r="1393" spans="1:97" s="4" customFormat="1" ht="18.75" customHeight="1" x14ac:dyDescent="0.2">
      <c r="A1393" s="3">
        <f t="shared" si="459"/>
        <v>1381</v>
      </c>
      <c r="B1393" s="263"/>
      <c r="C1393" s="263"/>
      <c r="D1393" s="263"/>
      <c r="E1393" s="259"/>
      <c r="F1393" s="259"/>
      <c r="G1393" s="43"/>
      <c r="H1393" s="264"/>
      <c r="I1393" s="261"/>
      <c r="J1393" s="106"/>
      <c r="K1393" s="247"/>
      <c r="L1393" s="247"/>
      <c r="M1393" s="247"/>
      <c r="N1393" s="248" t="str">
        <f>IF(AND(K1393&lt;&gt;"",L1393&lt;&gt;"",J1393&lt;&gt;""),ROUND(MIN(IF(OR(J1393="OZZ",J1393="ZZ"),5000,17300),TRUNC(0.75*(SUMIF($D$12:$D1393,$D1393,K$12:K1393)+SUMIF($D$12:$D1393,$D1393,L$12:L1393)),2)) - SUMIF($D$12:$D1392,$D1393,N$12:N1392),2),"")</f>
        <v/>
      </c>
      <c r="O1393" s="249" t="str">
        <f>IF(AND(K1393&lt;&gt;"",L1393&lt;&gt;"",M1393&lt;&gt;"",J1393&lt;&gt;"",AH1393&lt;&gt;""),IF(OR(J1393="OZZ",J1393="ZZ"),ROUND(0-SUMIF($D$12:$D1392,$D1393,O$12:O1392),2),IF(M1393=0,0,ROUND(MIN(MIN(17300,TRUNC(0.75*(SUMIF($D$12:$D$2012,$D1393,K$12:K$2012)+SUMIF($D$12:$D$2012,$D1393,L$12:L$2012)),2)+SUMIF($D$12:$D1393,$D1393,AH$12:AH1393))-SUMIF($D$12:$D1392,$D1393,O$12:O1392)-SUMIF($D$12:$D$2012,$D1393,N$12:N$2012),AH1393),2))),"")</f>
        <v/>
      </c>
      <c r="P1393" s="250" t="str">
        <f>IF(J1393&lt;&gt;"",1000 - SUMIF($D$12:$D1392,$D1393,P$12:P1392),"")</f>
        <v/>
      </c>
      <c r="Q1393" s="106"/>
      <c r="R1393" s="247"/>
      <c r="S1393" s="247"/>
      <c r="T1393" s="247"/>
      <c r="U1393" s="248" t="str">
        <f>IF(AND(R1393&lt;&gt;"",S1393&lt;&gt;"",Q1393&lt;&gt;""),ROUND(MIN(IF(OR(Q1393="OZZ",Q1393="ZZ"),5000,17300),TRUNC(0.75*(SUMIF($D$12:$D1393,$D1393,R$12:R1393)+SUMIF($D$12:$D1393,$D1393,S$12:S1393)),2)) - SUMIF($D$12:$D1392,$D1393,U$12:U1392),2),"")</f>
        <v/>
      </c>
      <c r="V1393" s="248" t="str">
        <f>IF(AND(R1393&lt;&gt;"",S1393&lt;&gt;"",T1393&lt;&gt;"",Q1393&lt;&gt;"",AL1393&lt;&gt;""),IF(OR(Q1393="OZZ",Q1393="ZZ"),ROUND(0-SUMIF($D$12:$D1392,$D1393,V$12:V1392),2),IF(T1393=0,0,ROUND(MIN(MIN(17300,TRUNC(0.75*(SUMIF($D$12:$D$2012,$D1393,R$12:R$2012)+SUMIF($D$12:$D$2012,$D1393,S$12:S$2012)),2)+SUMIF($D$12:$D1393,$D1393,AL$12:AL1393))-SUMIF($D$12:$D1392,$D1393,V$12:V1392)-SUMIF($D$12:$D$2012,$D1393,U$12:U$2012),AL1393),2))),"")</f>
        <v/>
      </c>
      <c r="W1393" s="250" t="str">
        <f>IF(Q1393&lt;&gt;"",1000 - SUMIF($D$12:$D1392,$D1393,W$12:W1392),"")</f>
        <v/>
      </c>
      <c r="X1393" s="106"/>
      <c r="Y1393" s="247"/>
      <c r="Z1393" s="247"/>
      <c r="AA1393" s="247"/>
      <c r="AB1393" s="248" t="str">
        <f>IF(AND(Y1393&lt;&gt;"",Z1393&lt;&gt;"",X1393&lt;&gt;""),ROUND(MIN(IF(OR(X1393="OZZ",X1393="ZZ"),5000,17300),TRUNC(0.75*(SUMIF($D$12:$D1393,$D1393,Y$12:Y1393)+SUMIF($D$12:$D1393,$D1393,Z$12:Z1393)),2)) - SUMIF($D$12:$D1392,$D1393,AB$12:AB1392),2),"")</f>
        <v/>
      </c>
      <c r="AC1393" s="251" t="str">
        <f>IF(AND(Y1393&lt;&gt;"",Z1393&lt;&gt;"",AA1393&lt;&gt;"",X1393&lt;&gt;"",AP1393&lt;&gt;""),IF(OR(X1393="OZZ",X1393="ZZ"),ROUND(0-SUMIF($D$12:$D1392,$D1393,AC$12:AC1392),2),IF(AA1393=0,0,ROUND(MIN(MIN(17300,TRUNC(0.75*(SUMIF($D$12:$D$2012,$D1393,Y$12:Y$2012)+SUMIF($D$12:$D$2012,$D1393,Z$12:Z$2012)),2)+SUMIF($D$12:$D1393,$D1393,AP$12:AP1393))-SUMIF($D$12:$D1392,$D1393,AC$12:AC1392)-SUMIF($D$12:$D$2012,$D1393,AB$12:AB$2012),AP1393),2))),"")</f>
        <v/>
      </c>
      <c r="AD1393" s="250" t="str">
        <f>IF(X1393&lt;&gt;"",1000 - SUMIF($D$12:$D1392,$D1393,AD$12:AD1392),"")</f>
        <v/>
      </c>
      <c r="AE1393" s="252"/>
      <c r="AF1393" s="253"/>
      <c r="AG1393" s="254"/>
      <c r="AH1393" s="255" t="str">
        <f t="shared" si="460"/>
        <v/>
      </c>
      <c r="AI1393" s="256"/>
      <c r="AJ1393" s="253"/>
      <c r="AK1393" s="254"/>
      <c r="AL1393" s="255" t="str">
        <f t="shared" si="461"/>
        <v/>
      </c>
      <c r="AM1393" s="256"/>
      <c r="AN1393" s="253"/>
      <c r="AO1393" s="254"/>
      <c r="AP1393" s="255" t="str">
        <f t="shared" si="441"/>
        <v/>
      </c>
      <c r="AQ1393" s="116"/>
      <c r="AR1393" s="116"/>
      <c r="AS1393" s="117"/>
      <c r="AT1393" s="118"/>
      <c r="AU1393" s="119" t="str">
        <f>IF(D1393&lt;&gt; "", IF(COUNTIF($D$12:$D1393,$D1393)&gt;1,0,IF(SUM(N1393,U1393,AB1393)&gt;0,IF(AND(X1393="",OR(Q1393&lt;&gt;"",J1393&lt;&gt;"")),IF(Q1393&lt;&gt;"",Q1393,IF(J1393&lt;&gt;"",J1393,0)),IF(AND(Q1393&lt;&gt;"",J1393&lt;&gt;"",Q1393=J1393),Q1393,X1393)),0)),"")</f>
        <v/>
      </c>
      <c r="AV1393" s="119" t="str">
        <f>IF(D1393&lt;&gt;"",IF(COUNTIF($D$12:$D1393,$D1393)&gt;1,0,IF(SUM(O1393,V1393,AC1393)&gt;0,IF(AND(X1393="",OR(Q1393&lt;&gt;"",J1393&lt;&gt;"")),IF(Q1393&lt;&gt;"",Q1393,IF(J1393&lt;&gt;"",J1393,0)),IF(AND(Q1393&lt;&gt;"",J1393&lt;&gt;"",Q1393=J1393),Q1393,X1393)),0)),"")</f>
        <v/>
      </c>
      <c r="AW1393" s="119" t="str">
        <f>IF(D1393&lt;&gt;"",IF(COUNTIF($D$12:$D1393,$D1393)&gt;1,0,IF(SUM(P1393,W1393,AD1393)&gt;0,IF(AND(X1393="",OR(Q1393&lt;&gt;"",J1393&lt;&gt;"")),IF(Q1393&lt;&gt;"",Q1393,IF(J1393&lt;&gt;"",J1393,0)),IF(AND(Q1393&lt;&gt;"",J1393&lt;&gt;"",Q1393=J1393),Q1393,X1393)),0)),"")</f>
        <v/>
      </c>
      <c r="AX1393" s="118" t="str">
        <f t="shared" si="442"/>
        <v/>
      </c>
      <c r="AY1393" s="118" t="str">
        <f t="shared" si="443"/>
        <v/>
      </c>
      <c r="AZ1393" s="118" t="str">
        <f t="shared" si="444"/>
        <v/>
      </c>
      <c r="BA1393" s="118" t="str">
        <f t="shared" si="445"/>
        <v/>
      </c>
      <c r="BB1393" s="118" t="str">
        <f t="shared" si="446"/>
        <v/>
      </c>
      <c r="BC1393" s="118" t="str">
        <f t="shared" si="447"/>
        <v/>
      </c>
      <c r="BD1393" s="118" t="str">
        <f t="shared" si="448"/>
        <v/>
      </c>
      <c r="BE1393" s="118" t="str">
        <f t="shared" si="449"/>
        <v/>
      </c>
      <c r="BF1393" s="118" t="str">
        <f t="shared" si="450"/>
        <v/>
      </c>
      <c r="BG1393" s="120"/>
      <c r="BH1393" s="120" t="str">
        <f t="shared" si="451"/>
        <v/>
      </c>
      <c r="BI1393" s="120" t="str">
        <f t="shared" si="452"/>
        <v/>
      </c>
      <c r="BJ1393" s="121"/>
      <c r="BK1393" s="120" t="str">
        <f t="shared" si="453"/>
        <v/>
      </c>
      <c r="BL1393" s="120" t="str">
        <f t="shared" si="454"/>
        <v/>
      </c>
      <c r="BM1393" s="120" t="str">
        <f t="shared" si="455"/>
        <v/>
      </c>
      <c r="BN1393" s="120" t="str">
        <f t="shared" si="456"/>
        <v/>
      </c>
      <c r="BO1393" s="120" t="str">
        <f t="shared" si="457"/>
        <v/>
      </c>
      <c r="BP1393" s="120" t="str">
        <f t="shared" si="458"/>
        <v/>
      </c>
      <c r="BQ1393" s="98"/>
      <c r="BR1393" s="98"/>
      <c r="BS1393" s="98"/>
      <c r="BT1393" s="98"/>
      <c r="BU1393" s="98"/>
      <c r="BV1393" s="98"/>
      <c r="BW1393" s="98"/>
      <c r="BX1393" s="98"/>
      <c r="BY1393" s="98"/>
      <c r="BZ1393" s="98"/>
      <c r="CA1393" s="98"/>
      <c r="CB1393" s="98"/>
      <c r="CC1393" s="98"/>
      <c r="CD1393" s="98"/>
      <c r="CE1393" s="98"/>
      <c r="CF1393" s="98"/>
      <c r="CG1393" s="98"/>
      <c r="CH1393" s="98"/>
      <c r="CI1393" s="98"/>
      <c r="CJ1393" s="98"/>
      <c r="CK1393" s="98"/>
      <c r="CL1393" s="98"/>
      <c r="CM1393" s="98"/>
      <c r="CN1393" s="98"/>
      <c r="CO1393" s="98"/>
      <c r="CP1393" s="98"/>
      <c r="CQ1393" s="98"/>
      <c r="CR1393" s="98"/>
      <c r="CS1393" s="98"/>
    </row>
    <row r="1394" spans="1:97" s="4" customFormat="1" ht="18.75" customHeight="1" x14ac:dyDescent="0.2">
      <c r="A1394" s="3">
        <f t="shared" si="459"/>
        <v>1382</v>
      </c>
      <c r="B1394" s="263"/>
      <c r="C1394" s="263"/>
      <c r="D1394" s="263"/>
      <c r="E1394" s="259"/>
      <c r="F1394" s="259"/>
      <c r="G1394" s="43"/>
      <c r="H1394" s="264"/>
      <c r="I1394" s="261"/>
      <c r="J1394" s="106"/>
      <c r="K1394" s="247"/>
      <c r="L1394" s="247"/>
      <c r="M1394" s="247"/>
      <c r="N1394" s="248" t="str">
        <f>IF(AND(K1394&lt;&gt;"",L1394&lt;&gt;"",J1394&lt;&gt;""),ROUND(MIN(IF(OR(J1394="OZZ",J1394="ZZ"),5000,17300),TRUNC(0.75*(SUMIF($D$12:$D1394,$D1394,K$12:K1394)+SUMIF($D$12:$D1394,$D1394,L$12:L1394)),2)) - SUMIF($D$12:$D1393,$D1394,N$12:N1393),2),"")</f>
        <v/>
      </c>
      <c r="O1394" s="249" t="str">
        <f>IF(AND(K1394&lt;&gt;"",L1394&lt;&gt;"",M1394&lt;&gt;"",J1394&lt;&gt;"",AH1394&lt;&gt;""),IF(OR(J1394="OZZ",J1394="ZZ"),ROUND(0-SUMIF($D$12:$D1393,$D1394,O$12:O1393),2),IF(M1394=0,0,ROUND(MIN(MIN(17300,TRUNC(0.75*(SUMIF($D$12:$D$2012,$D1394,K$12:K$2012)+SUMIF($D$12:$D$2012,$D1394,L$12:L$2012)),2)+SUMIF($D$12:$D1394,$D1394,AH$12:AH1394))-SUMIF($D$12:$D1393,$D1394,O$12:O1393)-SUMIF($D$12:$D$2012,$D1394,N$12:N$2012),AH1394),2))),"")</f>
        <v/>
      </c>
      <c r="P1394" s="250" t="str">
        <f>IF(J1394&lt;&gt;"",1000 - SUMIF($D$12:$D1393,$D1394,P$12:P1393),"")</f>
        <v/>
      </c>
      <c r="Q1394" s="106"/>
      <c r="R1394" s="247"/>
      <c r="S1394" s="247"/>
      <c r="T1394" s="247"/>
      <c r="U1394" s="248" t="str">
        <f>IF(AND(R1394&lt;&gt;"",S1394&lt;&gt;"",Q1394&lt;&gt;""),ROUND(MIN(IF(OR(Q1394="OZZ",Q1394="ZZ"),5000,17300),TRUNC(0.75*(SUMIF($D$12:$D1394,$D1394,R$12:R1394)+SUMIF($D$12:$D1394,$D1394,S$12:S1394)),2)) - SUMIF($D$12:$D1393,$D1394,U$12:U1393),2),"")</f>
        <v/>
      </c>
      <c r="V1394" s="248" t="str">
        <f>IF(AND(R1394&lt;&gt;"",S1394&lt;&gt;"",T1394&lt;&gt;"",Q1394&lt;&gt;"",AL1394&lt;&gt;""),IF(OR(Q1394="OZZ",Q1394="ZZ"),ROUND(0-SUMIF($D$12:$D1393,$D1394,V$12:V1393),2),IF(T1394=0,0,ROUND(MIN(MIN(17300,TRUNC(0.75*(SUMIF($D$12:$D$2012,$D1394,R$12:R$2012)+SUMIF($D$12:$D$2012,$D1394,S$12:S$2012)),2)+SUMIF($D$12:$D1394,$D1394,AL$12:AL1394))-SUMIF($D$12:$D1393,$D1394,V$12:V1393)-SUMIF($D$12:$D$2012,$D1394,U$12:U$2012),AL1394),2))),"")</f>
        <v/>
      </c>
      <c r="W1394" s="250" t="str">
        <f>IF(Q1394&lt;&gt;"",1000 - SUMIF($D$12:$D1393,$D1394,W$12:W1393),"")</f>
        <v/>
      </c>
      <c r="X1394" s="106"/>
      <c r="Y1394" s="247"/>
      <c r="Z1394" s="247"/>
      <c r="AA1394" s="247"/>
      <c r="AB1394" s="248" t="str">
        <f>IF(AND(Y1394&lt;&gt;"",Z1394&lt;&gt;"",X1394&lt;&gt;""),ROUND(MIN(IF(OR(X1394="OZZ",X1394="ZZ"),5000,17300),TRUNC(0.75*(SUMIF($D$12:$D1394,$D1394,Y$12:Y1394)+SUMIF($D$12:$D1394,$D1394,Z$12:Z1394)),2)) - SUMIF($D$12:$D1393,$D1394,AB$12:AB1393),2),"")</f>
        <v/>
      </c>
      <c r="AC1394" s="251" t="str">
        <f>IF(AND(Y1394&lt;&gt;"",Z1394&lt;&gt;"",AA1394&lt;&gt;"",X1394&lt;&gt;"",AP1394&lt;&gt;""),IF(OR(X1394="OZZ",X1394="ZZ"),ROUND(0-SUMIF($D$12:$D1393,$D1394,AC$12:AC1393),2),IF(AA1394=0,0,ROUND(MIN(MIN(17300,TRUNC(0.75*(SUMIF($D$12:$D$2012,$D1394,Y$12:Y$2012)+SUMIF($D$12:$D$2012,$D1394,Z$12:Z$2012)),2)+SUMIF($D$12:$D1394,$D1394,AP$12:AP1394))-SUMIF($D$12:$D1393,$D1394,AC$12:AC1393)-SUMIF($D$12:$D$2012,$D1394,AB$12:AB$2012),AP1394),2))),"")</f>
        <v/>
      </c>
      <c r="AD1394" s="250" t="str">
        <f>IF(X1394&lt;&gt;"",1000 - SUMIF($D$12:$D1393,$D1394,AD$12:AD1393),"")</f>
        <v/>
      </c>
      <c r="AE1394" s="252"/>
      <c r="AF1394" s="253"/>
      <c r="AG1394" s="254"/>
      <c r="AH1394" s="255" t="str">
        <f t="shared" si="460"/>
        <v/>
      </c>
      <c r="AI1394" s="256"/>
      <c r="AJ1394" s="253"/>
      <c r="AK1394" s="254"/>
      <c r="AL1394" s="255" t="str">
        <f t="shared" si="461"/>
        <v/>
      </c>
      <c r="AM1394" s="256"/>
      <c r="AN1394" s="253"/>
      <c r="AO1394" s="254"/>
      <c r="AP1394" s="255" t="str">
        <f t="shared" si="441"/>
        <v/>
      </c>
      <c r="AQ1394" s="116"/>
      <c r="AR1394" s="116"/>
      <c r="AS1394" s="117"/>
      <c r="AT1394" s="118"/>
      <c r="AU1394" s="119" t="str">
        <f>IF(D1394&lt;&gt; "", IF(COUNTIF($D$12:$D1394,$D1394)&gt;1,0,IF(SUM(N1394,U1394,AB1394)&gt;0,IF(AND(X1394="",OR(Q1394&lt;&gt;"",J1394&lt;&gt;"")),IF(Q1394&lt;&gt;"",Q1394,IF(J1394&lt;&gt;"",J1394,0)),IF(AND(Q1394&lt;&gt;"",J1394&lt;&gt;"",Q1394=J1394),Q1394,X1394)),0)),"")</f>
        <v/>
      </c>
      <c r="AV1394" s="119" t="str">
        <f>IF(D1394&lt;&gt;"",IF(COUNTIF($D$12:$D1394,$D1394)&gt;1,0,IF(SUM(O1394,V1394,AC1394)&gt;0,IF(AND(X1394="",OR(Q1394&lt;&gt;"",J1394&lt;&gt;"")),IF(Q1394&lt;&gt;"",Q1394,IF(J1394&lt;&gt;"",J1394,0)),IF(AND(Q1394&lt;&gt;"",J1394&lt;&gt;"",Q1394=J1394),Q1394,X1394)),0)),"")</f>
        <v/>
      </c>
      <c r="AW1394" s="119" t="str">
        <f>IF(D1394&lt;&gt;"",IF(COUNTIF($D$12:$D1394,$D1394)&gt;1,0,IF(SUM(P1394,W1394,AD1394)&gt;0,IF(AND(X1394="",OR(Q1394&lt;&gt;"",J1394&lt;&gt;"")),IF(Q1394&lt;&gt;"",Q1394,IF(J1394&lt;&gt;"",J1394,0)),IF(AND(Q1394&lt;&gt;"",J1394&lt;&gt;"",Q1394=J1394),Q1394,X1394)),0)),"")</f>
        <v/>
      </c>
      <c r="AX1394" s="118" t="str">
        <f t="shared" si="442"/>
        <v/>
      </c>
      <c r="AY1394" s="118" t="str">
        <f t="shared" si="443"/>
        <v/>
      </c>
      <c r="AZ1394" s="118" t="str">
        <f t="shared" si="444"/>
        <v/>
      </c>
      <c r="BA1394" s="118" t="str">
        <f t="shared" si="445"/>
        <v/>
      </c>
      <c r="BB1394" s="118" t="str">
        <f t="shared" si="446"/>
        <v/>
      </c>
      <c r="BC1394" s="118" t="str">
        <f t="shared" si="447"/>
        <v/>
      </c>
      <c r="BD1394" s="118" t="str">
        <f t="shared" si="448"/>
        <v/>
      </c>
      <c r="BE1394" s="118" t="str">
        <f t="shared" si="449"/>
        <v/>
      </c>
      <c r="BF1394" s="118" t="str">
        <f t="shared" si="450"/>
        <v/>
      </c>
      <c r="BG1394" s="120"/>
      <c r="BH1394" s="120" t="str">
        <f t="shared" si="451"/>
        <v/>
      </c>
      <c r="BI1394" s="120" t="str">
        <f t="shared" si="452"/>
        <v/>
      </c>
      <c r="BJ1394" s="121"/>
      <c r="BK1394" s="120" t="str">
        <f t="shared" si="453"/>
        <v/>
      </c>
      <c r="BL1394" s="120" t="str">
        <f t="shared" si="454"/>
        <v/>
      </c>
      <c r="BM1394" s="120" t="str">
        <f t="shared" si="455"/>
        <v/>
      </c>
      <c r="BN1394" s="120" t="str">
        <f t="shared" si="456"/>
        <v/>
      </c>
      <c r="BO1394" s="120" t="str">
        <f t="shared" si="457"/>
        <v/>
      </c>
      <c r="BP1394" s="120" t="str">
        <f t="shared" si="458"/>
        <v/>
      </c>
      <c r="BQ1394" s="98"/>
      <c r="BR1394" s="98"/>
      <c r="BS1394" s="98"/>
      <c r="BT1394" s="98"/>
      <c r="BU1394" s="98"/>
      <c r="BV1394" s="98"/>
      <c r="BW1394" s="98"/>
      <c r="BX1394" s="98"/>
      <c r="BY1394" s="98"/>
      <c r="BZ1394" s="98"/>
      <c r="CA1394" s="98"/>
      <c r="CB1394" s="98"/>
      <c r="CC1394" s="98"/>
      <c r="CD1394" s="98"/>
      <c r="CE1394" s="98"/>
      <c r="CF1394" s="98"/>
      <c r="CG1394" s="98"/>
      <c r="CH1394" s="98"/>
      <c r="CI1394" s="98"/>
      <c r="CJ1394" s="98"/>
      <c r="CK1394" s="98"/>
      <c r="CL1394" s="98"/>
      <c r="CM1394" s="98"/>
      <c r="CN1394" s="98"/>
      <c r="CO1394" s="98"/>
      <c r="CP1394" s="98"/>
      <c r="CQ1394" s="98"/>
      <c r="CR1394" s="98"/>
      <c r="CS1394" s="98"/>
    </row>
    <row r="1395" spans="1:97" s="4" customFormat="1" ht="18.75" customHeight="1" x14ac:dyDescent="0.2">
      <c r="A1395" s="3">
        <f t="shared" si="459"/>
        <v>1383</v>
      </c>
      <c r="B1395" s="263"/>
      <c r="C1395" s="263"/>
      <c r="D1395" s="263"/>
      <c r="E1395" s="259"/>
      <c r="F1395" s="259"/>
      <c r="G1395" s="43"/>
      <c r="H1395" s="264"/>
      <c r="I1395" s="261"/>
      <c r="J1395" s="106"/>
      <c r="K1395" s="247"/>
      <c r="L1395" s="247"/>
      <c r="M1395" s="247"/>
      <c r="N1395" s="248" t="str">
        <f>IF(AND(K1395&lt;&gt;"",L1395&lt;&gt;"",J1395&lt;&gt;""),ROUND(MIN(IF(OR(J1395="OZZ",J1395="ZZ"),5000,17300),TRUNC(0.75*(SUMIF($D$12:$D1395,$D1395,K$12:K1395)+SUMIF($D$12:$D1395,$D1395,L$12:L1395)),2)) - SUMIF($D$12:$D1394,$D1395,N$12:N1394),2),"")</f>
        <v/>
      </c>
      <c r="O1395" s="249" t="str">
        <f>IF(AND(K1395&lt;&gt;"",L1395&lt;&gt;"",M1395&lt;&gt;"",J1395&lt;&gt;"",AH1395&lt;&gt;""),IF(OR(J1395="OZZ",J1395="ZZ"),ROUND(0-SUMIF($D$12:$D1394,$D1395,O$12:O1394),2),IF(M1395=0,0,ROUND(MIN(MIN(17300,TRUNC(0.75*(SUMIF($D$12:$D$2012,$D1395,K$12:K$2012)+SUMIF($D$12:$D$2012,$D1395,L$12:L$2012)),2)+SUMIF($D$12:$D1395,$D1395,AH$12:AH1395))-SUMIF($D$12:$D1394,$D1395,O$12:O1394)-SUMIF($D$12:$D$2012,$D1395,N$12:N$2012),AH1395),2))),"")</f>
        <v/>
      </c>
      <c r="P1395" s="250" t="str">
        <f>IF(J1395&lt;&gt;"",1000 - SUMIF($D$12:$D1394,$D1395,P$12:P1394),"")</f>
        <v/>
      </c>
      <c r="Q1395" s="106"/>
      <c r="R1395" s="247"/>
      <c r="S1395" s="247"/>
      <c r="T1395" s="247"/>
      <c r="U1395" s="248" t="str">
        <f>IF(AND(R1395&lt;&gt;"",S1395&lt;&gt;"",Q1395&lt;&gt;""),ROUND(MIN(IF(OR(Q1395="OZZ",Q1395="ZZ"),5000,17300),TRUNC(0.75*(SUMIF($D$12:$D1395,$D1395,R$12:R1395)+SUMIF($D$12:$D1395,$D1395,S$12:S1395)),2)) - SUMIF($D$12:$D1394,$D1395,U$12:U1394),2),"")</f>
        <v/>
      </c>
      <c r="V1395" s="248" t="str">
        <f>IF(AND(R1395&lt;&gt;"",S1395&lt;&gt;"",T1395&lt;&gt;"",Q1395&lt;&gt;"",AL1395&lt;&gt;""),IF(OR(Q1395="OZZ",Q1395="ZZ"),ROUND(0-SUMIF($D$12:$D1394,$D1395,V$12:V1394),2),IF(T1395=0,0,ROUND(MIN(MIN(17300,TRUNC(0.75*(SUMIF($D$12:$D$2012,$D1395,R$12:R$2012)+SUMIF($D$12:$D$2012,$D1395,S$12:S$2012)),2)+SUMIF($D$12:$D1395,$D1395,AL$12:AL1395))-SUMIF($D$12:$D1394,$D1395,V$12:V1394)-SUMIF($D$12:$D$2012,$D1395,U$12:U$2012),AL1395),2))),"")</f>
        <v/>
      </c>
      <c r="W1395" s="250" t="str">
        <f>IF(Q1395&lt;&gt;"",1000 - SUMIF($D$12:$D1394,$D1395,W$12:W1394),"")</f>
        <v/>
      </c>
      <c r="X1395" s="106"/>
      <c r="Y1395" s="247"/>
      <c r="Z1395" s="247"/>
      <c r="AA1395" s="247"/>
      <c r="AB1395" s="248" t="str">
        <f>IF(AND(Y1395&lt;&gt;"",Z1395&lt;&gt;"",X1395&lt;&gt;""),ROUND(MIN(IF(OR(X1395="OZZ",X1395="ZZ"),5000,17300),TRUNC(0.75*(SUMIF($D$12:$D1395,$D1395,Y$12:Y1395)+SUMIF($D$12:$D1395,$D1395,Z$12:Z1395)),2)) - SUMIF($D$12:$D1394,$D1395,AB$12:AB1394),2),"")</f>
        <v/>
      </c>
      <c r="AC1395" s="251" t="str">
        <f>IF(AND(Y1395&lt;&gt;"",Z1395&lt;&gt;"",AA1395&lt;&gt;"",X1395&lt;&gt;"",AP1395&lt;&gt;""),IF(OR(X1395="OZZ",X1395="ZZ"),ROUND(0-SUMIF($D$12:$D1394,$D1395,AC$12:AC1394),2),IF(AA1395=0,0,ROUND(MIN(MIN(17300,TRUNC(0.75*(SUMIF($D$12:$D$2012,$D1395,Y$12:Y$2012)+SUMIF($D$12:$D$2012,$D1395,Z$12:Z$2012)),2)+SUMIF($D$12:$D1395,$D1395,AP$12:AP1395))-SUMIF($D$12:$D1394,$D1395,AC$12:AC1394)-SUMIF($D$12:$D$2012,$D1395,AB$12:AB$2012),AP1395),2))),"")</f>
        <v/>
      </c>
      <c r="AD1395" s="250" t="str">
        <f>IF(X1395&lt;&gt;"",1000 - SUMIF($D$12:$D1394,$D1395,AD$12:AD1394),"")</f>
        <v/>
      </c>
      <c r="AE1395" s="252"/>
      <c r="AF1395" s="253"/>
      <c r="AG1395" s="254"/>
      <c r="AH1395" s="255" t="str">
        <f t="shared" si="460"/>
        <v/>
      </c>
      <c r="AI1395" s="256"/>
      <c r="AJ1395" s="253"/>
      <c r="AK1395" s="254"/>
      <c r="AL1395" s="255" t="str">
        <f t="shared" si="461"/>
        <v/>
      </c>
      <c r="AM1395" s="256"/>
      <c r="AN1395" s="253"/>
      <c r="AO1395" s="254"/>
      <c r="AP1395" s="255" t="str">
        <f t="shared" si="441"/>
        <v/>
      </c>
      <c r="AQ1395" s="116"/>
      <c r="AR1395" s="116"/>
      <c r="AS1395" s="117"/>
      <c r="AT1395" s="118"/>
      <c r="AU1395" s="119" t="str">
        <f>IF(D1395&lt;&gt; "", IF(COUNTIF($D$12:$D1395,$D1395)&gt;1,0,IF(SUM(N1395,U1395,AB1395)&gt;0,IF(AND(X1395="",OR(Q1395&lt;&gt;"",J1395&lt;&gt;"")),IF(Q1395&lt;&gt;"",Q1395,IF(J1395&lt;&gt;"",J1395,0)),IF(AND(Q1395&lt;&gt;"",J1395&lt;&gt;"",Q1395=J1395),Q1395,X1395)),0)),"")</f>
        <v/>
      </c>
      <c r="AV1395" s="119" t="str">
        <f>IF(D1395&lt;&gt;"",IF(COUNTIF($D$12:$D1395,$D1395)&gt;1,0,IF(SUM(O1395,V1395,AC1395)&gt;0,IF(AND(X1395="",OR(Q1395&lt;&gt;"",J1395&lt;&gt;"")),IF(Q1395&lt;&gt;"",Q1395,IF(J1395&lt;&gt;"",J1395,0)),IF(AND(Q1395&lt;&gt;"",J1395&lt;&gt;"",Q1395=J1395),Q1395,X1395)),0)),"")</f>
        <v/>
      </c>
      <c r="AW1395" s="119" t="str">
        <f>IF(D1395&lt;&gt;"",IF(COUNTIF($D$12:$D1395,$D1395)&gt;1,0,IF(SUM(P1395,W1395,AD1395)&gt;0,IF(AND(X1395="",OR(Q1395&lt;&gt;"",J1395&lt;&gt;"")),IF(Q1395&lt;&gt;"",Q1395,IF(J1395&lt;&gt;"",J1395,0)),IF(AND(Q1395&lt;&gt;"",J1395&lt;&gt;"",Q1395=J1395),Q1395,X1395)),0)),"")</f>
        <v/>
      </c>
      <c r="AX1395" s="118" t="str">
        <f t="shared" si="442"/>
        <v/>
      </c>
      <c r="AY1395" s="118" t="str">
        <f t="shared" si="443"/>
        <v/>
      </c>
      <c r="AZ1395" s="118" t="str">
        <f t="shared" si="444"/>
        <v/>
      </c>
      <c r="BA1395" s="118" t="str">
        <f t="shared" si="445"/>
        <v/>
      </c>
      <c r="BB1395" s="118" t="str">
        <f t="shared" si="446"/>
        <v/>
      </c>
      <c r="BC1395" s="118" t="str">
        <f t="shared" si="447"/>
        <v/>
      </c>
      <c r="BD1395" s="118" t="str">
        <f t="shared" si="448"/>
        <v/>
      </c>
      <c r="BE1395" s="118" t="str">
        <f t="shared" si="449"/>
        <v/>
      </c>
      <c r="BF1395" s="118" t="str">
        <f t="shared" si="450"/>
        <v/>
      </c>
      <c r="BG1395" s="120"/>
      <c r="BH1395" s="120" t="str">
        <f t="shared" si="451"/>
        <v/>
      </c>
      <c r="BI1395" s="120" t="str">
        <f t="shared" si="452"/>
        <v/>
      </c>
      <c r="BJ1395" s="121"/>
      <c r="BK1395" s="120" t="str">
        <f t="shared" si="453"/>
        <v/>
      </c>
      <c r="BL1395" s="120" t="str">
        <f t="shared" si="454"/>
        <v/>
      </c>
      <c r="BM1395" s="120" t="str">
        <f t="shared" si="455"/>
        <v/>
      </c>
      <c r="BN1395" s="120" t="str">
        <f t="shared" si="456"/>
        <v/>
      </c>
      <c r="BO1395" s="120" t="str">
        <f t="shared" si="457"/>
        <v/>
      </c>
      <c r="BP1395" s="120" t="str">
        <f t="shared" si="458"/>
        <v/>
      </c>
      <c r="BQ1395" s="98"/>
      <c r="BR1395" s="98"/>
      <c r="BS1395" s="98"/>
      <c r="BT1395" s="98"/>
      <c r="BU1395" s="98"/>
      <c r="BV1395" s="98"/>
      <c r="BW1395" s="98"/>
      <c r="BX1395" s="98"/>
      <c r="BY1395" s="98"/>
      <c r="BZ1395" s="98"/>
      <c r="CA1395" s="98"/>
      <c r="CB1395" s="98"/>
      <c r="CC1395" s="98"/>
      <c r="CD1395" s="98"/>
      <c r="CE1395" s="98"/>
      <c r="CF1395" s="98"/>
      <c r="CG1395" s="98"/>
      <c r="CH1395" s="98"/>
      <c r="CI1395" s="98"/>
      <c r="CJ1395" s="98"/>
      <c r="CK1395" s="98"/>
      <c r="CL1395" s="98"/>
      <c r="CM1395" s="98"/>
      <c r="CN1395" s="98"/>
      <c r="CO1395" s="98"/>
      <c r="CP1395" s="98"/>
      <c r="CQ1395" s="98"/>
      <c r="CR1395" s="98"/>
      <c r="CS1395" s="98"/>
    </row>
    <row r="1396" spans="1:97" s="4" customFormat="1" ht="18.75" customHeight="1" x14ac:dyDescent="0.2">
      <c r="A1396" s="3">
        <f t="shared" si="459"/>
        <v>1384</v>
      </c>
      <c r="B1396" s="263"/>
      <c r="C1396" s="263"/>
      <c r="D1396" s="263"/>
      <c r="E1396" s="259"/>
      <c r="F1396" s="259"/>
      <c r="G1396" s="43"/>
      <c r="H1396" s="264"/>
      <c r="I1396" s="261"/>
      <c r="J1396" s="106"/>
      <c r="K1396" s="247"/>
      <c r="L1396" s="247"/>
      <c r="M1396" s="247"/>
      <c r="N1396" s="248" t="str">
        <f>IF(AND(K1396&lt;&gt;"",L1396&lt;&gt;"",J1396&lt;&gt;""),ROUND(MIN(IF(OR(J1396="OZZ",J1396="ZZ"),5000,17300),TRUNC(0.75*(SUMIF($D$12:$D1396,$D1396,K$12:K1396)+SUMIF($D$12:$D1396,$D1396,L$12:L1396)),2)) - SUMIF($D$12:$D1395,$D1396,N$12:N1395),2),"")</f>
        <v/>
      </c>
      <c r="O1396" s="249" t="str">
        <f>IF(AND(K1396&lt;&gt;"",L1396&lt;&gt;"",M1396&lt;&gt;"",J1396&lt;&gt;"",AH1396&lt;&gt;""),IF(OR(J1396="OZZ",J1396="ZZ"),ROUND(0-SUMIF($D$12:$D1395,$D1396,O$12:O1395),2),IF(M1396=0,0,ROUND(MIN(MIN(17300,TRUNC(0.75*(SUMIF($D$12:$D$2012,$D1396,K$12:K$2012)+SUMIF($D$12:$D$2012,$D1396,L$12:L$2012)),2)+SUMIF($D$12:$D1396,$D1396,AH$12:AH1396))-SUMIF($D$12:$D1395,$D1396,O$12:O1395)-SUMIF($D$12:$D$2012,$D1396,N$12:N$2012),AH1396),2))),"")</f>
        <v/>
      </c>
      <c r="P1396" s="250" t="str">
        <f>IF(J1396&lt;&gt;"",1000 - SUMIF($D$12:$D1395,$D1396,P$12:P1395),"")</f>
        <v/>
      </c>
      <c r="Q1396" s="106"/>
      <c r="R1396" s="247"/>
      <c r="S1396" s="247"/>
      <c r="T1396" s="247"/>
      <c r="U1396" s="248" t="str">
        <f>IF(AND(R1396&lt;&gt;"",S1396&lt;&gt;"",Q1396&lt;&gt;""),ROUND(MIN(IF(OR(Q1396="OZZ",Q1396="ZZ"),5000,17300),TRUNC(0.75*(SUMIF($D$12:$D1396,$D1396,R$12:R1396)+SUMIF($D$12:$D1396,$D1396,S$12:S1396)),2)) - SUMIF($D$12:$D1395,$D1396,U$12:U1395),2),"")</f>
        <v/>
      </c>
      <c r="V1396" s="248" t="str">
        <f>IF(AND(R1396&lt;&gt;"",S1396&lt;&gt;"",T1396&lt;&gt;"",Q1396&lt;&gt;"",AL1396&lt;&gt;""),IF(OR(Q1396="OZZ",Q1396="ZZ"),ROUND(0-SUMIF($D$12:$D1395,$D1396,V$12:V1395),2),IF(T1396=0,0,ROUND(MIN(MIN(17300,TRUNC(0.75*(SUMIF($D$12:$D$2012,$D1396,R$12:R$2012)+SUMIF($D$12:$D$2012,$D1396,S$12:S$2012)),2)+SUMIF($D$12:$D1396,$D1396,AL$12:AL1396))-SUMIF($D$12:$D1395,$D1396,V$12:V1395)-SUMIF($D$12:$D$2012,$D1396,U$12:U$2012),AL1396),2))),"")</f>
        <v/>
      </c>
      <c r="W1396" s="250" t="str">
        <f>IF(Q1396&lt;&gt;"",1000 - SUMIF($D$12:$D1395,$D1396,W$12:W1395),"")</f>
        <v/>
      </c>
      <c r="X1396" s="106"/>
      <c r="Y1396" s="247"/>
      <c r="Z1396" s="247"/>
      <c r="AA1396" s="247"/>
      <c r="AB1396" s="248" t="str">
        <f>IF(AND(Y1396&lt;&gt;"",Z1396&lt;&gt;"",X1396&lt;&gt;""),ROUND(MIN(IF(OR(X1396="OZZ",X1396="ZZ"),5000,17300),TRUNC(0.75*(SUMIF($D$12:$D1396,$D1396,Y$12:Y1396)+SUMIF($D$12:$D1396,$D1396,Z$12:Z1396)),2)) - SUMIF($D$12:$D1395,$D1396,AB$12:AB1395),2),"")</f>
        <v/>
      </c>
      <c r="AC1396" s="251" t="str">
        <f>IF(AND(Y1396&lt;&gt;"",Z1396&lt;&gt;"",AA1396&lt;&gt;"",X1396&lt;&gt;"",AP1396&lt;&gt;""),IF(OR(X1396="OZZ",X1396="ZZ"),ROUND(0-SUMIF($D$12:$D1395,$D1396,AC$12:AC1395),2),IF(AA1396=0,0,ROUND(MIN(MIN(17300,TRUNC(0.75*(SUMIF($D$12:$D$2012,$D1396,Y$12:Y$2012)+SUMIF($D$12:$D$2012,$D1396,Z$12:Z$2012)),2)+SUMIF($D$12:$D1396,$D1396,AP$12:AP1396))-SUMIF($D$12:$D1395,$D1396,AC$12:AC1395)-SUMIF($D$12:$D$2012,$D1396,AB$12:AB$2012),AP1396),2))),"")</f>
        <v/>
      </c>
      <c r="AD1396" s="250" t="str">
        <f>IF(X1396&lt;&gt;"",1000 - SUMIF($D$12:$D1395,$D1396,AD$12:AD1395),"")</f>
        <v/>
      </c>
      <c r="AE1396" s="252"/>
      <c r="AF1396" s="253"/>
      <c r="AG1396" s="254"/>
      <c r="AH1396" s="255" t="str">
        <f t="shared" si="460"/>
        <v/>
      </c>
      <c r="AI1396" s="256"/>
      <c r="AJ1396" s="253"/>
      <c r="AK1396" s="254"/>
      <c r="AL1396" s="255" t="str">
        <f t="shared" si="461"/>
        <v/>
      </c>
      <c r="AM1396" s="256"/>
      <c r="AN1396" s="253"/>
      <c r="AO1396" s="254"/>
      <c r="AP1396" s="255" t="str">
        <f t="shared" si="441"/>
        <v/>
      </c>
      <c r="AQ1396" s="116"/>
      <c r="AR1396" s="116"/>
      <c r="AS1396" s="117"/>
      <c r="AT1396" s="118"/>
      <c r="AU1396" s="119" t="str">
        <f>IF(D1396&lt;&gt; "", IF(COUNTIF($D$12:$D1396,$D1396)&gt;1,0,IF(SUM(N1396,U1396,AB1396)&gt;0,IF(AND(X1396="",OR(Q1396&lt;&gt;"",J1396&lt;&gt;"")),IF(Q1396&lt;&gt;"",Q1396,IF(J1396&lt;&gt;"",J1396,0)),IF(AND(Q1396&lt;&gt;"",J1396&lt;&gt;"",Q1396=J1396),Q1396,X1396)),0)),"")</f>
        <v/>
      </c>
      <c r="AV1396" s="119" t="str">
        <f>IF(D1396&lt;&gt;"",IF(COUNTIF($D$12:$D1396,$D1396)&gt;1,0,IF(SUM(O1396,V1396,AC1396)&gt;0,IF(AND(X1396="",OR(Q1396&lt;&gt;"",J1396&lt;&gt;"")),IF(Q1396&lt;&gt;"",Q1396,IF(J1396&lt;&gt;"",J1396,0)),IF(AND(Q1396&lt;&gt;"",J1396&lt;&gt;"",Q1396=J1396),Q1396,X1396)),0)),"")</f>
        <v/>
      </c>
      <c r="AW1396" s="119" t="str">
        <f>IF(D1396&lt;&gt;"",IF(COUNTIF($D$12:$D1396,$D1396)&gt;1,0,IF(SUM(P1396,W1396,AD1396)&gt;0,IF(AND(X1396="",OR(Q1396&lt;&gt;"",J1396&lt;&gt;"")),IF(Q1396&lt;&gt;"",Q1396,IF(J1396&lt;&gt;"",J1396,0)),IF(AND(Q1396&lt;&gt;"",J1396&lt;&gt;"",Q1396=J1396),Q1396,X1396)),0)),"")</f>
        <v/>
      </c>
      <c r="AX1396" s="118" t="str">
        <f t="shared" si="442"/>
        <v/>
      </c>
      <c r="AY1396" s="118" t="str">
        <f t="shared" si="443"/>
        <v/>
      </c>
      <c r="AZ1396" s="118" t="str">
        <f t="shared" si="444"/>
        <v/>
      </c>
      <c r="BA1396" s="118" t="str">
        <f t="shared" si="445"/>
        <v/>
      </c>
      <c r="BB1396" s="118" t="str">
        <f t="shared" si="446"/>
        <v/>
      </c>
      <c r="BC1396" s="118" t="str">
        <f t="shared" si="447"/>
        <v/>
      </c>
      <c r="BD1396" s="118" t="str">
        <f t="shared" si="448"/>
        <v/>
      </c>
      <c r="BE1396" s="118" t="str">
        <f t="shared" si="449"/>
        <v/>
      </c>
      <c r="BF1396" s="118" t="str">
        <f t="shared" si="450"/>
        <v/>
      </c>
      <c r="BG1396" s="120"/>
      <c r="BH1396" s="120" t="str">
        <f t="shared" si="451"/>
        <v/>
      </c>
      <c r="BI1396" s="120" t="str">
        <f t="shared" si="452"/>
        <v/>
      </c>
      <c r="BJ1396" s="121"/>
      <c r="BK1396" s="120" t="str">
        <f t="shared" si="453"/>
        <v/>
      </c>
      <c r="BL1396" s="120" t="str">
        <f t="shared" si="454"/>
        <v/>
      </c>
      <c r="BM1396" s="120" t="str">
        <f t="shared" si="455"/>
        <v/>
      </c>
      <c r="BN1396" s="120" t="str">
        <f t="shared" si="456"/>
        <v/>
      </c>
      <c r="BO1396" s="120" t="str">
        <f t="shared" si="457"/>
        <v/>
      </c>
      <c r="BP1396" s="120" t="str">
        <f t="shared" si="458"/>
        <v/>
      </c>
      <c r="BQ1396" s="98"/>
      <c r="BR1396" s="98"/>
      <c r="BS1396" s="98"/>
      <c r="BT1396" s="98"/>
      <c r="BU1396" s="98"/>
      <c r="BV1396" s="98"/>
      <c r="BW1396" s="98"/>
      <c r="BX1396" s="98"/>
      <c r="BY1396" s="98"/>
      <c r="BZ1396" s="98"/>
      <c r="CA1396" s="98"/>
      <c r="CB1396" s="98"/>
      <c r="CC1396" s="98"/>
      <c r="CD1396" s="98"/>
      <c r="CE1396" s="98"/>
      <c r="CF1396" s="98"/>
      <c r="CG1396" s="98"/>
      <c r="CH1396" s="98"/>
      <c r="CI1396" s="98"/>
      <c r="CJ1396" s="98"/>
      <c r="CK1396" s="98"/>
      <c r="CL1396" s="98"/>
      <c r="CM1396" s="98"/>
      <c r="CN1396" s="98"/>
      <c r="CO1396" s="98"/>
      <c r="CP1396" s="98"/>
      <c r="CQ1396" s="98"/>
      <c r="CR1396" s="98"/>
      <c r="CS1396" s="98"/>
    </row>
    <row r="1397" spans="1:97" s="4" customFormat="1" ht="18.75" customHeight="1" x14ac:dyDescent="0.2">
      <c r="A1397" s="3">
        <f t="shared" si="459"/>
        <v>1385</v>
      </c>
      <c r="B1397" s="263"/>
      <c r="C1397" s="263"/>
      <c r="D1397" s="263"/>
      <c r="E1397" s="259"/>
      <c r="F1397" s="259"/>
      <c r="G1397" s="43"/>
      <c r="H1397" s="264"/>
      <c r="I1397" s="261"/>
      <c r="J1397" s="106"/>
      <c r="K1397" s="247"/>
      <c r="L1397" s="247"/>
      <c r="M1397" s="247"/>
      <c r="N1397" s="248" t="str">
        <f>IF(AND(K1397&lt;&gt;"",L1397&lt;&gt;"",J1397&lt;&gt;""),ROUND(MIN(IF(OR(J1397="OZZ",J1397="ZZ"),5000,17300),TRUNC(0.75*(SUMIF($D$12:$D1397,$D1397,K$12:K1397)+SUMIF($D$12:$D1397,$D1397,L$12:L1397)),2)) - SUMIF($D$12:$D1396,$D1397,N$12:N1396),2),"")</f>
        <v/>
      </c>
      <c r="O1397" s="249" t="str">
        <f>IF(AND(K1397&lt;&gt;"",L1397&lt;&gt;"",M1397&lt;&gt;"",J1397&lt;&gt;"",AH1397&lt;&gt;""),IF(OR(J1397="OZZ",J1397="ZZ"),ROUND(0-SUMIF($D$12:$D1396,$D1397,O$12:O1396),2),IF(M1397=0,0,ROUND(MIN(MIN(17300,TRUNC(0.75*(SUMIF($D$12:$D$2012,$D1397,K$12:K$2012)+SUMIF($D$12:$D$2012,$D1397,L$12:L$2012)),2)+SUMIF($D$12:$D1397,$D1397,AH$12:AH1397))-SUMIF($D$12:$D1396,$D1397,O$12:O1396)-SUMIF($D$12:$D$2012,$D1397,N$12:N$2012),AH1397),2))),"")</f>
        <v/>
      </c>
      <c r="P1397" s="250" t="str">
        <f>IF(J1397&lt;&gt;"",1000 - SUMIF($D$12:$D1396,$D1397,P$12:P1396),"")</f>
        <v/>
      </c>
      <c r="Q1397" s="106"/>
      <c r="R1397" s="247"/>
      <c r="S1397" s="247"/>
      <c r="T1397" s="247"/>
      <c r="U1397" s="248" t="str">
        <f>IF(AND(R1397&lt;&gt;"",S1397&lt;&gt;"",Q1397&lt;&gt;""),ROUND(MIN(IF(OR(Q1397="OZZ",Q1397="ZZ"),5000,17300),TRUNC(0.75*(SUMIF($D$12:$D1397,$D1397,R$12:R1397)+SUMIF($D$12:$D1397,$D1397,S$12:S1397)),2)) - SUMIF($D$12:$D1396,$D1397,U$12:U1396),2),"")</f>
        <v/>
      </c>
      <c r="V1397" s="248" t="str">
        <f>IF(AND(R1397&lt;&gt;"",S1397&lt;&gt;"",T1397&lt;&gt;"",Q1397&lt;&gt;"",AL1397&lt;&gt;""),IF(OR(Q1397="OZZ",Q1397="ZZ"),ROUND(0-SUMIF($D$12:$D1396,$D1397,V$12:V1396),2),IF(T1397=0,0,ROUND(MIN(MIN(17300,TRUNC(0.75*(SUMIF($D$12:$D$2012,$D1397,R$12:R$2012)+SUMIF($D$12:$D$2012,$D1397,S$12:S$2012)),2)+SUMIF($D$12:$D1397,$D1397,AL$12:AL1397))-SUMIF($D$12:$D1396,$D1397,V$12:V1396)-SUMIF($D$12:$D$2012,$D1397,U$12:U$2012),AL1397),2))),"")</f>
        <v/>
      </c>
      <c r="W1397" s="250" t="str">
        <f>IF(Q1397&lt;&gt;"",1000 - SUMIF($D$12:$D1396,$D1397,W$12:W1396),"")</f>
        <v/>
      </c>
      <c r="X1397" s="106"/>
      <c r="Y1397" s="247"/>
      <c r="Z1397" s="247"/>
      <c r="AA1397" s="247"/>
      <c r="AB1397" s="248" t="str">
        <f>IF(AND(Y1397&lt;&gt;"",Z1397&lt;&gt;"",X1397&lt;&gt;""),ROUND(MIN(IF(OR(X1397="OZZ",X1397="ZZ"),5000,17300),TRUNC(0.75*(SUMIF($D$12:$D1397,$D1397,Y$12:Y1397)+SUMIF($D$12:$D1397,$D1397,Z$12:Z1397)),2)) - SUMIF($D$12:$D1396,$D1397,AB$12:AB1396),2),"")</f>
        <v/>
      </c>
      <c r="AC1397" s="251" t="str">
        <f>IF(AND(Y1397&lt;&gt;"",Z1397&lt;&gt;"",AA1397&lt;&gt;"",X1397&lt;&gt;"",AP1397&lt;&gt;""),IF(OR(X1397="OZZ",X1397="ZZ"),ROUND(0-SUMIF($D$12:$D1396,$D1397,AC$12:AC1396),2),IF(AA1397=0,0,ROUND(MIN(MIN(17300,TRUNC(0.75*(SUMIF($D$12:$D$2012,$D1397,Y$12:Y$2012)+SUMIF($D$12:$D$2012,$D1397,Z$12:Z$2012)),2)+SUMIF($D$12:$D1397,$D1397,AP$12:AP1397))-SUMIF($D$12:$D1396,$D1397,AC$12:AC1396)-SUMIF($D$12:$D$2012,$D1397,AB$12:AB$2012),AP1397),2))),"")</f>
        <v/>
      </c>
      <c r="AD1397" s="250" t="str">
        <f>IF(X1397&lt;&gt;"",1000 - SUMIF($D$12:$D1396,$D1397,AD$12:AD1396),"")</f>
        <v/>
      </c>
      <c r="AE1397" s="252"/>
      <c r="AF1397" s="253"/>
      <c r="AG1397" s="254"/>
      <c r="AH1397" s="255" t="str">
        <f t="shared" si="460"/>
        <v/>
      </c>
      <c r="AI1397" s="256"/>
      <c r="AJ1397" s="253"/>
      <c r="AK1397" s="254"/>
      <c r="AL1397" s="255" t="str">
        <f t="shared" si="461"/>
        <v/>
      </c>
      <c r="AM1397" s="256"/>
      <c r="AN1397" s="253"/>
      <c r="AO1397" s="254"/>
      <c r="AP1397" s="255" t="str">
        <f t="shared" si="441"/>
        <v/>
      </c>
      <c r="AQ1397" s="116"/>
      <c r="AR1397" s="116"/>
      <c r="AS1397" s="117"/>
      <c r="AT1397" s="118"/>
      <c r="AU1397" s="119" t="str">
        <f>IF(D1397&lt;&gt; "", IF(COUNTIF($D$12:$D1397,$D1397)&gt;1,0,IF(SUM(N1397,U1397,AB1397)&gt;0,IF(AND(X1397="",OR(Q1397&lt;&gt;"",J1397&lt;&gt;"")),IF(Q1397&lt;&gt;"",Q1397,IF(J1397&lt;&gt;"",J1397,0)),IF(AND(Q1397&lt;&gt;"",J1397&lt;&gt;"",Q1397=J1397),Q1397,X1397)),0)),"")</f>
        <v/>
      </c>
      <c r="AV1397" s="119" t="str">
        <f>IF(D1397&lt;&gt;"",IF(COUNTIF($D$12:$D1397,$D1397)&gt;1,0,IF(SUM(O1397,V1397,AC1397)&gt;0,IF(AND(X1397="",OR(Q1397&lt;&gt;"",J1397&lt;&gt;"")),IF(Q1397&lt;&gt;"",Q1397,IF(J1397&lt;&gt;"",J1397,0)),IF(AND(Q1397&lt;&gt;"",J1397&lt;&gt;"",Q1397=J1397),Q1397,X1397)),0)),"")</f>
        <v/>
      </c>
      <c r="AW1397" s="119" t="str">
        <f>IF(D1397&lt;&gt;"",IF(COUNTIF($D$12:$D1397,$D1397)&gt;1,0,IF(SUM(P1397,W1397,AD1397)&gt;0,IF(AND(X1397="",OR(Q1397&lt;&gt;"",J1397&lt;&gt;"")),IF(Q1397&lt;&gt;"",Q1397,IF(J1397&lt;&gt;"",J1397,0)),IF(AND(Q1397&lt;&gt;"",J1397&lt;&gt;"",Q1397=J1397),Q1397,X1397)),0)),"")</f>
        <v/>
      </c>
      <c r="AX1397" s="118" t="str">
        <f t="shared" si="442"/>
        <v/>
      </c>
      <c r="AY1397" s="118" t="str">
        <f t="shared" si="443"/>
        <v/>
      </c>
      <c r="AZ1397" s="118" t="str">
        <f t="shared" si="444"/>
        <v/>
      </c>
      <c r="BA1397" s="118" t="str">
        <f t="shared" si="445"/>
        <v/>
      </c>
      <c r="BB1397" s="118" t="str">
        <f t="shared" si="446"/>
        <v/>
      </c>
      <c r="BC1397" s="118" t="str">
        <f t="shared" si="447"/>
        <v/>
      </c>
      <c r="BD1397" s="118" t="str">
        <f t="shared" si="448"/>
        <v/>
      </c>
      <c r="BE1397" s="118" t="str">
        <f t="shared" si="449"/>
        <v/>
      </c>
      <c r="BF1397" s="118" t="str">
        <f t="shared" si="450"/>
        <v/>
      </c>
      <c r="BG1397" s="120"/>
      <c r="BH1397" s="120" t="str">
        <f t="shared" si="451"/>
        <v/>
      </c>
      <c r="BI1397" s="120" t="str">
        <f t="shared" si="452"/>
        <v/>
      </c>
      <c r="BJ1397" s="121"/>
      <c r="BK1397" s="120" t="str">
        <f t="shared" si="453"/>
        <v/>
      </c>
      <c r="BL1397" s="120" t="str">
        <f t="shared" si="454"/>
        <v/>
      </c>
      <c r="BM1397" s="120" t="str">
        <f t="shared" si="455"/>
        <v/>
      </c>
      <c r="BN1397" s="120" t="str">
        <f t="shared" si="456"/>
        <v/>
      </c>
      <c r="BO1397" s="120" t="str">
        <f t="shared" si="457"/>
        <v/>
      </c>
      <c r="BP1397" s="120" t="str">
        <f t="shared" si="458"/>
        <v/>
      </c>
      <c r="BQ1397" s="98"/>
      <c r="BR1397" s="98"/>
      <c r="BS1397" s="98"/>
      <c r="BT1397" s="98"/>
      <c r="BU1397" s="98"/>
      <c r="BV1397" s="98"/>
      <c r="BW1397" s="98"/>
      <c r="BX1397" s="98"/>
      <c r="BY1397" s="98"/>
      <c r="BZ1397" s="98"/>
      <c r="CA1397" s="98"/>
      <c r="CB1397" s="98"/>
      <c r="CC1397" s="98"/>
      <c r="CD1397" s="98"/>
      <c r="CE1397" s="98"/>
      <c r="CF1397" s="98"/>
      <c r="CG1397" s="98"/>
      <c r="CH1397" s="98"/>
      <c r="CI1397" s="98"/>
      <c r="CJ1397" s="98"/>
      <c r="CK1397" s="98"/>
      <c r="CL1397" s="98"/>
      <c r="CM1397" s="98"/>
      <c r="CN1397" s="98"/>
      <c r="CO1397" s="98"/>
      <c r="CP1397" s="98"/>
      <c r="CQ1397" s="98"/>
      <c r="CR1397" s="98"/>
      <c r="CS1397" s="98"/>
    </row>
    <row r="1398" spans="1:97" s="4" customFormat="1" ht="18.75" customHeight="1" x14ac:dyDescent="0.2">
      <c r="A1398" s="3">
        <f t="shared" si="459"/>
        <v>1386</v>
      </c>
      <c r="B1398" s="263"/>
      <c r="C1398" s="263"/>
      <c r="D1398" s="263"/>
      <c r="E1398" s="259"/>
      <c r="F1398" s="259"/>
      <c r="G1398" s="43"/>
      <c r="H1398" s="264"/>
      <c r="I1398" s="261"/>
      <c r="J1398" s="106"/>
      <c r="K1398" s="247"/>
      <c r="L1398" s="247"/>
      <c r="M1398" s="247"/>
      <c r="N1398" s="248" t="str">
        <f>IF(AND(K1398&lt;&gt;"",L1398&lt;&gt;"",J1398&lt;&gt;""),ROUND(MIN(IF(OR(J1398="OZZ",J1398="ZZ"),5000,17300),TRUNC(0.75*(SUMIF($D$12:$D1398,$D1398,K$12:K1398)+SUMIF($D$12:$D1398,$D1398,L$12:L1398)),2)) - SUMIF($D$12:$D1397,$D1398,N$12:N1397),2),"")</f>
        <v/>
      </c>
      <c r="O1398" s="249" t="str">
        <f>IF(AND(K1398&lt;&gt;"",L1398&lt;&gt;"",M1398&lt;&gt;"",J1398&lt;&gt;"",AH1398&lt;&gt;""),IF(OR(J1398="OZZ",J1398="ZZ"),ROUND(0-SUMIF($D$12:$D1397,$D1398,O$12:O1397),2),IF(M1398=0,0,ROUND(MIN(MIN(17300,TRUNC(0.75*(SUMIF($D$12:$D$2012,$D1398,K$12:K$2012)+SUMIF($D$12:$D$2012,$D1398,L$12:L$2012)),2)+SUMIF($D$12:$D1398,$D1398,AH$12:AH1398))-SUMIF($D$12:$D1397,$D1398,O$12:O1397)-SUMIF($D$12:$D$2012,$D1398,N$12:N$2012),AH1398),2))),"")</f>
        <v/>
      </c>
      <c r="P1398" s="250" t="str">
        <f>IF(J1398&lt;&gt;"",1000 - SUMIF($D$12:$D1397,$D1398,P$12:P1397),"")</f>
        <v/>
      </c>
      <c r="Q1398" s="106"/>
      <c r="R1398" s="247"/>
      <c r="S1398" s="247"/>
      <c r="T1398" s="247"/>
      <c r="U1398" s="248" t="str">
        <f>IF(AND(R1398&lt;&gt;"",S1398&lt;&gt;"",Q1398&lt;&gt;""),ROUND(MIN(IF(OR(Q1398="OZZ",Q1398="ZZ"),5000,17300),TRUNC(0.75*(SUMIF($D$12:$D1398,$D1398,R$12:R1398)+SUMIF($D$12:$D1398,$D1398,S$12:S1398)),2)) - SUMIF($D$12:$D1397,$D1398,U$12:U1397),2),"")</f>
        <v/>
      </c>
      <c r="V1398" s="248" t="str">
        <f>IF(AND(R1398&lt;&gt;"",S1398&lt;&gt;"",T1398&lt;&gt;"",Q1398&lt;&gt;"",AL1398&lt;&gt;""),IF(OR(Q1398="OZZ",Q1398="ZZ"),ROUND(0-SUMIF($D$12:$D1397,$D1398,V$12:V1397),2),IF(T1398=0,0,ROUND(MIN(MIN(17300,TRUNC(0.75*(SUMIF($D$12:$D$2012,$D1398,R$12:R$2012)+SUMIF($D$12:$D$2012,$D1398,S$12:S$2012)),2)+SUMIF($D$12:$D1398,$D1398,AL$12:AL1398))-SUMIF($D$12:$D1397,$D1398,V$12:V1397)-SUMIF($D$12:$D$2012,$D1398,U$12:U$2012),AL1398),2))),"")</f>
        <v/>
      </c>
      <c r="W1398" s="250" t="str">
        <f>IF(Q1398&lt;&gt;"",1000 - SUMIF($D$12:$D1397,$D1398,W$12:W1397),"")</f>
        <v/>
      </c>
      <c r="X1398" s="106"/>
      <c r="Y1398" s="247"/>
      <c r="Z1398" s="247"/>
      <c r="AA1398" s="247"/>
      <c r="AB1398" s="248" t="str">
        <f>IF(AND(Y1398&lt;&gt;"",Z1398&lt;&gt;"",X1398&lt;&gt;""),ROUND(MIN(IF(OR(X1398="OZZ",X1398="ZZ"),5000,17300),TRUNC(0.75*(SUMIF($D$12:$D1398,$D1398,Y$12:Y1398)+SUMIF($D$12:$D1398,$D1398,Z$12:Z1398)),2)) - SUMIF($D$12:$D1397,$D1398,AB$12:AB1397),2),"")</f>
        <v/>
      </c>
      <c r="AC1398" s="251" t="str">
        <f>IF(AND(Y1398&lt;&gt;"",Z1398&lt;&gt;"",AA1398&lt;&gt;"",X1398&lt;&gt;"",AP1398&lt;&gt;""),IF(OR(X1398="OZZ",X1398="ZZ"),ROUND(0-SUMIF($D$12:$D1397,$D1398,AC$12:AC1397),2),IF(AA1398=0,0,ROUND(MIN(MIN(17300,TRUNC(0.75*(SUMIF($D$12:$D$2012,$D1398,Y$12:Y$2012)+SUMIF($D$12:$D$2012,$D1398,Z$12:Z$2012)),2)+SUMIF($D$12:$D1398,$D1398,AP$12:AP1398))-SUMIF($D$12:$D1397,$D1398,AC$12:AC1397)-SUMIF($D$12:$D$2012,$D1398,AB$12:AB$2012),AP1398),2))),"")</f>
        <v/>
      </c>
      <c r="AD1398" s="250" t="str">
        <f>IF(X1398&lt;&gt;"",1000 - SUMIF($D$12:$D1397,$D1398,AD$12:AD1397),"")</f>
        <v/>
      </c>
      <c r="AE1398" s="252"/>
      <c r="AF1398" s="253"/>
      <c r="AG1398" s="254"/>
      <c r="AH1398" s="255" t="str">
        <f t="shared" si="460"/>
        <v/>
      </c>
      <c r="AI1398" s="256"/>
      <c r="AJ1398" s="253"/>
      <c r="AK1398" s="254"/>
      <c r="AL1398" s="255" t="str">
        <f t="shared" si="461"/>
        <v/>
      </c>
      <c r="AM1398" s="256"/>
      <c r="AN1398" s="253"/>
      <c r="AO1398" s="254"/>
      <c r="AP1398" s="255" t="str">
        <f t="shared" si="441"/>
        <v/>
      </c>
      <c r="AQ1398" s="116"/>
      <c r="AR1398" s="116"/>
      <c r="AS1398" s="117"/>
      <c r="AT1398" s="118"/>
      <c r="AU1398" s="119" t="str">
        <f>IF(D1398&lt;&gt; "", IF(COUNTIF($D$12:$D1398,$D1398)&gt;1,0,IF(SUM(N1398,U1398,AB1398)&gt;0,IF(AND(X1398="",OR(Q1398&lt;&gt;"",J1398&lt;&gt;"")),IF(Q1398&lt;&gt;"",Q1398,IF(J1398&lt;&gt;"",J1398,0)),IF(AND(Q1398&lt;&gt;"",J1398&lt;&gt;"",Q1398=J1398),Q1398,X1398)),0)),"")</f>
        <v/>
      </c>
      <c r="AV1398" s="119" t="str">
        <f>IF(D1398&lt;&gt;"",IF(COUNTIF($D$12:$D1398,$D1398)&gt;1,0,IF(SUM(O1398,V1398,AC1398)&gt;0,IF(AND(X1398="",OR(Q1398&lt;&gt;"",J1398&lt;&gt;"")),IF(Q1398&lt;&gt;"",Q1398,IF(J1398&lt;&gt;"",J1398,0)),IF(AND(Q1398&lt;&gt;"",J1398&lt;&gt;"",Q1398=J1398),Q1398,X1398)),0)),"")</f>
        <v/>
      </c>
      <c r="AW1398" s="119" t="str">
        <f>IF(D1398&lt;&gt;"",IF(COUNTIF($D$12:$D1398,$D1398)&gt;1,0,IF(SUM(P1398,W1398,AD1398)&gt;0,IF(AND(X1398="",OR(Q1398&lt;&gt;"",J1398&lt;&gt;"")),IF(Q1398&lt;&gt;"",Q1398,IF(J1398&lt;&gt;"",J1398,0)),IF(AND(Q1398&lt;&gt;"",J1398&lt;&gt;"",Q1398=J1398),Q1398,X1398)),0)),"")</f>
        <v/>
      </c>
      <c r="AX1398" s="118" t="str">
        <f t="shared" si="442"/>
        <v/>
      </c>
      <c r="AY1398" s="118" t="str">
        <f t="shared" si="443"/>
        <v/>
      </c>
      <c r="AZ1398" s="118" t="str">
        <f t="shared" si="444"/>
        <v/>
      </c>
      <c r="BA1398" s="118" t="str">
        <f t="shared" si="445"/>
        <v/>
      </c>
      <c r="BB1398" s="118" t="str">
        <f t="shared" si="446"/>
        <v/>
      </c>
      <c r="BC1398" s="118" t="str">
        <f t="shared" si="447"/>
        <v/>
      </c>
      <c r="BD1398" s="118" t="str">
        <f t="shared" si="448"/>
        <v/>
      </c>
      <c r="BE1398" s="118" t="str">
        <f t="shared" si="449"/>
        <v/>
      </c>
      <c r="BF1398" s="118" t="str">
        <f t="shared" si="450"/>
        <v/>
      </c>
      <c r="BG1398" s="120"/>
      <c r="BH1398" s="120" t="str">
        <f t="shared" si="451"/>
        <v/>
      </c>
      <c r="BI1398" s="120" t="str">
        <f t="shared" si="452"/>
        <v/>
      </c>
      <c r="BJ1398" s="121"/>
      <c r="BK1398" s="120" t="str">
        <f t="shared" si="453"/>
        <v/>
      </c>
      <c r="BL1398" s="120" t="str">
        <f t="shared" si="454"/>
        <v/>
      </c>
      <c r="BM1398" s="120" t="str">
        <f t="shared" si="455"/>
        <v/>
      </c>
      <c r="BN1398" s="120" t="str">
        <f t="shared" si="456"/>
        <v/>
      </c>
      <c r="BO1398" s="120" t="str">
        <f t="shared" si="457"/>
        <v/>
      </c>
      <c r="BP1398" s="120" t="str">
        <f t="shared" si="458"/>
        <v/>
      </c>
      <c r="BQ1398" s="98"/>
      <c r="BR1398" s="98"/>
      <c r="BS1398" s="98"/>
      <c r="BT1398" s="98"/>
      <c r="BU1398" s="98"/>
      <c r="BV1398" s="98"/>
      <c r="BW1398" s="98"/>
      <c r="BX1398" s="98"/>
      <c r="BY1398" s="98"/>
      <c r="BZ1398" s="98"/>
      <c r="CA1398" s="98"/>
      <c r="CB1398" s="98"/>
      <c r="CC1398" s="98"/>
      <c r="CD1398" s="98"/>
      <c r="CE1398" s="98"/>
      <c r="CF1398" s="98"/>
      <c r="CG1398" s="98"/>
      <c r="CH1398" s="98"/>
      <c r="CI1398" s="98"/>
      <c r="CJ1398" s="98"/>
      <c r="CK1398" s="98"/>
      <c r="CL1398" s="98"/>
      <c r="CM1398" s="98"/>
      <c r="CN1398" s="98"/>
      <c r="CO1398" s="98"/>
      <c r="CP1398" s="98"/>
      <c r="CQ1398" s="98"/>
      <c r="CR1398" s="98"/>
      <c r="CS1398" s="98"/>
    </row>
    <row r="1399" spans="1:97" s="4" customFormat="1" ht="18.75" customHeight="1" x14ac:dyDescent="0.2">
      <c r="A1399" s="3">
        <f t="shared" si="459"/>
        <v>1387</v>
      </c>
      <c r="B1399" s="263"/>
      <c r="C1399" s="263"/>
      <c r="D1399" s="263"/>
      <c r="E1399" s="259"/>
      <c r="F1399" s="259"/>
      <c r="G1399" s="43"/>
      <c r="H1399" s="264"/>
      <c r="I1399" s="261"/>
      <c r="J1399" s="106"/>
      <c r="K1399" s="247"/>
      <c r="L1399" s="247"/>
      <c r="M1399" s="247"/>
      <c r="N1399" s="248" t="str">
        <f>IF(AND(K1399&lt;&gt;"",L1399&lt;&gt;"",J1399&lt;&gt;""),ROUND(MIN(IF(OR(J1399="OZZ",J1399="ZZ"),5000,17300),TRUNC(0.75*(SUMIF($D$12:$D1399,$D1399,K$12:K1399)+SUMIF($D$12:$D1399,$D1399,L$12:L1399)),2)) - SUMIF($D$12:$D1398,$D1399,N$12:N1398),2),"")</f>
        <v/>
      </c>
      <c r="O1399" s="249" t="str">
        <f>IF(AND(K1399&lt;&gt;"",L1399&lt;&gt;"",M1399&lt;&gt;"",J1399&lt;&gt;"",AH1399&lt;&gt;""),IF(OR(J1399="OZZ",J1399="ZZ"),ROUND(0-SUMIF($D$12:$D1398,$D1399,O$12:O1398),2),IF(M1399=0,0,ROUND(MIN(MIN(17300,TRUNC(0.75*(SUMIF($D$12:$D$2012,$D1399,K$12:K$2012)+SUMIF($D$12:$D$2012,$D1399,L$12:L$2012)),2)+SUMIF($D$12:$D1399,$D1399,AH$12:AH1399))-SUMIF($D$12:$D1398,$D1399,O$12:O1398)-SUMIF($D$12:$D$2012,$D1399,N$12:N$2012),AH1399),2))),"")</f>
        <v/>
      </c>
      <c r="P1399" s="250" t="str">
        <f>IF(J1399&lt;&gt;"",1000 - SUMIF($D$12:$D1398,$D1399,P$12:P1398),"")</f>
        <v/>
      </c>
      <c r="Q1399" s="106"/>
      <c r="R1399" s="247"/>
      <c r="S1399" s="247"/>
      <c r="T1399" s="247"/>
      <c r="U1399" s="248" t="str">
        <f>IF(AND(R1399&lt;&gt;"",S1399&lt;&gt;"",Q1399&lt;&gt;""),ROUND(MIN(IF(OR(Q1399="OZZ",Q1399="ZZ"),5000,17300),TRUNC(0.75*(SUMIF($D$12:$D1399,$D1399,R$12:R1399)+SUMIF($D$12:$D1399,$D1399,S$12:S1399)),2)) - SUMIF($D$12:$D1398,$D1399,U$12:U1398),2),"")</f>
        <v/>
      </c>
      <c r="V1399" s="248" t="str">
        <f>IF(AND(R1399&lt;&gt;"",S1399&lt;&gt;"",T1399&lt;&gt;"",Q1399&lt;&gt;"",AL1399&lt;&gt;""),IF(OR(Q1399="OZZ",Q1399="ZZ"),ROUND(0-SUMIF($D$12:$D1398,$D1399,V$12:V1398),2),IF(T1399=0,0,ROUND(MIN(MIN(17300,TRUNC(0.75*(SUMIF($D$12:$D$2012,$D1399,R$12:R$2012)+SUMIF($D$12:$D$2012,$D1399,S$12:S$2012)),2)+SUMIF($D$12:$D1399,$D1399,AL$12:AL1399))-SUMIF($D$12:$D1398,$D1399,V$12:V1398)-SUMIF($D$12:$D$2012,$D1399,U$12:U$2012),AL1399),2))),"")</f>
        <v/>
      </c>
      <c r="W1399" s="250" t="str">
        <f>IF(Q1399&lt;&gt;"",1000 - SUMIF($D$12:$D1398,$D1399,W$12:W1398),"")</f>
        <v/>
      </c>
      <c r="X1399" s="106"/>
      <c r="Y1399" s="247"/>
      <c r="Z1399" s="247"/>
      <c r="AA1399" s="247"/>
      <c r="AB1399" s="248" t="str">
        <f>IF(AND(Y1399&lt;&gt;"",Z1399&lt;&gt;"",X1399&lt;&gt;""),ROUND(MIN(IF(OR(X1399="OZZ",X1399="ZZ"),5000,17300),TRUNC(0.75*(SUMIF($D$12:$D1399,$D1399,Y$12:Y1399)+SUMIF($D$12:$D1399,$D1399,Z$12:Z1399)),2)) - SUMIF($D$12:$D1398,$D1399,AB$12:AB1398),2),"")</f>
        <v/>
      </c>
      <c r="AC1399" s="251" t="str">
        <f>IF(AND(Y1399&lt;&gt;"",Z1399&lt;&gt;"",AA1399&lt;&gt;"",X1399&lt;&gt;"",AP1399&lt;&gt;""),IF(OR(X1399="OZZ",X1399="ZZ"),ROUND(0-SUMIF($D$12:$D1398,$D1399,AC$12:AC1398),2),IF(AA1399=0,0,ROUND(MIN(MIN(17300,TRUNC(0.75*(SUMIF($D$12:$D$2012,$D1399,Y$12:Y$2012)+SUMIF($D$12:$D$2012,$D1399,Z$12:Z$2012)),2)+SUMIF($D$12:$D1399,$D1399,AP$12:AP1399))-SUMIF($D$12:$D1398,$D1399,AC$12:AC1398)-SUMIF($D$12:$D$2012,$D1399,AB$12:AB$2012),AP1399),2))),"")</f>
        <v/>
      </c>
      <c r="AD1399" s="250" t="str">
        <f>IF(X1399&lt;&gt;"",1000 - SUMIF($D$12:$D1398,$D1399,AD$12:AD1398),"")</f>
        <v/>
      </c>
      <c r="AE1399" s="252"/>
      <c r="AF1399" s="253"/>
      <c r="AG1399" s="254"/>
      <c r="AH1399" s="255" t="str">
        <f t="shared" si="460"/>
        <v/>
      </c>
      <c r="AI1399" s="256"/>
      <c r="AJ1399" s="253"/>
      <c r="AK1399" s="254"/>
      <c r="AL1399" s="255" t="str">
        <f t="shared" si="461"/>
        <v/>
      </c>
      <c r="AM1399" s="256"/>
      <c r="AN1399" s="253"/>
      <c r="AO1399" s="254"/>
      <c r="AP1399" s="255" t="str">
        <f t="shared" si="441"/>
        <v/>
      </c>
      <c r="AQ1399" s="116"/>
      <c r="AR1399" s="116"/>
      <c r="AS1399" s="117"/>
      <c r="AT1399" s="118"/>
      <c r="AU1399" s="119" t="str">
        <f>IF(D1399&lt;&gt; "", IF(COUNTIF($D$12:$D1399,$D1399)&gt;1,0,IF(SUM(N1399,U1399,AB1399)&gt;0,IF(AND(X1399="",OR(Q1399&lt;&gt;"",J1399&lt;&gt;"")),IF(Q1399&lt;&gt;"",Q1399,IF(J1399&lt;&gt;"",J1399,0)),IF(AND(Q1399&lt;&gt;"",J1399&lt;&gt;"",Q1399=J1399),Q1399,X1399)),0)),"")</f>
        <v/>
      </c>
      <c r="AV1399" s="119" t="str">
        <f>IF(D1399&lt;&gt;"",IF(COUNTIF($D$12:$D1399,$D1399)&gt;1,0,IF(SUM(O1399,V1399,AC1399)&gt;0,IF(AND(X1399="",OR(Q1399&lt;&gt;"",J1399&lt;&gt;"")),IF(Q1399&lt;&gt;"",Q1399,IF(J1399&lt;&gt;"",J1399,0)),IF(AND(Q1399&lt;&gt;"",J1399&lt;&gt;"",Q1399=J1399),Q1399,X1399)),0)),"")</f>
        <v/>
      </c>
      <c r="AW1399" s="119" t="str">
        <f>IF(D1399&lt;&gt;"",IF(COUNTIF($D$12:$D1399,$D1399)&gt;1,0,IF(SUM(P1399,W1399,AD1399)&gt;0,IF(AND(X1399="",OR(Q1399&lt;&gt;"",J1399&lt;&gt;"")),IF(Q1399&lt;&gt;"",Q1399,IF(J1399&lt;&gt;"",J1399,0)),IF(AND(Q1399&lt;&gt;"",J1399&lt;&gt;"",Q1399=J1399),Q1399,X1399)),0)),"")</f>
        <v/>
      </c>
      <c r="AX1399" s="118" t="str">
        <f t="shared" si="442"/>
        <v/>
      </c>
      <c r="AY1399" s="118" t="str">
        <f t="shared" si="443"/>
        <v/>
      </c>
      <c r="AZ1399" s="118" t="str">
        <f t="shared" si="444"/>
        <v/>
      </c>
      <c r="BA1399" s="118" t="str">
        <f t="shared" si="445"/>
        <v/>
      </c>
      <c r="BB1399" s="118" t="str">
        <f t="shared" si="446"/>
        <v/>
      </c>
      <c r="BC1399" s="118" t="str">
        <f t="shared" si="447"/>
        <v/>
      </c>
      <c r="BD1399" s="118" t="str">
        <f t="shared" si="448"/>
        <v/>
      </c>
      <c r="BE1399" s="118" t="str">
        <f t="shared" si="449"/>
        <v/>
      </c>
      <c r="BF1399" s="118" t="str">
        <f t="shared" si="450"/>
        <v/>
      </c>
      <c r="BG1399" s="120"/>
      <c r="BH1399" s="120" t="str">
        <f t="shared" si="451"/>
        <v/>
      </c>
      <c r="BI1399" s="120" t="str">
        <f t="shared" si="452"/>
        <v/>
      </c>
      <c r="BJ1399" s="121"/>
      <c r="BK1399" s="120" t="str">
        <f t="shared" si="453"/>
        <v/>
      </c>
      <c r="BL1399" s="120" t="str">
        <f t="shared" si="454"/>
        <v/>
      </c>
      <c r="BM1399" s="120" t="str">
        <f t="shared" si="455"/>
        <v/>
      </c>
      <c r="BN1399" s="120" t="str">
        <f t="shared" si="456"/>
        <v/>
      </c>
      <c r="BO1399" s="120" t="str">
        <f t="shared" si="457"/>
        <v/>
      </c>
      <c r="BP1399" s="120" t="str">
        <f t="shared" si="458"/>
        <v/>
      </c>
      <c r="BQ1399" s="98"/>
      <c r="BR1399" s="98"/>
      <c r="BS1399" s="98"/>
      <c r="BT1399" s="98"/>
      <c r="BU1399" s="98"/>
      <c r="BV1399" s="98"/>
      <c r="BW1399" s="98"/>
      <c r="BX1399" s="98"/>
      <c r="BY1399" s="98"/>
      <c r="BZ1399" s="98"/>
      <c r="CA1399" s="98"/>
      <c r="CB1399" s="98"/>
      <c r="CC1399" s="98"/>
      <c r="CD1399" s="98"/>
      <c r="CE1399" s="98"/>
      <c r="CF1399" s="98"/>
      <c r="CG1399" s="98"/>
      <c r="CH1399" s="98"/>
      <c r="CI1399" s="98"/>
      <c r="CJ1399" s="98"/>
      <c r="CK1399" s="98"/>
      <c r="CL1399" s="98"/>
      <c r="CM1399" s="98"/>
      <c r="CN1399" s="98"/>
      <c r="CO1399" s="98"/>
      <c r="CP1399" s="98"/>
      <c r="CQ1399" s="98"/>
      <c r="CR1399" s="98"/>
      <c r="CS1399" s="98"/>
    </row>
    <row r="1400" spans="1:97" s="4" customFormat="1" ht="18.75" customHeight="1" x14ac:dyDescent="0.2">
      <c r="A1400" s="3">
        <f t="shared" si="459"/>
        <v>1388</v>
      </c>
      <c r="B1400" s="263"/>
      <c r="C1400" s="263"/>
      <c r="D1400" s="263"/>
      <c r="E1400" s="259"/>
      <c r="F1400" s="259"/>
      <c r="G1400" s="43"/>
      <c r="H1400" s="264"/>
      <c r="I1400" s="261"/>
      <c r="J1400" s="106"/>
      <c r="K1400" s="247"/>
      <c r="L1400" s="247"/>
      <c r="M1400" s="247"/>
      <c r="N1400" s="248" t="str">
        <f>IF(AND(K1400&lt;&gt;"",L1400&lt;&gt;"",J1400&lt;&gt;""),ROUND(MIN(IF(OR(J1400="OZZ",J1400="ZZ"),5000,17300),TRUNC(0.75*(SUMIF($D$12:$D1400,$D1400,K$12:K1400)+SUMIF($D$12:$D1400,$D1400,L$12:L1400)),2)) - SUMIF($D$12:$D1399,$D1400,N$12:N1399),2),"")</f>
        <v/>
      </c>
      <c r="O1400" s="249" t="str">
        <f>IF(AND(K1400&lt;&gt;"",L1400&lt;&gt;"",M1400&lt;&gt;"",J1400&lt;&gt;"",AH1400&lt;&gt;""),IF(OR(J1400="OZZ",J1400="ZZ"),ROUND(0-SUMIF($D$12:$D1399,$D1400,O$12:O1399),2),IF(M1400=0,0,ROUND(MIN(MIN(17300,TRUNC(0.75*(SUMIF($D$12:$D$2012,$D1400,K$12:K$2012)+SUMIF($D$12:$D$2012,$D1400,L$12:L$2012)),2)+SUMIF($D$12:$D1400,$D1400,AH$12:AH1400))-SUMIF($D$12:$D1399,$D1400,O$12:O1399)-SUMIF($D$12:$D$2012,$D1400,N$12:N$2012),AH1400),2))),"")</f>
        <v/>
      </c>
      <c r="P1400" s="250" t="str">
        <f>IF(J1400&lt;&gt;"",1000 - SUMIF($D$12:$D1399,$D1400,P$12:P1399),"")</f>
        <v/>
      </c>
      <c r="Q1400" s="106"/>
      <c r="R1400" s="247"/>
      <c r="S1400" s="247"/>
      <c r="T1400" s="247"/>
      <c r="U1400" s="248" t="str">
        <f>IF(AND(R1400&lt;&gt;"",S1400&lt;&gt;"",Q1400&lt;&gt;""),ROUND(MIN(IF(OR(Q1400="OZZ",Q1400="ZZ"),5000,17300),TRUNC(0.75*(SUMIF($D$12:$D1400,$D1400,R$12:R1400)+SUMIF($D$12:$D1400,$D1400,S$12:S1400)),2)) - SUMIF($D$12:$D1399,$D1400,U$12:U1399),2),"")</f>
        <v/>
      </c>
      <c r="V1400" s="248" t="str">
        <f>IF(AND(R1400&lt;&gt;"",S1400&lt;&gt;"",T1400&lt;&gt;"",Q1400&lt;&gt;"",AL1400&lt;&gt;""),IF(OR(Q1400="OZZ",Q1400="ZZ"),ROUND(0-SUMIF($D$12:$D1399,$D1400,V$12:V1399),2),IF(T1400=0,0,ROUND(MIN(MIN(17300,TRUNC(0.75*(SUMIF($D$12:$D$2012,$D1400,R$12:R$2012)+SUMIF($D$12:$D$2012,$D1400,S$12:S$2012)),2)+SUMIF($D$12:$D1400,$D1400,AL$12:AL1400))-SUMIF($D$12:$D1399,$D1400,V$12:V1399)-SUMIF($D$12:$D$2012,$D1400,U$12:U$2012),AL1400),2))),"")</f>
        <v/>
      </c>
      <c r="W1400" s="250" t="str">
        <f>IF(Q1400&lt;&gt;"",1000 - SUMIF($D$12:$D1399,$D1400,W$12:W1399),"")</f>
        <v/>
      </c>
      <c r="X1400" s="106"/>
      <c r="Y1400" s="247"/>
      <c r="Z1400" s="247"/>
      <c r="AA1400" s="247"/>
      <c r="AB1400" s="248" t="str">
        <f>IF(AND(Y1400&lt;&gt;"",Z1400&lt;&gt;"",X1400&lt;&gt;""),ROUND(MIN(IF(OR(X1400="OZZ",X1400="ZZ"),5000,17300),TRUNC(0.75*(SUMIF($D$12:$D1400,$D1400,Y$12:Y1400)+SUMIF($D$12:$D1400,$D1400,Z$12:Z1400)),2)) - SUMIF($D$12:$D1399,$D1400,AB$12:AB1399),2),"")</f>
        <v/>
      </c>
      <c r="AC1400" s="251" t="str">
        <f>IF(AND(Y1400&lt;&gt;"",Z1400&lt;&gt;"",AA1400&lt;&gt;"",X1400&lt;&gt;"",AP1400&lt;&gt;""),IF(OR(X1400="OZZ",X1400="ZZ"),ROUND(0-SUMIF($D$12:$D1399,$D1400,AC$12:AC1399),2),IF(AA1400=0,0,ROUND(MIN(MIN(17300,TRUNC(0.75*(SUMIF($D$12:$D$2012,$D1400,Y$12:Y$2012)+SUMIF($D$12:$D$2012,$D1400,Z$12:Z$2012)),2)+SUMIF($D$12:$D1400,$D1400,AP$12:AP1400))-SUMIF($D$12:$D1399,$D1400,AC$12:AC1399)-SUMIF($D$12:$D$2012,$D1400,AB$12:AB$2012),AP1400),2))),"")</f>
        <v/>
      </c>
      <c r="AD1400" s="250" t="str">
        <f>IF(X1400&lt;&gt;"",1000 - SUMIF($D$12:$D1399,$D1400,AD$12:AD1399),"")</f>
        <v/>
      </c>
      <c r="AE1400" s="252"/>
      <c r="AF1400" s="253"/>
      <c r="AG1400" s="254"/>
      <c r="AH1400" s="255" t="str">
        <f t="shared" si="460"/>
        <v/>
      </c>
      <c r="AI1400" s="256"/>
      <c r="AJ1400" s="253"/>
      <c r="AK1400" s="254"/>
      <c r="AL1400" s="255" t="str">
        <f t="shared" si="461"/>
        <v/>
      </c>
      <c r="AM1400" s="256"/>
      <c r="AN1400" s="253"/>
      <c r="AO1400" s="254"/>
      <c r="AP1400" s="255" t="str">
        <f t="shared" si="441"/>
        <v/>
      </c>
      <c r="AQ1400" s="116"/>
      <c r="AR1400" s="116"/>
      <c r="AS1400" s="117"/>
      <c r="AT1400" s="118"/>
      <c r="AU1400" s="119" t="str">
        <f>IF(D1400&lt;&gt; "", IF(COUNTIF($D$12:$D1400,$D1400)&gt;1,0,IF(SUM(N1400,U1400,AB1400)&gt;0,IF(AND(X1400="",OR(Q1400&lt;&gt;"",J1400&lt;&gt;"")),IF(Q1400&lt;&gt;"",Q1400,IF(J1400&lt;&gt;"",J1400,0)),IF(AND(Q1400&lt;&gt;"",J1400&lt;&gt;"",Q1400=J1400),Q1400,X1400)),0)),"")</f>
        <v/>
      </c>
      <c r="AV1400" s="119" t="str">
        <f>IF(D1400&lt;&gt;"",IF(COUNTIF($D$12:$D1400,$D1400)&gt;1,0,IF(SUM(O1400,V1400,AC1400)&gt;0,IF(AND(X1400="",OR(Q1400&lt;&gt;"",J1400&lt;&gt;"")),IF(Q1400&lt;&gt;"",Q1400,IF(J1400&lt;&gt;"",J1400,0)),IF(AND(Q1400&lt;&gt;"",J1400&lt;&gt;"",Q1400=J1400),Q1400,X1400)),0)),"")</f>
        <v/>
      </c>
      <c r="AW1400" s="119" t="str">
        <f>IF(D1400&lt;&gt;"",IF(COUNTIF($D$12:$D1400,$D1400)&gt;1,0,IF(SUM(P1400,W1400,AD1400)&gt;0,IF(AND(X1400="",OR(Q1400&lt;&gt;"",J1400&lt;&gt;"")),IF(Q1400&lt;&gt;"",Q1400,IF(J1400&lt;&gt;"",J1400,0)),IF(AND(Q1400&lt;&gt;"",J1400&lt;&gt;"",Q1400=J1400),Q1400,X1400)),0)),"")</f>
        <v/>
      </c>
      <c r="AX1400" s="118" t="str">
        <f t="shared" si="442"/>
        <v/>
      </c>
      <c r="AY1400" s="118" t="str">
        <f t="shared" si="443"/>
        <v/>
      </c>
      <c r="AZ1400" s="118" t="str">
        <f t="shared" si="444"/>
        <v/>
      </c>
      <c r="BA1400" s="118" t="str">
        <f t="shared" si="445"/>
        <v/>
      </c>
      <c r="BB1400" s="118" t="str">
        <f t="shared" si="446"/>
        <v/>
      </c>
      <c r="BC1400" s="118" t="str">
        <f t="shared" si="447"/>
        <v/>
      </c>
      <c r="BD1400" s="118" t="str">
        <f t="shared" si="448"/>
        <v/>
      </c>
      <c r="BE1400" s="118" t="str">
        <f t="shared" si="449"/>
        <v/>
      </c>
      <c r="BF1400" s="118" t="str">
        <f t="shared" si="450"/>
        <v/>
      </c>
      <c r="BG1400" s="120"/>
      <c r="BH1400" s="120" t="str">
        <f t="shared" si="451"/>
        <v/>
      </c>
      <c r="BI1400" s="120" t="str">
        <f t="shared" si="452"/>
        <v/>
      </c>
      <c r="BJ1400" s="121"/>
      <c r="BK1400" s="120" t="str">
        <f t="shared" si="453"/>
        <v/>
      </c>
      <c r="BL1400" s="120" t="str">
        <f t="shared" si="454"/>
        <v/>
      </c>
      <c r="BM1400" s="120" t="str">
        <f t="shared" si="455"/>
        <v/>
      </c>
      <c r="BN1400" s="120" t="str">
        <f t="shared" si="456"/>
        <v/>
      </c>
      <c r="BO1400" s="120" t="str">
        <f t="shared" si="457"/>
        <v/>
      </c>
      <c r="BP1400" s="120" t="str">
        <f t="shared" si="458"/>
        <v/>
      </c>
      <c r="BQ1400" s="98"/>
      <c r="BR1400" s="98"/>
      <c r="BS1400" s="98"/>
      <c r="BT1400" s="98"/>
      <c r="BU1400" s="98"/>
      <c r="BV1400" s="98"/>
      <c r="BW1400" s="98"/>
      <c r="BX1400" s="98"/>
      <c r="BY1400" s="98"/>
      <c r="BZ1400" s="98"/>
      <c r="CA1400" s="98"/>
      <c r="CB1400" s="98"/>
      <c r="CC1400" s="98"/>
      <c r="CD1400" s="98"/>
      <c r="CE1400" s="98"/>
      <c r="CF1400" s="98"/>
      <c r="CG1400" s="98"/>
      <c r="CH1400" s="98"/>
      <c r="CI1400" s="98"/>
      <c r="CJ1400" s="98"/>
      <c r="CK1400" s="98"/>
      <c r="CL1400" s="98"/>
      <c r="CM1400" s="98"/>
      <c r="CN1400" s="98"/>
      <c r="CO1400" s="98"/>
      <c r="CP1400" s="98"/>
      <c r="CQ1400" s="98"/>
      <c r="CR1400" s="98"/>
      <c r="CS1400" s="98"/>
    </row>
    <row r="1401" spans="1:97" s="4" customFormat="1" ht="18.75" customHeight="1" x14ac:dyDescent="0.2">
      <c r="A1401" s="3">
        <f t="shared" si="459"/>
        <v>1389</v>
      </c>
      <c r="B1401" s="263"/>
      <c r="C1401" s="263"/>
      <c r="D1401" s="263"/>
      <c r="E1401" s="259"/>
      <c r="F1401" s="259"/>
      <c r="G1401" s="43"/>
      <c r="H1401" s="264"/>
      <c r="I1401" s="261"/>
      <c r="J1401" s="106"/>
      <c r="K1401" s="247"/>
      <c r="L1401" s="247"/>
      <c r="M1401" s="247"/>
      <c r="N1401" s="248" t="str">
        <f>IF(AND(K1401&lt;&gt;"",L1401&lt;&gt;"",J1401&lt;&gt;""),ROUND(MIN(IF(OR(J1401="OZZ",J1401="ZZ"),5000,17300),TRUNC(0.75*(SUMIF($D$12:$D1401,$D1401,K$12:K1401)+SUMIF($D$12:$D1401,$D1401,L$12:L1401)),2)) - SUMIF($D$12:$D1400,$D1401,N$12:N1400),2),"")</f>
        <v/>
      </c>
      <c r="O1401" s="249" t="str">
        <f>IF(AND(K1401&lt;&gt;"",L1401&lt;&gt;"",M1401&lt;&gt;"",J1401&lt;&gt;"",AH1401&lt;&gt;""),IF(OR(J1401="OZZ",J1401="ZZ"),ROUND(0-SUMIF($D$12:$D1400,$D1401,O$12:O1400),2),IF(M1401=0,0,ROUND(MIN(MIN(17300,TRUNC(0.75*(SUMIF($D$12:$D$2012,$D1401,K$12:K$2012)+SUMIF($D$12:$D$2012,$D1401,L$12:L$2012)),2)+SUMIF($D$12:$D1401,$D1401,AH$12:AH1401))-SUMIF($D$12:$D1400,$D1401,O$12:O1400)-SUMIF($D$12:$D$2012,$D1401,N$12:N$2012),AH1401),2))),"")</f>
        <v/>
      </c>
      <c r="P1401" s="250" t="str">
        <f>IF(J1401&lt;&gt;"",1000 - SUMIF($D$12:$D1400,$D1401,P$12:P1400),"")</f>
        <v/>
      </c>
      <c r="Q1401" s="106"/>
      <c r="R1401" s="247"/>
      <c r="S1401" s="247"/>
      <c r="T1401" s="247"/>
      <c r="U1401" s="248" t="str">
        <f>IF(AND(R1401&lt;&gt;"",S1401&lt;&gt;"",Q1401&lt;&gt;""),ROUND(MIN(IF(OR(Q1401="OZZ",Q1401="ZZ"),5000,17300),TRUNC(0.75*(SUMIF($D$12:$D1401,$D1401,R$12:R1401)+SUMIF($D$12:$D1401,$D1401,S$12:S1401)),2)) - SUMIF($D$12:$D1400,$D1401,U$12:U1400),2),"")</f>
        <v/>
      </c>
      <c r="V1401" s="248" t="str">
        <f>IF(AND(R1401&lt;&gt;"",S1401&lt;&gt;"",T1401&lt;&gt;"",Q1401&lt;&gt;"",AL1401&lt;&gt;""),IF(OR(Q1401="OZZ",Q1401="ZZ"),ROUND(0-SUMIF($D$12:$D1400,$D1401,V$12:V1400),2),IF(T1401=0,0,ROUND(MIN(MIN(17300,TRUNC(0.75*(SUMIF($D$12:$D$2012,$D1401,R$12:R$2012)+SUMIF($D$12:$D$2012,$D1401,S$12:S$2012)),2)+SUMIF($D$12:$D1401,$D1401,AL$12:AL1401))-SUMIF($D$12:$D1400,$D1401,V$12:V1400)-SUMIF($D$12:$D$2012,$D1401,U$12:U$2012),AL1401),2))),"")</f>
        <v/>
      </c>
      <c r="W1401" s="250" t="str">
        <f>IF(Q1401&lt;&gt;"",1000 - SUMIF($D$12:$D1400,$D1401,W$12:W1400),"")</f>
        <v/>
      </c>
      <c r="X1401" s="106"/>
      <c r="Y1401" s="247"/>
      <c r="Z1401" s="247"/>
      <c r="AA1401" s="247"/>
      <c r="AB1401" s="248" t="str">
        <f>IF(AND(Y1401&lt;&gt;"",Z1401&lt;&gt;"",X1401&lt;&gt;""),ROUND(MIN(IF(OR(X1401="OZZ",X1401="ZZ"),5000,17300),TRUNC(0.75*(SUMIF($D$12:$D1401,$D1401,Y$12:Y1401)+SUMIF($D$12:$D1401,$D1401,Z$12:Z1401)),2)) - SUMIF($D$12:$D1400,$D1401,AB$12:AB1400),2),"")</f>
        <v/>
      </c>
      <c r="AC1401" s="251" t="str">
        <f>IF(AND(Y1401&lt;&gt;"",Z1401&lt;&gt;"",AA1401&lt;&gt;"",X1401&lt;&gt;"",AP1401&lt;&gt;""),IF(OR(X1401="OZZ",X1401="ZZ"),ROUND(0-SUMIF($D$12:$D1400,$D1401,AC$12:AC1400),2),IF(AA1401=0,0,ROUND(MIN(MIN(17300,TRUNC(0.75*(SUMIF($D$12:$D$2012,$D1401,Y$12:Y$2012)+SUMIF($D$12:$D$2012,$D1401,Z$12:Z$2012)),2)+SUMIF($D$12:$D1401,$D1401,AP$12:AP1401))-SUMIF($D$12:$D1400,$D1401,AC$12:AC1400)-SUMIF($D$12:$D$2012,$D1401,AB$12:AB$2012),AP1401),2))),"")</f>
        <v/>
      </c>
      <c r="AD1401" s="250" t="str">
        <f>IF(X1401&lt;&gt;"",1000 - SUMIF($D$12:$D1400,$D1401,AD$12:AD1400),"")</f>
        <v/>
      </c>
      <c r="AE1401" s="252"/>
      <c r="AF1401" s="253"/>
      <c r="AG1401" s="254"/>
      <c r="AH1401" s="255" t="str">
        <f t="shared" si="460"/>
        <v/>
      </c>
      <c r="AI1401" s="256"/>
      <c r="AJ1401" s="253"/>
      <c r="AK1401" s="254"/>
      <c r="AL1401" s="255" t="str">
        <f t="shared" si="461"/>
        <v/>
      </c>
      <c r="AM1401" s="256"/>
      <c r="AN1401" s="253"/>
      <c r="AO1401" s="254"/>
      <c r="AP1401" s="255" t="str">
        <f t="shared" si="441"/>
        <v/>
      </c>
      <c r="AQ1401" s="116"/>
      <c r="AR1401" s="116"/>
      <c r="AS1401" s="117"/>
      <c r="AT1401" s="118"/>
      <c r="AU1401" s="119" t="str">
        <f>IF(D1401&lt;&gt; "", IF(COUNTIF($D$12:$D1401,$D1401)&gt;1,0,IF(SUM(N1401,U1401,AB1401)&gt;0,IF(AND(X1401="",OR(Q1401&lt;&gt;"",J1401&lt;&gt;"")),IF(Q1401&lt;&gt;"",Q1401,IF(J1401&lt;&gt;"",J1401,0)),IF(AND(Q1401&lt;&gt;"",J1401&lt;&gt;"",Q1401=J1401),Q1401,X1401)),0)),"")</f>
        <v/>
      </c>
      <c r="AV1401" s="119" t="str">
        <f>IF(D1401&lt;&gt;"",IF(COUNTIF($D$12:$D1401,$D1401)&gt;1,0,IF(SUM(O1401,V1401,AC1401)&gt;0,IF(AND(X1401="",OR(Q1401&lt;&gt;"",J1401&lt;&gt;"")),IF(Q1401&lt;&gt;"",Q1401,IF(J1401&lt;&gt;"",J1401,0)),IF(AND(Q1401&lt;&gt;"",J1401&lt;&gt;"",Q1401=J1401),Q1401,X1401)),0)),"")</f>
        <v/>
      </c>
      <c r="AW1401" s="119" t="str">
        <f>IF(D1401&lt;&gt;"",IF(COUNTIF($D$12:$D1401,$D1401)&gt;1,0,IF(SUM(P1401,W1401,AD1401)&gt;0,IF(AND(X1401="",OR(Q1401&lt;&gt;"",J1401&lt;&gt;"")),IF(Q1401&lt;&gt;"",Q1401,IF(J1401&lt;&gt;"",J1401,0)),IF(AND(Q1401&lt;&gt;"",J1401&lt;&gt;"",Q1401=J1401),Q1401,X1401)),0)),"")</f>
        <v/>
      </c>
      <c r="AX1401" s="118" t="str">
        <f t="shared" si="442"/>
        <v/>
      </c>
      <c r="AY1401" s="118" t="str">
        <f t="shared" si="443"/>
        <v/>
      </c>
      <c r="AZ1401" s="118" t="str">
        <f t="shared" si="444"/>
        <v/>
      </c>
      <c r="BA1401" s="118" t="str">
        <f t="shared" si="445"/>
        <v/>
      </c>
      <c r="BB1401" s="118" t="str">
        <f t="shared" si="446"/>
        <v/>
      </c>
      <c r="BC1401" s="118" t="str">
        <f t="shared" si="447"/>
        <v/>
      </c>
      <c r="BD1401" s="118" t="str">
        <f t="shared" si="448"/>
        <v/>
      </c>
      <c r="BE1401" s="118" t="str">
        <f t="shared" si="449"/>
        <v/>
      </c>
      <c r="BF1401" s="118" t="str">
        <f t="shared" si="450"/>
        <v/>
      </c>
      <c r="BG1401" s="120"/>
      <c r="BH1401" s="120" t="str">
        <f t="shared" si="451"/>
        <v/>
      </c>
      <c r="BI1401" s="120" t="str">
        <f t="shared" si="452"/>
        <v/>
      </c>
      <c r="BJ1401" s="121"/>
      <c r="BK1401" s="120" t="str">
        <f t="shared" si="453"/>
        <v/>
      </c>
      <c r="BL1401" s="120" t="str">
        <f t="shared" si="454"/>
        <v/>
      </c>
      <c r="BM1401" s="120" t="str">
        <f t="shared" si="455"/>
        <v/>
      </c>
      <c r="BN1401" s="120" t="str">
        <f t="shared" si="456"/>
        <v/>
      </c>
      <c r="BO1401" s="120" t="str">
        <f t="shared" si="457"/>
        <v/>
      </c>
      <c r="BP1401" s="120" t="str">
        <f t="shared" si="458"/>
        <v/>
      </c>
      <c r="BQ1401" s="98"/>
      <c r="BR1401" s="98"/>
      <c r="BS1401" s="98"/>
      <c r="BT1401" s="98"/>
      <c r="BU1401" s="98"/>
      <c r="BV1401" s="98"/>
      <c r="BW1401" s="98"/>
      <c r="BX1401" s="98"/>
      <c r="BY1401" s="98"/>
      <c r="BZ1401" s="98"/>
      <c r="CA1401" s="98"/>
      <c r="CB1401" s="98"/>
      <c r="CC1401" s="98"/>
      <c r="CD1401" s="98"/>
      <c r="CE1401" s="98"/>
      <c r="CF1401" s="98"/>
      <c r="CG1401" s="98"/>
      <c r="CH1401" s="98"/>
      <c r="CI1401" s="98"/>
      <c r="CJ1401" s="98"/>
      <c r="CK1401" s="98"/>
      <c r="CL1401" s="98"/>
      <c r="CM1401" s="98"/>
      <c r="CN1401" s="98"/>
      <c r="CO1401" s="98"/>
      <c r="CP1401" s="98"/>
      <c r="CQ1401" s="98"/>
      <c r="CR1401" s="98"/>
      <c r="CS1401" s="98"/>
    </row>
    <row r="1402" spans="1:97" s="4" customFormat="1" ht="18.75" customHeight="1" x14ac:dyDescent="0.2">
      <c r="A1402" s="3">
        <f t="shared" si="459"/>
        <v>1390</v>
      </c>
      <c r="B1402" s="263"/>
      <c r="C1402" s="263"/>
      <c r="D1402" s="263"/>
      <c r="E1402" s="259"/>
      <c r="F1402" s="259"/>
      <c r="G1402" s="43"/>
      <c r="H1402" s="264"/>
      <c r="I1402" s="261"/>
      <c r="J1402" s="106"/>
      <c r="K1402" s="247"/>
      <c r="L1402" s="247"/>
      <c r="M1402" s="247"/>
      <c r="N1402" s="248" t="str">
        <f>IF(AND(K1402&lt;&gt;"",L1402&lt;&gt;"",J1402&lt;&gt;""),ROUND(MIN(IF(OR(J1402="OZZ",J1402="ZZ"),5000,17300),TRUNC(0.75*(SUMIF($D$12:$D1402,$D1402,K$12:K1402)+SUMIF($D$12:$D1402,$D1402,L$12:L1402)),2)) - SUMIF($D$12:$D1401,$D1402,N$12:N1401),2),"")</f>
        <v/>
      </c>
      <c r="O1402" s="249" t="str">
        <f>IF(AND(K1402&lt;&gt;"",L1402&lt;&gt;"",M1402&lt;&gt;"",J1402&lt;&gt;"",AH1402&lt;&gt;""),IF(OR(J1402="OZZ",J1402="ZZ"),ROUND(0-SUMIF($D$12:$D1401,$D1402,O$12:O1401),2),IF(M1402=0,0,ROUND(MIN(MIN(17300,TRUNC(0.75*(SUMIF($D$12:$D$2012,$D1402,K$12:K$2012)+SUMIF($D$12:$D$2012,$D1402,L$12:L$2012)),2)+SUMIF($D$12:$D1402,$D1402,AH$12:AH1402))-SUMIF($D$12:$D1401,$D1402,O$12:O1401)-SUMIF($D$12:$D$2012,$D1402,N$12:N$2012),AH1402),2))),"")</f>
        <v/>
      </c>
      <c r="P1402" s="250" t="str">
        <f>IF(J1402&lt;&gt;"",1000 - SUMIF($D$12:$D1401,$D1402,P$12:P1401),"")</f>
        <v/>
      </c>
      <c r="Q1402" s="106"/>
      <c r="R1402" s="247"/>
      <c r="S1402" s="247"/>
      <c r="T1402" s="247"/>
      <c r="U1402" s="248" t="str">
        <f>IF(AND(R1402&lt;&gt;"",S1402&lt;&gt;"",Q1402&lt;&gt;""),ROUND(MIN(IF(OR(Q1402="OZZ",Q1402="ZZ"),5000,17300),TRUNC(0.75*(SUMIF($D$12:$D1402,$D1402,R$12:R1402)+SUMIF($D$12:$D1402,$D1402,S$12:S1402)),2)) - SUMIF($D$12:$D1401,$D1402,U$12:U1401),2),"")</f>
        <v/>
      </c>
      <c r="V1402" s="248" t="str">
        <f>IF(AND(R1402&lt;&gt;"",S1402&lt;&gt;"",T1402&lt;&gt;"",Q1402&lt;&gt;"",AL1402&lt;&gt;""),IF(OR(Q1402="OZZ",Q1402="ZZ"),ROUND(0-SUMIF($D$12:$D1401,$D1402,V$12:V1401),2),IF(T1402=0,0,ROUND(MIN(MIN(17300,TRUNC(0.75*(SUMIF($D$12:$D$2012,$D1402,R$12:R$2012)+SUMIF($D$12:$D$2012,$D1402,S$12:S$2012)),2)+SUMIF($D$12:$D1402,$D1402,AL$12:AL1402))-SUMIF($D$12:$D1401,$D1402,V$12:V1401)-SUMIF($D$12:$D$2012,$D1402,U$12:U$2012),AL1402),2))),"")</f>
        <v/>
      </c>
      <c r="W1402" s="250" t="str">
        <f>IF(Q1402&lt;&gt;"",1000 - SUMIF($D$12:$D1401,$D1402,W$12:W1401),"")</f>
        <v/>
      </c>
      <c r="X1402" s="106"/>
      <c r="Y1402" s="247"/>
      <c r="Z1402" s="247"/>
      <c r="AA1402" s="247"/>
      <c r="AB1402" s="248" t="str">
        <f>IF(AND(Y1402&lt;&gt;"",Z1402&lt;&gt;"",X1402&lt;&gt;""),ROUND(MIN(IF(OR(X1402="OZZ",X1402="ZZ"),5000,17300),TRUNC(0.75*(SUMIF($D$12:$D1402,$D1402,Y$12:Y1402)+SUMIF($D$12:$D1402,$D1402,Z$12:Z1402)),2)) - SUMIF($D$12:$D1401,$D1402,AB$12:AB1401),2),"")</f>
        <v/>
      </c>
      <c r="AC1402" s="251" t="str">
        <f>IF(AND(Y1402&lt;&gt;"",Z1402&lt;&gt;"",AA1402&lt;&gt;"",X1402&lt;&gt;"",AP1402&lt;&gt;""),IF(OR(X1402="OZZ",X1402="ZZ"),ROUND(0-SUMIF($D$12:$D1401,$D1402,AC$12:AC1401),2),IF(AA1402=0,0,ROUND(MIN(MIN(17300,TRUNC(0.75*(SUMIF($D$12:$D$2012,$D1402,Y$12:Y$2012)+SUMIF($D$12:$D$2012,$D1402,Z$12:Z$2012)),2)+SUMIF($D$12:$D1402,$D1402,AP$12:AP1402))-SUMIF($D$12:$D1401,$D1402,AC$12:AC1401)-SUMIF($D$12:$D$2012,$D1402,AB$12:AB$2012),AP1402),2))),"")</f>
        <v/>
      </c>
      <c r="AD1402" s="250" t="str">
        <f>IF(X1402&lt;&gt;"",1000 - SUMIF($D$12:$D1401,$D1402,AD$12:AD1401),"")</f>
        <v/>
      </c>
      <c r="AE1402" s="252"/>
      <c r="AF1402" s="253"/>
      <c r="AG1402" s="254"/>
      <c r="AH1402" s="255" t="str">
        <f t="shared" si="460"/>
        <v/>
      </c>
      <c r="AI1402" s="256"/>
      <c r="AJ1402" s="253"/>
      <c r="AK1402" s="254"/>
      <c r="AL1402" s="255" t="str">
        <f t="shared" si="461"/>
        <v/>
      </c>
      <c r="AM1402" s="256"/>
      <c r="AN1402" s="253"/>
      <c r="AO1402" s="254"/>
      <c r="AP1402" s="255" t="str">
        <f t="shared" si="441"/>
        <v/>
      </c>
      <c r="AQ1402" s="116"/>
      <c r="AR1402" s="116"/>
      <c r="AS1402" s="117"/>
      <c r="AT1402" s="118"/>
      <c r="AU1402" s="119" t="str">
        <f>IF(D1402&lt;&gt; "", IF(COUNTIF($D$12:$D1402,$D1402)&gt;1,0,IF(SUM(N1402,U1402,AB1402)&gt;0,IF(AND(X1402="",OR(Q1402&lt;&gt;"",J1402&lt;&gt;"")),IF(Q1402&lt;&gt;"",Q1402,IF(J1402&lt;&gt;"",J1402,0)),IF(AND(Q1402&lt;&gt;"",J1402&lt;&gt;"",Q1402=J1402),Q1402,X1402)),0)),"")</f>
        <v/>
      </c>
      <c r="AV1402" s="119" t="str">
        <f>IF(D1402&lt;&gt;"",IF(COUNTIF($D$12:$D1402,$D1402)&gt;1,0,IF(SUM(O1402,V1402,AC1402)&gt;0,IF(AND(X1402="",OR(Q1402&lt;&gt;"",J1402&lt;&gt;"")),IF(Q1402&lt;&gt;"",Q1402,IF(J1402&lt;&gt;"",J1402,0)),IF(AND(Q1402&lt;&gt;"",J1402&lt;&gt;"",Q1402=J1402),Q1402,X1402)),0)),"")</f>
        <v/>
      </c>
      <c r="AW1402" s="119" t="str">
        <f>IF(D1402&lt;&gt;"",IF(COUNTIF($D$12:$D1402,$D1402)&gt;1,0,IF(SUM(P1402,W1402,AD1402)&gt;0,IF(AND(X1402="",OR(Q1402&lt;&gt;"",J1402&lt;&gt;"")),IF(Q1402&lt;&gt;"",Q1402,IF(J1402&lt;&gt;"",J1402,0)),IF(AND(Q1402&lt;&gt;"",J1402&lt;&gt;"",Q1402=J1402),Q1402,X1402)),0)),"")</f>
        <v/>
      </c>
      <c r="AX1402" s="118" t="str">
        <f t="shared" si="442"/>
        <v/>
      </c>
      <c r="AY1402" s="118" t="str">
        <f t="shared" si="443"/>
        <v/>
      </c>
      <c r="AZ1402" s="118" t="str">
        <f t="shared" si="444"/>
        <v/>
      </c>
      <c r="BA1402" s="118" t="str">
        <f t="shared" si="445"/>
        <v/>
      </c>
      <c r="BB1402" s="118" t="str">
        <f t="shared" si="446"/>
        <v/>
      </c>
      <c r="BC1402" s="118" t="str">
        <f t="shared" si="447"/>
        <v/>
      </c>
      <c r="BD1402" s="118" t="str">
        <f t="shared" si="448"/>
        <v/>
      </c>
      <c r="BE1402" s="118" t="str">
        <f t="shared" si="449"/>
        <v/>
      </c>
      <c r="BF1402" s="118" t="str">
        <f t="shared" si="450"/>
        <v/>
      </c>
      <c r="BG1402" s="120"/>
      <c r="BH1402" s="120" t="str">
        <f t="shared" si="451"/>
        <v/>
      </c>
      <c r="BI1402" s="120" t="str">
        <f t="shared" si="452"/>
        <v/>
      </c>
      <c r="BJ1402" s="121"/>
      <c r="BK1402" s="120" t="str">
        <f t="shared" si="453"/>
        <v/>
      </c>
      <c r="BL1402" s="120" t="str">
        <f t="shared" si="454"/>
        <v/>
      </c>
      <c r="BM1402" s="120" t="str">
        <f t="shared" si="455"/>
        <v/>
      </c>
      <c r="BN1402" s="120" t="str">
        <f t="shared" si="456"/>
        <v/>
      </c>
      <c r="BO1402" s="120" t="str">
        <f t="shared" si="457"/>
        <v/>
      </c>
      <c r="BP1402" s="120" t="str">
        <f t="shared" si="458"/>
        <v/>
      </c>
      <c r="BQ1402" s="98"/>
      <c r="BR1402" s="98"/>
      <c r="BS1402" s="98"/>
      <c r="BT1402" s="98"/>
      <c r="BU1402" s="98"/>
      <c r="BV1402" s="98"/>
      <c r="BW1402" s="98"/>
      <c r="BX1402" s="98"/>
      <c r="BY1402" s="98"/>
      <c r="BZ1402" s="98"/>
      <c r="CA1402" s="98"/>
      <c r="CB1402" s="98"/>
      <c r="CC1402" s="98"/>
      <c r="CD1402" s="98"/>
      <c r="CE1402" s="98"/>
      <c r="CF1402" s="98"/>
      <c r="CG1402" s="98"/>
      <c r="CH1402" s="98"/>
      <c r="CI1402" s="98"/>
      <c r="CJ1402" s="98"/>
      <c r="CK1402" s="98"/>
      <c r="CL1402" s="98"/>
      <c r="CM1402" s="98"/>
      <c r="CN1402" s="98"/>
      <c r="CO1402" s="98"/>
      <c r="CP1402" s="98"/>
      <c r="CQ1402" s="98"/>
      <c r="CR1402" s="98"/>
      <c r="CS1402" s="98"/>
    </row>
    <row r="1403" spans="1:97" s="4" customFormat="1" ht="18.75" customHeight="1" x14ac:dyDescent="0.2">
      <c r="A1403" s="3">
        <f t="shared" si="459"/>
        <v>1391</v>
      </c>
      <c r="B1403" s="263"/>
      <c r="C1403" s="263"/>
      <c r="D1403" s="263"/>
      <c r="E1403" s="259"/>
      <c r="F1403" s="259"/>
      <c r="G1403" s="43"/>
      <c r="H1403" s="264"/>
      <c r="I1403" s="261"/>
      <c r="J1403" s="106"/>
      <c r="K1403" s="247"/>
      <c r="L1403" s="247"/>
      <c r="M1403" s="247"/>
      <c r="N1403" s="248" t="str">
        <f>IF(AND(K1403&lt;&gt;"",L1403&lt;&gt;"",J1403&lt;&gt;""),ROUND(MIN(IF(OR(J1403="OZZ",J1403="ZZ"),5000,17300),TRUNC(0.75*(SUMIF($D$12:$D1403,$D1403,K$12:K1403)+SUMIF($D$12:$D1403,$D1403,L$12:L1403)),2)) - SUMIF($D$12:$D1402,$D1403,N$12:N1402),2),"")</f>
        <v/>
      </c>
      <c r="O1403" s="249" t="str">
        <f>IF(AND(K1403&lt;&gt;"",L1403&lt;&gt;"",M1403&lt;&gt;"",J1403&lt;&gt;"",AH1403&lt;&gt;""),IF(OR(J1403="OZZ",J1403="ZZ"),ROUND(0-SUMIF($D$12:$D1402,$D1403,O$12:O1402),2),IF(M1403=0,0,ROUND(MIN(MIN(17300,TRUNC(0.75*(SUMIF($D$12:$D$2012,$D1403,K$12:K$2012)+SUMIF($D$12:$D$2012,$D1403,L$12:L$2012)),2)+SUMIF($D$12:$D1403,$D1403,AH$12:AH1403))-SUMIF($D$12:$D1402,$D1403,O$12:O1402)-SUMIF($D$12:$D$2012,$D1403,N$12:N$2012),AH1403),2))),"")</f>
        <v/>
      </c>
      <c r="P1403" s="250" t="str">
        <f>IF(J1403&lt;&gt;"",1000 - SUMIF($D$12:$D1402,$D1403,P$12:P1402),"")</f>
        <v/>
      </c>
      <c r="Q1403" s="106"/>
      <c r="R1403" s="247"/>
      <c r="S1403" s="247"/>
      <c r="T1403" s="247"/>
      <c r="U1403" s="248" t="str">
        <f>IF(AND(R1403&lt;&gt;"",S1403&lt;&gt;"",Q1403&lt;&gt;""),ROUND(MIN(IF(OR(Q1403="OZZ",Q1403="ZZ"),5000,17300),TRUNC(0.75*(SUMIF($D$12:$D1403,$D1403,R$12:R1403)+SUMIF($D$12:$D1403,$D1403,S$12:S1403)),2)) - SUMIF($D$12:$D1402,$D1403,U$12:U1402),2),"")</f>
        <v/>
      </c>
      <c r="V1403" s="248" t="str">
        <f>IF(AND(R1403&lt;&gt;"",S1403&lt;&gt;"",T1403&lt;&gt;"",Q1403&lt;&gt;"",AL1403&lt;&gt;""),IF(OR(Q1403="OZZ",Q1403="ZZ"),ROUND(0-SUMIF($D$12:$D1402,$D1403,V$12:V1402),2),IF(T1403=0,0,ROUND(MIN(MIN(17300,TRUNC(0.75*(SUMIF($D$12:$D$2012,$D1403,R$12:R$2012)+SUMIF($D$12:$D$2012,$D1403,S$12:S$2012)),2)+SUMIF($D$12:$D1403,$D1403,AL$12:AL1403))-SUMIF($D$12:$D1402,$D1403,V$12:V1402)-SUMIF($D$12:$D$2012,$D1403,U$12:U$2012),AL1403),2))),"")</f>
        <v/>
      </c>
      <c r="W1403" s="250" t="str">
        <f>IF(Q1403&lt;&gt;"",1000 - SUMIF($D$12:$D1402,$D1403,W$12:W1402),"")</f>
        <v/>
      </c>
      <c r="X1403" s="106"/>
      <c r="Y1403" s="247"/>
      <c r="Z1403" s="247"/>
      <c r="AA1403" s="247"/>
      <c r="AB1403" s="248" t="str">
        <f>IF(AND(Y1403&lt;&gt;"",Z1403&lt;&gt;"",X1403&lt;&gt;""),ROUND(MIN(IF(OR(X1403="OZZ",X1403="ZZ"),5000,17300),TRUNC(0.75*(SUMIF($D$12:$D1403,$D1403,Y$12:Y1403)+SUMIF($D$12:$D1403,$D1403,Z$12:Z1403)),2)) - SUMIF($D$12:$D1402,$D1403,AB$12:AB1402),2),"")</f>
        <v/>
      </c>
      <c r="AC1403" s="251" t="str">
        <f>IF(AND(Y1403&lt;&gt;"",Z1403&lt;&gt;"",AA1403&lt;&gt;"",X1403&lt;&gt;"",AP1403&lt;&gt;""),IF(OR(X1403="OZZ",X1403="ZZ"),ROUND(0-SUMIF($D$12:$D1402,$D1403,AC$12:AC1402),2),IF(AA1403=0,0,ROUND(MIN(MIN(17300,TRUNC(0.75*(SUMIF($D$12:$D$2012,$D1403,Y$12:Y$2012)+SUMIF($D$12:$D$2012,$D1403,Z$12:Z$2012)),2)+SUMIF($D$12:$D1403,$D1403,AP$12:AP1403))-SUMIF($D$12:$D1402,$D1403,AC$12:AC1402)-SUMIF($D$12:$D$2012,$D1403,AB$12:AB$2012),AP1403),2))),"")</f>
        <v/>
      </c>
      <c r="AD1403" s="250" t="str">
        <f>IF(X1403&lt;&gt;"",1000 - SUMIF($D$12:$D1402,$D1403,AD$12:AD1402),"")</f>
        <v/>
      </c>
      <c r="AE1403" s="252"/>
      <c r="AF1403" s="253"/>
      <c r="AG1403" s="254"/>
      <c r="AH1403" s="255" t="str">
        <f t="shared" si="460"/>
        <v/>
      </c>
      <c r="AI1403" s="256"/>
      <c r="AJ1403" s="253"/>
      <c r="AK1403" s="254"/>
      <c r="AL1403" s="255" t="str">
        <f t="shared" si="461"/>
        <v/>
      </c>
      <c r="AM1403" s="256"/>
      <c r="AN1403" s="253"/>
      <c r="AO1403" s="254"/>
      <c r="AP1403" s="255" t="str">
        <f t="shared" si="441"/>
        <v/>
      </c>
      <c r="AQ1403" s="116"/>
      <c r="AR1403" s="116"/>
      <c r="AS1403" s="117"/>
      <c r="AT1403" s="118"/>
      <c r="AU1403" s="119" t="str">
        <f>IF(D1403&lt;&gt; "", IF(COUNTIF($D$12:$D1403,$D1403)&gt;1,0,IF(SUM(N1403,U1403,AB1403)&gt;0,IF(AND(X1403="",OR(Q1403&lt;&gt;"",J1403&lt;&gt;"")),IF(Q1403&lt;&gt;"",Q1403,IF(J1403&lt;&gt;"",J1403,0)),IF(AND(Q1403&lt;&gt;"",J1403&lt;&gt;"",Q1403=J1403),Q1403,X1403)),0)),"")</f>
        <v/>
      </c>
      <c r="AV1403" s="119" t="str">
        <f>IF(D1403&lt;&gt;"",IF(COUNTIF($D$12:$D1403,$D1403)&gt;1,0,IF(SUM(O1403,V1403,AC1403)&gt;0,IF(AND(X1403="",OR(Q1403&lt;&gt;"",J1403&lt;&gt;"")),IF(Q1403&lt;&gt;"",Q1403,IF(J1403&lt;&gt;"",J1403,0)),IF(AND(Q1403&lt;&gt;"",J1403&lt;&gt;"",Q1403=J1403),Q1403,X1403)),0)),"")</f>
        <v/>
      </c>
      <c r="AW1403" s="119" t="str">
        <f>IF(D1403&lt;&gt;"",IF(COUNTIF($D$12:$D1403,$D1403)&gt;1,0,IF(SUM(P1403,W1403,AD1403)&gt;0,IF(AND(X1403="",OR(Q1403&lt;&gt;"",J1403&lt;&gt;"")),IF(Q1403&lt;&gt;"",Q1403,IF(J1403&lt;&gt;"",J1403,0)),IF(AND(Q1403&lt;&gt;"",J1403&lt;&gt;"",Q1403=J1403),Q1403,X1403)),0)),"")</f>
        <v/>
      </c>
      <c r="AX1403" s="118" t="str">
        <f t="shared" si="442"/>
        <v/>
      </c>
      <c r="AY1403" s="118" t="str">
        <f t="shared" si="443"/>
        <v/>
      </c>
      <c r="AZ1403" s="118" t="str">
        <f t="shared" si="444"/>
        <v/>
      </c>
      <c r="BA1403" s="118" t="str">
        <f t="shared" si="445"/>
        <v/>
      </c>
      <c r="BB1403" s="118" t="str">
        <f t="shared" si="446"/>
        <v/>
      </c>
      <c r="BC1403" s="118" t="str">
        <f t="shared" si="447"/>
        <v/>
      </c>
      <c r="BD1403" s="118" t="str">
        <f t="shared" si="448"/>
        <v/>
      </c>
      <c r="BE1403" s="118" t="str">
        <f t="shared" si="449"/>
        <v/>
      </c>
      <c r="BF1403" s="118" t="str">
        <f t="shared" si="450"/>
        <v/>
      </c>
      <c r="BG1403" s="120"/>
      <c r="BH1403" s="120" t="str">
        <f t="shared" si="451"/>
        <v/>
      </c>
      <c r="BI1403" s="120" t="str">
        <f t="shared" si="452"/>
        <v/>
      </c>
      <c r="BJ1403" s="121"/>
      <c r="BK1403" s="120" t="str">
        <f t="shared" si="453"/>
        <v/>
      </c>
      <c r="BL1403" s="120" t="str">
        <f t="shared" si="454"/>
        <v/>
      </c>
      <c r="BM1403" s="120" t="str">
        <f t="shared" si="455"/>
        <v/>
      </c>
      <c r="BN1403" s="120" t="str">
        <f t="shared" si="456"/>
        <v/>
      </c>
      <c r="BO1403" s="120" t="str">
        <f t="shared" si="457"/>
        <v/>
      </c>
      <c r="BP1403" s="120" t="str">
        <f t="shared" si="458"/>
        <v/>
      </c>
      <c r="BQ1403" s="98"/>
      <c r="BR1403" s="98"/>
      <c r="BS1403" s="98"/>
      <c r="BT1403" s="98"/>
      <c r="BU1403" s="98"/>
      <c r="BV1403" s="98"/>
      <c r="BW1403" s="98"/>
      <c r="BX1403" s="98"/>
      <c r="BY1403" s="98"/>
      <c r="BZ1403" s="98"/>
      <c r="CA1403" s="98"/>
      <c r="CB1403" s="98"/>
      <c r="CC1403" s="98"/>
      <c r="CD1403" s="98"/>
      <c r="CE1403" s="98"/>
      <c r="CF1403" s="98"/>
      <c r="CG1403" s="98"/>
      <c r="CH1403" s="98"/>
      <c r="CI1403" s="98"/>
      <c r="CJ1403" s="98"/>
      <c r="CK1403" s="98"/>
      <c r="CL1403" s="98"/>
      <c r="CM1403" s="98"/>
      <c r="CN1403" s="98"/>
      <c r="CO1403" s="98"/>
      <c r="CP1403" s="98"/>
      <c r="CQ1403" s="98"/>
      <c r="CR1403" s="98"/>
      <c r="CS1403" s="98"/>
    </row>
    <row r="1404" spans="1:97" s="4" customFormat="1" ht="18.75" customHeight="1" x14ac:dyDescent="0.2">
      <c r="A1404" s="3">
        <f t="shared" si="459"/>
        <v>1392</v>
      </c>
      <c r="B1404" s="263"/>
      <c r="C1404" s="263"/>
      <c r="D1404" s="263"/>
      <c r="E1404" s="259"/>
      <c r="F1404" s="259"/>
      <c r="G1404" s="43"/>
      <c r="H1404" s="264"/>
      <c r="I1404" s="261"/>
      <c r="J1404" s="106"/>
      <c r="K1404" s="247"/>
      <c r="L1404" s="247"/>
      <c r="M1404" s="247"/>
      <c r="N1404" s="248" t="str">
        <f>IF(AND(K1404&lt;&gt;"",L1404&lt;&gt;"",J1404&lt;&gt;""),ROUND(MIN(IF(OR(J1404="OZZ",J1404="ZZ"),5000,17300),TRUNC(0.75*(SUMIF($D$12:$D1404,$D1404,K$12:K1404)+SUMIF($D$12:$D1404,$D1404,L$12:L1404)),2)) - SUMIF($D$12:$D1403,$D1404,N$12:N1403),2),"")</f>
        <v/>
      </c>
      <c r="O1404" s="249" t="str">
        <f>IF(AND(K1404&lt;&gt;"",L1404&lt;&gt;"",M1404&lt;&gt;"",J1404&lt;&gt;"",AH1404&lt;&gt;""),IF(OR(J1404="OZZ",J1404="ZZ"),ROUND(0-SUMIF($D$12:$D1403,$D1404,O$12:O1403),2),IF(M1404=0,0,ROUND(MIN(MIN(17300,TRUNC(0.75*(SUMIF($D$12:$D$2012,$D1404,K$12:K$2012)+SUMIF($D$12:$D$2012,$D1404,L$12:L$2012)),2)+SUMIF($D$12:$D1404,$D1404,AH$12:AH1404))-SUMIF($D$12:$D1403,$D1404,O$12:O1403)-SUMIF($D$12:$D$2012,$D1404,N$12:N$2012),AH1404),2))),"")</f>
        <v/>
      </c>
      <c r="P1404" s="250" t="str">
        <f>IF(J1404&lt;&gt;"",1000 - SUMIF($D$12:$D1403,$D1404,P$12:P1403),"")</f>
        <v/>
      </c>
      <c r="Q1404" s="106"/>
      <c r="R1404" s="247"/>
      <c r="S1404" s="247"/>
      <c r="T1404" s="247"/>
      <c r="U1404" s="248" t="str">
        <f>IF(AND(R1404&lt;&gt;"",S1404&lt;&gt;"",Q1404&lt;&gt;""),ROUND(MIN(IF(OR(Q1404="OZZ",Q1404="ZZ"),5000,17300),TRUNC(0.75*(SUMIF($D$12:$D1404,$D1404,R$12:R1404)+SUMIF($D$12:$D1404,$D1404,S$12:S1404)),2)) - SUMIF($D$12:$D1403,$D1404,U$12:U1403),2),"")</f>
        <v/>
      </c>
      <c r="V1404" s="248" t="str">
        <f>IF(AND(R1404&lt;&gt;"",S1404&lt;&gt;"",T1404&lt;&gt;"",Q1404&lt;&gt;"",AL1404&lt;&gt;""),IF(OR(Q1404="OZZ",Q1404="ZZ"),ROUND(0-SUMIF($D$12:$D1403,$D1404,V$12:V1403),2),IF(T1404=0,0,ROUND(MIN(MIN(17300,TRUNC(0.75*(SUMIF($D$12:$D$2012,$D1404,R$12:R$2012)+SUMIF($D$12:$D$2012,$D1404,S$12:S$2012)),2)+SUMIF($D$12:$D1404,$D1404,AL$12:AL1404))-SUMIF($D$12:$D1403,$D1404,V$12:V1403)-SUMIF($D$12:$D$2012,$D1404,U$12:U$2012),AL1404),2))),"")</f>
        <v/>
      </c>
      <c r="W1404" s="250" t="str">
        <f>IF(Q1404&lt;&gt;"",1000 - SUMIF($D$12:$D1403,$D1404,W$12:W1403),"")</f>
        <v/>
      </c>
      <c r="X1404" s="106"/>
      <c r="Y1404" s="247"/>
      <c r="Z1404" s="247"/>
      <c r="AA1404" s="247"/>
      <c r="AB1404" s="248" t="str">
        <f>IF(AND(Y1404&lt;&gt;"",Z1404&lt;&gt;"",X1404&lt;&gt;""),ROUND(MIN(IF(OR(X1404="OZZ",X1404="ZZ"),5000,17300),TRUNC(0.75*(SUMIF($D$12:$D1404,$D1404,Y$12:Y1404)+SUMIF($D$12:$D1404,$D1404,Z$12:Z1404)),2)) - SUMIF($D$12:$D1403,$D1404,AB$12:AB1403),2),"")</f>
        <v/>
      </c>
      <c r="AC1404" s="251" t="str">
        <f>IF(AND(Y1404&lt;&gt;"",Z1404&lt;&gt;"",AA1404&lt;&gt;"",X1404&lt;&gt;"",AP1404&lt;&gt;""),IF(OR(X1404="OZZ",X1404="ZZ"),ROUND(0-SUMIF($D$12:$D1403,$D1404,AC$12:AC1403),2),IF(AA1404=0,0,ROUND(MIN(MIN(17300,TRUNC(0.75*(SUMIF($D$12:$D$2012,$D1404,Y$12:Y$2012)+SUMIF($D$12:$D$2012,$D1404,Z$12:Z$2012)),2)+SUMIF($D$12:$D1404,$D1404,AP$12:AP1404))-SUMIF($D$12:$D1403,$D1404,AC$12:AC1403)-SUMIF($D$12:$D$2012,$D1404,AB$12:AB$2012),AP1404),2))),"")</f>
        <v/>
      </c>
      <c r="AD1404" s="250" t="str">
        <f>IF(X1404&lt;&gt;"",1000 - SUMIF($D$12:$D1403,$D1404,AD$12:AD1403),"")</f>
        <v/>
      </c>
      <c r="AE1404" s="252"/>
      <c r="AF1404" s="253"/>
      <c r="AG1404" s="254"/>
      <c r="AH1404" s="255" t="str">
        <f t="shared" si="460"/>
        <v/>
      </c>
      <c r="AI1404" s="256"/>
      <c r="AJ1404" s="253"/>
      <c r="AK1404" s="254"/>
      <c r="AL1404" s="255" t="str">
        <f t="shared" si="461"/>
        <v/>
      </c>
      <c r="AM1404" s="256"/>
      <c r="AN1404" s="253"/>
      <c r="AO1404" s="254"/>
      <c r="AP1404" s="255" t="str">
        <f t="shared" si="441"/>
        <v/>
      </c>
      <c r="AQ1404" s="116"/>
      <c r="AR1404" s="116"/>
      <c r="AS1404" s="117"/>
      <c r="AT1404" s="118"/>
      <c r="AU1404" s="119" t="str">
        <f>IF(D1404&lt;&gt; "", IF(COUNTIF($D$12:$D1404,$D1404)&gt;1,0,IF(SUM(N1404,U1404,AB1404)&gt;0,IF(AND(X1404="",OR(Q1404&lt;&gt;"",J1404&lt;&gt;"")),IF(Q1404&lt;&gt;"",Q1404,IF(J1404&lt;&gt;"",J1404,0)),IF(AND(Q1404&lt;&gt;"",J1404&lt;&gt;"",Q1404=J1404),Q1404,X1404)),0)),"")</f>
        <v/>
      </c>
      <c r="AV1404" s="119" t="str">
        <f>IF(D1404&lt;&gt;"",IF(COUNTIF($D$12:$D1404,$D1404)&gt;1,0,IF(SUM(O1404,V1404,AC1404)&gt;0,IF(AND(X1404="",OR(Q1404&lt;&gt;"",J1404&lt;&gt;"")),IF(Q1404&lt;&gt;"",Q1404,IF(J1404&lt;&gt;"",J1404,0)),IF(AND(Q1404&lt;&gt;"",J1404&lt;&gt;"",Q1404=J1404),Q1404,X1404)),0)),"")</f>
        <v/>
      </c>
      <c r="AW1404" s="119" t="str">
        <f>IF(D1404&lt;&gt;"",IF(COUNTIF($D$12:$D1404,$D1404)&gt;1,0,IF(SUM(P1404,W1404,AD1404)&gt;0,IF(AND(X1404="",OR(Q1404&lt;&gt;"",J1404&lt;&gt;"")),IF(Q1404&lt;&gt;"",Q1404,IF(J1404&lt;&gt;"",J1404,0)),IF(AND(Q1404&lt;&gt;"",J1404&lt;&gt;"",Q1404=J1404),Q1404,X1404)),0)),"")</f>
        <v/>
      </c>
      <c r="AX1404" s="118" t="str">
        <f t="shared" si="442"/>
        <v/>
      </c>
      <c r="AY1404" s="118" t="str">
        <f t="shared" si="443"/>
        <v/>
      </c>
      <c r="AZ1404" s="118" t="str">
        <f t="shared" si="444"/>
        <v/>
      </c>
      <c r="BA1404" s="118" t="str">
        <f t="shared" si="445"/>
        <v/>
      </c>
      <c r="BB1404" s="118" t="str">
        <f t="shared" si="446"/>
        <v/>
      </c>
      <c r="BC1404" s="118" t="str">
        <f t="shared" si="447"/>
        <v/>
      </c>
      <c r="BD1404" s="118" t="str">
        <f t="shared" si="448"/>
        <v/>
      </c>
      <c r="BE1404" s="118" t="str">
        <f t="shared" si="449"/>
        <v/>
      </c>
      <c r="BF1404" s="118" t="str">
        <f t="shared" si="450"/>
        <v/>
      </c>
      <c r="BG1404" s="120"/>
      <c r="BH1404" s="120" t="str">
        <f t="shared" si="451"/>
        <v/>
      </c>
      <c r="BI1404" s="120" t="str">
        <f t="shared" si="452"/>
        <v/>
      </c>
      <c r="BJ1404" s="121"/>
      <c r="BK1404" s="120" t="str">
        <f t="shared" si="453"/>
        <v/>
      </c>
      <c r="BL1404" s="120" t="str">
        <f t="shared" si="454"/>
        <v/>
      </c>
      <c r="BM1404" s="120" t="str">
        <f t="shared" si="455"/>
        <v/>
      </c>
      <c r="BN1404" s="120" t="str">
        <f t="shared" si="456"/>
        <v/>
      </c>
      <c r="BO1404" s="120" t="str">
        <f t="shared" si="457"/>
        <v/>
      </c>
      <c r="BP1404" s="120" t="str">
        <f t="shared" si="458"/>
        <v/>
      </c>
      <c r="BQ1404" s="98"/>
      <c r="BR1404" s="98"/>
      <c r="BS1404" s="98"/>
      <c r="BT1404" s="98"/>
      <c r="BU1404" s="98"/>
      <c r="BV1404" s="98"/>
      <c r="BW1404" s="98"/>
      <c r="BX1404" s="98"/>
      <c r="BY1404" s="98"/>
      <c r="BZ1404" s="98"/>
      <c r="CA1404" s="98"/>
      <c r="CB1404" s="98"/>
      <c r="CC1404" s="98"/>
      <c r="CD1404" s="98"/>
      <c r="CE1404" s="98"/>
      <c r="CF1404" s="98"/>
      <c r="CG1404" s="98"/>
      <c r="CH1404" s="98"/>
      <c r="CI1404" s="98"/>
      <c r="CJ1404" s="98"/>
      <c r="CK1404" s="98"/>
      <c r="CL1404" s="98"/>
      <c r="CM1404" s="98"/>
      <c r="CN1404" s="98"/>
      <c r="CO1404" s="98"/>
      <c r="CP1404" s="98"/>
      <c r="CQ1404" s="98"/>
      <c r="CR1404" s="98"/>
      <c r="CS1404" s="98"/>
    </row>
    <row r="1405" spans="1:97" s="4" customFormat="1" ht="18.75" customHeight="1" x14ac:dyDescent="0.2">
      <c r="A1405" s="3">
        <f t="shared" si="459"/>
        <v>1393</v>
      </c>
      <c r="B1405" s="263"/>
      <c r="C1405" s="263"/>
      <c r="D1405" s="263"/>
      <c r="E1405" s="259"/>
      <c r="F1405" s="259"/>
      <c r="G1405" s="43"/>
      <c r="H1405" s="264"/>
      <c r="I1405" s="261"/>
      <c r="J1405" s="106"/>
      <c r="K1405" s="247"/>
      <c r="L1405" s="247"/>
      <c r="M1405" s="247"/>
      <c r="N1405" s="248" t="str">
        <f>IF(AND(K1405&lt;&gt;"",L1405&lt;&gt;"",J1405&lt;&gt;""),ROUND(MIN(IF(OR(J1405="OZZ",J1405="ZZ"),5000,17300),TRUNC(0.75*(SUMIF($D$12:$D1405,$D1405,K$12:K1405)+SUMIF($D$12:$D1405,$D1405,L$12:L1405)),2)) - SUMIF($D$12:$D1404,$D1405,N$12:N1404),2),"")</f>
        <v/>
      </c>
      <c r="O1405" s="249" t="str">
        <f>IF(AND(K1405&lt;&gt;"",L1405&lt;&gt;"",M1405&lt;&gt;"",J1405&lt;&gt;"",AH1405&lt;&gt;""),IF(OR(J1405="OZZ",J1405="ZZ"),ROUND(0-SUMIF($D$12:$D1404,$D1405,O$12:O1404),2),IF(M1405=0,0,ROUND(MIN(MIN(17300,TRUNC(0.75*(SUMIF($D$12:$D$2012,$D1405,K$12:K$2012)+SUMIF($D$12:$D$2012,$D1405,L$12:L$2012)),2)+SUMIF($D$12:$D1405,$D1405,AH$12:AH1405))-SUMIF($D$12:$D1404,$D1405,O$12:O1404)-SUMIF($D$12:$D$2012,$D1405,N$12:N$2012),AH1405),2))),"")</f>
        <v/>
      </c>
      <c r="P1405" s="250" t="str">
        <f>IF(J1405&lt;&gt;"",1000 - SUMIF($D$12:$D1404,$D1405,P$12:P1404),"")</f>
        <v/>
      </c>
      <c r="Q1405" s="106"/>
      <c r="R1405" s="247"/>
      <c r="S1405" s="247"/>
      <c r="T1405" s="247"/>
      <c r="U1405" s="248" t="str">
        <f>IF(AND(R1405&lt;&gt;"",S1405&lt;&gt;"",Q1405&lt;&gt;""),ROUND(MIN(IF(OR(Q1405="OZZ",Q1405="ZZ"),5000,17300),TRUNC(0.75*(SUMIF($D$12:$D1405,$D1405,R$12:R1405)+SUMIF($D$12:$D1405,$D1405,S$12:S1405)),2)) - SUMIF($D$12:$D1404,$D1405,U$12:U1404),2),"")</f>
        <v/>
      </c>
      <c r="V1405" s="248" t="str">
        <f>IF(AND(R1405&lt;&gt;"",S1405&lt;&gt;"",T1405&lt;&gt;"",Q1405&lt;&gt;"",AL1405&lt;&gt;""),IF(OR(Q1405="OZZ",Q1405="ZZ"),ROUND(0-SUMIF($D$12:$D1404,$D1405,V$12:V1404),2),IF(T1405=0,0,ROUND(MIN(MIN(17300,TRUNC(0.75*(SUMIF($D$12:$D$2012,$D1405,R$12:R$2012)+SUMIF($D$12:$D$2012,$D1405,S$12:S$2012)),2)+SUMIF($D$12:$D1405,$D1405,AL$12:AL1405))-SUMIF($D$12:$D1404,$D1405,V$12:V1404)-SUMIF($D$12:$D$2012,$D1405,U$12:U$2012),AL1405),2))),"")</f>
        <v/>
      </c>
      <c r="W1405" s="250" t="str">
        <f>IF(Q1405&lt;&gt;"",1000 - SUMIF($D$12:$D1404,$D1405,W$12:W1404),"")</f>
        <v/>
      </c>
      <c r="X1405" s="106"/>
      <c r="Y1405" s="247"/>
      <c r="Z1405" s="247"/>
      <c r="AA1405" s="247"/>
      <c r="AB1405" s="248" t="str">
        <f>IF(AND(Y1405&lt;&gt;"",Z1405&lt;&gt;"",X1405&lt;&gt;""),ROUND(MIN(IF(OR(X1405="OZZ",X1405="ZZ"),5000,17300),TRUNC(0.75*(SUMIF($D$12:$D1405,$D1405,Y$12:Y1405)+SUMIF($D$12:$D1405,$D1405,Z$12:Z1405)),2)) - SUMIF($D$12:$D1404,$D1405,AB$12:AB1404),2),"")</f>
        <v/>
      </c>
      <c r="AC1405" s="251" t="str">
        <f>IF(AND(Y1405&lt;&gt;"",Z1405&lt;&gt;"",AA1405&lt;&gt;"",X1405&lt;&gt;"",AP1405&lt;&gt;""),IF(OR(X1405="OZZ",X1405="ZZ"),ROUND(0-SUMIF($D$12:$D1404,$D1405,AC$12:AC1404),2),IF(AA1405=0,0,ROUND(MIN(MIN(17300,TRUNC(0.75*(SUMIF($D$12:$D$2012,$D1405,Y$12:Y$2012)+SUMIF($D$12:$D$2012,$D1405,Z$12:Z$2012)),2)+SUMIF($D$12:$D1405,$D1405,AP$12:AP1405))-SUMIF($D$12:$D1404,$D1405,AC$12:AC1404)-SUMIF($D$12:$D$2012,$D1405,AB$12:AB$2012),AP1405),2))),"")</f>
        <v/>
      </c>
      <c r="AD1405" s="250" t="str">
        <f>IF(X1405&lt;&gt;"",1000 - SUMIF($D$12:$D1404,$D1405,AD$12:AD1404),"")</f>
        <v/>
      </c>
      <c r="AE1405" s="252"/>
      <c r="AF1405" s="253"/>
      <c r="AG1405" s="254"/>
      <c r="AH1405" s="255" t="str">
        <f t="shared" si="460"/>
        <v/>
      </c>
      <c r="AI1405" s="256"/>
      <c r="AJ1405" s="253"/>
      <c r="AK1405" s="254"/>
      <c r="AL1405" s="255" t="str">
        <f t="shared" si="461"/>
        <v/>
      </c>
      <c r="AM1405" s="256"/>
      <c r="AN1405" s="253"/>
      <c r="AO1405" s="254"/>
      <c r="AP1405" s="255" t="str">
        <f t="shared" si="441"/>
        <v/>
      </c>
      <c r="AQ1405" s="116"/>
      <c r="AR1405" s="116"/>
      <c r="AS1405" s="117"/>
      <c r="AT1405" s="118"/>
      <c r="AU1405" s="119" t="str">
        <f>IF(D1405&lt;&gt; "", IF(COUNTIF($D$12:$D1405,$D1405)&gt;1,0,IF(SUM(N1405,U1405,AB1405)&gt;0,IF(AND(X1405="",OR(Q1405&lt;&gt;"",J1405&lt;&gt;"")),IF(Q1405&lt;&gt;"",Q1405,IF(J1405&lt;&gt;"",J1405,0)),IF(AND(Q1405&lt;&gt;"",J1405&lt;&gt;"",Q1405=J1405),Q1405,X1405)),0)),"")</f>
        <v/>
      </c>
      <c r="AV1405" s="119" t="str">
        <f>IF(D1405&lt;&gt;"",IF(COUNTIF($D$12:$D1405,$D1405)&gt;1,0,IF(SUM(O1405,V1405,AC1405)&gt;0,IF(AND(X1405="",OR(Q1405&lt;&gt;"",J1405&lt;&gt;"")),IF(Q1405&lt;&gt;"",Q1405,IF(J1405&lt;&gt;"",J1405,0)),IF(AND(Q1405&lt;&gt;"",J1405&lt;&gt;"",Q1405=J1405),Q1405,X1405)),0)),"")</f>
        <v/>
      </c>
      <c r="AW1405" s="119" t="str">
        <f>IF(D1405&lt;&gt;"",IF(COUNTIF($D$12:$D1405,$D1405)&gt;1,0,IF(SUM(P1405,W1405,AD1405)&gt;0,IF(AND(X1405="",OR(Q1405&lt;&gt;"",J1405&lt;&gt;"")),IF(Q1405&lt;&gt;"",Q1405,IF(J1405&lt;&gt;"",J1405,0)),IF(AND(Q1405&lt;&gt;"",J1405&lt;&gt;"",Q1405=J1405),Q1405,X1405)),0)),"")</f>
        <v/>
      </c>
      <c r="AX1405" s="118" t="str">
        <f t="shared" si="442"/>
        <v/>
      </c>
      <c r="AY1405" s="118" t="str">
        <f t="shared" si="443"/>
        <v/>
      </c>
      <c r="AZ1405" s="118" t="str">
        <f t="shared" si="444"/>
        <v/>
      </c>
      <c r="BA1405" s="118" t="str">
        <f t="shared" si="445"/>
        <v/>
      </c>
      <c r="BB1405" s="118" t="str">
        <f t="shared" si="446"/>
        <v/>
      </c>
      <c r="BC1405" s="118" t="str">
        <f t="shared" si="447"/>
        <v/>
      </c>
      <c r="BD1405" s="118" t="str">
        <f t="shared" si="448"/>
        <v/>
      </c>
      <c r="BE1405" s="118" t="str">
        <f t="shared" si="449"/>
        <v/>
      </c>
      <c r="BF1405" s="118" t="str">
        <f t="shared" si="450"/>
        <v/>
      </c>
      <c r="BG1405" s="120"/>
      <c r="BH1405" s="120" t="str">
        <f t="shared" si="451"/>
        <v/>
      </c>
      <c r="BI1405" s="120" t="str">
        <f t="shared" si="452"/>
        <v/>
      </c>
      <c r="BJ1405" s="121"/>
      <c r="BK1405" s="120" t="str">
        <f t="shared" si="453"/>
        <v/>
      </c>
      <c r="BL1405" s="120" t="str">
        <f t="shared" si="454"/>
        <v/>
      </c>
      <c r="BM1405" s="120" t="str">
        <f t="shared" si="455"/>
        <v/>
      </c>
      <c r="BN1405" s="120" t="str">
        <f t="shared" si="456"/>
        <v/>
      </c>
      <c r="BO1405" s="120" t="str">
        <f t="shared" si="457"/>
        <v/>
      </c>
      <c r="BP1405" s="120" t="str">
        <f t="shared" si="458"/>
        <v/>
      </c>
      <c r="BQ1405" s="98"/>
      <c r="BR1405" s="98"/>
      <c r="BS1405" s="98"/>
      <c r="BT1405" s="98"/>
      <c r="BU1405" s="98"/>
      <c r="BV1405" s="98"/>
      <c r="BW1405" s="98"/>
      <c r="BX1405" s="98"/>
      <c r="BY1405" s="98"/>
      <c r="BZ1405" s="98"/>
      <c r="CA1405" s="98"/>
      <c r="CB1405" s="98"/>
      <c r="CC1405" s="98"/>
      <c r="CD1405" s="98"/>
      <c r="CE1405" s="98"/>
      <c r="CF1405" s="98"/>
      <c r="CG1405" s="98"/>
      <c r="CH1405" s="98"/>
      <c r="CI1405" s="98"/>
      <c r="CJ1405" s="98"/>
      <c r="CK1405" s="98"/>
      <c r="CL1405" s="98"/>
      <c r="CM1405" s="98"/>
      <c r="CN1405" s="98"/>
      <c r="CO1405" s="98"/>
      <c r="CP1405" s="98"/>
      <c r="CQ1405" s="98"/>
      <c r="CR1405" s="98"/>
      <c r="CS1405" s="98"/>
    </row>
    <row r="1406" spans="1:97" s="4" customFormat="1" ht="18.75" customHeight="1" x14ac:dyDescent="0.2">
      <c r="A1406" s="3">
        <f t="shared" si="459"/>
        <v>1394</v>
      </c>
      <c r="B1406" s="263"/>
      <c r="C1406" s="263"/>
      <c r="D1406" s="263"/>
      <c r="E1406" s="259"/>
      <c r="F1406" s="259"/>
      <c r="G1406" s="43"/>
      <c r="H1406" s="264"/>
      <c r="I1406" s="261"/>
      <c r="J1406" s="106"/>
      <c r="K1406" s="247"/>
      <c r="L1406" s="247"/>
      <c r="M1406" s="247"/>
      <c r="N1406" s="248" t="str">
        <f>IF(AND(K1406&lt;&gt;"",L1406&lt;&gt;"",J1406&lt;&gt;""),ROUND(MIN(IF(OR(J1406="OZZ",J1406="ZZ"),5000,17300),TRUNC(0.75*(SUMIF($D$12:$D1406,$D1406,K$12:K1406)+SUMIF($D$12:$D1406,$D1406,L$12:L1406)),2)) - SUMIF($D$12:$D1405,$D1406,N$12:N1405),2),"")</f>
        <v/>
      </c>
      <c r="O1406" s="249" t="str">
        <f>IF(AND(K1406&lt;&gt;"",L1406&lt;&gt;"",M1406&lt;&gt;"",J1406&lt;&gt;"",AH1406&lt;&gt;""),IF(OR(J1406="OZZ",J1406="ZZ"),ROUND(0-SUMIF($D$12:$D1405,$D1406,O$12:O1405),2),IF(M1406=0,0,ROUND(MIN(MIN(17300,TRUNC(0.75*(SUMIF($D$12:$D$2012,$D1406,K$12:K$2012)+SUMIF($D$12:$D$2012,$D1406,L$12:L$2012)),2)+SUMIF($D$12:$D1406,$D1406,AH$12:AH1406))-SUMIF($D$12:$D1405,$D1406,O$12:O1405)-SUMIF($D$12:$D$2012,$D1406,N$12:N$2012),AH1406),2))),"")</f>
        <v/>
      </c>
      <c r="P1406" s="250" t="str">
        <f>IF(J1406&lt;&gt;"",1000 - SUMIF($D$12:$D1405,$D1406,P$12:P1405),"")</f>
        <v/>
      </c>
      <c r="Q1406" s="106"/>
      <c r="R1406" s="247"/>
      <c r="S1406" s="247"/>
      <c r="T1406" s="247"/>
      <c r="U1406" s="248" t="str">
        <f>IF(AND(R1406&lt;&gt;"",S1406&lt;&gt;"",Q1406&lt;&gt;""),ROUND(MIN(IF(OR(Q1406="OZZ",Q1406="ZZ"),5000,17300),TRUNC(0.75*(SUMIF($D$12:$D1406,$D1406,R$12:R1406)+SUMIF($D$12:$D1406,$D1406,S$12:S1406)),2)) - SUMIF($D$12:$D1405,$D1406,U$12:U1405),2),"")</f>
        <v/>
      </c>
      <c r="V1406" s="248" t="str">
        <f>IF(AND(R1406&lt;&gt;"",S1406&lt;&gt;"",T1406&lt;&gt;"",Q1406&lt;&gt;"",AL1406&lt;&gt;""),IF(OR(Q1406="OZZ",Q1406="ZZ"),ROUND(0-SUMIF($D$12:$D1405,$D1406,V$12:V1405),2),IF(T1406=0,0,ROUND(MIN(MIN(17300,TRUNC(0.75*(SUMIF($D$12:$D$2012,$D1406,R$12:R$2012)+SUMIF($D$12:$D$2012,$D1406,S$12:S$2012)),2)+SUMIF($D$12:$D1406,$D1406,AL$12:AL1406))-SUMIF($D$12:$D1405,$D1406,V$12:V1405)-SUMIF($D$12:$D$2012,$D1406,U$12:U$2012),AL1406),2))),"")</f>
        <v/>
      </c>
      <c r="W1406" s="250" t="str">
        <f>IF(Q1406&lt;&gt;"",1000 - SUMIF($D$12:$D1405,$D1406,W$12:W1405),"")</f>
        <v/>
      </c>
      <c r="X1406" s="106"/>
      <c r="Y1406" s="247"/>
      <c r="Z1406" s="247"/>
      <c r="AA1406" s="247"/>
      <c r="AB1406" s="248" t="str">
        <f>IF(AND(Y1406&lt;&gt;"",Z1406&lt;&gt;"",X1406&lt;&gt;""),ROUND(MIN(IF(OR(X1406="OZZ",X1406="ZZ"),5000,17300),TRUNC(0.75*(SUMIF($D$12:$D1406,$D1406,Y$12:Y1406)+SUMIF($D$12:$D1406,$D1406,Z$12:Z1406)),2)) - SUMIF($D$12:$D1405,$D1406,AB$12:AB1405),2),"")</f>
        <v/>
      </c>
      <c r="AC1406" s="251" t="str">
        <f>IF(AND(Y1406&lt;&gt;"",Z1406&lt;&gt;"",AA1406&lt;&gt;"",X1406&lt;&gt;"",AP1406&lt;&gt;""),IF(OR(X1406="OZZ",X1406="ZZ"),ROUND(0-SUMIF($D$12:$D1405,$D1406,AC$12:AC1405),2),IF(AA1406=0,0,ROUND(MIN(MIN(17300,TRUNC(0.75*(SUMIF($D$12:$D$2012,$D1406,Y$12:Y$2012)+SUMIF($D$12:$D$2012,$D1406,Z$12:Z$2012)),2)+SUMIF($D$12:$D1406,$D1406,AP$12:AP1406))-SUMIF($D$12:$D1405,$D1406,AC$12:AC1405)-SUMIF($D$12:$D$2012,$D1406,AB$12:AB$2012),AP1406),2))),"")</f>
        <v/>
      </c>
      <c r="AD1406" s="250" t="str">
        <f>IF(X1406&lt;&gt;"",1000 - SUMIF($D$12:$D1405,$D1406,AD$12:AD1405),"")</f>
        <v/>
      </c>
      <c r="AE1406" s="252"/>
      <c r="AF1406" s="253"/>
      <c r="AG1406" s="254"/>
      <c r="AH1406" s="255" t="str">
        <f t="shared" si="460"/>
        <v/>
      </c>
      <c r="AI1406" s="256"/>
      <c r="AJ1406" s="253"/>
      <c r="AK1406" s="254"/>
      <c r="AL1406" s="255" t="str">
        <f t="shared" si="461"/>
        <v/>
      </c>
      <c r="AM1406" s="256"/>
      <c r="AN1406" s="253"/>
      <c r="AO1406" s="254"/>
      <c r="AP1406" s="255" t="str">
        <f t="shared" si="441"/>
        <v/>
      </c>
      <c r="AQ1406" s="116"/>
      <c r="AR1406" s="116"/>
      <c r="AS1406" s="117"/>
      <c r="AT1406" s="118"/>
      <c r="AU1406" s="119" t="str">
        <f>IF(D1406&lt;&gt; "", IF(COUNTIF($D$12:$D1406,$D1406)&gt;1,0,IF(SUM(N1406,U1406,AB1406)&gt;0,IF(AND(X1406="",OR(Q1406&lt;&gt;"",J1406&lt;&gt;"")),IF(Q1406&lt;&gt;"",Q1406,IF(J1406&lt;&gt;"",J1406,0)),IF(AND(Q1406&lt;&gt;"",J1406&lt;&gt;"",Q1406=J1406),Q1406,X1406)),0)),"")</f>
        <v/>
      </c>
      <c r="AV1406" s="119" t="str">
        <f>IF(D1406&lt;&gt;"",IF(COUNTIF($D$12:$D1406,$D1406)&gt;1,0,IF(SUM(O1406,V1406,AC1406)&gt;0,IF(AND(X1406="",OR(Q1406&lt;&gt;"",J1406&lt;&gt;"")),IF(Q1406&lt;&gt;"",Q1406,IF(J1406&lt;&gt;"",J1406,0)),IF(AND(Q1406&lt;&gt;"",J1406&lt;&gt;"",Q1406=J1406),Q1406,X1406)),0)),"")</f>
        <v/>
      </c>
      <c r="AW1406" s="119" t="str">
        <f>IF(D1406&lt;&gt;"",IF(COUNTIF($D$12:$D1406,$D1406)&gt;1,0,IF(SUM(P1406,W1406,AD1406)&gt;0,IF(AND(X1406="",OR(Q1406&lt;&gt;"",J1406&lt;&gt;"")),IF(Q1406&lt;&gt;"",Q1406,IF(J1406&lt;&gt;"",J1406,0)),IF(AND(Q1406&lt;&gt;"",J1406&lt;&gt;"",Q1406=J1406),Q1406,X1406)),0)),"")</f>
        <v/>
      </c>
      <c r="AX1406" s="118" t="str">
        <f t="shared" si="442"/>
        <v/>
      </c>
      <c r="AY1406" s="118" t="str">
        <f t="shared" si="443"/>
        <v/>
      </c>
      <c r="AZ1406" s="118" t="str">
        <f t="shared" si="444"/>
        <v/>
      </c>
      <c r="BA1406" s="118" t="str">
        <f t="shared" si="445"/>
        <v/>
      </c>
      <c r="BB1406" s="118" t="str">
        <f t="shared" si="446"/>
        <v/>
      </c>
      <c r="BC1406" s="118" t="str">
        <f t="shared" si="447"/>
        <v/>
      </c>
      <c r="BD1406" s="118" t="str">
        <f t="shared" si="448"/>
        <v/>
      </c>
      <c r="BE1406" s="118" t="str">
        <f t="shared" si="449"/>
        <v/>
      </c>
      <c r="BF1406" s="118" t="str">
        <f t="shared" si="450"/>
        <v/>
      </c>
      <c r="BG1406" s="120"/>
      <c r="BH1406" s="120" t="str">
        <f t="shared" si="451"/>
        <v/>
      </c>
      <c r="BI1406" s="120" t="str">
        <f t="shared" si="452"/>
        <v/>
      </c>
      <c r="BJ1406" s="121"/>
      <c r="BK1406" s="120" t="str">
        <f t="shared" si="453"/>
        <v/>
      </c>
      <c r="BL1406" s="120" t="str">
        <f t="shared" si="454"/>
        <v/>
      </c>
      <c r="BM1406" s="120" t="str">
        <f t="shared" si="455"/>
        <v/>
      </c>
      <c r="BN1406" s="120" t="str">
        <f t="shared" si="456"/>
        <v/>
      </c>
      <c r="BO1406" s="120" t="str">
        <f t="shared" si="457"/>
        <v/>
      </c>
      <c r="BP1406" s="120" t="str">
        <f t="shared" si="458"/>
        <v/>
      </c>
      <c r="BQ1406" s="98"/>
      <c r="BR1406" s="98"/>
      <c r="BS1406" s="98"/>
      <c r="BT1406" s="98"/>
      <c r="BU1406" s="98"/>
      <c r="BV1406" s="98"/>
      <c r="BW1406" s="98"/>
      <c r="BX1406" s="98"/>
      <c r="BY1406" s="98"/>
      <c r="BZ1406" s="98"/>
      <c r="CA1406" s="98"/>
      <c r="CB1406" s="98"/>
      <c r="CC1406" s="98"/>
      <c r="CD1406" s="98"/>
      <c r="CE1406" s="98"/>
      <c r="CF1406" s="98"/>
      <c r="CG1406" s="98"/>
      <c r="CH1406" s="98"/>
      <c r="CI1406" s="98"/>
      <c r="CJ1406" s="98"/>
      <c r="CK1406" s="98"/>
      <c r="CL1406" s="98"/>
      <c r="CM1406" s="98"/>
      <c r="CN1406" s="98"/>
      <c r="CO1406" s="98"/>
      <c r="CP1406" s="98"/>
      <c r="CQ1406" s="98"/>
      <c r="CR1406" s="98"/>
      <c r="CS1406" s="98"/>
    </row>
    <row r="1407" spans="1:97" s="4" customFormat="1" ht="18.75" customHeight="1" x14ac:dyDescent="0.2">
      <c r="A1407" s="3">
        <f t="shared" si="459"/>
        <v>1395</v>
      </c>
      <c r="B1407" s="263"/>
      <c r="C1407" s="263"/>
      <c r="D1407" s="263"/>
      <c r="E1407" s="259"/>
      <c r="F1407" s="259"/>
      <c r="G1407" s="43"/>
      <c r="H1407" s="264"/>
      <c r="I1407" s="261"/>
      <c r="J1407" s="106"/>
      <c r="K1407" s="247"/>
      <c r="L1407" s="247"/>
      <c r="M1407" s="247"/>
      <c r="N1407" s="248" t="str">
        <f>IF(AND(K1407&lt;&gt;"",L1407&lt;&gt;"",J1407&lt;&gt;""),ROUND(MIN(IF(OR(J1407="OZZ",J1407="ZZ"),5000,17300),TRUNC(0.75*(SUMIF($D$12:$D1407,$D1407,K$12:K1407)+SUMIF($D$12:$D1407,$D1407,L$12:L1407)),2)) - SUMIF($D$12:$D1406,$D1407,N$12:N1406),2),"")</f>
        <v/>
      </c>
      <c r="O1407" s="249" t="str">
        <f>IF(AND(K1407&lt;&gt;"",L1407&lt;&gt;"",M1407&lt;&gt;"",J1407&lt;&gt;"",AH1407&lt;&gt;""),IF(OR(J1407="OZZ",J1407="ZZ"),ROUND(0-SUMIF($D$12:$D1406,$D1407,O$12:O1406),2),IF(M1407=0,0,ROUND(MIN(MIN(17300,TRUNC(0.75*(SUMIF($D$12:$D$2012,$D1407,K$12:K$2012)+SUMIF($D$12:$D$2012,$D1407,L$12:L$2012)),2)+SUMIF($D$12:$D1407,$D1407,AH$12:AH1407))-SUMIF($D$12:$D1406,$D1407,O$12:O1406)-SUMIF($D$12:$D$2012,$D1407,N$12:N$2012),AH1407),2))),"")</f>
        <v/>
      </c>
      <c r="P1407" s="250" t="str">
        <f>IF(J1407&lt;&gt;"",1000 - SUMIF($D$12:$D1406,$D1407,P$12:P1406),"")</f>
        <v/>
      </c>
      <c r="Q1407" s="106"/>
      <c r="R1407" s="247"/>
      <c r="S1407" s="247"/>
      <c r="T1407" s="247"/>
      <c r="U1407" s="248" t="str">
        <f>IF(AND(R1407&lt;&gt;"",S1407&lt;&gt;"",Q1407&lt;&gt;""),ROUND(MIN(IF(OR(Q1407="OZZ",Q1407="ZZ"),5000,17300),TRUNC(0.75*(SUMIF($D$12:$D1407,$D1407,R$12:R1407)+SUMIF($D$12:$D1407,$D1407,S$12:S1407)),2)) - SUMIF($D$12:$D1406,$D1407,U$12:U1406),2),"")</f>
        <v/>
      </c>
      <c r="V1407" s="248" t="str">
        <f>IF(AND(R1407&lt;&gt;"",S1407&lt;&gt;"",T1407&lt;&gt;"",Q1407&lt;&gt;"",AL1407&lt;&gt;""),IF(OR(Q1407="OZZ",Q1407="ZZ"),ROUND(0-SUMIF($D$12:$D1406,$D1407,V$12:V1406),2),IF(T1407=0,0,ROUND(MIN(MIN(17300,TRUNC(0.75*(SUMIF($D$12:$D$2012,$D1407,R$12:R$2012)+SUMIF($D$12:$D$2012,$D1407,S$12:S$2012)),2)+SUMIF($D$12:$D1407,$D1407,AL$12:AL1407))-SUMIF($D$12:$D1406,$D1407,V$12:V1406)-SUMIF($D$12:$D$2012,$D1407,U$12:U$2012),AL1407),2))),"")</f>
        <v/>
      </c>
      <c r="W1407" s="250" t="str">
        <f>IF(Q1407&lt;&gt;"",1000 - SUMIF($D$12:$D1406,$D1407,W$12:W1406),"")</f>
        <v/>
      </c>
      <c r="X1407" s="106"/>
      <c r="Y1407" s="247"/>
      <c r="Z1407" s="247"/>
      <c r="AA1407" s="247"/>
      <c r="AB1407" s="248" t="str">
        <f>IF(AND(Y1407&lt;&gt;"",Z1407&lt;&gt;"",X1407&lt;&gt;""),ROUND(MIN(IF(OR(X1407="OZZ",X1407="ZZ"),5000,17300),TRUNC(0.75*(SUMIF($D$12:$D1407,$D1407,Y$12:Y1407)+SUMIF($D$12:$D1407,$D1407,Z$12:Z1407)),2)) - SUMIF($D$12:$D1406,$D1407,AB$12:AB1406),2),"")</f>
        <v/>
      </c>
      <c r="AC1407" s="251" t="str">
        <f>IF(AND(Y1407&lt;&gt;"",Z1407&lt;&gt;"",AA1407&lt;&gt;"",X1407&lt;&gt;"",AP1407&lt;&gt;""),IF(OR(X1407="OZZ",X1407="ZZ"),ROUND(0-SUMIF($D$12:$D1406,$D1407,AC$12:AC1406),2),IF(AA1407=0,0,ROUND(MIN(MIN(17300,TRUNC(0.75*(SUMIF($D$12:$D$2012,$D1407,Y$12:Y$2012)+SUMIF($D$12:$D$2012,$D1407,Z$12:Z$2012)),2)+SUMIF($D$12:$D1407,$D1407,AP$12:AP1407))-SUMIF($D$12:$D1406,$D1407,AC$12:AC1406)-SUMIF($D$12:$D$2012,$D1407,AB$12:AB$2012),AP1407),2))),"")</f>
        <v/>
      </c>
      <c r="AD1407" s="250" t="str">
        <f>IF(X1407&lt;&gt;"",1000 - SUMIF($D$12:$D1406,$D1407,AD$12:AD1406),"")</f>
        <v/>
      </c>
      <c r="AE1407" s="252"/>
      <c r="AF1407" s="253"/>
      <c r="AG1407" s="254"/>
      <c r="AH1407" s="255" t="str">
        <f t="shared" si="460"/>
        <v/>
      </c>
      <c r="AI1407" s="256"/>
      <c r="AJ1407" s="253"/>
      <c r="AK1407" s="254"/>
      <c r="AL1407" s="255" t="str">
        <f t="shared" si="461"/>
        <v/>
      </c>
      <c r="AM1407" s="256"/>
      <c r="AN1407" s="253"/>
      <c r="AO1407" s="254"/>
      <c r="AP1407" s="255" t="str">
        <f t="shared" si="441"/>
        <v/>
      </c>
      <c r="AQ1407" s="116"/>
      <c r="AR1407" s="116"/>
      <c r="AS1407" s="117"/>
      <c r="AT1407" s="118"/>
      <c r="AU1407" s="119" t="str">
        <f>IF(D1407&lt;&gt; "", IF(COUNTIF($D$12:$D1407,$D1407)&gt;1,0,IF(SUM(N1407,U1407,AB1407)&gt;0,IF(AND(X1407="",OR(Q1407&lt;&gt;"",J1407&lt;&gt;"")),IF(Q1407&lt;&gt;"",Q1407,IF(J1407&lt;&gt;"",J1407,0)),IF(AND(Q1407&lt;&gt;"",J1407&lt;&gt;"",Q1407=J1407),Q1407,X1407)),0)),"")</f>
        <v/>
      </c>
      <c r="AV1407" s="119" t="str">
        <f>IF(D1407&lt;&gt;"",IF(COUNTIF($D$12:$D1407,$D1407)&gt;1,0,IF(SUM(O1407,V1407,AC1407)&gt;0,IF(AND(X1407="",OR(Q1407&lt;&gt;"",J1407&lt;&gt;"")),IF(Q1407&lt;&gt;"",Q1407,IF(J1407&lt;&gt;"",J1407,0)),IF(AND(Q1407&lt;&gt;"",J1407&lt;&gt;"",Q1407=J1407),Q1407,X1407)),0)),"")</f>
        <v/>
      </c>
      <c r="AW1407" s="119" t="str">
        <f>IF(D1407&lt;&gt;"",IF(COUNTIF($D$12:$D1407,$D1407)&gt;1,0,IF(SUM(P1407,W1407,AD1407)&gt;0,IF(AND(X1407="",OR(Q1407&lt;&gt;"",J1407&lt;&gt;"")),IF(Q1407&lt;&gt;"",Q1407,IF(J1407&lt;&gt;"",J1407,0)),IF(AND(Q1407&lt;&gt;"",J1407&lt;&gt;"",Q1407=J1407),Q1407,X1407)),0)),"")</f>
        <v/>
      </c>
      <c r="AX1407" s="118" t="str">
        <f t="shared" si="442"/>
        <v/>
      </c>
      <c r="AY1407" s="118" t="str">
        <f t="shared" si="443"/>
        <v/>
      </c>
      <c r="AZ1407" s="118" t="str">
        <f t="shared" si="444"/>
        <v/>
      </c>
      <c r="BA1407" s="118" t="str">
        <f t="shared" si="445"/>
        <v/>
      </c>
      <c r="BB1407" s="118" t="str">
        <f t="shared" si="446"/>
        <v/>
      </c>
      <c r="BC1407" s="118" t="str">
        <f t="shared" si="447"/>
        <v/>
      </c>
      <c r="BD1407" s="118" t="str">
        <f t="shared" si="448"/>
        <v/>
      </c>
      <c r="BE1407" s="118" t="str">
        <f t="shared" si="449"/>
        <v/>
      </c>
      <c r="BF1407" s="118" t="str">
        <f t="shared" si="450"/>
        <v/>
      </c>
      <c r="BG1407" s="120"/>
      <c r="BH1407" s="120" t="str">
        <f t="shared" si="451"/>
        <v/>
      </c>
      <c r="BI1407" s="120" t="str">
        <f t="shared" si="452"/>
        <v/>
      </c>
      <c r="BJ1407" s="121"/>
      <c r="BK1407" s="120" t="str">
        <f t="shared" si="453"/>
        <v/>
      </c>
      <c r="BL1407" s="120" t="str">
        <f t="shared" si="454"/>
        <v/>
      </c>
      <c r="BM1407" s="120" t="str">
        <f t="shared" si="455"/>
        <v/>
      </c>
      <c r="BN1407" s="120" t="str">
        <f t="shared" si="456"/>
        <v/>
      </c>
      <c r="BO1407" s="120" t="str">
        <f t="shared" si="457"/>
        <v/>
      </c>
      <c r="BP1407" s="120" t="str">
        <f t="shared" si="458"/>
        <v/>
      </c>
      <c r="BQ1407" s="98"/>
      <c r="BR1407" s="98"/>
      <c r="BS1407" s="98"/>
      <c r="BT1407" s="98"/>
      <c r="BU1407" s="98"/>
      <c r="BV1407" s="98"/>
      <c r="BW1407" s="98"/>
      <c r="BX1407" s="98"/>
      <c r="BY1407" s="98"/>
      <c r="BZ1407" s="98"/>
      <c r="CA1407" s="98"/>
      <c r="CB1407" s="98"/>
      <c r="CC1407" s="98"/>
      <c r="CD1407" s="98"/>
      <c r="CE1407" s="98"/>
      <c r="CF1407" s="98"/>
      <c r="CG1407" s="98"/>
      <c r="CH1407" s="98"/>
      <c r="CI1407" s="98"/>
      <c r="CJ1407" s="98"/>
      <c r="CK1407" s="98"/>
      <c r="CL1407" s="98"/>
      <c r="CM1407" s="98"/>
      <c r="CN1407" s="98"/>
      <c r="CO1407" s="98"/>
      <c r="CP1407" s="98"/>
      <c r="CQ1407" s="98"/>
      <c r="CR1407" s="98"/>
      <c r="CS1407" s="98"/>
    </row>
    <row r="1408" spans="1:97" s="4" customFormat="1" ht="18.75" customHeight="1" x14ac:dyDescent="0.2">
      <c r="A1408" s="3">
        <f t="shared" si="459"/>
        <v>1396</v>
      </c>
      <c r="B1408" s="263"/>
      <c r="C1408" s="263"/>
      <c r="D1408" s="263"/>
      <c r="E1408" s="259"/>
      <c r="F1408" s="259"/>
      <c r="G1408" s="43"/>
      <c r="H1408" s="264"/>
      <c r="I1408" s="261"/>
      <c r="J1408" s="106"/>
      <c r="K1408" s="247"/>
      <c r="L1408" s="247"/>
      <c r="M1408" s="247"/>
      <c r="N1408" s="248" t="str">
        <f>IF(AND(K1408&lt;&gt;"",L1408&lt;&gt;"",J1408&lt;&gt;""),ROUND(MIN(IF(OR(J1408="OZZ",J1408="ZZ"),5000,17300),TRUNC(0.75*(SUMIF($D$12:$D1408,$D1408,K$12:K1408)+SUMIF($D$12:$D1408,$D1408,L$12:L1408)),2)) - SUMIF($D$12:$D1407,$D1408,N$12:N1407),2),"")</f>
        <v/>
      </c>
      <c r="O1408" s="249" t="str">
        <f>IF(AND(K1408&lt;&gt;"",L1408&lt;&gt;"",M1408&lt;&gt;"",J1408&lt;&gt;"",AH1408&lt;&gt;""),IF(OR(J1408="OZZ",J1408="ZZ"),ROUND(0-SUMIF($D$12:$D1407,$D1408,O$12:O1407),2),IF(M1408=0,0,ROUND(MIN(MIN(17300,TRUNC(0.75*(SUMIF($D$12:$D$2012,$D1408,K$12:K$2012)+SUMIF($D$12:$D$2012,$D1408,L$12:L$2012)),2)+SUMIF($D$12:$D1408,$D1408,AH$12:AH1408))-SUMIF($D$12:$D1407,$D1408,O$12:O1407)-SUMIF($D$12:$D$2012,$D1408,N$12:N$2012),AH1408),2))),"")</f>
        <v/>
      </c>
      <c r="P1408" s="250" t="str">
        <f>IF(J1408&lt;&gt;"",1000 - SUMIF($D$12:$D1407,$D1408,P$12:P1407),"")</f>
        <v/>
      </c>
      <c r="Q1408" s="106"/>
      <c r="R1408" s="247"/>
      <c r="S1408" s="247"/>
      <c r="T1408" s="247"/>
      <c r="U1408" s="248" t="str">
        <f>IF(AND(R1408&lt;&gt;"",S1408&lt;&gt;"",Q1408&lt;&gt;""),ROUND(MIN(IF(OR(Q1408="OZZ",Q1408="ZZ"),5000,17300),TRUNC(0.75*(SUMIF($D$12:$D1408,$D1408,R$12:R1408)+SUMIF($D$12:$D1408,$D1408,S$12:S1408)),2)) - SUMIF($D$12:$D1407,$D1408,U$12:U1407),2),"")</f>
        <v/>
      </c>
      <c r="V1408" s="248" t="str">
        <f>IF(AND(R1408&lt;&gt;"",S1408&lt;&gt;"",T1408&lt;&gt;"",Q1408&lt;&gt;"",AL1408&lt;&gt;""),IF(OR(Q1408="OZZ",Q1408="ZZ"),ROUND(0-SUMIF($D$12:$D1407,$D1408,V$12:V1407),2),IF(T1408=0,0,ROUND(MIN(MIN(17300,TRUNC(0.75*(SUMIF($D$12:$D$2012,$D1408,R$12:R$2012)+SUMIF($D$12:$D$2012,$D1408,S$12:S$2012)),2)+SUMIF($D$12:$D1408,$D1408,AL$12:AL1408))-SUMIF($D$12:$D1407,$D1408,V$12:V1407)-SUMIF($D$12:$D$2012,$D1408,U$12:U$2012),AL1408),2))),"")</f>
        <v/>
      </c>
      <c r="W1408" s="250" t="str">
        <f>IF(Q1408&lt;&gt;"",1000 - SUMIF($D$12:$D1407,$D1408,W$12:W1407),"")</f>
        <v/>
      </c>
      <c r="X1408" s="106"/>
      <c r="Y1408" s="247"/>
      <c r="Z1408" s="247"/>
      <c r="AA1408" s="247"/>
      <c r="AB1408" s="248" t="str">
        <f>IF(AND(Y1408&lt;&gt;"",Z1408&lt;&gt;"",X1408&lt;&gt;""),ROUND(MIN(IF(OR(X1408="OZZ",X1408="ZZ"),5000,17300),TRUNC(0.75*(SUMIF($D$12:$D1408,$D1408,Y$12:Y1408)+SUMIF($D$12:$D1408,$D1408,Z$12:Z1408)),2)) - SUMIF($D$12:$D1407,$D1408,AB$12:AB1407),2),"")</f>
        <v/>
      </c>
      <c r="AC1408" s="251" t="str">
        <f>IF(AND(Y1408&lt;&gt;"",Z1408&lt;&gt;"",AA1408&lt;&gt;"",X1408&lt;&gt;"",AP1408&lt;&gt;""),IF(OR(X1408="OZZ",X1408="ZZ"),ROUND(0-SUMIF($D$12:$D1407,$D1408,AC$12:AC1407),2),IF(AA1408=0,0,ROUND(MIN(MIN(17300,TRUNC(0.75*(SUMIF($D$12:$D$2012,$D1408,Y$12:Y$2012)+SUMIF($D$12:$D$2012,$D1408,Z$12:Z$2012)),2)+SUMIF($D$12:$D1408,$D1408,AP$12:AP1408))-SUMIF($D$12:$D1407,$D1408,AC$12:AC1407)-SUMIF($D$12:$D$2012,$D1408,AB$12:AB$2012),AP1408),2))),"")</f>
        <v/>
      </c>
      <c r="AD1408" s="250" t="str">
        <f>IF(X1408&lt;&gt;"",1000 - SUMIF($D$12:$D1407,$D1408,AD$12:AD1407),"")</f>
        <v/>
      </c>
      <c r="AE1408" s="252"/>
      <c r="AF1408" s="253"/>
      <c r="AG1408" s="254"/>
      <c r="AH1408" s="255" t="str">
        <f t="shared" si="460"/>
        <v/>
      </c>
      <c r="AI1408" s="256"/>
      <c r="AJ1408" s="253"/>
      <c r="AK1408" s="254"/>
      <c r="AL1408" s="255" t="str">
        <f t="shared" si="461"/>
        <v/>
      </c>
      <c r="AM1408" s="256"/>
      <c r="AN1408" s="253"/>
      <c r="AO1408" s="254"/>
      <c r="AP1408" s="255" t="str">
        <f t="shared" si="441"/>
        <v/>
      </c>
      <c r="AQ1408" s="116"/>
      <c r="AR1408" s="116"/>
      <c r="AS1408" s="117"/>
      <c r="AT1408" s="118"/>
      <c r="AU1408" s="119" t="str">
        <f>IF(D1408&lt;&gt; "", IF(COUNTIF($D$12:$D1408,$D1408)&gt;1,0,IF(SUM(N1408,U1408,AB1408)&gt;0,IF(AND(X1408="",OR(Q1408&lt;&gt;"",J1408&lt;&gt;"")),IF(Q1408&lt;&gt;"",Q1408,IF(J1408&lt;&gt;"",J1408,0)),IF(AND(Q1408&lt;&gt;"",J1408&lt;&gt;"",Q1408=J1408),Q1408,X1408)),0)),"")</f>
        <v/>
      </c>
      <c r="AV1408" s="119" t="str">
        <f>IF(D1408&lt;&gt;"",IF(COUNTIF($D$12:$D1408,$D1408)&gt;1,0,IF(SUM(O1408,V1408,AC1408)&gt;0,IF(AND(X1408="",OR(Q1408&lt;&gt;"",J1408&lt;&gt;"")),IF(Q1408&lt;&gt;"",Q1408,IF(J1408&lt;&gt;"",J1408,0)),IF(AND(Q1408&lt;&gt;"",J1408&lt;&gt;"",Q1408=J1408),Q1408,X1408)),0)),"")</f>
        <v/>
      </c>
      <c r="AW1408" s="119" t="str">
        <f>IF(D1408&lt;&gt;"",IF(COUNTIF($D$12:$D1408,$D1408)&gt;1,0,IF(SUM(P1408,W1408,AD1408)&gt;0,IF(AND(X1408="",OR(Q1408&lt;&gt;"",J1408&lt;&gt;"")),IF(Q1408&lt;&gt;"",Q1408,IF(J1408&lt;&gt;"",J1408,0)),IF(AND(Q1408&lt;&gt;"",J1408&lt;&gt;"",Q1408=J1408),Q1408,X1408)),0)),"")</f>
        <v/>
      </c>
      <c r="AX1408" s="118" t="str">
        <f t="shared" si="442"/>
        <v/>
      </c>
      <c r="AY1408" s="118" t="str">
        <f t="shared" si="443"/>
        <v/>
      </c>
      <c r="AZ1408" s="118" t="str">
        <f t="shared" si="444"/>
        <v/>
      </c>
      <c r="BA1408" s="118" t="str">
        <f t="shared" si="445"/>
        <v/>
      </c>
      <c r="BB1408" s="118" t="str">
        <f t="shared" si="446"/>
        <v/>
      </c>
      <c r="BC1408" s="118" t="str">
        <f t="shared" si="447"/>
        <v/>
      </c>
      <c r="BD1408" s="118" t="str">
        <f t="shared" si="448"/>
        <v/>
      </c>
      <c r="BE1408" s="118" t="str">
        <f t="shared" si="449"/>
        <v/>
      </c>
      <c r="BF1408" s="118" t="str">
        <f t="shared" si="450"/>
        <v/>
      </c>
      <c r="BG1408" s="120"/>
      <c r="BH1408" s="120" t="str">
        <f t="shared" si="451"/>
        <v/>
      </c>
      <c r="BI1408" s="120" t="str">
        <f t="shared" si="452"/>
        <v/>
      </c>
      <c r="BJ1408" s="121"/>
      <c r="BK1408" s="120" t="str">
        <f t="shared" si="453"/>
        <v/>
      </c>
      <c r="BL1408" s="120" t="str">
        <f t="shared" si="454"/>
        <v/>
      </c>
      <c r="BM1408" s="120" t="str">
        <f t="shared" si="455"/>
        <v/>
      </c>
      <c r="BN1408" s="120" t="str">
        <f t="shared" si="456"/>
        <v/>
      </c>
      <c r="BO1408" s="120" t="str">
        <f t="shared" si="457"/>
        <v/>
      </c>
      <c r="BP1408" s="120" t="str">
        <f t="shared" si="458"/>
        <v/>
      </c>
      <c r="BQ1408" s="98"/>
      <c r="BR1408" s="98"/>
      <c r="BS1408" s="98"/>
      <c r="BT1408" s="98"/>
      <c r="BU1408" s="98"/>
      <c r="BV1408" s="98"/>
      <c r="BW1408" s="98"/>
      <c r="BX1408" s="98"/>
      <c r="BY1408" s="98"/>
      <c r="BZ1408" s="98"/>
      <c r="CA1408" s="98"/>
      <c r="CB1408" s="98"/>
      <c r="CC1408" s="98"/>
      <c r="CD1408" s="98"/>
      <c r="CE1408" s="98"/>
      <c r="CF1408" s="98"/>
      <c r="CG1408" s="98"/>
      <c r="CH1408" s="98"/>
      <c r="CI1408" s="98"/>
      <c r="CJ1408" s="98"/>
      <c r="CK1408" s="98"/>
      <c r="CL1408" s="98"/>
      <c r="CM1408" s="98"/>
      <c r="CN1408" s="98"/>
      <c r="CO1408" s="98"/>
      <c r="CP1408" s="98"/>
      <c r="CQ1408" s="98"/>
      <c r="CR1408" s="98"/>
      <c r="CS1408" s="98"/>
    </row>
    <row r="1409" spans="1:97" s="4" customFormat="1" ht="18.75" customHeight="1" x14ac:dyDescent="0.2">
      <c r="A1409" s="3">
        <f t="shared" si="459"/>
        <v>1397</v>
      </c>
      <c r="B1409" s="263"/>
      <c r="C1409" s="263"/>
      <c r="D1409" s="263"/>
      <c r="E1409" s="259"/>
      <c r="F1409" s="259"/>
      <c r="G1409" s="43"/>
      <c r="H1409" s="264"/>
      <c r="I1409" s="261"/>
      <c r="J1409" s="106"/>
      <c r="K1409" s="247"/>
      <c r="L1409" s="247"/>
      <c r="M1409" s="247"/>
      <c r="N1409" s="248" t="str">
        <f>IF(AND(K1409&lt;&gt;"",L1409&lt;&gt;"",J1409&lt;&gt;""),ROUND(MIN(IF(OR(J1409="OZZ",J1409="ZZ"),5000,17300),TRUNC(0.75*(SUMIF($D$12:$D1409,$D1409,K$12:K1409)+SUMIF($D$12:$D1409,$D1409,L$12:L1409)),2)) - SUMIF($D$12:$D1408,$D1409,N$12:N1408),2),"")</f>
        <v/>
      </c>
      <c r="O1409" s="249" t="str">
        <f>IF(AND(K1409&lt;&gt;"",L1409&lt;&gt;"",M1409&lt;&gt;"",J1409&lt;&gt;"",AH1409&lt;&gt;""),IF(OR(J1409="OZZ",J1409="ZZ"),ROUND(0-SUMIF($D$12:$D1408,$D1409,O$12:O1408),2),IF(M1409=0,0,ROUND(MIN(MIN(17300,TRUNC(0.75*(SUMIF($D$12:$D$2012,$D1409,K$12:K$2012)+SUMIF($D$12:$D$2012,$D1409,L$12:L$2012)),2)+SUMIF($D$12:$D1409,$D1409,AH$12:AH1409))-SUMIF($D$12:$D1408,$D1409,O$12:O1408)-SUMIF($D$12:$D$2012,$D1409,N$12:N$2012),AH1409),2))),"")</f>
        <v/>
      </c>
      <c r="P1409" s="250" t="str">
        <f>IF(J1409&lt;&gt;"",1000 - SUMIF($D$12:$D1408,$D1409,P$12:P1408),"")</f>
        <v/>
      </c>
      <c r="Q1409" s="106"/>
      <c r="R1409" s="247"/>
      <c r="S1409" s="247"/>
      <c r="T1409" s="247"/>
      <c r="U1409" s="248" t="str">
        <f>IF(AND(R1409&lt;&gt;"",S1409&lt;&gt;"",Q1409&lt;&gt;""),ROUND(MIN(IF(OR(Q1409="OZZ",Q1409="ZZ"),5000,17300),TRUNC(0.75*(SUMIF($D$12:$D1409,$D1409,R$12:R1409)+SUMIF($D$12:$D1409,$D1409,S$12:S1409)),2)) - SUMIF($D$12:$D1408,$D1409,U$12:U1408),2),"")</f>
        <v/>
      </c>
      <c r="V1409" s="248" t="str">
        <f>IF(AND(R1409&lt;&gt;"",S1409&lt;&gt;"",T1409&lt;&gt;"",Q1409&lt;&gt;"",AL1409&lt;&gt;""),IF(OR(Q1409="OZZ",Q1409="ZZ"),ROUND(0-SUMIF($D$12:$D1408,$D1409,V$12:V1408),2),IF(T1409=0,0,ROUND(MIN(MIN(17300,TRUNC(0.75*(SUMIF($D$12:$D$2012,$D1409,R$12:R$2012)+SUMIF($D$12:$D$2012,$D1409,S$12:S$2012)),2)+SUMIF($D$12:$D1409,$D1409,AL$12:AL1409))-SUMIF($D$12:$D1408,$D1409,V$12:V1408)-SUMIF($D$12:$D$2012,$D1409,U$12:U$2012),AL1409),2))),"")</f>
        <v/>
      </c>
      <c r="W1409" s="250" t="str">
        <f>IF(Q1409&lt;&gt;"",1000 - SUMIF($D$12:$D1408,$D1409,W$12:W1408),"")</f>
        <v/>
      </c>
      <c r="X1409" s="106"/>
      <c r="Y1409" s="247"/>
      <c r="Z1409" s="247"/>
      <c r="AA1409" s="247"/>
      <c r="AB1409" s="248" t="str">
        <f>IF(AND(Y1409&lt;&gt;"",Z1409&lt;&gt;"",X1409&lt;&gt;""),ROUND(MIN(IF(OR(X1409="OZZ",X1409="ZZ"),5000,17300),TRUNC(0.75*(SUMIF($D$12:$D1409,$D1409,Y$12:Y1409)+SUMIF($D$12:$D1409,$D1409,Z$12:Z1409)),2)) - SUMIF($D$12:$D1408,$D1409,AB$12:AB1408),2),"")</f>
        <v/>
      </c>
      <c r="AC1409" s="251" t="str">
        <f>IF(AND(Y1409&lt;&gt;"",Z1409&lt;&gt;"",AA1409&lt;&gt;"",X1409&lt;&gt;"",AP1409&lt;&gt;""),IF(OR(X1409="OZZ",X1409="ZZ"),ROUND(0-SUMIF($D$12:$D1408,$D1409,AC$12:AC1408),2),IF(AA1409=0,0,ROUND(MIN(MIN(17300,TRUNC(0.75*(SUMIF($D$12:$D$2012,$D1409,Y$12:Y$2012)+SUMIF($D$12:$D$2012,$D1409,Z$12:Z$2012)),2)+SUMIF($D$12:$D1409,$D1409,AP$12:AP1409))-SUMIF($D$12:$D1408,$D1409,AC$12:AC1408)-SUMIF($D$12:$D$2012,$D1409,AB$12:AB$2012),AP1409),2))),"")</f>
        <v/>
      </c>
      <c r="AD1409" s="250" t="str">
        <f>IF(X1409&lt;&gt;"",1000 - SUMIF($D$12:$D1408,$D1409,AD$12:AD1408),"")</f>
        <v/>
      </c>
      <c r="AE1409" s="252"/>
      <c r="AF1409" s="253"/>
      <c r="AG1409" s="254"/>
      <c r="AH1409" s="255" t="str">
        <f t="shared" si="460"/>
        <v/>
      </c>
      <c r="AI1409" s="256"/>
      <c r="AJ1409" s="253"/>
      <c r="AK1409" s="254"/>
      <c r="AL1409" s="255" t="str">
        <f t="shared" si="461"/>
        <v/>
      </c>
      <c r="AM1409" s="256"/>
      <c r="AN1409" s="253"/>
      <c r="AO1409" s="254"/>
      <c r="AP1409" s="255" t="str">
        <f t="shared" si="441"/>
        <v/>
      </c>
      <c r="AQ1409" s="116"/>
      <c r="AR1409" s="116"/>
      <c r="AS1409" s="117"/>
      <c r="AT1409" s="118"/>
      <c r="AU1409" s="119" t="str">
        <f>IF(D1409&lt;&gt; "", IF(COUNTIF($D$12:$D1409,$D1409)&gt;1,0,IF(SUM(N1409,U1409,AB1409)&gt;0,IF(AND(X1409="",OR(Q1409&lt;&gt;"",J1409&lt;&gt;"")),IF(Q1409&lt;&gt;"",Q1409,IF(J1409&lt;&gt;"",J1409,0)),IF(AND(Q1409&lt;&gt;"",J1409&lt;&gt;"",Q1409=J1409),Q1409,X1409)),0)),"")</f>
        <v/>
      </c>
      <c r="AV1409" s="119" t="str">
        <f>IF(D1409&lt;&gt;"",IF(COUNTIF($D$12:$D1409,$D1409)&gt;1,0,IF(SUM(O1409,V1409,AC1409)&gt;0,IF(AND(X1409="",OR(Q1409&lt;&gt;"",J1409&lt;&gt;"")),IF(Q1409&lt;&gt;"",Q1409,IF(J1409&lt;&gt;"",J1409,0)),IF(AND(Q1409&lt;&gt;"",J1409&lt;&gt;"",Q1409=J1409),Q1409,X1409)),0)),"")</f>
        <v/>
      </c>
      <c r="AW1409" s="119" t="str">
        <f>IF(D1409&lt;&gt;"",IF(COUNTIF($D$12:$D1409,$D1409)&gt;1,0,IF(SUM(P1409,W1409,AD1409)&gt;0,IF(AND(X1409="",OR(Q1409&lt;&gt;"",J1409&lt;&gt;"")),IF(Q1409&lt;&gt;"",Q1409,IF(J1409&lt;&gt;"",J1409,0)),IF(AND(Q1409&lt;&gt;"",J1409&lt;&gt;"",Q1409=J1409),Q1409,X1409)),0)),"")</f>
        <v/>
      </c>
      <c r="AX1409" s="118" t="str">
        <f t="shared" si="442"/>
        <v/>
      </c>
      <c r="AY1409" s="118" t="str">
        <f t="shared" si="443"/>
        <v/>
      </c>
      <c r="AZ1409" s="118" t="str">
        <f t="shared" si="444"/>
        <v/>
      </c>
      <c r="BA1409" s="118" t="str">
        <f t="shared" si="445"/>
        <v/>
      </c>
      <c r="BB1409" s="118" t="str">
        <f t="shared" si="446"/>
        <v/>
      </c>
      <c r="BC1409" s="118" t="str">
        <f t="shared" si="447"/>
        <v/>
      </c>
      <c r="BD1409" s="118" t="str">
        <f t="shared" si="448"/>
        <v/>
      </c>
      <c r="BE1409" s="118" t="str">
        <f t="shared" si="449"/>
        <v/>
      </c>
      <c r="BF1409" s="118" t="str">
        <f t="shared" si="450"/>
        <v/>
      </c>
      <c r="BG1409" s="120"/>
      <c r="BH1409" s="120" t="str">
        <f t="shared" si="451"/>
        <v/>
      </c>
      <c r="BI1409" s="120" t="str">
        <f t="shared" si="452"/>
        <v/>
      </c>
      <c r="BJ1409" s="121"/>
      <c r="BK1409" s="120" t="str">
        <f t="shared" si="453"/>
        <v/>
      </c>
      <c r="BL1409" s="120" t="str">
        <f t="shared" si="454"/>
        <v/>
      </c>
      <c r="BM1409" s="120" t="str">
        <f t="shared" si="455"/>
        <v/>
      </c>
      <c r="BN1409" s="120" t="str">
        <f t="shared" si="456"/>
        <v/>
      </c>
      <c r="BO1409" s="120" t="str">
        <f t="shared" si="457"/>
        <v/>
      </c>
      <c r="BP1409" s="120" t="str">
        <f t="shared" si="458"/>
        <v/>
      </c>
      <c r="BQ1409" s="98"/>
      <c r="BR1409" s="98"/>
      <c r="BS1409" s="98"/>
      <c r="BT1409" s="98"/>
      <c r="BU1409" s="98"/>
      <c r="BV1409" s="98"/>
      <c r="BW1409" s="98"/>
      <c r="BX1409" s="98"/>
      <c r="BY1409" s="98"/>
      <c r="BZ1409" s="98"/>
      <c r="CA1409" s="98"/>
      <c r="CB1409" s="98"/>
      <c r="CC1409" s="98"/>
      <c r="CD1409" s="98"/>
      <c r="CE1409" s="98"/>
      <c r="CF1409" s="98"/>
      <c r="CG1409" s="98"/>
      <c r="CH1409" s="98"/>
      <c r="CI1409" s="98"/>
      <c r="CJ1409" s="98"/>
      <c r="CK1409" s="98"/>
      <c r="CL1409" s="98"/>
      <c r="CM1409" s="98"/>
      <c r="CN1409" s="98"/>
      <c r="CO1409" s="98"/>
      <c r="CP1409" s="98"/>
      <c r="CQ1409" s="98"/>
      <c r="CR1409" s="98"/>
      <c r="CS1409" s="98"/>
    </row>
    <row r="1410" spans="1:97" s="4" customFormat="1" ht="18.75" customHeight="1" x14ac:dyDescent="0.2">
      <c r="A1410" s="3">
        <f t="shared" si="459"/>
        <v>1398</v>
      </c>
      <c r="B1410" s="263"/>
      <c r="C1410" s="263"/>
      <c r="D1410" s="263"/>
      <c r="E1410" s="259"/>
      <c r="F1410" s="259"/>
      <c r="G1410" s="43"/>
      <c r="H1410" s="264"/>
      <c r="I1410" s="261"/>
      <c r="J1410" s="106"/>
      <c r="K1410" s="247"/>
      <c r="L1410" s="247"/>
      <c r="M1410" s="247"/>
      <c r="N1410" s="248" t="str">
        <f>IF(AND(K1410&lt;&gt;"",L1410&lt;&gt;"",J1410&lt;&gt;""),ROUND(MIN(IF(OR(J1410="OZZ",J1410="ZZ"),5000,17300),TRUNC(0.75*(SUMIF($D$12:$D1410,$D1410,K$12:K1410)+SUMIF($D$12:$D1410,$D1410,L$12:L1410)),2)) - SUMIF($D$12:$D1409,$D1410,N$12:N1409),2),"")</f>
        <v/>
      </c>
      <c r="O1410" s="249" t="str">
        <f>IF(AND(K1410&lt;&gt;"",L1410&lt;&gt;"",M1410&lt;&gt;"",J1410&lt;&gt;"",AH1410&lt;&gt;""),IF(OR(J1410="OZZ",J1410="ZZ"),ROUND(0-SUMIF($D$12:$D1409,$D1410,O$12:O1409),2),IF(M1410=0,0,ROUND(MIN(MIN(17300,TRUNC(0.75*(SUMIF($D$12:$D$2012,$D1410,K$12:K$2012)+SUMIF($D$12:$D$2012,$D1410,L$12:L$2012)),2)+SUMIF($D$12:$D1410,$D1410,AH$12:AH1410))-SUMIF($D$12:$D1409,$D1410,O$12:O1409)-SUMIF($D$12:$D$2012,$D1410,N$12:N$2012),AH1410),2))),"")</f>
        <v/>
      </c>
      <c r="P1410" s="250" t="str">
        <f>IF(J1410&lt;&gt;"",1000 - SUMIF($D$12:$D1409,$D1410,P$12:P1409),"")</f>
        <v/>
      </c>
      <c r="Q1410" s="106"/>
      <c r="R1410" s="247"/>
      <c r="S1410" s="247"/>
      <c r="T1410" s="247"/>
      <c r="U1410" s="248" t="str">
        <f>IF(AND(R1410&lt;&gt;"",S1410&lt;&gt;"",Q1410&lt;&gt;""),ROUND(MIN(IF(OR(Q1410="OZZ",Q1410="ZZ"),5000,17300),TRUNC(0.75*(SUMIF($D$12:$D1410,$D1410,R$12:R1410)+SUMIF($D$12:$D1410,$D1410,S$12:S1410)),2)) - SUMIF($D$12:$D1409,$D1410,U$12:U1409),2),"")</f>
        <v/>
      </c>
      <c r="V1410" s="248" t="str">
        <f>IF(AND(R1410&lt;&gt;"",S1410&lt;&gt;"",T1410&lt;&gt;"",Q1410&lt;&gt;"",AL1410&lt;&gt;""),IF(OR(Q1410="OZZ",Q1410="ZZ"),ROUND(0-SUMIF($D$12:$D1409,$D1410,V$12:V1409),2),IF(T1410=0,0,ROUND(MIN(MIN(17300,TRUNC(0.75*(SUMIF($D$12:$D$2012,$D1410,R$12:R$2012)+SUMIF($D$12:$D$2012,$D1410,S$12:S$2012)),2)+SUMIF($D$12:$D1410,$D1410,AL$12:AL1410))-SUMIF($D$12:$D1409,$D1410,V$12:V1409)-SUMIF($D$12:$D$2012,$D1410,U$12:U$2012),AL1410),2))),"")</f>
        <v/>
      </c>
      <c r="W1410" s="250" t="str">
        <f>IF(Q1410&lt;&gt;"",1000 - SUMIF($D$12:$D1409,$D1410,W$12:W1409),"")</f>
        <v/>
      </c>
      <c r="X1410" s="106"/>
      <c r="Y1410" s="247"/>
      <c r="Z1410" s="247"/>
      <c r="AA1410" s="247"/>
      <c r="AB1410" s="248" t="str">
        <f>IF(AND(Y1410&lt;&gt;"",Z1410&lt;&gt;"",X1410&lt;&gt;""),ROUND(MIN(IF(OR(X1410="OZZ",X1410="ZZ"),5000,17300),TRUNC(0.75*(SUMIF($D$12:$D1410,$D1410,Y$12:Y1410)+SUMIF($D$12:$D1410,$D1410,Z$12:Z1410)),2)) - SUMIF($D$12:$D1409,$D1410,AB$12:AB1409),2),"")</f>
        <v/>
      </c>
      <c r="AC1410" s="251" t="str">
        <f>IF(AND(Y1410&lt;&gt;"",Z1410&lt;&gt;"",AA1410&lt;&gt;"",X1410&lt;&gt;"",AP1410&lt;&gt;""),IF(OR(X1410="OZZ",X1410="ZZ"),ROUND(0-SUMIF($D$12:$D1409,$D1410,AC$12:AC1409),2),IF(AA1410=0,0,ROUND(MIN(MIN(17300,TRUNC(0.75*(SUMIF($D$12:$D$2012,$D1410,Y$12:Y$2012)+SUMIF($D$12:$D$2012,$D1410,Z$12:Z$2012)),2)+SUMIF($D$12:$D1410,$D1410,AP$12:AP1410))-SUMIF($D$12:$D1409,$D1410,AC$12:AC1409)-SUMIF($D$12:$D$2012,$D1410,AB$12:AB$2012),AP1410),2))),"")</f>
        <v/>
      </c>
      <c r="AD1410" s="250" t="str">
        <f>IF(X1410&lt;&gt;"",1000 - SUMIF($D$12:$D1409,$D1410,AD$12:AD1409),"")</f>
        <v/>
      </c>
      <c r="AE1410" s="252"/>
      <c r="AF1410" s="253"/>
      <c r="AG1410" s="254"/>
      <c r="AH1410" s="255" t="str">
        <f t="shared" si="460"/>
        <v/>
      </c>
      <c r="AI1410" s="256"/>
      <c r="AJ1410" s="253"/>
      <c r="AK1410" s="254"/>
      <c r="AL1410" s="255" t="str">
        <f t="shared" si="461"/>
        <v/>
      </c>
      <c r="AM1410" s="256"/>
      <c r="AN1410" s="253"/>
      <c r="AO1410" s="254"/>
      <c r="AP1410" s="255" t="str">
        <f t="shared" si="441"/>
        <v/>
      </c>
      <c r="AQ1410" s="116"/>
      <c r="AR1410" s="116"/>
      <c r="AS1410" s="117"/>
      <c r="AT1410" s="118"/>
      <c r="AU1410" s="119" t="str">
        <f>IF(D1410&lt;&gt; "", IF(COUNTIF($D$12:$D1410,$D1410)&gt;1,0,IF(SUM(N1410,U1410,AB1410)&gt;0,IF(AND(X1410="",OR(Q1410&lt;&gt;"",J1410&lt;&gt;"")),IF(Q1410&lt;&gt;"",Q1410,IF(J1410&lt;&gt;"",J1410,0)),IF(AND(Q1410&lt;&gt;"",J1410&lt;&gt;"",Q1410=J1410),Q1410,X1410)),0)),"")</f>
        <v/>
      </c>
      <c r="AV1410" s="119" t="str">
        <f>IF(D1410&lt;&gt;"",IF(COUNTIF($D$12:$D1410,$D1410)&gt;1,0,IF(SUM(O1410,V1410,AC1410)&gt;0,IF(AND(X1410="",OR(Q1410&lt;&gt;"",J1410&lt;&gt;"")),IF(Q1410&lt;&gt;"",Q1410,IF(J1410&lt;&gt;"",J1410,0)),IF(AND(Q1410&lt;&gt;"",J1410&lt;&gt;"",Q1410=J1410),Q1410,X1410)),0)),"")</f>
        <v/>
      </c>
      <c r="AW1410" s="119" t="str">
        <f>IF(D1410&lt;&gt;"",IF(COUNTIF($D$12:$D1410,$D1410)&gt;1,0,IF(SUM(P1410,W1410,AD1410)&gt;0,IF(AND(X1410="",OR(Q1410&lt;&gt;"",J1410&lt;&gt;"")),IF(Q1410&lt;&gt;"",Q1410,IF(J1410&lt;&gt;"",J1410,0)),IF(AND(Q1410&lt;&gt;"",J1410&lt;&gt;"",Q1410=J1410),Q1410,X1410)),0)),"")</f>
        <v/>
      </c>
      <c r="AX1410" s="118" t="str">
        <f t="shared" si="442"/>
        <v/>
      </c>
      <c r="AY1410" s="118" t="str">
        <f t="shared" si="443"/>
        <v/>
      </c>
      <c r="AZ1410" s="118" t="str">
        <f t="shared" si="444"/>
        <v/>
      </c>
      <c r="BA1410" s="118" t="str">
        <f t="shared" si="445"/>
        <v/>
      </c>
      <c r="BB1410" s="118" t="str">
        <f t="shared" si="446"/>
        <v/>
      </c>
      <c r="BC1410" s="118" t="str">
        <f t="shared" si="447"/>
        <v/>
      </c>
      <c r="BD1410" s="118" t="str">
        <f t="shared" si="448"/>
        <v/>
      </c>
      <c r="BE1410" s="118" t="str">
        <f t="shared" si="449"/>
        <v/>
      </c>
      <c r="BF1410" s="118" t="str">
        <f t="shared" si="450"/>
        <v/>
      </c>
      <c r="BG1410" s="120"/>
      <c r="BH1410" s="120" t="str">
        <f t="shared" si="451"/>
        <v/>
      </c>
      <c r="BI1410" s="120" t="str">
        <f t="shared" si="452"/>
        <v/>
      </c>
      <c r="BJ1410" s="121"/>
      <c r="BK1410" s="120" t="str">
        <f t="shared" si="453"/>
        <v/>
      </c>
      <c r="BL1410" s="120" t="str">
        <f t="shared" si="454"/>
        <v/>
      </c>
      <c r="BM1410" s="120" t="str">
        <f t="shared" si="455"/>
        <v/>
      </c>
      <c r="BN1410" s="120" t="str">
        <f t="shared" si="456"/>
        <v/>
      </c>
      <c r="BO1410" s="120" t="str">
        <f t="shared" si="457"/>
        <v/>
      </c>
      <c r="BP1410" s="120" t="str">
        <f t="shared" si="458"/>
        <v/>
      </c>
      <c r="BQ1410" s="98"/>
      <c r="BR1410" s="98"/>
      <c r="BS1410" s="98"/>
      <c r="BT1410" s="98"/>
      <c r="BU1410" s="98"/>
      <c r="BV1410" s="98"/>
      <c r="BW1410" s="98"/>
      <c r="BX1410" s="98"/>
      <c r="BY1410" s="98"/>
      <c r="BZ1410" s="98"/>
      <c r="CA1410" s="98"/>
      <c r="CB1410" s="98"/>
      <c r="CC1410" s="98"/>
      <c r="CD1410" s="98"/>
      <c r="CE1410" s="98"/>
      <c r="CF1410" s="98"/>
      <c r="CG1410" s="98"/>
      <c r="CH1410" s="98"/>
      <c r="CI1410" s="98"/>
      <c r="CJ1410" s="98"/>
      <c r="CK1410" s="98"/>
      <c r="CL1410" s="98"/>
      <c r="CM1410" s="98"/>
      <c r="CN1410" s="98"/>
      <c r="CO1410" s="98"/>
      <c r="CP1410" s="98"/>
      <c r="CQ1410" s="98"/>
      <c r="CR1410" s="98"/>
      <c r="CS1410" s="98"/>
    </row>
    <row r="1411" spans="1:97" s="4" customFormat="1" ht="18.75" customHeight="1" x14ac:dyDescent="0.2">
      <c r="A1411" s="3">
        <f t="shared" si="459"/>
        <v>1399</v>
      </c>
      <c r="B1411" s="263"/>
      <c r="C1411" s="263"/>
      <c r="D1411" s="263"/>
      <c r="E1411" s="259"/>
      <c r="F1411" s="259"/>
      <c r="G1411" s="43"/>
      <c r="H1411" s="264"/>
      <c r="I1411" s="261"/>
      <c r="J1411" s="106"/>
      <c r="K1411" s="247"/>
      <c r="L1411" s="247"/>
      <c r="M1411" s="247"/>
      <c r="N1411" s="248" t="str">
        <f>IF(AND(K1411&lt;&gt;"",L1411&lt;&gt;"",J1411&lt;&gt;""),ROUND(MIN(IF(OR(J1411="OZZ",J1411="ZZ"),5000,17300),TRUNC(0.75*(SUMIF($D$12:$D1411,$D1411,K$12:K1411)+SUMIF($D$12:$D1411,$D1411,L$12:L1411)),2)) - SUMIF($D$12:$D1410,$D1411,N$12:N1410),2),"")</f>
        <v/>
      </c>
      <c r="O1411" s="249" t="str">
        <f>IF(AND(K1411&lt;&gt;"",L1411&lt;&gt;"",M1411&lt;&gt;"",J1411&lt;&gt;"",AH1411&lt;&gt;""),IF(OR(J1411="OZZ",J1411="ZZ"),ROUND(0-SUMIF($D$12:$D1410,$D1411,O$12:O1410),2),IF(M1411=0,0,ROUND(MIN(MIN(17300,TRUNC(0.75*(SUMIF($D$12:$D$2012,$D1411,K$12:K$2012)+SUMIF($D$12:$D$2012,$D1411,L$12:L$2012)),2)+SUMIF($D$12:$D1411,$D1411,AH$12:AH1411))-SUMIF($D$12:$D1410,$D1411,O$12:O1410)-SUMIF($D$12:$D$2012,$D1411,N$12:N$2012),AH1411),2))),"")</f>
        <v/>
      </c>
      <c r="P1411" s="250" t="str">
        <f>IF(J1411&lt;&gt;"",1000 - SUMIF($D$12:$D1410,$D1411,P$12:P1410),"")</f>
        <v/>
      </c>
      <c r="Q1411" s="106"/>
      <c r="R1411" s="247"/>
      <c r="S1411" s="247"/>
      <c r="T1411" s="247"/>
      <c r="U1411" s="248" t="str">
        <f>IF(AND(R1411&lt;&gt;"",S1411&lt;&gt;"",Q1411&lt;&gt;""),ROUND(MIN(IF(OR(Q1411="OZZ",Q1411="ZZ"),5000,17300),TRUNC(0.75*(SUMIF($D$12:$D1411,$D1411,R$12:R1411)+SUMIF($D$12:$D1411,$D1411,S$12:S1411)),2)) - SUMIF($D$12:$D1410,$D1411,U$12:U1410),2),"")</f>
        <v/>
      </c>
      <c r="V1411" s="248" t="str">
        <f>IF(AND(R1411&lt;&gt;"",S1411&lt;&gt;"",T1411&lt;&gt;"",Q1411&lt;&gt;"",AL1411&lt;&gt;""),IF(OR(Q1411="OZZ",Q1411="ZZ"),ROUND(0-SUMIF($D$12:$D1410,$D1411,V$12:V1410),2),IF(T1411=0,0,ROUND(MIN(MIN(17300,TRUNC(0.75*(SUMIF($D$12:$D$2012,$D1411,R$12:R$2012)+SUMIF($D$12:$D$2012,$D1411,S$12:S$2012)),2)+SUMIF($D$12:$D1411,$D1411,AL$12:AL1411))-SUMIF($D$12:$D1410,$D1411,V$12:V1410)-SUMIF($D$12:$D$2012,$D1411,U$12:U$2012),AL1411),2))),"")</f>
        <v/>
      </c>
      <c r="W1411" s="250" t="str">
        <f>IF(Q1411&lt;&gt;"",1000 - SUMIF($D$12:$D1410,$D1411,W$12:W1410),"")</f>
        <v/>
      </c>
      <c r="X1411" s="106"/>
      <c r="Y1411" s="247"/>
      <c r="Z1411" s="247"/>
      <c r="AA1411" s="247"/>
      <c r="AB1411" s="248" t="str">
        <f>IF(AND(Y1411&lt;&gt;"",Z1411&lt;&gt;"",X1411&lt;&gt;""),ROUND(MIN(IF(OR(X1411="OZZ",X1411="ZZ"),5000,17300),TRUNC(0.75*(SUMIF($D$12:$D1411,$D1411,Y$12:Y1411)+SUMIF($D$12:$D1411,$D1411,Z$12:Z1411)),2)) - SUMIF($D$12:$D1410,$D1411,AB$12:AB1410),2),"")</f>
        <v/>
      </c>
      <c r="AC1411" s="251" t="str">
        <f>IF(AND(Y1411&lt;&gt;"",Z1411&lt;&gt;"",AA1411&lt;&gt;"",X1411&lt;&gt;"",AP1411&lt;&gt;""),IF(OR(X1411="OZZ",X1411="ZZ"),ROUND(0-SUMIF($D$12:$D1410,$D1411,AC$12:AC1410),2),IF(AA1411=0,0,ROUND(MIN(MIN(17300,TRUNC(0.75*(SUMIF($D$12:$D$2012,$D1411,Y$12:Y$2012)+SUMIF($D$12:$D$2012,$D1411,Z$12:Z$2012)),2)+SUMIF($D$12:$D1411,$D1411,AP$12:AP1411))-SUMIF($D$12:$D1410,$D1411,AC$12:AC1410)-SUMIF($D$12:$D$2012,$D1411,AB$12:AB$2012),AP1411),2))),"")</f>
        <v/>
      </c>
      <c r="AD1411" s="250" t="str">
        <f>IF(X1411&lt;&gt;"",1000 - SUMIF($D$12:$D1410,$D1411,AD$12:AD1410),"")</f>
        <v/>
      </c>
      <c r="AE1411" s="252"/>
      <c r="AF1411" s="253"/>
      <c r="AG1411" s="254"/>
      <c r="AH1411" s="255" t="str">
        <f t="shared" si="460"/>
        <v/>
      </c>
      <c r="AI1411" s="256"/>
      <c r="AJ1411" s="253"/>
      <c r="AK1411" s="254"/>
      <c r="AL1411" s="255" t="str">
        <f t="shared" si="461"/>
        <v/>
      </c>
      <c r="AM1411" s="256"/>
      <c r="AN1411" s="253"/>
      <c r="AO1411" s="254"/>
      <c r="AP1411" s="255" t="str">
        <f t="shared" si="441"/>
        <v/>
      </c>
      <c r="AQ1411" s="116"/>
      <c r="AR1411" s="116"/>
      <c r="AS1411" s="117"/>
      <c r="AT1411" s="118"/>
      <c r="AU1411" s="119" t="str">
        <f>IF(D1411&lt;&gt; "", IF(COUNTIF($D$12:$D1411,$D1411)&gt;1,0,IF(SUM(N1411,U1411,AB1411)&gt;0,IF(AND(X1411="",OR(Q1411&lt;&gt;"",J1411&lt;&gt;"")),IF(Q1411&lt;&gt;"",Q1411,IF(J1411&lt;&gt;"",J1411,0)),IF(AND(Q1411&lt;&gt;"",J1411&lt;&gt;"",Q1411=J1411),Q1411,X1411)),0)),"")</f>
        <v/>
      </c>
      <c r="AV1411" s="119" t="str">
        <f>IF(D1411&lt;&gt;"",IF(COUNTIF($D$12:$D1411,$D1411)&gt;1,0,IF(SUM(O1411,V1411,AC1411)&gt;0,IF(AND(X1411="",OR(Q1411&lt;&gt;"",J1411&lt;&gt;"")),IF(Q1411&lt;&gt;"",Q1411,IF(J1411&lt;&gt;"",J1411,0)),IF(AND(Q1411&lt;&gt;"",J1411&lt;&gt;"",Q1411=J1411),Q1411,X1411)),0)),"")</f>
        <v/>
      </c>
      <c r="AW1411" s="119" t="str">
        <f>IF(D1411&lt;&gt;"",IF(COUNTIF($D$12:$D1411,$D1411)&gt;1,0,IF(SUM(P1411,W1411,AD1411)&gt;0,IF(AND(X1411="",OR(Q1411&lt;&gt;"",J1411&lt;&gt;"")),IF(Q1411&lt;&gt;"",Q1411,IF(J1411&lt;&gt;"",J1411,0)),IF(AND(Q1411&lt;&gt;"",J1411&lt;&gt;"",Q1411=J1411),Q1411,X1411)),0)),"")</f>
        <v/>
      </c>
      <c r="AX1411" s="118" t="str">
        <f t="shared" si="442"/>
        <v/>
      </c>
      <c r="AY1411" s="118" t="str">
        <f t="shared" si="443"/>
        <v/>
      </c>
      <c r="AZ1411" s="118" t="str">
        <f t="shared" si="444"/>
        <v/>
      </c>
      <c r="BA1411" s="118" t="str">
        <f t="shared" si="445"/>
        <v/>
      </c>
      <c r="BB1411" s="118" t="str">
        <f t="shared" si="446"/>
        <v/>
      </c>
      <c r="BC1411" s="118" t="str">
        <f t="shared" si="447"/>
        <v/>
      </c>
      <c r="BD1411" s="118" t="str">
        <f t="shared" si="448"/>
        <v/>
      </c>
      <c r="BE1411" s="118" t="str">
        <f t="shared" si="449"/>
        <v/>
      </c>
      <c r="BF1411" s="118" t="str">
        <f t="shared" si="450"/>
        <v/>
      </c>
      <c r="BG1411" s="120"/>
      <c r="BH1411" s="120" t="str">
        <f t="shared" si="451"/>
        <v/>
      </c>
      <c r="BI1411" s="120" t="str">
        <f t="shared" si="452"/>
        <v/>
      </c>
      <c r="BJ1411" s="121"/>
      <c r="BK1411" s="120" t="str">
        <f t="shared" si="453"/>
        <v/>
      </c>
      <c r="BL1411" s="120" t="str">
        <f t="shared" si="454"/>
        <v/>
      </c>
      <c r="BM1411" s="120" t="str">
        <f t="shared" si="455"/>
        <v/>
      </c>
      <c r="BN1411" s="120" t="str">
        <f t="shared" si="456"/>
        <v/>
      </c>
      <c r="BO1411" s="120" t="str">
        <f t="shared" si="457"/>
        <v/>
      </c>
      <c r="BP1411" s="120" t="str">
        <f t="shared" si="458"/>
        <v/>
      </c>
      <c r="BQ1411" s="98"/>
      <c r="BR1411" s="98"/>
      <c r="BS1411" s="98"/>
      <c r="BT1411" s="98"/>
      <c r="BU1411" s="98"/>
      <c r="BV1411" s="98"/>
      <c r="BW1411" s="98"/>
      <c r="BX1411" s="98"/>
      <c r="BY1411" s="98"/>
      <c r="BZ1411" s="98"/>
      <c r="CA1411" s="98"/>
      <c r="CB1411" s="98"/>
      <c r="CC1411" s="98"/>
      <c r="CD1411" s="98"/>
      <c r="CE1411" s="98"/>
      <c r="CF1411" s="98"/>
      <c r="CG1411" s="98"/>
      <c r="CH1411" s="98"/>
      <c r="CI1411" s="98"/>
      <c r="CJ1411" s="98"/>
      <c r="CK1411" s="98"/>
      <c r="CL1411" s="98"/>
      <c r="CM1411" s="98"/>
      <c r="CN1411" s="98"/>
      <c r="CO1411" s="98"/>
      <c r="CP1411" s="98"/>
      <c r="CQ1411" s="98"/>
      <c r="CR1411" s="98"/>
      <c r="CS1411" s="98"/>
    </row>
    <row r="1412" spans="1:97" s="4" customFormat="1" ht="18.75" customHeight="1" x14ac:dyDescent="0.2">
      <c r="A1412" s="3">
        <f t="shared" si="459"/>
        <v>1400</v>
      </c>
      <c r="B1412" s="263"/>
      <c r="C1412" s="263"/>
      <c r="D1412" s="263"/>
      <c r="E1412" s="259"/>
      <c r="F1412" s="259"/>
      <c r="G1412" s="43"/>
      <c r="H1412" s="264"/>
      <c r="I1412" s="261"/>
      <c r="J1412" s="106"/>
      <c r="K1412" s="247"/>
      <c r="L1412" s="247"/>
      <c r="M1412" s="247"/>
      <c r="N1412" s="248" t="str">
        <f>IF(AND(K1412&lt;&gt;"",L1412&lt;&gt;"",J1412&lt;&gt;""),ROUND(MIN(IF(OR(J1412="OZZ",J1412="ZZ"),5000,17300),TRUNC(0.75*(SUMIF($D$12:$D1412,$D1412,K$12:K1412)+SUMIF($D$12:$D1412,$D1412,L$12:L1412)),2)) - SUMIF($D$12:$D1411,$D1412,N$12:N1411),2),"")</f>
        <v/>
      </c>
      <c r="O1412" s="249" t="str">
        <f>IF(AND(K1412&lt;&gt;"",L1412&lt;&gt;"",M1412&lt;&gt;"",J1412&lt;&gt;"",AH1412&lt;&gt;""),IF(OR(J1412="OZZ",J1412="ZZ"),ROUND(0-SUMIF($D$12:$D1411,$D1412,O$12:O1411),2),IF(M1412=0,0,ROUND(MIN(MIN(17300,TRUNC(0.75*(SUMIF($D$12:$D$2012,$D1412,K$12:K$2012)+SUMIF($D$12:$D$2012,$D1412,L$12:L$2012)),2)+SUMIF($D$12:$D1412,$D1412,AH$12:AH1412))-SUMIF($D$12:$D1411,$D1412,O$12:O1411)-SUMIF($D$12:$D$2012,$D1412,N$12:N$2012),AH1412),2))),"")</f>
        <v/>
      </c>
      <c r="P1412" s="250" t="str">
        <f>IF(J1412&lt;&gt;"",1000 - SUMIF($D$12:$D1411,$D1412,P$12:P1411),"")</f>
        <v/>
      </c>
      <c r="Q1412" s="106"/>
      <c r="R1412" s="247"/>
      <c r="S1412" s="247"/>
      <c r="T1412" s="247"/>
      <c r="U1412" s="248" t="str">
        <f>IF(AND(R1412&lt;&gt;"",S1412&lt;&gt;"",Q1412&lt;&gt;""),ROUND(MIN(IF(OR(Q1412="OZZ",Q1412="ZZ"),5000,17300),TRUNC(0.75*(SUMIF($D$12:$D1412,$D1412,R$12:R1412)+SUMIF($D$12:$D1412,$D1412,S$12:S1412)),2)) - SUMIF($D$12:$D1411,$D1412,U$12:U1411),2),"")</f>
        <v/>
      </c>
      <c r="V1412" s="248" t="str">
        <f>IF(AND(R1412&lt;&gt;"",S1412&lt;&gt;"",T1412&lt;&gt;"",Q1412&lt;&gt;"",AL1412&lt;&gt;""),IF(OR(Q1412="OZZ",Q1412="ZZ"),ROUND(0-SUMIF($D$12:$D1411,$D1412,V$12:V1411),2),IF(T1412=0,0,ROUND(MIN(MIN(17300,TRUNC(0.75*(SUMIF($D$12:$D$2012,$D1412,R$12:R$2012)+SUMIF($D$12:$D$2012,$D1412,S$12:S$2012)),2)+SUMIF($D$12:$D1412,$D1412,AL$12:AL1412))-SUMIF($D$12:$D1411,$D1412,V$12:V1411)-SUMIF($D$12:$D$2012,$D1412,U$12:U$2012),AL1412),2))),"")</f>
        <v/>
      </c>
      <c r="W1412" s="250" t="str">
        <f>IF(Q1412&lt;&gt;"",1000 - SUMIF($D$12:$D1411,$D1412,W$12:W1411),"")</f>
        <v/>
      </c>
      <c r="X1412" s="106"/>
      <c r="Y1412" s="247"/>
      <c r="Z1412" s="247"/>
      <c r="AA1412" s="247"/>
      <c r="AB1412" s="248" t="str">
        <f>IF(AND(Y1412&lt;&gt;"",Z1412&lt;&gt;"",X1412&lt;&gt;""),ROUND(MIN(IF(OR(X1412="OZZ",X1412="ZZ"),5000,17300),TRUNC(0.75*(SUMIF($D$12:$D1412,$D1412,Y$12:Y1412)+SUMIF($D$12:$D1412,$D1412,Z$12:Z1412)),2)) - SUMIF($D$12:$D1411,$D1412,AB$12:AB1411),2),"")</f>
        <v/>
      </c>
      <c r="AC1412" s="251" t="str">
        <f>IF(AND(Y1412&lt;&gt;"",Z1412&lt;&gt;"",AA1412&lt;&gt;"",X1412&lt;&gt;"",AP1412&lt;&gt;""),IF(OR(X1412="OZZ",X1412="ZZ"),ROUND(0-SUMIF($D$12:$D1411,$D1412,AC$12:AC1411),2),IF(AA1412=0,0,ROUND(MIN(MIN(17300,TRUNC(0.75*(SUMIF($D$12:$D$2012,$D1412,Y$12:Y$2012)+SUMIF($D$12:$D$2012,$D1412,Z$12:Z$2012)),2)+SUMIF($D$12:$D1412,$D1412,AP$12:AP1412))-SUMIF($D$12:$D1411,$D1412,AC$12:AC1411)-SUMIF($D$12:$D$2012,$D1412,AB$12:AB$2012),AP1412),2))),"")</f>
        <v/>
      </c>
      <c r="AD1412" s="250" t="str">
        <f>IF(X1412&lt;&gt;"",1000 - SUMIF($D$12:$D1411,$D1412,AD$12:AD1411),"")</f>
        <v/>
      </c>
      <c r="AE1412" s="252"/>
      <c r="AF1412" s="253"/>
      <c r="AG1412" s="254"/>
      <c r="AH1412" s="255" t="str">
        <f t="shared" si="460"/>
        <v/>
      </c>
      <c r="AI1412" s="256"/>
      <c r="AJ1412" s="253"/>
      <c r="AK1412" s="254"/>
      <c r="AL1412" s="255" t="str">
        <f t="shared" si="461"/>
        <v/>
      </c>
      <c r="AM1412" s="256"/>
      <c r="AN1412" s="253"/>
      <c r="AO1412" s="254"/>
      <c r="AP1412" s="255" t="str">
        <f t="shared" si="441"/>
        <v/>
      </c>
      <c r="AQ1412" s="116"/>
      <c r="AR1412" s="116"/>
      <c r="AS1412" s="117"/>
      <c r="AT1412" s="118"/>
      <c r="AU1412" s="119" t="str">
        <f>IF(D1412&lt;&gt; "", IF(COUNTIF($D$12:$D1412,$D1412)&gt;1,0,IF(SUM(N1412,U1412,AB1412)&gt;0,IF(AND(X1412="",OR(Q1412&lt;&gt;"",J1412&lt;&gt;"")),IF(Q1412&lt;&gt;"",Q1412,IF(J1412&lt;&gt;"",J1412,0)),IF(AND(Q1412&lt;&gt;"",J1412&lt;&gt;"",Q1412=J1412),Q1412,X1412)),0)),"")</f>
        <v/>
      </c>
      <c r="AV1412" s="119" t="str">
        <f>IF(D1412&lt;&gt;"",IF(COUNTIF($D$12:$D1412,$D1412)&gt;1,0,IF(SUM(O1412,V1412,AC1412)&gt;0,IF(AND(X1412="",OR(Q1412&lt;&gt;"",J1412&lt;&gt;"")),IF(Q1412&lt;&gt;"",Q1412,IF(J1412&lt;&gt;"",J1412,0)),IF(AND(Q1412&lt;&gt;"",J1412&lt;&gt;"",Q1412=J1412),Q1412,X1412)),0)),"")</f>
        <v/>
      </c>
      <c r="AW1412" s="119" t="str">
        <f>IF(D1412&lt;&gt;"",IF(COUNTIF($D$12:$D1412,$D1412)&gt;1,0,IF(SUM(P1412,W1412,AD1412)&gt;0,IF(AND(X1412="",OR(Q1412&lt;&gt;"",J1412&lt;&gt;"")),IF(Q1412&lt;&gt;"",Q1412,IF(J1412&lt;&gt;"",J1412,0)),IF(AND(Q1412&lt;&gt;"",J1412&lt;&gt;"",Q1412=J1412),Q1412,X1412)),0)),"")</f>
        <v/>
      </c>
      <c r="AX1412" s="118" t="str">
        <f t="shared" si="442"/>
        <v/>
      </c>
      <c r="AY1412" s="118" t="str">
        <f t="shared" si="443"/>
        <v/>
      </c>
      <c r="AZ1412" s="118" t="str">
        <f t="shared" si="444"/>
        <v/>
      </c>
      <c r="BA1412" s="118" t="str">
        <f t="shared" si="445"/>
        <v/>
      </c>
      <c r="BB1412" s="118" t="str">
        <f t="shared" si="446"/>
        <v/>
      </c>
      <c r="BC1412" s="118" t="str">
        <f t="shared" si="447"/>
        <v/>
      </c>
      <c r="BD1412" s="118" t="str">
        <f t="shared" si="448"/>
        <v/>
      </c>
      <c r="BE1412" s="118" t="str">
        <f t="shared" si="449"/>
        <v/>
      </c>
      <c r="BF1412" s="118" t="str">
        <f t="shared" si="450"/>
        <v/>
      </c>
      <c r="BG1412" s="120"/>
      <c r="BH1412" s="120" t="str">
        <f t="shared" si="451"/>
        <v/>
      </c>
      <c r="BI1412" s="120" t="str">
        <f t="shared" si="452"/>
        <v/>
      </c>
      <c r="BJ1412" s="121"/>
      <c r="BK1412" s="120" t="str">
        <f t="shared" si="453"/>
        <v/>
      </c>
      <c r="BL1412" s="120" t="str">
        <f t="shared" si="454"/>
        <v/>
      </c>
      <c r="BM1412" s="120" t="str">
        <f t="shared" si="455"/>
        <v/>
      </c>
      <c r="BN1412" s="120" t="str">
        <f t="shared" si="456"/>
        <v/>
      </c>
      <c r="BO1412" s="120" t="str">
        <f t="shared" si="457"/>
        <v/>
      </c>
      <c r="BP1412" s="120" t="str">
        <f t="shared" si="458"/>
        <v/>
      </c>
      <c r="BQ1412" s="98"/>
      <c r="BR1412" s="98"/>
      <c r="BS1412" s="98"/>
      <c r="BT1412" s="98"/>
      <c r="BU1412" s="98"/>
      <c r="BV1412" s="98"/>
      <c r="BW1412" s="98"/>
      <c r="BX1412" s="98"/>
      <c r="BY1412" s="98"/>
      <c r="BZ1412" s="98"/>
      <c r="CA1412" s="98"/>
      <c r="CB1412" s="98"/>
      <c r="CC1412" s="98"/>
      <c r="CD1412" s="98"/>
      <c r="CE1412" s="98"/>
      <c r="CF1412" s="98"/>
      <c r="CG1412" s="98"/>
      <c r="CH1412" s="98"/>
      <c r="CI1412" s="98"/>
      <c r="CJ1412" s="98"/>
      <c r="CK1412" s="98"/>
      <c r="CL1412" s="98"/>
      <c r="CM1412" s="98"/>
      <c r="CN1412" s="98"/>
      <c r="CO1412" s="98"/>
      <c r="CP1412" s="98"/>
      <c r="CQ1412" s="98"/>
      <c r="CR1412" s="98"/>
      <c r="CS1412" s="98"/>
    </row>
    <row r="1413" spans="1:97" s="4" customFormat="1" ht="18.75" customHeight="1" x14ac:dyDescent="0.2">
      <c r="A1413" s="3">
        <f t="shared" si="459"/>
        <v>1401</v>
      </c>
      <c r="B1413" s="263"/>
      <c r="C1413" s="263"/>
      <c r="D1413" s="263"/>
      <c r="E1413" s="259"/>
      <c r="F1413" s="259"/>
      <c r="G1413" s="43"/>
      <c r="H1413" s="264"/>
      <c r="I1413" s="261"/>
      <c r="J1413" s="106"/>
      <c r="K1413" s="247"/>
      <c r="L1413" s="247"/>
      <c r="M1413" s="247"/>
      <c r="N1413" s="248" t="str">
        <f>IF(AND(K1413&lt;&gt;"",L1413&lt;&gt;"",J1413&lt;&gt;""),ROUND(MIN(IF(OR(J1413="OZZ",J1413="ZZ"),5000,17300),TRUNC(0.75*(SUMIF($D$12:$D1413,$D1413,K$12:K1413)+SUMIF($D$12:$D1413,$D1413,L$12:L1413)),2)) - SUMIF($D$12:$D1412,$D1413,N$12:N1412),2),"")</f>
        <v/>
      </c>
      <c r="O1413" s="249" t="str">
        <f>IF(AND(K1413&lt;&gt;"",L1413&lt;&gt;"",M1413&lt;&gt;"",J1413&lt;&gt;"",AH1413&lt;&gt;""),IF(OR(J1413="OZZ",J1413="ZZ"),ROUND(0-SUMIF($D$12:$D1412,$D1413,O$12:O1412),2),IF(M1413=0,0,ROUND(MIN(MIN(17300,TRUNC(0.75*(SUMIF($D$12:$D$2012,$D1413,K$12:K$2012)+SUMIF($D$12:$D$2012,$D1413,L$12:L$2012)),2)+SUMIF($D$12:$D1413,$D1413,AH$12:AH1413))-SUMIF($D$12:$D1412,$D1413,O$12:O1412)-SUMIF($D$12:$D$2012,$D1413,N$12:N$2012),AH1413),2))),"")</f>
        <v/>
      </c>
      <c r="P1413" s="250" t="str">
        <f>IF(J1413&lt;&gt;"",1000 - SUMIF($D$12:$D1412,$D1413,P$12:P1412),"")</f>
        <v/>
      </c>
      <c r="Q1413" s="106"/>
      <c r="R1413" s="247"/>
      <c r="S1413" s="247"/>
      <c r="T1413" s="247"/>
      <c r="U1413" s="248" t="str">
        <f>IF(AND(R1413&lt;&gt;"",S1413&lt;&gt;"",Q1413&lt;&gt;""),ROUND(MIN(IF(OR(Q1413="OZZ",Q1413="ZZ"),5000,17300),TRUNC(0.75*(SUMIF($D$12:$D1413,$D1413,R$12:R1413)+SUMIF($D$12:$D1413,$D1413,S$12:S1413)),2)) - SUMIF($D$12:$D1412,$D1413,U$12:U1412),2),"")</f>
        <v/>
      </c>
      <c r="V1413" s="248" t="str">
        <f>IF(AND(R1413&lt;&gt;"",S1413&lt;&gt;"",T1413&lt;&gt;"",Q1413&lt;&gt;"",AL1413&lt;&gt;""),IF(OR(Q1413="OZZ",Q1413="ZZ"),ROUND(0-SUMIF($D$12:$D1412,$D1413,V$12:V1412),2),IF(T1413=0,0,ROUND(MIN(MIN(17300,TRUNC(0.75*(SUMIF($D$12:$D$2012,$D1413,R$12:R$2012)+SUMIF($D$12:$D$2012,$D1413,S$12:S$2012)),2)+SUMIF($D$12:$D1413,$D1413,AL$12:AL1413))-SUMIF($D$12:$D1412,$D1413,V$12:V1412)-SUMIF($D$12:$D$2012,$D1413,U$12:U$2012),AL1413),2))),"")</f>
        <v/>
      </c>
      <c r="W1413" s="250" t="str">
        <f>IF(Q1413&lt;&gt;"",1000 - SUMIF($D$12:$D1412,$D1413,W$12:W1412),"")</f>
        <v/>
      </c>
      <c r="X1413" s="106"/>
      <c r="Y1413" s="247"/>
      <c r="Z1413" s="247"/>
      <c r="AA1413" s="247"/>
      <c r="AB1413" s="248" t="str">
        <f>IF(AND(Y1413&lt;&gt;"",Z1413&lt;&gt;"",X1413&lt;&gt;""),ROUND(MIN(IF(OR(X1413="OZZ",X1413="ZZ"),5000,17300),TRUNC(0.75*(SUMIF($D$12:$D1413,$D1413,Y$12:Y1413)+SUMIF($D$12:$D1413,$D1413,Z$12:Z1413)),2)) - SUMIF($D$12:$D1412,$D1413,AB$12:AB1412),2),"")</f>
        <v/>
      </c>
      <c r="AC1413" s="251" t="str">
        <f>IF(AND(Y1413&lt;&gt;"",Z1413&lt;&gt;"",AA1413&lt;&gt;"",X1413&lt;&gt;"",AP1413&lt;&gt;""),IF(OR(X1413="OZZ",X1413="ZZ"),ROUND(0-SUMIF($D$12:$D1412,$D1413,AC$12:AC1412),2),IF(AA1413=0,0,ROUND(MIN(MIN(17300,TRUNC(0.75*(SUMIF($D$12:$D$2012,$D1413,Y$12:Y$2012)+SUMIF($D$12:$D$2012,$D1413,Z$12:Z$2012)),2)+SUMIF($D$12:$D1413,$D1413,AP$12:AP1413))-SUMIF($D$12:$D1412,$D1413,AC$12:AC1412)-SUMIF($D$12:$D$2012,$D1413,AB$12:AB$2012),AP1413),2))),"")</f>
        <v/>
      </c>
      <c r="AD1413" s="250" t="str">
        <f>IF(X1413&lt;&gt;"",1000 - SUMIF($D$12:$D1412,$D1413,AD$12:AD1412),"")</f>
        <v/>
      </c>
      <c r="AE1413" s="252"/>
      <c r="AF1413" s="253"/>
      <c r="AG1413" s="254"/>
      <c r="AH1413" s="255" t="str">
        <f t="shared" si="460"/>
        <v/>
      </c>
      <c r="AI1413" s="256"/>
      <c r="AJ1413" s="253"/>
      <c r="AK1413" s="254"/>
      <c r="AL1413" s="255" t="str">
        <f t="shared" si="461"/>
        <v/>
      </c>
      <c r="AM1413" s="256"/>
      <c r="AN1413" s="253"/>
      <c r="AO1413" s="254"/>
      <c r="AP1413" s="255" t="str">
        <f t="shared" si="441"/>
        <v/>
      </c>
      <c r="AQ1413" s="116"/>
      <c r="AR1413" s="116"/>
      <c r="AS1413" s="117"/>
      <c r="AT1413" s="118"/>
      <c r="AU1413" s="119" t="str">
        <f>IF(D1413&lt;&gt; "", IF(COUNTIF($D$12:$D1413,$D1413)&gt;1,0,IF(SUM(N1413,U1413,AB1413)&gt;0,IF(AND(X1413="",OR(Q1413&lt;&gt;"",J1413&lt;&gt;"")),IF(Q1413&lt;&gt;"",Q1413,IF(J1413&lt;&gt;"",J1413,0)),IF(AND(Q1413&lt;&gt;"",J1413&lt;&gt;"",Q1413=J1413),Q1413,X1413)),0)),"")</f>
        <v/>
      </c>
      <c r="AV1413" s="119" t="str">
        <f>IF(D1413&lt;&gt;"",IF(COUNTIF($D$12:$D1413,$D1413)&gt;1,0,IF(SUM(O1413,V1413,AC1413)&gt;0,IF(AND(X1413="",OR(Q1413&lt;&gt;"",J1413&lt;&gt;"")),IF(Q1413&lt;&gt;"",Q1413,IF(J1413&lt;&gt;"",J1413,0)),IF(AND(Q1413&lt;&gt;"",J1413&lt;&gt;"",Q1413=J1413),Q1413,X1413)),0)),"")</f>
        <v/>
      </c>
      <c r="AW1413" s="119" t="str">
        <f>IF(D1413&lt;&gt;"",IF(COUNTIF($D$12:$D1413,$D1413)&gt;1,0,IF(SUM(P1413,W1413,AD1413)&gt;0,IF(AND(X1413="",OR(Q1413&lt;&gt;"",J1413&lt;&gt;"")),IF(Q1413&lt;&gt;"",Q1413,IF(J1413&lt;&gt;"",J1413,0)),IF(AND(Q1413&lt;&gt;"",J1413&lt;&gt;"",Q1413=J1413),Q1413,X1413)),0)),"")</f>
        <v/>
      </c>
      <c r="AX1413" s="118" t="str">
        <f t="shared" si="442"/>
        <v/>
      </c>
      <c r="AY1413" s="118" t="str">
        <f t="shared" si="443"/>
        <v/>
      </c>
      <c r="AZ1413" s="118" t="str">
        <f t="shared" si="444"/>
        <v/>
      </c>
      <c r="BA1413" s="118" t="str">
        <f t="shared" si="445"/>
        <v/>
      </c>
      <c r="BB1413" s="118" t="str">
        <f t="shared" si="446"/>
        <v/>
      </c>
      <c r="BC1413" s="118" t="str">
        <f t="shared" si="447"/>
        <v/>
      </c>
      <c r="BD1413" s="118" t="str">
        <f t="shared" si="448"/>
        <v/>
      </c>
      <c r="BE1413" s="118" t="str">
        <f t="shared" si="449"/>
        <v/>
      </c>
      <c r="BF1413" s="118" t="str">
        <f t="shared" si="450"/>
        <v/>
      </c>
      <c r="BG1413" s="120"/>
      <c r="BH1413" s="120" t="str">
        <f t="shared" si="451"/>
        <v/>
      </c>
      <c r="BI1413" s="120" t="str">
        <f t="shared" si="452"/>
        <v/>
      </c>
      <c r="BJ1413" s="121"/>
      <c r="BK1413" s="120" t="str">
        <f t="shared" si="453"/>
        <v/>
      </c>
      <c r="BL1413" s="120" t="str">
        <f t="shared" si="454"/>
        <v/>
      </c>
      <c r="BM1413" s="120" t="str">
        <f t="shared" si="455"/>
        <v/>
      </c>
      <c r="BN1413" s="120" t="str">
        <f t="shared" si="456"/>
        <v/>
      </c>
      <c r="BO1413" s="120" t="str">
        <f t="shared" si="457"/>
        <v/>
      </c>
      <c r="BP1413" s="120" t="str">
        <f t="shared" si="458"/>
        <v/>
      </c>
      <c r="BQ1413" s="98"/>
      <c r="BR1413" s="98"/>
      <c r="BS1413" s="98"/>
      <c r="BT1413" s="98"/>
      <c r="BU1413" s="98"/>
      <c r="BV1413" s="98"/>
      <c r="BW1413" s="98"/>
      <c r="BX1413" s="98"/>
      <c r="BY1413" s="98"/>
      <c r="BZ1413" s="98"/>
      <c r="CA1413" s="98"/>
      <c r="CB1413" s="98"/>
      <c r="CC1413" s="98"/>
      <c r="CD1413" s="98"/>
      <c r="CE1413" s="98"/>
      <c r="CF1413" s="98"/>
      <c r="CG1413" s="98"/>
      <c r="CH1413" s="98"/>
      <c r="CI1413" s="98"/>
      <c r="CJ1413" s="98"/>
      <c r="CK1413" s="98"/>
      <c r="CL1413" s="98"/>
      <c r="CM1413" s="98"/>
      <c r="CN1413" s="98"/>
      <c r="CO1413" s="98"/>
      <c r="CP1413" s="98"/>
      <c r="CQ1413" s="98"/>
      <c r="CR1413" s="98"/>
      <c r="CS1413" s="98"/>
    </row>
    <row r="1414" spans="1:97" s="4" customFormat="1" ht="18.75" customHeight="1" x14ac:dyDescent="0.2">
      <c r="A1414" s="3">
        <f t="shared" si="459"/>
        <v>1402</v>
      </c>
      <c r="B1414" s="263"/>
      <c r="C1414" s="263"/>
      <c r="D1414" s="263"/>
      <c r="E1414" s="259"/>
      <c r="F1414" s="259"/>
      <c r="G1414" s="43"/>
      <c r="H1414" s="264"/>
      <c r="I1414" s="261"/>
      <c r="J1414" s="106"/>
      <c r="K1414" s="247"/>
      <c r="L1414" s="247"/>
      <c r="M1414" s="247"/>
      <c r="N1414" s="248" t="str">
        <f>IF(AND(K1414&lt;&gt;"",L1414&lt;&gt;"",J1414&lt;&gt;""),ROUND(MIN(IF(OR(J1414="OZZ",J1414="ZZ"),5000,17300),TRUNC(0.75*(SUMIF($D$12:$D1414,$D1414,K$12:K1414)+SUMIF($D$12:$D1414,$D1414,L$12:L1414)),2)) - SUMIF($D$12:$D1413,$D1414,N$12:N1413),2),"")</f>
        <v/>
      </c>
      <c r="O1414" s="249" t="str">
        <f>IF(AND(K1414&lt;&gt;"",L1414&lt;&gt;"",M1414&lt;&gt;"",J1414&lt;&gt;"",AH1414&lt;&gt;""),IF(OR(J1414="OZZ",J1414="ZZ"),ROUND(0-SUMIF($D$12:$D1413,$D1414,O$12:O1413),2),IF(M1414=0,0,ROUND(MIN(MIN(17300,TRUNC(0.75*(SUMIF($D$12:$D$2012,$D1414,K$12:K$2012)+SUMIF($D$12:$D$2012,$D1414,L$12:L$2012)),2)+SUMIF($D$12:$D1414,$D1414,AH$12:AH1414))-SUMIF($D$12:$D1413,$D1414,O$12:O1413)-SUMIF($D$12:$D$2012,$D1414,N$12:N$2012),AH1414),2))),"")</f>
        <v/>
      </c>
      <c r="P1414" s="250" t="str">
        <f>IF(J1414&lt;&gt;"",1000 - SUMIF($D$12:$D1413,$D1414,P$12:P1413),"")</f>
        <v/>
      </c>
      <c r="Q1414" s="106"/>
      <c r="R1414" s="247"/>
      <c r="S1414" s="247"/>
      <c r="T1414" s="247"/>
      <c r="U1414" s="248" t="str">
        <f>IF(AND(R1414&lt;&gt;"",S1414&lt;&gt;"",Q1414&lt;&gt;""),ROUND(MIN(IF(OR(Q1414="OZZ",Q1414="ZZ"),5000,17300),TRUNC(0.75*(SUMIF($D$12:$D1414,$D1414,R$12:R1414)+SUMIF($D$12:$D1414,$D1414,S$12:S1414)),2)) - SUMIF($D$12:$D1413,$D1414,U$12:U1413),2),"")</f>
        <v/>
      </c>
      <c r="V1414" s="248" t="str">
        <f>IF(AND(R1414&lt;&gt;"",S1414&lt;&gt;"",T1414&lt;&gt;"",Q1414&lt;&gt;"",AL1414&lt;&gt;""),IF(OR(Q1414="OZZ",Q1414="ZZ"),ROUND(0-SUMIF($D$12:$D1413,$D1414,V$12:V1413),2),IF(T1414=0,0,ROUND(MIN(MIN(17300,TRUNC(0.75*(SUMIF($D$12:$D$2012,$D1414,R$12:R$2012)+SUMIF($D$12:$D$2012,$D1414,S$12:S$2012)),2)+SUMIF($D$12:$D1414,$D1414,AL$12:AL1414))-SUMIF($D$12:$D1413,$D1414,V$12:V1413)-SUMIF($D$12:$D$2012,$D1414,U$12:U$2012),AL1414),2))),"")</f>
        <v/>
      </c>
      <c r="W1414" s="250" t="str">
        <f>IF(Q1414&lt;&gt;"",1000 - SUMIF($D$12:$D1413,$D1414,W$12:W1413),"")</f>
        <v/>
      </c>
      <c r="X1414" s="106"/>
      <c r="Y1414" s="247"/>
      <c r="Z1414" s="247"/>
      <c r="AA1414" s="247"/>
      <c r="AB1414" s="248" t="str">
        <f>IF(AND(Y1414&lt;&gt;"",Z1414&lt;&gt;"",X1414&lt;&gt;""),ROUND(MIN(IF(OR(X1414="OZZ",X1414="ZZ"),5000,17300),TRUNC(0.75*(SUMIF($D$12:$D1414,$D1414,Y$12:Y1414)+SUMIF($D$12:$D1414,$D1414,Z$12:Z1414)),2)) - SUMIF($D$12:$D1413,$D1414,AB$12:AB1413),2),"")</f>
        <v/>
      </c>
      <c r="AC1414" s="251" t="str">
        <f>IF(AND(Y1414&lt;&gt;"",Z1414&lt;&gt;"",AA1414&lt;&gt;"",X1414&lt;&gt;"",AP1414&lt;&gt;""),IF(OR(X1414="OZZ",X1414="ZZ"),ROUND(0-SUMIF($D$12:$D1413,$D1414,AC$12:AC1413),2),IF(AA1414=0,0,ROUND(MIN(MIN(17300,TRUNC(0.75*(SUMIF($D$12:$D$2012,$D1414,Y$12:Y$2012)+SUMIF($D$12:$D$2012,$D1414,Z$12:Z$2012)),2)+SUMIF($D$12:$D1414,$D1414,AP$12:AP1414))-SUMIF($D$12:$D1413,$D1414,AC$12:AC1413)-SUMIF($D$12:$D$2012,$D1414,AB$12:AB$2012),AP1414),2))),"")</f>
        <v/>
      </c>
      <c r="AD1414" s="250" t="str">
        <f>IF(X1414&lt;&gt;"",1000 - SUMIF($D$12:$D1413,$D1414,AD$12:AD1413),"")</f>
        <v/>
      </c>
      <c r="AE1414" s="252"/>
      <c r="AF1414" s="253"/>
      <c r="AG1414" s="254"/>
      <c r="AH1414" s="255" t="str">
        <f t="shared" si="460"/>
        <v/>
      </c>
      <c r="AI1414" s="256"/>
      <c r="AJ1414" s="253"/>
      <c r="AK1414" s="254"/>
      <c r="AL1414" s="255" t="str">
        <f t="shared" si="461"/>
        <v/>
      </c>
      <c r="AM1414" s="256"/>
      <c r="AN1414" s="253"/>
      <c r="AO1414" s="254"/>
      <c r="AP1414" s="255" t="str">
        <f t="shared" si="441"/>
        <v/>
      </c>
      <c r="AQ1414" s="116"/>
      <c r="AR1414" s="116"/>
      <c r="AS1414" s="117"/>
      <c r="AT1414" s="118"/>
      <c r="AU1414" s="119" t="str">
        <f>IF(D1414&lt;&gt; "", IF(COUNTIF($D$12:$D1414,$D1414)&gt;1,0,IF(SUM(N1414,U1414,AB1414)&gt;0,IF(AND(X1414="",OR(Q1414&lt;&gt;"",J1414&lt;&gt;"")),IF(Q1414&lt;&gt;"",Q1414,IF(J1414&lt;&gt;"",J1414,0)),IF(AND(Q1414&lt;&gt;"",J1414&lt;&gt;"",Q1414=J1414),Q1414,X1414)),0)),"")</f>
        <v/>
      </c>
      <c r="AV1414" s="119" t="str">
        <f>IF(D1414&lt;&gt;"",IF(COUNTIF($D$12:$D1414,$D1414)&gt;1,0,IF(SUM(O1414,V1414,AC1414)&gt;0,IF(AND(X1414="",OR(Q1414&lt;&gt;"",J1414&lt;&gt;"")),IF(Q1414&lt;&gt;"",Q1414,IF(J1414&lt;&gt;"",J1414,0)),IF(AND(Q1414&lt;&gt;"",J1414&lt;&gt;"",Q1414=J1414),Q1414,X1414)),0)),"")</f>
        <v/>
      </c>
      <c r="AW1414" s="119" t="str">
        <f>IF(D1414&lt;&gt;"",IF(COUNTIF($D$12:$D1414,$D1414)&gt;1,0,IF(SUM(P1414,W1414,AD1414)&gt;0,IF(AND(X1414="",OR(Q1414&lt;&gt;"",J1414&lt;&gt;"")),IF(Q1414&lt;&gt;"",Q1414,IF(J1414&lt;&gt;"",J1414,0)),IF(AND(Q1414&lt;&gt;"",J1414&lt;&gt;"",Q1414=J1414),Q1414,X1414)),0)),"")</f>
        <v/>
      </c>
      <c r="AX1414" s="118" t="str">
        <f t="shared" si="442"/>
        <v/>
      </c>
      <c r="AY1414" s="118" t="str">
        <f t="shared" si="443"/>
        <v/>
      </c>
      <c r="AZ1414" s="118" t="str">
        <f t="shared" si="444"/>
        <v/>
      </c>
      <c r="BA1414" s="118" t="str">
        <f t="shared" si="445"/>
        <v/>
      </c>
      <c r="BB1414" s="118" t="str">
        <f t="shared" si="446"/>
        <v/>
      </c>
      <c r="BC1414" s="118" t="str">
        <f t="shared" si="447"/>
        <v/>
      </c>
      <c r="BD1414" s="118" t="str">
        <f t="shared" si="448"/>
        <v/>
      </c>
      <c r="BE1414" s="118" t="str">
        <f t="shared" si="449"/>
        <v/>
      </c>
      <c r="BF1414" s="118" t="str">
        <f t="shared" si="450"/>
        <v/>
      </c>
      <c r="BG1414" s="120"/>
      <c r="BH1414" s="120" t="str">
        <f t="shared" si="451"/>
        <v/>
      </c>
      <c r="BI1414" s="120" t="str">
        <f t="shared" si="452"/>
        <v/>
      </c>
      <c r="BJ1414" s="121"/>
      <c r="BK1414" s="120" t="str">
        <f t="shared" si="453"/>
        <v/>
      </c>
      <c r="BL1414" s="120" t="str">
        <f t="shared" si="454"/>
        <v/>
      </c>
      <c r="BM1414" s="120" t="str">
        <f t="shared" si="455"/>
        <v/>
      </c>
      <c r="BN1414" s="120" t="str">
        <f t="shared" si="456"/>
        <v/>
      </c>
      <c r="BO1414" s="120" t="str">
        <f t="shared" si="457"/>
        <v/>
      </c>
      <c r="BP1414" s="120" t="str">
        <f t="shared" si="458"/>
        <v/>
      </c>
      <c r="BQ1414" s="98"/>
      <c r="BR1414" s="98"/>
      <c r="BS1414" s="98"/>
      <c r="BT1414" s="98"/>
      <c r="BU1414" s="98"/>
      <c r="BV1414" s="98"/>
      <c r="BW1414" s="98"/>
      <c r="BX1414" s="98"/>
      <c r="BY1414" s="98"/>
      <c r="BZ1414" s="98"/>
      <c r="CA1414" s="98"/>
      <c r="CB1414" s="98"/>
      <c r="CC1414" s="98"/>
      <c r="CD1414" s="98"/>
      <c r="CE1414" s="98"/>
      <c r="CF1414" s="98"/>
      <c r="CG1414" s="98"/>
      <c r="CH1414" s="98"/>
      <c r="CI1414" s="98"/>
      <c r="CJ1414" s="98"/>
      <c r="CK1414" s="98"/>
      <c r="CL1414" s="98"/>
      <c r="CM1414" s="98"/>
      <c r="CN1414" s="98"/>
      <c r="CO1414" s="98"/>
      <c r="CP1414" s="98"/>
      <c r="CQ1414" s="98"/>
      <c r="CR1414" s="98"/>
      <c r="CS1414" s="98"/>
    </row>
    <row r="1415" spans="1:97" s="4" customFormat="1" ht="18.75" customHeight="1" x14ac:dyDescent="0.2">
      <c r="A1415" s="3">
        <f t="shared" si="459"/>
        <v>1403</v>
      </c>
      <c r="B1415" s="263"/>
      <c r="C1415" s="263"/>
      <c r="D1415" s="263"/>
      <c r="E1415" s="259"/>
      <c r="F1415" s="259"/>
      <c r="G1415" s="43"/>
      <c r="H1415" s="264"/>
      <c r="I1415" s="261"/>
      <c r="J1415" s="106"/>
      <c r="K1415" s="247"/>
      <c r="L1415" s="247"/>
      <c r="M1415" s="247"/>
      <c r="N1415" s="248" t="str">
        <f>IF(AND(K1415&lt;&gt;"",L1415&lt;&gt;"",J1415&lt;&gt;""),ROUND(MIN(IF(OR(J1415="OZZ",J1415="ZZ"),5000,17300),TRUNC(0.75*(SUMIF($D$12:$D1415,$D1415,K$12:K1415)+SUMIF($D$12:$D1415,$D1415,L$12:L1415)),2)) - SUMIF($D$12:$D1414,$D1415,N$12:N1414),2),"")</f>
        <v/>
      </c>
      <c r="O1415" s="249" t="str">
        <f>IF(AND(K1415&lt;&gt;"",L1415&lt;&gt;"",M1415&lt;&gt;"",J1415&lt;&gt;"",AH1415&lt;&gt;""),IF(OR(J1415="OZZ",J1415="ZZ"),ROUND(0-SUMIF($D$12:$D1414,$D1415,O$12:O1414),2),IF(M1415=0,0,ROUND(MIN(MIN(17300,TRUNC(0.75*(SUMIF($D$12:$D$2012,$D1415,K$12:K$2012)+SUMIF($D$12:$D$2012,$D1415,L$12:L$2012)),2)+SUMIF($D$12:$D1415,$D1415,AH$12:AH1415))-SUMIF($D$12:$D1414,$D1415,O$12:O1414)-SUMIF($D$12:$D$2012,$D1415,N$12:N$2012),AH1415),2))),"")</f>
        <v/>
      </c>
      <c r="P1415" s="250" t="str">
        <f>IF(J1415&lt;&gt;"",1000 - SUMIF($D$12:$D1414,$D1415,P$12:P1414),"")</f>
        <v/>
      </c>
      <c r="Q1415" s="106"/>
      <c r="R1415" s="247"/>
      <c r="S1415" s="247"/>
      <c r="T1415" s="247"/>
      <c r="U1415" s="248" t="str">
        <f>IF(AND(R1415&lt;&gt;"",S1415&lt;&gt;"",Q1415&lt;&gt;""),ROUND(MIN(IF(OR(Q1415="OZZ",Q1415="ZZ"),5000,17300),TRUNC(0.75*(SUMIF($D$12:$D1415,$D1415,R$12:R1415)+SUMIF($D$12:$D1415,$D1415,S$12:S1415)),2)) - SUMIF($D$12:$D1414,$D1415,U$12:U1414),2),"")</f>
        <v/>
      </c>
      <c r="V1415" s="248" t="str">
        <f>IF(AND(R1415&lt;&gt;"",S1415&lt;&gt;"",T1415&lt;&gt;"",Q1415&lt;&gt;"",AL1415&lt;&gt;""),IF(OR(Q1415="OZZ",Q1415="ZZ"),ROUND(0-SUMIF($D$12:$D1414,$D1415,V$12:V1414),2),IF(T1415=0,0,ROUND(MIN(MIN(17300,TRUNC(0.75*(SUMIF($D$12:$D$2012,$D1415,R$12:R$2012)+SUMIF($D$12:$D$2012,$D1415,S$12:S$2012)),2)+SUMIF($D$12:$D1415,$D1415,AL$12:AL1415))-SUMIF($D$12:$D1414,$D1415,V$12:V1414)-SUMIF($D$12:$D$2012,$D1415,U$12:U$2012),AL1415),2))),"")</f>
        <v/>
      </c>
      <c r="W1415" s="250" t="str">
        <f>IF(Q1415&lt;&gt;"",1000 - SUMIF($D$12:$D1414,$D1415,W$12:W1414),"")</f>
        <v/>
      </c>
      <c r="X1415" s="106"/>
      <c r="Y1415" s="247"/>
      <c r="Z1415" s="247"/>
      <c r="AA1415" s="247"/>
      <c r="AB1415" s="248" t="str">
        <f>IF(AND(Y1415&lt;&gt;"",Z1415&lt;&gt;"",X1415&lt;&gt;""),ROUND(MIN(IF(OR(X1415="OZZ",X1415="ZZ"),5000,17300),TRUNC(0.75*(SUMIF($D$12:$D1415,$D1415,Y$12:Y1415)+SUMIF($D$12:$D1415,$D1415,Z$12:Z1415)),2)) - SUMIF($D$12:$D1414,$D1415,AB$12:AB1414),2),"")</f>
        <v/>
      </c>
      <c r="AC1415" s="251" t="str">
        <f>IF(AND(Y1415&lt;&gt;"",Z1415&lt;&gt;"",AA1415&lt;&gt;"",X1415&lt;&gt;"",AP1415&lt;&gt;""),IF(OR(X1415="OZZ",X1415="ZZ"),ROUND(0-SUMIF($D$12:$D1414,$D1415,AC$12:AC1414),2),IF(AA1415=0,0,ROUND(MIN(MIN(17300,TRUNC(0.75*(SUMIF($D$12:$D$2012,$D1415,Y$12:Y$2012)+SUMIF($D$12:$D$2012,$D1415,Z$12:Z$2012)),2)+SUMIF($D$12:$D1415,$D1415,AP$12:AP1415))-SUMIF($D$12:$D1414,$D1415,AC$12:AC1414)-SUMIF($D$12:$D$2012,$D1415,AB$12:AB$2012),AP1415),2))),"")</f>
        <v/>
      </c>
      <c r="AD1415" s="250" t="str">
        <f>IF(X1415&lt;&gt;"",1000 - SUMIF($D$12:$D1414,$D1415,AD$12:AD1414),"")</f>
        <v/>
      </c>
      <c r="AE1415" s="252"/>
      <c r="AF1415" s="253"/>
      <c r="AG1415" s="254"/>
      <c r="AH1415" s="255" t="str">
        <f t="shared" si="460"/>
        <v/>
      </c>
      <c r="AI1415" s="256"/>
      <c r="AJ1415" s="253"/>
      <c r="AK1415" s="254"/>
      <c r="AL1415" s="255" t="str">
        <f t="shared" si="461"/>
        <v/>
      </c>
      <c r="AM1415" s="256"/>
      <c r="AN1415" s="253"/>
      <c r="AO1415" s="254"/>
      <c r="AP1415" s="255" t="str">
        <f t="shared" si="441"/>
        <v/>
      </c>
      <c r="AQ1415" s="116"/>
      <c r="AR1415" s="116"/>
      <c r="AS1415" s="117"/>
      <c r="AT1415" s="118"/>
      <c r="AU1415" s="119" t="str">
        <f>IF(D1415&lt;&gt; "", IF(COUNTIF($D$12:$D1415,$D1415)&gt;1,0,IF(SUM(N1415,U1415,AB1415)&gt;0,IF(AND(X1415="",OR(Q1415&lt;&gt;"",J1415&lt;&gt;"")),IF(Q1415&lt;&gt;"",Q1415,IF(J1415&lt;&gt;"",J1415,0)),IF(AND(Q1415&lt;&gt;"",J1415&lt;&gt;"",Q1415=J1415),Q1415,X1415)),0)),"")</f>
        <v/>
      </c>
      <c r="AV1415" s="119" t="str">
        <f>IF(D1415&lt;&gt;"",IF(COUNTIF($D$12:$D1415,$D1415)&gt;1,0,IF(SUM(O1415,V1415,AC1415)&gt;0,IF(AND(X1415="",OR(Q1415&lt;&gt;"",J1415&lt;&gt;"")),IF(Q1415&lt;&gt;"",Q1415,IF(J1415&lt;&gt;"",J1415,0)),IF(AND(Q1415&lt;&gt;"",J1415&lt;&gt;"",Q1415=J1415),Q1415,X1415)),0)),"")</f>
        <v/>
      </c>
      <c r="AW1415" s="119" t="str">
        <f>IF(D1415&lt;&gt;"",IF(COUNTIF($D$12:$D1415,$D1415)&gt;1,0,IF(SUM(P1415,W1415,AD1415)&gt;0,IF(AND(X1415="",OR(Q1415&lt;&gt;"",J1415&lt;&gt;"")),IF(Q1415&lt;&gt;"",Q1415,IF(J1415&lt;&gt;"",J1415,0)),IF(AND(Q1415&lt;&gt;"",J1415&lt;&gt;"",Q1415=J1415),Q1415,X1415)),0)),"")</f>
        <v/>
      </c>
      <c r="AX1415" s="118" t="str">
        <f t="shared" si="442"/>
        <v/>
      </c>
      <c r="AY1415" s="118" t="str">
        <f t="shared" si="443"/>
        <v/>
      </c>
      <c r="AZ1415" s="118" t="str">
        <f t="shared" si="444"/>
        <v/>
      </c>
      <c r="BA1415" s="118" t="str">
        <f t="shared" si="445"/>
        <v/>
      </c>
      <c r="BB1415" s="118" t="str">
        <f t="shared" si="446"/>
        <v/>
      </c>
      <c r="BC1415" s="118" t="str">
        <f t="shared" si="447"/>
        <v/>
      </c>
      <c r="BD1415" s="118" t="str">
        <f t="shared" si="448"/>
        <v/>
      </c>
      <c r="BE1415" s="118" t="str">
        <f t="shared" si="449"/>
        <v/>
      </c>
      <c r="BF1415" s="118" t="str">
        <f t="shared" si="450"/>
        <v/>
      </c>
      <c r="BG1415" s="120"/>
      <c r="BH1415" s="120" t="str">
        <f t="shared" si="451"/>
        <v/>
      </c>
      <c r="BI1415" s="120" t="str">
        <f t="shared" si="452"/>
        <v/>
      </c>
      <c r="BJ1415" s="121"/>
      <c r="BK1415" s="120" t="str">
        <f t="shared" si="453"/>
        <v/>
      </c>
      <c r="BL1415" s="120" t="str">
        <f t="shared" si="454"/>
        <v/>
      </c>
      <c r="BM1415" s="120" t="str">
        <f t="shared" si="455"/>
        <v/>
      </c>
      <c r="BN1415" s="120" t="str">
        <f t="shared" si="456"/>
        <v/>
      </c>
      <c r="BO1415" s="120" t="str">
        <f t="shared" si="457"/>
        <v/>
      </c>
      <c r="BP1415" s="120" t="str">
        <f t="shared" si="458"/>
        <v/>
      </c>
      <c r="BQ1415" s="98"/>
      <c r="BR1415" s="98"/>
      <c r="BS1415" s="98"/>
      <c r="BT1415" s="98"/>
      <c r="BU1415" s="98"/>
      <c r="BV1415" s="98"/>
      <c r="BW1415" s="98"/>
      <c r="BX1415" s="98"/>
      <c r="BY1415" s="98"/>
      <c r="BZ1415" s="98"/>
      <c r="CA1415" s="98"/>
      <c r="CB1415" s="98"/>
      <c r="CC1415" s="98"/>
      <c r="CD1415" s="98"/>
      <c r="CE1415" s="98"/>
      <c r="CF1415" s="98"/>
      <c r="CG1415" s="98"/>
      <c r="CH1415" s="98"/>
      <c r="CI1415" s="98"/>
      <c r="CJ1415" s="98"/>
      <c r="CK1415" s="98"/>
      <c r="CL1415" s="98"/>
      <c r="CM1415" s="98"/>
      <c r="CN1415" s="98"/>
      <c r="CO1415" s="98"/>
      <c r="CP1415" s="98"/>
      <c r="CQ1415" s="98"/>
      <c r="CR1415" s="98"/>
      <c r="CS1415" s="98"/>
    </row>
    <row r="1416" spans="1:97" s="4" customFormat="1" ht="18.75" customHeight="1" x14ac:dyDescent="0.2">
      <c r="A1416" s="3">
        <f t="shared" si="459"/>
        <v>1404</v>
      </c>
      <c r="B1416" s="263"/>
      <c r="C1416" s="263"/>
      <c r="D1416" s="263"/>
      <c r="E1416" s="259"/>
      <c r="F1416" s="259"/>
      <c r="G1416" s="43"/>
      <c r="H1416" s="264"/>
      <c r="I1416" s="261"/>
      <c r="J1416" s="106"/>
      <c r="K1416" s="247"/>
      <c r="L1416" s="247"/>
      <c r="M1416" s="247"/>
      <c r="N1416" s="248" t="str">
        <f>IF(AND(K1416&lt;&gt;"",L1416&lt;&gt;"",J1416&lt;&gt;""),ROUND(MIN(IF(OR(J1416="OZZ",J1416="ZZ"),5000,17300),TRUNC(0.75*(SUMIF($D$12:$D1416,$D1416,K$12:K1416)+SUMIF($D$12:$D1416,$D1416,L$12:L1416)),2)) - SUMIF($D$12:$D1415,$D1416,N$12:N1415),2),"")</f>
        <v/>
      </c>
      <c r="O1416" s="249" t="str">
        <f>IF(AND(K1416&lt;&gt;"",L1416&lt;&gt;"",M1416&lt;&gt;"",J1416&lt;&gt;"",AH1416&lt;&gt;""),IF(OR(J1416="OZZ",J1416="ZZ"),ROUND(0-SUMIF($D$12:$D1415,$D1416,O$12:O1415),2),IF(M1416=0,0,ROUND(MIN(MIN(17300,TRUNC(0.75*(SUMIF($D$12:$D$2012,$D1416,K$12:K$2012)+SUMIF($D$12:$D$2012,$D1416,L$12:L$2012)),2)+SUMIF($D$12:$D1416,$D1416,AH$12:AH1416))-SUMIF($D$12:$D1415,$D1416,O$12:O1415)-SUMIF($D$12:$D$2012,$D1416,N$12:N$2012),AH1416),2))),"")</f>
        <v/>
      </c>
      <c r="P1416" s="250" t="str">
        <f>IF(J1416&lt;&gt;"",1000 - SUMIF($D$12:$D1415,$D1416,P$12:P1415),"")</f>
        <v/>
      </c>
      <c r="Q1416" s="106"/>
      <c r="R1416" s="247"/>
      <c r="S1416" s="247"/>
      <c r="T1416" s="247"/>
      <c r="U1416" s="248" t="str">
        <f>IF(AND(R1416&lt;&gt;"",S1416&lt;&gt;"",Q1416&lt;&gt;""),ROUND(MIN(IF(OR(Q1416="OZZ",Q1416="ZZ"),5000,17300),TRUNC(0.75*(SUMIF($D$12:$D1416,$D1416,R$12:R1416)+SUMIF($D$12:$D1416,$D1416,S$12:S1416)),2)) - SUMIF($D$12:$D1415,$D1416,U$12:U1415),2),"")</f>
        <v/>
      </c>
      <c r="V1416" s="248" t="str">
        <f>IF(AND(R1416&lt;&gt;"",S1416&lt;&gt;"",T1416&lt;&gt;"",Q1416&lt;&gt;"",AL1416&lt;&gt;""),IF(OR(Q1416="OZZ",Q1416="ZZ"),ROUND(0-SUMIF($D$12:$D1415,$D1416,V$12:V1415),2),IF(T1416=0,0,ROUND(MIN(MIN(17300,TRUNC(0.75*(SUMIF($D$12:$D$2012,$D1416,R$12:R$2012)+SUMIF($D$12:$D$2012,$D1416,S$12:S$2012)),2)+SUMIF($D$12:$D1416,$D1416,AL$12:AL1416))-SUMIF($D$12:$D1415,$D1416,V$12:V1415)-SUMIF($D$12:$D$2012,$D1416,U$12:U$2012),AL1416),2))),"")</f>
        <v/>
      </c>
      <c r="W1416" s="250" t="str">
        <f>IF(Q1416&lt;&gt;"",1000 - SUMIF($D$12:$D1415,$D1416,W$12:W1415),"")</f>
        <v/>
      </c>
      <c r="X1416" s="106"/>
      <c r="Y1416" s="247"/>
      <c r="Z1416" s="247"/>
      <c r="AA1416" s="247"/>
      <c r="AB1416" s="248" t="str">
        <f>IF(AND(Y1416&lt;&gt;"",Z1416&lt;&gt;"",X1416&lt;&gt;""),ROUND(MIN(IF(OR(X1416="OZZ",X1416="ZZ"),5000,17300),TRUNC(0.75*(SUMIF($D$12:$D1416,$D1416,Y$12:Y1416)+SUMIF($D$12:$D1416,$D1416,Z$12:Z1416)),2)) - SUMIF($D$12:$D1415,$D1416,AB$12:AB1415),2),"")</f>
        <v/>
      </c>
      <c r="AC1416" s="251" t="str">
        <f>IF(AND(Y1416&lt;&gt;"",Z1416&lt;&gt;"",AA1416&lt;&gt;"",X1416&lt;&gt;"",AP1416&lt;&gt;""),IF(OR(X1416="OZZ",X1416="ZZ"),ROUND(0-SUMIF($D$12:$D1415,$D1416,AC$12:AC1415),2),IF(AA1416=0,0,ROUND(MIN(MIN(17300,TRUNC(0.75*(SUMIF($D$12:$D$2012,$D1416,Y$12:Y$2012)+SUMIF($D$12:$D$2012,$D1416,Z$12:Z$2012)),2)+SUMIF($D$12:$D1416,$D1416,AP$12:AP1416))-SUMIF($D$12:$D1415,$D1416,AC$12:AC1415)-SUMIF($D$12:$D$2012,$D1416,AB$12:AB$2012),AP1416),2))),"")</f>
        <v/>
      </c>
      <c r="AD1416" s="250" t="str">
        <f>IF(X1416&lt;&gt;"",1000 - SUMIF($D$12:$D1415,$D1416,AD$12:AD1415),"")</f>
        <v/>
      </c>
      <c r="AE1416" s="252"/>
      <c r="AF1416" s="253"/>
      <c r="AG1416" s="254"/>
      <c r="AH1416" s="255" t="str">
        <f t="shared" si="460"/>
        <v/>
      </c>
      <c r="AI1416" s="256"/>
      <c r="AJ1416" s="253"/>
      <c r="AK1416" s="254"/>
      <c r="AL1416" s="255" t="str">
        <f t="shared" si="461"/>
        <v/>
      </c>
      <c r="AM1416" s="256"/>
      <c r="AN1416" s="253"/>
      <c r="AO1416" s="254"/>
      <c r="AP1416" s="255" t="str">
        <f t="shared" si="441"/>
        <v/>
      </c>
      <c r="AQ1416" s="116"/>
      <c r="AR1416" s="116"/>
      <c r="AS1416" s="117"/>
      <c r="AT1416" s="118"/>
      <c r="AU1416" s="119" t="str">
        <f>IF(D1416&lt;&gt; "", IF(COUNTIF($D$12:$D1416,$D1416)&gt;1,0,IF(SUM(N1416,U1416,AB1416)&gt;0,IF(AND(X1416="",OR(Q1416&lt;&gt;"",J1416&lt;&gt;"")),IF(Q1416&lt;&gt;"",Q1416,IF(J1416&lt;&gt;"",J1416,0)),IF(AND(Q1416&lt;&gt;"",J1416&lt;&gt;"",Q1416=J1416),Q1416,X1416)),0)),"")</f>
        <v/>
      </c>
      <c r="AV1416" s="119" t="str">
        <f>IF(D1416&lt;&gt;"",IF(COUNTIF($D$12:$D1416,$D1416)&gt;1,0,IF(SUM(O1416,V1416,AC1416)&gt;0,IF(AND(X1416="",OR(Q1416&lt;&gt;"",J1416&lt;&gt;"")),IF(Q1416&lt;&gt;"",Q1416,IF(J1416&lt;&gt;"",J1416,0)),IF(AND(Q1416&lt;&gt;"",J1416&lt;&gt;"",Q1416=J1416),Q1416,X1416)),0)),"")</f>
        <v/>
      </c>
      <c r="AW1416" s="119" t="str">
        <f>IF(D1416&lt;&gt;"",IF(COUNTIF($D$12:$D1416,$D1416)&gt;1,0,IF(SUM(P1416,W1416,AD1416)&gt;0,IF(AND(X1416="",OR(Q1416&lt;&gt;"",J1416&lt;&gt;"")),IF(Q1416&lt;&gt;"",Q1416,IF(J1416&lt;&gt;"",J1416,0)),IF(AND(Q1416&lt;&gt;"",J1416&lt;&gt;"",Q1416=J1416),Q1416,X1416)),0)),"")</f>
        <v/>
      </c>
      <c r="AX1416" s="118" t="str">
        <f t="shared" si="442"/>
        <v/>
      </c>
      <c r="AY1416" s="118" t="str">
        <f t="shared" si="443"/>
        <v/>
      </c>
      <c r="AZ1416" s="118" t="str">
        <f t="shared" si="444"/>
        <v/>
      </c>
      <c r="BA1416" s="118" t="str">
        <f t="shared" si="445"/>
        <v/>
      </c>
      <c r="BB1416" s="118" t="str">
        <f t="shared" si="446"/>
        <v/>
      </c>
      <c r="BC1416" s="118" t="str">
        <f t="shared" si="447"/>
        <v/>
      </c>
      <c r="BD1416" s="118" t="str">
        <f t="shared" si="448"/>
        <v/>
      </c>
      <c r="BE1416" s="118" t="str">
        <f t="shared" si="449"/>
        <v/>
      </c>
      <c r="BF1416" s="118" t="str">
        <f t="shared" si="450"/>
        <v/>
      </c>
      <c r="BG1416" s="120"/>
      <c r="BH1416" s="120" t="str">
        <f t="shared" si="451"/>
        <v/>
      </c>
      <c r="BI1416" s="120" t="str">
        <f t="shared" si="452"/>
        <v/>
      </c>
      <c r="BJ1416" s="121"/>
      <c r="BK1416" s="120" t="str">
        <f t="shared" si="453"/>
        <v/>
      </c>
      <c r="BL1416" s="120" t="str">
        <f t="shared" si="454"/>
        <v/>
      </c>
      <c r="BM1416" s="120" t="str">
        <f t="shared" si="455"/>
        <v/>
      </c>
      <c r="BN1416" s="120" t="str">
        <f t="shared" si="456"/>
        <v/>
      </c>
      <c r="BO1416" s="120" t="str">
        <f t="shared" si="457"/>
        <v/>
      </c>
      <c r="BP1416" s="120" t="str">
        <f t="shared" si="458"/>
        <v/>
      </c>
      <c r="BQ1416" s="98"/>
      <c r="BR1416" s="98"/>
      <c r="BS1416" s="98"/>
      <c r="BT1416" s="98"/>
      <c r="BU1416" s="98"/>
      <c r="BV1416" s="98"/>
      <c r="BW1416" s="98"/>
      <c r="BX1416" s="98"/>
      <c r="BY1416" s="98"/>
      <c r="BZ1416" s="98"/>
      <c r="CA1416" s="98"/>
      <c r="CB1416" s="98"/>
      <c r="CC1416" s="98"/>
      <c r="CD1416" s="98"/>
      <c r="CE1416" s="98"/>
      <c r="CF1416" s="98"/>
      <c r="CG1416" s="98"/>
      <c r="CH1416" s="98"/>
      <c r="CI1416" s="98"/>
      <c r="CJ1416" s="98"/>
      <c r="CK1416" s="98"/>
      <c r="CL1416" s="98"/>
      <c r="CM1416" s="98"/>
      <c r="CN1416" s="98"/>
      <c r="CO1416" s="98"/>
      <c r="CP1416" s="98"/>
      <c r="CQ1416" s="98"/>
      <c r="CR1416" s="98"/>
      <c r="CS1416" s="98"/>
    </row>
    <row r="1417" spans="1:97" s="4" customFormat="1" ht="18.75" customHeight="1" x14ac:dyDescent="0.2">
      <c r="A1417" s="3">
        <f t="shared" si="459"/>
        <v>1405</v>
      </c>
      <c r="B1417" s="263"/>
      <c r="C1417" s="263"/>
      <c r="D1417" s="262"/>
      <c r="E1417" s="259"/>
      <c r="F1417" s="259"/>
      <c r="G1417" s="43"/>
      <c r="H1417" s="264"/>
      <c r="I1417" s="261"/>
      <c r="J1417" s="106"/>
      <c r="K1417" s="247"/>
      <c r="L1417" s="247"/>
      <c r="M1417" s="247"/>
      <c r="N1417" s="248" t="str">
        <f>IF(AND(K1417&lt;&gt;"",L1417&lt;&gt;"",J1417&lt;&gt;""),ROUND(MIN(IF(OR(J1417="OZZ",J1417="ZZ"),5000,17300),TRUNC(0.75*(SUMIF($D$12:$D1417,$D1417,K$12:K1417)+SUMIF($D$12:$D1417,$D1417,L$12:L1417)),2)) - SUMIF($D$12:$D1416,$D1417,N$12:N1416),2),"")</f>
        <v/>
      </c>
      <c r="O1417" s="249" t="str">
        <f>IF(AND(K1417&lt;&gt;"",L1417&lt;&gt;"",M1417&lt;&gt;"",J1417&lt;&gt;"",AH1417&lt;&gt;""),IF(OR(J1417="OZZ",J1417="ZZ"),ROUND(0-SUMIF($D$12:$D1416,$D1417,O$12:O1416),2),IF(M1417=0,0,ROUND(MIN(MIN(17300,TRUNC(0.75*(SUMIF($D$12:$D$2012,$D1417,K$12:K$2012)+SUMIF($D$12:$D$2012,$D1417,L$12:L$2012)),2)+SUMIF($D$12:$D1417,$D1417,AH$12:AH1417))-SUMIF($D$12:$D1416,$D1417,O$12:O1416)-SUMIF($D$12:$D$2012,$D1417,N$12:N$2012),AH1417),2))),"")</f>
        <v/>
      </c>
      <c r="P1417" s="250" t="str">
        <f>IF(J1417&lt;&gt;"",1000 - SUMIF($D$12:$D1416,$D1417,P$12:P1416),"")</f>
        <v/>
      </c>
      <c r="Q1417" s="106"/>
      <c r="R1417" s="247"/>
      <c r="S1417" s="247"/>
      <c r="T1417" s="247"/>
      <c r="U1417" s="248" t="str">
        <f>IF(AND(R1417&lt;&gt;"",S1417&lt;&gt;"",Q1417&lt;&gt;""),ROUND(MIN(IF(OR(Q1417="OZZ",Q1417="ZZ"),5000,17300),TRUNC(0.75*(SUMIF($D$12:$D1417,$D1417,R$12:R1417)+SUMIF($D$12:$D1417,$D1417,S$12:S1417)),2)) - SUMIF($D$12:$D1416,$D1417,U$12:U1416),2),"")</f>
        <v/>
      </c>
      <c r="V1417" s="248" t="str">
        <f>IF(AND(R1417&lt;&gt;"",S1417&lt;&gt;"",T1417&lt;&gt;"",Q1417&lt;&gt;"",AL1417&lt;&gt;""),IF(OR(Q1417="OZZ",Q1417="ZZ"),ROUND(0-SUMIF($D$12:$D1416,$D1417,V$12:V1416),2),IF(T1417=0,0,ROUND(MIN(MIN(17300,TRUNC(0.75*(SUMIF($D$12:$D$2012,$D1417,R$12:R$2012)+SUMIF($D$12:$D$2012,$D1417,S$12:S$2012)),2)+SUMIF($D$12:$D1417,$D1417,AL$12:AL1417))-SUMIF($D$12:$D1416,$D1417,V$12:V1416)-SUMIF($D$12:$D$2012,$D1417,U$12:U$2012),AL1417),2))),"")</f>
        <v/>
      </c>
      <c r="W1417" s="250" t="str">
        <f>IF(Q1417&lt;&gt;"",1000 - SUMIF($D$12:$D1416,$D1417,W$12:W1416),"")</f>
        <v/>
      </c>
      <c r="X1417" s="106"/>
      <c r="Y1417" s="247"/>
      <c r="Z1417" s="247"/>
      <c r="AA1417" s="247"/>
      <c r="AB1417" s="248" t="str">
        <f>IF(AND(Y1417&lt;&gt;"",Z1417&lt;&gt;"",X1417&lt;&gt;""),ROUND(MIN(IF(OR(X1417="OZZ",X1417="ZZ"),5000,17300),TRUNC(0.75*(SUMIF($D$12:$D1417,$D1417,Y$12:Y1417)+SUMIF($D$12:$D1417,$D1417,Z$12:Z1417)),2)) - SUMIF($D$12:$D1416,$D1417,AB$12:AB1416),2),"")</f>
        <v/>
      </c>
      <c r="AC1417" s="251" t="str">
        <f>IF(AND(Y1417&lt;&gt;"",Z1417&lt;&gt;"",AA1417&lt;&gt;"",X1417&lt;&gt;"",AP1417&lt;&gt;""),IF(OR(X1417="OZZ",X1417="ZZ"),ROUND(0-SUMIF($D$12:$D1416,$D1417,AC$12:AC1416),2),IF(AA1417=0,0,ROUND(MIN(MIN(17300,TRUNC(0.75*(SUMIF($D$12:$D$2012,$D1417,Y$12:Y$2012)+SUMIF($D$12:$D$2012,$D1417,Z$12:Z$2012)),2)+SUMIF($D$12:$D1417,$D1417,AP$12:AP1417))-SUMIF($D$12:$D1416,$D1417,AC$12:AC1416)-SUMIF($D$12:$D$2012,$D1417,AB$12:AB$2012),AP1417),2))),"")</f>
        <v/>
      </c>
      <c r="AD1417" s="250" t="str">
        <f>IF(X1417&lt;&gt;"",1000 - SUMIF($D$12:$D1416,$D1417,AD$12:AD1416),"")</f>
        <v/>
      </c>
      <c r="AE1417" s="252"/>
      <c r="AF1417" s="253"/>
      <c r="AG1417" s="254"/>
      <c r="AH1417" s="255" t="str">
        <f t="shared" si="460"/>
        <v/>
      </c>
      <c r="AI1417" s="256"/>
      <c r="AJ1417" s="253"/>
      <c r="AK1417" s="254"/>
      <c r="AL1417" s="255" t="str">
        <f t="shared" si="461"/>
        <v/>
      </c>
      <c r="AM1417" s="256"/>
      <c r="AN1417" s="253"/>
      <c r="AO1417" s="254"/>
      <c r="AP1417" s="255" t="str">
        <f t="shared" si="441"/>
        <v/>
      </c>
      <c r="AQ1417" s="116"/>
      <c r="AR1417" s="116"/>
      <c r="AS1417" s="117"/>
      <c r="AT1417" s="118"/>
      <c r="AU1417" s="119" t="str">
        <f>IF(D1417&lt;&gt; "", IF(COUNTIF($D$12:$D1417,$D1417)&gt;1,0,IF(SUM(N1417,U1417,AB1417)&gt;0,IF(AND(X1417="",OR(Q1417&lt;&gt;"",J1417&lt;&gt;"")),IF(Q1417&lt;&gt;"",Q1417,IF(J1417&lt;&gt;"",J1417,0)),IF(AND(Q1417&lt;&gt;"",J1417&lt;&gt;"",Q1417=J1417),Q1417,X1417)),0)),"")</f>
        <v/>
      </c>
      <c r="AV1417" s="119" t="str">
        <f>IF(D1417&lt;&gt;"",IF(COUNTIF($D$12:$D1417,$D1417)&gt;1,0,IF(SUM(O1417,V1417,AC1417)&gt;0,IF(AND(X1417="",OR(Q1417&lt;&gt;"",J1417&lt;&gt;"")),IF(Q1417&lt;&gt;"",Q1417,IF(J1417&lt;&gt;"",J1417,0)),IF(AND(Q1417&lt;&gt;"",J1417&lt;&gt;"",Q1417=J1417),Q1417,X1417)),0)),"")</f>
        <v/>
      </c>
      <c r="AW1417" s="119" t="str">
        <f>IF(D1417&lt;&gt;"",IF(COUNTIF($D$12:$D1417,$D1417)&gt;1,0,IF(SUM(P1417,W1417,AD1417)&gt;0,IF(AND(X1417="",OR(Q1417&lt;&gt;"",J1417&lt;&gt;"")),IF(Q1417&lt;&gt;"",Q1417,IF(J1417&lt;&gt;"",J1417,0)),IF(AND(Q1417&lt;&gt;"",J1417&lt;&gt;"",Q1417=J1417),Q1417,X1417)),0)),"")</f>
        <v/>
      </c>
      <c r="AX1417" s="118" t="str">
        <f t="shared" si="442"/>
        <v/>
      </c>
      <c r="AY1417" s="118" t="str">
        <f t="shared" si="443"/>
        <v/>
      </c>
      <c r="AZ1417" s="118" t="str">
        <f t="shared" si="444"/>
        <v/>
      </c>
      <c r="BA1417" s="118" t="str">
        <f t="shared" si="445"/>
        <v/>
      </c>
      <c r="BB1417" s="118" t="str">
        <f t="shared" si="446"/>
        <v/>
      </c>
      <c r="BC1417" s="118" t="str">
        <f t="shared" si="447"/>
        <v/>
      </c>
      <c r="BD1417" s="118" t="str">
        <f t="shared" si="448"/>
        <v/>
      </c>
      <c r="BE1417" s="118" t="str">
        <f t="shared" si="449"/>
        <v/>
      </c>
      <c r="BF1417" s="118" t="str">
        <f t="shared" si="450"/>
        <v/>
      </c>
      <c r="BG1417" s="120"/>
      <c r="BH1417" s="120" t="str">
        <f t="shared" si="451"/>
        <v/>
      </c>
      <c r="BI1417" s="120" t="str">
        <f t="shared" si="452"/>
        <v/>
      </c>
      <c r="BJ1417" s="121"/>
      <c r="BK1417" s="120" t="str">
        <f t="shared" si="453"/>
        <v/>
      </c>
      <c r="BL1417" s="120" t="str">
        <f t="shared" si="454"/>
        <v/>
      </c>
      <c r="BM1417" s="120" t="str">
        <f t="shared" si="455"/>
        <v/>
      </c>
      <c r="BN1417" s="120" t="str">
        <f t="shared" si="456"/>
        <v/>
      </c>
      <c r="BO1417" s="120" t="str">
        <f t="shared" si="457"/>
        <v/>
      </c>
      <c r="BP1417" s="120" t="str">
        <f t="shared" si="458"/>
        <v/>
      </c>
      <c r="BQ1417" s="98"/>
      <c r="BR1417" s="98"/>
      <c r="BS1417" s="98"/>
      <c r="BT1417" s="98"/>
      <c r="BU1417" s="98"/>
      <c r="BV1417" s="98"/>
      <c r="BW1417" s="98"/>
      <c r="BX1417" s="98"/>
      <c r="BY1417" s="98"/>
      <c r="BZ1417" s="98"/>
      <c r="CA1417" s="98"/>
      <c r="CB1417" s="98"/>
      <c r="CC1417" s="98"/>
      <c r="CD1417" s="98"/>
      <c r="CE1417" s="98"/>
      <c r="CF1417" s="98"/>
      <c r="CG1417" s="98"/>
      <c r="CH1417" s="98"/>
      <c r="CI1417" s="98"/>
      <c r="CJ1417" s="98"/>
      <c r="CK1417" s="98"/>
      <c r="CL1417" s="98"/>
      <c r="CM1417" s="98"/>
      <c r="CN1417" s="98"/>
      <c r="CO1417" s="98"/>
      <c r="CP1417" s="98"/>
      <c r="CQ1417" s="98"/>
      <c r="CR1417" s="98"/>
      <c r="CS1417" s="98"/>
    </row>
    <row r="1418" spans="1:97" s="4" customFormat="1" ht="18.75" customHeight="1" x14ac:dyDescent="0.2">
      <c r="A1418" s="3">
        <f t="shared" si="459"/>
        <v>1406</v>
      </c>
      <c r="B1418" s="263"/>
      <c r="C1418" s="263"/>
      <c r="D1418" s="263"/>
      <c r="E1418" s="259"/>
      <c r="F1418" s="259"/>
      <c r="G1418" s="43"/>
      <c r="H1418" s="264"/>
      <c r="I1418" s="261"/>
      <c r="J1418" s="106"/>
      <c r="K1418" s="247"/>
      <c r="L1418" s="247"/>
      <c r="M1418" s="247"/>
      <c r="N1418" s="248" t="str">
        <f>IF(AND(K1418&lt;&gt;"",L1418&lt;&gt;"",J1418&lt;&gt;""),ROUND(MIN(IF(OR(J1418="OZZ",J1418="ZZ"),5000,17300),TRUNC(0.75*(SUMIF($D$12:$D1418,$D1418,K$12:K1418)+SUMIF($D$12:$D1418,$D1418,L$12:L1418)),2)) - SUMIF($D$12:$D1417,$D1418,N$12:N1417),2),"")</f>
        <v/>
      </c>
      <c r="O1418" s="249" t="str">
        <f>IF(AND(K1418&lt;&gt;"",L1418&lt;&gt;"",M1418&lt;&gt;"",J1418&lt;&gt;"",AH1418&lt;&gt;""),IF(OR(J1418="OZZ",J1418="ZZ"),ROUND(0-SUMIF($D$12:$D1417,$D1418,O$12:O1417),2),IF(M1418=0,0,ROUND(MIN(MIN(17300,TRUNC(0.75*(SUMIF($D$12:$D$2012,$D1418,K$12:K$2012)+SUMIF($D$12:$D$2012,$D1418,L$12:L$2012)),2)+SUMIF($D$12:$D1418,$D1418,AH$12:AH1418))-SUMIF($D$12:$D1417,$D1418,O$12:O1417)-SUMIF($D$12:$D$2012,$D1418,N$12:N$2012),AH1418),2))),"")</f>
        <v/>
      </c>
      <c r="P1418" s="250" t="str">
        <f>IF(J1418&lt;&gt;"",1000 - SUMIF($D$12:$D1417,$D1418,P$12:P1417),"")</f>
        <v/>
      </c>
      <c r="Q1418" s="106"/>
      <c r="R1418" s="247"/>
      <c r="S1418" s="247"/>
      <c r="T1418" s="247"/>
      <c r="U1418" s="248" t="str">
        <f>IF(AND(R1418&lt;&gt;"",S1418&lt;&gt;"",Q1418&lt;&gt;""),ROUND(MIN(IF(OR(Q1418="OZZ",Q1418="ZZ"),5000,17300),TRUNC(0.75*(SUMIF($D$12:$D1418,$D1418,R$12:R1418)+SUMIF($D$12:$D1418,$D1418,S$12:S1418)),2)) - SUMIF($D$12:$D1417,$D1418,U$12:U1417),2),"")</f>
        <v/>
      </c>
      <c r="V1418" s="248" t="str">
        <f>IF(AND(R1418&lt;&gt;"",S1418&lt;&gt;"",T1418&lt;&gt;"",Q1418&lt;&gt;"",AL1418&lt;&gt;""),IF(OR(Q1418="OZZ",Q1418="ZZ"),ROUND(0-SUMIF($D$12:$D1417,$D1418,V$12:V1417),2),IF(T1418=0,0,ROUND(MIN(MIN(17300,TRUNC(0.75*(SUMIF($D$12:$D$2012,$D1418,R$12:R$2012)+SUMIF($D$12:$D$2012,$D1418,S$12:S$2012)),2)+SUMIF($D$12:$D1418,$D1418,AL$12:AL1418))-SUMIF($D$12:$D1417,$D1418,V$12:V1417)-SUMIF($D$12:$D$2012,$D1418,U$12:U$2012),AL1418),2))),"")</f>
        <v/>
      </c>
      <c r="W1418" s="250" t="str">
        <f>IF(Q1418&lt;&gt;"",1000 - SUMIF($D$12:$D1417,$D1418,W$12:W1417),"")</f>
        <v/>
      </c>
      <c r="X1418" s="106"/>
      <c r="Y1418" s="247"/>
      <c r="Z1418" s="247"/>
      <c r="AA1418" s="247"/>
      <c r="AB1418" s="248" t="str">
        <f>IF(AND(Y1418&lt;&gt;"",Z1418&lt;&gt;"",X1418&lt;&gt;""),ROUND(MIN(IF(OR(X1418="OZZ",X1418="ZZ"),5000,17300),TRUNC(0.75*(SUMIF($D$12:$D1418,$D1418,Y$12:Y1418)+SUMIF($D$12:$D1418,$D1418,Z$12:Z1418)),2)) - SUMIF($D$12:$D1417,$D1418,AB$12:AB1417),2),"")</f>
        <v/>
      </c>
      <c r="AC1418" s="251" t="str">
        <f>IF(AND(Y1418&lt;&gt;"",Z1418&lt;&gt;"",AA1418&lt;&gt;"",X1418&lt;&gt;"",AP1418&lt;&gt;""),IF(OR(X1418="OZZ",X1418="ZZ"),ROUND(0-SUMIF($D$12:$D1417,$D1418,AC$12:AC1417),2),IF(AA1418=0,0,ROUND(MIN(MIN(17300,TRUNC(0.75*(SUMIF($D$12:$D$2012,$D1418,Y$12:Y$2012)+SUMIF($D$12:$D$2012,$D1418,Z$12:Z$2012)),2)+SUMIF($D$12:$D1418,$D1418,AP$12:AP1418))-SUMIF($D$12:$D1417,$D1418,AC$12:AC1417)-SUMIF($D$12:$D$2012,$D1418,AB$12:AB$2012),AP1418),2))),"")</f>
        <v/>
      </c>
      <c r="AD1418" s="250" t="str">
        <f>IF(X1418&lt;&gt;"",1000 - SUMIF($D$12:$D1417,$D1418,AD$12:AD1417),"")</f>
        <v/>
      </c>
      <c r="AE1418" s="252"/>
      <c r="AF1418" s="253"/>
      <c r="AG1418" s="254"/>
      <c r="AH1418" s="255" t="str">
        <f t="shared" si="460"/>
        <v/>
      </c>
      <c r="AI1418" s="256"/>
      <c r="AJ1418" s="253"/>
      <c r="AK1418" s="254"/>
      <c r="AL1418" s="255" t="str">
        <f t="shared" si="461"/>
        <v/>
      </c>
      <c r="AM1418" s="256"/>
      <c r="AN1418" s="253"/>
      <c r="AO1418" s="254"/>
      <c r="AP1418" s="255" t="str">
        <f t="shared" si="441"/>
        <v/>
      </c>
      <c r="AQ1418" s="116"/>
      <c r="AR1418" s="116"/>
      <c r="AS1418" s="117"/>
      <c r="AT1418" s="118"/>
      <c r="AU1418" s="119" t="str">
        <f>IF(D1418&lt;&gt; "", IF(COUNTIF($D$12:$D1418,$D1418)&gt;1,0,IF(SUM(N1418,U1418,AB1418)&gt;0,IF(AND(X1418="",OR(Q1418&lt;&gt;"",J1418&lt;&gt;"")),IF(Q1418&lt;&gt;"",Q1418,IF(J1418&lt;&gt;"",J1418,0)),IF(AND(Q1418&lt;&gt;"",J1418&lt;&gt;"",Q1418=J1418),Q1418,X1418)),0)),"")</f>
        <v/>
      </c>
      <c r="AV1418" s="119" t="str">
        <f>IF(D1418&lt;&gt;"",IF(COUNTIF($D$12:$D1418,$D1418)&gt;1,0,IF(SUM(O1418,V1418,AC1418)&gt;0,IF(AND(X1418="",OR(Q1418&lt;&gt;"",J1418&lt;&gt;"")),IF(Q1418&lt;&gt;"",Q1418,IF(J1418&lt;&gt;"",J1418,0)),IF(AND(Q1418&lt;&gt;"",J1418&lt;&gt;"",Q1418=J1418),Q1418,X1418)),0)),"")</f>
        <v/>
      </c>
      <c r="AW1418" s="119" t="str">
        <f>IF(D1418&lt;&gt;"",IF(COUNTIF($D$12:$D1418,$D1418)&gt;1,0,IF(SUM(P1418,W1418,AD1418)&gt;0,IF(AND(X1418="",OR(Q1418&lt;&gt;"",J1418&lt;&gt;"")),IF(Q1418&lt;&gt;"",Q1418,IF(J1418&lt;&gt;"",J1418,0)),IF(AND(Q1418&lt;&gt;"",J1418&lt;&gt;"",Q1418=J1418),Q1418,X1418)),0)),"")</f>
        <v/>
      </c>
      <c r="AX1418" s="118" t="str">
        <f t="shared" si="442"/>
        <v/>
      </c>
      <c r="AY1418" s="118" t="str">
        <f t="shared" si="443"/>
        <v/>
      </c>
      <c r="AZ1418" s="118" t="str">
        <f t="shared" si="444"/>
        <v/>
      </c>
      <c r="BA1418" s="118" t="str">
        <f t="shared" si="445"/>
        <v/>
      </c>
      <c r="BB1418" s="118" t="str">
        <f t="shared" si="446"/>
        <v/>
      </c>
      <c r="BC1418" s="118" t="str">
        <f t="shared" si="447"/>
        <v/>
      </c>
      <c r="BD1418" s="118" t="str">
        <f t="shared" si="448"/>
        <v/>
      </c>
      <c r="BE1418" s="118" t="str">
        <f t="shared" si="449"/>
        <v/>
      </c>
      <c r="BF1418" s="118" t="str">
        <f t="shared" si="450"/>
        <v/>
      </c>
      <c r="BG1418" s="120"/>
      <c r="BH1418" s="120" t="str">
        <f t="shared" si="451"/>
        <v/>
      </c>
      <c r="BI1418" s="120" t="str">
        <f t="shared" si="452"/>
        <v/>
      </c>
      <c r="BJ1418" s="121"/>
      <c r="BK1418" s="120" t="str">
        <f t="shared" si="453"/>
        <v/>
      </c>
      <c r="BL1418" s="120" t="str">
        <f t="shared" si="454"/>
        <v/>
      </c>
      <c r="BM1418" s="120" t="str">
        <f t="shared" si="455"/>
        <v/>
      </c>
      <c r="BN1418" s="120" t="str">
        <f t="shared" si="456"/>
        <v/>
      </c>
      <c r="BO1418" s="120" t="str">
        <f t="shared" si="457"/>
        <v/>
      </c>
      <c r="BP1418" s="120" t="str">
        <f t="shared" si="458"/>
        <v/>
      </c>
      <c r="BQ1418" s="98"/>
      <c r="BR1418" s="98"/>
      <c r="BS1418" s="98"/>
      <c r="BT1418" s="98"/>
      <c r="BU1418" s="98"/>
      <c r="BV1418" s="98"/>
      <c r="BW1418" s="98"/>
      <c r="BX1418" s="98"/>
      <c r="BY1418" s="98"/>
      <c r="BZ1418" s="98"/>
      <c r="CA1418" s="98"/>
      <c r="CB1418" s="98"/>
      <c r="CC1418" s="98"/>
      <c r="CD1418" s="98"/>
      <c r="CE1418" s="98"/>
      <c r="CF1418" s="98"/>
      <c r="CG1418" s="98"/>
      <c r="CH1418" s="98"/>
      <c r="CI1418" s="98"/>
      <c r="CJ1418" s="98"/>
      <c r="CK1418" s="98"/>
      <c r="CL1418" s="98"/>
      <c r="CM1418" s="98"/>
      <c r="CN1418" s="98"/>
      <c r="CO1418" s="98"/>
      <c r="CP1418" s="98"/>
      <c r="CQ1418" s="98"/>
      <c r="CR1418" s="98"/>
      <c r="CS1418" s="98"/>
    </row>
    <row r="1419" spans="1:97" s="4" customFormat="1" ht="18.75" customHeight="1" x14ac:dyDescent="0.2">
      <c r="A1419" s="3">
        <f t="shared" si="459"/>
        <v>1407</v>
      </c>
      <c r="B1419" s="263"/>
      <c r="C1419" s="263"/>
      <c r="D1419" s="263"/>
      <c r="E1419" s="259"/>
      <c r="F1419" s="259"/>
      <c r="G1419" s="43"/>
      <c r="H1419" s="264"/>
      <c r="I1419" s="261"/>
      <c r="J1419" s="106"/>
      <c r="K1419" s="247"/>
      <c r="L1419" s="247"/>
      <c r="M1419" s="247"/>
      <c r="N1419" s="248" t="str">
        <f>IF(AND(K1419&lt;&gt;"",L1419&lt;&gt;"",J1419&lt;&gt;""),ROUND(MIN(IF(OR(J1419="OZZ",J1419="ZZ"),5000,17300),TRUNC(0.75*(SUMIF($D$12:$D1419,$D1419,K$12:K1419)+SUMIF($D$12:$D1419,$D1419,L$12:L1419)),2)) - SUMIF($D$12:$D1418,$D1419,N$12:N1418),2),"")</f>
        <v/>
      </c>
      <c r="O1419" s="249" t="str">
        <f>IF(AND(K1419&lt;&gt;"",L1419&lt;&gt;"",M1419&lt;&gt;"",J1419&lt;&gt;"",AH1419&lt;&gt;""),IF(OR(J1419="OZZ",J1419="ZZ"),ROUND(0-SUMIF($D$12:$D1418,$D1419,O$12:O1418),2),IF(M1419=0,0,ROUND(MIN(MIN(17300,TRUNC(0.75*(SUMIF($D$12:$D$2012,$D1419,K$12:K$2012)+SUMIF($D$12:$D$2012,$D1419,L$12:L$2012)),2)+SUMIF($D$12:$D1419,$D1419,AH$12:AH1419))-SUMIF($D$12:$D1418,$D1419,O$12:O1418)-SUMIF($D$12:$D$2012,$D1419,N$12:N$2012),AH1419),2))),"")</f>
        <v/>
      </c>
      <c r="P1419" s="250" t="str">
        <f>IF(J1419&lt;&gt;"",1000 - SUMIF($D$12:$D1418,$D1419,P$12:P1418),"")</f>
        <v/>
      </c>
      <c r="Q1419" s="106"/>
      <c r="R1419" s="247"/>
      <c r="S1419" s="247"/>
      <c r="T1419" s="247"/>
      <c r="U1419" s="248" t="str">
        <f>IF(AND(R1419&lt;&gt;"",S1419&lt;&gt;"",Q1419&lt;&gt;""),ROUND(MIN(IF(OR(Q1419="OZZ",Q1419="ZZ"),5000,17300),TRUNC(0.75*(SUMIF($D$12:$D1419,$D1419,R$12:R1419)+SUMIF($D$12:$D1419,$D1419,S$12:S1419)),2)) - SUMIF($D$12:$D1418,$D1419,U$12:U1418),2),"")</f>
        <v/>
      </c>
      <c r="V1419" s="248" t="str">
        <f>IF(AND(R1419&lt;&gt;"",S1419&lt;&gt;"",T1419&lt;&gt;"",Q1419&lt;&gt;"",AL1419&lt;&gt;""),IF(OR(Q1419="OZZ",Q1419="ZZ"),ROUND(0-SUMIF($D$12:$D1418,$D1419,V$12:V1418),2),IF(T1419=0,0,ROUND(MIN(MIN(17300,TRUNC(0.75*(SUMIF($D$12:$D$2012,$D1419,R$12:R$2012)+SUMIF($D$12:$D$2012,$D1419,S$12:S$2012)),2)+SUMIF($D$12:$D1419,$D1419,AL$12:AL1419))-SUMIF($D$12:$D1418,$D1419,V$12:V1418)-SUMIF($D$12:$D$2012,$D1419,U$12:U$2012),AL1419),2))),"")</f>
        <v/>
      </c>
      <c r="W1419" s="250" t="str">
        <f>IF(Q1419&lt;&gt;"",1000 - SUMIF($D$12:$D1418,$D1419,W$12:W1418),"")</f>
        <v/>
      </c>
      <c r="X1419" s="106"/>
      <c r="Y1419" s="247"/>
      <c r="Z1419" s="247"/>
      <c r="AA1419" s="247"/>
      <c r="AB1419" s="248" t="str">
        <f>IF(AND(Y1419&lt;&gt;"",Z1419&lt;&gt;"",X1419&lt;&gt;""),ROUND(MIN(IF(OR(X1419="OZZ",X1419="ZZ"),5000,17300),TRUNC(0.75*(SUMIF($D$12:$D1419,$D1419,Y$12:Y1419)+SUMIF($D$12:$D1419,$D1419,Z$12:Z1419)),2)) - SUMIF($D$12:$D1418,$D1419,AB$12:AB1418),2),"")</f>
        <v/>
      </c>
      <c r="AC1419" s="251" t="str">
        <f>IF(AND(Y1419&lt;&gt;"",Z1419&lt;&gt;"",AA1419&lt;&gt;"",X1419&lt;&gt;"",AP1419&lt;&gt;""),IF(OR(X1419="OZZ",X1419="ZZ"),ROUND(0-SUMIF($D$12:$D1418,$D1419,AC$12:AC1418),2),IF(AA1419=0,0,ROUND(MIN(MIN(17300,TRUNC(0.75*(SUMIF($D$12:$D$2012,$D1419,Y$12:Y$2012)+SUMIF($D$12:$D$2012,$D1419,Z$12:Z$2012)),2)+SUMIF($D$12:$D1419,$D1419,AP$12:AP1419))-SUMIF($D$12:$D1418,$D1419,AC$12:AC1418)-SUMIF($D$12:$D$2012,$D1419,AB$12:AB$2012),AP1419),2))),"")</f>
        <v/>
      </c>
      <c r="AD1419" s="250" t="str">
        <f>IF(X1419&lt;&gt;"",1000 - SUMIF($D$12:$D1418,$D1419,AD$12:AD1418),"")</f>
        <v/>
      </c>
      <c r="AE1419" s="252"/>
      <c r="AF1419" s="253"/>
      <c r="AG1419" s="254"/>
      <c r="AH1419" s="255" t="str">
        <f t="shared" si="460"/>
        <v/>
      </c>
      <c r="AI1419" s="256"/>
      <c r="AJ1419" s="253"/>
      <c r="AK1419" s="254"/>
      <c r="AL1419" s="255" t="str">
        <f t="shared" si="461"/>
        <v/>
      </c>
      <c r="AM1419" s="256"/>
      <c r="AN1419" s="253"/>
      <c r="AO1419" s="254"/>
      <c r="AP1419" s="255" t="str">
        <f t="shared" si="441"/>
        <v/>
      </c>
      <c r="AQ1419" s="116"/>
      <c r="AR1419" s="116"/>
      <c r="AS1419" s="117"/>
      <c r="AT1419" s="118"/>
      <c r="AU1419" s="119" t="str">
        <f>IF(D1419&lt;&gt; "", IF(COUNTIF($D$12:$D1419,$D1419)&gt;1,0,IF(SUM(N1419,U1419,AB1419)&gt;0,IF(AND(X1419="",OR(Q1419&lt;&gt;"",J1419&lt;&gt;"")),IF(Q1419&lt;&gt;"",Q1419,IF(J1419&lt;&gt;"",J1419,0)),IF(AND(Q1419&lt;&gt;"",J1419&lt;&gt;"",Q1419=J1419),Q1419,X1419)),0)),"")</f>
        <v/>
      </c>
      <c r="AV1419" s="119" t="str">
        <f>IF(D1419&lt;&gt;"",IF(COUNTIF($D$12:$D1419,$D1419)&gt;1,0,IF(SUM(O1419,V1419,AC1419)&gt;0,IF(AND(X1419="",OR(Q1419&lt;&gt;"",J1419&lt;&gt;"")),IF(Q1419&lt;&gt;"",Q1419,IF(J1419&lt;&gt;"",J1419,0)),IF(AND(Q1419&lt;&gt;"",J1419&lt;&gt;"",Q1419=J1419),Q1419,X1419)),0)),"")</f>
        <v/>
      </c>
      <c r="AW1419" s="119" t="str">
        <f>IF(D1419&lt;&gt;"",IF(COUNTIF($D$12:$D1419,$D1419)&gt;1,0,IF(SUM(P1419,W1419,AD1419)&gt;0,IF(AND(X1419="",OR(Q1419&lt;&gt;"",J1419&lt;&gt;"")),IF(Q1419&lt;&gt;"",Q1419,IF(J1419&lt;&gt;"",J1419,0)),IF(AND(Q1419&lt;&gt;"",J1419&lt;&gt;"",Q1419=J1419),Q1419,X1419)),0)),"")</f>
        <v/>
      </c>
      <c r="AX1419" s="118" t="str">
        <f t="shared" si="442"/>
        <v/>
      </c>
      <c r="AY1419" s="118" t="str">
        <f t="shared" si="443"/>
        <v/>
      </c>
      <c r="AZ1419" s="118" t="str">
        <f t="shared" si="444"/>
        <v/>
      </c>
      <c r="BA1419" s="118" t="str">
        <f t="shared" si="445"/>
        <v/>
      </c>
      <c r="BB1419" s="118" t="str">
        <f t="shared" si="446"/>
        <v/>
      </c>
      <c r="BC1419" s="118" t="str">
        <f t="shared" si="447"/>
        <v/>
      </c>
      <c r="BD1419" s="118" t="str">
        <f t="shared" si="448"/>
        <v/>
      </c>
      <c r="BE1419" s="118" t="str">
        <f t="shared" si="449"/>
        <v/>
      </c>
      <c r="BF1419" s="118" t="str">
        <f t="shared" si="450"/>
        <v/>
      </c>
      <c r="BG1419" s="120"/>
      <c r="BH1419" s="120" t="str">
        <f t="shared" si="451"/>
        <v/>
      </c>
      <c r="BI1419" s="120" t="str">
        <f t="shared" si="452"/>
        <v/>
      </c>
      <c r="BJ1419" s="121"/>
      <c r="BK1419" s="120" t="str">
        <f t="shared" si="453"/>
        <v/>
      </c>
      <c r="BL1419" s="120" t="str">
        <f t="shared" si="454"/>
        <v/>
      </c>
      <c r="BM1419" s="120" t="str">
        <f t="shared" si="455"/>
        <v/>
      </c>
      <c r="BN1419" s="120" t="str">
        <f t="shared" si="456"/>
        <v/>
      </c>
      <c r="BO1419" s="120" t="str">
        <f t="shared" si="457"/>
        <v/>
      </c>
      <c r="BP1419" s="120" t="str">
        <f t="shared" si="458"/>
        <v/>
      </c>
      <c r="BQ1419" s="98"/>
      <c r="BR1419" s="98"/>
      <c r="BS1419" s="98"/>
      <c r="BT1419" s="98"/>
      <c r="BU1419" s="98"/>
      <c r="BV1419" s="98"/>
      <c r="BW1419" s="98"/>
      <c r="BX1419" s="98"/>
      <c r="BY1419" s="98"/>
      <c r="BZ1419" s="98"/>
      <c r="CA1419" s="98"/>
      <c r="CB1419" s="98"/>
      <c r="CC1419" s="98"/>
      <c r="CD1419" s="98"/>
      <c r="CE1419" s="98"/>
      <c r="CF1419" s="98"/>
      <c r="CG1419" s="98"/>
      <c r="CH1419" s="98"/>
      <c r="CI1419" s="98"/>
      <c r="CJ1419" s="98"/>
      <c r="CK1419" s="98"/>
      <c r="CL1419" s="98"/>
      <c r="CM1419" s="98"/>
      <c r="CN1419" s="98"/>
      <c r="CO1419" s="98"/>
      <c r="CP1419" s="98"/>
      <c r="CQ1419" s="98"/>
      <c r="CR1419" s="98"/>
      <c r="CS1419" s="98"/>
    </row>
    <row r="1420" spans="1:97" s="4" customFormat="1" ht="18.75" customHeight="1" x14ac:dyDescent="0.2">
      <c r="A1420" s="3">
        <f t="shared" si="459"/>
        <v>1408</v>
      </c>
      <c r="B1420" s="263"/>
      <c r="C1420" s="263"/>
      <c r="D1420" s="263"/>
      <c r="E1420" s="259"/>
      <c r="F1420" s="259"/>
      <c r="G1420" s="43"/>
      <c r="H1420" s="264"/>
      <c r="I1420" s="261"/>
      <c r="J1420" s="106"/>
      <c r="K1420" s="247"/>
      <c r="L1420" s="247"/>
      <c r="M1420" s="247"/>
      <c r="N1420" s="248" t="str">
        <f>IF(AND(K1420&lt;&gt;"",L1420&lt;&gt;"",J1420&lt;&gt;""),ROUND(MIN(IF(OR(J1420="OZZ",J1420="ZZ"),5000,17300),TRUNC(0.75*(SUMIF($D$12:$D1420,$D1420,K$12:K1420)+SUMIF($D$12:$D1420,$D1420,L$12:L1420)),2)) - SUMIF($D$12:$D1419,$D1420,N$12:N1419),2),"")</f>
        <v/>
      </c>
      <c r="O1420" s="249" t="str">
        <f>IF(AND(K1420&lt;&gt;"",L1420&lt;&gt;"",M1420&lt;&gt;"",J1420&lt;&gt;"",AH1420&lt;&gt;""),IF(OR(J1420="OZZ",J1420="ZZ"),ROUND(0-SUMIF($D$12:$D1419,$D1420,O$12:O1419),2),IF(M1420=0,0,ROUND(MIN(MIN(17300,TRUNC(0.75*(SUMIF($D$12:$D$2012,$D1420,K$12:K$2012)+SUMIF($D$12:$D$2012,$D1420,L$12:L$2012)),2)+SUMIF($D$12:$D1420,$D1420,AH$12:AH1420))-SUMIF($D$12:$D1419,$D1420,O$12:O1419)-SUMIF($D$12:$D$2012,$D1420,N$12:N$2012),AH1420),2))),"")</f>
        <v/>
      </c>
      <c r="P1420" s="250" t="str">
        <f>IF(J1420&lt;&gt;"",1000 - SUMIF($D$12:$D1419,$D1420,P$12:P1419),"")</f>
        <v/>
      </c>
      <c r="Q1420" s="106"/>
      <c r="R1420" s="247"/>
      <c r="S1420" s="247"/>
      <c r="T1420" s="247"/>
      <c r="U1420" s="248" t="str">
        <f>IF(AND(R1420&lt;&gt;"",S1420&lt;&gt;"",Q1420&lt;&gt;""),ROUND(MIN(IF(OR(Q1420="OZZ",Q1420="ZZ"),5000,17300),TRUNC(0.75*(SUMIF($D$12:$D1420,$D1420,R$12:R1420)+SUMIF($D$12:$D1420,$D1420,S$12:S1420)),2)) - SUMIF($D$12:$D1419,$D1420,U$12:U1419),2),"")</f>
        <v/>
      </c>
      <c r="V1420" s="248" t="str">
        <f>IF(AND(R1420&lt;&gt;"",S1420&lt;&gt;"",T1420&lt;&gt;"",Q1420&lt;&gt;"",AL1420&lt;&gt;""),IF(OR(Q1420="OZZ",Q1420="ZZ"),ROUND(0-SUMIF($D$12:$D1419,$D1420,V$12:V1419),2),IF(T1420=0,0,ROUND(MIN(MIN(17300,TRUNC(0.75*(SUMIF($D$12:$D$2012,$D1420,R$12:R$2012)+SUMIF($D$12:$D$2012,$D1420,S$12:S$2012)),2)+SUMIF($D$12:$D1420,$D1420,AL$12:AL1420))-SUMIF($D$12:$D1419,$D1420,V$12:V1419)-SUMIF($D$12:$D$2012,$D1420,U$12:U$2012),AL1420),2))),"")</f>
        <v/>
      </c>
      <c r="W1420" s="250" t="str">
        <f>IF(Q1420&lt;&gt;"",1000 - SUMIF($D$12:$D1419,$D1420,W$12:W1419),"")</f>
        <v/>
      </c>
      <c r="X1420" s="106"/>
      <c r="Y1420" s="247"/>
      <c r="Z1420" s="247"/>
      <c r="AA1420" s="247"/>
      <c r="AB1420" s="248" t="str">
        <f>IF(AND(Y1420&lt;&gt;"",Z1420&lt;&gt;"",X1420&lt;&gt;""),ROUND(MIN(IF(OR(X1420="OZZ",X1420="ZZ"),5000,17300),TRUNC(0.75*(SUMIF($D$12:$D1420,$D1420,Y$12:Y1420)+SUMIF($D$12:$D1420,$D1420,Z$12:Z1420)),2)) - SUMIF($D$12:$D1419,$D1420,AB$12:AB1419),2),"")</f>
        <v/>
      </c>
      <c r="AC1420" s="251" t="str">
        <f>IF(AND(Y1420&lt;&gt;"",Z1420&lt;&gt;"",AA1420&lt;&gt;"",X1420&lt;&gt;"",AP1420&lt;&gt;""),IF(OR(X1420="OZZ",X1420="ZZ"),ROUND(0-SUMIF($D$12:$D1419,$D1420,AC$12:AC1419),2),IF(AA1420=0,0,ROUND(MIN(MIN(17300,TRUNC(0.75*(SUMIF($D$12:$D$2012,$D1420,Y$12:Y$2012)+SUMIF($D$12:$D$2012,$D1420,Z$12:Z$2012)),2)+SUMIF($D$12:$D1420,$D1420,AP$12:AP1420))-SUMIF($D$12:$D1419,$D1420,AC$12:AC1419)-SUMIF($D$12:$D$2012,$D1420,AB$12:AB$2012),AP1420),2))),"")</f>
        <v/>
      </c>
      <c r="AD1420" s="250" t="str">
        <f>IF(X1420&lt;&gt;"",1000 - SUMIF($D$12:$D1419,$D1420,AD$12:AD1419),"")</f>
        <v/>
      </c>
      <c r="AE1420" s="252"/>
      <c r="AF1420" s="253"/>
      <c r="AG1420" s="254"/>
      <c r="AH1420" s="255" t="str">
        <f t="shared" si="460"/>
        <v/>
      </c>
      <c r="AI1420" s="256"/>
      <c r="AJ1420" s="253"/>
      <c r="AK1420" s="254"/>
      <c r="AL1420" s="255" t="str">
        <f t="shared" si="461"/>
        <v/>
      </c>
      <c r="AM1420" s="256"/>
      <c r="AN1420" s="253"/>
      <c r="AO1420" s="254"/>
      <c r="AP1420" s="255" t="str">
        <f t="shared" si="441"/>
        <v/>
      </c>
      <c r="AQ1420" s="116"/>
      <c r="AR1420" s="116"/>
      <c r="AS1420" s="117"/>
      <c r="AT1420" s="118"/>
      <c r="AU1420" s="119" t="str">
        <f>IF(D1420&lt;&gt; "", IF(COUNTIF($D$12:$D1420,$D1420)&gt;1,0,IF(SUM(N1420,U1420,AB1420)&gt;0,IF(AND(X1420="",OR(Q1420&lt;&gt;"",J1420&lt;&gt;"")),IF(Q1420&lt;&gt;"",Q1420,IF(J1420&lt;&gt;"",J1420,0)),IF(AND(Q1420&lt;&gt;"",J1420&lt;&gt;"",Q1420=J1420),Q1420,X1420)),0)),"")</f>
        <v/>
      </c>
      <c r="AV1420" s="119" t="str">
        <f>IF(D1420&lt;&gt;"",IF(COUNTIF($D$12:$D1420,$D1420)&gt;1,0,IF(SUM(O1420,V1420,AC1420)&gt;0,IF(AND(X1420="",OR(Q1420&lt;&gt;"",J1420&lt;&gt;"")),IF(Q1420&lt;&gt;"",Q1420,IF(J1420&lt;&gt;"",J1420,0)),IF(AND(Q1420&lt;&gt;"",J1420&lt;&gt;"",Q1420=J1420),Q1420,X1420)),0)),"")</f>
        <v/>
      </c>
      <c r="AW1420" s="119" t="str">
        <f>IF(D1420&lt;&gt;"",IF(COUNTIF($D$12:$D1420,$D1420)&gt;1,0,IF(SUM(P1420,W1420,AD1420)&gt;0,IF(AND(X1420="",OR(Q1420&lt;&gt;"",J1420&lt;&gt;"")),IF(Q1420&lt;&gt;"",Q1420,IF(J1420&lt;&gt;"",J1420,0)),IF(AND(Q1420&lt;&gt;"",J1420&lt;&gt;"",Q1420=J1420),Q1420,X1420)),0)),"")</f>
        <v/>
      </c>
      <c r="AX1420" s="118" t="str">
        <f t="shared" si="442"/>
        <v/>
      </c>
      <c r="AY1420" s="118" t="str">
        <f t="shared" si="443"/>
        <v/>
      </c>
      <c r="AZ1420" s="118" t="str">
        <f t="shared" si="444"/>
        <v/>
      </c>
      <c r="BA1420" s="118" t="str">
        <f t="shared" si="445"/>
        <v/>
      </c>
      <c r="BB1420" s="118" t="str">
        <f t="shared" si="446"/>
        <v/>
      </c>
      <c r="BC1420" s="118" t="str">
        <f t="shared" si="447"/>
        <v/>
      </c>
      <c r="BD1420" s="118" t="str">
        <f t="shared" si="448"/>
        <v/>
      </c>
      <c r="BE1420" s="118" t="str">
        <f t="shared" si="449"/>
        <v/>
      </c>
      <c r="BF1420" s="118" t="str">
        <f t="shared" si="450"/>
        <v/>
      </c>
      <c r="BG1420" s="120"/>
      <c r="BH1420" s="120" t="str">
        <f t="shared" si="451"/>
        <v/>
      </c>
      <c r="BI1420" s="120" t="str">
        <f t="shared" si="452"/>
        <v/>
      </c>
      <c r="BJ1420" s="121"/>
      <c r="BK1420" s="120" t="str">
        <f t="shared" si="453"/>
        <v/>
      </c>
      <c r="BL1420" s="120" t="str">
        <f t="shared" si="454"/>
        <v/>
      </c>
      <c r="BM1420" s="120" t="str">
        <f t="shared" si="455"/>
        <v/>
      </c>
      <c r="BN1420" s="120" t="str">
        <f t="shared" si="456"/>
        <v/>
      </c>
      <c r="BO1420" s="120" t="str">
        <f t="shared" si="457"/>
        <v/>
      </c>
      <c r="BP1420" s="120" t="str">
        <f t="shared" si="458"/>
        <v/>
      </c>
      <c r="BQ1420" s="98"/>
      <c r="BR1420" s="98"/>
      <c r="BS1420" s="98"/>
      <c r="BT1420" s="98"/>
      <c r="BU1420" s="98"/>
      <c r="BV1420" s="98"/>
      <c r="BW1420" s="98"/>
      <c r="BX1420" s="98"/>
      <c r="BY1420" s="98"/>
      <c r="BZ1420" s="98"/>
      <c r="CA1420" s="98"/>
      <c r="CB1420" s="98"/>
      <c r="CC1420" s="98"/>
      <c r="CD1420" s="98"/>
      <c r="CE1420" s="98"/>
      <c r="CF1420" s="98"/>
      <c r="CG1420" s="98"/>
      <c r="CH1420" s="98"/>
      <c r="CI1420" s="98"/>
      <c r="CJ1420" s="98"/>
      <c r="CK1420" s="98"/>
      <c r="CL1420" s="98"/>
      <c r="CM1420" s="98"/>
      <c r="CN1420" s="98"/>
      <c r="CO1420" s="98"/>
      <c r="CP1420" s="98"/>
      <c r="CQ1420" s="98"/>
      <c r="CR1420" s="98"/>
      <c r="CS1420" s="98"/>
    </row>
    <row r="1421" spans="1:97" s="4" customFormat="1" ht="18.75" customHeight="1" x14ac:dyDescent="0.2">
      <c r="A1421" s="3">
        <f t="shared" si="459"/>
        <v>1409</v>
      </c>
      <c r="B1421" s="263"/>
      <c r="C1421" s="263"/>
      <c r="D1421" s="263"/>
      <c r="E1421" s="259"/>
      <c r="F1421" s="259"/>
      <c r="G1421" s="43"/>
      <c r="H1421" s="264"/>
      <c r="I1421" s="261"/>
      <c r="J1421" s="106"/>
      <c r="K1421" s="247"/>
      <c r="L1421" s="247"/>
      <c r="M1421" s="247"/>
      <c r="N1421" s="248" t="str">
        <f>IF(AND(K1421&lt;&gt;"",L1421&lt;&gt;"",J1421&lt;&gt;""),ROUND(MIN(IF(OR(J1421="OZZ",J1421="ZZ"),5000,17300),TRUNC(0.75*(SUMIF($D$12:$D1421,$D1421,K$12:K1421)+SUMIF($D$12:$D1421,$D1421,L$12:L1421)),2)) - SUMIF($D$12:$D1420,$D1421,N$12:N1420),2),"")</f>
        <v/>
      </c>
      <c r="O1421" s="249" t="str">
        <f>IF(AND(K1421&lt;&gt;"",L1421&lt;&gt;"",M1421&lt;&gt;"",J1421&lt;&gt;"",AH1421&lt;&gt;""),IF(OR(J1421="OZZ",J1421="ZZ"),ROUND(0-SUMIF($D$12:$D1420,$D1421,O$12:O1420),2),IF(M1421=0,0,ROUND(MIN(MIN(17300,TRUNC(0.75*(SUMIF($D$12:$D$2012,$D1421,K$12:K$2012)+SUMIF($D$12:$D$2012,$D1421,L$12:L$2012)),2)+SUMIF($D$12:$D1421,$D1421,AH$12:AH1421))-SUMIF($D$12:$D1420,$D1421,O$12:O1420)-SUMIF($D$12:$D$2012,$D1421,N$12:N$2012),AH1421),2))),"")</f>
        <v/>
      </c>
      <c r="P1421" s="250" t="str">
        <f>IF(J1421&lt;&gt;"",1000 - SUMIF($D$12:$D1420,$D1421,P$12:P1420),"")</f>
        <v/>
      </c>
      <c r="Q1421" s="106"/>
      <c r="R1421" s="247"/>
      <c r="S1421" s="247"/>
      <c r="T1421" s="247"/>
      <c r="U1421" s="248" t="str">
        <f>IF(AND(R1421&lt;&gt;"",S1421&lt;&gt;"",Q1421&lt;&gt;""),ROUND(MIN(IF(OR(Q1421="OZZ",Q1421="ZZ"),5000,17300),TRUNC(0.75*(SUMIF($D$12:$D1421,$D1421,R$12:R1421)+SUMIF($D$12:$D1421,$D1421,S$12:S1421)),2)) - SUMIF($D$12:$D1420,$D1421,U$12:U1420),2),"")</f>
        <v/>
      </c>
      <c r="V1421" s="248" t="str">
        <f>IF(AND(R1421&lt;&gt;"",S1421&lt;&gt;"",T1421&lt;&gt;"",Q1421&lt;&gt;"",AL1421&lt;&gt;""),IF(OR(Q1421="OZZ",Q1421="ZZ"),ROUND(0-SUMIF($D$12:$D1420,$D1421,V$12:V1420),2),IF(T1421=0,0,ROUND(MIN(MIN(17300,TRUNC(0.75*(SUMIF($D$12:$D$2012,$D1421,R$12:R$2012)+SUMIF($D$12:$D$2012,$D1421,S$12:S$2012)),2)+SUMIF($D$12:$D1421,$D1421,AL$12:AL1421))-SUMIF($D$12:$D1420,$D1421,V$12:V1420)-SUMIF($D$12:$D$2012,$D1421,U$12:U$2012),AL1421),2))),"")</f>
        <v/>
      </c>
      <c r="W1421" s="250" t="str">
        <f>IF(Q1421&lt;&gt;"",1000 - SUMIF($D$12:$D1420,$D1421,W$12:W1420),"")</f>
        <v/>
      </c>
      <c r="X1421" s="106"/>
      <c r="Y1421" s="247"/>
      <c r="Z1421" s="247"/>
      <c r="AA1421" s="247"/>
      <c r="AB1421" s="248" t="str">
        <f>IF(AND(Y1421&lt;&gt;"",Z1421&lt;&gt;"",X1421&lt;&gt;""),ROUND(MIN(IF(OR(X1421="OZZ",X1421="ZZ"),5000,17300),TRUNC(0.75*(SUMIF($D$12:$D1421,$D1421,Y$12:Y1421)+SUMIF($D$12:$D1421,$D1421,Z$12:Z1421)),2)) - SUMIF($D$12:$D1420,$D1421,AB$12:AB1420),2),"")</f>
        <v/>
      </c>
      <c r="AC1421" s="251" t="str">
        <f>IF(AND(Y1421&lt;&gt;"",Z1421&lt;&gt;"",AA1421&lt;&gt;"",X1421&lt;&gt;"",AP1421&lt;&gt;""),IF(OR(X1421="OZZ",X1421="ZZ"),ROUND(0-SUMIF($D$12:$D1420,$D1421,AC$12:AC1420),2),IF(AA1421=0,0,ROUND(MIN(MIN(17300,TRUNC(0.75*(SUMIF($D$12:$D$2012,$D1421,Y$12:Y$2012)+SUMIF($D$12:$D$2012,$D1421,Z$12:Z$2012)),2)+SUMIF($D$12:$D1421,$D1421,AP$12:AP1421))-SUMIF($D$12:$D1420,$D1421,AC$12:AC1420)-SUMIF($D$12:$D$2012,$D1421,AB$12:AB$2012),AP1421),2))),"")</f>
        <v/>
      </c>
      <c r="AD1421" s="250" t="str">
        <f>IF(X1421&lt;&gt;"",1000 - SUMIF($D$12:$D1420,$D1421,AD$12:AD1420),"")</f>
        <v/>
      </c>
      <c r="AE1421" s="252"/>
      <c r="AF1421" s="253"/>
      <c r="AG1421" s="254"/>
      <c r="AH1421" s="255" t="str">
        <f t="shared" si="460"/>
        <v/>
      </c>
      <c r="AI1421" s="256"/>
      <c r="AJ1421" s="253"/>
      <c r="AK1421" s="254"/>
      <c r="AL1421" s="255" t="str">
        <f t="shared" si="461"/>
        <v/>
      </c>
      <c r="AM1421" s="256"/>
      <c r="AN1421" s="253"/>
      <c r="AO1421" s="254"/>
      <c r="AP1421" s="255" t="str">
        <f t="shared" ref="AP1421:AP1484" si="462">IF(Y1421&lt;&gt;"",ROUND(AM1421,2)+ROUND(AN1421,2)+ROUND(AO1421,2),"")</f>
        <v/>
      </c>
      <c r="AQ1421" s="116"/>
      <c r="AR1421" s="116"/>
      <c r="AS1421" s="117"/>
      <c r="AT1421" s="118"/>
      <c r="AU1421" s="119" t="str">
        <f>IF(D1421&lt;&gt; "", IF(COUNTIF($D$12:$D1421,$D1421)&gt;1,0,IF(SUM(N1421,U1421,AB1421)&gt;0,IF(AND(X1421="",OR(Q1421&lt;&gt;"",J1421&lt;&gt;"")),IF(Q1421&lt;&gt;"",Q1421,IF(J1421&lt;&gt;"",J1421,0)),IF(AND(Q1421&lt;&gt;"",J1421&lt;&gt;"",Q1421=J1421),Q1421,X1421)),0)),"")</f>
        <v/>
      </c>
      <c r="AV1421" s="119" t="str">
        <f>IF(D1421&lt;&gt;"",IF(COUNTIF($D$12:$D1421,$D1421)&gt;1,0,IF(SUM(O1421,V1421,AC1421)&gt;0,IF(AND(X1421="",OR(Q1421&lt;&gt;"",J1421&lt;&gt;"")),IF(Q1421&lt;&gt;"",Q1421,IF(J1421&lt;&gt;"",J1421,0)),IF(AND(Q1421&lt;&gt;"",J1421&lt;&gt;"",Q1421=J1421),Q1421,X1421)),0)),"")</f>
        <v/>
      </c>
      <c r="AW1421" s="119" t="str">
        <f>IF(D1421&lt;&gt;"",IF(COUNTIF($D$12:$D1421,$D1421)&gt;1,0,IF(SUM(P1421,W1421,AD1421)&gt;0,IF(AND(X1421="",OR(Q1421&lt;&gt;"",J1421&lt;&gt;"")),IF(Q1421&lt;&gt;"",Q1421,IF(J1421&lt;&gt;"",J1421,0)),IF(AND(Q1421&lt;&gt;"",J1421&lt;&gt;"",Q1421=J1421),Q1421,X1421)),0)),"")</f>
        <v/>
      </c>
      <c r="AX1421" s="118" t="str">
        <f t="shared" ref="AX1421:AX1484" si="463">IF(D1421&lt;&gt;"",IF(J1421="OZP12",N1421,0),"")</f>
        <v/>
      </c>
      <c r="AY1421" s="118" t="str">
        <f t="shared" ref="AY1421:AY1484" si="464">IF(D1421&lt;&gt;"",IF(Q1421="OZP12",U1421,0),"")</f>
        <v/>
      </c>
      <c r="AZ1421" s="118" t="str">
        <f t="shared" ref="AZ1421:AZ1484" si="465">IF(D1421&lt;&gt;"",IF(X1421="OZP12",AB1421,0),"")</f>
        <v/>
      </c>
      <c r="BA1421" s="118" t="str">
        <f t="shared" ref="BA1421:BA1484" si="466">IF(D1421&lt;&gt;"",IF(J1421="TZP",N1421,0),"")</f>
        <v/>
      </c>
      <c r="BB1421" s="118" t="str">
        <f t="shared" ref="BB1421:BB1484" si="467">IF(D1421&lt;&gt;"",IF(Q1421="TZP",U1421,0),"")</f>
        <v/>
      </c>
      <c r="BC1421" s="118" t="str">
        <f t="shared" ref="BC1421:BC1484" si="468">IF(D1421&lt;&gt;"",IF(X1421="TZP",AB1421,0),"")</f>
        <v/>
      </c>
      <c r="BD1421" s="118" t="str">
        <f t="shared" ref="BD1421:BD1484" si="469">IF(D1421&lt;&gt;"",IF(J1421="OZZ",N1421,0),"")</f>
        <v/>
      </c>
      <c r="BE1421" s="118" t="str">
        <f t="shared" ref="BE1421:BE1484" si="470">IF(D1421&lt;&gt;"",IF(Q1421="OZZ",U1421,0),"")</f>
        <v/>
      </c>
      <c r="BF1421" s="118" t="str">
        <f t="shared" ref="BF1421:BF1484" si="471">IF(D1421&lt;&gt;"",IF(X1421="OZZ",AB1421,0),"")</f>
        <v/>
      </c>
      <c r="BG1421" s="120"/>
      <c r="BH1421" s="120" t="str">
        <f t="shared" ref="BH1421:BH1484" si="472">IF(D1421&lt;&gt;"",IF(ISERROR(FIND("/",D1421)), 0, 1),"")</f>
        <v/>
      </c>
      <c r="BI1421" s="120" t="str">
        <f t="shared" ref="BI1421:BI1484" si="473">IF(D1421&lt;&gt;"",IF(BH1421*1=0,D1421,CONCATENATE(MID(D1421,1,FIND("/",D1421,1)-1),MID(D1421,FIND("/",D1421,1)+1,LEN(D1421)))),"")</f>
        <v/>
      </c>
      <c r="BJ1421" s="121"/>
      <c r="BK1421" s="120" t="str">
        <f t="shared" ref="BK1421:BK1484" si="474">IF(D1421&lt;&gt;"",IF(J1421="OZP12",O1421,0),"")</f>
        <v/>
      </c>
      <c r="BL1421" s="120" t="str">
        <f t="shared" ref="BL1421:BL1484" si="475">IF(D1421&lt;&gt;"",IF(Q1421="OZP12",V1421,0),"")</f>
        <v/>
      </c>
      <c r="BM1421" s="120" t="str">
        <f t="shared" ref="BM1421:BM1484" si="476">IF(D1421&lt;&gt;"",IF(X1421="OZP12",AC1421,0),"")</f>
        <v/>
      </c>
      <c r="BN1421" s="120" t="str">
        <f t="shared" ref="BN1421:BN1484" si="477">IF(D1421&lt;&gt;"",IF(J1421="TZP",O1421,0),"")</f>
        <v/>
      </c>
      <c r="BO1421" s="120" t="str">
        <f t="shared" ref="BO1421:BO1484" si="478">IF(D1421&lt;&gt;"",IF(Q1421="TZP",V1421,0),"")</f>
        <v/>
      </c>
      <c r="BP1421" s="120" t="str">
        <f t="shared" ref="BP1421:BP1484" si="479">IF(D1421&lt;&gt;"",IF(X1421="TZP",AC1421,0),"")</f>
        <v/>
      </c>
      <c r="BQ1421" s="98"/>
      <c r="BR1421" s="98"/>
      <c r="BS1421" s="98"/>
      <c r="BT1421" s="98"/>
      <c r="BU1421" s="98"/>
      <c r="BV1421" s="98"/>
      <c r="BW1421" s="98"/>
      <c r="BX1421" s="98"/>
      <c r="BY1421" s="98"/>
      <c r="BZ1421" s="98"/>
      <c r="CA1421" s="98"/>
      <c r="CB1421" s="98"/>
      <c r="CC1421" s="98"/>
      <c r="CD1421" s="98"/>
      <c r="CE1421" s="98"/>
      <c r="CF1421" s="98"/>
      <c r="CG1421" s="98"/>
      <c r="CH1421" s="98"/>
      <c r="CI1421" s="98"/>
      <c r="CJ1421" s="98"/>
      <c r="CK1421" s="98"/>
      <c r="CL1421" s="98"/>
      <c r="CM1421" s="98"/>
      <c r="CN1421" s="98"/>
      <c r="CO1421" s="98"/>
      <c r="CP1421" s="98"/>
      <c r="CQ1421" s="98"/>
      <c r="CR1421" s="98"/>
      <c r="CS1421" s="98"/>
    </row>
    <row r="1422" spans="1:97" s="4" customFormat="1" ht="18.75" customHeight="1" x14ac:dyDescent="0.2">
      <c r="A1422" s="3">
        <f t="shared" ref="A1422:A1485" si="480">A1421+1</f>
        <v>1410</v>
      </c>
      <c r="B1422" s="263"/>
      <c r="C1422" s="263"/>
      <c r="D1422" s="263"/>
      <c r="E1422" s="259"/>
      <c r="F1422" s="259"/>
      <c r="G1422" s="43"/>
      <c r="H1422" s="264"/>
      <c r="I1422" s="261"/>
      <c r="J1422" s="106"/>
      <c r="K1422" s="247"/>
      <c r="L1422" s="247"/>
      <c r="M1422" s="247"/>
      <c r="N1422" s="248" t="str">
        <f>IF(AND(K1422&lt;&gt;"",L1422&lt;&gt;"",J1422&lt;&gt;""),ROUND(MIN(IF(OR(J1422="OZZ",J1422="ZZ"),5000,17300),TRUNC(0.75*(SUMIF($D$12:$D1422,$D1422,K$12:K1422)+SUMIF($D$12:$D1422,$D1422,L$12:L1422)),2)) - SUMIF($D$12:$D1421,$D1422,N$12:N1421),2),"")</f>
        <v/>
      </c>
      <c r="O1422" s="249" t="str">
        <f>IF(AND(K1422&lt;&gt;"",L1422&lt;&gt;"",M1422&lt;&gt;"",J1422&lt;&gt;"",AH1422&lt;&gt;""),IF(OR(J1422="OZZ",J1422="ZZ"),ROUND(0-SUMIF($D$12:$D1421,$D1422,O$12:O1421),2),IF(M1422=0,0,ROUND(MIN(MIN(17300,TRUNC(0.75*(SUMIF($D$12:$D$2012,$D1422,K$12:K$2012)+SUMIF($D$12:$D$2012,$D1422,L$12:L$2012)),2)+SUMIF($D$12:$D1422,$D1422,AH$12:AH1422))-SUMIF($D$12:$D1421,$D1422,O$12:O1421)-SUMIF($D$12:$D$2012,$D1422,N$12:N$2012),AH1422),2))),"")</f>
        <v/>
      </c>
      <c r="P1422" s="250" t="str">
        <f>IF(J1422&lt;&gt;"",1000 - SUMIF($D$12:$D1421,$D1422,P$12:P1421),"")</f>
        <v/>
      </c>
      <c r="Q1422" s="106"/>
      <c r="R1422" s="247"/>
      <c r="S1422" s="247"/>
      <c r="T1422" s="247"/>
      <c r="U1422" s="248" t="str">
        <f>IF(AND(R1422&lt;&gt;"",S1422&lt;&gt;"",Q1422&lt;&gt;""),ROUND(MIN(IF(OR(Q1422="OZZ",Q1422="ZZ"),5000,17300),TRUNC(0.75*(SUMIF($D$12:$D1422,$D1422,R$12:R1422)+SUMIF($D$12:$D1422,$D1422,S$12:S1422)),2)) - SUMIF($D$12:$D1421,$D1422,U$12:U1421),2),"")</f>
        <v/>
      </c>
      <c r="V1422" s="248" t="str">
        <f>IF(AND(R1422&lt;&gt;"",S1422&lt;&gt;"",T1422&lt;&gt;"",Q1422&lt;&gt;"",AL1422&lt;&gt;""),IF(OR(Q1422="OZZ",Q1422="ZZ"),ROUND(0-SUMIF($D$12:$D1421,$D1422,V$12:V1421),2),IF(T1422=0,0,ROUND(MIN(MIN(17300,TRUNC(0.75*(SUMIF($D$12:$D$2012,$D1422,R$12:R$2012)+SUMIF($D$12:$D$2012,$D1422,S$12:S$2012)),2)+SUMIF($D$12:$D1422,$D1422,AL$12:AL1422))-SUMIF($D$12:$D1421,$D1422,V$12:V1421)-SUMIF($D$12:$D$2012,$D1422,U$12:U$2012),AL1422),2))),"")</f>
        <v/>
      </c>
      <c r="W1422" s="250" t="str">
        <f>IF(Q1422&lt;&gt;"",1000 - SUMIF($D$12:$D1421,$D1422,W$12:W1421),"")</f>
        <v/>
      </c>
      <c r="X1422" s="106"/>
      <c r="Y1422" s="247"/>
      <c r="Z1422" s="247"/>
      <c r="AA1422" s="247"/>
      <c r="AB1422" s="248" t="str">
        <f>IF(AND(Y1422&lt;&gt;"",Z1422&lt;&gt;"",X1422&lt;&gt;""),ROUND(MIN(IF(OR(X1422="OZZ",X1422="ZZ"),5000,17300),TRUNC(0.75*(SUMIF($D$12:$D1422,$D1422,Y$12:Y1422)+SUMIF($D$12:$D1422,$D1422,Z$12:Z1422)),2)) - SUMIF($D$12:$D1421,$D1422,AB$12:AB1421),2),"")</f>
        <v/>
      </c>
      <c r="AC1422" s="251" t="str">
        <f>IF(AND(Y1422&lt;&gt;"",Z1422&lt;&gt;"",AA1422&lt;&gt;"",X1422&lt;&gt;"",AP1422&lt;&gt;""),IF(OR(X1422="OZZ",X1422="ZZ"),ROUND(0-SUMIF($D$12:$D1421,$D1422,AC$12:AC1421),2),IF(AA1422=0,0,ROUND(MIN(MIN(17300,TRUNC(0.75*(SUMIF($D$12:$D$2012,$D1422,Y$12:Y$2012)+SUMIF($D$12:$D$2012,$D1422,Z$12:Z$2012)),2)+SUMIF($D$12:$D1422,$D1422,AP$12:AP1422))-SUMIF($D$12:$D1421,$D1422,AC$12:AC1421)-SUMIF($D$12:$D$2012,$D1422,AB$12:AB$2012),AP1422),2))),"")</f>
        <v/>
      </c>
      <c r="AD1422" s="250" t="str">
        <f>IF(X1422&lt;&gt;"",1000 - SUMIF($D$12:$D1421,$D1422,AD$12:AD1421),"")</f>
        <v/>
      </c>
      <c r="AE1422" s="252"/>
      <c r="AF1422" s="253"/>
      <c r="AG1422" s="254"/>
      <c r="AH1422" s="255" t="str">
        <f t="shared" ref="AH1422:AH1442" si="481">IF(K1422&lt;&gt;"",ROUND(AE1422,2)+ROUND(AF1422,2)+ROUND(AG1422,2),"")</f>
        <v/>
      </c>
      <c r="AI1422" s="256"/>
      <c r="AJ1422" s="253"/>
      <c r="AK1422" s="254"/>
      <c r="AL1422" s="255" t="str">
        <f t="shared" ref="AL1422:AL1442" si="482">IF(R1422&lt;&gt;"",ROUND(AI1422,2)+ROUND(AJ1422,2)+ROUND(AK1422,2),"")</f>
        <v/>
      </c>
      <c r="AM1422" s="256"/>
      <c r="AN1422" s="253"/>
      <c r="AO1422" s="254"/>
      <c r="AP1422" s="255" t="str">
        <f t="shared" si="462"/>
        <v/>
      </c>
      <c r="AQ1422" s="116"/>
      <c r="AR1422" s="116"/>
      <c r="AS1422" s="117"/>
      <c r="AT1422" s="118"/>
      <c r="AU1422" s="119" t="str">
        <f>IF(D1422&lt;&gt; "", IF(COUNTIF($D$12:$D1422,$D1422)&gt;1,0,IF(SUM(N1422,U1422,AB1422)&gt;0,IF(AND(X1422="",OR(Q1422&lt;&gt;"",J1422&lt;&gt;"")),IF(Q1422&lt;&gt;"",Q1422,IF(J1422&lt;&gt;"",J1422,0)),IF(AND(Q1422&lt;&gt;"",J1422&lt;&gt;"",Q1422=J1422),Q1422,X1422)),0)),"")</f>
        <v/>
      </c>
      <c r="AV1422" s="119" t="str">
        <f>IF(D1422&lt;&gt;"",IF(COUNTIF($D$12:$D1422,$D1422)&gt;1,0,IF(SUM(O1422,V1422,AC1422)&gt;0,IF(AND(X1422="",OR(Q1422&lt;&gt;"",J1422&lt;&gt;"")),IF(Q1422&lt;&gt;"",Q1422,IF(J1422&lt;&gt;"",J1422,0)),IF(AND(Q1422&lt;&gt;"",J1422&lt;&gt;"",Q1422=J1422),Q1422,X1422)),0)),"")</f>
        <v/>
      </c>
      <c r="AW1422" s="119" t="str">
        <f>IF(D1422&lt;&gt;"",IF(COUNTIF($D$12:$D1422,$D1422)&gt;1,0,IF(SUM(P1422,W1422,AD1422)&gt;0,IF(AND(X1422="",OR(Q1422&lt;&gt;"",J1422&lt;&gt;"")),IF(Q1422&lt;&gt;"",Q1422,IF(J1422&lt;&gt;"",J1422,0)),IF(AND(Q1422&lt;&gt;"",J1422&lt;&gt;"",Q1422=J1422),Q1422,X1422)),0)),"")</f>
        <v/>
      </c>
      <c r="AX1422" s="118" t="str">
        <f t="shared" si="463"/>
        <v/>
      </c>
      <c r="AY1422" s="118" t="str">
        <f t="shared" si="464"/>
        <v/>
      </c>
      <c r="AZ1422" s="118" t="str">
        <f t="shared" si="465"/>
        <v/>
      </c>
      <c r="BA1422" s="118" t="str">
        <f t="shared" si="466"/>
        <v/>
      </c>
      <c r="BB1422" s="118" t="str">
        <f t="shared" si="467"/>
        <v/>
      </c>
      <c r="BC1422" s="118" t="str">
        <f t="shared" si="468"/>
        <v/>
      </c>
      <c r="BD1422" s="118" t="str">
        <f t="shared" si="469"/>
        <v/>
      </c>
      <c r="BE1422" s="118" t="str">
        <f t="shared" si="470"/>
        <v/>
      </c>
      <c r="BF1422" s="118" t="str">
        <f t="shared" si="471"/>
        <v/>
      </c>
      <c r="BG1422" s="120"/>
      <c r="BH1422" s="120" t="str">
        <f t="shared" si="472"/>
        <v/>
      </c>
      <c r="BI1422" s="120" t="str">
        <f t="shared" si="473"/>
        <v/>
      </c>
      <c r="BJ1422" s="121"/>
      <c r="BK1422" s="120" t="str">
        <f t="shared" si="474"/>
        <v/>
      </c>
      <c r="BL1422" s="120" t="str">
        <f t="shared" si="475"/>
        <v/>
      </c>
      <c r="BM1422" s="120" t="str">
        <f t="shared" si="476"/>
        <v/>
      </c>
      <c r="BN1422" s="120" t="str">
        <f t="shared" si="477"/>
        <v/>
      </c>
      <c r="BO1422" s="120" t="str">
        <f t="shared" si="478"/>
        <v/>
      </c>
      <c r="BP1422" s="120" t="str">
        <f t="shared" si="479"/>
        <v/>
      </c>
      <c r="BQ1422" s="98"/>
      <c r="BR1422" s="98"/>
      <c r="BS1422" s="98"/>
      <c r="BT1422" s="98"/>
      <c r="BU1422" s="98"/>
      <c r="BV1422" s="98"/>
      <c r="BW1422" s="98"/>
      <c r="BX1422" s="98"/>
      <c r="BY1422" s="98"/>
      <c r="BZ1422" s="98"/>
      <c r="CA1422" s="98"/>
      <c r="CB1422" s="98"/>
      <c r="CC1422" s="98"/>
      <c r="CD1422" s="98"/>
      <c r="CE1422" s="98"/>
      <c r="CF1422" s="98"/>
      <c r="CG1422" s="98"/>
      <c r="CH1422" s="98"/>
      <c r="CI1422" s="98"/>
      <c r="CJ1422" s="98"/>
      <c r="CK1422" s="98"/>
      <c r="CL1422" s="98"/>
      <c r="CM1422" s="98"/>
      <c r="CN1422" s="98"/>
      <c r="CO1422" s="98"/>
      <c r="CP1422" s="98"/>
      <c r="CQ1422" s="98"/>
      <c r="CR1422" s="98"/>
      <c r="CS1422" s="98"/>
    </row>
    <row r="1423" spans="1:97" s="4" customFormat="1" ht="18.75" customHeight="1" x14ac:dyDescent="0.2">
      <c r="A1423" s="3">
        <f t="shared" si="480"/>
        <v>1411</v>
      </c>
      <c r="B1423" s="263"/>
      <c r="C1423" s="263"/>
      <c r="D1423" s="263"/>
      <c r="E1423" s="259"/>
      <c r="F1423" s="259"/>
      <c r="G1423" s="43"/>
      <c r="H1423" s="264"/>
      <c r="I1423" s="261"/>
      <c r="J1423" s="106"/>
      <c r="K1423" s="247"/>
      <c r="L1423" s="247"/>
      <c r="M1423" s="247"/>
      <c r="N1423" s="248" t="str">
        <f>IF(AND(K1423&lt;&gt;"",L1423&lt;&gt;"",J1423&lt;&gt;""),ROUND(MIN(IF(OR(J1423="OZZ",J1423="ZZ"),5000,17300),TRUNC(0.75*(SUMIF($D$12:$D1423,$D1423,K$12:K1423)+SUMIF($D$12:$D1423,$D1423,L$12:L1423)),2)) - SUMIF($D$12:$D1422,$D1423,N$12:N1422),2),"")</f>
        <v/>
      </c>
      <c r="O1423" s="249" t="str">
        <f>IF(AND(K1423&lt;&gt;"",L1423&lt;&gt;"",M1423&lt;&gt;"",J1423&lt;&gt;"",AH1423&lt;&gt;""),IF(OR(J1423="OZZ",J1423="ZZ"),ROUND(0-SUMIF($D$12:$D1422,$D1423,O$12:O1422),2),IF(M1423=0,0,ROUND(MIN(MIN(17300,TRUNC(0.75*(SUMIF($D$12:$D$2012,$D1423,K$12:K$2012)+SUMIF($D$12:$D$2012,$D1423,L$12:L$2012)),2)+SUMIF($D$12:$D1423,$D1423,AH$12:AH1423))-SUMIF($D$12:$D1422,$D1423,O$12:O1422)-SUMIF($D$12:$D$2012,$D1423,N$12:N$2012),AH1423),2))),"")</f>
        <v/>
      </c>
      <c r="P1423" s="250" t="str">
        <f>IF(J1423&lt;&gt;"",1000 - SUMIF($D$12:$D1422,$D1423,P$12:P1422),"")</f>
        <v/>
      </c>
      <c r="Q1423" s="106"/>
      <c r="R1423" s="247"/>
      <c r="S1423" s="247"/>
      <c r="T1423" s="247"/>
      <c r="U1423" s="248" t="str">
        <f>IF(AND(R1423&lt;&gt;"",S1423&lt;&gt;"",Q1423&lt;&gt;""),ROUND(MIN(IF(OR(Q1423="OZZ",Q1423="ZZ"),5000,17300),TRUNC(0.75*(SUMIF($D$12:$D1423,$D1423,R$12:R1423)+SUMIF($D$12:$D1423,$D1423,S$12:S1423)),2)) - SUMIF($D$12:$D1422,$D1423,U$12:U1422),2),"")</f>
        <v/>
      </c>
      <c r="V1423" s="248" t="str">
        <f>IF(AND(R1423&lt;&gt;"",S1423&lt;&gt;"",T1423&lt;&gt;"",Q1423&lt;&gt;"",AL1423&lt;&gt;""),IF(OR(Q1423="OZZ",Q1423="ZZ"),ROUND(0-SUMIF($D$12:$D1422,$D1423,V$12:V1422),2),IF(T1423=0,0,ROUND(MIN(MIN(17300,TRUNC(0.75*(SUMIF($D$12:$D$2012,$D1423,R$12:R$2012)+SUMIF($D$12:$D$2012,$D1423,S$12:S$2012)),2)+SUMIF($D$12:$D1423,$D1423,AL$12:AL1423))-SUMIF($D$12:$D1422,$D1423,V$12:V1422)-SUMIF($D$12:$D$2012,$D1423,U$12:U$2012),AL1423),2))),"")</f>
        <v/>
      </c>
      <c r="W1423" s="250" t="str">
        <f>IF(Q1423&lt;&gt;"",1000 - SUMIF($D$12:$D1422,$D1423,W$12:W1422),"")</f>
        <v/>
      </c>
      <c r="X1423" s="106"/>
      <c r="Y1423" s="247"/>
      <c r="Z1423" s="247"/>
      <c r="AA1423" s="247"/>
      <c r="AB1423" s="248" t="str">
        <f>IF(AND(Y1423&lt;&gt;"",Z1423&lt;&gt;"",X1423&lt;&gt;""),ROUND(MIN(IF(OR(X1423="OZZ",X1423="ZZ"),5000,17300),TRUNC(0.75*(SUMIF($D$12:$D1423,$D1423,Y$12:Y1423)+SUMIF($D$12:$D1423,$D1423,Z$12:Z1423)),2)) - SUMIF($D$12:$D1422,$D1423,AB$12:AB1422),2),"")</f>
        <v/>
      </c>
      <c r="AC1423" s="251" t="str">
        <f>IF(AND(Y1423&lt;&gt;"",Z1423&lt;&gt;"",AA1423&lt;&gt;"",X1423&lt;&gt;"",AP1423&lt;&gt;""),IF(OR(X1423="OZZ",X1423="ZZ"),ROUND(0-SUMIF($D$12:$D1422,$D1423,AC$12:AC1422),2),IF(AA1423=0,0,ROUND(MIN(MIN(17300,TRUNC(0.75*(SUMIF($D$12:$D$2012,$D1423,Y$12:Y$2012)+SUMIF($D$12:$D$2012,$D1423,Z$12:Z$2012)),2)+SUMIF($D$12:$D1423,$D1423,AP$12:AP1423))-SUMIF($D$12:$D1422,$D1423,AC$12:AC1422)-SUMIF($D$12:$D$2012,$D1423,AB$12:AB$2012),AP1423),2))),"")</f>
        <v/>
      </c>
      <c r="AD1423" s="250" t="str">
        <f>IF(X1423&lt;&gt;"",1000 - SUMIF($D$12:$D1422,$D1423,AD$12:AD1422),"")</f>
        <v/>
      </c>
      <c r="AE1423" s="252"/>
      <c r="AF1423" s="253"/>
      <c r="AG1423" s="254"/>
      <c r="AH1423" s="255" t="str">
        <f t="shared" si="481"/>
        <v/>
      </c>
      <c r="AI1423" s="256"/>
      <c r="AJ1423" s="253"/>
      <c r="AK1423" s="254"/>
      <c r="AL1423" s="255" t="str">
        <f t="shared" si="482"/>
        <v/>
      </c>
      <c r="AM1423" s="256"/>
      <c r="AN1423" s="253"/>
      <c r="AO1423" s="254"/>
      <c r="AP1423" s="255" t="str">
        <f t="shared" si="462"/>
        <v/>
      </c>
      <c r="AQ1423" s="116"/>
      <c r="AR1423" s="116"/>
      <c r="AS1423" s="117"/>
      <c r="AT1423" s="118"/>
      <c r="AU1423" s="119" t="str">
        <f>IF(D1423&lt;&gt; "", IF(COUNTIF($D$12:$D1423,$D1423)&gt;1,0,IF(SUM(N1423,U1423,AB1423)&gt;0,IF(AND(X1423="",OR(Q1423&lt;&gt;"",J1423&lt;&gt;"")),IF(Q1423&lt;&gt;"",Q1423,IF(J1423&lt;&gt;"",J1423,0)),IF(AND(Q1423&lt;&gt;"",J1423&lt;&gt;"",Q1423=J1423),Q1423,X1423)),0)),"")</f>
        <v/>
      </c>
      <c r="AV1423" s="119" t="str">
        <f>IF(D1423&lt;&gt;"",IF(COUNTIF($D$12:$D1423,$D1423)&gt;1,0,IF(SUM(O1423,V1423,AC1423)&gt;0,IF(AND(X1423="",OR(Q1423&lt;&gt;"",J1423&lt;&gt;"")),IF(Q1423&lt;&gt;"",Q1423,IF(J1423&lt;&gt;"",J1423,0)),IF(AND(Q1423&lt;&gt;"",J1423&lt;&gt;"",Q1423=J1423),Q1423,X1423)),0)),"")</f>
        <v/>
      </c>
      <c r="AW1423" s="119" t="str">
        <f>IF(D1423&lt;&gt;"",IF(COUNTIF($D$12:$D1423,$D1423)&gt;1,0,IF(SUM(P1423,W1423,AD1423)&gt;0,IF(AND(X1423="",OR(Q1423&lt;&gt;"",J1423&lt;&gt;"")),IF(Q1423&lt;&gt;"",Q1423,IF(J1423&lt;&gt;"",J1423,0)),IF(AND(Q1423&lt;&gt;"",J1423&lt;&gt;"",Q1423=J1423),Q1423,X1423)),0)),"")</f>
        <v/>
      </c>
      <c r="AX1423" s="118" t="str">
        <f t="shared" si="463"/>
        <v/>
      </c>
      <c r="AY1423" s="118" t="str">
        <f t="shared" si="464"/>
        <v/>
      </c>
      <c r="AZ1423" s="118" t="str">
        <f t="shared" si="465"/>
        <v/>
      </c>
      <c r="BA1423" s="118" t="str">
        <f t="shared" si="466"/>
        <v/>
      </c>
      <c r="BB1423" s="118" t="str">
        <f t="shared" si="467"/>
        <v/>
      </c>
      <c r="BC1423" s="118" t="str">
        <f t="shared" si="468"/>
        <v/>
      </c>
      <c r="BD1423" s="118" t="str">
        <f t="shared" si="469"/>
        <v/>
      </c>
      <c r="BE1423" s="118" t="str">
        <f t="shared" si="470"/>
        <v/>
      </c>
      <c r="BF1423" s="118" t="str">
        <f t="shared" si="471"/>
        <v/>
      </c>
      <c r="BG1423" s="120"/>
      <c r="BH1423" s="120" t="str">
        <f t="shared" si="472"/>
        <v/>
      </c>
      <c r="BI1423" s="120" t="str">
        <f t="shared" si="473"/>
        <v/>
      </c>
      <c r="BJ1423" s="121"/>
      <c r="BK1423" s="120" t="str">
        <f t="shared" si="474"/>
        <v/>
      </c>
      <c r="BL1423" s="120" t="str">
        <f t="shared" si="475"/>
        <v/>
      </c>
      <c r="BM1423" s="120" t="str">
        <f t="shared" si="476"/>
        <v/>
      </c>
      <c r="BN1423" s="120" t="str">
        <f t="shared" si="477"/>
        <v/>
      </c>
      <c r="BO1423" s="120" t="str">
        <f t="shared" si="478"/>
        <v/>
      </c>
      <c r="BP1423" s="120" t="str">
        <f t="shared" si="479"/>
        <v/>
      </c>
      <c r="BQ1423" s="98"/>
      <c r="BR1423" s="98"/>
      <c r="BS1423" s="98"/>
      <c r="BT1423" s="98"/>
      <c r="BU1423" s="98"/>
      <c r="BV1423" s="98"/>
      <c r="BW1423" s="98"/>
      <c r="BX1423" s="98"/>
      <c r="BY1423" s="98"/>
      <c r="BZ1423" s="98"/>
      <c r="CA1423" s="98"/>
      <c r="CB1423" s="98"/>
      <c r="CC1423" s="98"/>
      <c r="CD1423" s="98"/>
      <c r="CE1423" s="98"/>
      <c r="CF1423" s="98"/>
      <c r="CG1423" s="98"/>
      <c r="CH1423" s="98"/>
      <c r="CI1423" s="98"/>
      <c r="CJ1423" s="98"/>
      <c r="CK1423" s="98"/>
      <c r="CL1423" s="98"/>
      <c r="CM1423" s="98"/>
      <c r="CN1423" s="98"/>
      <c r="CO1423" s="98"/>
      <c r="CP1423" s="98"/>
      <c r="CQ1423" s="98"/>
      <c r="CR1423" s="98"/>
      <c r="CS1423" s="98"/>
    </row>
    <row r="1424" spans="1:97" s="4" customFormat="1" ht="18.75" customHeight="1" x14ac:dyDescent="0.2">
      <c r="A1424" s="3">
        <f t="shared" si="480"/>
        <v>1412</v>
      </c>
      <c r="B1424" s="263"/>
      <c r="C1424" s="263"/>
      <c r="D1424" s="263"/>
      <c r="E1424" s="259"/>
      <c r="F1424" s="259"/>
      <c r="G1424" s="43"/>
      <c r="H1424" s="264"/>
      <c r="I1424" s="261"/>
      <c r="J1424" s="106"/>
      <c r="K1424" s="247"/>
      <c r="L1424" s="247"/>
      <c r="M1424" s="247"/>
      <c r="N1424" s="248" t="str">
        <f>IF(AND(K1424&lt;&gt;"",L1424&lt;&gt;"",J1424&lt;&gt;""),ROUND(MIN(IF(OR(J1424="OZZ",J1424="ZZ"),5000,17300),TRUNC(0.75*(SUMIF($D$12:$D1424,$D1424,K$12:K1424)+SUMIF($D$12:$D1424,$D1424,L$12:L1424)),2)) - SUMIF($D$12:$D1423,$D1424,N$12:N1423),2),"")</f>
        <v/>
      </c>
      <c r="O1424" s="249" t="str">
        <f>IF(AND(K1424&lt;&gt;"",L1424&lt;&gt;"",M1424&lt;&gt;"",J1424&lt;&gt;"",AH1424&lt;&gt;""),IF(OR(J1424="OZZ",J1424="ZZ"),ROUND(0-SUMIF($D$12:$D1423,$D1424,O$12:O1423),2),IF(M1424=0,0,ROUND(MIN(MIN(17300,TRUNC(0.75*(SUMIF($D$12:$D$2012,$D1424,K$12:K$2012)+SUMIF($D$12:$D$2012,$D1424,L$12:L$2012)),2)+SUMIF($D$12:$D1424,$D1424,AH$12:AH1424))-SUMIF($D$12:$D1423,$D1424,O$12:O1423)-SUMIF($D$12:$D$2012,$D1424,N$12:N$2012),AH1424),2))),"")</f>
        <v/>
      </c>
      <c r="P1424" s="250" t="str">
        <f>IF(J1424&lt;&gt;"",1000 - SUMIF($D$12:$D1423,$D1424,P$12:P1423),"")</f>
        <v/>
      </c>
      <c r="Q1424" s="106"/>
      <c r="R1424" s="247"/>
      <c r="S1424" s="247"/>
      <c r="T1424" s="247"/>
      <c r="U1424" s="248" t="str">
        <f>IF(AND(R1424&lt;&gt;"",S1424&lt;&gt;"",Q1424&lt;&gt;""),ROUND(MIN(IF(OR(Q1424="OZZ",Q1424="ZZ"),5000,17300),TRUNC(0.75*(SUMIF($D$12:$D1424,$D1424,R$12:R1424)+SUMIF($D$12:$D1424,$D1424,S$12:S1424)),2)) - SUMIF($D$12:$D1423,$D1424,U$12:U1423),2),"")</f>
        <v/>
      </c>
      <c r="V1424" s="248" t="str">
        <f>IF(AND(R1424&lt;&gt;"",S1424&lt;&gt;"",T1424&lt;&gt;"",Q1424&lt;&gt;"",AL1424&lt;&gt;""),IF(OR(Q1424="OZZ",Q1424="ZZ"),ROUND(0-SUMIF($D$12:$D1423,$D1424,V$12:V1423),2),IF(T1424=0,0,ROUND(MIN(MIN(17300,TRUNC(0.75*(SUMIF($D$12:$D$2012,$D1424,R$12:R$2012)+SUMIF($D$12:$D$2012,$D1424,S$12:S$2012)),2)+SUMIF($D$12:$D1424,$D1424,AL$12:AL1424))-SUMIF($D$12:$D1423,$D1424,V$12:V1423)-SUMIF($D$12:$D$2012,$D1424,U$12:U$2012),AL1424),2))),"")</f>
        <v/>
      </c>
      <c r="W1424" s="250" t="str">
        <f>IF(Q1424&lt;&gt;"",1000 - SUMIF($D$12:$D1423,$D1424,W$12:W1423),"")</f>
        <v/>
      </c>
      <c r="X1424" s="106"/>
      <c r="Y1424" s="247"/>
      <c r="Z1424" s="247"/>
      <c r="AA1424" s="247"/>
      <c r="AB1424" s="248" t="str">
        <f>IF(AND(Y1424&lt;&gt;"",Z1424&lt;&gt;"",X1424&lt;&gt;""),ROUND(MIN(IF(OR(X1424="OZZ",X1424="ZZ"),5000,17300),TRUNC(0.75*(SUMIF($D$12:$D1424,$D1424,Y$12:Y1424)+SUMIF($D$12:$D1424,$D1424,Z$12:Z1424)),2)) - SUMIF($D$12:$D1423,$D1424,AB$12:AB1423),2),"")</f>
        <v/>
      </c>
      <c r="AC1424" s="251" t="str">
        <f>IF(AND(Y1424&lt;&gt;"",Z1424&lt;&gt;"",AA1424&lt;&gt;"",X1424&lt;&gt;"",AP1424&lt;&gt;""),IF(OR(X1424="OZZ",X1424="ZZ"),ROUND(0-SUMIF($D$12:$D1423,$D1424,AC$12:AC1423),2),IF(AA1424=0,0,ROUND(MIN(MIN(17300,TRUNC(0.75*(SUMIF($D$12:$D$2012,$D1424,Y$12:Y$2012)+SUMIF($D$12:$D$2012,$D1424,Z$12:Z$2012)),2)+SUMIF($D$12:$D1424,$D1424,AP$12:AP1424))-SUMIF($D$12:$D1423,$D1424,AC$12:AC1423)-SUMIF($D$12:$D$2012,$D1424,AB$12:AB$2012),AP1424),2))),"")</f>
        <v/>
      </c>
      <c r="AD1424" s="250" t="str">
        <f>IF(X1424&lt;&gt;"",1000 - SUMIF($D$12:$D1423,$D1424,AD$12:AD1423),"")</f>
        <v/>
      </c>
      <c r="AE1424" s="252"/>
      <c r="AF1424" s="253"/>
      <c r="AG1424" s="254"/>
      <c r="AH1424" s="255" t="str">
        <f t="shared" si="481"/>
        <v/>
      </c>
      <c r="AI1424" s="256"/>
      <c r="AJ1424" s="253"/>
      <c r="AK1424" s="254"/>
      <c r="AL1424" s="255" t="str">
        <f t="shared" si="482"/>
        <v/>
      </c>
      <c r="AM1424" s="256"/>
      <c r="AN1424" s="253"/>
      <c r="AO1424" s="254"/>
      <c r="AP1424" s="255" t="str">
        <f t="shared" si="462"/>
        <v/>
      </c>
      <c r="AQ1424" s="116"/>
      <c r="AR1424" s="116"/>
      <c r="AS1424" s="117"/>
      <c r="AT1424" s="118"/>
      <c r="AU1424" s="119" t="str">
        <f>IF(D1424&lt;&gt; "", IF(COUNTIF($D$12:$D1424,$D1424)&gt;1,0,IF(SUM(N1424,U1424,AB1424)&gt;0,IF(AND(X1424="",OR(Q1424&lt;&gt;"",J1424&lt;&gt;"")),IF(Q1424&lt;&gt;"",Q1424,IF(J1424&lt;&gt;"",J1424,0)),IF(AND(Q1424&lt;&gt;"",J1424&lt;&gt;"",Q1424=J1424),Q1424,X1424)),0)),"")</f>
        <v/>
      </c>
      <c r="AV1424" s="119" t="str">
        <f>IF(D1424&lt;&gt;"",IF(COUNTIF($D$12:$D1424,$D1424)&gt;1,0,IF(SUM(O1424,V1424,AC1424)&gt;0,IF(AND(X1424="",OR(Q1424&lt;&gt;"",J1424&lt;&gt;"")),IF(Q1424&lt;&gt;"",Q1424,IF(J1424&lt;&gt;"",J1424,0)),IF(AND(Q1424&lt;&gt;"",J1424&lt;&gt;"",Q1424=J1424),Q1424,X1424)),0)),"")</f>
        <v/>
      </c>
      <c r="AW1424" s="119" t="str">
        <f>IF(D1424&lt;&gt;"",IF(COUNTIF($D$12:$D1424,$D1424)&gt;1,0,IF(SUM(P1424,W1424,AD1424)&gt;0,IF(AND(X1424="",OR(Q1424&lt;&gt;"",J1424&lt;&gt;"")),IF(Q1424&lt;&gt;"",Q1424,IF(J1424&lt;&gt;"",J1424,0)),IF(AND(Q1424&lt;&gt;"",J1424&lt;&gt;"",Q1424=J1424),Q1424,X1424)),0)),"")</f>
        <v/>
      </c>
      <c r="AX1424" s="118" t="str">
        <f t="shared" si="463"/>
        <v/>
      </c>
      <c r="AY1424" s="118" t="str">
        <f t="shared" si="464"/>
        <v/>
      </c>
      <c r="AZ1424" s="118" t="str">
        <f t="shared" si="465"/>
        <v/>
      </c>
      <c r="BA1424" s="118" t="str">
        <f t="shared" si="466"/>
        <v/>
      </c>
      <c r="BB1424" s="118" t="str">
        <f t="shared" si="467"/>
        <v/>
      </c>
      <c r="BC1424" s="118" t="str">
        <f t="shared" si="468"/>
        <v/>
      </c>
      <c r="BD1424" s="118" t="str">
        <f t="shared" si="469"/>
        <v/>
      </c>
      <c r="BE1424" s="118" t="str">
        <f t="shared" si="470"/>
        <v/>
      </c>
      <c r="BF1424" s="118" t="str">
        <f t="shared" si="471"/>
        <v/>
      </c>
      <c r="BG1424" s="120"/>
      <c r="BH1424" s="120" t="str">
        <f t="shared" si="472"/>
        <v/>
      </c>
      <c r="BI1424" s="120" t="str">
        <f t="shared" si="473"/>
        <v/>
      </c>
      <c r="BJ1424" s="121"/>
      <c r="BK1424" s="120" t="str">
        <f t="shared" si="474"/>
        <v/>
      </c>
      <c r="BL1424" s="120" t="str">
        <f t="shared" si="475"/>
        <v/>
      </c>
      <c r="BM1424" s="120" t="str">
        <f t="shared" si="476"/>
        <v/>
      </c>
      <c r="BN1424" s="120" t="str">
        <f t="shared" si="477"/>
        <v/>
      </c>
      <c r="BO1424" s="120" t="str">
        <f t="shared" si="478"/>
        <v/>
      </c>
      <c r="BP1424" s="120" t="str">
        <f t="shared" si="479"/>
        <v/>
      </c>
      <c r="BQ1424" s="98"/>
      <c r="BR1424" s="98"/>
      <c r="BS1424" s="98"/>
      <c r="BT1424" s="98"/>
      <c r="BU1424" s="98"/>
      <c r="BV1424" s="98"/>
      <c r="BW1424" s="98"/>
      <c r="BX1424" s="98"/>
      <c r="BY1424" s="98"/>
      <c r="BZ1424" s="98"/>
      <c r="CA1424" s="98"/>
      <c r="CB1424" s="98"/>
      <c r="CC1424" s="98"/>
      <c r="CD1424" s="98"/>
      <c r="CE1424" s="98"/>
      <c r="CF1424" s="98"/>
      <c r="CG1424" s="98"/>
      <c r="CH1424" s="98"/>
      <c r="CI1424" s="98"/>
      <c r="CJ1424" s="98"/>
      <c r="CK1424" s="98"/>
      <c r="CL1424" s="98"/>
      <c r="CM1424" s="98"/>
      <c r="CN1424" s="98"/>
      <c r="CO1424" s="98"/>
      <c r="CP1424" s="98"/>
      <c r="CQ1424" s="98"/>
      <c r="CR1424" s="98"/>
      <c r="CS1424" s="98"/>
    </row>
    <row r="1425" spans="1:97" s="4" customFormat="1" ht="18.75" customHeight="1" x14ac:dyDescent="0.2">
      <c r="A1425" s="3">
        <f t="shared" si="480"/>
        <v>1413</v>
      </c>
      <c r="B1425" s="263"/>
      <c r="C1425" s="263"/>
      <c r="D1425" s="263"/>
      <c r="E1425" s="259"/>
      <c r="F1425" s="259"/>
      <c r="G1425" s="43"/>
      <c r="H1425" s="264"/>
      <c r="I1425" s="261"/>
      <c r="J1425" s="106"/>
      <c r="K1425" s="247"/>
      <c r="L1425" s="247"/>
      <c r="M1425" s="247"/>
      <c r="N1425" s="248" t="str">
        <f>IF(AND(K1425&lt;&gt;"",L1425&lt;&gt;"",J1425&lt;&gt;""),ROUND(MIN(IF(OR(J1425="OZZ",J1425="ZZ"),5000,17300),TRUNC(0.75*(SUMIF($D$12:$D1425,$D1425,K$12:K1425)+SUMIF($D$12:$D1425,$D1425,L$12:L1425)),2)) - SUMIF($D$12:$D1424,$D1425,N$12:N1424),2),"")</f>
        <v/>
      </c>
      <c r="O1425" s="249" t="str">
        <f>IF(AND(K1425&lt;&gt;"",L1425&lt;&gt;"",M1425&lt;&gt;"",J1425&lt;&gt;"",AH1425&lt;&gt;""),IF(OR(J1425="OZZ",J1425="ZZ"),ROUND(0-SUMIF($D$12:$D1424,$D1425,O$12:O1424),2),IF(M1425=0,0,ROUND(MIN(MIN(17300,TRUNC(0.75*(SUMIF($D$12:$D$2012,$D1425,K$12:K$2012)+SUMIF($D$12:$D$2012,$D1425,L$12:L$2012)),2)+SUMIF($D$12:$D1425,$D1425,AH$12:AH1425))-SUMIF($D$12:$D1424,$D1425,O$12:O1424)-SUMIF($D$12:$D$2012,$D1425,N$12:N$2012),AH1425),2))),"")</f>
        <v/>
      </c>
      <c r="P1425" s="250" t="str">
        <f>IF(J1425&lt;&gt;"",1000 - SUMIF($D$12:$D1424,$D1425,P$12:P1424),"")</f>
        <v/>
      </c>
      <c r="Q1425" s="106"/>
      <c r="R1425" s="247"/>
      <c r="S1425" s="247"/>
      <c r="T1425" s="247"/>
      <c r="U1425" s="248" t="str">
        <f>IF(AND(R1425&lt;&gt;"",S1425&lt;&gt;"",Q1425&lt;&gt;""),ROUND(MIN(IF(OR(Q1425="OZZ",Q1425="ZZ"),5000,17300),TRUNC(0.75*(SUMIF($D$12:$D1425,$D1425,R$12:R1425)+SUMIF($D$12:$D1425,$D1425,S$12:S1425)),2)) - SUMIF($D$12:$D1424,$D1425,U$12:U1424),2),"")</f>
        <v/>
      </c>
      <c r="V1425" s="248" t="str">
        <f>IF(AND(R1425&lt;&gt;"",S1425&lt;&gt;"",T1425&lt;&gt;"",Q1425&lt;&gt;"",AL1425&lt;&gt;""),IF(OR(Q1425="OZZ",Q1425="ZZ"),ROUND(0-SUMIF($D$12:$D1424,$D1425,V$12:V1424),2),IF(T1425=0,0,ROUND(MIN(MIN(17300,TRUNC(0.75*(SUMIF($D$12:$D$2012,$D1425,R$12:R$2012)+SUMIF($D$12:$D$2012,$D1425,S$12:S$2012)),2)+SUMIF($D$12:$D1425,$D1425,AL$12:AL1425))-SUMIF($D$12:$D1424,$D1425,V$12:V1424)-SUMIF($D$12:$D$2012,$D1425,U$12:U$2012),AL1425),2))),"")</f>
        <v/>
      </c>
      <c r="W1425" s="250" t="str">
        <f>IF(Q1425&lt;&gt;"",1000 - SUMIF($D$12:$D1424,$D1425,W$12:W1424),"")</f>
        <v/>
      </c>
      <c r="X1425" s="106"/>
      <c r="Y1425" s="247"/>
      <c r="Z1425" s="247"/>
      <c r="AA1425" s="247"/>
      <c r="AB1425" s="248" t="str">
        <f>IF(AND(Y1425&lt;&gt;"",Z1425&lt;&gt;"",X1425&lt;&gt;""),ROUND(MIN(IF(OR(X1425="OZZ",X1425="ZZ"),5000,17300),TRUNC(0.75*(SUMIF($D$12:$D1425,$D1425,Y$12:Y1425)+SUMIF($D$12:$D1425,$D1425,Z$12:Z1425)),2)) - SUMIF($D$12:$D1424,$D1425,AB$12:AB1424),2),"")</f>
        <v/>
      </c>
      <c r="AC1425" s="251" t="str">
        <f>IF(AND(Y1425&lt;&gt;"",Z1425&lt;&gt;"",AA1425&lt;&gt;"",X1425&lt;&gt;"",AP1425&lt;&gt;""),IF(OR(X1425="OZZ",X1425="ZZ"),ROUND(0-SUMIF($D$12:$D1424,$D1425,AC$12:AC1424),2),IF(AA1425=0,0,ROUND(MIN(MIN(17300,TRUNC(0.75*(SUMIF($D$12:$D$2012,$D1425,Y$12:Y$2012)+SUMIF($D$12:$D$2012,$D1425,Z$12:Z$2012)),2)+SUMIF($D$12:$D1425,$D1425,AP$12:AP1425))-SUMIF($D$12:$D1424,$D1425,AC$12:AC1424)-SUMIF($D$12:$D$2012,$D1425,AB$12:AB$2012),AP1425),2))),"")</f>
        <v/>
      </c>
      <c r="AD1425" s="250" t="str">
        <f>IF(X1425&lt;&gt;"",1000 - SUMIF($D$12:$D1424,$D1425,AD$12:AD1424),"")</f>
        <v/>
      </c>
      <c r="AE1425" s="252"/>
      <c r="AF1425" s="253"/>
      <c r="AG1425" s="254"/>
      <c r="AH1425" s="255" t="str">
        <f t="shared" si="481"/>
        <v/>
      </c>
      <c r="AI1425" s="256"/>
      <c r="AJ1425" s="253"/>
      <c r="AK1425" s="254"/>
      <c r="AL1425" s="255" t="str">
        <f t="shared" si="482"/>
        <v/>
      </c>
      <c r="AM1425" s="256"/>
      <c r="AN1425" s="253"/>
      <c r="AO1425" s="254"/>
      <c r="AP1425" s="255" t="str">
        <f t="shared" si="462"/>
        <v/>
      </c>
      <c r="AQ1425" s="116"/>
      <c r="AR1425" s="116"/>
      <c r="AS1425" s="117"/>
      <c r="AT1425" s="118"/>
      <c r="AU1425" s="119" t="str">
        <f>IF(D1425&lt;&gt; "", IF(COUNTIF($D$12:$D1425,$D1425)&gt;1,0,IF(SUM(N1425,U1425,AB1425)&gt;0,IF(AND(X1425="",OR(Q1425&lt;&gt;"",J1425&lt;&gt;"")),IF(Q1425&lt;&gt;"",Q1425,IF(J1425&lt;&gt;"",J1425,0)),IF(AND(Q1425&lt;&gt;"",J1425&lt;&gt;"",Q1425=J1425),Q1425,X1425)),0)),"")</f>
        <v/>
      </c>
      <c r="AV1425" s="119" t="str">
        <f>IF(D1425&lt;&gt;"",IF(COUNTIF($D$12:$D1425,$D1425)&gt;1,0,IF(SUM(O1425,V1425,AC1425)&gt;0,IF(AND(X1425="",OR(Q1425&lt;&gt;"",J1425&lt;&gt;"")),IF(Q1425&lt;&gt;"",Q1425,IF(J1425&lt;&gt;"",J1425,0)),IF(AND(Q1425&lt;&gt;"",J1425&lt;&gt;"",Q1425=J1425),Q1425,X1425)),0)),"")</f>
        <v/>
      </c>
      <c r="AW1425" s="119" t="str">
        <f>IF(D1425&lt;&gt;"",IF(COUNTIF($D$12:$D1425,$D1425)&gt;1,0,IF(SUM(P1425,W1425,AD1425)&gt;0,IF(AND(X1425="",OR(Q1425&lt;&gt;"",J1425&lt;&gt;"")),IF(Q1425&lt;&gt;"",Q1425,IF(J1425&lt;&gt;"",J1425,0)),IF(AND(Q1425&lt;&gt;"",J1425&lt;&gt;"",Q1425=J1425),Q1425,X1425)),0)),"")</f>
        <v/>
      </c>
      <c r="AX1425" s="118" t="str">
        <f t="shared" si="463"/>
        <v/>
      </c>
      <c r="AY1425" s="118" t="str">
        <f t="shared" si="464"/>
        <v/>
      </c>
      <c r="AZ1425" s="118" t="str">
        <f t="shared" si="465"/>
        <v/>
      </c>
      <c r="BA1425" s="118" t="str">
        <f t="shared" si="466"/>
        <v/>
      </c>
      <c r="BB1425" s="118" t="str">
        <f t="shared" si="467"/>
        <v/>
      </c>
      <c r="BC1425" s="118" t="str">
        <f t="shared" si="468"/>
        <v/>
      </c>
      <c r="BD1425" s="118" t="str">
        <f t="shared" si="469"/>
        <v/>
      </c>
      <c r="BE1425" s="118" t="str">
        <f t="shared" si="470"/>
        <v/>
      </c>
      <c r="BF1425" s="118" t="str">
        <f t="shared" si="471"/>
        <v/>
      </c>
      <c r="BG1425" s="120"/>
      <c r="BH1425" s="120" t="str">
        <f t="shared" si="472"/>
        <v/>
      </c>
      <c r="BI1425" s="120" t="str">
        <f t="shared" si="473"/>
        <v/>
      </c>
      <c r="BJ1425" s="121"/>
      <c r="BK1425" s="120" t="str">
        <f t="shared" si="474"/>
        <v/>
      </c>
      <c r="BL1425" s="120" t="str">
        <f t="shared" si="475"/>
        <v/>
      </c>
      <c r="BM1425" s="120" t="str">
        <f t="shared" si="476"/>
        <v/>
      </c>
      <c r="BN1425" s="120" t="str">
        <f t="shared" si="477"/>
        <v/>
      </c>
      <c r="BO1425" s="120" t="str">
        <f t="shared" si="478"/>
        <v/>
      </c>
      <c r="BP1425" s="120" t="str">
        <f t="shared" si="479"/>
        <v/>
      </c>
      <c r="BQ1425" s="98"/>
      <c r="BR1425" s="98"/>
      <c r="BS1425" s="98"/>
      <c r="BT1425" s="98"/>
      <c r="BU1425" s="98"/>
      <c r="BV1425" s="98"/>
      <c r="BW1425" s="98"/>
      <c r="BX1425" s="98"/>
      <c r="BY1425" s="98"/>
      <c r="BZ1425" s="98"/>
      <c r="CA1425" s="98"/>
      <c r="CB1425" s="98"/>
      <c r="CC1425" s="98"/>
      <c r="CD1425" s="98"/>
      <c r="CE1425" s="98"/>
      <c r="CF1425" s="98"/>
      <c r="CG1425" s="98"/>
      <c r="CH1425" s="98"/>
      <c r="CI1425" s="98"/>
      <c r="CJ1425" s="98"/>
      <c r="CK1425" s="98"/>
      <c r="CL1425" s="98"/>
      <c r="CM1425" s="98"/>
      <c r="CN1425" s="98"/>
      <c r="CO1425" s="98"/>
      <c r="CP1425" s="98"/>
      <c r="CQ1425" s="98"/>
      <c r="CR1425" s="98"/>
      <c r="CS1425" s="98"/>
    </row>
    <row r="1426" spans="1:97" s="4" customFormat="1" ht="18.75" customHeight="1" x14ac:dyDescent="0.2">
      <c r="A1426" s="3">
        <f t="shared" si="480"/>
        <v>1414</v>
      </c>
      <c r="B1426" s="263"/>
      <c r="C1426" s="263"/>
      <c r="D1426" s="263"/>
      <c r="E1426" s="259"/>
      <c r="F1426" s="259"/>
      <c r="G1426" s="43"/>
      <c r="H1426" s="264"/>
      <c r="I1426" s="261"/>
      <c r="J1426" s="106"/>
      <c r="K1426" s="247"/>
      <c r="L1426" s="247"/>
      <c r="M1426" s="247"/>
      <c r="N1426" s="248" t="str">
        <f>IF(AND(K1426&lt;&gt;"",L1426&lt;&gt;"",J1426&lt;&gt;""),ROUND(MIN(IF(OR(J1426="OZZ",J1426="ZZ"),5000,17300),TRUNC(0.75*(SUMIF($D$12:$D1426,$D1426,K$12:K1426)+SUMIF($D$12:$D1426,$D1426,L$12:L1426)),2)) - SUMIF($D$12:$D1425,$D1426,N$12:N1425),2),"")</f>
        <v/>
      </c>
      <c r="O1426" s="249" t="str">
        <f>IF(AND(K1426&lt;&gt;"",L1426&lt;&gt;"",M1426&lt;&gt;"",J1426&lt;&gt;"",AH1426&lt;&gt;""),IF(OR(J1426="OZZ",J1426="ZZ"),ROUND(0-SUMIF($D$12:$D1425,$D1426,O$12:O1425),2),IF(M1426=0,0,ROUND(MIN(MIN(17300,TRUNC(0.75*(SUMIF($D$12:$D$2012,$D1426,K$12:K$2012)+SUMIF($D$12:$D$2012,$D1426,L$12:L$2012)),2)+SUMIF($D$12:$D1426,$D1426,AH$12:AH1426))-SUMIF($D$12:$D1425,$D1426,O$12:O1425)-SUMIF($D$12:$D$2012,$D1426,N$12:N$2012),AH1426),2))),"")</f>
        <v/>
      </c>
      <c r="P1426" s="250" t="str">
        <f>IF(J1426&lt;&gt;"",1000 - SUMIF($D$12:$D1425,$D1426,P$12:P1425),"")</f>
        <v/>
      </c>
      <c r="Q1426" s="106"/>
      <c r="R1426" s="247"/>
      <c r="S1426" s="247"/>
      <c r="T1426" s="247"/>
      <c r="U1426" s="248" t="str">
        <f>IF(AND(R1426&lt;&gt;"",S1426&lt;&gt;"",Q1426&lt;&gt;""),ROUND(MIN(IF(OR(Q1426="OZZ",Q1426="ZZ"),5000,17300),TRUNC(0.75*(SUMIF($D$12:$D1426,$D1426,R$12:R1426)+SUMIF($D$12:$D1426,$D1426,S$12:S1426)),2)) - SUMIF($D$12:$D1425,$D1426,U$12:U1425),2),"")</f>
        <v/>
      </c>
      <c r="V1426" s="248" t="str">
        <f>IF(AND(R1426&lt;&gt;"",S1426&lt;&gt;"",T1426&lt;&gt;"",Q1426&lt;&gt;"",AL1426&lt;&gt;""),IF(OR(Q1426="OZZ",Q1426="ZZ"),ROUND(0-SUMIF($D$12:$D1425,$D1426,V$12:V1425),2),IF(T1426=0,0,ROUND(MIN(MIN(17300,TRUNC(0.75*(SUMIF($D$12:$D$2012,$D1426,R$12:R$2012)+SUMIF($D$12:$D$2012,$D1426,S$12:S$2012)),2)+SUMIF($D$12:$D1426,$D1426,AL$12:AL1426))-SUMIF($D$12:$D1425,$D1426,V$12:V1425)-SUMIF($D$12:$D$2012,$D1426,U$12:U$2012),AL1426),2))),"")</f>
        <v/>
      </c>
      <c r="W1426" s="250" t="str">
        <f>IF(Q1426&lt;&gt;"",1000 - SUMIF($D$12:$D1425,$D1426,W$12:W1425),"")</f>
        <v/>
      </c>
      <c r="X1426" s="106"/>
      <c r="Y1426" s="247"/>
      <c r="Z1426" s="247"/>
      <c r="AA1426" s="247"/>
      <c r="AB1426" s="248" t="str">
        <f>IF(AND(Y1426&lt;&gt;"",Z1426&lt;&gt;"",X1426&lt;&gt;""),ROUND(MIN(IF(OR(X1426="OZZ",X1426="ZZ"),5000,17300),TRUNC(0.75*(SUMIF($D$12:$D1426,$D1426,Y$12:Y1426)+SUMIF($D$12:$D1426,$D1426,Z$12:Z1426)),2)) - SUMIF($D$12:$D1425,$D1426,AB$12:AB1425),2),"")</f>
        <v/>
      </c>
      <c r="AC1426" s="251" t="str">
        <f>IF(AND(Y1426&lt;&gt;"",Z1426&lt;&gt;"",AA1426&lt;&gt;"",X1426&lt;&gt;"",AP1426&lt;&gt;""),IF(OR(X1426="OZZ",X1426="ZZ"),ROUND(0-SUMIF($D$12:$D1425,$D1426,AC$12:AC1425),2),IF(AA1426=0,0,ROUND(MIN(MIN(17300,TRUNC(0.75*(SUMIF($D$12:$D$2012,$D1426,Y$12:Y$2012)+SUMIF($D$12:$D$2012,$D1426,Z$12:Z$2012)),2)+SUMIF($D$12:$D1426,$D1426,AP$12:AP1426))-SUMIF($D$12:$D1425,$D1426,AC$12:AC1425)-SUMIF($D$12:$D$2012,$D1426,AB$12:AB$2012),AP1426),2))),"")</f>
        <v/>
      </c>
      <c r="AD1426" s="250" t="str">
        <f>IF(X1426&lt;&gt;"",1000 - SUMIF($D$12:$D1425,$D1426,AD$12:AD1425),"")</f>
        <v/>
      </c>
      <c r="AE1426" s="252"/>
      <c r="AF1426" s="253"/>
      <c r="AG1426" s="254"/>
      <c r="AH1426" s="255" t="str">
        <f t="shared" si="481"/>
        <v/>
      </c>
      <c r="AI1426" s="256"/>
      <c r="AJ1426" s="253"/>
      <c r="AK1426" s="254"/>
      <c r="AL1426" s="255" t="str">
        <f t="shared" si="482"/>
        <v/>
      </c>
      <c r="AM1426" s="256"/>
      <c r="AN1426" s="253"/>
      <c r="AO1426" s="254"/>
      <c r="AP1426" s="255" t="str">
        <f t="shared" si="462"/>
        <v/>
      </c>
      <c r="AQ1426" s="116"/>
      <c r="AR1426" s="116"/>
      <c r="AS1426" s="117"/>
      <c r="AT1426" s="118"/>
      <c r="AU1426" s="119" t="str">
        <f>IF(D1426&lt;&gt; "", IF(COUNTIF($D$12:$D1426,$D1426)&gt;1,0,IF(SUM(N1426,U1426,AB1426)&gt;0,IF(AND(X1426="",OR(Q1426&lt;&gt;"",J1426&lt;&gt;"")),IF(Q1426&lt;&gt;"",Q1426,IF(J1426&lt;&gt;"",J1426,0)),IF(AND(Q1426&lt;&gt;"",J1426&lt;&gt;"",Q1426=J1426),Q1426,X1426)),0)),"")</f>
        <v/>
      </c>
      <c r="AV1426" s="119" t="str">
        <f>IF(D1426&lt;&gt;"",IF(COUNTIF($D$12:$D1426,$D1426)&gt;1,0,IF(SUM(O1426,V1426,AC1426)&gt;0,IF(AND(X1426="",OR(Q1426&lt;&gt;"",J1426&lt;&gt;"")),IF(Q1426&lt;&gt;"",Q1426,IF(J1426&lt;&gt;"",J1426,0)),IF(AND(Q1426&lt;&gt;"",J1426&lt;&gt;"",Q1426=J1426),Q1426,X1426)),0)),"")</f>
        <v/>
      </c>
      <c r="AW1426" s="119" t="str">
        <f>IF(D1426&lt;&gt;"",IF(COUNTIF($D$12:$D1426,$D1426)&gt;1,0,IF(SUM(P1426,W1426,AD1426)&gt;0,IF(AND(X1426="",OR(Q1426&lt;&gt;"",J1426&lt;&gt;"")),IF(Q1426&lt;&gt;"",Q1426,IF(J1426&lt;&gt;"",J1426,0)),IF(AND(Q1426&lt;&gt;"",J1426&lt;&gt;"",Q1426=J1426),Q1426,X1426)),0)),"")</f>
        <v/>
      </c>
      <c r="AX1426" s="118" t="str">
        <f t="shared" si="463"/>
        <v/>
      </c>
      <c r="AY1426" s="118" t="str">
        <f t="shared" si="464"/>
        <v/>
      </c>
      <c r="AZ1426" s="118" t="str">
        <f t="shared" si="465"/>
        <v/>
      </c>
      <c r="BA1426" s="118" t="str">
        <f t="shared" si="466"/>
        <v/>
      </c>
      <c r="BB1426" s="118" t="str">
        <f t="shared" si="467"/>
        <v/>
      </c>
      <c r="BC1426" s="118" t="str">
        <f t="shared" si="468"/>
        <v/>
      </c>
      <c r="BD1426" s="118" t="str">
        <f t="shared" si="469"/>
        <v/>
      </c>
      <c r="BE1426" s="118" t="str">
        <f t="shared" si="470"/>
        <v/>
      </c>
      <c r="BF1426" s="118" t="str">
        <f t="shared" si="471"/>
        <v/>
      </c>
      <c r="BG1426" s="120"/>
      <c r="BH1426" s="120" t="str">
        <f t="shared" si="472"/>
        <v/>
      </c>
      <c r="BI1426" s="120" t="str">
        <f t="shared" si="473"/>
        <v/>
      </c>
      <c r="BJ1426" s="121"/>
      <c r="BK1426" s="120" t="str">
        <f t="shared" si="474"/>
        <v/>
      </c>
      <c r="BL1426" s="120" t="str">
        <f t="shared" si="475"/>
        <v/>
      </c>
      <c r="BM1426" s="120" t="str">
        <f t="shared" si="476"/>
        <v/>
      </c>
      <c r="BN1426" s="120" t="str">
        <f t="shared" si="477"/>
        <v/>
      </c>
      <c r="BO1426" s="120" t="str">
        <f t="shared" si="478"/>
        <v/>
      </c>
      <c r="BP1426" s="120" t="str">
        <f t="shared" si="479"/>
        <v/>
      </c>
      <c r="BQ1426" s="98"/>
      <c r="BR1426" s="98"/>
      <c r="BS1426" s="98"/>
      <c r="BT1426" s="98"/>
      <c r="BU1426" s="98"/>
      <c r="BV1426" s="98"/>
      <c r="BW1426" s="98"/>
      <c r="BX1426" s="98"/>
      <c r="BY1426" s="98"/>
      <c r="BZ1426" s="98"/>
      <c r="CA1426" s="98"/>
      <c r="CB1426" s="98"/>
      <c r="CC1426" s="98"/>
      <c r="CD1426" s="98"/>
      <c r="CE1426" s="98"/>
      <c r="CF1426" s="98"/>
      <c r="CG1426" s="98"/>
      <c r="CH1426" s="98"/>
      <c r="CI1426" s="98"/>
      <c r="CJ1426" s="98"/>
      <c r="CK1426" s="98"/>
      <c r="CL1426" s="98"/>
      <c r="CM1426" s="98"/>
      <c r="CN1426" s="98"/>
      <c r="CO1426" s="98"/>
      <c r="CP1426" s="98"/>
      <c r="CQ1426" s="98"/>
      <c r="CR1426" s="98"/>
      <c r="CS1426" s="98"/>
    </row>
    <row r="1427" spans="1:97" s="4" customFormat="1" ht="18.75" customHeight="1" x14ac:dyDescent="0.2">
      <c r="A1427" s="3">
        <f t="shared" si="480"/>
        <v>1415</v>
      </c>
      <c r="B1427" s="263"/>
      <c r="C1427" s="263"/>
      <c r="D1427" s="263"/>
      <c r="E1427" s="259"/>
      <c r="F1427" s="259"/>
      <c r="G1427" s="43"/>
      <c r="H1427" s="264"/>
      <c r="I1427" s="261"/>
      <c r="J1427" s="106"/>
      <c r="K1427" s="247"/>
      <c r="L1427" s="247"/>
      <c r="M1427" s="247"/>
      <c r="N1427" s="248" t="str">
        <f>IF(AND(K1427&lt;&gt;"",L1427&lt;&gt;"",J1427&lt;&gt;""),ROUND(MIN(IF(OR(J1427="OZZ",J1427="ZZ"),5000,17300),TRUNC(0.75*(SUMIF($D$12:$D1427,$D1427,K$12:K1427)+SUMIF($D$12:$D1427,$D1427,L$12:L1427)),2)) - SUMIF($D$12:$D1426,$D1427,N$12:N1426),2),"")</f>
        <v/>
      </c>
      <c r="O1427" s="249" t="str">
        <f>IF(AND(K1427&lt;&gt;"",L1427&lt;&gt;"",M1427&lt;&gt;"",J1427&lt;&gt;"",AH1427&lt;&gt;""),IF(OR(J1427="OZZ",J1427="ZZ"),ROUND(0-SUMIF($D$12:$D1426,$D1427,O$12:O1426),2),IF(M1427=0,0,ROUND(MIN(MIN(17300,TRUNC(0.75*(SUMIF($D$12:$D$2012,$D1427,K$12:K$2012)+SUMIF($D$12:$D$2012,$D1427,L$12:L$2012)),2)+SUMIF($D$12:$D1427,$D1427,AH$12:AH1427))-SUMIF($D$12:$D1426,$D1427,O$12:O1426)-SUMIF($D$12:$D$2012,$D1427,N$12:N$2012),AH1427),2))),"")</f>
        <v/>
      </c>
      <c r="P1427" s="250" t="str">
        <f>IF(J1427&lt;&gt;"",1000 - SUMIF($D$12:$D1426,$D1427,P$12:P1426),"")</f>
        <v/>
      </c>
      <c r="Q1427" s="106"/>
      <c r="R1427" s="247"/>
      <c r="S1427" s="247"/>
      <c r="T1427" s="247"/>
      <c r="U1427" s="248" t="str">
        <f>IF(AND(R1427&lt;&gt;"",S1427&lt;&gt;"",Q1427&lt;&gt;""),ROUND(MIN(IF(OR(Q1427="OZZ",Q1427="ZZ"),5000,17300),TRUNC(0.75*(SUMIF($D$12:$D1427,$D1427,R$12:R1427)+SUMIF($D$12:$D1427,$D1427,S$12:S1427)),2)) - SUMIF($D$12:$D1426,$D1427,U$12:U1426),2),"")</f>
        <v/>
      </c>
      <c r="V1427" s="248" t="str">
        <f>IF(AND(R1427&lt;&gt;"",S1427&lt;&gt;"",T1427&lt;&gt;"",Q1427&lt;&gt;"",AL1427&lt;&gt;""),IF(OR(Q1427="OZZ",Q1427="ZZ"),ROUND(0-SUMIF($D$12:$D1426,$D1427,V$12:V1426),2),IF(T1427=0,0,ROUND(MIN(MIN(17300,TRUNC(0.75*(SUMIF($D$12:$D$2012,$D1427,R$12:R$2012)+SUMIF($D$12:$D$2012,$D1427,S$12:S$2012)),2)+SUMIF($D$12:$D1427,$D1427,AL$12:AL1427))-SUMIF($D$12:$D1426,$D1427,V$12:V1426)-SUMIF($D$12:$D$2012,$D1427,U$12:U$2012),AL1427),2))),"")</f>
        <v/>
      </c>
      <c r="W1427" s="250" t="str">
        <f>IF(Q1427&lt;&gt;"",1000 - SUMIF($D$12:$D1426,$D1427,W$12:W1426),"")</f>
        <v/>
      </c>
      <c r="X1427" s="106"/>
      <c r="Y1427" s="247"/>
      <c r="Z1427" s="247"/>
      <c r="AA1427" s="247"/>
      <c r="AB1427" s="248" t="str">
        <f>IF(AND(Y1427&lt;&gt;"",Z1427&lt;&gt;"",X1427&lt;&gt;""),ROUND(MIN(IF(OR(X1427="OZZ",X1427="ZZ"),5000,17300),TRUNC(0.75*(SUMIF($D$12:$D1427,$D1427,Y$12:Y1427)+SUMIF($D$12:$D1427,$D1427,Z$12:Z1427)),2)) - SUMIF($D$12:$D1426,$D1427,AB$12:AB1426),2),"")</f>
        <v/>
      </c>
      <c r="AC1427" s="251" t="str">
        <f>IF(AND(Y1427&lt;&gt;"",Z1427&lt;&gt;"",AA1427&lt;&gt;"",X1427&lt;&gt;"",AP1427&lt;&gt;""),IF(OR(X1427="OZZ",X1427="ZZ"),ROUND(0-SUMIF($D$12:$D1426,$D1427,AC$12:AC1426),2),IF(AA1427=0,0,ROUND(MIN(MIN(17300,TRUNC(0.75*(SUMIF($D$12:$D$2012,$D1427,Y$12:Y$2012)+SUMIF($D$12:$D$2012,$D1427,Z$12:Z$2012)),2)+SUMIF($D$12:$D1427,$D1427,AP$12:AP1427))-SUMIF($D$12:$D1426,$D1427,AC$12:AC1426)-SUMIF($D$12:$D$2012,$D1427,AB$12:AB$2012),AP1427),2))),"")</f>
        <v/>
      </c>
      <c r="AD1427" s="250" t="str">
        <f>IF(X1427&lt;&gt;"",1000 - SUMIF($D$12:$D1426,$D1427,AD$12:AD1426),"")</f>
        <v/>
      </c>
      <c r="AE1427" s="252"/>
      <c r="AF1427" s="253"/>
      <c r="AG1427" s="254"/>
      <c r="AH1427" s="255" t="str">
        <f t="shared" si="481"/>
        <v/>
      </c>
      <c r="AI1427" s="256"/>
      <c r="AJ1427" s="253"/>
      <c r="AK1427" s="254"/>
      <c r="AL1427" s="255" t="str">
        <f t="shared" si="482"/>
        <v/>
      </c>
      <c r="AM1427" s="256"/>
      <c r="AN1427" s="253"/>
      <c r="AO1427" s="254"/>
      <c r="AP1427" s="255" t="str">
        <f t="shared" si="462"/>
        <v/>
      </c>
      <c r="AQ1427" s="116"/>
      <c r="AR1427" s="116"/>
      <c r="AS1427" s="117"/>
      <c r="AT1427" s="118"/>
      <c r="AU1427" s="119" t="str">
        <f>IF(D1427&lt;&gt; "", IF(COUNTIF($D$12:$D1427,$D1427)&gt;1,0,IF(SUM(N1427,U1427,AB1427)&gt;0,IF(AND(X1427="",OR(Q1427&lt;&gt;"",J1427&lt;&gt;"")),IF(Q1427&lt;&gt;"",Q1427,IF(J1427&lt;&gt;"",J1427,0)),IF(AND(Q1427&lt;&gt;"",J1427&lt;&gt;"",Q1427=J1427),Q1427,X1427)),0)),"")</f>
        <v/>
      </c>
      <c r="AV1427" s="119" t="str">
        <f>IF(D1427&lt;&gt;"",IF(COUNTIF($D$12:$D1427,$D1427)&gt;1,0,IF(SUM(O1427,V1427,AC1427)&gt;0,IF(AND(X1427="",OR(Q1427&lt;&gt;"",J1427&lt;&gt;"")),IF(Q1427&lt;&gt;"",Q1427,IF(J1427&lt;&gt;"",J1427,0)),IF(AND(Q1427&lt;&gt;"",J1427&lt;&gt;"",Q1427=J1427),Q1427,X1427)),0)),"")</f>
        <v/>
      </c>
      <c r="AW1427" s="119" t="str">
        <f>IF(D1427&lt;&gt;"",IF(COUNTIF($D$12:$D1427,$D1427)&gt;1,0,IF(SUM(P1427,W1427,AD1427)&gt;0,IF(AND(X1427="",OR(Q1427&lt;&gt;"",J1427&lt;&gt;"")),IF(Q1427&lt;&gt;"",Q1427,IF(J1427&lt;&gt;"",J1427,0)),IF(AND(Q1427&lt;&gt;"",J1427&lt;&gt;"",Q1427=J1427),Q1427,X1427)),0)),"")</f>
        <v/>
      </c>
      <c r="AX1427" s="118" t="str">
        <f t="shared" si="463"/>
        <v/>
      </c>
      <c r="AY1427" s="118" t="str">
        <f t="shared" si="464"/>
        <v/>
      </c>
      <c r="AZ1427" s="118" t="str">
        <f t="shared" si="465"/>
        <v/>
      </c>
      <c r="BA1427" s="118" t="str">
        <f t="shared" si="466"/>
        <v/>
      </c>
      <c r="BB1427" s="118" t="str">
        <f t="shared" si="467"/>
        <v/>
      </c>
      <c r="BC1427" s="118" t="str">
        <f t="shared" si="468"/>
        <v/>
      </c>
      <c r="BD1427" s="118" t="str">
        <f t="shared" si="469"/>
        <v/>
      </c>
      <c r="BE1427" s="118" t="str">
        <f t="shared" si="470"/>
        <v/>
      </c>
      <c r="BF1427" s="118" t="str">
        <f t="shared" si="471"/>
        <v/>
      </c>
      <c r="BG1427" s="120"/>
      <c r="BH1427" s="120" t="str">
        <f t="shared" si="472"/>
        <v/>
      </c>
      <c r="BI1427" s="120" t="str">
        <f t="shared" si="473"/>
        <v/>
      </c>
      <c r="BJ1427" s="121"/>
      <c r="BK1427" s="120" t="str">
        <f t="shared" si="474"/>
        <v/>
      </c>
      <c r="BL1427" s="120" t="str">
        <f t="shared" si="475"/>
        <v/>
      </c>
      <c r="BM1427" s="120" t="str">
        <f t="shared" si="476"/>
        <v/>
      </c>
      <c r="BN1427" s="120" t="str">
        <f t="shared" si="477"/>
        <v/>
      </c>
      <c r="BO1427" s="120" t="str">
        <f t="shared" si="478"/>
        <v/>
      </c>
      <c r="BP1427" s="120" t="str">
        <f t="shared" si="479"/>
        <v/>
      </c>
      <c r="BQ1427" s="98"/>
      <c r="BR1427" s="98"/>
      <c r="BS1427" s="98"/>
      <c r="BT1427" s="98"/>
      <c r="BU1427" s="98"/>
      <c r="BV1427" s="98"/>
      <c r="BW1427" s="98"/>
      <c r="BX1427" s="98"/>
      <c r="BY1427" s="98"/>
      <c r="BZ1427" s="98"/>
      <c r="CA1427" s="98"/>
      <c r="CB1427" s="98"/>
      <c r="CC1427" s="98"/>
      <c r="CD1427" s="98"/>
      <c r="CE1427" s="98"/>
      <c r="CF1427" s="98"/>
      <c r="CG1427" s="98"/>
      <c r="CH1427" s="98"/>
      <c r="CI1427" s="98"/>
      <c r="CJ1427" s="98"/>
      <c r="CK1427" s="98"/>
      <c r="CL1427" s="98"/>
      <c r="CM1427" s="98"/>
      <c r="CN1427" s="98"/>
      <c r="CO1427" s="98"/>
      <c r="CP1427" s="98"/>
      <c r="CQ1427" s="98"/>
      <c r="CR1427" s="98"/>
      <c r="CS1427" s="98"/>
    </row>
    <row r="1428" spans="1:97" s="4" customFormat="1" ht="18.75" customHeight="1" x14ac:dyDescent="0.2">
      <c r="A1428" s="3">
        <f t="shared" si="480"/>
        <v>1416</v>
      </c>
      <c r="B1428" s="263"/>
      <c r="C1428" s="263"/>
      <c r="D1428" s="263"/>
      <c r="E1428" s="259"/>
      <c r="F1428" s="259"/>
      <c r="G1428" s="43"/>
      <c r="H1428" s="264"/>
      <c r="I1428" s="261"/>
      <c r="J1428" s="106"/>
      <c r="K1428" s="247"/>
      <c r="L1428" s="247"/>
      <c r="M1428" s="247"/>
      <c r="N1428" s="248" t="str">
        <f>IF(AND(K1428&lt;&gt;"",L1428&lt;&gt;"",J1428&lt;&gt;""),ROUND(MIN(IF(OR(J1428="OZZ",J1428="ZZ"),5000,17300),TRUNC(0.75*(SUMIF($D$12:$D1428,$D1428,K$12:K1428)+SUMIF($D$12:$D1428,$D1428,L$12:L1428)),2)) - SUMIF($D$12:$D1427,$D1428,N$12:N1427),2),"")</f>
        <v/>
      </c>
      <c r="O1428" s="249" t="str">
        <f>IF(AND(K1428&lt;&gt;"",L1428&lt;&gt;"",M1428&lt;&gt;"",J1428&lt;&gt;"",AH1428&lt;&gt;""),IF(OR(J1428="OZZ",J1428="ZZ"),ROUND(0-SUMIF($D$12:$D1427,$D1428,O$12:O1427),2),IF(M1428=0,0,ROUND(MIN(MIN(17300,TRUNC(0.75*(SUMIF($D$12:$D$2012,$D1428,K$12:K$2012)+SUMIF($D$12:$D$2012,$D1428,L$12:L$2012)),2)+SUMIF($D$12:$D1428,$D1428,AH$12:AH1428))-SUMIF($D$12:$D1427,$D1428,O$12:O1427)-SUMIF($D$12:$D$2012,$D1428,N$12:N$2012),AH1428),2))),"")</f>
        <v/>
      </c>
      <c r="P1428" s="250" t="str">
        <f>IF(J1428&lt;&gt;"",1000 - SUMIF($D$12:$D1427,$D1428,P$12:P1427),"")</f>
        <v/>
      </c>
      <c r="Q1428" s="106"/>
      <c r="R1428" s="247"/>
      <c r="S1428" s="247"/>
      <c r="T1428" s="247"/>
      <c r="U1428" s="248" t="str">
        <f>IF(AND(R1428&lt;&gt;"",S1428&lt;&gt;"",Q1428&lt;&gt;""),ROUND(MIN(IF(OR(Q1428="OZZ",Q1428="ZZ"),5000,17300),TRUNC(0.75*(SUMIF($D$12:$D1428,$D1428,R$12:R1428)+SUMIF($D$12:$D1428,$D1428,S$12:S1428)),2)) - SUMIF($D$12:$D1427,$D1428,U$12:U1427),2),"")</f>
        <v/>
      </c>
      <c r="V1428" s="248" t="str">
        <f>IF(AND(R1428&lt;&gt;"",S1428&lt;&gt;"",T1428&lt;&gt;"",Q1428&lt;&gt;"",AL1428&lt;&gt;""),IF(OR(Q1428="OZZ",Q1428="ZZ"),ROUND(0-SUMIF($D$12:$D1427,$D1428,V$12:V1427),2),IF(T1428=0,0,ROUND(MIN(MIN(17300,TRUNC(0.75*(SUMIF($D$12:$D$2012,$D1428,R$12:R$2012)+SUMIF($D$12:$D$2012,$D1428,S$12:S$2012)),2)+SUMIF($D$12:$D1428,$D1428,AL$12:AL1428))-SUMIF($D$12:$D1427,$D1428,V$12:V1427)-SUMIF($D$12:$D$2012,$D1428,U$12:U$2012),AL1428),2))),"")</f>
        <v/>
      </c>
      <c r="W1428" s="250" t="str">
        <f>IF(Q1428&lt;&gt;"",1000 - SUMIF($D$12:$D1427,$D1428,W$12:W1427),"")</f>
        <v/>
      </c>
      <c r="X1428" s="106"/>
      <c r="Y1428" s="247"/>
      <c r="Z1428" s="247"/>
      <c r="AA1428" s="247"/>
      <c r="AB1428" s="248" t="str">
        <f>IF(AND(Y1428&lt;&gt;"",Z1428&lt;&gt;"",X1428&lt;&gt;""),ROUND(MIN(IF(OR(X1428="OZZ",X1428="ZZ"),5000,17300),TRUNC(0.75*(SUMIF($D$12:$D1428,$D1428,Y$12:Y1428)+SUMIF($D$12:$D1428,$D1428,Z$12:Z1428)),2)) - SUMIF($D$12:$D1427,$D1428,AB$12:AB1427),2),"")</f>
        <v/>
      </c>
      <c r="AC1428" s="251" t="str">
        <f>IF(AND(Y1428&lt;&gt;"",Z1428&lt;&gt;"",AA1428&lt;&gt;"",X1428&lt;&gt;"",AP1428&lt;&gt;""),IF(OR(X1428="OZZ",X1428="ZZ"),ROUND(0-SUMIF($D$12:$D1427,$D1428,AC$12:AC1427),2),IF(AA1428=0,0,ROUND(MIN(MIN(17300,TRUNC(0.75*(SUMIF($D$12:$D$2012,$D1428,Y$12:Y$2012)+SUMIF($D$12:$D$2012,$D1428,Z$12:Z$2012)),2)+SUMIF($D$12:$D1428,$D1428,AP$12:AP1428))-SUMIF($D$12:$D1427,$D1428,AC$12:AC1427)-SUMIF($D$12:$D$2012,$D1428,AB$12:AB$2012),AP1428),2))),"")</f>
        <v/>
      </c>
      <c r="AD1428" s="250" t="str">
        <f>IF(X1428&lt;&gt;"",1000 - SUMIF($D$12:$D1427,$D1428,AD$12:AD1427),"")</f>
        <v/>
      </c>
      <c r="AE1428" s="252"/>
      <c r="AF1428" s="253"/>
      <c r="AG1428" s="254"/>
      <c r="AH1428" s="255" t="str">
        <f t="shared" si="481"/>
        <v/>
      </c>
      <c r="AI1428" s="256"/>
      <c r="AJ1428" s="253"/>
      <c r="AK1428" s="254"/>
      <c r="AL1428" s="255" t="str">
        <f t="shared" si="482"/>
        <v/>
      </c>
      <c r="AM1428" s="256"/>
      <c r="AN1428" s="253"/>
      <c r="AO1428" s="254"/>
      <c r="AP1428" s="255" t="str">
        <f t="shared" si="462"/>
        <v/>
      </c>
      <c r="AQ1428" s="116"/>
      <c r="AR1428" s="116"/>
      <c r="AS1428" s="117"/>
      <c r="AT1428" s="118"/>
      <c r="AU1428" s="119" t="str">
        <f>IF(D1428&lt;&gt; "", IF(COUNTIF($D$12:$D1428,$D1428)&gt;1,0,IF(SUM(N1428,U1428,AB1428)&gt;0,IF(AND(X1428="",OR(Q1428&lt;&gt;"",J1428&lt;&gt;"")),IF(Q1428&lt;&gt;"",Q1428,IF(J1428&lt;&gt;"",J1428,0)),IF(AND(Q1428&lt;&gt;"",J1428&lt;&gt;"",Q1428=J1428),Q1428,X1428)),0)),"")</f>
        <v/>
      </c>
      <c r="AV1428" s="119" t="str">
        <f>IF(D1428&lt;&gt;"",IF(COUNTIF($D$12:$D1428,$D1428)&gt;1,0,IF(SUM(O1428,V1428,AC1428)&gt;0,IF(AND(X1428="",OR(Q1428&lt;&gt;"",J1428&lt;&gt;"")),IF(Q1428&lt;&gt;"",Q1428,IF(J1428&lt;&gt;"",J1428,0)),IF(AND(Q1428&lt;&gt;"",J1428&lt;&gt;"",Q1428=J1428),Q1428,X1428)),0)),"")</f>
        <v/>
      </c>
      <c r="AW1428" s="119" t="str">
        <f>IF(D1428&lt;&gt;"",IF(COUNTIF($D$12:$D1428,$D1428)&gt;1,0,IF(SUM(P1428,W1428,AD1428)&gt;0,IF(AND(X1428="",OR(Q1428&lt;&gt;"",J1428&lt;&gt;"")),IF(Q1428&lt;&gt;"",Q1428,IF(J1428&lt;&gt;"",J1428,0)),IF(AND(Q1428&lt;&gt;"",J1428&lt;&gt;"",Q1428=J1428),Q1428,X1428)),0)),"")</f>
        <v/>
      </c>
      <c r="AX1428" s="118" t="str">
        <f t="shared" si="463"/>
        <v/>
      </c>
      <c r="AY1428" s="118" t="str">
        <f t="shared" si="464"/>
        <v/>
      </c>
      <c r="AZ1428" s="118" t="str">
        <f t="shared" si="465"/>
        <v/>
      </c>
      <c r="BA1428" s="118" t="str">
        <f t="shared" si="466"/>
        <v/>
      </c>
      <c r="BB1428" s="118" t="str">
        <f t="shared" si="467"/>
        <v/>
      </c>
      <c r="BC1428" s="118" t="str">
        <f t="shared" si="468"/>
        <v/>
      </c>
      <c r="BD1428" s="118" t="str">
        <f t="shared" si="469"/>
        <v/>
      </c>
      <c r="BE1428" s="118" t="str">
        <f t="shared" si="470"/>
        <v/>
      </c>
      <c r="BF1428" s="118" t="str">
        <f t="shared" si="471"/>
        <v/>
      </c>
      <c r="BG1428" s="120"/>
      <c r="BH1428" s="120" t="str">
        <f t="shared" si="472"/>
        <v/>
      </c>
      <c r="BI1428" s="120" t="str">
        <f t="shared" si="473"/>
        <v/>
      </c>
      <c r="BJ1428" s="121"/>
      <c r="BK1428" s="120" t="str">
        <f t="shared" si="474"/>
        <v/>
      </c>
      <c r="BL1428" s="120" t="str">
        <f t="shared" si="475"/>
        <v/>
      </c>
      <c r="BM1428" s="120" t="str">
        <f t="shared" si="476"/>
        <v/>
      </c>
      <c r="BN1428" s="120" t="str">
        <f t="shared" si="477"/>
        <v/>
      </c>
      <c r="BO1428" s="120" t="str">
        <f t="shared" si="478"/>
        <v/>
      </c>
      <c r="BP1428" s="120" t="str">
        <f t="shared" si="479"/>
        <v/>
      </c>
      <c r="BQ1428" s="98"/>
      <c r="BR1428" s="98"/>
      <c r="BS1428" s="98"/>
      <c r="BT1428" s="98"/>
      <c r="BU1428" s="98"/>
      <c r="BV1428" s="98"/>
      <c r="BW1428" s="98"/>
      <c r="BX1428" s="98"/>
      <c r="BY1428" s="98"/>
      <c r="BZ1428" s="98"/>
      <c r="CA1428" s="98"/>
      <c r="CB1428" s="98"/>
      <c r="CC1428" s="98"/>
      <c r="CD1428" s="98"/>
      <c r="CE1428" s="98"/>
      <c r="CF1428" s="98"/>
      <c r="CG1428" s="98"/>
      <c r="CH1428" s="98"/>
      <c r="CI1428" s="98"/>
      <c r="CJ1428" s="98"/>
      <c r="CK1428" s="98"/>
      <c r="CL1428" s="98"/>
      <c r="CM1428" s="98"/>
      <c r="CN1428" s="98"/>
      <c r="CO1428" s="98"/>
      <c r="CP1428" s="98"/>
      <c r="CQ1428" s="98"/>
      <c r="CR1428" s="98"/>
      <c r="CS1428" s="98"/>
    </row>
    <row r="1429" spans="1:97" s="4" customFormat="1" ht="18.75" customHeight="1" x14ac:dyDescent="0.2">
      <c r="A1429" s="3">
        <f t="shared" si="480"/>
        <v>1417</v>
      </c>
      <c r="B1429" s="263"/>
      <c r="C1429" s="263"/>
      <c r="D1429" s="263"/>
      <c r="E1429" s="259"/>
      <c r="F1429" s="259"/>
      <c r="G1429" s="43"/>
      <c r="H1429" s="264"/>
      <c r="I1429" s="261"/>
      <c r="J1429" s="106"/>
      <c r="K1429" s="247"/>
      <c r="L1429" s="247"/>
      <c r="M1429" s="247"/>
      <c r="N1429" s="248" t="str">
        <f>IF(AND(K1429&lt;&gt;"",L1429&lt;&gt;"",J1429&lt;&gt;""),ROUND(MIN(IF(OR(J1429="OZZ",J1429="ZZ"),5000,17300),TRUNC(0.75*(SUMIF($D$12:$D1429,$D1429,K$12:K1429)+SUMIF($D$12:$D1429,$D1429,L$12:L1429)),2)) - SUMIF($D$12:$D1428,$D1429,N$12:N1428),2),"")</f>
        <v/>
      </c>
      <c r="O1429" s="249" t="str">
        <f>IF(AND(K1429&lt;&gt;"",L1429&lt;&gt;"",M1429&lt;&gt;"",J1429&lt;&gt;"",AH1429&lt;&gt;""),IF(OR(J1429="OZZ",J1429="ZZ"),ROUND(0-SUMIF($D$12:$D1428,$D1429,O$12:O1428),2),IF(M1429=0,0,ROUND(MIN(MIN(17300,TRUNC(0.75*(SUMIF($D$12:$D$2012,$D1429,K$12:K$2012)+SUMIF($D$12:$D$2012,$D1429,L$12:L$2012)),2)+SUMIF($D$12:$D1429,$D1429,AH$12:AH1429))-SUMIF($D$12:$D1428,$D1429,O$12:O1428)-SUMIF($D$12:$D$2012,$D1429,N$12:N$2012),AH1429),2))),"")</f>
        <v/>
      </c>
      <c r="P1429" s="250" t="str">
        <f>IF(J1429&lt;&gt;"",1000 - SUMIF($D$12:$D1428,$D1429,P$12:P1428),"")</f>
        <v/>
      </c>
      <c r="Q1429" s="106"/>
      <c r="R1429" s="247"/>
      <c r="S1429" s="247"/>
      <c r="T1429" s="247"/>
      <c r="U1429" s="248" t="str">
        <f>IF(AND(R1429&lt;&gt;"",S1429&lt;&gt;"",Q1429&lt;&gt;""),ROUND(MIN(IF(OR(Q1429="OZZ",Q1429="ZZ"),5000,17300),TRUNC(0.75*(SUMIF($D$12:$D1429,$D1429,R$12:R1429)+SUMIF($D$12:$D1429,$D1429,S$12:S1429)),2)) - SUMIF($D$12:$D1428,$D1429,U$12:U1428),2),"")</f>
        <v/>
      </c>
      <c r="V1429" s="248" t="str">
        <f>IF(AND(R1429&lt;&gt;"",S1429&lt;&gt;"",T1429&lt;&gt;"",Q1429&lt;&gt;"",AL1429&lt;&gt;""),IF(OR(Q1429="OZZ",Q1429="ZZ"),ROUND(0-SUMIF($D$12:$D1428,$D1429,V$12:V1428),2),IF(T1429=0,0,ROUND(MIN(MIN(17300,TRUNC(0.75*(SUMIF($D$12:$D$2012,$D1429,R$12:R$2012)+SUMIF($D$12:$D$2012,$D1429,S$12:S$2012)),2)+SUMIF($D$12:$D1429,$D1429,AL$12:AL1429))-SUMIF($D$12:$D1428,$D1429,V$12:V1428)-SUMIF($D$12:$D$2012,$D1429,U$12:U$2012),AL1429),2))),"")</f>
        <v/>
      </c>
      <c r="W1429" s="250" t="str">
        <f>IF(Q1429&lt;&gt;"",1000 - SUMIF($D$12:$D1428,$D1429,W$12:W1428),"")</f>
        <v/>
      </c>
      <c r="X1429" s="106"/>
      <c r="Y1429" s="247"/>
      <c r="Z1429" s="247"/>
      <c r="AA1429" s="247"/>
      <c r="AB1429" s="248" t="str">
        <f>IF(AND(Y1429&lt;&gt;"",Z1429&lt;&gt;"",X1429&lt;&gt;""),ROUND(MIN(IF(OR(X1429="OZZ",X1429="ZZ"),5000,17300),TRUNC(0.75*(SUMIF($D$12:$D1429,$D1429,Y$12:Y1429)+SUMIF($D$12:$D1429,$D1429,Z$12:Z1429)),2)) - SUMIF($D$12:$D1428,$D1429,AB$12:AB1428),2),"")</f>
        <v/>
      </c>
      <c r="AC1429" s="251" t="str">
        <f>IF(AND(Y1429&lt;&gt;"",Z1429&lt;&gt;"",AA1429&lt;&gt;"",X1429&lt;&gt;"",AP1429&lt;&gt;""),IF(OR(X1429="OZZ",X1429="ZZ"),ROUND(0-SUMIF($D$12:$D1428,$D1429,AC$12:AC1428),2),IF(AA1429=0,0,ROUND(MIN(MIN(17300,TRUNC(0.75*(SUMIF($D$12:$D$2012,$D1429,Y$12:Y$2012)+SUMIF($D$12:$D$2012,$D1429,Z$12:Z$2012)),2)+SUMIF($D$12:$D1429,$D1429,AP$12:AP1429))-SUMIF($D$12:$D1428,$D1429,AC$12:AC1428)-SUMIF($D$12:$D$2012,$D1429,AB$12:AB$2012),AP1429),2))),"")</f>
        <v/>
      </c>
      <c r="AD1429" s="250" t="str">
        <f>IF(X1429&lt;&gt;"",1000 - SUMIF($D$12:$D1428,$D1429,AD$12:AD1428),"")</f>
        <v/>
      </c>
      <c r="AE1429" s="252"/>
      <c r="AF1429" s="253"/>
      <c r="AG1429" s="254"/>
      <c r="AH1429" s="255" t="str">
        <f t="shared" si="481"/>
        <v/>
      </c>
      <c r="AI1429" s="256"/>
      <c r="AJ1429" s="253"/>
      <c r="AK1429" s="254"/>
      <c r="AL1429" s="255" t="str">
        <f t="shared" si="482"/>
        <v/>
      </c>
      <c r="AM1429" s="256"/>
      <c r="AN1429" s="253"/>
      <c r="AO1429" s="254"/>
      <c r="AP1429" s="255" t="str">
        <f t="shared" si="462"/>
        <v/>
      </c>
      <c r="AQ1429" s="116"/>
      <c r="AR1429" s="116"/>
      <c r="AS1429" s="117"/>
      <c r="AT1429" s="118"/>
      <c r="AU1429" s="119" t="str">
        <f>IF(D1429&lt;&gt; "", IF(COUNTIF($D$12:$D1429,$D1429)&gt;1,0,IF(SUM(N1429,U1429,AB1429)&gt;0,IF(AND(X1429="",OR(Q1429&lt;&gt;"",J1429&lt;&gt;"")),IF(Q1429&lt;&gt;"",Q1429,IF(J1429&lt;&gt;"",J1429,0)),IF(AND(Q1429&lt;&gt;"",J1429&lt;&gt;"",Q1429=J1429),Q1429,X1429)),0)),"")</f>
        <v/>
      </c>
      <c r="AV1429" s="119" t="str">
        <f>IF(D1429&lt;&gt;"",IF(COUNTIF($D$12:$D1429,$D1429)&gt;1,0,IF(SUM(O1429,V1429,AC1429)&gt;0,IF(AND(X1429="",OR(Q1429&lt;&gt;"",J1429&lt;&gt;"")),IF(Q1429&lt;&gt;"",Q1429,IF(J1429&lt;&gt;"",J1429,0)),IF(AND(Q1429&lt;&gt;"",J1429&lt;&gt;"",Q1429=J1429),Q1429,X1429)),0)),"")</f>
        <v/>
      </c>
      <c r="AW1429" s="119" t="str">
        <f>IF(D1429&lt;&gt;"",IF(COUNTIF($D$12:$D1429,$D1429)&gt;1,0,IF(SUM(P1429,W1429,AD1429)&gt;0,IF(AND(X1429="",OR(Q1429&lt;&gt;"",J1429&lt;&gt;"")),IF(Q1429&lt;&gt;"",Q1429,IF(J1429&lt;&gt;"",J1429,0)),IF(AND(Q1429&lt;&gt;"",J1429&lt;&gt;"",Q1429=J1429),Q1429,X1429)),0)),"")</f>
        <v/>
      </c>
      <c r="AX1429" s="118" t="str">
        <f t="shared" si="463"/>
        <v/>
      </c>
      <c r="AY1429" s="118" t="str">
        <f t="shared" si="464"/>
        <v/>
      </c>
      <c r="AZ1429" s="118" t="str">
        <f t="shared" si="465"/>
        <v/>
      </c>
      <c r="BA1429" s="118" t="str">
        <f t="shared" si="466"/>
        <v/>
      </c>
      <c r="BB1429" s="118" t="str">
        <f t="shared" si="467"/>
        <v/>
      </c>
      <c r="BC1429" s="118" t="str">
        <f t="shared" si="468"/>
        <v/>
      </c>
      <c r="BD1429" s="118" t="str">
        <f t="shared" si="469"/>
        <v/>
      </c>
      <c r="BE1429" s="118" t="str">
        <f t="shared" si="470"/>
        <v/>
      </c>
      <c r="BF1429" s="118" t="str">
        <f t="shared" si="471"/>
        <v/>
      </c>
      <c r="BG1429" s="120"/>
      <c r="BH1429" s="120" t="str">
        <f t="shared" si="472"/>
        <v/>
      </c>
      <c r="BI1429" s="120" t="str">
        <f t="shared" si="473"/>
        <v/>
      </c>
      <c r="BJ1429" s="121"/>
      <c r="BK1429" s="120" t="str">
        <f t="shared" si="474"/>
        <v/>
      </c>
      <c r="BL1429" s="120" t="str">
        <f t="shared" si="475"/>
        <v/>
      </c>
      <c r="BM1429" s="120" t="str">
        <f t="shared" si="476"/>
        <v/>
      </c>
      <c r="BN1429" s="120" t="str">
        <f t="shared" si="477"/>
        <v/>
      </c>
      <c r="BO1429" s="120" t="str">
        <f t="shared" si="478"/>
        <v/>
      </c>
      <c r="BP1429" s="120" t="str">
        <f t="shared" si="479"/>
        <v/>
      </c>
      <c r="BQ1429" s="98"/>
      <c r="BR1429" s="98"/>
      <c r="BS1429" s="98"/>
      <c r="BT1429" s="98"/>
      <c r="BU1429" s="98"/>
      <c r="BV1429" s="98"/>
      <c r="BW1429" s="98"/>
      <c r="BX1429" s="98"/>
      <c r="BY1429" s="98"/>
      <c r="BZ1429" s="98"/>
      <c r="CA1429" s="98"/>
      <c r="CB1429" s="98"/>
      <c r="CC1429" s="98"/>
      <c r="CD1429" s="98"/>
      <c r="CE1429" s="98"/>
      <c r="CF1429" s="98"/>
      <c r="CG1429" s="98"/>
      <c r="CH1429" s="98"/>
      <c r="CI1429" s="98"/>
      <c r="CJ1429" s="98"/>
      <c r="CK1429" s="98"/>
      <c r="CL1429" s="98"/>
      <c r="CM1429" s="98"/>
      <c r="CN1429" s="98"/>
      <c r="CO1429" s="98"/>
      <c r="CP1429" s="98"/>
      <c r="CQ1429" s="98"/>
      <c r="CR1429" s="98"/>
      <c r="CS1429" s="98"/>
    </row>
    <row r="1430" spans="1:97" s="4" customFormat="1" ht="18.75" customHeight="1" x14ac:dyDescent="0.2">
      <c r="A1430" s="3">
        <f t="shared" si="480"/>
        <v>1418</v>
      </c>
      <c r="B1430" s="263"/>
      <c r="C1430" s="263"/>
      <c r="D1430" s="263"/>
      <c r="E1430" s="259"/>
      <c r="F1430" s="259"/>
      <c r="G1430" s="43"/>
      <c r="H1430" s="264"/>
      <c r="I1430" s="261"/>
      <c r="J1430" s="106"/>
      <c r="K1430" s="247"/>
      <c r="L1430" s="247"/>
      <c r="M1430" s="247"/>
      <c r="N1430" s="248" t="str">
        <f>IF(AND(K1430&lt;&gt;"",L1430&lt;&gt;"",J1430&lt;&gt;""),ROUND(MIN(IF(OR(J1430="OZZ",J1430="ZZ"),5000,17300),TRUNC(0.75*(SUMIF($D$12:$D1430,$D1430,K$12:K1430)+SUMIF($D$12:$D1430,$D1430,L$12:L1430)),2)) - SUMIF($D$12:$D1429,$D1430,N$12:N1429),2),"")</f>
        <v/>
      </c>
      <c r="O1430" s="249" t="str">
        <f>IF(AND(K1430&lt;&gt;"",L1430&lt;&gt;"",M1430&lt;&gt;"",J1430&lt;&gt;"",AH1430&lt;&gt;""),IF(OR(J1430="OZZ",J1430="ZZ"),ROUND(0-SUMIF($D$12:$D1429,$D1430,O$12:O1429),2),IF(M1430=0,0,ROUND(MIN(MIN(17300,TRUNC(0.75*(SUMIF($D$12:$D$2012,$D1430,K$12:K$2012)+SUMIF($D$12:$D$2012,$D1430,L$12:L$2012)),2)+SUMIF($D$12:$D1430,$D1430,AH$12:AH1430))-SUMIF($D$12:$D1429,$D1430,O$12:O1429)-SUMIF($D$12:$D$2012,$D1430,N$12:N$2012),AH1430),2))),"")</f>
        <v/>
      </c>
      <c r="P1430" s="250" t="str">
        <f>IF(J1430&lt;&gt;"",1000 - SUMIF($D$12:$D1429,$D1430,P$12:P1429),"")</f>
        <v/>
      </c>
      <c r="Q1430" s="106"/>
      <c r="R1430" s="247"/>
      <c r="S1430" s="247"/>
      <c r="T1430" s="247"/>
      <c r="U1430" s="248" t="str">
        <f>IF(AND(R1430&lt;&gt;"",S1430&lt;&gt;"",Q1430&lt;&gt;""),ROUND(MIN(IF(OR(Q1430="OZZ",Q1430="ZZ"),5000,17300),TRUNC(0.75*(SUMIF($D$12:$D1430,$D1430,R$12:R1430)+SUMIF($D$12:$D1430,$D1430,S$12:S1430)),2)) - SUMIF($D$12:$D1429,$D1430,U$12:U1429),2),"")</f>
        <v/>
      </c>
      <c r="V1430" s="248" t="str">
        <f>IF(AND(R1430&lt;&gt;"",S1430&lt;&gt;"",T1430&lt;&gt;"",Q1430&lt;&gt;"",AL1430&lt;&gt;""),IF(OR(Q1430="OZZ",Q1430="ZZ"),ROUND(0-SUMIF($D$12:$D1429,$D1430,V$12:V1429),2),IF(T1430=0,0,ROUND(MIN(MIN(17300,TRUNC(0.75*(SUMIF($D$12:$D$2012,$D1430,R$12:R$2012)+SUMIF($D$12:$D$2012,$D1430,S$12:S$2012)),2)+SUMIF($D$12:$D1430,$D1430,AL$12:AL1430))-SUMIF($D$12:$D1429,$D1430,V$12:V1429)-SUMIF($D$12:$D$2012,$D1430,U$12:U$2012),AL1430),2))),"")</f>
        <v/>
      </c>
      <c r="W1430" s="250" t="str">
        <f>IF(Q1430&lt;&gt;"",1000 - SUMIF($D$12:$D1429,$D1430,W$12:W1429),"")</f>
        <v/>
      </c>
      <c r="X1430" s="106"/>
      <c r="Y1430" s="247"/>
      <c r="Z1430" s="247"/>
      <c r="AA1430" s="247"/>
      <c r="AB1430" s="248" t="str">
        <f>IF(AND(Y1430&lt;&gt;"",Z1430&lt;&gt;"",X1430&lt;&gt;""),ROUND(MIN(IF(OR(X1430="OZZ",X1430="ZZ"),5000,17300),TRUNC(0.75*(SUMIF($D$12:$D1430,$D1430,Y$12:Y1430)+SUMIF($D$12:$D1430,$D1430,Z$12:Z1430)),2)) - SUMIF($D$12:$D1429,$D1430,AB$12:AB1429),2),"")</f>
        <v/>
      </c>
      <c r="AC1430" s="251" t="str">
        <f>IF(AND(Y1430&lt;&gt;"",Z1430&lt;&gt;"",AA1430&lt;&gt;"",X1430&lt;&gt;"",AP1430&lt;&gt;""),IF(OR(X1430="OZZ",X1430="ZZ"),ROUND(0-SUMIF($D$12:$D1429,$D1430,AC$12:AC1429),2),IF(AA1430=0,0,ROUND(MIN(MIN(17300,TRUNC(0.75*(SUMIF($D$12:$D$2012,$D1430,Y$12:Y$2012)+SUMIF($D$12:$D$2012,$D1430,Z$12:Z$2012)),2)+SUMIF($D$12:$D1430,$D1430,AP$12:AP1430))-SUMIF($D$12:$D1429,$D1430,AC$12:AC1429)-SUMIF($D$12:$D$2012,$D1430,AB$12:AB$2012),AP1430),2))),"")</f>
        <v/>
      </c>
      <c r="AD1430" s="250" t="str">
        <f>IF(X1430&lt;&gt;"",1000 - SUMIF($D$12:$D1429,$D1430,AD$12:AD1429),"")</f>
        <v/>
      </c>
      <c r="AE1430" s="252"/>
      <c r="AF1430" s="253"/>
      <c r="AG1430" s="254"/>
      <c r="AH1430" s="255" t="str">
        <f t="shared" si="481"/>
        <v/>
      </c>
      <c r="AI1430" s="256"/>
      <c r="AJ1430" s="253"/>
      <c r="AK1430" s="254"/>
      <c r="AL1430" s="255" t="str">
        <f t="shared" si="482"/>
        <v/>
      </c>
      <c r="AM1430" s="256"/>
      <c r="AN1430" s="253"/>
      <c r="AO1430" s="254"/>
      <c r="AP1430" s="255" t="str">
        <f t="shared" si="462"/>
        <v/>
      </c>
      <c r="AQ1430" s="116"/>
      <c r="AR1430" s="116"/>
      <c r="AS1430" s="117"/>
      <c r="AT1430" s="118"/>
      <c r="AU1430" s="119" t="str">
        <f>IF(D1430&lt;&gt; "", IF(COUNTIF($D$12:$D1430,$D1430)&gt;1,0,IF(SUM(N1430,U1430,AB1430)&gt;0,IF(AND(X1430="",OR(Q1430&lt;&gt;"",J1430&lt;&gt;"")),IF(Q1430&lt;&gt;"",Q1430,IF(J1430&lt;&gt;"",J1430,0)),IF(AND(Q1430&lt;&gt;"",J1430&lt;&gt;"",Q1430=J1430),Q1430,X1430)),0)),"")</f>
        <v/>
      </c>
      <c r="AV1430" s="119" t="str">
        <f>IF(D1430&lt;&gt;"",IF(COUNTIF($D$12:$D1430,$D1430)&gt;1,0,IF(SUM(O1430,V1430,AC1430)&gt;0,IF(AND(X1430="",OR(Q1430&lt;&gt;"",J1430&lt;&gt;"")),IF(Q1430&lt;&gt;"",Q1430,IF(J1430&lt;&gt;"",J1430,0)),IF(AND(Q1430&lt;&gt;"",J1430&lt;&gt;"",Q1430=J1430),Q1430,X1430)),0)),"")</f>
        <v/>
      </c>
      <c r="AW1430" s="119" t="str">
        <f>IF(D1430&lt;&gt;"",IF(COUNTIF($D$12:$D1430,$D1430)&gt;1,0,IF(SUM(P1430,W1430,AD1430)&gt;0,IF(AND(X1430="",OR(Q1430&lt;&gt;"",J1430&lt;&gt;"")),IF(Q1430&lt;&gt;"",Q1430,IF(J1430&lt;&gt;"",J1430,0)),IF(AND(Q1430&lt;&gt;"",J1430&lt;&gt;"",Q1430=J1430),Q1430,X1430)),0)),"")</f>
        <v/>
      </c>
      <c r="AX1430" s="118" t="str">
        <f t="shared" si="463"/>
        <v/>
      </c>
      <c r="AY1430" s="118" t="str">
        <f t="shared" si="464"/>
        <v/>
      </c>
      <c r="AZ1430" s="118" t="str">
        <f t="shared" si="465"/>
        <v/>
      </c>
      <c r="BA1430" s="118" t="str">
        <f t="shared" si="466"/>
        <v/>
      </c>
      <c r="BB1430" s="118" t="str">
        <f t="shared" si="467"/>
        <v/>
      </c>
      <c r="BC1430" s="118" t="str">
        <f t="shared" si="468"/>
        <v/>
      </c>
      <c r="BD1430" s="118" t="str">
        <f t="shared" si="469"/>
        <v/>
      </c>
      <c r="BE1430" s="118" t="str">
        <f t="shared" si="470"/>
        <v/>
      </c>
      <c r="BF1430" s="118" t="str">
        <f t="shared" si="471"/>
        <v/>
      </c>
      <c r="BG1430" s="120"/>
      <c r="BH1430" s="120" t="str">
        <f t="shared" si="472"/>
        <v/>
      </c>
      <c r="BI1430" s="120" t="str">
        <f t="shared" si="473"/>
        <v/>
      </c>
      <c r="BJ1430" s="121"/>
      <c r="BK1430" s="120" t="str">
        <f t="shared" si="474"/>
        <v/>
      </c>
      <c r="BL1430" s="120" t="str">
        <f t="shared" si="475"/>
        <v/>
      </c>
      <c r="BM1430" s="120" t="str">
        <f t="shared" si="476"/>
        <v/>
      </c>
      <c r="BN1430" s="120" t="str">
        <f t="shared" si="477"/>
        <v/>
      </c>
      <c r="BO1430" s="120" t="str">
        <f t="shared" si="478"/>
        <v/>
      </c>
      <c r="BP1430" s="120" t="str">
        <f t="shared" si="479"/>
        <v/>
      </c>
      <c r="BQ1430" s="98"/>
      <c r="BR1430" s="98"/>
      <c r="BS1430" s="98"/>
      <c r="BT1430" s="98"/>
      <c r="BU1430" s="98"/>
      <c r="BV1430" s="98"/>
      <c r="BW1430" s="98"/>
      <c r="BX1430" s="98"/>
      <c r="BY1430" s="98"/>
      <c r="BZ1430" s="98"/>
      <c r="CA1430" s="98"/>
      <c r="CB1430" s="98"/>
      <c r="CC1430" s="98"/>
      <c r="CD1430" s="98"/>
      <c r="CE1430" s="98"/>
      <c r="CF1430" s="98"/>
      <c r="CG1430" s="98"/>
      <c r="CH1430" s="98"/>
      <c r="CI1430" s="98"/>
      <c r="CJ1430" s="98"/>
      <c r="CK1430" s="98"/>
      <c r="CL1430" s="98"/>
      <c r="CM1430" s="98"/>
      <c r="CN1430" s="98"/>
      <c r="CO1430" s="98"/>
      <c r="CP1430" s="98"/>
      <c r="CQ1430" s="98"/>
      <c r="CR1430" s="98"/>
      <c r="CS1430" s="98"/>
    </row>
    <row r="1431" spans="1:97" s="4" customFormat="1" ht="18.75" customHeight="1" x14ac:dyDescent="0.2">
      <c r="A1431" s="3">
        <f t="shared" si="480"/>
        <v>1419</v>
      </c>
      <c r="B1431" s="263"/>
      <c r="C1431" s="263"/>
      <c r="D1431" s="263"/>
      <c r="E1431" s="259"/>
      <c r="F1431" s="259"/>
      <c r="G1431" s="43"/>
      <c r="H1431" s="264"/>
      <c r="I1431" s="261"/>
      <c r="J1431" s="106"/>
      <c r="K1431" s="247"/>
      <c r="L1431" s="247"/>
      <c r="M1431" s="247"/>
      <c r="N1431" s="248" t="str">
        <f>IF(AND(K1431&lt;&gt;"",L1431&lt;&gt;"",J1431&lt;&gt;""),ROUND(MIN(IF(OR(J1431="OZZ",J1431="ZZ"),5000,17300),TRUNC(0.75*(SUMIF($D$12:$D1431,$D1431,K$12:K1431)+SUMIF($D$12:$D1431,$D1431,L$12:L1431)),2)) - SUMIF($D$12:$D1430,$D1431,N$12:N1430),2),"")</f>
        <v/>
      </c>
      <c r="O1431" s="249" t="str">
        <f>IF(AND(K1431&lt;&gt;"",L1431&lt;&gt;"",M1431&lt;&gt;"",J1431&lt;&gt;"",AH1431&lt;&gt;""),IF(OR(J1431="OZZ",J1431="ZZ"),ROUND(0-SUMIF($D$12:$D1430,$D1431,O$12:O1430),2),IF(M1431=0,0,ROUND(MIN(MIN(17300,TRUNC(0.75*(SUMIF($D$12:$D$2012,$D1431,K$12:K$2012)+SUMIF($D$12:$D$2012,$D1431,L$12:L$2012)),2)+SUMIF($D$12:$D1431,$D1431,AH$12:AH1431))-SUMIF($D$12:$D1430,$D1431,O$12:O1430)-SUMIF($D$12:$D$2012,$D1431,N$12:N$2012),AH1431),2))),"")</f>
        <v/>
      </c>
      <c r="P1431" s="250" t="str">
        <f>IF(J1431&lt;&gt;"",1000 - SUMIF($D$12:$D1430,$D1431,P$12:P1430),"")</f>
        <v/>
      </c>
      <c r="Q1431" s="106"/>
      <c r="R1431" s="247"/>
      <c r="S1431" s="247"/>
      <c r="T1431" s="247"/>
      <c r="U1431" s="248" t="str">
        <f>IF(AND(R1431&lt;&gt;"",S1431&lt;&gt;"",Q1431&lt;&gt;""),ROUND(MIN(IF(OR(Q1431="OZZ",Q1431="ZZ"),5000,17300),TRUNC(0.75*(SUMIF($D$12:$D1431,$D1431,R$12:R1431)+SUMIF($D$12:$D1431,$D1431,S$12:S1431)),2)) - SUMIF($D$12:$D1430,$D1431,U$12:U1430),2),"")</f>
        <v/>
      </c>
      <c r="V1431" s="248" t="str">
        <f>IF(AND(R1431&lt;&gt;"",S1431&lt;&gt;"",T1431&lt;&gt;"",Q1431&lt;&gt;"",AL1431&lt;&gt;""),IF(OR(Q1431="OZZ",Q1431="ZZ"),ROUND(0-SUMIF($D$12:$D1430,$D1431,V$12:V1430),2),IF(T1431=0,0,ROUND(MIN(MIN(17300,TRUNC(0.75*(SUMIF($D$12:$D$2012,$D1431,R$12:R$2012)+SUMIF($D$12:$D$2012,$D1431,S$12:S$2012)),2)+SUMIF($D$12:$D1431,$D1431,AL$12:AL1431))-SUMIF($D$12:$D1430,$D1431,V$12:V1430)-SUMIF($D$12:$D$2012,$D1431,U$12:U$2012),AL1431),2))),"")</f>
        <v/>
      </c>
      <c r="W1431" s="250" t="str">
        <f>IF(Q1431&lt;&gt;"",1000 - SUMIF($D$12:$D1430,$D1431,W$12:W1430),"")</f>
        <v/>
      </c>
      <c r="X1431" s="106"/>
      <c r="Y1431" s="247"/>
      <c r="Z1431" s="247"/>
      <c r="AA1431" s="247"/>
      <c r="AB1431" s="248" t="str">
        <f>IF(AND(Y1431&lt;&gt;"",Z1431&lt;&gt;"",X1431&lt;&gt;""),ROUND(MIN(IF(OR(X1431="OZZ",X1431="ZZ"),5000,17300),TRUNC(0.75*(SUMIF($D$12:$D1431,$D1431,Y$12:Y1431)+SUMIF($D$12:$D1431,$D1431,Z$12:Z1431)),2)) - SUMIF($D$12:$D1430,$D1431,AB$12:AB1430),2),"")</f>
        <v/>
      </c>
      <c r="AC1431" s="251" t="str">
        <f>IF(AND(Y1431&lt;&gt;"",Z1431&lt;&gt;"",AA1431&lt;&gt;"",X1431&lt;&gt;"",AP1431&lt;&gt;""),IF(OR(X1431="OZZ",X1431="ZZ"),ROUND(0-SUMIF($D$12:$D1430,$D1431,AC$12:AC1430),2),IF(AA1431=0,0,ROUND(MIN(MIN(17300,TRUNC(0.75*(SUMIF($D$12:$D$2012,$D1431,Y$12:Y$2012)+SUMIF($D$12:$D$2012,$D1431,Z$12:Z$2012)),2)+SUMIF($D$12:$D1431,$D1431,AP$12:AP1431))-SUMIF($D$12:$D1430,$D1431,AC$12:AC1430)-SUMIF($D$12:$D$2012,$D1431,AB$12:AB$2012),AP1431),2))),"")</f>
        <v/>
      </c>
      <c r="AD1431" s="250" t="str">
        <f>IF(X1431&lt;&gt;"",1000 - SUMIF($D$12:$D1430,$D1431,AD$12:AD1430),"")</f>
        <v/>
      </c>
      <c r="AE1431" s="252"/>
      <c r="AF1431" s="253"/>
      <c r="AG1431" s="254"/>
      <c r="AH1431" s="255" t="str">
        <f t="shared" si="481"/>
        <v/>
      </c>
      <c r="AI1431" s="256"/>
      <c r="AJ1431" s="253"/>
      <c r="AK1431" s="254"/>
      <c r="AL1431" s="255" t="str">
        <f t="shared" si="482"/>
        <v/>
      </c>
      <c r="AM1431" s="256"/>
      <c r="AN1431" s="253"/>
      <c r="AO1431" s="254"/>
      <c r="AP1431" s="255" t="str">
        <f t="shared" si="462"/>
        <v/>
      </c>
      <c r="AQ1431" s="116"/>
      <c r="AR1431" s="116"/>
      <c r="AS1431" s="117"/>
      <c r="AT1431" s="118"/>
      <c r="AU1431" s="119" t="str">
        <f>IF(D1431&lt;&gt; "", IF(COUNTIF($D$12:$D1431,$D1431)&gt;1,0,IF(SUM(N1431,U1431,AB1431)&gt;0,IF(AND(X1431="",OR(Q1431&lt;&gt;"",J1431&lt;&gt;"")),IF(Q1431&lt;&gt;"",Q1431,IF(J1431&lt;&gt;"",J1431,0)),IF(AND(Q1431&lt;&gt;"",J1431&lt;&gt;"",Q1431=J1431),Q1431,X1431)),0)),"")</f>
        <v/>
      </c>
      <c r="AV1431" s="119" t="str">
        <f>IF(D1431&lt;&gt;"",IF(COUNTIF($D$12:$D1431,$D1431)&gt;1,0,IF(SUM(O1431,V1431,AC1431)&gt;0,IF(AND(X1431="",OR(Q1431&lt;&gt;"",J1431&lt;&gt;"")),IF(Q1431&lt;&gt;"",Q1431,IF(J1431&lt;&gt;"",J1431,0)),IF(AND(Q1431&lt;&gt;"",J1431&lt;&gt;"",Q1431=J1431),Q1431,X1431)),0)),"")</f>
        <v/>
      </c>
      <c r="AW1431" s="119" t="str">
        <f>IF(D1431&lt;&gt;"",IF(COUNTIF($D$12:$D1431,$D1431)&gt;1,0,IF(SUM(P1431,W1431,AD1431)&gt;0,IF(AND(X1431="",OR(Q1431&lt;&gt;"",J1431&lt;&gt;"")),IF(Q1431&lt;&gt;"",Q1431,IF(J1431&lt;&gt;"",J1431,0)),IF(AND(Q1431&lt;&gt;"",J1431&lt;&gt;"",Q1431=J1431),Q1431,X1431)),0)),"")</f>
        <v/>
      </c>
      <c r="AX1431" s="118" t="str">
        <f t="shared" si="463"/>
        <v/>
      </c>
      <c r="AY1431" s="118" t="str">
        <f t="shared" si="464"/>
        <v/>
      </c>
      <c r="AZ1431" s="118" t="str">
        <f t="shared" si="465"/>
        <v/>
      </c>
      <c r="BA1431" s="118" t="str">
        <f t="shared" si="466"/>
        <v/>
      </c>
      <c r="BB1431" s="118" t="str">
        <f t="shared" si="467"/>
        <v/>
      </c>
      <c r="BC1431" s="118" t="str">
        <f t="shared" si="468"/>
        <v/>
      </c>
      <c r="BD1431" s="118" t="str">
        <f t="shared" si="469"/>
        <v/>
      </c>
      <c r="BE1431" s="118" t="str">
        <f t="shared" si="470"/>
        <v/>
      </c>
      <c r="BF1431" s="118" t="str">
        <f t="shared" si="471"/>
        <v/>
      </c>
      <c r="BG1431" s="120"/>
      <c r="BH1431" s="120" t="str">
        <f t="shared" si="472"/>
        <v/>
      </c>
      <c r="BI1431" s="120" t="str">
        <f t="shared" si="473"/>
        <v/>
      </c>
      <c r="BJ1431" s="121"/>
      <c r="BK1431" s="120" t="str">
        <f t="shared" si="474"/>
        <v/>
      </c>
      <c r="BL1431" s="120" t="str">
        <f t="shared" si="475"/>
        <v/>
      </c>
      <c r="BM1431" s="120" t="str">
        <f t="shared" si="476"/>
        <v/>
      </c>
      <c r="BN1431" s="120" t="str">
        <f t="shared" si="477"/>
        <v/>
      </c>
      <c r="BO1431" s="120" t="str">
        <f t="shared" si="478"/>
        <v/>
      </c>
      <c r="BP1431" s="120" t="str">
        <f t="shared" si="479"/>
        <v/>
      </c>
      <c r="BQ1431" s="98"/>
      <c r="BR1431" s="98"/>
      <c r="BS1431" s="98"/>
      <c r="BT1431" s="98"/>
      <c r="BU1431" s="98"/>
      <c r="BV1431" s="98"/>
      <c r="BW1431" s="98"/>
      <c r="BX1431" s="98"/>
      <c r="BY1431" s="98"/>
      <c r="BZ1431" s="98"/>
      <c r="CA1431" s="98"/>
      <c r="CB1431" s="98"/>
      <c r="CC1431" s="98"/>
      <c r="CD1431" s="98"/>
      <c r="CE1431" s="98"/>
      <c r="CF1431" s="98"/>
      <c r="CG1431" s="98"/>
      <c r="CH1431" s="98"/>
      <c r="CI1431" s="98"/>
      <c r="CJ1431" s="98"/>
      <c r="CK1431" s="98"/>
      <c r="CL1431" s="98"/>
      <c r="CM1431" s="98"/>
      <c r="CN1431" s="98"/>
      <c r="CO1431" s="98"/>
      <c r="CP1431" s="98"/>
      <c r="CQ1431" s="98"/>
      <c r="CR1431" s="98"/>
      <c r="CS1431" s="98"/>
    </row>
    <row r="1432" spans="1:97" s="4" customFormat="1" ht="18.75" customHeight="1" x14ac:dyDescent="0.2">
      <c r="A1432" s="3">
        <f t="shared" si="480"/>
        <v>1420</v>
      </c>
      <c r="B1432" s="263"/>
      <c r="C1432" s="263"/>
      <c r="D1432" s="263"/>
      <c r="E1432" s="259"/>
      <c r="F1432" s="259"/>
      <c r="G1432" s="43"/>
      <c r="H1432" s="264"/>
      <c r="I1432" s="261"/>
      <c r="J1432" s="106"/>
      <c r="K1432" s="247"/>
      <c r="L1432" s="247"/>
      <c r="M1432" s="247"/>
      <c r="N1432" s="248" t="str">
        <f>IF(AND(K1432&lt;&gt;"",L1432&lt;&gt;"",J1432&lt;&gt;""),ROUND(MIN(IF(OR(J1432="OZZ",J1432="ZZ"),5000,17300),TRUNC(0.75*(SUMIF($D$12:$D1432,$D1432,K$12:K1432)+SUMIF($D$12:$D1432,$D1432,L$12:L1432)),2)) - SUMIF($D$12:$D1431,$D1432,N$12:N1431),2),"")</f>
        <v/>
      </c>
      <c r="O1432" s="249" t="str">
        <f>IF(AND(K1432&lt;&gt;"",L1432&lt;&gt;"",M1432&lt;&gt;"",J1432&lt;&gt;"",AH1432&lt;&gt;""),IF(OR(J1432="OZZ",J1432="ZZ"),ROUND(0-SUMIF($D$12:$D1431,$D1432,O$12:O1431),2),IF(M1432=0,0,ROUND(MIN(MIN(17300,TRUNC(0.75*(SUMIF($D$12:$D$2012,$D1432,K$12:K$2012)+SUMIF($D$12:$D$2012,$D1432,L$12:L$2012)),2)+SUMIF($D$12:$D1432,$D1432,AH$12:AH1432))-SUMIF($D$12:$D1431,$D1432,O$12:O1431)-SUMIF($D$12:$D$2012,$D1432,N$12:N$2012),AH1432),2))),"")</f>
        <v/>
      </c>
      <c r="P1432" s="250" t="str">
        <f>IF(J1432&lt;&gt;"",1000 - SUMIF($D$12:$D1431,$D1432,P$12:P1431),"")</f>
        <v/>
      </c>
      <c r="Q1432" s="106"/>
      <c r="R1432" s="247"/>
      <c r="S1432" s="247"/>
      <c r="T1432" s="247"/>
      <c r="U1432" s="248" t="str">
        <f>IF(AND(R1432&lt;&gt;"",S1432&lt;&gt;"",Q1432&lt;&gt;""),ROUND(MIN(IF(OR(Q1432="OZZ",Q1432="ZZ"),5000,17300),TRUNC(0.75*(SUMIF($D$12:$D1432,$D1432,R$12:R1432)+SUMIF($D$12:$D1432,$D1432,S$12:S1432)),2)) - SUMIF($D$12:$D1431,$D1432,U$12:U1431),2),"")</f>
        <v/>
      </c>
      <c r="V1432" s="248" t="str">
        <f>IF(AND(R1432&lt;&gt;"",S1432&lt;&gt;"",T1432&lt;&gt;"",Q1432&lt;&gt;"",AL1432&lt;&gt;""),IF(OR(Q1432="OZZ",Q1432="ZZ"),ROUND(0-SUMIF($D$12:$D1431,$D1432,V$12:V1431),2),IF(T1432=0,0,ROUND(MIN(MIN(17300,TRUNC(0.75*(SUMIF($D$12:$D$2012,$D1432,R$12:R$2012)+SUMIF($D$12:$D$2012,$D1432,S$12:S$2012)),2)+SUMIF($D$12:$D1432,$D1432,AL$12:AL1432))-SUMIF($D$12:$D1431,$D1432,V$12:V1431)-SUMIF($D$12:$D$2012,$D1432,U$12:U$2012),AL1432),2))),"")</f>
        <v/>
      </c>
      <c r="W1432" s="250" t="str">
        <f>IF(Q1432&lt;&gt;"",1000 - SUMIF($D$12:$D1431,$D1432,W$12:W1431),"")</f>
        <v/>
      </c>
      <c r="X1432" s="106"/>
      <c r="Y1432" s="247"/>
      <c r="Z1432" s="247"/>
      <c r="AA1432" s="247"/>
      <c r="AB1432" s="248" t="str">
        <f>IF(AND(Y1432&lt;&gt;"",Z1432&lt;&gt;"",X1432&lt;&gt;""),ROUND(MIN(IF(OR(X1432="OZZ",X1432="ZZ"),5000,17300),TRUNC(0.75*(SUMIF($D$12:$D1432,$D1432,Y$12:Y1432)+SUMIF($D$12:$D1432,$D1432,Z$12:Z1432)),2)) - SUMIF($D$12:$D1431,$D1432,AB$12:AB1431),2),"")</f>
        <v/>
      </c>
      <c r="AC1432" s="251" t="str">
        <f>IF(AND(Y1432&lt;&gt;"",Z1432&lt;&gt;"",AA1432&lt;&gt;"",X1432&lt;&gt;"",AP1432&lt;&gt;""),IF(OR(X1432="OZZ",X1432="ZZ"),ROUND(0-SUMIF($D$12:$D1431,$D1432,AC$12:AC1431),2),IF(AA1432=0,0,ROUND(MIN(MIN(17300,TRUNC(0.75*(SUMIF($D$12:$D$2012,$D1432,Y$12:Y$2012)+SUMIF($D$12:$D$2012,$D1432,Z$12:Z$2012)),2)+SUMIF($D$12:$D1432,$D1432,AP$12:AP1432))-SUMIF($D$12:$D1431,$D1432,AC$12:AC1431)-SUMIF($D$12:$D$2012,$D1432,AB$12:AB$2012),AP1432),2))),"")</f>
        <v/>
      </c>
      <c r="AD1432" s="250" t="str">
        <f>IF(X1432&lt;&gt;"",1000 - SUMIF($D$12:$D1431,$D1432,AD$12:AD1431),"")</f>
        <v/>
      </c>
      <c r="AE1432" s="252"/>
      <c r="AF1432" s="253"/>
      <c r="AG1432" s="254"/>
      <c r="AH1432" s="255" t="str">
        <f t="shared" si="481"/>
        <v/>
      </c>
      <c r="AI1432" s="256"/>
      <c r="AJ1432" s="253"/>
      <c r="AK1432" s="254"/>
      <c r="AL1432" s="255" t="str">
        <f t="shared" si="482"/>
        <v/>
      </c>
      <c r="AM1432" s="256"/>
      <c r="AN1432" s="253"/>
      <c r="AO1432" s="254"/>
      <c r="AP1432" s="255" t="str">
        <f t="shared" si="462"/>
        <v/>
      </c>
      <c r="AQ1432" s="116"/>
      <c r="AR1432" s="116"/>
      <c r="AS1432" s="117"/>
      <c r="AT1432" s="118"/>
      <c r="AU1432" s="119" t="str">
        <f>IF(D1432&lt;&gt; "", IF(COUNTIF($D$12:$D1432,$D1432)&gt;1,0,IF(SUM(N1432,U1432,AB1432)&gt;0,IF(AND(X1432="",OR(Q1432&lt;&gt;"",J1432&lt;&gt;"")),IF(Q1432&lt;&gt;"",Q1432,IF(J1432&lt;&gt;"",J1432,0)),IF(AND(Q1432&lt;&gt;"",J1432&lt;&gt;"",Q1432=J1432),Q1432,X1432)),0)),"")</f>
        <v/>
      </c>
      <c r="AV1432" s="119" t="str">
        <f>IF(D1432&lt;&gt;"",IF(COUNTIF($D$12:$D1432,$D1432)&gt;1,0,IF(SUM(O1432,V1432,AC1432)&gt;0,IF(AND(X1432="",OR(Q1432&lt;&gt;"",J1432&lt;&gt;"")),IF(Q1432&lt;&gt;"",Q1432,IF(J1432&lt;&gt;"",J1432,0)),IF(AND(Q1432&lt;&gt;"",J1432&lt;&gt;"",Q1432=J1432),Q1432,X1432)),0)),"")</f>
        <v/>
      </c>
      <c r="AW1432" s="119" t="str">
        <f>IF(D1432&lt;&gt;"",IF(COUNTIF($D$12:$D1432,$D1432)&gt;1,0,IF(SUM(P1432,W1432,AD1432)&gt;0,IF(AND(X1432="",OR(Q1432&lt;&gt;"",J1432&lt;&gt;"")),IF(Q1432&lt;&gt;"",Q1432,IF(J1432&lt;&gt;"",J1432,0)),IF(AND(Q1432&lt;&gt;"",J1432&lt;&gt;"",Q1432=J1432),Q1432,X1432)),0)),"")</f>
        <v/>
      </c>
      <c r="AX1432" s="118" t="str">
        <f t="shared" si="463"/>
        <v/>
      </c>
      <c r="AY1432" s="118" t="str">
        <f t="shared" si="464"/>
        <v/>
      </c>
      <c r="AZ1432" s="118" t="str">
        <f t="shared" si="465"/>
        <v/>
      </c>
      <c r="BA1432" s="118" t="str">
        <f t="shared" si="466"/>
        <v/>
      </c>
      <c r="BB1432" s="118" t="str">
        <f t="shared" si="467"/>
        <v/>
      </c>
      <c r="BC1432" s="118" t="str">
        <f t="shared" si="468"/>
        <v/>
      </c>
      <c r="BD1432" s="118" t="str">
        <f t="shared" si="469"/>
        <v/>
      </c>
      <c r="BE1432" s="118" t="str">
        <f t="shared" si="470"/>
        <v/>
      </c>
      <c r="BF1432" s="118" t="str">
        <f t="shared" si="471"/>
        <v/>
      </c>
      <c r="BG1432" s="120"/>
      <c r="BH1432" s="120" t="str">
        <f t="shared" si="472"/>
        <v/>
      </c>
      <c r="BI1432" s="120" t="str">
        <f t="shared" si="473"/>
        <v/>
      </c>
      <c r="BJ1432" s="121"/>
      <c r="BK1432" s="120" t="str">
        <f t="shared" si="474"/>
        <v/>
      </c>
      <c r="BL1432" s="120" t="str">
        <f t="shared" si="475"/>
        <v/>
      </c>
      <c r="BM1432" s="120" t="str">
        <f t="shared" si="476"/>
        <v/>
      </c>
      <c r="BN1432" s="120" t="str">
        <f t="shared" si="477"/>
        <v/>
      </c>
      <c r="BO1432" s="120" t="str">
        <f t="shared" si="478"/>
        <v/>
      </c>
      <c r="BP1432" s="120" t="str">
        <f t="shared" si="479"/>
        <v/>
      </c>
      <c r="BQ1432" s="98"/>
      <c r="BR1432" s="98"/>
      <c r="BS1432" s="98"/>
      <c r="BT1432" s="98"/>
      <c r="BU1432" s="98"/>
      <c r="BV1432" s="98"/>
      <c r="BW1432" s="98"/>
      <c r="BX1432" s="98"/>
      <c r="BY1432" s="98"/>
      <c r="BZ1432" s="98"/>
      <c r="CA1432" s="98"/>
      <c r="CB1432" s="98"/>
      <c r="CC1432" s="98"/>
      <c r="CD1432" s="98"/>
      <c r="CE1432" s="98"/>
      <c r="CF1432" s="98"/>
      <c r="CG1432" s="98"/>
      <c r="CH1432" s="98"/>
      <c r="CI1432" s="98"/>
      <c r="CJ1432" s="98"/>
      <c r="CK1432" s="98"/>
      <c r="CL1432" s="98"/>
      <c r="CM1432" s="98"/>
      <c r="CN1432" s="98"/>
      <c r="CO1432" s="98"/>
      <c r="CP1432" s="98"/>
      <c r="CQ1432" s="98"/>
      <c r="CR1432" s="98"/>
      <c r="CS1432" s="98"/>
    </row>
    <row r="1433" spans="1:97" s="4" customFormat="1" ht="18.75" customHeight="1" x14ac:dyDescent="0.2">
      <c r="A1433" s="3">
        <f t="shared" si="480"/>
        <v>1421</v>
      </c>
      <c r="B1433" s="263"/>
      <c r="C1433" s="263"/>
      <c r="D1433" s="263"/>
      <c r="E1433" s="259"/>
      <c r="F1433" s="259"/>
      <c r="G1433" s="43"/>
      <c r="H1433" s="264"/>
      <c r="I1433" s="261"/>
      <c r="J1433" s="106"/>
      <c r="K1433" s="247"/>
      <c r="L1433" s="247"/>
      <c r="M1433" s="247"/>
      <c r="N1433" s="248" t="str">
        <f>IF(AND(K1433&lt;&gt;"",L1433&lt;&gt;"",J1433&lt;&gt;""),ROUND(MIN(IF(OR(J1433="OZZ",J1433="ZZ"),5000,17300),TRUNC(0.75*(SUMIF($D$12:$D1433,$D1433,K$12:K1433)+SUMIF($D$12:$D1433,$D1433,L$12:L1433)),2)) - SUMIF($D$12:$D1432,$D1433,N$12:N1432),2),"")</f>
        <v/>
      </c>
      <c r="O1433" s="249" t="str">
        <f>IF(AND(K1433&lt;&gt;"",L1433&lt;&gt;"",M1433&lt;&gt;"",J1433&lt;&gt;"",AH1433&lt;&gt;""),IF(OR(J1433="OZZ",J1433="ZZ"),ROUND(0-SUMIF($D$12:$D1432,$D1433,O$12:O1432),2),IF(M1433=0,0,ROUND(MIN(MIN(17300,TRUNC(0.75*(SUMIF($D$12:$D$2012,$D1433,K$12:K$2012)+SUMIF($D$12:$D$2012,$D1433,L$12:L$2012)),2)+SUMIF($D$12:$D1433,$D1433,AH$12:AH1433))-SUMIF($D$12:$D1432,$D1433,O$12:O1432)-SUMIF($D$12:$D$2012,$D1433,N$12:N$2012),AH1433),2))),"")</f>
        <v/>
      </c>
      <c r="P1433" s="250" t="str">
        <f>IF(J1433&lt;&gt;"",1000 - SUMIF($D$12:$D1432,$D1433,P$12:P1432),"")</f>
        <v/>
      </c>
      <c r="Q1433" s="106"/>
      <c r="R1433" s="247"/>
      <c r="S1433" s="247"/>
      <c r="T1433" s="247"/>
      <c r="U1433" s="248" t="str">
        <f>IF(AND(R1433&lt;&gt;"",S1433&lt;&gt;"",Q1433&lt;&gt;""),ROUND(MIN(IF(OR(Q1433="OZZ",Q1433="ZZ"),5000,17300),TRUNC(0.75*(SUMIF($D$12:$D1433,$D1433,R$12:R1433)+SUMIF($D$12:$D1433,$D1433,S$12:S1433)),2)) - SUMIF($D$12:$D1432,$D1433,U$12:U1432),2),"")</f>
        <v/>
      </c>
      <c r="V1433" s="248" t="str">
        <f>IF(AND(R1433&lt;&gt;"",S1433&lt;&gt;"",T1433&lt;&gt;"",Q1433&lt;&gt;"",AL1433&lt;&gt;""),IF(OR(Q1433="OZZ",Q1433="ZZ"),ROUND(0-SUMIF($D$12:$D1432,$D1433,V$12:V1432),2),IF(T1433=0,0,ROUND(MIN(MIN(17300,TRUNC(0.75*(SUMIF($D$12:$D$2012,$D1433,R$12:R$2012)+SUMIF($D$12:$D$2012,$D1433,S$12:S$2012)),2)+SUMIF($D$12:$D1433,$D1433,AL$12:AL1433))-SUMIF($D$12:$D1432,$D1433,V$12:V1432)-SUMIF($D$12:$D$2012,$D1433,U$12:U$2012),AL1433),2))),"")</f>
        <v/>
      </c>
      <c r="W1433" s="250" t="str">
        <f>IF(Q1433&lt;&gt;"",1000 - SUMIF($D$12:$D1432,$D1433,W$12:W1432),"")</f>
        <v/>
      </c>
      <c r="X1433" s="106"/>
      <c r="Y1433" s="247"/>
      <c r="Z1433" s="247"/>
      <c r="AA1433" s="247"/>
      <c r="AB1433" s="248" t="str">
        <f>IF(AND(Y1433&lt;&gt;"",Z1433&lt;&gt;"",X1433&lt;&gt;""),ROUND(MIN(IF(OR(X1433="OZZ",X1433="ZZ"),5000,17300),TRUNC(0.75*(SUMIF($D$12:$D1433,$D1433,Y$12:Y1433)+SUMIF($D$12:$D1433,$D1433,Z$12:Z1433)),2)) - SUMIF($D$12:$D1432,$D1433,AB$12:AB1432),2),"")</f>
        <v/>
      </c>
      <c r="AC1433" s="251" t="str">
        <f>IF(AND(Y1433&lt;&gt;"",Z1433&lt;&gt;"",AA1433&lt;&gt;"",X1433&lt;&gt;"",AP1433&lt;&gt;""),IF(OR(X1433="OZZ",X1433="ZZ"),ROUND(0-SUMIF($D$12:$D1432,$D1433,AC$12:AC1432),2),IF(AA1433=0,0,ROUND(MIN(MIN(17300,TRUNC(0.75*(SUMIF($D$12:$D$2012,$D1433,Y$12:Y$2012)+SUMIF($D$12:$D$2012,$D1433,Z$12:Z$2012)),2)+SUMIF($D$12:$D1433,$D1433,AP$12:AP1433))-SUMIF($D$12:$D1432,$D1433,AC$12:AC1432)-SUMIF($D$12:$D$2012,$D1433,AB$12:AB$2012),AP1433),2))),"")</f>
        <v/>
      </c>
      <c r="AD1433" s="250" t="str">
        <f>IF(X1433&lt;&gt;"",1000 - SUMIF($D$12:$D1432,$D1433,AD$12:AD1432),"")</f>
        <v/>
      </c>
      <c r="AE1433" s="252"/>
      <c r="AF1433" s="253"/>
      <c r="AG1433" s="254"/>
      <c r="AH1433" s="255" t="str">
        <f t="shared" si="481"/>
        <v/>
      </c>
      <c r="AI1433" s="256"/>
      <c r="AJ1433" s="253"/>
      <c r="AK1433" s="254"/>
      <c r="AL1433" s="255" t="str">
        <f t="shared" si="482"/>
        <v/>
      </c>
      <c r="AM1433" s="256"/>
      <c r="AN1433" s="253"/>
      <c r="AO1433" s="254"/>
      <c r="AP1433" s="255" t="str">
        <f t="shared" si="462"/>
        <v/>
      </c>
      <c r="AQ1433" s="116"/>
      <c r="AR1433" s="116"/>
      <c r="AS1433" s="117"/>
      <c r="AT1433" s="118"/>
      <c r="AU1433" s="119" t="str">
        <f>IF(D1433&lt;&gt; "", IF(COUNTIF($D$12:$D1433,$D1433)&gt;1,0,IF(SUM(N1433,U1433,AB1433)&gt;0,IF(AND(X1433="",OR(Q1433&lt;&gt;"",J1433&lt;&gt;"")),IF(Q1433&lt;&gt;"",Q1433,IF(J1433&lt;&gt;"",J1433,0)),IF(AND(Q1433&lt;&gt;"",J1433&lt;&gt;"",Q1433=J1433),Q1433,X1433)),0)),"")</f>
        <v/>
      </c>
      <c r="AV1433" s="119" t="str">
        <f>IF(D1433&lt;&gt;"",IF(COUNTIF($D$12:$D1433,$D1433)&gt;1,0,IF(SUM(O1433,V1433,AC1433)&gt;0,IF(AND(X1433="",OR(Q1433&lt;&gt;"",J1433&lt;&gt;"")),IF(Q1433&lt;&gt;"",Q1433,IF(J1433&lt;&gt;"",J1433,0)),IF(AND(Q1433&lt;&gt;"",J1433&lt;&gt;"",Q1433=J1433),Q1433,X1433)),0)),"")</f>
        <v/>
      </c>
      <c r="AW1433" s="119" t="str">
        <f>IF(D1433&lt;&gt;"",IF(COUNTIF($D$12:$D1433,$D1433)&gt;1,0,IF(SUM(P1433,W1433,AD1433)&gt;0,IF(AND(X1433="",OR(Q1433&lt;&gt;"",J1433&lt;&gt;"")),IF(Q1433&lt;&gt;"",Q1433,IF(J1433&lt;&gt;"",J1433,0)),IF(AND(Q1433&lt;&gt;"",J1433&lt;&gt;"",Q1433=J1433),Q1433,X1433)),0)),"")</f>
        <v/>
      </c>
      <c r="AX1433" s="118" t="str">
        <f t="shared" si="463"/>
        <v/>
      </c>
      <c r="AY1433" s="118" t="str">
        <f t="shared" si="464"/>
        <v/>
      </c>
      <c r="AZ1433" s="118" t="str">
        <f t="shared" si="465"/>
        <v/>
      </c>
      <c r="BA1433" s="118" t="str">
        <f t="shared" si="466"/>
        <v/>
      </c>
      <c r="BB1433" s="118" t="str">
        <f t="shared" si="467"/>
        <v/>
      </c>
      <c r="BC1433" s="118" t="str">
        <f t="shared" si="468"/>
        <v/>
      </c>
      <c r="BD1433" s="118" t="str">
        <f t="shared" si="469"/>
        <v/>
      </c>
      <c r="BE1433" s="118" t="str">
        <f t="shared" si="470"/>
        <v/>
      </c>
      <c r="BF1433" s="118" t="str">
        <f t="shared" si="471"/>
        <v/>
      </c>
      <c r="BG1433" s="120"/>
      <c r="BH1433" s="120" t="str">
        <f t="shared" si="472"/>
        <v/>
      </c>
      <c r="BI1433" s="120" t="str">
        <f t="shared" si="473"/>
        <v/>
      </c>
      <c r="BJ1433" s="121"/>
      <c r="BK1433" s="120" t="str">
        <f t="shared" si="474"/>
        <v/>
      </c>
      <c r="BL1433" s="120" t="str">
        <f t="shared" si="475"/>
        <v/>
      </c>
      <c r="BM1433" s="120" t="str">
        <f t="shared" si="476"/>
        <v/>
      </c>
      <c r="BN1433" s="120" t="str">
        <f t="shared" si="477"/>
        <v/>
      </c>
      <c r="BO1433" s="120" t="str">
        <f t="shared" si="478"/>
        <v/>
      </c>
      <c r="BP1433" s="120" t="str">
        <f t="shared" si="479"/>
        <v/>
      </c>
      <c r="BQ1433" s="98"/>
      <c r="BR1433" s="98"/>
      <c r="BS1433" s="98"/>
      <c r="BT1433" s="98"/>
      <c r="BU1433" s="98"/>
      <c r="BV1433" s="98"/>
      <c r="BW1433" s="98"/>
      <c r="BX1433" s="98"/>
      <c r="BY1433" s="98"/>
      <c r="BZ1433" s="98"/>
      <c r="CA1433" s="98"/>
      <c r="CB1433" s="98"/>
      <c r="CC1433" s="98"/>
      <c r="CD1433" s="98"/>
      <c r="CE1433" s="98"/>
      <c r="CF1433" s="98"/>
      <c r="CG1433" s="98"/>
      <c r="CH1433" s="98"/>
      <c r="CI1433" s="98"/>
      <c r="CJ1433" s="98"/>
      <c r="CK1433" s="98"/>
      <c r="CL1433" s="98"/>
      <c r="CM1433" s="98"/>
      <c r="CN1433" s="98"/>
      <c r="CO1433" s="98"/>
      <c r="CP1433" s="98"/>
      <c r="CQ1433" s="98"/>
      <c r="CR1433" s="98"/>
      <c r="CS1433" s="98"/>
    </row>
    <row r="1434" spans="1:97" s="4" customFormat="1" ht="18.75" customHeight="1" x14ac:dyDescent="0.2">
      <c r="A1434" s="3">
        <f t="shared" si="480"/>
        <v>1422</v>
      </c>
      <c r="B1434" s="263"/>
      <c r="C1434" s="263"/>
      <c r="D1434" s="263"/>
      <c r="E1434" s="259"/>
      <c r="F1434" s="259"/>
      <c r="G1434" s="43"/>
      <c r="H1434" s="264"/>
      <c r="I1434" s="261"/>
      <c r="J1434" s="106"/>
      <c r="K1434" s="247"/>
      <c r="L1434" s="247"/>
      <c r="M1434" s="247"/>
      <c r="N1434" s="248" t="str">
        <f>IF(AND(K1434&lt;&gt;"",L1434&lt;&gt;"",J1434&lt;&gt;""),ROUND(MIN(IF(OR(J1434="OZZ",J1434="ZZ"),5000,17300),TRUNC(0.75*(SUMIF($D$12:$D1434,$D1434,K$12:K1434)+SUMIF($D$12:$D1434,$D1434,L$12:L1434)),2)) - SUMIF($D$12:$D1433,$D1434,N$12:N1433),2),"")</f>
        <v/>
      </c>
      <c r="O1434" s="249" t="str">
        <f>IF(AND(K1434&lt;&gt;"",L1434&lt;&gt;"",M1434&lt;&gt;"",J1434&lt;&gt;"",AH1434&lt;&gt;""),IF(OR(J1434="OZZ",J1434="ZZ"),ROUND(0-SUMIF($D$12:$D1433,$D1434,O$12:O1433),2),IF(M1434=0,0,ROUND(MIN(MIN(17300,TRUNC(0.75*(SUMIF($D$12:$D$2012,$D1434,K$12:K$2012)+SUMIF($D$12:$D$2012,$D1434,L$12:L$2012)),2)+SUMIF($D$12:$D1434,$D1434,AH$12:AH1434))-SUMIF($D$12:$D1433,$D1434,O$12:O1433)-SUMIF($D$12:$D$2012,$D1434,N$12:N$2012),AH1434),2))),"")</f>
        <v/>
      </c>
      <c r="P1434" s="250" t="str">
        <f>IF(J1434&lt;&gt;"",1000 - SUMIF($D$12:$D1433,$D1434,P$12:P1433),"")</f>
        <v/>
      </c>
      <c r="Q1434" s="106"/>
      <c r="R1434" s="247"/>
      <c r="S1434" s="247"/>
      <c r="T1434" s="247"/>
      <c r="U1434" s="248" t="str">
        <f>IF(AND(R1434&lt;&gt;"",S1434&lt;&gt;"",Q1434&lt;&gt;""),ROUND(MIN(IF(OR(Q1434="OZZ",Q1434="ZZ"),5000,17300),TRUNC(0.75*(SUMIF($D$12:$D1434,$D1434,R$12:R1434)+SUMIF($D$12:$D1434,$D1434,S$12:S1434)),2)) - SUMIF($D$12:$D1433,$D1434,U$12:U1433),2),"")</f>
        <v/>
      </c>
      <c r="V1434" s="248" t="str">
        <f>IF(AND(R1434&lt;&gt;"",S1434&lt;&gt;"",T1434&lt;&gt;"",Q1434&lt;&gt;"",AL1434&lt;&gt;""),IF(OR(Q1434="OZZ",Q1434="ZZ"),ROUND(0-SUMIF($D$12:$D1433,$D1434,V$12:V1433),2),IF(T1434=0,0,ROUND(MIN(MIN(17300,TRUNC(0.75*(SUMIF($D$12:$D$2012,$D1434,R$12:R$2012)+SUMIF($D$12:$D$2012,$D1434,S$12:S$2012)),2)+SUMIF($D$12:$D1434,$D1434,AL$12:AL1434))-SUMIF($D$12:$D1433,$D1434,V$12:V1433)-SUMIF($D$12:$D$2012,$D1434,U$12:U$2012),AL1434),2))),"")</f>
        <v/>
      </c>
      <c r="W1434" s="250" t="str">
        <f>IF(Q1434&lt;&gt;"",1000 - SUMIF($D$12:$D1433,$D1434,W$12:W1433),"")</f>
        <v/>
      </c>
      <c r="X1434" s="106"/>
      <c r="Y1434" s="247"/>
      <c r="Z1434" s="247"/>
      <c r="AA1434" s="247"/>
      <c r="AB1434" s="248" t="str">
        <f>IF(AND(Y1434&lt;&gt;"",Z1434&lt;&gt;"",X1434&lt;&gt;""),ROUND(MIN(IF(OR(X1434="OZZ",X1434="ZZ"),5000,17300),TRUNC(0.75*(SUMIF($D$12:$D1434,$D1434,Y$12:Y1434)+SUMIF($D$12:$D1434,$D1434,Z$12:Z1434)),2)) - SUMIF($D$12:$D1433,$D1434,AB$12:AB1433),2),"")</f>
        <v/>
      </c>
      <c r="AC1434" s="251" t="str">
        <f>IF(AND(Y1434&lt;&gt;"",Z1434&lt;&gt;"",AA1434&lt;&gt;"",X1434&lt;&gt;"",AP1434&lt;&gt;""),IF(OR(X1434="OZZ",X1434="ZZ"),ROUND(0-SUMIF($D$12:$D1433,$D1434,AC$12:AC1433),2),IF(AA1434=0,0,ROUND(MIN(MIN(17300,TRUNC(0.75*(SUMIF($D$12:$D$2012,$D1434,Y$12:Y$2012)+SUMIF($D$12:$D$2012,$D1434,Z$12:Z$2012)),2)+SUMIF($D$12:$D1434,$D1434,AP$12:AP1434))-SUMIF($D$12:$D1433,$D1434,AC$12:AC1433)-SUMIF($D$12:$D$2012,$D1434,AB$12:AB$2012),AP1434),2))),"")</f>
        <v/>
      </c>
      <c r="AD1434" s="250" t="str">
        <f>IF(X1434&lt;&gt;"",1000 - SUMIF($D$12:$D1433,$D1434,AD$12:AD1433),"")</f>
        <v/>
      </c>
      <c r="AE1434" s="252"/>
      <c r="AF1434" s="253"/>
      <c r="AG1434" s="254"/>
      <c r="AH1434" s="255" t="str">
        <f t="shared" si="481"/>
        <v/>
      </c>
      <c r="AI1434" s="256"/>
      <c r="AJ1434" s="253"/>
      <c r="AK1434" s="254"/>
      <c r="AL1434" s="255" t="str">
        <f t="shared" si="482"/>
        <v/>
      </c>
      <c r="AM1434" s="256"/>
      <c r="AN1434" s="253"/>
      <c r="AO1434" s="254"/>
      <c r="AP1434" s="255" t="str">
        <f t="shared" si="462"/>
        <v/>
      </c>
      <c r="AQ1434" s="116"/>
      <c r="AR1434" s="116"/>
      <c r="AS1434" s="117"/>
      <c r="AT1434" s="118"/>
      <c r="AU1434" s="119" t="str">
        <f>IF(D1434&lt;&gt; "", IF(COUNTIF($D$12:$D1434,$D1434)&gt;1,0,IF(SUM(N1434,U1434,AB1434)&gt;0,IF(AND(X1434="",OR(Q1434&lt;&gt;"",J1434&lt;&gt;"")),IF(Q1434&lt;&gt;"",Q1434,IF(J1434&lt;&gt;"",J1434,0)),IF(AND(Q1434&lt;&gt;"",J1434&lt;&gt;"",Q1434=J1434),Q1434,X1434)),0)),"")</f>
        <v/>
      </c>
      <c r="AV1434" s="119" t="str">
        <f>IF(D1434&lt;&gt;"",IF(COUNTIF($D$12:$D1434,$D1434)&gt;1,0,IF(SUM(O1434,V1434,AC1434)&gt;0,IF(AND(X1434="",OR(Q1434&lt;&gt;"",J1434&lt;&gt;"")),IF(Q1434&lt;&gt;"",Q1434,IF(J1434&lt;&gt;"",J1434,0)),IF(AND(Q1434&lt;&gt;"",J1434&lt;&gt;"",Q1434=J1434),Q1434,X1434)),0)),"")</f>
        <v/>
      </c>
      <c r="AW1434" s="119" t="str">
        <f>IF(D1434&lt;&gt;"",IF(COUNTIF($D$12:$D1434,$D1434)&gt;1,0,IF(SUM(P1434,W1434,AD1434)&gt;0,IF(AND(X1434="",OR(Q1434&lt;&gt;"",J1434&lt;&gt;"")),IF(Q1434&lt;&gt;"",Q1434,IF(J1434&lt;&gt;"",J1434,0)),IF(AND(Q1434&lt;&gt;"",J1434&lt;&gt;"",Q1434=J1434),Q1434,X1434)),0)),"")</f>
        <v/>
      </c>
      <c r="AX1434" s="118" t="str">
        <f t="shared" si="463"/>
        <v/>
      </c>
      <c r="AY1434" s="118" t="str">
        <f t="shared" si="464"/>
        <v/>
      </c>
      <c r="AZ1434" s="118" t="str">
        <f t="shared" si="465"/>
        <v/>
      </c>
      <c r="BA1434" s="118" t="str">
        <f t="shared" si="466"/>
        <v/>
      </c>
      <c r="BB1434" s="118" t="str">
        <f t="shared" si="467"/>
        <v/>
      </c>
      <c r="BC1434" s="118" t="str">
        <f t="shared" si="468"/>
        <v/>
      </c>
      <c r="BD1434" s="118" t="str">
        <f t="shared" si="469"/>
        <v/>
      </c>
      <c r="BE1434" s="118" t="str">
        <f t="shared" si="470"/>
        <v/>
      </c>
      <c r="BF1434" s="118" t="str">
        <f t="shared" si="471"/>
        <v/>
      </c>
      <c r="BG1434" s="120"/>
      <c r="BH1434" s="120" t="str">
        <f t="shared" si="472"/>
        <v/>
      </c>
      <c r="BI1434" s="120" t="str">
        <f t="shared" si="473"/>
        <v/>
      </c>
      <c r="BJ1434" s="121"/>
      <c r="BK1434" s="120" t="str">
        <f t="shared" si="474"/>
        <v/>
      </c>
      <c r="BL1434" s="120" t="str">
        <f t="shared" si="475"/>
        <v/>
      </c>
      <c r="BM1434" s="120" t="str">
        <f t="shared" si="476"/>
        <v/>
      </c>
      <c r="BN1434" s="120" t="str">
        <f t="shared" si="477"/>
        <v/>
      </c>
      <c r="BO1434" s="120" t="str">
        <f t="shared" si="478"/>
        <v/>
      </c>
      <c r="BP1434" s="120" t="str">
        <f t="shared" si="479"/>
        <v/>
      </c>
      <c r="BQ1434" s="98"/>
      <c r="BR1434" s="98"/>
      <c r="BS1434" s="98"/>
      <c r="BT1434" s="98"/>
      <c r="BU1434" s="98"/>
      <c r="BV1434" s="98"/>
      <c r="BW1434" s="98"/>
      <c r="BX1434" s="98"/>
      <c r="BY1434" s="98"/>
      <c r="BZ1434" s="98"/>
      <c r="CA1434" s="98"/>
      <c r="CB1434" s="98"/>
      <c r="CC1434" s="98"/>
      <c r="CD1434" s="98"/>
      <c r="CE1434" s="98"/>
      <c r="CF1434" s="98"/>
      <c r="CG1434" s="98"/>
      <c r="CH1434" s="98"/>
      <c r="CI1434" s="98"/>
      <c r="CJ1434" s="98"/>
      <c r="CK1434" s="98"/>
      <c r="CL1434" s="98"/>
      <c r="CM1434" s="98"/>
      <c r="CN1434" s="98"/>
      <c r="CO1434" s="98"/>
      <c r="CP1434" s="98"/>
      <c r="CQ1434" s="98"/>
      <c r="CR1434" s="98"/>
      <c r="CS1434" s="98"/>
    </row>
    <row r="1435" spans="1:97" s="4" customFormat="1" ht="18.75" customHeight="1" x14ac:dyDescent="0.2">
      <c r="A1435" s="3">
        <f t="shared" si="480"/>
        <v>1423</v>
      </c>
      <c r="B1435" s="263"/>
      <c r="C1435" s="263"/>
      <c r="D1435" s="263"/>
      <c r="E1435" s="259"/>
      <c r="F1435" s="259"/>
      <c r="G1435" s="43"/>
      <c r="H1435" s="264"/>
      <c r="I1435" s="261"/>
      <c r="J1435" s="106"/>
      <c r="K1435" s="247"/>
      <c r="L1435" s="247"/>
      <c r="M1435" s="247"/>
      <c r="N1435" s="248" t="str">
        <f>IF(AND(K1435&lt;&gt;"",L1435&lt;&gt;"",J1435&lt;&gt;""),ROUND(MIN(IF(OR(J1435="OZZ",J1435="ZZ"),5000,17300),TRUNC(0.75*(SUMIF($D$12:$D1435,$D1435,K$12:K1435)+SUMIF($D$12:$D1435,$D1435,L$12:L1435)),2)) - SUMIF($D$12:$D1434,$D1435,N$12:N1434),2),"")</f>
        <v/>
      </c>
      <c r="O1435" s="249" t="str">
        <f>IF(AND(K1435&lt;&gt;"",L1435&lt;&gt;"",M1435&lt;&gt;"",J1435&lt;&gt;"",AH1435&lt;&gt;""),IF(OR(J1435="OZZ",J1435="ZZ"),ROUND(0-SUMIF($D$12:$D1434,$D1435,O$12:O1434),2),IF(M1435=0,0,ROUND(MIN(MIN(17300,TRUNC(0.75*(SUMIF($D$12:$D$2012,$D1435,K$12:K$2012)+SUMIF($D$12:$D$2012,$D1435,L$12:L$2012)),2)+SUMIF($D$12:$D1435,$D1435,AH$12:AH1435))-SUMIF($D$12:$D1434,$D1435,O$12:O1434)-SUMIF($D$12:$D$2012,$D1435,N$12:N$2012),AH1435),2))),"")</f>
        <v/>
      </c>
      <c r="P1435" s="250" t="str">
        <f>IF(J1435&lt;&gt;"",1000 - SUMIF($D$12:$D1434,$D1435,P$12:P1434),"")</f>
        <v/>
      </c>
      <c r="Q1435" s="106"/>
      <c r="R1435" s="247"/>
      <c r="S1435" s="247"/>
      <c r="T1435" s="247"/>
      <c r="U1435" s="248" t="str">
        <f>IF(AND(R1435&lt;&gt;"",S1435&lt;&gt;"",Q1435&lt;&gt;""),ROUND(MIN(IF(OR(Q1435="OZZ",Q1435="ZZ"),5000,17300),TRUNC(0.75*(SUMIF($D$12:$D1435,$D1435,R$12:R1435)+SUMIF($D$12:$D1435,$D1435,S$12:S1435)),2)) - SUMIF($D$12:$D1434,$D1435,U$12:U1434),2),"")</f>
        <v/>
      </c>
      <c r="V1435" s="248" t="str">
        <f>IF(AND(R1435&lt;&gt;"",S1435&lt;&gt;"",T1435&lt;&gt;"",Q1435&lt;&gt;"",AL1435&lt;&gt;""),IF(OR(Q1435="OZZ",Q1435="ZZ"),ROUND(0-SUMIF($D$12:$D1434,$D1435,V$12:V1434),2),IF(T1435=0,0,ROUND(MIN(MIN(17300,TRUNC(0.75*(SUMIF($D$12:$D$2012,$D1435,R$12:R$2012)+SUMIF($D$12:$D$2012,$D1435,S$12:S$2012)),2)+SUMIF($D$12:$D1435,$D1435,AL$12:AL1435))-SUMIF($D$12:$D1434,$D1435,V$12:V1434)-SUMIF($D$12:$D$2012,$D1435,U$12:U$2012),AL1435),2))),"")</f>
        <v/>
      </c>
      <c r="W1435" s="250" t="str">
        <f>IF(Q1435&lt;&gt;"",1000 - SUMIF($D$12:$D1434,$D1435,W$12:W1434),"")</f>
        <v/>
      </c>
      <c r="X1435" s="106"/>
      <c r="Y1435" s="247"/>
      <c r="Z1435" s="247"/>
      <c r="AA1435" s="247"/>
      <c r="AB1435" s="248" t="str">
        <f>IF(AND(Y1435&lt;&gt;"",Z1435&lt;&gt;"",X1435&lt;&gt;""),ROUND(MIN(IF(OR(X1435="OZZ",X1435="ZZ"),5000,17300),TRUNC(0.75*(SUMIF($D$12:$D1435,$D1435,Y$12:Y1435)+SUMIF($D$12:$D1435,$D1435,Z$12:Z1435)),2)) - SUMIF($D$12:$D1434,$D1435,AB$12:AB1434),2),"")</f>
        <v/>
      </c>
      <c r="AC1435" s="251" t="str">
        <f>IF(AND(Y1435&lt;&gt;"",Z1435&lt;&gt;"",AA1435&lt;&gt;"",X1435&lt;&gt;"",AP1435&lt;&gt;""),IF(OR(X1435="OZZ",X1435="ZZ"),ROUND(0-SUMIF($D$12:$D1434,$D1435,AC$12:AC1434),2),IF(AA1435=0,0,ROUND(MIN(MIN(17300,TRUNC(0.75*(SUMIF($D$12:$D$2012,$D1435,Y$12:Y$2012)+SUMIF($D$12:$D$2012,$D1435,Z$12:Z$2012)),2)+SUMIF($D$12:$D1435,$D1435,AP$12:AP1435))-SUMIF($D$12:$D1434,$D1435,AC$12:AC1434)-SUMIF($D$12:$D$2012,$D1435,AB$12:AB$2012),AP1435),2))),"")</f>
        <v/>
      </c>
      <c r="AD1435" s="250" t="str">
        <f>IF(X1435&lt;&gt;"",1000 - SUMIF($D$12:$D1434,$D1435,AD$12:AD1434),"")</f>
        <v/>
      </c>
      <c r="AE1435" s="252"/>
      <c r="AF1435" s="253"/>
      <c r="AG1435" s="254"/>
      <c r="AH1435" s="255" t="str">
        <f t="shared" si="481"/>
        <v/>
      </c>
      <c r="AI1435" s="256"/>
      <c r="AJ1435" s="253"/>
      <c r="AK1435" s="254"/>
      <c r="AL1435" s="255" t="str">
        <f t="shared" si="482"/>
        <v/>
      </c>
      <c r="AM1435" s="256"/>
      <c r="AN1435" s="253"/>
      <c r="AO1435" s="254"/>
      <c r="AP1435" s="255" t="str">
        <f t="shared" si="462"/>
        <v/>
      </c>
      <c r="AQ1435" s="116"/>
      <c r="AR1435" s="116"/>
      <c r="AS1435" s="117"/>
      <c r="AT1435" s="118"/>
      <c r="AU1435" s="119" t="str">
        <f>IF(D1435&lt;&gt; "", IF(COUNTIF($D$12:$D1435,$D1435)&gt;1,0,IF(SUM(N1435,U1435,AB1435)&gt;0,IF(AND(X1435="",OR(Q1435&lt;&gt;"",J1435&lt;&gt;"")),IF(Q1435&lt;&gt;"",Q1435,IF(J1435&lt;&gt;"",J1435,0)),IF(AND(Q1435&lt;&gt;"",J1435&lt;&gt;"",Q1435=J1435),Q1435,X1435)),0)),"")</f>
        <v/>
      </c>
      <c r="AV1435" s="119" t="str">
        <f>IF(D1435&lt;&gt;"",IF(COUNTIF($D$12:$D1435,$D1435)&gt;1,0,IF(SUM(O1435,V1435,AC1435)&gt;0,IF(AND(X1435="",OR(Q1435&lt;&gt;"",J1435&lt;&gt;"")),IF(Q1435&lt;&gt;"",Q1435,IF(J1435&lt;&gt;"",J1435,0)),IF(AND(Q1435&lt;&gt;"",J1435&lt;&gt;"",Q1435=J1435),Q1435,X1435)),0)),"")</f>
        <v/>
      </c>
      <c r="AW1435" s="119" t="str">
        <f>IF(D1435&lt;&gt;"",IF(COUNTIF($D$12:$D1435,$D1435)&gt;1,0,IF(SUM(P1435,W1435,AD1435)&gt;0,IF(AND(X1435="",OR(Q1435&lt;&gt;"",J1435&lt;&gt;"")),IF(Q1435&lt;&gt;"",Q1435,IF(J1435&lt;&gt;"",J1435,0)),IF(AND(Q1435&lt;&gt;"",J1435&lt;&gt;"",Q1435=J1435),Q1435,X1435)),0)),"")</f>
        <v/>
      </c>
      <c r="AX1435" s="118" t="str">
        <f t="shared" si="463"/>
        <v/>
      </c>
      <c r="AY1435" s="118" t="str">
        <f t="shared" si="464"/>
        <v/>
      </c>
      <c r="AZ1435" s="118" t="str">
        <f t="shared" si="465"/>
        <v/>
      </c>
      <c r="BA1435" s="118" t="str">
        <f t="shared" si="466"/>
        <v/>
      </c>
      <c r="BB1435" s="118" t="str">
        <f t="shared" si="467"/>
        <v/>
      </c>
      <c r="BC1435" s="118" t="str">
        <f t="shared" si="468"/>
        <v/>
      </c>
      <c r="BD1435" s="118" t="str">
        <f t="shared" si="469"/>
        <v/>
      </c>
      <c r="BE1435" s="118" t="str">
        <f t="shared" si="470"/>
        <v/>
      </c>
      <c r="BF1435" s="118" t="str">
        <f t="shared" si="471"/>
        <v/>
      </c>
      <c r="BG1435" s="120"/>
      <c r="BH1435" s="120" t="str">
        <f t="shared" si="472"/>
        <v/>
      </c>
      <c r="BI1435" s="120" t="str">
        <f t="shared" si="473"/>
        <v/>
      </c>
      <c r="BJ1435" s="121"/>
      <c r="BK1435" s="120" t="str">
        <f t="shared" si="474"/>
        <v/>
      </c>
      <c r="BL1435" s="120" t="str">
        <f t="shared" si="475"/>
        <v/>
      </c>
      <c r="BM1435" s="120" t="str">
        <f t="shared" si="476"/>
        <v/>
      </c>
      <c r="BN1435" s="120" t="str">
        <f t="shared" si="477"/>
        <v/>
      </c>
      <c r="BO1435" s="120" t="str">
        <f t="shared" si="478"/>
        <v/>
      </c>
      <c r="BP1435" s="120" t="str">
        <f t="shared" si="479"/>
        <v/>
      </c>
      <c r="BQ1435" s="98"/>
      <c r="BR1435" s="98"/>
      <c r="BS1435" s="98"/>
      <c r="BT1435" s="98"/>
      <c r="BU1435" s="98"/>
      <c r="BV1435" s="98"/>
      <c r="BW1435" s="98"/>
      <c r="BX1435" s="98"/>
      <c r="BY1435" s="98"/>
      <c r="BZ1435" s="98"/>
      <c r="CA1435" s="98"/>
      <c r="CB1435" s="98"/>
      <c r="CC1435" s="98"/>
      <c r="CD1435" s="98"/>
      <c r="CE1435" s="98"/>
      <c r="CF1435" s="98"/>
      <c r="CG1435" s="98"/>
      <c r="CH1435" s="98"/>
      <c r="CI1435" s="98"/>
      <c r="CJ1435" s="98"/>
      <c r="CK1435" s="98"/>
      <c r="CL1435" s="98"/>
      <c r="CM1435" s="98"/>
      <c r="CN1435" s="98"/>
      <c r="CO1435" s="98"/>
      <c r="CP1435" s="98"/>
      <c r="CQ1435" s="98"/>
      <c r="CR1435" s="98"/>
      <c r="CS1435" s="98"/>
    </row>
    <row r="1436" spans="1:97" s="4" customFormat="1" ht="18.75" customHeight="1" x14ac:dyDescent="0.2">
      <c r="A1436" s="3">
        <f t="shared" si="480"/>
        <v>1424</v>
      </c>
      <c r="B1436" s="263"/>
      <c r="C1436" s="263"/>
      <c r="D1436" s="263"/>
      <c r="E1436" s="259"/>
      <c r="F1436" s="259"/>
      <c r="G1436" s="43"/>
      <c r="H1436" s="264"/>
      <c r="I1436" s="261"/>
      <c r="J1436" s="106"/>
      <c r="K1436" s="247"/>
      <c r="L1436" s="247"/>
      <c r="M1436" s="247"/>
      <c r="N1436" s="248" t="str">
        <f>IF(AND(K1436&lt;&gt;"",L1436&lt;&gt;"",J1436&lt;&gt;""),ROUND(MIN(IF(OR(J1436="OZZ",J1436="ZZ"),5000,17300),TRUNC(0.75*(SUMIF($D$12:$D1436,$D1436,K$12:K1436)+SUMIF($D$12:$D1436,$D1436,L$12:L1436)),2)) - SUMIF($D$12:$D1435,$D1436,N$12:N1435),2),"")</f>
        <v/>
      </c>
      <c r="O1436" s="249" t="str">
        <f>IF(AND(K1436&lt;&gt;"",L1436&lt;&gt;"",M1436&lt;&gt;"",J1436&lt;&gt;"",AH1436&lt;&gt;""),IF(OR(J1436="OZZ",J1436="ZZ"),ROUND(0-SUMIF($D$12:$D1435,$D1436,O$12:O1435),2),IF(M1436=0,0,ROUND(MIN(MIN(17300,TRUNC(0.75*(SUMIF($D$12:$D$2012,$D1436,K$12:K$2012)+SUMIF($D$12:$D$2012,$D1436,L$12:L$2012)),2)+SUMIF($D$12:$D1436,$D1436,AH$12:AH1436))-SUMIF($D$12:$D1435,$D1436,O$12:O1435)-SUMIF($D$12:$D$2012,$D1436,N$12:N$2012),AH1436),2))),"")</f>
        <v/>
      </c>
      <c r="P1436" s="250" t="str">
        <f>IF(J1436&lt;&gt;"",1000 - SUMIF($D$12:$D1435,$D1436,P$12:P1435),"")</f>
        <v/>
      </c>
      <c r="Q1436" s="106"/>
      <c r="R1436" s="247"/>
      <c r="S1436" s="247"/>
      <c r="T1436" s="247"/>
      <c r="U1436" s="248" t="str">
        <f>IF(AND(R1436&lt;&gt;"",S1436&lt;&gt;"",Q1436&lt;&gt;""),ROUND(MIN(IF(OR(Q1436="OZZ",Q1436="ZZ"),5000,17300),TRUNC(0.75*(SUMIF($D$12:$D1436,$D1436,R$12:R1436)+SUMIF($D$12:$D1436,$D1436,S$12:S1436)),2)) - SUMIF($D$12:$D1435,$D1436,U$12:U1435),2),"")</f>
        <v/>
      </c>
      <c r="V1436" s="248" t="str">
        <f>IF(AND(R1436&lt;&gt;"",S1436&lt;&gt;"",T1436&lt;&gt;"",Q1436&lt;&gt;"",AL1436&lt;&gt;""),IF(OR(Q1436="OZZ",Q1436="ZZ"),ROUND(0-SUMIF($D$12:$D1435,$D1436,V$12:V1435),2),IF(T1436=0,0,ROUND(MIN(MIN(17300,TRUNC(0.75*(SUMIF($D$12:$D$2012,$D1436,R$12:R$2012)+SUMIF($D$12:$D$2012,$D1436,S$12:S$2012)),2)+SUMIF($D$12:$D1436,$D1436,AL$12:AL1436))-SUMIF($D$12:$D1435,$D1436,V$12:V1435)-SUMIF($D$12:$D$2012,$D1436,U$12:U$2012),AL1436),2))),"")</f>
        <v/>
      </c>
      <c r="W1436" s="250" t="str">
        <f>IF(Q1436&lt;&gt;"",1000 - SUMIF($D$12:$D1435,$D1436,W$12:W1435),"")</f>
        <v/>
      </c>
      <c r="X1436" s="106"/>
      <c r="Y1436" s="247"/>
      <c r="Z1436" s="247"/>
      <c r="AA1436" s="247"/>
      <c r="AB1436" s="248" t="str">
        <f>IF(AND(Y1436&lt;&gt;"",Z1436&lt;&gt;"",X1436&lt;&gt;""),ROUND(MIN(IF(OR(X1436="OZZ",X1436="ZZ"),5000,17300),TRUNC(0.75*(SUMIF($D$12:$D1436,$D1436,Y$12:Y1436)+SUMIF($D$12:$D1436,$D1436,Z$12:Z1436)),2)) - SUMIF($D$12:$D1435,$D1436,AB$12:AB1435),2),"")</f>
        <v/>
      </c>
      <c r="AC1436" s="251" t="str">
        <f>IF(AND(Y1436&lt;&gt;"",Z1436&lt;&gt;"",AA1436&lt;&gt;"",X1436&lt;&gt;"",AP1436&lt;&gt;""),IF(OR(X1436="OZZ",X1436="ZZ"),ROUND(0-SUMIF($D$12:$D1435,$D1436,AC$12:AC1435),2),IF(AA1436=0,0,ROUND(MIN(MIN(17300,TRUNC(0.75*(SUMIF($D$12:$D$2012,$D1436,Y$12:Y$2012)+SUMIF($D$12:$D$2012,$D1436,Z$12:Z$2012)),2)+SUMIF($D$12:$D1436,$D1436,AP$12:AP1436))-SUMIF($D$12:$D1435,$D1436,AC$12:AC1435)-SUMIF($D$12:$D$2012,$D1436,AB$12:AB$2012),AP1436),2))),"")</f>
        <v/>
      </c>
      <c r="AD1436" s="250" t="str">
        <f>IF(X1436&lt;&gt;"",1000 - SUMIF($D$12:$D1435,$D1436,AD$12:AD1435),"")</f>
        <v/>
      </c>
      <c r="AE1436" s="252"/>
      <c r="AF1436" s="253"/>
      <c r="AG1436" s="254"/>
      <c r="AH1436" s="255" t="str">
        <f t="shared" si="481"/>
        <v/>
      </c>
      <c r="AI1436" s="256"/>
      <c r="AJ1436" s="253"/>
      <c r="AK1436" s="254"/>
      <c r="AL1436" s="255" t="str">
        <f t="shared" si="482"/>
        <v/>
      </c>
      <c r="AM1436" s="256"/>
      <c r="AN1436" s="253"/>
      <c r="AO1436" s="254"/>
      <c r="AP1436" s="255" t="str">
        <f t="shared" si="462"/>
        <v/>
      </c>
      <c r="AQ1436" s="116"/>
      <c r="AR1436" s="116"/>
      <c r="AS1436" s="117"/>
      <c r="AT1436" s="118"/>
      <c r="AU1436" s="119" t="str">
        <f>IF(D1436&lt;&gt; "", IF(COUNTIF($D$12:$D1436,$D1436)&gt;1,0,IF(SUM(N1436,U1436,AB1436)&gt;0,IF(AND(X1436="",OR(Q1436&lt;&gt;"",J1436&lt;&gt;"")),IF(Q1436&lt;&gt;"",Q1436,IF(J1436&lt;&gt;"",J1436,0)),IF(AND(Q1436&lt;&gt;"",J1436&lt;&gt;"",Q1436=J1436),Q1436,X1436)),0)),"")</f>
        <v/>
      </c>
      <c r="AV1436" s="119" t="str">
        <f>IF(D1436&lt;&gt;"",IF(COUNTIF($D$12:$D1436,$D1436)&gt;1,0,IF(SUM(O1436,V1436,AC1436)&gt;0,IF(AND(X1436="",OR(Q1436&lt;&gt;"",J1436&lt;&gt;"")),IF(Q1436&lt;&gt;"",Q1436,IF(J1436&lt;&gt;"",J1436,0)),IF(AND(Q1436&lt;&gt;"",J1436&lt;&gt;"",Q1436=J1436),Q1436,X1436)),0)),"")</f>
        <v/>
      </c>
      <c r="AW1436" s="119" t="str">
        <f>IF(D1436&lt;&gt;"",IF(COUNTIF($D$12:$D1436,$D1436)&gt;1,0,IF(SUM(P1436,W1436,AD1436)&gt;0,IF(AND(X1436="",OR(Q1436&lt;&gt;"",J1436&lt;&gt;"")),IF(Q1436&lt;&gt;"",Q1436,IF(J1436&lt;&gt;"",J1436,0)),IF(AND(Q1436&lt;&gt;"",J1436&lt;&gt;"",Q1436=J1436),Q1436,X1436)),0)),"")</f>
        <v/>
      </c>
      <c r="AX1436" s="118" t="str">
        <f t="shared" si="463"/>
        <v/>
      </c>
      <c r="AY1436" s="118" t="str">
        <f t="shared" si="464"/>
        <v/>
      </c>
      <c r="AZ1436" s="118" t="str">
        <f t="shared" si="465"/>
        <v/>
      </c>
      <c r="BA1436" s="118" t="str">
        <f t="shared" si="466"/>
        <v/>
      </c>
      <c r="BB1436" s="118" t="str">
        <f t="shared" si="467"/>
        <v/>
      </c>
      <c r="BC1436" s="118" t="str">
        <f t="shared" si="468"/>
        <v/>
      </c>
      <c r="BD1436" s="118" t="str">
        <f t="shared" si="469"/>
        <v/>
      </c>
      <c r="BE1436" s="118" t="str">
        <f t="shared" si="470"/>
        <v/>
      </c>
      <c r="BF1436" s="118" t="str">
        <f t="shared" si="471"/>
        <v/>
      </c>
      <c r="BG1436" s="120"/>
      <c r="BH1436" s="120" t="str">
        <f t="shared" si="472"/>
        <v/>
      </c>
      <c r="BI1436" s="120" t="str">
        <f t="shared" si="473"/>
        <v/>
      </c>
      <c r="BJ1436" s="121"/>
      <c r="BK1436" s="120" t="str">
        <f t="shared" si="474"/>
        <v/>
      </c>
      <c r="BL1436" s="120" t="str">
        <f t="shared" si="475"/>
        <v/>
      </c>
      <c r="BM1436" s="120" t="str">
        <f t="shared" si="476"/>
        <v/>
      </c>
      <c r="BN1436" s="120" t="str">
        <f t="shared" si="477"/>
        <v/>
      </c>
      <c r="BO1436" s="120" t="str">
        <f t="shared" si="478"/>
        <v/>
      </c>
      <c r="BP1436" s="120" t="str">
        <f t="shared" si="479"/>
        <v/>
      </c>
      <c r="BQ1436" s="98"/>
      <c r="BR1436" s="98"/>
      <c r="BS1436" s="98"/>
      <c r="BT1436" s="98"/>
      <c r="BU1436" s="98"/>
      <c r="BV1436" s="98"/>
      <c r="BW1436" s="98"/>
      <c r="BX1436" s="98"/>
      <c r="BY1436" s="98"/>
      <c r="BZ1436" s="98"/>
      <c r="CA1436" s="98"/>
      <c r="CB1436" s="98"/>
      <c r="CC1436" s="98"/>
      <c r="CD1436" s="98"/>
      <c r="CE1436" s="98"/>
      <c r="CF1436" s="98"/>
      <c r="CG1436" s="98"/>
      <c r="CH1436" s="98"/>
      <c r="CI1436" s="98"/>
      <c r="CJ1436" s="98"/>
      <c r="CK1436" s="98"/>
      <c r="CL1436" s="98"/>
      <c r="CM1436" s="98"/>
      <c r="CN1436" s="98"/>
      <c r="CO1436" s="98"/>
      <c r="CP1436" s="98"/>
      <c r="CQ1436" s="98"/>
      <c r="CR1436" s="98"/>
      <c r="CS1436" s="98"/>
    </row>
    <row r="1437" spans="1:97" s="4" customFormat="1" ht="18.75" customHeight="1" x14ac:dyDescent="0.2">
      <c r="A1437" s="3">
        <f t="shared" si="480"/>
        <v>1425</v>
      </c>
      <c r="B1437" s="263"/>
      <c r="C1437" s="263"/>
      <c r="D1437" s="263"/>
      <c r="E1437" s="259"/>
      <c r="F1437" s="259"/>
      <c r="G1437" s="43"/>
      <c r="H1437" s="264"/>
      <c r="I1437" s="261"/>
      <c r="J1437" s="106"/>
      <c r="K1437" s="247"/>
      <c r="L1437" s="247"/>
      <c r="M1437" s="247"/>
      <c r="N1437" s="248" t="str">
        <f>IF(AND(K1437&lt;&gt;"",L1437&lt;&gt;"",J1437&lt;&gt;""),ROUND(MIN(IF(OR(J1437="OZZ",J1437="ZZ"),5000,17300),TRUNC(0.75*(SUMIF($D$12:$D1437,$D1437,K$12:K1437)+SUMIF($D$12:$D1437,$D1437,L$12:L1437)),2)) - SUMIF($D$12:$D1436,$D1437,N$12:N1436),2),"")</f>
        <v/>
      </c>
      <c r="O1437" s="249" t="str">
        <f>IF(AND(K1437&lt;&gt;"",L1437&lt;&gt;"",M1437&lt;&gt;"",J1437&lt;&gt;"",AH1437&lt;&gt;""),IF(OR(J1437="OZZ",J1437="ZZ"),ROUND(0-SUMIF($D$12:$D1436,$D1437,O$12:O1436),2),IF(M1437=0,0,ROUND(MIN(MIN(17300,TRUNC(0.75*(SUMIF($D$12:$D$2012,$D1437,K$12:K$2012)+SUMIF($D$12:$D$2012,$D1437,L$12:L$2012)),2)+SUMIF($D$12:$D1437,$D1437,AH$12:AH1437))-SUMIF($D$12:$D1436,$D1437,O$12:O1436)-SUMIF($D$12:$D$2012,$D1437,N$12:N$2012),AH1437),2))),"")</f>
        <v/>
      </c>
      <c r="P1437" s="250" t="str">
        <f>IF(J1437&lt;&gt;"",1000 - SUMIF($D$12:$D1436,$D1437,P$12:P1436),"")</f>
        <v/>
      </c>
      <c r="Q1437" s="106"/>
      <c r="R1437" s="247"/>
      <c r="S1437" s="247"/>
      <c r="T1437" s="247"/>
      <c r="U1437" s="248" t="str">
        <f>IF(AND(R1437&lt;&gt;"",S1437&lt;&gt;"",Q1437&lt;&gt;""),ROUND(MIN(IF(OR(Q1437="OZZ",Q1437="ZZ"),5000,17300),TRUNC(0.75*(SUMIF($D$12:$D1437,$D1437,R$12:R1437)+SUMIF($D$12:$D1437,$D1437,S$12:S1437)),2)) - SUMIF($D$12:$D1436,$D1437,U$12:U1436),2),"")</f>
        <v/>
      </c>
      <c r="V1437" s="248" t="str">
        <f>IF(AND(R1437&lt;&gt;"",S1437&lt;&gt;"",T1437&lt;&gt;"",Q1437&lt;&gt;"",AL1437&lt;&gt;""),IF(OR(Q1437="OZZ",Q1437="ZZ"),ROUND(0-SUMIF($D$12:$D1436,$D1437,V$12:V1436),2),IF(T1437=0,0,ROUND(MIN(MIN(17300,TRUNC(0.75*(SUMIF($D$12:$D$2012,$D1437,R$12:R$2012)+SUMIF($D$12:$D$2012,$D1437,S$12:S$2012)),2)+SUMIF($D$12:$D1437,$D1437,AL$12:AL1437))-SUMIF($D$12:$D1436,$D1437,V$12:V1436)-SUMIF($D$12:$D$2012,$D1437,U$12:U$2012),AL1437),2))),"")</f>
        <v/>
      </c>
      <c r="W1437" s="250" t="str">
        <f>IF(Q1437&lt;&gt;"",1000 - SUMIF($D$12:$D1436,$D1437,W$12:W1436),"")</f>
        <v/>
      </c>
      <c r="X1437" s="106"/>
      <c r="Y1437" s="247"/>
      <c r="Z1437" s="247"/>
      <c r="AA1437" s="247"/>
      <c r="AB1437" s="248" t="str">
        <f>IF(AND(Y1437&lt;&gt;"",Z1437&lt;&gt;"",X1437&lt;&gt;""),ROUND(MIN(IF(OR(X1437="OZZ",X1437="ZZ"),5000,17300),TRUNC(0.75*(SUMIF($D$12:$D1437,$D1437,Y$12:Y1437)+SUMIF($D$12:$D1437,$D1437,Z$12:Z1437)),2)) - SUMIF($D$12:$D1436,$D1437,AB$12:AB1436),2),"")</f>
        <v/>
      </c>
      <c r="AC1437" s="251" t="str">
        <f>IF(AND(Y1437&lt;&gt;"",Z1437&lt;&gt;"",AA1437&lt;&gt;"",X1437&lt;&gt;"",AP1437&lt;&gt;""),IF(OR(X1437="OZZ",X1437="ZZ"),ROUND(0-SUMIF($D$12:$D1436,$D1437,AC$12:AC1436),2),IF(AA1437=0,0,ROUND(MIN(MIN(17300,TRUNC(0.75*(SUMIF($D$12:$D$2012,$D1437,Y$12:Y$2012)+SUMIF($D$12:$D$2012,$D1437,Z$12:Z$2012)),2)+SUMIF($D$12:$D1437,$D1437,AP$12:AP1437))-SUMIF($D$12:$D1436,$D1437,AC$12:AC1436)-SUMIF($D$12:$D$2012,$D1437,AB$12:AB$2012),AP1437),2))),"")</f>
        <v/>
      </c>
      <c r="AD1437" s="250" t="str">
        <f>IF(X1437&lt;&gt;"",1000 - SUMIF($D$12:$D1436,$D1437,AD$12:AD1436),"")</f>
        <v/>
      </c>
      <c r="AE1437" s="252"/>
      <c r="AF1437" s="253"/>
      <c r="AG1437" s="254"/>
      <c r="AH1437" s="255" t="str">
        <f t="shared" si="481"/>
        <v/>
      </c>
      <c r="AI1437" s="256"/>
      <c r="AJ1437" s="253"/>
      <c r="AK1437" s="254"/>
      <c r="AL1437" s="255" t="str">
        <f t="shared" si="482"/>
        <v/>
      </c>
      <c r="AM1437" s="256"/>
      <c r="AN1437" s="253"/>
      <c r="AO1437" s="254"/>
      <c r="AP1437" s="255" t="str">
        <f t="shared" si="462"/>
        <v/>
      </c>
      <c r="AQ1437" s="116"/>
      <c r="AR1437" s="116"/>
      <c r="AS1437" s="117"/>
      <c r="AT1437" s="118"/>
      <c r="AU1437" s="119" t="str">
        <f>IF(D1437&lt;&gt; "", IF(COUNTIF($D$12:$D1437,$D1437)&gt;1,0,IF(SUM(N1437,U1437,AB1437)&gt;0,IF(AND(X1437="",OR(Q1437&lt;&gt;"",J1437&lt;&gt;"")),IF(Q1437&lt;&gt;"",Q1437,IF(J1437&lt;&gt;"",J1437,0)),IF(AND(Q1437&lt;&gt;"",J1437&lt;&gt;"",Q1437=J1437),Q1437,X1437)),0)),"")</f>
        <v/>
      </c>
      <c r="AV1437" s="119" t="str">
        <f>IF(D1437&lt;&gt;"",IF(COUNTIF($D$12:$D1437,$D1437)&gt;1,0,IF(SUM(O1437,V1437,AC1437)&gt;0,IF(AND(X1437="",OR(Q1437&lt;&gt;"",J1437&lt;&gt;"")),IF(Q1437&lt;&gt;"",Q1437,IF(J1437&lt;&gt;"",J1437,0)),IF(AND(Q1437&lt;&gt;"",J1437&lt;&gt;"",Q1437=J1437),Q1437,X1437)),0)),"")</f>
        <v/>
      </c>
      <c r="AW1437" s="119" t="str">
        <f>IF(D1437&lt;&gt;"",IF(COUNTIF($D$12:$D1437,$D1437)&gt;1,0,IF(SUM(P1437,W1437,AD1437)&gt;0,IF(AND(X1437="",OR(Q1437&lt;&gt;"",J1437&lt;&gt;"")),IF(Q1437&lt;&gt;"",Q1437,IF(J1437&lt;&gt;"",J1437,0)),IF(AND(Q1437&lt;&gt;"",J1437&lt;&gt;"",Q1437=J1437),Q1437,X1437)),0)),"")</f>
        <v/>
      </c>
      <c r="AX1437" s="118" t="str">
        <f t="shared" si="463"/>
        <v/>
      </c>
      <c r="AY1437" s="118" t="str">
        <f t="shared" si="464"/>
        <v/>
      </c>
      <c r="AZ1437" s="118" t="str">
        <f t="shared" si="465"/>
        <v/>
      </c>
      <c r="BA1437" s="118" t="str">
        <f t="shared" si="466"/>
        <v/>
      </c>
      <c r="BB1437" s="118" t="str">
        <f t="shared" si="467"/>
        <v/>
      </c>
      <c r="BC1437" s="118" t="str">
        <f t="shared" si="468"/>
        <v/>
      </c>
      <c r="BD1437" s="118" t="str">
        <f t="shared" si="469"/>
        <v/>
      </c>
      <c r="BE1437" s="118" t="str">
        <f t="shared" si="470"/>
        <v/>
      </c>
      <c r="BF1437" s="118" t="str">
        <f t="shared" si="471"/>
        <v/>
      </c>
      <c r="BG1437" s="120"/>
      <c r="BH1437" s="120" t="str">
        <f t="shared" si="472"/>
        <v/>
      </c>
      <c r="BI1437" s="120" t="str">
        <f t="shared" si="473"/>
        <v/>
      </c>
      <c r="BJ1437" s="121"/>
      <c r="BK1437" s="120" t="str">
        <f t="shared" si="474"/>
        <v/>
      </c>
      <c r="BL1437" s="120" t="str">
        <f t="shared" si="475"/>
        <v/>
      </c>
      <c r="BM1437" s="120" t="str">
        <f t="shared" si="476"/>
        <v/>
      </c>
      <c r="BN1437" s="120" t="str">
        <f t="shared" si="477"/>
        <v/>
      </c>
      <c r="BO1437" s="120" t="str">
        <f t="shared" si="478"/>
        <v/>
      </c>
      <c r="BP1437" s="120" t="str">
        <f t="shared" si="479"/>
        <v/>
      </c>
      <c r="BQ1437" s="98"/>
      <c r="BR1437" s="98"/>
      <c r="BS1437" s="98"/>
      <c r="BT1437" s="98"/>
      <c r="BU1437" s="98"/>
      <c r="BV1437" s="98"/>
      <c r="BW1437" s="98"/>
      <c r="BX1437" s="98"/>
      <c r="BY1437" s="98"/>
      <c r="BZ1437" s="98"/>
      <c r="CA1437" s="98"/>
      <c r="CB1437" s="98"/>
      <c r="CC1437" s="98"/>
      <c r="CD1437" s="98"/>
      <c r="CE1437" s="98"/>
      <c r="CF1437" s="98"/>
      <c r="CG1437" s="98"/>
      <c r="CH1437" s="98"/>
      <c r="CI1437" s="98"/>
      <c r="CJ1437" s="98"/>
      <c r="CK1437" s="98"/>
      <c r="CL1437" s="98"/>
      <c r="CM1437" s="98"/>
      <c r="CN1437" s="98"/>
      <c r="CO1437" s="98"/>
      <c r="CP1437" s="98"/>
      <c r="CQ1437" s="98"/>
      <c r="CR1437" s="98"/>
      <c r="CS1437" s="98"/>
    </row>
    <row r="1438" spans="1:97" s="4" customFormat="1" ht="18.75" customHeight="1" x14ac:dyDescent="0.2">
      <c r="A1438" s="3">
        <f t="shared" si="480"/>
        <v>1426</v>
      </c>
      <c r="B1438" s="263"/>
      <c r="C1438" s="263"/>
      <c r="D1438" s="263"/>
      <c r="E1438" s="259"/>
      <c r="F1438" s="259"/>
      <c r="G1438" s="43"/>
      <c r="H1438" s="264"/>
      <c r="I1438" s="261"/>
      <c r="J1438" s="106"/>
      <c r="K1438" s="247"/>
      <c r="L1438" s="247"/>
      <c r="M1438" s="247"/>
      <c r="N1438" s="248" t="str">
        <f>IF(AND(K1438&lt;&gt;"",L1438&lt;&gt;"",J1438&lt;&gt;""),ROUND(MIN(IF(OR(J1438="OZZ",J1438="ZZ"),5000,17300),TRUNC(0.75*(SUMIF($D$12:$D1438,$D1438,K$12:K1438)+SUMIF($D$12:$D1438,$D1438,L$12:L1438)),2)) - SUMIF($D$12:$D1437,$D1438,N$12:N1437),2),"")</f>
        <v/>
      </c>
      <c r="O1438" s="249" t="str">
        <f>IF(AND(K1438&lt;&gt;"",L1438&lt;&gt;"",M1438&lt;&gt;"",J1438&lt;&gt;"",AH1438&lt;&gt;""),IF(OR(J1438="OZZ",J1438="ZZ"),ROUND(0-SUMIF($D$12:$D1437,$D1438,O$12:O1437),2),IF(M1438=0,0,ROUND(MIN(MIN(17300,TRUNC(0.75*(SUMIF($D$12:$D$2012,$D1438,K$12:K$2012)+SUMIF($D$12:$D$2012,$D1438,L$12:L$2012)),2)+SUMIF($D$12:$D1438,$D1438,AH$12:AH1438))-SUMIF($D$12:$D1437,$D1438,O$12:O1437)-SUMIF($D$12:$D$2012,$D1438,N$12:N$2012),AH1438),2))),"")</f>
        <v/>
      </c>
      <c r="P1438" s="250" t="str">
        <f>IF(J1438&lt;&gt;"",1000 - SUMIF($D$12:$D1437,$D1438,P$12:P1437),"")</f>
        <v/>
      </c>
      <c r="Q1438" s="106"/>
      <c r="R1438" s="247"/>
      <c r="S1438" s="247"/>
      <c r="T1438" s="247"/>
      <c r="U1438" s="248" t="str">
        <f>IF(AND(R1438&lt;&gt;"",S1438&lt;&gt;"",Q1438&lt;&gt;""),ROUND(MIN(IF(OR(Q1438="OZZ",Q1438="ZZ"),5000,17300),TRUNC(0.75*(SUMIF($D$12:$D1438,$D1438,R$12:R1438)+SUMIF($D$12:$D1438,$D1438,S$12:S1438)),2)) - SUMIF($D$12:$D1437,$D1438,U$12:U1437),2),"")</f>
        <v/>
      </c>
      <c r="V1438" s="248" t="str">
        <f>IF(AND(R1438&lt;&gt;"",S1438&lt;&gt;"",T1438&lt;&gt;"",Q1438&lt;&gt;"",AL1438&lt;&gt;""),IF(OR(Q1438="OZZ",Q1438="ZZ"),ROUND(0-SUMIF($D$12:$D1437,$D1438,V$12:V1437),2),IF(T1438=0,0,ROUND(MIN(MIN(17300,TRUNC(0.75*(SUMIF($D$12:$D$2012,$D1438,R$12:R$2012)+SUMIF($D$12:$D$2012,$D1438,S$12:S$2012)),2)+SUMIF($D$12:$D1438,$D1438,AL$12:AL1438))-SUMIF($D$12:$D1437,$D1438,V$12:V1437)-SUMIF($D$12:$D$2012,$D1438,U$12:U$2012),AL1438),2))),"")</f>
        <v/>
      </c>
      <c r="W1438" s="250" t="str">
        <f>IF(Q1438&lt;&gt;"",1000 - SUMIF($D$12:$D1437,$D1438,W$12:W1437),"")</f>
        <v/>
      </c>
      <c r="X1438" s="106"/>
      <c r="Y1438" s="247"/>
      <c r="Z1438" s="247"/>
      <c r="AA1438" s="247"/>
      <c r="AB1438" s="248" t="str">
        <f>IF(AND(Y1438&lt;&gt;"",Z1438&lt;&gt;"",X1438&lt;&gt;""),ROUND(MIN(IF(OR(X1438="OZZ",X1438="ZZ"),5000,17300),TRUNC(0.75*(SUMIF($D$12:$D1438,$D1438,Y$12:Y1438)+SUMIF($D$12:$D1438,$D1438,Z$12:Z1438)),2)) - SUMIF($D$12:$D1437,$D1438,AB$12:AB1437),2),"")</f>
        <v/>
      </c>
      <c r="AC1438" s="251" t="str">
        <f>IF(AND(Y1438&lt;&gt;"",Z1438&lt;&gt;"",AA1438&lt;&gt;"",X1438&lt;&gt;"",AP1438&lt;&gt;""),IF(OR(X1438="OZZ",X1438="ZZ"),ROUND(0-SUMIF($D$12:$D1437,$D1438,AC$12:AC1437),2),IF(AA1438=0,0,ROUND(MIN(MIN(17300,TRUNC(0.75*(SUMIF($D$12:$D$2012,$D1438,Y$12:Y$2012)+SUMIF($D$12:$D$2012,$D1438,Z$12:Z$2012)),2)+SUMIF($D$12:$D1438,$D1438,AP$12:AP1438))-SUMIF($D$12:$D1437,$D1438,AC$12:AC1437)-SUMIF($D$12:$D$2012,$D1438,AB$12:AB$2012),AP1438),2))),"")</f>
        <v/>
      </c>
      <c r="AD1438" s="250" t="str">
        <f>IF(X1438&lt;&gt;"",1000 - SUMIF($D$12:$D1437,$D1438,AD$12:AD1437),"")</f>
        <v/>
      </c>
      <c r="AE1438" s="252"/>
      <c r="AF1438" s="253"/>
      <c r="AG1438" s="254"/>
      <c r="AH1438" s="255" t="str">
        <f t="shared" si="481"/>
        <v/>
      </c>
      <c r="AI1438" s="256"/>
      <c r="AJ1438" s="253"/>
      <c r="AK1438" s="254"/>
      <c r="AL1438" s="255" t="str">
        <f t="shared" si="482"/>
        <v/>
      </c>
      <c r="AM1438" s="256"/>
      <c r="AN1438" s="253"/>
      <c r="AO1438" s="254"/>
      <c r="AP1438" s="255" t="str">
        <f t="shared" si="462"/>
        <v/>
      </c>
      <c r="AQ1438" s="116"/>
      <c r="AR1438" s="116"/>
      <c r="AS1438" s="117"/>
      <c r="AT1438" s="118"/>
      <c r="AU1438" s="119" t="str">
        <f>IF(D1438&lt;&gt; "", IF(COUNTIF($D$12:$D1438,$D1438)&gt;1,0,IF(SUM(N1438,U1438,AB1438)&gt;0,IF(AND(X1438="",OR(Q1438&lt;&gt;"",J1438&lt;&gt;"")),IF(Q1438&lt;&gt;"",Q1438,IF(J1438&lt;&gt;"",J1438,0)),IF(AND(Q1438&lt;&gt;"",J1438&lt;&gt;"",Q1438=J1438),Q1438,X1438)),0)),"")</f>
        <v/>
      </c>
      <c r="AV1438" s="119" t="str">
        <f>IF(D1438&lt;&gt;"",IF(COUNTIF($D$12:$D1438,$D1438)&gt;1,0,IF(SUM(O1438,V1438,AC1438)&gt;0,IF(AND(X1438="",OR(Q1438&lt;&gt;"",J1438&lt;&gt;"")),IF(Q1438&lt;&gt;"",Q1438,IF(J1438&lt;&gt;"",J1438,0)),IF(AND(Q1438&lt;&gt;"",J1438&lt;&gt;"",Q1438=J1438),Q1438,X1438)),0)),"")</f>
        <v/>
      </c>
      <c r="AW1438" s="119" t="str">
        <f>IF(D1438&lt;&gt;"",IF(COUNTIF($D$12:$D1438,$D1438)&gt;1,0,IF(SUM(P1438,W1438,AD1438)&gt;0,IF(AND(X1438="",OR(Q1438&lt;&gt;"",J1438&lt;&gt;"")),IF(Q1438&lt;&gt;"",Q1438,IF(J1438&lt;&gt;"",J1438,0)),IF(AND(Q1438&lt;&gt;"",J1438&lt;&gt;"",Q1438=J1438),Q1438,X1438)),0)),"")</f>
        <v/>
      </c>
      <c r="AX1438" s="118" t="str">
        <f t="shared" si="463"/>
        <v/>
      </c>
      <c r="AY1438" s="118" t="str">
        <f t="shared" si="464"/>
        <v/>
      </c>
      <c r="AZ1438" s="118" t="str">
        <f t="shared" si="465"/>
        <v/>
      </c>
      <c r="BA1438" s="118" t="str">
        <f t="shared" si="466"/>
        <v/>
      </c>
      <c r="BB1438" s="118" t="str">
        <f t="shared" si="467"/>
        <v/>
      </c>
      <c r="BC1438" s="118" t="str">
        <f t="shared" si="468"/>
        <v/>
      </c>
      <c r="BD1438" s="118" t="str">
        <f t="shared" si="469"/>
        <v/>
      </c>
      <c r="BE1438" s="118" t="str">
        <f t="shared" si="470"/>
        <v/>
      </c>
      <c r="BF1438" s="118" t="str">
        <f t="shared" si="471"/>
        <v/>
      </c>
      <c r="BG1438" s="120"/>
      <c r="BH1438" s="120" t="str">
        <f t="shared" si="472"/>
        <v/>
      </c>
      <c r="BI1438" s="120" t="str">
        <f t="shared" si="473"/>
        <v/>
      </c>
      <c r="BJ1438" s="121"/>
      <c r="BK1438" s="120" t="str">
        <f t="shared" si="474"/>
        <v/>
      </c>
      <c r="BL1438" s="120" t="str">
        <f t="shared" si="475"/>
        <v/>
      </c>
      <c r="BM1438" s="120" t="str">
        <f t="shared" si="476"/>
        <v/>
      </c>
      <c r="BN1438" s="120" t="str">
        <f t="shared" si="477"/>
        <v/>
      </c>
      <c r="BO1438" s="120" t="str">
        <f t="shared" si="478"/>
        <v/>
      </c>
      <c r="BP1438" s="120" t="str">
        <f t="shared" si="479"/>
        <v/>
      </c>
      <c r="BQ1438" s="98"/>
      <c r="BR1438" s="98"/>
      <c r="BS1438" s="98"/>
      <c r="BT1438" s="98"/>
      <c r="BU1438" s="98"/>
      <c r="BV1438" s="98"/>
      <c r="BW1438" s="98"/>
      <c r="BX1438" s="98"/>
      <c r="BY1438" s="98"/>
      <c r="BZ1438" s="98"/>
      <c r="CA1438" s="98"/>
      <c r="CB1438" s="98"/>
      <c r="CC1438" s="98"/>
      <c r="CD1438" s="98"/>
      <c r="CE1438" s="98"/>
      <c r="CF1438" s="98"/>
      <c r="CG1438" s="98"/>
      <c r="CH1438" s="98"/>
      <c r="CI1438" s="98"/>
      <c r="CJ1438" s="98"/>
      <c r="CK1438" s="98"/>
      <c r="CL1438" s="98"/>
      <c r="CM1438" s="98"/>
      <c r="CN1438" s="98"/>
      <c r="CO1438" s="98"/>
      <c r="CP1438" s="98"/>
      <c r="CQ1438" s="98"/>
      <c r="CR1438" s="98"/>
      <c r="CS1438" s="98"/>
    </row>
    <row r="1439" spans="1:97" s="4" customFormat="1" ht="18.75" customHeight="1" x14ac:dyDescent="0.2">
      <c r="A1439" s="3">
        <f t="shared" si="480"/>
        <v>1427</v>
      </c>
      <c r="B1439" s="263"/>
      <c r="C1439" s="263"/>
      <c r="D1439" s="263"/>
      <c r="E1439" s="259"/>
      <c r="F1439" s="259"/>
      <c r="G1439" s="43"/>
      <c r="H1439" s="264"/>
      <c r="I1439" s="261"/>
      <c r="J1439" s="106"/>
      <c r="K1439" s="247"/>
      <c r="L1439" s="247"/>
      <c r="M1439" s="247"/>
      <c r="N1439" s="248" t="str">
        <f>IF(AND(K1439&lt;&gt;"",L1439&lt;&gt;"",J1439&lt;&gt;""),ROUND(MIN(IF(OR(J1439="OZZ",J1439="ZZ"),5000,17300),TRUNC(0.75*(SUMIF($D$12:$D1439,$D1439,K$12:K1439)+SUMIF($D$12:$D1439,$D1439,L$12:L1439)),2)) - SUMIF($D$12:$D1438,$D1439,N$12:N1438),2),"")</f>
        <v/>
      </c>
      <c r="O1439" s="249" t="str">
        <f>IF(AND(K1439&lt;&gt;"",L1439&lt;&gt;"",M1439&lt;&gt;"",J1439&lt;&gt;"",AH1439&lt;&gt;""),IF(OR(J1439="OZZ",J1439="ZZ"),ROUND(0-SUMIF($D$12:$D1438,$D1439,O$12:O1438),2),IF(M1439=0,0,ROUND(MIN(MIN(17300,TRUNC(0.75*(SUMIF($D$12:$D$2012,$D1439,K$12:K$2012)+SUMIF($D$12:$D$2012,$D1439,L$12:L$2012)),2)+SUMIF($D$12:$D1439,$D1439,AH$12:AH1439))-SUMIF($D$12:$D1438,$D1439,O$12:O1438)-SUMIF($D$12:$D$2012,$D1439,N$12:N$2012),AH1439),2))),"")</f>
        <v/>
      </c>
      <c r="P1439" s="250" t="str">
        <f>IF(J1439&lt;&gt;"",1000 - SUMIF($D$12:$D1438,$D1439,P$12:P1438),"")</f>
        <v/>
      </c>
      <c r="Q1439" s="106"/>
      <c r="R1439" s="247"/>
      <c r="S1439" s="247"/>
      <c r="T1439" s="247"/>
      <c r="U1439" s="248" t="str">
        <f>IF(AND(R1439&lt;&gt;"",S1439&lt;&gt;"",Q1439&lt;&gt;""),ROUND(MIN(IF(OR(Q1439="OZZ",Q1439="ZZ"),5000,17300),TRUNC(0.75*(SUMIF($D$12:$D1439,$D1439,R$12:R1439)+SUMIF($D$12:$D1439,$D1439,S$12:S1439)),2)) - SUMIF($D$12:$D1438,$D1439,U$12:U1438),2),"")</f>
        <v/>
      </c>
      <c r="V1439" s="248" t="str">
        <f>IF(AND(R1439&lt;&gt;"",S1439&lt;&gt;"",T1439&lt;&gt;"",Q1439&lt;&gt;"",AL1439&lt;&gt;""),IF(OR(Q1439="OZZ",Q1439="ZZ"),ROUND(0-SUMIF($D$12:$D1438,$D1439,V$12:V1438),2),IF(T1439=0,0,ROUND(MIN(MIN(17300,TRUNC(0.75*(SUMIF($D$12:$D$2012,$D1439,R$12:R$2012)+SUMIF($D$12:$D$2012,$D1439,S$12:S$2012)),2)+SUMIF($D$12:$D1439,$D1439,AL$12:AL1439))-SUMIF($D$12:$D1438,$D1439,V$12:V1438)-SUMIF($D$12:$D$2012,$D1439,U$12:U$2012),AL1439),2))),"")</f>
        <v/>
      </c>
      <c r="W1439" s="250" t="str">
        <f>IF(Q1439&lt;&gt;"",1000 - SUMIF($D$12:$D1438,$D1439,W$12:W1438),"")</f>
        <v/>
      </c>
      <c r="X1439" s="106"/>
      <c r="Y1439" s="247"/>
      <c r="Z1439" s="247"/>
      <c r="AA1439" s="247"/>
      <c r="AB1439" s="248" t="str">
        <f>IF(AND(Y1439&lt;&gt;"",Z1439&lt;&gt;"",X1439&lt;&gt;""),ROUND(MIN(IF(OR(X1439="OZZ",X1439="ZZ"),5000,17300),TRUNC(0.75*(SUMIF($D$12:$D1439,$D1439,Y$12:Y1439)+SUMIF($D$12:$D1439,$D1439,Z$12:Z1439)),2)) - SUMIF($D$12:$D1438,$D1439,AB$12:AB1438),2),"")</f>
        <v/>
      </c>
      <c r="AC1439" s="251" t="str">
        <f>IF(AND(Y1439&lt;&gt;"",Z1439&lt;&gt;"",AA1439&lt;&gt;"",X1439&lt;&gt;"",AP1439&lt;&gt;""),IF(OR(X1439="OZZ",X1439="ZZ"),ROUND(0-SUMIF($D$12:$D1438,$D1439,AC$12:AC1438),2),IF(AA1439=0,0,ROUND(MIN(MIN(17300,TRUNC(0.75*(SUMIF($D$12:$D$2012,$D1439,Y$12:Y$2012)+SUMIF($D$12:$D$2012,$D1439,Z$12:Z$2012)),2)+SUMIF($D$12:$D1439,$D1439,AP$12:AP1439))-SUMIF($D$12:$D1438,$D1439,AC$12:AC1438)-SUMIF($D$12:$D$2012,$D1439,AB$12:AB$2012),AP1439),2))),"")</f>
        <v/>
      </c>
      <c r="AD1439" s="250" t="str">
        <f>IF(X1439&lt;&gt;"",1000 - SUMIF($D$12:$D1438,$D1439,AD$12:AD1438),"")</f>
        <v/>
      </c>
      <c r="AE1439" s="252"/>
      <c r="AF1439" s="253"/>
      <c r="AG1439" s="254"/>
      <c r="AH1439" s="255" t="str">
        <f t="shared" si="481"/>
        <v/>
      </c>
      <c r="AI1439" s="256"/>
      <c r="AJ1439" s="253"/>
      <c r="AK1439" s="254"/>
      <c r="AL1439" s="255" t="str">
        <f t="shared" si="482"/>
        <v/>
      </c>
      <c r="AM1439" s="256"/>
      <c r="AN1439" s="253"/>
      <c r="AO1439" s="254"/>
      <c r="AP1439" s="255" t="str">
        <f t="shared" si="462"/>
        <v/>
      </c>
      <c r="AQ1439" s="116"/>
      <c r="AR1439" s="116"/>
      <c r="AS1439" s="117"/>
      <c r="AT1439" s="118"/>
      <c r="AU1439" s="119" t="str">
        <f>IF(D1439&lt;&gt; "", IF(COUNTIF($D$12:$D1439,$D1439)&gt;1,0,IF(SUM(N1439,U1439,AB1439)&gt;0,IF(AND(X1439="",OR(Q1439&lt;&gt;"",J1439&lt;&gt;"")),IF(Q1439&lt;&gt;"",Q1439,IF(J1439&lt;&gt;"",J1439,0)),IF(AND(Q1439&lt;&gt;"",J1439&lt;&gt;"",Q1439=J1439),Q1439,X1439)),0)),"")</f>
        <v/>
      </c>
      <c r="AV1439" s="119" t="str">
        <f>IF(D1439&lt;&gt;"",IF(COUNTIF($D$12:$D1439,$D1439)&gt;1,0,IF(SUM(O1439,V1439,AC1439)&gt;0,IF(AND(X1439="",OR(Q1439&lt;&gt;"",J1439&lt;&gt;"")),IF(Q1439&lt;&gt;"",Q1439,IF(J1439&lt;&gt;"",J1439,0)),IF(AND(Q1439&lt;&gt;"",J1439&lt;&gt;"",Q1439=J1439),Q1439,X1439)),0)),"")</f>
        <v/>
      </c>
      <c r="AW1439" s="119" t="str">
        <f>IF(D1439&lt;&gt;"",IF(COUNTIF($D$12:$D1439,$D1439)&gt;1,0,IF(SUM(P1439,W1439,AD1439)&gt;0,IF(AND(X1439="",OR(Q1439&lt;&gt;"",J1439&lt;&gt;"")),IF(Q1439&lt;&gt;"",Q1439,IF(J1439&lt;&gt;"",J1439,0)),IF(AND(Q1439&lt;&gt;"",J1439&lt;&gt;"",Q1439=J1439),Q1439,X1439)),0)),"")</f>
        <v/>
      </c>
      <c r="AX1439" s="118" t="str">
        <f t="shared" si="463"/>
        <v/>
      </c>
      <c r="AY1439" s="118" t="str">
        <f t="shared" si="464"/>
        <v/>
      </c>
      <c r="AZ1439" s="118" t="str">
        <f t="shared" si="465"/>
        <v/>
      </c>
      <c r="BA1439" s="118" t="str">
        <f t="shared" si="466"/>
        <v/>
      </c>
      <c r="BB1439" s="118" t="str">
        <f t="shared" si="467"/>
        <v/>
      </c>
      <c r="BC1439" s="118" t="str">
        <f t="shared" si="468"/>
        <v/>
      </c>
      <c r="BD1439" s="118" t="str">
        <f t="shared" si="469"/>
        <v/>
      </c>
      <c r="BE1439" s="118" t="str">
        <f t="shared" si="470"/>
        <v/>
      </c>
      <c r="BF1439" s="118" t="str">
        <f t="shared" si="471"/>
        <v/>
      </c>
      <c r="BG1439" s="120"/>
      <c r="BH1439" s="120" t="str">
        <f t="shared" si="472"/>
        <v/>
      </c>
      <c r="BI1439" s="120" t="str">
        <f t="shared" si="473"/>
        <v/>
      </c>
      <c r="BJ1439" s="121"/>
      <c r="BK1439" s="120" t="str">
        <f t="shared" si="474"/>
        <v/>
      </c>
      <c r="BL1439" s="120" t="str">
        <f t="shared" si="475"/>
        <v/>
      </c>
      <c r="BM1439" s="120" t="str">
        <f t="shared" si="476"/>
        <v/>
      </c>
      <c r="BN1439" s="120" t="str">
        <f t="shared" si="477"/>
        <v/>
      </c>
      <c r="BO1439" s="120" t="str">
        <f t="shared" si="478"/>
        <v/>
      </c>
      <c r="BP1439" s="120" t="str">
        <f t="shared" si="479"/>
        <v/>
      </c>
      <c r="BQ1439" s="98"/>
      <c r="BR1439" s="98"/>
      <c r="BS1439" s="98"/>
      <c r="BT1439" s="98"/>
      <c r="BU1439" s="98"/>
      <c r="BV1439" s="98"/>
      <c r="BW1439" s="98"/>
      <c r="BX1439" s="98"/>
      <c r="BY1439" s="98"/>
      <c r="BZ1439" s="98"/>
      <c r="CA1439" s="98"/>
      <c r="CB1439" s="98"/>
      <c r="CC1439" s="98"/>
      <c r="CD1439" s="98"/>
      <c r="CE1439" s="98"/>
      <c r="CF1439" s="98"/>
      <c r="CG1439" s="98"/>
      <c r="CH1439" s="98"/>
      <c r="CI1439" s="98"/>
      <c r="CJ1439" s="98"/>
      <c r="CK1439" s="98"/>
      <c r="CL1439" s="98"/>
      <c r="CM1439" s="98"/>
      <c r="CN1439" s="98"/>
      <c r="CO1439" s="98"/>
      <c r="CP1439" s="98"/>
      <c r="CQ1439" s="98"/>
      <c r="CR1439" s="98"/>
      <c r="CS1439" s="98"/>
    </row>
    <row r="1440" spans="1:97" s="4" customFormat="1" ht="18.75" customHeight="1" x14ac:dyDescent="0.2">
      <c r="A1440" s="3">
        <f t="shared" si="480"/>
        <v>1428</v>
      </c>
      <c r="B1440" s="263"/>
      <c r="C1440" s="263"/>
      <c r="D1440" s="263"/>
      <c r="E1440" s="259"/>
      <c r="F1440" s="259"/>
      <c r="G1440" s="43"/>
      <c r="H1440" s="264"/>
      <c r="I1440" s="261"/>
      <c r="J1440" s="106"/>
      <c r="K1440" s="247"/>
      <c r="L1440" s="247"/>
      <c r="M1440" s="247"/>
      <c r="N1440" s="248" t="str">
        <f>IF(AND(K1440&lt;&gt;"",L1440&lt;&gt;"",J1440&lt;&gt;""),ROUND(MIN(IF(OR(J1440="OZZ",J1440="ZZ"),5000,17300),TRUNC(0.75*(SUMIF($D$12:$D1440,$D1440,K$12:K1440)+SUMIF($D$12:$D1440,$D1440,L$12:L1440)),2)) - SUMIF($D$12:$D1439,$D1440,N$12:N1439),2),"")</f>
        <v/>
      </c>
      <c r="O1440" s="249" t="str">
        <f>IF(AND(K1440&lt;&gt;"",L1440&lt;&gt;"",M1440&lt;&gt;"",J1440&lt;&gt;"",AH1440&lt;&gt;""),IF(OR(J1440="OZZ",J1440="ZZ"),ROUND(0-SUMIF($D$12:$D1439,$D1440,O$12:O1439),2),IF(M1440=0,0,ROUND(MIN(MIN(17300,TRUNC(0.75*(SUMIF($D$12:$D$2012,$D1440,K$12:K$2012)+SUMIF($D$12:$D$2012,$D1440,L$12:L$2012)),2)+SUMIF($D$12:$D1440,$D1440,AH$12:AH1440))-SUMIF($D$12:$D1439,$D1440,O$12:O1439)-SUMIF($D$12:$D$2012,$D1440,N$12:N$2012),AH1440),2))),"")</f>
        <v/>
      </c>
      <c r="P1440" s="250" t="str">
        <f>IF(J1440&lt;&gt;"",1000 - SUMIF($D$12:$D1439,$D1440,P$12:P1439),"")</f>
        <v/>
      </c>
      <c r="Q1440" s="106"/>
      <c r="R1440" s="247"/>
      <c r="S1440" s="247"/>
      <c r="T1440" s="247"/>
      <c r="U1440" s="248" t="str">
        <f>IF(AND(R1440&lt;&gt;"",S1440&lt;&gt;"",Q1440&lt;&gt;""),ROUND(MIN(IF(OR(Q1440="OZZ",Q1440="ZZ"),5000,17300),TRUNC(0.75*(SUMIF($D$12:$D1440,$D1440,R$12:R1440)+SUMIF($D$12:$D1440,$D1440,S$12:S1440)),2)) - SUMIF($D$12:$D1439,$D1440,U$12:U1439),2),"")</f>
        <v/>
      </c>
      <c r="V1440" s="248" t="str">
        <f>IF(AND(R1440&lt;&gt;"",S1440&lt;&gt;"",T1440&lt;&gt;"",Q1440&lt;&gt;"",AL1440&lt;&gt;""),IF(OR(Q1440="OZZ",Q1440="ZZ"),ROUND(0-SUMIF($D$12:$D1439,$D1440,V$12:V1439),2),IF(T1440=0,0,ROUND(MIN(MIN(17300,TRUNC(0.75*(SUMIF($D$12:$D$2012,$D1440,R$12:R$2012)+SUMIF($D$12:$D$2012,$D1440,S$12:S$2012)),2)+SUMIF($D$12:$D1440,$D1440,AL$12:AL1440))-SUMIF($D$12:$D1439,$D1440,V$12:V1439)-SUMIF($D$12:$D$2012,$D1440,U$12:U$2012),AL1440),2))),"")</f>
        <v/>
      </c>
      <c r="W1440" s="250" t="str">
        <f>IF(Q1440&lt;&gt;"",1000 - SUMIF($D$12:$D1439,$D1440,W$12:W1439),"")</f>
        <v/>
      </c>
      <c r="X1440" s="106"/>
      <c r="Y1440" s="247"/>
      <c r="Z1440" s="247"/>
      <c r="AA1440" s="247"/>
      <c r="AB1440" s="248" t="str">
        <f>IF(AND(Y1440&lt;&gt;"",Z1440&lt;&gt;"",X1440&lt;&gt;""),ROUND(MIN(IF(OR(X1440="OZZ",X1440="ZZ"),5000,17300),TRUNC(0.75*(SUMIF($D$12:$D1440,$D1440,Y$12:Y1440)+SUMIF($D$12:$D1440,$D1440,Z$12:Z1440)),2)) - SUMIF($D$12:$D1439,$D1440,AB$12:AB1439),2),"")</f>
        <v/>
      </c>
      <c r="AC1440" s="251" t="str">
        <f>IF(AND(Y1440&lt;&gt;"",Z1440&lt;&gt;"",AA1440&lt;&gt;"",X1440&lt;&gt;"",AP1440&lt;&gt;""),IF(OR(X1440="OZZ",X1440="ZZ"),ROUND(0-SUMIF($D$12:$D1439,$D1440,AC$12:AC1439),2),IF(AA1440=0,0,ROUND(MIN(MIN(17300,TRUNC(0.75*(SUMIF($D$12:$D$2012,$D1440,Y$12:Y$2012)+SUMIF($D$12:$D$2012,$D1440,Z$12:Z$2012)),2)+SUMIF($D$12:$D1440,$D1440,AP$12:AP1440))-SUMIF($D$12:$D1439,$D1440,AC$12:AC1439)-SUMIF($D$12:$D$2012,$D1440,AB$12:AB$2012),AP1440),2))),"")</f>
        <v/>
      </c>
      <c r="AD1440" s="250" t="str">
        <f>IF(X1440&lt;&gt;"",1000 - SUMIF($D$12:$D1439,$D1440,AD$12:AD1439),"")</f>
        <v/>
      </c>
      <c r="AE1440" s="252"/>
      <c r="AF1440" s="253"/>
      <c r="AG1440" s="254"/>
      <c r="AH1440" s="255" t="str">
        <f t="shared" si="481"/>
        <v/>
      </c>
      <c r="AI1440" s="256"/>
      <c r="AJ1440" s="253"/>
      <c r="AK1440" s="254"/>
      <c r="AL1440" s="255" t="str">
        <f t="shared" si="482"/>
        <v/>
      </c>
      <c r="AM1440" s="256"/>
      <c r="AN1440" s="253"/>
      <c r="AO1440" s="254"/>
      <c r="AP1440" s="255" t="str">
        <f t="shared" si="462"/>
        <v/>
      </c>
      <c r="AQ1440" s="116"/>
      <c r="AR1440" s="116"/>
      <c r="AS1440" s="117"/>
      <c r="AT1440" s="118"/>
      <c r="AU1440" s="119" t="str">
        <f>IF(D1440&lt;&gt; "", IF(COUNTIF($D$12:$D1440,$D1440)&gt;1,0,IF(SUM(N1440,U1440,AB1440)&gt;0,IF(AND(X1440="",OR(Q1440&lt;&gt;"",J1440&lt;&gt;"")),IF(Q1440&lt;&gt;"",Q1440,IF(J1440&lt;&gt;"",J1440,0)),IF(AND(Q1440&lt;&gt;"",J1440&lt;&gt;"",Q1440=J1440),Q1440,X1440)),0)),"")</f>
        <v/>
      </c>
      <c r="AV1440" s="119" t="str">
        <f>IF(D1440&lt;&gt;"",IF(COUNTIF($D$12:$D1440,$D1440)&gt;1,0,IF(SUM(O1440,V1440,AC1440)&gt;0,IF(AND(X1440="",OR(Q1440&lt;&gt;"",J1440&lt;&gt;"")),IF(Q1440&lt;&gt;"",Q1440,IF(J1440&lt;&gt;"",J1440,0)),IF(AND(Q1440&lt;&gt;"",J1440&lt;&gt;"",Q1440=J1440),Q1440,X1440)),0)),"")</f>
        <v/>
      </c>
      <c r="AW1440" s="119" t="str">
        <f>IF(D1440&lt;&gt;"",IF(COUNTIF($D$12:$D1440,$D1440)&gt;1,0,IF(SUM(P1440,W1440,AD1440)&gt;0,IF(AND(X1440="",OR(Q1440&lt;&gt;"",J1440&lt;&gt;"")),IF(Q1440&lt;&gt;"",Q1440,IF(J1440&lt;&gt;"",J1440,0)),IF(AND(Q1440&lt;&gt;"",J1440&lt;&gt;"",Q1440=J1440),Q1440,X1440)),0)),"")</f>
        <v/>
      </c>
      <c r="AX1440" s="118" t="str">
        <f t="shared" si="463"/>
        <v/>
      </c>
      <c r="AY1440" s="118" t="str">
        <f t="shared" si="464"/>
        <v/>
      </c>
      <c r="AZ1440" s="118" t="str">
        <f t="shared" si="465"/>
        <v/>
      </c>
      <c r="BA1440" s="118" t="str">
        <f t="shared" si="466"/>
        <v/>
      </c>
      <c r="BB1440" s="118" t="str">
        <f t="shared" si="467"/>
        <v/>
      </c>
      <c r="BC1440" s="118" t="str">
        <f t="shared" si="468"/>
        <v/>
      </c>
      <c r="BD1440" s="118" t="str">
        <f t="shared" si="469"/>
        <v/>
      </c>
      <c r="BE1440" s="118" t="str">
        <f t="shared" si="470"/>
        <v/>
      </c>
      <c r="BF1440" s="118" t="str">
        <f t="shared" si="471"/>
        <v/>
      </c>
      <c r="BG1440" s="120"/>
      <c r="BH1440" s="120" t="str">
        <f t="shared" si="472"/>
        <v/>
      </c>
      <c r="BI1440" s="120" t="str">
        <f t="shared" si="473"/>
        <v/>
      </c>
      <c r="BJ1440" s="121"/>
      <c r="BK1440" s="120" t="str">
        <f t="shared" si="474"/>
        <v/>
      </c>
      <c r="BL1440" s="120" t="str">
        <f t="shared" si="475"/>
        <v/>
      </c>
      <c r="BM1440" s="120" t="str">
        <f t="shared" si="476"/>
        <v/>
      </c>
      <c r="BN1440" s="120" t="str">
        <f t="shared" si="477"/>
        <v/>
      </c>
      <c r="BO1440" s="120" t="str">
        <f t="shared" si="478"/>
        <v/>
      </c>
      <c r="BP1440" s="120" t="str">
        <f t="shared" si="479"/>
        <v/>
      </c>
      <c r="BQ1440" s="98"/>
      <c r="BR1440" s="98"/>
      <c r="BS1440" s="98"/>
      <c r="BT1440" s="98"/>
      <c r="BU1440" s="98"/>
      <c r="BV1440" s="98"/>
      <c r="BW1440" s="98"/>
      <c r="BX1440" s="98"/>
      <c r="BY1440" s="98"/>
      <c r="BZ1440" s="98"/>
      <c r="CA1440" s="98"/>
      <c r="CB1440" s="98"/>
      <c r="CC1440" s="98"/>
      <c r="CD1440" s="98"/>
      <c r="CE1440" s="98"/>
      <c r="CF1440" s="98"/>
      <c r="CG1440" s="98"/>
      <c r="CH1440" s="98"/>
      <c r="CI1440" s="98"/>
      <c r="CJ1440" s="98"/>
      <c r="CK1440" s="98"/>
      <c r="CL1440" s="98"/>
      <c r="CM1440" s="98"/>
      <c r="CN1440" s="98"/>
      <c r="CO1440" s="98"/>
      <c r="CP1440" s="98"/>
      <c r="CQ1440" s="98"/>
      <c r="CR1440" s="98"/>
      <c r="CS1440" s="98"/>
    </row>
    <row r="1441" spans="1:97" s="4" customFormat="1" ht="18.75" customHeight="1" x14ac:dyDescent="0.2">
      <c r="A1441" s="3">
        <f t="shared" si="480"/>
        <v>1429</v>
      </c>
      <c r="B1441" s="263"/>
      <c r="C1441" s="263"/>
      <c r="D1441" s="263"/>
      <c r="E1441" s="259"/>
      <c r="F1441" s="259"/>
      <c r="G1441" s="43"/>
      <c r="H1441" s="264"/>
      <c r="I1441" s="261"/>
      <c r="J1441" s="106"/>
      <c r="K1441" s="247"/>
      <c r="L1441" s="247"/>
      <c r="M1441" s="247"/>
      <c r="N1441" s="248" t="str">
        <f>IF(AND(K1441&lt;&gt;"",L1441&lt;&gt;"",J1441&lt;&gt;""),ROUND(MIN(IF(OR(J1441="OZZ",J1441="ZZ"),5000,17300),TRUNC(0.75*(SUMIF($D$12:$D1441,$D1441,K$12:K1441)+SUMIF($D$12:$D1441,$D1441,L$12:L1441)),2)) - SUMIF($D$12:$D1440,$D1441,N$12:N1440),2),"")</f>
        <v/>
      </c>
      <c r="O1441" s="249" t="str">
        <f>IF(AND(K1441&lt;&gt;"",L1441&lt;&gt;"",M1441&lt;&gt;"",J1441&lt;&gt;"",AH1441&lt;&gt;""),IF(OR(J1441="OZZ",J1441="ZZ"),ROUND(0-SUMIF($D$12:$D1440,$D1441,O$12:O1440),2),IF(M1441=0,0,ROUND(MIN(MIN(17300,TRUNC(0.75*(SUMIF($D$12:$D$2012,$D1441,K$12:K$2012)+SUMIF($D$12:$D$2012,$D1441,L$12:L$2012)),2)+SUMIF($D$12:$D1441,$D1441,AH$12:AH1441))-SUMIF($D$12:$D1440,$D1441,O$12:O1440)-SUMIF($D$12:$D$2012,$D1441,N$12:N$2012),AH1441),2))),"")</f>
        <v/>
      </c>
      <c r="P1441" s="250" t="str">
        <f>IF(J1441&lt;&gt;"",1000 - SUMIF($D$12:$D1440,$D1441,P$12:P1440),"")</f>
        <v/>
      </c>
      <c r="Q1441" s="106"/>
      <c r="R1441" s="247"/>
      <c r="S1441" s="247"/>
      <c r="T1441" s="247"/>
      <c r="U1441" s="248" t="str">
        <f>IF(AND(R1441&lt;&gt;"",S1441&lt;&gt;"",Q1441&lt;&gt;""),ROUND(MIN(IF(OR(Q1441="OZZ",Q1441="ZZ"),5000,17300),TRUNC(0.75*(SUMIF($D$12:$D1441,$D1441,R$12:R1441)+SUMIF($D$12:$D1441,$D1441,S$12:S1441)),2)) - SUMIF($D$12:$D1440,$D1441,U$12:U1440),2),"")</f>
        <v/>
      </c>
      <c r="V1441" s="248" t="str">
        <f>IF(AND(R1441&lt;&gt;"",S1441&lt;&gt;"",T1441&lt;&gt;"",Q1441&lt;&gt;"",AL1441&lt;&gt;""),IF(OR(Q1441="OZZ",Q1441="ZZ"),ROUND(0-SUMIF($D$12:$D1440,$D1441,V$12:V1440),2),IF(T1441=0,0,ROUND(MIN(MIN(17300,TRUNC(0.75*(SUMIF($D$12:$D$2012,$D1441,R$12:R$2012)+SUMIF($D$12:$D$2012,$D1441,S$12:S$2012)),2)+SUMIF($D$12:$D1441,$D1441,AL$12:AL1441))-SUMIF($D$12:$D1440,$D1441,V$12:V1440)-SUMIF($D$12:$D$2012,$D1441,U$12:U$2012),AL1441),2))),"")</f>
        <v/>
      </c>
      <c r="W1441" s="250" t="str">
        <f>IF(Q1441&lt;&gt;"",1000 - SUMIF($D$12:$D1440,$D1441,W$12:W1440),"")</f>
        <v/>
      </c>
      <c r="X1441" s="106"/>
      <c r="Y1441" s="247"/>
      <c r="Z1441" s="247"/>
      <c r="AA1441" s="247"/>
      <c r="AB1441" s="248" t="str">
        <f>IF(AND(Y1441&lt;&gt;"",Z1441&lt;&gt;"",X1441&lt;&gt;""),ROUND(MIN(IF(OR(X1441="OZZ",X1441="ZZ"),5000,17300),TRUNC(0.75*(SUMIF($D$12:$D1441,$D1441,Y$12:Y1441)+SUMIF($D$12:$D1441,$D1441,Z$12:Z1441)),2)) - SUMIF($D$12:$D1440,$D1441,AB$12:AB1440),2),"")</f>
        <v/>
      </c>
      <c r="AC1441" s="251" t="str">
        <f>IF(AND(Y1441&lt;&gt;"",Z1441&lt;&gt;"",AA1441&lt;&gt;"",X1441&lt;&gt;"",AP1441&lt;&gt;""),IF(OR(X1441="OZZ",X1441="ZZ"),ROUND(0-SUMIF($D$12:$D1440,$D1441,AC$12:AC1440),2),IF(AA1441=0,0,ROUND(MIN(MIN(17300,TRUNC(0.75*(SUMIF($D$12:$D$2012,$D1441,Y$12:Y$2012)+SUMIF($D$12:$D$2012,$D1441,Z$12:Z$2012)),2)+SUMIF($D$12:$D1441,$D1441,AP$12:AP1441))-SUMIF($D$12:$D1440,$D1441,AC$12:AC1440)-SUMIF($D$12:$D$2012,$D1441,AB$12:AB$2012),AP1441),2))),"")</f>
        <v/>
      </c>
      <c r="AD1441" s="250" t="str">
        <f>IF(X1441&lt;&gt;"",1000 - SUMIF($D$12:$D1440,$D1441,AD$12:AD1440),"")</f>
        <v/>
      </c>
      <c r="AE1441" s="252"/>
      <c r="AF1441" s="253"/>
      <c r="AG1441" s="254"/>
      <c r="AH1441" s="255" t="str">
        <f t="shared" si="481"/>
        <v/>
      </c>
      <c r="AI1441" s="256"/>
      <c r="AJ1441" s="253"/>
      <c r="AK1441" s="254"/>
      <c r="AL1441" s="255" t="str">
        <f t="shared" si="482"/>
        <v/>
      </c>
      <c r="AM1441" s="256"/>
      <c r="AN1441" s="253"/>
      <c r="AO1441" s="254"/>
      <c r="AP1441" s="255" t="str">
        <f t="shared" si="462"/>
        <v/>
      </c>
      <c r="AQ1441" s="116"/>
      <c r="AR1441" s="116"/>
      <c r="AS1441" s="117"/>
      <c r="AT1441" s="118"/>
      <c r="AU1441" s="119" t="str">
        <f>IF(D1441&lt;&gt; "", IF(COUNTIF($D$12:$D1441,$D1441)&gt;1,0,IF(SUM(N1441,U1441,AB1441)&gt;0,IF(AND(X1441="",OR(Q1441&lt;&gt;"",J1441&lt;&gt;"")),IF(Q1441&lt;&gt;"",Q1441,IF(J1441&lt;&gt;"",J1441,0)),IF(AND(Q1441&lt;&gt;"",J1441&lt;&gt;"",Q1441=J1441),Q1441,X1441)),0)),"")</f>
        <v/>
      </c>
      <c r="AV1441" s="119" t="str">
        <f>IF(D1441&lt;&gt;"",IF(COUNTIF($D$12:$D1441,$D1441)&gt;1,0,IF(SUM(O1441,V1441,AC1441)&gt;0,IF(AND(X1441="",OR(Q1441&lt;&gt;"",J1441&lt;&gt;"")),IF(Q1441&lt;&gt;"",Q1441,IF(J1441&lt;&gt;"",J1441,0)),IF(AND(Q1441&lt;&gt;"",J1441&lt;&gt;"",Q1441=J1441),Q1441,X1441)),0)),"")</f>
        <v/>
      </c>
      <c r="AW1441" s="119" t="str">
        <f>IF(D1441&lt;&gt;"",IF(COUNTIF($D$12:$D1441,$D1441)&gt;1,0,IF(SUM(P1441,W1441,AD1441)&gt;0,IF(AND(X1441="",OR(Q1441&lt;&gt;"",J1441&lt;&gt;"")),IF(Q1441&lt;&gt;"",Q1441,IF(J1441&lt;&gt;"",J1441,0)),IF(AND(Q1441&lt;&gt;"",J1441&lt;&gt;"",Q1441=J1441),Q1441,X1441)),0)),"")</f>
        <v/>
      </c>
      <c r="AX1441" s="118" t="str">
        <f t="shared" si="463"/>
        <v/>
      </c>
      <c r="AY1441" s="118" t="str">
        <f t="shared" si="464"/>
        <v/>
      </c>
      <c r="AZ1441" s="118" t="str">
        <f t="shared" si="465"/>
        <v/>
      </c>
      <c r="BA1441" s="118" t="str">
        <f t="shared" si="466"/>
        <v/>
      </c>
      <c r="BB1441" s="118" t="str">
        <f t="shared" si="467"/>
        <v/>
      </c>
      <c r="BC1441" s="118" t="str">
        <f t="shared" si="468"/>
        <v/>
      </c>
      <c r="BD1441" s="118" t="str">
        <f t="shared" si="469"/>
        <v/>
      </c>
      <c r="BE1441" s="118" t="str">
        <f t="shared" si="470"/>
        <v/>
      </c>
      <c r="BF1441" s="118" t="str">
        <f t="shared" si="471"/>
        <v/>
      </c>
      <c r="BG1441" s="120"/>
      <c r="BH1441" s="120" t="str">
        <f t="shared" si="472"/>
        <v/>
      </c>
      <c r="BI1441" s="120" t="str">
        <f t="shared" si="473"/>
        <v/>
      </c>
      <c r="BJ1441" s="121"/>
      <c r="BK1441" s="120" t="str">
        <f t="shared" si="474"/>
        <v/>
      </c>
      <c r="BL1441" s="120" t="str">
        <f t="shared" si="475"/>
        <v/>
      </c>
      <c r="BM1441" s="120" t="str">
        <f t="shared" si="476"/>
        <v/>
      </c>
      <c r="BN1441" s="120" t="str">
        <f t="shared" si="477"/>
        <v/>
      </c>
      <c r="BO1441" s="120" t="str">
        <f t="shared" si="478"/>
        <v/>
      </c>
      <c r="BP1441" s="120" t="str">
        <f t="shared" si="479"/>
        <v/>
      </c>
      <c r="BQ1441" s="98"/>
      <c r="BR1441" s="98"/>
      <c r="BS1441" s="98"/>
      <c r="BT1441" s="98"/>
      <c r="BU1441" s="98"/>
      <c r="BV1441" s="98"/>
      <c r="BW1441" s="98"/>
      <c r="BX1441" s="98"/>
      <c r="BY1441" s="98"/>
      <c r="BZ1441" s="98"/>
      <c r="CA1441" s="98"/>
      <c r="CB1441" s="98"/>
      <c r="CC1441" s="98"/>
      <c r="CD1441" s="98"/>
      <c r="CE1441" s="98"/>
      <c r="CF1441" s="98"/>
      <c r="CG1441" s="98"/>
      <c r="CH1441" s="98"/>
      <c r="CI1441" s="98"/>
      <c r="CJ1441" s="98"/>
      <c r="CK1441" s="98"/>
      <c r="CL1441" s="98"/>
      <c r="CM1441" s="98"/>
      <c r="CN1441" s="98"/>
      <c r="CO1441" s="98"/>
      <c r="CP1441" s="98"/>
      <c r="CQ1441" s="98"/>
      <c r="CR1441" s="98"/>
      <c r="CS1441" s="98"/>
    </row>
    <row r="1442" spans="1:97" s="4" customFormat="1" ht="18.75" customHeight="1" x14ac:dyDescent="0.2">
      <c r="A1442" s="3">
        <f t="shared" si="480"/>
        <v>1430</v>
      </c>
      <c r="B1442" s="263"/>
      <c r="C1442" s="263"/>
      <c r="D1442" s="263"/>
      <c r="E1442" s="259"/>
      <c r="F1442" s="259"/>
      <c r="G1442" s="43"/>
      <c r="H1442" s="264"/>
      <c r="I1442" s="261"/>
      <c r="J1442" s="106"/>
      <c r="K1442" s="247"/>
      <c r="L1442" s="247"/>
      <c r="M1442" s="247"/>
      <c r="N1442" s="248" t="str">
        <f>IF(AND(K1442&lt;&gt;"",L1442&lt;&gt;"",J1442&lt;&gt;""),ROUND(MIN(IF(OR(J1442="OZZ",J1442="ZZ"),5000,17300),TRUNC(0.75*(SUMIF($D$12:$D1442,$D1442,K$12:K1442)+SUMIF($D$12:$D1442,$D1442,L$12:L1442)),2)) - SUMIF($D$12:$D1441,$D1442,N$12:N1441),2),"")</f>
        <v/>
      </c>
      <c r="O1442" s="249" t="str">
        <f>IF(AND(K1442&lt;&gt;"",L1442&lt;&gt;"",M1442&lt;&gt;"",J1442&lt;&gt;"",AH1442&lt;&gt;""),IF(OR(J1442="OZZ",J1442="ZZ"),ROUND(0-SUMIF($D$12:$D1441,$D1442,O$12:O1441),2),IF(M1442=0,0,ROUND(MIN(MIN(17300,TRUNC(0.75*(SUMIF($D$12:$D$2012,$D1442,K$12:K$2012)+SUMIF($D$12:$D$2012,$D1442,L$12:L$2012)),2)+SUMIF($D$12:$D1442,$D1442,AH$12:AH1442))-SUMIF($D$12:$D1441,$D1442,O$12:O1441)-SUMIF($D$12:$D$2012,$D1442,N$12:N$2012),AH1442),2))),"")</f>
        <v/>
      </c>
      <c r="P1442" s="250" t="str">
        <f>IF(J1442&lt;&gt;"",1000 - SUMIF($D$12:$D1441,$D1442,P$12:P1441),"")</f>
        <v/>
      </c>
      <c r="Q1442" s="106"/>
      <c r="R1442" s="247"/>
      <c r="S1442" s="247"/>
      <c r="T1442" s="247"/>
      <c r="U1442" s="248" t="str">
        <f>IF(AND(R1442&lt;&gt;"",S1442&lt;&gt;"",Q1442&lt;&gt;""),ROUND(MIN(IF(OR(Q1442="OZZ",Q1442="ZZ"),5000,17300),TRUNC(0.75*(SUMIF($D$12:$D1442,$D1442,R$12:R1442)+SUMIF($D$12:$D1442,$D1442,S$12:S1442)),2)) - SUMIF($D$12:$D1441,$D1442,U$12:U1441),2),"")</f>
        <v/>
      </c>
      <c r="V1442" s="248" t="str">
        <f>IF(AND(R1442&lt;&gt;"",S1442&lt;&gt;"",T1442&lt;&gt;"",Q1442&lt;&gt;"",AL1442&lt;&gt;""),IF(OR(Q1442="OZZ",Q1442="ZZ"),ROUND(0-SUMIF($D$12:$D1441,$D1442,V$12:V1441),2),IF(T1442=0,0,ROUND(MIN(MIN(17300,TRUNC(0.75*(SUMIF($D$12:$D$2012,$D1442,R$12:R$2012)+SUMIF($D$12:$D$2012,$D1442,S$12:S$2012)),2)+SUMIF($D$12:$D1442,$D1442,AL$12:AL1442))-SUMIF($D$12:$D1441,$D1442,V$12:V1441)-SUMIF($D$12:$D$2012,$D1442,U$12:U$2012),AL1442),2))),"")</f>
        <v/>
      </c>
      <c r="W1442" s="250" t="str">
        <f>IF(Q1442&lt;&gt;"",1000 - SUMIF($D$12:$D1441,$D1442,W$12:W1441),"")</f>
        <v/>
      </c>
      <c r="X1442" s="106"/>
      <c r="Y1442" s="247"/>
      <c r="Z1442" s="247"/>
      <c r="AA1442" s="247"/>
      <c r="AB1442" s="248" t="str">
        <f>IF(AND(Y1442&lt;&gt;"",Z1442&lt;&gt;"",X1442&lt;&gt;""),ROUND(MIN(IF(OR(X1442="OZZ",X1442="ZZ"),5000,17300),TRUNC(0.75*(SUMIF($D$12:$D1442,$D1442,Y$12:Y1442)+SUMIF($D$12:$D1442,$D1442,Z$12:Z1442)),2)) - SUMIF($D$12:$D1441,$D1442,AB$12:AB1441),2),"")</f>
        <v/>
      </c>
      <c r="AC1442" s="251" t="str">
        <f>IF(AND(Y1442&lt;&gt;"",Z1442&lt;&gt;"",AA1442&lt;&gt;"",X1442&lt;&gt;"",AP1442&lt;&gt;""),IF(OR(X1442="OZZ",X1442="ZZ"),ROUND(0-SUMIF($D$12:$D1441,$D1442,AC$12:AC1441),2),IF(AA1442=0,0,ROUND(MIN(MIN(17300,TRUNC(0.75*(SUMIF($D$12:$D$2012,$D1442,Y$12:Y$2012)+SUMIF($D$12:$D$2012,$D1442,Z$12:Z$2012)),2)+SUMIF($D$12:$D1442,$D1442,AP$12:AP1442))-SUMIF($D$12:$D1441,$D1442,AC$12:AC1441)-SUMIF($D$12:$D$2012,$D1442,AB$12:AB$2012),AP1442),2))),"")</f>
        <v/>
      </c>
      <c r="AD1442" s="250" t="str">
        <f>IF(X1442&lt;&gt;"",1000 - SUMIF($D$12:$D1441,$D1442,AD$12:AD1441),"")</f>
        <v/>
      </c>
      <c r="AE1442" s="252"/>
      <c r="AF1442" s="253"/>
      <c r="AG1442" s="254"/>
      <c r="AH1442" s="255" t="str">
        <f t="shared" si="481"/>
        <v/>
      </c>
      <c r="AI1442" s="256"/>
      <c r="AJ1442" s="253"/>
      <c r="AK1442" s="254"/>
      <c r="AL1442" s="255" t="str">
        <f t="shared" si="482"/>
        <v/>
      </c>
      <c r="AM1442" s="256"/>
      <c r="AN1442" s="253"/>
      <c r="AO1442" s="254"/>
      <c r="AP1442" s="255" t="str">
        <f t="shared" si="462"/>
        <v/>
      </c>
      <c r="AQ1442" s="116"/>
      <c r="AR1442" s="116"/>
      <c r="AS1442" s="117"/>
      <c r="AT1442" s="118"/>
      <c r="AU1442" s="119" t="str">
        <f>IF(D1442&lt;&gt; "", IF(COUNTIF($D$12:$D1442,$D1442)&gt;1,0,IF(SUM(N1442,U1442,AB1442)&gt;0,IF(AND(X1442="",OR(Q1442&lt;&gt;"",J1442&lt;&gt;"")),IF(Q1442&lt;&gt;"",Q1442,IF(J1442&lt;&gt;"",J1442,0)),IF(AND(Q1442&lt;&gt;"",J1442&lt;&gt;"",Q1442=J1442),Q1442,X1442)),0)),"")</f>
        <v/>
      </c>
      <c r="AV1442" s="119" t="str">
        <f>IF(D1442&lt;&gt;"",IF(COUNTIF($D$12:$D1442,$D1442)&gt;1,0,IF(SUM(O1442,V1442,AC1442)&gt;0,IF(AND(X1442="",OR(Q1442&lt;&gt;"",J1442&lt;&gt;"")),IF(Q1442&lt;&gt;"",Q1442,IF(J1442&lt;&gt;"",J1442,0)),IF(AND(Q1442&lt;&gt;"",J1442&lt;&gt;"",Q1442=J1442),Q1442,X1442)),0)),"")</f>
        <v/>
      </c>
      <c r="AW1442" s="119" t="str">
        <f>IF(D1442&lt;&gt;"",IF(COUNTIF($D$12:$D1442,$D1442)&gt;1,0,IF(SUM(P1442,W1442,AD1442)&gt;0,IF(AND(X1442="",OR(Q1442&lt;&gt;"",J1442&lt;&gt;"")),IF(Q1442&lt;&gt;"",Q1442,IF(J1442&lt;&gt;"",J1442,0)),IF(AND(Q1442&lt;&gt;"",J1442&lt;&gt;"",Q1442=J1442),Q1442,X1442)),0)),"")</f>
        <v/>
      </c>
      <c r="AX1442" s="118" t="str">
        <f t="shared" si="463"/>
        <v/>
      </c>
      <c r="AY1442" s="118" t="str">
        <f t="shared" si="464"/>
        <v/>
      </c>
      <c r="AZ1442" s="118" t="str">
        <f t="shared" si="465"/>
        <v/>
      </c>
      <c r="BA1442" s="118" t="str">
        <f t="shared" si="466"/>
        <v/>
      </c>
      <c r="BB1442" s="118" t="str">
        <f t="shared" si="467"/>
        <v/>
      </c>
      <c r="BC1442" s="118" t="str">
        <f t="shared" si="468"/>
        <v/>
      </c>
      <c r="BD1442" s="118" t="str">
        <f t="shared" si="469"/>
        <v/>
      </c>
      <c r="BE1442" s="118" t="str">
        <f t="shared" si="470"/>
        <v/>
      </c>
      <c r="BF1442" s="118" t="str">
        <f t="shared" si="471"/>
        <v/>
      </c>
      <c r="BG1442" s="120"/>
      <c r="BH1442" s="120" t="str">
        <f t="shared" si="472"/>
        <v/>
      </c>
      <c r="BI1442" s="120" t="str">
        <f t="shared" si="473"/>
        <v/>
      </c>
      <c r="BJ1442" s="121"/>
      <c r="BK1442" s="120" t="str">
        <f t="shared" si="474"/>
        <v/>
      </c>
      <c r="BL1442" s="120" t="str">
        <f t="shared" si="475"/>
        <v/>
      </c>
      <c r="BM1442" s="120" t="str">
        <f t="shared" si="476"/>
        <v/>
      </c>
      <c r="BN1442" s="120" t="str">
        <f t="shared" si="477"/>
        <v/>
      </c>
      <c r="BO1442" s="120" t="str">
        <f t="shared" si="478"/>
        <v/>
      </c>
      <c r="BP1442" s="120" t="str">
        <f t="shared" si="479"/>
        <v/>
      </c>
      <c r="BQ1442" s="98"/>
      <c r="BR1442" s="98"/>
      <c r="BS1442" s="98"/>
      <c r="BT1442" s="98"/>
      <c r="BU1442" s="98"/>
      <c r="BV1442" s="98"/>
      <c r="BW1442" s="98"/>
      <c r="BX1442" s="98"/>
      <c r="BY1442" s="98"/>
      <c r="BZ1442" s="98"/>
      <c r="CA1442" s="98"/>
      <c r="CB1442" s="98"/>
      <c r="CC1442" s="98"/>
      <c r="CD1442" s="98"/>
      <c r="CE1442" s="98"/>
      <c r="CF1442" s="98"/>
      <c r="CG1442" s="98"/>
      <c r="CH1442" s="98"/>
      <c r="CI1442" s="98"/>
      <c r="CJ1442" s="98"/>
      <c r="CK1442" s="98"/>
      <c r="CL1442" s="98"/>
      <c r="CM1442" s="98"/>
      <c r="CN1442" s="98"/>
      <c r="CO1442" s="98"/>
      <c r="CP1442" s="98"/>
      <c r="CQ1442" s="98"/>
      <c r="CR1442" s="98"/>
      <c r="CS1442" s="98"/>
    </row>
    <row r="1443" spans="1:97" ht="18.75" customHeight="1" x14ac:dyDescent="0.2">
      <c r="A1443" s="3">
        <f t="shared" si="480"/>
        <v>1431</v>
      </c>
      <c r="B1443" s="263"/>
      <c r="C1443" s="263"/>
      <c r="D1443" s="263"/>
      <c r="E1443" s="259"/>
      <c r="F1443" s="259"/>
      <c r="G1443" s="43"/>
      <c r="H1443" s="264"/>
      <c r="I1443" s="261"/>
      <c r="J1443" s="106"/>
      <c r="K1443" s="247"/>
      <c r="L1443" s="247"/>
      <c r="M1443" s="247"/>
      <c r="N1443" s="248" t="str">
        <f>IF(AND(K1443&lt;&gt;"",L1443&lt;&gt;"",J1443&lt;&gt;""),ROUND(MIN(IF(OR(J1443="OZZ",J1443="ZZ"),5000,17300),TRUNC(0.75*(SUMIF($D$12:$D1443,$D1443,K$12:K1443)+SUMIF($D$12:$D1443,$D1443,L$12:L1443)),2)) - SUMIF($D$12:$D1442,$D1443,N$12:N1442),2),"")</f>
        <v/>
      </c>
      <c r="O1443" s="249" t="str">
        <f>IF(AND(K1443&lt;&gt;"",L1443&lt;&gt;"",M1443&lt;&gt;"",J1443&lt;&gt;"",AH1443&lt;&gt;""),IF(OR(J1443="OZZ",J1443="ZZ"),ROUND(0-SUMIF($D$12:$D1442,$D1443,O$12:O1442),2),IF(M1443=0,0,ROUND(MIN(MIN(17300,TRUNC(0.75*(SUMIF($D$12:$D$2012,$D1443,K$12:K$2012)+SUMIF($D$12:$D$2012,$D1443,L$12:L$2012)),2)+SUMIF($D$12:$D1443,$D1443,AH$12:AH1443))-SUMIF($D$12:$D1442,$D1443,O$12:O1442)-SUMIF($D$12:$D$2012,$D1443,N$12:N$2012),AH1443),2))),"")</f>
        <v/>
      </c>
      <c r="P1443" s="250" t="str">
        <f>IF(J1443&lt;&gt;"",1000 - SUMIF($D$12:$D1442,$D1443,P$12:P1442),"")</f>
        <v/>
      </c>
      <c r="Q1443" s="106"/>
      <c r="R1443" s="247"/>
      <c r="S1443" s="247"/>
      <c r="T1443" s="247"/>
      <c r="U1443" s="248" t="str">
        <f>IF(AND(R1443&lt;&gt;"",S1443&lt;&gt;"",Q1443&lt;&gt;""),ROUND(MIN(IF(OR(Q1443="OZZ",Q1443="ZZ"),5000,17300),TRUNC(0.75*(SUMIF($D$12:$D1443,$D1443,R$12:R1443)+SUMIF($D$12:$D1443,$D1443,S$12:S1443)),2)) - SUMIF($D$12:$D1442,$D1443,U$12:U1442),2),"")</f>
        <v/>
      </c>
      <c r="V1443" s="248" t="str">
        <f>IF(AND(R1443&lt;&gt;"",S1443&lt;&gt;"",T1443&lt;&gt;"",Q1443&lt;&gt;"",AL1443&lt;&gt;""),IF(OR(Q1443="OZZ",Q1443="ZZ"),ROUND(0-SUMIF($D$12:$D1442,$D1443,V$12:V1442),2),IF(T1443=0,0,ROUND(MIN(MIN(17300,TRUNC(0.75*(SUMIF($D$12:$D$2012,$D1443,R$12:R$2012)+SUMIF($D$12:$D$2012,$D1443,S$12:S$2012)),2)+SUMIF($D$12:$D1443,$D1443,AL$12:AL1443))-SUMIF($D$12:$D1442,$D1443,V$12:V1442)-SUMIF($D$12:$D$2012,$D1443,U$12:U$2012),AL1443),2))),"")</f>
        <v/>
      </c>
      <c r="W1443" s="250" t="str">
        <f>IF(Q1443&lt;&gt;"",1000 - SUMIF($D$12:$D1442,$D1443,W$12:W1442),"")</f>
        <v/>
      </c>
      <c r="X1443" s="106"/>
      <c r="Y1443" s="247"/>
      <c r="Z1443" s="247"/>
      <c r="AA1443" s="247"/>
      <c r="AB1443" s="248" t="str">
        <f>IF(AND(Y1443&lt;&gt;"",Z1443&lt;&gt;"",X1443&lt;&gt;""),ROUND(MIN(IF(OR(X1443="OZZ",X1443="ZZ"),5000,17300),TRUNC(0.75*(SUMIF($D$12:$D1443,$D1443,Y$12:Y1443)+SUMIF($D$12:$D1443,$D1443,Z$12:Z1443)),2)) - SUMIF($D$12:$D1442,$D1443,AB$12:AB1442),2),"")</f>
        <v/>
      </c>
      <c r="AC1443" s="251" t="str">
        <f>IF(AND(Y1443&lt;&gt;"",Z1443&lt;&gt;"",AA1443&lt;&gt;"",X1443&lt;&gt;"",AP1443&lt;&gt;""),IF(OR(X1443="OZZ",X1443="ZZ"),ROUND(0-SUMIF($D$12:$D1442,$D1443,AC$12:AC1442),2),IF(AA1443=0,0,ROUND(MIN(MIN(17300,TRUNC(0.75*(SUMIF($D$12:$D$2012,$D1443,Y$12:Y$2012)+SUMIF($D$12:$D$2012,$D1443,Z$12:Z$2012)),2)+SUMIF($D$12:$D1443,$D1443,AP$12:AP1443))-SUMIF($D$12:$D1442,$D1443,AC$12:AC1442)-SUMIF($D$12:$D$2012,$D1443,AB$12:AB$2012),AP1443),2))),"")</f>
        <v/>
      </c>
      <c r="AD1443" s="250" t="str">
        <f>IF(X1443&lt;&gt;"",1000 - SUMIF($D$12:$D1442,$D1443,AD$12:AD1442),"")</f>
        <v/>
      </c>
      <c r="AE1443" s="252"/>
      <c r="AF1443" s="253"/>
      <c r="AG1443" s="254"/>
      <c r="AH1443" s="255" t="str">
        <f t="shared" ref="AH1443:AH1506" si="483">IF(K1443&lt;&gt;"",ROUND(AE1443,2)+ROUND(AF1443,2)+ROUND(AG1443,2),"")</f>
        <v/>
      </c>
      <c r="AI1443" s="256"/>
      <c r="AJ1443" s="253"/>
      <c r="AK1443" s="254"/>
      <c r="AL1443" s="255" t="str">
        <f t="shared" ref="AL1443:AL1506" si="484">IF(R1443&lt;&gt;"",ROUND(AI1443,2)+ROUND(AJ1443,2)+ROUND(AK1443,2),"")</f>
        <v/>
      </c>
      <c r="AM1443" s="256"/>
      <c r="AN1443" s="253"/>
      <c r="AO1443" s="254"/>
      <c r="AP1443" s="255" t="str">
        <f t="shared" si="462"/>
        <v/>
      </c>
      <c r="AQ1443" s="68"/>
      <c r="AR1443" s="68"/>
      <c r="AS1443" s="115"/>
      <c r="AT1443" s="68"/>
      <c r="AU1443" s="113" t="str">
        <f>IF(D1443&lt;&gt; "", IF(COUNTIF($D$12:$D1443,$D1443)&gt;1,0,IF(SUM(N1443,U1443,AB1443)&gt;0,IF(AND(X1443="",OR(Q1443&lt;&gt;"",J1443&lt;&gt;"")),IF(Q1443&lt;&gt;"",Q1443,IF(J1443&lt;&gt;"",J1443,0)),IF(AND(Q1443&lt;&gt;"",J1443&lt;&gt;"",Q1443=J1443),Q1443,X1443)),0)),"")</f>
        <v/>
      </c>
      <c r="AV1443" s="113" t="str">
        <f>IF(D1443&lt;&gt;"",IF(COUNTIF($D$12:$D1443,$D1443)&gt;1,0,IF(SUM(O1443,V1443,AC1443)&gt;0,IF(AND(X1443="",OR(Q1443&lt;&gt;"",J1443&lt;&gt;"")),IF(Q1443&lt;&gt;"",Q1443,IF(J1443&lt;&gt;"",J1443,0)),IF(AND(Q1443&lt;&gt;"",J1443&lt;&gt;"",Q1443=J1443),Q1443,X1443)),0)),"")</f>
        <v/>
      </c>
      <c r="AW1443" s="113" t="str">
        <f>IF(D1443&lt;&gt;"",IF(COUNTIF($D$12:$D1443,$D1443)&gt;1,0,IF(SUM(P1443,W1443,AD1443)&gt;0,IF(AND(X1443="",OR(Q1443&lt;&gt;"",J1443&lt;&gt;"")),IF(Q1443&lt;&gt;"",Q1443,IF(J1443&lt;&gt;"",J1443,0)),IF(AND(Q1443&lt;&gt;"",J1443&lt;&gt;"",Q1443=J1443),Q1443,X1443)),0)),"")</f>
        <v/>
      </c>
      <c r="AX1443" s="68" t="str">
        <f t="shared" si="463"/>
        <v/>
      </c>
      <c r="AY1443" s="68" t="str">
        <f t="shared" si="464"/>
        <v/>
      </c>
      <c r="AZ1443" s="68" t="str">
        <f t="shared" si="465"/>
        <v/>
      </c>
      <c r="BA1443" s="68" t="str">
        <f t="shared" si="466"/>
        <v/>
      </c>
      <c r="BB1443" s="68" t="str">
        <f t="shared" si="467"/>
        <v/>
      </c>
      <c r="BC1443" s="68" t="str">
        <f t="shared" si="468"/>
        <v/>
      </c>
      <c r="BD1443" s="68" t="str">
        <f t="shared" si="469"/>
        <v/>
      </c>
      <c r="BE1443" s="62" t="str">
        <f t="shared" si="470"/>
        <v/>
      </c>
      <c r="BF1443" s="62" t="str">
        <f t="shared" si="471"/>
        <v/>
      </c>
      <c r="BG1443" s="62"/>
      <c r="BH1443" s="62" t="str">
        <f t="shared" si="472"/>
        <v/>
      </c>
      <c r="BI1443" s="62" t="str">
        <f t="shared" si="473"/>
        <v/>
      </c>
      <c r="BJ1443" s="114"/>
      <c r="BK1443" s="62" t="str">
        <f t="shared" si="474"/>
        <v/>
      </c>
      <c r="BL1443" s="62" t="str">
        <f t="shared" si="475"/>
        <v/>
      </c>
      <c r="BM1443" s="62" t="str">
        <f t="shared" si="476"/>
        <v/>
      </c>
      <c r="BN1443" s="62" t="str">
        <f t="shared" si="477"/>
        <v/>
      </c>
      <c r="BO1443" s="62" t="str">
        <f t="shared" si="478"/>
        <v/>
      </c>
      <c r="BP1443" s="62" t="str">
        <f t="shared" si="479"/>
        <v/>
      </c>
      <c r="BQ1443" s="96"/>
      <c r="BR1443" s="96"/>
      <c r="BS1443" s="96"/>
      <c r="BT1443" s="96"/>
      <c r="BU1443" s="96"/>
      <c r="BV1443" s="96"/>
      <c r="BW1443" s="96"/>
      <c r="BX1443" s="96"/>
      <c r="BY1443" s="96"/>
      <c r="BZ1443" s="96"/>
      <c r="CA1443" s="96"/>
      <c r="CB1443" s="96"/>
      <c r="CC1443" s="96"/>
      <c r="CD1443" s="96"/>
      <c r="CE1443" s="96"/>
      <c r="CF1443" s="96"/>
      <c r="CG1443" s="96"/>
      <c r="CH1443" s="96"/>
      <c r="CI1443" s="96"/>
      <c r="CJ1443" s="96"/>
      <c r="CK1443" s="96"/>
      <c r="CL1443" s="96"/>
      <c r="CM1443" s="96"/>
      <c r="CN1443" s="96"/>
      <c r="CO1443" s="96"/>
      <c r="CP1443" s="96"/>
      <c r="CQ1443" s="96"/>
      <c r="CR1443" s="96"/>
      <c r="CS1443" s="96"/>
    </row>
    <row r="1444" spans="1:97" ht="18.75" customHeight="1" x14ac:dyDescent="0.2">
      <c r="A1444" s="3">
        <f t="shared" si="480"/>
        <v>1432</v>
      </c>
      <c r="B1444" s="263"/>
      <c r="C1444" s="263"/>
      <c r="D1444" s="263"/>
      <c r="E1444" s="259"/>
      <c r="F1444" s="259"/>
      <c r="G1444" s="43"/>
      <c r="H1444" s="264"/>
      <c r="I1444" s="261"/>
      <c r="J1444" s="106"/>
      <c r="K1444" s="247"/>
      <c r="L1444" s="247"/>
      <c r="M1444" s="247"/>
      <c r="N1444" s="248" t="str">
        <f>IF(AND(K1444&lt;&gt;"",L1444&lt;&gt;"",J1444&lt;&gt;""),ROUND(MIN(IF(OR(J1444="OZZ",J1444="ZZ"),5000,17300),TRUNC(0.75*(SUMIF($D$12:$D1444,$D1444,K$12:K1444)+SUMIF($D$12:$D1444,$D1444,L$12:L1444)),2)) - SUMIF($D$12:$D1443,$D1444,N$12:N1443),2),"")</f>
        <v/>
      </c>
      <c r="O1444" s="249" t="str">
        <f>IF(AND(K1444&lt;&gt;"",L1444&lt;&gt;"",M1444&lt;&gt;"",J1444&lt;&gt;"",AH1444&lt;&gt;""),IF(OR(J1444="OZZ",J1444="ZZ"),ROUND(0-SUMIF($D$12:$D1443,$D1444,O$12:O1443),2),IF(M1444=0,0,ROUND(MIN(MIN(17300,TRUNC(0.75*(SUMIF($D$12:$D$2012,$D1444,K$12:K$2012)+SUMIF($D$12:$D$2012,$D1444,L$12:L$2012)),2)+SUMIF($D$12:$D1444,$D1444,AH$12:AH1444))-SUMIF($D$12:$D1443,$D1444,O$12:O1443)-SUMIF($D$12:$D$2012,$D1444,N$12:N$2012),AH1444),2))),"")</f>
        <v/>
      </c>
      <c r="P1444" s="250" t="str">
        <f>IF(J1444&lt;&gt;"",1000 - SUMIF($D$12:$D1443,$D1444,P$12:P1443),"")</f>
        <v/>
      </c>
      <c r="Q1444" s="106"/>
      <c r="R1444" s="247"/>
      <c r="S1444" s="247"/>
      <c r="T1444" s="247"/>
      <c r="U1444" s="248" t="str">
        <f>IF(AND(R1444&lt;&gt;"",S1444&lt;&gt;"",Q1444&lt;&gt;""),ROUND(MIN(IF(OR(Q1444="OZZ",Q1444="ZZ"),5000,17300),TRUNC(0.75*(SUMIF($D$12:$D1444,$D1444,R$12:R1444)+SUMIF($D$12:$D1444,$D1444,S$12:S1444)),2)) - SUMIF($D$12:$D1443,$D1444,U$12:U1443),2),"")</f>
        <v/>
      </c>
      <c r="V1444" s="248" t="str">
        <f>IF(AND(R1444&lt;&gt;"",S1444&lt;&gt;"",T1444&lt;&gt;"",Q1444&lt;&gt;"",AL1444&lt;&gt;""),IF(OR(Q1444="OZZ",Q1444="ZZ"),ROUND(0-SUMIF($D$12:$D1443,$D1444,V$12:V1443),2),IF(T1444=0,0,ROUND(MIN(MIN(17300,TRUNC(0.75*(SUMIF($D$12:$D$2012,$D1444,R$12:R$2012)+SUMIF($D$12:$D$2012,$D1444,S$12:S$2012)),2)+SUMIF($D$12:$D1444,$D1444,AL$12:AL1444))-SUMIF($D$12:$D1443,$D1444,V$12:V1443)-SUMIF($D$12:$D$2012,$D1444,U$12:U$2012),AL1444),2))),"")</f>
        <v/>
      </c>
      <c r="W1444" s="250" t="str">
        <f>IF(Q1444&lt;&gt;"",1000 - SUMIF($D$12:$D1443,$D1444,W$12:W1443),"")</f>
        <v/>
      </c>
      <c r="X1444" s="106"/>
      <c r="Y1444" s="247"/>
      <c r="Z1444" s="247"/>
      <c r="AA1444" s="247"/>
      <c r="AB1444" s="248" t="str">
        <f>IF(AND(Y1444&lt;&gt;"",Z1444&lt;&gt;"",X1444&lt;&gt;""),ROUND(MIN(IF(OR(X1444="OZZ",X1444="ZZ"),5000,17300),TRUNC(0.75*(SUMIF($D$12:$D1444,$D1444,Y$12:Y1444)+SUMIF($D$12:$D1444,$D1444,Z$12:Z1444)),2)) - SUMIF($D$12:$D1443,$D1444,AB$12:AB1443),2),"")</f>
        <v/>
      </c>
      <c r="AC1444" s="251" t="str">
        <f>IF(AND(Y1444&lt;&gt;"",Z1444&lt;&gt;"",AA1444&lt;&gt;"",X1444&lt;&gt;"",AP1444&lt;&gt;""),IF(OR(X1444="OZZ",X1444="ZZ"),ROUND(0-SUMIF($D$12:$D1443,$D1444,AC$12:AC1443),2),IF(AA1444=0,0,ROUND(MIN(MIN(17300,TRUNC(0.75*(SUMIF($D$12:$D$2012,$D1444,Y$12:Y$2012)+SUMIF($D$12:$D$2012,$D1444,Z$12:Z$2012)),2)+SUMIF($D$12:$D1444,$D1444,AP$12:AP1444))-SUMIF($D$12:$D1443,$D1444,AC$12:AC1443)-SUMIF($D$12:$D$2012,$D1444,AB$12:AB$2012),AP1444),2))),"")</f>
        <v/>
      </c>
      <c r="AD1444" s="250" t="str">
        <f>IF(X1444&lt;&gt;"",1000 - SUMIF($D$12:$D1443,$D1444,AD$12:AD1443),"")</f>
        <v/>
      </c>
      <c r="AE1444" s="252"/>
      <c r="AF1444" s="253"/>
      <c r="AG1444" s="254"/>
      <c r="AH1444" s="255" t="str">
        <f t="shared" si="483"/>
        <v/>
      </c>
      <c r="AI1444" s="256"/>
      <c r="AJ1444" s="253"/>
      <c r="AK1444" s="254"/>
      <c r="AL1444" s="255" t="str">
        <f t="shared" si="484"/>
        <v/>
      </c>
      <c r="AM1444" s="256"/>
      <c r="AN1444" s="253"/>
      <c r="AO1444" s="254"/>
      <c r="AP1444" s="255" t="str">
        <f t="shared" si="462"/>
        <v/>
      </c>
      <c r="AQ1444" s="68"/>
      <c r="AR1444" s="68"/>
      <c r="AS1444" s="115"/>
      <c r="AT1444" s="68"/>
      <c r="AU1444" s="113" t="str">
        <f>IF(D1444&lt;&gt; "", IF(COUNTIF($D$12:$D1444,$D1444)&gt;1,0,IF(SUM(N1444,U1444,AB1444)&gt;0,IF(AND(X1444="",OR(Q1444&lt;&gt;"",J1444&lt;&gt;"")),IF(Q1444&lt;&gt;"",Q1444,IF(J1444&lt;&gt;"",J1444,0)),IF(AND(Q1444&lt;&gt;"",J1444&lt;&gt;"",Q1444=J1444),Q1444,X1444)),0)),"")</f>
        <v/>
      </c>
      <c r="AV1444" s="113" t="str">
        <f>IF(D1444&lt;&gt;"",IF(COUNTIF($D$12:$D1444,$D1444)&gt;1,0,IF(SUM(O1444,V1444,AC1444)&gt;0,IF(AND(X1444="",OR(Q1444&lt;&gt;"",J1444&lt;&gt;"")),IF(Q1444&lt;&gt;"",Q1444,IF(J1444&lt;&gt;"",J1444,0)),IF(AND(Q1444&lt;&gt;"",J1444&lt;&gt;"",Q1444=J1444),Q1444,X1444)),0)),"")</f>
        <v/>
      </c>
      <c r="AW1444" s="113" t="str">
        <f>IF(D1444&lt;&gt;"",IF(COUNTIF($D$12:$D1444,$D1444)&gt;1,0,IF(SUM(P1444,W1444,AD1444)&gt;0,IF(AND(X1444="",OR(Q1444&lt;&gt;"",J1444&lt;&gt;"")),IF(Q1444&lt;&gt;"",Q1444,IF(J1444&lt;&gt;"",J1444,0)),IF(AND(Q1444&lt;&gt;"",J1444&lt;&gt;"",Q1444=J1444),Q1444,X1444)),0)),"")</f>
        <v/>
      </c>
      <c r="AX1444" s="68" t="str">
        <f t="shared" si="463"/>
        <v/>
      </c>
      <c r="AY1444" s="68" t="str">
        <f t="shared" si="464"/>
        <v/>
      </c>
      <c r="AZ1444" s="68" t="str">
        <f t="shared" si="465"/>
        <v/>
      </c>
      <c r="BA1444" s="68" t="str">
        <f t="shared" si="466"/>
        <v/>
      </c>
      <c r="BB1444" s="68" t="str">
        <f t="shared" si="467"/>
        <v/>
      </c>
      <c r="BC1444" s="68" t="str">
        <f t="shared" si="468"/>
        <v/>
      </c>
      <c r="BD1444" s="68" t="str">
        <f t="shared" si="469"/>
        <v/>
      </c>
      <c r="BE1444" s="62" t="str">
        <f t="shared" si="470"/>
        <v/>
      </c>
      <c r="BF1444" s="62" t="str">
        <f t="shared" si="471"/>
        <v/>
      </c>
      <c r="BG1444" s="62"/>
      <c r="BH1444" s="62" t="str">
        <f t="shared" si="472"/>
        <v/>
      </c>
      <c r="BI1444" s="62" t="str">
        <f t="shared" si="473"/>
        <v/>
      </c>
      <c r="BJ1444" s="114"/>
      <c r="BK1444" s="62" t="str">
        <f t="shared" si="474"/>
        <v/>
      </c>
      <c r="BL1444" s="62" t="str">
        <f t="shared" si="475"/>
        <v/>
      </c>
      <c r="BM1444" s="62" t="str">
        <f t="shared" si="476"/>
        <v/>
      </c>
      <c r="BN1444" s="62" t="str">
        <f t="shared" si="477"/>
        <v/>
      </c>
      <c r="BO1444" s="62" t="str">
        <f t="shared" si="478"/>
        <v/>
      </c>
      <c r="BP1444" s="62" t="str">
        <f t="shared" si="479"/>
        <v/>
      </c>
      <c r="BQ1444" s="96"/>
      <c r="BR1444" s="96"/>
      <c r="BS1444" s="96"/>
      <c r="BT1444" s="96"/>
      <c r="BU1444" s="96"/>
      <c r="BV1444" s="96"/>
      <c r="BW1444" s="96"/>
      <c r="BX1444" s="96"/>
      <c r="BY1444" s="96"/>
      <c r="BZ1444" s="96"/>
      <c r="CA1444" s="96"/>
      <c r="CB1444" s="96"/>
      <c r="CC1444" s="96"/>
      <c r="CD1444" s="96"/>
      <c r="CE1444" s="96"/>
      <c r="CF1444" s="96"/>
      <c r="CG1444" s="96"/>
      <c r="CH1444" s="96"/>
      <c r="CI1444" s="96"/>
      <c r="CJ1444" s="96"/>
      <c r="CK1444" s="96"/>
      <c r="CL1444" s="96"/>
      <c r="CM1444" s="96"/>
      <c r="CN1444" s="96"/>
      <c r="CO1444" s="96"/>
      <c r="CP1444" s="96"/>
      <c r="CQ1444" s="96"/>
      <c r="CR1444" s="96"/>
      <c r="CS1444" s="96"/>
    </row>
    <row r="1445" spans="1:97" ht="18.75" customHeight="1" x14ac:dyDescent="0.2">
      <c r="A1445" s="3">
        <f t="shared" si="480"/>
        <v>1433</v>
      </c>
      <c r="B1445" s="263"/>
      <c r="C1445" s="263"/>
      <c r="D1445" s="263"/>
      <c r="E1445" s="259"/>
      <c r="F1445" s="259"/>
      <c r="G1445" s="43"/>
      <c r="H1445" s="264"/>
      <c r="I1445" s="261"/>
      <c r="J1445" s="106"/>
      <c r="K1445" s="247"/>
      <c r="L1445" s="247"/>
      <c r="M1445" s="247"/>
      <c r="N1445" s="248" t="str">
        <f>IF(AND(K1445&lt;&gt;"",L1445&lt;&gt;"",J1445&lt;&gt;""),ROUND(MIN(IF(OR(J1445="OZZ",J1445="ZZ"),5000,17300),TRUNC(0.75*(SUMIF($D$12:$D1445,$D1445,K$12:K1445)+SUMIF($D$12:$D1445,$D1445,L$12:L1445)),2)) - SUMIF($D$12:$D1444,$D1445,N$12:N1444),2),"")</f>
        <v/>
      </c>
      <c r="O1445" s="249" t="str">
        <f>IF(AND(K1445&lt;&gt;"",L1445&lt;&gt;"",M1445&lt;&gt;"",J1445&lt;&gt;"",AH1445&lt;&gt;""),IF(OR(J1445="OZZ",J1445="ZZ"),ROUND(0-SUMIF($D$12:$D1444,$D1445,O$12:O1444),2),IF(M1445=0,0,ROUND(MIN(MIN(17300,TRUNC(0.75*(SUMIF($D$12:$D$2012,$D1445,K$12:K$2012)+SUMIF($D$12:$D$2012,$D1445,L$12:L$2012)),2)+SUMIF($D$12:$D1445,$D1445,AH$12:AH1445))-SUMIF($D$12:$D1444,$D1445,O$12:O1444)-SUMIF($D$12:$D$2012,$D1445,N$12:N$2012),AH1445),2))),"")</f>
        <v/>
      </c>
      <c r="P1445" s="250" t="str">
        <f>IF(J1445&lt;&gt;"",1000 - SUMIF($D$12:$D1444,$D1445,P$12:P1444),"")</f>
        <v/>
      </c>
      <c r="Q1445" s="106"/>
      <c r="R1445" s="247"/>
      <c r="S1445" s="247"/>
      <c r="T1445" s="247"/>
      <c r="U1445" s="248" t="str">
        <f>IF(AND(R1445&lt;&gt;"",S1445&lt;&gt;"",Q1445&lt;&gt;""),ROUND(MIN(IF(OR(Q1445="OZZ",Q1445="ZZ"),5000,17300),TRUNC(0.75*(SUMIF($D$12:$D1445,$D1445,R$12:R1445)+SUMIF($D$12:$D1445,$D1445,S$12:S1445)),2)) - SUMIF($D$12:$D1444,$D1445,U$12:U1444),2),"")</f>
        <v/>
      </c>
      <c r="V1445" s="248" t="str">
        <f>IF(AND(R1445&lt;&gt;"",S1445&lt;&gt;"",T1445&lt;&gt;"",Q1445&lt;&gt;"",AL1445&lt;&gt;""),IF(OR(Q1445="OZZ",Q1445="ZZ"),ROUND(0-SUMIF($D$12:$D1444,$D1445,V$12:V1444),2),IF(T1445=0,0,ROUND(MIN(MIN(17300,TRUNC(0.75*(SUMIF($D$12:$D$2012,$D1445,R$12:R$2012)+SUMIF($D$12:$D$2012,$D1445,S$12:S$2012)),2)+SUMIF($D$12:$D1445,$D1445,AL$12:AL1445))-SUMIF($D$12:$D1444,$D1445,V$12:V1444)-SUMIF($D$12:$D$2012,$D1445,U$12:U$2012),AL1445),2))),"")</f>
        <v/>
      </c>
      <c r="W1445" s="250" t="str">
        <f>IF(Q1445&lt;&gt;"",1000 - SUMIF($D$12:$D1444,$D1445,W$12:W1444),"")</f>
        <v/>
      </c>
      <c r="X1445" s="106"/>
      <c r="Y1445" s="247"/>
      <c r="Z1445" s="247"/>
      <c r="AA1445" s="247"/>
      <c r="AB1445" s="248" t="str">
        <f>IF(AND(Y1445&lt;&gt;"",Z1445&lt;&gt;"",X1445&lt;&gt;""),ROUND(MIN(IF(OR(X1445="OZZ",X1445="ZZ"),5000,17300),TRUNC(0.75*(SUMIF($D$12:$D1445,$D1445,Y$12:Y1445)+SUMIF($D$12:$D1445,$D1445,Z$12:Z1445)),2)) - SUMIF($D$12:$D1444,$D1445,AB$12:AB1444),2),"")</f>
        <v/>
      </c>
      <c r="AC1445" s="251" t="str">
        <f>IF(AND(Y1445&lt;&gt;"",Z1445&lt;&gt;"",AA1445&lt;&gt;"",X1445&lt;&gt;"",AP1445&lt;&gt;""),IF(OR(X1445="OZZ",X1445="ZZ"),ROUND(0-SUMIF($D$12:$D1444,$D1445,AC$12:AC1444),2),IF(AA1445=0,0,ROUND(MIN(MIN(17300,TRUNC(0.75*(SUMIF($D$12:$D$2012,$D1445,Y$12:Y$2012)+SUMIF($D$12:$D$2012,$D1445,Z$12:Z$2012)),2)+SUMIF($D$12:$D1445,$D1445,AP$12:AP1445))-SUMIF($D$12:$D1444,$D1445,AC$12:AC1444)-SUMIF($D$12:$D$2012,$D1445,AB$12:AB$2012),AP1445),2))),"")</f>
        <v/>
      </c>
      <c r="AD1445" s="250" t="str">
        <f>IF(X1445&lt;&gt;"",1000 - SUMIF($D$12:$D1444,$D1445,AD$12:AD1444),"")</f>
        <v/>
      </c>
      <c r="AE1445" s="252"/>
      <c r="AF1445" s="253"/>
      <c r="AG1445" s="254"/>
      <c r="AH1445" s="255" t="str">
        <f t="shared" si="483"/>
        <v/>
      </c>
      <c r="AI1445" s="256"/>
      <c r="AJ1445" s="253"/>
      <c r="AK1445" s="254"/>
      <c r="AL1445" s="255" t="str">
        <f t="shared" si="484"/>
        <v/>
      </c>
      <c r="AM1445" s="256"/>
      <c r="AN1445" s="253"/>
      <c r="AO1445" s="254"/>
      <c r="AP1445" s="255" t="str">
        <f t="shared" si="462"/>
        <v/>
      </c>
      <c r="AQ1445" s="68"/>
      <c r="AR1445" s="68"/>
      <c r="AS1445" s="115"/>
      <c r="AT1445" s="68"/>
      <c r="AU1445" s="113" t="str">
        <f>IF(D1445&lt;&gt; "", IF(COUNTIF($D$12:$D1445,$D1445)&gt;1,0,IF(SUM(N1445,U1445,AB1445)&gt;0,IF(AND(X1445="",OR(Q1445&lt;&gt;"",J1445&lt;&gt;"")),IF(Q1445&lt;&gt;"",Q1445,IF(J1445&lt;&gt;"",J1445,0)),IF(AND(Q1445&lt;&gt;"",J1445&lt;&gt;"",Q1445=J1445),Q1445,X1445)),0)),"")</f>
        <v/>
      </c>
      <c r="AV1445" s="113" t="str">
        <f>IF(D1445&lt;&gt;"",IF(COUNTIF($D$12:$D1445,$D1445)&gt;1,0,IF(SUM(O1445,V1445,AC1445)&gt;0,IF(AND(X1445="",OR(Q1445&lt;&gt;"",J1445&lt;&gt;"")),IF(Q1445&lt;&gt;"",Q1445,IF(J1445&lt;&gt;"",J1445,0)),IF(AND(Q1445&lt;&gt;"",J1445&lt;&gt;"",Q1445=J1445),Q1445,X1445)),0)),"")</f>
        <v/>
      </c>
      <c r="AW1445" s="113" t="str">
        <f>IF(D1445&lt;&gt;"",IF(COUNTIF($D$12:$D1445,$D1445)&gt;1,0,IF(SUM(P1445,W1445,AD1445)&gt;0,IF(AND(X1445="",OR(Q1445&lt;&gt;"",J1445&lt;&gt;"")),IF(Q1445&lt;&gt;"",Q1445,IF(J1445&lt;&gt;"",J1445,0)),IF(AND(Q1445&lt;&gt;"",J1445&lt;&gt;"",Q1445=J1445),Q1445,X1445)),0)),"")</f>
        <v/>
      </c>
      <c r="AX1445" s="68" t="str">
        <f t="shared" si="463"/>
        <v/>
      </c>
      <c r="AY1445" s="68" t="str">
        <f t="shared" si="464"/>
        <v/>
      </c>
      <c r="AZ1445" s="68" t="str">
        <f t="shared" si="465"/>
        <v/>
      </c>
      <c r="BA1445" s="68" t="str">
        <f t="shared" si="466"/>
        <v/>
      </c>
      <c r="BB1445" s="68" t="str">
        <f t="shared" si="467"/>
        <v/>
      </c>
      <c r="BC1445" s="68" t="str">
        <f t="shared" si="468"/>
        <v/>
      </c>
      <c r="BD1445" s="68" t="str">
        <f t="shared" si="469"/>
        <v/>
      </c>
      <c r="BE1445" s="62" t="str">
        <f t="shared" si="470"/>
        <v/>
      </c>
      <c r="BF1445" s="62" t="str">
        <f t="shared" si="471"/>
        <v/>
      </c>
      <c r="BG1445" s="62"/>
      <c r="BH1445" s="62" t="str">
        <f t="shared" si="472"/>
        <v/>
      </c>
      <c r="BI1445" s="62" t="str">
        <f t="shared" si="473"/>
        <v/>
      </c>
      <c r="BJ1445" s="114"/>
      <c r="BK1445" s="62" t="str">
        <f t="shared" si="474"/>
        <v/>
      </c>
      <c r="BL1445" s="62" t="str">
        <f t="shared" si="475"/>
        <v/>
      </c>
      <c r="BM1445" s="62" t="str">
        <f t="shared" si="476"/>
        <v/>
      </c>
      <c r="BN1445" s="62" t="str">
        <f t="shared" si="477"/>
        <v/>
      </c>
      <c r="BO1445" s="62" t="str">
        <f t="shared" si="478"/>
        <v/>
      </c>
      <c r="BP1445" s="62" t="str">
        <f t="shared" si="479"/>
        <v/>
      </c>
      <c r="BQ1445" s="96"/>
      <c r="BR1445" s="96"/>
      <c r="BS1445" s="96"/>
      <c r="BT1445" s="96"/>
      <c r="BU1445" s="96"/>
      <c r="BV1445" s="96"/>
      <c r="BW1445" s="96"/>
      <c r="BX1445" s="96"/>
      <c r="BY1445" s="96"/>
      <c r="BZ1445" s="96"/>
      <c r="CA1445" s="96"/>
      <c r="CB1445" s="96"/>
      <c r="CC1445" s="96"/>
      <c r="CD1445" s="96"/>
      <c r="CE1445" s="96"/>
      <c r="CF1445" s="96"/>
      <c r="CG1445" s="96"/>
      <c r="CH1445" s="96"/>
      <c r="CI1445" s="96"/>
      <c r="CJ1445" s="96"/>
      <c r="CK1445" s="96"/>
      <c r="CL1445" s="96"/>
      <c r="CM1445" s="96"/>
      <c r="CN1445" s="96"/>
      <c r="CO1445" s="96"/>
      <c r="CP1445" s="96"/>
      <c r="CQ1445" s="96"/>
      <c r="CR1445" s="96"/>
      <c r="CS1445" s="96"/>
    </row>
    <row r="1446" spans="1:97" ht="18.75" customHeight="1" x14ac:dyDescent="0.2">
      <c r="A1446" s="3">
        <f t="shared" si="480"/>
        <v>1434</v>
      </c>
      <c r="B1446" s="263"/>
      <c r="C1446" s="263"/>
      <c r="D1446" s="263"/>
      <c r="E1446" s="259"/>
      <c r="F1446" s="259"/>
      <c r="G1446" s="43"/>
      <c r="H1446" s="264"/>
      <c r="I1446" s="261"/>
      <c r="J1446" s="106"/>
      <c r="K1446" s="247"/>
      <c r="L1446" s="247"/>
      <c r="M1446" s="247"/>
      <c r="N1446" s="248" t="str">
        <f>IF(AND(K1446&lt;&gt;"",L1446&lt;&gt;"",J1446&lt;&gt;""),ROUND(MIN(IF(OR(J1446="OZZ",J1446="ZZ"),5000,17300),TRUNC(0.75*(SUMIF($D$12:$D1446,$D1446,K$12:K1446)+SUMIF($D$12:$D1446,$D1446,L$12:L1446)),2)) - SUMIF($D$12:$D1445,$D1446,N$12:N1445),2),"")</f>
        <v/>
      </c>
      <c r="O1446" s="249" t="str">
        <f>IF(AND(K1446&lt;&gt;"",L1446&lt;&gt;"",M1446&lt;&gt;"",J1446&lt;&gt;"",AH1446&lt;&gt;""),IF(OR(J1446="OZZ",J1446="ZZ"),ROUND(0-SUMIF($D$12:$D1445,$D1446,O$12:O1445),2),IF(M1446=0,0,ROUND(MIN(MIN(17300,TRUNC(0.75*(SUMIF($D$12:$D$2012,$D1446,K$12:K$2012)+SUMIF($D$12:$D$2012,$D1446,L$12:L$2012)),2)+SUMIF($D$12:$D1446,$D1446,AH$12:AH1446))-SUMIF($D$12:$D1445,$D1446,O$12:O1445)-SUMIF($D$12:$D$2012,$D1446,N$12:N$2012),AH1446),2))),"")</f>
        <v/>
      </c>
      <c r="P1446" s="250" t="str">
        <f>IF(J1446&lt;&gt;"",1000 - SUMIF($D$12:$D1445,$D1446,P$12:P1445),"")</f>
        <v/>
      </c>
      <c r="Q1446" s="106"/>
      <c r="R1446" s="247"/>
      <c r="S1446" s="247"/>
      <c r="T1446" s="247"/>
      <c r="U1446" s="248" t="str">
        <f>IF(AND(R1446&lt;&gt;"",S1446&lt;&gt;"",Q1446&lt;&gt;""),ROUND(MIN(IF(OR(Q1446="OZZ",Q1446="ZZ"),5000,17300),TRUNC(0.75*(SUMIF($D$12:$D1446,$D1446,R$12:R1446)+SUMIF($D$12:$D1446,$D1446,S$12:S1446)),2)) - SUMIF($D$12:$D1445,$D1446,U$12:U1445),2),"")</f>
        <v/>
      </c>
      <c r="V1446" s="248" t="str">
        <f>IF(AND(R1446&lt;&gt;"",S1446&lt;&gt;"",T1446&lt;&gt;"",Q1446&lt;&gt;"",AL1446&lt;&gt;""),IF(OR(Q1446="OZZ",Q1446="ZZ"),ROUND(0-SUMIF($D$12:$D1445,$D1446,V$12:V1445),2),IF(T1446=0,0,ROUND(MIN(MIN(17300,TRUNC(0.75*(SUMIF($D$12:$D$2012,$D1446,R$12:R$2012)+SUMIF($D$12:$D$2012,$D1446,S$12:S$2012)),2)+SUMIF($D$12:$D1446,$D1446,AL$12:AL1446))-SUMIF($D$12:$D1445,$D1446,V$12:V1445)-SUMIF($D$12:$D$2012,$D1446,U$12:U$2012),AL1446),2))),"")</f>
        <v/>
      </c>
      <c r="W1446" s="250" t="str">
        <f>IF(Q1446&lt;&gt;"",1000 - SUMIF($D$12:$D1445,$D1446,W$12:W1445),"")</f>
        <v/>
      </c>
      <c r="X1446" s="106"/>
      <c r="Y1446" s="247"/>
      <c r="Z1446" s="247"/>
      <c r="AA1446" s="247"/>
      <c r="AB1446" s="248" t="str">
        <f>IF(AND(Y1446&lt;&gt;"",Z1446&lt;&gt;"",X1446&lt;&gt;""),ROUND(MIN(IF(OR(X1446="OZZ",X1446="ZZ"),5000,17300),TRUNC(0.75*(SUMIF($D$12:$D1446,$D1446,Y$12:Y1446)+SUMIF($D$12:$D1446,$D1446,Z$12:Z1446)),2)) - SUMIF($D$12:$D1445,$D1446,AB$12:AB1445),2),"")</f>
        <v/>
      </c>
      <c r="AC1446" s="251" t="str">
        <f>IF(AND(Y1446&lt;&gt;"",Z1446&lt;&gt;"",AA1446&lt;&gt;"",X1446&lt;&gt;"",AP1446&lt;&gt;""),IF(OR(X1446="OZZ",X1446="ZZ"),ROUND(0-SUMIF($D$12:$D1445,$D1446,AC$12:AC1445),2),IF(AA1446=0,0,ROUND(MIN(MIN(17300,TRUNC(0.75*(SUMIF($D$12:$D$2012,$D1446,Y$12:Y$2012)+SUMIF($D$12:$D$2012,$D1446,Z$12:Z$2012)),2)+SUMIF($D$12:$D1446,$D1446,AP$12:AP1446))-SUMIF($D$12:$D1445,$D1446,AC$12:AC1445)-SUMIF($D$12:$D$2012,$D1446,AB$12:AB$2012),AP1446),2))),"")</f>
        <v/>
      </c>
      <c r="AD1446" s="250" t="str">
        <f>IF(X1446&lt;&gt;"",1000 - SUMIF($D$12:$D1445,$D1446,AD$12:AD1445),"")</f>
        <v/>
      </c>
      <c r="AE1446" s="252"/>
      <c r="AF1446" s="253"/>
      <c r="AG1446" s="254"/>
      <c r="AH1446" s="255" t="str">
        <f t="shared" si="483"/>
        <v/>
      </c>
      <c r="AI1446" s="256"/>
      <c r="AJ1446" s="253"/>
      <c r="AK1446" s="254"/>
      <c r="AL1446" s="255" t="str">
        <f t="shared" si="484"/>
        <v/>
      </c>
      <c r="AM1446" s="256"/>
      <c r="AN1446" s="253"/>
      <c r="AO1446" s="254"/>
      <c r="AP1446" s="255" t="str">
        <f t="shared" si="462"/>
        <v/>
      </c>
      <c r="AQ1446" s="68"/>
      <c r="AR1446" s="68"/>
      <c r="AS1446" s="115"/>
      <c r="AT1446" s="68"/>
      <c r="AU1446" s="113" t="str">
        <f>IF(D1446&lt;&gt; "", IF(COUNTIF($D$12:$D1446,$D1446)&gt;1,0,IF(SUM(N1446,U1446,AB1446)&gt;0,IF(AND(X1446="",OR(Q1446&lt;&gt;"",J1446&lt;&gt;"")),IF(Q1446&lt;&gt;"",Q1446,IF(J1446&lt;&gt;"",J1446,0)),IF(AND(Q1446&lt;&gt;"",J1446&lt;&gt;"",Q1446=J1446),Q1446,X1446)),0)),"")</f>
        <v/>
      </c>
      <c r="AV1446" s="113" t="str">
        <f>IF(D1446&lt;&gt;"",IF(COUNTIF($D$12:$D1446,$D1446)&gt;1,0,IF(SUM(O1446,V1446,AC1446)&gt;0,IF(AND(X1446="",OR(Q1446&lt;&gt;"",J1446&lt;&gt;"")),IF(Q1446&lt;&gt;"",Q1446,IF(J1446&lt;&gt;"",J1446,0)),IF(AND(Q1446&lt;&gt;"",J1446&lt;&gt;"",Q1446=J1446),Q1446,X1446)),0)),"")</f>
        <v/>
      </c>
      <c r="AW1446" s="113" t="str">
        <f>IF(D1446&lt;&gt;"",IF(COUNTIF($D$12:$D1446,$D1446)&gt;1,0,IF(SUM(P1446,W1446,AD1446)&gt;0,IF(AND(X1446="",OR(Q1446&lt;&gt;"",J1446&lt;&gt;"")),IF(Q1446&lt;&gt;"",Q1446,IF(J1446&lt;&gt;"",J1446,0)),IF(AND(Q1446&lt;&gt;"",J1446&lt;&gt;"",Q1446=J1446),Q1446,X1446)),0)),"")</f>
        <v/>
      </c>
      <c r="AX1446" s="68" t="str">
        <f t="shared" si="463"/>
        <v/>
      </c>
      <c r="AY1446" s="68" t="str">
        <f t="shared" si="464"/>
        <v/>
      </c>
      <c r="AZ1446" s="68" t="str">
        <f t="shared" si="465"/>
        <v/>
      </c>
      <c r="BA1446" s="68" t="str">
        <f t="shared" si="466"/>
        <v/>
      </c>
      <c r="BB1446" s="68" t="str">
        <f t="shared" si="467"/>
        <v/>
      </c>
      <c r="BC1446" s="68" t="str">
        <f t="shared" si="468"/>
        <v/>
      </c>
      <c r="BD1446" s="68" t="str">
        <f t="shared" si="469"/>
        <v/>
      </c>
      <c r="BE1446" s="62" t="str">
        <f t="shared" si="470"/>
        <v/>
      </c>
      <c r="BF1446" s="62" t="str">
        <f t="shared" si="471"/>
        <v/>
      </c>
      <c r="BG1446" s="62"/>
      <c r="BH1446" s="62" t="str">
        <f t="shared" si="472"/>
        <v/>
      </c>
      <c r="BI1446" s="62" t="str">
        <f t="shared" si="473"/>
        <v/>
      </c>
      <c r="BJ1446" s="114"/>
      <c r="BK1446" s="62" t="str">
        <f t="shared" si="474"/>
        <v/>
      </c>
      <c r="BL1446" s="62" t="str">
        <f t="shared" si="475"/>
        <v/>
      </c>
      <c r="BM1446" s="62" t="str">
        <f t="shared" si="476"/>
        <v/>
      </c>
      <c r="BN1446" s="62" t="str">
        <f t="shared" si="477"/>
        <v/>
      </c>
      <c r="BO1446" s="62" t="str">
        <f t="shared" si="478"/>
        <v/>
      </c>
      <c r="BP1446" s="62" t="str">
        <f t="shared" si="479"/>
        <v/>
      </c>
      <c r="BQ1446" s="96"/>
      <c r="BR1446" s="96"/>
      <c r="BS1446" s="96"/>
      <c r="BT1446" s="96"/>
      <c r="BU1446" s="96"/>
      <c r="BV1446" s="96"/>
      <c r="BW1446" s="96"/>
      <c r="BX1446" s="96"/>
      <c r="BY1446" s="96"/>
      <c r="BZ1446" s="96"/>
      <c r="CA1446" s="96"/>
      <c r="CB1446" s="96"/>
      <c r="CC1446" s="96"/>
      <c r="CD1446" s="96"/>
      <c r="CE1446" s="96"/>
      <c r="CF1446" s="96"/>
      <c r="CG1446" s="96"/>
      <c r="CH1446" s="96"/>
      <c r="CI1446" s="96"/>
      <c r="CJ1446" s="96"/>
      <c r="CK1446" s="96"/>
      <c r="CL1446" s="96"/>
      <c r="CM1446" s="96"/>
      <c r="CN1446" s="96"/>
      <c r="CO1446" s="96"/>
      <c r="CP1446" s="96"/>
      <c r="CQ1446" s="96"/>
      <c r="CR1446" s="96"/>
      <c r="CS1446" s="96"/>
    </row>
    <row r="1447" spans="1:97" ht="18.75" customHeight="1" x14ac:dyDescent="0.2">
      <c r="A1447" s="3">
        <f t="shared" si="480"/>
        <v>1435</v>
      </c>
      <c r="B1447" s="263"/>
      <c r="C1447" s="263"/>
      <c r="D1447" s="263"/>
      <c r="E1447" s="259"/>
      <c r="F1447" s="259"/>
      <c r="G1447" s="43"/>
      <c r="H1447" s="264"/>
      <c r="I1447" s="261"/>
      <c r="J1447" s="106"/>
      <c r="K1447" s="247"/>
      <c r="L1447" s="247"/>
      <c r="M1447" s="247"/>
      <c r="N1447" s="248" t="str">
        <f>IF(AND(K1447&lt;&gt;"",L1447&lt;&gt;"",J1447&lt;&gt;""),ROUND(MIN(IF(OR(J1447="OZZ",J1447="ZZ"),5000,17300),TRUNC(0.75*(SUMIF($D$12:$D1447,$D1447,K$12:K1447)+SUMIF($D$12:$D1447,$D1447,L$12:L1447)),2)) - SUMIF($D$12:$D1446,$D1447,N$12:N1446),2),"")</f>
        <v/>
      </c>
      <c r="O1447" s="249" t="str">
        <f>IF(AND(K1447&lt;&gt;"",L1447&lt;&gt;"",M1447&lt;&gt;"",J1447&lt;&gt;"",AH1447&lt;&gt;""),IF(OR(J1447="OZZ",J1447="ZZ"),ROUND(0-SUMIF($D$12:$D1446,$D1447,O$12:O1446),2),IF(M1447=0,0,ROUND(MIN(MIN(17300,TRUNC(0.75*(SUMIF($D$12:$D$2012,$D1447,K$12:K$2012)+SUMIF($D$12:$D$2012,$D1447,L$12:L$2012)),2)+SUMIF($D$12:$D1447,$D1447,AH$12:AH1447))-SUMIF($D$12:$D1446,$D1447,O$12:O1446)-SUMIF($D$12:$D$2012,$D1447,N$12:N$2012),AH1447),2))),"")</f>
        <v/>
      </c>
      <c r="P1447" s="250" t="str">
        <f>IF(J1447&lt;&gt;"",1000 - SUMIF($D$12:$D1446,$D1447,P$12:P1446),"")</f>
        <v/>
      </c>
      <c r="Q1447" s="106"/>
      <c r="R1447" s="247"/>
      <c r="S1447" s="247"/>
      <c r="T1447" s="247"/>
      <c r="U1447" s="248" t="str">
        <f>IF(AND(R1447&lt;&gt;"",S1447&lt;&gt;"",Q1447&lt;&gt;""),ROUND(MIN(IF(OR(Q1447="OZZ",Q1447="ZZ"),5000,17300),TRUNC(0.75*(SUMIF($D$12:$D1447,$D1447,R$12:R1447)+SUMIF($D$12:$D1447,$D1447,S$12:S1447)),2)) - SUMIF($D$12:$D1446,$D1447,U$12:U1446),2),"")</f>
        <v/>
      </c>
      <c r="V1447" s="248" t="str">
        <f>IF(AND(R1447&lt;&gt;"",S1447&lt;&gt;"",T1447&lt;&gt;"",Q1447&lt;&gt;"",AL1447&lt;&gt;""),IF(OR(Q1447="OZZ",Q1447="ZZ"),ROUND(0-SUMIF($D$12:$D1446,$D1447,V$12:V1446),2),IF(T1447=0,0,ROUND(MIN(MIN(17300,TRUNC(0.75*(SUMIF($D$12:$D$2012,$D1447,R$12:R$2012)+SUMIF($D$12:$D$2012,$D1447,S$12:S$2012)),2)+SUMIF($D$12:$D1447,$D1447,AL$12:AL1447))-SUMIF($D$12:$D1446,$D1447,V$12:V1446)-SUMIF($D$12:$D$2012,$D1447,U$12:U$2012),AL1447),2))),"")</f>
        <v/>
      </c>
      <c r="W1447" s="250" t="str">
        <f>IF(Q1447&lt;&gt;"",1000 - SUMIF($D$12:$D1446,$D1447,W$12:W1446),"")</f>
        <v/>
      </c>
      <c r="X1447" s="106"/>
      <c r="Y1447" s="247"/>
      <c r="Z1447" s="247"/>
      <c r="AA1447" s="247"/>
      <c r="AB1447" s="248" t="str">
        <f>IF(AND(Y1447&lt;&gt;"",Z1447&lt;&gt;"",X1447&lt;&gt;""),ROUND(MIN(IF(OR(X1447="OZZ",X1447="ZZ"),5000,17300),TRUNC(0.75*(SUMIF($D$12:$D1447,$D1447,Y$12:Y1447)+SUMIF($D$12:$D1447,$D1447,Z$12:Z1447)),2)) - SUMIF($D$12:$D1446,$D1447,AB$12:AB1446),2),"")</f>
        <v/>
      </c>
      <c r="AC1447" s="251" t="str">
        <f>IF(AND(Y1447&lt;&gt;"",Z1447&lt;&gt;"",AA1447&lt;&gt;"",X1447&lt;&gt;"",AP1447&lt;&gt;""),IF(OR(X1447="OZZ",X1447="ZZ"),ROUND(0-SUMIF($D$12:$D1446,$D1447,AC$12:AC1446),2),IF(AA1447=0,0,ROUND(MIN(MIN(17300,TRUNC(0.75*(SUMIF($D$12:$D$2012,$D1447,Y$12:Y$2012)+SUMIF($D$12:$D$2012,$D1447,Z$12:Z$2012)),2)+SUMIF($D$12:$D1447,$D1447,AP$12:AP1447))-SUMIF($D$12:$D1446,$D1447,AC$12:AC1446)-SUMIF($D$12:$D$2012,$D1447,AB$12:AB$2012),AP1447),2))),"")</f>
        <v/>
      </c>
      <c r="AD1447" s="250" t="str">
        <f>IF(X1447&lt;&gt;"",1000 - SUMIF($D$12:$D1446,$D1447,AD$12:AD1446),"")</f>
        <v/>
      </c>
      <c r="AE1447" s="252"/>
      <c r="AF1447" s="253"/>
      <c r="AG1447" s="254"/>
      <c r="AH1447" s="255" t="str">
        <f t="shared" si="483"/>
        <v/>
      </c>
      <c r="AI1447" s="256"/>
      <c r="AJ1447" s="253"/>
      <c r="AK1447" s="254"/>
      <c r="AL1447" s="255" t="str">
        <f t="shared" si="484"/>
        <v/>
      </c>
      <c r="AM1447" s="256"/>
      <c r="AN1447" s="253"/>
      <c r="AO1447" s="254"/>
      <c r="AP1447" s="255" t="str">
        <f t="shared" si="462"/>
        <v/>
      </c>
      <c r="AQ1447" s="68"/>
      <c r="AR1447" s="68"/>
      <c r="AS1447" s="115"/>
      <c r="AT1447" s="68"/>
      <c r="AU1447" s="113" t="str">
        <f>IF(D1447&lt;&gt; "", IF(COUNTIF($D$12:$D1447,$D1447)&gt;1,0,IF(SUM(N1447,U1447,AB1447)&gt;0,IF(AND(X1447="",OR(Q1447&lt;&gt;"",J1447&lt;&gt;"")),IF(Q1447&lt;&gt;"",Q1447,IF(J1447&lt;&gt;"",J1447,0)),IF(AND(Q1447&lt;&gt;"",J1447&lt;&gt;"",Q1447=J1447),Q1447,X1447)),0)),"")</f>
        <v/>
      </c>
      <c r="AV1447" s="113" t="str">
        <f>IF(D1447&lt;&gt;"",IF(COUNTIF($D$12:$D1447,$D1447)&gt;1,0,IF(SUM(O1447,V1447,AC1447)&gt;0,IF(AND(X1447="",OR(Q1447&lt;&gt;"",J1447&lt;&gt;"")),IF(Q1447&lt;&gt;"",Q1447,IF(J1447&lt;&gt;"",J1447,0)),IF(AND(Q1447&lt;&gt;"",J1447&lt;&gt;"",Q1447=J1447),Q1447,X1447)),0)),"")</f>
        <v/>
      </c>
      <c r="AW1447" s="113" t="str">
        <f>IF(D1447&lt;&gt;"",IF(COUNTIF($D$12:$D1447,$D1447)&gt;1,0,IF(SUM(P1447,W1447,AD1447)&gt;0,IF(AND(X1447="",OR(Q1447&lt;&gt;"",J1447&lt;&gt;"")),IF(Q1447&lt;&gt;"",Q1447,IF(J1447&lt;&gt;"",J1447,0)),IF(AND(Q1447&lt;&gt;"",J1447&lt;&gt;"",Q1447=J1447),Q1447,X1447)),0)),"")</f>
        <v/>
      </c>
      <c r="AX1447" s="68" t="str">
        <f t="shared" si="463"/>
        <v/>
      </c>
      <c r="AY1447" s="68" t="str">
        <f t="shared" si="464"/>
        <v/>
      </c>
      <c r="AZ1447" s="68" t="str">
        <f t="shared" si="465"/>
        <v/>
      </c>
      <c r="BA1447" s="68" t="str">
        <f t="shared" si="466"/>
        <v/>
      </c>
      <c r="BB1447" s="68" t="str">
        <f t="shared" si="467"/>
        <v/>
      </c>
      <c r="BC1447" s="68" t="str">
        <f t="shared" si="468"/>
        <v/>
      </c>
      <c r="BD1447" s="68" t="str">
        <f t="shared" si="469"/>
        <v/>
      </c>
      <c r="BE1447" s="62" t="str">
        <f t="shared" si="470"/>
        <v/>
      </c>
      <c r="BF1447" s="62" t="str">
        <f t="shared" si="471"/>
        <v/>
      </c>
      <c r="BG1447" s="62"/>
      <c r="BH1447" s="62" t="str">
        <f t="shared" si="472"/>
        <v/>
      </c>
      <c r="BI1447" s="62" t="str">
        <f t="shared" si="473"/>
        <v/>
      </c>
      <c r="BJ1447" s="114"/>
      <c r="BK1447" s="62" t="str">
        <f t="shared" si="474"/>
        <v/>
      </c>
      <c r="BL1447" s="62" t="str">
        <f t="shared" si="475"/>
        <v/>
      </c>
      <c r="BM1447" s="62" t="str">
        <f t="shared" si="476"/>
        <v/>
      </c>
      <c r="BN1447" s="62" t="str">
        <f t="shared" si="477"/>
        <v/>
      </c>
      <c r="BO1447" s="62" t="str">
        <f t="shared" si="478"/>
        <v/>
      </c>
      <c r="BP1447" s="62" t="str">
        <f t="shared" si="479"/>
        <v/>
      </c>
      <c r="BQ1447" s="96"/>
      <c r="BR1447" s="96"/>
      <c r="BS1447" s="96"/>
      <c r="BT1447" s="96"/>
      <c r="BU1447" s="96"/>
      <c r="BV1447" s="96"/>
      <c r="BW1447" s="96"/>
      <c r="BX1447" s="96"/>
      <c r="BY1447" s="96"/>
      <c r="BZ1447" s="96"/>
      <c r="CA1447" s="96"/>
      <c r="CB1447" s="96"/>
      <c r="CC1447" s="96"/>
      <c r="CD1447" s="96"/>
      <c r="CE1447" s="96"/>
      <c r="CF1447" s="96"/>
      <c r="CG1447" s="96"/>
      <c r="CH1447" s="96"/>
      <c r="CI1447" s="96"/>
      <c r="CJ1447" s="96"/>
      <c r="CK1447" s="96"/>
      <c r="CL1447" s="96"/>
      <c r="CM1447" s="96"/>
      <c r="CN1447" s="96"/>
      <c r="CO1447" s="96"/>
      <c r="CP1447" s="96"/>
      <c r="CQ1447" s="96"/>
      <c r="CR1447" s="96"/>
      <c r="CS1447" s="96"/>
    </row>
    <row r="1448" spans="1:97" ht="18.75" customHeight="1" x14ac:dyDescent="0.2">
      <c r="A1448" s="3">
        <f t="shared" si="480"/>
        <v>1436</v>
      </c>
      <c r="B1448" s="263"/>
      <c r="C1448" s="263"/>
      <c r="D1448" s="263"/>
      <c r="E1448" s="259"/>
      <c r="F1448" s="259"/>
      <c r="G1448" s="43"/>
      <c r="H1448" s="264"/>
      <c r="I1448" s="261"/>
      <c r="J1448" s="106"/>
      <c r="K1448" s="247"/>
      <c r="L1448" s="247"/>
      <c r="M1448" s="247"/>
      <c r="N1448" s="248" t="str">
        <f>IF(AND(K1448&lt;&gt;"",L1448&lt;&gt;"",J1448&lt;&gt;""),ROUND(MIN(IF(OR(J1448="OZZ",J1448="ZZ"),5000,17300),TRUNC(0.75*(SUMIF($D$12:$D1448,$D1448,K$12:K1448)+SUMIF($D$12:$D1448,$D1448,L$12:L1448)),2)) - SUMIF($D$12:$D1447,$D1448,N$12:N1447),2),"")</f>
        <v/>
      </c>
      <c r="O1448" s="249" t="str">
        <f>IF(AND(K1448&lt;&gt;"",L1448&lt;&gt;"",M1448&lt;&gt;"",J1448&lt;&gt;"",AH1448&lt;&gt;""),IF(OR(J1448="OZZ",J1448="ZZ"),ROUND(0-SUMIF($D$12:$D1447,$D1448,O$12:O1447),2),IF(M1448=0,0,ROUND(MIN(MIN(17300,TRUNC(0.75*(SUMIF($D$12:$D$2012,$D1448,K$12:K$2012)+SUMIF($D$12:$D$2012,$D1448,L$12:L$2012)),2)+SUMIF($D$12:$D1448,$D1448,AH$12:AH1448))-SUMIF($D$12:$D1447,$D1448,O$12:O1447)-SUMIF($D$12:$D$2012,$D1448,N$12:N$2012),AH1448),2))),"")</f>
        <v/>
      </c>
      <c r="P1448" s="250" t="str">
        <f>IF(J1448&lt;&gt;"",1000 - SUMIF($D$12:$D1447,$D1448,P$12:P1447),"")</f>
        <v/>
      </c>
      <c r="Q1448" s="106"/>
      <c r="R1448" s="247"/>
      <c r="S1448" s="247"/>
      <c r="T1448" s="247"/>
      <c r="U1448" s="248" t="str">
        <f>IF(AND(R1448&lt;&gt;"",S1448&lt;&gt;"",Q1448&lt;&gt;""),ROUND(MIN(IF(OR(Q1448="OZZ",Q1448="ZZ"),5000,17300),TRUNC(0.75*(SUMIF($D$12:$D1448,$D1448,R$12:R1448)+SUMIF($D$12:$D1448,$D1448,S$12:S1448)),2)) - SUMIF($D$12:$D1447,$D1448,U$12:U1447),2),"")</f>
        <v/>
      </c>
      <c r="V1448" s="248" t="str">
        <f>IF(AND(R1448&lt;&gt;"",S1448&lt;&gt;"",T1448&lt;&gt;"",Q1448&lt;&gt;"",AL1448&lt;&gt;""),IF(OR(Q1448="OZZ",Q1448="ZZ"),ROUND(0-SUMIF($D$12:$D1447,$D1448,V$12:V1447),2),IF(T1448=0,0,ROUND(MIN(MIN(17300,TRUNC(0.75*(SUMIF($D$12:$D$2012,$D1448,R$12:R$2012)+SUMIF($D$12:$D$2012,$D1448,S$12:S$2012)),2)+SUMIF($D$12:$D1448,$D1448,AL$12:AL1448))-SUMIF($D$12:$D1447,$D1448,V$12:V1447)-SUMIF($D$12:$D$2012,$D1448,U$12:U$2012),AL1448),2))),"")</f>
        <v/>
      </c>
      <c r="W1448" s="250" t="str">
        <f>IF(Q1448&lt;&gt;"",1000 - SUMIF($D$12:$D1447,$D1448,W$12:W1447),"")</f>
        <v/>
      </c>
      <c r="X1448" s="106"/>
      <c r="Y1448" s="247"/>
      <c r="Z1448" s="247"/>
      <c r="AA1448" s="247"/>
      <c r="AB1448" s="248" t="str">
        <f>IF(AND(Y1448&lt;&gt;"",Z1448&lt;&gt;"",X1448&lt;&gt;""),ROUND(MIN(IF(OR(X1448="OZZ",X1448="ZZ"),5000,17300),TRUNC(0.75*(SUMIF($D$12:$D1448,$D1448,Y$12:Y1448)+SUMIF($D$12:$D1448,$D1448,Z$12:Z1448)),2)) - SUMIF($D$12:$D1447,$D1448,AB$12:AB1447),2),"")</f>
        <v/>
      </c>
      <c r="AC1448" s="251" t="str">
        <f>IF(AND(Y1448&lt;&gt;"",Z1448&lt;&gt;"",AA1448&lt;&gt;"",X1448&lt;&gt;"",AP1448&lt;&gt;""),IF(OR(X1448="OZZ",X1448="ZZ"),ROUND(0-SUMIF($D$12:$D1447,$D1448,AC$12:AC1447),2),IF(AA1448=0,0,ROUND(MIN(MIN(17300,TRUNC(0.75*(SUMIF($D$12:$D$2012,$D1448,Y$12:Y$2012)+SUMIF($D$12:$D$2012,$D1448,Z$12:Z$2012)),2)+SUMIF($D$12:$D1448,$D1448,AP$12:AP1448))-SUMIF($D$12:$D1447,$D1448,AC$12:AC1447)-SUMIF($D$12:$D$2012,$D1448,AB$12:AB$2012),AP1448),2))),"")</f>
        <v/>
      </c>
      <c r="AD1448" s="250" t="str">
        <f>IF(X1448&lt;&gt;"",1000 - SUMIF($D$12:$D1447,$D1448,AD$12:AD1447),"")</f>
        <v/>
      </c>
      <c r="AE1448" s="252"/>
      <c r="AF1448" s="253"/>
      <c r="AG1448" s="254"/>
      <c r="AH1448" s="255" t="str">
        <f t="shared" si="483"/>
        <v/>
      </c>
      <c r="AI1448" s="256"/>
      <c r="AJ1448" s="253"/>
      <c r="AK1448" s="254"/>
      <c r="AL1448" s="255" t="str">
        <f t="shared" si="484"/>
        <v/>
      </c>
      <c r="AM1448" s="256"/>
      <c r="AN1448" s="253"/>
      <c r="AO1448" s="254"/>
      <c r="AP1448" s="255" t="str">
        <f t="shared" si="462"/>
        <v/>
      </c>
      <c r="AQ1448" s="68"/>
      <c r="AR1448" s="68"/>
      <c r="AS1448" s="115"/>
      <c r="AT1448" s="68"/>
      <c r="AU1448" s="113" t="str">
        <f>IF(D1448&lt;&gt; "", IF(COUNTIF($D$12:$D1448,$D1448)&gt;1,0,IF(SUM(N1448,U1448,AB1448)&gt;0,IF(AND(X1448="",OR(Q1448&lt;&gt;"",J1448&lt;&gt;"")),IF(Q1448&lt;&gt;"",Q1448,IF(J1448&lt;&gt;"",J1448,0)),IF(AND(Q1448&lt;&gt;"",J1448&lt;&gt;"",Q1448=J1448),Q1448,X1448)),0)),"")</f>
        <v/>
      </c>
      <c r="AV1448" s="113" t="str">
        <f>IF(D1448&lt;&gt;"",IF(COUNTIF($D$12:$D1448,$D1448)&gt;1,0,IF(SUM(O1448,V1448,AC1448)&gt;0,IF(AND(X1448="",OR(Q1448&lt;&gt;"",J1448&lt;&gt;"")),IF(Q1448&lt;&gt;"",Q1448,IF(J1448&lt;&gt;"",J1448,0)),IF(AND(Q1448&lt;&gt;"",J1448&lt;&gt;"",Q1448=J1448),Q1448,X1448)),0)),"")</f>
        <v/>
      </c>
      <c r="AW1448" s="113" t="str">
        <f>IF(D1448&lt;&gt;"",IF(COUNTIF($D$12:$D1448,$D1448)&gt;1,0,IF(SUM(P1448,W1448,AD1448)&gt;0,IF(AND(X1448="",OR(Q1448&lt;&gt;"",J1448&lt;&gt;"")),IF(Q1448&lt;&gt;"",Q1448,IF(J1448&lt;&gt;"",J1448,0)),IF(AND(Q1448&lt;&gt;"",J1448&lt;&gt;"",Q1448=J1448),Q1448,X1448)),0)),"")</f>
        <v/>
      </c>
      <c r="AX1448" s="68" t="str">
        <f t="shared" si="463"/>
        <v/>
      </c>
      <c r="AY1448" s="68" t="str">
        <f t="shared" si="464"/>
        <v/>
      </c>
      <c r="AZ1448" s="68" t="str">
        <f t="shared" si="465"/>
        <v/>
      </c>
      <c r="BA1448" s="68" t="str">
        <f t="shared" si="466"/>
        <v/>
      </c>
      <c r="BB1448" s="68" t="str">
        <f t="shared" si="467"/>
        <v/>
      </c>
      <c r="BC1448" s="68" t="str">
        <f t="shared" si="468"/>
        <v/>
      </c>
      <c r="BD1448" s="68" t="str">
        <f t="shared" si="469"/>
        <v/>
      </c>
      <c r="BE1448" s="62" t="str">
        <f t="shared" si="470"/>
        <v/>
      </c>
      <c r="BF1448" s="62" t="str">
        <f t="shared" si="471"/>
        <v/>
      </c>
      <c r="BG1448" s="62"/>
      <c r="BH1448" s="62" t="str">
        <f t="shared" si="472"/>
        <v/>
      </c>
      <c r="BI1448" s="62" t="str">
        <f t="shared" si="473"/>
        <v/>
      </c>
      <c r="BJ1448" s="114"/>
      <c r="BK1448" s="62" t="str">
        <f t="shared" si="474"/>
        <v/>
      </c>
      <c r="BL1448" s="62" t="str">
        <f t="shared" si="475"/>
        <v/>
      </c>
      <c r="BM1448" s="62" t="str">
        <f t="shared" si="476"/>
        <v/>
      </c>
      <c r="BN1448" s="62" t="str">
        <f t="shared" si="477"/>
        <v/>
      </c>
      <c r="BO1448" s="62" t="str">
        <f t="shared" si="478"/>
        <v/>
      </c>
      <c r="BP1448" s="62" t="str">
        <f t="shared" si="479"/>
        <v/>
      </c>
      <c r="BQ1448" s="96"/>
      <c r="BR1448" s="96"/>
      <c r="BS1448" s="96"/>
      <c r="BT1448" s="96"/>
      <c r="BU1448" s="96"/>
      <c r="BV1448" s="96"/>
      <c r="BW1448" s="96"/>
      <c r="BX1448" s="96"/>
      <c r="BY1448" s="96"/>
      <c r="BZ1448" s="96"/>
      <c r="CA1448" s="96"/>
      <c r="CB1448" s="96"/>
      <c r="CC1448" s="96"/>
      <c r="CD1448" s="96"/>
      <c r="CE1448" s="96"/>
      <c r="CF1448" s="96"/>
      <c r="CG1448" s="96"/>
      <c r="CH1448" s="96"/>
      <c r="CI1448" s="96"/>
      <c r="CJ1448" s="96"/>
      <c r="CK1448" s="96"/>
      <c r="CL1448" s="96"/>
      <c r="CM1448" s="96"/>
      <c r="CN1448" s="96"/>
      <c r="CO1448" s="96"/>
      <c r="CP1448" s="96"/>
      <c r="CQ1448" s="96"/>
      <c r="CR1448" s="96"/>
      <c r="CS1448" s="96"/>
    </row>
    <row r="1449" spans="1:97" ht="18.75" customHeight="1" x14ac:dyDescent="0.2">
      <c r="A1449" s="3">
        <f t="shared" si="480"/>
        <v>1437</v>
      </c>
      <c r="B1449" s="263"/>
      <c r="C1449" s="263"/>
      <c r="D1449" s="263"/>
      <c r="E1449" s="259"/>
      <c r="F1449" s="259"/>
      <c r="G1449" s="43"/>
      <c r="H1449" s="264"/>
      <c r="I1449" s="261"/>
      <c r="J1449" s="106"/>
      <c r="K1449" s="247"/>
      <c r="L1449" s="247"/>
      <c r="M1449" s="247"/>
      <c r="N1449" s="248" t="str">
        <f>IF(AND(K1449&lt;&gt;"",L1449&lt;&gt;"",J1449&lt;&gt;""),ROUND(MIN(IF(OR(J1449="OZZ",J1449="ZZ"),5000,17300),TRUNC(0.75*(SUMIF($D$12:$D1449,$D1449,K$12:K1449)+SUMIF($D$12:$D1449,$D1449,L$12:L1449)),2)) - SUMIF($D$12:$D1448,$D1449,N$12:N1448),2),"")</f>
        <v/>
      </c>
      <c r="O1449" s="249" t="str">
        <f>IF(AND(K1449&lt;&gt;"",L1449&lt;&gt;"",M1449&lt;&gt;"",J1449&lt;&gt;"",AH1449&lt;&gt;""),IF(OR(J1449="OZZ",J1449="ZZ"),ROUND(0-SUMIF($D$12:$D1448,$D1449,O$12:O1448),2),IF(M1449=0,0,ROUND(MIN(MIN(17300,TRUNC(0.75*(SUMIF($D$12:$D$2012,$D1449,K$12:K$2012)+SUMIF($D$12:$D$2012,$D1449,L$12:L$2012)),2)+SUMIF($D$12:$D1449,$D1449,AH$12:AH1449))-SUMIF($D$12:$D1448,$D1449,O$12:O1448)-SUMIF($D$12:$D$2012,$D1449,N$12:N$2012),AH1449),2))),"")</f>
        <v/>
      </c>
      <c r="P1449" s="250" t="str">
        <f>IF(J1449&lt;&gt;"",1000 - SUMIF($D$12:$D1448,$D1449,P$12:P1448),"")</f>
        <v/>
      </c>
      <c r="Q1449" s="106"/>
      <c r="R1449" s="247"/>
      <c r="S1449" s="247"/>
      <c r="T1449" s="247"/>
      <c r="U1449" s="248" t="str">
        <f>IF(AND(R1449&lt;&gt;"",S1449&lt;&gt;"",Q1449&lt;&gt;""),ROUND(MIN(IF(OR(Q1449="OZZ",Q1449="ZZ"),5000,17300),TRUNC(0.75*(SUMIF($D$12:$D1449,$D1449,R$12:R1449)+SUMIF($D$12:$D1449,$D1449,S$12:S1449)),2)) - SUMIF($D$12:$D1448,$D1449,U$12:U1448),2),"")</f>
        <v/>
      </c>
      <c r="V1449" s="248" t="str">
        <f>IF(AND(R1449&lt;&gt;"",S1449&lt;&gt;"",T1449&lt;&gt;"",Q1449&lt;&gt;"",AL1449&lt;&gt;""),IF(OR(Q1449="OZZ",Q1449="ZZ"),ROUND(0-SUMIF($D$12:$D1448,$D1449,V$12:V1448),2),IF(T1449=0,0,ROUND(MIN(MIN(17300,TRUNC(0.75*(SUMIF($D$12:$D$2012,$D1449,R$12:R$2012)+SUMIF($D$12:$D$2012,$D1449,S$12:S$2012)),2)+SUMIF($D$12:$D1449,$D1449,AL$12:AL1449))-SUMIF($D$12:$D1448,$D1449,V$12:V1448)-SUMIF($D$12:$D$2012,$D1449,U$12:U$2012),AL1449),2))),"")</f>
        <v/>
      </c>
      <c r="W1449" s="250" t="str">
        <f>IF(Q1449&lt;&gt;"",1000 - SUMIF($D$12:$D1448,$D1449,W$12:W1448),"")</f>
        <v/>
      </c>
      <c r="X1449" s="106"/>
      <c r="Y1449" s="247"/>
      <c r="Z1449" s="247"/>
      <c r="AA1449" s="247"/>
      <c r="AB1449" s="248" t="str">
        <f>IF(AND(Y1449&lt;&gt;"",Z1449&lt;&gt;"",X1449&lt;&gt;""),ROUND(MIN(IF(OR(X1449="OZZ",X1449="ZZ"),5000,17300),TRUNC(0.75*(SUMIF($D$12:$D1449,$D1449,Y$12:Y1449)+SUMIF($D$12:$D1449,$D1449,Z$12:Z1449)),2)) - SUMIF($D$12:$D1448,$D1449,AB$12:AB1448),2),"")</f>
        <v/>
      </c>
      <c r="AC1449" s="251" t="str">
        <f>IF(AND(Y1449&lt;&gt;"",Z1449&lt;&gt;"",AA1449&lt;&gt;"",X1449&lt;&gt;"",AP1449&lt;&gt;""),IF(OR(X1449="OZZ",X1449="ZZ"),ROUND(0-SUMIF($D$12:$D1448,$D1449,AC$12:AC1448),2),IF(AA1449=0,0,ROUND(MIN(MIN(17300,TRUNC(0.75*(SUMIF($D$12:$D$2012,$D1449,Y$12:Y$2012)+SUMIF($D$12:$D$2012,$D1449,Z$12:Z$2012)),2)+SUMIF($D$12:$D1449,$D1449,AP$12:AP1449))-SUMIF($D$12:$D1448,$D1449,AC$12:AC1448)-SUMIF($D$12:$D$2012,$D1449,AB$12:AB$2012),AP1449),2))),"")</f>
        <v/>
      </c>
      <c r="AD1449" s="250" t="str">
        <f>IF(X1449&lt;&gt;"",1000 - SUMIF($D$12:$D1448,$D1449,AD$12:AD1448),"")</f>
        <v/>
      </c>
      <c r="AE1449" s="252"/>
      <c r="AF1449" s="253"/>
      <c r="AG1449" s="254"/>
      <c r="AH1449" s="255" t="str">
        <f t="shared" si="483"/>
        <v/>
      </c>
      <c r="AI1449" s="256"/>
      <c r="AJ1449" s="253"/>
      <c r="AK1449" s="254"/>
      <c r="AL1449" s="255" t="str">
        <f t="shared" si="484"/>
        <v/>
      </c>
      <c r="AM1449" s="256"/>
      <c r="AN1449" s="253"/>
      <c r="AO1449" s="254"/>
      <c r="AP1449" s="255" t="str">
        <f t="shared" si="462"/>
        <v/>
      </c>
      <c r="AQ1449" s="68"/>
      <c r="AR1449" s="68"/>
      <c r="AS1449" s="115"/>
      <c r="AT1449" s="68"/>
      <c r="AU1449" s="113" t="str">
        <f>IF(D1449&lt;&gt; "", IF(COUNTIF($D$12:$D1449,$D1449)&gt;1,0,IF(SUM(N1449,U1449,AB1449)&gt;0,IF(AND(X1449="",OR(Q1449&lt;&gt;"",J1449&lt;&gt;"")),IF(Q1449&lt;&gt;"",Q1449,IF(J1449&lt;&gt;"",J1449,0)),IF(AND(Q1449&lt;&gt;"",J1449&lt;&gt;"",Q1449=J1449),Q1449,X1449)),0)),"")</f>
        <v/>
      </c>
      <c r="AV1449" s="113" t="str">
        <f>IF(D1449&lt;&gt;"",IF(COUNTIF($D$12:$D1449,$D1449)&gt;1,0,IF(SUM(O1449,V1449,AC1449)&gt;0,IF(AND(X1449="",OR(Q1449&lt;&gt;"",J1449&lt;&gt;"")),IF(Q1449&lt;&gt;"",Q1449,IF(J1449&lt;&gt;"",J1449,0)),IF(AND(Q1449&lt;&gt;"",J1449&lt;&gt;"",Q1449=J1449),Q1449,X1449)),0)),"")</f>
        <v/>
      </c>
      <c r="AW1449" s="113" t="str">
        <f>IF(D1449&lt;&gt;"",IF(COUNTIF($D$12:$D1449,$D1449)&gt;1,0,IF(SUM(P1449,W1449,AD1449)&gt;0,IF(AND(X1449="",OR(Q1449&lt;&gt;"",J1449&lt;&gt;"")),IF(Q1449&lt;&gt;"",Q1449,IF(J1449&lt;&gt;"",J1449,0)),IF(AND(Q1449&lt;&gt;"",J1449&lt;&gt;"",Q1449=J1449),Q1449,X1449)),0)),"")</f>
        <v/>
      </c>
      <c r="AX1449" s="68" t="str">
        <f t="shared" si="463"/>
        <v/>
      </c>
      <c r="AY1449" s="68" t="str">
        <f t="shared" si="464"/>
        <v/>
      </c>
      <c r="AZ1449" s="68" t="str">
        <f t="shared" si="465"/>
        <v/>
      </c>
      <c r="BA1449" s="68" t="str">
        <f t="shared" si="466"/>
        <v/>
      </c>
      <c r="BB1449" s="68" t="str">
        <f t="shared" si="467"/>
        <v/>
      </c>
      <c r="BC1449" s="68" t="str">
        <f t="shared" si="468"/>
        <v/>
      </c>
      <c r="BD1449" s="68" t="str">
        <f t="shared" si="469"/>
        <v/>
      </c>
      <c r="BE1449" s="62" t="str">
        <f t="shared" si="470"/>
        <v/>
      </c>
      <c r="BF1449" s="62" t="str">
        <f t="shared" si="471"/>
        <v/>
      </c>
      <c r="BG1449" s="62"/>
      <c r="BH1449" s="62" t="str">
        <f t="shared" si="472"/>
        <v/>
      </c>
      <c r="BI1449" s="62" t="str">
        <f t="shared" si="473"/>
        <v/>
      </c>
      <c r="BJ1449" s="114"/>
      <c r="BK1449" s="62" t="str">
        <f t="shared" si="474"/>
        <v/>
      </c>
      <c r="BL1449" s="62" t="str">
        <f t="shared" si="475"/>
        <v/>
      </c>
      <c r="BM1449" s="62" t="str">
        <f t="shared" si="476"/>
        <v/>
      </c>
      <c r="BN1449" s="62" t="str">
        <f t="shared" si="477"/>
        <v/>
      </c>
      <c r="BO1449" s="62" t="str">
        <f t="shared" si="478"/>
        <v/>
      </c>
      <c r="BP1449" s="62" t="str">
        <f t="shared" si="479"/>
        <v/>
      </c>
      <c r="BQ1449" s="96"/>
      <c r="BR1449" s="96"/>
      <c r="BS1449" s="96"/>
      <c r="BT1449" s="96"/>
      <c r="BU1449" s="96"/>
      <c r="BV1449" s="96"/>
      <c r="BW1449" s="96"/>
      <c r="BX1449" s="96"/>
      <c r="BY1449" s="96"/>
      <c r="BZ1449" s="96"/>
      <c r="CA1449" s="96"/>
      <c r="CB1449" s="96"/>
      <c r="CC1449" s="96"/>
      <c r="CD1449" s="96"/>
      <c r="CE1449" s="96"/>
      <c r="CF1449" s="96"/>
      <c r="CG1449" s="96"/>
      <c r="CH1449" s="96"/>
      <c r="CI1449" s="96"/>
      <c r="CJ1449" s="96"/>
      <c r="CK1449" s="96"/>
      <c r="CL1449" s="96"/>
      <c r="CM1449" s="96"/>
      <c r="CN1449" s="96"/>
      <c r="CO1449" s="96"/>
      <c r="CP1449" s="96"/>
      <c r="CQ1449" s="96"/>
      <c r="CR1449" s="96"/>
      <c r="CS1449" s="96"/>
    </row>
    <row r="1450" spans="1:97" ht="18.75" customHeight="1" x14ac:dyDescent="0.2">
      <c r="A1450" s="3">
        <f t="shared" si="480"/>
        <v>1438</v>
      </c>
      <c r="B1450" s="263"/>
      <c r="C1450" s="263"/>
      <c r="D1450" s="263"/>
      <c r="E1450" s="259"/>
      <c r="F1450" s="259"/>
      <c r="G1450" s="43"/>
      <c r="H1450" s="264"/>
      <c r="I1450" s="261"/>
      <c r="J1450" s="106"/>
      <c r="K1450" s="247"/>
      <c r="L1450" s="247"/>
      <c r="M1450" s="247"/>
      <c r="N1450" s="248" t="str">
        <f>IF(AND(K1450&lt;&gt;"",L1450&lt;&gt;"",J1450&lt;&gt;""),ROUND(MIN(IF(OR(J1450="OZZ",J1450="ZZ"),5000,17300),TRUNC(0.75*(SUMIF($D$12:$D1450,$D1450,K$12:K1450)+SUMIF($D$12:$D1450,$D1450,L$12:L1450)),2)) - SUMIF($D$12:$D1449,$D1450,N$12:N1449),2),"")</f>
        <v/>
      </c>
      <c r="O1450" s="249" t="str">
        <f>IF(AND(K1450&lt;&gt;"",L1450&lt;&gt;"",M1450&lt;&gt;"",J1450&lt;&gt;"",AH1450&lt;&gt;""),IF(OR(J1450="OZZ",J1450="ZZ"),ROUND(0-SUMIF($D$12:$D1449,$D1450,O$12:O1449),2),IF(M1450=0,0,ROUND(MIN(MIN(17300,TRUNC(0.75*(SUMIF($D$12:$D$2012,$D1450,K$12:K$2012)+SUMIF($D$12:$D$2012,$D1450,L$12:L$2012)),2)+SUMIF($D$12:$D1450,$D1450,AH$12:AH1450))-SUMIF($D$12:$D1449,$D1450,O$12:O1449)-SUMIF($D$12:$D$2012,$D1450,N$12:N$2012),AH1450),2))),"")</f>
        <v/>
      </c>
      <c r="P1450" s="250" t="str">
        <f>IF(J1450&lt;&gt;"",1000 - SUMIF($D$12:$D1449,$D1450,P$12:P1449),"")</f>
        <v/>
      </c>
      <c r="Q1450" s="106"/>
      <c r="R1450" s="247"/>
      <c r="S1450" s="247"/>
      <c r="T1450" s="247"/>
      <c r="U1450" s="248" t="str">
        <f>IF(AND(R1450&lt;&gt;"",S1450&lt;&gt;"",Q1450&lt;&gt;""),ROUND(MIN(IF(OR(Q1450="OZZ",Q1450="ZZ"),5000,17300),TRUNC(0.75*(SUMIF($D$12:$D1450,$D1450,R$12:R1450)+SUMIF($D$12:$D1450,$D1450,S$12:S1450)),2)) - SUMIF($D$12:$D1449,$D1450,U$12:U1449),2),"")</f>
        <v/>
      </c>
      <c r="V1450" s="248" t="str">
        <f>IF(AND(R1450&lt;&gt;"",S1450&lt;&gt;"",T1450&lt;&gt;"",Q1450&lt;&gt;"",AL1450&lt;&gt;""),IF(OR(Q1450="OZZ",Q1450="ZZ"),ROUND(0-SUMIF($D$12:$D1449,$D1450,V$12:V1449),2),IF(T1450=0,0,ROUND(MIN(MIN(17300,TRUNC(0.75*(SUMIF($D$12:$D$2012,$D1450,R$12:R$2012)+SUMIF($D$12:$D$2012,$D1450,S$12:S$2012)),2)+SUMIF($D$12:$D1450,$D1450,AL$12:AL1450))-SUMIF($D$12:$D1449,$D1450,V$12:V1449)-SUMIF($D$12:$D$2012,$D1450,U$12:U$2012),AL1450),2))),"")</f>
        <v/>
      </c>
      <c r="W1450" s="250" t="str">
        <f>IF(Q1450&lt;&gt;"",1000 - SUMIF($D$12:$D1449,$D1450,W$12:W1449),"")</f>
        <v/>
      </c>
      <c r="X1450" s="106"/>
      <c r="Y1450" s="247"/>
      <c r="Z1450" s="247"/>
      <c r="AA1450" s="247"/>
      <c r="AB1450" s="248" t="str">
        <f>IF(AND(Y1450&lt;&gt;"",Z1450&lt;&gt;"",X1450&lt;&gt;""),ROUND(MIN(IF(OR(X1450="OZZ",X1450="ZZ"),5000,17300),TRUNC(0.75*(SUMIF($D$12:$D1450,$D1450,Y$12:Y1450)+SUMIF($D$12:$D1450,$D1450,Z$12:Z1450)),2)) - SUMIF($D$12:$D1449,$D1450,AB$12:AB1449),2),"")</f>
        <v/>
      </c>
      <c r="AC1450" s="251" t="str">
        <f>IF(AND(Y1450&lt;&gt;"",Z1450&lt;&gt;"",AA1450&lt;&gt;"",X1450&lt;&gt;"",AP1450&lt;&gt;""),IF(OR(X1450="OZZ",X1450="ZZ"),ROUND(0-SUMIF($D$12:$D1449,$D1450,AC$12:AC1449),2),IF(AA1450=0,0,ROUND(MIN(MIN(17300,TRUNC(0.75*(SUMIF($D$12:$D$2012,$D1450,Y$12:Y$2012)+SUMIF($D$12:$D$2012,$D1450,Z$12:Z$2012)),2)+SUMIF($D$12:$D1450,$D1450,AP$12:AP1450))-SUMIF($D$12:$D1449,$D1450,AC$12:AC1449)-SUMIF($D$12:$D$2012,$D1450,AB$12:AB$2012),AP1450),2))),"")</f>
        <v/>
      </c>
      <c r="AD1450" s="250" t="str">
        <f>IF(X1450&lt;&gt;"",1000 - SUMIF($D$12:$D1449,$D1450,AD$12:AD1449),"")</f>
        <v/>
      </c>
      <c r="AE1450" s="252"/>
      <c r="AF1450" s="253"/>
      <c r="AG1450" s="254"/>
      <c r="AH1450" s="255" t="str">
        <f t="shared" si="483"/>
        <v/>
      </c>
      <c r="AI1450" s="256"/>
      <c r="AJ1450" s="253"/>
      <c r="AK1450" s="254"/>
      <c r="AL1450" s="255" t="str">
        <f t="shared" si="484"/>
        <v/>
      </c>
      <c r="AM1450" s="256"/>
      <c r="AN1450" s="253"/>
      <c r="AO1450" s="254"/>
      <c r="AP1450" s="255" t="str">
        <f t="shared" si="462"/>
        <v/>
      </c>
      <c r="AQ1450" s="68"/>
      <c r="AR1450" s="68"/>
      <c r="AS1450" s="115"/>
      <c r="AT1450" s="68"/>
      <c r="AU1450" s="113" t="str">
        <f>IF(D1450&lt;&gt; "", IF(COUNTIF($D$12:$D1450,$D1450)&gt;1,0,IF(SUM(N1450,U1450,AB1450)&gt;0,IF(AND(X1450="",OR(Q1450&lt;&gt;"",J1450&lt;&gt;"")),IF(Q1450&lt;&gt;"",Q1450,IF(J1450&lt;&gt;"",J1450,0)),IF(AND(Q1450&lt;&gt;"",J1450&lt;&gt;"",Q1450=J1450),Q1450,X1450)),0)),"")</f>
        <v/>
      </c>
      <c r="AV1450" s="113" t="str">
        <f>IF(D1450&lt;&gt;"",IF(COUNTIF($D$12:$D1450,$D1450)&gt;1,0,IF(SUM(O1450,V1450,AC1450)&gt;0,IF(AND(X1450="",OR(Q1450&lt;&gt;"",J1450&lt;&gt;"")),IF(Q1450&lt;&gt;"",Q1450,IF(J1450&lt;&gt;"",J1450,0)),IF(AND(Q1450&lt;&gt;"",J1450&lt;&gt;"",Q1450=J1450),Q1450,X1450)),0)),"")</f>
        <v/>
      </c>
      <c r="AW1450" s="113" t="str">
        <f>IF(D1450&lt;&gt;"",IF(COUNTIF($D$12:$D1450,$D1450)&gt;1,0,IF(SUM(P1450,W1450,AD1450)&gt;0,IF(AND(X1450="",OR(Q1450&lt;&gt;"",J1450&lt;&gt;"")),IF(Q1450&lt;&gt;"",Q1450,IF(J1450&lt;&gt;"",J1450,0)),IF(AND(Q1450&lt;&gt;"",J1450&lt;&gt;"",Q1450=J1450),Q1450,X1450)),0)),"")</f>
        <v/>
      </c>
      <c r="AX1450" s="68" t="str">
        <f t="shared" si="463"/>
        <v/>
      </c>
      <c r="AY1450" s="68" t="str">
        <f t="shared" si="464"/>
        <v/>
      </c>
      <c r="AZ1450" s="68" t="str">
        <f t="shared" si="465"/>
        <v/>
      </c>
      <c r="BA1450" s="68" t="str">
        <f t="shared" si="466"/>
        <v/>
      </c>
      <c r="BB1450" s="68" t="str">
        <f t="shared" si="467"/>
        <v/>
      </c>
      <c r="BC1450" s="68" t="str">
        <f t="shared" si="468"/>
        <v/>
      </c>
      <c r="BD1450" s="68" t="str">
        <f t="shared" si="469"/>
        <v/>
      </c>
      <c r="BE1450" s="62" t="str">
        <f t="shared" si="470"/>
        <v/>
      </c>
      <c r="BF1450" s="62" t="str">
        <f t="shared" si="471"/>
        <v/>
      </c>
      <c r="BG1450" s="62"/>
      <c r="BH1450" s="62" t="str">
        <f t="shared" si="472"/>
        <v/>
      </c>
      <c r="BI1450" s="62" t="str">
        <f t="shared" si="473"/>
        <v/>
      </c>
      <c r="BJ1450" s="114"/>
      <c r="BK1450" s="62" t="str">
        <f t="shared" si="474"/>
        <v/>
      </c>
      <c r="BL1450" s="62" t="str">
        <f t="shared" si="475"/>
        <v/>
      </c>
      <c r="BM1450" s="62" t="str">
        <f t="shared" si="476"/>
        <v/>
      </c>
      <c r="BN1450" s="62" t="str">
        <f t="shared" si="477"/>
        <v/>
      </c>
      <c r="BO1450" s="62" t="str">
        <f t="shared" si="478"/>
        <v/>
      </c>
      <c r="BP1450" s="62" t="str">
        <f t="shared" si="479"/>
        <v/>
      </c>
      <c r="BQ1450" s="96"/>
      <c r="BR1450" s="96"/>
      <c r="BS1450" s="96"/>
      <c r="BT1450" s="96"/>
      <c r="BU1450" s="96"/>
      <c r="BV1450" s="96"/>
      <c r="BW1450" s="96"/>
      <c r="BX1450" s="96"/>
      <c r="BY1450" s="96"/>
      <c r="BZ1450" s="96"/>
      <c r="CA1450" s="96"/>
      <c r="CB1450" s="96"/>
      <c r="CC1450" s="96"/>
      <c r="CD1450" s="96"/>
      <c r="CE1450" s="96"/>
      <c r="CF1450" s="96"/>
      <c r="CG1450" s="96"/>
      <c r="CH1450" s="96"/>
      <c r="CI1450" s="96"/>
      <c r="CJ1450" s="96"/>
      <c r="CK1450" s="96"/>
      <c r="CL1450" s="96"/>
      <c r="CM1450" s="96"/>
      <c r="CN1450" s="96"/>
      <c r="CO1450" s="96"/>
      <c r="CP1450" s="96"/>
      <c r="CQ1450" s="96"/>
      <c r="CR1450" s="96"/>
      <c r="CS1450" s="96"/>
    </row>
    <row r="1451" spans="1:97" ht="18.75" customHeight="1" x14ac:dyDescent="0.2">
      <c r="A1451" s="3">
        <f t="shared" si="480"/>
        <v>1439</v>
      </c>
      <c r="B1451" s="263"/>
      <c r="C1451" s="263"/>
      <c r="D1451" s="263"/>
      <c r="E1451" s="259"/>
      <c r="F1451" s="259"/>
      <c r="G1451" s="43"/>
      <c r="H1451" s="264"/>
      <c r="I1451" s="261"/>
      <c r="J1451" s="106"/>
      <c r="K1451" s="247"/>
      <c r="L1451" s="247"/>
      <c r="M1451" s="247"/>
      <c r="N1451" s="248" t="str">
        <f>IF(AND(K1451&lt;&gt;"",L1451&lt;&gt;"",J1451&lt;&gt;""),ROUND(MIN(IF(OR(J1451="OZZ",J1451="ZZ"),5000,17300),TRUNC(0.75*(SUMIF($D$12:$D1451,$D1451,K$12:K1451)+SUMIF($D$12:$D1451,$D1451,L$12:L1451)),2)) - SUMIF($D$12:$D1450,$D1451,N$12:N1450),2),"")</f>
        <v/>
      </c>
      <c r="O1451" s="249" t="str">
        <f>IF(AND(K1451&lt;&gt;"",L1451&lt;&gt;"",M1451&lt;&gt;"",J1451&lt;&gt;"",AH1451&lt;&gt;""),IF(OR(J1451="OZZ",J1451="ZZ"),ROUND(0-SUMIF($D$12:$D1450,$D1451,O$12:O1450),2),IF(M1451=0,0,ROUND(MIN(MIN(17300,TRUNC(0.75*(SUMIF($D$12:$D$2012,$D1451,K$12:K$2012)+SUMIF($D$12:$D$2012,$D1451,L$12:L$2012)),2)+SUMIF($D$12:$D1451,$D1451,AH$12:AH1451))-SUMIF($D$12:$D1450,$D1451,O$12:O1450)-SUMIF($D$12:$D$2012,$D1451,N$12:N$2012),AH1451),2))),"")</f>
        <v/>
      </c>
      <c r="P1451" s="250" t="str">
        <f>IF(J1451&lt;&gt;"",1000 - SUMIF($D$12:$D1450,$D1451,P$12:P1450),"")</f>
        <v/>
      </c>
      <c r="Q1451" s="106"/>
      <c r="R1451" s="247"/>
      <c r="S1451" s="247"/>
      <c r="T1451" s="247"/>
      <c r="U1451" s="248" t="str">
        <f>IF(AND(R1451&lt;&gt;"",S1451&lt;&gt;"",Q1451&lt;&gt;""),ROUND(MIN(IF(OR(Q1451="OZZ",Q1451="ZZ"),5000,17300),TRUNC(0.75*(SUMIF($D$12:$D1451,$D1451,R$12:R1451)+SUMIF($D$12:$D1451,$D1451,S$12:S1451)),2)) - SUMIF($D$12:$D1450,$D1451,U$12:U1450),2),"")</f>
        <v/>
      </c>
      <c r="V1451" s="248" t="str">
        <f>IF(AND(R1451&lt;&gt;"",S1451&lt;&gt;"",T1451&lt;&gt;"",Q1451&lt;&gt;"",AL1451&lt;&gt;""),IF(OR(Q1451="OZZ",Q1451="ZZ"),ROUND(0-SUMIF($D$12:$D1450,$D1451,V$12:V1450),2),IF(T1451=0,0,ROUND(MIN(MIN(17300,TRUNC(0.75*(SUMIF($D$12:$D$2012,$D1451,R$12:R$2012)+SUMIF($D$12:$D$2012,$D1451,S$12:S$2012)),2)+SUMIF($D$12:$D1451,$D1451,AL$12:AL1451))-SUMIF($D$12:$D1450,$D1451,V$12:V1450)-SUMIF($D$12:$D$2012,$D1451,U$12:U$2012),AL1451),2))),"")</f>
        <v/>
      </c>
      <c r="W1451" s="250" t="str">
        <f>IF(Q1451&lt;&gt;"",1000 - SUMIF($D$12:$D1450,$D1451,W$12:W1450),"")</f>
        <v/>
      </c>
      <c r="X1451" s="106"/>
      <c r="Y1451" s="247"/>
      <c r="Z1451" s="247"/>
      <c r="AA1451" s="247"/>
      <c r="AB1451" s="248" t="str">
        <f>IF(AND(Y1451&lt;&gt;"",Z1451&lt;&gt;"",X1451&lt;&gt;""),ROUND(MIN(IF(OR(X1451="OZZ",X1451="ZZ"),5000,17300),TRUNC(0.75*(SUMIF($D$12:$D1451,$D1451,Y$12:Y1451)+SUMIF($D$12:$D1451,$D1451,Z$12:Z1451)),2)) - SUMIF($D$12:$D1450,$D1451,AB$12:AB1450),2),"")</f>
        <v/>
      </c>
      <c r="AC1451" s="251" t="str">
        <f>IF(AND(Y1451&lt;&gt;"",Z1451&lt;&gt;"",AA1451&lt;&gt;"",X1451&lt;&gt;"",AP1451&lt;&gt;""),IF(OR(X1451="OZZ",X1451="ZZ"),ROUND(0-SUMIF($D$12:$D1450,$D1451,AC$12:AC1450),2),IF(AA1451=0,0,ROUND(MIN(MIN(17300,TRUNC(0.75*(SUMIF($D$12:$D$2012,$D1451,Y$12:Y$2012)+SUMIF($D$12:$D$2012,$D1451,Z$12:Z$2012)),2)+SUMIF($D$12:$D1451,$D1451,AP$12:AP1451))-SUMIF($D$12:$D1450,$D1451,AC$12:AC1450)-SUMIF($D$12:$D$2012,$D1451,AB$12:AB$2012),AP1451),2))),"")</f>
        <v/>
      </c>
      <c r="AD1451" s="250" t="str">
        <f>IF(X1451&lt;&gt;"",1000 - SUMIF($D$12:$D1450,$D1451,AD$12:AD1450),"")</f>
        <v/>
      </c>
      <c r="AE1451" s="252"/>
      <c r="AF1451" s="253"/>
      <c r="AG1451" s="254"/>
      <c r="AH1451" s="255" t="str">
        <f t="shared" si="483"/>
        <v/>
      </c>
      <c r="AI1451" s="256"/>
      <c r="AJ1451" s="253"/>
      <c r="AK1451" s="254"/>
      <c r="AL1451" s="255" t="str">
        <f t="shared" si="484"/>
        <v/>
      </c>
      <c r="AM1451" s="256"/>
      <c r="AN1451" s="253"/>
      <c r="AO1451" s="254"/>
      <c r="AP1451" s="255" t="str">
        <f t="shared" si="462"/>
        <v/>
      </c>
      <c r="AQ1451" s="68"/>
      <c r="AR1451" s="68"/>
      <c r="AS1451" s="115"/>
      <c r="AT1451" s="68"/>
      <c r="AU1451" s="113" t="str">
        <f>IF(D1451&lt;&gt; "", IF(COUNTIF($D$12:$D1451,$D1451)&gt;1,0,IF(SUM(N1451,U1451,AB1451)&gt;0,IF(AND(X1451="",OR(Q1451&lt;&gt;"",J1451&lt;&gt;"")),IF(Q1451&lt;&gt;"",Q1451,IF(J1451&lt;&gt;"",J1451,0)),IF(AND(Q1451&lt;&gt;"",J1451&lt;&gt;"",Q1451=J1451),Q1451,X1451)),0)),"")</f>
        <v/>
      </c>
      <c r="AV1451" s="113" t="str">
        <f>IF(D1451&lt;&gt;"",IF(COUNTIF($D$12:$D1451,$D1451)&gt;1,0,IF(SUM(O1451,V1451,AC1451)&gt;0,IF(AND(X1451="",OR(Q1451&lt;&gt;"",J1451&lt;&gt;"")),IF(Q1451&lt;&gt;"",Q1451,IF(J1451&lt;&gt;"",J1451,0)),IF(AND(Q1451&lt;&gt;"",J1451&lt;&gt;"",Q1451=J1451),Q1451,X1451)),0)),"")</f>
        <v/>
      </c>
      <c r="AW1451" s="113" t="str">
        <f>IF(D1451&lt;&gt;"",IF(COUNTIF($D$12:$D1451,$D1451)&gt;1,0,IF(SUM(P1451,W1451,AD1451)&gt;0,IF(AND(X1451="",OR(Q1451&lt;&gt;"",J1451&lt;&gt;"")),IF(Q1451&lt;&gt;"",Q1451,IF(J1451&lt;&gt;"",J1451,0)),IF(AND(Q1451&lt;&gt;"",J1451&lt;&gt;"",Q1451=J1451),Q1451,X1451)),0)),"")</f>
        <v/>
      </c>
      <c r="AX1451" s="68" t="str">
        <f t="shared" si="463"/>
        <v/>
      </c>
      <c r="AY1451" s="68" t="str">
        <f t="shared" si="464"/>
        <v/>
      </c>
      <c r="AZ1451" s="68" t="str">
        <f t="shared" si="465"/>
        <v/>
      </c>
      <c r="BA1451" s="68" t="str">
        <f t="shared" si="466"/>
        <v/>
      </c>
      <c r="BB1451" s="68" t="str">
        <f t="shared" si="467"/>
        <v/>
      </c>
      <c r="BC1451" s="68" t="str">
        <f t="shared" si="468"/>
        <v/>
      </c>
      <c r="BD1451" s="68" t="str">
        <f t="shared" si="469"/>
        <v/>
      </c>
      <c r="BE1451" s="62" t="str">
        <f t="shared" si="470"/>
        <v/>
      </c>
      <c r="BF1451" s="62" t="str">
        <f t="shared" si="471"/>
        <v/>
      </c>
      <c r="BG1451" s="62"/>
      <c r="BH1451" s="62" t="str">
        <f t="shared" si="472"/>
        <v/>
      </c>
      <c r="BI1451" s="62" t="str">
        <f t="shared" si="473"/>
        <v/>
      </c>
      <c r="BJ1451" s="114"/>
      <c r="BK1451" s="62" t="str">
        <f t="shared" si="474"/>
        <v/>
      </c>
      <c r="BL1451" s="62" t="str">
        <f t="shared" si="475"/>
        <v/>
      </c>
      <c r="BM1451" s="62" t="str">
        <f t="shared" si="476"/>
        <v/>
      </c>
      <c r="BN1451" s="62" t="str">
        <f t="shared" si="477"/>
        <v/>
      </c>
      <c r="BO1451" s="62" t="str">
        <f t="shared" si="478"/>
        <v/>
      </c>
      <c r="BP1451" s="62" t="str">
        <f t="shared" si="479"/>
        <v/>
      </c>
      <c r="BQ1451" s="96"/>
      <c r="BR1451" s="96"/>
      <c r="BS1451" s="96"/>
      <c r="BT1451" s="96"/>
      <c r="BU1451" s="96"/>
      <c r="BV1451" s="96"/>
      <c r="BW1451" s="96"/>
      <c r="BX1451" s="96"/>
      <c r="BY1451" s="96"/>
      <c r="BZ1451" s="96"/>
      <c r="CA1451" s="96"/>
      <c r="CB1451" s="96"/>
      <c r="CC1451" s="96"/>
      <c r="CD1451" s="96"/>
      <c r="CE1451" s="96"/>
      <c r="CF1451" s="96"/>
      <c r="CG1451" s="96"/>
      <c r="CH1451" s="96"/>
      <c r="CI1451" s="96"/>
      <c r="CJ1451" s="96"/>
      <c r="CK1451" s="96"/>
      <c r="CL1451" s="96"/>
      <c r="CM1451" s="96"/>
      <c r="CN1451" s="96"/>
      <c r="CO1451" s="96"/>
      <c r="CP1451" s="96"/>
      <c r="CQ1451" s="96"/>
      <c r="CR1451" s="96"/>
      <c r="CS1451" s="96"/>
    </row>
    <row r="1452" spans="1:97" ht="18.75" customHeight="1" x14ac:dyDescent="0.2">
      <c r="A1452" s="3">
        <f t="shared" si="480"/>
        <v>1440</v>
      </c>
      <c r="B1452" s="263"/>
      <c r="C1452" s="263"/>
      <c r="D1452" s="263"/>
      <c r="E1452" s="259"/>
      <c r="F1452" s="259"/>
      <c r="G1452" s="43"/>
      <c r="H1452" s="264"/>
      <c r="I1452" s="261"/>
      <c r="J1452" s="106"/>
      <c r="K1452" s="247"/>
      <c r="L1452" s="247"/>
      <c r="M1452" s="247"/>
      <c r="N1452" s="248" t="str">
        <f>IF(AND(K1452&lt;&gt;"",L1452&lt;&gt;"",J1452&lt;&gt;""),ROUND(MIN(IF(OR(J1452="OZZ",J1452="ZZ"),5000,17300),TRUNC(0.75*(SUMIF($D$12:$D1452,$D1452,K$12:K1452)+SUMIF($D$12:$D1452,$D1452,L$12:L1452)),2)) - SUMIF($D$12:$D1451,$D1452,N$12:N1451),2),"")</f>
        <v/>
      </c>
      <c r="O1452" s="249" t="str">
        <f>IF(AND(K1452&lt;&gt;"",L1452&lt;&gt;"",M1452&lt;&gt;"",J1452&lt;&gt;"",AH1452&lt;&gt;""),IF(OR(J1452="OZZ",J1452="ZZ"),ROUND(0-SUMIF($D$12:$D1451,$D1452,O$12:O1451),2),IF(M1452=0,0,ROUND(MIN(MIN(17300,TRUNC(0.75*(SUMIF($D$12:$D$2012,$D1452,K$12:K$2012)+SUMIF($D$12:$D$2012,$D1452,L$12:L$2012)),2)+SUMIF($D$12:$D1452,$D1452,AH$12:AH1452))-SUMIF($D$12:$D1451,$D1452,O$12:O1451)-SUMIF($D$12:$D$2012,$D1452,N$12:N$2012),AH1452),2))),"")</f>
        <v/>
      </c>
      <c r="P1452" s="250" t="str">
        <f>IF(J1452&lt;&gt;"",1000 - SUMIF($D$12:$D1451,$D1452,P$12:P1451),"")</f>
        <v/>
      </c>
      <c r="Q1452" s="106"/>
      <c r="R1452" s="247"/>
      <c r="S1452" s="247"/>
      <c r="T1452" s="247"/>
      <c r="U1452" s="248" t="str">
        <f>IF(AND(R1452&lt;&gt;"",S1452&lt;&gt;"",Q1452&lt;&gt;""),ROUND(MIN(IF(OR(Q1452="OZZ",Q1452="ZZ"),5000,17300),TRUNC(0.75*(SUMIF($D$12:$D1452,$D1452,R$12:R1452)+SUMIF($D$12:$D1452,$D1452,S$12:S1452)),2)) - SUMIF($D$12:$D1451,$D1452,U$12:U1451),2),"")</f>
        <v/>
      </c>
      <c r="V1452" s="248" t="str">
        <f>IF(AND(R1452&lt;&gt;"",S1452&lt;&gt;"",T1452&lt;&gt;"",Q1452&lt;&gt;"",AL1452&lt;&gt;""),IF(OR(Q1452="OZZ",Q1452="ZZ"),ROUND(0-SUMIF($D$12:$D1451,$D1452,V$12:V1451),2),IF(T1452=0,0,ROUND(MIN(MIN(17300,TRUNC(0.75*(SUMIF($D$12:$D$2012,$D1452,R$12:R$2012)+SUMIF($D$12:$D$2012,$D1452,S$12:S$2012)),2)+SUMIF($D$12:$D1452,$D1452,AL$12:AL1452))-SUMIF($D$12:$D1451,$D1452,V$12:V1451)-SUMIF($D$12:$D$2012,$D1452,U$12:U$2012),AL1452),2))),"")</f>
        <v/>
      </c>
      <c r="W1452" s="250" t="str">
        <f>IF(Q1452&lt;&gt;"",1000 - SUMIF($D$12:$D1451,$D1452,W$12:W1451),"")</f>
        <v/>
      </c>
      <c r="X1452" s="106"/>
      <c r="Y1452" s="247"/>
      <c r="Z1452" s="247"/>
      <c r="AA1452" s="247"/>
      <c r="AB1452" s="248" t="str">
        <f>IF(AND(Y1452&lt;&gt;"",Z1452&lt;&gt;"",X1452&lt;&gt;""),ROUND(MIN(IF(OR(X1452="OZZ",X1452="ZZ"),5000,17300),TRUNC(0.75*(SUMIF($D$12:$D1452,$D1452,Y$12:Y1452)+SUMIF($D$12:$D1452,$D1452,Z$12:Z1452)),2)) - SUMIF($D$12:$D1451,$D1452,AB$12:AB1451),2),"")</f>
        <v/>
      </c>
      <c r="AC1452" s="251" t="str">
        <f>IF(AND(Y1452&lt;&gt;"",Z1452&lt;&gt;"",AA1452&lt;&gt;"",X1452&lt;&gt;"",AP1452&lt;&gt;""),IF(OR(X1452="OZZ",X1452="ZZ"),ROUND(0-SUMIF($D$12:$D1451,$D1452,AC$12:AC1451),2),IF(AA1452=0,0,ROUND(MIN(MIN(17300,TRUNC(0.75*(SUMIF($D$12:$D$2012,$D1452,Y$12:Y$2012)+SUMIF($D$12:$D$2012,$D1452,Z$12:Z$2012)),2)+SUMIF($D$12:$D1452,$D1452,AP$12:AP1452))-SUMIF($D$12:$D1451,$D1452,AC$12:AC1451)-SUMIF($D$12:$D$2012,$D1452,AB$12:AB$2012),AP1452),2))),"")</f>
        <v/>
      </c>
      <c r="AD1452" s="250" t="str">
        <f>IF(X1452&lt;&gt;"",1000 - SUMIF($D$12:$D1451,$D1452,AD$12:AD1451),"")</f>
        <v/>
      </c>
      <c r="AE1452" s="252"/>
      <c r="AF1452" s="253"/>
      <c r="AG1452" s="254"/>
      <c r="AH1452" s="255" t="str">
        <f t="shared" si="483"/>
        <v/>
      </c>
      <c r="AI1452" s="256"/>
      <c r="AJ1452" s="253"/>
      <c r="AK1452" s="254"/>
      <c r="AL1452" s="255" t="str">
        <f t="shared" si="484"/>
        <v/>
      </c>
      <c r="AM1452" s="256"/>
      <c r="AN1452" s="253"/>
      <c r="AO1452" s="254"/>
      <c r="AP1452" s="255" t="str">
        <f t="shared" si="462"/>
        <v/>
      </c>
      <c r="AQ1452" s="68"/>
      <c r="AR1452" s="68"/>
      <c r="AS1452" s="115"/>
      <c r="AT1452" s="68"/>
      <c r="AU1452" s="113" t="str">
        <f>IF(D1452&lt;&gt; "", IF(COUNTIF($D$12:$D1452,$D1452)&gt;1,0,IF(SUM(N1452,U1452,AB1452)&gt;0,IF(AND(X1452="",OR(Q1452&lt;&gt;"",J1452&lt;&gt;"")),IF(Q1452&lt;&gt;"",Q1452,IF(J1452&lt;&gt;"",J1452,0)),IF(AND(Q1452&lt;&gt;"",J1452&lt;&gt;"",Q1452=J1452),Q1452,X1452)),0)),"")</f>
        <v/>
      </c>
      <c r="AV1452" s="113" t="str">
        <f>IF(D1452&lt;&gt;"",IF(COUNTIF($D$12:$D1452,$D1452)&gt;1,0,IF(SUM(O1452,V1452,AC1452)&gt;0,IF(AND(X1452="",OR(Q1452&lt;&gt;"",J1452&lt;&gt;"")),IF(Q1452&lt;&gt;"",Q1452,IF(J1452&lt;&gt;"",J1452,0)),IF(AND(Q1452&lt;&gt;"",J1452&lt;&gt;"",Q1452=J1452),Q1452,X1452)),0)),"")</f>
        <v/>
      </c>
      <c r="AW1452" s="113" t="str">
        <f>IF(D1452&lt;&gt;"",IF(COUNTIF($D$12:$D1452,$D1452)&gt;1,0,IF(SUM(P1452,W1452,AD1452)&gt;0,IF(AND(X1452="",OR(Q1452&lt;&gt;"",J1452&lt;&gt;"")),IF(Q1452&lt;&gt;"",Q1452,IF(J1452&lt;&gt;"",J1452,0)),IF(AND(Q1452&lt;&gt;"",J1452&lt;&gt;"",Q1452=J1452),Q1452,X1452)),0)),"")</f>
        <v/>
      </c>
      <c r="AX1452" s="68" t="str">
        <f t="shared" si="463"/>
        <v/>
      </c>
      <c r="AY1452" s="68" t="str">
        <f t="shared" si="464"/>
        <v/>
      </c>
      <c r="AZ1452" s="68" t="str">
        <f t="shared" si="465"/>
        <v/>
      </c>
      <c r="BA1452" s="68" t="str">
        <f t="shared" si="466"/>
        <v/>
      </c>
      <c r="BB1452" s="68" t="str">
        <f t="shared" si="467"/>
        <v/>
      </c>
      <c r="BC1452" s="68" t="str">
        <f t="shared" si="468"/>
        <v/>
      </c>
      <c r="BD1452" s="68" t="str">
        <f t="shared" si="469"/>
        <v/>
      </c>
      <c r="BE1452" s="62" t="str">
        <f t="shared" si="470"/>
        <v/>
      </c>
      <c r="BF1452" s="62" t="str">
        <f t="shared" si="471"/>
        <v/>
      </c>
      <c r="BG1452" s="62"/>
      <c r="BH1452" s="62" t="str">
        <f t="shared" si="472"/>
        <v/>
      </c>
      <c r="BI1452" s="62" t="str">
        <f t="shared" si="473"/>
        <v/>
      </c>
      <c r="BJ1452" s="114"/>
      <c r="BK1452" s="62" t="str">
        <f t="shared" si="474"/>
        <v/>
      </c>
      <c r="BL1452" s="62" t="str">
        <f t="shared" si="475"/>
        <v/>
      </c>
      <c r="BM1452" s="62" t="str">
        <f t="shared" si="476"/>
        <v/>
      </c>
      <c r="BN1452" s="62" t="str">
        <f t="shared" si="477"/>
        <v/>
      </c>
      <c r="BO1452" s="62" t="str">
        <f t="shared" si="478"/>
        <v/>
      </c>
      <c r="BP1452" s="62" t="str">
        <f t="shared" si="479"/>
        <v/>
      </c>
      <c r="BQ1452" s="96"/>
      <c r="BR1452" s="96"/>
      <c r="BS1452" s="96"/>
      <c r="BT1452" s="96"/>
      <c r="BU1452" s="96"/>
      <c r="BV1452" s="96"/>
      <c r="BW1452" s="96"/>
      <c r="BX1452" s="96"/>
      <c r="BY1452" s="96"/>
      <c r="BZ1452" s="96"/>
      <c r="CA1452" s="96"/>
      <c r="CB1452" s="96"/>
      <c r="CC1452" s="96"/>
      <c r="CD1452" s="96"/>
      <c r="CE1452" s="96"/>
      <c r="CF1452" s="96"/>
      <c r="CG1452" s="96"/>
      <c r="CH1452" s="96"/>
      <c r="CI1452" s="96"/>
      <c r="CJ1452" s="96"/>
      <c r="CK1452" s="96"/>
      <c r="CL1452" s="96"/>
      <c r="CM1452" s="96"/>
      <c r="CN1452" s="96"/>
      <c r="CO1452" s="96"/>
      <c r="CP1452" s="96"/>
      <c r="CQ1452" s="96"/>
      <c r="CR1452" s="96"/>
      <c r="CS1452" s="96"/>
    </row>
    <row r="1453" spans="1:97" ht="18.75" customHeight="1" x14ac:dyDescent="0.2">
      <c r="A1453" s="3">
        <f t="shared" si="480"/>
        <v>1441</v>
      </c>
      <c r="B1453" s="263"/>
      <c r="C1453" s="263"/>
      <c r="D1453" s="263"/>
      <c r="E1453" s="259"/>
      <c r="F1453" s="259"/>
      <c r="G1453" s="43"/>
      <c r="H1453" s="264"/>
      <c r="I1453" s="261"/>
      <c r="J1453" s="106"/>
      <c r="K1453" s="247"/>
      <c r="L1453" s="247"/>
      <c r="M1453" s="247"/>
      <c r="N1453" s="248" t="str">
        <f>IF(AND(K1453&lt;&gt;"",L1453&lt;&gt;"",J1453&lt;&gt;""),ROUND(MIN(IF(OR(J1453="OZZ",J1453="ZZ"),5000,17300),TRUNC(0.75*(SUMIF($D$12:$D1453,$D1453,K$12:K1453)+SUMIF($D$12:$D1453,$D1453,L$12:L1453)),2)) - SUMIF($D$12:$D1452,$D1453,N$12:N1452),2),"")</f>
        <v/>
      </c>
      <c r="O1453" s="249" t="str">
        <f>IF(AND(K1453&lt;&gt;"",L1453&lt;&gt;"",M1453&lt;&gt;"",J1453&lt;&gt;"",AH1453&lt;&gt;""),IF(OR(J1453="OZZ",J1453="ZZ"),ROUND(0-SUMIF($D$12:$D1452,$D1453,O$12:O1452),2),IF(M1453=0,0,ROUND(MIN(MIN(17300,TRUNC(0.75*(SUMIF($D$12:$D$2012,$D1453,K$12:K$2012)+SUMIF($D$12:$D$2012,$D1453,L$12:L$2012)),2)+SUMIF($D$12:$D1453,$D1453,AH$12:AH1453))-SUMIF($D$12:$D1452,$D1453,O$12:O1452)-SUMIF($D$12:$D$2012,$D1453,N$12:N$2012),AH1453),2))),"")</f>
        <v/>
      </c>
      <c r="P1453" s="250" t="str">
        <f>IF(J1453&lt;&gt;"",1000 - SUMIF($D$12:$D1452,$D1453,P$12:P1452),"")</f>
        <v/>
      </c>
      <c r="Q1453" s="106"/>
      <c r="R1453" s="247"/>
      <c r="S1453" s="247"/>
      <c r="T1453" s="247"/>
      <c r="U1453" s="248" t="str">
        <f>IF(AND(R1453&lt;&gt;"",S1453&lt;&gt;"",Q1453&lt;&gt;""),ROUND(MIN(IF(OR(Q1453="OZZ",Q1453="ZZ"),5000,17300),TRUNC(0.75*(SUMIF($D$12:$D1453,$D1453,R$12:R1453)+SUMIF($D$12:$D1453,$D1453,S$12:S1453)),2)) - SUMIF($D$12:$D1452,$D1453,U$12:U1452),2),"")</f>
        <v/>
      </c>
      <c r="V1453" s="248" t="str">
        <f>IF(AND(R1453&lt;&gt;"",S1453&lt;&gt;"",T1453&lt;&gt;"",Q1453&lt;&gt;"",AL1453&lt;&gt;""),IF(OR(Q1453="OZZ",Q1453="ZZ"),ROUND(0-SUMIF($D$12:$D1452,$D1453,V$12:V1452),2),IF(T1453=0,0,ROUND(MIN(MIN(17300,TRUNC(0.75*(SUMIF($D$12:$D$2012,$D1453,R$12:R$2012)+SUMIF($D$12:$D$2012,$D1453,S$12:S$2012)),2)+SUMIF($D$12:$D1453,$D1453,AL$12:AL1453))-SUMIF($D$12:$D1452,$D1453,V$12:V1452)-SUMIF($D$12:$D$2012,$D1453,U$12:U$2012),AL1453),2))),"")</f>
        <v/>
      </c>
      <c r="W1453" s="250" t="str">
        <f>IF(Q1453&lt;&gt;"",1000 - SUMIF($D$12:$D1452,$D1453,W$12:W1452),"")</f>
        <v/>
      </c>
      <c r="X1453" s="106"/>
      <c r="Y1453" s="247"/>
      <c r="Z1453" s="247"/>
      <c r="AA1453" s="247"/>
      <c r="AB1453" s="248" t="str">
        <f>IF(AND(Y1453&lt;&gt;"",Z1453&lt;&gt;"",X1453&lt;&gt;""),ROUND(MIN(IF(OR(X1453="OZZ",X1453="ZZ"),5000,17300),TRUNC(0.75*(SUMIF($D$12:$D1453,$D1453,Y$12:Y1453)+SUMIF($D$12:$D1453,$D1453,Z$12:Z1453)),2)) - SUMIF($D$12:$D1452,$D1453,AB$12:AB1452),2),"")</f>
        <v/>
      </c>
      <c r="AC1453" s="251" t="str">
        <f>IF(AND(Y1453&lt;&gt;"",Z1453&lt;&gt;"",AA1453&lt;&gt;"",X1453&lt;&gt;"",AP1453&lt;&gt;""),IF(OR(X1453="OZZ",X1453="ZZ"),ROUND(0-SUMIF($D$12:$D1452,$D1453,AC$12:AC1452),2),IF(AA1453=0,0,ROUND(MIN(MIN(17300,TRUNC(0.75*(SUMIF($D$12:$D$2012,$D1453,Y$12:Y$2012)+SUMIF($D$12:$D$2012,$D1453,Z$12:Z$2012)),2)+SUMIF($D$12:$D1453,$D1453,AP$12:AP1453))-SUMIF($D$12:$D1452,$D1453,AC$12:AC1452)-SUMIF($D$12:$D$2012,$D1453,AB$12:AB$2012),AP1453),2))),"")</f>
        <v/>
      </c>
      <c r="AD1453" s="250" t="str">
        <f>IF(X1453&lt;&gt;"",1000 - SUMIF($D$12:$D1452,$D1453,AD$12:AD1452),"")</f>
        <v/>
      </c>
      <c r="AE1453" s="252"/>
      <c r="AF1453" s="253"/>
      <c r="AG1453" s="254"/>
      <c r="AH1453" s="255" t="str">
        <f t="shared" si="483"/>
        <v/>
      </c>
      <c r="AI1453" s="256"/>
      <c r="AJ1453" s="253"/>
      <c r="AK1453" s="254"/>
      <c r="AL1453" s="255" t="str">
        <f t="shared" si="484"/>
        <v/>
      </c>
      <c r="AM1453" s="256"/>
      <c r="AN1453" s="253"/>
      <c r="AO1453" s="254"/>
      <c r="AP1453" s="255" t="str">
        <f t="shared" si="462"/>
        <v/>
      </c>
      <c r="AQ1453" s="68"/>
      <c r="AR1453" s="68"/>
      <c r="AS1453" s="115"/>
      <c r="AT1453" s="68"/>
      <c r="AU1453" s="113" t="str">
        <f>IF(D1453&lt;&gt; "", IF(COUNTIF($D$12:$D1453,$D1453)&gt;1,0,IF(SUM(N1453,U1453,AB1453)&gt;0,IF(AND(X1453="",OR(Q1453&lt;&gt;"",J1453&lt;&gt;"")),IF(Q1453&lt;&gt;"",Q1453,IF(J1453&lt;&gt;"",J1453,0)),IF(AND(Q1453&lt;&gt;"",J1453&lt;&gt;"",Q1453=J1453),Q1453,X1453)),0)),"")</f>
        <v/>
      </c>
      <c r="AV1453" s="113" t="str">
        <f>IF(D1453&lt;&gt;"",IF(COUNTIF($D$12:$D1453,$D1453)&gt;1,0,IF(SUM(O1453,V1453,AC1453)&gt;0,IF(AND(X1453="",OR(Q1453&lt;&gt;"",J1453&lt;&gt;"")),IF(Q1453&lt;&gt;"",Q1453,IF(J1453&lt;&gt;"",J1453,0)),IF(AND(Q1453&lt;&gt;"",J1453&lt;&gt;"",Q1453=J1453),Q1453,X1453)),0)),"")</f>
        <v/>
      </c>
      <c r="AW1453" s="113" t="str">
        <f>IF(D1453&lt;&gt;"",IF(COUNTIF($D$12:$D1453,$D1453)&gt;1,0,IF(SUM(P1453,W1453,AD1453)&gt;0,IF(AND(X1453="",OR(Q1453&lt;&gt;"",J1453&lt;&gt;"")),IF(Q1453&lt;&gt;"",Q1453,IF(J1453&lt;&gt;"",J1453,0)),IF(AND(Q1453&lt;&gt;"",J1453&lt;&gt;"",Q1453=J1453),Q1453,X1453)),0)),"")</f>
        <v/>
      </c>
      <c r="AX1453" s="68" t="str">
        <f t="shared" si="463"/>
        <v/>
      </c>
      <c r="AY1453" s="68" t="str">
        <f t="shared" si="464"/>
        <v/>
      </c>
      <c r="AZ1453" s="68" t="str">
        <f t="shared" si="465"/>
        <v/>
      </c>
      <c r="BA1453" s="68" t="str">
        <f t="shared" si="466"/>
        <v/>
      </c>
      <c r="BB1453" s="68" t="str">
        <f t="shared" si="467"/>
        <v/>
      </c>
      <c r="BC1453" s="68" t="str">
        <f t="shared" si="468"/>
        <v/>
      </c>
      <c r="BD1453" s="68" t="str">
        <f t="shared" si="469"/>
        <v/>
      </c>
      <c r="BE1453" s="62" t="str">
        <f t="shared" si="470"/>
        <v/>
      </c>
      <c r="BF1453" s="62" t="str">
        <f t="shared" si="471"/>
        <v/>
      </c>
      <c r="BG1453" s="62"/>
      <c r="BH1453" s="62" t="str">
        <f t="shared" si="472"/>
        <v/>
      </c>
      <c r="BI1453" s="62" t="str">
        <f t="shared" si="473"/>
        <v/>
      </c>
      <c r="BJ1453" s="114"/>
      <c r="BK1453" s="62" t="str">
        <f t="shared" si="474"/>
        <v/>
      </c>
      <c r="BL1453" s="62" t="str">
        <f t="shared" si="475"/>
        <v/>
      </c>
      <c r="BM1453" s="62" t="str">
        <f t="shared" si="476"/>
        <v/>
      </c>
      <c r="BN1453" s="62" t="str">
        <f t="shared" si="477"/>
        <v/>
      </c>
      <c r="BO1453" s="62" t="str">
        <f t="shared" si="478"/>
        <v/>
      </c>
      <c r="BP1453" s="62" t="str">
        <f t="shared" si="479"/>
        <v/>
      </c>
      <c r="BQ1453" s="96"/>
      <c r="BR1453" s="96"/>
      <c r="BS1453" s="96"/>
      <c r="BT1453" s="96"/>
      <c r="BU1453" s="96"/>
      <c r="BV1453" s="96"/>
      <c r="BW1453" s="96"/>
      <c r="BX1453" s="96"/>
      <c r="BY1453" s="96"/>
      <c r="BZ1453" s="96"/>
      <c r="CA1453" s="96"/>
      <c r="CB1453" s="96"/>
      <c r="CC1453" s="96"/>
      <c r="CD1453" s="96"/>
      <c r="CE1453" s="96"/>
      <c r="CF1453" s="96"/>
      <c r="CG1453" s="96"/>
      <c r="CH1453" s="96"/>
      <c r="CI1453" s="96"/>
      <c r="CJ1453" s="96"/>
      <c r="CK1453" s="96"/>
      <c r="CL1453" s="96"/>
      <c r="CM1453" s="96"/>
      <c r="CN1453" s="96"/>
      <c r="CO1453" s="96"/>
      <c r="CP1453" s="96"/>
      <c r="CQ1453" s="96"/>
      <c r="CR1453" s="96"/>
      <c r="CS1453" s="96"/>
    </row>
    <row r="1454" spans="1:97" ht="18.75" customHeight="1" x14ac:dyDescent="0.2">
      <c r="A1454" s="3">
        <f t="shared" si="480"/>
        <v>1442</v>
      </c>
      <c r="B1454" s="263"/>
      <c r="C1454" s="263"/>
      <c r="D1454" s="263"/>
      <c r="E1454" s="259"/>
      <c r="F1454" s="259"/>
      <c r="G1454" s="43"/>
      <c r="H1454" s="264"/>
      <c r="I1454" s="261"/>
      <c r="J1454" s="106"/>
      <c r="K1454" s="247"/>
      <c r="L1454" s="247"/>
      <c r="M1454" s="247"/>
      <c r="N1454" s="248" t="str">
        <f>IF(AND(K1454&lt;&gt;"",L1454&lt;&gt;"",J1454&lt;&gt;""),ROUND(MIN(IF(OR(J1454="OZZ",J1454="ZZ"),5000,17300),TRUNC(0.75*(SUMIF($D$12:$D1454,$D1454,K$12:K1454)+SUMIF($D$12:$D1454,$D1454,L$12:L1454)),2)) - SUMIF($D$12:$D1453,$D1454,N$12:N1453),2),"")</f>
        <v/>
      </c>
      <c r="O1454" s="249" t="str">
        <f>IF(AND(K1454&lt;&gt;"",L1454&lt;&gt;"",M1454&lt;&gt;"",J1454&lt;&gt;"",AH1454&lt;&gt;""),IF(OR(J1454="OZZ",J1454="ZZ"),ROUND(0-SUMIF($D$12:$D1453,$D1454,O$12:O1453),2),IF(M1454=0,0,ROUND(MIN(MIN(17300,TRUNC(0.75*(SUMIF($D$12:$D$2012,$D1454,K$12:K$2012)+SUMIF($D$12:$D$2012,$D1454,L$12:L$2012)),2)+SUMIF($D$12:$D1454,$D1454,AH$12:AH1454))-SUMIF($D$12:$D1453,$D1454,O$12:O1453)-SUMIF($D$12:$D$2012,$D1454,N$12:N$2012),AH1454),2))),"")</f>
        <v/>
      </c>
      <c r="P1454" s="250" t="str">
        <f>IF(J1454&lt;&gt;"",1000 - SUMIF($D$12:$D1453,$D1454,P$12:P1453),"")</f>
        <v/>
      </c>
      <c r="Q1454" s="106"/>
      <c r="R1454" s="247"/>
      <c r="S1454" s="247"/>
      <c r="T1454" s="247"/>
      <c r="U1454" s="248" t="str">
        <f>IF(AND(R1454&lt;&gt;"",S1454&lt;&gt;"",Q1454&lt;&gt;""),ROUND(MIN(IF(OR(Q1454="OZZ",Q1454="ZZ"),5000,17300),TRUNC(0.75*(SUMIF($D$12:$D1454,$D1454,R$12:R1454)+SUMIF($D$12:$D1454,$D1454,S$12:S1454)),2)) - SUMIF($D$12:$D1453,$D1454,U$12:U1453),2),"")</f>
        <v/>
      </c>
      <c r="V1454" s="248" t="str">
        <f>IF(AND(R1454&lt;&gt;"",S1454&lt;&gt;"",T1454&lt;&gt;"",Q1454&lt;&gt;"",AL1454&lt;&gt;""),IF(OR(Q1454="OZZ",Q1454="ZZ"),ROUND(0-SUMIF($D$12:$D1453,$D1454,V$12:V1453),2),IF(T1454=0,0,ROUND(MIN(MIN(17300,TRUNC(0.75*(SUMIF($D$12:$D$2012,$D1454,R$12:R$2012)+SUMIF($D$12:$D$2012,$D1454,S$12:S$2012)),2)+SUMIF($D$12:$D1454,$D1454,AL$12:AL1454))-SUMIF($D$12:$D1453,$D1454,V$12:V1453)-SUMIF($D$12:$D$2012,$D1454,U$12:U$2012),AL1454),2))),"")</f>
        <v/>
      </c>
      <c r="W1454" s="250" t="str">
        <f>IF(Q1454&lt;&gt;"",1000 - SUMIF($D$12:$D1453,$D1454,W$12:W1453),"")</f>
        <v/>
      </c>
      <c r="X1454" s="106"/>
      <c r="Y1454" s="247"/>
      <c r="Z1454" s="247"/>
      <c r="AA1454" s="247"/>
      <c r="AB1454" s="248" t="str">
        <f>IF(AND(Y1454&lt;&gt;"",Z1454&lt;&gt;"",X1454&lt;&gt;""),ROUND(MIN(IF(OR(X1454="OZZ",X1454="ZZ"),5000,17300),TRUNC(0.75*(SUMIF($D$12:$D1454,$D1454,Y$12:Y1454)+SUMIF($D$12:$D1454,$D1454,Z$12:Z1454)),2)) - SUMIF($D$12:$D1453,$D1454,AB$12:AB1453),2),"")</f>
        <v/>
      </c>
      <c r="AC1454" s="251" t="str">
        <f>IF(AND(Y1454&lt;&gt;"",Z1454&lt;&gt;"",AA1454&lt;&gt;"",X1454&lt;&gt;"",AP1454&lt;&gt;""),IF(OR(X1454="OZZ",X1454="ZZ"),ROUND(0-SUMIF($D$12:$D1453,$D1454,AC$12:AC1453),2),IF(AA1454=0,0,ROUND(MIN(MIN(17300,TRUNC(0.75*(SUMIF($D$12:$D$2012,$D1454,Y$12:Y$2012)+SUMIF($D$12:$D$2012,$D1454,Z$12:Z$2012)),2)+SUMIF($D$12:$D1454,$D1454,AP$12:AP1454))-SUMIF($D$12:$D1453,$D1454,AC$12:AC1453)-SUMIF($D$12:$D$2012,$D1454,AB$12:AB$2012),AP1454),2))),"")</f>
        <v/>
      </c>
      <c r="AD1454" s="250" t="str">
        <f>IF(X1454&lt;&gt;"",1000 - SUMIF($D$12:$D1453,$D1454,AD$12:AD1453),"")</f>
        <v/>
      </c>
      <c r="AE1454" s="252"/>
      <c r="AF1454" s="253"/>
      <c r="AG1454" s="254"/>
      <c r="AH1454" s="255" t="str">
        <f t="shared" si="483"/>
        <v/>
      </c>
      <c r="AI1454" s="256"/>
      <c r="AJ1454" s="253"/>
      <c r="AK1454" s="254"/>
      <c r="AL1454" s="255" t="str">
        <f t="shared" si="484"/>
        <v/>
      </c>
      <c r="AM1454" s="256"/>
      <c r="AN1454" s="253"/>
      <c r="AO1454" s="254"/>
      <c r="AP1454" s="255" t="str">
        <f t="shared" si="462"/>
        <v/>
      </c>
      <c r="AQ1454" s="68"/>
      <c r="AR1454" s="68"/>
      <c r="AS1454" s="115"/>
      <c r="AT1454" s="68"/>
      <c r="AU1454" s="113" t="str">
        <f>IF(D1454&lt;&gt; "", IF(COUNTIF($D$12:$D1454,$D1454)&gt;1,0,IF(SUM(N1454,U1454,AB1454)&gt;0,IF(AND(X1454="",OR(Q1454&lt;&gt;"",J1454&lt;&gt;"")),IF(Q1454&lt;&gt;"",Q1454,IF(J1454&lt;&gt;"",J1454,0)),IF(AND(Q1454&lt;&gt;"",J1454&lt;&gt;"",Q1454=J1454),Q1454,X1454)),0)),"")</f>
        <v/>
      </c>
      <c r="AV1454" s="113" t="str">
        <f>IF(D1454&lt;&gt;"",IF(COUNTIF($D$12:$D1454,$D1454)&gt;1,0,IF(SUM(O1454,V1454,AC1454)&gt;0,IF(AND(X1454="",OR(Q1454&lt;&gt;"",J1454&lt;&gt;"")),IF(Q1454&lt;&gt;"",Q1454,IF(J1454&lt;&gt;"",J1454,0)),IF(AND(Q1454&lt;&gt;"",J1454&lt;&gt;"",Q1454=J1454),Q1454,X1454)),0)),"")</f>
        <v/>
      </c>
      <c r="AW1454" s="113" t="str">
        <f>IF(D1454&lt;&gt;"",IF(COUNTIF($D$12:$D1454,$D1454)&gt;1,0,IF(SUM(P1454,W1454,AD1454)&gt;0,IF(AND(X1454="",OR(Q1454&lt;&gt;"",J1454&lt;&gt;"")),IF(Q1454&lt;&gt;"",Q1454,IF(J1454&lt;&gt;"",J1454,0)),IF(AND(Q1454&lt;&gt;"",J1454&lt;&gt;"",Q1454=J1454),Q1454,X1454)),0)),"")</f>
        <v/>
      </c>
      <c r="AX1454" s="68" t="str">
        <f t="shared" si="463"/>
        <v/>
      </c>
      <c r="AY1454" s="68" t="str">
        <f t="shared" si="464"/>
        <v/>
      </c>
      <c r="AZ1454" s="68" t="str">
        <f t="shared" si="465"/>
        <v/>
      </c>
      <c r="BA1454" s="68" t="str">
        <f t="shared" si="466"/>
        <v/>
      </c>
      <c r="BB1454" s="68" t="str">
        <f t="shared" si="467"/>
        <v/>
      </c>
      <c r="BC1454" s="68" t="str">
        <f t="shared" si="468"/>
        <v/>
      </c>
      <c r="BD1454" s="68" t="str">
        <f t="shared" si="469"/>
        <v/>
      </c>
      <c r="BE1454" s="62" t="str">
        <f t="shared" si="470"/>
        <v/>
      </c>
      <c r="BF1454" s="62" t="str">
        <f t="shared" si="471"/>
        <v/>
      </c>
      <c r="BG1454" s="62"/>
      <c r="BH1454" s="62" t="str">
        <f t="shared" si="472"/>
        <v/>
      </c>
      <c r="BI1454" s="62" t="str">
        <f t="shared" si="473"/>
        <v/>
      </c>
      <c r="BJ1454" s="114"/>
      <c r="BK1454" s="62" t="str">
        <f t="shared" si="474"/>
        <v/>
      </c>
      <c r="BL1454" s="62" t="str">
        <f t="shared" si="475"/>
        <v/>
      </c>
      <c r="BM1454" s="62" t="str">
        <f t="shared" si="476"/>
        <v/>
      </c>
      <c r="BN1454" s="62" t="str">
        <f t="shared" si="477"/>
        <v/>
      </c>
      <c r="BO1454" s="62" t="str">
        <f t="shared" si="478"/>
        <v/>
      </c>
      <c r="BP1454" s="62" t="str">
        <f t="shared" si="479"/>
        <v/>
      </c>
      <c r="BQ1454" s="96"/>
      <c r="BR1454" s="96"/>
      <c r="BS1454" s="96"/>
      <c r="BT1454" s="96"/>
      <c r="BU1454" s="96"/>
      <c r="BV1454" s="96"/>
      <c r="BW1454" s="96"/>
      <c r="BX1454" s="96"/>
      <c r="BY1454" s="96"/>
      <c r="BZ1454" s="96"/>
      <c r="CA1454" s="96"/>
      <c r="CB1454" s="96"/>
      <c r="CC1454" s="96"/>
      <c r="CD1454" s="96"/>
      <c r="CE1454" s="96"/>
      <c r="CF1454" s="96"/>
      <c r="CG1454" s="96"/>
      <c r="CH1454" s="96"/>
      <c r="CI1454" s="96"/>
      <c r="CJ1454" s="96"/>
      <c r="CK1454" s="96"/>
      <c r="CL1454" s="96"/>
      <c r="CM1454" s="96"/>
      <c r="CN1454" s="96"/>
      <c r="CO1454" s="96"/>
      <c r="CP1454" s="96"/>
      <c r="CQ1454" s="96"/>
      <c r="CR1454" s="96"/>
      <c r="CS1454" s="96"/>
    </row>
    <row r="1455" spans="1:97" ht="18.75" customHeight="1" x14ac:dyDescent="0.2">
      <c r="A1455" s="3">
        <f t="shared" si="480"/>
        <v>1443</v>
      </c>
      <c r="B1455" s="263"/>
      <c r="C1455" s="263"/>
      <c r="D1455" s="263"/>
      <c r="E1455" s="259"/>
      <c r="F1455" s="259"/>
      <c r="G1455" s="43"/>
      <c r="H1455" s="264"/>
      <c r="I1455" s="261"/>
      <c r="J1455" s="106"/>
      <c r="K1455" s="247"/>
      <c r="L1455" s="247"/>
      <c r="M1455" s="247"/>
      <c r="N1455" s="248" t="str">
        <f>IF(AND(K1455&lt;&gt;"",L1455&lt;&gt;"",J1455&lt;&gt;""),ROUND(MIN(IF(OR(J1455="OZZ",J1455="ZZ"),5000,17300),TRUNC(0.75*(SUMIF($D$12:$D1455,$D1455,K$12:K1455)+SUMIF($D$12:$D1455,$D1455,L$12:L1455)),2)) - SUMIF($D$12:$D1454,$D1455,N$12:N1454),2),"")</f>
        <v/>
      </c>
      <c r="O1455" s="249" t="str">
        <f>IF(AND(K1455&lt;&gt;"",L1455&lt;&gt;"",M1455&lt;&gt;"",J1455&lt;&gt;"",AH1455&lt;&gt;""),IF(OR(J1455="OZZ",J1455="ZZ"),ROUND(0-SUMIF($D$12:$D1454,$D1455,O$12:O1454),2),IF(M1455=0,0,ROUND(MIN(MIN(17300,TRUNC(0.75*(SUMIF($D$12:$D$2012,$D1455,K$12:K$2012)+SUMIF($D$12:$D$2012,$D1455,L$12:L$2012)),2)+SUMIF($D$12:$D1455,$D1455,AH$12:AH1455))-SUMIF($D$12:$D1454,$D1455,O$12:O1454)-SUMIF($D$12:$D$2012,$D1455,N$12:N$2012),AH1455),2))),"")</f>
        <v/>
      </c>
      <c r="P1455" s="250" t="str">
        <f>IF(J1455&lt;&gt;"",1000 - SUMIF($D$12:$D1454,$D1455,P$12:P1454),"")</f>
        <v/>
      </c>
      <c r="Q1455" s="106"/>
      <c r="R1455" s="247"/>
      <c r="S1455" s="247"/>
      <c r="T1455" s="247"/>
      <c r="U1455" s="248" t="str">
        <f>IF(AND(R1455&lt;&gt;"",S1455&lt;&gt;"",Q1455&lt;&gt;""),ROUND(MIN(IF(OR(Q1455="OZZ",Q1455="ZZ"),5000,17300),TRUNC(0.75*(SUMIF($D$12:$D1455,$D1455,R$12:R1455)+SUMIF($D$12:$D1455,$D1455,S$12:S1455)),2)) - SUMIF($D$12:$D1454,$D1455,U$12:U1454),2),"")</f>
        <v/>
      </c>
      <c r="V1455" s="248" t="str">
        <f>IF(AND(R1455&lt;&gt;"",S1455&lt;&gt;"",T1455&lt;&gt;"",Q1455&lt;&gt;"",AL1455&lt;&gt;""),IF(OR(Q1455="OZZ",Q1455="ZZ"),ROUND(0-SUMIF($D$12:$D1454,$D1455,V$12:V1454),2),IF(T1455=0,0,ROUND(MIN(MIN(17300,TRUNC(0.75*(SUMIF($D$12:$D$2012,$D1455,R$12:R$2012)+SUMIF($D$12:$D$2012,$D1455,S$12:S$2012)),2)+SUMIF($D$12:$D1455,$D1455,AL$12:AL1455))-SUMIF($D$12:$D1454,$D1455,V$12:V1454)-SUMIF($D$12:$D$2012,$D1455,U$12:U$2012),AL1455),2))),"")</f>
        <v/>
      </c>
      <c r="W1455" s="250" t="str">
        <f>IF(Q1455&lt;&gt;"",1000 - SUMIF($D$12:$D1454,$D1455,W$12:W1454),"")</f>
        <v/>
      </c>
      <c r="X1455" s="106"/>
      <c r="Y1455" s="247"/>
      <c r="Z1455" s="247"/>
      <c r="AA1455" s="247"/>
      <c r="AB1455" s="248" t="str">
        <f>IF(AND(Y1455&lt;&gt;"",Z1455&lt;&gt;"",X1455&lt;&gt;""),ROUND(MIN(IF(OR(X1455="OZZ",X1455="ZZ"),5000,17300),TRUNC(0.75*(SUMIF($D$12:$D1455,$D1455,Y$12:Y1455)+SUMIF($D$12:$D1455,$D1455,Z$12:Z1455)),2)) - SUMIF($D$12:$D1454,$D1455,AB$12:AB1454),2),"")</f>
        <v/>
      </c>
      <c r="AC1455" s="251" t="str">
        <f>IF(AND(Y1455&lt;&gt;"",Z1455&lt;&gt;"",AA1455&lt;&gt;"",X1455&lt;&gt;"",AP1455&lt;&gt;""),IF(OR(X1455="OZZ",X1455="ZZ"),ROUND(0-SUMIF($D$12:$D1454,$D1455,AC$12:AC1454),2),IF(AA1455=0,0,ROUND(MIN(MIN(17300,TRUNC(0.75*(SUMIF($D$12:$D$2012,$D1455,Y$12:Y$2012)+SUMIF($D$12:$D$2012,$D1455,Z$12:Z$2012)),2)+SUMIF($D$12:$D1455,$D1455,AP$12:AP1455))-SUMIF($D$12:$D1454,$D1455,AC$12:AC1454)-SUMIF($D$12:$D$2012,$D1455,AB$12:AB$2012),AP1455),2))),"")</f>
        <v/>
      </c>
      <c r="AD1455" s="250" t="str">
        <f>IF(X1455&lt;&gt;"",1000 - SUMIF($D$12:$D1454,$D1455,AD$12:AD1454),"")</f>
        <v/>
      </c>
      <c r="AE1455" s="252"/>
      <c r="AF1455" s="253"/>
      <c r="AG1455" s="254"/>
      <c r="AH1455" s="255" t="str">
        <f t="shared" si="483"/>
        <v/>
      </c>
      <c r="AI1455" s="256"/>
      <c r="AJ1455" s="253"/>
      <c r="AK1455" s="254"/>
      <c r="AL1455" s="255" t="str">
        <f t="shared" si="484"/>
        <v/>
      </c>
      <c r="AM1455" s="256"/>
      <c r="AN1455" s="253"/>
      <c r="AO1455" s="254"/>
      <c r="AP1455" s="255" t="str">
        <f t="shared" si="462"/>
        <v/>
      </c>
      <c r="AQ1455" s="68"/>
      <c r="AR1455" s="68"/>
      <c r="AS1455" s="115"/>
      <c r="AT1455" s="68"/>
      <c r="AU1455" s="113" t="str">
        <f>IF(D1455&lt;&gt; "", IF(COUNTIF($D$12:$D1455,$D1455)&gt;1,0,IF(SUM(N1455,U1455,AB1455)&gt;0,IF(AND(X1455="",OR(Q1455&lt;&gt;"",J1455&lt;&gt;"")),IF(Q1455&lt;&gt;"",Q1455,IF(J1455&lt;&gt;"",J1455,0)),IF(AND(Q1455&lt;&gt;"",J1455&lt;&gt;"",Q1455=J1455),Q1455,X1455)),0)),"")</f>
        <v/>
      </c>
      <c r="AV1455" s="113" t="str">
        <f>IF(D1455&lt;&gt;"",IF(COUNTIF($D$12:$D1455,$D1455)&gt;1,0,IF(SUM(O1455,V1455,AC1455)&gt;0,IF(AND(X1455="",OR(Q1455&lt;&gt;"",J1455&lt;&gt;"")),IF(Q1455&lt;&gt;"",Q1455,IF(J1455&lt;&gt;"",J1455,0)),IF(AND(Q1455&lt;&gt;"",J1455&lt;&gt;"",Q1455=J1455),Q1455,X1455)),0)),"")</f>
        <v/>
      </c>
      <c r="AW1455" s="113" t="str">
        <f>IF(D1455&lt;&gt;"",IF(COUNTIF($D$12:$D1455,$D1455)&gt;1,0,IF(SUM(P1455,W1455,AD1455)&gt;0,IF(AND(X1455="",OR(Q1455&lt;&gt;"",J1455&lt;&gt;"")),IF(Q1455&lt;&gt;"",Q1455,IF(J1455&lt;&gt;"",J1455,0)),IF(AND(Q1455&lt;&gt;"",J1455&lt;&gt;"",Q1455=J1455),Q1455,X1455)),0)),"")</f>
        <v/>
      </c>
      <c r="AX1455" s="68" t="str">
        <f t="shared" si="463"/>
        <v/>
      </c>
      <c r="AY1455" s="68" t="str">
        <f t="shared" si="464"/>
        <v/>
      </c>
      <c r="AZ1455" s="68" t="str">
        <f t="shared" si="465"/>
        <v/>
      </c>
      <c r="BA1455" s="68" t="str">
        <f t="shared" si="466"/>
        <v/>
      </c>
      <c r="BB1455" s="68" t="str">
        <f t="shared" si="467"/>
        <v/>
      </c>
      <c r="BC1455" s="68" t="str">
        <f t="shared" si="468"/>
        <v/>
      </c>
      <c r="BD1455" s="68" t="str">
        <f t="shared" si="469"/>
        <v/>
      </c>
      <c r="BE1455" s="62" t="str">
        <f t="shared" si="470"/>
        <v/>
      </c>
      <c r="BF1455" s="62" t="str">
        <f t="shared" si="471"/>
        <v/>
      </c>
      <c r="BG1455" s="62"/>
      <c r="BH1455" s="62" t="str">
        <f t="shared" si="472"/>
        <v/>
      </c>
      <c r="BI1455" s="62" t="str">
        <f t="shared" si="473"/>
        <v/>
      </c>
      <c r="BJ1455" s="114"/>
      <c r="BK1455" s="62" t="str">
        <f t="shared" si="474"/>
        <v/>
      </c>
      <c r="BL1455" s="62" t="str">
        <f t="shared" si="475"/>
        <v/>
      </c>
      <c r="BM1455" s="62" t="str">
        <f t="shared" si="476"/>
        <v/>
      </c>
      <c r="BN1455" s="62" t="str">
        <f t="shared" si="477"/>
        <v/>
      </c>
      <c r="BO1455" s="62" t="str">
        <f t="shared" si="478"/>
        <v/>
      </c>
      <c r="BP1455" s="62" t="str">
        <f t="shared" si="479"/>
        <v/>
      </c>
      <c r="BQ1455" s="96"/>
      <c r="BR1455" s="96"/>
      <c r="BS1455" s="96"/>
      <c r="BT1455" s="96"/>
      <c r="BU1455" s="96"/>
      <c r="BV1455" s="96"/>
      <c r="BW1455" s="96"/>
      <c r="BX1455" s="96"/>
      <c r="BY1455" s="96"/>
      <c r="BZ1455" s="96"/>
      <c r="CA1455" s="96"/>
      <c r="CB1455" s="96"/>
      <c r="CC1455" s="96"/>
      <c r="CD1455" s="96"/>
      <c r="CE1455" s="96"/>
      <c r="CF1455" s="96"/>
      <c r="CG1455" s="96"/>
      <c r="CH1455" s="96"/>
      <c r="CI1455" s="96"/>
      <c r="CJ1455" s="96"/>
      <c r="CK1455" s="96"/>
      <c r="CL1455" s="96"/>
      <c r="CM1455" s="96"/>
      <c r="CN1455" s="96"/>
      <c r="CO1455" s="96"/>
      <c r="CP1455" s="96"/>
      <c r="CQ1455" s="96"/>
      <c r="CR1455" s="96"/>
      <c r="CS1455" s="96"/>
    </row>
    <row r="1456" spans="1:97" ht="18.75" customHeight="1" x14ac:dyDescent="0.2">
      <c r="A1456" s="3">
        <f t="shared" si="480"/>
        <v>1444</v>
      </c>
      <c r="B1456" s="263"/>
      <c r="C1456" s="263"/>
      <c r="D1456" s="263"/>
      <c r="E1456" s="259"/>
      <c r="F1456" s="259"/>
      <c r="G1456" s="43"/>
      <c r="H1456" s="264"/>
      <c r="I1456" s="261"/>
      <c r="J1456" s="106"/>
      <c r="K1456" s="247"/>
      <c r="L1456" s="247"/>
      <c r="M1456" s="247"/>
      <c r="N1456" s="248" t="str">
        <f>IF(AND(K1456&lt;&gt;"",L1456&lt;&gt;"",J1456&lt;&gt;""),ROUND(MIN(IF(OR(J1456="OZZ",J1456="ZZ"),5000,17300),TRUNC(0.75*(SUMIF($D$12:$D1456,$D1456,K$12:K1456)+SUMIF($D$12:$D1456,$D1456,L$12:L1456)),2)) - SUMIF($D$12:$D1455,$D1456,N$12:N1455),2),"")</f>
        <v/>
      </c>
      <c r="O1456" s="249" t="str">
        <f>IF(AND(K1456&lt;&gt;"",L1456&lt;&gt;"",M1456&lt;&gt;"",J1456&lt;&gt;"",AH1456&lt;&gt;""),IF(OR(J1456="OZZ",J1456="ZZ"),ROUND(0-SUMIF($D$12:$D1455,$D1456,O$12:O1455),2),IF(M1456=0,0,ROUND(MIN(MIN(17300,TRUNC(0.75*(SUMIF($D$12:$D$2012,$D1456,K$12:K$2012)+SUMIF($D$12:$D$2012,$D1456,L$12:L$2012)),2)+SUMIF($D$12:$D1456,$D1456,AH$12:AH1456))-SUMIF($D$12:$D1455,$D1456,O$12:O1455)-SUMIF($D$12:$D$2012,$D1456,N$12:N$2012),AH1456),2))),"")</f>
        <v/>
      </c>
      <c r="P1456" s="250" t="str">
        <f>IF(J1456&lt;&gt;"",1000 - SUMIF($D$12:$D1455,$D1456,P$12:P1455),"")</f>
        <v/>
      </c>
      <c r="Q1456" s="106"/>
      <c r="R1456" s="247"/>
      <c r="S1456" s="247"/>
      <c r="T1456" s="247"/>
      <c r="U1456" s="248" t="str">
        <f>IF(AND(R1456&lt;&gt;"",S1456&lt;&gt;"",Q1456&lt;&gt;""),ROUND(MIN(IF(OR(Q1456="OZZ",Q1456="ZZ"),5000,17300),TRUNC(0.75*(SUMIF($D$12:$D1456,$D1456,R$12:R1456)+SUMIF($D$12:$D1456,$D1456,S$12:S1456)),2)) - SUMIF($D$12:$D1455,$D1456,U$12:U1455),2),"")</f>
        <v/>
      </c>
      <c r="V1456" s="248" t="str">
        <f>IF(AND(R1456&lt;&gt;"",S1456&lt;&gt;"",T1456&lt;&gt;"",Q1456&lt;&gt;"",AL1456&lt;&gt;""),IF(OR(Q1456="OZZ",Q1456="ZZ"),ROUND(0-SUMIF($D$12:$D1455,$D1456,V$12:V1455),2),IF(T1456=0,0,ROUND(MIN(MIN(17300,TRUNC(0.75*(SUMIF($D$12:$D$2012,$D1456,R$12:R$2012)+SUMIF($D$12:$D$2012,$D1456,S$12:S$2012)),2)+SUMIF($D$12:$D1456,$D1456,AL$12:AL1456))-SUMIF($D$12:$D1455,$D1456,V$12:V1455)-SUMIF($D$12:$D$2012,$D1456,U$12:U$2012),AL1456),2))),"")</f>
        <v/>
      </c>
      <c r="W1456" s="250" t="str">
        <f>IF(Q1456&lt;&gt;"",1000 - SUMIF($D$12:$D1455,$D1456,W$12:W1455),"")</f>
        <v/>
      </c>
      <c r="X1456" s="106"/>
      <c r="Y1456" s="247"/>
      <c r="Z1456" s="247"/>
      <c r="AA1456" s="247"/>
      <c r="AB1456" s="248" t="str">
        <f>IF(AND(Y1456&lt;&gt;"",Z1456&lt;&gt;"",X1456&lt;&gt;""),ROUND(MIN(IF(OR(X1456="OZZ",X1456="ZZ"),5000,17300),TRUNC(0.75*(SUMIF($D$12:$D1456,$D1456,Y$12:Y1456)+SUMIF($D$12:$D1456,$D1456,Z$12:Z1456)),2)) - SUMIF($D$12:$D1455,$D1456,AB$12:AB1455),2),"")</f>
        <v/>
      </c>
      <c r="AC1456" s="251" t="str">
        <f>IF(AND(Y1456&lt;&gt;"",Z1456&lt;&gt;"",AA1456&lt;&gt;"",X1456&lt;&gt;"",AP1456&lt;&gt;""),IF(OR(X1456="OZZ",X1456="ZZ"),ROUND(0-SUMIF($D$12:$D1455,$D1456,AC$12:AC1455),2),IF(AA1456=0,0,ROUND(MIN(MIN(17300,TRUNC(0.75*(SUMIF($D$12:$D$2012,$D1456,Y$12:Y$2012)+SUMIF($D$12:$D$2012,$D1456,Z$12:Z$2012)),2)+SUMIF($D$12:$D1456,$D1456,AP$12:AP1456))-SUMIF($D$12:$D1455,$D1456,AC$12:AC1455)-SUMIF($D$12:$D$2012,$D1456,AB$12:AB$2012),AP1456),2))),"")</f>
        <v/>
      </c>
      <c r="AD1456" s="250" t="str">
        <f>IF(X1456&lt;&gt;"",1000 - SUMIF($D$12:$D1455,$D1456,AD$12:AD1455),"")</f>
        <v/>
      </c>
      <c r="AE1456" s="252"/>
      <c r="AF1456" s="253"/>
      <c r="AG1456" s="254"/>
      <c r="AH1456" s="255" t="str">
        <f t="shared" si="483"/>
        <v/>
      </c>
      <c r="AI1456" s="256"/>
      <c r="AJ1456" s="253"/>
      <c r="AK1456" s="254"/>
      <c r="AL1456" s="255" t="str">
        <f t="shared" si="484"/>
        <v/>
      </c>
      <c r="AM1456" s="256"/>
      <c r="AN1456" s="253"/>
      <c r="AO1456" s="254"/>
      <c r="AP1456" s="255" t="str">
        <f t="shared" si="462"/>
        <v/>
      </c>
      <c r="AQ1456" s="68"/>
      <c r="AR1456" s="68"/>
      <c r="AS1456" s="115"/>
      <c r="AT1456" s="68"/>
      <c r="AU1456" s="113" t="str">
        <f>IF(D1456&lt;&gt; "", IF(COUNTIF($D$12:$D1456,$D1456)&gt;1,0,IF(SUM(N1456,U1456,AB1456)&gt;0,IF(AND(X1456="",OR(Q1456&lt;&gt;"",J1456&lt;&gt;"")),IF(Q1456&lt;&gt;"",Q1456,IF(J1456&lt;&gt;"",J1456,0)),IF(AND(Q1456&lt;&gt;"",J1456&lt;&gt;"",Q1456=J1456),Q1456,X1456)),0)),"")</f>
        <v/>
      </c>
      <c r="AV1456" s="113" t="str">
        <f>IF(D1456&lt;&gt;"",IF(COUNTIF($D$12:$D1456,$D1456)&gt;1,0,IF(SUM(O1456,V1456,AC1456)&gt;0,IF(AND(X1456="",OR(Q1456&lt;&gt;"",J1456&lt;&gt;"")),IF(Q1456&lt;&gt;"",Q1456,IF(J1456&lt;&gt;"",J1456,0)),IF(AND(Q1456&lt;&gt;"",J1456&lt;&gt;"",Q1456=J1456),Q1456,X1456)),0)),"")</f>
        <v/>
      </c>
      <c r="AW1456" s="113" t="str">
        <f>IF(D1456&lt;&gt;"",IF(COUNTIF($D$12:$D1456,$D1456)&gt;1,0,IF(SUM(P1456,W1456,AD1456)&gt;0,IF(AND(X1456="",OR(Q1456&lt;&gt;"",J1456&lt;&gt;"")),IF(Q1456&lt;&gt;"",Q1456,IF(J1456&lt;&gt;"",J1456,0)),IF(AND(Q1456&lt;&gt;"",J1456&lt;&gt;"",Q1456=J1456),Q1456,X1456)),0)),"")</f>
        <v/>
      </c>
      <c r="AX1456" s="68" t="str">
        <f t="shared" si="463"/>
        <v/>
      </c>
      <c r="AY1456" s="68" t="str">
        <f t="shared" si="464"/>
        <v/>
      </c>
      <c r="AZ1456" s="68" t="str">
        <f t="shared" si="465"/>
        <v/>
      </c>
      <c r="BA1456" s="68" t="str">
        <f t="shared" si="466"/>
        <v/>
      </c>
      <c r="BB1456" s="68" t="str">
        <f t="shared" si="467"/>
        <v/>
      </c>
      <c r="BC1456" s="68" t="str">
        <f t="shared" si="468"/>
        <v/>
      </c>
      <c r="BD1456" s="68" t="str">
        <f t="shared" si="469"/>
        <v/>
      </c>
      <c r="BE1456" s="62" t="str">
        <f t="shared" si="470"/>
        <v/>
      </c>
      <c r="BF1456" s="62" t="str">
        <f t="shared" si="471"/>
        <v/>
      </c>
      <c r="BG1456" s="62"/>
      <c r="BH1456" s="62" t="str">
        <f t="shared" si="472"/>
        <v/>
      </c>
      <c r="BI1456" s="62" t="str">
        <f t="shared" si="473"/>
        <v/>
      </c>
      <c r="BJ1456" s="114"/>
      <c r="BK1456" s="62" t="str">
        <f t="shared" si="474"/>
        <v/>
      </c>
      <c r="BL1456" s="62" t="str">
        <f t="shared" si="475"/>
        <v/>
      </c>
      <c r="BM1456" s="62" t="str">
        <f t="shared" si="476"/>
        <v/>
      </c>
      <c r="BN1456" s="62" t="str">
        <f t="shared" si="477"/>
        <v/>
      </c>
      <c r="BO1456" s="62" t="str">
        <f t="shared" si="478"/>
        <v/>
      </c>
      <c r="BP1456" s="62" t="str">
        <f t="shared" si="479"/>
        <v/>
      </c>
      <c r="BQ1456" s="96"/>
      <c r="BR1456" s="96"/>
      <c r="BS1456" s="96"/>
      <c r="BT1456" s="96"/>
      <c r="BU1456" s="96"/>
      <c r="BV1456" s="96"/>
      <c r="BW1456" s="96"/>
      <c r="BX1456" s="96"/>
      <c r="BY1456" s="96"/>
      <c r="BZ1456" s="96"/>
      <c r="CA1456" s="96"/>
      <c r="CB1456" s="96"/>
      <c r="CC1456" s="96"/>
      <c r="CD1456" s="96"/>
      <c r="CE1456" s="96"/>
      <c r="CF1456" s="96"/>
      <c r="CG1456" s="96"/>
      <c r="CH1456" s="96"/>
      <c r="CI1456" s="96"/>
      <c r="CJ1456" s="96"/>
      <c r="CK1456" s="96"/>
      <c r="CL1456" s="96"/>
      <c r="CM1456" s="96"/>
      <c r="CN1456" s="96"/>
      <c r="CO1456" s="96"/>
      <c r="CP1456" s="96"/>
      <c r="CQ1456" s="96"/>
      <c r="CR1456" s="96"/>
      <c r="CS1456" s="96"/>
    </row>
    <row r="1457" spans="1:97" ht="18.75" customHeight="1" x14ac:dyDescent="0.2">
      <c r="A1457" s="3">
        <f t="shared" si="480"/>
        <v>1445</v>
      </c>
      <c r="B1457" s="263"/>
      <c r="C1457" s="263"/>
      <c r="D1457" s="263"/>
      <c r="E1457" s="259"/>
      <c r="F1457" s="259"/>
      <c r="G1457" s="43"/>
      <c r="H1457" s="264"/>
      <c r="I1457" s="261"/>
      <c r="J1457" s="106"/>
      <c r="K1457" s="247"/>
      <c r="L1457" s="247"/>
      <c r="M1457" s="247"/>
      <c r="N1457" s="248" t="str">
        <f>IF(AND(K1457&lt;&gt;"",L1457&lt;&gt;"",J1457&lt;&gt;""),ROUND(MIN(IF(OR(J1457="OZZ",J1457="ZZ"),5000,17300),TRUNC(0.75*(SUMIF($D$12:$D1457,$D1457,K$12:K1457)+SUMIF($D$12:$D1457,$D1457,L$12:L1457)),2)) - SUMIF($D$12:$D1456,$D1457,N$12:N1456),2),"")</f>
        <v/>
      </c>
      <c r="O1457" s="249" t="str">
        <f>IF(AND(K1457&lt;&gt;"",L1457&lt;&gt;"",M1457&lt;&gt;"",J1457&lt;&gt;"",AH1457&lt;&gt;""),IF(OR(J1457="OZZ",J1457="ZZ"),ROUND(0-SUMIF($D$12:$D1456,$D1457,O$12:O1456),2),IF(M1457=0,0,ROUND(MIN(MIN(17300,TRUNC(0.75*(SUMIF($D$12:$D$2012,$D1457,K$12:K$2012)+SUMIF($D$12:$D$2012,$D1457,L$12:L$2012)),2)+SUMIF($D$12:$D1457,$D1457,AH$12:AH1457))-SUMIF($D$12:$D1456,$D1457,O$12:O1456)-SUMIF($D$12:$D$2012,$D1457,N$12:N$2012),AH1457),2))),"")</f>
        <v/>
      </c>
      <c r="P1457" s="250" t="str">
        <f>IF(J1457&lt;&gt;"",1000 - SUMIF($D$12:$D1456,$D1457,P$12:P1456),"")</f>
        <v/>
      </c>
      <c r="Q1457" s="106"/>
      <c r="R1457" s="247"/>
      <c r="S1457" s="247"/>
      <c r="T1457" s="247"/>
      <c r="U1457" s="248" t="str">
        <f>IF(AND(R1457&lt;&gt;"",S1457&lt;&gt;"",Q1457&lt;&gt;""),ROUND(MIN(IF(OR(Q1457="OZZ",Q1457="ZZ"),5000,17300),TRUNC(0.75*(SUMIF($D$12:$D1457,$D1457,R$12:R1457)+SUMIF($D$12:$D1457,$D1457,S$12:S1457)),2)) - SUMIF($D$12:$D1456,$D1457,U$12:U1456),2),"")</f>
        <v/>
      </c>
      <c r="V1457" s="248" t="str">
        <f>IF(AND(R1457&lt;&gt;"",S1457&lt;&gt;"",T1457&lt;&gt;"",Q1457&lt;&gt;"",AL1457&lt;&gt;""),IF(OR(Q1457="OZZ",Q1457="ZZ"),ROUND(0-SUMIF($D$12:$D1456,$D1457,V$12:V1456),2),IF(T1457=0,0,ROUND(MIN(MIN(17300,TRUNC(0.75*(SUMIF($D$12:$D$2012,$D1457,R$12:R$2012)+SUMIF($D$12:$D$2012,$D1457,S$12:S$2012)),2)+SUMIF($D$12:$D1457,$D1457,AL$12:AL1457))-SUMIF($D$12:$D1456,$D1457,V$12:V1456)-SUMIF($D$12:$D$2012,$D1457,U$12:U$2012),AL1457),2))),"")</f>
        <v/>
      </c>
      <c r="W1457" s="250" t="str">
        <f>IF(Q1457&lt;&gt;"",1000 - SUMIF($D$12:$D1456,$D1457,W$12:W1456),"")</f>
        <v/>
      </c>
      <c r="X1457" s="106"/>
      <c r="Y1457" s="247"/>
      <c r="Z1457" s="247"/>
      <c r="AA1457" s="247"/>
      <c r="AB1457" s="248" t="str">
        <f>IF(AND(Y1457&lt;&gt;"",Z1457&lt;&gt;"",X1457&lt;&gt;""),ROUND(MIN(IF(OR(X1457="OZZ",X1457="ZZ"),5000,17300),TRUNC(0.75*(SUMIF($D$12:$D1457,$D1457,Y$12:Y1457)+SUMIF($D$12:$D1457,$D1457,Z$12:Z1457)),2)) - SUMIF($D$12:$D1456,$D1457,AB$12:AB1456),2),"")</f>
        <v/>
      </c>
      <c r="AC1457" s="251" t="str">
        <f>IF(AND(Y1457&lt;&gt;"",Z1457&lt;&gt;"",AA1457&lt;&gt;"",X1457&lt;&gt;"",AP1457&lt;&gt;""),IF(OR(X1457="OZZ",X1457="ZZ"),ROUND(0-SUMIF($D$12:$D1456,$D1457,AC$12:AC1456),2),IF(AA1457=0,0,ROUND(MIN(MIN(17300,TRUNC(0.75*(SUMIF($D$12:$D$2012,$D1457,Y$12:Y$2012)+SUMIF($D$12:$D$2012,$D1457,Z$12:Z$2012)),2)+SUMIF($D$12:$D1457,$D1457,AP$12:AP1457))-SUMIF($D$12:$D1456,$D1457,AC$12:AC1456)-SUMIF($D$12:$D$2012,$D1457,AB$12:AB$2012),AP1457),2))),"")</f>
        <v/>
      </c>
      <c r="AD1457" s="250" t="str">
        <f>IF(X1457&lt;&gt;"",1000 - SUMIF($D$12:$D1456,$D1457,AD$12:AD1456),"")</f>
        <v/>
      </c>
      <c r="AE1457" s="252"/>
      <c r="AF1457" s="253"/>
      <c r="AG1457" s="254"/>
      <c r="AH1457" s="255" t="str">
        <f t="shared" si="483"/>
        <v/>
      </c>
      <c r="AI1457" s="256"/>
      <c r="AJ1457" s="253"/>
      <c r="AK1457" s="254"/>
      <c r="AL1457" s="255" t="str">
        <f t="shared" si="484"/>
        <v/>
      </c>
      <c r="AM1457" s="256"/>
      <c r="AN1457" s="253"/>
      <c r="AO1457" s="254"/>
      <c r="AP1457" s="255" t="str">
        <f t="shared" si="462"/>
        <v/>
      </c>
      <c r="AQ1457" s="68"/>
      <c r="AR1457" s="68"/>
      <c r="AS1457" s="115"/>
      <c r="AT1457" s="68"/>
      <c r="AU1457" s="113" t="str">
        <f>IF(D1457&lt;&gt; "", IF(COUNTIF($D$12:$D1457,$D1457)&gt;1,0,IF(SUM(N1457,U1457,AB1457)&gt;0,IF(AND(X1457="",OR(Q1457&lt;&gt;"",J1457&lt;&gt;"")),IF(Q1457&lt;&gt;"",Q1457,IF(J1457&lt;&gt;"",J1457,0)),IF(AND(Q1457&lt;&gt;"",J1457&lt;&gt;"",Q1457=J1457),Q1457,X1457)),0)),"")</f>
        <v/>
      </c>
      <c r="AV1457" s="113" t="str">
        <f>IF(D1457&lt;&gt;"",IF(COUNTIF($D$12:$D1457,$D1457)&gt;1,0,IF(SUM(O1457,V1457,AC1457)&gt;0,IF(AND(X1457="",OR(Q1457&lt;&gt;"",J1457&lt;&gt;"")),IF(Q1457&lt;&gt;"",Q1457,IF(J1457&lt;&gt;"",J1457,0)),IF(AND(Q1457&lt;&gt;"",J1457&lt;&gt;"",Q1457=J1457),Q1457,X1457)),0)),"")</f>
        <v/>
      </c>
      <c r="AW1457" s="113" t="str">
        <f>IF(D1457&lt;&gt;"",IF(COUNTIF($D$12:$D1457,$D1457)&gt;1,0,IF(SUM(P1457,W1457,AD1457)&gt;0,IF(AND(X1457="",OR(Q1457&lt;&gt;"",J1457&lt;&gt;"")),IF(Q1457&lt;&gt;"",Q1457,IF(J1457&lt;&gt;"",J1457,0)),IF(AND(Q1457&lt;&gt;"",J1457&lt;&gt;"",Q1457=J1457),Q1457,X1457)),0)),"")</f>
        <v/>
      </c>
      <c r="AX1457" s="68" t="str">
        <f t="shared" si="463"/>
        <v/>
      </c>
      <c r="AY1457" s="68" t="str">
        <f t="shared" si="464"/>
        <v/>
      </c>
      <c r="AZ1457" s="68" t="str">
        <f t="shared" si="465"/>
        <v/>
      </c>
      <c r="BA1457" s="68" t="str">
        <f t="shared" si="466"/>
        <v/>
      </c>
      <c r="BB1457" s="68" t="str">
        <f t="shared" si="467"/>
        <v/>
      </c>
      <c r="BC1457" s="68" t="str">
        <f t="shared" si="468"/>
        <v/>
      </c>
      <c r="BD1457" s="68" t="str">
        <f t="shared" si="469"/>
        <v/>
      </c>
      <c r="BE1457" s="62" t="str">
        <f t="shared" si="470"/>
        <v/>
      </c>
      <c r="BF1457" s="62" t="str">
        <f t="shared" si="471"/>
        <v/>
      </c>
      <c r="BG1457" s="62"/>
      <c r="BH1457" s="62" t="str">
        <f t="shared" si="472"/>
        <v/>
      </c>
      <c r="BI1457" s="62" t="str">
        <f t="shared" si="473"/>
        <v/>
      </c>
      <c r="BJ1457" s="114"/>
      <c r="BK1457" s="62" t="str">
        <f t="shared" si="474"/>
        <v/>
      </c>
      <c r="BL1457" s="62" t="str">
        <f t="shared" si="475"/>
        <v/>
      </c>
      <c r="BM1457" s="62" t="str">
        <f t="shared" si="476"/>
        <v/>
      </c>
      <c r="BN1457" s="62" t="str">
        <f t="shared" si="477"/>
        <v/>
      </c>
      <c r="BO1457" s="62" t="str">
        <f t="shared" si="478"/>
        <v/>
      </c>
      <c r="BP1457" s="62" t="str">
        <f t="shared" si="479"/>
        <v/>
      </c>
      <c r="BQ1457" s="96"/>
      <c r="BR1457" s="96"/>
      <c r="BS1457" s="96"/>
      <c r="BT1457" s="96"/>
      <c r="BU1457" s="96"/>
      <c r="BV1457" s="96"/>
      <c r="BW1457" s="96"/>
      <c r="BX1457" s="96"/>
      <c r="BY1457" s="96"/>
      <c r="BZ1457" s="96"/>
      <c r="CA1457" s="96"/>
      <c r="CB1457" s="96"/>
      <c r="CC1457" s="96"/>
      <c r="CD1457" s="96"/>
      <c r="CE1457" s="96"/>
      <c r="CF1457" s="96"/>
      <c r="CG1457" s="96"/>
      <c r="CH1457" s="96"/>
      <c r="CI1457" s="96"/>
      <c r="CJ1457" s="96"/>
      <c r="CK1457" s="96"/>
      <c r="CL1457" s="96"/>
      <c r="CM1457" s="96"/>
      <c r="CN1457" s="96"/>
      <c r="CO1457" s="96"/>
      <c r="CP1457" s="96"/>
      <c r="CQ1457" s="96"/>
      <c r="CR1457" s="96"/>
      <c r="CS1457" s="96"/>
    </row>
    <row r="1458" spans="1:97" ht="18.75" customHeight="1" x14ac:dyDescent="0.2">
      <c r="A1458" s="3">
        <f t="shared" si="480"/>
        <v>1446</v>
      </c>
      <c r="B1458" s="263"/>
      <c r="C1458" s="263"/>
      <c r="D1458" s="263"/>
      <c r="E1458" s="259"/>
      <c r="F1458" s="259"/>
      <c r="G1458" s="43"/>
      <c r="H1458" s="264"/>
      <c r="I1458" s="261"/>
      <c r="J1458" s="106"/>
      <c r="K1458" s="247"/>
      <c r="L1458" s="247"/>
      <c r="M1458" s="247"/>
      <c r="N1458" s="248" t="str">
        <f>IF(AND(K1458&lt;&gt;"",L1458&lt;&gt;"",J1458&lt;&gt;""),ROUND(MIN(IF(OR(J1458="OZZ",J1458="ZZ"),5000,17300),TRUNC(0.75*(SUMIF($D$12:$D1458,$D1458,K$12:K1458)+SUMIF($D$12:$D1458,$D1458,L$12:L1458)),2)) - SUMIF($D$12:$D1457,$D1458,N$12:N1457),2),"")</f>
        <v/>
      </c>
      <c r="O1458" s="249" t="str">
        <f>IF(AND(K1458&lt;&gt;"",L1458&lt;&gt;"",M1458&lt;&gt;"",J1458&lt;&gt;"",AH1458&lt;&gt;""),IF(OR(J1458="OZZ",J1458="ZZ"),ROUND(0-SUMIF($D$12:$D1457,$D1458,O$12:O1457),2),IF(M1458=0,0,ROUND(MIN(MIN(17300,TRUNC(0.75*(SUMIF($D$12:$D$2012,$D1458,K$12:K$2012)+SUMIF($D$12:$D$2012,$D1458,L$12:L$2012)),2)+SUMIF($D$12:$D1458,$D1458,AH$12:AH1458))-SUMIF($D$12:$D1457,$D1458,O$12:O1457)-SUMIF($D$12:$D$2012,$D1458,N$12:N$2012),AH1458),2))),"")</f>
        <v/>
      </c>
      <c r="P1458" s="250" t="str">
        <f>IF(J1458&lt;&gt;"",1000 - SUMIF($D$12:$D1457,$D1458,P$12:P1457),"")</f>
        <v/>
      </c>
      <c r="Q1458" s="106"/>
      <c r="R1458" s="247"/>
      <c r="S1458" s="247"/>
      <c r="T1458" s="247"/>
      <c r="U1458" s="248" t="str">
        <f>IF(AND(R1458&lt;&gt;"",S1458&lt;&gt;"",Q1458&lt;&gt;""),ROUND(MIN(IF(OR(Q1458="OZZ",Q1458="ZZ"),5000,17300),TRUNC(0.75*(SUMIF($D$12:$D1458,$D1458,R$12:R1458)+SUMIF($D$12:$D1458,$D1458,S$12:S1458)),2)) - SUMIF($D$12:$D1457,$D1458,U$12:U1457),2),"")</f>
        <v/>
      </c>
      <c r="V1458" s="248" t="str">
        <f>IF(AND(R1458&lt;&gt;"",S1458&lt;&gt;"",T1458&lt;&gt;"",Q1458&lt;&gt;"",AL1458&lt;&gt;""),IF(OR(Q1458="OZZ",Q1458="ZZ"),ROUND(0-SUMIF($D$12:$D1457,$D1458,V$12:V1457),2),IF(T1458=0,0,ROUND(MIN(MIN(17300,TRUNC(0.75*(SUMIF($D$12:$D$2012,$D1458,R$12:R$2012)+SUMIF($D$12:$D$2012,$D1458,S$12:S$2012)),2)+SUMIF($D$12:$D1458,$D1458,AL$12:AL1458))-SUMIF($D$12:$D1457,$D1458,V$12:V1457)-SUMIF($D$12:$D$2012,$D1458,U$12:U$2012),AL1458),2))),"")</f>
        <v/>
      </c>
      <c r="W1458" s="250" t="str">
        <f>IF(Q1458&lt;&gt;"",1000 - SUMIF($D$12:$D1457,$D1458,W$12:W1457),"")</f>
        <v/>
      </c>
      <c r="X1458" s="106"/>
      <c r="Y1458" s="247"/>
      <c r="Z1458" s="247"/>
      <c r="AA1458" s="247"/>
      <c r="AB1458" s="248" t="str">
        <f>IF(AND(Y1458&lt;&gt;"",Z1458&lt;&gt;"",X1458&lt;&gt;""),ROUND(MIN(IF(OR(X1458="OZZ",X1458="ZZ"),5000,17300),TRUNC(0.75*(SUMIF($D$12:$D1458,$D1458,Y$12:Y1458)+SUMIF($D$12:$D1458,$D1458,Z$12:Z1458)),2)) - SUMIF($D$12:$D1457,$D1458,AB$12:AB1457),2),"")</f>
        <v/>
      </c>
      <c r="AC1458" s="251" t="str">
        <f>IF(AND(Y1458&lt;&gt;"",Z1458&lt;&gt;"",AA1458&lt;&gt;"",X1458&lt;&gt;"",AP1458&lt;&gt;""),IF(OR(X1458="OZZ",X1458="ZZ"),ROUND(0-SUMIF($D$12:$D1457,$D1458,AC$12:AC1457),2),IF(AA1458=0,0,ROUND(MIN(MIN(17300,TRUNC(0.75*(SUMIF($D$12:$D$2012,$D1458,Y$12:Y$2012)+SUMIF($D$12:$D$2012,$D1458,Z$12:Z$2012)),2)+SUMIF($D$12:$D1458,$D1458,AP$12:AP1458))-SUMIF($D$12:$D1457,$D1458,AC$12:AC1457)-SUMIF($D$12:$D$2012,$D1458,AB$12:AB$2012),AP1458),2))),"")</f>
        <v/>
      </c>
      <c r="AD1458" s="250" t="str">
        <f>IF(X1458&lt;&gt;"",1000 - SUMIF($D$12:$D1457,$D1458,AD$12:AD1457),"")</f>
        <v/>
      </c>
      <c r="AE1458" s="252"/>
      <c r="AF1458" s="253"/>
      <c r="AG1458" s="254"/>
      <c r="AH1458" s="255" t="str">
        <f t="shared" si="483"/>
        <v/>
      </c>
      <c r="AI1458" s="256"/>
      <c r="AJ1458" s="253"/>
      <c r="AK1458" s="254"/>
      <c r="AL1458" s="255" t="str">
        <f t="shared" si="484"/>
        <v/>
      </c>
      <c r="AM1458" s="256"/>
      <c r="AN1458" s="253"/>
      <c r="AO1458" s="254"/>
      <c r="AP1458" s="255" t="str">
        <f t="shared" si="462"/>
        <v/>
      </c>
      <c r="AQ1458" s="68"/>
      <c r="AR1458" s="68"/>
      <c r="AS1458" s="115"/>
      <c r="AT1458" s="68"/>
      <c r="AU1458" s="113" t="str">
        <f>IF(D1458&lt;&gt; "", IF(COUNTIF($D$12:$D1458,$D1458)&gt;1,0,IF(SUM(N1458,U1458,AB1458)&gt;0,IF(AND(X1458="",OR(Q1458&lt;&gt;"",J1458&lt;&gt;"")),IF(Q1458&lt;&gt;"",Q1458,IF(J1458&lt;&gt;"",J1458,0)),IF(AND(Q1458&lt;&gt;"",J1458&lt;&gt;"",Q1458=J1458),Q1458,X1458)),0)),"")</f>
        <v/>
      </c>
      <c r="AV1458" s="113" t="str">
        <f>IF(D1458&lt;&gt;"",IF(COUNTIF($D$12:$D1458,$D1458)&gt;1,0,IF(SUM(O1458,V1458,AC1458)&gt;0,IF(AND(X1458="",OR(Q1458&lt;&gt;"",J1458&lt;&gt;"")),IF(Q1458&lt;&gt;"",Q1458,IF(J1458&lt;&gt;"",J1458,0)),IF(AND(Q1458&lt;&gt;"",J1458&lt;&gt;"",Q1458=J1458),Q1458,X1458)),0)),"")</f>
        <v/>
      </c>
      <c r="AW1458" s="113" t="str">
        <f>IF(D1458&lt;&gt;"",IF(COUNTIF($D$12:$D1458,$D1458)&gt;1,0,IF(SUM(P1458,W1458,AD1458)&gt;0,IF(AND(X1458="",OR(Q1458&lt;&gt;"",J1458&lt;&gt;"")),IF(Q1458&lt;&gt;"",Q1458,IF(J1458&lt;&gt;"",J1458,0)),IF(AND(Q1458&lt;&gt;"",J1458&lt;&gt;"",Q1458=J1458),Q1458,X1458)),0)),"")</f>
        <v/>
      </c>
      <c r="AX1458" s="68" t="str">
        <f t="shared" si="463"/>
        <v/>
      </c>
      <c r="AY1458" s="68" t="str">
        <f t="shared" si="464"/>
        <v/>
      </c>
      <c r="AZ1458" s="68" t="str">
        <f t="shared" si="465"/>
        <v/>
      </c>
      <c r="BA1458" s="68" t="str">
        <f t="shared" si="466"/>
        <v/>
      </c>
      <c r="BB1458" s="68" t="str">
        <f t="shared" si="467"/>
        <v/>
      </c>
      <c r="BC1458" s="68" t="str">
        <f t="shared" si="468"/>
        <v/>
      </c>
      <c r="BD1458" s="68" t="str">
        <f t="shared" si="469"/>
        <v/>
      </c>
      <c r="BE1458" s="62" t="str">
        <f t="shared" si="470"/>
        <v/>
      </c>
      <c r="BF1458" s="62" t="str">
        <f t="shared" si="471"/>
        <v/>
      </c>
      <c r="BG1458" s="62"/>
      <c r="BH1458" s="62" t="str">
        <f t="shared" si="472"/>
        <v/>
      </c>
      <c r="BI1458" s="62" t="str">
        <f t="shared" si="473"/>
        <v/>
      </c>
      <c r="BJ1458" s="114"/>
      <c r="BK1458" s="62" t="str">
        <f t="shared" si="474"/>
        <v/>
      </c>
      <c r="BL1458" s="62" t="str">
        <f t="shared" si="475"/>
        <v/>
      </c>
      <c r="BM1458" s="62" t="str">
        <f t="shared" si="476"/>
        <v/>
      </c>
      <c r="BN1458" s="62" t="str">
        <f t="shared" si="477"/>
        <v/>
      </c>
      <c r="BO1458" s="62" t="str">
        <f t="shared" si="478"/>
        <v/>
      </c>
      <c r="BP1458" s="62" t="str">
        <f t="shared" si="479"/>
        <v/>
      </c>
      <c r="BQ1458" s="96"/>
      <c r="BR1458" s="96"/>
      <c r="BS1458" s="96"/>
      <c r="BT1458" s="96"/>
      <c r="BU1458" s="96"/>
      <c r="BV1458" s="96"/>
      <c r="BW1458" s="96"/>
      <c r="BX1458" s="96"/>
      <c r="BY1458" s="96"/>
      <c r="BZ1458" s="96"/>
      <c r="CA1458" s="96"/>
      <c r="CB1458" s="96"/>
      <c r="CC1458" s="96"/>
      <c r="CD1458" s="96"/>
      <c r="CE1458" s="96"/>
      <c r="CF1458" s="96"/>
      <c r="CG1458" s="96"/>
      <c r="CH1458" s="96"/>
      <c r="CI1458" s="96"/>
      <c r="CJ1458" s="96"/>
      <c r="CK1458" s="96"/>
      <c r="CL1458" s="96"/>
      <c r="CM1458" s="96"/>
      <c r="CN1458" s="96"/>
      <c r="CO1458" s="96"/>
      <c r="CP1458" s="96"/>
      <c r="CQ1458" s="96"/>
      <c r="CR1458" s="96"/>
      <c r="CS1458" s="96"/>
    </row>
    <row r="1459" spans="1:97" ht="18.75" customHeight="1" x14ac:dyDescent="0.2">
      <c r="A1459" s="3">
        <f t="shared" si="480"/>
        <v>1447</v>
      </c>
      <c r="B1459" s="263"/>
      <c r="C1459" s="263"/>
      <c r="D1459" s="263"/>
      <c r="E1459" s="259"/>
      <c r="F1459" s="259"/>
      <c r="G1459" s="43"/>
      <c r="H1459" s="264"/>
      <c r="I1459" s="261"/>
      <c r="J1459" s="106"/>
      <c r="K1459" s="247"/>
      <c r="L1459" s="247"/>
      <c r="M1459" s="247"/>
      <c r="N1459" s="248" t="str">
        <f>IF(AND(K1459&lt;&gt;"",L1459&lt;&gt;"",J1459&lt;&gt;""),ROUND(MIN(IF(OR(J1459="OZZ",J1459="ZZ"),5000,17300),TRUNC(0.75*(SUMIF($D$12:$D1459,$D1459,K$12:K1459)+SUMIF($D$12:$D1459,$D1459,L$12:L1459)),2)) - SUMIF($D$12:$D1458,$D1459,N$12:N1458),2),"")</f>
        <v/>
      </c>
      <c r="O1459" s="249" t="str">
        <f>IF(AND(K1459&lt;&gt;"",L1459&lt;&gt;"",M1459&lt;&gt;"",J1459&lt;&gt;"",AH1459&lt;&gt;""),IF(OR(J1459="OZZ",J1459="ZZ"),ROUND(0-SUMIF($D$12:$D1458,$D1459,O$12:O1458),2),IF(M1459=0,0,ROUND(MIN(MIN(17300,TRUNC(0.75*(SUMIF($D$12:$D$2012,$D1459,K$12:K$2012)+SUMIF($D$12:$D$2012,$D1459,L$12:L$2012)),2)+SUMIF($D$12:$D1459,$D1459,AH$12:AH1459))-SUMIF($D$12:$D1458,$D1459,O$12:O1458)-SUMIF($D$12:$D$2012,$D1459,N$12:N$2012),AH1459),2))),"")</f>
        <v/>
      </c>
      <c r="P1459" s="250" t="str">
        <f>IF(J1459&lt;&gt;"",1000 - SUMIF($D$12:$D1458,$D1459,P$12:P1458),"")</f>
        <v/>
      </c>
      <c r="Q1459" s="106"/>
      <c r="R1459" s="247"/>
      <c r="S1459" s="247"/>
      <c r="T1459" s="247"/>
      <c r="U1459" s="248" t="str">
        <f>IF(AND(R1459&lt;&gt;"",S1459&lt;&gt;"",Q1459&lt;&gt;""),ROUND(MIN(IF(OR(Q1459="OZZ",Q1459="ZZ"),5000,17300),TRUNC(0.75*(SUMIF($D$12:$D1459,$D1459,R$12:R1459)+SUMIF($D$12:$D1459,$D1459,S$12:S1459)),2)) - SUMIF($D$12:$D1458,$D1459,U$12:U1458),2),"")</f>
        <v/>
      </c>
      <c r="V1459" s="248" t="str">
        <f>IF(AND(R1459&lt;&gt;"",S1459&lt;&gt;"",T1459&lt;&gt;"",Q1459&lt;&gt;"",AL1459&lt;&gt;""),IF(OR(Q1459="OZZ",Q1459="ZZ"),ROUND(0-SUMIF($D$12:$D1458,$D1459,V$12:V1458),2),IF(T1459=0,0,ROUND(MIN(MIN(17300,TRUNC(0.75*(SUMIF($D$12:$D$2012,$D1459,R$12:R$2012)+SUMIF($D$12:$D$2012,$D1459,S$12:S$2012)),2)+SUMIF($D$12:$D1459,$D1459,AL$12:AL1459))-SUMIF($D$12:$D1458,$D1459,V$12:V1458)-SUMIF($D$12:$D$2012,$D1459,U$12:U$2012),AL1459),2))),"")</f>
        <v/>
      </c>
      <c r="W1459" s="250" t="str">
        <f>IF(Q1459&lt;&gt;"",1000 - SUMIF($D$12:$D1458,$D1459,W$12:W1458),"")</f>
        <v/>
      </c>
      <c r="X1459" s="106"/>
      <c r="Y1459" s="247"/>
      <c r="Z1459" s="247"/>
      <c r="AA1459" s="247"/>
      <c r="AB1459" s="248" t="str">
        <f>IF(AND(Y1459&lt;&gt;"",Z1459&lt;&gt;"",X1459&lt;&gt;""),ROUND(MIN(IF(OR(X1459="OZZ",X1459="ZZ"),5000,17300),TRUNC(0.75*(SUMIF($D$12:$D1459,$D1459,Y$12:Y1459)+SUMIF($D$12:$D1459,$D1459,Z$12:Z1459)),2)) - SUMIF($D$12:$D1458,$D1459,AB$12:AB1458),2),"")</f>
        <v/>
      </c>
      <c r="AC1459" s="251" t="str">
        <f>IF(AND(Y1459&lt;&gt;"",Z1459&lt;&gt;"",AA1459&lt;&gt;"",X1459&lt;&gt;"",AP1459&lt;&gt;""),IF(OR(X1459="OZZ",X1459="ZZ"),ROUND(0-SUMIF($D$12:$D1458,$D1459,AC$12:AC1458),2),IF(AA1459=0,0,ROUND(MIN(MIN(17300,TRUNC(0.75*(SUMIF($D$12:$D$2012,$D1459,Y$12:Y$2012)+SUMIF($D$12:$D$2012,$D1459,Z$12:Z$2012)),2)+SUMIF($D$12:$D1459,$D1459,AP$12:AP1459))-SUMIF($D$12:$D1458,$D1459,AC$12:AC1458)-SUMIF($D$12:$D$2012,$D1459,AB$12:AB$2012),AP1459),2))),"")</f>
        <v/>
      </c>
      <c r="AD1459" s="250" t="str">
        <f>IF(X1459&lt;&gt;"",1000 - SUMIF($D$12:$D1458,$D1459,AD$12:AD1458),"")</f>
        <v/>
      </c>
      <c r="AE1459" s="252"/>
      <c r="AF1459" s="253"/>
      <c r="AG1459" s="254"/>
      <c r="AH1459" s="255" t="str">
        <f t="shared" si="483"/>
        <v/>
      </c>
      <c r="AI1459" s="256"/>
      <c r="AJ1459" s="253"/>
      <c r="AK1459" s="254"/>
      <c r="AL1459" s="255" t="str">
        <f t="shared" si="484"/>
        <v/>
      </c>
      <c r="AM1459" s="256"/>
      <c r="AN1459" s="253"/>
      <c r="AO1459" s="254"/>
      <c r="AP1459" s="255" t="str">
        <f t="shared" si="462"/>
        <v/>
      </c>
      <c r="AQ1459" s="68"/>
      <c r="AR1459" s="68"/>
      <c r="AS1459" s="115"/>
      <c r="AT1459" s="68"/>
      <c r="AU1459" s="113" t="str">
        <f>IF(D1459&lt;&gt; "", IF(COUNTIF($D$12:$D1459,$D1459)&gt;1,0,IF(SUM(N1459,U1459,AB1459)&gt;0,IF(AND(X1459="",OR(Q1459&lt;&gt;"",J1459&lt;&gt;"")),IF(Q1459&lt;&gt;"",Q1459,IF(J1459&lt;&gt;"",J1459,0)),IF(AND(Q1459&lt;&gt;"",J1459&lt;&gt;"",Q1459=J1459),Q1459,X1459)),0)),"")</f>
        <v/>
      </c>
      <c r="AV1459" s="113" t="str">
        <f>IF(D1459&lt;&gt;"",IF(COUNTIF($D$12:$D1459,$D1459)&gt;1,0,IF(SUM(O1459,V1459,AC1459)&gt;0,IF(AND(X1459="",OR(Q1459&lt;&gt;"",J1459&lt;&gt;"")),IF(Q1459&lt;&gt;"",Q1459,IF(J1459&lt;&gt;"",J1459,0)),IF(AND(Q1459&lt;&gt;"",J1459&lt;&gt;"",Q1459=J1459),Q1459,X1459)),0)),"")</f>
        <v/>
      </c>
      <c r="AW1459" s="113" t="str">
        <f>IF(D1459&lt;&gt;"",IF(COUNTIF($D$12:$D1459,$D1459)&gt;1,0,IF(SUM(P1459,W1459,AD1459)&gt;0,IF(AND(X1459="",OR(Q1459&lt;&gt;"",J1459&lt;&gt;"")),IF(Q1459&lt;&gt;"",Q1459,IF(J1459&lt;&gt;"",J1459,0)),IF(AND(Q1459&lt;&gt;"",J1459&lt;&gt;"",Q1459=J1459),Q1459,X1459)),0)),"")</f>
        <v/>
      </c>
      <c r="AX1459" s="68" t="str">
        <f t="shared" si="463"/>
        <v/>
      </c>
      <c r="AY1459" s="68" t="str">
        <f t="shared" si="464"/>
        <v/>
      </c>
      <c r="AZ1459" s="68" t="str">
        <f t="shared" si="465"/>
        <v/>
      </c>
      <c r="BA1459" s="68" t="str">
        <f t="shared" si="466"/>
        <v/>
      </c>
      <c r="BB1459" s="68" t="str">
        <f t="shared" si="467"/>
        <v/>
      </c>
      <c r="BC1459" s="68" t="str">
        <f t="shared" si="468"/>
        <v/>
      </c>
      <c r="BD1459" s="68" t="str">
        <f t="shared" si="469"/>
        <v/>
      </c>
      <c r="BE1459" s="62" t="str">
        <f t="shared" si="470"/>
        <v/>
      </c>
      <c r="BF1459" s="62" t="str">
        <f t="shared" si="471"/>
        <v/>
      </c>
      <c r="BG1459" s="62"/>
      <c r="BH1459" s="62" t="str">
        <f t="shared" si="472"/>
        <v/>
      </c>
      <c r="BI1459" s="62" t="str">
        <f t="shared" si="473"/>
        <v/>
      </c>
      <c r="BJ1459" s="114"/>
      <c r="BK1459" s="62" t="str">
        <f t="shared" si="474"/>
        <v/>
      </c>
      <c r="BL1459" s="62" t="str">
        <f t="shared" si="475"/>
        <v/>
      </c>
      <c r="BM1459" s="62" t="str">
        <f t="shared" si="476"/>
        <v/>
      </c>
      <c r="BN1459" s="62" t="str">
        <f t="shared" si="477"/>
        <v/>
      </c>
      <c r="BO1459" s="62" t="str">
        <f t="shared" si="478"/>
        <v/>
      </c>
      <c r="BP1459" s="62" t="str">
        <f t="shared" si="479"/>
        <v/>
      </c>
      <c r="BQ1459" s="96"/>
      <c r="BR1459" s="96"/>
      <c r="BS1459" s="96"/>
      <c r="BT1459" s="96"/>
      <c r="BU1459" s="96"/>
      <c r="BV1459" s="96"/>
      <c r="BW1459" s="96"/>
      <c r="BX1459" s="96"/>
      <c r="BY1459" s="96"/>
      <c r="BZ1459" s="96"/>
      <c r="CA1459" s="96"/>
      <c r="CB1459" s="96"/>
      <c r="CC1459" s="96"/>
      <c r="CD1459" s="96"/>
      <c r="CE1459" s="96"/>
      <c r="CF1459" s="96"/>
      <c r="CG1459" s="96"/>
      <c r="CH1459" s="96"/>
      <c r="CI1459" s="96"/>
      <c r="CJ1459" s="96"/>
      <c r="CK1459" s="96"/>
      <c r="CL1459" s="96"/>
      <c r="CM1459" s="96"/>
      <c r="CN1459" s="96"/>
      <c r="CO1459" s="96"/>
      <c r="CP1459" s="96"/>
      <c r="CQ1459" s="96"/>
      <c r="CR1459" s="96"/>
      <c r="CS1459" s="96"/>
    </row>
    <row r="1460" spans="1:97" ht="18.75" customHeight="1" x14ac:dyDescent="0.2">
      <c r="A1460" s="3">
        <f t="shared" si="480"/>
        <v>1448</v>
      </c>
      <c r="B1460" s="263"/>
      <c r="C1460" s="263"/>
      <c r="D1460" s="263"/>
      <c r="E1460" s="259"/>
      <c r="F1460" s="259"/>
      <c r="G1460" s="43"/>
      <c r="H1460" s="264"/>
      <c r="I1460" s="261"/>
      <c r="J1460" s="106"/>
      <c r="K1460" s="247"/>
      <c r="L1460" s="247"/>
      <c r="M1460" s="247"/>
      <c r="N1460" s="248" t="str">
        <f>IF(AND(K1460&lt;&gt;"",L1460&lt;&gt;"",J1460&lt;&gt;""),ROUND(MIN(IF(OR(J1460="OZZ",J1460="ZZ"),5000,17300),TRUNC(0.75*(SUMIF($D$12:$D1460,$D1460,K$12:K1460)+SUMIF($D$12:$D1460,$D1460,L$12:L1460)),2)) - SUMIF($D$12:$D1459,$D1460,N$12:N1459),2),"")</f>
        <v/>
      </c>
      <c r="O1460" s="249" t="str">
        <f>IF(AND(K1460&lt;&gt;"",L1460&lt;&gt;"",M1460&lt;&gt;"",J1460&lt;&gt;"",AH1460&lt;&gt;""),IF(OR(J1460="OZZ",J1460="ZZ"),ROUND(0-SUMIF($D$12:$D1459,$D1460,O$12:O1459),2),IF(M1460=0,0,ROUND(MIN(MIN(17300,TRUNC(0.75*(SUMIF($D$12:$D$2012,$D1460,K$12:K$2012)+SUMIF($D$12:$D$2012,$D1460,L$12:L$2012)),2)+SUMIF($D$12:$D1460,$D1460,AH$12:AH1460))-SUMIF($D$12:$D1459,$D1460,O$12:O1459)-SUMIF($D$12:$D$2012,$D1460,N$12:N$2012),AH1460),2))),"")</f>
        <v/>
      </c>
      <c r="P1460" s="250" t="str">
        <f>IF(J1460&lt;&gt;"",1000 - SUMIF($D$12:$D1459,$D1460,P$12:P1459),"")</f>
        <v/>
      </c>
      <c r="Q1460" s="106"/>
      <c r="R1460" s="247"/>
      <c r="S1460" s="247"/>
      <c r="T1460" s="247"/>
      <c r="U1460" s="248" t="str">
        <f>IF(AND(R1460&lt;&gt;"",S1460&lt;&gt;"",Q1460&lt;&gt;""),ROUND(MIN(IF(OR(Q1460="OZZ",Q1460="ZZ"),5000,17300),TRUNC(0.75*(SUMIF($D$12:$D1460,$D1460,R$12:R1460)+SUMIF($D$12:$D1460,$D1460,S$12:S1460)),2)) - SUMIF($D$12:$D1459,$D1460,U$12:U1459),2),"")</f>
        <v/>
      </c>
      <c r="V1460" s="248" t="str">
        <f>IF(AND(R1460&lt;&gt;"",S1460&lt;&gt;"",T1460&lt;&gt;"",Q1460&lt;&gt;"",AL1460&lt;&gt;""),IF(OR(Q1460="OZZ",Q1460="ZZ"),ROUND(0-SUMIF($D$12:$D1459,$D1460,V$12:V1459),2),IF(T1460=0,0,ROUND(MIN(MIN(17300,TRUNC(0.75*(SUMIF($D$12:$D$2012,$D1460,R$12:R$2012)+SUMIF($D$12:$D$2012,$D1460,S$12:S$2012)),2)+SUMIF($D$12:$D1460,$D1460,AL$12:AL1460))-SUMIF($D$12:$D1459,$D1460,V$12:V1459)-SUMIF($D$12:$D$2012,$D1460,U$12:U$2012),AL1460),2))),"")</f>
        <v/>
      </c>
      <c r="W1460" s="250" t="str">
        <f>IF(Q1460&lt;&gt;"",1000 - SUMIF($D$12:$D1459,$D1460,W$12:W1459),"")</f>
        <v/>
      </c>
      <c r="X1460" s="106"/>
      <c r="Y1460" s="247"/>
      <c r="Z1460" s="247"/>
      <c r="AA1460" s="247"/>
      <c r="AB1460" s="248" t="str">
        <f>IF(AND(Y1460&lt;&gt;"",Z1460&lt;&gt;"",X1460&lt;&gt;""),ROUND(MIN(IF(OR(X1460="OZZ",X1460="ZZ"),5000,17300),TRUNC(0.75*(SUMIF($D$12:$D1460,$D1460,Y$12:Y1460)+SUMIF($D$12:$D1460,$D1460,Z$12:Z1460)),2)) - SUMIF($D$12:$D1459,$D1460,AB$12:AB1459),2),"")</f>
        <v/>
      </c>
      <c r="AC1460" s="251" t="str">
        <f>IF(AND(Y1460&lt;&gt;"",Z1460&lt;&gt;"",AA1460&lt;&gt;"",X1460&lt;&gt;"",AP1460&lt;&gt;""),IF(OR(X1460="OZZ",X1460="ZZ"),ROUND(0-SUMIF($D$12:$D1459,$D1460,AC$12:AC1459),2),IF(AA1460=0,0,ROUND(MIN(MIN(17300,TRUNC(0.75*(SUMIF($D$12:$D$2012,$D1460,Y$12:Y$2012)+SUMIF($D$12:$D$2012,$D1460,Z$12:Z$2012)),2)+SUMIF($D$12:$D1460,$D1460,AP$12:AP1460))-SUMIF($D$12:$D1459,$D1460,AC$12:AC1459)-SUMIF($D$12:$D$2012,$D1460,AB$12:AB$2012),AP1460),2))),"")</f>
        <v/>
      </c>
      <c r="AD1460" s="250" t="str">
        <f>IF(X1460&lt;&gt;"",1000 - SUMIF($D$12:$D1459,$D1460,AD$12:AD1459),"")</f>
        <v/>
      </c>
      <c r="AE1460" s="252"/>
      <c r="AF1460" s="253"/>
      <c r="AG1460" s="254"/>
      <c r="AH1460" s="255" t="str">
        <f t="shared" si="483"/>
        <v/>
      </c>
      <c r="AI1460" s="256"/>
      <c r="AJ1460" s="253"/>
      <c r="AK1460" s="254"/>
      <c r="AL1460" s="255" t="str">
        <f t="shared" si="484"/>
        <v/>
      </c>
      <c r="AM1460" s="256"/>
      <c r="AN1460" s="253"/>
      <c r="AO1460" s="254"/>
      <c r="AP1460" s="255" t="str">
        <f t="shared" si="462"/>
        <v/>
      </c>
      <c r="AQ1460" s="68"/>
      <c r="AR1460" s="68"/>
      <c r="AS1460" s="115"/>
      <c r="AT1460" s="68"/>
      <c r="AU1460" s="113" t="str">
        <f>IF(D1460&lt;&gt; "", IF(COUNTIF($D$12:$D1460,$D1460)&gt;1,0,IF(SUM(N1460,U1460,AB1460)&gt;0,IF(AND(X1460="",OR(Q1460&lt;&gt;"",J1460&lt;&gt;"")),IF(Q1460&lt;&gt;"",Q1460,IF(J1460&lt;&gt;"",J1460,0)),IF(AND(Q1460&lt;&gt;"",J1460&lt;&gt;"",Q1460=J1460),Q1460,X1460)),0)),"")</f>
        <v/>
      </c>
      <c r="AV1460" s="113" t="str">
        <f>IF(D1460&lt;&gt;"",IF(COUNTIF($D$12:$D1460,$D1460)&gt;1,0,IF(SUM(O1460,V1460,AC1460)&gt;0,IF(AND(X1460="",OR(Q1460&lt;&gt;"",J1460&lt;&gt;"")),IF(Q1460&lt;&gt;"",Q1460,IF(J1460&lt;&gt;"",J1460,0)),IF(AND(Q1460&lt;&gt;"",J1460&lt;&gt;"",Q1460=J1460),Q1460,X1460)),0)),"")</f>
        <v/>
      </c>
      <c r="AW1460" s="113" t="str">
        <f>IF(D1460&lt;&gt;"",IF(COUNTIF($D$12:$D1460,$D1460)&gt;1,0,IF(SUM(P1460,W1460,AD1460)&gt;0,IF(AND(X1460="",OR(Q1460&lt;&gt;"",J1460&lt;&gt;"")),IF(Q1460&lt;&gt;"",Q1460,IF(J1460&lt;&gt;"",J1460,0)),IF(AND(Q1460&lt;&gt;"",J1460&lt;&gt;"",Q1460=J1460),Q1460,X1460)),0)),"")</f>
        <v/>
      </c>
      <c r="AX1460" s="68" t="str">
        <f t="shared" si="463"/>
        <v/>
      </c>
      <c r="AY1460" s="68" t="str">
        <f t="shared" si="464"/>
        <v/>
      </c>
      <c r="AZ1460" s="68" t="str">
        <f t="shared" si="465"/>
        <v/>
      </c>
      <c r="BA1460" s="68" t="str">
        <f t="shared" si="466"/>
        <v/>
      </c>
      <c r="BB1460" s="68" t="str">
        <f t="shared" si="467"/>
        <v/>
      </c>
      <c r="BC1460" s="68" t="str">
        <f t="shared" si="468"/>
        <v/>
      </c>
      <c r="BD1460" s="68" t="str">
        <f t="shared" si="469"/>
        <v/>
      </c>
      <c r="BE1460" s="62" t="str">
        <f t="shared" si="470"/>
        <v/>
      </c>
      <c r="BF1460" s="62" t="str">
        <f t="shared" si="471"/>
        <v/>
      </c>
      <c r="BG1460" s="62"/>
      <c r="BH1460" s="62" t="str">
        <f t="shared" si="472"/>
        <v/>
      </c>
      <c r="BI1460" s="62" t="str">
        <f t="shared" si="473"/>
        <v/>
      </c>
      <c r="BJ1460" s="114"/>
      <c r="BK1460" s="62" t="str">
        <f t="shared" si="474"/>
        <v/>
      </c>
      <c r="BL1460" s="62" t="str">
        <f t="shared" si="475"/>
        <v/>
      </c>
      <c r="BM1460" s="62" t="str">
        <f t="shared" si="476"/>
        <v/>
      </c>
      <c r="BN1460" s="62" t="str">
        <f t="shared" si="477"/>
        <v/>
      </c>
      <c r="BO1460" s="62" t="str">
        <f t="shared" si="478"/>
        <v/>
      </c>
      <c r="BP1460" s="62" t="str">
        <f t="shared" si="479"/>
        <v/>
      </c>
      <c r="BQ1460" s="96"/>
      <c r="BR1460" s="96"/>
      <c r="BS1460" s="96"/>
      <c r="BT1460" s="96"/>
      <c r="BU1460" s="96"/>
      <c r="BV1460" s="96"/>
      <c r="BW1460" s="96"/>
      <c r="BX1460" s="96"/>
      <c r="BY1460" s="96"/>
      <c r="BZ1460" s="96"/>
      <c r="CA1460" s="96"/>
      <c r="CB1460" s="96"/>
      <c r="CC1460" s="96"/>
      <c r="CD1460" s="96"/>
      <c r="CE1460" s="96"/>
      <c r="CF1460" s="96"/>
      <c r="CG1460" s="96"/>
      <c r="CH1460" s="96"/>
      <c r="CI1460" s="96"/>
      <c r="CJ1460" s="96"/>
      <c r="CK1460" s="96"/>
      <c r="CL1460" s="96"/>
      <c r="CM1460" s="96"/>
      <c r="CN1460" s="96"/>
      <c r="CO1460" s="96"/>
      <c r="CP1460" s="96"/>
      <c r="CQ1460" s="96"/>
      <c r="CR1460" s="96"/>
      <c r="CS1460" s="96"/>
    </row>
    <row r="1461" spans="1:97" ht="18.75" customHeight="1" x14ac:dyDescent="0.2">
      <c r="A1461" s="3">
        <f t="shared" si="480"/>
        <v>1449</v>
      </c>
      <c r="B1461" s="263"/>
      <c r="C1461" s="263"/>
      <c r="D1461" s="263"/>
      <c r="E1461" s="259"/>
      <c r="F1461" s="259"/>
      <c r="G1461" s="43"/>
      <c r="H1461" s="264"/>
      <c r="I1461" s="261"/>
      <c r="J1461" s="106"/>
      <c r="K1461" s="247"/>
      <c r="L1461" s="247"/>
      <c r="M1461" s="247"/>
      <c r="N1461" s="248" t="str">
        <f>IF(AND(K1461&lt;&gt;"",L1461&lt;&gt;"",J1461&lt;&gt;""),ROUND(MIN(IF(OR(J1461="OZZ",J1461="ZZ"),5000,17300),TRUNC(0.75*(SUMIF($D$12:$D1461,$D1461,K$12:K1461)+SUMIF($D$12:$D1461,$D1461,L$12:L1461)),2)) - SUMIF($D$12:$D1460,$D1461,N$12:N1460),2),"")</f>
        <v/>
      </c>
      <c r="O1461" s="249" t="str">
        <f>IF(AND(K1461&lt;&gt;"",L1461&lt;&gt;"",M1461&lt;&gt;"",J1461&lt;&gt;"",AH1461&lt;&gt;""),IF(OR(J1461="OZZ",J1461="ZZ"),ROUND(0-SUMIF($D$12:$D1460,$D1461,O$12:O1460),2),IF(M1461=0,0,ROUND(MIN(MIN(17300,TRUNC(0.75*(SUMIF($D$12:$D$2012,$D1461,K$12:K$2012)+SUMIF($D$12:$D$2012,$D1461,L$12:L$2012)),2)+SUMIF($D$12:$D1461,$D1461,AH$12:AH1461))-SUMIF($D$12:$D1460,$D1461,O$12:O1460)-SUMIF($D$12:$D$2012,$D1461,N$12:N$2012),AH1461),2))),"")</f>
        <v/>
      </c>
      <c r="P1461" s="250" t="str">
        <f>IF(J1461&lt;&gt;"",1000 - SUMIF($D$12:$D1460,$D1461,P$12:P1460),"")</f>
        <v/>
      </c>
      <c r="Q1461" s="106"/>
      <c r="R1461" s="247"/>
      <c r="S1461" s="247"/>
      <c r="T1461" s="247"/>
      <c r="U1461" s="248" t="str">
        <f>IF(AND(R1461&lt;&gt;"",S1461&lt;&gt;"",Q1461&lt;&gt;""),ROUND(MIN(IF(OR(Q1461="OZZ",Q1461="ZZ"),5000,17300),TRUNC(0.75*(SUMIF($D$12:$D1461,$D1461,R$12:R1461)+SUMIF($D$12:$D1461,$D1461,S$12:S1461)),2)) - SUMIF($D$12:$D1460,$D1461,U$12:U1460),2),"")</f>
        <v/>
      </c>
      <c r="V1461" s="248" t="str">
        <f>IF(AND(R1461&lt;&gt;"",S1461&lt;&gt;"",T1461&lt;&gt;"",Q1461&lt;&gt;"",AL1461&lt;&gt;""),IF(OR(Q1461="OZZ",Q1461="ZZ"),ROUND(0-SUMIF($D$12:$D1460,$D1461,V$12:V1460),2),IF(T1461=0,0,ROUND(MIN(MIN(17300,TRUNC(0.75*(SUMIF($D$12:$D$2012,$D1461,R$12:R$2012)+SUMIF($D$12:$D$2012,$D1461,S$12:S$2012)),2)+SUMIF($D$12:$D1461,$D1461,AL$12:AL1461))-SUMIF($D$12:$D1460,$D1461,V$12:V1460)-SUMIF($D$12:$D$2012,$D1461,U$12:U$2012),AL1461),2))),"")</f>
        <v/>
      </c>
      <c r="W1461" s="250" t="str">
        <f>IF(Q1461&lt;&gt;"",1000 - SUMIF($D$12:$D1460,$D1461,W$12:W1460),"")</f>
        <v/>
      </c>
      <c r="X1461" s="106"/>
      <c r="Y1461" s="247"/>
      <c r="Z1461" s="247"/>
      <c r="AA1461" s="247"/>
      <c r="AB1461" s="248" t="str">
        <f>IF(AND(Y1461&lt;&gt;"",Z1461&lt;&gt;"",X1461&lt;&gt;""),ROUND(MIN(IF(OR(X1461="OZZ",X1461="ZZ"),5000,17300),TRUNC(0.75*(SUMIF($D$12:$D1461,$D1461,Y$12:Y1461)+SUMIF($D$12:$D1461,$D1461,Z$12:Z1461)),2)) - SUMIF($D$12:$D1460,$D1461,AB$12:AB1460),2),"")</f>
        <v/>
      </c>
      <c r="AC1461" s="251" t="str">
        <f>IF(AND(Y1461&lt;&gt;"",Z1461&lt;&gt;"",AA1461&lt;&gt;"",X1461&lt;&gt;"",AP1461&lt;&gt;""),IF(OR(X1461="OZZ",X1461="ZZ"),ROUND(0-SUMIF($D$12:$D1460,$D1461,AC$12:AC1460),2),IF(AA1461=0,0,ROUND(MIN(MIN(17300,TRUNC(0.75*(SUMIF($D$12:$D$2012,$D1461,Y$12:Y$2012)+SUMIF($D$12:$D$2012,$D1461,Z$12:Z$2012)),2)+SUMIF($D$12:$D1461,$D1461,AP$12:AP1461))-SUMIF($D$12:$D1460,$D1461,AC$12:AC1460)-SUMIF($D$12:$D$2012,$D1461,AB$12:AB$2012),AP1461),2))),"")</f>
        <v/>
      </c>
      <c r="AD1461" s="250" t="str">
        <f>IF(X1461&lt;&gt;"",1000 - SUMIF($D$12:$D1460,$D1461,AD$12:AD1460),"")</f>
        <v/>
      </c>
      <c r="AE1461" s="252"/>
      <c r="AF1461" s="253"/>
      <c r="AG1461" s="254"/>
      <c r="AH1461" s="255" t="str">
        <f t="shared" si="483"/>
        <v/>
      </c>
      <c r="AI1461" s="256"/>
      <c r="AJ1461" s="253"/>
      <c r="AK1461" s="254"/>
      <c r="AL1461" s="255" t="str">
        <f t="shared" si="484"/>
        <v/>
      </c>
      <c r="AM1461" s="256"/>
      <c r="AN1461" s="253"/>
      <c r="AO1461" s="254"/>
      <c r="AP1461" s="255" t="str">
        <f t="shared" si="462"/>
        <v/>
      </c>
      <c r="AQ1461" s="68"/>
      <c r="AR1461" s="68"/>
      <c r="AS1461" s="115"/>
      <c r="AT1461" s="68"/>
      <c r="AU1461" s="113" t="str">
        <f>IF(D1461&lt;&gt; "", IF(COUNTIF($D$12:$D1461,$D1461)&gt;1,0,IF(SUM(N1461,U1461,AB1461)&gt;0,IF(AND(X1461="",OR(Q1461&lt;&gt;"",J1461&lt;&gt;"")),IF(Q1461&lt;&gt;"",Q1461,IF(J1461&lt;&gt;"",J1461,0)),IF(AND(Q1461&lt;&gt;"",J1461&lt;&gt;"",Q1461=J1461),Q1461,X1461)),0)),"")</f>
        <v/>
      </c>
      <c r="AV1461" s="113" t="str">
        <f>IF(D1461&lt;&gt;"",IF(COUNTIF($D$12:$D1461,$D1461)&gt;1,0,IF(SUM(O1461,V1461,AC1461)&gt;0,IF(AND(X1461="",OR(Q1461&lt;&gt;"",J1461&lt;&gt;"")),IF(Q1461&lt;&gt;"",Q1461,IF(J1461&lt;&gt;"",J1461,0)),IF(AND(Q1461&lt;&gt;"",J1461&lt;&gt;"",Q1461=J1461),Q1461,X1461)),0)),"")</f>
        <v/>
      </c>
      <c r="AW1461" s="113" t="str">
        <f>IF(D1461&lt;&gt;"",IF(COUNTIF($D$12:$D1461,$D1461)&gt;1,0,IF(SUM(P1461,W1461,AD1461)&gt;0,IF(AND(X1461="",OR(Q1461&lt;&gt;"",J1461&lt;&gt;"")),IF(Q1461&lt;&gt;"",Q1461,IF(J1461&lt;&gt;"",J1461,0)),IF(AND(Q1461&lt;&gt;"",J1461&lt;&gt;"",Q1461=J1461),Q1461,X1461)),0)),"")</f>
        <v/>
      </c>
      <c r="AX1461" s="68" t="str">
        <f t="shared" si="463"/>
        <v/>
      </c>
      <c r="AY1461" s="68" t="str">
        <f t="shared" si="464"/>
        <v/>
      </c>
      <c r="AZ1461" s="68" t="str">
        <f t="shared" si="465"/>
        <v/>
      </c>
      <c r="BA1461" s="68" t="str">
        <f t="shared" si="466"/>
        <v/>
      </c>
      <c r="BB1461" s="68" t="str">
        <f t="shared" si="467"/>
        <v/>
      </c>
      <c r="BC1461" s="68" t="str">
        <f t="shared" si="468"/>
        <v/>
      </c>
      <c r="BD1461" s="68" t="str">
        <f t="shared" si="469"/>
        <v/>
      </c>
      <c r="BE1461" s="62" t="str">
        <f t="shared" si="470"/>
        <v/>
      </c>
      <c r="BF1461" s="62" t="str">
        <f t="shared" si="471"/>
        <v/>
      </c>
      <c r="BG1461" s="62"/>
      <c r="BH1461" s="62" t="str">
        <f t="shared" si="472"/>
        <v/>
      </c>
      <c r="BI1461" s="62" t="str">
        <f t="shared" si="473"/>
        <v/>
      </c>
      <c r="BJ1461" s="114"/>
      <c r="BK1461" s="62" t="str">
        <f t="shared" si="474"/>
        <v/>
      </c>
      <c r="BL1461" s="62" t="str">
        <f t="shared" si="475"/>
        <v/>
      </c>
      <c r="BM1461" s="62" t="str">
        <f t="shared" si="476"/>
        <v/>
      </c>
      <c r="BN1461" s="62" t="str">
        <f t="shared" si="477"/>
        <v/>
      </c>
      <c r="BO1461" s="62" t="str">
        <f t="shared" si="478"/>
        <v/>
      </c>
      <c r="BP1461" s="62" t="str">
        <f t="shared" si="479"/>
        <v/>
      </c>
      <c r="BQ1461" s="96"/>
      <c r="BR1461" s="96"/>
      <c r="BS1461" s="96"/>
      <c r="BT1461" s="96"/>
      <c r="BU1461" s="96"/>
      <c r="BV1461" s="96"/>
      <c r="BW1461" s="96"/>
      <c r="BX1461" s="96"/>
      <c r="BY1461" s="96"/>
      <c r="BZ1461" s="96"/>
      <c r="CA1461" s="96"/>
      <c r="CB1461" s="96"/>
      <c r="CC1461" s="96"/>
      <c r="CD1461" s="96"/>
      <c r="CE1461" s="96"/>
      <c r="CF1461" s="96"/>
      <c r="CG1461" s="96"/>
      <c r="CH1461" s="96"/>
      <c r="CI1461" s="96"/>
      <c r="CJ1461" s="96"/>
      <c r="CK1461" s="96"/>
      <c r="CL1461" s="96"/>
      <c r="CM1461" s="96"/>
      <c r="CN1461" s="96"/>
      <c r="CO1461" s="96"/>
      <c r="CP1461" s="96"/>
      <c r="CQ1461" s="96"/>
      <c r="CR1461" s="96"/>
      <c r="CS1461" s="96"/>
    </row>
    <row r="1462" spans="1:97" ht="18.75" customHeight="1" x14ac:dyDescent="0.2">
      <c r="A1462" s="3">
        <f t="shared" si="480"/>
        <v>1450</v>
      </c>
      <c r="B1462" s="263"/>
      <c r="C1462" s="263"/>
      <c r="D1462" s="263"/>
      <c r="E1462" s="259"/>
      <c r="F1462" s="259"/>
      <c r="G1462" s="43"/>
      <c r="H1462" s="264"/>
      <c r="I1462" s="261"/>
      <c r="J1462" s="106"/>
      <c r="K1462" s="247"/>
      <c r="L1462" s="247"/>
      <c r="M1462" s="247"/>
      <c r="N1462" s="248" t="str">
        <f>IF(AND(K1462&lt;&gt;"",L1462&lt;&gt;"",J1462&lt;&gt;""),ROUND(MIN(IF(OR(J1462="OZZ",J1462="ZZ"),5000,17300),TRUNC(0.75*(SUMIF($D$12:$D1462,$D1462,K$12:K1462)+SUMIF($D$12:$D1462,$D1462,L$12:L1462)),2)) - SUMIF($D$12:$D1461,$D1462,N$12:N1461),2),"")</f>
        <v/>
      </c>
      <c r="O1462" s="249" t="str">
        <f>IF(AND(K1462&lt;&gt;"",L1462&lt;&gt;"",M1462&lt;&gt;"",J1462&lt;&gt;"",AH1462&lt;&gt;""),IF(OR(J1462="OZZ",J1462="ZZ"),ROUND(0-SUMIF($D$12:$D1461,$D1462,O$12:O1461),2),IF(M1462=0,0,ROUND(MIN(MIN(17300,TRUNC(0.75*(SUMIF($D$12:$D$2012,$D1462,K$12:K$2012)+SUMIF($D$12:$D$2012,$D1462,L$12:L$2012)),2)+SUMIF($D$12:$D1462,$D1462,AH$12:AH1462))-SUMIF($D$12:$D1461,$D1462,O$12:O1461)-SUMIF($D$12:$D$2012,$D1462,N$12:N$2012),AH1462),2))),"")</f>
        <v/>
      </c>
      <c r="P1462" s="250" t="str">
        <f>IF(J1462&lt;&gt;"",1000 - SUMIF($D$12:$D1461,$D1462,P$12:P1461),"")</f>
        <v/>
      </c>
      <c r="Q1462" s="106"/>
      <c r="R1462" s="247"/>
      <c r="S1462" s="247"/>
      <c r="T1462" s="247"/>
      <c r="U1462" s="248" t="str">
        <f>IF(AND(R1462&lt;&gt;"",S1462&lt;&gt;"",Q1462&lt;&gt;""),ROUND(MIN(IF(OR(Q1462="OZZ",Q1462="ZZ"),5000,17300),TRUNC(0.75*(SUMIF($D$12:$D1462,$D1462,R$12:R1462)+SUMIF($D$12:$D1462,$D1462,S$12:S1462)),2)) - SUMIF($D$12:$D1461,$D1462,U$12:U1461),2),"")</f>
        <v/>
      </c>
      <c r="V1462" s="248" t="str">
        <f>IF(AND(R1462&lt;&gt;"",S1462&lt;&gt;"",T1462&lt;&gt;"",Q1462&lt;&gt;"",AL1462&lt;&gt;""),IF(OR(Q1462="OZZ",Q1462="ZZ"),ROUND(0-SUMIF($D$12:$D1461,$D1462,V$12:V1461),2),IF(T1462=0,0,ROUND(MIN(MIN(17300,TRUNC(0.75*(SUMIF($D$12:$D$2012,$D1462,R$12:R$2012)+SUMIF($D$12:$D$2012,$D1462,S$12:S$2012)),2)+SUMIF($D$12:$D1462,$D1462,AL$12:AL1462))-SUMIF($D$12:$D1461,$D1462,V$12:V1461)-SUMIF($D$12:$D$2012,$D1462,U$12:U$2012),AL1462),2))),"")</f>
        <v/>
      </c>
      <c r="W1462" s="250" t="str">
        <f>IF(Q1462&lt;&gt;"",1000 - SUMIF($D$12:$D1461,$D1462,W$12:W1461),"")</f>
        <v/>
      </c>
      <c r="X1462" s="106"/>
      <c r="Y1462" s="247"/>
      <c r="Z1462" s="247"/>
      <c r="AA1462" s="247"/>
      <c r="AB1462" s="248" t="str">
        <f>IF(AND(Y1462&lt;&gt;"",Z1462&lt;&gt;"",X1462&lt;&gt;""),ROUND(MIN(IF(OR(X1462="OZZ",X1462="ZZ"),5000,17300),TRUNC(0.75*(SUMIF($D$12:$D1462,$D1462,Y$12:Y1462)+SUMIF($D$12:$D1462,$D1462,Z$12:Z1462)),2)) - SUMIF($D$12:$D1461,$D1462,AB$12:AB1461),2),"")</f>
        <v/>
      </c>
      <c r="AC1462" s="251" t="str">
        <f>IF(AND(Y1462&lt;&gt;"",Z1462&lt;&gt;"",AA1462&lt;&gt;"",X1462&lt;&gt;"",AP1462&lt;&gt;""),IF(OR(X1462="OZZ",X1462="ZZ"),ROUND(0-SUMIF($D$12:$D1461,$D1462,AC$12:AC1461),2),IF(AA1462=0,0,ROUND(MIN(MIN(17300,TRUNC(0.75*(SUMIF($D$12:$D$2012,$D1462,Y$12:Y$2012)+SUMIF($D$12:$D$2012,$D1462,Z$12:Z$2012)),2)+SUMIF($D$12:$D1462,$D1462,AP$12:AP1462))-SUMIF($D$12:$D1461,$D1462,AC$12:AC1461)-SUMIF($D$12:$D$2012,$D1462,AB$12:AB$2012),AP1462),2))),"")</f>
        <v/>
      </c>
      <c r="AD1462" s="250" t="str">
        <f>IF(X1462&lt;&gt;"",1000 - SUMIF($D$12:$D1461,$D1462,AD$12:AD1461),"")</f>
        <v/>
      </c>
      <c r="AE1462" s="252"/>
      <c r="AF1462" s="253"/>
      <c r="AG1462" s="254"/>
      <c r="AH1462" s="255" t="str">
        <f t="shared" si="483"/>
        <v/>
      </c>
      <c r="AI1462" s="256"/>
      <c r="AJ1462" s="253"/>
      <c r="AK1462" s="254"/>
      <c r="AL1462" s="255" t="str">
        <f t="shared" si="484"/>
        <v/>
      </c>
      <c r="AM1462" s="256"/>
      <c r="AN1462" s="253"/>
      <c r="AO1462" s="254"/>
      <c r="AP1462" s="255" t="str">
        <f t="shared" si="462"/>
        <v/>
      </c>
      <c r="AQ1462" s="68"/>
      <c r="AR1462" s="68"/>
      <c r="AS1462" s="115"/>
      <c r="AT1462" s="68"/>
      <c r="AU1462" s="113" t="str">
        <f>IF(D1462&lt;&gt; "", IF(COUNTIF($D$12:$D1462,$D1462)&gt;1,0,IF(SUM(N1462,U1462,AB1462)&gt;0,IF(AND(X1462="",OR(Q1462&lt;&gt;"",J1462&lt;&gt;"")),IF(Q1462&lt;&gt;"",Q1462,IF(J1462&lt;&gt;"",J1462,0)),IF(AND(Q1462&lt;&gt;"",J1462&lt;&gt;"",Q1462=J1462),Q1462,X1462)),0)),"")</f>
        <v/>
      </c>
      <c r="AV1462" s="113" t="str">
        <f>IF(D1462&lt;&gt;"",IF(COUNTIF($D$12:$D1462,$D1462)&gt;1,0,IF(SUM(O1462,V1462,AC1462)&gt;0,IF(AND(X1462="",OR(Q1462&lt;&gt;"",J1462&lt;&gt;"")),IF(Q1462&lt;&gt;"",Q1462,IF(J1462&lt;&gt;"",J1462,0)),IF(AND(Q1462&lt;&gt;"",J1462&lt;&gt;"",Q1462=J1462),Q1462,X1462)),0)),"")</f>
        <v/>
      </c>
      <c r="AW1462" s="113" t="str">
        <f>IF(D1462&lt;&gt;"",IF(COUNTIF($D$12:$D1462,$D1462)&gt;1,0,IF(SUM(P1462,W1462,AD1462)&gt;0,IF(AND(X1462="",OR(Q1462&lt;&gt;"",J1462&lt;&gt;"")),IF(Q1462&lt;&gt;"",Q1462,IF(J1462&lt;&gt;"",J1462,0)),IF(AND(Q1462&lt;&gt;"",J1462&lt;&gt;"",Q1462=J1462),Q1462,X1462)),0)),"")</f>
        <v/>
      </c>
      <c r="AX1462" s="68" t="str">
        <f t="shared" si="463"/>
        <v/>
      </c>
      <c r="AY1462" s="68" t="str">
        <f t="shared" si="464"/>
        <v/>
      </c>
      <c r="AZ1462" s="68" t="str">
        <f t="shared" si="465"/>
        <v/>
      </c>
      <c r="BA1462" s="68" t="str">
        <f t="shared" si="466"/>
        <v/>
      </c>
      <c r="BB1462" s="68" t="str">
        <f t="shared" si="467"/>
        <v/>
      </c>
      <c r="BC1462" s="68" t="str">
        <f t="shared" si="468"/>
        <v/>
      </c>
      <c r="BD1462" s="68" t="str">
        <f t="shared" si="469"/>
        <v/>
      </c>
      <c r="BE1462" s="62" t="str">
        <f t="shared" si="470"/>
        <v/>
      </c>
      <c r="BF1462" s="62" t="str">
        <f t="shared" si="471"/>
        <v/>
      </c>
      <c r="BG1462" s="62"/>
      <c r="BH1462" s="62" t="str">
        <f t="shared" si="472"/>
        <v/>
      </c>
      <c r="BI1462" s="62" t="str">
        <f t="shared" si="473"/>
        <v/>
      </c>
      <c r="BJ1462" s="114"/>
      <c r="BK1462" s="62" t="str">
        <f t="shared" si="474"/>
        <v/>
      </c>
      <c r="BL1462" s="62" t="str">
        <f t="shared" si="475"/>
        <v/>
      </c>
      <c r="BM1462" s="62" t="str">
        <f t="shared" si="476"/>
        <v/>
      </c>
      <c r="BN1462" s="62" t="str">
        <f t="shared" si="477"/>
        <v/>
      </c>
      <c r="BO1462" s="62" t="str">
        <f t="shared" si="478"/>
        <v/>
      </c>
      <c r="BP1462" s="62" t="str">
        <f t="shared" si="479"/>
        <v/>
      </c>
      <c r="BQ1462" s="96"/>
      <c r="BR1462" s="96"/>
      <c r="BS1462" s="96"/>
      <c r="BT1462" s="96"/>
      <c r="BU1462" s="96"/>
      <c r="BV1462" s="96"/>
      <c r="BW1462" s="96"/>
      <c r="BX1462" s="96"/>
      <c r="BY1462" s="96"/>
      <c r="BZ1462" s="96"/>
      <c r="CA1462" s="96"/>
      <c r="CB1462" s="96"/>
      <c r="CC1462" s="96"/>
      <c r="CD1462" s="96"/>
      <c r="CE1462" s="96"/>
      <c r="CF1462" s="96"/>
      <c r="CG1462" s="96"/>
      <c r="CH1462" s="96"/>
      <c r="CI1462" s="96"/>
      <c r="CJ1462" s="96"/>
      <c r="CK1462" s="96"/>
      <c r="CL1462" s="96"/>
      <c r="CM1462" s="96"/>
      <c r="CN1462" s="96"/>
      <c r="CO1462" s="96"/>
      <c r="CP1462" s="96"/>
      <c r="CQ1462" s="96"/>
      <c r="CR1462" s="96"/>
      <c r="CS1462" s="96"/>
    </row>
    <row r="1463" spans="1:97" ht="18.75" customHeight="1" x14ac:dyDescent="0.2">
      <c r="A1463" s="3">
        <f t="shared" si="480"/>
        <v>1451</v>
      </c>
      <c r="B1463" s="263"/>
      <c r="C1463" s="263"/>
      <c r="D1463" s="263"/>
      <c r="E1463" s="259"/>
      <c r="F1463" s="259"/>
      <c r="G1463" s="43"/>
      <c r="H1463" s="264"/>
      <c r="I1463" s="261"/>
      <c r="J1463" s="106"/>
      <c r="K1463" s="247"/>
      <c r="L1463" s="247"/>
      <c r="M1463" s="247"/>
      <c r="N1463" s="248" t="str">
        <f>IF(AND(K1463&lt;&gt;"",L1463&lt;&gt;"",J1463&lt;&gt;""),ROUND(MIN(IF(OR(J1463="OZZ",J1463="ZZ"),5000,17300),TRUNC(0.75*(SUMIF($D$12:$D1463,$D1463,K$12:K1463)+SUMIF($D$12:$D1463,$D1463,L$12:L1463)),2)) - SUMIF($D$12:$D1462,$D1463,N$12:N1462),2),"")</f>
        <v/>
      </c>
      <c r="O1463" s="249" t="str">
        <f>IF(AND(K1463&lt;&gt;"",L1463&lt;&gt;"",M1463&lt;&gt;"",J1463&lt;&gt;"",AH1463&lt;&gt;""),IF(OR(J1463="OZZ",J1463="ZZ"),ROUND(0-SUMIF($D$12:$D1462,$D1463,O$12:O1462),2),IF(M1463=0,0,ROUND(MIN(MIN(17300,TRUNC(0.75*(SUMIF($D$12:$D$2012,$D1463,K$12:K$2012)+SUMIF($D$12:$D$2012,$D1463,L$12:L$2012)),2)+SUMIF($D$12:$D1463,$D1463,AH$12:AH1463))-SUMIF($D$12:$D1462,$D1463,O$12:O1462)-SUMIF($D$12:$D$2012,$D1463,N$12:N$2012),AH1463),2))),"")</f>
        <v/>
      </c>
      <c r="P1463" s="250" t="str">
        <f>IF(J1463&lt;&gt;"",1000 - SUMIF($D$12:$D1462,$D1463,P$12:P1462),"")</f>
        <v/>
      </c>
      <c r="Q1463" s="106"/>
      <c r="R1463" s="247"/>
      <c r="S1463" s="247"/>
      <c r="T1463" s="247"/>
      <c r="U1463" s="248" t="str">
        <f>IF(AND(R1463&lt;&gt;"",S1463&lt;&gt;"",Q1463&lt;&gt;""),ROUND(MIN(IF(OR(Q1463="OZZ",Q1463="ZZ"),5000,17300),TRUNC(0.75*(SUMIF($D$12:$D1463,$D1463,R$12:R1463)+SUMIF($D$12:$D1463,$D1463,S$12:S1463)),2)) - SUMIF($D$12:$D1462,$D1463,U$12:U1462),2),"")</f>
        <v/>
      </c>
      <c r="V1463" s="248" t="str">
        <f>IF(AND(R1463&lt;&gt;"",S1463&lt;&gt;"",T1463&lt;&gt;"",Q1463&lt;&gt;"",AL1463&lt;&gt;""),IF(OR(Q1463="OZZ",Q1463="ZZ"),ROUND(0-SUMIF($D$12:$D1462,$D1463,V$12:V1462),2),IF(T1463=0,0,ROUND(MIN(MIN(17300,TRUNC(0.75*(SUMIF($D$12:$D$2012,$D1463,R$12:R$2012)+SUMIF($D$12:$D$2012,$D1463,S$12:S$2012)),2)+SUMIF($D$12:$D1463,$D1463,AL$12:AL1463))-SUMIF($D$12:$D1462,$D1463,V$12:V1462)-SUMIF($D$12:$D$2012,$D1463,U$12:U$2012),AL1463),2))),"")</f>
        <v/>
      </c>
      <c r="W1463" s="250" t="str">
        <f>IF(Q1463&lt;&gt;"",1000 - SUMIF($D$12:$D1462,$D1463,W$12:W1462),"")</f>
        <v/>
      </c>
      <c r="X1463" s="106"/>
      <c r="Y1463" s="247"/>
      <c r="Z1463" s="247"/>
      <c r="AA1463" s="247"/>
      <c r="AB1463" s="248" t="str">
        <f>IF(AND(Y1463&lt;&gt;"",Z1463&lt;&gt;"",X1463&lt;&gt;""),ROUND(MIN(IF(OR(X1463="OZZ",X1463="ZZ"),5000,17300),TRUNC(0.75*(SUMIF($D$12:$D1463,$D1463,Y$12:Y1463)+SUMIF($D$12:$D1463,$D1463,Z$12:Z1463)),2)) - SUMIF($D$12:$D1462,$D1463,AB$12:AB1462),2),"")</f>
        <v/>
      </c>
      <c r="AC1463" s="251" t="str">
        <f>IF(AND(Y1463&lt;&gt;"",Z1463&lt;&gt;"",AA1463&lt;&gt;"",X1463&lt;&gt;"",AP1463&lt;&gt;""),IF(OR(X1463="OZZ",X1463="ZZ"),ROUND(0-SUMIF($D$12:$D1462,$D1463,AC$12:AC1462),2),IF(AA1463=0,0,ROUND(MIN(MIN(17300,TRUNC(0.75*(SUMIF($D$12:$D$2012,$D1463,Y$12:Y$2012)+SUMIF($D$12:$D$2012,$D1463,Z$12:Z$2012)),2)+SUMIF($D$12:$D1463,$D1463,AP$12:AP1463))-SUMIF($D$12:$D1462,$D1463,AC$12:AC1462)-SUMIF($D$12:$D$2012,$D1463,AB$12:AB$2012),AP1463),2))),"")</f>
        <v/>
      </c>
      <c r="AD1463" s="250" t="str">
        <f>IF(X1463&lt;&gt;"",1000 - SUMIF($D$12:$D1462,$D1463,AD$12:AD1462),"")</f>
        <v/>
      </c>
      <c r="AE1463" s="252"/>
      <c r="AF1463" s="253"/>
      <c r="AG1463" s="254"/>
      <c r="AH1463" s="255" t="str">
        <f t="shared" si="483"/>
        <v/>
      </c>
      <c r="AI1463" s="256"/>
      <c r="AJ1463" s="253"/>
      <c r="AK1463" s="254"/>
      <c r="AL1463" s="255" t="str">
        <f t="shared" si="484"/>
        <v/>
      </c>
      <c r="AM1463" s="256"/>
      <c r="AN1463" s="253"/>
      <c r="AO1463" s="254"/>
      <c r="AP1463" s="255" t="str">
        <f t="shared" si="462"/>
        <v/>
      </c>
      <c r="AQ1463" s="68"/>
      <c r="AR1463" s="68"/>
      <c r="AS1463" s="115"/>
      <c r="AT1463" s="68"/>
      <c r="AU1463" s="113" t="str">
        <f>IF(D1463&lt;&gt; "", IF(COUNTIF($D$12:$D1463,$D1463)&gt;1,0,IF(SUM(N1463,U1463,AB1463)&gt;0,IF(AND(X1463="",OR(Q1463&lt;&gt;"",J1463&lt;&gt;"")),IF(Q1463&lt;&gt;"",Q1463,IF(J1463&lt;&gt;"",J1463,0)),IF(AND(Q1463&lt;&gt;"",J1463&lt;&gt;"",Q1463=J1463),Q1463,X1463)),0)),"")</f>
        <v/>
      </c>
      <c r="AV1463" s="113" t="str">
        <f>IF(D1463&lt;&gt;"",IF(COUNTIF($D$12:$D1463,$D1463)&gt;1,0,IF(SUM(O1463,V1463,AC1463)&gt;0,IF(AND(X1463="",OR(Q1463&lt;&gt;"",J1463&lt;&gt;"")),IF(Q1463&lt;&gt;"",Q1463,IF(J1463&lt;&gt;"",J1463,0)),IF(AND(Q1463&lt;&gt;"",J1463&lt;&gt;"",Q1463=J1463),Q1463,X1463)),0)),"")</f>
        <v/>
      </c>
      <c r="AW1463" s="113" t="str">
        <f>IF(D1463&lt;&gt;"",IF(COUNTIF($D$12:$D1463,$D1463)&gt;1,0,IF(SUM(P1463,W1463,AD1463)&gt;0,IF(AND(X1463="",OR(Q1463&lt;&gt;"",J1463&lt;&gt;"")),IF(Q1463&lt;&gt;"",Q1463,IF(J1463&lt;&gt;"",J1463,0)),IF(AND(Q1463&lt;&gt;"",J1463&lt;&gt;"",Q1463=J1463),Q1463,X1463)),0)),"")</f>
        <v/>
      </c>
      <c r="AX1463" s="68" t="str">
        <f t="shared" si="463"/>
        <v/>
      </c>
      <c r="AY1463" s="68" t="str">
        <f t="shared" si="464"/>
        <v/>
      </c>
      <c r="AZ1463" s="68" t="str">
        <f t="shared" si="465"/>
        <v/>
      </c>
      <c r="BA1463" s="68" t="str">
        <f t="shared" si="466"/>
        <v/>
      </c>
      <c r="BB1463" s="68" t="str">
        <f t="shared" si="467"/>
        <v/>
      </c>
      <c r="BC1463" s="68" t="str">
        <f t="shared" si="468"/>
        <v/>
      </c>
      <c r="BD1463" s="68" t="str">
        <f t="shared" si="469"/>
        <v/>
      </c>
      <c r="BE1463" s="62" t="str">
        <f t="shared" si="470"/>
        <v/>
      </c>
      <c r="BF1463" s="62" t="str">
        <f t="shared" si="471"/>
        <v/>
      </c>
      <c r="BG1463" s="62"/>
      <c r="BH1463" s="62" t="str">
        <f t="shared" si="472"/>
        <v/>
      </c>
      <c r="BI1463" s="62" t="str">
        <f t="shared" si="473"/>
        <v/>
      </c>
      <c r="BJ1463" s="114"/>
      <c r="BK1463" s="62" t="str">
        <f t="shared" si="474"/>
        <v/>
      </c>
      <c r="BL1463" s="62" t="str">
        <f t="shared" si="475"/>
        <v/>
      </c>
      <c r="BM1463" s="62" t="str">
        <f t="shared" si="476"/>
        <v/>
      </c>
      <c r="BN1463" s="62" t="str">
        <f t="shared" si="477"/>
        <v/>
      </c>
      <c r="BO1463" s="62" t="str">
        <f t="shared" si="478"/>
        <v/>
      </c>
      <c r="BP1463" s="62" t="str">
        <f t="shared" si="479"/>
        <v/>
      </c>
      <c r="BQ1463" s="96"/>
      <c r="BR1463" s="96"/>
      <c r="BS1463" s="96"/>
      <c r="BT1463" s="96"/>
      <c r="BU1463" s="96"/>
      <c r="BV1463" s="96"/>
      <c r="BW1463" s="96"/>
      <c r="BX1463" s="96"/>
      <c r="BY1463" s="96"/>
      <c r="BZ1463" s="96"/>
      <c r="CA1463" s="96"/>
      <c r="CB1463" s="96"/>
      <c r="CC1463" s="96"/>
      <c r="CD1463" s="96"/>
      <c r="CE1463" s="96"/>
      <c r="CF1463" s="96"/>
      <c r="CG1463" s="96"/>
      <c r="CH1463" s="96"/>
      <c r="CI1463" s="96"/>
      <c r="CJ1463" s="96"/>
      <c r="CK1463" s="96"/>
      <c r="CL1463" s="96"/>
      <c r="CM1463" s="96"/>
      <c r="CN1463" s="96"/>
      <c r="CO1463" s="96"/>
      <c r="CP1463" s="96"/>
      <c r="CQ1463" s="96"/>
      <c r="CR1463" s="96"/>
      <c r="CS1463" s="96"/>
    </row>
    <row r="1464" spans="1:97" ht="18.75" customHeight="1" x14ac:dyDescent="0.2">
      <c r="A1464" s="3">
        <f t="shared" si="480"/>
        <v>1452</v>
      </c>
      <c r="B1464" s="263"/>
      <c r="C1464" s="263"/>
      <c r="D1464" s="263"/>
      <c r="E1464" s="259"/>
      <c r="F1464" s="259"/>
      <c r="G1464" s="43"/>
      <c r="H1464" s="264"/>
      <c r="I1464" s="261"/>
      <c r="J1464" s="106"/>
      <c r="K1464" s="247"/>
      <c r="L1464" s="247"/>
      <c r="M1464" s="247"/>
      <c r="N1464" s="248" t="str">
        <f>IF(AND(K1464&lt;&gt;"",L1464&lt;&gt;"",J1464&lt;&gt;""),ROUND(MIN(IF(OR(J1464="OZZ",J1464="ZZ"),5000,17300),TRUNC(0.75*(SUMIF($D$12:$D1464,$D1464,K$12:K1464)+SUMIF($D$12:$D1464,$D1464,L$12:L1464)),2)) - SUMIF($D$12:$D1463,$D1464,N$12:N1463),2),"")</f>
        <v/>
      </c>
      <c r="O1464" s="249" t="str">
        <f>IF(AND(K1464&lt;&gt;"",L1464&lt;&gt;"",M1464&lt;&gt;"",J1464&lt;&gt;"",AH1464&lt;&gt;""),IF(OR(J1464="OZZ",J1464="ZZ"),ROUND(0-SUMIF($D$12:$D1463,$D1464,O$12:O1463),2),IF(M1464=0,0,ROUND(MIN(MIN(17300,TRUNC(0.75*(SUMIF($D$12:$D$2012,$D1464,K$12:K$2012)+SUMIF($D$12:$D$2012,$D1464,L$12:L$2012)),2)+SUMIF($D$12:$D1464,$D1464,AH$12:AH1464))-SUMIF($D$12:$D1463,$D1464,O$12:O1463)-SUMIF($D$12:$D$2012,$D1464,N$12:N$2012),AH1464),2))),"")</f>
        <v/>
      </c>
      <c r="P1464" s="250" t="str">
        <f>IF(J1464&lt;&gt;"",1000 - SUMIF($D$12:$D1463,$D1464,P$12:P1463),"")</f>
        <v/>
      </c>
      <c r="Q1464" s="106"/>
      <c r="R1464" s="247"/>
      <c r="S1464" s="247"/>
      <c r="T1464" s="247"/>
      <c r="U1464" s="248" t="str">
        <f>IF(AND(R1464&lt;&gt;"",S1464&lt;&gt;"",Q1464&lt;&gt;""),ROUND(MIN(IF(OR(Q1464="OZZ",Q1464="ZZ"),5000,17300),TRUNC(0.75*(SUMIF($D$12:$D1464,$D1464,R$12:R1464)+SUMIF($D$12:$D1464,$D1464,S$12:S1464)),2)) - SUMIF($D$12:$D1463,$D1464,U$12:U1463),2),"")</f>
        <v/>
      </c>
      <c r="V1464" s="248" t="str">
        <f>IF(AND(R1464&lt;&gt;"",S1464&lt;&gt;"",T1464&lt;&gt;"",Q1464&lt;&gt;"",AL1464&lt;&gt;""),IF(OR(Q1464="OZZ",Q1464="ZZ"),ROUND(0-SUMIF($D$12:$D1463,$D1464,V$12:V1463),2),IF(T1464=0,0,ROUND(MIN(MIN(17300,TRUNC(0.75*(SUMIF($D$12:$D$2012,$D1464,R$12:R$2012)+SUMIF($D$12:$D$2012,$D1464,S$12:S$2012)),2)+SUMIF($D$12:$D1464,$D1464,AL$12:AL1464))-SUMIF($D$12:$D1463,$D1464,V$12:V1463)-SUMIF($D$12:$D$2012,$D1464,U$12:U$2012),AL1464),2))),"")</f>
        <v/>
      </c>
      <c r="W1464" s="250" t="str">
        <f>IF(Q1464&lt;&gt;"",1000 - SUMIF($D$12:$D1463,$D1464,W$12:W1463),"")</f>
        <v/>
      </c>
      <c r="X1464" s="106"/>
      <c r="Y1464" s="247"/>
      <c r="Z1464" s="247"/>
      <c r="AA1464" s="247"/>
      <c r="AB1464" s="248" t="str">
        <f>IF(AND(Y1464&lt;&gt;"",Z1464&lt;&gt;"",X1464&lt;&gt;""),ROUND(MIN(IF(OR(X1464="OZZ",X1464="ZZ"),5000,17300),TRUNC(0.75*(SUMIF($D$12:$D1464,$D1464,Y$12:Y1464)+SUMIF($D$12:$D1464,$D1464,Z$12:Z1464)),2)) - SUMIF($D$12:$D1463,$D1464,AB$12:AB1463),2),"")</f>
        <v/>
      </c>
      <c r="AC1464" s="251" t="str">
        <f>IF(AND(Y1464&lt;&gt;"",Z1464&lt;&gt;"",AA1464&lt;&gt;"",X1464&lt;&gt;"",AP1464&lt;&gt;""),IF(OR(X1464="OZZ",X1464="ZZ"),ROUND(0-SUMIF($D$12:$D1463,$D1464,AC$12:AC1463),2),IF(AA1464=0,0,ROUND(MIN(MIN(17300,TRUNC(0.75*(SUMIF($D$12:$D$2012,$D1464,Y$12:Y$2012)+SUMIF($D$12:$D$2012,$D1464,Z$12:Z$2012)),2)+SUMIF($D$12:$D1464,$D1464,AP$12:AP1464))-SUMIF($D$12:$D1463,$D1464,AC$12:AC1463)-SUMIF($D$12:$D$2012,$D1464,AB$12:AB$2012),AP1464),2))),"")</f>
        <v/>
      </c>
      <c r="AD1464" s="250" t="str">
        <f>IF(X1464&lt;&gt;"",1000 - SUMIF($D$12:$D1463,$D1464,AD$12:AD1463),"")</f>
        <v/>
      </c>
      <c r="AE1464" s="252"/>
      <c r="AF1464" s="253"/>
      <c r="AG1464" s="254"/>
      <c r="AH1464" s="255" t="str">
        <f t="shared" si="483"/>
        <v/>
      </c>
      <c r="AI1464" s="256"/>
      <c r="AJ1464" s="253"/>
      <c r="AK1464" s="254"/>
      <c r="AL1464" s="255" t="str">
        <f t="shared" si="484"/>
        <v/>
      </c>
      <c r="AM1464" s="256"/>
      <c r="AN1464" s="253"/>
      <c r="AO1464" s="254"/>
      <c r="AP1464" s="255" t="str">
        <f t="shared" si="462"/>
        <v/>
      </c>
      <c r="AQ1464" s="68"/>
      <c r="AR1464" s="68"/>
      <c r="AS1464" s="115"/>
      <c r="AT1464" s="68"/>
      <c r="AU1464" s="113" t="str">
        <f>IF(D1464&lt;&gt; "", IF(COUNTIF($D$12:$D1464,$D1464)&gt;1,0,IF(SUM(N1464,U1464,AB1464)&gt;0,IF(AND(X1464="",OR(Q1464&lt;&gt;"",J1464&lt;&gt;"")),IF(Q1464&lt;&gt;"",Q1464,IF(J1464&lt;&gt;"",J1464,0)),IF(AND(Q1464&lt;&gt;"",J1464&lt;&gt;"",Q1464=J1464),Q1464,X1464)),0)),"")</f>
        <v/>
      </c>
      <c r="AV1464" s="113" t="str">
        <f>IF(D1464&lt;&gt;"",IF(COUNTIF($D$12:$D1464,$D1464)&gt;1,0,IF(SUM(O1464,V1464,AC1464)&gt;0,IF(AND(X1464="",OR(Q1464&lt;&gt;"",J1464&lt;&gt;"")),IF(Q1464&lt;&gt;"",Q1464,IF(J1464&lt;&gt;"",J1464,0)),IF(AND(Q1464&lt;&gt;"",J1464&lt;&gt;"",Q1464=J1464),Q1464,X1464)),0)),"")</f>
        <v/>
      </c>
      <c r="AW1464" s="113" t="str">
        <f>IF(D1464&lt;&gt;"",IF(COUNTIF($D$12:$D1464,$D1464)&gt;1,0,IF(SUM(P1464,W1464,AD1464)&gt;0,IF(AND(X1464="",OR(Q1464&lt;&gt;"",J1464&lt;&gt;"")),IF(Q1464&lt;&gt;"",Q1464,IF(J1464&lt;&gt;"",J1464,0)),IF(AND(Q1464&lt;&gt;"",J1464&lt;&gt;"",Q1464=J1464),Q1464,X1464)),0)),"")</f>
        <v/>
      </c>
      <c r="AX1464" s="68" t="str">
        <f t="shared" si="463"/>
        <v/>
      </c>
      <c r="AY1464" s="68" t="str">
        <f t="shared" si="464"/>
        <v/>
      </c>
      <c r="AZ1464" s="68" t="str">
        <f t="shared" si="465"/>
        <v/>
      </c>
      <c r="BA1464" s="68" t="str">
        <f t="shared" si="466"/>
        <v/>
      </c>
      <c r="BB1464" s="68" t="str">
        <f t="shared" si="467"/>
        <v/>
      </c>
      <c r="BC1464" s="68" t="str">
        <f t="shared" si="468"/>
        <v/>
      </c>
      <c r="BD1464" s="68" t="str">
        <f t="shared" si="469"/>
        <v/>
      </c>
      <c r="BE1464" s="62" t="str">
        <f t="shared" si="470"/>
        <v/>
      </c>
      <c r="BF1464" s="62" t="str">
        <f t="shared" si="471"/>
        <v/>
      </c>
      <c r="BG1464" s="62"/>
      <c r="BH1464" s="62" t="str">
        <f t="shared" si="472"/>
        <v/>
      </c>
      <c r="BI1464" s="62" t="str">
        <f t="shared" si="473"/>
        <v/>
      </c>
      <c r="BJ1464" s="114"/>
      <c r="BK1464" s="62" t="str">
        <f t="shared" si="474"/>
        <v/>
      </c>
      <c r="BL1464" s="62" t="str">
        <f t="shared" si="475"/>
        <v/>
      </c>
      <c r="BM1464" s="62" t="str">
        <f t="shared" si="476"/>
        <v/>
      </c>
      <c r="BN1464" s="62" t="str">
        <f t="shared" si="477"/>
        <v/>
      </c>
      <c r="BO1464" s="62" t="str">
        <f t="shared" si="478"/>
        <v/>
      </c>
      <c r="BP1464" s="62" t="str">
        <f t="shared" si="479"/>
        <v/>
      </c>
      <c r="BQ1464" s="96"/>
      <c r="BR1464" s="96"/>
      <c r="BS1464" s="96"/>
      <c r="BT1464" s="96"/>
      <c r="BU1464" s="96"/>
      <c r="BV1464" s="96"/>
      <c r="BW1464" s="96"/>
      <c r="BX1464" s="96"/>
      <c r="BY1464" s="96"/>
      <c r="BZ1464" s="96"/>
      <c r="CA1464" s="96"/>
      <c r="CB1464" s="96"/>
      <c r="CC1464" s="96"/>
      <c r="CD1464" s="96"/>
      <c r="CE1464" s="96"/>
      <c r="CF1464" s="96"/>
      <c r="CG1464" s="96"/>
      <c r="CH1464" s="96"/>
      <c r="CI1464" s="96"/>
      <c r="CJ1464" s="96"/>
      <c r="CK1464" s="96"/>
      <c r="CL1464" s="96"/>
      <c r="CM1464" s="96"/>
      <c r="CN1464" s="96"/>
      <c r="CO1464" s="96"/>
      <c r="CP1464" s="96"/>
      <c r="CQ1464" s="96"/>
      <c r="CR1464" s="96"/>
      <c r="CS1464" s="96"/>
    </row>
    <row r="1465" spans="1:97" ht="18.75" customHeight="1" x14ac:dyDescent="0.2">
      <c r="A1465" s="3">
        <f t="shared" si="480"/>
        <v>1453</v>
      </c>
      <c r="B1465" s="263"/>
      <c r="C1465" s="263"/>
      <c r="D1465" s="263"/>
      <c r="E1465" s="259"/>
      <c r="F1465" s="259"/>
      <c r="G1465" s="43"/>
      <c r="H1465" s="264"/>
      <c r="I1465" s="261"/>
      <c r="J1465" s="106"/>
      <c r="K1465" s="247"/>
      <c r="L1465" s="247"/>
      <c r="M1465" s="247"/>
      <c r="N1465" s="248" t="str">
        <f>IF(AND(K1465&lt;&gt;"",L1465&lt;&gt;"",J1465&lt;&gt;""),ROUND(MIN(IF(OR(J1465="OZZ",J1465="ZZ"),5000,17300),TRUNC(0.75*(SUMIF($D$12:$D1465,$D1465,K$12:K1465)+SUMIF($D$12:$D1465,$D1465,L$12:L1465)),2)) - SUMIF($D$12:$D1464,$D1465,N$12:N1464),2),"")</f>
        <v/>
      </c>
      <c r="O1465" s="249" t="str">
        <f>IF(AND(K1465&lt;&gt;"",L1465&lt;&gt;"",M1465&lt;&gt;"",J1465&lt;&gt;"",AH1465&lt;&gt;""),IF(OR(J1465="OZZ",J1465="ZZ"),ROUND(0-SUMIF($D$12:$D1464,$D1465,O$12:O1464),2),IF(M1465=0,0,ROUND(MIN(MIN(17300,TRUNC(0.75*(SUMIF($D$12:$D$2012,$D1465,K$12:K$2012)+SUMIF($D$12:$D$2012,$D1465,L$12:L$2012)),2)+SUMIF($D$12:$D1465,$D1465,AH$12:AH1465))-SUMIF($D$12:$D1464,$D1465,O$12:O1464)-SUMIF($D$12:$D$2012,$D1465,N$12:N$2012),AH1465),2))),"")</f>
        <v/>
      </c>
      <c r="P1465" s="250" t="str">
        <f>IF(J1465&lt;&gt;"",1000 - SUMIF($D$12:$D1464,$D1465,P$12:P1464),"")</f>
        <v/>
      </c>
      <c r="Q1465" s="106"/>
      <c r="R1465" s="247"/>
      <c r="S1465" s="247"/>
      <c r="T1465" s="247"/>
      <c r="U1465" s="248" t="str">
        <f>IF(AND(R1465&lt;&gt;"",S1465&lt;&gt;"",Q1465&lt;&gt;""),ROUND(MIN(IF(OR(Q1465="OZZ",Q1465="ZZ"),5000,17300),TRUNC(0.75*(SUMIF($D$12:$D1465,$D1465,R$12:R1465)+SUMIF($D$12:$D1465,$D1465,S$12:S1465)),2)) - SUMIF($D$12:$D1464,$D1465,U$12:U1464),2),"")</f>
        <v/>
      </c>
      <c r="V1465" s="248" t="str">
        <f>IF(AND(R1465&lt;&gt;"",S1465&lt;&gt;"",T1465&lt;&gt;"",Q1465&lt;&gt;"",AL1465&lt;&gt;""),IF(OR(Q1465="OZZ",Q1465="ZZ"),ROUND(0-SUMIF($D$12:$D1464,$D1465,V$12:V1464),2),IF(T1465=0,0,ROUND(MIN(MIN(17300,TRUNC(0.75*(SUMIF($D$12:$D$2012,$D1465,R$12:R$2012)+SUMIF($D$12:$D$2012,$D1465,S$12:S$2012)),2)+SUMIF($D$12:$D1465,$D1465,AL$12:AL1465))-SUMIF($D$12:$D1464,$D1465,V$12:V1464)-SUMIF($D$12:$D$2012,$D1465,U$12:U$2012),AL1465),2))),"")</f>
        <v/>
      </c>
      <c r="W1465" s="250" t="str">
        <f>IF(Q1465&lt;&gt;"",1000 - SUMIF($D$12:$D1464,$D1465,W$12:W1464),"")</f>
        <v/>
      </c>
      <c r="X1465" s="106"/>
      <c r="Y1465" s="247"/>
      <c r="Z1465" s="247"/>
      <c r="AA1465" s="247"/>
      <c r="AB1465" s="248" t="str">
        <f>IF(AND(Y1465&lt;&gt;"",Z1465&lt;&gt;"",X1465&lt;&gt;""),ROUND(MIN(IF(OR(X1465="OZZ",X1465="ZZ"),5000,17300),TRUNC(0.75*(SUMIF($D$12:$D1465,$D1465,Y$12:Y1465)+SUMIF($D$12:$D1465,$D1465,Z$12:Z1465)),2)) - SUMIF($D$12:$D1464,$D1465,AB$12:AB1464),2),"")</f>
        <v/>
      </c>
      <c r="AC1465" s="251" t="str">
        <f>IF(AND(Y1465&lt;&gt;"",Z1465&lt;&gt;"",AA1465&lt;&gt;"",X1465&lt;&gt;"",AP1465&lt;&gt;""),IF(OR(X1465="OZZ",X1465="ZZ"),ROUND(0-SUMIF($D$12:$D1464,$D1465,AC$12:AC1464),2),IF(AA1465=0,0,ROUND(MIN(MIN(17300,TRUNC(0.75*(SUMIF($D$12:$D$2012,$D1465,Y$12:Y$2012)+SUMIF($D$12:$D$2012,$D1465,Z$12:Z$2012)),2)+SUMIF($D$12:$D1465,$D1465,AP$12:AP1465))-SUMIF($D$12:$D1464,$D1465,AC$12:AC1464)-SUMIF($D$12:$D$2012,$D1465,AB$12:AB$2012),AP1465),2))),"")</f>
        <v/>
      </c>
      <c r="AD1465" s="250" t="str">
        <f>IF(X1465&lt;&gt;"",1000 - SUMIF($D$12:$D1464,$D1465,AD$12:AD1464),"")</f>
        <v/>
      </c>
      <c r="AE1465" s="252"/>
      <c r="AF1465" s="253"/>
      <c r="AG1465" s="254"/>
      <c r="AH1465" s="255" t="str">
        <f t="shared" si="483"/>
        <v/>
      </c>
      <c r="AI1465" s="256"/>
      <c r="AJ1465" s="253"/>
      <c r="AK1465" s="254"/>
      <c r="AL1465" s="255" t="str">
        <f t="shared" si="484"/>
        <v/>
      </c>
      <c r="AM1465" s="256"/>
      <c r="AN1465" s="253"/>
      <c r="AO1465" s="254"/>
      <c r="AP1465" s="255" t="str">
        <f t="shared" si="462"/>
        <v/>
      </c>
      <c r="AQ1465" s="68"/>
      <c r="AR1465" s="68"/>
      <c r="AS1465" s="115"/>
      <c r="AT1465" s="68"/>
      <c r="AU1465" s="113" t="str">
        <f>IF(D1465&lt;&gt; "", IF(COUNTIF($D$12:$D1465,$D1465)&gt;1,0,IF(SUM(N1465,U1465,AB1465)&gt;0,IF(AND(X1465="",OR(Q1465&lt;&gt;"",J1465&lt;&gt;"")),IF(Q1465&lt;&gt;"",Q1465,IF(J1465&lt;&gt;"",J1465,0)),IF(AND(Q1465&lt;&gt;"",J1465&lt;&gt;"",Q1465=J1465),Q1465,X1465)),0)),"")</f>
        <v/>
      </c>
      <c r="AV1465" s="113" t="str">
        <f>IF(D1465&lt;&gt;"",IF(COUNTIF($D$12:$D1465,$D1465)&gt;1,0,IF(SUM(O1465,V1465,AC1465)&gt;0,IF(AND(X1465="",OR(Q1465&lt;&gt;"",J1465&lt;&gt;"")),IF(Q1465&lt;&gt;"",Q1465,IF(J1465&lt;&gt;"",J1465,0)),IF(AND(Q1465&lt;&gt;"",J1465&lt;&gt;"",Q1465=J1465),Q1465,X1465)),0)),"")</f>
        <v/>
      </c>
      <c r="AW1465" s="113" t="str">
        <f>IF(D1465&lt;&gt;"",IF(COUNTIF($D$12:$D1465,$D1465)&gt;1,0,IF(SUM(P1465,W1465,AD1465)&gt;0,IF(AND(X1465="",OR(Q1465&lt;&gt;"",J1465&lt;&gt;"")),IF(Q1465&lt;&gt;"",Q1465,IF(J1465&lt;&gt;"",J1465,0)),IF(AND(Q1465&lt;&gt;"",J1465&lt;&gt;"",Q1465=J1465),Q1465,X1465)),0)),"")</f>
        <v/>
      </c>
      <c r="AX1465" s="68" t="str">
        <f t="shared" si="463"/>
        <v/>
      </c>
      <c r="AY1465" s="68" t="str">
        <f t="shared" si="464"/>
        <v/>
      </c>
      <c r="AZ1465" s="68" t="str">
        <f t="shared" si="465"/>
        <v/>
      </c>
      <c r="BA1465" s="68" t="str">
        <f t="shared" si="466"/>
        <v/>
      </c>
      <c r="BB1465" s="68" t="str">
        <f t="shared" si="467"/>
        <v/>
      </c>
      <c r="BC1465" s="68" t="str">
        <f t="shared" si="468"/>
        <v/>
      </c>
      <c r="BD1465" s="68" t="str">
        <f t="shared" si="469"/>
        <v/>
      </c>
      <c r="BE1465" s="62" t="str">
        <f t="shared" si="470"/>
        <v/>
      </c>
      <c r="BF1465" s="62" t="str">
        <f t="shared" si="471"/>
        <v/>
      </c>
      <c r="BG1465" s="62"/>
      <c r="BH1465" s="62" t="str">
        <f t="shared" si="472"/>
        <v/>
      </c>
      <c r="BI1465" s="62" t="str">
        <f t="shared" si="473"/>
        <v/>
      </c>
      <c r="BJ1465" s="114"/>
      <c r="BK1465" s="62" t="str">
        <f t="shared" si="474"/>
        <v/>
      </c>
      <c r="BL1465" s="62" t="str">
        <f t="shared" si="475"/>
        <v/>
      </c>
      <c r="BM1465" s="62" t="str">
        <f t="shared" si="476"/>
        <v/>
      </c>
      <c r="BN1465" s="62" t="str">
        <f t="shared" si="477"/>
        <v/>
      </c>
      <c r="BO1465" s="62" t="str">
        <f t="shared" si="478"/>
        <v/>
      </c>
      <c r="BP1465" s="62" t="str">
        <f t="shared" si="479"/>
        <v/>
      </c>
      <c r="BQ1465" s="96"/>
      <c r="BR1465" s="96"/>
      <c r="BS1465" s="96"/>
      <c r="BT1465" s="96"/>
      <c r="BU1465" s="96"/>
      <c r="BV1465" s="96"/>
      <c r="BW1465" s="96"/>
      <c r="BX1465" s="96"/>
      <c r="BY1465" s="96"/>
      <c r="BZ1465" s="96"/>
      <c r="CA1465" s="96"/>
      <c r="CB1465" s="96"/>
      <c r="CC1465" s="96"/>
      <c r="CD1465" s="96"/>
      <c r="CE1465" s="96"/>
      <c r="CF1465" s="96"/>
      <c r="CG1465" s="96"/>
      <c r="CH1465" s="96"/>
      <c r="CI1465" s="96"/>
      <c r="CJ1465" s="96"/>
      <c r="CK1465" s="96"/>
      <c r="CL1465" s="96"/>
      <c r="CM1465" s="96"/>
      <c r="CN1465" s="96"/>
      <c r="CO1465" s="96"/>
      <c r="CP1465" s="96"/>
      <c r="CQ1465" s="96"/>
      <c r="CR1465" s="96"/>
      <c r="CS1465" s="96"/>
    </row>
    <row r="1466" spans="1:97" ht="18.75" customHeight="1" x14ac:dyDescent="0.2">
      <c r="A1466" s="3">
        <f t="shared" si="480"/>
        <v>1454</v>
      </c>
      <c r="B1466" s="263"/>
      <c r="C1466" s="263"/>
      <c r="D1466" s="263"/>
      <c r="E1466" s="259"/>
      <c r="F1466" s="259"/>
      <c r="G1466" s="43"/>
      <c r="H1466" s="264"/>
      <c r="I1466" s="261"/>
      <c r="J1466" s="106"/>
      <c r="K1466" s="247"/>
      <c r="L1466" s="247"/>
      <c r="M1466" s="247"/>
      <c r="N1466" s="248" t="str">
        <f>IF(AND(K1466&lt;&gt;"",L1466&lt;&gt;"",J1466&lt;&gt;""),ROUND(MIN(IF(OR(J1466="OZZ",J1466="ZZ"),5000,17300),TRUNC(0.75*(SUMIF($D$12:$D1466,$D1466,K$12:K1466)+SUMIF($D$12:$D1466,$D1466,L$12:L1466)),2)) - SUMIF($D$12:$D1465,$D1466,N$12:N1465),2),"")</f>
        <v/>
      </c>
      <c r="O1466" s="249" t="str">
        <f>IF(AND(K1466&lt;&gt;"",L1466&lt;&gt;"",M1466&lt;&gt;"",J1466&lt;&gt;"",AH1466&lt;&gt;""),IF(OR(J1466="OZZ",J1466="ZZ"),ROUND(0-SUMIF($D$12:$D1465,$D1466,O$12:O1465),2),IF(M1466=0,0,ROUND(MIN(MIN(17300,TRUNC(0.75*(SUMIF($D$12:$D$2012,$D1466,K$12:K$2012)+SUMIF($D$12:$D$2012,$D1466,L$12:L$2012)),2)+SUMIF($D$12:$D1466,$D1466,AH$12:AH1466))-SUMIF($D$12:$D1465,$D1466,O$12:O1465)-SUMIF($D$12:$D$2012,$D1466,N$12:N$2012),AH1466),2))),"")</f>
        <v/>
      </c>
      <c r="P1466" s="250" t="str">
        <f>IF(J1466&lt;&gt;"",1000 - SUMIF($D$12:$D1465,$D1466,P$12:P1465),"")</f>
        <v/>
      </c>
      <c r="Q1466" s="106"/>
      <c r="R1466" s="247"/>
      <c r="S1466" s="247"/>
      <c r="T1466" s="247"/>
      <c r="U1466" s="248" t="str">
        <f>IF(AND(R1466&lt;&gt;"",S1466&lt;&gt;"",Q1466&lt;&gt;""),ROUND(MIN(IF(OR(Q1466="OZZ",Q1466="ZZ"),5000,17300),TRUNC(0.75*(SUMIF($D$12:$D1466,$D1466,R$12:R1466)+SUMIF($D$12:$D1466,$D1466,S$12:S1466)),2)) - SUMIF($D$12:$D1465,$D1466,U$12:U1465),2),"")</f>
        <v/>
      </c>
      <c r="V1466" s="248" t="str">
        <f>IF(AND(R1466&lt;&gt;"",S1466&lt;&gt;"",T1466&lt;&gt;"",Q1466&lt;&gt;"",AL1466&lt;&gt;""),IF(OR(Q1466="OZZ",Q1466="ZZ"),ROUND(0-SUMIF($D$12:$D1465,$D1466,V$12:V1465),2),IF(T1466=0,0,ROUND(MIN(MIN(17300,TRUNC(0.75*(SUMIF($D$12:$D$2012,$D1466,R$12:R$2012)+SUMIF($D$12:$D$2012,$D1466,S$12:S$2012)),2)+SUMIF($D$12:$D1466,$D1466,AL$12:AL1466))-SUMIF($D$12:$D1465,$D1466,V$12:V1465)-SUMIF($D$12:$D$2012,$D1466,U$12:U$2012),AL1466),2))),"")</f>
        <v/>
      </c>
      <c r="W1466" s="250" t="str">
        <f>IF(Q1466&lt;&gt;"",1000 - SUMIF($D$12:$D1465,$D1466,W$12:W1465),"")</f>
        <v/>
      </c>
      <c r="X1466" s="106"/>
      <c r="Y1466" s="247"/>
      <c r="Z1466" s="247"/>
      <c r="AA1466" s="247"/>
      <c r="AB1466" s="248" t="str">
        <f>IF(AND(Y1466&lt;&gt;"",Z1466&lt;&gt;"",X1466&lt;&gt;""),ROUND(MIN(IF(OR(X1466="OZZ",X1466="ZZ"),5000,17300),TRUNC(0.75*(SUMIF($D$12:$D1466,$D1466,Y$12:Y1466)+SUMIF($D$12:$D1466,$D1466,Z$12:Z1466)),2)) - SUMIF($D$12:$D1465,$D1466,AB$12:AB1465),2),"")</f>
        <v/>
      </c>
      <c r="AC1466" s="251" t="str">
        <f>IF(AND(Y1466&lt;&gt;"",Z1466&lt;&gt;"",AA1466&lt;&gt;"",X1466&lt;&gt;"",AP1466&lt;&gt;""),IF(OR(X1466="OZZ",X1466="ZZ"),ROUND(0-SUMIF($D$12:$D1465,$D1466,AC$12:AC1465),2),IF(AA1466=0,0,ROUND(MIN(MIN(17300,TRUNC(0.75*(SUMIF($D$12:$D$2012,$D1466,Y$12:Y$2012)+SUMIF($D$12:$D$2012,$D1466,Z$12:Z$2012)),2)+SUMIF($D$12:$D1466,$D1466,AP$12:AP1466))-SUMIF($D$12:$D1465,$D1466,AC$12:AC1465)-SUMIF($D$12:$D$2012,$D1466,AB$12:AB$2012),AP1466),2))),"")</f>
        <v/>
      </c>
      <c r="AD1466" s="250" t="str">
        <f>IF(X1466&lt;&gt;"",1000 - SUMIF($D$12:$D1465,$D1466,AD$12:AD1465),"")</f>
        <v/>
      </c>
      <c r="AE1466" s="252"/>
      <c r="AF1466" s="253"/>
      <c r="AG1466" s="254"/>
      <c r="AH1466" s="255" t="str">
        <f t="shared" si="483"/>
        <v/>
      </c>
      <c r="AI1466" s="256"/>
      <c r="AJ1466" s="253"/>
      <c r="AK1466" s="254"/>
      <c r="AL1466" s="255" t="str">
        <f t="shared" si="484"/>
        <v/>
      </c>
      <c r="AM1466" s="256"/>
      <c r="AN1466" s="253"/>
      <c r="AO1466" s="254"/>
      <c r="AP1466" s="255" t="str">
        <f t="shared" si="462"/>
        <v/>
      </c>
      <c r="AQ1466" s="68"/>
      <c r="AR1466" s="68"/>
      <c r="AS1466" s="115"/>
      <c r="AT1466" s="68"/>
      <c r="AU1466" s="113" t="str">
        <f>IF(D1466&lt;&gt; "", IF(COUNTIF($D$12:$D1466,$D1466)&gt;1,0,IF(SUM(N1466,U1466,AB1466)&gt;0,IF(AND(X1466="",OR(Q1466&lt;&gt;"",J1466&lt;&gt;"")),IF(Q1466&lt;&gt;"",Q1466,IF(J1466&lt;&gt;"",J1466,0)),IF(AND(Q1466&lt;&gt;"",J1466&lt;&gt;"",Q1466=J1466),Q1466,X1466)),0)),"")</f>
        <v/>
      </c>
      <c r="AV1466" s="113" t="str">
        <f>IF(D1466&lt;&gt;"",IF(COUNTIF($D$12:$D1466,$D1466)&gt;1,0,IF(SUM(O1466,V1466,AC1466)&gt;0,IF(AND(X1466="",OR(Q1466&lt;&gt;"",J1466&lt;&gt;"")),IF(Q1466&lt;&gt;"",Q1466,IF(J1466&lt;&gt;"",J1466,0)),IF(AND(Q1466&lt;&gt;"",J1466&lt;&gt;"",Q1466=J1466),Q1466,X1466)),0)),"")</f>
        <v/>
      </c>
      <c r="AW1466" s="113" t="str">
        <f>IF(D1466&lt;&gt;"",IF(COUNTIF($D$12:$D1466,$D1466)&gt;1,0,IF(SUM(P1466,W1466,AD1466)&gt;0,IF(AND(X1466="",OR(Q1466&lt;&gt;"",J1466&lt;&gt;"")),IF(Q1466&lt;&gt;"",Q1466,IF(J1466&lt;&gt;"",J1466,0)),IF(AND(Q1466&lt;&gt;"",J1466&lt;&gt;"",Q1466=J1466),Q1466,X1466)),0)),"")</f>
        <v/>
      </c>
      <c r="AX1466" s="68" t="str">
        <f t="shared" si="463"/>
        <v/>
      </c>
      <c r="AY1466" s="68" t="str">
        <f t="shared" si="464"/>
        <v/>
      </c>
      <c r="AZ1466" s="68" t="str">
        <f t="shared" si="465"/>
        <v/>
      </c>
      <c r="BA1466" s="68" t="str">
        <f t="shared" si="466"/>
        <v/>
      </c>
      <c r="BB1466" s="68" t="str">
        <f t="shared" si="467"/>
        <v/>
      </c>
      <c r="BC1466" s="68" t="str">
        <f t="shared" si="468"/>
        <v/>
      </c>
      <c r="BD1466" s="68" t="str">
        <f t="shared" si="469"/>
        <v/>
      </c>
      <c r="BE1466" s="62" t="str">
        <f t="shared" si="470"/>
        <v/>
      </c>
      <c r="BF1466" s="62" t="str">
        <f t="shared" si="471"/>
        <v/>
      </c>
      <c r="BG1466" s="62"/>
      <c r="BH1466" s="62" t="str">
        <f t="shared" si="472"/>
        <v/>
      </c>
      <c r="BI1466" s="62" t="str">
        <f t="shared" si="473"/>
        <v/>
      </c>
      <c r="BJ1466" s="114"/>
      <c r="BK1466" s="62" t="str">
        <f t="shared" si="474"/>
        <v/>
      </c>
      <c r="BL1466" s="62" t="str">
        <f t="shared" si="475"/>
        <v/>
      </c>
      <c r="BM1466" s="62" t="str">
        <f t="shared" si="476"/>
        <v/>
      </c>
      <c r="BN1466" s="62" t="str">
        <f t="shared" si="477"/>
        <v/>
      </c>
      <c r="BO1466" s="62" t="str">
        <f t="shared" si="478"/>
        <v/>
      </c>
      <c r="BP1466" s="62" t="str">
        <f t="shared" si="479"/>
        <v/>
      </c>
      <c r="BQ1466" s="96"/>
      <c r="BR1466" s="96"/>
      <c r="BS1466" s="96"/>
      <c r="BT1466" s="96"/>
      <c r="BU1466" s="96"/>
      <c r="BV1466" s="96"/>
      <c r="BW1466" s="96"/>
      <c r="BX1466" s="96"/>
      <c r="BY1466" s="96"/>
      <c r="BZ1466" s="96"/>
      <c r="CA1466" s="96"/>
      <c r="CB1466" s="96"/>
      <c r="CC1466" s="96"/>
      <c r="CD1466" s="96"/>
      <c r="CE1466" s="96"/>
      <c r="CF1466" s="96"/>
      <c r="CG1466" s="96"/>
      <c r="CH1466" s="96"/>
      <c r="CI1466" s="96"/>
      <c r="CJ1466" s="96"/>
      <c r="CK1466" s="96"/>
      <c r="CL1466" s="96"/>
      <c r="CM1466" s="96"/>
      <c r="CN1466" s="96"/>
      <c r="CO1466" s="96"/>
      <c r="CP1466" s="96"/>
      <c r="CQ1466" s="96"/>
      <c r="CR1466" s="96"/>
      <c r="CS1466" s="96"/>
    </row>
    <row r="1467" spans="1:97" ht="18.75" customHeight="1" x14ac:dyDescent="0.2">
      <c r="A1467" s="3">
        <f t="shared" si="480"/>
        <v>1455</v>
      </c>
      <c r="B1467" s="263"/>
      <c r="C1467" s="263"/>
      <c r="D1467" s="263"/>
      <c r="E1467" s="259"/>
      <c r="F1467" s="259"/>
      <c r="G1467" s="43"/>
      <c r="H1467" s="264"/>
      <c r="I1467" s="261"/>
      <c r="J1467" s="106"/>
      <c r="K1467" s="247"/>
      <c r="L1467" s="247"/>
      <c r="M1467" s="247"/>
      <c r="N1467" s="248" t="str">
        <f>IF(AND(K1467&lt;&gt;"",L1467&lt;&gt;"",J1467&lt;&gt;""),ROUND(MIN(IF(OR(J1467="OZZ",J1467="ZZ"),5000,17300),TRUNC(0.75*(SUMIF($D$12:$D1467,$D1467,K$12:K1467)+SUMIF($D$12:$D1467,$D1467,L$12:L1467)),2)) - SUMIF($D$12:$D1466,$D1467,N$12:N1466),2),"")</f>
        <v/>
      </c>
      <c r="O1467" s="249" t="str">
        <f>IF(AND(K1467&lt;&gt;"",L1467&lt;&gt;"",M1467&lt;&gt;"",J1467&lt;&gt;"",AH1467&lt;&gt;""),IF(OR(J1467="OZZ",J1467="ZZ"),ROUND(0-SUMIF($D$12:$D1466,$D1467,O$12:O1466),2),IF(M1467=0,0,ROUND(MIN(MIN(17300,TRUNC(0.75*(SUMIF($D$12:$D$2012,$D1467,K$12:K$2012)+SUMIF($D$12:$D$2012,$D1467,L$12:L$2012)),2)+SUMIF($D$12:$D1467,$D1467,AH$12:AH1467))-SUMIF($D$12:$D1466,$D1467,O$12:O1466)-SUMIF($D$12:$D$2012,$D1467,N$12:N$2012),AH1467),2))),"")</f>
        <v/>
      </c>
      <c r="P1467" s="250" t="str">
        <f>IF(J1467&lt;&gt;"",1000 - SUMIF($D$12:$D1466,$D1467,P$12:P1466),"")</f>
        <v/>
      </c>
      <c r="Q1467" s="106"/>
      <c r="R1467" s="247"/>
      <c r="S1467" s="247"/>
      <c r="T1467" s="247"/>
      <c r="U1467" s="248" t="str">
        <f>IF(AND(R1467&lt;&gt;"",S1467&lt;&gt;"",Q1467&lt;&gt;""),ROUND(MIN(IF(OR(Q1467="OZZ",Q1467="ZZ"),5000,17300),TRUNC(0.75*(SUMIF($D$12:$D1467,$D1467,R$12:R1467)+SUMIF($D$12:$D1467,$D1467,S$12:S1467)),2)) - SUMIF($D$12:$D1466,$D1467,U$12:U1466),2),"")</f>
        <v/>
      </c>
      <c r="V1467" s="248" t="str">
        <f>IF(AND(R1467&lt;&gt;"",S1467&lt;&gt;"",T1467&lt;&gt;"",Q1467&lt;&gt;"",AL1467&lt;&gt;""),IF(OR(Q1467="OZZ",Q1467="ZZ"),ROUND(0-SUMIF($D$12:$D1466,$D1467,V$12:V1466),2),IF(T1467=0,0,ROUND(MIN(MIN(17300,TRUNC(0.75*(SUMIF($D$12:$D$2012,$D1467,R$12:R$2012)+SUMIF($D$12:$D$2012,$D1467,S$12:S$2012)),2)+SUMIF($D$12:$D1467,$D1467,AL$12:AL1467))-SUMIF($D$12:$D1466,$D1467,V$12:V1466)-SUMIF($D$12:$D$2012,$D1467,U$12:U$2012),AL1467),2))),"")</f>
        <v/>
      </c>
      <c r="W1467" s="250" t="str">
        <f>IF(Q1467&lt;&gt;"",1000 - SUMIF($D$12:$D1466,$D1467,W$12:W1466),"")</f>
        <v/>
      </c>
      <c r="X1467" s="106"/>
      <c r="Y1467" s="247"/>
      <c r="Z1467" s="247"/>
      <c r="AA1467" s="247"/>
      <c r="AB1467" s="248" t="str">
        <f>IF(AND(Y1467&lt;&gt;"",Z1467&lt;&gt;"",X1467&lt;&gt;""),ROUND(MIN(IF(OR(X1467="OZZ",X1467="ZZ"),5000,17300),TRUNC(0.75*(SUMIF($D$12:$D1467,$D1467,Y$12:Y1467)+SUMIF($D$12:$D1467,$D1467,Z$12:Z1467)),2)) - SUMIF($D$12:$D1466,$D1467,AB$12:AB1466),2),"")</f>
        <v/>
      </c>
      <c r="AC1467" s="251" t="str">
        <f>IF(AND(Y1467&lt;&gt;"",Z1467&lt;&gt;"",AA1467&lt;&gt;"",X1467&lt;&gt;"",AP1467&lt;&gt;""),IF(OR(X1467="OZZ",X1467="ZZ"),ROUND(0-SUMIF($D$12:$D1466,$D1467,AC$12:AC1466),2),IF(AA1467=0,0,ROUND(MIN(MIN(17300,TRUNC(0.75*(SUMIF($D$12:$D$2012,$D1467,Y$12:Y$2012)+SUMIF($D$12:$D$2012,$D1467,Z$12:Z$2012)),2)+SUMIF($D$12:$D1467,$D1467,AP$12:AP1467))-SUMIF($D$12:$D1466,$D1467,AC$12:AC1466)-SUMIF($D$12:$D$2012,$D1467,AB$12:AB$2012),AP1467),2))),"")</f>
        <v/>
      </c>
      <c r="AD1467" s="250" t="str">
        <f>IF(X1467&lt;&gt;"",1000 - SUMIF($D$12:$D1466,$D1467,AD$12:AD1466),"")</f>
        <v/>
      </c>
      <c r="AE1467" s="252"/>
      <c r="AF1467" s="253"/>
      <c r="AG1467" s="254"/>
      <c r="AH1467" s="255" t="str">
        <f t="shared" si="483"/>
        <v/>
      </c>
      <c r="AI1467" s="256"/>
      <c r="AJ1467" s="253"/>
      <c r="AK1467" s="254"/>
      <c r="AL1467" s="255" t="str">
        <f t="shared" si="484"/>
        <v/>
      </c>
      <c r="AM1467" s="256"/>
      <c r="AN1467" s="253"/>
      <c r="AO1467" s="254"/>
      <c r="AP1467" s="255" t="str">
        <f t="shared" si="462"/>
        <v/>
      </c>
      <c r="AQ1467" s="68"/>
      <c r="AR1467" s="68"/>
      <c r="AS1467" s="115"/>
      <c r="AT1467" s="68"/>
      <c r="AU1467" s="113" t="str">
        <f>IF(D1467&lt;&gt; "", IF(COUNTIF($D$12:$D1467,$D1467)&gt;1,0,IF(SUM(N1467,U1467,AB1467)&gt;0,IF(AND(X1467="",OR(Q1467&lt;&gt;"",J1467&lt;&gt;"")),IF(Q1467&lt;&gt;"",Q1467,IF(J1467&lt;&gt;"",J1467,0)),IF(AND(Q1467&lt;&gt;"",J1467&lt;&gt;"",Q1467=J1467),Q1467,X1467)),0)),"")</f>
        <v/>
      </c>
      <c r="AV1467" s="113" t="str">
        <f>IF(D1467&lt;&gt;"",IF(COUNTIF($D$12:$D1467,$D1467)&gt;1,0,IF(SUM(O1467,V1467,AC1467)&gt;0,IF(AND(X1467="",OR(Q1467&lt;&gt;"",J1467&lt;&gt;"")),IF(Q1467&lt;&gt;"",Q1467,IF(J1467&lt;&gt;"",J1467,0)),IF(AND(Q1467&lt;&gt;"",J1467&lt;&gt;"",Q1467=J1467),Q1467,X1467)),0)),"")</f>
        <v/>
      </c>
      <c r="AW1467" s="113" t="str">
        <f>IF(D1467&lt;&gt;"",IF(COUNTIF($D$12:$D1467,$D1467)&gt;1,0,IF(SUM(P1467,W1467,AD1467)&gt;0,IF(AND(X1467="",OR(Q1467&lt;&gt;"",J1467&lt;&gt;"")),IF(Q1467&lt;&gt;"",Q1467,IF(J1467&lt;&gt;"",J1467,0)),IF(AND(Q1467&lt;&gt;"",J1467&lt;&gt;"",Q1467=J1467),Q1467,X1467)),0)),"")</f>
        <v/>
      </c>
      <c r="AX1467" s="68" t="str">
        <f t="shared" si="463"/>
        <v/>
      </c>
      <c r="AY1467" s="68" t="str">
        <f t="shared" si="464"/>
        <v/>
      </c>
      <c r="AZ1467" s="68" t="str">
        <f t="shared" si="465"/>
        <v/>
      </c>
      <c r="BA1467" s="68" t="str">
        <f t="shared" si="466"/>
        <v/>
      </c>
      <c r="BB1467" s="68" t="str">
        <f t="shared" si="467"/>
        <v/>
      </c>
      <c r="BC1467" s="68" t="str">
        <f t="shared" si="468"/>
        <v/>
      </c>
      <c r="BD1467" s="68" t="str">
        <f t="shared" si="469"/>
        <v/>
      </c>
      <c r="BE1467" s="62" t="str">
        <f t="shared" si="470"/>
        <v/>
      </c>
      <c r="BF1467" s="62" t="str">
        <f t="shared" si="471"/>
        <v/>
      </c>
      <c r="BG1467" s="62"/>
      <c r="BH1467" s="62" t="str">
        <f t="shared" si="472"/>
        <v/>
      </c>
      <c r="BI1467" s="62" t="str">
        <f t="shared" si="473"/>
        <v/>
      </c>
      <c r="BJ1467" s="114"/>
      <c r="BK1467" s="62" t="str">
        <f t="shared" si="474"/>
        <v/>
      </c>
      <c r="BL1467" s="62" t="str">
        <f t="shared" si="475"/>
        <v/>
      </c>
      <c r="BM1467" s="62" t="str">
        <f t="shared" si="476"/>
        <v/>
      </c>
      <c r="BN1467" s="62" t="str">
        <f t="shared" si="477"/>
        <v/>
      </c>
      <c r="BO1467" s="62" t="str">
        <f t="shared" si="478"/>
        <v/>
      </c>
      <c r="BP1467" s="62" t="str">
        <f t="shared" si="479"/>
        <v/>
      </c>
      <c r="BQ1467" s="96"/>
      <c r="BR1467" s="96"/>
      <c r="BS1467" s="96"/>
      <c r="BT1467" s="96"/>
      <c r="BU1467" s="96"/>
      <c r="BV1467" s="96"/>
      <c r="BW1467" s="96"/>
      <c r="BX1467" s="96"/>
      <c r="BY1467" s="96"/>
      <c r="BZ1467" s="96"/>
      <c r="CA1467" s="96"/>
      <c r="CB1467" s="96"/>
      <c r="CC1467" s="96"/>
      <c r="CD1467" s="96"/>
      <c r="CE1467" s="96"/>
      <c r="CF1467" s="96"/>
      <c r="CG1467" s="96"/>
      <c r="CH1467" s="96"/>
      <c r="CI1467" s="96"/>
      <c r="CJ1467" s="96"/>
      <c r="CK1467" s="96"/>
      <c r="CL1467" s="96"/>
      <c r="CM1467" s="96"/>
      <c r="CN1467" s="96"/>
      <c r="CO1467" s="96"/>
      <c r="CP1467" s="96"/>
      <c r="CQ1467" s="96"/>
      <c r="CR1467" s="96"/>
      <c r="CS1467" s="96"/>
    </row>
    <row r="1468" spans="1:97" ht="18.75" customHeight="1" x14ac:dyDescent="0.2">
      <c r="A1468" s="3">
        <f t="shared" si="480"/>
        <v>1456</v>
      </c>
      <c r="B1468" s="263"/>
      <c r="C1468" s="263"/>
      <c r="D1468" s="263"/>
      <c r="E1468" s="259"/>
      <c r="F1468" s="259"/>
      <c r="G1468" s="43"/>
      <c r="H1468" s="264"/>
      <c r="I1468" s="261"/>
      <c r="J1468" s="106"/>
      <c r="K1468" s="247"/>
      <c r="L1468" s="247"/>
      <c r="M1468" s="247"/>
      <c r="N1468" s="248" t="str">
        <f>IF(AND(K1468&lt;&gt;"",L1468&lt;&gt;"",J1468&lt;&gt;""),ROUND(MIN(IF(OR(J1468="OZZ",J1468="ZZ"),5000,17300),TRUNC(0.75*(SUMIF($D$12:$D1468,$D1468,K$12:K1468)+SUMIF($D$12:$D1468,$D1468,L$12:L1468)),2)) - SUMIF($D$12:$D1467,$D1468,N$12:N1467),2),"")</f>
        <v/>
      </c>
      <c r="O1468" s="249" t="str">
        <f>IF(AND(K1468&lt;&gt;"",L1468&lt;&gt;"",M1468&lt;&gt;"",J1468&lt;&gt;"",AH1468&lt;&gt;""),IF(OR(J1468="OZZ",J1468="ZZ"),ROUND(0-SUMIF($D$12:$D1467,$D1468,O$12:O1467),2),IF(M1468=0,0,ROUND(MIN(MIN(17300,TRUNC(0.75*(SUMIF($D$12:$D$2012,$D1468,K$12:K$2012)+SUMIF($D$12:$D$2012,$D1468,L$12:L$2012)),2)+SUMIF($D$12:$D1468,$D1468,AH$12:AH1468))-SUMIF($D$12:$D1467,$D1468,O$12:O1467)-SUMIF($D$12:$D$2012,$D1468,N$12:N$2012),AH1468),2))),"")</f>
        <v/>
      </c>
      <c r="P1468" s="250" t="str">
        <f>IF(J1468&lt;&gt;"",1000 - SUMIF($D$12:$D1467,$D1468,P$12:P1467),"")</f>
        <v/>
      </c>
      <c r="Q1468" s="106"/>
      <c r="R1468" s="247"/>
      <c r="S1468" s="247"/>
      <c r="T1468" s="247"/>
      <c r="U1468" s="248" t="str">
        <f>IF(AND(R1468&lt;&gt;"",S1468&lt;&gt;"",Q1468&lt;&gt;""),ROUND(MIN(IF(OR(Q1468="OZZ",Q1468="ZZ"),5000,17300),TRUNC(0.75*(SUMIF($D$12:$D1468,$D1468,R$12:R1468)+SUMIF($D$12:$D1468,$D1468,S$12:S1468)),2)) - SUMIF($D$12:$D1467,$D1468,U$12:U1467),2),"")</f>
        <v/>
      </c>
      <c r="V1468" s="248" t="str">
        <f>IF(AND(R1468&lt;&gt;"",S1468&lt;&gt;"",T1468&lt;&gt;"",Q1468&lt;&gt;"",AL1468&lt;&gt;""),IF(OR(Q1468="OZZ",Q1468="ZZ"),ROUND(0-SUMIF($D$12:$D1467,$D1468,V$12:V1467),2),IF(T1468=0,0,ROUND(MIN(MIN(17300,TRUNC(0.75*(SUMIF($D$12:$D$2012,$D1468,R$12:R$2012)+SUMIF($D$12:$D$2012,$D1468,S$12:S$2012)),2)+SUMIF($D$12:$D1468,$D1468,AL$12:AL1468))-SUMIF($D$12:$D1467,$D1468,V$12:V1467)-SUMIF($D$12:$D$2012,$D1468,U$12:U$2012),AL1468),2))),"")</f>
        <v/>
      </c>
      <c r="W1468" s="250" t="str">
        <f>IF(Q1468&lt;&gt;"",1000 - SUMIF($D$12:$D1467,$D1468,W$12:W1467),"")</f>
        <v/>
      </c>
      <c r="X1468" s="106"/>
      <c r="Y1468" s="247"/>
      <c r="Z1468" s="247"/>
      <c r="AA1468" s="247"/>
      <c r="AB1468" s="248" t="str">
        <f>IF(AND(Y1468&lt;&gt;"",Z1468&lt;&gt;"",X1468&lt;&gt;""),ROUND(MIN(IF(OR(X1468="OZZ",X1468="ZZ"),5000,17300),TRUNC(0.75*(SUMIF($D$12:$D1468,$D1468,Y$12:Y1468)+SUMIF($D$12:$D1468,$D1468,Z$12:Z1468)),2)) - SUMIF($D$12:$D1467,$D1468,AB$12:AB1467),2),"")</f>
        <v/>
      </c>
      <c r="AC1468" s="251" t="str">
        <f>IF(AND(Y1468&lt;&gt;"",Z1468&lt;&gt;"",AA1468&lt;&gt;"",X1468&lt;&gt;"",AP1468&lt;&gt;""),IF(OR(X1468="OZZ",X1468="ZZ"),ROUND(0-SUMIF($D$12:$D1467,$D1468,AC$12:AC1467),2),IF(AA1468=0,0,ROUND(MIN(MIN(17300,TRUNC(0.75*(SUMIF($D$12:$D$2012,$D1468,Y$12:Y$2012)+SUMIF($D$12:$D$2012,$D1468,Z$12:Z$2012)),2)+SUMIF($D$12:$D1468,$D1468,AP$12:AP1468))-SUMIF($D$12:$D1467,$D1468,AC$12:AC1467)-SUMIF($D$12:$D$2012,$D1468,AB$12:AB$2012),AP1468),2))),"")</f>
        <v/>
      </c>
      <c r="AD1468" s="250" t="str">
        <f>IF(X1468&lt;&gt;"",1000 - SUMIF($D$12:$D1467,$D1468,AD$12:AD1467),"")</f>
        <v/>
      </c>
      <c r="AE1468" s="252"/>
      <c r="AF1468" s="253"/>
      <c r="AG1468" s="254"/>
      <c r="AH1468" s="255" t="str">
        <f t="shared" si="483"/>
        <v/>
      </c>
      <c r="AI1468" s="256"/>
      <c r="AJ1468" s="253"/>
      <c r="AK1468" s="254"/>
      <c r="AL1468" s="255" t="str">
        <f t="shared" si="484"/>
        <v/>
      </c>
      <c r="AM1468" s="256"/>
      <c r="AN1468" s="253"/>
      <c r="AO1468" s="254"/>
      <c r="AP1468" s="255" t="str">
        <f t="shared" si="462"/>
        <v/>
      </c>
      <c r="AQ1468" s="68"/>
      <c r="AR1468" s="68"/>
      <c r="AS1468" s="115"/>
      <c r="AT1468" s="68"/>
      <c r="AU1468" s="113" t="str">
        <f>IF(D1468&lt;&gt; "", IF(COUNTIF($D$12:$D1468,$D1468)&gt;1,0,IF(SUM(N1468,U1468,AB1468)&gt;0,IF(AND(X1468="",OR(Q1468&lt;&gt;"",J1468&lt;&gt;"")),IF(Q1468&lt;&gt;"",Q1468,IF(J1468&lt;&gt;"",J1468,0)),IF(AND(Q1468&lt;&gt;"",J1468&lt;&gt;"",Q1468=J1468),Q1468,X1468)),0)),"")</f>
        <v/>
      </c>
      <c r="AV1468" s="113" t="str">
        <f>IF(D1468&lt;&gt;"",IF(COUNTIF($D$12:$D1468,$D1468)&gt;1,0,IF(SUM(O1468,V1468,AC1468)&gt;0,IF(AND(X1468="",OR(Q1468&lt;&gt;"",J1468&lt;&gt;"")),IF(Q1468&lt;&gt;"",Q1468,IF(J1468&lt;&gt;"",J1468,0)),IF(AND(Q1468&lt;&gt;"",J1468&lt;&gt;"",Q1468=J1468),Q1468,X1468)),0)),"")</f>
        <v/>
      </c>
      <c r="AW1468" s="113" t="str">
        <f>IF(D1468&lt;&gt;"",IF(COUNTIF($D$12:$D1468,$D1468)&gt;1,0,IF(SUM(P1468,W1468,AD1468)&gt;0,IF(AND(X1468="",OR(Q1468&lt;&gt;"",J1468&lt;&gt;"")),IF(Q1468&lt;&gt;"",Q1468,IF(J1468&lt;&gt;"",J1468,0)),IF(AND(Q1468&lt;&gt;"",J1468&lt;&gt;"",Q1468=J1468),Q1468,X1468)),0)),"")</f>
        <v/>
      </c>
      <c r="AX1468" s="68" t="str">
        <f t="shared" si="463"/>
        <v/>
      </c>
      <c r="AY1468" s="68" t="str">
        <f t="shared" si="464"/>
        <v/>
      </c>
      <c r="AZ1468" s="68" t="str">
        <f t="shared" si="465"/>
        <v/>
      </c>
      <c r="BA1468" s="68" t="str">
        <f t="shared" si="466"/>
        <v/>
      </c>
      <c r="BB1468" s="68" t="str">
        <f t="shared" si="467"/>
        <v/>
      </c>
      <c r="BC1468" s="68" t="str">
        <f t="shared" si="468"/>
        <v/>
      </c>
      <c r="BD1468" s="68" t="str">
        <f t="shared" si="469"/>
        <v/>
      </c>
      <c r="BE1468" s="62" t="str">
        <f t="shared" si="470"/>
        <v/>
      </c>
      <c r="BF1468" s="62" t="str">
        <f t="shared" si="471"/>
        <v/>
      </c>
      <c r="BG1468" s="62"/>
      <c r="BH1468" s="62" t="str">
        <f t="shared" si="472"/>
        <v/>
      </c>
      <c r="BI1468" s="62" t="str">
        <f t="shared" si="473"/>
        <v/>
      </c>
      <c r="BJ1468" s="114"/>
      <c r="BK1468" s="62" t="str">
        <f t="shared" si="474"/>
        <v/>
      </c>
      <c r="BL1468" s="62" t="str">
        <f t="shared" si="475"/>
        <v/>
      </c>
      <c r="BM1468" s="62" t="str">
        <f t="shared" si="476"/>
        <v/>
      </c>
      <c r="BN1468" s="62" t="str">
        <f t="shared" si="477"/>
        <v/>
      </c>
      <c r="BO1468" s="62" t="str">
        <f t="shared" si="478"/>
        <v/>
      </c>
      <c r="BP1468" s="62" t="str">
        <f t="shared" si="479"/>
        <v/>
      </c>
      <c r="BQ1468" s="96"/>
      <c r="BR1468" s="96"/>
      <c r="BS1468" s="96"/>
      <c r="BT1468" s="96"/>
      <c r="BU1468" s="96"/>
      <c r="BV1468" s="96"/>
      <c r="BW1468" s="96"/>
      <c r="BX1468" s="96"/>
      <c r="BY1468" s="96"/>
      <c r="BZ1468" s="96"/>
      <c r="CA1468" s="96"/>
      <c r="CB1468" s="96"/>
      <c r="CC1468" s="96"/>
      <c r="CD1468" s="96"/>
      <c r="CE1468" s="96"/>
      <c r="CF1468" s="96"/>
      <c r="CG1468" s="96"/>
      <c r="CH1468" s="96"/>
      <c r="CI1468" s="96"/>
      <c r="CJ1468" s="96"/>
      <c r="CK1468" s="96"/>
      <c r="CL1468" s="96"/>
      <c r="CM1468" s="96"/>
      <c r="CN1468" s="96"/>
      <c r="CO1468" s="96"/>
      <c r="CP1468" s="96"/>
      <c r="CQ1468" s="96"/>
      <c r="CR1468" s="96"/>
      <c r="CS1468" s="96"/>
    </row>
    <row r="1469" spans="1:97" ht="18.75" customHeight="1" x14ac:dyDescent="0.2">
      <c r="A1469" s="3">
        <f t="shared" si="480"/>
        <v>1457</v>
      </c>
      <c r="B1469" s="263"/>
      <c r="C1469" s="263"/>
      <c r="D1469" s="263"/>
      <c r="E1469" s="259"/>
      <c r="F1469" s="259"/>
      <c r="G1469" s="43"/>
      <c r="H1469" s="264"/>
      <c r="I1469" s="261"/>
      <c r="J1469" s="106"/>
      <c r="K1469" s="247"/>
      <c r="L1469" s="247"/>
      <c r="M1469" s="247"/>
      <c r="N1469" s="248" t="str">
        <f>IF(AND(K1469&lt;&gt;"",L1469&lt;&gt;"",J1469&lt;&gt;""),ROUND(MIN(IF(OR(J1469="OZZ",J1469="ZZ"),5000,17300),TRUNC(0.75*(SUMIF($D$12:$D1469,$D1469,K$12:K1469)+SUMIF($D$12:$D1469,$D1469,L$12:L1469)),2)) - SUMIF($D$12:$D1468,$D1469,N$12:N1468),2),"")</f>
        <v/>
      </c>
      <c r="O1469" s="249" t="str">
        <f>IF(AND(K1469&lt;&gt;"",L1469&lt;&gt;"",M1469&lt;&gt;"",J1469&lt;&gt;"",AH1469&lt;&gt;""),IF(OR(J1469="OZZ",J1469="ZZ"),ROUND(0-SUMIF($D$12:$D1468,$D1469,O$12:O1468),2),IF(M1469=0,0,ROUND(MIN(MIN(17300,TRUNC(0.75*(SUMIF($D$12:$D$2012,$D1469,K$12:K$2012)+SUMIF($D$12:$D$2012,$D1469,L$12:L$2012)),2)+SUMIF($D$12:$D1469,$D1469,AH$12:AH1469))-SUMIF($D$12:$D1468,$D1469,O$12:O1468)-SUMIF($D$12:$D$2012,$D1469,N$12:N$2012),AH1469),2))),"")</f>
        <v/>
      </c>
      <c r="P1469" s="250" t="str">
        <f>IF(J1469&lt;&gt;"",1000 - SUMIF($D$12:$D1468,$D1469,P$12:P1468),"")</f>
        <v/>
      </c>
      <c r="Q1469" s="106"/>
      <c r="R1469" s="247"/>
      <c r="S1469" s="247"/>
      <c r="T1469" s="247"/>
      <c r="U1469" s="248" t="str">
        <f>IF(AND(R1469&lt;&gt;"",S1469&lt;&gt;"",Q1469&lt;&gt;""),ROUND(MIN(IF(OR(Q1469="OZZ",Q1469="ZZ"),5000,17300),TRUNC(0.75*(SUMIF($D$12:$D1469,$D1469,R$12:R1469)+SUMIF($D$12:$D1469,$D1469,S$12:S1469)),2)) - SUMIF($D$12:$D1468,$D1469,U$12:U1468),2),"")</f>
        <v/>
      </c>
      <c r="V1469" s="248" t="str">
        <f>IF(AND(R1469&lt;&gt;"",S1469&lt;&gt;"",T1469&lt;&gt;"",Q1469&lt;&gt;"",AL1469&lt;&gt;""),IF(OR(Q1469="OZZ",Q1469="ZZ"),ROUND(0-SUMIF($D$12:$D1468,$D1469,V$12:V1468),2),IF(T1469=0,0,ROUND(MIN(MIN(17300,TRUNC(0.75*(SUMIF($D$12:$D$2012,$D1469,R$12:R$2012)+SUMIF($D$12:$D$2012,$D1469,S$12:S$2012)),2)+SUMIF($D$12:$D1469,$D1469,AL$12:AL1469))-SUMIF($D$12:$D1468,$D1469,V$12:V1468)-SUMIF($D$12:$D$2012,$D1469,U$12:U$2012),AL1469),2))),"")</f>
        <v/>
      </c>
      <c r="W1469" s="250" t="str">
        <f>IF(Q1469&lt;&gt;"",1000 - SUMIF($D$12:$D1468,$D1469,W$12:W1468),"")</f>
        <v/>
      </c>
      <c r="X1469" s="106"/>
      <c r="Y1469" s="247"/>
      <c r="Z1469" s="247"/>
      <c r="AA1469" s="247"/>
      <c r="AB1469" s="248" t="str">
        <f>IF(AND(Y1469&lt;&gt;"",Z1469&lt;&gt;"",X1469&lt;&gt;""),ROUND(MIN(IF(OR(X1469="OZZ",X1469="ZZ"),5000,17300),TRUNC(0.75*(SUMIF($D$12:$D1469,$D1469,Y$12:Y1469)+SUMIF($D$12:$D1469,$D1469,Z$12:Z1469)),2)) - SUMIF($D$12:$D1468,$D1469,AB$12:AB1468),2),"")</f>
        <v/>
      </c>
      <c r="AC1469" s="251" t="str">
        <f>IF(AND(Y1469&lt;&gt;"",Z1469&lt;&gt;"",AA1469&lt;&gt;"",X1469&lt;&gt;"",AP1469&lt;&gt;""),IF(OR(X1469="OZZ",X1469="ZZ"),ROUND(0-SUMIF($D$12:$D1468,$D1469,AC$12:AC1468),2),IF(AA1469=0,0,ROUND(MIN(MIN(17300,TRUNC(0.75*(SUMIF($D$12:$D$2012,$D1469,Y$12:Y$2012)+SUMIF($D$12:$D$2012,$D1469,Z$12:Z$2012)),2)+SUMIF($D$12:$D1469,$D1469,AP$12:AP1469))-SUMIF($D$12:$D1468,$D1469,AC$12:AC1468)-SUMIF($D$12:$D$2012,$D1469,AB$12:AB$2012),AP1469),2))),"")</f>
        <v/>
      </c>
      <c r="AD1469" s="250" t="str">
        <f>IF(X1469&lt;&gt;"",1000 - SUMIF($D$12:$D1468,$D1469,AD$12:AD1468),"")</f>
        <v/>
      </c>
      <c r="AE1469" s="252"/>
      <c r="AF1469" s="253"/>
      <c r="AG1469" s="254"/>
      <c r="AH1469" s="255" t="str">
        <f t="shared" si="483"/>
        <v/>
      </c>
      <c r="AI1469" s="256"/>
      <c r="AJ1469" s="253"/>
      <c r="AK1469" s="254"/>
      <c r="AL1469" s="255" t="str">
        <f t="shared" si="484"/>
        <v/>
      </c>
      <c r="AM1469" s="256"/>
      <c r="AN1469" s="253"/>
      <c r="AO1469" s="254"/>
      <c r="AP1469" s="255" t="str">
        <f t="shared" si="462"/>
        <v/>
      </c>
      <c r="AQ1469" s="68"/>
      <c r="AR1469" s="68"/>
      <c r="AS1469" s="115"/>
      <c r="AT1469" s="68"/>
      <c r="AU1469" s="113" t="str">
        <f>IF(D1469&lt;&gt; "", IF(COUNTIF($D$12:$D1469,$D1469)&gt;1,0,IF(SUM(N1469,U1469,AB1469)&gt;0,IF(AND(X1469="",OR(Q1469&lt;&gt;"",J1469&lt;&gt;"")),IF(Q1469&lt;&gt;"",Q1469,IF(J1469&lt;&gt;"",J1469,0)),IF(AND(Q1469&lt;&gt;"",J1469&lt;&gt;"",Q1469=J1469),Q1469,X1469)),0)),"")</f>
        <v/>
      </c>
      <c r="AV1469" s="113" t="str">
        <f>IF(D1469&lt;&gt;"",IF(COUNTIF($D$12:$D1469,$D1469)&gt;1,0,IF(SUM(O1469,V1469,AC1469)&gt;0,IF(AND(X1469="",OR(Q1469&lt;&gt;"",J1469&lt;&gt;"")),IF(Q1469&lt;&gt;"",Q1469,IF(J1469&lt;&gt;"",J1469,0)),IF(AND(Q1469&lt;&gt;"",J1469&lt;&gt;"",Q1469=J1469),Q1469,X1469)),0)),"")</f>
        <v/>
      </c>
      <c r="AW1469" s="113" t="str">
        <f>IF(D1469&lt;&gt;"",IF(COUNTIF($D$12:$D1469,$D1469)&gt;1,0,IF(SUM(P1469,W1469,AD1469)&gt;0,IF(AND(X1469="",OR(Q1469&lt;&gt;"",J1469&lt;&gt;"")),IF(Q1469&lt;&gt;"",Q1469,IF(J1469&lt;&gt;"",J1469,0)),IF(AND(Q1469&lt;&gt;"",J1469&lt;&gt;"",Q1469=J1469),Q1469,X1469)),0)),"")</f>
        <v/>
      </c>
      <c r="AX1469" s="68" t="str">
        <f t="shared" si="463"/>
        <v/>
      </c>
      <c r="AY1469" s="68" t="str">
        <f t="shared" si="464"/>
        <v/>
      </c>
      <c r="AZ1469" s="68" t="str">
        <f t="shared" si="465"/>
        <v/>
      </c>
      <c r="BA1469" s="68" t="str">
        <f t="shared" si="466"/>
        <v/>
      </c>
      <c r="BB1469" s="68" t="str">
        <f t="shared" si="467"/>
        <v/>
      </c>
      <c r="BC1469" s="68" t="str">
        <f t="shared" si="468"/>
        <v/>
      </c>
      <c r="BD1469" s="68" t="str">
        <f t="shared" si="469"/>
        <v/>
      </c>
      <c r="BE1469" s="62" t="str">
        <f t="shared" si="470"/>
        <v/>
      </c>
      <c r="BF1469" s="62" t="str">
        <f t="shared" si="471"/>
        <v/>
      </c>
      <c r="BG1469" s="62"/>
      <c r="BH1469" s="62" t="str">
        <f t="shared" si="472"/>
        <v/>
      </c>
      <c r="BI1469" s="62" t="str">
        <f t="shared" si="473"/>
        <v/>
      </c>
      <c r="BJ1469" s="114"/>
      <c r="BK1469" s="62" t="str">
        <f t="shared" si="474"/>
        <v/>
      </c>
      <c r="BL1469" s="62" t="str">
        <f t="shared" si="475"/>
        <v/>
      </c>
      <c r="BM1469" s="62" t="str">
        <f t="shared" si="476"/>
        <v/>
      </c>
      <c r="BN1469" s="62" t="str">
        <f t="shared" si="477"/>
        <v/>
      </c>
      <c r="BO1469" s="62" t="str">
        <f t="shared" si="478"/>
        <v/>
      </c>
      <c r="BP1469" s="62" t="str">
        <f t="shared" si="479"/>
        <v/>
      </c>
      <c r="BQ1469" s="96"/>
      <c r="BR1469" s="96"/>
      <c r="BS1469" s="96"/>
      <c r="BT1469" s="96"/>
      <c r="BU1469" s="96"/>
      <c r="BV1469" s="96"/>
      <c r="BW1469" s="96"/>
      <c r="BX1469" s="96"/>
      <c r="BY1469" s="96"/>
      <c r="BZ1469" s="96"/>
      <c r="CA1469" s="96"/>
      <c r="CB1469" s="96"/>
      <c r="CC1469" s="96"/>
      <c r="CD1469" s="96"/>
      <c r="CE1469" s="96"/>
      <c r="CF1469" s="96"/>
      <c r="CG1469" s="96"/>
      <c r="CH1469" s="96"/>
      <c r="CI1469" s="96"/>
      <c r="CJ1469" s="96"/>
      <c r="CK1469" s="96"/>
      <c r="CL1469" s="96"/>
      <c r="CM1469" s="96"/>
      <c r="CN1469" s="96"/>
      <c r="CO1469" s="96"/>
      <c r="CP1469" s="96"/>
      <c r="CQ1469" s="96"/>
      <c r="CR1469" s="96"/>
      <c r="CS1469" s="96"/>
    </row>
    <row r="1470" spans="1:97" ht="18.75" customHeight="1" x14ac:dyDescent="0.2">
      <c r="A1470" s="3">
        <f t="shared" si="480"/>
        <v>1458</v>
      </c>
      <c r="B1470" s="263"/>
      <c r="C1470" s="263"/>
      <c r="D1470" s="263"/>
      <c r="E1470" s="259"/>
      <c r="F1470" s="259"/>
      <c r="G1470" s="43"/>
      <c r="H1470" s="264"/>
      <c r="I1470" s="261"/>
      <c r="J1470" s="106"/>
      <c r="K1470" s="247"/>
      <c r="L1470" s="247"/>
      <c r="M1470" s="247"/>
      <c r="N1470" s="248" t="str">
        <f>IF(AND(K1470&lt;&gt;"",L1470&lt;&gt;"",J1470&lt;&gt;""),ROUND(MIN(IF(OR(J1470="OZZ",J1470="ZZ"),5000,17300),TRUNC(0.75*(SUMIF($D$12:$D1470,$D1470,K$12:K1470)+SUMIF($D$12:$D1470,$D1470,L$12:L1470)),2)) - SUMIF($D$12:$D1469,$D1470,N$12:N1469),2),"")</f>
        <v/>
      </c>
      <c r="O1470" s="249" t="str">
        <f>IF(AND(K1470&lt;&gt;"",L1470&lt;&gt;"",M1470&lt;&gt;"",J1470&lt;&gt;"",AH1470&lt;&gt;""),IF(OR(J1470="OZZ",J1470="ZZ"),ROUND(0-SUMIF($D$12:$D1469,$D1470,O$12:O1469),2),IF(M1470=0,0,ROUND(MIN(MIN(17300,TRUNC(0.75*(SUMIF($D$12:$D$2012,$D1470,K$12:K$2012)+SUMIF($D$12:$D$2012,$D1470,L$12:L$2012)),2)+SUMIF($D$12:$D1470,$D1470,AH$12:AH1470))-SUMIF($D$12:$D1469,$D1470,O$12:O1469)-SUMIF($D$12:$D$2012,$D1470,N$12:N$2012),AH1470),2))),"")</f>
        <v/>
      </c>
      <c r="P1470" s="250" t="str">
        <f>IF(J1470&lt;&gt;"",1000 - SUMIF($D$12:$D1469,$D1470,P$12:P1469),"")</f>
        <v/>
      </c>
      <c r="Q1470" s="106"/>
      <c r="R1470" s="247"/>
      <c r="S1470" s="247"/>
      <c r="T1470" s="247"/>
      <c r="U1470" s="248" t="str">
        <f>IF(AND(R1470&lt;&gt;"",S1470&lt;&gt;"",Q1470&lt;&gt;""),ROUND(MIN(IF(OR(Q1470="OZZ",Q1470="ZZ"),5000,17300),TRUNC(0.75*(SUMIF($D$12:$D1470,$D1470,R$12:R1470)+SUMIF($D$12:$D1470,$D1470,S$12:S1470)),2)) - SUMIF($D$12:$D1469,$D1470,U$12:U1469),2),"")</f>
        <v/>
      </c>
      <c r="V1470" s="248" t="str">
        <f>IF(AND(R1470&lt;&gt;"",S1470&lt;&gt;"",T1470&lt;&gt;"",Q1470&lt;&gt;"",AL1470&lt;&gt;""),IF(OR(Q1470="OZZ",Q1470="ZZ"),ROUND(0-SUMIF($D$12:$D1469,$D1470,V$12:V1469),2),IF(T1470=0,0,ROUND(MIN(MIN(17300,TRUNC(0.75*(SUMIF($D$12:$D$2012,$D1470,R$12:R$2012)+SUMIF($D$12:$D$2012,$D1470,S$12:S$2012)),2)+SUMIF($D$12:$D1470,$D1470,AL$12:AL1470))-SUMIF($D$12:$D1469,$D1470,V$12:V1469)-SUMIF($D$12:$D$2012,$D1470,U$12:U$2012),AL1470),2))),"")</f>
        <v/>
      </c>
      <c r="W1470" s="250" t="str">
        <f>IF(Q1470&lt;&gt;"",1000 - SUMIF($D$12:$D1469,$D1470,W$12:W1469),"")</f>
        <v/>
      </c>
      <c r="X1470" s="106"/>
      <c r="Y1470" s="247"/>
      <c r="Z1470" s="247"/>
      <c r="AA1470" s="247"/>
      <c r="AB1470" s="248" t="str">
        <f>IF(AND(Y1470&lt;&gt;"",Z1470&lt;&gt;"",X1470&lt;&gt;""),ROUND(MIN(IF(OR(X1470="OZZ",X1470="ZZ"),5000,17300),TRUNC(0.75*(SUMIF($D$12:$D1470,$D1470,Y$12:Y1470)+SUMIF($D$12:$D1470,$D1470,Z$12:Z1470)),2)) - SUMIF($D$12:$D1469,$D1470,AB$12:AB1469),2),"")</f>
        <v/>
      </c>
      <c r="AC1470" s="251" t="str">
        <f>IF(AND(Y1470&lt;&gt;"",Z1470&lt;&gt;"",AA1470&lt;&gt;"",X1470&lt;&gt;"",AP1470&lt;&gt;""),IF(OR(X1470="OZZ",X1470="ZZ"),ROUND(0-SUMIF($D$12:$D1469,$D1470,AC$12:AC1469),2),IF(AA1470=0,0,ROUND(MIN(MIN(17300,TRUNC(0.75*(SUMIF($D$12:$D$2012,$D1470,Y$12:Y$2012)+SUMIF($D$12:$D$2012,$D1470,Z$12:Z$2012)),2)+SUMIF($D$12:$D1470,$D1470,AP$12:AP1470))-SUMIF($D$12:$D1469,$D1470,AC$12:AC1469)-SUMIF($D$12:$D$2012,$D1470,AB$12:AB$2012),AP1470),2))),"")</f>
        <v/>
      </c>
      <c r="AD1470" s="250" t="str">
        <f>IF(X1470&lt;&gt;"",1000 - SUMIF($D$12:$D1469,$D1470,AD$12:AD1469),"")</f>
        <v/>
      </c>
      <c r="AE1470" s="252"/>
      <c r="AF1470" s="253"/>
      <c r="AG1470" s="254"/>
      <c r="AH1470" s="255" t="str">
        <f t="shared" si="483"/>
        <v/>
      </c>
      <c r="AI1470" s="256"/>
      <c r="AJ1470" s="253"/>
      <c r="AK1470" s="254"/>
      <c r="AL1470" s="255" t="str">
        <f t="shared" si="484"/>
        <v/>
      </c>
      <c r="AM1470" s="256"/>
      <c r="AN1470" s="253"/>
      <c r="AO1470" s="254"/>
      <c r="AP1470" s="255" t="str">
        <f t="shared" si="462"/>
        <v/>
      </c>
      <c r="AQ1470" s="68"/>
      <c r="AR1470" s="68"/>
      <c r="AS1470" s="115"/>
      <c r="AT1470" s="68"/>
      <c r="AU1470" s="113" t="str">
        <f>IF(D1470&lt;&gt; "", IF(COUNTIF($D$12:$D1470,$D1470)&gt;1,0,IF(SUM(N1470,U1470,AB1470)&gt;0,IF(AND(X1470="",OR(Q1470&lt;&gt;"",J1470&lt;&gt;"")),IF(Q1470&lt;&gt;"",Q1470,IF(J1470&lt;&gt;"",J1470,0)),IF(AND(Q1470&lt;&gt;"",J1470&lt;&gt;"",Q1470=J1470),Q1470,X1470)),0)),"")</f>
        <v/>
      </c>
      <c r="AV1470" s="113" t="str">
        <f>IF(D1470&lt;&gt;"",IF(COUNTIF($D$12:$D1470,$D1470)&gt;1,0,IF(SUM(O1470,V1470,AC1470)&gt;0,IF(AND(X1470="",OR(Q1470&lt;&gt;"",J1470&lt;&gt;"")),IF(Q1470&lt;&gt;"",Q1470,IF(J1470&lt;&gt;"",J1470,0)),IF(AND(Q1470&lt;&gt;"",J1470&lt;&gt;"",Q1470=J1470),Q1470,X1470)),0)),"")</f>
        <v/>
      </c>
      <c r="AW1470" s="113" t="str">
        <f>IF(D1470&lt;&gt;"",IF(COUNTIF($D$12:$D1470,$D1470)&gt;1,0,IF(SUM(P1470,W1470,AD1470)&gt;0,IF(AND(X1470="",OR(Q1470&lt;&gt;"",J1470&lt;&gt;"")),IF(Q1470&lt;&gt;"",Q1470,IF(J1470&lt;&gt;"",J1470,0)),IF(AND(Q1470&lt;&gt;"",J1470&lt;&gt;"",Q1470=J1470),Q1470,X1470)),0)),"")</f>
        <v/>
      </c>
      <c r="AX1470" s="68" t="str">
        <f t="shared" si="463"/>
        <v/>
      </c>
      <c r="AY1470" s="68" t="str">
        <f t="shared" si="464"/>
        <v/>
      </c>
      <c r="AZ1470" s="68" t="str">
        <f t="shared" si="465"/>
        <v/>
      </c>
      <c r="BA1470" s="68" t="str">
        <f t="shared" si="466"/>
        <v/>
      </c>
      <c r="BB1470" s="68" t="str">
        <f t="shared" si="467"/>
        <v/>
      </c>
      <c r="BC1470" s="68" t="str">
        <f t="shared" si="468"/>
        <v/>
      </c>
      <c r="BD1470" s="68" t="str">
        <f t="shared" si="469"/>
        <v/>
      </c>
      <c r="BE1470" s="62" t="str">
        <f t="shared" si="470"/>
        <v/>
      </c>
      <c r="BF1470" s="62" t="str">
        <f t="shared" si="471"/>
        <v/>
      </c>
      <c r="BG1470" s="62"/>
      <c r="BH1470" s="62" t="str">
        <f t="shared" si="472"/>
        <v/>
      </c>
      <c r="BI1470" s="62" t="str">
        <f t="shared" si="473"/>
        <v/>
      </c>
      <c r="BJ1470" s="114"/>
      <c r="BK1470" s="62" t="str">
        <f t="shared" si="474"/>
        <v/>
      </c>
      <c r="BL1470" s="62" t="str">
        <f t="shared" si="475"/>
        <v/>
      </c>
      <c r="BM1470" s="62" t="str">
        <f t="shared" si="476"/>
        <v/>
      </c>
      <c r="BN1470" s="62" t="str">
        <f t="shared" si="477"/>
        <v/>
      </c>
      <c r="BO1470" s="62" t="str">
        <f t="shared" si="478"/>
        <v/>
      </c>
      <c r="BP1470" s="62" t="str">
        <f t="shared" si="479"/>
        <v/>
      </c>
      <c r="BQ1470" s="96"/>
      <c r="BR1470" s="96"/>
      <c r="BS1470" s="96"/>
      <c r="BT1470" s="96"/>
      <c r="BU1470" s="96"/>
      <c r="BV1470" s="96"/>
      <c r="BW1470" s="96"/>
      <c r="BX1470" s="96"/>
      <c r="BY1470" s="96"/>
      <c r="BZ1470" s="96"/>
      <c r="CA1470" s="96"/>
      <c r="CB1470" s="96"/>
      <c r="CC1470" s="96"/>
      <c r="CD1470" s="96"/>
      <c r="CE1470" s="96"/>
      <c r="CF1470" s="96"/>
      <c r="CG1470" s="96"/>
      <c r="CH1470" s="96"/>
      <c r="CI1470" s="96"/>
      <c r="CJ1470" s="96"/>
      <c r="CK1470" s="96"/>
      <c r="CL1470" s="96"/>
      <c r="CM1470" s="96"/>
      <c r="CN1470" s="96"/>
      <c r="CO1470" s="96"/>
      <c r="CP1470" s="96"/>
      <c r="CQ1470" s="96"/>
      <c r="CR1470" s="96"/>
      <c r="CS1470" s="96"/>
    </row>
    <row r="1471" spans="1:97" ht="18.75" customHeight="1" x14ac:dyDescent="0.2">
      <c r="A1471" s="3">
        <f t="shared" si="480"/>
        <v>1459</v>
      </c>
      <c r="B1471" s="263"/>
      <c r="C1471" s="263"/>
      <c r="D1471" s="263"/>
      <c r="E1471" s="259"/>
      <c r="F1471" s="259"/>
      <c r="G1471" s="43"/>
      <c r="H1471" s="264"/>
      <c r="I1471" s="261"/>
      <c r="J1471" s="106"/>
      <c r="K1471" s="247"/>
      <c r="L1471" s="247"/>
      <c r="M1471" s="247"/>
      <c r="N1471" s="248" t="str">
        <f>IF(AND(K1471&lt;&gt;"",L1471&lt;&gt;"",J1471&lt;&gt;""),ROUND(MIN(IF(OR(J1471="OZZ",J1471="ZZ"),5000,17300),TRUNC(0.75*(SUMIF($D$12:$D1471,$D1471,K$12:K1471)+SUMIF($D$12:$D1471,$D1471,L$12:L1471)),2)) - SUMIF($D$12:$D1470,$D1471,N$12:N1470),2),"")</f>
        <v/>
      </c>
      <c r="O1471" s="249" t="str">
        <f>IF(AND(K1471&lt;&gt;"",L1471&lt;&gt;"",M1471&lt;&gt;"",J1471&lt;&gt;"",AH1471&lt;&gt;""),IF(OR(J1471="OZZ",J1471="ZZ"),ROUND(0-SUMIF($D$12:$D1470,$D1471,O$12:O1470),2),IF(M1471=0,0,ROUND(MIN(MIN(17300,TRUNC(0.75*(SUMIF($D$12:$D$2012,$D1471,K$12:K$2012)+SUMIF($D$12:$D$2012,$D1471,L$12:L$2012)),2)+SUMIF($D$12:$D1471,$D1471,AH$12:AH1471))-SUMIF($D$12:$D1470,$D1471,O$12:O1470)-SUMIF($D$12:$D$2012,$D1471,N$12:N$2012),AH1471),2))),"")</f>
        <v/>
      </c>
      <c r="P1471" s="250" t="str">
        <f>IF(J1471&lt;&gt;"",1000 - SUMIF($D$12:$D1470,$D1471,P$12:P1470),"")</f>
        <v/>
      </c>
      <c r="Q1471" s="106"/>
      <c r="R1471" s="247"/>
      <c r="S1471" s="247"/>
      <c r="T1471" s="247"/>
      <c r="U1471" s="248" t="str">
        <f>IF(AND(R1471&lt;&gt;"",S1471&lt;&gt;"",Q1471&lt;&gt;""),ROUND(MIN(IF(OR(Q1471="OZZ",Q1471="ZZ"),5000,17300),TRUNC(0.75*(SUMIF($D$12:$D1471,$D1471,R$12:R1471)+SUMIF($D$12:$D1471,$D1471,S$12:S1471)),2)) - SUMIF($D$12:$D1470,$D1471,U$12:U1470),2),"")</f>
        <v/>
      </c>
      <c r="V1471" s="248" t="str">
        <f>IF(AND(R1471&lt;&gt;"",S1471&lt;&gt;"",T1471&lt;&gt;"",Q1471&lt;&gt;"",AL1471&lt;&gt;""),IF(OR(Q1471="OZZ",Q1471="ZZ"),ROUND(0-SUMIF($D$12:$D1470,$D1471,V$12:V1470),2),IF(T1471=0,0,ROUND(MIN(MIN(17300,TRUNC(0.75*(SUMIF($D$12:$D$2012,$D1471,R$12:R$2012)+SUMIF($D$12:$D$2012,$D1471,S$12:S$2012)),2)+SUMIF($D$12:$D1471,$D1471,AL$12:AL1471))-SUMIF($D$12:$D1470,$D1471,V$12:V1470)-SUMIF($D$12:$D$2012,$D1471,U$12:U$2012),AL1471),2))),"")</f>
        <v/>
      </c>
      <c r="W1471" s="250" t="str">
        <f>IF(Q1471&lt;&gt;"",1000 - SUMIF($D$12:$D1470,$D1471,W$12:W1470),"")</f>
        <v/>
      </c>
      <c r="X1471" s="106"/>
      <c r="Y1471" s="247"/>
      <c r="Z1471" s="247"/>
      <c r="AA1471" s="247"/>
      <c r="AB1471" s="248" t="str">
        <f>IF(AND(Y1471&lt;&gt;"",Z1471&lt;&gt;"",X1471&lt;&gt;""),ROUND(MIN(IF(OR(X1471="OZZ",X1471="ZZ"),5000,17300),TRUNC(0.75*(SUMIF($D$12:$D1471,$D1471,Y$12:Y1471)+SUMIF($D$12:$D1471,$D1471,Z$12:Z1471)),2)) - SUMIF($D$12:$D1470,$D1471,AB$12:AB1470),2),"")</f>
        <v/>
      </c>
      <c r="AC1471" s="251" t="str">
        <f>IF(AND(Y1471&lt;&gt;"",Z1471&lt;&gt;"",AA1471&lt;&gt;"",X1471&lt;&gt;"",AP1471&lt;&gt;""),IF(OR(X1471="OZZ",X1471="ZZ"),ROUND(0-SUMIF($D$12:$D1470,$D1471,AC$12:AC1470),2),IF(AA1471=0,0,ROUND(MIN(MIN(17300,TRUNC(0.75*(SUMIF($D$12:$D$2012,$D1471,Y$12:Y$2012)+SUMIF($D$12:$D$2012,$D1471,Z$12:Z$2012)),2)+SUMIF($D$12:$D1471,$D1471,AP$12:AP1471))-SUMIF($D$12:$D1470,$D1471,AC$12:AC1470)-SUMIF($D$12:$D$2012,$D1471,AB$12:AB$2012),AP1471),2))),"")</f>
        <v/>
      </c>
      <c r="AD1471" s="250" t="str">
        <f>IF(X1471&lt;&gt;"",1000 - SUMIF($D$12:$D1470,$D1471,AD$12:AD1470),"")</f>
        <v/>
      </c>
      <c r="AE1471" s="252"/>
      <c r="AF1471" s="253"/>
      <c r="AG1471" s="254"/>
      <c r="AH1471" s="255" t="str">
        <f t="shared" si="483"/>
        <v/>
      </c>
      <c r="AI1471" s="256"/>
      <c r="AJ1471" s="253"/>
      <c r="AK1471" s="254"/>
      <c r="AL1471" s="255" t="str">
        <f t="shared" si="484"/>
        <v/>
      </c>
      <c r="AM1471" s="256"/>
      <c r="AN1471" s="253"/>
      <c r="AO1471" s="254"/>
      <c r="AP1471" s="255" t="str">
        <f t="shared" si="462"/>
        <v/>
      </c>
      <c r="AQ1471" s="68"/>
      <c r="AR1471" s="68"/>
      <c r="AS1471" s="115"/>
      <c r="AT1471" s="68"/>
      <c r="AU1471" s="113" t="str">
        <f>IF(D1471&lt;&gt; "", IF(COUNTIF($D$12:$D1471,$D1471)&gt;1,0,IF(SUM(N1471,U1471,AB1471)&gt;0,IF(AND(X1471="",OR(Q1471&lt;&gt;"",J1471&lt;&gt;"")),IF(Q1471&lt;&gt;"",Q1471,IF(J1471&lt;&gt;"",J1471,0)),IF(AND(Q1471&lt;&gt;"",J1471&lt;&gt;"",Q1471=J1471),Q1471,X1471)),0)),"")</f>
        <v/>
      </c>
      <c r="AV1471" s="113" t="str">
        <f>IF(D1471&lt;&gt;"",IF(COUNTIF($D$12:$D1471,$D1471)&gt;1,0,IF(SUM(O1471,V1471,AC1471)&gt;0,IF(AND(X1471="",OR(Q1471&lt;&gt;"",J1471&lt;&gt;"")),IF(Q1471&lt;&gt;"",Q1471,IF(J1471&lt;&gt;"",J1471,0)),IF(AND(Q1471&lt;&gt;"",J1471&lt;&gt;"",Q1471=J1471),Q1471,X1471)),0)),"")</f>
        <v/>
      </c>
      <c r="AW1471" s="113" t="str">
        <f>IF(D1471&lt;&gt;"",IF(COUNTIF($D$12:$D1471,$D1471)&gt;1,0,IF(SUM(P1471,W1471,AD1471)&gt;0,IF(AND(X1471="",OR(Q1471&lt;&gt;"",J1471&lt;&gt;"")),IF(Q1471&lt;&gt;"",Q1471,IF(J1471&lt;&gt;"",J1471,0)),IF(AND(Q1471&lt;&gt;"",J1471&lt;&gt;"",Q1471=J1471),Q1471,X1471)),0)),"")</f>
        <v/>
      </c>
      <c r="AX1471" s="68" t="str">
        <f t="shared" si="463"/>
        <v/>
      </c>
      <c r="AY1471" s="68" t="str">
        <f t="shared" si="464"/>
        <v/>
      </c>
      <c r="AZ1471" s="68" t="str">
        <f t="shared" si="465"/>
        <v/>
      </c>
      <c r="BA1471" s="68" t="str">
        <f t="shared" si="466"/>
        <v/>
      </c>
      <c r="BB1471" s="68" t="str">
        <f t="shared" si="467"/>
        <v/>
      </c>
      <c r="BC1471" s="68" t="str">
        <f t="shared" si="468"/>
        <v/>
      </c>
      <c r="BD1471" s="68" t="str">
        <f t="shared" si="469"/>
        <v/>
      </c>
      <c r="BE1471" s="62" t="str">
        <f t="shared" si="470"/>
        <v/>
      </c>
      <c r="BF1471" s="62" t="str">
        <f t="shared" si="471"/>
        <v/>
      </c>
      <c r="BG1471" s="62"/>
      <c r="BH1471" s="62" t="str">
        <f t="shared" si="472"/>
        <v/>
      </c>
      <c r="BI1471" s="62" t="str">
        <f t="shared" si="473"/>
        <v/>
      </c>
      <c r="BJ1471" s="114"/>
      <c r="BK1471" s="62" t="str">
        <f t="shared" si="474"/>
        <v/>
      </c>
      <c r="BL1471" s="62" t="str">
        <f t="shared" si="475"/>
        <v/>
      </c>
      <c r="BM1471" s="62" t="str">
        <f t="shared" si="476"/>
        <v/>
      </c>
      <c r="BN1471" s="62" t="str">
        <f t="shared" si="477"/>
        <v/>
      </c>
      <c r="BO1471" s="62" t="str">
        <f t="shared" si="478"/>
        <v/>
      </c>
      <c r="BP1471" s="62" t="str">
        <f t="shared" si="479"/>
        <v/>
      </c>
      <c r="BQ1471" s="96"/>
      <c r="BR1471" s="96"/>
      <c r="BS1471" s="96"/>
      <c r="BT1471" s="96"/>
      <c r="BU1471" s="96"/>
      <c r="BV1471" s="96"/>
      <c r="BW1471" s="96"/>
      <c r="BX1471" s="96"/>
      <c r="BY1471" s="96"/>
      <c r="BZ1471" s="96"/>
      <c r="CA1471" s="96"/>
      <c r="CB1471" s="96"/>
      <c r="CC1471" s="96"/>
      <c r="CD1471" s="96"/>
      <c r="CE1471" s="96"/>
      <c r="CF1471" s="96"/>
      <c r="CG1471" s="96"/>
      <c r="CH1471" s="96"/>
      <c r="CI1471" s="96"/>
      <c r="CJ1471" s="96"/>
      <c r="CK1471" s="96"/>
      <c r="CL1471" s="96"/>
      <c r="CM1471" s="96"/>
      <c r="CN1471" s="96"/>
      <c r="CO1471" s="96"/>
      <c r="CP1471" s="96"/>
      <c r="CQ1471" s="96"/>
      <c r="CR1471" s="96"/>
      <c r="CS1471" s="96"/>
    </row>
    <row r="1472" spans="1:97" ht="18.75" customHeight="1" x14ac:dyDescent="0.2">
      <c r="A1472" s="3">
        <f t="shared" si="480"/>
        <v>1460</v>
      </c>
      <c r="B1472" s="263"/>
      <c r="C1472" s="263"/>
      <c r="D1472" s="263"/>
      <c r="E1472" s="259"/>
      <c r="F1472" s="259"/>
      <c r="G1472" s="43"/>
      <c r="H1472" s="264"/>
      <c r="I1472" s="261"/>
      <c r="J1472" s="106"/>
      <c r="K1472" s="247"/>
      <c r="L1472" s="247"/>
      <c r="M1472" s="247"/>
      <c r="N1472" s="248" t="str">
        <f>IF(AND(K1472&lt;&gt;"",L1472&lt;&gt;"",J1472&lt;&gt;""),ROUND(MIN(IF(OR(J1472="OZZ",J1472="ZZ"),5000,17300),TRUNC(0.75*(SUMIF($D$12:$D1472,$D1472,K$12:K1472)+SUMIF($D$12:$D1472,$D1472,L$12:L1472)),2)) - SUMIF($D$12:$D1471,$D1472,N$12:N1471),2),"")</f>
        <v/>
      </c>
      <c r="O1472" s="249" t="str">
        <f>IF(AND(K1472&lt;&gt;"",L1472&lt;&gt;"",M1472&lt;&gt;"",J1472&lt;&gt;"",AH1472&lt;&gt;""),IF(OR(J1472="OZZ",J1472="ZZ"),ROUND(0-SUMIF($D$12:$D1471,$D1472,O$12:O1471),2),IF(M1472=0,0,ROUND(MIN(MIN(17300,TRUNC(0.75*(SUMIF($D$12:$D$2012,$D1472,K$12:K$2012)+SUMIF($D$12:$D$2012,$D1472,L$12:L$2012)),2)+SUMIF($D$12:$D1472,$D1472,AH$12:AH1472))-SUMIF($D$12:$D1471,$D1472,O$12:O1471)-SUMIF($D$12:$D$2012,$D1472,N$12:N$2012),AH1472),2))),"")</f>
        <v/>
      </c>
      <c r="P1472" s="250" t="str">
        <f>IF(J1472&lt;&gt;"",1000 - SUMIF($D$12:$D1471,$D1472,P$12:P1471),"")</f>
        <v/>
      </c>
      <c r="Q1472" s="106"/>
      <c r="R1472" s="247"/>
      <c r="S1472" s="247"/>
      <c r="T1472" s="247"/>
      <c r="U1472" s="248" t="str">
        <f>IF(AND(R1472&lt;&gt;"",S1472&lt;&gt;"",Q1472&lt;&gt;""),ROUND(MIN(IF(OR(Q1472="OZZ",Q1472="ZZ"),5000,17300),TRUNC(0.75*(SUMIF($D$12:$D1472,$D1472,R$12:R1472)+SUMIF($D$12:$D1472,$D1472,S$12:S1472)),2)) - SUMIF($D$12:$D1471,$D1472,U$12:U1471),2),"")</f>
        <v/>
      </c>
      <c r="V1472" s="248" t="str">
        <f>IF(AND(R1472&lt;&gt;"",S1472&lt;&gt;"",T1472&lt;&gt;"",Q1472&lt;&gt;"",AL1472&lt;&gt;""),IF(OR(Q1472="OZZ",Q1472="ZZ"),ROUND(0-SUMIF($D$12:$D1471,$D1472,V$12:V1471),2),IF(T1472=0,0,ROUND(MIN(MIN(17300,TRUNC(0.75*(SUMIF($D$12:$D$2012,$D1472,R$12:R$2012)+SUMIF($D$12:$D$2012,$D1472,S$12:S$2012)),2)+SUMIF($D$12:$D1472,$D1472,AL$12:AL1472))-SUMIF($D$12:$D1471,$D1472,V$12:V1471)-SUMIF($D$12:$D$2012,$D1472,U$12:U$2012),AL1472),2))),"")</f>
        <v/>
      </c>
      <c r="W1472" s="250" t="str">
        <f>IF(Q1472&lt;&gt;"",1000 - SUMIF($D$12:$D1471,$D1472,W$12:W1471),"")</f>
        <v/>
      </c>
      <c r="X1472" s="106"/>
      <c r="Y1472" s="247"/>
      <c r="Z1472" s="247"/>
      <c r="AA1472" s="247"/>
      <c r="AB1472" s="248" t="str">
        <f>IF(AND(Y1472&lt;&gt;"",Z1472&lt;&gt;"",X1472&lt;&gt;""),ROUND(MIN(IF(OR(X1472="OZZ",X1472="ZZ"),5000,17300),TRUNC(0.75*(SUMIF($D$12:$D1472,$D1472,Y$12:Y1472)+SUMIF($D$12:$D1472,$D1472,Z$12:Z1472)),2)) - SUMIF($D$12:$D1471,$D1472,AB$12:AB1471),2),"")</f>
        <v/>
      </c>
      <c r="AC1472" s="251" t="str">
        <f>IF(AND(Y1472&lt;&gt;"",Z1472&lt;&gt;"",AA1472&lt;&gt;"",X1472&lt;&gt;"",AP1472&lt;&gt;""),IF(OR(X1472="OZZ",X1472="ZZ"),ROUND(0-SUMIF($D$12:$D1471,$D1472,AC$12:AC1471),2),IF(AA1472=0,0,ROUND(MIN(MIN(17300,TRUNC(0.75*(SUMIF($D$12:$D$2012,$D1472,Y$12:Y$2012)+SUMIF($D$12:$D$2012,$D1472,Z$12:Z$2012)),2)+SUMIF($D$12:$D1472,$D1472,AP$12:AP1472))-SUMIF($D$12:$D1471,$D1472,AC$12:AC1471)-SUMIF($D$12:$D$2012,$D1472,AB$12:AB$2012),AP1472),2))),"")</f>
        <v/>
      </c>
      <c r="AD1472" s="250" t="str">
        <f>IF(X1472&lt;&gt;"",1000 - SUMIF($D$12:$D1471,$D1472,AD$12:AD1471),"")</f>
        <v/>
      </c>
      <c r="AE1472" s="252"/>
      <c r="AF1472" s="253"/>
      <c r="AG1472" s="254"/>
      <c r="AH1472" s="255" t="str">
        <f t="shared" si="483"/>
        <v/>
      </c>
      <c r="AI1472" s="256"/>
      <c r="AJ1472" s="253"/>
      <c r="AK1472" s="254"/>
      <c r="AL1472" s="255" t="str">
        <f t="shared" si="484"/>
        <v/>
      </c>
      <c r="AM1472" s="256"/>
      <c r="AN1472" s="253"/>
      <c r="AO1472" s="254"/>
      <c r="AP1472" s="255" t="str">
        <f t="shared" si="462"/>
        <v/>
      </c>
      <c r="AQ1472" s="68"/>
      <c r="AR1472" s="68"/>
      <c r="AS1472" s="115"/>
      <c r="AT1472" s="68"/>
      <c r="AU1472" s="113" t="str">
        <f>IF(D1472&lt;&gt; "", IF(COUNTIF($D$12:$D1472,$D1472)&gt;1,0,IF(SUM(N1472,U1472,AB1472)&gt;0,IF(AND(X1472="",OR(Q1472&lt;&gt;"",J1472&lt;&gt;"")),IF(Q1472&lt;&gt;"",Q1472,IF(J1472&lt;&gt;"",J1472,0)),IF(AND(Q1472&lt;&gt;"",J1472&lt;&gt;"",Q1472=J1472),Q1472,X1472)),0)),"")</f>
        <v/>
      </c>
      <c r="AV1472" s="113" t="str">
        <f>IF(D1472&lt;&gt;"",IF(COUNTIF($D$12:$D1472,$D1472)&gt;1,0,IF(SUM(O1472,V1472,AC1472)&gt;0,IF(AND(X1472="",OR(Q1472&lt;&gt;"",J1472&lt;&gt;"")),IF(Q1472&lt;&gt;"",Q1472,IF(J1472&lt;&gt;"",J1472,0)),IF(AND(Q1472&lt;&gt;"",J1472&lt;&gt;"",Q1472=J1472),Q1472,X1472)),0)),"")</f>
        <v/>
      </c>
      <c r="AW1472" s="113" t="str">
        <f>IF(D1472&lt;&gt;"",IF(COUNTIF($D$12:$D1472,$D1472)&gt;1,0,IF(SUM(P1472,W1472,AD1472)&gt;0,IF(AND(X1472="",OR(Q1472&lt;&gt;"",J1472&lt;&gt;"")),IF(Q1472&lt;&gt;"",Q1472,IF(J1472&lt;&gt;"",J1472,0)),IF(AND(Q1472&lt;&gt;"",J1472&lt;&gt;"",Q1472=J1472),Q1472,X1472)),0)),"")</f>
        <v/>
      </c>
      <c r="AX1472" s="68" t="str">
        <f t="shared" si="463"/>
        <v/>
      </c>
      <c r="AY1472" s="68" t="str">
        <f t="shared" si="464"/>
        <v/>
      </c>
      <c r="AZ1472" s="68" t="str">
        <f t="shared" si="465"/>
        <v/>
      </c>
      <c r="BA1472" s="68" t="str">
        <f t="shared" si="466"/>
        <v/>
      </c>
      <c r="BB1472" s="68" t="str">
        <f t="shared" si="467"/>
        <v/>
      </c>
      <c r="BC1472" s="68" t="str">
        <f t="shared" si="468"/>
        <v/>
      </c>
      <c r="BD1472" s="68" t="str">
        <f t="shared" si="469"/>
        <v/>
      </c>
      <c r="BE1472" s="62" t="str">
        <f t="shared" si="470"/>
        <v/>
      </c>
      <c r="BF1472" s="62" t="str">
        <f t="shared" si="471"/>
        <v/>
      </c>
      <c r="BG1472" s="62"/>
      <c r="BH1472" s="62" t="str">
        <f t="shared" si="472"/>
        <v/>
      </c>
      <c r="BI1472" s="62" t="str">
        <f t="shared" si="473"/>
        <v/>
      </c>
      <c r="BJ1472" s="114"/>
      <c r="BK1472" s="62" t="str">
        <f t="shared" si="474"/>
        <v/>
      </c>
      <c r="BL1472" s="62" t="str">
        <f t="shared" si="475"/>
        <v/>
      </c>
      <c r="BM1472" s="62" t="str">
        <f t="shared" si="476"/>
        <v/>
      </c>
      <c r="BN1472" s="62" t="str">
        <f t="shared" si="477"/>
        <v/>
      </c>
      <c r="BO1472" s="62" t="str">
        <f t="shared" si="478"/>
        <v/>
      </c>
      <c r="BP1472" s="62" t="str">
        <f t="shared" si="479"/>
        <v/>
      </c>
      <c r="BQ1472" s="96"/>
      <c r="BR1472" s="96"/>
      <c r="BS1472" s="96"/>
      <c r="BT1472" s="96"/>
      <c r="BU1472" s="96"/>
      <c r="BV1472" s="96"/>
      <c r="BW1472" s="96"/>
      <c r="BX1472" s="96"/>
      <c r="BY1472" s="96"/>
      <c r="BZ1472" s="96"/>
      <c r="CA1472" s="96"/>
      <c r="CB1472" s="96"/>
      <c r="CC1472" s="96"/>
      <c r="CD1472" s="96"/>
      <c r="CE1472" s="96"/>
      <c r="CF1472" s="96"/>
      <c r="CG1472" s="96"/>
      <c r="CH1472" s="96"/>
      <c r="CI1472" s="96"/>
      <c r="CJ1472" s="96"/>
      <c r="CK1472" s="96"/>
      <c r="CL1472" s="96"/>
      <c r="CM1472" s="96"/>
      <c r="CN1472" s="96"/>
      <c r="CO1472" s="96"/>
      <c r="CP1472" s="96"/>
      <c r="CQ1472" s="96"/>
      <c r="CR1472" s="96"/>
      <c r="CS1472" s="96"/>
    </row>
    <row r="1473" spans="1:97" ht="18.75" customHeight="1" x14ac:dyDescent="0.2">
      <c r="A1473" s="3">
        <f t="shared" si="480"/>
        <v>1461</v>
      </c>
      <c r="B1473" s="263"/>
      <c r="C1473" s="263"/>
      <c r="D1473" s="263"/>
      <c r="E1473" s="259"/>
      <c r="F1473" s="259"/>
      <c r="G1473" s="43"/>
      <c r="H1473" s="264"/>
      <c r="I1473" s="261"/>
      <c r="J1473" s="106"/>
      <c r="K1473" s="247"/>
      <c r="L1473" s="247"/>
      <c r="M1473" s="247"/>
      <c r="N1473" s="248" t="str">
        <f>IF(AND(K1473&lt;&gt;"",L1473&lt;&gt;"",J1473&lt;&gt;""),ROUND(MIN(IF(OR(J1473="OZZ",J1473="ZZ"),5000,17300),TRUNC(0.75*(SUMIF($D$12:$D1473,$D1473,K$12:K1473)+SUMIF($D$12:$D1473,$D1473,L$12:L1473)),2)) - SUMIF($D$12:$D1472,$D1473,N$12:N1472),2),"")</f>
        <v/>
      </c>
      <c r="O1473" s="249" t="str">
        <f>IF(AND(K1473&lt;&gt;"",L1473&lt;&gt;"",M1473&lt;&gt;"",J1473&lt;&gt;"",AH1473&lt;&gt;""),IF(OR(J1473="OZZ",J1473="ZZ"),ROUND(0-SUMIF($D$12:$D1472,$D1473,O$12:O1472),2),IF(M1473=0,0,ROUND(MIN(MIN(17300,TRUNC(0.75*(SUMIF($D$12:$D$2012,$D1473,K$12:K$2012)+SUMIF($D$12:$D$2012,$D1473,L$12:L$2012)),2)+SUMIF($D$12:$D1473,$D1473,AH$12:AH1473))-SUMIF($D$12:$D1472,$D1473,O$12:O1472)-SUMIF($D$12:$D$2012,$D1473,N$12:N$2012),AH1473),2))),"")</f>
        <v/>
      </c>
      <c r="P1473" s="250" t="str">
        <f>IF(J1473&lt;&gt;"",1000 - SUMIF($D$12:$D1472,$D1473,P$12:P1472),"")</f>
        <v/>
      </c>
      <c r="Q1473" s="106"/>
      <c r="R1473" s="247"/>
      <c r="S1473" s="247"/>
      <c r="T1473" s="247"/>
      <c r="U1473" s="248" t="str">
        <f>IF(AND(R1473&lt;&gt;"",S1473&lt;&gt;"",Q1473&lt;&gt;""),ROUND(MIN(IF(OR(Q1473="OZZ",Q1473="ZZ"),5000,17300),TRUNC(0.75*(SUMIF($D$12:$D1473,$D1473,R$12:R1473)+SUMIF($D$12:$D1473,$D1473,S$12:S1473)),2)) - SUMIF($D$12:$D1472,$D1473,U$12:U1472),2),"")</f>
        <v/>
      </c>
      <c r="V1473" s="248" t="str">
        <f>IF(AND(R1473&lt;&gt;"",S1473&lt;&gt;"",T1473&lt;&gt;"",Q1473&lt;&gt;"",AL1473&lt;&gt;""),IF(OR(Q1473="OZZ",Q1473="ZZ"),ROUND(0-SUMIF($D$12:$D1472,$D1473,V$12:V1472),2),IF(T1473=0,0,ROUND(MIN(MIN(17300,TRUNC(0.75*(SUMIF($D$12:$D$2012,$D1473,R$12:R$2012)+SUMIF($D$12:$D$2012,$D1473,S$12:S$2012)),2)+SUMIF($D$12:$D1473,$D1473,AL$12:AL1473))-SUMIF($D$12:$D1472,$D1473,V$12:V1472)-SUMIF($D$12:$D$2012,$D1473,U$12:U$2012),AL1473),2))),"")</f>
        <v/>
      </c>
      <c r="W1473" s="250" t="str">
        <f>IF(Q1473&lt;&gt;"",1000 - SUMIF($D$12:$D1472,$D1473,W$12:W1472),"")</f>
        <v/>
      </c>
      <c r="X1473" s="106"/>
      <c r="Y1473" s="247"/>
      <c r="Z1473" s="247"/>
      <c r="AA1473" s="247"/>
      <c r="AB1473" s="248" t="str">
        <f>IF(AND(Y1473&lt;&gt;"",Z1473&lt;&gt;"",X1473&lt;&gt;""),ROUND(MIN(IF(OR(X1473="OZZ",X1473="ZZ"),5000,17300),TRUNC(0.75*(SUMIF($D$12:$D1473,$D1473,Y$12:Y1473)+SUMIF($D$12:$D1473,$D1473,Z$12:Z1473)),2)) - SUMIF($D$12:$D1472,$D1473,AB$12:AB1472),2),"")</f>
        <v/>
      </c>
      <c r="AC1473" s="251" t="str">
        <f>IF(AND(Y1473&lt;&gt;"",Z1473&lt;&gt;"",AA1473&lt;&gt;"",X1473&lt;&gt;"",AP1473&lt;&gt;""),IF(OR(X1473="OZZ",X1473="ZZ"),ROUND(0-SUMIF($D$12:$D1472,$D1473,AC$12:AC1472),2),IF(AA1473=0,0,ROUND(MIN(MIN(17300,TRUNC(0.75*(SUMIF($D$12:$D$2012,$D1473,Y$12:Y$2012)+SUMIF($D$12:$D$2012,$D1473,Z$12:Z$2012)),2)+SUMIF($D$12:$D1473,$D1473,AP$12:AP1473))-SUMIF($D$12:$D1472,$D1473,AC$12:AC1472)-SUMIF($D$12:$D$2012,$D1473,AB$12:AB$2012),AP1473),2))),"")</f>
        <v/>
      </c>
      <c r="AD1473" s="250" t="str">
        <f>IF(X1473&lt;&gt;"",1000 - SUMIF($D$12:$D1472,$D1473,AD$12:AD1472),"")</f>
        <v/>
      </c>
      <c r="AE1473" s="252"/>
      <c r="AF1473" s="253"/>
      <c r="AG1473" s="254"/>
      <c r="AH1473" s="255" t="str">
        <f t="shared" si="483"/>
        <v/>
      </c>
      <c r="AI1473" s="256"/>
      <c r="AJ1473" s="253"/>
      <c r="AK1473" s="254"/>
      <c r="AL1473" s="255" t="str">
        <f t="shared" si="484"/>
        <v/>
      </c>
      <c r="AM1473" s="256"/>
      <c r="AN1473" s="253"/>
      <c r="AO1473" s="254"/>
      <c r="AP1473" s="255" t="str">
        <f t="shared" si="462"/>
        <v/>
      </c>
      <c r="AQ1473" s="68"/>
      <c r="AR1473" s="68"/>
      <c r="AS1473" s="115"/>
      <c r="AT1473" s="68"/>
      <c r="AU1473" s="113" t="str">
        <f>IF(D1473&lt;&gt; "", IF(COUNTIF($D$12:$D1473,$D1473)&gt;1,0,IF(SUM(N1473,U1473,AB1473)&gt;0,IF(AND(X1473="",OR(Q1473&lt;&gt;"",J1473&lt;&gt;"")),IF(Q1473&lt;&gt;"",Q1473,IF(J1473&lt;&gt;"",J1473,0)),IF(AND(Q1473&lt;&gt;"",J1473&lt;&gt;"",Q1473=J1473),Q1473,X1473)),0)),"")</f>
        <v/>
      </c>
      <c r="AV1473" s="113" t="str">
        <f>IF(D1473&lt;&gt;"",IF(COUNTIF($D$12:$D1473,$D1473)&gt;1,0,IF(SUM(O1473,V1473,AC1473)&gt;0,IF(AND(X1473="",OR(Q1473&lt;&gt;"",J1473&lt;&gt;"")),IF(Q1473&lt;&gt;"",Q1473,IF(J1473&lt;&gt;"",J1473,0)),IF(AND(Q1473&lt;&gt;"",J1473&lt;&gt;"",Q1473=J1473),Q1473,X1473)),0)),"")</f>
        <v/>
      </c>
      <c r="AW1473" s="113" t="str">
        <f>IF(D1473&lt;&gt;"",IF(COUNTIF($D$12:$D1473,$D1473)&gt;1,0,IF(SUM(P1473,W1473,AD1473)&gt;0,IF(AND(X1473="",OR(Q1473&lt;&gt;"",J1473&lt;&gt;"")),IF(Q1473&lt;&gt;"",Q1473,IF(J1473&lt;&gt;"",J1473,0)),IF(AND(Q1473&lt;&gt;"",J1473&lt;&gt;"",Q1473=J1473),Q1473,X1473)),0)),"")</f>
        <v/>
      </c>
      <c r="AX1473" s="68" t="str">
        <f t="shared" si="463"/>
        <v/>
      </c>
      <c r="AY1473" s="68" t="str">
        <f t="shared" si="464"/>
        <v/>
      </c>
      <c r="AZ1473" s="68" t="str">
        <f t="shared" si="465"/>
        <v/>
      </c>
      <c r="BA1473" s="68" t="str">
        <f t="shared" si="466"/>
        <v/>
      </c>
      <c r="BB1473" s="68" t="str">
        <f t="shared" si="467"/>
        <v/>
      </c>
      <c r="BC1473" s="68" t="str">
        <f t="shared" si="468"/>
        <v/>
      </c>
      <c r="BD1473" s="68" t="str">
        <f t="shared" si="469"/>
        <v/>
      </c>
      <c r="BE1473" s="62" t="str">
        <f t="shared" si="470"/>
        <v/>
      </c>
      <c r="BF1473" s="62" t="str">
        <f t="shared" si="471"/>
        <v/>
      </c>
      <c r="BG1473" s="62"/>
      <c r="BH1473" s="62" t="str">
        <f t="shared" si="472"/>
        <v/>
      </c>
      <c r="BI1473" s="62" t="str">
        <f t="shared" si="473"/>
        <v/>
      </c>
      <c r="BJ1473" s="114"/>
      <c r="BK1473" s="62" t="str">
        <f t="shared" si="474"/>
        <v/>
      </c>
      <c r="BL1473" s="62" t="str">
        <f t="shared" si="475"/>
        <v/>
      </c>
      <c r="BM1473" s="62" t="str">
        <f t="shared" si="476"/>
        <v/>
      </c>
      <c r="BN1473" s="62" t="str">
        <f t="shared" si="477"/>
        <v/>
      </c>
      <c r="BO1473" s="62" t="str">
        <f t="shared" si="478"/>
        <v/>
      </c>
      <c r="BP1473" s="62" t="str">
        <f t="shared" si="479"/>
        <v/>
      </c>
      <c r="BQ1473" s="96"/>
      <c r="BR1473" s="96"/>
      <c r="BS1473" s="96"/>
      <c r="BT1473" s="96"/>
      <c r="BU1473" s="96"/>
      <c r="BV1473" s="96"/>
      <c r="BW1473" s="96"/>
      <c r="BX1473" s="96"/>
      <c r="BY1473" s="96"/>
      <c r="BZ1473" s="96"/>
      <c r="CA1473" s="96"/>
      <c r="CB1473" s="96"/>
      <c r="CC1473" s="96"/>
      <c r="CD1473" s="96"/>
      <c r="CE1473" s="96"/>
      <c r="CF1473" s="96"/>
      <c r="CG1473" s="96"/>
      <c r="CH1473" s="96"/>
      <c r="CI1473" s="96"/>
      <c r="CJ1473" s="96"/>
      <c r="CK1473" s="96"/>
      <c r="CL1473" s="96"/>
      <c r="CM1473" s="96"/>
      <c r="CN1473" s="96"/>
      <c r="CO1473" s="96"/>
      <c r="CP1473" s="96"/>
      <c r="CQ1473" s="96"/>
      <c r="CR1473" s="96"/>
      <c r="CS1473" s="96"/>
    </row>
    <row r="1474" spans="1:97" ht="18.75" customHeight="1" x14ac:dyDescent="0.2">
      <c r="A1474" s="3">
        <f t="shared" si="480"/>
        <v>1462</v>
      </c>
      <c r="B1474" s="263"/>
      <c r="C1474" s="263"/>
      <c r="D1474" s="263"/>
      <c r="E1474" s="259"/>
      <c r="F1474" s="259"/>
      <c r="G1474" s="43"/>
      <c r="H1474" s="264"/>
      <c r="I1474" s="261"/>
      <c r="J1474" s="106"/>
      <c r="K1474" s="247"/>
      <c r="L1474" s="247"/>
      <c r="M1474" s="247"/>
      <c r="N1474" s="248" t="str">
        <f>IF(AND(K1474&lt;&gt;"",L1474&lt;&gt;"",J1474&lt;&gt;""),ROUND(MIN(IF(OR(J1474="OZZ",J1474="ZZ"),5000,17300),TRUNC(0.75*(SUMIF($D$12:$D1474,$D1474,K$12:K1474)+SUMIF($D$12:$D1474,$D1474,L$12:L1474)),2)) - SUMIF($D$12:$D1473,$D1474,N$12:N1473),2),"")</f>
        <v/>
      </c>
      <c r="O1474" s="249" t="str">
        <f>IF(AND(K1474&lt;&gt;"",L1474&lt;&gt;"",M1474&lt;&gt;"",J1474&lt;&gt;"",AH1474&lt;&gt;""),IF(OR(J1474="OZZ",J1474="ZZ"),ROUND(0-SUMIF($D$12:$D1473,$D1474,O$12:O1473),2),IF(M1474=0,0,ROUND(MIN(MIN(17300,TRUNC(0.75*(SUMIF($D$12:$D$2012,$D1474,K$12:K$2012)+SUMIF($D$12:$D$2012,$D1474,L$12:L$2012)),2)+SUMIF($D$12:$D1474,$D1474,AH$12:AH1474))-SUMIF($D$12:$D1473,$D1474,O$12:O1473)-SUMIF($D$12:$D$2012,$D1474,N$12:N$2012),AH1474),2))),"")</f>
        <v/>
      </c>
      <c r="P1474" s="250" t="str">
        <f>IF(J1474&lt;&gt;"",1000 - SUMIF($D$12:$D1473,$D1474,P$12:P1473),"")</f>
        <v/>
      </c>
      <c r="Q1474" s="106"/>
      <c r="R1474" s="247"/>
      <c r="S1474" s="247"/>
      <c r="T1474" s="247"/>
      <c r="U1474" s="248" t="str">
        <f>IF(AND(R1474&lt;&gt;"",S1474&lt;&gt;"",Q1474&lt;&gt;""),ROUND(MIN(IF(OR(Q1474="OZZ",Q1474="ZZ"),5000,17300),TRUNC(0.75*(SUMIF($D$12:$D1474,$D1474,R$12:R1474)+SUMIF($D$12:$D1474,$D1474,S$12:S1474)),2)) - SUMIF($D$12:$D1473,$D1474,U$12:U1473),2),"")</f>
        <v/>
      </c>
      <c r="V1474" s="248" t="str">
        <f>IF(AND(R1474&lt;&gt;"",S1474&lt;&gt;"",T1474&lt;&gt;"",Q1474&lt;&gt;"",AL1474&lt;&gt;""),IF(OR(Q1474="OZZ",Q1474="ZZ"),ROUND(0-SUMIF($D$12:$D1473,$D1474,V$12:V1473),2),IF(T1474=0,0,ROUND(MIN(MIN(17300,TRUNC(0.75*(SUMIF($D$12:$D$2012,$D1474,R$12:R$2012)+SUMIF($D$12:$D$2012,$D1474,S$12:S$2012)),2)+SUMIF($D$12:$D1474,$D1474,AL$12:AL1474))-SUMIF($D$12:$D1473,$D1474,V$12:V1473)-SUMIF($D$12:$D$2012,$D1474,U$12:U$2012),AL1474),2))),"")</f>
        <v/>
      </c>
      <c r="W1474" s="250" t="str">
        <f>IF(Q1474&lt;&gt;"",1000 - SUMIF($D$12:$D1473,$D1474,W$12:W1473),"")</f>
        <v/>
      </c>
      <c r="X1474" s="106"/>
      <c r="Y1474" s="247"/>
      <c r="Z1474" s="247"/>
      <c r="AA1474" s="247"/>
      <c r="AB1474" s="248" t="str">
        <f>IF(AND(Y1474&lt;&gt;"",Z1474&lt;&gt;"",X1474&lt;&gt;""),ROUND(MIN(IF(OR(X1474="OZZ",X1474="ZZ"),5000,17300),TRUNC(0.75*(SUMIF($D$12:$D1474,$D1474,Y$12:Y1474)+SUMIF($D$12:$D1474,$D1474,Z$12:Z1474)),2)) - SUMIF($D$12:$D1473,$D1474,AB$12:AB1473),2),"")</f>
        <v/>
      </c>
      <c r="AC1474" s="251" t="str">
        <f>IF(AND(Y1474&lt;&gt;"",Z1474&lt;&gt;"",AA1474&lt;&gt;"",X1474&lt;&gt;"",AP1474&lt;&gt;""),IF(OR(X1474="OZZ",X1474="ZZ"),ROUND(0-SUMIF($D$12:$D1473,$D1474,AC$12:AC1473),2),IF(AA1474=0,0,ROUND(MIN(MIN(17300,TRUNC(0.75*(SUMIF($D$12:$D$2012,$D1474,Y$12:Y$2012)+SUMIF($D$12:$D$2012,$D1474,Z$12:Z$2012)),2)+SUMIF($D$12:$D1474,$D1474,AP$12:AP1474))-SUMIF($D$12:$D1473,$D1474,AC$12:AC1473)-SUMIF($D$12:$D$2012,$D1474,AB$12:AB$2012),AP1474),2))),"")</f>
        <v/>
      </c>
      <c r="AD1474" s="250" t="str">
        <f>IF(X1474&lt;&gt;"",1000 - SUMIF($D$12:$D1473,$D1474,AD$12:AD1473),"")</f>
        <v/>
      </c>
      <c r="AE1474" s="252"/>
      <c r="AF1474" s="253"/>
      <c r="AG1474" s="254"/>
      <c r="AH1474" s="255" t="str">
        <f t="shared" si="483"/>
        <v/>
      </c>
      <c r="AI1474" s="256"/>
      <c r="AJ1474" s="253"/>
      <c r="AK1474" s="254"/>
      <c r="AL1474" s="255" t="str">
        <f t="shared" si="484"/>
        <v/>
      </c>
      <c r="AM1474" s="256"/>
      <c r="AN1474" s="253"/>
      <c r="AO1474" s="254"/>
      <c r="AP1474" s="255" t="str">
        <f t="shared" si="462"/>
        <v/>
      </c>
      <c r="AQ1474" s="68"/>
      <c r="AR1474" s="68"/>
      <c r="AS1474" s="115"/>
      <c r="AT1474" s="68"/>
      <c r="AU1474" s="113" t="str">
        <f>IF(D1474&lt;&gt; "", IF(COUNTIF($D$12:$D1474,$D1474)&gt;1,0,IF(SUM(N1474,U1474,AB1474)&gt;0,IF(AND(X1474="",OR(Q1474&lt;&gt;"",J1474&lt;&gt;"")),IF(Q1474&lt;&gt;"",Q1474,IF(J1474&lt;&gt;"",J1474,0)),IF(AND(Q1474&lt;&gt;"",J1474&lt;&gt;"",Q1474=J1474),Q1474,X1474)),0)),"")</f>
        <v/>
      </c>
      <c r="AV1474" s="113" t="str">
        <f>IF(D1474&lt;&gt;"",IF(COUNTIF($D$12:$D1474,$D1474)&gt;1,0,IF(SUM(O1474,V1474,AC1474)&gt;0,IF(AND(X1474="",OR(Q1474&lt;&gt;"",J1474&lt;&gt;"")),IF(Q1474&lt;&gt;"",Q1474,IF(J1474&lt;&gt;"",J1474,0)),IF(AND(Q1474&lt;&gt;"",J1474&lt;&gt;"",Q1474=J1474),Q1474,X1474)),0)),"")</f>
        <v/>
      </c>
      <c r="AW1474" s="113" t="str">
        <f>IF(D1474&lt;&gt;"",IF(COUNTIF($D$12:$D1474,$D1474)&gt;1,0,IF(SUM(P1474,W1474,AD1474)&gt;0,IF(AND(X1474="",OR(Q1474&lt;&gt;"",J1474&lt;&gt;"")),IF(Q1474&lt;&gt;"",Q1474,IF(J1474&lt;&gt;"",J1474,0)),IF(AND(Q1474&lt;&gt;"",J1474&lt;&gt;"",Q1474=J1474),Q1474,X1474)),0)),"")</f>
        <v/>
      </c>
      <c r="AX1474" s="68" t="str">
        <f t="shared" si="463"/>
        <v/>
      </c>
      <c r="AY1474" s="68" t="str">
        <f t="shared" si="464"/>
        <v/>
      </c>
      <c r="AZ1474" s="68" t="str">
        <f t="shared" si="465"/>
        <v/>
      </c>
      <c r="BA1474" s="68" t="str">
        <f t="shared" si="466"/>
        <v/>
      </c>
      <c r="BB1474" s="68" t="str">
        <f t="shared" si="467"/>
        <v/>
      </c>
      <c r="BC1474" s="68" t="str">
        <f t="shared" si="468"/>
        <v/>
      </c>
      <c r="BD1474" s="68" t="str">
        <f t="shared" si="469"/>
        <v/>
      </c>
      <c r="BE1474" s="62" t="str">
        <f t="shared" si="470"/>
        <v/>
      </c>
      <c r="BF1474" s="62" t="str">
        <f t="shared" si="471"/>
        <v/>
      </c>
      <c r="BG1474" s="62"/>
      <c r="BH1474" s="62" t="str">
        <f t="shared" si="472"/>
        <v/>
      </c>
      <c r="BI1474" s="62" t="str">
        <f t="shared" si="473"/>
        <v/>
      </c>
      <c r="BJ1474" s="114"/>
      <c r="BK1474" s="62" t="str">
        <f t="shared" si="474"/>
        <v/>
      </c>
      <c r="BL1474" s="62" t="str">
        <f t="shared" si="475"/>
        <v/>
      </c>
      <c r="BM1474" s="62" t="str">
        <f t="shared" si="476"/>
        <v/>
      </c>
      <c r="BN1474" s="62" t="str">
        <f t="shared" si="477"/>
        <v/>
      </c>
      <c r="BO1474" s="62" t="str">
        <f t="shared" si="478"/>
        <v/>
      </c>
      <c r="BP1474" s="62" t="str">
        <f t="shared" si="479"/>
        <v/>
      </c>
      <c r="BQ1474" s="96"/>
      <c r="BR1474" s="96"/>
      <c r="BS1474" s="96"/>
      <c r="BT1474" s="96"/>
      <c r="BU1474" s="96"/>
      <c r="BV1474" s="96"/>
      <c r="BW1474" s="96"/>
      <c r="BX1474" s="96"/>
      <c r="BY1474" s="96"/>
      <c r="BZ1474" s="96"/>
      <c r="CA1474" s="96"/>
      <c r="CB1474" s="96"/>
      <c r="CC1474" s="96"/>
      <c r="CD1474" s="96"/>
      <c r="CE1474" s="96"/>
      <c r="CF1474" s="96"/>
      <c r="CG1474" s="96"/>
      <c r="CH1474" s="96"/>
      <c r="CI1474" s="96"/>
      <c r="CJ1474" s="96"/>
      <c r="CK1474" s="96"/>
      <c r="CL1474" s="96"/>
      <c r="CM1474" s="96"/>
      <c r="CN1474" s="96"/>
      <c r="CO1474" s="96"/>
      <c r="CP1474" s="96"/>
      <c r="CQ1474" s="96"/>
      <c r="CR1474" s="96"/>
      <c r="CS1474" s="96"/>
    </row>
    <row r="1475" spans="1:97" ht="18.75" customHeight="1" x14ac:dyDescent="0.2">
      <c r="A1475" s="3">
        <f t="shared" si="480"/>
        <v>1463</v>
      </c>
      <c r="B1475" s="263"/>
      <c r="C1475" s="263"/>
      <c r="D1475" s="263"/>
      <c r="E1475" s="259"/>
      <c r="F1475" s="259"/>
      <c r="G1475" s="43"/>
      <c r="H1475" s="264"/>
      <c r="I1475" s="261"/>
      <c r="J1475" s="106"/>
      <c r="K1475" s="247"/>
      <c r="L1475" s="247"/>
      <c r="M1475" s="247"/>
      <c r="N1475" s="248" t="str">
        <f>IF(AND(K1475&lt;&gt;"",L1475&lt;&gt;"",J1475&lt;&gt;""),ROUND(MIN(IF(OR(J1475="OZZ",J1475="ZZ"),5000,17300),TRUNC(0.75*(SUMIF($D$12:$D1475,$D1475,K$12:K1475)+SUMIF($D$12:$D1475,$D1475,L$12:L1475)),2)) - SUMIF($D$12:$D1474,$D1475,N$12:N1474),2),"")</f>
        <v/>
      </c>
      <c r="O1475" s="249" t="str">
        <f>IF(AND(K1475&lt;&gt;"",L1475&lt;&gt;"",M1475&lt;&gt;"",J1475&lt;&gt;"",AH1475&lt;&gt;""),IF(OR(J1475="OZZ",J1475="ZZ"),ROUND(0-SUMIF($D$12:$D1474,$D1475,O$12:O1474),2),IF(M1475=0,0,ROUND(MIN(MIN(17300,TRUNC(0.75*(SUMIF($D$12:$D$2012,$D1475,K$12:K$2012)+SUMIF($D$12:$D$2012,$D1475,L$12:L$2012)),2)+SUMIF($D$12:$D1475,$D1475,AH$12:AH1475))-SUMIF($D$12:$D1474,$D1475,O$12:O1474)-SUMIF($D$12:$D$2012,$D1475,N$12:N$2012),AH1475),2))),"")</f>
        <v/>
      </c>
      <c r="P1475" s="250" t="str">
        <f>IF(J1475&lt;&gt;"",1000 - SUMIF($D$12:$D1474,$D1475,P$12:P1474),"")</f>
        <v/>
      </c>
      <c r="Q1475" s="106"/>
      <c r="R1475" s="247"/>
      <c r="S1475" s="247"/>
      <c r="T1475" s="247"/>
      <c r="U1475" s="248" t="str">
        <f>IF(AND(R1475&lt;&gt;"",S1475&lt;&gt;"",Q1475&lt;&gt;""),ROUND(MIN(IF(OR(Q1475="OZZ",Q1475="ZZ"),5000,17300),TRUNC(0.75*(SUMIF($D$12:$D1475,$D1475,R$12:R1475)+SUMIF($D$12:$D1475,$D1475,S$12:S1475)),2)) - SUMIF($D$12:$D1474,$D1475,U$12:U1474),2),"")</f>
        <v/>
      </c>
      <c r="V1475" s="248" t="str">
        <f>IF(AND(R1475&lt;&gt;"",S1475&lt;&gt;"",T1475&lt;&gt;"",Q1475&lt;&gt;"",AL1475&lt;&gt;""),IF(OR(Q1475="OZZ",Q1475="ZZ"),ROUND(0-SUMIF($D$12:$D1474,$D1475,V$12:V1474),2),IF(T1475=0,0,ROUND(MIN(MIN(17300,TRUNC(0.75*(SUMIF($D$12:$D$2012,$D1475,R$12:R$2012)+SUMIF($D$12:$D$2012,$D1475,S$12:S$2012)),2)+SUMIF($D$12:$D1475,$D1475,AL$12:AL1475))-SUMIF($D$12:$D1474,$D1475,V$12:V1474)-SUMIF($D$12:$D$2012,$D1475,U$12:U$2012),AL1475),2))),"")</f>
        <v/>
      </c>
      <c r="W1475" s="250" t="str">
        <f>IF(Q1475&lt;&gt;"",1000 - SUMIF($D$12:$D1474,$D1475,W$12:W1474),"")</f>
        <v/>
      </c>
      <c r="X1475" s="106"/>
      <c r="Y1475" s="247"/>
      <c r="Z1475" s="247"/>
      <c r="AA1475" s="247"/>
      <c r="AB1475" s="248" t="str">
        <f>IF(AND(Y1475&lt;&gt;"",Z1475&lt;&gt;"",X1475&lt;&gt;""),ROUND(MIN(IF(OR(X1475="OZZ",X1475="ZZ"),5000,17300),TRUNC(0.75*(SUMIF($D$12:$D1475,$D1475,Y$12:Y1475)+SUMIF($D$12:$D1475,$D1475,Z$12:Z1475)),2)) - SUMIF($D$12:$D1474,$D1475,AB$12:AB1474),2),"")</f>
        <v/>
      </c>
      <c r="AC1475" s="251" t="str">
        <f>IF(AND(Y1475&lt;&gt;"",Z1475&lt;&gt;"",AA1475&lt;&gt;"",X1475&lt;&gt;"",AP1475&lt;&gt;""),IF(OR(X1475="OZZ",X1475="ZZ"),ROUND(0-SUMIF($D$12:$D1474,$D1475,AC$12:AC1474),2),IF(AA1475=0,0,ROUND(MIN(MIN(17300,TRUNC(0.75*(SUMIF($D$12:$D$2012,$D1475,Y$12:Y$2012)+SUMIF($D$12:$D$2012,$D1475,Z$12:Z$2012)),2)+SUMIF($D$12:$D1475,$D1475,AP$12:AP1475))-SUMIF($D$12:$D1474,$D1475,AC$12:AC1474)-SUMIF($D$12:$D$2012,$D1475,AB$12:AB$2012),AP1475),2))),"")</f>
        <v/>
      </c>
      <c r="AD1475" s="250" t="str">
        <f>IF(X1475&lt;&gt;"",1000 - SUMIF($D$12:$D1474,$D1475,AD$12:AD1474),"")</f>
        <v/>
      </c>
      <c r="AE1475" s="252"/>
      <c r="AF1475" s="253"/>
      <c r="AG1475" s="254"/>
      <c r="AH1475" s="255" t="str">
        <f t="shared" si="483"/>
        <v/>
      </c>
      <c r="AI1475" s="256"/>
      <c r="AJ1475" s="253"/>
      <c r="AK1475" s="254"/>
      <c r="AL1475" s="255" t="str">
        <f t="shared" si="484"/>
        <v/>
      </c>
      <c r="AM1475" s="256"/>
      <c r="AN1475" s="253"/>
      <c r="AO1475" s="254"/>
      <c r="AP1475" s="255" t="str">
        <f t="shared" si="462"/>
        <v/>
      </c>
      <c r="AQ1475" s="68"/>
      <c r="AR1475" s="68"/>
      <c r="AS1475" s="115"/>
      <c r="AT1475" s="68"/>
      <c r="AU1475" s="113" t="str">
        <f>IF(D1475&lt;&gt; "", IF(COUNTIF($D$12:$D1475,$D1475)&gt;1,0,IF(SUM(N1475,U1475,AB1475)&gt;0,IF(AND(X1475="",OR(Q1475&lt;&gt;"",J1475&lt;&gt;"")),IF(Q1475&lt;&gt;"",Q1475,IF(J1475&lt;&gt;"",J1475,0)),IF(AND(Q1475&lt;&gt;"",J1475&lt;&gt;"",Q1475=J1475),Q1475,X1475)),0)),"")</f>
        <v/>
      </c>
      <c r="AV1475" s="113" t="str">
        <f>IF(D1475&lt;&gt;"",IF(COUNTIF($D$12:$D1475,$D1475)&gt;1,0,IF(SUM(O1475,V1475,AC1475)&gt;0,IF(AND(X1475="",OR(Q1475&lt;&gt;"",J1475&lt;&gt;"")),IF(Q1475&lt;&gt;"",Q1475,IF(J1475&lt;&gt;"",J1475,0)),IF(AND(Q1475&lt;&gt;"",J1475&lt;&gt;"",Q1475=J1475),Q1475,X1475)),0)),"")</f>
        <v/>
      </c>
      <c r="AW1475" s="113" t="str">
        <f>IF(D1475&lt;&gt;"",IF(COUNTIF($D$12:$D1475,$D1475)&gt;1,0,IF(SUM(P1475,W1475,AD1475)&gt;0,IF(AND(X1475="",OR(Q1475&lt;&gt;"",J1475&lt;&gt;"")),IF(Q1475&lt;&gt;"",Q1475,IF(J1475&lt;&gt;"",J1475,0)),IF(AND(Q1475&lt;&gt;"",J1475&lt;&gt;"",Q1475=J1475),Q1475,X1475)),0)),"")</f>
        <v/>
      </c>
      <c r="AX1475" s="68" t="str">
        <f t="shared" si="463"/>
        <v/>
      </c>
      <c r="AY1475" s="68" t="str">
        <f t="shared" si="464"/>
        <v/>
      </c>
      <c r="AZ1475" s="68" t="str">
        <f t="shared" si="465"/>
        <v/>
      </c>
      <c r="BA1475" s="68" t="str">
        <f t="shared" si="466"/>
        <v/>
      </c>
      <c r="BB1475" s="68" t="str">
        <f t="shared" si="467"/>
        <v/>
      </c>
      <c r="BC1475" s="68" t="str">
        <f t="shared" si="468"/>
        <v/>
      </c>
      <c r="BD1475" s="68" t="str">
        <f t="shared" si="469"/>
        <v/>
      </c>
      <c r="BE1475" s="62" t="str">
        <f t="shared" si="470"/>
        <v/>
      </c>
      <c r="BF1475" s="62" t="str">
        <f t="shared" si="471"/>
        <v/>
      </c>
      <c r="BG1475" s="62"/>
      <c r="BH1475" s="62" t="str">
        <f t="shared" si="472"/>
        <v/>
      </c>
      <c r="BI1475" s="62" t="str">
        <f t="shared" si="473"/>
        <v/>
      </c>
      <c r="BJ1475" s="114"/>
      <c r="BK1475" s="62" t="str">
        <f t="shared" si="474"/>
        <v/>
      </c>
      <c r="BL1475" s="62" t="str">
        <f t="shared" si="475"/>
        <v/>
      </c>
      <c r="BM1475" s="62" t="str">
        <f t="shared" si="476"/>
        <v/>
      </c>
      <c r="BN1475" s="62" t="str">
        <f t="shared" si="477"/>
        <v/>
      </c>
      <c r="BO1475" s="62" t="str">
        <f t="shared" si="478"/>
        <v/>
      </c>
      <c r="BP1475" s="62" t="str">
        <f t="shared" si="479"/>
        <v/>
      </c>
      <c r="BQ1475" s="96"/>
      <c r="BR1475" s="96"/>
      <c r="BS1475" s="96"/>
      <c r="BT1475" s="96"/>
      <c r="BU1475" s="96"/>
      <c r="BV1475" s="96"/>
      <c r="BW1475" s="96"/>
      <c r="BX1475" s="96"/>
      <c r="BY1475" s="96"/>
      <c r="BZ1475" s="96"/>
      <c r="CA1475" s="96"/>
      <c r="CB1475" s="96"/>
      <c r="CC1475" s="96"/>
      <c r="CD1475" s="96"/>
      <c r="CE1475" s="96"/>
      <c r="CF1475" s="96"/>
      <c r="CG1475" s="96"/>
      <c r="CH1475" s="96"/>
      <c r="CI1475" s="96"/>
      <c r="CJ1475" s="96"/>
      <c r="CK1475" s="96"/>
      <c r="CL1475" s="96"/>
      <c r="CM1475" s="96"/>
      <c r="CN1475" s="96"/>
      <c r="CO1475" s="96"/>
      <c r="CP1475" s="96"/>
      <c r="CQ1475" s="96"/>
      <c r="CR1475" s="96"/>
      <c r="CS1475" s="96"/>
    </row>
    <row r="1476" spans="1:97" ht="18.75" customHeight="1" x14ac:dyDescent="0.2">
      <c r="A1476" s="3">
        <f t="shared" si="480"/>
        <v>1464</v>
      </c>
      <c r="B1476" s="263"/>
      <c r="C1476" s="263"/>
      <c r="D1476" s="263"/>
      <c r="E1476" s="259"/>
      <c r="F1476" s="259"/>
      <c r="G1476" s="43"/>
      <c r="H1476" s="264"/>
      <c r="I1476" s="261"/>
      <c r="J1476" s="106"/>
      <c r="K1476" s="247"/>
      <c r="L1476" s="247"/>
      <c r="M1476" s="247"/>
      <c r="N1476" s="248" t="str">
        <f>IF(AND(K1476&lt;&gt;"",L1476&lt;&gt;"",J1476&lt;&gt;""),ROUND(MIN(IF(OR(J1476="OZZ",J1476="ZZ"),5000,17300),TRUNC(0.75*(SUMIF($D$12:$D1476,$D1476,K$12:K1476)+SUMIF($D$12:$D1476,$D1476,L$12:L1476)),2)) - SUMIF($D$12:$D1475,$D1476,N$12:N1475),2),"")</f>
        <v/>
      </c>
      <c r="O1476" s="249" t="str">
        <f>IF(AND(K1476&lt;&gt;"",L1476&lt;&gt;"",M1476&lt;&gt;"",J1476&lt;&gt;"",AH1476&lt;&gt;""),IF(OR(J1476="OZZ",J1476="ZZ"),ROUND(0-SUMIF($D$12:$D1475,$D1476,O$12:O1475),2),IF(M1476=0,0,ROUND(MIN(MIN(17300,TRUNC(0.75*(SUMIF($D$12:$D$2012,$D1476,K$12:K$2012)+SUMIF($D$12:$D$2012,$D1476,L$12:L$2012)),2)+SUMIF($D$12:$D1476,$D1476,AH$12:AH1476))-SUMIF($D$12:$D1475,$D1476,O$12:O1475)-SUMIF($D$12:$D$2012,$D1476,N$12:N$2012),AH1476),2))),"")</f>
        <v/>
      </c>
      <c r="P1476" s="250" t="str">
        <f>IF(J1476&lt;&gt;"",1000 - SUMIF($D$12:$D1475,$D1476,P$12:P1475),"")</f>
        <v/>
      </c>
      <c r="Q1476" s="106"/>
      <c r="R1476" s="247"/>
      <c r="S1476" s="247"/>
      <c r="T1476" s="247"/>
      <c r="U1476" s="248" t="str">
        <f>IF(AND(R1476&lt;&gt;"",S1476&lt;&gt;"",Q1476&lt;&gt;""),ROUND(MIN(IF(OR(Q1476="OZZ",Q1476="ZZ"),5000,17300),TRUNC(0.75*(SUMIF($D$12:$D1476,$D1476,R$12:R1476)+SUMIF($D$12:$D1476,$D1476,S$12:S1476)),2)) - SUMIF($D$12:$D1475,$D1476,U$12:U1475),2),"")</f>
        <v/>
      </c>
      <c r="V1476" s="248" t="str">
        <f>IF(AND(R1476&lt;&gt;"",S1476&lt;&gt;"",T1476&lt;&gt;"",Q1476&lt;&gt;"",AL1476&lt;&gt;""),IF(OR(Q1476="OZZ",Q1476="ZZ"),ROUND(0-SUMIF($D$12:$D1475,$D1476,V$12:V1475),2),IF(T1476=0,0,ROUND(MIN(MIN(17300,TRUNC(0.75*(SUMIF($D$12:$D$2012,$D1476,R$12:R$2012)+SUMIF($D$12:$D$2012,$D1476,S$12:S$2012)),2)+SUMIF($D$12:$D1476,$D1476,AL$12:AL1476))-SUMIF($D$12:$D1475,$D1476,V$12:V1475)-SUMIF($D$12:$D$2012,$D1476,U$12:U$2012),AL1476),2))),"")</f>
        <v/>
      </c>
      <c r="W1476" s="250" t="str">
        <f>IF(Q1476&lt;&gt;"",1000 - SUMIF($D$12:$D1475,$D1476,W$12:W1475),"")</f>
        <v/>
      </c>
      <c r="X1476" s="106"/>
      <c r="Y1476" s="247"/>
      <c r="Z1476" s="247"/>
      <c r="AA1476" s="247"/>
      <c r="AB1476" s="248" t="str">
        <f>IF(AND(Y1476&lt;&gt;"",Z1476&lt;&gt;"",X1476&lt;&gt;""),ROUND(MIN(IF(OR(X1476="OZZ",X1476="ZZ"),5000,17300),TRUNC(0.75*(SUMIF($D$12:$D1476,$D1476,Y$12:Y1476)+SUMIF($D$12:$D1476,$D1476,Z$12:Z1476)),2)) - SUMIF($D$12:$D1475,$D1476,AB$12:AB1475),2),"")</f>
        <v/>
      </c>
      <c r="AC1476" s="251" t="str">
        <f>IF(AND(Y1476&lt;&gt;"",Z1476&lt;&gt;"",AA1476&lt;&gt;"",X1476&lt;&gt;"",AP1476&lt;&gt;""),IF(OR(X1476="OZZ",X1476="ZZ"),ROUND(0-SUMIF($D$12:$D1475,$D1476,AC$12:AC1475),2),IF(AA1476=0,0,ROUND(MIN(MIN(17300,TRUNC(0.75*(SUMIF($D$12:$D$2012,$D1476,Y$12:Y$2012)+SUMIF($D$12:$D$2012,$D1476,Z$12:Z$2012)),2)+SUMIF($D$12:$D1476,$D1476,AP$12:AP1476))-SUMIF($D$12:$D1475,$D1476,AC$12:AC1475)-SUMIF($D$12:$D$2012,$D1476,AB$12:AB$2012),AP1476),2))),"")</f>
        <v/>
      </c>
      <c r="AD1476" s="250" t="str">
        <f>IF(X1476&lt;&gt;"",1000 - SUMIF($D$12:$D1475,$D1476,AD$12:AD1475),"")</f>
        <v/>
      </c>
      <c r="AE1476" s="252"/>
      <c r="AF1476" s="253"/>
      <c r="AG1476" s="254"/>
      <c r="AH1476" s="255" t="str">
        <f t="shared" si="483"/>
        <v/>
      </c>
      <c r="AI1476" s="256"/>
      <c r="AJ1476" s="253"/>
      <c r="AK1476" s="254"/>
      <c r="AL1476" s="255" t="str">
        <f t="shared" si="484"/>
        <v/>
      </c>
      <c r="AM1476" s="256"/>
      <c r="AN1476" s="253"/>
      <c r="AO1476" s="254"/>
      <c r="AP1476" s="255" t="str">
        <f t="shared" si="462"/>
        <v/>
      </c>
      <c r="AQ1476" s="68"/>
      <c r="AR1476" s="68"/>
      <c r="AS1476" s="115"/>
      <c r="AT1476" s="68"/>
      <c r="AU1476" s="113" t="str">
        <f>IF(D1476&lt;&gt; "", IF(COUNTIF($D$12:$D1476,$D1476)&gt;1,0,IF(SUM(N1476,U1476,AB1476)&gt;0,IF(AND(X1476="",OR(Q1476&lt;&gt;"",J1476&lt;&gt;"")),IF(Q1476&lt;&gt;"",Q1476,IF(J1476&lt;&gt;"",J1476,0)),IF(AND(Q1476&lt;&gt;"",J1476&lt;&gt;"",Q1476=J1476),Q1476,X1476)),0)),"")</f>
        <v/>
      </c>
      <c r="AV1476" s="113" t="str">
        <f>IF(D1476&lt;&gt;"",IF(COUNTIF($D$12:$D1476,$D1476)&gt;1,0,IF(SUM(O1476,V1476,AC1476)&gt;0,IF(AND(X1476="",OR(Q1476&lt;&gt;"",J1476&lt;&gt;"")),IF(Q1476&lt;&gt;"",Q1476,IF(J1476&lt;&gt;"",J1476,0)),IF(AND(Q1476&lt;&gt;"",J1476&lt;&gt;"",Q1476=J1476),Q1476,X1476)),0)),"")</f>
        <v/>
      </c>
      <c r="AW1476" s="113" t="str">
        <f>IF(D1476&lt;&gt;"",IF(COUNTIF($D$12:$D1476,$D1476)&gt;1,0,IF(SUM(P1476,W1476,AD1476)&gt;0,IF(AND(X1476="",OR(Q1476&lt;&gt;"",J1476&lt;&gt;"")),IF(Q1476&lt;&gt;"",Q1476,IF(J1476&lt;&gt;"",J1476,0)),IF(AND(Q1476&lt;&gt;"",J1476&lt;&gt;"",Q1476=J1476),Q1476,X1476)),0)),"")</f>
        <v/>
      </c>
      <c r="AX1476" s="68" t="str">
        <f t="shared" si="463"/>
        <v/>
      </c>
      <c r="AY1476" s="68" t="str">
        <f t="shared" si="464"/>
        <v/>
      </c>
      <c r="AZ1476" s="68" t="str">
        <f t="shared" si="465"/>
        <v/>
      </c>
      <c r="BA1476" s="68" t="str">
        <f t="shared" si="466"/>
        <v/>
      </c>
      <c r="BB1476" s="68" t="str">
        <f t="shared" si="467"/>
        <v/>
      </c>
      <c r="BC1476" s="68" t="str">
        <f t="shared" si="468"/>
        <v/>
      </c>
      <c r="BD1476" s="68" t="str">
        <f t="shared" si="469"/>
        <v/>
      </c>
      <c r="BE1476" s="62" t="str">
        <f t="shared" si="470"/>
        <v/>
      </c>
      <c r="BF1476" s="62" t="str">
        <f t="shared" si="471"/>
        <v/>
      </c>
      <c r="BG1476" s="62"/>
      <c r="BH1476" s="62" t="str">
        <f t="shared" si="472"/>
        <v/>
      </c>
      <c r="BI1476" s="62" t="str">
        <f t="shared" si="473"/>
        <v/>
      </c>
      <c r="BJ1476" s="114"/>
      <c r="BK1476" s="62" t="str">
        <f t="shared" si="474"/>
        <v/>
      </c>
      <c r="BL1476" s="62" t="str">
        <f t="shared" si="475"/>
        <v/>
      </c>
      <c r="BM1476" s="62" t="str">
        <f t="shared" si="476"/>
        <v/>
      </c>
      <c r="BN1476" s="62" t="str">
        <f t="shared" si="477"/>
        <v/>
      </c>
      <c r="BO1476" s="62" t="str">
        <f t="shared" si="478"/>
        <v/>
      </c>
      <c r="BP1476" s="62" t="str">
        <f t="shared" si="479"/>
        <v/>
      </c>
      <c r="BQ1476" s="96"/>
      <c r="BR1476" s="96"/>
      <c r="BS1476" s="96"/>
      <c r="BT1476" s="96"/>
      <c r="BU1476" s="96"/>
      <c r="BV1476" s="96"/>
      <c r="BW1476" s="96"/>
      <c r="BX1476" s="96"/>
      <c r="BY1476" s="96"/>
      <c r="BZ1476" s="96"/>
      <c r="CA1476" s="96"/>
      <c r="CB1476" s="96"/>
      <c r="CC1476" s="96"/>
      <c r="CD1476" s="96"/>
      <c r="CE1476" s="96"/>
      <c r="CF1476" s="96"/>
      <c r="CG1476" s="96"/>
      <c r="CH1476" s="96"/>
      <c r="CI1476" s="96"/>
      <c r="CJ1476" s="96"/>
      <c r="CK1476" s="96"/>
      <c r="CL1476" s="96"/>
      <c r="CM1476" s="96"/>
      <c r="CN1476" s="96"/>
      <c r="CO1476" s="96"/>
      <c r="CP1476" s="96"/>
      <c r="CQ1476" s="96"/>
      <c r="CR1476" s="96"/>
      <c r="CS1476" s="96"/>
    </row>
    <row r="1477" spans="1:97" ht="18.75" customHeight="1" x14ac:dyDescent="0.2">
      <c r="A1477" s="3">
        <f t="shared" si="480"/>
        <v>1465</v>
      </c>
      <c r="B1477" s="263"/>
      <c r="C1477" s="263"/>
      <c r="D1477" s="263"/>
      <c r="E1477" s="259"/>
      <c r="F1477" s="259"/>
      <c r="G1477" s="43"/>
      <c r="H1477" s="264"/>
      <c r="I1477" s="261"/>
      <c r="J1477" s="106"/>
      <c r="K1477" s="247"/>
      <c r="L1477" s="247"/>
      <c r="M1477" s="247"/>
      <c r="N1477" s="248" t="str">
        <f>IF(AND(K1477&lt;&gt;"",L1477&lt;&gt;"",J1477&lt;&gt;""),ROUND(MIN(IF(OR(J1477="OZZ",J1477="ZZ"),5000,17300),TRUNC(0.75*(SUMIF($D$12:$D1477,$D1477,K$12:K1477)+SUMIF($D$12:$D1477,$D1477,L$12:L1477)),2)) - SUMIF($D$12:$D1476,$D1477,N$12:N1476),2),"")</f>
        <v/>
      </c>
      <c r="O1477" s="249" t="str">
        <f>IF(AND(K1477&lt;&gt;"",L1477&lt;&gt;"",M1477&lt;&gt;"",J1477&lt;&gt;"",AH1477&lt;&gt;""),IF(OR(J1477="OZZ",J1477="ZZ"),ROUND(0-SUMIF($D$12:$D1476,$D1477,O$12:O1476),2),IF(M1477=0,0,ROUND(MIN(MIN(17300,TRUNC(0.75*(SUMIF($D$12:$D$2012,$D1477,K$12:K$2012)+SUMIF($D$12:$D$2012,$D1477,L$12:L$2012)),2)+SUMIF($D$12:$D1477,$D1477,AH$12:AH1477))-SUMIF($D$12:$D1476,$D1477,O$12:O1476)-SUMIF($D$12:$D$2012,$D1477,N$12:N$2012),AH1477),2))),"")</f>
        <v/>
      </c>
      <c r="P1477" s="250" t="str">
        <f>IF(J1477&lt;&gt;"",1000 - SUMIF($D$12:$D1476,$D1477,P$12:P1476),"")</f>
        <v/>
      </c>
      <c r="Q1477" s="106"/>
      <c r="R1477" s="247"/>
      <c r="S1477" s="247"/>
      <c r="T1477" s="247"/>
      <c r="U1477" s="248" t="str">
        <f>IF(AND(R1477&lt;&gt;"",S1477&lt;&gt;"",Q1477&lt;&gt;""),ROUND(MIN(IF(OR(Q1477="OZZ",Q1477="ZZ"),5000,17300),TRUNC(0.75*(SUMIF($D$12:$D1477,$D1477,R$12:R1477)+SUMIF($D$12:$D1477,$D1477,S$12:S1477)),2)) - SUMIF($D$12:$D1476,$D1477,U$12:U1476),2),"")</f>
        <v/>
      </c>
      <c r="V1477" s="248" t="str">
        <f>IF(AND(R1477&lt;&gt;"",S1477&lt;&gt;"",T1477&lt;&gt;"",Q1477&lt;&gt;"",AL1477&lt;&gt;""),IF(OR(Q1477="OZZ",Q1477="ZZ"),ROUND(0-SUMIF($D$12:$D1476,$D1477,V$12:V1476),2),IF(T1477=0,0,ROUND(MIN(MIN(17300,TRUNC(0.75*(SUMIF($D$12:$D$2012,$D1477,R$12:R$2012)+SUMIF($D$12:$D$2012,$D1477,S$12:S$2012)),2)+SUMIF($D$12:$D1477,$D1477,AL$12:AL1477))-SUMIF($D$12:$D1476,$D1477,V$12:V1476)-SUMIF($D$12:$D$2012,$D1477,U$12:U$2012),AL1477),2))),"")</f>
        <v/>
      </c>
      <c r="W1477" s="250" t="str">
        <f>IF(Q1477&lt;&gt;"",1000 - SUMIF($D$12:$D1476,$D1477,W$12:W1476),"")</f>
        <v/>
      </c>
      <c r="X1477" s="106"/>
      <c r="Y1477" s="247"/>
      <c r="Z1477" s="247"/>
      <c r="AA1477" s="247"/>
      <c r="AB1477" s="248" t="str">
        <f>IF(AND(Y1477&lt;&gt;"",Z1477&lt;&gt;"",X1477&lt;&gt;""),ROUND(MIN(IF(OR(X1477="OZZ",X1477="ZZ"),5000,17300),TRUNC(0.75*(SUMIF($D$12:$D1477,$D1477,Y$12:Y1477)+SUMIF($D$12:$D1477,$D1477,Z$12:Z1477)),2)) - SUMIF($D$12:$D1476,$D1477,AB$12:AB1476),2),"")</f>
        <v/>
      </c>
      <c r="AC1477" s="251" t="str">
        <f>IF(AND(Y1477&lt;&gt;"",Z1477&lt;&gt;"",AA1477&lt;&gt;"",X1477&lt;&gt;"",AP1477&lt;&gt;""),IF(OR(X1477="OZZ",X1477="ZZ"),ROUND(0-SUMIF($D$12:$D1476,$D1477,AC$12:AC1476),2),IF(AA1477=0,0,ROUND(MIN(MIN(17300,TRUNC(0.75*(SUMIF($D$12:$D$2012,$D1477,Y$12:Y$2012)+SUMIF($D$12:$D$2012,$D1477,Z$12:Z$2012)),2)+SUMIF($D$12:$D1477,$D1477,AP$12:AP1477))-SUMIF($D$12:$D1476,$D1477,AC$12:AC1476)-SUMIF($D$12:$D$2012,$D1477,AB$12:AB$2012),AP1477),2))),"")</f>
        <v/>
      </c>
      <c r="AD1477" s="250" t="str">
        <f>IF(X1477&lt;&gt;"",1000 - SUMIF($D$12:$D1476,$D1477,AD$12:AD1476),"")</f>
        <v/>
      </c>
      <c r="AE1477" s="252"/>
      <c r="AF1477" s="253"/>
      <c r="AG1477" s="254"/>
      <c r="AH1477" s="255" t="str">
        <f t="shared" si="483"/>
        <v/>
      </c>
      <c r="AI1477" s="256"/>
      <c r="AJ1477" s="253"/>
      <c r="AK1477" s="254"/>
      <c r="AL1477" s="255" t="str">
        <f t="shared" si="484"/>
        <v/>
      </c>
      <c r="AM1477" s="256"/>
      <c r="AN1477" s="253"/>
      <c r="AO1477" s="254"/>
      <c r="AP1477" s="255" t="str">
        <f t="shared" si="462"/>
        <v/>
      </c>
      <c r="AQ1477" s="68"/>
      <c r="AR1477" s="68"/>
      <c r="AS1477" s="115"/>
      <c r="AT1477" s="68"/>
      <c r="AU1477" s="113" t="str">
        <f>IF(D1477&lt;&gt; "", IF(COUNTIF($D$12:$D1477,$D1477)&gt;1,0,IF(SUM(N1477,U1477,AB1477)&gt;0,IF(AND(X1477="",OR(Q1477&lt;&gt;"",J1477&lt;&gt;"")),IF(Q1477&lt;&gt;"",Q1477,IF(J1477&lt;&gt;"",J1477,0)),IF(AND(Q1477&lt;&gt;"",J1477&lt;&gt;"",Q1477=J1477),Q1477,X1477)),0)),"")</f>
        <v/>
      </c>
      <c r="AV1477" s="113" t="str">
        <f>IF(D1477&lt;&gt;"",IF(COUNTIF($D$12:$D1477,$D1477)&gt;1,0,IF(SUM(O1477,V1477,AC1477)&gt;0,IF(AND(X1477="",OR(Q1477&lt;&gt;"",J1477&lt;&gt;"")),IF(Q1477&lt;&gt;"",Q1477,IF(J1477&lt;&gt;"",J1477,0)),IF(AND(Q1477&lt;&gt;"",J1477&lt;&gt;"",Q1477=J1477),Q1477,X1477)),0)),"")</f>
        <v/>
      </c>
      <c r="AW1477" s="113" t="str">
        <f>IF(D1477&lt;&gt;"",IF(COUNTIF($D$12:$D1477,$D1477)&gt;1,0,IF(SUM(P1477,W1477,AD1477)&gt;0,IF(AND(X1477="",OR(Q1477&lt;&gt;"",J1477&lt;&gt;"")),IF(Q1477&lt;&gt;"",Q1477,IF(J1477&lt;&gt;"",J1477,0)),IF(AND(Q1477&lt;&gt;"",J1477&lt;&gt;"",Q1477=J1477),Q1477,X1477)),0)),"")</f>
        <v/>
      </c>
      <c r="AX1477" s="68" t="str">
        <f t="shared" si="463"/>
        <v/>
      </c>
      <c r="AY1477" s="68" t="str">
        <f t="shared" si="464"/>
        <v/>
      </c>
      <c r="AZ1477" s="68" t="str">
        <f t="shared" si="465"/>
        <v/>
      </c>
      <c r="BA1477" s="68" t="str">
        <f t="shared" si="466"/>
        <v/>
      </c>
      <c r="BB1477" s="68" t="str">
        <f t="shared" si="467"/>
        <v/>
      </c>
      <c r="BC1477" s="68" t="str">
        <f t="shared" si="468"/>
        <v/>
      </c>
      <c r="BD1477" s="68" t="str">
        <f t="shared" si="469"/>
        <v/>
      </c>
      <c r="BE1477" s="62" t="str">
        <f t="shared" si="470"/>
        <v/>
      </c>
      <c r="BF1477" s="62" t="str">
        <f t="shared" si="471"/>
        <v/>
      </c>
      <c r="BG1477" s="62"/>
      <c r="BH1477" s="62" t="str">
        <f t="shared" si="472"/>
        <v/>
      </c>
      <c r="BI1477" s="62" t="str">
        <f t="shared" si="473"/>
        <v/>
      </c>
      <c r="BJ1477" s="114"/>
      <c r="BK1477" s="62" t="str">
        <f t="shared" si="474"/>
        <v/>
      </c>
      <c r="BL1477" s="62" t="str">
        <f t="shared" si="475"/>
        <v/>
      </c>
      <c r="BM1477" s="62" t="str">
        <f t="shared" si="476"/>
        <v/>
      </c>
      <c r="BN1477" s="62" t="str">
        <f t="shared" si="477"/>
        <v/>
      </c>
      <c r="BO1477" s="62" t="str">
        <f t="shared" si="478"/>
        <v/>
      </c>
      <c r="BP1477" s="62" t="str">
        <f t="shared" si="479"/>
        <v/>
      </c>
      <c r="BQ1477" s="96"/>
      <c r="BR1477" s="96"/>
      <c r="BS1477" s="96"/>
      <c r="BT1477" s="96"/>
      <c r="BU1477" s="96"/>
      <c r="BV1477" s="96"/>
      <c r="BW1477" s="96"/>
      <c r="BX1477" s="96"/>
      <c r="BY1477" s="96"/>
      <c r="BZ1477" s="96"/>
      <c r="CA1477" s="96"/>
      <c r="CB1477" s="96"/>
      <c r="CC1477" s="96"/>
      <c r="CD1477" s="96"/>
      <c r="CE1477" s="96"/>
      <c r="CF1477" s="96"/>
      <c r="CG1477" s="96"/>
      <c r="CH1477" s="96"/>
      <c r="CI1477" s="96"/>
      <c r="CJ1477" s="96"/>
      <c r="CK1477" s="96"/>
      <c r="CL1477" s="96"/>
      <c r="CM1477" s="96"/>
      <c r="CN1477" s="96"/>
      <c r="CO1477" s="96"/>
      <c r="CP1477" s="96"/>
      <c r="CQ1477" s="96"/>
      <c r="CR1477" s="96"/>
      <c r="CS1477" s="96"/>
    </row>
    <row r="1478" spans="1:97" ht="18.75" customHeight="1" x14ac:dyDescent="0.2">
      <c r="A1478" s="3">
        <f t="shared" si="480"/>
        <v>1466</v>
      </c>
      <c r="B1478" s="263"/>
      <c r="C1478" s="263"/>
      <c r="D1478" s="263"/>
      <c r="E1478" s="259"/>
      <c r="F1478" s="259"/>
      <c r="G1478" s="43"/>
      <c r="H1478" s="264"/>
      <c r="I1478" s="261"/>
      <c r="J1478" s="106"/>
      <c r="K1478" s="247"/>
      <c r="L1478" s="247"/>
      <c r="M1478" s="247"/>
      <c r="N1478" s="248" t="str">
        <f>IF(AND(K1478&lt;&gt;"",L1478&lt;&gt;"",J1478&lt;&gt;""),ROUND(MIN(IF(OR(J1478="OZZ",J1478="ZZ"),5000,17300),TRUNC(0.75*(SUMIF($D$12:$D1478,$D1478,K$12:K1478)+SUMIF($D$12:$D1478,$D1478,L$12:L1478)),2)) - SUMIF($D$12:$D1477,$D1478,N$12:N1477),2),"")</f>
        <v/>
      </c>
      <c r="O1478" s="249" t="str">
        <f>IF(AND(K1478&lt;&gt;"",L1478&lt;&gt;"",M1478&lt;&gt;"",J1478&lt;&gt;"",AH1478&lt;&gt;""),IF(OR(J1478="OZZ",J1478="ZZ"),ROUND(0-SUMIF($D$12:$D1477,$D1478,O$12:O1477),2),IF(M1478=0,0,ROUND(MIN(MIN(17300,TRUNC(0.75*(SUMIF($D$12:$D$2012,$D1478,K$12:K$2012)+SUMIF($D$12:$D$2012,$D1478,L$12:L$2012)),2)+SUMIF($D$12:$D1478,$D1478,AH$12:AH1478))-SUMIF($D$12:$D1477,$D1478,O$12:O1477)-SUMIF($D$12:$D$2012,$D1478,N$12:N$2012),AH1478),2))),"")</f>
        <v/>
      </c>
      <c r="P1478" s="250" t="str">
        <f>IF(J1478&lt;&gt;"",1000 - SUMIF($D$12:$D1477,$D1478,P$12:P1477),"")</f>
        <v/>
      </c>
      <c r="Q1478" s="106"/>
      <c r="R1478" s="247"/>
      <c r="S1478" s="247"/>
      <c r="T1478" s="247"/>
      <c r="U1478" s="248" t="str">
        <f>IF(AND(R1478&lt;&gt;"",S1478&lt;&gt;"",Q1478&lt;&gt;""),ROUND(MIN(IF(OR(Q1478="OZZ",Q1478="ZZ"),5000,17300),TRUNC(0.75*(SUMIF($D$12:$D1478,$D1478,R$12:R1478)+SUMIF($D$12:$D1478,$D1478,S$12:S1478)),2)) - SUMIF($D$12:$D1477,$D1478,U$12:U1477),2),"")</f>
        <v/>
      </c>
      <c r="V1478" s="248" t="str">
        <f>IF(AND(R1478&lt;&gt;"",S1478&lt;&gt;"",T1478&lt;&gt;"",Q1478&lt;&gt;"",AL1478&lt;&gt;""),IF(OR(Q1478="OZZ",Q1478="ZZ"),ROUND(0-SUMIF($D$12:$D1477,$D1478,V$12:V1477),2),IF(T1478=0,0,ROUND(MIN(MIN(17300,TRUNC(0.75*(SUMIF($D$12:$D$2012,$D1478,R$12:R$2012)+SUMIF($D$12:$D$2012,$D1478,S$12:S$2012)),2)+SUMIF($D$12:$D1478,$D1478,AL$12:AL1478))-SUMIF($D$12:$D1477,$D1478,V$12:V1477)-SUMIF($D$12:$D$2012,$D1478,U$12:U$2012),AL1478),2))),"")</f>
        <v/>
      </c>
      <c r="W1478" s="250" t="str">
        <f>IF(Q1478&lt;&gt;"",1000 - SUMIF($D$12:$D1477,$D1478,W$12:W1477),"")</f>
        <v/>
      </c>
      <c r="X1478" s="106"/>
      <c r="Y1478" s="247"/>
      <c r="Z1478" s="247"/>
      <c r="AA1478" s="247"/>
      <c r="AB1478" s="248" t="str">
        <f>IF(AND(Y1478&lt;&gt;"",Z1478&lt;&gt;"",X1478&lt;&gt;""),ROUND(MIN(IF(OR(X1478="OZZ",X1478="ZZ"),5000,17300),TRUNC(0.75*(SUMIF($D$12:$D1478,$D1478,Y$12:Y1478)+SUMIF($D$12:$D1478,$D1478,Z$12:Z1478)),2)) - SUMIF($D$12:$D1477,$D1478,AB$12:AB1477),2),"")</f>
        <v/>
      </c>
      <c r="AC1478" s="251" t="str">
        <f>IF(AND(Y1478&lt;&gt;"",Z1478&lt;&gt;"",AA1478&lt;&gt;"",X1478&lt;&gt;"",AP1478&lt;&gt;""),IF(OR(X1478="OZZ",X1478="ZZ"),ROUND(0-SUMIF($D$12:$D1477,$D1478,AC$12:AC1477),2),IF(AA1478=0,0,ROUND(MIN(MIN(17300,TRUNC(0.75*(SUMIF($D$12:$D$2012,$D1478,Y$12:Y$2012)+SUMIF($D$12:$D$2012,$D1478,Z$12:Z$2012)),2)+SUMIF($D$12:$D1478,$D1478,AP$12:AP1478))-SUMIF($D$12:$D1477,$D1478,AC$12:AC1477)-SUMIF($D$12:$D$2012,$D1478,AB$12:AB$2012),AP1478),2))),"")</f>
        <v/>
      </c>
      <c r="AD1478" s="250" t="str">
        <f>IF(X1478&lt;&gt;"",1000 - SUMIF($D$12:$D1477,$D1478,AD$12:AD1477),"")</f>
        <v/>
      </c>
      <c r="AE1478" s="252"/>
      <c r="AF1478" s="253"/>
      <c r="AG1478" s="254"/>
      <c r="AH1478" s="255" t="str">
        <f t="shared" si="483"/>
        <v/>
      </c>
      <c r="AI1478" s="256"/>
      <c r="AJ1478" s="253"/>
      <c r="AK1478" s="254"/>
      <c r="AL1478" s="255" t="str">
        <f t="shared" si="484"/>
        <v/>
      </c>
      <c r="AM1478" s="256"/>
      <c r="AN1478" s="253"/>
      <c r="AO1478" s="254"/>
      <c r="AP1478" s="255" t="str">
        <f t="shared" si="462"/>
        <v/>
      </c>
      <c r="AQ1478" s="68"/>
      <c r="AR1478" s="68"/>
      <c r="AS1478" s="115"/>
      <c r="AT1478" s="68"/>
      <c r="AU1478" s="113" t="str">
        <f>IF(D1478&lt;&gt; "", IF(COUNTIF($D$12:$D1478,$D1478)&gt;1,0,IF(SUM(N1478,U1478,AB1478)&gt;0,IF(AND(X1478="",OR(Q1478&lt;&gt;"",J1478&lt;&gt;"")),IF(Q1478&lt;&gt;"",Q1478,IF(J1478&lt;&gt;"",J1478,0)),IF(AND(Q1478&lt;&gt;"",J1478&lt;&gt;"",Q1478=J1478),Q1478,X1478)),0)),"")</f>
        <v/>
      </c>
      <c r="AV1478" s="113" t="str">
        <f>IF(D1478&lt;&gt;"",IF(COUNTIF($D$12:$D1478,$D1478)&gt;1,0,IF(SUM(O1478,V1478,AC1478)&gt;0,IF(AND(X1478="",OR(Q1478&lt;&gt;"",J1478&lt;&gt;"")),IF(Q1478&lt;&gt;"",Q1478,IF(J1478&lt;&gt;"",J1478,0)),IF(AND(Q1478&lt;&gt;"",J1478&lt;&gt;"",Q1478=J1478),Q1478,X1478)),0)),"")</f>
        <v/>
      </c>
      <c r="AW1478" s="113" t="str">
        <f>IF(D1478&lt;&gt;"",IF(COUNTIF($D$12:$D1478,$D1478)&gt;1,0,IF(SUM(P1478,W1478,AD1478)&gt;0,IF(AND(X1478="",OR(Q1478&lt;&gt;"",J1478&lt;&gt;"")),IF(Q1478&lt;&gt;"",Q1478,IF(J1478&lt;&gt;"",J1478,0)),IF(AND(Q1478&lt;&gt;"",J1478&lt;&gt;"",Q1478=J1478),Q1478,X1478)),0)),"")</f>
        <v/>
      </c>
      <c r="AX1478" s="68" t="str">
        <f t="shared" si="463"/>
        <v/>
      </c>
      <c r="AY1478" s="68" t="str">
        <f t="shared" si="464"/>
        <v/>
      </c>
      <c r="AZ1478" s="68" t="str">
        <f t="shared" si="465"/>
        <v/>
      </c>
      <c r="BA1478" s="68" t="str">
        <f t="shared" si="466"/>
        <v/>
      </c>
      <c r="BB1478" s="68" t="str">
        <f t="shared" si="467"/>
        <v/>
      </c>
      <c r="BC1478" s="68" t="str">
        <f t="shared" si="468"/>
        <v/>
      </c>
      <c r="BD1478" s="68" t="str">
        <f t="shared" si="469"/>
        <v/>
      </c>
      <c r="BE1478" s="62" t="str">
        <f t="shared" si="470"/>
        <v/>
      </c>
      <c r="BF1478" s="62" t="str">
        <f t="shared" si="471"/>
        <v/>
      </c>
      <c r="BG1478" s="62"/>
      <c r="BH1478" s="62" t="str">
        <f t="shared" si="472"/>
        <v/>
      </c>
      <c r="BI1478" s="62" t="str">
        <f t="shared" si="473"/>
        <v/>
      </c>
      <c r="BJ1478" s="114"/>
      <c r="BK1478" s="62" t="str">
        <f t="shared" si="474"/>
        <v/>
      </c>
      <c r="BL1478" s="62" t="str">
        <f t="shared" si="475"/>
        <v/>
      </c>
      <c r="BM1478" s="62" t="str">
        <f t="shared" si="476"/>
        <v/>
      </c>
      <c r="BN1478" s="62" t="str">
        <f t="shared" si="477"/>
        <v/>
      </c>
      <c r="BO1478" s="62" t="str">
        <f t="shared" si="478"/>
        <v/>
      </c>
      <c r="BP1478" s="62" t="str">
        <f t="shared" si="479"/>
        <v/>
      </c>
      <c r="BQ1478" s="96"/>
      <c r="BR1478" s="96"/>
      <c r="BS1478" s="96"/>
      <c r="BT1478" s="96"/>
      <c r="BU1478" s="96"/>
      <c r="BV1478" s="96"/>
      <c r="BW1478" s="96"/>
      <c r="BX1478" s="96"/>
      <c r="BY1478" s="96"/>
      <c r="BZ1478" s="96"/>
      <c r="CA1478" s="96"/>
      <c r="CB1478" s="96"/>
      <c r="CC1478" s="96"/>
      <c r="CD1478" s="96"/>
      <c r="CE1478" s="96"/>
      <c r="CF1478" s="96"/>
      <c r="CG1478" s="96"/>
      <c r="CH1478" s="96"/>
      <c r="CI1478" s="96"/>
      <c r="CJ1478" s="96"/>
      <c r="CK1478" s="96"/>
      <c r="CL1478" s="96"/>
      <c r="CM1478" s="96"/>
      <c r="CN1478" s="96"/>
      <c r="CO1478" s="96"/>
      <c r="CP1478" s="96"/>
      <c r="CQ1478" s="96"/>
      <c r="CR1478" s="96"/>
      <c r="CS1478" s="96"/>
    </row>
    <row r="1479" spans="1:97" ht="18.75" customHeight="1" x14ac:dyDescent="0.2">
      <c r="A1479" s="3">
        <f t="shared" si="480"/>
        <v>1467</v>
      </c>
      <c r="B1479" s="263"/>
      <c r="C1479" s="263"/>
      <c r="D1479" s="263"/>
      <c r="E1479" s="259"/>
      <c r="F1479" s="259"/>
      <c r="G1479" s="43"/>
      <c r="H1479" s="264"/>
      <c r="I1479" s="261"/>
      <c r="J1479" s="106"/>
      <c r="K1479" s="247"/>
      <c r="L1479" s="247"/>
      <c r="M1479" s="247"/>
      <c r="N1479" s="248" t="str">
        <f>IF(AND(K1479&lt;&gt;"",L1479&lt;&gt;"",J1479&lt;&gt;""),ROUND(MIN(IF(OR(J1479="OZZ",J1479="ZZ"),5000,17300),TRUNC(0.75*(SUMIF($D$12:$D1479,$D1479,K$12:K1479)+SUMIF($D$12:$D1479,$D1479,L$12:L1479)),2)) - SUMIF($D$12:$D1478,$D1479,N$12:N1478),2),"")</f>
        <v/>
      </c>
      <c r="O1479" s="249" t="str">
        <f>IF(AND(K1479&lt;&gt;"",L1479&lt;&gt;"",M1479&lt;&gt;"",J1479&lt;&gt;"",AH1479&lt;&gt;""),IF(OR(J1479="OZZ",J1479="ZZ"),ROUND(0-SUMIF($D$12:$D1478,$D1479,O$12:O1478),2),IF(M1479=0,0,ROUND(MIN(MIN(17300,TRUNC(0.75*(SUMIF($D$12:$D$2012,$D1479,K$12:K$2012)+SUMIF($D$12:$D$2012,$D1479,L$12:L$2012)),2)+SUMIF($D$12:$D1479,$D1479,AH$12:AH1479))-SUMIF($D$12:$D1478,$D1479,O$12:O1478)-SUMIF($D$12:$D$2012,$D1479,N$12:N$2012),AH1479),2))),"")</f>
        <v/>
      </c>
      <c r="P1479" s="250" t="str">
        <f>IF(J1479&lt;&gt;"",1000 - SUMIF($D$12:$D1478,$D1479,P$12:P1478),"")</f>
        <v/>
      </c>
      <c r="Q1479" s="106"/>
      <c r="R1479" s="247"/>
      <c r="S1479" s="247"/>
      <c r="T1479" s="247"/>
      <c r="U1479" s="248" t="str">
        <f>IF(AND(R1479&lt;&gt;"",S1479&lt;&gt;"",Q1479&lt;&gt;""),ROUND(MIN(IF(OR(Q1479="OZZ",Q1479="ZZ"),5000,17300),TRUNC(0.75*(SUMIF($D$12:$D1479,$D1479,R$12:R1479)+SUMIF($D$12:$D1479,$D1479,S$12:S1479)),2)) - SUMIF($D$12:$D1478,$D1479,U$12:U1478),2),"")</f>
        <v/>
      </c>
      <c r="V1479" s="248" t="str">
        <f>IF(AND(R1479&lt;&gt;"",S1479&lt;&gt;"",T1479&lt;&gt;"",Q1479&lt;&gt;"",AL1479&lt;&gt;""),IF(OR(Q1479="OZZ",Q1479="ZZ"),ROUND(0-SUMIF($D$12:$D1478,$D1479,V$12:V1478),2),IF(T1479=0,0,ROUND(MIN(MIN(17300,TRUNC(0.75*(SUMIF($D$12:$D$2012,$D1479,R$12:R$2012)+SUMIF($D$12:$D$2012,$D1479,S$12:S$2012)),2)+SUMIF($D$12:$D1479,$D1479,AL$12:AL1479))-SUMIF($D$12:$D1478,$D1479,V$12:V1478)-SUMIF($D$12:$D$2012,$D1479,U$12:U$2012),AL1479),2))),"")</f>
        <v/>
      </c>
      <c r="W1479" s="250" t="str">
        <f>IF(Q1479&lt;&gt;"",1000 - SUMIF($D$12:$D1478,$D1479,W$12:W1478),"")</f>
        <v/>
      </c>
      <c r="X1479" s="106"/>
      <c r="Y1479" s="247"/>
      <c r="Z1479" s="247"/>
      <c r="AA1479" s="247"/>
      <c r="AB1479" s="248" t="str">
        <f>IF(AND(Y1479&lt;&gt;"",Z1479&lt;&gt;"",X1479&lt;&gt;""),ROUND(MIN(IF(OR(X1479="OZZ",X1479="ZZ"),5000,17300),TRUNC(0.75*(SUMIF($D$12:$D1479,$D1479,Y$12:Y1479)+SUMIF($D$12:$D1479,$D1479,Z$12:Z1479)),2)) - SUMIF($D$12:$D1478,$D1479,AB$12:AB1478),2),"")</f>
        <v/>
      </c>
      <c r="AC1479" s="251" t="str">
        <f>IF(AND(Y1479&lt;&gt;"",Z1479&lt;&gt;"",AA1479&lt;&gt;"",X1479&lt;&gt;"",AP1479&lt;&gt;""),IF(OR(X1479="OZZ",X1479="ZZ"),ROUND(0-SUMIF($D$12:$D1478,$D1479,AC$12:AC1478),2),IF(AA1479=0,0,ROUND(MIN(MIN(17300,TRUNC(0.75*(SUMIF($D$12:$D$2012,$D1479,Y$12:Y$2012)+SUMIF($D$12:$D$2012,$D1479,Z$12:Z$2012)),2)+SUMIF($D$12:$D1479,$D1479,AP$12:AP1479))-SUMIF($D$12:$D1478,$D1479,AC$12:AC1478)-SUMIF($D$12:$D$2012,$D1479,AB$12:AB$2012),AP1479),2))),"")</f>
        <v/>
      </c>
      <c r="AD1479" s="250" t="str">
        <f>IF(X1479&lt;&gt;"",1000 - SUMIF($D$12:$D1478,$D1479,AD$12:AD1478),"")</f>
        <v/>
      </c>
      <c r="AE1479" s="252"/>
      <c r="AF1479" s="253"/>
      <c r="AG1479" s="254"/>
      <c r="AH1479" s="255" t="str">
        <f t="shared" si="483"/>
        <v/>
      </c>
      <c r="AI1479" s="256"/>
      <c r="AJ1479" s="253"/>
      <c r="AK1479" s="254"/>
      <c r="AL1479" s="255" t="str">
        <f t="shared" si="484"/>
        <v/>
      </c>
      <c r="AM1479" s="256"/>
      <c r="AN1479" s="253"/>
      <c r="AO1479" s="254"/>
      <c r="AP1479" s="255" t="str">
        <f t="shared" si="462"/>
        <v/>
      </c>
      <c r="AQ1479" s="68"/>
      <c r="AR1479" s="68"/>
      <c r="AS1479" s="115"/>
      <c r="AT1479" s="68"/>
      <c r="AU1479" s="113" t="str">
        <f>IF(D1479&lt;&gt; "", IF(COUNTIF($D$12:$D1479,$D1479)&gt;1,0,IF(SUM(N1479,U1479,AB1479)&gt;0,IF(AND(X1479="",OR(Q1479&lt;&gt;"",J1479&lt;&gt;"")),IF(Q1479&lt;&gt;"",Q1479,IF(J1479&lt;&gt;"",J1479,0)),IF(AND(Q1479&lt;&gt;"",J1479&lt;&gt;"",Q1479=J1479),Q1479,X1479)),0)),"")</f>
        <v/>
      </c>
      <c r="AV1479" s="113" t="str">
        <f>IF(D1479&lt;&gt;"",IF(COUNTIF($D$12:$D1479,$D1479)&gt;1,0,IF(SUM(O1479,V1479,AC1479)&gt;0,IF(AND(X1479="",OR(Q1479&lt;&gt;"",J1479&lt;&gt;"")),IF(Q1479&lt;&gt;"",Q1479,IF(J1479&lt;&gt;"",J1479,0)),IF(AND(Q1479&lt;&gt;"",J1479&lt;&gt;"",Q1479=J1479),Q1479,X1479)),0)),"")</f>
        <v/>
      </c>
      <c r="AW1479" s="113" t="str">
        <f>IF(D1479&lt;&gt;"",IF(COUNTIF($D$12:$D1479,$D1479)&gt;1,0,IF(SUM(P1479,W1479,AD1479)&gt;0,IF(AND(X1479="",OR(Q1479&lt;&gt;"",J1479&lt;&gt;"")),IF(Q1479&lt;&gt;"",Q1479,IF(J1479&lt;&gt;"",J1479,0)),IF(AND(Q1479&lt;&gt;"",J1479&lt;&gt;"",Q1479=J1479),Q1479,X1479)),0)),"")</f>
        <v/>
      </c>
      <c r="AX1479" s="68" t="str">
        <f t="shared" si="463"/>
        <v/>
      </c>
      <c r="AY1479" s="68" t="str">
        <f t="shared" si="464"/>
        <v/>
      </c>
      <c r="AZ1479" s="68" t="str">
        <f t="shared" si="465"/>
        <v/>
      </c>
      <c r="BA1479" s="68" t="str">
        <f t="shared" si="466"/>
        <v/>
      </c>
      <c r="BB1479" s="68" t="str">
        <f t="shared" si="467"/>
        <v/>
      </c>
      <c r="BC1479" s="68" t="str">
        <f t="shared" si="468"/>
        <v/>
      </c>
      <c r="BD1479" s="68" t="str">
        <f t="shared" si="469"/>
        <v/>
      </c>
      <c r="BE1479" s="62" t="str">
        <f t="shared" si="470"/>
        <v/>
      </c>
      <c r="BF1479" s="62" t="str">
        <f t="shared" si="471"/>
        <v/>
      </c>
      <c r="BG1479" s="62"/>
      <c r="BH1479" s="62" t="str">
        <f t="shared" si="472"/>
        <v/>
      </c>
      <c r="BI1479" s="62" t="str">
        <f t="shared" si="473"/>
        <v/>
      </c>
      <c r="BJ1479" s="114"/>
      <c r="BK1479" s="62" t="str">
        <f t="shared" si="474"/>
        <v/>
      </c>
      <c r="BL1479" s="62" t="str">
        <f t="shared" si="475"/>
        <v/>
      </c>
      <c r="BM1479" s="62" t="str">
        <f t="shared" si="476"/>
        <v/>
      </c>
      <c r="BN1479" s="62" t="str">
        <f t="shared" si="477"/>
        <v/>
      </c>
      <c r="BO1479" s="62" t="str">
        <f t="shared" si="478"/>
        <v/>
      </c>
      <c r="BP1479" s="62" t="str">
        <f t="shared" si="479"/>
        <v/>
      </c>
      <c r="BQ1479" s="96"/>
      <c r="BR1479" s="96"/>
      <c r="BS1479" s="96"/>
      <c r="BT1479" s="96"/>
      <c r="BU1479" s="96"/>
      <c r="BV1479" s="96"/>
      <c r="BW1479" s="96"/>
      <c r="BX1479" s="96"/>
      <c r="BY1479" s="96"/>
      <c r="BZ1479" s="96"/>
      <c r="CA1479" s="96"/>
      <c r="CB1479" s="96"/>
      <c r="CC1479" s="96"/>
      <c r="CD1479" s="96"/>
      <c r="CE1479" s="96"/>
      <c r="CF1479" s="96"/>
      <c r="CG1479" s="96"/>
      <c r="CH1479" s="96"/>
      <c r="CI1479" s="96"/>
      <c r="CJ1479" s="96"/>
      <c r="CK1479" s="96"/>
      <c r="CL1479" s="96"/>
      <c r="CM1479" s="96"/>
      <c r="CN1479" s="96"/>
      <c r="CO1479" s="96"/>
      <c r="CP1479" s="96"/>
      <c r="CQ1479" s="96"/>
      <c r="CR1479" s="96"/>
      <c r="CS1479" s="96"/>
    </row>
    <row r="1480" spans="1:97" ht="18.75" customHeight="1" x14ac:dyDescent="0.2">
      <c r="A1480" s="3">
        <f t="shared" si="480"/>
        <v>1468</v>
      </c>
      <c r="B1480" s="263"/>
      <c r="C1480" s="263"/>
      <c r="D1480" s="263"/>
      <c r="E1480" s="259"/>
      <c r="F1480" s="259"/>
      <c r="G1480" s="43"/>
      <c r="H1480" s="264"/>
      <c r="I1480" s="261"/>
      <c r="J1480" s="106"/>
      <c r="K1480" s="247"/>
      <c r="L1480" s="247"/>
      <c r="M1480" s="247"/>
      <c r="N1480" s="248" t="str">
        <f>IF(AND(K1480&lt;&gt;"",L1480&lt;&gt;"",J1480&lt;&gt;""),ROUND(MIN(IF(OR(J1480="OZZ",J1480="ZZ"),5000,17300),TRUNC(0.75*(SUMIF($D$12:$D1480,$D1480,K$12:K1480)+SUMIF($D$12:$D1480,$D1480,L$12:L1480)),2)) - SUMIF($D$12:$D1479,$D1480,N$12:N1479),2),"")</f>
        <v/>
      </c>
      <c r="O1480" s="249" t="str">
        <f>IF(AND(K1480&lt;&gt;"",L1480&lt;&gt;"",M1480&lt;&gt;"",J1480&lt;&gt;"",AH1480&lt;&gt;""),IF(OR(J1480="OZZ",J1480="ZZ"),ROUND(0-SUMIF($D$12:$D1479,$D1480,O$12:O1479),2),IF(M1480=0,0,ROUND(MIN(MIN(17300,TRUNC(0.75*(SUMIF($D$12:$D$2012,$D1480,K$12:K$2012)+SUMIF($D$12:$D$2012,$D1480,L$12:L$2012)),2)+SUMIF($D$12:$D1480,$D1480,AH$12:AH1480))-SUMIF($D$12:$D1479,$D1480,O$12:O1479)-SUMIF($D$12:$D$2012,$D1480,N$12:N$2012),AH1480),2))),"")</f>
        <v/>
      </c>
      <c r="P1480" s="250" t="str">
        <f>IF(J1480&lt;&gt;"",1000 - SUMIF($D$12:$D1479,$D1480,P$12:P1479),"")</f>
        <v/>
      </c>
      <c r="Q1480" s="106"/>
      <c r="R1480" s="247"/>
      <c r="S1480" s="247"/>
      <c r="T1480" s="247"/>
      <c r="U1480" s="248" t="str">
        <f>IF(AND(R1480&lt;&gt;"",S1480&lt;&gt;"",Q1480&lt;&gt;""),ROUND(MIN(IF(OR(Q1480="OZZ",Q1480="ZZ"),5000,17300),TRUNC(0.75*(SUMIF($D$12:$D1480,$D1480,R$12:R1480)+SUMIF($D$12:$D1480,$D1480,S$12:S1480)),2)) - SUMIF($D$12:$D1479,$D1480,U$12:U1479),2),"")</f>
        <v/>
      </c>
      <c r="V1480" s="248" t="str">
        <f>IF(AND(R1480&lt;&gt;"",S1480&lt;&gt;"",T1480&lt;&gt;"",Q1480&lt;&gt;"",AL1480&lt;&gt;""),IF(OR(Q1480="OZZ",Q1480="ZZ"),ROUND(0-SUMIF($D$12:$D1479,$D1480,V$12:V1479),2),IF(T1480=0,0,ROUND(MIN(MIN(17300,TRUNC(0.75*(SUMIF($D$12:$D$2012,$D1480,R$12:R$2012)+SUMIF($D$12:$D$2012,$D1480,S$12:S$2012)),2)+SUMIF($D$12:$D1480,$D1480,AL$12:AL1480))-SUMIF($D$12:$D1479,$D1480,V$12:V1479)-SUMIF($D$12:$D$2012,$D1480,U$12:U$2012),AL1480),2))),"")</f>
        <v/>
      </c>
      <c r="W1480" s="250" t="str">
        <f>IF(Q1480&lt;&gt;"",1000 - SUMIF($D$12:$D1479,$D1480,W$12:W1479),"")</f>
        <v/>
      </c>
      <c r="X1480" s="106"/>
      <c r="Y1480" s="247"/>
      <c r="Z1480" s="247"/>
      <c r="AA1480" s="247"/>
      <c r="AB1480" s="248" t="str">
        <f>IF(AND(Y1480&lt;&gt;"",Z1480&lt;&gt;"",X1480&lt;&gt;""),ROUND(MIN(IF(OR(X1480="OZZ",X1480="ZZ"),5000,17300),TRUNC(0.75*(SUMIF($D$12:$D1480,$D1480,Y$12:Y1480)+SUMIF($D$12:$D1480,$D1480,Z$12:Z1480)),2)) - SUMIF($D$12:$D1479,$D1480,AB$12:AB1479),2),"")</f>
        <v/>
      </c>
      <c r="AC1480" s="251" t="str">
        <f>IF(AND(Y1480&lt;&gt;"",Z1480&lt;&gt;"",AA1480&lt;&gt;"",X1480&lt;&gt;"",AP1480&lt;&gt;""),IF(OR(X1480="OZZ",X1480="ZZ"),ROUND(0-SUMIF($D$12:$D1479,$D1480,AC$12:AC1479),2),IF(AA1480=0,0,ROUND(MIN(MIN(17300,TRUNC(0.75*(SUMIF($D$12:$D$2012,$D1480,Y$12:Y$2012)+SUMIF($D$12:$D$2012,$D1480,Z$12:Z$2012)),2)+SUMIF($D$12:$D1480,$D1480,AP$12:AP1480))-SUMIF($D$12:$D1479,$D1480,AC$12:AC1479)-SUMIF($D$12:$D$2012,$D1480,AB$12:AB$2012),AP1480),2))),"")</f>
        <v/>
      </c>
      <c r="AD1480" s="250" t="str">
        <f>IF(X1480&lt;&gt;"",1000 - SUMIF($D$12:$D1479,$D1480,AD$12:AD1479),"")</f>
        <v/>
      </c>
      <c r="AE1480" s="252"/>
      <c r="AF1480" s="253"/>
      <c r="AG1480" s="254"/>
      <c r="AH1480" s="255" t="str">
        <f t="shared" si="483"/>
        <v/>
      </c>
      <c r="AI1480" s="256"/>
      <c r="AJ1480" s="253"/>
      <c r="AK1480" s="254"/>
      <c r="AL1480" s="255" t="str">
        <f t="shared" si="484"/>
        <v/>
      </c>
      <c r="AM1480" s="256"/>
      <c r="AN1480" s="253"/>
      <c r="AO1480" s="254"/>
      <c r="AP1480" s="255" t="str">
        <f t="shared" si="462"/>
        <v/>
      </c>
      <c r="AQ1480" s="68"/>
      <c r="AR1480" s="68"/>
      <c r="AS1480" s="115"/>
      <c r="AT1480" s="68"/>
      <c r="AU1480" s="113" t="str">
        <f>IF(D1480&lt;&gt; "", IF(COUNTIF($D$12:$D1480,$D1480)&gt;1,0,IF(SUM(N1480,U1480,AB1480)&gt;0,IF(AND(X1480="",OR(Q1480&lt;&gt;"",J1480&lt;&gt;"")),IF(Q1480&lt;&gt;"",Q1480,IF(J1480&lt;&gt;"",J1480,0)),IF(AND(Q1480&lt;&gt;"",J1480&lt;&gt;"",Q1480=J1480),Q1480,X1480)),0)),"")</f>
        <v/>
      </c>
      <c r="AV1480" s="113" t="str">
        <f>IF(D1480&lt;&gt;"",IF(COUNTIF($D$12:$D1480,$D1480)&gt;1,0,IF(SUM(O1480,V1480,AC1480)&gt;0,IF(AND(X1480="",OR(Q1480&lt;&gt;"",J1480&lt;&gt;"")),IF(Q1480&lt;&gt;"",Q1480,IF(J1480&lt;&gt;"",J1480,0)),IF(AND(Q1480&lt;&gt;"",J1480&lt;&gt;"",Q1480=J1480),Q1480,X1480)),0)),"")</f>
        <v/>
      </c>
      <c r="AW1480" s="113" t="str">
        <f>IF(D1480&lt;&gt;"",IF(COUNTIF($D$12:$D1480,$D1480)&gt;1,0,IF(SUM(P1480,W1480,AD1480)&gt;0,IF(AND(X1480="",OR(Q1480&lt;&gt;"",J1480&lt;&gt;"")),IF(Q1480&lt;&gt;"",Q1480,IF(J1480&lt;&gt;"",J1480,0)),IF(AND(Q1480&lt;&gt;"",J1480&lt;&gt;"",Q1480=J1480),Q1480,X1480)),0)),"")</f>
        <v/>
      </c>
      <c r="AX1480" s="68" t="str">
        <f t="shared" si="463"/>
        <v/>
      </c>
      <c r="AY1480" s="68" t="str">
        <f t="shared" si="464"/>
        <v/>
      </c>
      <c r="AZ1480" s="68" t="str">
        <f t="shared" si="465"/>
        <v/>
      </c>
      <c r="BA1480" s="68" t="str">
        <f t="shared" si="466"/>
        <v/>
      </c>
      <c r="BB1480" s="68" t="str">
        <f t="shared" si="467"/>
        <v/>
      </c>
      <c r="BC1480" s="68" t="str">
        <f t="shared" si="468"/>
        <v/>
      </c>
      <c r="BD1480" s="68" t="str">
        <f t="shared" si="469"/>
        <v/>
      </c>
      <c r="BE1480" s="62" t="str">
        <f t="shared" si="470"/>
        <v/>
      </c>
      <c r="BF1480" s="62" t="str">
        <f t="shared" si="471"/>
        <v/>
      </c>
      <c r="BG1480" s="62"/>
      <c r="BH1480" s="62" t="str">
        <f t="shared" si="472"/>
        <v/>
      </c>
      <c r="BI1480" s="62" t="str">
        <f t="shared" si="473"/>
        <v/>
      </c>
      <c r="BJ1480" s="114"/>
      <c r="BK1480" s="62" t="str">
        <f t="shared" si="474"/>
        <v/>
      </c>
      <c r="BL1480" s="62" t="str">
        <f t="shared" si="475"/>
        <v/>
      </c>
      <c r="BM1480" s="62" t="str">
        <f t="shared" si="476"/>
        <v/>
      </c>
      <c r="BN1480" s="62" t="str">
        <f t="shared" si="477"/>
        <v/>
      </c>
      <c r="BO1480" s="62" t="str">
        <f t="shared" si="478"/>
        <v/>
      </c>
      <c r="BP1480" s="62" t="str">
        <f t="shared" si="479"/>
        <v/>
      </c>
      <c r="BQ1480" s="96"/>
      <c r="BR1480" s="96"/>
      <c r="BS1480" s="96"/>
      <c r="BT1480" s="96"/>
      <c r="BU1480" s="96"/>
      <c r="BV1480" s="96"/>
      <c r="BW1480" s="96"/>
      <c r="BX1480" s="96"/>
      <c r="BY1480" s="96"/>
      <c r="BZ1480" s="96"/>
      <c r="CA1480" s="96"/>
      <c r="CB1480" s="96"/>
      <c r="CC1480" s="96"/>
      <c r="CD1480" s="96"/>
      <c r="CE1480" s="96"/>
      <c r="CF1480" s="96"/>
      <c r="CG1480" s="96"/>
      <c r="CH1480" s="96"/>
      <c r="CI1480" s="96"/>
      <c r="CJ1480" s="96"/>
      <c r="CK1480" s="96"/>
      <c r="CL1480" s="96"/>
      <c r="CM1480" s="96"/>
      <c r="CN1480" s="96"/>
      <c r="CO1480" s="96"/>
      <c r="CP1480" s="96"/>
      <c r="CQ1480" s="96"/>
      <c r="CR1480" s="96"/>
      <c r="CS1480" s="96"/>
    </row>
    <row r="1481" spans="1:97" ht="18.75" customHeight="1" x14ac:dyDescent="0.2">
      <c r="A1481" s="3">
        <f t="shared" si="480"/>
        <v>1469</v>
      </c>
      <c r="B1481" s="263"/>
      <c r="C1481" s="263"/>
      <c r="D1481" s="263"/>
      <c r="E1481" s="259"/>
      <c r="F1481" s="259"/>
      <c r="G1481" s="43"/>
      <c r="H1481" s="264"/>
      <c r="I1481" s="261"/>
      <c r="J1481" s="106"/>
      <c r="K1481" s="247"/>
      <c r="L1481" s="247"/>
      <c r="M1481" s="247"/>
      <c r="N1481" s="248" t="str">
        <f>IF(AND(K1481&lt;&gt;"",L1481&lt;&gt;"",J1481&lt;&gt;""),ROUND(MIN(IF(OR(J1481="OZZ",J1481="ZZ"),5000,17300),TRUNC(0.75*(SUMIF($D$12:$D1481,$D1481,K$12:K1481)+SUMIF($D$12:$D1481,$D1481,L$12:L1481)),2)) - SUMIF($D$12:$D1480,$D1481,N$12:N1480),2),"")</f>
        <v/>
      </c>
      <c r="O1481" s="249" t="str">
        <f>IF(AND(K1481&lt;&gt;"",L1481&lt;&gt;"",M1481&lt;&gt;"",J1481&lt;&gt;"",AH1481&lt;&gt;""),IF(OR(J1481="OZZ",J1481="ZZ"),ROUND(0-SUMIF($D$12:$D1480,$D1481,O$12:O1480),2),IF(M1481=0,0,ROUND(MIN(MIN(17300,TRUNC(0.75*(SUMIF($D$12:$D$2012,$D1481,K$12:K$2012)+SUMIF($D$12:$D$2012,$D1481,L$12:L$2012)),2)+SUMIF($D$12:$D1481,$D1481,AH$12:AH1481))-SUMIF($D$12:$D1480,$D1481,O$12:O1480)-SUMIF($D$12:$D$2012,$D1481,N$12:N$2012),AH1481),2))),"")</f>
        <v/>
      </c>
      <c r="P1481" s="250" t="str">
        <f>IF(J1481&lt;&gt;"",1000 - SUMIF($D$12:$D1480,$D1481,P$12:P1480),"")</f>
        <v/>
      </c>
      <c r="Q1481" s="106"/>
      <c r="R1481" s="247"/>
      <c r="S1481" s="247"/>
      <c r="T1481" s="247"/>
      <c r="U1481" s="248" t="str">
        <f>IF(AND(R1481&lt;&gt;"",S1481&lt;&gt;"",Q1481&lt;&gt;""),ROUND(MIN(IF(OR(Q1481="OZZ",Q1481="ZZ"),5000,17300),TRUNC(0.75*(SUMIF($D$12:$D1481,$D1481,R$12:R1481)+SUMIF($D$12:$D1481,$D1481,S$12:S1481)),2)) - SUMIF($D$12:$D1480,$D1481,U$12:U1480),2),"")</f>
        <v/>
      </c>
      <c r="V1481" s="248" t="str">
        <f>IF(AND(R1481&lt;&gt;"",S1481&lt;&gt;"",T1481&lt;&gt;"",Q1481&lt;&gt;"",AL1481&lt;&gt;""),IF(OR(Q1481="OZZ",Q1481="ZZ"),ROUND(0-SUMIF($D$12:$D1480,$D1481,V$12:V1480),2),IF(T1481=0,0,ROUND(MIN(MIN(17300,TRUNC(0.75*(SUMIF($D$12:$D$2012,$D1481,R$12:R$2012)+SUMIF($D$12:$D$2012,$D1481,S$12:S$2012)),2)+SUMIF($D$12:$D1481,$D1481,AL$12:AL1481))-SUMIF($D$12:$D1480,$D1481,V$12:V1480)-SUMIF($D$12:$D$2012,$D1481,U$12:U$2012),AL1481),2))),"")</f>
        <v/>
      </c>
      <c r="W1481" s="250" t="str">
        <f>IF(Q1481&lt;&gt;"",1000 - SUMIF($D$12:$D1480,$D1481,W$12:W1480),"")</f>
        <v/>
      </c>
      <c r="X1481" s="106"/>
      <c r="Y1481" s="247"/>
      <c r="Z1481" s="247"/>
      <c r="AA1481" s="247"/>
      <c r="AB1481" s="248" t="str">
        <f>IF(AND(Y1481&lt;&gt;"",Z1481&lt;&gt;"",X1481&lt;&gt;""),ROUND(MIN(IF(OR(X1481="OZZ",X1481="ZZ"),5000,17300),TRUNC(0.75*(SUMIF($D$12:$D1481,$D1481,Y$12:Y1481)+SUMIF($D$12:$D1481,$D1481,Z$12:Z1481)),2)) - SUMIF($D$12:$D1480,$D1481,AB$12:AB1480),2),"")</f>
        <v/>
      </c>
      <c r="AC1481" s="251" t="str">
        <f>IF(AND(Y1481&lt;&gt;"",Z1481&lt;&gt;"",AA1481&lt;&gt;"",X1481&lt;&gt;"",AP1481&lt;&gt;""),IF(OR(X1481="OZZ",X1481="ZZ"),ROUND(0-SUMIF($D$12:$D1480,$D1481,AC$12:AC1480),2),IF(AA1481=0,0,ROUND(MIN(MIN(17300,TRUNC(0.75*(SUMIF($D$12:$D$2012,$D1481,Y$12:Y$2012)+SUMIF($D$12:$D$2012,$D1481,Z$12:Z$2012)),2)+SUMIF($D$12:$D1481,$D1481,AP$12:AP1481))-SUMIF($D$12:$D1480,$D1481,AC$12:AC1480)-SUMIF($D$12:$D$2012,$D1481,AB$12:AB$2012),AP1481),2))),"")</f>
        <v/>
      </c>
      <c r="AD1481" s="250" t="str">
        <f>IF(X1481&lt;&gt;"",1000 - SUMIF($D$12:$D1480,$D1481,AD$12:AD1480),"")</f>
        <v/>
      </c>
      <c r="AE1481" s="252"/>
      <c r="AF1481" s="253"/>
      <c r="AG1481" s="254"/>
      <c r="AH1481" s="255" t="str">
        <f t="shared" si="483"/>
        <v/>
      </c>
      <c r="AI1481" s="256"/>
      <c r="AJ1481" s="253"/>
      <c r="AK1481" s="254"/>
      <c r="AL1481" s="255" t="str">
        <f t="shared" si="484"/>
        <v/>
      </c>
      <c r="AM1481" s="256"/>
      <c r="AN1481" s="253"/>
      <c r="AO1481" s="254"/>
      <c r="AP1481" s="255" t="str">
        <f t="shared" si="462"/>
        <v/>
      </c>
      <c r="AQ1481" s="68"/>
      <c r="AR1481" s="68"/>
      <c r="AS1481" s="115"/>
      <c r="AT1481" s="68"/>
      <c r="AU1481" s="113" t="str">
        <f>IF(D1481&lt;&gt; "", IF(COUNTIF($D$12:$D1481,$D1481)&gt;1,0,IF(SUM(N1481,U1481,AB1481)&gt;0,IF(AND(X1481="",OR(Q1481&lt;&gt;"",J1481&lt;&gt;"")),IF(Q1481&lt;&gt;"",Q1481,IF(J1481&lt;&gt;"",J1481,0)),IF(AND(Q1481&lt;&gt;"",J1481&lt;&gt;"",Q1481=J1481),Q1481,X1481)),0)),"")</f>
        <v/>
      </c>
      <c r="AV1481" s="113" t="str">
        <f>IF(D1481&lt;&gt;"",IF(COUNTIF($D$12:$D1481,$D1481)&gt;1,0,IF(SUM(O1481,V1481,AC1481)&gt;0,IF(AND(X1481="",OR(Q1481&lt;&gt;"",J1481&lt;&gt;"")),IF(Q1481&lt;&gt;"",Q1481,IF(J1481&lt;&gt;"",J1481,0)),IF(AND(Q1481&lt;&gt;"",J1481&lt;&gt;"",Q1481=J1481),Q1481,X1481)),0)),"")</f>
        <v/>
      </c>
      <c r="AW1481" s="113" t="str">
        <f>IF(D1481&lt;&gt;"",IF(COUNTIF($D$12:$D1481,$D1481)&gt;1,0,IF(SUM(P1481,W1481,AD1481)&gt;0,IF(AND(X1481="",OR(Q1481&lt;&gt;"",J1481&lt;&gt;"")),IF(Q1481&lt;&gt;"",Q1481,IF(J1481&lt;&gt;"",J1481,0)),IF(AND(Q1481&lt;&gt;"",J1481&lt;&gt;"",Q1481=J1481),Q1481,X1481)),0)),"")</f>
        <v/>
      </c>
      <c r="AX1481" s="68" t="str">
        <f t="shared" si="463"/>
        <v/>
      </c>
      <c r="AY1481" s="68" t="str">
        <f t="shared" si="464"/>
        <v/>
      </c>
      <c r="AZ1481" s="68" t="str">
        <f t="shared" si="465"/>
        <v/>
      </c>
      <c r="BA1481" s="68" t="str">
        <f t="shared" si="466"/>
        <v/>
      </c>
      <c r="BB1481" s="68" t="str">
        <f t="shared" si="467"/>
        <v/>
      </c>
      <c r="BC1481" s="68" t="str">
        <f t="shared" si="468"/>
        <v/>
      </c>
      <c r="BD1481" s="68" t="str">
        <f t="shared" si="469"/>
        <v/>
      </c>
      <c r="BE1481" s="62" t="str">
        <f t="shared" si="470"/>
        <v/>
      </c>
      <c r="BF1481" s="62" t="str">
        <f t="shared" si="471"/>
        <v/>
      </c>
      <c r="BG1481" s="62"/>
      <c r="BH1481" s="62" t="str">
        <f t="shared" si="472"/>
        <v/>
      </c>
      <c r="BI1481" s="62" t="str">
        <f t="shared" si="473"/>
        <v/>
      </c>
      <c r="BJ1481" s="114"/>
      <c r="BK1481" s="62" t="str">
        <f t="shared" si="474"/>
        <v/>
      </c>
      <c r="BL1481" s="62" t="str">
        <f t="shared" si="475"/>
        <v/>
      </c>
      <c r="BM1481" s="62" t="str">
        <f t="shared" si="476"/>
        <v/>
      </c>
      <c r="BN1481" s="62" t="str">
        <f t="shared" si="477"/>
        <v/>
      </c>
      <c r="BO1481" s="62" t="str">
        <f t="shared" si="478"/>
        <v/>
      </c>
      <c r="BP1481" s="62" t="str">
        <f t="shared" si="479"/>
        <v/>
      </c>
      <c r="BQ1481" s="96"/>
      <c r="BR1481" s="96"/>
      <c r="BS1481" s="96"/>
      <c r="BT1481" s="96"/>
      <c r="BU1481" s="96"/>
      <c r="BV1481" s="96"/>
      <c r="BW1481" s="96"/>
      <c r="BX1481" s="96"/>
      <c r="BY1481" s="96"/>
      <c r="BZ1481" s="96"/>
      <c r="CA1481" s="96"/>
      <c r="CB1481" s="96"/>
      <c r="CC1481" s="96"/>
      <c r="CD1481" s="96"/>
      <c r="CE1481" s="96"/>
      <c r="CF1481" s="96"/>
      <c r="CG1481" s="96"/>
      <c r="CH1481" s="96"/>
      <c r="CI1481" s="96"/>
      <c r="CJ1481" s="96"/>
      <c r="CK1481" s="96"/>
      <c r="CL1481" s="96"/>
      <c r="CM1481" s="96"/>
      <c r="CN1481" s="96"/>
      <c r="CO1481" s="96"/>
      <c r="CP1481" s="96"/>
      <c r="CQ1481" s="96"/>
      <c r="CR1481" s="96"/>
      <c r="CS1481" s="96"/>
    </row>
    <row r="1482" spans="1:97" ht="18.75" customHeight="1" x14ac:dyDescent="0.2">
      <c r="A1482" s="3">
        <f t="shared" si="480"/>
        <v>1470</v>
      </c>
      <c r="B1482" s="263"/>
      <c r="C1482" s="263"/>
      <c r="D1482" s="263"/>
      <c r="E1482" s="259"/>
      <c r="F1482" s="259"/>
      <c r="G1482" s="43"/>
      <c r="H1482" s="264"/>
      <c r="I1482" s="261"/>
      <c r="J1482" s="106"/>
      <c r="K1482" s="247"/>
      <c r="L1482" s="247"/>
      <c r="M1482" s="247"/>
      <c r="N1482" s="248" t="str">
        <f>IF(AND(K1482&lt;&gt;"",L1482&lt;&gt;"",J1482&lt;&gt;""),ROUND(MIN(IF(OR(J1482="OZZ",J1482="ZZ"),5000,17300),TRUNC(0.75*(SUMIF($D$12:$D1482,$D1482,K$12:K1482)+SUMIF($D$12:$D1482,$D1482,L$12:L1482)),2)) - SUMIF($D$12:$D1481,$D1482,N$12:N1481),2),"")</f>
        <v/>
      </c>
      <c r="O1482" s="249" t="str">
        <f>IF(AND(K1482&lt;&gt;"",L1482&lt;&gt;"",M1482&lt;&gt;"",J1482&lt;&gt;"",AH1482&lt;&gt;""),IF(OR(J1482="OZZ",J1482="ZZ"),ROUND(0-SUMIF($D$12:$D1481,$D1482,O$12:O1481),2),IF(M1482=0,0,ROUND(MIN(MIN(17300,TRUNC(0.75*(SUMIF($D$12:$D$2012,$D1482,K$12:K$2012)+SUMIF($D$12:$D$2012,$D1482,L$12:L$2012)),2)+SUMIF($D$12:$D1482,$D1482,AH$12:AH1482))-SUMIF($D$12:$D1481,$D1482,O$12:O1481)-SUMIF($D$12:$D$2012,$D1482,N$12:N$2012),AH1482),2))),"")</f>
        <v/>
      </c>
      <c r="P1482" s="250" t="str">
        <f>IF(J1482&lt;&gt;"",1000 - SUMIF($D$12:$D1481,$D1482,P$12:P1481),"")</f>
        <v/>
      </c>
      <c r="Q1482" s="106"/>
      <c r="R1482" s="247"/>
      <c r="S1482" s="247"/>
      <c r="T1482" s="247"/>
      <c r="U1482" s="248" t="str">
        <f>IF(AND(R1482&lt;&gt;"",S1482&lt;&gt;"",Q1482&lt;&gt;""),ROUND(MIN(IF(OR(Q1482="OZZ",Q1482="ZZ"),5000,17300),TRUNC(0.75*(SUMIF($D$12:$D1482,$D1482,R$12:R1482)+SUMIF($D$12:$D1482,$D1482,S$12:S1482)),2)) - SUMIF($D$12:$D1481,$D1482,U$12:U1481),2),"")</f>
        <v/>
      </c>
      <c r="V1482" s="248" t="str">
        <f>IF(AND(R1482&lt;&gt;"",S1482&lt;&gt;"",T1482&lt;&gt;"",Q1482&lt;&gt;"",AL1482&lt;&gt;""),IF(OR(Q1482="OZZ",Q1482="ZZ"),ROUND(0-SUMIF($D$12:$D1481,$D1482,V$12:V1481),2),IF(T1482=0,0,ROUND(MIN(MIN(17300,TRUNC(0.75*(SUMIF($D$12:$D$2012,$D1482,R$12:R$2012)+SUMIF($D$12:$D$2012,$D1482,S$12:S$2012)),2)+SUMIF($D$12:$D1482,$D1482,AL$12:AL1482))-SUMIF($D$12:$D1481,$D1482,V$12:V1481)-SUMIF($D$12:$D$2012,$D1482,U$12:U$2012),AL1482),2))),"")</f>
        <v/>
      </c>
      <c r="W1482" s="250" t="str">
        <f>IF(Q1482&lt;&gt;"",1000 - SUMIF($D$12:$D1481,$D1482,W$12:W1481),"")</f>
        <v/>
      </c>
      <c r="X1482" s="106"/>
      <c r="Y1482" s="247"/>
      <c r="Z1482" s="247"/>
      <c r="AA1482" s="247"/>
      <c r="AB1482" s="248" t="str">
        <f>IF(AND(Y1482&lt;&gt;"",Z1482&lt;&gt;"",X1482&lt;&gt;""),ROUND(MIN(IF(OR(X1482="OZZ",X1482="ZZ"),5000,17300),TRUNC(0.75*(SUMIF($D$12:$D1482,$D1482,Y$12:Y1482)+SUMIF($D$12:$D1482,$D1482,Z$12:Z1482)),2)) - SUMIF($D$12:$D1481,$D1482,AB$12:AB1481),2),"")</f>
        <v/>
      </c>
      <c r="AC1482" s="251" t="str">
        <f>IF(AND(Y1482&lt;&gt;"",Z1482&lt;&gt;"",AA1482&lt;&gt;"",X1482&lt;&gt;"",AP1482&lt;&gt;""),IF(OR(X1482="OZZ",X1482="ZZ"),ROUND(0-SUMIF($D$12:$D1481,$D1482,AC$12:AC1481),2),IF(AA1482=0,0,ROUND(MIN(MIN(17300,TRUNC(0.75*(SUMIF($D$12:$D$2012,$D1482,Y$12:Y$2012)+SUMIF($D$12:$D$2012,$D1482,Z$12:Z$2012)),2)+SUMIF($D$12:$D1482,$D1482,AP$12:AP1482))-SUMIF($D$12:$D1481,$D1482,AC$12:AC1481)-SUMIF($D$12:$D$2012,$D1482,AB$12:AB$2012),AP1482),2))),"")</f>
        <v/>
      </c>
      <c r="AD1482" s="250" t="str">
        <f>IF(X1482&lt;&gt;"",1000 - SUMIF($D$12:$D1481,$D1482,AD$12:AD1481),"")</f>
        <v/>
      </c>
      <c r="AE1482" s="252"/>
      <c r="AF1482" s="253"/>
      <c r="AG1482" s="254"/>
      <c r="AH1482" s="255" t="str">
        <f t="shared" si="483"/>
        <v/>
      </c>
      <c r="AI1482" s="256"/>
      <c r="AJ1482" s="253"/>
      <c r="AK1482" s="254"/>
      <c r="AL1482" s="255" t="str">
        <f t="shared" si="484"/>
        <v/>
      </c>
      <c r="AM1482" s="256"/>
      <c r="AN1482" s="253"/>
      <c r="AO1482" s="254"/>
      <c r="AP1482" s="255" t="str">
        <f t="shared" si="462"/>
        <v/>
      </c>
      <c r="AQ1482" s="68"/>
      <c r="AR1482" s="68"/>
      <c r="AS1482" s="115"/>
      <c r="AT1482" s="68"/>
      <c r="AU1482" s="113" t="str">
        <f>IF(D1482&lt;&gt; "", IF(COUNTIF($D$12:$D1482,$D1482)&gt;1,0,IF(SUM(N1482,U1482,AB1482)&gt;0,IF(AND(X1482="",OR(Q1482&lt;&gt;"",J1482&lt;&gt;"")),IF(Q1482&lt;&gt;"",Q1482,IF(J1482&lt;&gt;"",J1482,0)),IF(AND(Q1482&lt;&gt;"",J1482&lt;&gt;"",Q1482=J1482),Q1482,X1482)),0)),"")</f>
        <v/>
      </c>
      <c r="AV1482" s="113" t="str">
        <f>IF(D1482&lt;&gt;"",IF(COUNTIF($D$12:$D1482,$D1482)&gt;1,0,IF(SUM(O1482,V1482,AC1482)&gt;0,IF(AND(X1482="",OR(Q1482&lt;&gt;"",J1482&lt;&gt;"")),IF(Q1482&lt;&gt;"",Q1482,IF(J1482&lt;&gt;"",J1482,0)),IF(AND(Q1482&lt;&gt;"",J1482&lt;&gt;"",Q1482=J1482),Q1482,X1482)),0)),"")</f>
        <v/>
      </c>
      <c r="AW1482" s="113" t="str">
        <f>IF(D1482&lt;&gt;"",IF(COUNTIF($D$12:$D1482,$D1482)&gt;1,0,IF(SUM(P1482,W1482,AD1482)&gt;0,IF(AND(X1482="",OR(Q1482&lt;&gt;"",J1482&lt;&gt;"")),IF(Q1482&lt;&gt;"",Q1482,IF(J1482&lt;&gt;"",J1482,0)),IF(AND(Q1482&lt;&gt;"",J1482&lt;&gt;"",Q1482=J1482),Q1482,X1482)),0)),"")</f>
        <v/>
      </c>
      <c r="AX1482" s="68" t="str">
        <f t="shared" si="463"/>
        <v/>
      </c>
      <c r="AY1482" s="68" t="str">
        <f t="shared" si="464"/>
        <v/>
      </c>
      <c r="AZ1482" s="68" t="str">
        <f t="shared" si="465"/>
        <v/>
      </c>
      <c r="BA1482" s="68" t="str">
        <f t="shared" si="466"/>
        <v/>
      </c>
      <c r="BB1482" s="68" t="str">
        <f t="shared" si="467"/>
        <v/>
      </c>
      <c r="BC1482" s="68" t="str">
        <f t="shared" si="468"/>
        <v/>
      </c>
      <c r="BD1482" s="68" t="str">
        <f t="shared" si="469"/>
        <v/>
      </c>
      <c r="BE1482" s="62" t="str">
        <f t="shared" si="470"/>
        <v/>
      </c>
      <c r="BF1482" s="62" t="str">
        <f t="shared" si="471"/>
        <v/>
      </c>
      <c r="BG1482" s="62"/>
      <c r="BH1482" s="62" t="str">
        <f t="shared" si="472"/>
        <v/>
      </c>
      <c r="BI1482" s="62" t="str">
        <f t="shared" si="473"/>
        <v/>
      </c>
      <c r="BJ1482" s="114"/>
      <c r="BK1482" s="62" t="str">
        <f t="shared" si="474"/>
        <v/>
      </c>
      <c r="BL1482" s="62" t="str">
        <f t="shared" si="475"/>
        <v/>
      </c>
      <c r="BM1482" s="62" t="str">
        <f t="shared" si="476"/>
        <v/>
      </c>
      <c r="BN1482" s="62" t="str">
        <f t="shared" si="477"/>
        <v/>
      </c>
      <c r="BO1482" s="62" t="str">
        <f t="shared" si="478"/>
        <v/>
      </c>
      <c r="BP1482" s="62" t="str">
        <f t="shared" si="479"/>
        <v/>
      </c>
      <c r="BQ1482" s="96"/>
      <c r="BR1482" s="96"/>
      <c r="BS1482" s="96"/>
      <c r="BT1482" s="96"/>
      <c r="BU1482" s="96"/>
      <c r="BV1482" s="96"/>
      <c r="BW1482" s="96"/>
      <c r="BX1482" s="96"/>
      <c r="BY1482" s="96"/>
      <c r="BZ1482" s="96"/>
      <c r="CA1482" s="96"/>
      <c r="CB1482" s="96"/>
      <c r="CC1482" s="96"/>
      <c r="CD1482" s="96"/>
      <c r="CE1482" s="96"/>
      <c r="CF1482" s="96"/>
      <c r="CG1482" s="96"/>
      <c r="CH1482" s="96"/>
      <c r="CI1482" s="96"/>
      <c r="CJ1482" s="96"/>
      <c r="CK1482" s="96"/>
      <c r="CL1482" s="96"/>
      <c r="CM1482" s="96"/>
      <c r="CN1482" s="96"/>
      <c r="CO1482" s="96"/>
      <c r="CP1482" s="96"/>
      <c r="CQ1482" s="96"/>
      <c r="CR1482" s="96"/>
      <c r="CS1482" s="96"/>
    </row>
    <row r="1483" spans="1:97" ht="18.75" customHeight="1" x14ac:dyDescent="0.2">
      <c r="A1483" s="3">
        <f t="shared" si="480"/>
        <v>1471</v>
      </c>
      <c r="B1483" s="263"/>
      <c r="C1483" s="263"/>
      <c r="D1483" s="263"/>
      <c r="E1483" s="259"/>
      <c r="F1483" s="259"/>
      <c r="G1483" s="43"/>
      <c r="H1483" s="264"/>
      <c r="I1483" s="261"/>
      <c r="J1483" s="106"/>
      <c r="K1483" s="247"/>
      <c r="L1483" s="247"/>
      <c r="M1483" s="247"/>
      <c r="N1483" s="248" t="str">
        <f>IF(AND(K1483&lt;&gt;"",L1483&lt;&gt;"",J1483&lt;&gt;""),ROUND(MIN(IF(OR(J1483="OZZ",J1483="ZZ"),5000,17300),TRUNC(0.75*(SUMIF($D$12:$D1483,$D1483,K$12:K1483)+SUMIF($D$12:$D1483,$D1483,L$12:L1483)),2)) - SUMIF($D$12:$D1482,$D1483,N$12:N1482),2),"")</f>
        <v/>
      </c>
      <c r="O1483" s="249" t="str">
        <f>IF(AND(K1483&lt;&gt;"",L1483&lt;&gt;"",M1483&lt;&gt;"",J1483&lt;&gt;"",AH1483&lt;&gt;""),IF(OR(J1483="OZZ",J1483="ZZ"),ROUND(0-SUMIF($D$12:$D1482,$D1483,O$12:O1482),2),IF(M1483=0,0,ROUND(MIN(MIN(17300,TRUNC(0.75*(SUMIF($D$12:$D$2012,$D1483,K$12:K$2012)+SUMIF($D$12:$D$2012,$D1483,L$12:L$2012)),2)+SUMIF($D$12:$D1483,$D1483,AH$12:AH1483))-SUMIF($D$12:$D1482,$D1483,O$12:O1482)-SUMIF($D$12:$D$2012,$D1483,N$12:N$2012),AH1483),2))),"")</f>
        <v/>
      </c>
      <c r="P1483" s="250" t="str">
        <f>IF(J1483&lt;&gt;"",1000 - SUMIF($D$12:$D1482,$D1483,P$12:P1482),"")</f>
        <v/>
      </c>
      <c r="Q1483" s="106"/>
      <c r="R1483" s="247"/>
      <c r="S1483" s="247"/>
      <c r="T1483" s="247"/>
      <c r="U1483" s="248" t="str">
        <f>IF(AND(R1483&lt;&gt;"",S1483&lt;&gt;"",Q1483&lt;&gt;""),ROUND(MIN(IF(OR(Q1483="OZZ",Q1483="ZZ"),5000,17300),TRUNC(0.75*(SUMIF($D$12:$D1483,$D1483,R$12:R1483)+SUMIF($D$12:$D1483,$D1483,S$12:S1483)),2)) - SUMIF($D$12:$D1482,$D1483,U$12:U1482),2),"")</f>
        <v/>
      </c>
      <c r="V1483" s="248" t="str">
        <f>IF(AND(R1483&lt;&gt;"",S1483&lt;&gt;"",T1483&lt;&gt;"",Q1483&lt;&gt;"",AL1483&lt;&gt;""),IF(OR(Q1483="OZZ",Q1483="ZZ"),ROUND(0-SUMIF($D$12:$D1482,$D1483,V$12:V1482),2),IF(T1483=0,0,ROUND(MIN(MIN(17300,TRUNC(0.75*(SUMIF($D$12:$D$2012,$D1483,R$12:R$2012)+SUMIF($D$12:$D$2012,$D1483,S$12:S$2012)),2)+SUMIF($D$12:$D1483,$D1483,AL$12:AL1483))-SUMIF($D$12:$D1482,$D1483,V$12:V1482)-SUMIF($D$12:$D$2012,$D1483,U$12:U$2012),AL1483),2))),"")</f>
        <v/>
      </c>
      <c r="W1483" s="250" t="str">
        <f>IF(Q1483&lt;&gt;"",1000 - SUMIF($D$12:$D1482,$D1483,W$12:W1482),"")</f>
        <v/>
      </c>
      <c r="X1483" s="106"/>
      <c r="Y1483" s="247"/>
      <c r="Z1483" s="247"/>
      <c r="AA1483" s="247"/>
      <c r="AB1483" s="248" t="str">
        <f>IF(AND(Y1483&lt;&gt;"",Z1483&lt;&gt;"",X1483&lt;&gt;""),ROUND(MIN(IF(OR(X1483="OZZ",X1483="ZZ"),5000,17300),TRUNC(0.75*(SUMIF($D$12:$D1483,$D1483,Y$12:Y1483)+SUMIF($D$12:$D1483,$D1483,Z$12:Z1483)),2)) - SUMIF($D$12:$D1482,$D1483,AB$12:AB1482),2),"")</f>
        <v/>
      </c>
      <c r="AC1483" s="251" t="str">
        <f>IF(AND(Y1483&lt;&gt;"",Z1483&lt;&gt;"",AA1483&lt;&gt;"",X1483&lt;&gt;"",AP1483&lt;&gt;""),IF(OR(X1483="OZZ",X1483="ZZ"),ROUND(0-SUMIF($D$12:$D1482,$D1483,AC$12:AC1482),2),IF(AA1483=0,0,ROUND(MIN(MIN(17300,TRUNC(0.75*(SUMIF($D$12:$D$2012,$D1483,Y$12:Y$2012)+SUMIF($D$12:$D$2012,$D1483,Z$12:Z$2012)),2)+SUMIF($D$12:$D1483,$D1483,AP$12:AP1483))-SUMIF($D$12:$D1482,$D1483,AC$12:AC1482)-SUMIF($D$12:$D$2012,$D1483,AB$12:AB$2012),AP1483),2))),"")</f>
        <v/>
      </c>
      <c r="AD1483" s="250" t="str">
        <f>IF(X1483&lt;&gt;"",1000 - SUMIF($D$12:$D1482,$D1483,AD$12:AD1482),"")</f>
        <v/>
      </c>
      <c r="AE1483" s="252"/>
      <c r="AF1483" s="253"/>
      <c r="AG1483" s="254"/>
      <c r="AH1483" s="255" t="str">
        <f t="shared" si="483"/>
        <v/>
      </c>
      <c r="AI1483" s="256"/>
      <c r="AJ1483" s="253"/>
      <c r="AK1483" s="254"/>
      <c r="AL1483" s="255" t="str">
        <f t="shared" si="484"/>
        <v/>
      </c>
      <c r="AM1483" s="256"/>
      <c r="AN1483" s="253"/>
      <c r="AO1483" s="254"/>
      <c r="AP1483" s="255" t="str">
        <f t="shared" si="462"/>
        <v/>
      </c>
      <c r="AQ1483" s="68"/>
      <c r="AR1483" s="68"/>
      <c r="AS1483" s="115"/>
      <c r="AT1483" s="68"/>
      <c r="AU1483" s="113" t="str">
        <f>IF(D1483&lt;&gt; "", IF(COUNTIF($D$12:$D1483,$D1483)&gt;1,0,IF(SUM(N1483,U1483,AB1483)&gt;0,IF(AND(X1483="",OR(Q1483&lt;&gt;"",J1483&lt;&gt;"")),IF(Q1483&lt;&gt;"",Q1483,IF(J1483&lt;&gt;"",J1483,0)),IF(AND(Q1483&lt;&gt;"",J1483&lt;&gt;"",Q1483=J1483),Q1483,X1483)),0)),"")</f>
        <v/>
      </c>
      <c r="AV1483" s="113" t="str">
        <f>IF(D1483&lt;&gt;"",IF(COUNTIF($D$12:$D1483,$D1483)&gt;1,0,IF(SUM(O1483,V1483,AC1483)&gt;0,IF(AND(X1483="",OR(Q1483&lt;&gt;"",J1483&lt;&gt;"")),IF(Q1483&lt;&gt;"",Q1483,IF(J1483&lt;&gt;"",J1483,0)),IF(AND(Q1483&lt;&gt;"",J1483&lt;&gt;"",Q1483=J1483),Q1483,X1483)),0)),"")</f>
        <v/>
      </c>
      <c r="AW1483" s="113" t="str">
        <f>IF(D1483&lt;&gt;"",IF(COUNTIF($D$12:$D1483,$D1483)&gt;1,0,IF(SUM(P1483,W1483,AD1483)&gt;0,IF(AND(X1483="",OR(Q1483&lt;&gt;"",J1483&lt;&gt;"")),IF(Q1483&lt;&gt;"",Q1483,IF(J1483&lt;&gt;"",J1483,0)),IF(AND(Q1483&lt;&gt;"",J1483&lt;&gt;"",Q1483=J1483),Q1483,X1483)),0)),"")</f>
        <v/>
      </c>
      <c r="AX1483" s="68" t="str">
        <f t="shared" si="463"/>
        <v/>
      </c>
      <c r="AY1483" s="68" t="str">
        <f t="shared" si="464"/>
        <v/>
      </c>
      <c r="AZ1483" s="68" t="str">
        <f t="shared" si="465"/>
        <v/>
      </c>
      <c r="BA1483" s="68" t="str">
        <f t="shared" si="466"/>
        <v/>
      </c>
      <c r="BB1483" s="68" t="str">
        <f t="shared" si="467"/>
        <v/>
      </c>
      <c r="BC1483" s="68" t="str">
        <f t="shared" si="468"/>
        <v/>
      </c>
      <c r="BD1483" s="68" t="str">
        <f t="shared" si="469"/>
        <v/>
      </c>
      <c r="BE1483" s="62" t="str">
        <f t="shared" si="470"/>
        <v/>
      </c>
      <c r="BF1483" s="62" t="str">
        <f t="shared" si="471"/>
        <v/>
      </c>
      <c r="BG1483" s="62"/>
      <c r="BH1483" s="62" t="str">
        <f t="shared" si="472"/>
        <v/>
      </c>
      <c r="BI1483" s="62" t="str">
        <f t="shared" si="473"/>
        <v/>
      </c>
      <c r="BJ1483" s="114"/>
      <c r="BK1483" s="62" t="str">
        <f t="shared" si="474"/>
        <v/>
      </c>
      <c r="BL1483" s="62" t="str">
        <f t="shared" si="475"/>
        <v/>
      </c>
      <c r="BM1483" s="62" t="str">
        <f t="shared" si="476"/>
        <v/>
      </c>
      <c r="BN1483" s="62" t="str">
        <f t="shared" si="477"/>
        <v/>
      </c>
      <c r="BO1483" s="62" t="str">
        <f t="shared" si="478"/>
        <v/>
      </c>
      <c r="BP1483" s="62" t="str">
        <f t="shared" si="479"/>
        <v/>
      </c>
      <c r="BQ1483" s="96"/>
      <c r="BR1483" s="96"/>
      <c r="BS1483" s="96"/>
      <c r="BT1483" s="96"/>
      <c r="BU1483" s="96"/>
      <c r="BV1483" s="96"/>
      <c r="BW1483" s="96"/>
      <c r="BX1483" s="96"/>
      <c r="BY1483" s="96"/>
      <c r="BZ1483" s="96"/>
      <c r="CA1483" s="96"/>
      <c r="CB1483" s="96"/>
      <c r="CC1483" s="96"/>
      <c r="CD1483" s="96"/>
      <c r="CE1483" s="96"/>
      <c r="CF1483" s="96"/>
      <c r="CG1483" s="96"/>
      <c r="CH1483" s="96"/>
      <c r="CI1483" s="96"/>
      <c r="CJ1483" s="96"/>
      <c r="CK1483" s="96"/>
      <c r="CL1483" s="96"/>
      <c r="CM1483" s="96"/>
      <c r="CN1483" s="96"/>
      <c r="CO1483" s="96"/>
      <c r="CP1483" s="96"/>
      <c r="CQ1483" s="96"/>
      <c r="CR1483" s="96"/>
      <c r="CS1483" s="96"/>
    </row>
    <row r="1484" spans="1:97" ht="18.75" customHeight="1" x14ac:dyDescent="0.2">
      <c r="A1484" s="3">
        <f t="shared" si="480"/>
        <v>1472</v>
      </c>
      <c r="B1484" s="263"/>
      <c r="C1484" s="263"/>
      <c r="D1484" s="263"/>
      <c r="E1484" s="259"/>
      <c r="F1484" s="259"/>
      <c r="G1484" s="43"/>
      <c r="H1484" s="264"/>
      <c r="I1484" s="261"/>
      <c r="J1484" s="106"/>
      <c r="K1484" s="247"/>
      <c r="L1484" s="247"/>
      <c r="M1484" s="247"/>
      <c r="N1484" s="248" t="str">
        <f>IF(AND(K1484&lt;&gt;"",L1484&lt;&gt;"",J1484&lt;&gt;""),ROUND(MIN(IF(OR(J1484="OZZ",J1484="ZZ"),5000,17300),TRUNC(0.75*(SUMIF($D$12:$D1484,$D1484,K$12:K1484)+SUMIF($D$12:$D1484,$D1484,L$12:L1484)),2)) - SUMIF($D$12:$D1483,$D1484,N$12:N1483),2),"")</f>
        <v/>
      </c>
      <c r="O1484" s="249" t="str">
        <f>IF(AND(K1484&lt;&gt;"",L1484&lt;&gt;"",M1484&lt;&gt;"",J1484&lt;&gt;"",AH1484&lt;&gt;""),IF(OR(J1484="OZZ",J1484="ZZ"),ROUND(0-SUMIF($D$12:$D1483,$D1484,O$12:O1483),2),IF(M1484=0,0,ROUND(MIN(MIN(17300,TRUNC(0.75*(SUMIF($D$12:$D$2012,$D1484,K$12:K$2012)+SUMIF($D$12:$D$2012,$D1484,L$12:L$2012)),2)+SUMIF($D$12:$D1484,$D1484,AH$12:AH1484))-SUMIF($D$12:$D1483,$D1484,O$12:O1483)-SUMIF($D$12:$D$2012,$D1484,N$12:N$2012),AH1484),2))),"")</f>
        <v/>
      </c>
      <c r="P1484" s="250" t="str">
        <f>IF(J1484&lt;&gt;"",1000 - SUMIF($D$12:$D1483,$D1484,P$12:P1483),"")</f>
        <v/>
      </c>
      <c r="Q1484" s="106"/>
      <c r="R1484" s="247"/>
      <c r="S1484" s="247"/>
      <c r="T1484" s="247"/>
      <c r="U1484" s="248" t="str">
        <f>IF(AND(R1484&lt;&gt;"",S1484&lt;&gt;"",Q1484&lt;&gt;""),ROUND(MIN(IF(OR(Q1484="OZZ",Q1484="ZZ"),5000,17300),TRUNC(0.75*(SUMIF($D$12:$D1484,$D1484,R$12:R1484)+SUMIF($D$12:$D1484,$D1484,S$12:S1484)),2)) - SUMIF($D$12:$D1483,$D1484,U$12:U1483),2),"")</f>
        <v/>
      </c>
      <c r="V1484" s="248" t="str">
        <f>IF(AND(R1484&lt;&gt;"",S1484&lt;&gt;"",T1484&lt;&gt;"",Q1484&lt;&gt;"",AL1484&lt;&gt;""),IF(OR(Q1484="OZZ",Q1484="ZZ"),ROUND(0-SUMIF($D$12:$D1483,$D1484,V$12:V1483),2),IF(T1484=0,0,ROUND(MIN(MIN(17300,TRUNC(0.75*(SUMIF($D$12:$D$2012,$D1484,R$12:R$2012)+SUMIF($D$12:$D$2012,$D1484,S$12:S$2012)),2)+SUMIF($D$12:$D1484,$D1484,AL$12:AL1484))-SUMIF($D$12:$D1483,$D1484,V$12:V1483)-SUMIF($D$12:$D$2012,$D1484,U$12:U$2012),AL1484),2))),"")</f>
        <v/>
      </c>
      <c r="W1484" s="250" t="str">
        <f>IF(Q1484&lt;&gt;"",1000 - SUMIF($D$12:$D1483,$D1484,W$12:W1483),"")</f>
        <v/>
      </c>
      <c r="X1484" s="106"/>
      <c r="Y1484" s="247"/>
      <c r="Z1484" s="247"/>
      <c r="AA1484" s="247"/>
      <c r="AB1484" s="248" t="str">
        <f>IF(AND(Y1484&lt;&gt;"",Z1484&lt;&gt;"",X1484&lt;&gt;""),ROUND(MIN(IF(OR(X1484="OZZ",X1484="ZZ"),5000,17300),TRUNC(0.75*(SUMIF($D$12:$D1484,$D1484,Y$12:Y1484)+SUMIF($D$12:$D1484,$D1484,Z$12:Z1484)),2)) - SUMIF($D$12:$D1483,$D1484,AB$12:AB1483),2),"")</f>
        <v/>
      </c>
      <c r="AC1484" s="251" t="str">
        <f>IF(AND(Y1484&lt;&gt;"",Z1484&lt;&gt;"",AA1484&lt;&gt;"",X1484&lt;&gt;"",AP1484&lt;&gt;""),IF(OR(X1484="OZZ",X1484="ZZ"),ROUND(0-SUMIF($D$12:$D1483,$D1484,AC$12:AC1483),2),IF(AA1484=0,0,ROUND(MIN(MIN(17300,TRUNC(0.75*(SUMIF($D$12:$D$2012,$D1484,Y$12:Y$2012)+SUMIF($D$12:$D$2012,$D1484,Z$12:Z$2012)),2)+SUMIF($D$12:$D1484,$D1484,AP$12:AP1484))-SUMIF($D$12:$D1483,$D1484,AC$12:AC1483)-SUMIF($D$12:$D$2012,$D1484,AB$12:AB$2012),AP1484),2))),"")</f>
        <v/>
      </c>
      <c r="AD1484" s="250" t="str">
        <f>IF(X1484&lt;&gt;"",1000 - SUMIF($D$12:$D1483,$D1484,AD$12:AD1483),"")</f>
        <v/>
      </c>
      <c r="AE1484" s="252"/>
      <c r="AF1484" s="253"/>
      <c r="AG1484" s="254"/>
      <c r="AH1484" s="255" t="str">
        <f t="shared" si="483"/>
        <v/>
      </c>
      <c r="AI1484" s="256"/>
      <c r="AJ1484" s="253"/>
      <c r="AK1484" s="254"/>
      <c r="AL1484" s="255" t="str">
        <f t="shared" si="484"/>
        <v/>
      </c>
      <c r="AM1484" s="256"/>
      <c r="AN1484" s="253"/>
      <c r="AO1484" s="254"/>
      <c r="AP1484" s="255" t="str">
        <f t="shared" si="462"/>
        <v/>
      </c>
      <c r="AQ1484" s="68"/>
      <c r="AR1484" s="68"/>
      <c r="AS1484" s="115"/>
      <c r="AT1484" s="68"/>
      <c r="AU1484" s="113" t="str">
        <f>IF(D1484&lt;&gt; "", IF(COUNTIF($D$12:$D1484,$D1484)&gt;1,0,IF(SUM(N1484,U1484,AB1484)&gt;0,IF(AND(X1484="",OR(Q1484&lt;&gt;"",J1484&lt;&gt;"")),IF(Q1484&lt;&gt;"",Q1484,IF(J1484&lt;&gt;"",J1484,0)),IF(AND(Q1484&lt;&gt;"",J1484&lt;&gt;"",Q1484=J1484),Q1484,X1484)),0)),"")</f>
        <v/>
      </c>
      <c r="AV1484" s="113" t="str">
        <f>IF(D1484&lt;&gt;"",IF(COUNTIF($D$12:$D1484,$D1484)&gt;1,0,IF(SUM(O1484,V1484,AC1484)&gt;0,IF(AND(X1484="",OR(Q1484&lt;&gt;"",J1484&lt;&gt;"")),IF(Q1484&lt;&gt;"",Q1484,IF(J1484&lt;&gt;"",J1484,0)),IF(AND(Q1484&lt;&gt;"",J1484&lt;&gt;"",Q1484=J1484),Q1484,X1484)),0)),"")</f>
        <v/>
      </c>
      <c r="AW1484" s="113" t="str">
        <f>IF(D1484&lt;&gt;"",IF(COUNTIF($D$12:$D1484,$D1484)&gt;1,0,IF(SUM(P1484,W1484,AD1484)&gt;0,IF(AND(X1484="",OR(Q1484&lt;&gt;"",J1484&lt;&gt;"")),IF(Q1484&lt;&gt;"",Q1484,IF(J1484&lt;&gt;"",J1484,0)),IF(AND(Q1484&lt;&gt;"",J1484&lt;&gt;"",Q1484=J1484),Q1484,X1484)),0)),"")</f>
        <v/>
      </c>
      <c r="AX1484" s="68" t="str">
        <f t="shared" si="463"/>
        <v/>
      </c>
      <c r="AY1484" s="68" t="str">
        <f t="shared" si="464"/>
        <v/>
      </c>
      <c r="AZ1484" s="68" t="str">
        <f t="shared" si="465"/>
        <v/>
      </c>
      <c r="BA1484" s="68" t="str">
        <f t="shared" si="466"/>
        <v/>
      </c>
      <c r="BB1484" s="68" t="str">
        <f t="shared" si="467"/>
        <v/>
      </c>
      <c r="BC1484" s="68" t="str">
        <f t="shared" si="468"/>
        <v/>
      </c>
      <c r="BD1484" s="68" t="str">
        <f t="shared" si="469"/>
        <v/>
      </c>
      <c r="BE1484" s="62" t="str">
        <f t="shared" si="470"/>
        <v/>
      </c>
      <c r="BF1484" s="62" t="str">
        <f t="shared" si="471"/>
        <v/>
      </c>
      <c r="BG1484" s="62"/>
      <c r="BH1484" s="62" t="str">
        <f t="shared" si="472"/>
        <v/>
      </c>
      <c r="BI1484" s="62" t="str">
        <f t="shared" si="473"/>
        <v/>
      </c>
      <c r="BJ1484" s="114"/>
      <c r="BK1484" s="62" t="str">
        <f t="shared" si="474"/>
        <v/>
      </c>
      <c r="BL1484" s="62" t="str">
        <f t="shared" si="475"/>
        <v/>
      </c>
      <c r="BM1484" s="62" t="str">
        <f t="shared" si="476"/>
        <v/>
      </c>
      <c r="BN1484" s="62" t="str">
        <f t="shared" si="477"/>
        <v/>
      </c>
      <c r="BO1484" s="62" t="str">
        <f t="shared" si="478"/>
        <v/>
      </c>
      <c r="BP1484" s="62" t="str">
        <f t="shared" si="479"/>
        <v/>
      </c>
      <c r="BQ1484" s="96"/>
      <c r="BR1484" s="96"/>
      <c r="BS1484" s="96"/>
      <c r="BT1484" s="96"/>
      <c r="BU1484" s="96"/>
      <c r="BV1484" s="96"/>
      <c r="BW1484" s="96"/>
      <c r="BX1484" s="96"/>
      <c r="BY1484" s="96"/>
      <c r="BZ1484" s="96"/>
      <c r="CA1484" s="96"/>
      <c r="CB1484" s="96"/>
      <c r="CC1484" s="96"/>
      <c r="CD1484" s="96"/>
      <c r="CE1484" s="96"/>
      <c r="CF1484" s="96"/>
      <c r="CG1484" s="96"/>
      <c r="CH1484" s="96"/>
      <c r="CI1484" s="96"/>
      <c r="CJ1484" s="96"/>
      <c r="CK1484" s="96"/>
      <c r="CL1484" s="96"/>
      <c r="CM1484" s="96"/>
      <c r="CN1484" s="96"/>
      <c r="CO1484" s="96"/>
      <c r="CP1484" s="96"/>
      <c r="CQ1484" s="96"/>
      <c r="CR1484" s="96"/>
      <c r="CS1484" s="96"/>
    </row>
    <row r="1485" spans="1:97" ht="18.75" customHeight="1" x14ac:dyDescent="0.2">
      <c r="A1485" s="3">
        <f t="shared" si="480"/>
        <v>1473</v>
      </c>
      <c r="B1485" s="263"/>
      <c r="C1485" s="263"/>
      <c r="D1485" s="263"/>
      <c r="E1485" s="259"/>
      <c r="F1485" s="259"/>
      <c r="G1485" s="43"/>
      <c r="H1485" s="264"/>
      <c r="I1485" s="261"/>
      <c r="J1485" s="106"/>
      <c r="K1485" s="247"/>
      <c r="L1485" s="247"/>
      <c r="M1485" s="247"/>
      <c r="N1485" s="248" t="str">
        <f>IF(AND(K1485&lt;&gt;"",L1485&lt;&gt;"",J1485&lt;&gt;""),ROUND(MIN(IF(OR(J1485="OZZ",J1485="ZZ"),5000,17300),TRUNC(0.75*(SUMIF($D$12:$D1485,$D1485,K$12:K1485)+SUMIF($D$12:$D1485,$D1485,L$12:L1485)),2)) - SUMIF($D$12:$D1484,$D1485,N$12:N1484),2),"")</f>
        <v/>
      </c>
      <c r="O1485" s="249" t="str">
        <f>IF(AND(K1485&lt;&gt;"",L1485&lt;&gt;"",M1485&lt;&gt;"",J1485&lt;&gt;"",AH1485&lt;&gt;""),IF(OR(J1485="OZZ",J1485="ZZ"),ROUND(0-SUMIF($D$12:$D1484,$D1485,O$12:O1484),2),IF(M1485=0,0,ROUND(MIN(MIN(17300,TRUNC(0.75*(SUMIF($D$12:$D$2012,$D1485,K$12:K$2012)+SUMIF($D$12:$D$2012,$D1485,L$12:L$2012)),2)+SUMIF($D$12:$D1485,$D1485,AH$12:AH1485))-SUMIF($D$12:$D1484,$D1485,O$12:O1484)-SUMIF($D$12:$D$2012,$D1485,N$12:N$2012),AH1485),2))),"")</f>
        <v/>
      </c>
      <c r="P1485" s="250" t="str">
        <f>IF(J1485&lt;&gt;"",1000 - SUMIF($D$12:$D1484,$D1485,P$12:P1484),"")</f>
        <v/>
      </c>
      <c r="Q1485" s="106"/>
      <c r="R1485" s="247"/>
      <c r="S1485" s="247"/>
      <c r="T1485" s="247"/>
      <c r="U1485" s="248" t="str">
        <f>IF(AND(R1485&lt;&gt;"",S1485&lt;&gt;"",Q1485&lt;&gt;""),ROUND(MIN(IF(OR(Q1485="OZZ",Q1485="ZZ"),5000,17300),TRUNC(0.75*(SUMIF($D$12:$D1485,$D1485,R$12:R1485)+SUMIF($D$12:$D1485,$D1485,S$12:S1485)),2)) - SUMIF($D$12:$D1484,$D1485,U$12:U1484),2),"")</f>
        <v/>
      </c>
      <c r="V1485" s="248" t="str">
        <f>IF(AND(R1485&lt;&gt;"",S1485&lt;&gt;"",T1485&lt;&gt;"",Q1485&lt;&gt;"",AL1485&lt;&gt;""),IF(OR(Q1485="OZZ",Q1485="ZZ"),ROUND(0-SUMIF($D$12:$D1484,$D1485,V$12:V1484),2),IF(T1485=0,0,ROUND(MIN(MIN(17300,TRUNC(0.75*(SUMIF($D$12:$D$2012,$D1485,R$12:R$2012)+SUMIF($D$12:$D$2012,$D1485,S$12:S$2012)),2)+SUMIF($D$12:$D1485,$D1485,AL$12:AL1485))-SUMIF($D$12:$D1484,$D1485,V$12:V1484)-SUMIF($D$12:$D$2012,$D1485,U$12:U$2012),AL1485),2))),"")</f>
        <v/>
      </c>
      <c r="W1485" s="250" t="str">
        <f>IF(Q1485&lt;&gt;"",1000 - SUMIF($D$12:$D1484,$D1485,W$12:W1484),"")</f>
        <v/>
      </c>
      <c r="X1485" s="106"/>
      <c r="Y1485" s="247"/>
      <c r="Z1485" s="247"/>
      <c r="AA1485" s="247"/>
      <c r="AB1485" s="248" t="str">
        <f>IF(AND(Y1485&lt;&gt;"",Z1485&lt;&gt;"",X1485&lt;&gt;""),ROUND(MIN(IF(OR(X1485="OZZ",X1485="ZZ"),5000,17300),TRUNC(0.75*(SUMIF($D$12:$D1485,$D1485,Y$12:Y1485)+SUMIF($D$12:$D1485,$D1485,Z$12:Z1485)),2)) - SUMIF($D$12:$D1484,$D1485,AB$12:AB1484),2),"")</f>
        <v/>
      </c>
      <c r="AC1485" s="251" t="str">
        <f>IF(AND(Y1485&lt;&gt;"",Z1485&lt;&gt;"",AA1485&lt;&gt;"",X1485&lt;&gt;"",AP1485&lt;&gt;""),IF(OR(X1485="OZZ",X1485="ZZ"),ROUND(0-SUMIF($D$12:$D1484,$D1485,AC$12:AC1484),2),IF(AA1485=0,0,ROUND(MIN(MIN(17300,TRUNC(0.75*(SUMIF($D$12:$D$2012,$D1485,Y$12:Y$2012)+SUMIF($D$12:$D$2012,$D1485,Z$12:Z$2012)),2)+SUMIF($D$12:$D1485,$D1485,AP$12:AP1485))-SUMIF($D$12:$D1484,$D1485,AC$12:AC1484)-SUMIF($D$12:$D$2012,$D1485,AB$12:AB$2012),AP1485),2))),"")</f>
        <v/>
      </c>
      <c r="AD1485" s="250" t="str">
        <f>IF(X1485&lt;&gt;"",1000 - SUMIF($D$12:$D1484,$D1485,AD$12:AD1484),"")</f>
        <v/>
      </c>
      <c r="AE1485" s="252"/>
      <c r="AF1485" s="253"/>
      <c r="AG1485" s="254"/>
      <c r="AH1485" s="255" t="str">
        <f t="shared" si="483"/>
        <v/>
      </c>
      <c r="AI1485" s="256"/>
      <c r="AJ1485" s="253"/>
      <c r="AK1485" s="254"/>
      <c r="AL1485" s="255" t="str">
        <f t="shared" si="484"/>
        <v/>
      </c>
      <c r="AM1485" s="256"/>
      <c r="AN1485" s="253"/>
      <c r="AO1485" s="254"/>
      <c r="AP1485" s="255" t="str">
        <f t="shared" ref="AP1485:AP1548" si="485">IF(Y1485&lt;&gt;"",ROUND(AM1485,2)+ROUND(AN1485,2)+ROUND(AO1485,2),"")</f>
        <v/>
      </c>
      <c r="AQ1485" s="68"/>
      <c r="AR1485" s="68"/>
      <c r="AS1485" s="115"/>
      <c r="AT1485" s="68"/>
      <c r="AU1485" s="113" t="str">
        <f>IF(D1485&lt;&gt; "", IF(COUNTIF($D$12:$D1485,$D1485)&gt;1,0,IF(SUM(N1485,U1485,AB1485)&gt;0,IF(AND(X1485="",OR(Q1485&lt;&gt;"",J1485&lt;&gt;"")),IF(Q1485&lt;&gt;"",Q1485,IF(J1485&lt;&gt;"",J1485,0)),IF(AND(Q1485&lt;&gt;"",J1485&lt;&gt;"",Q1485=J1485),Q1485,X1485)),0)),"")</f>
        <v/>
      </c>
      <c r="AV1485" s="113" t="str">
        <f>IF(D1485&lt;&gt;"",IF(COUNTIF($D$12:$D1485,$D1485)&gt;1,0,IF(SUM(O1485,V1485,AC1485)&gt;0,IF(AND(X1485="",OR(Q1485&lt;&gt;"",J1485&lt;&gt;"")),IF(Q1485&lt;&gt;"",Q1485,IF(J1485&lt;&gt;"",J1485,0)),IF(AND(Q1485&lt;&gt;"",J1485&lt;&gt;"",Q1485=J1485),Q1485,X1485)),0)),"")</f>
        <v/>
      </c>
      <c r="AW1485" s="113" t="str">
        <f>IF(D1485&lt;&gt;"",IF(COUNTIF($D$12:$D1485,$D1485)&gt;1,0,IF(SUM(P1485,W1485,AD1485)&gt;0,IF(AND(X1485="",OR(Q1485&lt;&gt;"",J1485&lt;&gt;"")),IF(Q1485&lt;&gt;"",Q1485,IF(J1485&lt;&gt;"",J1485,0)),IF(AND(Q1485&lt;&gt;"",J1485&lt;&gt;"",Q1485=J1485),Q1485,X1485)),0)),"")</f>
        <v/>
      </c>
      <c r="AX1485" s="68" t="str">
        <f t="shared" ref="AX1485:AX1548" si="486">IF(D1485&lt;&gt;"",IF(J1485="OZP12",N1485,0),"")</f>
        <v/>
      </c>
      <c r="AY1485" s="68" t="str">
        <f t="shared" ref="AY1485:AY1548" si="487">IF(D1485&lt;&gt;"",IF(Q1485="OZP12",U1485,0),"")</f>
        <v/>
      </c>
      <c r="AZ1485" s="68" t="str">
        <f t="shared" ref="AZ1485:AZ1548" si="488">IF(D1485&lt;&gt;"",IF(X1485="OZP12",AB1485,0),"")</f>
        <v/>
      </c>
      <c r="BA1485" s="68" t="str">
        <f t="shared" ref="BA1485:BA1548" si="489">IF(D1485&lt;&gt;"",IF(J1485="TZP",N1485,0),"")</f>
        <v/>
      </c>
      <c r="BB1485" s="68" t="str">
        <f t="shared" ref="BB1485:BB1548" si="490">IF(D1485&lt;&gt;"",IF(Q1485="TZP",U1485,0),"")</f>
        <v/>
      </c>
      <c r="BC1485" s="68" t="str">
        <f t="shared" ref="BC1485:BC1548" si="491">IF(D1485&lt;&gt;"",IF(X1485="TZP",AB1485,0),"")</f>
        <v/>
      </c>
      <c r="BD1485" s="68" t="str">
        <f t="shared" ref="BD1485:BD1548" si="492">IF(D1485&lt;&gt;"",IF(J1485="OZZ",N1485,0),"")</f>
        <v/>
      </c>
      <c r="BE1485" s="62" t="str">
        <f t="shared" ref="BE1485:BE1548" si="493">IF(D1485&lt;&gt;"",IF(Q1485="OZZ",U1485,0),"")</f>
        <v/>
      </c>
      <c r="BF1485" s="62" t="str">
        <f t="shared" ref="BF1485:BF1548" si="494">IF(D1485&lt;&gt;"",IF(X1485="OZZ",AB1485,0),"")</f>
        <v/>
      </c>
      <c r="BG1485" s="62"/>
      <c r="BH1485" s="62" t="str">
        <f t="shared" ref="BH1485:BH1548" si="495">IF(D1485&lt;&gt;"",IF(ISERROR(FIND("/",D1485)), 0, 1),"")</f>
        <v/>
      </c>
      <c r="BI1485" s="62" t="str">
        <f t="shared" ref="BI1485:BI1548" si="496">IF(D1485&lt;&gt;"",IF(BH1485*1=0,D1485,CONCATENATE(MID(D1485,1,FIND("/",D1485,1)-1),MID(D1485,FIND("/",D1485,1)+1,LEN(D1485)))),"")</f>
        <v/>
      </c>
      <c r="BJ1485" s="114"/>
      <c r="BK1485" s="62" t="str">
        <f t="shared" ref="BK1485:BK1548" si="497">IF(D1485&lt;&gt;"",IF(J1485="OZP12",O1485,0),"")</f>
        <v/>
      </c>
      <c r="BL1485" s="62" t="str">
        <f t="shared" ref="BL1485:BL1548" si="498">IF(D1485&lt;&gt;"",IF(Q1485="OZP12",V1485,0),"")</f>
        <v/>
      </c>
      <c r="BM1485" s="62" t="str">
        <f t="shared" ref="BM1485:BM1548" si="499">IF(D1485&lt;&gt;"",IF(X1485="OZP12",AC1485,0),"")</f>
        <v/>
      </c>
      <c r="BN1485" s="62" t="str">
        <f t="shared" ref="BN1485:BN1548" si="500">IF(D1485&lt;&gt;"",IF(J1485="TZP",O1485,0),"")</f>
        <v/>
      </c>
      <c r="BO1485" s="62" t="str">
        <f t="shared" ref="BO1485:BO1548" si="501">IF(D1485&lt;&gt;"",IF(Q1485="TZP",V1485,0),"")</f>
        <v/>
      </c>
      <c r="BP1485" s="62" t="str">
        <f t="shared" ref="BP1485:BP1548" si="502">IF(D1485&lt;&gt;"",IF(X1485="TZP",AC1485,0),"")</f>
        <v/>
      </c>
      <c r="BQ1485" s="96"/>
      <c r="BR1485" s="96"/>
      <c r="BS1485" s="96"/>
      <c r="BT1485" s="96"/>
      <c r="BU1485" s="96"/>
      <c r="BV1485" s="96"/>
      <c r="BW1485" s="96"/>
      <c r="BX1485" s="96"/>
      <c r="BY1485" s="96"/>
      <c r="BZ1485" s="96"/>
      <c r="CA1485" s="96"/>
      <c r="CB1485" s="96"/>
      <c r="CC1485" s="96"/>
      <c r="CD1485" s="96"/>
      <c r="CE1485" s="96"/>
      <c r="CF1485" s="96"/>
      <c r="CG1485" s="96"/>
      <c r="CH1485" s="96"/>
      <c r="CI1485" s="96"/>
      <c r="CJ1485" s="96"/>
      <c r="CK1485" s="96"/>
      <c r="CL1485" s="96"/>
      <c r="CM1485" s="96"/>
      <c r="CN1485" s="96"/>
      <c r="CO1485" s="96"/>
      <c r="CP1485" s="96"/>
      <c r="CQ1485" s="96"/>
      <c r="CR1485" s="96"/>
      <c r="CS1485" s="96"/>
    </row>
    <row r="1486" spans="1:97" ht="18.75" customHeight="1" x14ac:dyDescent="0.2">
      <c r="A1486" s="3">
        <f t="shared" ref="A1486:A1549" si="503">A1485+1</f>
        <v>1474</v>
      </c>
      <c r="B1486" s="263"/>
      <c r="C1486" s="263"/>
      <c r="D1486" s="263"/>
      <c r="E1486" s="259"/>
      <c r="F1486" s="259"/>
      <c r="G1486" s="43"/>
      <c r="H1486" s="264"/>
      <c r="I1486" s="261"/>
      <c r="J1486" s="106"/>
      <c r="K1486" s="247"/>
      <c r="L1486" s="247"/>
      <c r="M1486" s="247"/>
      <c r="N1486" s="248" t="str">
        <f>IF(AND(K1486&lt;&gt;"",L1486&lt;&gt;"",J1486&lt;&gt;""),ROUND(MIN(IF(OR(J1486="OZZ",J1486="ZZ"),5000,17300),TRUNC(0.75*(SUMIF($D$12:$D1486,$D1486,K$12:K1486)+SUMIF($D$12:$D1486,$D1486,L$12:L1486)),2)) - SUMIF($D$12:$D1485,$D1486,N$12:N1485),2),"")</f>
        <v/>
      </c>
      <c r="O1486" s="249" t="str">
        <f>IF(AND(K1486&lt;&gt;"",L1486&lt;&gt;"",M1486&lt;&gt;"",J1486&lt;&gt;"",AH1486&lt;&gt;""),IF(OR(J1486="OZZ",J1486="ZZ"),ROUND(0-SUMIF($D$12:$D1485,$D1486,O$12:O1485),2),IF(M1486=0,0,ROUND(MIN(MIN(17300,TRUNC(0.75*(SUMIF($D$12:$D$2012,$D1486,K$12:K$2012)+SUMIF($D$12:$D$2012,$D1486,L$12:L$2012)),2)+SUMIF($D$12:$D1486,$D1486,AH$12:AH1486))-SUMIF($D$12:$D1485,$D1486,O$12:O1485)-SUMIF($D$12:$D$2012,$D1486,N$12:N$2012),AH1486),2))),"")</f>
        <v/>
      </c>
      <c r="P1486" s="250" t="str">
        <f>IF(J1486&lt;&gt;"",1000 - SUMIF($D$12:$D1485,$D1486,P$12:P1485),"")</f>
        <v/>
      </c>
      <c r="Q1486" s="106"/>
      <c r="R1486" s="247"/>
      <c r="S1486" s="247"/>
      <c r="T1486" s="247"/>
      <c r="U1486" s="248" t="str">
        <f>IF(AND(R1486&lt;&gt;"",S1486&lt;&gt;"",Q1486&lt;&gt;""),ROUND(MIN(IF(OR(Q1486="OZZ",Q1486="ZZ"),5000,17300),TRUNC(0.75*(SUMIF($D$12:$D1486,$D1486,R$12:R1486)+SUMIF($D$12:$D1486,$D1486,S$12:S1486)),2)) - SUMIF($D$12:$D1485,$D1486,U$12:U1485),2),"")</f>
        <v/>
      </c>
      <c r="V1486" s="248" t="str">
        <f>IF(AND(R1486&lt;&gt;"",S1486&lt;&gt;"",T1486&lt;&gt;"",Q1486&lt;&gt;"",AL1486&lt;&gt;""),IF(OR(Q1486="OZZ",Q1486="ZZ"),ROUND(0-SUMIF($D$12:$D1485,$D1486,V$12:V1485),2),IF(T1486=0,0,ROUND(MIN(MIN(17300,TRUNC(0.75*(SUMIF($D$12:$D$2012,$D1486,R$12:R$2012)+SUMIF($D$12:$D$2012,$D1486,S$12:S$2012)),2)+SUMIF($D$12:$D1486,$D1486,AL$12:AL1486))-SUMIF($D$12:$D1485,$D1486,V$12:V1485)-SUMIF($D$12:$D$2012,$D1486,U$12:U$2012),AL1486),2))),"")</f>
        <v/>
      </c>
      <c r="W1486" s="250" t="str">
        <f>IF(Q1486&lt;&gt;"",1000 - SUMIF($D$12:$D1485,$D1486,W$12:W1485),"")</f>
        <v/>
      </c>
      <c r="X1486" s="106"/>
      <c r="Y1486" s="247"/>
      <c r="Z1486" s="247"/>
      <c r="AA1486" s="247"/>
      <c r="AB1486" s="248" t="str">
        <f>IF(AND(Y1486&lt;&gt;"",Z1486&lt;&gt;"",X1486&lt;&gt;""),ROUND(MIN(IF(OR(X1486="OZZ",X1486="ZZ"),5000,17300),TRUNC(0.75*(SUMIF($D$12:$D1486,$D1486,Y$12:Y1486)+SUMIF($D$12:$D1486,$D1486,Z$12:Z1486)),2)) - SUMIF($D$12:$D1485,$D1486,AB$12:AB1485),2),"")</f>
        <v/>
      </c>
      <c r="AC1486" s="251" t="str">
        <f>IF(AND(Y1486&lt;&gt;"",Z1486&lt;&gt;"",AA1486&lt;&gt;"",X1486&lt;&gt;"",AP1486&lt;&gt;""),IF(OR(X1486="OZZ",X1486="ZZ"),ROUND(0-SUMIF($D$12:$D1485,$D1486,AC$12:AC1485),2),IF(AA1486=0,0,ROUND(MIN(MIN(17300,TRUNC(0.75*(SUMIF($D$12:$D$2012,$D1486,Y$12:Y$2012)+SUMIF($D$12:$D$2012,$D1486,Z$12:Z$2012)),2)+SUMIF($D$12:$D1486,$D1486,AP$12:AP1486))-SUMIF($D$12:$D1485,$D1486,AC$12:AC1485)-SUMIF($D$12:$D$2012,$D1486,AB$12:AB$2012),AP1486),2))),"")</f>
        <v/>
      </c>
      <c r="AD1486" s="250" t="str">
        <f>IF(X1486&lt;&gt;"",1000 - SUMIF($D$12:$D1485,$D1486,AD$12:AD1485),"")</f>
        <v/>
      </c>
      <c r="AE1486" s="252"/>
      <c r="AF1486" s="253"/>
      <c r="AG1486" s="254"/>
      <c r="AH1486" s="255" t="str">
        <f t="shared" si="483"/>
        <v/>
      </c>
      <c r="AI1486" s="256"/>
      <c r="AJ1486" s="253"/>
      <c r="AK1486" s="254"/>
      <c r="AL1486" s="255" t="str">
        <f t="shared" si="484"/>
        <v/>
      </c>
      <c r="AM1486" s="256"/>
      <c r="AN1486" s="253"/>
      <c r="AO1486" s="254"/>
      <c r="AP1486" s="255" t="str">
        <f t="shared" si="485"/>
        <v/>
      </c>
      <c r="AQ1486" s="68"/>
      <c r="AR1486" s="68"/>
      <c r="AS1486" s="115"/>
      <c r="AT1486" s="68"/>
      <c r="AU1486" s="113" t="str">
        <f>IF(D1486&lt;&gt; "", IF(COUNTIF($D$12:$D1486,$D1486)&gt;1,0,IF(SUM(N1486,U1486,AB1486)&gt;0,IF(AND(X1486="",OR(Q1486&lt;&gt;"",J1486&lt;&gt;"")),IF(Q1486&lt;&gt;"",Q1486,IF(J1486&lt;&gt;"",J1486,0)),IF(AND(Q1486&lt;&gt;"",J1486&lt;&gt;"",Q1486=J1486),Q1486,X1486)),0)),"")</f>
        <v/>
      </c>
      <c r="AV1486" s="113" t="str">
        <f>IF(D1486&lt;&gt;"",IF(COUNTIF($D$12:$D1486,$D1486)&gt;1,0,IF(SUM(O1486,V1486,AC1486)&gt;0,IF(AND(X1486="",OR(Q1486&lt;&gt;"",J1486&lt;&gt;"")),IF(Q1486&lt;&gt;"",Q1486,IF(J1486&lt;&gt;"",J1486,0)),IF(AND(Q1486&lt;&gt;"",J1486&lt;&gt;"",Q1486=J1486),Q1486,X1486)),0)),"")</f>
        <v/>
      </c>
      <c r="AW1486" s="113" t="str">
        <f>IF(D1486&lt;&gt;"",IF(COUNTIF($D$12:$D1486,$D1486)&gt;1,0,IF(SUM(P1486,W1486,AD1486)&gt;0,IF(AND(X1486="",OR(Q1486&lt;&gt;"",J1486&lt;&gt;"")),IF(Q1486&lt;&gt;"",Q1486,IF(J1486&lt;&gt;"",J1486,0)),IF(AND(Q1486&lt;&gt;"",J1486&lt;&gt;"",Q1486=J1486),Q1486,X1486)),0)),"")</f>
        <v/>
      </c>
      <c r="AX1486" s="68" t="str">
        <f t="shared" si="486"/>
        <v/>
      </c>
      <c r="AY1486" s="68" t="str">
        <f t="shared" si="487"/>
        <v/>
      </c>
      <c r="AZ1486" s="68" t="str">
        <f t="shared" si="488"/>
        <v/>
      </c>
      <c r="BA1486" s="68" t="str">
        <f t="shared" si="489"/>
        <v/>
      </c>
      <c r="BB1486" s="68" t="str">
        <f t="shared" si="490"/>
        <v/>
      </c>
      <c r="BC1486" s="68" t="str">
        <f t="shared" si="491"/>
        <v/>
      </c>
      <c r="BD1486" s="68" t="str">
        <f t="shared" si="492"/>
        <v/>
      </c>
      <c r="BE1486" s="62" t="str">
        <f t="shared" si="493"/>
        <v/>
      </c>
      <c r="BF1486" s="62" t="str">
        <f t="shared" si="494"/>
        <v/>
      </c>
      <c r="BG1486" s="62"/>
      <c r="BH1486" s="62" t="str">
        <f t="shared" si="495"/>
        <v/>
      </c>
      <c r="BI1486" s="62" t="str">
        <f t="shared" si="496"/>
        <v/>
      </c>
      <c r="BJ1486" s="114"/>
      <c r="BK1486" s="62" t="str">
        <f t="shared" si="497"/>
        <v/>
      </c>
      <c r="BL1486" s="62" t="str">
        <f t="shared" si="498"/>
        <v/>
      </c>
      <c r="BM1486" s="62" t="str">
        <f t="shared" si="499"/>
        <v/>
      </c>
      <c r="BN1486" s="62" t="str">
        <f t="shared" si="500"/>
        <v/>
      </c>
      <c r="BO1486" s="62" t="str">
        <f t="shared" si="501"/>
        <v/>
      </c>
      <c r="BP1486" s="62" t="str">
        <f t="shared" si="502"/>
        <v/>
      </c>
      <c r="BQ1486" s="96"/>
      <c r="BR1486" s="96"/>
      <c r="BS1486" s="96"/>
      <c r="BT1486" s="96"/>
      <c r="BU1486" s="96"/>
      <c r="BV1486" s="96"/>
      <c r="BW1486" s="96"/>
      <c r="BX1486" s="96"/>
      <c r="BY1486" s="96"/>
      <c r="BZ1486" s="96"/>
      <c r="CA1486" s="96"/>
      <c r="CB1486" s="96"/>
      <c r="CC1486" s="96"/>
      <c r="CD1486" s="96"/>
      <c r="CE1486" s="96"/>
      <c r="CF1486" s="96"/>
      <c r="CG1486" s="96"/>
      <c r="CH1486" s="96"/>
      <c r="CI1486" s="96"/>
      <c r="CJ1486" s="96"/>
      <c r="CK1486" s="96"/>
      <c r="CL1486" s="96"/>
      <c r="CM1486" s="96"/>
      <c r="CN1486" s="96"/>
      <c r="CO1486" s="96"/>
      <c r="CP1486" s="96"/>
      <c r="CQ1486" s="96"/>
      <c r="CR1486" s="96"/>
      <c r="CS1486" s="96"/>
    </row>
    <row r="1487" spans="1:97" ht="18.75" customHeight="1" x14ac:dyDescent="0.2">
      <c r="A1487" s="3">
        <f t="shared" si="503"/>
        <v>1475</v>
      </c>
      <c r="B1487" s="263"/>
      <c r="C1487" s="263"/>
      <c r="D1487" s="263"/>
      <c r="E1487" s="259"/>
      <c r="F1487" s="259"/>
      <c r="G1487" s="43"/>
      <c r="H1487" s="264"/>
      <c r="I1487" s="261"/>
      <c r="J1487" s="106"/>
      <c r="K1487" s="247"/>
      <c r="L1487" s="247"/>
      <c r="M1487" s="247"/>
      <c r="N1487" s="248" t="str">
        <f>IF(AND(K1487&lt;&gt;"",L1487&lt;&gt;"",J1487&lt;&gt;""),ROUND(MIN(IF(OR(J1487="OZZ",J1487="ZZ"),5000,17300),TRUNC(0.75*(SUMIF($D$12:$D1487,$D1487,K$12:K1487)+SUMIF($D$12:$D1487,$D1487,L$12:L1487)),2)) - SUMIF($D$12:$D1486,$D1487,N$12:N1486),2),"")</f>
        <v/>
      </c>
      <c r="O1487" s="249" t="str">
        <f>IF(AND(K1487&lt;&gt;"",L1487&lt;&gt;"",M1487&lt;&gt;"",J1487&lt;&gt;"",AH1487&lt;&gt;""),IF(OR(J1487="OZZ",J1487="ZZ"),ROUND(0-SUMIF($D$12:$D1486,$D1487,O$12:O1486),2),IF(M1487=0,0,ROUND(MIN(MIN(17300,TRUNC(0.75*(SUMIF($D$12:$D$2012,$D1487,K$12:K$2012)+SUMIF($D$12:$D$2012,$D1487,L$12:L$2012)),2)+SUMIF($D$12:$D1487,$D1487,AH$12:AH1487))-SUMIF($D$12:$D1486,$D1487,O$12:O1486)-SUMIF($D$12:$D$2012,$D1487,N$12:N$2012),AH1487),2))),"")</f>
        <v/>
      </c>
      <c r="P1487" s="250" t="str">
        <f>IF(J1487&lt;&gt;"",1000 - SUMIF($D$12:$D1486,$D1487,P$12:P1486),"")</f>
        <v/>
      </c>
      <c r="Q1487" s="106"/>
      <c r="R1487" s="247"/>
      <c r="S1487" s="247"/>
      <c r="T1487" s="247"/>
      <c r="U1487" s="248" t="str">
        <f>IF(AND(R1487&lt;&gt;"",S1487&lt;&gt;"",Q1487&lt;&gt;""),ROUND(MIN(IF(OR(Q1487="OZZ",Q1487="ZZ"),5000,17300),TRUNC(0.75*(SUMIF($D$12:$D1487,$D1487,R$12:R1487)+SUMIF($D$12:$D1487,$D1487,S$12:S1487)),2)) - SUMIF($D$12:$D1486,$D1487,U$12:U1486),2),"")</f>
        <v/>
      </c>
      <c r="V1487" s="248" t="str">
        <f>IF(AND(R1487&lt;&gt;"",S1487&lt;&gt;"",T1487&lt;&gt;"",Q1487&lt;&gt;"",AL1487&lt;&gt;""),IF(OR(Q1487="OZZ",Q1487="ZZ"),ROUND(0-SUMIF($D$12:$D1486,$D1487,V$12:V1486),2),IF(T1487=0,0,ROUND(MIN(MIN(17300,TRUNC(0.75*(SUMIF($D$12:$D$2012,$D1487,R$12:R$2012)+SUMIF($D$12:$D$2012,$D1487,S$12:S$2012)),2)+SUMIF($D$12:$D1487,$D1487,AL$12:AL1487))-SUMIF($D$12:$D1486,$D1487,V$12:V1486)-SUMIF($D$12:$D$2012,$D1487,U$12:U$2012),AL1487),2))),"")</f>
        <v/>
      </c>
      <c r="W1487" s="250" t="str">
        <f>IF(Q1487&lt;&gt;"",1000 - SUMIF($D$12:$D1486,$D1487,W$12:W1486),"")</f>
        <v/>
      </c>
      <c r="X1487" s="106"/>
      <c r="Y1487" s="247"/>
      <c r="Z1487" s="247"/>
      <c r="AA1487" s="247"/>
      <c r="AB1487" s="248" t="str">
        <f>IF(AND(Y1487&lt;&gt;"",Z1487&lt;&gt;"",X1487&lt;&gt;""),ROUND(MIN(IF(OR(X1487="OZZ",X1487="ZZ"),5000,17300),TRUNC(0.75*(SUMIF($D$12:$D1487,$D1487,Y$12:Y1487)+SUMIF($D$12:$D1487,$D1487,Z$12:Z1487)),2)) - SUMIF($D$12:$D1486,$D1487,AB$12:AB1486),2),"")</f>
        <v/>
      </c>
      <c r="AC1487" s="251" t="str">
        <f>IF(AND(Y1487&lt;&gt;"",Z1487&lt;&gt;"",AA1487&lt;&gt;"",X1487&lt;&gt;"",AP1487&lt;&gt;""),IF(OR(X1487="OZZ",X1487="ZZ"),ROUND(0-SUMIF($D$12:$D1486,$D1487,AC$12:AC1486),2),IF(AA1487=0,0,ROUND(MIN(MIN(17300,TRUNC(0.75*(SUMIF($D$12:$D$2012,$D1487,Y$12:Y$2012)+SUMIF($D$12:$D$2012,$D1487,Z$12:Z$2012)),2)+SUMIF($D$12:$D1487,$D1487,AP$12:AP1487))-SUMIF($D$12:$D1486,$D1487,AC$12:AC1486)-SUMIF($D$12:$D$2012,$D1487,AB$12:AB$2012),AP1487),2))),"")</f>
        <v/>
      </c>
      <c r="AD1487" s="250" t="str">
        <f>IF(X1487&lt;&gt;"",1000 - SUMIF($D$12:$D1486,$D1487,AD$12:AD1486),"")</f>
        <v/>
      </c>
      <c r="AE1487" s="252"/>
      <c r="AF1487" s="253"/>
      <c r="AG1487" s="254"/>
      <c r="AH1487" s="255" t="str">
        <f t="shared" si="483"/>
        <v/>
      </c>
      <c r="AI1487" s="256"/>
      <c r="AJ1487" s="253"/>
      <c r="AK1487" s="254"/>
      <c r="AL1487" s="255" t="str">
        <f t="shared" si="484"/>
        <v/>
      </c>
      <c r="AM1487" s="256"/>
      <c r="AN1487" s="253"/>
      <c r="AO1487" s="254"/>
      <c r="AP1487" s="255" t="str">
        <f t="shared" si="485"/>
        <v/>
      </c>
      <c r="AQ1487" s="68"/>
      <c r="AR1487" s="68"/>
      <c r="AS1487" s="115"/>
      <c r="AT1487" s="68"/>
      <c r="AU1487" s="113" t="str">
        <f>IF(D1487&lt;&gt; "", IF(COUNTIF($D$12:$D1487,$D1487)&gt;1,0,IF(SUM(N1487,U1487,AB1487)&gt;0,IF(AND(X1487="",OR(Q1487&lt;&gt;"",J1487&lt;&gt;"")),IF(Q1487&lt;&gt;"",Q1487,IF(J1487&lt;&gt;"",J1487,0)),IF(AND(Q1487&lt;&gt;"",J1487&lt;&gt;"",Q1487=J1487),Q1487,X1487)),0)),"")</f>
        <v/>
      </c>
      <c r="AV1487" s="113" t="str">
        <f>IF(D1487&lt;&gt;"",IF(COUNTIF($D$12:$D1487,$D1487)&gt;1,0,IF(SUM(O1487,V1487,AC1487)&gt;0,IF(AND(X1487="",OR(Q1487&lt;&gt;"",J1487&lt;&gt;"")),IF(Q1487&lt;&gt;"",Q1487,IF(J1487&lt;&gt;"",J1487,0)),IF(AND(Q1487&lt;&gt;"",J1487&lt;&gt;"",Q1487=J1487),Q1487,X1487)),0)),"")</f>
        <v/>
      </c>
      <c r="AW1487" s="113" t="str">
        <f>IF(D1487&lt;&gt;"",IF(COUNTIF($D$12:$D1487,$D1487)&gt;1,0,IF(SUM(P1487,W1487,AD1487)&gt;0,IF(AND(X1487="",OR(Q1487&lt;&gt;"",J1487&lt;&gt;"")),IF(Q1487&lt;&gt;"",Q1487,IF(J1487&lt;&gt;"",J1487,0)),IF(AND(Q1487&lt;&gt;"",J1487&lt;&gt;"",Q1487=J1487),Q1487,X1487)),0)),"")</f>
        <v/>
      </c>
      <c r="AX1487" s="68" t="str">
        <f t="shared" si="486"/>
        <v/>
      </c>
      <c r="AY1487" s="68" t="str">
        <f t="shared" si="487"/>
        <v/>
      </c>
      <c r="AZ1487" s="68" t="str">
        <f t="shared" si="488"/>
        <v/>
      </c>
      <c r="BA1487" s="68" t="str">
        <f t="shared" si="489"/>
        <v/>
      </c>
      <c r="BB1487" s="68" t="str">
        <f t="shared" si="490"/>
        <v/>
      </c>
      <c r="BC1487" s="68" t="str">
        <f t="shared" si="491"/>
        <v/>
      </c>
      <c r="BD1487" s="68" t="str">
        <f t="shared" si="492"/>
        <v/>
      </c>
      <c r="BE1487" s="62" t="str">
        <f t="shared" si="493"/>
        <v/>
      </c>
      <c r="BF1487" s="62" t="str">
        <f t="shared" si="494"/>
        <v/>
      </c>
      <c r="BG1487" s="62"/>
      <c r="BH1487" s="62" t="str">
        <f t="shared" si="495"/>
        <v/>
      </c>
      <c r="BI1487" s="62" t="str">
        <f t="shared" si="496"/>
        <v/>
      </c>
      <c r="BJ1487" s="114"/>
      <c r="BK1487" s="62" t="str">
        <f t="shared" si="497"/>
        <v/>
      </c>
      <c r="BL1487" s="62" t="str">
        <f t="shared" si="498"/>
        <v/>
      </c>
      <c r="BM1487" s="62" t="str">
        <f t="shared" si="499"/>
        <v/>
      </c>
      <c r="BN1487" s="62" t="str">
        <f t="shared" si="500"/>
        <v/>
      </c>
      <c r="BO1487" s="62" t="str">
        <f t="shared" si="501"/>
        <v/>
      </c>
      <c r="BP1487" s="62" t="str">
        <f t="shared" si="502"/>
        <v/>
      </c>
      <c r="BQ1487" s="96"/>
      <c r="BR1487" s="96"/>
      <c r="BS1487" s="96"/>
      <c r="BT1487" s="96"/>
      <c r="BU1487" s="96"/>
      <c r="BV1487" s="96"/>
      <c r="BW1487" s="96"/>
      <c r="BX1487" s="96"/>
      <c r="BY1487" s="96"/>
      <c r="BZ1487" s="96"/>
      <c r="CA1487" s="96"/>
      <c r="CB1487" s="96"/>
      <c r="CC1487" s="96"/>
      <c r="CD1487" s="96"/>
      <c r="CE1487" s="96"/>
      <c r="CF1487" s="96"/>
      <c r="CG1487" s="96"/>
      <c r="CH1487" s="96"/>
      <c r="CI1487" s="96"/>
      <c r="CJ1487" s="96"/>
      <c r="CK1487" s="96"/>
      <c r="CL1487" s="96"/>
      <c r="CM1487" s="96"/>
      <c r="CN1487" s="96"/>
      <c r="CO1487" s="96"/>
      <c r="CP1487" s="96"/>
      <c r="CQ1487" s="96"/>
      <c r="CR1487" s="96"/>
      <c r="CS1487" s="96"/>
    </row>
    <row r="1488" spans="1:97" ht="18.75" customHeight="1" x14ac:dyDescent="0.2">
      <c r="A1488" s="3">
        <f t="shared" si="503"/>
        <v>1476</v>
      </c>
      <c r="B1488" s="263"/>
      <c r="C1488" s="263"/>
      <c r="D1488" s="263"/>
      <c r="E1488" s="259"/>
      <c r="F1488" s="259"/>
      <c r="G1488" s="43"/>
      <c r="H1488" s="264"/>
      <c r="I1488" s="261"/>
      <c r="J1488" s="106"/>
      <c r="K1488" s="247"/>
      <c r="L1488" s="247"/>
      <c r="M1488" s="247"/>
      <c r="N1488" s="248" t="str">
        <f>IF(AND(K1488&lt;&gt;"",L1488&lt;&gt;"",J1488&lt;&gt;""),ROUND(MIN(IF(OR(J1488="OZZ",J1488="ZZ"),5000,17300),TRUNC(0.75*(SUMIF($D$12:$D1488,$D1488,K$12:K1488)+SUMIF($D$12:$D1488,$D1488,L$12:L1488)),2)) - SUMIF($D$12:$D1487,$D1488,N$12:N1487),2),"")</f>
        <v/>
      </c>
      <c r="O1488" s="249" t="str">
        <f>IF(AND(K1488&lt;&gt;"",L1488&lt;&gt;"",M1488&lt;&gt;"",J1488&lt;&gt;"",AH1488&lt;&gt;""),IF(OR(J1488="OZZ",J1488="ZZ"),ROUND(0-SUMIF($D$12:$D1487,$D1488,O$12:O1487),2),IF(M1488=0,0,ROUND(MIN(MIN(17300,TRUNC(0.75*(SUMIF($D$12:$D$2012,$D1488,K$12:K$2012)+SUMIF($D$12:$D$2012,$D1488,L$12:L$2012)),2)+SUMIF($D$12:$D1488,$D1488,AH$12:AH1488))-SUMIF($D$12:$D1487,$D1488,O$12:O1487)-SUMIF($D$12:$D$2012,$D1488,N$12:N$2012),AH1488),2))),"")</f>
        <v/>
      </c>
      <c r="P1488" s="250" t="str">
        <f>IF(J1488&lt;&gt;"",1000 - SUMIF($D$12:$D1487,$D1488,P$12:P1487),"")</f>
        <v/>
      </c>
      <c r="Q1488" s="106"/>
      <c r="R1488" s="247"/>
      <c r="S1488" s="247"/>
      <c r="T1488" s="247"/>
      <c r="U1488" s="248" t="str">
        <f>IF(AND(R1488&lt;&gt;"",S1488&lt;&gt;"",Q1488&lt;&gt;""),ROUND(MIN(IF(OR(Q1488="OZZ",Q1488="ZZ"),5000,17300),TRUNC(0.75*(SUMIF($D$12:$D1488,$D1488,R$12:R1488)+SUMIF($D$12:$D1488,$D1488,S$12:S1488)),2)) - SUMIF($D$12:$D1487,$D1488,U$12:U1487),2),"")</f>
        <v/>
      </c>
      <c r="V1488" s="248" t="str">
        <f>IF(AND(R1488&lt;&gt;"",S1488&lt;&gt;"",T1488&lt;&gt;"",Q1488&lt;&gt;"",AL1488&lt;&gt;""),IF(OR(Q1488="OZZ",Q1488="ZZ"),ROUND(0-SUMIF($D$12:$D1487,$D1488,V$12:V1487),2),IF(T1488=0,0,ROUND(MIN(MIN(17300,TRUNC(0.75*(SUMIF($D$12:$D$2012,$D1488,R$12:R$2012)+SUMIF($D$12:$D$2012,$D1488,S$12:S$2012)),2)+SUMIF($D$12:$D1488,$D1488,AL$12:AL1488))-SUMIF($D$12:$D1487,$D1488,V$12:V1487)-SUMIF($D$12:$D$2012,$D1488,U$12:U$2012),AL1488),2))),"")</f>
        <v/>
      </c>
      <c r="W1488" s="250" t="str">
        <f>IF(Q1488&lt;&gt;"",1000 - SUMIF($D$12:$D1487,$D1488,W$12:W1487),"")</f>
        <v/>
      </c>
      <c r="X1488" s="106"/>
      <c r="Y1488" s="247"/>
      <c r="Z1488" s="247"/>
      <c r="AA1488" s="247"/>
      <c r="AB1488" s="248" t="str">
        <f>IF(AND(Y1488&lt;&gt;"",Z1488&lt;&gt;"",X1488&lt;&gt;""),ROUND(MIN(IF(OR(X1488="OZZ",X1488="ZZ"),5000,17300),TRUNC(0.75*(SUMIF($D$12:$D1488,$D1488,Y$12:Y1488)+SUMIF($D$12:$D1488,$D1488,Z$12:Z1488)),2)) - SUMIF($D$12:$D1487,$D1488,AB$12:AB1487),2),"")</f>
        <v/>
      </c>
      <c r="AC1488" s="251" t="str">
        <f>IF(AND(Y1488&lt;&gt;"",Z1488&lt;&gt;"",AA1488&lt;&gt;"",X1488&lt;&gt;"",AP1488&lt;&gt;""),IF(OR(X1488="OZZ",X1488="ZZ"),ROUND(0-SUMIF($D$12:$D1487,$D1488,AC$12:AC1487),2),IF(AA1488=0,0,ROUND(MIN(MIN(17300,TRUNC(0.75*(SUMIF($D$12:$D$2012,$D1488,Y$12:Y$2012)+SUMIF($D$12:$D$2012,$D1488,Z$12:Z$2012)),2)+SUMIF($D$12:$D1488,$D1488,AP$12:AP1488))-SUMIF($D$12:$D1487,$D1488,AC$12:AC1487)-SUMIF($D$12:$D$2012,$D1488,AB$12:AB$2012),AP1488),2))),"")</f>
        <v/>
      </c>
      <c r="AD1488" s="250" t="str">
        <f>IF(X1488&lt;&gt;"",1000 - SUMIF($D$12:$D1487,$D1488,AD$12:AD1487),"")</f>
        <v/>
      </c>
      <c r="AE1488" s="252"/>
      <c r="AF1488" s="253"/>
      <c r="AG1488" s="254"/>
      <c r="AH1488" s="255" t="str">
        <f t="shared" si="483"/>
        <v/>
      </c>
      <c r="AI1488" s="256"/>
      <c r="AJ1488" s="253"/>
      <c r="AK1488" s="254"/>
      <c r="AL1488" s="255" t="str">
        <f t="shared" si="484"/>
        <v/>
      </c>
      <c r="AM1488" s="256"/>
      <c r="AN1488" s="253"/>
      <c r="AO1488" s="254"/>
      <c r="AP1488" s="255" t="str">
        <f t="shared" si="485"/>
        <v/>
      </c>
      <c r="AQ1488" s="68"/>
      <c r="AR1488" s="68"/>
      <c r="AS1488" s="115"/>
      <c r="AT1488" s="68"/>
      <c r="AU1488" s="113" t="str">
        <f>IF(D1488&lt;&gt; "", IF(COUNTIF($D$12:$D1488,$D1488)&gt;1,0,IF(SUM(N1488,U1488,AB1488)&gt;0,IF(AND(X1488="",OR(Q1488&lt;&gt;"",J1488&lt;&gt;"")),IF(Q1488&lt;&gt;"",Q1488,IF(J1488&lt;&gt;"",J1488,0)),IF(AND(Q1488&lt;&gt;"",J1488&lt;&gt;"",Q1488=J1488),Q1488,X1488)),0)),"")</f>
        <v/>
      </c>
      <c r="AV1488" s="113" t="str">
        <f>IF(D1488&lt;&gt;"",IF(COUNTIF($D$12:$D1488,$D1488)&gt;1,0,IF(SUM(O1488,V1488,AC1488)&gt;0,IF(AND(X1488="",OR(Q1488&lt;&gt;"",J1488&lt;&gt;"")),IF(Q1488&lt;&gt;"",Q1488,IF(J1488&lt;&gt;"",J1488,0)),IF(AND(Q1488&lt;&gt;"",J1488&lt;&gt;"",Q1488=J1488),Q1488,X1488)),0)),"")</f>
        <v/>
      </c>
      <c r="AW1488" s="113" t="str">
        <f>IF(D1488&lt;&gt;"",IF(COUNTIF($D$12:$D1488,$D1488)&gt;1,0,IF(SUM(P1488,W1488,AD1488)&gt;0,IF(AND(X1488="",OR(Q1488&lt;&gt;"",J1488&lt;&gt;"")),IF(Q1488&lt;&gt;"",Q1488,IF(J1488&lt;&gt;"",J1488,0)),IF(AND(Q1488&lt;&gt;"",J1488&lt;&gt;"",Q1488=J1488),Q1488,X1488)),0)),"")</f>
        <v/>
      </c>
      <c r="AX1488" s="68" t="str">
        <f t="shared" si="486"/>
        <v/>
      </c>
      <c r="AY1488" s="68" t="str">
        <f t="shared" si="487"/>
        <v/>
      </c>
      <c r="AZ1488" s="68" t="str">
        <f t="shared" si="488"/>
        <v/>
      </c>
      <c r="BA1488" s="68" t="str">
        <f t="shared" si="489"/>
        <v/>
      </c>
      <c r="BB1488" s="68" t="str">
        <f t="shared" si="490"/>
        <v/>
      </c>
      <c r="BC1488" s="68" t="str">
        <f t="shared" si="491"/>
        <v/>
      </c>
      <c r="BD1488" s="68" t="str">
        <f t="shared" si="492"/>
        <v/>
      </c>
      <c r="BE1488" s="62" t="str">
        <f t="shared" si="493"/>
        <v/>
      </c>
      <c r="BF1488" s="62" t="str">
        <f t="shared" si="494"/>
        <v/>
      </c>
      <c r="BG1488" s="62"/>
      <c r="BH1488" s="62" t="str">
        <f t="shared" si="495"/>
        <v/>
      </c>
      <c r="BI1488" s="62" t="str">
        <f t="shared" si="496"/>
        <v/>
      </c>
      <c r="BJ1488" s="114"/>
      <c r="BK1488" s="62" t="str">
        <f t="shared" si="497"/>
        <v/>
      </c>
      <c r="BL1488" s="62" t="str">
        <f t="shared" si="498"/>
        <v/>
      </c>
      <c r="BM1488" s="62" t="str">
        <f t="shared" si="499"/>
        <v/>
      </c>
      <c r="BN1488" s="62" t="str">
        <f t="shared" si="500"/>
        <v/>
      </c>
      <c r="BO1488" s="62" t="str">
        <f t="shared" si="501"/>
        <v/>
      </c>
      <c r="BP1488" s="62" t="str">
        <f t="shared" si="502"/>
        <v/>
      </c>
      <c r="BQ1488" s="96"/>
      <c r="BR1488" s="96"/>
      <c r="BS1488" s="96"/>
      <c r="BT1488" s="96"/>
      <c r="BU1488" s="96"/>
      <c r="BV1488" s="96"/>
      <c r="BW1488" s="96"/>
      <c r="BX1488" s="96"/>
      <c r="BY1488" s="96"/>
      <c r="BZ1488" s="96"/>
      <c r="CA1488" s="96"/>
      <c r="CB1488" s="96"/>
      <c r="CC1488" s="96"/>
      <c r="CD1488" s="96"/>
      <c r="CE1488" s="96"/>
      <c r="CF1488" s="96"/>
      <c r="CG1488" s="96"/>
      <c r="CH1488" s="96"/>
      <c r="CI1488" s="96"/>
      <c r="CJ1488" s="96"/>
      <c r="CK1488" s="96"/>
      <c r="CL1488" s="96"/>
      <c r="CM1488" s="96"/>
      <c r="CN1488" s="96"/>
      <c r="CO1488" s="96"/>
      <c r="CP1488" s="96"/>
      <c r="CQ1488" s="96"/>
      <c r="CR1488" s="96"/>
      <c r="CS1488" s="96"/>
    </row>
    <row r="1489" spans="1:97" ht="18.75" customHeight="1" x14ac:dyDescent="0.2">
      <c r="A1489" s="3">
        <f t="shared" si="503"/>
        <v>1477</v>
      </c>
      <c r="B1489" s="263"/>
      <c r="C1489" s="263"/>
      <c r="D1489" s="263"/>
      <c r="E1489" s="259"/>
      <c r="F1489" s="259"/>
      <c r="G1489" s="43"/>
      <c r="H1489" s="264"/>
      <c r="I1489" s="261"/>
      <c r="J1489" s="106"/>
      <c r="K1489" s="247"/>
      <c r="L1489" s="247"/>
      <c r="M1489" s="247"/>
      <c r="N1489" s="248" t="str">
        <f>IF(AND(K1489&lt;&gt;"",L1489&lt;&gt;"",J1489&lt;&gt;""),ROUND(MIN(IF(OR(J1489="OZZ",J1489="ZZ"),5000,17300),TRUNC(0.75*(SUMIF($D$12:$D1489,$D1489,K$12:K1489)+SUMIF($D$12:$D1489,$D1489,L$12:L1489)),2)) - SUMIF($D$12:$D1488,$D1489,N$12:N1488),2),"")</f>
        <v/>
      </c>
      <c r="O1489" s="249" t="str">
        <f>IF(AND(K1489&lt;&gt;"",L1489&lt;&gt;"",M1489&lt;&gt;"",J1489&lt;&gt;"",AH1489&lt;&gt;""),IF(OR(J1489="OZZ",J1489="ZZ"),ROUND(0-SUMIF($D$12:$D1488,$D1489,O$12:O1488),2),IF(M1489=0,0,ROUND(MIN(MIN(17300,TRUNC(0.75*(SUMIF($D$12:$D$2012,$D1489,K$12:K$2012)+SUMIF($D$12:$D$2012,$D1489,L$12:L$2012)),2)+SUMIF($D$12:$D1489,$D1489,AH$12:AH1489))-SUMIF($D$12:$D1488,$D1489,O$12:O1488)-SUMIF($D$12:$D$2012,$D1489,N$12:N$2012),AH1489),2))),"")</f>
        <v/>
      </c>
      <c r="P1489" s="250" t="str">
        <f>IF(J1489&lt;&gt;"",1000 - SUMIF($D$12:$D1488,$D1489,P$12:P1488),"")</f>
        <v/>
      </c>
      <c r="Q1489" s="106"/>
      <c r="R1489" s="247"/>
      <c r="S1489" s="247"/>
      <c r="T1489" s="247"/>
      <c r="U1489" s="248" t="str">
        <f>IF(AND(R1489&lt;&gt;"",S1489&lt;&gt;"",Q1489&lt;&gt;""),ROUND(MIN(IF(OR(Q1489="OZZ",Q1489="ZZ"),5000,17300),TRUNC(0.75*(SUMIF($D$12:$D1489,$D1489,R$12:R1489)+SUMIF($D$12:$D1489,$D1489,S$12:S1489)),2)) - SUMIF($D$12:$D1488,$D1489,U$12:U1488),2),"")</f>
        <v/>
      </c>
      <c r="V1489" s="248" t="str">
        <f>IF(AND(R1489&lt;&gt;"",S1489&lt;&gt;"",T1489&lt;&gt;"",Q1489&lt;&gt;"",AL1489&lt;&gt;""),IF(OR(Q1489="OZZ",Q1489="ZZ"),ROUND(0-SUMIF($D$12:$D1488,$D1489,V$12:V1488),2),IF(T1489=0,0,ROUND(MIN(MIN(17300,TRUNC(0.75*(SUMIF($D$12:$D$2012,$D1489,R$12:R$2012)+SUMIF($D$12:$D$2012,$D1489,S$12:S$2012)),2)+SUMIF($D$12:$D1489,$D1489,AL$12:AL1489))-SUMIF($D$12:$D1488,$D1489,V$12:V1488)-SUMIF($D$12:$D$2012,$D1489,U$12:U$2012),AL1489),2))),"")</f>
        <v/>
      </c>
      <c r="W1489" s="250" t="str">
        <f>IF(Q1489&lt;&gt;"",1000 - SUMIF($D$12:$D1488,$D1489,W$12:W1488),"")</f>
        <v/>
      </c>
      <c r="X1489" s="106"/>
      <c r="Y1489" s="247"/>
      <c r="Z1489" s="247"/>
      <c r="AA1489" s="247"/>
      <c r="AB1489" s="248" t="str">
        <f>IF(AND(Y1489&lt;&gt;"",Z1489&lt;&gt;"",X1489&lt;&gt;""),ROUND(MIN(IF(OR(X1489="OZZ",X1489="ZZ"),5000,17300),TRUNC(0.75*(SUMIF($D$12:$D1489,$D1489,Y$12:Y1489)+SUMIF($D$12:$D1489,$D1489,Z$12:Z1489)),2)) - SUMIF($D$12:$D1488,$D1489,AB$12:AB1488),2),"")</f>
        <v/>
      </c>
      <c r="AC1489" s="251" t="str">
        <f>IF(AND(Y1489&lt;&gt;"",Z1489&lt;&gt;"",AA1489&lt;&gt;"",X1489&lt;&gt;"",AP1489&lt;&gt;""),IF(OR(X1489="OZZ",X1489="ZZ"),ROUND(0-SUMIF($D$12:$D1488,$D1489,AC$12:AC1488),2),IF(AA1489=0,0,ROUND(MIN(MIN(17300,TRUNC(0.75*(SUMIF($D$12:$D$2012,$D1489,Y$12:Y$2012)+SUMIF($D$12:$D$2012,$D1489,Z$12:Z$2012)),2)+SUMIF($D$12:$D1489,$D1489,AP$12:AP1489))-SUMIF($D$12:$D1488,$D1489,AC$12:AC1488)-SUMIF($D$12:$D$2012,$D1489,AB$12:AB$2012),AP1489),2))),"")</f>
        <v/>
      </c>
      <c r="AD1489" s="250" t="str">
        <f>IF(X1489&lt;&gt;"",1000 - SUMIF($D$12:$D1488,$D1489,AD$12:AD1488),"")</f>
        <v/>
      </c>
      <c r="AE1489" s="252"/>
      <c r="AF1489" s="253"/>
      <c r="AG1489" s="254"/>
      <c r="AH1489" s="255" t="str">
        <f t="shared" si="483"/>
        <v/>
      </c>
      <c r="AI1489" s="256"/>
      <c r="AJ1489" s="253"/>
      <c r="AK1489" s="254"/>
      <c r="AL1489" s="255" t="str">
        <f t="shared" si="484"/>
        <v/>
      </c>
      <c r="AM1489" s="256"/>
      <c r="AN1489" s="253"/>
      <c r="AO1489" s="254"/>
      <c r="AP1489" s="255" t="str">
        <f t="shared" si="485"/>
        <v/>
      </c>
      <c r="AQ1489" s="68"/>
      <c r="AR1489" s="68"/>
      <c r="AS1489" s="115"/>
      <c r="AT1489" s="68"/>
      <c r="AU1489" s="113" t="str">
        <f>IF(D1489&lt;&gt; "", IF(COUNTIF($D$12:$D1489,$D1489)&gt;1,0,IF(SUM(N1489,U1489,AB1489)&gt;0,IF(AND(X1489="",OR(Q1489&lt;&gt;"",J1489&lt;&gt;"")),IF(Q1489&lt;&gt;"",Q1489,IF(J1489&lt;&gt;"",J1489,0)),IF(AND(Q1489&lt;&gt;"",J1489&lt;&gt;"",Q1489=J1489),Q1489,X1489)),0)),"")</f>
        <v/>
      </c>
      <c r="AV1489" s="113" t="str">
        <f>IF(D1489&lt;&gt;"",IF(COUNTIF($D$12:$D1489,$D1489)&gt;1,0,IF(SUM(O1489,V1489,AC1489)&gt;0,IF(AND(X1489="",OR(Q1489&lt;&gt;"",J1489&lt;&gt;"")),IF(Q1489&lt;&gt;"",Q1489,IF(J1489&lt;&gt;"",J1489,0)),IF(AND(Q1489&lt;&gt;"",J1489&lt;&gt;"",Q1489=J1489),Q1489,X1489)),0)),"")</f>
        <v/>
      </c>
      <c r="AW1489" s="113" t="str">
        <f>IF(D1489&lt;&gt;"",IF(COUNTIF($D$12:$D1489,$D1489)&gt;1,0,IF(SUM(P1489,W1489,AD1489)&gt;0,IF(AND(X1489="",OR(Q1489&lt;&gt;"",J1489&lt;&gt;"")),IF(Q1489&lt;&gt;"",Q1489,IF(J1489&lt;&gt;"",J1489,0)),IF(AND(Q1489&lt;&gt;"",J1489&lt;&gt;"",Q1489=J1489),Q1489,X1489)),0)),"")</f>
        <v/>
      </c>
      <c r="AX1489" s="68" t="str">
        <f t="shared" si="486"/>
        <v/>
      </c>
      <c r="AY1489" s="68" t="str">
        <f t="shared" si="487"/>
        <v/>
      </c>
      <c r="AZ1489" s="68" t="str">
        <f t="shared" si="488"/>
        <v/>
      </c>
      <c r="BA1489" s="68" t="str">
        <f t="shared" si="489"/>
        <v/>
      </c>
      <c r="BB1489" s="68" t="str">
        <f t="shared" si="490"/>
        <v/>
      </c>
      <c r="BC1489" s="68" t="str">
        <f t="shared" si="491"/>
        <v/>
      </c>
      <c r="BD1489" s="68" t="str">
        <f t="shared" si="492"/>
        <v/>
      </c>
      <c r="BE1489" s="62" t="str">
        <f t="shared" si="493"/>
        <v/>
      </c>
      <c r="BF1489" s="62" t="str">
        <f t="shared" si="494"/>
        <v/>
      </c>
      <c r="BG1489" s="62"/>
      <c r="BH1489" s="62" t="str">
        <f t="shared" si="495"/>
        <v/>
      </c>
      <c r="BI1489" s="62" t="str">
        <f t="shared" si="496"/>
        <v/>
      </c>
      <c r="BJ1489" s="114"/>
      <c r="BK1489" s="62" t="str">
        <f t="shared" si="497"/>
        <v/>
      </c>
      <c r="BL1489" s="62" t="str">
        <f t="shared" si="498"/>
        <v/>
      </c>
      <c r="BM1489" s="62" t="str">
        <f t="shared" si="499"/>
        <v/>
      </c>
      <c r="BN1489" s="62" t="str">
        <f t="shared" si="500"/>
        <v/>
      </c>
      <c r="BO1489" s="62" t="str">
        <f t="shared" si="501"/>
        <v/>
      </c>
      <c r="BP1489" s="62" t="str">
        <f t="shared" si="502"/>
        <v/>
      </c>
      <c r="BQ1489" s="96"/>
      <c r="BR1489" s="96"/>
      <c r="BS1489" s="96"/>
      <c r="BT1489" s="96"/>
      <c r="BU1489" s="96"/>
      <c r="BV1489" s="96"/>
      <c r="BW1489" s="96"/>
      <c r="BX1489" s="96"/>
      <c r="BY1489" s="96"/>
      <c r="BZ1489" s="96"/>
      <c r="CA1489" s="96"/>
      <c r="CB1489" s="96"/>
      <c r="CC1489" s="96"/>
      <c r="CD1489" s="96"/>
      <c r="CE1489" s="96"/>
      <c r="CF1489" s="96"/>
      <c r="CG1489" s="96"/>
      <c r="CH1489" s="96"/>
      <c r="CI1489" s="96"/>
      <c r="CJ1489" s="96"/>
      <c r="CK1489" s="96"/>
      <c r="CL1489" s="96"/>
      <c r="CM1489" s="96"/>
      <c r="CN1489" s="96"/>
      <c r="CO1489" s="96"/>
      <c r="CP1489" s="96"/>
      <c r="CQ1489" s="96"/>
      <c r="CR1489" s="96"/>
      <c r="CS1489" s="96"/>
    </row>
    <row r="1490" spans="1:97" ht="18.75" customHeight="1" x14ac:dyDescent="0.2">
      <c r="A1490" s="3">
        <f t="shared" si="503"/>
        <v>1478</v>
      </c>
      <c r="B1490" s="263"/>
      <c r="C1490" s="263"/>
      <c r="D1490" s="263"/>
      <c r="E1490" s="259"/>
      <c r="F1490" s="259"/>
      <c r="G1490" s="43"/>
      <c r="H1490" s="264"/>
      <c r="I1490" s="261"/>
      <c r="J1490" s="106"/>
      <c r="K1490" s="247"/>
      <c r="L1490" s="247"/>
      <c r="M1490" s="247"/>
      <c r="N1490" s="248" t="str">
        <f>IF(AND(K1490&lt;&gt;"",L1490&lt;&gt;"",J1490&lt;&gt;""),ROUND(MIN(IF(OR(J1490="OZZ",J1490="ZZ"),5000,17300),TRUNC(0.75*(SUMIF($D$12:$D1490,$D1490,K$12:K1490)+SUMIF($D$12:$D1490,$D1490,L$12:L1490)),2)) - SUMIF($D$12:$D1489,$D1490,N$12:N1489),2),"")</f>
        <v/>
      </c>
      <c r="O1490" s="249" t="str">
        <f>IF(AND(K1490&lt;&gt;"",L1490&lt;&gt;"",M1490&lt;&gt;"",J1490&lt;&gt;"",AH1490&lt;&gt;""),IF(OR(J1490="OZZ",J1490="ZZ"),ROUND(0-SUMIF($D$12:$D1489,$D1490,O$12:O1489),2),IF(M1490=0,0,ROUND(MIN(MIN(17300,TRUNC(0.75*(SUMIF($D$12:$D$2012,$D1490,K$12:K$2012)+SUMIF($D$12:$D$2012,$D1490,L$12:L$2012)),2)+SUMIF($D$12:$D1490,$D1490,AH$12:AH1490))-SUMIF($D$12:$D1489,$D1490,O$12:O1489)-SUMIF($D$12:$D$2012,$D1490,N$12:N$2012),AH1490),2))),"")</f>
        <v/>
      </c>
      <c r="P1490" s="250" t="str">
        <f>IF(J1490&lt;&gt;"",1000 - SUMIF($D$12:$D1489,$D1490,P$12:P1489),"")</f>
        <v/>
      </c>
      <c r="Q1490" s="106"/>
      <c r="R1490" s="247"/>
      <c r="S1490" s="247"/>
      <c r="T1490" s="247"/>
      <c r="U1490" s="248" t="str">
        <f>IF(AND(R1490&lt;&gt;"",S1490&lt;&gt;"",Q1490&lt;&gt;""),ROUND(MIN(IF(OR(Q1490="OZZ",Q1490="ZZ"),5000,17300),TRUNC(0.75*(SUMIF($D$12:$D1490,$D1490,R$12:R1490)+SUMIF($D$12:$D1490,$D1490,S$12:S1490)),2)) - SUMIF($D$12:$D1489,$D1490,U$12:U1489),2),"")</f>
        <v/>
      </c>
      <c r="V1490" s="248" t="str">
        <f>IF(AND(R1490&lt;&gt;"",S1490&lt;&gt;"",T1490&lt;&gt;"",Q1490&lt;&gt;"",AL1490&lt;&gt;""),IF(OR(Q1490="OZZ",Q1490="ZZ"),ROUND(0-SUMIF($D$12:$D1489,$D1490,V$12:V1489),2),IF(T1490=0,0,ROUND(MIN(MIN(17300,TRUNC(0.75*(SUMIF($D$12:$D$2012,$D1490,R$12:R$2012)+SUMIF($D$12:$D$2012,$D1490,S$12:S$2012)),2)+SUMIF($D$12:$D1490,$D1490,AL$12:AL1490))-SUMIF($D$12:$D1489,$D1490,V$12:V1489)-SUMIF($D$12:$D$2012,$D1490,U$12:U$2012),AL1490),2))),"")</f>
        <v/>
      </c>
      <c r="W1490" s="250" t="str">
        <f>IF(Q1490&lt;&gt;"",1000 - SUMIF($D$12:$D1489,$D1490,W$12:W1489),"")</f>
        <v/>
      </c>
      <c r="X1490" s="106"/>
      <c r="Y1490" s="247"/>
      <c r="Z1490" s="247"/>
      <c r="AA1490" s="247"/>
      <c r="AB1490" s="248" t="str">
        <f>IF(AND(Y1490&lt;&gt;"",Z1490&lt;&gt;"",X1490&lt;&gt;""),ROUND(MIN(IF(OR(X1490="OZZ",X1490="ZZ"),5000,17300),TRUNC(0.75*(SUMIF($D$12:$D1490,$D1490,Y$12:Y1490)+SUMIF($D$12:$D1490,$D1490,Z$12:Z1490)),2)) - SUMIF($D$12:$D1489,$D1490,AB$12:AB1489),2),"")</f>
        <v/>
      </c>
      <c r="AC1490" s="251" t="str">
        <f>IF(AND(Y1490&lt;&gt;"",Z1490&lt;&gt;"",AA1490&lt;&gt;"",X1490&lt;&gt;"",AP1490&lt;&gt;""),IF(OR(X1490="OZZ",X1490="ZZ"),ROUND(0-SUMIF($D$12:$D1489,$D1490,AC$12:AC1489),2),IF(AA1490=0,0,ROUND(MIN(MIN(17300,TRUNC(0.75*(SUMIF($D$12:$D$2012,$D1490,Y$12:Y$2012)+SUMIF($D$12:$D$2012,$D1490,Z$12:Z$2012)),2)+SUMIF($D$12:$D1490,$D1490,AP$12:AP1490))-SUMIF($D$12:$D1489,$D1490,AC$12:AC1489)-SUMIF($D$12:$D$2012,$D1490,AB$12:AB$2012),AP1490),2))),"")</f>
        <v/>
      </c>
      <c r="AD1490" s="250" t="str">
        <f>IF(X1490&lt;&gt;"",1000 - SUMIF($D$12:$D1489,$D1490,AD$12:AD1489),"")</f>
        <v/>
      </c>
      <c r="AE1490" s="252"/>
      <c r="AF1490" s="253"/>
      <c r="AG1490" s="254"/>
      <c r="AH1490" s="255" t="str">
        <f t="shared" si="483"/>
        <v/>
      </c>
      <c r="AI1490" s="256"/>
      <c r="AJ1490" s="253"/>
      <c r="AK1490" s="254"/>
      <c r="AL1490" s="255" t="str">
        <f t="shared" si="484"/>
        <v/>
      </c>
      <c r="AM1490" s="256"/>
      <c r="AN1490" s="253"/>
      <c r="AO1490" s="254"/>
      <c r="AP1490" s="255" t="str">
        <f t="shared" si="485"/>
        <v/>
      </c>
      <c r="AQ1490" s="68"/>
      <c r="AR1490" s="68"/>
      <c r="AS1490" s="115"/>
      <c r="AT1490" s="68"/>
      <c r="AU1490" s="113" t="str">
        <f>IF(D1490&lt;&gt; "", IF(COUNTIF($D$12:$D1490,$D1490)&gt;1,0,IF(SUM(N1490,U1490,AB1490)&gt;0,IF(AND(X1490="",OR(Q1490&lt;&gt;"",J1490&lt;&gt;"")),IF(Q1490&lt;&gt;"",Q1490,IF(J1490&lt;&gt;"",J1490,0)),IF(AND(Q1490&lt;&gt;"",J1490&lt;&gt;"",Q1490=J1490),Q1490,X1490)),0)),"")</f>
        <v/>
      </c>
      <c r="AV1490" s="113" t="str">
        <f>IF(D1490&lt;&gt;"",IF(COUNTIF($D$12:$D1490,$D1490)&gt;1,0,IF(SUM(O1490,V1490,AC1490)&gt;0,IF(AND(X1490="",OR(Q1490&lt;&gt;"",J1490&lt;&gt;"")),IF(Q1490&lt;&gt;"",Q1490,IF(J1490&lt;&gt;"",J1490,0)),IF(AND(Q1490&lt;&gt;"",J1490&lt;&gt;"",Q1490=J1490),Q1490,X1490)),0)),"")</f>
        <v/>
      </c>
      <c r="AW1490" s="113" t="str">
        <f>IF(D1490&lt;&gt;"",IF(COUNTIF($D$12:$D1490,$D1490)&gt;1,0,IF(SUM(P1490,W1490,AD1490)&gt;0,IF(AND(X1490="",OR(Q1490&lt;&gt;"",J1490&lt;&gt;"")),IF(Q1490&lt;&gt;"",Q1490,IF(J1490&lt;&gt;"",J1490,0)),IF(AND(Q1490&lt;&gt;"",J1490&lt;&gt;"",Q1490=J1490),Q1490,X1490)),0)),"")</f>
        <v/>
      </c>
      <c r="AX1490" s="68" t="str">
        <f t="shared" si="486"/>
        <v/>
      </c>
      <c r="AY1490" s="68" t="str">
        <f t="shared" si="487"/>
        <v/>
      </c>
      <c r="AZ1490" s="68" t="str">
        <f t="shared" si="488"/>
        <v/>
      </c>
      <c r="BA1490" s="68" t="str">
        <f t="shared" si="489"/>
        <v/>
      </c>
      <c r="BB1490" s="68" t="str">
        <f t="shared" si="490"/>
        <v/>
      </c>
      <c r="BC1490" s="68" t="str">
        <f t="shared" si="491"/>
        <v/>
      </c>
      <c r="BD1490" s="68" t="str">
        <f t="shared" si="492"/>
        <v/>
      </c>
      <c r="BE1490" s="62" t="str">
        <f t="shared" si="493"/>
        <v/>
      </c>
      <c r="BF1490" s="62" t="str">
        <f t="shared" si="494"/>
        <v/>
      </c>
      <c r="BG1490" s="62"/>
      <c r="BH1490" s="62" t="str">
        <f t="shared" si="495"/>
        <v/>
      </c>
      <c r="BI1490" s="62" t="str">
        <f t="shared" si="496"/>
        <v/>
      </c>
      <c r="BJ1490" s="114"/>
      <c r="BK1490" s="62" t="str">
        <f t="shared" si="497"/>
        <v/>
      </c>
      <c r="BL1490" s="62" t="str">
        <f t="shared" si="498"/>
        <v/>
      </c>
      <c r="BM1490" s="62" t="str">
        <f t="shared" si="499"/>
        <v/>
      </c>
      <c r="BN1490" s="62" t="str">
        <f t="shared" si="500"/>
        <v/>
      </c>
      <c r="BO1490" s="62" t="str">
        <f t="shared" si="501"/>
        <v/>
      </c>
      <c r="BP1490" s="62" t="str">
        <f t="shared" si="502"/>
        <v/>
      </c>
      <c r="BQ1490" s="96"/>
      <c r="BR1490" s="96"/>
      <c r="BS1490" s="96"/>
      <c r="BT1490" s="96"/>
      <c r="BU1490" s="96"/>
      <c r="BV1490" s="96"/>
      <c r="BW1490" s="96"/>
      <c r="BX1490" s="96"/>
      <c r="BY1490" s="96"/>
      <c r="BZ1490" s="96"/>
      <c r="CA1490" s="96"/>
      <c r="CB1490" s="96"/>
      <c r="CC1490" s="96"/>
      <c r="CD1490" s="96"/>
      <c r="CE1490" s="96"/>
      <c r="CF1490" s="96"/>
      <c r="CG1490" s="96"/>
      <c r="CH1490" s="96"/>
      <c r="CI1490" s="96"/>
      <c r="CJ1490" s="96"/>
      <c r="CK1490" s="96"/>
      <c r="CL1490" s="96"/>
      <c r="CM1490" s="96"/>
      <c r="CN1490" s="96"/>
      <c r="CO1490" s="96"/>
      <c r="CP1490" s="96"/>
      <c r="CQ1490" s="96"/>
      <c r="CR1490" s="96"/>
      <c r="CS1490" s="96"/>
    </row>
    <row r="1491" spans="1:97" ht="18.75" customHeight="1" x14ac:dyDescent="0.2">
      <c r="A1491" s="3">
        <f t="shared" si="503"/>
        <v>1479</v>
      </c>
      <c r="B1491" s="263"/>
      <c r="C1491" s="263"/>
      <c r="D1491" s="263"/>
      <c r="E1491" s="259"/>
      <c r="F1491" s="259"/>
      <c r="G1491" s="43"/>
      <c r="H1491" s="264"/>
      <c r="I1491" s="261"/>
      <c r="J1491" s="106"/>
      <c r="K1491" s="247"/>
      <c r="L1491" s="247"/>
      <c r="M1491" s="247"/>
      <c r="N1491" s="248" t="str">
        <f>IF(AND(K1491&lt;&gt;"",L1491&lt;&gt;"",J1491&lt;&gt;""),ROUND(MIN(IF(OR(J1491="OZZ",J1491="ZZ"),5000,17300),TRUNC(0.75*(SUMIF($D$12:$D1491,$D1491,K$12:K1491)+SUMIF($D$12:$D1491,$D1491,L$12:L1491)),2)) - SUMIF($D$12:$D1490,$D1491,N$12:N1490),2),"")</f>
        <v/>
      </c>
      <c r="O1491" s="249" t="str">
        <f>IF(AND(K1491&lt;&gt;"",L1491&lt;&gt;"",M1491&lt;&gt;"",J1491&lt;&gt;"",AH1491&lt;&gt;""),IF(OR(J1491="OZZ",J1491="ZZ"),ROUND(0-SUMIF($D$12:$D1490,$D1491,O$12:O1490),2),IF(M1491=0,0,ROUND(MIN(MIN(17300,TRUNC(0.75*(SUMIF($D$12:$D$2012,$D1491,K$12:K$2012)+SUMIF($D$12:$D$2012,$D1491,L$12:L$2012)),2)+SUMIF($D$12:$D1491,$D1491,AH$12:AH1491))-SUMIF($D$12:$D1490,$D1491,O$12:O1490)-SUMIF($D$12:$D$2012,$D1491,N$12:N$2012),AH1491),2))),"")</f>
        <v/>
      </c>
      <c r="P1491" s="250" t="str">
        <f>IF(J1491&lt;&gt;"",1000 - SUMIF($D$12:$D1490,$D1491,P$12:P1490),"")</f>
        <v/>
      </c>
      <c r="Q1491" s="106"/>
      <c r="R1491" s="247"/>
      <c r="S1491" s="247"/>
      <c r="T1491" s="247"/>
      <c r="U1491" s="248" t="str">
        <f>IF(AND(R1491&lt;&gt;"",S1491&lt;&gt;"",Q1491&lt;&gt;""),ROUND(MIN(IF(OR(Q1491="OZZ",Q1491="ZZ"),5000,17300),TRUNC(0.75*(SUMIF($D$12:$D1491,$D1491,R$12:R1491)+SUMIF($D$12:$D1491,$D1491,S$12:S1491)),2)) - SUMIF($D$12:$D1490,$D1491,U$12:U1490),2),"")</f>
        <v/>
      </c>
      <c r="V1491" s="248" t="str">
        <f>IF(AND(R1491&lt;&gt;"",S1491&lt;&gt;"",T1491&lt;&gt;"",Q1491&lt;&gt;"",AL1491&lt;&gt;""),IF(OR(Q1491="OZZ",Q1491="ZZ"),ROUND(0-SUMIF($D$12:$D1490,$D1491,V$12:V1490),2),IF(T1491=0,0,ROUND(MIN(MIN(17300,TRUNC(0.75*(SUMIF($D$12:$D$2012,$D1491,R$12:R$2012)+SUMIF($D$12:$D$2012,$D1491,S$12:S$2012)),2)+SUMIF($D$12:$D1491,$D1491,AL$12:AL1491))-SUMIF($D$12:$D1490,$D1491,V$12:V1490)-SUMIF($D$12:$D$2012,$D1491,U$12:U$2012),AL1491),2))),"")</f>
        <v/>
      </c>
      <c r="W1491" s="250" t="str">
        <f>IF(Q1491&lt;&gt;"",1000 - SUMIF($D$12:$D1490,$D1491,W$12:W1490),"")</f>
        <v/>
      </c>
      <c r="X1491" s="106"/>
      <c r="Y1491" s="247"/>
      <c r="Z1491" s="247"/>
      <c r="AA1491" s="247"/>
      <c r="AB1491" s="248" t="str">
        <f>IF(AND(Y1491&lt;&gt;"",Z1491&lt;&gt;"",X1491&lt;&gt;""),ROUND(MIN(IF(OR(X1491="OZZ",X1491="ZZ"),5000,17300),TRUNC(0.75*(SUMIF($D$12:$D1491,$D1491,Y$12:Y1491)+SUMIF($D$12:$D1491,$D1491,Z$12:Z1491)),2)) - SUMIF($D$12:$D1490,$D1491,AB$12:AB1490),2),"")</f>
        <v/>
      </c>
      <c r="AC1491" s="251" t="str">
        <f>IF(AND(Y1491&lt;&gt;"",Z1491&lt;&gt;"",AA1491&lt;&gt;"",X1491&lt;&gt;"",AP1491&lt;&gt;""),IF(OR(X1491="OZZ",X1491="ZZ"),ROUND(0-SUMIF($D$12:$D1490,$D1491,AC$12:AC1490),2),IF(AA1491=0,0,ROUND(MIN(MIN(17300,TRUNC(0.75*(SUMIF($D$12:$D$2012,$D1491,Y$12:Y$2012)+SUMIF($D$12:$D$2012,$D1491,Z$12:Z$2012)),2)+SUMIF($D$12:$D1491,$D1491,AP$12:AP1491))-SUMIF($D$12:$D1490,$D1491,AC$12:AC1490)-SUMIF($D$12:$D$2012,$D1491,AB$12:AB$2012),AP1491),2))),"")</f>
        <v/>
      </c>
      <c r="AD1491" s="250" t="str">
        <f>IF(X1491&lt;&gt;"",1000 - SUMIF($D$12:$D1490,$D1491,AD$12:AD1490),"")</f>
        <v/>
      </c>
      <c r="AE1491" s="252"/>
      <c r="AF1491" s="253"/>
      <c r="AG1491" s="254"/>
      <c r="AH1491" s="255" t="str">
        <f t="shared" si="483"/>
        <v/>
      </c>
      <c r="AI1491" s="256"/>
      <c r="AJ1491" s="253"/>
      <c r="AK1491" s="254"/>
      <c r="AL1491" s="255" t="str">
        <f t="shared" si="484"/>
        <v/>
      </c>
      <c r="AM1491" s="256"/>
      <c r="AN1491" s="253"/>
      <c r="AO1491" s="254"/>
      <c r="AP1491" s="255" t="str">
        <f t="shared" si="485"/>
        <v/>
      </c>
      <c r="AQ1491" s="68"/>
      <c r="AR1491" s="68"/>
      <c r="AS1491" s="115"/>
      <c r="AT1491" s="68"/>
      <c r="AU1491" s="113" t="str">
        <f>IF(D1491&lt;&gt; "", IF(COUNTIF($D$12:$D1491,$D1491)&gt;1,0,IF(SUM(N1491,U1491,AB1491)&gt;0,IF(AND(X1491="",OR(Q1491&lt;&gt;"",J1491&lt;&gt;"")),IF(Q1491&lt;&gt;"",Q1491,IF(J1491&lt;&gt;"",J1491,0)),IF(AND(Q1491&lt;&gt;"",J1491&lt;&gt;"",Q1491=J1491),Q1491,X1491)),0)),"")</f>
        <v/>
      </c>
      <c r="AV1491" s="113" t="str">
        <f>IF(D1491&lt;&gt;"",IF(COUNTIF($D$12:$D1491,$D1491)&gt;1,0,IF(SUM(O1491,V1491,AC1491)&gt;0,IF(AND(X1491="",OR(Q1491&lt;&gt;"",J1491&lt;&gt;"")),IF(Q1491&lt;&gt;"",Q1491,IF(J1491&lt;&gt;"",J1491,0)),IF(AND(Q1491&lt;&gt;"",J1491&lt;&gt;"",Q1491=J1491),Q1491,X1491)),0)),"")</f>
        <v/>
      </c>
      <c r="AW1491" s="113" t="str">
        <f>IF(D1491&lt;&gt;"",IF(COUNTIF($D$12:$D1491,$D1491)&gt;1,0,IF(SUM(P1491,W1491,AD1491)&gt;0,IF(AND(X1491="",OR(Q1491&lt;&gt;"",J1491&lt;&gt;"")),IF(Q1491&lt;&gt;"",Q1491,IF(J1491&lt;&gt;"",J1491,0)),IF(AND(Q1491&lt;&gt;"",J1491&lt;&gt;"",Q1491=J1491),Q1491,X1491)),0)),"")</f>
        <v/>
      </c>
      <c r="AX1491" s="68" t="str">
        <f t="shared" si="486"/>
        <v/>
      </c>
      <c r="AY1491" s="68" t="str">
        <f t="shared" si="487"/>
        <v/>
      </c>
      <c r="AZ1491" s="68" t="str">
        <f t="shared" si="488"/>
        <v/>
      </c>
      <c r="BA1491" s="68" t="str">
        <f t="shared" si="489"/>
        <v/>
      </c>
      <c r="BB1491" s="68" t="str">
        <f t="shared" si="490"/>
        <v/>
      </c>
      <c r="BC1491" s="68" t="str">
        <f t="shared" si="491"/>
        <v/>
      </c>
      <c r="BD1491" s="68" t="str">
        <f t="shared" si="492"/>
        <v/>
      </c>
      <c r="BE1491" s="62" t="str">
        <f t="shared" si="493"/>
        <v/>
      </c>
      <c r="BF1491" s="62" t="str">
        <f t="shared" si="494"/>
        <v/>
      </c>
      <c r="BG1491" s="62"/>
      <c r="BH1491" s="62" t="str">
        <f t="shared" si="495"/>
        <v/>
      </c>
      <c r="BI1491" s="62" t="str">
        <f t="shared" si="496"/>
        <v/>
      </c>
      <c r="BJ1491" s="114"/>
      <c r="BK1491" s="62" t="str">
        <f t="shared" si="497"/>
        <v/>
      </c>
      <c r="BL1491" s="62" t="str">
        <f t="shared" si="498"/>
        <v/>
      </c>
      <c r="BM1491" s="62" t="str">
        <f t="shared" si="499"/>
        <v/>
      </c>
      <c r="BN1491" s="62" t="str">
        <f t="shared" si="500"/>
        <v/>
      </c>
      <c r="BO1491" s="62" t="str">
        <f t="shared" si="501"/>
        <v/>
      </c>
      <c r="BP1491" s="62" t="str">
        <f t="shared" si="502"/>
        <v/>
      </c>
      <c r="BQ1491" s="96"/>
      <c r="BR1491" s="96"/>
      <c r="BS1491" s="96"/>
      <c r="BT1491" s="96"/>
      <c r="BU1491" s="96"/>
      <c r="BV1491" s="96"/>
      <c r="BW1491" s="96"/>
      <c r="BX1491" s="96"/>
      <c r="BY1491" s="96"/>
      <c r="BZ1491" s="96"/>
      <c r="CA1491" s="96"/>
      <c r="CB1491" s="96"/>
      <c r="CC1491" s="96"/>
      <c r="CD1491" s="96"/>
      <c r="CE1491" s="96"/>
      <c r="CF1491" s="96"/>
      <c r="CG1491" s="96"/>
      <c r="CH1491" s="96"/>
      <c r="CI1491" s="96"/>
      <c r="CJ1491" s="96"/>
      <c r="CK1491" s="96"/>
      <c r="CL1491" s="96"/>
      <c r="CM1491" s="96"/>
      <c r="CN1491" s="96"/>
      <c r="CO1491" s="96"/>
      <c r="CP1491" s="96"/>
      <c r="CQ1491" s="96"/>
      <c r="CR1491" s="96"/>
      <c r="CS1491" s="96"/>
    </row>
    <row r="1492" spans="1:97" ht="18.75" customHeight="1" x14ac:dyDescent="0.2">
      <c r="A1492" s="3">
        <f t="shared" si="503"/>
        <v>1480</v>
      </c>
      <c r="B1492" s="263"/>
      <c r="C1492" s="263"/>
      <c r="D1492" s="263"/>
      <c r="E1492" s="259"/>
      <c r="F1492" s="259"/>
      <c r="G1492" s="43"/>
      <c r="H1492" s="264"/>
      <c r="I1492" s="261"/>
      <c r="J1492" s="106"/>
      <c r="K1492" s="247"/>
      <c r="L1492" s="247"/>
      <c r="M1492" s="247"/>
      <c r="N1492" s="248" t="str">
        <f>IF(AND(K1492&lt;&gt;"",L1492&lt;&gt;"",J1492&lt;&gt;""),ROUND(MIN(IF(OR(J1492="OZZ",J1492="ZZ"),5000,17300),TRUNC(0.75*(SUMIF($D$12:$D1492,$D1492,K$12:K1492)+SUMIF($D$12:$D1492,$D1492,L$12:L1492)),2)) - SUMIF($D$12:$D1491,$D1492,N$12:N1491),2),"")</f>
        <v/>
      </c>
      <c r="O1492" s="249" t="str">
        <f>IF(AND(K1492&lt;&gt;"",L1492&lt;&gt;"",M1492&lt;&gt;"",J1492&lt;&gt;"",AH1492&lt;&gt;""),IF(OR(J1492="OZZ",J1492="ZZ"),ROUND(0-SUMIF($D$12:$D1491,$D1492,O$12:O1491),2),IF(M1492=0,0,ROUND(MIN(MIN(17300,TRUNC(0.75*(SUMIF($D$12:$D$2012,$D1492,K$12:K$2012)+SUMIF($D$12:$D$2012,$D1492,L$12:L$2012)),2)+SUMIF($D$12:$D1492,$D1492,AH$12:AH1492))-SUMIF($D$12:$D1491,$D1492,O$12:O1491)-SUMIF($D$12:$D$2012,$D1492,N$12:N$2012),AH1492),2))),"")</f>
        <v/>
      </c>
      <c r="P1492" s="250" t="str">
        <f>IF(J1492&lt;&gt;"",1000 - SUMIF($D$12:$D1491,$D1492,P$12:P1491),"")</f>
        <v/>
      </c>
      <c r="Q1492" s="106"/>
      <c r="R1492" s="247"/>
      <c r="S1492" s="247"/>
      <c r="T1492" s="247"/>
      <c r="U1492" s="248" t="str">
        <f>IF(AND(R1492&lt;&gt;"",S1492&lt;&gt;"",Q1492&lt;&gt;""),ROUND(MIN(IF(OR(Q1492="OZZ",Q1492="ZZ"),5000,17300),TRUNC(0.75*(SUMIF($D$12:$D1492,$D1492,R$12:R1492)+SUMIF($D$12:$D1492,$D1492,S$12:S1492)),2)) - SUMIF($D$12:$D1491,$D1492,U$12:U1491),2),"")</f>
        <v/>
      </c>
      <c r="V1492" s="248" t="str">
        <f>IF(AND(R1492&lt;&gt;"",S1492&lt;&gt;"",T1492&lt;&gt;"",Q1492&lt;&gt;"",AL1492&lt;&gt;""),IF(OR(Q1492="OZZ",Q1492="ZZ"),ROUND(0-SUMIF($D$12:$D1491,$D1492,V$12:V1491),2),IF(T1492=0,0,ROUND(MIN(MIN(17300,TRUNC(0.75*(SUMIF($D$12:$D$2012,$D1492,R$12:R$2012)+SUMIF($D$12:$D$2012,$D1492,S$12:S$2012)),2)+SUMIF($D$12:$D1492,$D1492,AL$12:AL1492))-SUMIF($D$12:$D1491,$D1492,V$12:V1491)-SUMIF($D$12:$D$2012,$D1492,U$12:U$2012),AL1492),2))),"")</f>
        <v/>
      </c>
      <c r="W1492" s="250" t="str">
        <f>IF(Q1492&lt;&gt;"",1000 - SUMIF($D$12:$D1491,$D1492,W$12:W1491),"")</f>
        <v/>
      </c>
      <c r="X1492" s="106"/>
      <c r="Y1492" s="247"/>
      <c r="Z1492" s="247"/>
      <c r="AA1492" s="247"/>
      <c r="AB1492" s="248" t="str">
        <f>IF(AND(Y1492&lt;&gt;"",Z1492&lt;&gt;"",X1492&lt;&gt;""),ROUND(MIN(IF(OR(X1492="OZZ",X1492="ZZ"),5000,17300),TRUNC(0.75*(SUMIF($D$12:$D1492,$D1492,Y$12:Y1492)+SUMIF($D$12:$D1492,$D1492,Z$12:Z1492)),2)) - SUMIF($D$12:$D1491,$D1492,AB$12:AB1491),2),"")</f>
        <v/>
      </c>
      <c r="AC1492" s="251" t="str">
        <f>IF(AND(Y1492&lt;&gt;"",Z1492&lt;&gt;"",AA1492&lt;&gt;"",X1492&lt;&gt;"",AP1492&lt;&gt;""),IF(OR(X1492="OZZ",X1492="ZZ"),ROUND(0-SUMIF($D$12:$D1491,$D1492,AC$12:AC1491),2),IF(AA1492=0,0,ROUND(MIN(MIN(17300,TRUNC(0.75*(SUMIF($D$12:$D$2012,$D1492,Y$12:Y$2012)+SUMIF($D$12:$D$2012,$D1492,Z$12:Z$2012)),2)+SUMIF($D$12:$D1492,$D1492,AP$12:AP1492))-SUMIF($D$12:$D1491,$D1492,AC$12:AC1491)-SUMIF($D$12:$D$2012,$D1492,AB$12:AB$2012),AP1492),2))),"")</f>
        <v/>
      </c>
      <c r="AD1492" s="250" t="str">
        <f>IF(X1492&lt;&gt;"",1000 - SUMIF($D$12:$D1491,$D1492,AD$12:AD1491),"")</f>
        <v/>
      </c>
      <c r="AE1492" s="252"/>
      <c r="AF1492" s="253"/>
      <c r="AG1492" s="254"/>
      <c r="AH1492" s="255" t="str">
        <f t="shared" si="483"/>
        <v/>
      </c>
      <c r="AI1492" s="256"/>
      <c r="AJ1492" s="253"/>
      <c r="AK1492" s="254"/>
      <c r="AL1492" s="255" t="str">
        <f t="shared" si="484"/>
        <v/>
      </c>
      <c r="AM1492" s="256"/>
      <c r="AN1492" s="253"/>
      <c r="AO1492" s="254"/>
      <c r="AP1492" s="255" t="str">
        <f t="shared" si="485"/>
        <v/>
      </c>
      <c r="AQ1492" s="68"/>
      <c r="AR1492" s="68"/>
      <c r="AS1492" s="115"/>
      <c r="AT1492" s="68"/>
      <c r="AU1492" s="113" t="str">
        <f>IF(D1492&lt;&gt; "", IF(COUNTIF($D$12:$D1492,$D1492)&gt;1,0,IF(SUM(N1492,U1492,AB1492)&gt;0,IF(AND(X1492="",OR(Q1492&lt;&gt;"",J1492&lt;&gt;"")),IF(Q1492&lt;&gt;"",Q1492,IF(J1492&lt;&gt;"",J1492,0)),IF(AND(Q1492&lt;&gt;"",J1492&lt;&gt;"",Q1492=J1492),Q1492,X1492)),0)),"")</f>
        <v/>
      </c>
      <c r="AV1492" s="113" t="str">
        <f>IF(D1492&lt;&gt;"",IF(COUNTIF($D$12:$D1492,$D1492)&gt;1,0,IF(SUM(O1492,V1492,AC1492)&gt;0,IF(AND(X1492="",OR(Q1492&lt;&gt;"",J1492&lt;&gt;"")),IF(Q1492&lt;&gt;"",Q1492,IF(J1492&lt;&gt;"",J1492,0)),IF(AND(Q1492&lt;&gt;"",J1492&lt;&gt;"",Q1492=J1492),Q1492,X1492)),0)),"")</f>
        <v/>
      </c>
      <c r="AW1492" s="113" t="str">
        <f>IF(D1492&lt;&gt;"",IF(COUNTIF($D$12:$D1492,$D1492)&gt;1,0,IF(SUM(P1492,W1492,AD1492)&gt;0,IF(AND(X1492="",OR(Q1492&lt;&gt;"",J1492&lt;&gt;"")),IF(Q1492&lt;&gt;"",Q1492,IF(J1492&lt;&gt;"",J1492,0)),IF(AND(Q1492&lt;&gt;"",J1492&lt;&gt;"",Q1492=J1492),Q1492,X1492)),0)),"")</f>
        <v/>
      </c>
      <c r="AX1492" s="68" t="str">
        <f t="shared" si="486"/>
        <v/>
      </c>
      <c r="AY1492" s="68" t="str">
        <f t="shared" si="487"/>
        <v/>
      </c>
      <c r="AZ1492" s="68" t="str">
        <f t="shared" si="488"/>
        <v/>
      </c>
      <c r="BA1492" s="68" t="str">
        <f t="shared" si="489"/>
        <v/>
      </c>
      <c r="BB1492" s="68" t="str">
        <f t="shared" si="490"/>
        <v/>
      </c>
      <c r="BC1492" s="68" t="str">
        <f t="shared" si="491"/>
        <v/>
      </c>
      <c r="BD1492" s="68" t="str">
        <f t="shared" si="492"/>
        <v/>
      </c>
      <c r="BE1492" s="62" t="str">
        <f t="shared" si="493"/>
        <v/>
      </c>
      <c r="BF1492" s="62" t="str">
        <f t="shared" si="494"/>
        <v/>
      </c>
      <c r="BG1492" s="62"/>
      <c r="BH1492" s="62" t="str">
        <f t="shared" si="495"/>
        <v/>
      </c>
      <c r="BI1492" s="62" t="str">
        <f t="shared" si="496"/>
        <v/>
      </c>
      <c r="BJ1492" s="114"/>
      <c r="BK1492" s="62" t="str">
        <f t="shared" si="497"/>
        <v/>
      </c>
      <c r="BL1492" s="62" t="str">
        <f t="shared" si="498"/>
        <v/>
      </c>
      <c r="BM1492" s="62" t="str">
        <f t="shared" si="499"/>
        <v/>
      </c>
      <c r="BN1492" s="62" t="str">
        <f t="shared" si="500"/>
        <v/>
      </c>
      <c r="BO1492" s="62" t="str">
        <f t="shared" si="501"/>
        <v/>
      </c>
      <c r="BP1492" s="62" t="str">
        <f t="shared" si="502"/>
        <v/>
      </c>
      <c r="BQ1492" s="96"/>
      <c r="BR1492" s="96"/>
      <c r="BS1492" s="96"/>
      <c r="BT1492" s="96"/>
      <c r="BU1492" s="96"/>
      <c r="BV1492" s="96"/>
      <c r="BW1492" s="96"/>
      <c r="BX1492" s="96"/>
      <c r="BY1492" s="96"/>
      <c r="BZ1492" s="96"/>
      <c r="CA1492" s="96"/>
      <c r="CB1492" s="96"/>
      <c r="CC1492" s="96"/>
      <c r="CD1492" s="96"/>
      <c r="CE1492" s="96"/>
      <c r="CF1492" s="96"/>
      <c r="CG1492" s="96"/>
      <c r="CH1492" s="96"/>
      <c r="CI1492" s="96"/>
      <c r="CJ1492" s="96"/>
      <c r="CK1492" s="96"/>
      <c r="CL1492" s="96"/>
      <c r="CM1492" s="96"/>
      <c r="CN1492" s="96"/>
      <c r="CO1492" s="96"/>
      <c r="CP1492" s="96"/>
      <c r="CQ1492" s="96"/>
      <c r="CR1492" s="96"/>
      <c r="CS1492" s="96"/>
    </row>
    <row r="1493" spans="1:97" ht="18.75" customHeight="1" x14ac:dyDescent="0.2">
      <c r="A1493" s="3">
        <f t="shared" si="503"/>
        <v>1481</v>
      </c>
      <c r="B1493" s="263"/>
      <c r="C1493" s="263"/>
      <c r="D1493" s="263"/>
      <c r="E1493" s="259"/>
      <c r="F1493" s="259"/>
      <c r="G1493" s="43"/>
      <c r="H1493" s="264"/>
      <c r="I1493" s="261"/>
      <c r="J1493" s="106"/>
      <c r="K1493" s="247"/>
      <c r="L1493" s="247"/>
      <c r="M1493" s="247"/>
      <c r="N1493" s="248" t="str">
        <f>IF(AND(K1493&lt;&gt;"",L1493&lt;&gt;"",J1493&lt;&gt;""),ROUND(MIN(IF(OR(J1493="OZZ",J1493="ZZ"),5000,17300),TRUNC(0.75*(SUMIF($D$12:$D1493,$D1493,K$12:K1493)+SUMIF($D$12:$D1493,$D1493,L$12:L1493)),2)) - SUMIF($D$12:$D1492,$D1493,N$12:N1492),2),"")</f>
        <v/>
      </c>
      <c r="O1493" s="249" t="str">
        <f>IF(AND(K1493&lt;&gt;"",L1493&lt;&gt;"",M1493&lt;&gt;"",J1493&lt;&gt;"",AH1493&lt;&gt;""),IF(OR(J1493="OZZ",J1493="ZZ"),ROUND(0-SUMIF($D$12:$D1492,$D1493,O$12:O1492),2),IF(M1493=0,0,ROUND(MIN(MIN(17300,TRUNC(0.75*(SUMIF($D$12:$D$2012,$D1493,K$12:K$2012)+SUMIF($D$12:$D$2012,$D1493,L$12:L$2012)),2)+SUMIF($D$12:$D1493,$D1493,AH$12:AH1493))-SUMIF($D$12:$D1492,$D1493,O$12:O1492)-SUMIF($D$12:$D$2012,$D1493,N$12:N$2012),AH1493),2))),"")</f>
        <v/>
      </c>
      <c r="P1493" s="250" t="str">
        <f>IF(J1493&lt;&gt;"",1000 - SUMIF($D$12:$D1492,$D1493,P$12:P1492),"")</f>
        <v/>
      </c>
      <c r="Q1493" s="106"/>
      <c r="R1493" s="247"/>
      <c r="S1493" s="247"/>
      <c r="T1493" s="247"/>
      <c r="U1493" s="248" t="str">
        <f>IF(AND(R1493&lt;&gt;"",S1493&lt;&gt;"",Q1493&lt;&gt;""),ROUND(MIN(IF(OR(Q1493="OZZ",Q1493="ZZ"),5000,17300),TRUNC(0.75*(SUMIF($D$12:$D1493,$D1493,R$12:R1493)+SUMIF($D$12:$D1493,$D1493,S$12:S1493)),2)) - SUMIF($D$12:$D1492,$D1493,U$12:U1492),2),"")</f>
        <v/>
      </c>
      <c r="V1493" s="248" t="str">
        <f>IF(AND(R1493&lt;&gt;"",S1493&lt;&gt;"",T1493&lt;&gt;"",Q1493&lt;&gt;"",AL1493&lt;&gt;""),IF(OR(Q1493="OZZ",Q1493="ZZ"),ROUND(0-SUMIF($D$12:$D1492,$D1493,V$12:V1492),2),IF(T1493=0,0,ROUND(MIN(MIN(17300,TRUNC(0.75*(SUMIF($D$12:$D$2012,$D1493,R$12:R$2012)+SUMIF($D$12:$D$2012,$D1493,S$12:S$2012)),2)+SUMIF($D$12:$D1493,$D1493,AL$12:AL1493))-SUMIF($D$12:$D1492,$D1493,V$12:V1492)-SUMIF($D$12:$D$2012,$D1493,U$12:U$2012),AL1493),2))),"")</f>
        <v/>
      </c>
      <c r="W1493" s="250" t="str">
        <f>IF(Q1493&lt;&gt;"",1000 - SUMIF($D$12:$D1492,$D1493,W$12:W1492),"")</f>
        <v/>
      </c>
      <c r="X1493" s="106"/>
      <c r="Y1493" s="247"/>
      <c r="Z1493" s="247"/>
      <c r="AA1493" s="247"/>
      <c r="AB1493" s="248" t="str">
        <f>IF(AND(Y1493&lt;&gt;"",Z1493&lt;&gt;"",X1493&lt;&gt;""),ROUND(MIN(IF(OR(X1493="OZZ",X1493="ZZ"),5000,17300),TRUNC(0.75*(SUMIF($D$12:$D1493,$D1493,Y$12:Y1493)+SUMIF($D$12:$D1493,$D1493,Z$12:Z1493)),2)) - SUMIF($D$12:$D1492,$D1493,AB$12:AB1492),2),"")</f>
        <v/>
      </c>
      <c r="AC1493" s="251" t="str">
        <f>IF(AND(Y1493&lt;&gt;"",Z1493&lt;&gt;"",AA1493&lt;&gt;"",X1493&lt;&gt;"",AP1493&lt;&gt;""),IF(OR(X1493="OZZ",X1493="ZZ"),ROUND(0-SUMIF($D$12:$D1492,$D1493,AC$12:AC1492),2),IF(AA1493=0,0,ROUND(MIN(MIN(17300,TRUNC(0.75*(SUMIF($D$12:$D$2012,$D1493,Y$12:Y$2012)+SUMIF($D$12:$D$2012,$D1493,Z$12:Z$2012)),2)+SUMIF($D$12:$D1493,$D1493,AP$12:AP1493))-SUMIF($D$12:$D1492,$D1493,AC$12:AC1492)-SUMIF($D$12:$D$2012,$D1493,AB$12:AB$2012),AP1493),2))),"")</f>
        <v/>
      </c>
      <c r="AD1493" s="250" t="str">
        <f>IF(X1493&lt;&gt;"",1000 - SUMIF($D$12:$D1492,$D1493,AD$12:AD1492),"")</f>
        <v/>
      </c>
      <c r="AE1493" s="252"/>
      <c r="AF1493" s="253"/>
      <c r="AG1493" s="254"/>
      <c r="AH1493" s="255" t="str">
        <f t="shared" si="483"/>
        <v/>
      </c>
      <c r="AI1493" s="256"/>
      <c r="AJ1493" s="253"/>
      <c r="AK1493" s="254"/>
      <c r="AL1493" s="255" t="str">
        <f t="shared" si="484"/>
        <v/>
      </c>
      <c r="AM1493" s="256"/>
      <c r="AN1493" s="253"/>
      <c r="AO1493" s="254"/>
      <c r="AP1493" s="255" t="str">
        <f t="shared" si="485"/>
        <v/>
      </c>
      <c r="AQ1493" s="68"/>
      <c r="AR1493" s="68"/>
      <c r="AS1493" s="115"/>
      <c r="AT1493" s="68"/>
      <c r="AU1493" s="113" t="str">
        <f>IF(D1493&lt;&gt; "", IF(COUNTIF($D$12:$D1493,$D1493)&gt;1,0,IF(SUM(N1493,U1493,AB1493)&gt;0,IF(AND(X1493="",OR(Q1493&lt;&gt;"",J1493&lt;&gt;"")),IF(Q1493&lt;&gt;"",Q1493,IF(J1493&lt;&gt;"",J1493,0)),IF(AND(Q1493&lt;&gt;"",J1493&lt;&gt;"",Q1493=J1493),Q1493,X1493)),0)),"")</f>
        <v/>
      </c>
      <c r="AV1493" s="113" t="str">
        <f>IF(D1493&lt;&gt;"",IF(COUNTIF($D$12:$D1493,$D1493)&gt;1,0,IF(SUM(O1493,V1493,AC1493)&gt;0,IF(AND(X1493="",OR(Q1493&lt;&gt;"",J1493&lt;&gt;"")),IF(Q1493&lt;&gt;"",Q1493,IF(J1493&lt;&gt;"",J1493,0)),IF(AND(Q1493&lt;&gt;"",J1493&lt;&gt;"",Q1493=J1493),Q1493,X1493)),0)),"")</f>
        <v/>
      </c>
      <c r="AW1493" s="113" t="str">
        <f>IF(D1493&lt;&gt;"",IF(COUNTIF($D$12:$D1493,$D1493)&gt;1,0,IF(SUM(P1493,W1493,AD1493)&gt;0,IF(AND(X1493="",OR(Q1493&lt;&gt;"",J1493&lt;&gt;"")),IF(Q1493&lt;&gt;"",Q1493,IF(J1493&lt;&gt;"",J1493,0)),IF(AND(Q1493&lt;&gt;"",J1493&lt;&gt;"",Q1493=J1493),Q1493,X1493)),0)),"")</f>
        <v/>
      </c>
      <c r="AX1493" s="68" t="str">
        <f t="shared" si="486"/>
        <v/>
      </c>
      <c r="AY1493" s="68" t="str">
        <f t="shared" si="487"/>
        <v/>
      </c>
      <c r="AZ1493" s="68" t="str">
        <f t="shared" si="488"/>
        <v/>
      </c>
      <c r="BA1493" s="68" t="str">
        <f t="shared" si="489"/>
        <v/>
      </c>
      <c r="BB1493" s="68" t="str">
        <f t="shared" si="490"/>
        <v/>
      </c>
      <c r="BC1493" s="68" t="str">
        <f t="shared" si="491"/>
        <v/>
      </c>
      <c r="BD1493" s="68" t="str">
        <f t="shared" si="492"/>
        <v/>
      </c>
      <c r="BE1493" s="62" t="str">
        <f t="shared" si="493"/>
        <v/>
      </c>
      <c r="BF1493" s="62" t="str">
        <f t="shared" si="494"/>
        <v/>
      </c>
      <c r="BG1493" s="62"/>
      <c r="BH1493" s="62" t="str">
        <f t="shared" si="495"/>
        <v/>
      </c>
      <c r="BI1493" s="62" t="str">
        <f t="shared" si="496"/>
        <v/>
      </c>
      <c r="BJ1493" s="114"/>
      <c r="BK1493" s="62" t="str">
        <f t="shared" si="497"/>
        <v/>
      </c>
      <c r="BL1493" s="62" t="str">
        <f t="shared" si="498"/>
        <v/>
      </c>
      <c r="BM1493" s="62" t="str">
        <f t="shared" si="499"/>
        <v/>
      </c>
      <c r="BN1493" s="62" t="str">
        <f t="shared" si="500"/>
        <v/>
      </c>
      <c r="BO1493" s="62" t="str">
        <f t="shared" si="501"/>
        <v/>
      </c>
      <c r="BP1493" s="62" t="str">
        <f t="shared" si="502"/>
        <v/>
      </c>
      <c r="BQ1493" s="96"/>
      <c r="BR1493" s="96"/>
      <c r="BS1493" s="96"/>
      <c r="BT1493" s="96"/>
      <c r="BU1493" s="96"/>
      <c r="BV1493" s="96"/>
      <c r="BW1493" s="96"/>
      <c r="BX1493" s="96"/>
      <c r="BY1493" s="96"/>
      <c r="BZ1493" s="96"/>
      <c r="CA1493" s="96"/>
      <c r="CB1493" s="96"/>
      <c r="CC1493" s="96"/>
      <c r="CD1493" s="96"/>
      <c r="CE1493" s="96"/>
      <c r="CF1493" s="96"/>
      <c r="CG1493" s="96"/>
      <c r="CH1493" s="96"/>
      <c r="CI1493" s="96"/>
      <c r="CJ1493" s="96"/>
      <c r="CK1493" s="96"/>
      <c r="CL1493" s="96"/>
      <c r="CM1493" s="96"/>
      <c r="CN1493" s="96"/>
      <c r="CO1493" s="96"/>
      <c r="CP1493" s="96"/>
      <c r="CQ1493" s="96"/>
      <c r="CR1493" s="96"/>
      <c r="CS1493" s="96"/>
    </row>
    <row r="1494" spans="1:97" ht="18.75" customHeight="1" x14ac:dyDescent="0.2">
      <c r="A1494" s="3">
        <f t="shared" si="503"/>
        <v>1482</v>
      </c>
      <c r="B1494" s="263"/>
      <c r="C1494" s="263"/>
      <c r="D1494" s="263"/>
      <c r="E1494" s="259"/>
      <c r="F1494" s="259"/>
      <c r="G1494" s="43"/>
      <c r="H1494" s="264"/>
      <c r="I1494" s="261"/>
      <c r="J1494" s="106"/>
      <c r="K1494" s="247"/>
      <c r="L1494" s="247"/>
      <c r="M1494" s="247"/>
      <c r="N1494" s="248" t="str">
        <f>IF(AND(K1494&lt;&gt;"",L1494&lt;&gt;"",J1494&lt;&gt;""),ROUND(MIN(IF(OR(J1494="OZZ",J1494="ZZ"),5000,17300),TRUNC(0.75*(SUMIF($D$12:$D1494,$D1494,K$12:K1494)+SUMIF($D$12:$D1494,$D1494,L$12:L1494)),2)) - SUMIF($D$12:$D1493,$D1494,N$12:N1493),2),"")</f>
        <v/>
      </c>
      <c r="O1494" s="249" t="str">
        <f>IF(AND(K1494&lt;&gt;"",L1494&lt;&gt;"",M1494&lt;&gt;"",J1494&lt;&gt;"",AH1494&lt;&gt;""),IF(OR(J1494="OZZ",J1494="ZZ"),ROUND(0-SUMIF($D$12:$D1493,$D1494,O$12:O1493),2),IF(M1494=0,0,ROUND(MIN(MIN(17300,TRUNC(0.75*(SUMIF($D$12:$D$2012,$D1494,K$12:K$2012)+SUMIF($D$12:$D$2012,$D1494,L$12:L$2012)),2)+SUMIF($D$12:$D1494,$D1494,AH$12:AH1494))-SUMIF($D$12:$D1493,$D1494,O$12:O1493)-SUMIF($D$12:$D$2012,$D1494,N$12:N$2012),AH1494),2))),"")</f>
        <v/>
      </c>
      <c r="P1494" s="250" t="str">
        <f>IF(J1494&lt;&gt;"",1000 - SUMIF($D$12:$D1493,$D1494,P$12:P1493),"")</f>
        <v/>
      </c>
      <c r="Q1494" s="106"/>
      <c r="R1494" s="247"/>
      <c r="S1494" s="247"/>
      <c r="T1494" s="247"/>
      <c r="U1494" s="248" t="str">
        <f>IF(AND(R1494&lt;&gt;"",S1494&lt;&gt;"",Q1494&lt;&gt;""),ROUND(MIN(IF(OR(Q1494="OZZ",Q1494="ZZ"),5000,17300),TRUNC(0.75*(SUMIF($D$12:$D1494,$D1494,R$12:R1494)+SUMIF($D$12:$D1494,$D1494,S$12:S1494)),2)) - SUMIF($D$12:$D1493,$D1494,U$12:U1493),2),"")</f>
        <v/>
      </c>
      <c r="V1494" s="248" t="str">
        <f>IF(AND(R1494&lt;&gt;"",S1494&lt;&gt;"",T1494&lt;&gt;"",Q1494&lt;&gt;"",AL1494&lt;&gt;""),IF(OR(Q1494="OZZ",Q1494="ZZ"),ROUND(0-SUMIF($D$12:$D1493,$D1494,V$12:V1493),2),IF(T1494=0,0,ROUND(MIN(MIN(17300,TRUNC(0.75*(SUMIF($D$12:$D$2012,$D1494,R$12:R$2012)+SUMIF($D$12:$D$2012,$D1494,S$12:S$2012)),2)+SUMIF($D$12:$D1494,$D1494,AL$12:AL1494))-SUMIF($D$12:$D1493,$D1494,V$12:V1493)-SUMIF($D$12:$D$2012,$D1494,U$12:U$2012),AL1494),2))),"")</f>
        <v/>
      </c>
      <c r="W1494" s="250" t="str">
        <f>IF(Q1494&lt;&gt;"",1000 - SUMIF($D$12:$D1493,$D1494,W$12:W1493),"")</f>
        <v/>
      </c>
      <c r="X1494" s="106"/>
      <c r="Y1494" s="247"/>
      <c r="Z1494" s="247"/>
      <c r="AA1494" s="247"/>
      <c r="AB1494" s="248" t="str">
        <f>IF(AND(Y1494&lt;&gt;"",Z1494&lt;&gt;"",X1494&lt;&gt;""),ROUND(MIN(IF(OR(X1494="OZZ",X1494="ZZ"),5000,17300),TRUNC(0.75*(SUMIF($D$12:$D1494,$D1494,Y$12:Y1494)+SUMIF($D$12:$D1494,$D1494,Z$12:Z1494)),2)) - SUMIF($D$12:$D1493,$D1494,AB$12:AB1493),2),"")</f>
        <v/>
      </c>
      <c r="AC1494" s="251" t="str">
        <f>IF(AND(Y1494&lt;&gt;"",Z1494&lt;&gt;"",AA1494&lt;&gt;"",X1494&lt;&gt;"",AP1494&lt;&gt;""),IF(OR(X1494="OZZ",X1494="ZZ"),ROUND(0-SUMIF($D$12:$D1493,$D1494,AC$12:AC1493),2),IF(AA1494=0,0,ROUND(MIN(MIN(17300,TRUNC(0.75*(SUMIF($D$12:$D$2012,$D1494,Y$12:Y$2012)+SUMIF($D$12:$D$2012,$D1494,Z$12:Z$2012)),2)+SUMIF($D$12:$D1494,$D1494,AP$12:AP1494))-SUMIF($D$12:$D1493,$D1494,AC$12:AC1493)-SUMIF($D$12:$D$2012,$D1494,AB$12:AB$2012),AP1494),2))),"")</f>
        <v/>
      </c>
      <c r="AD1494" s="250" t="str">
        <f>IF(X1494&lt;&gt;"",1000 - SUMIF($D$12:$D1493,$D1494,AD$12:AD1493),"")</f>
        <v/>
      </c>
      <c r="AE1494" s="252"/>
      <c r="AF1494" s="253"/>
      <c r="AG1494" s="254"/>
      <c r="AH1494" s="255" t="str">
        <f t="shared" si="483"/>
        <v/>
      </c>
      <c r="AI1494" s="256"/>
      <c r="AJ1494" s="253"/>
      <c r="AK1494" s="254"/>
      <c r="AL1494" s="255" t="str">
        <f t="shared" si="484"/>
        <v/>
      </c>
      <c r="AM1494" s="256"/>
      <c r="AN1494" s="253"/>
      <c r="AO1494" s="254"/>
      <c r="AP1494" s="255" t="str">
        <f t="shared" si="485"/>
        <v/>
      </c>
      <c r="AQ1494" s="68"/>
      <c r="AR1494" s="68"/>
      <c r="AS1494" s="115"/>
      <c r="AT1494" s="68"/>
      <c r="AU1494" s="113" t="str">
        <f>IF(D1494&lt;&gt; "", IF(COUNTIF($D$12:$D1494,$D1494)&gt;1,0,IF(SUM(N1494,U1494,AB1494)&gt;0,IF(AND(X1494="",OR(Q1494&lt;&gt;"",J1494&lt;&gt;"")),IF(Q1494&lt;&gt;"",Q1494,IF(J1494&lt;&gt;"",J1494,0)),IF(AND(Q1494&lt;&gt;"",J1494&lt;&gt;"",Q1494=J1494),Q1494,X1494)),0)),"")</f>
        <v/>
      </c>
      <c r="AV1494" s="113" t="str">
        <f>IF(D1494&lt;&gt;"",IF(COUNTIF($D$12:$D1494,$D1494)&gt;1,0,IF(SUM(O1494,V1494,AC1494)&gt;0,IF(AND(X1494="",OR(Q1494&lt;&gt;"",J1494&lt;&gt;"")),IF(Q1494&lt;&gt;"",Q1494,IF(J1494&lt;&gt;"",J1494,0)),IF(AND(Q1494&lt;&gt;"",J1494&lt;&gt;"",Q1494=J1494),Q1494,X1494)),0)),"")</f>
        <v/>
      </c>
      <c r="AW1494" s="113" t="str">
        <f>IF(D1494&lt;&gt;"",IF(COUNTIF($D$12:$D1494,$D1494)&gt;1,0,IF(SUM(P1494,W1494,AD1494)&gt;0,IF(AND(X1494="",OR(Q1494&lt;&gt;"",J1494&lt;&gt;"")),IF(Q1494&lt;&gt;"",Q1494,IF(J1494&lt;&gt;"",J1494,0)),IF(AND(Q1494&lt;&gt;"",J1494&lt;&gt;"",Q1494=J1494),Q1494,X1494)),0)),"")</f>
        <v/>
      </c>
      <c r="AX1494" s="68" t="str">
        <f t="shared" si="486"/>
        <v/>
      </c>
      <c r="AY1494" s="68" t="str">
        <f t="shared" si="487"/>
        <v/>
      </c>
      <c r="AZ1494" s="68" t="str">
        <f t="shared" si="488"/>
        <v/>
      </c>
      <c r="BA1494" s="68" t="str">
        <f t="shared" si="489"/>
        <v/>
      </c>
      <c r="BB1494" s="68" t="str">
        <f t="shared" si="490"/>
        <v/>
      </c>
      <c r="BC1494" s="68" t="str">
        <f t="shared" si="491"/>
        <v/>
      </c>
      <c r="BD1494" s="68" t="str">
        <f t="shared" si="492"/>
        <v/>
      </c>
      <c r="BE1494" s="62" t="str">
        <f t="shared" si="493"/>
        <v/>
      </c>
      <c r="BF1494" s="62" t="str">
        <f t="shared" si="494"/>
        <v/>
      </c>
      <c r="BG1494" s="62"/>
      <c r="BH1494" s="62" t="str">
        <f t="shared" si="495"/>
        <v/>
      </c>
      <c r="BI1494" s="62" t="str">
        <f t="shared" si="496"/>
        <v/>
      </c>
      <c r="BJ1494" s="114"/>
      <c r="BK1494" s="62" t="str">
        <f t="shared" si="497"/>
        <v/>
      </c>
      <c r="BL1494" s="62" t="str">
        <f t="shared" si="498"/>
        <v/>
      </c>
      <c r="BM1494" s="62" t="str">
        <f t="shared" si="499"/>
        <v/>
      </c>
      <c r="BN1494" s="62" t="str">
        <f t="shared" si="500"/>
        <v/>
      </c>
      <c r="BO1494" s="62" t="str">
        <f t="shared" si="501"/>
        <v/>
      </c>
      <c r="BP1494" s="62" t="str">
        <f t="shared" si="502"/>
        <v/>
      </c>
      <c r="BQ1494" s="96"/>
      <c r="BR1494" s="96"/>
      <c r="BS1494" s="96"/>
      <c r="BT1494" s="96"/>
      <c r="BU1494" s="96"/>
      <c r="BV1494" s="96"/>
      <c r="BW1494" s="96"/>
      <c r="BX1494" s="96"/>
      <c r="BY1494" s="96"/>
      <c r="BZ1494" s="96"/>
      <c r="CA1494" s="96"/>
      <c r="CB1494" s="96"/>
      <c r="CC1494" s="96"/>
      <c r="CD1494" s="96"/>
      <c r="CE1494" s="96"/>
      <c r="CF1494" s="96"/>
      <c r="CG1494" s="96"/>
      <c r="CH1494" s="96"/>
      <c r="CI1494" s="96"/>
      <c r="CJ1494" s="96"/>
      <c r="CK1494" s="96"/>
      <c r="CL1494" s="96"/>
      <c r="CM1494" s="96"/>
      <c r="CN1494" s="96"/>
      <c r="CO1494" s="96"/>
      <c r="CP1494" s="96"/>
      <c r="CQ1494" s="96"/>
      <c r="CR1494" s="96"/>
      <c r="CS1494" s="96"/>
    </row>
    <row r="1495" spans="1:97" ht="18.75" customHeight="1" x14ac:dyDescent="0.2">
      <c r="A1495" s="3">
        <f t="shared" si="503"/>
        <v>1483</v>
      </c>
      <c r="B1495" s="263"/>
      <c r="C1495" s="263"/>
      <c r="D1495" s="263"/>
      <c r="E1495" s="259"/>
      <c r="F1495" s="259"/>
      <c r="G1495" s="43"/>
      <c r="H1495" s="264"/>
      <c r="I1495" s="261"/>
      <c r="J1495" s="106"/>
      <c r="K1495" s="247"/>
      <c r="L1495" s="247"/>
      <c r="M1495" s="247"/>
      <c r="N1495" s="248" t="str">
        <f>IF(AND(K1495&lt;&gt;"",L1495&lt;&gt;"",J1495&lt;&gt;""),ROUND(MIN(IF(OR(J1495="OZZ",J1495="ZZ"),5000,17300),TRUNC(0.75*(SUMIF($D$12:$D1495,$D1495,K$12:K1495)+SUMIF($D$12:$D1495,$D1495,L$12:L1495)),2)) - SUMIF($D$12:$D1494,$D1495,N$12:N1494),2),"")</f>
        <v/>
      </c>
      <c r="O1495" s="249" t="str">
        <f>IF(AND(K1495&lt;&gt;"",L1495&lt;&gt;"",M1495&lt;&gt;"",J1495&lt;&gt;"",AH1495&lt;&gt;""),IF(OR(J1495="OZZ",J1495="ZZ"),ROUND(0-SUMIF($D$12:$D1494,$D1495,O$12:O1494),2),IF(M1495=0,0,ROUND(MIN(MIN(17300,TRUNC(0.75*(SUMIF($D$12:$D$2012,$D1495,K$12:K$2012)+SUMIF($D$12:$D$2012,$D1495,L$12:L$2012)),2)+SUMIF($D$12:$D1495,$D1495,AH$12:AH1495))-SUMIF($D$12:$D1494,$D1495,O$12:O1494)-SUMIF($D$12:$D$2012,$D1495,N$12:N$2012),AH1495),2))),"")</f>
        <v/>
      </c>
      <c r="P1495" s="250" t="str">
        <f>IF(J1495&lt;&gt;"",1000 - SUMIF($D$12:$D1494,$D1495,P$12:P1494),"")</f>
        <v/>
      </c>
      <c r="Q1495" s="106"/>
      <c r="R1495" s="247"/>
      <c r="S1495" s="247"/>
      <c r="T1495" s="247"/>
      <c r="U1495" s="248" t="str">
        <f>IF(AND(R1495&lt;&gt;"",S1495&lt;&gt;"",Q1495&lt;&gt;""),ROUND(MIN(IF(OR(Q1495="OZZ",Q1495="ZZ"),5000,17300),TRUNC(0.75*(SUMIF($D$12:$D1495,$D1495,R$12:R1495)+SUMIF($D$12:$D1495,$D1495,S$12:S1495)),2)) - SUMIF($D$12:$D1494,$D1495,U$12:U1494),2),"")</f>
        <v/>
      </c>
      <c r="V1495" s="248" t="str">
        <f>IF(AND(R1495&lt;&gt;"",S1495&lt;&gt;"",T1495&lt;&gt;"",Q1495&lt;&gt;"",AL1495&lt;&gt;""),IF(OR(Q1495="OZZ",Q1495="ZZ"),ROUND(0-SUMIF($D$12:$D1494,$D1495,V$12:V1494),2),IF(T1495=0,0,ROUND(MIN(MIN(17300,TRUNC(0.75*(SUMIF($D$12:$D$2012,$D1495,R$12:R$2012)+SUMIF($D$12:$D$2012,$D1495,S$12:S$2012)),2)+SUMIF($D$12:$D1495,$D1495,AL$12:AL1495))-SUMIF($D$12:$D1494,$D1495,V$12:V1494)-SUMIF($D$12:$D$2012,$D1495,U$12:U$2012),AL1495),2))),"")</f>
        <v/>
      </c>
      <c r="W1495" s="250" t="str">
        <f>IF(Q1495&lt;&gt;"",1000 - SUMIF($D$12:$D1494,$D1495,W$12:W1494),"")</f>
        <v/>
      </c>
      <c r="X1495" s="106"/>
      <c r="Y1495" s="247"/>
      <c r="Z1495" s="247"/>
      <c r="AA1495" s="247"/>
      <c r="AB1495" s="248" t="str">
        <f>IF(AND(Y1495&lt;&gt;"",Z1495&lt;&gt;"",X1495&lt;&gt;""),ROUND(MIN(IF(OR(X1495="OZZ",X1495="ZZ"),5000,17300),TRUNC(0.75*(SUMIF($D$12:$D1495,$D1495,Y$12:Y1495)+SUMIF($D$12:$D1495,$D1495,Z$12:Z1495)),2)) - SUMIF($D$12:$D1494,$D1495,AB$12:AB1494),2),"")</f>
        <v/>
      </c>
      <c r="AC1495" s="251" t="str">
        <f>IF(AND(Y1495&lt;&gt;"",Z1495&lt;&gt;"",AA1495&lt;&gt;"",X1495&lt;&gt;"",AP1495&lt;&gt;""),IF(OR(X1495="OZZ",X1495="ZZ"),ROUND(0-SUMIF($D$12:$D1494,$D1495,AC$12:AC1494),2),IF(AA1495=0,0,ROUND(MIN(MIN(17300,TRUNC(0.75*(SUMIF($D$12:$D$2012,$D1495,Y$12:Y$2012)+SUMIF($D$12:$D$2012,$D1495,Z$12:Z$2012)),2)+SUMIF($D$12:$D1495,$D1495,AP$12:AP1495))-SUMIF($D$12:$D1494,$D1495,AC$12:AC1494)-SUMIF($D$12:$D$2012,$D1495,AB$12:AB$2012),AP1495),2))),"")</f>
        <v/>
      </c>
      <c r="AD1495" s="250" t="str">
        <f>IF(X1495&lt;&gt;"",1000 - SUMIF($D$12:$D1494,$D1495,AD$12:AD1494),"")</f>
        <v/>
      </c>
      <c r="AE1495" s="252"/>
      <c r="AF1495" s="253"/>
      <c r="AG1495" s="254"/>
      <c r="AH1495" s="255" t="str">
        <f t="shared" si="483"/>
        <v/>
      </c>
      <c r="AI1495" s="256"/>
      <c r="AJ1495" s="253"/>
      <c r="AK1495" s="254"/>
      <c r="AL1495" s="255" t="str">
        <f t="shared" si="484"/>
        <v/>
      </c>
      <c r="AM1495" s="256"/>
      <c r="AN1495" s="253"/>
      <c r="AO1495" s="254"/>
      <c r="AP1495" s="255" t="str">
        <f t="shared" si="485"/>
        <v/>
      </c>
      <c r="AQ1495" s="68"/>
      <c r="AR1495" s="68"/>
      <c r="AS1495" s="115"/>
      <c r="AT1495" s="68"/>
      <c r="AU1495" s="113" t="str">
        <f>IF(D1495&lt;&gt; "", IF(COUNTIF($D$12:$D1495,$D1495)&gt;1,0,IF(SUM(N1495,U1495,AB1495)&gt;0,IF(AND(X1495="",OR(Q1495&lt;&gt;"",J1495&lt;&gt;"")),IF(Q1495&lt;&gt;"",Q1495,IF(J1495&lt;&gt;"",J1495,0)),IF(AND(Q1495&lt;&gt;"",J1495&lt;&gt;"",Q1495=J1495),Q1495,X1495)),0)),"")</f>
        <v/>
      </c>
      <c r="AV1495" s="113" t="str">
        <f>IF(D1495&lt;&gt;"",IF(COUNTIF($D$12:$D1495,$D1495)&gt;1,0,IF(SUM(O1495,V1495,AC1495)&gt;0,IF(AND(X1495="",OR(Q1495&lt;&gt;"",J1495&lt;&gt;"")),IF(Q1495&lt;&gt;"",Q1495,IF(J1495&lt;&gt;"",J1495,0)),IF(AND(Q1495&lt;&gt;"",J1495&lt;&gt;"",Q1495=J1495),Q1495,X1495)),0)),"")</f>
        <v/>
      </c>
      <c r="AW1495" s="113" t="str">
        <f>IF(D1495&lt;&gt;"",IF(COUNTIF($D$12:$D1495,$D1495)&gt;1,0,IF(SUM(P1495,W1495,AD1495)&gt;0,IF(AND(X1495="",OR(Q1495&lt;&gt;"",J1495&lt;&gt;"")),IF(Q1495&lt;&gt;"",Q1495,IF(J1495&lt;&gt;"",J1495,0)),IF(AND(Q1495&lt;&gt;"",J1495&lt;&gt;"",Q1495=J1495),Q1495,X1495)),0)),"")</f>
        <v/>
      </c>
      <c r="AX1495" s="68" t="str">
        <f t="shared" si="486"/>
        <v/>
      </c>
      <c r="AY1495" s="68" t="str">
        <f t="shared" si="487"/>
        <v/>
      </c>
      <c r="AZ1495" s="68" t="str">
        <f t="shared" si="488"/>
        <v/>
      </c>
      <c r="BA1495" s="68" t="str">
        <f t="shared" si="489"/>
        <v/>
      </c>
      <c r="BB1495" s="68" t="str">
        <f t="shared" si="490"/>
        <v/>
      </c>
      <c r="BC1495" s="68" t="str">
        <f t="shared" si="491"/>
        <v/>
      </c>
      <c r="BD1495" s="68" t="str">
        <f t="shared" si="492"/>
        <v/>
      </c>
      <c r="BE1495" s="62" t="str">
        <f t="shared" si="493"/>
        <v/>
      </c>
      <c r="BF1495" s="62" t="str">
        <f t="shared" si="494"/>
        <v/>
      </c>
      <c r="BG1495" s="62"/>
      <c r="BH1495" s="62" t="str">
        <f t="shared" si="495"/>
        <v/>
      </c>
      <c r="BI1495" s="62" t="str">
        <f t="shared" si="496"/>
        <v/>
      </c>
      <c r="BJ1495" s="114"/>
      <c r="BK1495" s="62" t="str">
        <f t="shared" si="497"/>
        <v/>
      </c>
      <c r="BL1495" s="62" t="str">
        <f t="shared" si="498"/>
        <v/>
      </c>
      <c r="BM1495" s="62" t="str">
        <f t="shared" si="499"/>
        <v/>
      </c>
      <c r="BN1495" s="62" t="str">
        <f t="shared" si="500"/>
        <v/>
      </c>
      <c r="BO1495" s="62" t="str">
        <f t="shared" si="501"/>
        <v/>
      </c>
      <c r="BP1495" s="62" t="str">
        <f t="shared" si="502"/>
        <v/>
      </c>
      <c r="BQ1495" s="96"/>
      <c r="BR1495" s="96"/>
      <c r="BS1495" s="96"/>
      <c r="BT1495" s="96"/>
      <c r="BU1495" s="96"/>
      <c r="BV1495" s="96"/>
      <c r="BW1495" s="96"/>
      <c r="BX1495" s="96"/>
      <c r="BY1495" s="96"/>
      <c r="BZ1495" s="96"/>
      <c r="CA1495" s="96"/>
      <c r="CB1495" s="96"/>
      <c r="CC1495" s="96"/>
      <c r="CD1495" s="96"/>
      <c r="CE1495" s="96"/>
      <c r="CF1495" s="96"/>
      <c r="CG1495" s="96"/>
      <c r="CH1495" s="96"/>
      <c r="CI1495" s="96"/>
      <c r="CJ1495" s="96"/>
      <c r="CK1495" s="96"/>
      <c r="CL1495" s="96"/>
      <c r="CM1495" s="96"/>
      <c r="CN1495" s="96"/>
      <c r="CO1495" s="96"/>
      <c r="CP1495" s="96"/>
      <c r="CQ1495" s="96"/>
      <c r="CR1495" s="96"/>
      <c r="CS1495" s="96"/>
    </row>
    <row r="1496" spans="1:97" ht="18.75" customHeight="1" x14ac:dyDescent="0.2">
      <c r="A1496" s="3">
        <f t="shared" si="503"/>
        <v>1484</v>
      </c>
      <c r="B1496" s="263"/>
      <c r="C1496" s="263"/>
      <c r="D1496" s="263"/>
      <c r="E1496" s="259"/>
      <c r="F1496" s="259"/>
      <c r="G1496" s="43"/>
      <c r="H1496" s="264"/>
      <c r="I1496" s="261"/>
      <c r="J1496" s="106"/>
      <c r="K1496" s="247"/>
      <c r="L1496" s="247"/>
      <c r="M1496" s="247"/>
      <c r="N1496" s="248" t="str">
        <f>IF(AND(K1496&lt;&gt;"",L1496&lt;&gt;"",J1496&lt;&gt;""),ROUND(MIN(IF(OR(J1496="OZZ",J1496="ZZ"),5000,17300),TRUNC(0.75*(SUMIF($D$12:$D1496,$D1496,K$12:K1496)+SUMIF($D$12:$D1496,$D1496,L$12:L1496)),2)) - SUMIF($D$12:$D1495,$D1496,N$12:N1495),2),"")</f>
        <v/>
      </c>
      <c r="O1496" s="249" t="str">
        <f>IF(AND(K1496&lt;&gt;"",L1496&lt;&gt;"",M1496&lt;&gt;"",J1496&lt;&gt;"",AH1496&lt;&gt;""),IF(OR(J1496="OZZ",J1496="ZZ"),ROUND(0-SUMIF($D$12:$D1495,$D1496,O$12:O1495),2),IF(M1496=0,0,ROUND(MIN(MIN(17300,TRUNC(0.75*(SUMIF($D$12:$D$2012,$D1496,K$12:K$2012)+SUMIF($D$12:$D$2012,$D1496,L$12:L$2012)),2)+SUMIF($D$12:$D1496,$D1496,AH$12:AH1496))-SUMIF($D$12:$D1495,$D1496,O$12:O1495)-SUMIF($D$12:$D$2012,$D1496,N$12:N$2012),AH1496),2))),"")</f>
        <v/>
      </c>
      <c r="P1496" s="250" t="str">
        <f>IF(J1496&lt;&gt;"",1000 - SUMIF($D$12:$D1495,$D1496,P$12:P1495),"")</f>
        <v/>
      </c>
      <c r="Q1496" s="106"/>
      <c r="R1496" s="247"/>
      <c r="S1496" s="247"/>
      <c r="T1496" s="247"/>
      <c r="U1496" s="248" t="str">
        <f>IF(AND(R1496&lt;&gt;"",S1496&lt;&gt;"",Q1496&lt;&gt;""),ROUND(MIN(IF(OR(Q1496="OZZ",Q1496="ZZ"),5000,17300),TRUNC(0.75*(SUMIF($D$12:$D1496,$D1496,R$12:R1496)+SUMIF($D$12:$D1496,$D1496,S$12:S1496)),2)) - SUMIF($D$12:$D1495,$D1496,U$12:U1495),2),"")</f>
        <v/>
      </c>
      <c r="V1496" s="248" t="str">
        <f>IF(AND(R1496&lt;&gt;"",S1496&lt;&gt;"",T1496&lt;&gt;"",Q1496&lt;&gt;"",AL1496&lt;&gt;""),IF(OR(Q1496="OZZ",Q1496="ZZ"),ROUND(0-SUMIF($D$12:$D1495,$D1496,V$12:V1495),2),IF(T1496=0,0,ROUND(MIN(MIN(17300,TRUNC(0.75*(SUMIF($D$12:$D$2012,$D1496,R$12:R$2012)+SUMIF($D$12:$D$2012,$D1496,S$12:S$2012)),2)+SUMIF($D$12:$D1496,$D1496,AL$12:AL1496))-SUMIF($D$12:$D1495,$D1496,V$12:V1495)-SUMIF($D$12:$D$2012,$D1496,U$12:U$2012),AL1496),2))),"")</f>
        <v/>
      </c>
      <c r="W1496" s="250" t="str">
        <f>IF(Q1496&lt;&gt;"",1000 - SUMIF($D$12:$D1495,$D1496,W$12:W1495),"")</f>
        <v/>
      </c>
      <c r="X1496" s="106"/>
      <c r="Y1496" s="247"/>
      <c r="Z1496" s="247"/>
      <c r="AA1496" s="247"/>
      <c r="AB1496" s="248" t="str">
        <f>IF(AND(Y1496&lt;&gt;"",Z1496&lt;&gt;"",X1496&lt;&gt;""),ROUND(MIN(IF(OR(X1496="OZZ",X1496="ZZ"),5000,17300),TRUNC(0.75*(SUMIF($D$12:$D1496,$D1496,Y$12:Y1496)+SUMIF($D$12:$D1496,$D1496,Z$12:Z1496)),2)) - SUMIF($D$12:$D1495,$D1496,AB$12:AB1495),2),"")</f>
        <v/>
      </c>
      <c r="AC1496" s="251" t="str">
        <f>IF(AND(Y1496&lt;&gt;"",Z1496&lt;&gt;"",AA1496&lt;&gt;"",X1496&lt;&gt;"",AP1496&lt;&gt;""),IF(OR(X1496="OZZ",X1496="ZZ"),ROUND(0-SUMIF($D$12:$D1495,$D1496,AC$12:AC1495),2),IF(AA1496=0,0,ROUND(MIN(MIN(17300,TRUNC(0.75*(SUMIF($D$12:$D$2012,$D1496,Y$12:Y$2012)+SUMIF($D$12:$D$2012,$D1496,Z$12:Z$2012)),2)+SUMIF($D$12:$D1496,$D1496,AP$12:AP1496))-SUMIF($D$12:$D1495,$D1496,AC$12:AC1495)-SUMIF($D$12:$D$2012,$D1496,AB$12:AB$2012),AP1496),2))),"")</f>
        <v/>
      </c>
      <c r="AD1496" s="250" t="str">
        <f>IF(X1496&lt;&gt;"",1000 - SUMIF($D$12:$D1495,$D1496,AD$12:AD1495),"")</f>
        <v/>
      </c>
      <c r="AE1496" s="252"/>
      <c r="AF1496" s="253"/>
      <c r="AG1496" s="254"/>
      <c r="AH1496" s="255" t="str">
        <f t="shared" si="483"/>
        <v/>
      </c>
      <c r="AI1496" s="256"/>
      <c r="AJ1496" s="253"/>
      <c r="AK1496" s="254"/>
      <c r="AL1496" s="255" t="str">
        <f t="shared" si="484"/>
        <v/>
      </c>
      <c r="AM1496" s="256"/>
      <c r="AN1496" s="253"/>
      <c r="AO1496" s="254"/>
      <c r="AP1496" s="255" t="str">
        <f t="shared" si="485"/>
        <v/>
      </c>
      <c r="AQ1496" s="68"/>
      <c r="AR1496" s="68"/>
      <c r="AS1496" s="115"/>
      <c r="AT1496" s="68"/>
      <c r="AU1496" s="113" t="str">
        <f>IF(D1496&lt;&gt; "", IF(COUNTIF($D$12:$D1496,$D1496)&gt;1,0,IF(SUM(N1496,U1496,AB1496)&gt;0,IF(AND(X1496="",OR(Q1496&lt;&gt;"",J1496&lt;&gt;"")),IF(Q1496&lt;&gt;"",Q1496,IF(J1496&lt;&gt;"",J1496,0)),IF(AND(Q1496&lt;&gt;"",J1496&lt;&gt;"",Q1496=J1496),Q1496,X1496)),0)),"")</f>
        <v/>
      </c>
      <c r="AV1496" s="113" t="str">
        <f>IF(D1496&lt;&gt;"",IF(COUNTIF($D$12:$D1496,$D1496)&gt;1,0,IF(SUM(O1496,V1496,AC1496)&gt;0,IF(AND(X1496="",OR(Q1496&lt;&gt;"",J1496&lt;&gt;"")),IF(Q1496&lt;&gt;"",Q1496,IF(J1496&lt;&gt;"",J1496,0)),IF(AND(Q1496&lt;&gt;"",J1496&lt;&gt;"",Q1496=J1496),Q1496,X1496)),0)),"")</f>
        <v/>
      </c>
      <c r="AW1496" s="113" t="str">
        <f>IF(D1496&lt;&gt;"",IF(COUNTIF($D$12:$D1496,$D1496)&gt;1,0,IF(SUM(P1496,W1496,AD1496)&gt;0,IF(AND(X1496="",OR(Q1496&lt;&gt;"",J1496&lt;&gt;"")),IF(Q1496&lt;&gt;"",Q1496,IF(J1496&lt;&gt;"",J1496,0)),IF(AND(Q1496&lt;&gt;"",J1496&lt;&gt;"",Q1496=J1496),Q1496,X1496)),0)),"")</f>
        <v/>
      </c>
      <c r="AX1496" s="68" t="str">
        <f t="shared" si="486"/>
        <v/>
      </c>
      <c r="AY1496" s="68" t="str">
        <f t="shared" si="487"/>
        <v/>
      </c>
      <c r="AZ1496" s="68" t="str">
        <f t="shared" si="488"/>
        <v/>
      </c>
      <c r="BA1496" s="68" t="str">
        <f t="shared" si="489"/>
        <v/>
      </c>
      <c r="BB1496" s="68" t="str">
        <f t="shared" si="490"/>
        <v/>
      </c>
      <c r="BC1496" s="68" t="str">
        <f t="shared" si="491"/>
        <v/>
      </c>
      <c r="BD1496" s="68" t="str">
        <f t="shared" si="492"/>
        <v/>
      </c>
      <c r="BE1496" s="62" t="str">
        <f t="shared" si="493"/>
        <v/>
      </c>
      <c r="BF1496" s="62" t="str">
        <f t="shared" si="494"/>
        <v/>
      </c>
      <c r="BG1496" s="62"/>
      <c r="BH1496" s="62" t="str">
        <f t="shared" si="495"/>
        <v/>
      </c>
      <c r="BI1496" s="62" t="str">
        <f t="shared" si="496"/>
        <v/>
      </c>
      <c r="BJ1496" s="114"/>
      <c r="BK1496" s="62" t="str">
        <f t="shared" si="497"/>
        <v/>
      </c>
      <c r="BL1496" s="62" t="str">
        <f t="shared" si="498"/>
        <v/>
      </c>
      <c r="BM1496" s="62" t="str">
        <f t="shared" si="499"/>
        <v/>
      </c>
      <c r="BN1496" s="62" t="str">
        <f t="shared" si="500"/>
        <v/>
      </c>
      <c r="BO1496" s="62" t="str">
        <f t="shared" si="501"/>
        <v/>
      </c>
      <c r="BP1496" s="62" t="str">
        <f t="shared" si="502"/>
        <v/>
      </c>
      <c r="BQ1496" s="96"/>
      <c r="BR1496" s="96"/>
      <c r="BS1496" s="96"/>
      <c r="BT1496" s="96"/>
      <c r="BU1496" s="96"/>
      <c r="BV1496" s="96"/>
      <c r="BW1496" s="96"/>
      <c r="BX1496" s="96"/>
      <c r="BY1496" s="96"/>
      <c r="BZ1496" s="96"/>
      <c r="CA1496" s="96"/>
      <c r="CB1496" s="96"/>
      <c r="CC1496" s="96"/>
      <c r="CD1496" s="96"/>
      <c r="CE1496" s="96"/>
      <c r="CF1496" s="96"/>
      <c r="CG1496" s="96"/>
      <c r="CH1496" s="96"/>
      <c r="CI1496" s="96"/>
      <c r="CJ1496" s="96"/>
      <c r="CK1496" s="96"/>
      <c r="CL1496" s="96"/>
      <c r="CM1496" s="96"/>
      <c r="CN1496" s="96"/>
      <c r="CO1496" s="96"/>
      <c r="CP1496" s="96"/>
      <c r="CQ1496" s="96"/>
      <c r="CR1496" s="96"/>
      <c r="CS1496" s="96"/>
    </row>
    <row r="1497" spans="1:97" ht="18.75" customHeight="1" x14ac:dyDescent="0.2">
      <c r="A1497" s="3">
        <f t="shared" si="503"/>
        <v>1485</v>
      </c>
      <c r="B1497" s="263"/>
      <c r="C1497" s="263"/>
      <c r="D1497" s="263"/>
      <c r="E1497" s="259"/>
      <c r="F1497" s="259"/>
      <c r="G1497" s="43"/>
      <c r="H1497" s="264"/>
      <c r="I1497" s="261"/>
      <c r="J1497" s="106"/>
      <c r="K1497" s="247"/>
      <c r="L1497" s="247"/>
      <c r="M1497" s="247"/>
      <c r="N1497" s="248" t="str">
        <f>IF(AND(K1497&lt;&gt;"",L1497&lt;&gt;"",J1497&lt;&gt;""),ROUND(MIN(IF(OR(J1497="OZZ",J1497="ZZ"),5000,17300),TRUNC(0.75*(SUMIF($D$12:$D1497,$D1497,K$12:K1497)+SUMIF($D$12:$D1497,$D1497,L$12:L1497)),2)) - SUMIF($D$12:$D1496,$D1497,N$12:N1496),2),"")</f>
        <v/>
      </c>
      <c r="O1497" s="249" t="str">
        <f>IF(AND(K1497&lt;&gt;"",L1497&lt;&gt;"",M1497&lt;&gt;"",J1497&lt;&gt;"",AH1497&lt;&gt;""),IF(OR(J1497="OZZ",J1497="ZZ"),ROUND(0-SUMIF($D$12:$D1496,$D1497,O$12:O1496),2),IF(M1497=0,0,ROUND(MIN(MIN(17300,TRUNC(0.75*(SUMIF($D$12:$D$2012,$D1497,K$12:K$2012)+SUMIF($D$12:$D$2012,$D1497,L$12:L$2012)),2)+SUMIF($D$12:$D1497,$D1497,AH$12:AH1497))-SUMIF($D$12:$D1496,$D1497,O$12:O1496)-SUMIF($D$12:$D$2012,$D1497,N$12:N$2012),AH1497),2))),"")</f>
        <v/>
      </c>
      <c r="P1497" s="250" t="str">
        <f>IF(J1497&lt;&gt;"",1000 - SUMIF($D$12:$D1496,$D1497,P$12:P1496),"")</f>
        <v/>
      </c>
      <c r="Q1497" s="106"/>
      <c r="R1497" s="247"/>
      <c r="S1497" s="247"/>
      <c r="T1497" s="247"/>
      <c r="U1497" s="248" t="str">
        <f>IF(AND(R1497&lt;&gt;"",S1497&lt;&gt;"",Q1497&lt;&gt;""),ROUND(MIN(IF(OR(Q1497="OZZ",Q1497="ZZ"),5000,17300),TRUNC(0.75*(SUMIF($D$12:$D1497,$D1497,R$12:R1497)+SUMIF($D$12:$D1497,$D1497,S$12:S1497)),2)) - SUMIF($D$12:$D1496,$D1497,U$12:U1496),2),"")</f>
        <v/>
      </c>
      <c r="V1497" s="248" t="str">
        <f>IF(AND(R1497&lt;&gt;"",S1497&lt;&gt;"",T1497&lt;&gt;"",Q1497&lt;&gt;"",AL1497&lt;&gt;""),IF(OR(Q1497="OZZ",Q1497="ZZ"),ROUND(0-SUMIF($D$12:$D1496,$D1497,V$12:V1496),2),IF(T1497=0,0,ROUND(MIN(MIN(17300,TRUNC(0.75*(SUMIF($D$12:$D$2012,$D1497,R$12:R$2012)+SUMIF($D$12:$D$2012,$D1497,S$12:S$2012)),2)+SUMIF($D$12:$D1497,$D1497,AL$12:AL1497))-SUMIF($D$12:$D1496,$D1497,V$12:V1496)-SUMIF($D$12:$D$2012,$D1497,U$12:U$2012),AL1497),2))),"")</f>
        <v/>
      </c>
      <c r="W1497" s="250" t="str">
        <f>IF(Q1497&lt;&gt;"",1000 - SUMIF($D$12:$D1496,$D1497,W$12:W1496),"")</f>
        <v/>
      </c>
      <c r="X1497" s="106"/>
      <c r="Y1497" s="247"/>
      <c r="Z1497" s="247"/>
      <c r="AA1497" s="247"/>
      <c r="AB1497" s="248" t="str">
        <f>IF(AND(Y1497&lt;&gt;"",Z1497&lt;&gt;"",X1497&lt;&gt;""),ROUND(MIN(IF(OR(X1497="OZZ",X1497="ZZ"),5000,17300),TRUNC(0.75*(SUMIF($D$12:$D1497,$D1497,Y$12:Y1497)+SUMIF($D$12:$D1497,$D1497,Z$12:Z1497)),2)) - SUMIF($D$12:$D1496,$D1497,AB$12:AB1496),2),"")</f>
        <v/>
      </c>
      <c r="AC1497" s="251" t="str">
        <f>IF(AND(Y1497&lt;&gt;"",Z1497&lt;&gt;"",AA1497&lt;&gt;"",X1497&lt;&gt;"",AP1497&lt;&gt;""),IF(OR(X1497="OZZ",X1497="ZZ"),ROUND(0-SUMIF($D$12:$D1496,$D1497,AC$12:AC1496),2),IF(AA1497=0,0,ROUND(MIN(MIN(17300,TRUNC(0.75*(SUMIF($D$12:$D$2012,$D1497,Y$12:Y$2012)+SUMIF($D$12:$D$2012,$D1497,Z$12:Z$2012)),2)+SUMIF($D$12:$D1497,$D1497,AP$12:AP1497))-SUMIF($D$12:$D1496,$D1497,AC$12:AC1496)-SUMIF($D$12:$D$2012,$D1497,AB$12:AB$2012),AP1497),2))),"")</f>
        <v/>
      </c>
      <c r="AD1497" s="250" t="str">
        <f>IF(X1497&lt;&gt;"",1000 - SUMIF($D$12:$D1496,$D1497,AD$12:AD1496),"")</f>
        <v/>
      </c>
      <c r="AE1497" s="252"/>
      <c r="AF1497" s="253"/>
      <c r="AG1497" s="254"/>
      <c r="AH1497" s="255" t="str">
        <f t="shared" si="483"/>
        <v/>
      </c>
      <c r="AI1497" s="256"/>
      <c r="AJ1497" s="253"/>
      <c r="AK1497" s="254"/>
      <c r="AL1497" s="255" t="str">
        <f t="shared" si="484"/>
        <v/>
      </c>
      <c r="AM1497" s="256"/>
      <c r="AN1497" s="253"/>
      <c r="AO1497" s="254"/>
      <c r="AP1497" s="255" t="str">
        <f t="shared" si="485"/>
        <v/>
      </c>
      <c r="AQ1497" s="68"/>
      <c r="AR1497" s="68"/>
      <c r="AS1497" s="115"/>
      <c r="AT1497" s="68"/>
      <c r="AU1497" s="113" t="str">
        <f>IF(D1497&lt;&gt; "", IF(COUNTIF($D$12:$D1497,$D1497)&gt;1,0,IF(SUM(N1497,U1497,AB1497)&gt;0,IF(AND(X1497="",OR(Q1497&lt;&gt;"",J1497&lt;&gt;"")),IF(Q1497&lt;&gt;"",Q1497,IF(J1497&lt;&gt;"",J1497,0)),IF(AND(Q1497&lt;&gt;"",J1497&lt;&gt;"",Q1497=J1497),Q1497,X1497)),0)),"")</f>
        <v/>
      </c>
      <c r="AV1497" s="113" t="str">
        <f>IF(D1497&lt;&gt;"",IF(COUNTIF($D$12:$D1497,$D1497)&gt;1,0,IF(SUM(O1497,V1497,AC1497)&gt;0,IF(AND(X1497="",OR(Q1497&lt;&gt;"",J1497&lt;&gt;"")),IF(Q1497&lt;&gt;"",Q1497,IF(J1497&lt;&gt;"",J1497,0)),IF(AND(Q1497&lt;&gt;"",J1497&lt;&gt;"",Q1497=J1497),Q1497,X1497)),0)),"")</f>
        <v/>
      </c>
      <c r="AW1497" s="113" t="str">
        <f>IF(D1497&lt;&gt;"",IF(COUNTIF($D$12:$D1497,$D1497)&gt;1,0,IF(SUM(P1497,W1497,AD1497)&gt;0,IF(AND(X1497="",OR(Q1497&lt;&gt;"",J1497&lt;&gt;"")),IF(Q1497&lt;&gt;"",Q1497,IF(J1497&lt;&gt;"",J1497,0)),IF(AND(Q1497&lt;&gt;"",J1497&lt;&gt;"",Q1497=J1497),Q1497,X1497)),0)),"")</f>
        <v/>
      </c>
      <c r="AX1497" s="68" t="str">
        <f t="shared" si="486"/>
        <v/>
      </c>
      <c r="AY1497" s="68" t="str">
        <f t="shared" si="487"/>
        <v/>
      </c>
      <c r="AZ1497" s="68" t="str">
        <f t="shared" si="488"/>
        <v/>
      </c>
      <c r="BA1497" s="68" t="str">
        <f t="shared" si="489"/>
        <v/>
      </c>
      <c r="BB1497" s="68" t="str">
        <f t="shared" si="490"/>
        <v/>
      </c>
      <c r="BC1497" s="68" t="str">
        <f t="shared" si="491"/>
        <v/>
      </c>
      <c r="BD1497" s="68" t="str">
        <f t="shared" si="492"/>
        <v/>
      </c>
      <c r="BE1497" s="62" t="str">
        <f t="shared" si="493"/>
        <v/>
      </c>
      <c r="BF1497" s="62" t="str">
        <f t="shared" si="494"/>
        <v/>
      </c>
      <c r="BG1497" s="62"/>
      <c r="BH1497" s="62" t="str">
        <f t="shared" si="495"/>
        <v/>
      </c>
      <c r="BI1497" s="62" t="str">
        <f t="shared" si="496"/>
        <v/>
      </c>
      <c r="BJ1497" s="114"/>
      <c r="BK1497" s="62" t="str">
        <f t="shared" si="497"/>
        <v/>
      </c>
      <c r="BL1497" s="62" t="str">
        <f t="shared" si="498"/>
        <v/>
      </c>
      <c r="BM1497" s="62" t="str">
        <f t="shared" si="499"/>
        <v/>
      </c>
      <c r="BN1497" s="62" t="str">
        <f t="shared" si="500"/>
        <v/>
      </c>
      <c r="BO1497" s="62" t="str">
        <f t="shared" si="501"/>
        <v/>
      </c>
      <c r="BP1497" s="62" t="str">
        <f t="shared" si="502"/>
        <v/>
      </c>
      <c r="BQ1497" s="96"/>
      <c r="BR1497" s="96"/>
      <c r="BS1497" s="96"/>
      <c r="BT1497" s="96"/>
      <c r="BU1497" s="96"/>
      <c r="BV1497" s="96"/>
      <c r="BW1497" s="96"/>
      <c r="BX1497" s="96"/>
      <c r="BY1497" s="96"/>
      <c r="BZ1497" s="96"/>
      <c r="CA1497" s="96"/>
      <c r="CB1497" s="96"/>
      <c r="CC1497" s="96"/>
      <c r="CD1497" s="96"/>
      <c r="CE1497" s="96"/>
      <c r="CF1497" s="96"/>
      <c r="CG1497" s="96"/>
      <c r="CH1497" s="96"/>
      <c r="CI1497" s="96"/>
      <c r="CJ1497" s="96"/>
      <c r="CK1497" s="96"/>
      <c r="CL1497" s="96"/>
      <c r="CM1497" s="96"/>
      <c r="CN1497" s="96"/>
      <c r="CO1497" s="96"/>
      <c r="CP1497" s="96"/>
      <c r="CQ1497" s="96"/>
      <c r="CR1497" s="96"/>
      <c r="CS1497" s="96"/>
    </row>
    <row r="1498" spans="1:97" ht="18.75" customHeight="1" x14ac:dyDescent="0.2">
      <c r="A1498" s="3">
        <f t="shared" si="503"/>
        <v>1486</v>
      </c>
      <c r="B1498" s="263"/>
      <c r="C1498" s="263"/>
      <c r="D1498" s="263"/>
      <c r="E1498" s="259"/>
      <c r="F1498" s="259"/>
      <c r="G1498" s="43"/>
      <c r="H1498" s="264"/>
      <c r="I1498" s="261"/>
      <c r="J1498" s="106"/>
      <c r="K1498" s="247"/>
      <c r="L1498" s="247"/>
      <c r="M1498" s="247"/>
      <c r="N1498" s="248" t="str">
        <f>IF(AND(K1498&lt;&gt;"",L1498&lt;&gt;"",J1498&lt;&gt;""),ROUND(MIN(IF(OR(J1498="OZZ",J1498="ZZ"),5000,17300),TRUNC(0.75*(SUMIF($D$12:$D1498,$D1498,K$12:K1498)+SUMIF($D$12:$D1498,$D1498,L$12:L1498)),2)) - SUMIF($D$12:$D1497,$D1498,N$12:N1497),2),"")</f>
        <v/>
      </c>
      <c r="O1498" s="249" t="str">
        <f>IF(AND(K1498&lt;&gt;"",L1498&lt;&gt;"",M1498&lt;&gt;"",J1498&lt;&gt;"",AH1498&lt;&gt;""),IF(OR(J1498="OZZ",J1498="ZZ"),ROUND(0-SUMIF($D$12:$D1497,$D1498,O$12:O1497),2),IF(M1498=0,0,ROUND(MIN(MIN(17300,TRUNC(0.75*(SUMIF($D$12:$D$2012,$D1498,K$12:K$2012)+SUMIF($D$12:$D$2012,$D1498,L$12:L$2012)),2)+SUMIF($D$12:$D1498,$D1498,AH$12:AH1498))-SUMIF($D$12:$D1497,$D1498,O$12:O1497)-SUMIF($D$12:$D$2012,$D1498,N$12:N$2012),AH1498),2))),"")</f>
        <v/>
      </c>
      <c r="P1498" s="250" t="str">
        <f>IF(J1498&lt;&gt;"",1000 - SUMIF($D$12:$D1497,$D1498,P$12:P1497),"")</f>
        <v/>
      </c>
      <c r="Q1498" s="106"/>
      <c r="R1498" s="247"/>
      <c r="S1498" s="247"/>
      <c r="T1498" s="247"/>
      <c r="U1498" s="248" t="str">
        <f>IF(AND(R1498&lt;&gt;"",S1498&lt;&gt;"",Q1498&lt;&gt;""),ROUND(MIN(IF(OR(Q1498="OZZ",Q1498="ZZ"),5000,17300),TRUNC(0.75*(SUMIF($D$12:$D1498,$D1498,R$12:R1498)+SUMIF($D$12:$D1498,$D1498,S$12:S1498)),2)) - SUMIF($D$12:$D1497,$D1498,U$12:U1497),2),"")</f>
        <v/>
      </c>
      <c r="V1498" s="248" t="str">
        <f>IF(AND(R1498&lt;&gt;"",S1498&lt;&gt;"",T1498&lt;&gt;"",Q1498&lt;&gt;"",AL1498&lt;&gt;""),IF(OR(Q1498="OZZ",Q1498="ZZ"),ROUND(0-SUMIF($D$12:$D1497,$D1498,V$12:V1497),2),IF(T1498=0,0,ROUND(MIN(MIN(17300,TRUNC(0.75*(SUMIF($D$12:$D$2012,$D1498,R$12:R$2012)+SUMIF($D$12:$D$2012,$D1498,S$12:S$2012)),2)+SUMIF($D$12:$D1498,$D1498,AL$12:AL1498))-SUMIF($D$12:$D1497,$D1498,V$12:V1497)-SUMIF($D$12:$D$2012,$D1498,U$12:U$2012),AL1498),2))),"")</f>
        <v/>
      </c>
      <c r="W1498" s="250" t="str">
        <f>IF(Q1498&lt;&gt;"",1000 - SUMIF($D$12:$D1497,$D1498,W$12:W1497),"")</f>
        <v/>
      </c>
      <c r="X1498" s="106"/>
      <c r="Y1498" s="247"/>
      <c r="Z1498" s="247"/>
      <c r="AA1498" s="247"/>
      <c r="AB1498" s="248" t="str">
        <f>IF(AND(Y1498&lt;&gt;"",Z1498&lt;&gt;"",X1498&lt;&gt;""),ROUND(MIN(IF(OR(X1498="OZZ",X1498="ZZ"),5000,17300),TRUNC(0.75*(SUMIF($D$12:$D1498,$D1498,Y$12:Y1498)+SUMIF($D$12:$D1498,$D1498,Z$12:Z1498)),2)) - SUMIF($D$12:$D1497,$D1498,AB$12:AB1497),2),"")</f>
        <v/>
      </c>
      <c r="AC1498" s="251" t="str">
        <f>IF(AND(Y1498&lt;&gt;"",Z1498&lt;&gt;"",AA1498&lt;&gt;"",X1498&lt;&gt;"",AP1498&lt;&gt;""),IF(OR(X1498="OZZ",X1498="ZZ"),ROUND(0-SUMIF($D$12:$D1497,$D1498,AC$12:AC1497),2),IF(AA1498=0,0,ROUND(MIN(MIN(17300,TRUNC(0.75*(SUMIF($D$12:$D$2012,$D1498,Y$12:Y$2012)+SUMIF($D$12:$D$2012,$D1498,Z$12:Z$2012)),2)+SUMIF($D$12:$D1498,$D1498,AP$12:AP1498))-SUMIF($D$12:$D1497,$D1498,AC$12:AC1497)-SUMIF($D$12:$D$2012,$D1498,AB$12:AB$2012),AP1498),2))),"")</f>
        <v/>
      </c>
      <c r="AD1498" s="250" t="str">
        <f>IF(X1498&lt;&gt;"",1000 - SUMIF($D$12:$D1497,$D1498,AD$12:AD1497),"")</f>
        <v/>
      </c>
      <c r="AE1498" s="252"/>
      <c r="AF1498" s="253"/>
      <c r="AG1498" s="254"/>
      <c r="AH1498" s="255" t="str">
        <f t="shared" si="483"/>
        <v/>
      </c>
      <c r="AI1498" s="256"/>
      <c r="AJ1498" s="253"/>
      <c r="AK1498" s="254"/>
      <c r="AL1498" s="255" t="str">
        <f t="shared" si="484"/>
        <v/>
      </c>
      <c r="AM1498" s="256"/>
      <c r="AN1498" s="253"/>
      <c r="AO1498" s="254"/>
      <c r="AP1498" s="255" t="str">
        <f t="shared" si="485"/>
        <v/>
      </c>
      <c r="AQ1498" s="68"/>
      <c r="AR1498" s="68"/>
      <c r="AS1498" s="115"/>
      <c r="AT1498" s="68"/>
      <c r="AU1498" s="113" t="str">
        <f>IF(D1498&lt;&gt; "", IF(COUNTIF($D$12:$D1498,$D1498)&gt;1,0,IF(SUM(N1498,U1498,AB1498)&gt;0,IF(AND(X1498="",OR(Q1498&lt;&gt;"",J1498&lt;&gt;"")),IF(Q1498&lt;&gt;"",Q1498,IF(J1498&lt;&gt;"",J1498,0)),IF(AND(Q1498&lt;&gt;"",J1498&lt;&gt;"",Q1498=J1498),Q1498,X1498)),0)),"")</f>
        <v/>
      </c>
      <c r="AV1498" s="113" t="str">
        <f>IF(D1498&lt;&gt;"",IF(COUNTIF($D$12:$D1498,$D1498)&gt;1,0,IF(SUM(O1498,V1498,AC1498)&gt;0,IF(AND(X1498="",OR(Q1498&lt;&gt;"",J1498&lt;&gt;"")),IF(Q1498&lt;&gt;"",Q1498,IF(J1498&lt;&gt;"",J1498,0)),IF(AND(Q1498&lt;&gt;"",J1498&lt;&gt;"",Q1498=J1498),Q1498,X1498)),0)),"")</f>
        <v/>
      </c>
      <c r="AW1498" s="113" t="str">
        <f>IF(D1498&lt;&gt;"",IF(COUNTIF($D$12:$D1498,$D1498)&gt;1,0,IF(SUM(P1498,W1498,AD1498)&gt;0,IF(AND(X1498="",OR(Q1498&lt;&gt;"",J1498&lt;&gt;"")),IF(Q1498&lt;&gt;"",Q1498,IF(J1498&lt;&gt;"",J1498,0)),IF(AND(Q1498&lt;&gt;"",J1498&lt;&gt;"",Q1498=J1498),Q1498,X1498)),0)),"")</f>
        <v/>
      </c>
      <c r="AX1498" s="68" t="str">
        <f t="shared" si="486"/>
        <v/>
      </c>
      <c r="AY1498" s="68" t="str">
        <f t="shared" si="487"/>
        <v/>
      </c>
      <c r="AZ1498" s="68" t="str">
        <f t="shared" si="488"/>
        <v/>
      </c>
      <c r="BA1498" s="68" t="str">
        <f t="shared" si="489"/>
        <v/>
      </c>
      <c r="BB1498" s="68" t="str">
        <f t="shared" si="490"/>
        <v/>
      </c>
      <c r="BC1498" s="68" t="str">
        <f t="shared" si="491"/>
        <v/>
      </c>
      <c r="BD1498" s="68" t="str">
        <f t="shared" si="492"/>
        <v/>
      </c>
      <c r="BE1498" s="62" t="str">
        <f t="shared" si="493"/>
        <v/>
      </c>
      <c r="BF1498" s="62" t="str">
        <f t="shared" si="494"/>
        <v/>
      </c>
      <c r="BG1498" s="62"/>
      <c r="BH1498" s="62" t="str">
        <f t="shared" si="495"/>
        <v/>
      </c>
      <c r="BI1498" s="62" t="str">
        <f t="shared" si="496"/>
        <v/>
      </c>
      <c r="BJ1498" s="114"/>
      <c r="BK1498" s="62" t="str">
        <f t="shared" si="497"/>
        <v/>
      </c>
      <c r="BL1498" s="62" t="str">
        <f t="shared" si="498"/>
        <v/>
      </c>
      <c r="BM1498" s="62" t="str">
        <f t="shared" si="499"/>
        <v/>
      </c>
      <c r="BN1498" s="62" t="str">
        <f t="shared" si="500"/>
        <v/>
      </c>
      <c r="BO1498" s="62" t="str">
        <f t="shared" si="501"/>
        <v/>
      </c>
      <c r="BP1498" s="62" t="str">
        <f t="shared" si="502"/>
        <v/>
      </c>
      <c r="BQ1498" s="96"/>
      <c r="BR1498" s="96"/>
      <c r="BS1498" s="96"/>
      <c r="BT1498" s="96"/>
      <c r="BU1498" s="96"/>
      <c r="BV1498" s="96"/>
      <c r="BW1498" s="96"/>
      <c r="BX1498" s="96"/>
      <c r="BY1498" s="96"/>
      <c r="BZ1498" s="96"/>
      <c r="CA1498" s="96"/>
      <c r="CB1498" s="96"/>
      <c r="CC1498" s="96"/>
      <c r="CD1498" s="96"/>
      <c r="CE1498" s="96"/>
      <c r="CF1498" s="96"/>
      <c r="CG1498" s="96"/>
      <c r="CH1498" s="96"/>
      <c r="CI1498" s="96"/>
      <c r="CJ1498" s="96"/>
      <c r="CK1498" s="96"/>
      <c r="CL1498" s="96"/>
      <c r="CM1498" s="96"/>
      <c r="CN1498" s="96"/>
      <c r="CO1498" s="96"/>
      <c r="CP1498" s="96"/>
      <c r="CQ1498" s="96"/>
      <c r="CR1498" s="96"/>
      <c r="CS1498" s="96"/>
    </row>
    <row r="1499" spans="1:97" ht="18.75" customHeight="1" x14ac:dyDescent="0.2">
      <c r="A1499" s="3">
        <f t="shared" si="503"/>
        <v>1487</v>
      </c>
      <c r="B1499" s="263"/>
      <c r="C1499" s="263"/>
      <c r="D1499" s="263"/>
      <c r="E1499" s="259"/>
      <c r="F1499" s="259"/>
      <c r="G1499" s="43"/>
      <c r="H1499" s="264"/>
      <c r="I1499" s="261"/>
      <c r="J1499" s="106"/>
      <c r="K1499" s="247"/>
      <c r="L1499" s="247"/>
      <c r="M1499" s="247"/>
      <c r="N1499" s="248" t="str">
        <f>IF(AND(K1499&lt;&gt;"",L1499&lt;&gt;"",J1499&lt;&gt;""),ROUND(MIN(IF(OR(J1499="OZZ",J1499="ZZ"),5000,17300),TRUNC(0.75*(SUMIF($D$12:$D1499,$D1499,K$12:K1499)+SUMIF($D$12:$D1499,$D1499,L$12:L1499)),2)) - SUMIF($D$12:$D1498,$D1499,N$12:N1498),2),"")</f>
        <v/>
      </c>
      <c r="O1499" s="249" t="str">
        <f>IF(AND(K1499&lt;&gt;"",L1499&lt;&gt;"",M1499&lt;&gt;"",J1499&lt;&gt;"",AH1499&lt;&gt;""),IF(OR(J1499="OZZ",J1499="ZZ"),ROUND(0-SUMIF($D$12:$D1498,$D1499,O$12:O1498),2),IF(M1499=0,0,ROUND(MIN(MIN(17300,TRUNC(0.75*(SUMIF($D$12:$D$2012,$D1499,K$12:K$2012)+SUMIF($D$12:$D$2012,$D1499,L$12:L$2012)),2)+SUMIF($D$12:$D1499,$D1499,AH$12:AH1499))-SUMIF($D$12:$D1498,$D1499,O$12:O1498)-SUMIF($D$12:$D$2012,$D1499,N$12:N$2012),AH1499),2))),"")</f>
        <v/>
      </c>
      <c r="P1499" s="250" t="str">
        <f>IF(J1499&lt;&gt;"",1000 - SUMIF($D$12:$D1498,$D1499,P$12:P1498),"")</f>
        <v/>
      </c>
      <c r="Q1499" s="106"/>
      <c r="R1499" s="247"/>
      <c r="S1499" s="247"/>
      <c r="T1499" s="247"/>
      <c r="U1499" s="248" t="str">
        <f>IF(AND(R1499&lt;&gt;"",S1499&lt;&gt;"",Q1499&lt;&gt;""),ROUND(MIN(IF(OR(Q1499="OZZ",Q1499="ZZ"),5000,17300),TRUNC(0.75*(SUMIF($D$12:$D1499,$D1499,R$12:R1499)+SUMIF($D$12:$D1499,$D1499,S$12:S1499)),2)) - SUMIF($D$12:$D1498,$D1499,U$12:U1498),2),"")</f>
        <v/>
      </c>
      <c r="V1499" s="248" t="str">
        <f>IF(AND(R1499&lt;&gt;"",S1499&lt;&gt;"",T1499&lt;&gt;"",Q1499&lt;&gt;"",AL1499&lt;&gt;""),IF(OR(Q1499="OZZ",Q1499="ZZ"),ROUND(0-SUMIF($D$12:$D1498,$D1499,V$12:V1498),2),IF(T1499=0,0,ROUND(MIN(MIN(17300,TRUNC(0.75*(SUMIF($D$12:$D$2012,$D1499,R$12:R$2012)+SUMIF($D$12:$D$2012,$D1499,S$12:S$2012)),2)+SUMIF($D$12:$D1499,$D1499,AL$12:AL1499))-SUMIF($D$12:$D1498,$D1499,V$12:V1498)-SUMIF($D$12:$D$2012,$D1499,U$12:U$2012),AL1499),2))),"")</f>
        <v/>
      </c>
      <c r="W1499" s="250" t="str">
        <f>IF(Q1499&lt;&gt;"",1000 - SUMIF($D$12:$D1498,$D1499,W$12:W1498),"")</f>
        <v/>
      </c>
      <c r="X1499" s="106"/>
      <c r="Y1499" s="247"/>
      <c r="Z1499" s="247"/>
      <c r="AA1499" s="247"/>
      <c r="AB1499" s="248" t="str">
        <f>IF(AND(Y1499&lt;&gt;"",Z1499&lt;&gt;"",X1499&lt;&gt;""),ROUND(MIN(IF(OR(X1499="OZZ",X1499="ZZ"),5000,17300),TRUNC(0.75*(SUMIF($D$12:$D1499,$D1499,Y$12:Y1499)+SUMIF($D$12:$D1499,$D1499,Z$12:Z1499)),2)) - SUMIF($D$12:$D1498,$D1499,AB$12:AB1498),2),"")</f>
        <v/>
      </c>
      <c r="AC1499" s="251" t="str">
        <f>IF(AND(Y1499&lt;&gt;"",Z1499&lt;&gt;"",AA1499&lt;&gt;"",X1499&lt;&gt;"",AP1499&lt;&gt;""),IF(OR(X1499="OZZ",X1499="ZZ"),ROUND(0-SUMIF($D$12:$D1498,$D1499,AC$12:AC1498),2),IF(AA1499=0,0,ROUND(MIN(MIN(17300,TRUNC(0.75*(SUMIF($D$12:$D$2012,$D1499,Y$12:Y$2012)+SUMIF($D$12:$D$2012,$D1499,Z$12:Z$2012)),2)+SUMIF($D$12:$D1499,$D1499,AP$12:AP1499))-SUMIF($D$12:$D1498,$D1499,AC$12:AC1498)-SUMIF($D$12:$D$2012,$D1499,AB$12:AB$2012),AP1499),2))),"")</f>
        <v/>
      </c>
      <c r="AD1499" s="250" t="str">
        <f>IF(X1499&lt;&gt;"",1000 - SUMIF($D$12:$D1498,$D1499,AD$12:AD1498),"")</f>
        <v/>
      </c>
      <c r="AE1499" s="252"/>
      <c r="AF1499" s="253"/>
      <c r="AG1499" s="254"/>
      <c r="AH1499" s="255" t="str">
        <f t="shared" si="483"/>
        <v/>
      </c>
      <c r="AI1499" s="256"/>
      <c r="AJ1499" s="253"/>
      <c r="AK1499" s="254"/>
      <c r="AL1499" s="255" t="str">
        <f t="shared" si="484"/>
        <v/>
      </c>
      <c r="AM1499" s="256"/>
      <c r="AN1499" s="253"/>
      <c r="AO1499" s="254"/>
      <c r="AP1499" s="255" t="str">
        <f t="shared" si="485"/>
        <v/>
      </c>
      <c r="AQ1499" s="68"/>
      <c r="AR1499" s="68"/>
      <c r="AS1499" s="115"/>
      <c r="AT1499" s="68"/>
      <c r="AU1499" s="113" t="str">
        <f>IF(D1499&lt;&gt; "", IF(COUNTIF($D$12:$D1499,$D1499)&gt;1,0,IF(SUM(N1499,U1499,AB1499)&gt;0,IF(AND(X1499="",OR(Q1499&lt;&gt;"",J1499&lt;&gt;"")),IF(Q1499&lt;&gt;"",Q1499,IF(J1499&lt;&gt;"",J1499,0)),IF(AND(Q1499&lt;&gt;"",J1499&lt;&gt;"",Q1499=J1499),Q1499,X1499)),0)),"")</f>
        <v/>
      </c>
      <c r="AV1499" s="113" t="str">
        <f>IF(D1499&lt;&gt;"",IF(COUNTIF($D$12:$D1499,$D1499)&gt;1,0,IF(SUM(O1499,V1499,AC1499)&gt;0,IF(AND(X1499="",OR(Q1499&lt;&gt;"",J1499&lt;&gt;"")),IF(Q1499&lt;&gt;"",Q1499,IF(J1499&lt;&gt;"",J1499,0)),IF(AND(Q1499&lt;&gt;"",J1499&lt;&gt;"",Q1499=J1499),Q1499,X1499)),0)),"")</f>
        <v/>
      </c>
      <c r="AW1499" s="113" t="str">
        <f>IF(D1499&lt;&gt;"",IF(COUNTIF($D$12:$D1499,$D1499)&gt;1,0,IF(SUM(P1499,W1499,AD1499)&gt;0,IF(AND(X1499="",OR(Q1499&lt;&gt;"",J1499&lt;&gt;"")),IF(Q1499&lt;&gt;"",Q1499,IF(J1499&lt;&gt;"",J1499,0)),IF(AND(Q1499&lt;&gt;"",J1499&lt;&gt;"",Q1499=J1499),Q1499,X1499)),0)),"")</f>
        <v/>
      </c>
      <c r="AX1499" s="68" t="str">
        <f t="shared" si="486"/>
        <v/>
      </c>
      <c r="AY1499" s="68" t="str">
        <f t="shared" si="487"/>
        <v/>
      </c>
      <c r="AZ1499" s="68" t="str">
        <f t="shared" si="488"/>
        <v/>
      </c>
      <c r="BA1499" s="68" t="str">
        <f t="shared" si="489"/>
        <v/>
      </c>
      <c r="BB1499" s="68" t="str">
        <f t="shared" si="490"/>
        <v/>
      </c>
      <c r="BC1499" s="68" t="str">
        <f t="shared" si="491"/>
        <v/>
      </c>
      <c r="BD1499" s="68" t="str">
        <f t="shared" si="492"/>
        <v/>
      </c>
      <c r="BE1499" s="62" t="str">
        <f t="shared" si="493"/>
        <v/>
      </c>
      <c r="BF1499" s="62" t="str">
        <f t="shared" si="494"/>
        <v/>
      </c>
      <c r="BG1499" s="62"/>
      <c r="BH1499" s="62" t="str">
        <f t="shared" si="495"/>
        <v/>
      </c>
      <c r="BI1499" s="62" t="str">
        <f t="shared" si="496"/>
        <v/>
      </c>
      <c r="BJ1499" s="114"/>
      <c r="BK1499" s="62" t="str">
        <f t="shared" si="497"/>
        <v/>
      </c>
      <c r="BL1499" s="62" t="str">
        <f t="shared" si="498"/>
        <v/>
      </c>
      <c r="BM1499" s="62" t="str">
        <f t="shared" si="499"/>
        <v/>
      </c>
      <c r="BN1499" s="62" t="str">
        <f t="shared" si="500"/>
        <v/>
      </c>
      <c r="BO1499" s="62" t="str">
        <f t="shared" si="501"/>
        <v/>
      </c>
      <c r="BP1499" s="62" t="str">
        <f t="shared" si="502"/>
        <v/>
      </c>
      <c r="BQ1499" s="96"/>
      <c r="BR1499" s="96"/>
      <c r="BS1499" s="96"/>
      <c r="BT1499" s="96"/>
      <c r="BU1499" s="96"/>
      <c r="BV1499" s="96"/>
      <c r="BW1499" s="96"/>
      <c r="BX1499" s="96"/>
      <c r="BY1499" s="96"/>
      <c r="BZ1499" s="96"/>
      <c r="CA1499" s="96"/>
      <c r="CB1499" s="96"/>
      <c r="CC1499" s="96"/>
      <c r="CD1499" s="96"/>
      <c r="CE1499" s="96"/>
      <c r="CF1499" s="96"/>
      <c r="CG1499" s="96"/>
      <c r="CH1499" s="96"/>
      <c r="CI1499" s="96"/>
      <c r="CJ1499" s="96"/>
      <c r="CK1499" s="96"/>
      <c r="CL1499" s="96"/>
      <c r="CM1499" s="96"/>
      <c r="CN1499" s="96"/>
      <c r="CO1499" s="96"/>
      <c r="CP1499" s="96"/>
      <c r="CQ1499" s="96"/>
      <c r="CR1499" s="96"/>
      <c r="CS1499" s="96"/>
    </row>
    <row r="1500" spans="1:97" ht="18.75" customHeight="1" x14ac:dyDescent="0.2">
      <c r="A1500" s="3">
        <f t="shared" si="503"/>
        <v>1488</v>
      </c>
      <c r="B1500" s="263"/>
      <c r="C1500" s="263"/>
      <c r="D1500" s="263"/>
      <c r="E1500" s="259"/>
      <c r="F1500" s="259"/>
      <c r="G1500" s="43"/>
      <c r="H1500" s="264"/>
      <c r="I1500" s="261"/>
      <c r="J1500" s="106"/>
      <c r="K1500" s="247"/>
      <c r="L1500" s="247"/>
      <c r="M1500" s="247"/>
      <c r="N1500" s="248" t="str">
        <f>IF(AND(K1500&lt;&gt;"",L1500&lt;&gt;"",J1500&lt;&gt;""),ROUND(MIN(IF(OR(J1500="OZZ",J1500="ZZ"),5000,17300),TRUNC(0.75*(SUMIF($D$12:$D1500,$D1500,K$12:K1500)+SUMIF($D$12:$D1500,$D1500,L$12:L1500)),2)) - SUMIF($D$12:$D1499,$D1500,N$12:N1499),2),"")</f>
        <v/>
      </c>
      <c r="O1500" s="249" t="str">
        <f>IF(AND(K1500&lt;&gt;"",L1500&lt;&gt;"",M1500&lt;&gt;"",J1500&lt;&gt;"",AH1500&lt;&gt;""),IF(OR(J1500="OZZ",J1500="ZZ"),ROUND(0-SUMIF($D$12:$D1499,$D1500,O$12:O1499),2),IF(M1500=0,0,ROUND(MIN(MIN(17300,TRUNC(0.75*(SUMIF($D$12:$D$2012,$D1500,K$12:K$2012)+SUMIF($D$12:$D$2012,$D1500,L$12:L$2012)),2)+SUMIF($D$12:$D1500,$D1500,AH$12:AH1500))-SUMIF($D$12:$D1499,$D1500,O$12:O1499)-SUMIF($D$12:$D$2012,$D1500,N$12:N$2012),AH1500),2))),"")</f>
        <v/>
      </c>
      <c r="P1500" s="250" t="str">
        <f>IF(J1500&lt;&gt;"",1000 - SUMIF($D$12:$D1499,$D1500,P$12:P1499),"")</f>
        <v/>
      </c>
      <c r="Q1500" s="106"/>
      <c r="R1500" s="247"/>
      <c r="S1500" s="247"/>
      <c r="T1500" s="247"/>
      <c r="U1500" s="248" t="str">
        <f>IF(AND(R1500&lt;&gt;"",S1500&lt;&gt;"",Q1500&lt;&gt;""),ROUND(MIN(IF(OR(Q1500="OZZ",Q1500="ZZ"),5000,17300),TRUNC(0.75*(SUMIF($D$12:$D1500,$D1500,R$12:R1500)+SUMIF($D$12:$D1500,$D1500,S$12:S1500)),2)) - SUMIF($D$12:$D1499,$D1500,U$12:U1499),2),"")</f>
        <v/>
      </c>
      <c r="V1500" s="248" t="str">
        <f>IF(AND(R1500&lt;&gt;"",S1500&lt;&gt;"",T1500&lt;&gt;"",Q1500&lt;&gt;"",AL1500&lt;&gt;""),IF(OR(Q1500="OZZ",Q1500="ZZ"),ROUND(0-SUMIF($D$12:$D1499,$D1500,V$12:V1499),2),IF(T1500=0,0,ROUND(MIN(MIN(17300,TRUNC(0.75*(SUMIF($D$12:$D$2012,$D1500,R$12:R$2012)+SUMIF($D$12:$D$2012,$D1500,S$12:S$2012)),2)+SUMIF($D$12:$D1500,$D1500,AL$12:AL1500))-SUMIF($D$12:$D1499,$D1500,V$12:V1499)-SUMIF($D$12:$D$2012,$D1500,U$12:U$2012),AL1500),2))),"")</f>
        <v/>
      </c>
      <c r="W1500" s="250" t="str">
        <f>IF(Q1500&lt;&gt;"",1000 - SUMIF($D$12:$D1499,$D1500,W$12:W1499),"")</f>
        <v/>
      </c>
      <c r="X1500" s="106"/>
      <c r="Y1500" s="247"/>
      <c r="Z1500" s="247"/>
      <c r="AA1500" s="247"/>
      <c r="AB1500" s="248" t="str">
        <f>IF(AND(Y1500&lt;&gt;"",Z1500&lt;&gt;"",X1500&lt;&gt;""),ROUND(MIN(IF(OR(X1500="OZZ",X1500="ZZ"),5000,17300),TRUNC(0.75*(SUMIF($D$12:$D1500,$D1500,Y$12:Y1500)+SUMIF($D$12:$D1500,$D1500,Z$12:Z1500)),2)) - SUMIF($D$12:$D1499,$D1500,AB$12:AB1499),2),"")</f>
        <v/>
      </c>
      <c r="AC1500" s="251" t="str">
        <f>IF(AND(Y1500&lt;&gt;"",Z1500&lt;&gt;"",AA1500&lt;&gt;"",X1500&lt;&gt;"",AP1500&lt;&gt;""),IF(OR(X1500="OZZ",X1500="ZZ"),ROUND(0-SUMIF($D$12:$D1499,$D1500,AC$12:AC1499),2),IF(AA1500=0,0,ROUND(MIN(MIN(17300,TRUNC(0.75*(SUMIF($D$12:$D$2012,$D1500,Y$12:Y$2012)+SUMIF($D$12:$D$2012,$D1500,Z$12:Z$2012)),2)+SUMIF($D$12:$D1500,$D1500,AP$12:AP1500))-SUMIF($D$12:$D1499,$D1500,AC$12:AC1499)-SUMIF($D$12:$D$2012,$D1500,AB$12:AB$2012),AP1500),2))),"")</f>
        <v/>
      </c>
      <c r="AD1500" s="250" t="str">
        <f>IF(X1500&lt;&gt;"",1000 - SUMIF($D$12:$D1499,$D1500,AD$12:AD1499),"")</f>
        <v/>
      </c>
      <c r="AE1500" s="252"/>
      <c r="AF1500" s="253"/>
      <c r="AG1500" s="254"/>
      <c r="AH1500" s="255" t="str">
        <f t="shared" si="483"/>
        <v/>
      </c>
      <c r="AI1500" s="256"/>
      <c r="AJ1500" s="253"/>
      <c r="AK1500" s="254"/>
      <c r="AL1500" s="255" t="str">
        <f t="shared" si="484"/>
        <v/>
      </c>
      <c r="AM1500" s="256"/>
      <c r="AN1500" s="253"/>
      <c r="AO1500" s="254"/>
      <c r="AP1500" s="255" t="str">
        <f t="shared" si="485"/>
        <v/>
      </c>
      <c r="AQ1500" s="68"/>
      <c r="AR1500" s="68"/>
      <c r="AS1500" s="115"/>
      <c r="AT1500" s="68"/>
      <c r="AU1500" s="113" t="str">
        <f>IF(D1500&lt;&gt; "", IF(COUNTIF($D$12:$D1500,$D1500)&gt;1,0,IF(SUM(N1500,U1500,AB1500)&gt;0,IF(AND(X1500="",OR(Q1500&lt;&gt;"",J1500&lt;&gt;"")),IF(Q1500&lt;&gt;"",Q1500,IF(J1500&lt;&gt;"",J1500,0)),IF(AND(Q1500&lt;&gt;"",J1500&lt;&gt;"",Q1500=J1500),Q1500,X1500)),0)),"")</f>
        <v/>
      </c>
      <c r="AV1500" s="113" t="str">
        <f>IF(D1500&lt;&gt;"",IF(COUNTIF($D$12:$D1500,$D1500)&gt;1,0,IF(SUM(O1500,V1500,AC1500)&gt;0,IF(AND(X1500="",OR(Q1500&lt;&gt;"",J1500&lt;&gt;"")),IF(Q1500&lt;&gt;"",Q1500,IF(J1500&lt;&gt;"",J1500,0)),IF(AND(Q1500&lt;&gt;"",J1500&lt;&gt;"",Q1500=J1500),Q1500,X1500)),0)),"")</f>
        <v/>
      </c>
      <c r="AW1500" s="113" t="str">
        <f>IF(D1500&lt;&gt;"",IF(COUNTIF($D$12:$D1500,$D1500)&gt;1,0,IF(SUM(P1500,W1500,AD1500)&gt;0,IF(AND(X1500="",OR(Q1500&lt;&gt;"",J1500&lt;&gt;"")),IF(Q1500&lt;&gt;"",Q1500,IF(J1500&lt;&gt;"",J1500,0)),IF(AND(Q1500&lt;&gt;"",J1500&lt;&gt;"",Q1500=J1500),Q1500,X1500)),0)),"")</f>
        <v/>
      </c>
      <c r="AX1500" s="68" t="str">
        <f t="shared" si="486"/>
        <v/>
      </c>
      <c r="AY1500" s="68" t="str">
        <f t="shared" si="487"/>
        <v/>
      </c>
      <c r="AZ1500" s="68" t="str">
        <f t="shared" si="488"/>
        <v/>
      </c>
      <c r="BA1500" s="68" t="str">
        <f t="shared" si="489"/>
        <v/>
      </c>
      <c r="BB1500" s="68" t="str">
        <f t="shared" si="490"/>
        <v/>
      </c>
      <c r="BC1500" s="68" t="str">
        <f t="shared" si="491"/>
        <v/>
      </c>
      <c r="BD1500" s="68" t="str">
        <f t="shared" si="492"/>
        <v/>
      </c>
      <c r="BE1500" s="62" t="str">
        <f t="shared" si="493"/>
        <v/>
      </c>
      <c r="BF1500" s="62" t="str">
        <f t="shared" si="494"/>
        <v/>
      </c>
      <c r="BG1500" s="62"/>
      <c r="BH1500" s="62" t="str">
        <f t="shared" si="495"/>
        <v/>
      </c>
      <c r="BI1500" s="62" t="str">
        <f t="shared" si="496"/>
        <v/>
      </c>
      <c r="BJ1500" s="114"/>
      <c r="BK1500" s="62" t="str">
        <f t="shared" si="497"/>
        <v/>
      </c>
      <c r="BL1500" s="62" t="str">
        <f t="shared" si="498"/>
        <v/>
      </c>
      <c r="BM1500" s="62" t="str">
        <f t="shared" si="499"/>
        <v/>
      </c>
      <c r="BN1500" s="62" t="str">
        <f t="shared" si="500"/>
        <v/>
      </c>
      <c r="BO1500" s="62" t="str">
        <f t="shared" si="501"/>
        <v/>
      </c>
      <c r="BP1500" s="62" t="str">
        <f t="shared" si="502"/>
        <v/>
      </c>
      <c r="BQ1500" s="96"/>
      <c r="BR1500" s="96"/>
      <c r="BS1500" s="96"/>
      <c r="BT1500" s="96"/>
      <c r="BU1500" s="96"/>
      <c r="BV1500" s="96"/>
      <c r="BW1500" s="96"/>
      <c r="BX1500" s="96"/>
      <c r="BY1500" s="96"/>
      <c r="BZ1500" s="96"/>
      <c r="CA1500" s="96"/>
      <c r="CB1500" s="96"/>
      <c r="CC1500" s="96"/>
      <c r="CD1500" s="96"/>
      <c r="CE1500" s="96"/>
      <c r="CF1500" s="96"/>
      <c r="CG1500" s="96"/>
      <c r="CH1500" s="96"/>
      <c r="CI1500" s="96"/>
      <c r="CJ1500" s="96"/>
      <c r="CK1500" s="96"/>
      <c r="CL1500" s="96"/>
      <c r="CM1500" s="96"/>
      <c r="CN1500" s="96"/>
      <c r="CO1500" s="96"/>
      <c r="CP1500" s="96"/>
      <c r="CQ1500" s="96"/>
      <c r="CR1500" s="96"/>
      <c r="CS1500" s="96"/>
    </row>
    <row r="1501" spans="1:97" ht="18.75" customHeight="1" x14ac:dyDescent="0.2">
      <c r="A1501" s="3">
        <f t="shared" si="503"/>
        <v>1489</v>
      </c>
      <c r="B1501" s="263"/>
      <c r="C1501" s="263"/>
      <c r="D1501" s="263"/>
      <c r="E1501" s="259"/>
      <c r="F1501" s="259"/>
      <c r="G1501" s="43"/>
      <c r="H1501" s="264"/>
      <c r="I1501" s="261"/>
      <c r="J1501" s="106"/>
      <c r="K1501" s="247"/>
      <c r="L1501" s="247"/>
      <c r="M1501" s="247"/>
      <c r="N1501" s="248" t="str">
        <f>IF(AND(K1501&lt;&gt;"",L1501&lt;&gt;"",J1501&lt;&gt;""),ROUND(MIN(IF(OR(J1501="OZZ",J1501="ZZ"),5000,17300),TRUNC(0.75*(SUMIF($D$12:$D1501,$D1501,K$12:K1501)+SUMIF($D$12:$D1501,$D1501,L$12:L1501)),2)) - SUMIF($D$12:$D1500,$D1501,N$12:N1500),2),"")</f>
        <v/>
      </c>
      <c r="O1501" s="249" t="str">
        <f>IF(AND(K1501&lt;&gt;"",L1501&lt;&gt;"",M1501&lt;&gt;"",J1501&lt;&gt;"",AH1501&lt;&gt;""),IF(OR(J1501="OZZ",J1501="ZZ"),ROUND(0-SUMIF($D$12:$D1500,$D1501,O$12:O1500),2),IF(M1501=0,0,ROUND(MIN(MIN(17300,TRUNC(0.75*(SUMIF($D$12:$D$2012,$D1501,K$12:K$2012)+SUMIF($D$12:$D$2012,$D1501,L$12:L$2012)),2)+SUMIF($D$12:$D1501,$D1501,AH$12:AH1501))-SUMIF($D$12:$D1500,$D1501,O$12:O1500)-SUMIF($D$12:$D$2012,$D1501,N$12:N$2012),AH1501),2))),"")</f>
        <v/>
      </c>
      <c r="P1501" s="250" t="str">
        <f>IF(J1501&lt;&gt;"",1000 - SUMIF($D$12:$D1500,$D1501,P$12:P1500),"")</f>
        <v/>
      </c>
      <c r="Q1501" s="106"/>
      <c r="R1501" s="247"/>
      <c r="S1501" s="247"/>
      <c r="T1501" s="247"/>
      <c r="U1501" s="248" t="str">
        <f>IF(AND(R1501&lt;&gt;"",S1501&lt;&gt;"",Q1501&lt;&gt;""),ROUND(MIN(IF(OR(Q1501="OZZ",Q1501="ZZ"),5000,17300),TRUNC(0.75*(SUMIF($D$12:$D1501,$D1501,R$12:R1501)+SUMIF($D$12:$D1501,$D1501,S$12:S1501)),2)) - SUMIF($D$12:$D1500,$D1501,U$12:U1500),2),"")</f>
        <v/>
      </c>
      <c r="V1501" s="248" t="str">
        <f>IF(AND(R1501&lt;&gt;"",S1501&lt;&gt;"",T1501&lt;&gt;"",Q1501&lt;&gt;"",AL1501&lt;&gt;""),IF(OR(Q1501="OZZ",Q1501="ZZ"),ROUND(0-SUMIF($D$12:$D1500,$D1501,V$12:V1500),2),IF(T1501=0,0,ROUND(MIN(MIN(17300,TRUNC(0.75*(SUMIF($D$12:$D$2012,$D1501,R$12:R$2012)+SUMIF($D$12:$D$2012,$D1501,S$12:S$2012)),2)+SUMIF($D$12:$D1501,$D1501,AL$12:AL1501))-SUMIF($D$12:$D1500,$D1501,V$12:V1500)-SUMIF($D$12:$D$2012,$D1501,U$12:U$2012),AL1501),2))),"")</f>
        <v/>
      </c>
      <c r="W1501" s="250" t="str">
        <f>IF(Q1501&lt;&gt;"",1000 - SUMIF($D$12:$D1500,$D1501,W$12:W1500),"")</f>
        <v/>
      </c>
      <c r="X1501" s="106"/>
      <c r="Y1501" s="247"/>
      <c r="Z1501" s="247"/>
      <c r="AA1501" s="247"/>
      <c r="AB1501" s="248" t="str">
        <f>IF(AND(Y1501&lt;&gt;"",Z1501&lt;&gt;"",X1501&lt;&gt;""),ROUND(MIN(IF(OR(X1501="OZZ",X1501="ZZ"),5000,17300),TRUNC(0.75*(SUMIF($D$12:$D1501,$D1501,Y$12:Y1501)+SUMIF($D$12:$D1501,$D1501,Z$12:Z1501)),2)) - SUMIF($D$12:$D1500,$D1501,AB$12:AB1500),2),"")</f>
        <v/>
      </c>
      <c r="AC1501" s="251" t="str">
        <f>IF(AND(Y1501&lt;&gt;"",Z1501&lt;&gt;"",AA1501&lt;&gt;"",X1501&lt;&gt;"",AP1501&lt;&gt;""),IF(OR(X1501="OZZ",X1501="ZZ"),ROUND(0-SUMIF($D$12:$D1500,$D1501,AC$12:AC1500),2),IF(AA1501=0,0,ROUND(MIN(MIN(17300,TRUNC(0.75*(SUMIF($D$12:$D$2012,$D1501,Y$12:Y$2012)+SUMIF($D$12:$D$2012,$D1501,Z$12:Z$2012)),2)+SUMIF($D$12:$D1501,$D1501,AP$12:AP1501))-SUMIF($D$12:$D1500,$D1501,AC$12:AC1500)-SUMIF($D$12:$D$2012,$D1501,AB$12:AB$2012),AP1501),2))),"")</f>
        <v/>
      </c>
      <c r="AD1501" s="250" t="str">
        <f>IF(X1501&lt;&gt;"",1000 - SUMIF($D$12:$D1500,$D1501,AD$12:AD1500),"")</f>
        <v/>
      </c>
      <c r="AE1501" s="252"/>
      <c r="AF1501" s="253"/>
      <c r="AG1501" s="254"/>
      <c r="AH1501" s="255" t="str">
        <f t="shared" si="483"/>
        <v/>
      </c>
      <c r="AI1501" s="256"/>
      <c r="AJ1501" s="253"/>
      <c r="AK1501" s="254"/>
      <c r="AL1501" s="255" t="str">
        <f t="shared" si="484"/>
        <v/>
      </c>
      <c r="AM1501" s="256"/>
      <c r="AN1501" s="253"/>
      <c r="AO1501" s="254"/>
      <c r="AP1501" s="255" t="str">
        <f t="shared" si="485"/>
        <v/>
      </c>
      <c r="AQ1501" s="68"/>
      <c r="AR1501" s="68"/>
      <c r="AS1501" s="115"/>
      <c r="AT1501" s="68"/>
      <c r="AU1501" s="113" t="str">
        <f>IF(D1501&lt;&gt; "", IF(COUNTIF($D$12:$D1501,$D1501)&gt;1,0,IF(SUM(N1501,U1501,AB1501)&gt;0,IF(AND(X1501="",OR(Q1501&lt;&gt;"",J1501&lt;&gt;"")),IF(Q1501&lt;&gt;"",Q1501,IF(J1501&lt;&gt;"",J1501,0)),IF(AND(Q1501&lt;&gt;"",J1501&lt;&gt;"",Q1501=J1501),Q1501,X1501)),0)),"")</f>
        <v/>
      </c>
      <c r="AV1501" s="113" t="str">
        <f>IF(D1501&lt;&gt;"",IF(COUNTIF($D$12:$D1501,$D1501)&gt;1,0,IF(SUM(O1501,V1501,AC1501)&gt;0,IF(AND(X1501="",OR(Q1501&lt;&gt;"",J1501&lt;&gt;"")),IF(Q1501&lt;&gt;"",Q1501,IF(J1501&lt;&gt;"",J1501,0)),IF(AND(Q1501&lt;&gt;"",J1501&lt;&gt;"",Q1501=J1501),Q1501,X1501)),0)),"")</f>
        <v/>
      </c>
      <c r="AW1501" s="113" t="str">
        <f>IF(D1501&lt;&gt;"",IF(COUNTIF($D$12:$D1501,$D1501)&gt;1,0,IF(SUM(P1501,W1501,AD1501)&gt;0,IF(AND(X1501="",OR(Q1501&lt;&gt;"",J1501&lt;&gt;"")),IF(Q1501&lt;&gt;"",Q1501,IF(J1501&lt;&gt;"",J1501,0)),IF(AND(Q1501&lt;&gt;"",J1501&lt;&gt;"",Q1501=J1501),Q1501,X1501)),0)),"")</f>
        <v/>
      </c>
      <c r="AX1501" s="68" t="str">
        <f t="shared" si="486"/>
        <v/>
      </c>
      <c r="AY1501" s="68" t="str">
        <f t="shared" si="487"/>
        <v/>
      </c>
      <c r="AZ1501" s="68" t="str">
        <f t="shared" si="488"/>
        <v/>
      </c>
      <c r="BA1501" s="68" t="str">
        <f t="shared" si="489"/>
        <v/>
      </c>
      <c r="BB1501" s="68" t="str">
        <f t="shared" si="490"/>
        <v/>
      </c>
      <c r="BC1501" s="68" t="str">
        <f t="shared" si="491"/>
        <v/>
      </c>
      <c r="BD1501" s="68" t="str">
        <f t="shared" si="492"/>
        <v/>
      </c>
      <c r="BE1501" s="62" t="str">
        <f t="shared" si="493"/>
        <v/>
      </c>
      <c r="BF1501" s="62" t="str">
        <f t="shared" si="494"/>
        <v/>
      </c>
      <c r="BG1501" s="62"/>
      <c r="BH1501" s="62" t="str">
        <f t="shared" si="495"/>
        <v/>
      </c>
      <c r="BI1501" s="62" t="str">
        <f t="shared" si="496"/>
        <v/>
      </c>
      <c r="BJ1501" s="114"/>
      <c r="BK1501" s="62" t="str">
        <f t="shared" si="497"/>
        <v/>
      </c>
      <c r="BL1501" s="62" t="str">
        <f t="shared" si="498"/>
        <v/>
      </c>
      <c r="BM1501" s="62" t="str">
        <f t="shared" si="499"/>
        <v/>
      </c>
      <c r="BN1501" s="62" t="str">
        <f t="shared" si="500"/>
        <v/>
      </c>
      <c r="BO1501" s="62" t="str">
        <f t="shared" si="501"/>
        <v/>
      </c>
      <c r="BP1501" s="62" t="str">
        <f t="shared" si="502"/>
        <v/>
      </c>
      <c r="BQ1501" s="96"/>
      <c r="BR1501" s="96"/>
      <c r="BS1501" s="96"/>
      <c r="BT1501" s="96"/>
      <c r="BU1501" s="96"/>
      <c r="BV1501" s="96"/>
      <c r="BW1501" s="96"/>
      <c r="BX1501" s="96"/>
      <c r="BY1501" s="96"/>
      <c r="BZ1501" s="96"/>
      <c r="CA1501" s="96"/>
      <c r="CB1501" s="96"/>
      <c r="CC1501" s="96"/>
      <c r="CD1501" s="96"/>
      <c r="CE1501" s="96"/>
      <c r="CF1501" s="96"/>
      <c r="CG1501" s="96"/>
      <c r="CH1501" s="96"/>
      <c r="CI1501" s="96"/>
      <c r="CJ1501" s="96"/>
      <c r="CK1501" s="96"/>
      <c r="CL1501" s="96"/>
      <c r="CM1501" s="96"/>
      <c r="CN1501" s="96"/>
      <c r="CO1501" s="96"/>
      <c r="CP1501" s="96"/>
      <c r="CQ1501" s="96"/>
      <c r="CR1501" s="96"/>
      <c r="CS1501" s="96"/>
    </row>
    <row r="1502" spans="1:97" ht="18.75" customHeight="1" x14ac:dyDescent="0.2">
      <c r="A1502" s="3">
        <f t="shared" si="503"/>
        <v>1490</v>
      </c>
      <c r="B1502" s="263"/>
      <c r="C1502" s="263"/>
      <c r="D1502" s="263"/>
      <c r="E1502" s="259"/>
      <c r="F1502" s="259"/>
      <c r="G1502" s="43"/>
      <c r="H1502" s="264"/>
      <c r="I1502" s="261"/>
      <c r="J1502" s="106"/>
      <c r="K1502" s="247"/>
      <c r="L1502" s="247"/>
      <c r="M1502" s="247"/>
      <c r="N1502" s="248" t="str">
        <f>IF(AND(K1502&lt;&gt;"",L1502&lt;&gt;"",J1502&lt;&gt;""),ROUND(MIN(IF(OR(J1502="OZZ",J1502="ZZ"),5000,17300),TRUNC(0.75*(SUMIF($D$12:$D1502,$D1502,K$12:K1502)+SUMIF($D$12:$D1502,$D1502,L$12:L1502)),2)) - SUMIF($D$12:$D1501,$D1502,N$12:N1501),2),"")</f>
        <v/>
      </c>
      <c r="O1502" s="249" t="str">
        <f>IF(AND(K1502&lt;&gt;"",L1502&lt;&gt;"",M1502&lt;&gt;"",J1502&lt;&gt;"",AH1502&lt;&gt;""),IF(OR(J1502="OZZ",J1502="ZZ"),ROUND(0-SUMIF($D$12:$D1501,$D1502,O$12:O1501),2),IF(M1502=0,0,ROUND(MIN(MIN(17300,TRUNC(0.75*(SUMIF($D$12:$D$2012,$D1502,K$12:K$2012)+SUMIF($D$12:$D$2012,$D1502,L$12:L$2012)),2)+SUMIF($D$12:$D1502,$D1502,AH$12:AH1502))-SUMIF($D$12:$D1501,$D1502,O$12:O1501)-SUMIF($D$12:$D$2012,$D1502,N$12:N$2012),AH1502),2))),"")</f>
        <v/>
      </c>
      <c r="P1502" s="250" t="str">
        <f>IF(J1502&lt;&gt;"",1000 - SUMIF($D$12:$D1501,$D1502,P$12:P1501),"")</f>
        <v/>
      </c>
      <c r="Q1502" s="106"/>
      <c r="R1502" s="247"/>
      <c r="S1502" s="247"/>
      <c r="T1502" s="247"/>
      <c r="U1502" s="248" t="str">
        <f>IF(AND(R1502&lt;&gt;"",S1502&lt;&gt;"",Q1502&lt;&gt;""),ROUND(MIN(IF(OR(Q1502="OZZ",Q1502="ZZ"),5000,17300),TRUNC(0.75*(SUMIF($D$12:$D1502,$D1502,R$12:R1502)+SUMIF($D$12:$D1502,$D1502,S$12:S1502)),2)) - SUMIF($D$12:$D1501,$D1502,U$12:U1501),2),"")</f>
        <v/>
      </c>
      <c r="V1502" s="248" t="str">
        <f>IF(AND(R1502&lt;&gt;"",S1502&lt;&gt;"",T1502&lt;&gt;"",Q1502&lt;&gt;"",AL1502&lt;&gt;""),IF(OR(Q1502="OZZ",Q1502="ZZ"),ROUND(0-SUMIF($D$12:$D1501,$D1502,V$12:V1501),2),IF(T1502=0,0,ROUND(MIN(MIN(17300,TRUNC(0.75*(SUMIF($D$12:$D$2012,$D1502,R$12:R$2012)+SUMIF($D$12:$D$2012,$D1502,S$12:S$2012)),2)+SUMIF($D$12:$D1502,$D1502,AL$12:AL1502))-SUMIF($D$12:$D1501,$D1502,V$12:V1501)-SUMIF($D$12:$D$2012,$D1502,U$12:U$2012),AL1502),2))),"")</f>
        <v/>
      </c>
      <c r="W1502" s="250" t="str">
        <f>IF(Q1502&lt;&gt;"",1000 - SUMIF($D$12:$D1501,$D1502,W$12:W1501),"")</f>
        <v/>
      </c>
      <c r="X1502" s="106"/>
      <c r="Y1502" s="247"/>
      <c r="Z1502" s="247"/>
      <c r="AA1502" s="247"/>
      <c r="AB1502" s="248" t="str">
        <f>IF(AND(Y1502&lt;&gt;"",Z1502&lt;&gt;"",X1502&lt;&gt;""),ROUND(MIN(IF(OR(X1502="OZZ",X1502="ZZ"),5000,17300),TRUNC(0.75*(SUMIF($D$12:$D1502,$D1502,Y$12:Y1502)+SUMIF($D$12:$D1502,$D1502,Z$12:Z1502)),2)) - SUMIF($D$12:$D1501,$D1502,AB$12:AB1501),2),"")</f>
        <v/>
      </c>
      <c r="AC1502" s="251" t="str">
        <f>IF(AND(Y1502&lt;&gt;"",Z1502&lt;&gt;"",AA1502&lt;&gt;"",X1502&lt;&gt;"",AP1502&lt;&gt;""),IF(OR(X1502="OZZ",X1502="ZZ"),ROUND(0-SUMIF($D$12:$D1501,$D1502,AC$12:AC1501),2),IF(AA1502=0,0,ROUND(MIN(MIN(17300,TRUNC(0.75*(SUMIF($D$12:$D$2012,$D1502,Y$12:Y$2012)+SUMIF($D$12:$D$2012,$D1502,Z$12:Z$2012)),2)+SUMIF($D$12:$D1502,$D1502,AP$12:AP1502))-SUMIF($D$12:$D1501,$D1502,AC$12:AC1501)-SUMIF($D$12:$D$2012,$D1502,AB$12:AB$2012),AP1502),2))),"")</f>
        <v/>
      </c>
      <c r="AD1502" s="250" t="str">
        <f>IF(X1502&lt;&gt;"",1000 - SUMIF($D$12:$D1501,$D1502,AD$12:AD1501),"")</f>
        <v/>
      </c>
      <c r="AE1502" s="252"/>
      <c r="AF1502" s="253"/>
      <c r="AG1502" s="254"/>
      <c r="AH1502" s="255" t="str">
        <f t="shared" si="483"/>
        <v/>
      </c>
      <c r="AI1502" s="256"/>
      <c r="AJ1502" s="253"/>
      <c r="AK1502" s="254"/>
      <c r="AL1502" s="255" t="str">
        <f t="shared" si="484"/>
        <v/>
      </c>
      <c r="AM1502" s="256"/>
      <c r="AN1502" s="253"/>
      <c r="AO1502" s="254"/>
      <c r="AP1502" s="255" t="str">
        <f t="shared" si="485"/>
        <v/>
      </c>
      <c r="AQ1502" s="68"/>
      <c r="AR1502" s="68"/>
      <c r="AS1502" s="115"/>
      <c r="AT1502" s="68"/>
      <c r="AU1502" s="113" t="str">
        <f>IF(D1502&lt;&gt; "", IF(COUNTIF($D$12:$D1502,$D1502)&gt;1,0,IF(SUM(N1502,U1502,AB1502)&gt;0,IF(AND(X1502="",OR(Q1502&lt;&gt;"",J1502&lt;&gt;"")),IF(Q1502&lt;&gt;"",Q1502,IF(J1502&lt;&gt;"",J1502,0)),IF(AND(Q1502&lt;&gt;"",J1502&lt;&gt;"",Q1502=J1502),Q1502,X1502)),0)),"")</f>
        <v/>
      </c>
      <c r="AV1502" s="113" t="str">
        <f>IF(D1502&lt;&gt;"",IF(COUNTIF($D$12:$D1502,$D1502)&gt;1,0,IF(SUM(O1502,V1502,AC1502)&gt;0,IF(AND(X1502="",OR(Q1502&lt;&gt;"",J1502&lt;&gt;"")),IF(Q1502&lt;&gt;"",Q1502,IF(J1502&lt;&gt;"",J1502,0)),IF(AND(Q1502&lt;&gt;"",J1502&lt;&gt;"",Q1502=J1502),Q1502,X1502)),0)),"")</f>
        <v/>
      </c>
      <c r="AW1502" s="113" t="str">
        <f>IF(D1502&lt;&gt;"",IF(COUNTIF($D$12:$D1502,$D1502)&gt;1,0,IF(SUM(P1502,W1502,AD1502)&gt;0,IF(AND(X1502="",OR(Q1502&lt;&gt;"",J1502&lt;&gt;"")),IF(Q1502&lt;&gt;"",Q1502,IF(J1502&lt;&gt;"",J1502,0)),IF(AND(Q1502&lt;&gt;"",J1502&lt;&gt;"",Q1502=J1502),Q1502,X1502)),0)),"")</f>
        <v/>
      </c>
      <c r="AX1502" s="68" t="str">
        <f t="shared" si="486"/>
        <v/>
      </c>
      <c r="AY1502" s="68" t="str">
        <f t="shared" si="487"/>
        <v/>
      </c>
      <c r="AZ1502" s="68" t="str">
        <f t="shared" si="488"/>
        <v/>
      </c>
      <c r="BA1502" s="68" t="str">
        <f t="shared" si="489"/>
        <v/>
      </c>
      <c r="BB1502" s="68" t="str">
        <f t="shared" si="490"/>
        <v/>
      </c>
      <c r="BC1502" s="68" t="str">
        <f t="shared" si="491"/>
        <v/>
      </c>
      <c r="BD1502" s="68" t="str">
        <f t="shared" si="492"/>
        <v/>
      </c>
      <c r="BE1502" s="62" t="str">
        <f t="shared" si="493"/>
        <v/>
      </c>
      <c r="BF1502" s="62" t="str">
        <f t="shared" si="494"/>
        <v/>
      </c>
      <c r="BG1502" s="62"/>
      <c r="BH1502" s="62" t="str">
        <f t="shared" si="495"/>
        <v/>
      </c>
      <c r="BI1502" s="62" t="str">
        <f t="shared" si="496"/>
        <v/>
      </c>
      <c r="BJ1502" s="114"/>
      <c r="BK1502" s="62" t="str">
        <f t="shared" si="497"/>
        <v/>
      </c>
      <c r="BL1502" s="62" t="str">
        <f t="shared" si="498"/>
        <v/>
      </c>
      <c r="BM1502" s="62" t="str">
        <f t="shared" si="499"/>
        <v/>
      </c>
      <c r="BN1502" s="62" t="str">
        <f t="shared" si="500"/>
        <v/>
      </c>
      <c r="BO1502" s="62" t="str">
        <f t="shared" si="501"/>
        <v/>
      </c>
      <c r="BP1502" s="62" t="str">
        <f t="shared" si="502"/>
        <v/>
      </c>
      <c r="BQ1502" s="96"/>
      <c r="BR1502" s="96"/>
      <c r="BS1502" s="96"/>
      <c r="BT1502" s="96"/>
      <c r="BU1502" s="96"/>
      <c r="BV1502" s="96"/>
      <c r="BW1502" s="96"/>
      <c r="BX1502" s="96"/>
      <c r="BY1502" s="96"/>
      <c r="BZ1502" s="96"/>
      <c r="CA1502" s="96"/>
      <c r="CB1502" s="96"/>
      <c r="CC1502" s="96"/>
      <c r="CD1502" s="96"/>
      <c r="CE1502" s="96"/>
      <c r="CF1502" s="96"/>
      <c r="CG1502" s="96"/>
      <c r="CH1502" s="96"/>
      <c r="CI1502" s="96"/>
      <c r="CJ1502" s="96"/>
      <c r="CK1502" s="96"/>
      <c r="CL1502" s="96"/>
      <c r="CM1502" s="96"/>
      <c r="CN1502" s="96"/>
      <c r="CO1502" s="96"/>
      <c r="CP1502" s="96"/>
      <c r="CQ1502" s="96"/>
      <c r="CR1502" s="96"/>
      <c r="CS1502" s="96"/>
    </row>
    <row r="1503" spans="1:97" ht="18.75" customHeight="1" x14ac:dyDescent="0.2">
      <c r="A1503" s="3">
        <f t="shared" si="503"/>
        <v>1491</v>
      </c>
      <c r="B1503" s="263"/>
      <c r="C1503" s="263"/>
      <c r="D1503" s="263"/>
      <c r="E1503" s="259"/>
      <c r="F1503" s="259"/>
      <c r="G1503" s="43"/>
      <c r="H1503" s="264"/>
      <c r="I1503" s="261"/>
      <c r="J1503" s="106"/>
      <c r="K1503" s="247"/>
      <c r="L1503" s="247"/>
      <c r="M1503" s="247"/>
      <c r="N1503" s="248" t="str">
        <f>IF(AND(K1503&lt;&gt;"",L1503&lt;&gt;"",J1503&lt;&gt;""),ROUND(MIN(IF(OR(J1503="OZZ",J1503="ZZ"),5000,17300),TRUNC(0.75*(SUMIF($D$12:$D1503,$D1503,K$12:K1503)+SUMIF($D$12:$D1503,$D1503,L$12:L1503)),2)) - SUMIF($D$12:$D1502,$D1503,N$12:N1502),2),"")</f>
        <v/>
      </c>
      <c r="O1503" s="249" t="str">
        <f>IF(AND(K1503&lt;&gt;"",L1503&lt;&gt;"",M1503&lt;&gt;"",J1503&lt;&gt;"",AH1503&lt;&gt;""),IF(OR(J1503="OZZ",J1503="ZZ"),ROUND(0-SUMIF($D$12:$D1502,$D1503,O$12:O1502),2),IF(M1503=0,0,ROUND(MIN(MIN(17300,TRUNC(0.75*(SUMIF($D$12:$D$2012,$D1503,K$12:K$2012)+SUMIF($D$12:$D$2012,$D1503,L$12:L$2012)),2)+SUMIF($D$12:$D1503,$D1503,AH$12:AH1503))-SUMIF($D$12:$D1502,$D1503,O$12:O1502)-SUMIF($D$12:$D$2012,$D1503,N$12:N$2012),AH1503),2))),"")</f>
        <v/>
      </c>
      <c r="P1503" s="250" t="str">
        <f>IF(J1503&lt;&gt;"",1000 - SUMIF($D$12:$D1502,$D1503,P$12:P1502),"")</f>
        <v/>
      </c>
      <c r="Q1503" s="106"/>
      <c r="R1503" s="247"/>
      <c r="S1503" s="247"/>
      <c r="T1503" s="247"/>
      <c r="U1503" s="248" t="str">
        <f>IF(AND(R1503&lt;&gt;"",S1503&lt;&gt;"",Q1503&lt;&gt;""),ROUND(MIN(IF(OR(Q1503="OZZ",Q1503="ZZ"),5000,17300),TRUNC(0.75*(SUMIF($D$12:$D1503,$D1503,R$12:R1503)+SUMIF($D$12:$D1503,$D1503,S$12:S1503)),2)) - SUMIF($D$12:$D1502,$D1503,U$12:U1502),2),"")</f>
        <v/>
      </c>
      <c r="V1503" s="248" t="str">
        <f>IF(AND(R1503&lt;&gt;"",S1503&lt;&gt;"",T1503&lt;&gt;"",Q1503&lt;&gt;"",AL1503&lt;&gt;""),IF(OR(Q1503="OZZ",Q1503="ZZ"),ROUND(0-SUMIF($D$12:$D1502,$D1503,V$12:V1502),2),IF(T1503=0,0,ROUND(MIN(MIN(17300,TRUNC(0.75*(SUMIF($D$12:$D$2012,$D1503,R$12:R$2012)+SUMIF($D$12:$D$2012,$D1503,S$12:S$2012)),2)+SUMIF($D$12:$D1503,$D1503,AL$12:AL1503))-SUMIF($D$12:$D1502,$D1503,V$12:V1502)-SUMIF($D$12:$D$2012,$D1503,U$12:U$2012),AL1503),2))),"")</f>
        <v/>
      </c>
      <c r="W1503" s="250" t="str">
        <f>IF(Q1503&lt;&gt;"",1000 - SUMIF($D$12:$D1502,$D1503,W$12:W1502),"")</f>
        <v/>
      </c>
      <c r="X1503" s="106"/>
      <c r="Y1503" s="247"/>
      <c r="Z1503" s="247"/>
      <c r="AA1503" s="247"/>
      <c r="AB1503" s="248" t="str">
        <f>IF(AND(Y1503&lt;&gt;"",Z1503&lt;&gt;"",X1503&lt;&gt;""),ROUND(MIN(IF(OR(X1503="OZZ",X1503="ZZ"),5000,17300),TRUNC(0.75*(SUMIF($D$12:$D1503,$D1503,Y$12:Y1503)+SUMIF($D$12:$D1503,$D1503,Z$12:Z1503)),2)) - SUMIF($D$12:$D1502,$D1503,AB$12:AB1502),2),"")</f>
        <v/>
      </c>
      <c r="AC1503" s="251" t="str">
        <f>IF(AND(Y1503&lt;&gt;"",Z1503&lt;&gt;"",AA1503&lt;&gt;"",X1503&lt;&gt;"",AP1503&lt;&gt;""),IF(OR(X1503="OZZ",X1503="ZZ"),ROUND(0-SUMIF($D$12:$D1502,$D1503,AC$12:AC1502),2),IF(AA1503=0,0,ROUND(MIN(MIN(17300,TRUNC(0.75*(SUMIF($D$12:$D$2012,$D1503,Y$12:Y$2012)+SUMIF($D$12:$D$2012,$D1503,Z$12:Z$2012)),2)+SUMIF($D$12:$D1503,$D1503,AP$12:AP1503))-SUMIF($D$12:$D1502,$D1503,AC$12:AC1502)-SUMIF($D$12:$D$2012,$D1503,AB$12:AB$2012),AP1503),2))),"")</f>
        <v/>
      </c>
      <c r="AD1503" s="250" t="str">
        <f>IF(X1503&lt;&gt;"",1000 - SUMIF($D$12:$D1502,$D1503,AD$12:AD1502),"")</f>
        <v/>
      </c>
      <c r="AE1503" s="252"/>
      <c r="AF1503" s="253"/>
      <c r="AG1503" s="254"/>
      <c r="AH1503" s="255" t="str">
        <f t="shared" si="483"/>
        <v/>
      </c>
      <c r="AI1503" s="256"/>
      <c r="AJ1503" s="253"/>
      <c r="AK1503" s="254"/>
      <c r="AL1503" s="255" t="str">
        <f t="shared" si="484"/>
        <v/>
      </c>
      <c r="AM1503" s="256"/>
      <c r="AN1503" s="253"/>
      <c r="AO1503" s="254"/>
      <c r="AP1503" s="255" t="str">
        <f t="shared" si="485"/>
        <v/>
      </c>
      <c r="AQ1503" s="68"/>
      <c r="AR1503" s="68"/>
      <c r="AS1503" s="115"/>
      <c r="AT1503" s="68"/>
      <c r="AU1503" s="113" t="str">
        <f>IF(D1503&lt;&gt; "", IF(COUNTIF($D$12:$D1503,$D1503)&gt;1,0,IF(SUM(N1503,U1503,AB1503)&gt;0,IF(AND(X1503="",OR(Q1503&lt;&gt;"",J1503&lt;&gt;"")),IF(Q1503&lt;&gt;"",Q1503,IF(J1503&lt;&gt;"",J1503,0)),IF(AND(Q1503&lt;&gt;"",J1503&lt;&gt;"",Q1503=J1503),Q1503,X1503)),0)),"")</f>
        <v/>
      </c>
      <c r="AV1503" s="113" t="str">
        <f>IF(D1503&lt;&gt;"",IF(COUNTIF($D$12:$D1503,$D1503)&gt;1,0,IF(SUM(O1503,V1503,AC1503)&gt;0,IF(AND(X1503="",OR(Q1503&lt;&gt;"",J1503&lt;&gt;"")),IF(Q1503&lt;&gt;"",Q1503,IF(J1503&lt;&gt;"",J1503,0)),IF(AND(Q1503&lt;&gt;"",J1503&lt;&gt;"",Q1503=J1503),Q1503,X1503)),0)),"")</f>
        <v/>
      </c>
      <c r="AW1503" s="113" t="str">
        <f>IF(D1503&lt;&gt;"",IF(COUNTIF($D$12:$D1503,$D1503)&gt;1,0,IF(SUM(P1503,W1503,AD1503)&gt;0,IF(AND(X1503="",OR(Q1503&lt;&gt;"",J1503&lt;&gt;"")),IF(Q1503&lt;&gt;"",Q1503,IF(J1503&lt;&gt;"",J1503,0)),IF(AND(Q1503&lt;&gt;"",J1503&lt;&gt;"",Q1503=J1503),Q1503,X1503)),0)),"")</f>
        <v/>
      </c>
      <c r="AX1503" s="68" t="str">
        <f t="shared" si="486"/>
        <v/>
      </c>
      <c r="AY1503" s="68" t="str">
        <f t="shared" si="487"/>
        <v/>
      </c>
      <c r="AZ1503" s="68" t="str">
        <f t="shared" si="488"/>
        <v/>
      </c>
      <c r="BA1503" s="68" t="str">
        <f t="shared" si="489"/>
        <v/>
      </c>
      <c r="BB1503" s="68" t="str">
        <f t="shared" si="490"/>
        <v/>
      </c>
      <c r="BC1503" s="68" t="str">
        <f t="shared" si="491"/>
        <v/>
      </c>
      <c r="BD1503" s="68" t="str">
        <f t="shared" si="492"/>
        <v/>
      </c>
      <c r="BE1503" s="62" t="str">
        <f t="shared" si="493"/>
        <v/>
      </c>
      <c r="BF1503" s="62" t="str">
        <f t="shared" si="494"/>
        <v/>
      </c>
      <c r="BG1503" s="62"/>
      <c r="BH1503" s="62" t="str">
        <f t="shared" si="495"/>
        <v/>
      </c>
      <c r="BI1503" s="62" t="str">
        <f t="shared" si="496"/>
        <v/>
      </c>
      <c r="BJ1503" s="114"/>
      <c r="BK1503" s="62" t="str">
        <f t="shared" si="497"/>
        <v/>
      </c>
      <c r="BL1503" s="62" t="str">
        <f t="shared" si="498"/>
        <v/>
      </c>
      <c r="BM1503" s="62" t="str">
        <f t="shared" si="499"/>
        <v/>
      </c>
      <c r="BN1503" s="62" t="str">
        <f t="shared" si="500"/>
        <v/>
      </c>
      <c r="BO1503" s="62" t="str">
        <f t="shared" si="501"/>
        <v/>
      </c>
      <c r="BP1503" s="62" t="str">
        <f t="shared" si="502"/>
        <v/>
      </c>
      <c r="BQ1503" s="96"/>
      <c r="BR1503" s="96"/>
      <c r="BS1503" s="96"/>
      <c r="BT1503" s="96"/>
      <c r="BU1503" s="96"/>
      <c r="BV1503" s="96"/>
      <c r="BW1503" s="96"/>
      <c r="BX1503" s="96"/>
      <c r="BY1503" s="96"/>
      <c r="BZ1503" s="96"/>
      <c r="CA1503" s="96"/>
      <c r="CB1503" s="96"/>
      <c r="CC1503" s="96"/>
      <c r="CD1503" s="96"/>
      <c r="CE1503" s="96"/>
      <c r="CF1503" s="96"/>
      <c r="CG1503" s="96"/>
      <c r="CH1503" s="96"/>
      <c r="CI1503" s="96"/>
      <c r="CJ1503" s="96"/>
      <c r="CK1503" s="96"/>
      <c r="CL1503" s="96"/>
      <c r="CM1503" s="96"/>
      <c r="CN1503" s="96"/>
      <c r="CO1503" s="96"/>
      <c r="CP1503" s="96"/>
      <c r="CQ1503" s="96"/>
      <c r="CR1503" s="96"/>
      <c r="CS1503" s="96"/>
    </row>
    <row r="1504" spans="1:97" ht="18.75" customHeight="1" x14ac:dyDescent="0.2">
      <c r="A1504" s="3">
        <f t="shared" si="503"/>
        <v>1492</v>
      </c>
      <c r="B1504" s="263"/>
      <c r="C1504" s="263"/>
      <c r="D1504" s="263"/>
      <c r="E1504" s="259"/>
      <c r="F1504" s="259"/>
      <c r="G1504" s="43"/>
      <c r="H1504" s="264"/>
      <c r="I1504" s="261"/>
      <c r="J1504" s="106"/>
      <c r="K1504" s="247"/>
      <c r="L1504" s="247"/>
      <c r="M1504" s="247"/>
      <c r="N1504" s="248" t="str">
        <f>IF(AND(K1504&lt;&gt;"",L1504&lt;&gt;"",J1504&lt;&gt;""),ROUND(MIN(IF(OR(J1504="OZZ",J1504="ZZ"),5000,17300),TRUNC(0.75*(SUMIF($D$12:$D1504,$D1504,K$12:K1504)+SUMIF($D$12:$D1504,$D1504,L$12:L1504)),2)) - SUMIF($D$12:$D1503,$D1504,N$12:N1503),2),"")</f>
        <v/>
      </c>
      <c r="O1504" s="249" t="str">
        <f>IF(AND(K1504&lt;&gt;"",L1504&lt;&gt;"",M1504&lt;&gt;"",J1504&lt;&gt;"",AH1504&lt;&gt;""),IF(OR(J1504="OZZ",J1504="ZZ"),ROUND(0-SUMIF($D$12:$D1503,$D1504,O$12:O1503),2),IF(M1504=0,0,ROUND(MIN(MIN(17300,TRUNC(0.75*(SUMIF($D$12:$D$2012,$D1504,K$12:K$2012)+SUMIF($D$12:$D$2012,$D1504,L$12:L$2012)),2)+SUMIF($D$12:$D1504,$D1504,AH$12:AH1504))-SUMIF($D$12:$D1503,$D1504,O$12:O1503)-SUMIF($D$12:$D$2012,$D1504,N$12:N$2012),AH1504),2))),"")</f>
        <v/>
      </c>
      <c r="P1504" s="250" t="str">
        <f>IF(J1504&lt;&gt;"",1000 - SUMIF($D$12:$D1503,$D1504,P$12:P1503),"")</f>
        <v/>
      </c>
      <c r="Q1504" s="106"/>
      <c r="R1504" s="247"/>
      <c r="S1504" s="247"/>
      <c r="T1504" s="247"/>
      <c r="U1504" s="248" t="str">
        <f>IF(AND(R1504&lt;&gt;"",S1504&lt;&gt;"",Q1504&lt;&gt;""),ROUND(MIN(IF(OR(Q1504="OZZ",Q1504="ZZ"),5000,17300),TRUNC(0.75*(SUMIF($D$12:$D1504,$D1504,R$12:R1504)+SUMIF($D$12:$D1504,$D1504,S$12:S1504)),2)) - SUMIF($D$12:$D1503,$D1504,U$12:U1503),2),"")</f>
        <v/>
      </c>
      <c r="V1504" s="248" t="str">
        <f>IF(AND(R1504&lt;&gt;"",S1504&lt;&gt;"",T1504&lt;&gt;"",Q1504&lt;&gt;"",AL1504&lt;&gt;""),IF(OR(Q1504="OZZ",Q1504="ZZ"),ROUND(0-SUMIF($D$12:$D1503,$D1504,V$12:V1503),2),IF(T1504=0,0,ROUND(MIN(MIN(17300,TRUNC(0.75*(SUMIF($D$12:$D$2012,$D1504,R$12:R$2012)+SUMIF($D$12:$D$2012,$D1504,S$12:S$2012)),2)+SUMIF($D$12:$D1504,$D1504,AL$12:AL1504))-SUMIF($D$12:$D1503,$D1504,V$12:V1503)-SUMIF($D$12:$D$2012,$D1504,U$12:U$2012),AL1504),2))),"")</f>
        <v/>
      </c>
      <c r="W1504" s="250" t="str">
        <f>IF(Q1504&lt;&gt;"",1000 - SUMIF($D$12:$D1503,$D1504,W$12:W1503),"")</f>
        <v/>
      </c>
      <c r="X1504" s="106"/>
      <c r="Y1504" s="247"/>
      <c r="Z1504" s="247"/>
      <c r="AA1504" s="247"/>
      <c r="AB1504" s="248" t="str">
        <f>IF(AND(Y1504&lt;&gt;"",Z1504&lt;&gt;"",X1504&lt;&gt;""),ROUND(MIN(IF(OR(X1504="OZZ",X1504="ZZ"),5000,17300),TRUNC(0.75*(SUMIF($D$12:$D1504,$D1504,Y$12:Y1504)+SUMIF($D$12:$D1504,$D1504,Z$12:Z1504)),2)) - SUMIF($D$12:$D1503,$D1504,AB$12:AB1503),2),"")</f>
        <v/>
      </c>
      <c r="AC1504" s="251" t="str">
        <f>IF(AND(Y1504&lt;&gt;"",Z1504&lt;&gt;"",AA1504&lt;&gt;"",X1504&lt;&gt;"",AP1504&lt;&gt;""),IF(OR(X1504="OZZ",X1504="ZZ"),ROUND(0-SUMIF($D$12:$D1503,$D1504,AC$12:AC1503),2),IF(AA1504=0,0,ROUND(MIN(MIN(17300,TRUNC(0.75*(SUMIF($D$12:$D$2012,$D1504,Y$12:Y$2012)+SUMIF($D$12:$D$2012,$D1504,Z$12:Z$2012)),2)+SUMIF($D$12:$D1504,$D1504,AP$12:AP1504))-SUMIF($D$12:$D1503,$D1504,AC$12:AC1503)-SUMIF($D$12:$D$2012,$D1504,AB$12:AB$2012),AP1504),2))),"")</f>
        <v/>
      </c>
      <c r="AD1504" s="250" t="str">
        <f>IF(X1504&lt;&gt;"",1000 - SUMIF($D$12:$D1503,$D1504,AD$12:AD1503),"")</f>
        <v/>
      </c>
      <c r="AE1504" s="252"/>
      <c r="AF1504" s="253"/>
      <c r="AG1504" s="254"/>
      <c r="AH1504" s="255" t="str">
        <f t="shared" si="483"/>
        <v/>
      </c>
      <c r="AI1504" s="256"/>
      <c r="AJ1504" s="253"/>
      <c r="AK1504" s="254"/>
      <c r="AL1504" s="255" t="str">
        <f t="shared" si="484"/>
        <v/>
      </c>
      <c r="AM1504" s="256"/>
      <c r="AN1504" s="253"/>
      <c r="AO1504" s="254"/>
      <c r="AP1504" s="255" t="str">
        <f t="shared" si="485"/>
        <v/>
      </c>
      <c r="AQ1504" s="68"/>
      <c r="AR1504" s="68"/>
      <c r="AS1504" s="115"/>
      <c r="AT1504" s="68"/>
      <c r="AU1504" s="113" t="str">
        <f>IF(D1504&lt;&gt; "", IF(COUNTIF($D$12:$D1504,$D1504)&gt;1,0,IF(SUM(N1504,U1504,AB1504)&gt;0,IF(AND(X1504="",OR(Q1504&lt;&gt;"",J1504&lt;&gt;"")),IF(Q1504&lt;&gt;"",Q1504,IF(J1504&lt;&gt;"",J1504,0)),IF(AND(Q1504&lt;&gt;"",J1504&lt;&gt;"",Q1504=J1504),Q1504,X1504)),0)),"")</f>
        <v/>
      </c>
      <c r="AV1504" s="113" t="str">
        <f>IF(D1504&lt;&gt;"",IF(COUNTIF($D$12:$D1504,$D1504)&gt;1,0,IF(SUM(O1504,V1504,AC1504)&gt;0,IF(AND(X1504="",OR(Q1504&lt;&gt;"",J1504&lt;&gt;"")),IF(Q1504&lt;&gt;"",Q1504,IF(J1504&lt;&gt;"",J1504,0)),IF(AND(Q1504&lt;&gt;"",J1504&lt;&gt;"",Q1504=J1504),Q1504,X1504)),0)),"")</f>
        <v/>
      </c>
      <c r="AW1504" s="113" t="str">
        <f>IF(D1504&lt;&gt;"",IF(COUNTIF($D$12:$D1504,$D1504)&gt;1,0,IF(SUM(P1504,W1504,AD1504)&gt;0,IF(AND(X1504="",OR(Q1504&lt;&gt;"",J1504&lt;&gt;"")),IF(Q1504&lt;&gt;"",Q1504,IF(J1504&lt;&gt;"",J1504,0)),IF(AND(Q1504&lt;&gt;"",J1504&lt;&gt;"",Q1504=J1504),Q1504,X1504)),0)),"")</f>
        <v/>
      </c>
      <c r="AX1504" s="68" t="str">
        <f t="shared" si="486"/>
        <v/>
      </c>
      <c r="AY1504" s="68" t="str">
        <f t="shared" si="487"/>
        <v/>
      </c>
      <c r="AZ1504" s="68" t="str">
        <f t="shared" si="488"/>
        <v/>
      </c>
      <c r="BA1504" s="68" t="str">
        <f t="shared" si="489"/>
        <v/>
      </c>
      <c r="BB1504" s="68" t="str">
        <f t="shared" si="490"/>
        <v/>
      </c>
      <c r="BC1504" s="68" t="str">
        <f t="shared" si="491"/>
        <v/>
      </c>
      <c r="BD1504" s="68" t="str">
        <f t="shared" si="492"/>
        <v/>
      </c>
      <c r="BE1504" s="62" t="str">
        <f t="shared" si="493"/>
        <v/>
      </c>
      <c r="BF1504" s="62" t="str">
        <f t="shared" si="494"/>
        <v/>
      </c>
      <c r="BG1504" s="62"/>
      <c r="BH1504" s="62" t="str">
        <f t="shared" si="495"/>
        <v/>
      </c>
      <c r="BI1504" s="62" t="str">
        <f t="shared" si="496"/>
        <v/>
      </c>
      <c r="BJ1504" s="114"/>
      <c r="BK1504" s="62" t="str">
        <f t="shared" si="497"/>
        <v/>
      </c>
      <c r="BL1504" s="62" t="str">
        <f t="shared" si="498"/>
        <v/>
      </c>
      <c r="BM1504" s="62" t="str">
        <f t="shared" si="499"/>
        <v/>
      </c>
      <c r="BN1504" s="62" t="str">
        <f t="shared" si="500"/>
        <v/>
      </c>
      <c r="BO1504" s="62" t="str">
        <f t="shared" si="501"/>
        <v/>
      </c>
      <c r="BP1504" s="62" t="str">
        <f t="shared" si="502"/>
        <v/>
      </c>
      <c r="BQ1504" s="96"/>
      <c r="BR1504" s="96"/>
      <c r="BS1504" s="96"/>
      <c r="BT1504" s="96"/>
      <c r="BU1504" s="96"/>
      <c r="BV1504" s="96"/>
      <c r="BW1504" s="96"/>
      <c r="BX1504" s="96"/>
      <c r="BY1504" s="96"/>
      <c r="BZ1504" s="96"/>
      <c r="CA1504" s="96"/>
      <c r="CB1504" s="96"/>
      <c r="CC1504" s="96"/>
      <c r="CD1504" s="96"/>
      <c r="CE1504" s="96"/>
      <c r="CF1504" s="96"/>
      <c r="CG1504" s="96"/>
      <c r="CH1504" s="96"/>
      <c r="CI1504" s="96"/>
      <c r="CJ1504" s="96"/>
      <c r="CK1504" s="96"/>
      <c r="CL1504" s="96"/>
      <c r="CM1504" s="96"/>
      <c r="CN1504" s="96"/>
      <c r="CO1504" s="96"/>
      <c r="CP1504" s="96"/>
      <c r="CQ1504" s="96"/>
      <c r="CR1504" s="96"/>
      <c r="CS1504" s="96"/>
    </row>
    <row r="1505" spans="1:97" ht="18.75" customHeight="1" x14ac:dyDescent="0.2">
      <c r="A1505" s="3">
        <f t="shared" si="503"/>
        <v>1493</v>
      </c>
      <c r="B1505" s="263"/>
      <c r="C1505" s="263"/>
      <c r="D1505" s="263"/>
      <c r="E1505" s="259"/>
      <c r="F1505" s="259"/>
      <c r="G1505" s="43"/>
      <c r="H1505" s="264"/>
      <c r="I1505" s="261"/>
      <c r="J1505" s="106"/>
      <c r="K1505" s="247"/>
      <c r="L1505" s="247"/>
      <c r="M1505" s="247"/>
      <c r="N1505" s="248" t="str">
        <f>IF(AND(K1505&lt;&gt;"",L1505&lt;&gt;"",J1505&lt;&gt;""),ROUND(MIN(IF(OR(J1505="OZZ",J1505="ZZ"),5000,17300),TRUNC(0.75*(SUMIF($D$12:$D1505,$D1505,K$12:K1505)+SUMIF($D$12:$D1505,$D1505,L$12:L1505)),2)) - SUMIF($D$12:$D1504,$D1505,N$12:N1504),2),"")</f>
        <v/>
      </c>
      <c r="O1505" s="249" t="str">
        <f>IF(AND(K1505&lt;&gt;"",L1505&lt;&gt;"",M1505&lt;&gt;"",J1505&lt;&gt;"",AH1505&lt;&gt;""),IF(OR(J1505="OZZ",J1505="ZZ"),ROUND(0-SUMIF($D$12:$D1504,$D1505,O$12:O1504),2),IF(M1505=0,0,ROUND(MIN(MIN(17300,TRUNC(0.75*(SUMIF($D$12:$D$2012,$D1505,K$12:K$2012)+SUMIF($D$12:$D$2012,$D1505,L$12:L$2012)),2)+SUMIF($D$12:$D1505,$D1505,AH$12:AH1505))-SUMIF($D$12:$D1504,$D1505,O$12:O1504)-SUMIF($D$12:$D$2012,$D1505,N$12:N$2012),AH1505),2))),"")</f>
        <v/>
      </c>
      <c r="P1505" s="250" t="str">
        <f>IF(J1505&lt;&gt;"",1000 - SUMIF($D$12:$D1504,$D1505,P$12:P1504),"")</f>
        <v/>
      </c>
      <c r="Q1505" s="106"/>
      <c r="R1505" s="247"/>
      <c r="S1505" s="247"/>
      <c r="T1505" s="247"/>
      <c r="U1505" s="248" t="str">
        <f>IF(AND(R1505&lt;&gt;"",S1505&lt;&gt;"",Q1505&lt;&gt;""),ROUND(MIN(IF(OR(Q1505="OZZ",Q1505="ZZ"),5000,17300),TRUNC(0.75*(SUMIF($D$12:$D1505,$D1505,R$12:R1505)+SUMIF($D$12:$D1505,$D1505,S$12:S1505)),2)) - SUMIF($D$12:$D1504,$D1505,U$12:U1504),2),"")</f>
        <v/>
      </c>
      <c r="V1505" s="248" t="str">
        <f>IF(AND(R1505&lt;&gt;"",S1505&lt;&gt;"",T1505&lt;&gt;"",Q1505&lt;&gt;"",AL1505&lt;&gt;""),IF(OR(Q1505="OZZ",Q1505="ZZ"),ROUND(0-SUMIF($D$12:$D1504,$D1505,V$12:V1504),2),IF(T1505=0,0,ROUND(MIN(MIN(17300,TRUNC(0.75*(SUMIF($D$12:$D$2012,$D1505,R$12:R$2012)+SUMIF($D$12:$D$2012,$D1505,S$12:S$2012)),2)+SUMIF($D$12:$D1505,$D1505,AL$12:AL1505))-SUMIF($D$12:$D1504,$D1505,V$12:V1504)-SUMIF($D$12:$D$2012,$D1505,U$12:U$2012),AL1505),2))),"")</f>
        <v/>
      </c>
      <c r="W1505" s="250" t="str">
        <f>IF(Q1505&lt;&gt;"",1000 - SUMIF($D$12:$D1504,$D1505,W$12:W1504),"")</f>
        <v/>
      </c>
      <c r="X1505" s="106"/>
      <c r="Y1505" s="247"/>
      <c r="Z1505" s="247"/>
      <c r="AA1505" s="247"/>
      <c r="AB1505" s="248" t="str">
        <f>IF(AND(Y1505&lt;&gt;"",Z1505&lt;&gt;"",X1505&lt;&gt;""),ROUND(MIN(IF(OR(X1505="OZZ",X1505="ZZ"),5000,17300),TRUNC(0.75*(SUMIF($D$12:$D1505,$D1505,Y$12:Y1505)+SUMIF($D$12:$D1505,$D1505,Z$12:Z1505)),2)) - SUMIF($D$12:$D1504,$D1505,AB$12:AB1504),2),"")</f>
        <v/>
      </c>
      <c r="AC1505" s="251" t="str">
        <f>IF(AND(Y1505&lt;&gt;"",Z1505&lt;&gt;"",AA1505&lt;&gt;"",X1505&lt;&gt;"",AP1505&lt;&gt;""),IF(OR(X1505="OZZ",X1505="ZZ"),ROUND(0-SUMIF($D$12:$D1504,$D1505,AC$12:AC1504),2),IF(AA1505=0,0,ROUND(MIN(MIN(17300,TRUNC(0.75*(SUMIF($D$12:$D$2012,$D1505,Y$12:Y$2012)+SUMIF($D$12:$D$2012,$D1505,Z$12:Z$2012)),2)+SUMIF($D$12:$D1505,$D1505,AP$12:AP1505))-SUMIF($D$12:$D1504,$D1505,AC$12:AC1504)-SUMIF($D$12:$D$2012,$D1505,AB$12:AB$2012),AP1505),2))),"")</f>
        <v/>
      </c>
      <c r="AD1505" s="250" t="str">
        <f>IF(X1505&lt;&gt;"",1000 - SUMIF($D$12:$D1504,$D1505,AD$12:AD1504),"")</f>
        <v/>
      </c>
      <c r="AE1505" s="252"/>
      <c r="AF1505" s="253"/>
      <c r="AG1505" s="254"/>
      <c r="AH1505" s="255" t="str">
        <f t="shared" si="483"/>
        <v/>
      </c>
      <c r="AI1505" s="256"/>
      <c r="AJ1505" s="253"/>
      <c r="AK1505" s="254"/>
      <c r="AL1505" s="255" t="str">
        <f t="shared" si="484"/>
        <v/>
      </c>
      <c r="AM1505" s="256"/>
      <c r="AN1505" s="253"/>
      <c r="AO1505" s="254"/>
      <c r="AP1505" s="255" t="str">
        <f t="shared" si="485"/>
        <v/>
      </c>
      <c r="AQ1505" s="68"/>
      <c r="AR1505" s="68"/>
      <c r="AS1505" s="115"/>
      <c r="AT1505" s="68"/>
      <c r="AU1505" s="113" t="str">
        <f>IF(D1505&lt;&gt; "", IF(COUNTIF($D$12:$D1505,$D1505)&gt;1,0,IF(SUM(N1505,U1505,AB1505)&gt;0,IF(AND(X1505="",OR(Q1505&lt;&gt;"",J1505&lt;&gt;"")),IF(Q1505&lt;&gt;"",Q1505,IF(J1505&lt;&gt;"",J1505,0)),IF(AND(Q1505&lt;&gt;"",J1505&lt;&gt;"",Q1505=J1505),Q1505,X1505)),0)),"")</f>
        <v/>
      </c>
      <c r="AV1505" s="113" t="str">
        <f>IF(D1505&lt;&gt;"",IF(COUNTIF($D$12:$D1505,$D1505)&gt;1,0,IF(SUM(O1505,V1505,AC1505)&gt;0,IF(AND(X1505="",OR(Q1505&lt;&gt;"",J1505&lt;&gt;"")),IF(Q1505&lt;&gt;"",Q1505,IF(J1505&lt;&gt;"",J1505,0)),IF(AND(Q1505&lt;&gt;"",J1505&lt;&gt;"",Q1505=J1505),Q1505,X1505)),0)),"")</f>
        <v/>
      </c>
      <c r="AW1505" s="113" t="str">
        <f>IF(D1505&lt;&gt;"",IF(COUNTIF($D$12:$D1505,$D1505)&gt;1,0,IF(SUM(P1505,W1505,AD1505)&gt;0,IF(AND(X1505="",OR(Q1505&lt;&gt;"",J1505&lt;&gt;"")),IF(Q1505&lt;&gt;"",Q1505,IF(J1505&lt;&gt;"",J1505,0)),IF(AND(Q1505&lt;&gt;"",J1505&lt;&gt;"",Q1505=J1505),Q1505,X1505)),0)),"")</f>
        <v/>
      </c>
      <c r="AX1505" s="68" t="str">
        <f t="shared" si="486"/>
        <v/>
      </c>
      <c r="AY1505" s="68" t="str">
        <f t="shared" si="487"/>
        <v/>
      </c>
      <c r="AZ1505" s="68" t="str">
        <f t="shared" si="488"/>
        <v/>
      </c>
      <c r="BA1505" s="68" t="str">
        <f t="shared" si="489"/>
        <v/>
      </c>
      <c r="BB1505" s="68" t="str">
        <f t="shared" si="490"/>
        <v/>
      </c>
      <c r="BC1505" s="68" t="str">
        <f t="shared" si="491"/>
        <v/>
      </c>
      <c r="BD1505" s="68" t="str">
        <f t="shared" si="492"/>
        <v/>
      </c>
      <c r="BE1505" s="62" t="str">
        <f t="shared" si="493"/>
        <v/>
      </c>
      <c r="BF1505" s="62" t="str">
        <f t="shared" si="494"/>
        <v/>
      </c>
      <c r="BG1505" s="62"/>
      <c r="BH1505" s="62" t="str">
        <f t="shared" si="495"/>
        <v/>
      </c>
      <c r="BI1505" s="62" t="str">
        <f t="shared" si="496"/>
        <v/>
      </c>
      <c r="BJ1505" s="114"/>
      <c r="BK1505" s="62" t="str">
        <f t="shared" si="497"/>
        <v/>
      </c>
      <c r="BL1505" s="62" t="str">
        <f t="shared" si="498"/>
        <v/>
      </c>
      <c r="BM1505" s="62" t="str">
        <f t="shared" si="499"/>
        <v/>
      </c>
      <c r="BN1505" s="62" t="str">
        <f t="shared" si="500"/>
        <v/>
      </c>
      <c r="BO1505" s="62" t="str">
        <f t="shared" si="501"/>
        <v/>
      </c>
      <c r="BP1505" s="62" t="str">
        <f t="shared" si="502"/>
        <v/>
      </c>
      <c r="BQ1505" s="96"/>
      <c r="BR1505" s="96"/>
      <c r="BS1505" s="96"/>
      <c r="BT1505" s="96"/>
      <c r="BU1505" s="96"/>
      <c r="BV1505" s="96"/>
      <c r="BW1505" s="96"/>
      <c r="BX1505" s="96"/>
      <c r="BY1505" s="96"/>
      <c r="BZ1505" s="96"/>
      <c r="CA1505" s="96"/>
      <c r="CB1505" s="96"/>
      <c r="CC1505" s="96"/>
      <c r="CD1505" s="96"/>
      <c r="CE1505" s="96"/>
      <c r="CF1505" s="96"/>
      <c r="CG1505" s="96"/>
      <c r="CH1505" s="96"/>
      <c r="CI1505" s="96"/>
      <c r="CJ1505" s="96"/>
      <c r="CK1505" s="96"/>
      <c r="CL1505" s="96"/>
      <c r="CM1505" s="96"/>
      <c r="CN1505" s="96"/>
      <c r="CO1505" s="96"/>
      <c r="CP1505" s="96"/>
      <c r="CQ1505" s="96"/>
      <c r="CR1505" s="96"/>
      <c r="CS1505" s="96"/>
    </row>
    <row r="1506" spans="1:97" ht="18.75" customHeight="1" x14ac:dyDescent="0.2">
      <c r="A1506" s="3">
        <f t="shared" si="503"/>
        <v>1494</v>
      </c>
      <c r="B1506" s="263"/>
      <c r="C1506" s="263"/>
      <c r="D1506" s="263"/>
      <c r="E1506" s="259"/>
      <c r="F1506" s="259"/>
      <c r="G1506" s="43"/>
      <c r="H1506" s="264"/>
      <c r="I1506" s="261"/>
      <c r="J1506" s="106"/>
      <c r="K1506" s="247"/>
      <c r="L1506" s="247"/>
      <c r="M1506" s="247"/>
      <c r="N1506" s="248" t="str">
        <f>IF(AND(K1506&lt;&gt;"",L1506&lt;&gt;"",J1506&lt;&gt;""),ROUND(MIN(IF(OR(J1506="OZZ",J1506="ZZ"),5000,17300),TRUNC(0.75*(SUMIF($D$12:$D1506,$D1506,K$12:K1506)+SUMIF($D$12:$D1506,$D1506,L$12:L1506)),2)) - SUMIF($D$12:$D1505,$D1506,N$12:N1505),2),"")</f>
        <v/>
      </c>
      <c r="O1506" s="249" t="str">
        <f>IF(AND(K1506&lt;&gt;"",L1506&lt;&gt;"",M1506&lt;&gt;"",J1506&lt;&gt;"",AH1506&lt;&gt;""),IF(OR(J1506="OZZ",J1506="ZZ"),ROUND(0-SUMIF($D$12:$D1505,$D1506,O$12:O1505),2),IF(M1506=0,0,ROUND(MIN(MIN(17300,TRUNC(0.75*(SUMIF($D$12:$D$2012,$D1506,K$12:K$2012)+SUMIF($D$12:$D$2012,$D1506,L$12:L$2012)),2)+SUMIF($D$12:$D1506,$D1506,AH$12:AH1506))-SUMIF($D$12:$D1505,$D1506,O$12:O1505)-SUMIF($D$12:$D$2012,$D1506,N$12:N$2012),AH1506),2))),"")</f>
        <v/>
      </c>
      <c r="P1506" s="250" t="str">
        <f>IF(J1506&lt;&gt;"",1000 - SUMIF($D$12:$D1505,$D1506,P$12:P1505),"")</f>
        <v/>
      </c>
      <c r="Q1506" s="106"/>
      <c r="R1506" s="247"/>
      <c r="S1506" s="247"/>
      <c r="T1506" s="247"/>
      <c r="U1506" s="248" t="str">
        <f>IF(AND(R1506&lt;&gt;"",S1506&lt;&gt;"",Q1506&lt;&gt;""),ROUND(MIN(IF(OR(Q1506="OZZ",Q1506="ZZ"),5000,17300),TRUNC(0.75*(SUMIF($D$12:$D1506,$D1506,R$12:R1506)+SUMIF($D$12:$D1506,$D1506,S$12:S1506)),2)) - SUMIF($D$12:$D1505,$D1506,U$12:U1505),2),"")</f>
        <v/>
      </c>
      <c r="V1506" s="248" t="str">
        <f>IF(AND(R1506&lt;&gt;"",S1506&lt;&gt;"",T1506&lt;&gt;"",Q1506&lt;&gt;"",AL1506&lt;&gt;""),IF(OR(Q1506="OZZ",Q1506="ZZ"),ROUND(0-SUMIF($D$12:$D1505,$D1506,V$12:V1505),2),IF(T1506=0,0,ROUND(MIN(MIN(17300,TRUNC(0.75*(SUMIF($D$12:$D$2012,$D1506,R$12:R$2012)+SUMIF($D$12:$D$2012,$D1506,S$12:S$2012)),2)+SUMIF($D$12:$D1506,$D1506,AL$12:AL1506))-SUMIF($D$12:$D1505,$D1506,V$12:V1505)-SUMIF($D$12:$D$2012,$D1506,U$12:U$2012),AL1506),2))),"")</f>
        <v/>
      </c>
      <c r="W1506" s="250" t="str">
        <f>IF(Q1506&lt;&gt;"",1000 - SUMIF($D$12:$D1505,$D1506,W$12:W1505),"")</f>
        <v/>
      </c>
      <c r="X1506" s="106"/>
      <c r="Y1506" s="247"/>
      <c r="Z1506" s="247"/>
      <c r="AA1506" s="247"/>
      <c r="AB1506" s="248" t="str">
        <f>IF(AND(Y1506&lt;&gt;"",Z1506&lt;&gt;"",X1506&lt;&gt;""),ROUND(MIN(IF(OR(X1506="OZZ",X1506="ZZ"),5000,17300),TRUNC(0.75*(SUMIF($D$12:$D1506,$D1506,Y$12:Y1506)+SUMIF($D$12:$D1506,$D1506,Z$12:Z1506)),2)) - SUMIF($D$12:$D1505,$D1506,AB$12:AB1505),2),"")</f>
        <v/>
      </c>
      <c r="AC1506" s="251" t="str">
        <f>IF(AND(Y1506&lt;&gt;"",Z1506&lt;&gt;"",AA1506&lt;&gt;"",X1506&lt;&gt;"",AP1506&lt;&gt;""),IF(OR(X1506="OZZ",X1506="ZZ"),ROUND(0-SUMIF($D$12:$D1505,$D1506,AC$12:AC1505),2),IF(AA1506=0,0,ROUND(MIN(MIN(17300,TRUNC(0.75*(SUMIF($D$12:$D$2012,$D1506,Y$12:Y$2012)+SUMIF($D$12:$D$2012,$D1506,Z$12:Z$2012)),2)+SUMIF($D$12:$D1506,$D1506,AP$12:AP1506))-SUMIF($D$12:$D1505,$D1506,AC$12:AC1505)-SUMIF($D$12:$D$2012,$D1506,AB$12:AB$2012),AP1506),2))),"")</f>
        <v/>
      </c>
      <c r="AD1506" s="250" t="str">
        <f>IF(X1506&lt;&gt;"",1000 - SUMIF($D$12:$D1505,$D1506,AD$12:AD1505),"")</f>
        <v/>
      </c>
      <c r="AE1506" s="252"/>
      <c r="AF1506" s="253"/>
      <c r="AG1506" s="254"/>
      <c r="AH1506" s="255" t="str">
        <f t="shared" si="483"/>
        <v/>
      </c>
      <c r="AI1506" s="256"/>
      <c r="AJ1506" s="253"/>
      <c r="AK1506" s="254"/>
      <c r="AL1506" s="255" t="str">
        <f t="shared" si="484"/>
        <v/>
      </c>
      <c r="AM1506" s="256"/>
      <c r="AN1506" s="253"/>
      <c r="AO1506" s="254"/>
      <c r="AP1506" s="255" t="str">
        <f t="shared" si="485"/>
        <v/>
      </c>
      <c r="AQ1506" s="68"/>
      <c r="AR1506" s="68"/>
      <c r="AS1506" s="115"/>
      <c r="AT1506" s="68"/>
      <c r="AU1506" s="113" t="str">
        <f>IF(D1506&lt;&gt; "", IF(COUNTIF($D$12:$D1506,$D1506)&gt;1,0,IF(SUM(N1506,U1506,AB1506)&gt;0,IF(AND(X1506="",OR(Q1506&lt;&gt;"",J1506&lt;&gt;"")),IF(Q1506&lt;&gt;"",Q1506,IF(J1506&lt;&gt;"",J1506,0)),IF(AND(Q1506&lt;&gt;"",J1506&lt;&gt;"",Q1506=J1506),Q1506,X1506)),0)),"")</f>
        <v/>
      </c>
      <c r="AV1506" s="113" t="str">
        <f>IF(D1506&lt;&gt;"",IF(COUNTIF($D$12:$D1506,$D1506)&gt;1,0,IF(SUM(O1506,V1506,AC1506)&gt;0,IF(AND(X1506="",OR(Q1506&lt;&gt;"",J1506&lt;&gt;"")),IF(Q1506&lt;&gt;"",Q1506,IF(J1506&lt;&gt;"",J1506,0)),IF(AND(Q1506&lt;&gt;"",J1506&lt;&gt;"",Q1506=J1506),Q1506,X1506)),0)),"")</f>
        <v/>
      </c>
      <c r="AW1506" s="113" t="str">
        <f>IF(D1506&lt;&gt;"",IF(COUNTIF($D$12:$D1506,$D1506)&gt;1,0,IF(SUM(P1506,W1506,AD1506)&gt;0,IF(AND(X1506="",OR(Q1506&lt;&gt;"",J1506&lt;&gt;"")),IF(Q1506&lt;&gt;"",Q1506,IF(J1506&lt;&gt;"",J1506,0)),IF(AND(Q1506&lt;&gt;"",J1506&lt;&gt;"",Q1506=J1506),Q1506,X1506)),0)),"")</f>
        <v/>
      </c>
      <c r="AX1506" s="68" t="str">
        <f t="shared" si="486"/>
        <v/>
      </c>
      <c r="AY1506" s="68" t="str">
        <f t="shared" si="487"/>
        <v/>
      </c>
      <c r="AZ1506" s="68" t="str">
        <f t="shared" si="488"/>
        <v/>
      </c>
      <c r="BA1506" s="68" t="str">
        <f t="shared" si="489"/>
        <v/>
      </c>
      <c r="BB1506" s="68" t="str">
        <f t="shared" si="490"/>
        <v/>
      </c>
      <c r="BC1506" s="68" t="str">
        <f t="shared" si="491"/>
        <v/>
      </c>
      <c r="BD1506" s="68" t="str">
        <f t="shared" si="492"/>
        <v/>
      </c>
      <c r="BE1506" s="62" t="str">
        <f t="shared" si="493"/>
        <v/>
      </c>
      <c r="BF1506" s="62" t="str">
        <f t="shared" si="494"/>
        <v/>
      </c>
      <c r="BG1506" s="62"/>
      <c r="BH1506" s="62" t="str">
        <f t="shared" si="495"/>
        <v/>
      </c>
      <c r="BI1506" s="62" t="str">
        <f t="shared" si="496"/>
        <v/>
      </c>
      <c r="BJ1506" s="114"/>
      <c r="BK1506" s="62" t="str">
        <f t="shared" si="497"/>
        <v/>
      </c>
      <c r="BL1506" s="62" t="str">
        <f t="shared" si="498"/>
        <v/>
      </c>
      <c r="BM1506" s="62" t="str">
        <f t="shared" si="499"/>
        <v/>
      </c>
      <c r="BN1506" s="62" t="str">
        <f t="shared" si="500"/>
        <v/>
      </c>
      <c r="BO1506" s="62" t="str">
        <f t="shared" si="501"/>
        <v/>
      </c>
      <c r="BP1506" s="62" t="str">
        <f t="shared" si="502"/>
        <v/>
      </c>
      <c r="BQ1506" s="96"/>
      <c r="BR1506" s="96"/>
      <c r="BS1506" s="96"/>
      <c r="BT1506" s="96"/>
      <c r="BU1506" s="96"/>
      <c r="BV1506" s="96"/>
      <c r="BW1506" s="96"/>
      <c r="BX1506" s="96"/>
      <c r="BY1506" s="96"/>
      <c r="BZ1506" s="96"/>
      <c r="CA1506" s="96"/>
      <c r="CB1506" s="96"/>
      <c r="CC1506" s="96"/>
      <c r="CD1506" s="96"/>
      <c r="CE1506" s="96"/>
      <c r="CF1506" s="96"/>
      <c r="CG1506" s="96"/>
      <c r="CH1506" s="96"/>
      <c r="CI1506" s="96"/>
      <c r="CJ1506" s="96"/>
      <c r="CK1506" s="96"/>
      <c r="CL1506" s="96"/>
      <c r="CM1506" s="96"/>
      <c r="CN1506" s="96"/>
      <c r="CO1506" s="96"/>
      <c r="CP1506" s="96"/>
      <c r="CQ1506" s="96"/>
      <c r="CR1506" s="96"/>
      <c r="CS1506" s="96"/>
    </row>
    <row r="1507" spans="1:97" ht="18.75" customHeight="1" x14ac:dyDescent="0.2">
      <c r="A1507" s="3">
        <f t="shared" si="503"/>
        <v>1495</v>
      </c>
      <c r="B1507" s="263"/>
      <c r="C1507" s="263"/>
      <c r="D1507" s="263"/>
      <c r="E1507" s="259"/>
      <c r="F1507" s="259"/>
      <c r="G1507" s="43"/>
      <c r="H1507" s="264"/>
      <c r="I1507" s="261"/>
      <c r="J1507" s="106"/>
      <c r="K1507" s="247"/>
      <c r="L1507" s="247"/>
      <c r="M1507" s="247"/>
      <c r="N1507" s="248" t="str">
        <f>IF(AND(K1507&lt;&gt;"",L1507&lt;&gt;"",J1507&lt;&gt;""),ROUND(MIN(IF(OR(J1507="OZZ",J1507="ZZ"),5000,17300),TRUNC(0.75*(SUMIF($D$12:$D1507,$D1507,K$12:K1507)+SUMIF($D$12:$D1507,$D1507,L$12:L1507)),2)) - SUMIF($D$12:$D1506,$D1507,N$12:N1506),2),"")</f>
        <v/>
      </c>
      <c r="O1507" s="249" t="str">
        <f>IF(AND(K1507&lt;&gt;"",L1507&lt;&gt;"",M1507&lt;&gt;"",J1507&lt;&gt;"",AH1507&lt;&gt;""),IF(OR(J1507="OZZ",J1507="ZZ"),ROUND(0-SUMIF($D$12:$D1506,$D1507,O$12:O1506),2),IF(M1507=0,0,ROUND(MIN(MIN(17300,TRUNC(0.75*(SUMIF($D$12:$D$2012,$D1507,K$12:K$2012)+SUMIF($D$12:$D$2012,$D1507,L$12:L$2012)),2)+SUMIF($D$12:$D1507,$D1507,AH$12:AH1507))-SUMIF($D$12:$D1506,$D1507,O$12:O1506)-SUMIF($D$12:$D$2012,$D1507,N$12:N$2012),AH1507),2))),"")</f>
        <v/>
      </c>
      <c r="P1507" s="250" t="str">
        <f>IF(J1507&lt;&gt;"",1000 - SUMIF($D$12:$D1506,$D1507,P$12:P1506),"")</f>
        <v/>
      </c>
      <c r="Q1507" s="106"/>
      <c r="R1507" s="247"/>
      <c r="S1507" s="247"/>
      <c r="T1507" s="247"/>
      <c r="U1507" s="248" t="str">
        <f>IF(AND(R1507&lt;&gt;"",S1507&lt;&gt;"",Q1507&lt;&gt;""),ROUND(MIN(IF(OR(Q1507="OZZ",Q1507="ZZ"),5000,17300),TRUNC(0.75*(SUMIF($D$12:$D1507,$D1507,R$12:R1507)+SUMIF($D$12:$D1507,$D1507,S$12:S1507)),2)) - SUMIF($D$12:$D1506,$D1507,U$12:U1506),2),"")</f>
        <v/>
      </c>
      <c r="V1507" s="248" t="str">
        <f>IF(AND(R1507&lt;&gt;"",S1507&lt;&gt;"",T1507&lt;&gt;"",Q1507&lt;&gt;"",AL1507&lt;&gt;""),IF(OR(Q1507="OZZ",Q1507="ZZ"),ROUND(0-SUMIF($D$12:$D1506,$D1507,V$12:V1506),2),IF(T1507=0,0,ROUND(MIN(MIN(17300,TRUNC(0.75*(SUMIF($D$12:$D$2012,$D1507,R$12:R$2012)+SUMIF($D$12:$D$2012,$D1507,S$12:S$2012)),2)+SUMIF($D$12:$D1507,$D1507,AL$12:AL1507))-SUMIF($D$12:$D1506,$D1507,V$12:V1506)-SUMIF($D$12:$D$2012,$D1507,U$12:U$2012),AL1507),2))),"")</f>
        <v/>
      </c>
      <c r="W1507" s="250" t="str">
        <f>IF(Q1507&lt;&gt;"",1000 - SUMIF($D$12:$D1506,$D1507,W$12:W1506),"")</f>
        <v/>
      </c>
      <c r="X1507" s="106"/>
      <c r="Y1507" s="247"/>
      <c r="Z1507" s="247"/>
      <c r="AA1507" s="247"/>
      <c r="AB1507" s="248" t="str">
        <f>IF(AND(Y1507&lt;&gt;"",Z1507&lt;&gt;"",X1507&lt;&gt;""),ROUND(MIN(IF(OR(X1507="OZZ",X1507="ZZ"),5000,17300),TRUNC(0.75*(SUMIF($D$12:$D1507,$D1507,Y$12:Y1507)+SUMIF($D$12:$D1507,$D1507,Z$12:Z1507)),2)) - SUMIF($D$12:$D1506,$D1507,AB$12:AB1506),2),"")</f>
        <v/>
      </c>
      <c r="AC1507" s="251" t="str">
        <f>IF(AND(Y1507&lt;&gt;"",Z1507&lt;&gt;"",AA1507&lt;&gt;"",X1507&lt;&gt;"",AP1507&lt;&gt;""),IF(OR(X1507="OZZ",X1507="ZZ"),ROUND(0-SUMIF($D$12:$D1506,$D1507,AC$12:AC1506),2),IF(AA1507=0,0,ROUND(MIN(MIN(17300,TRUNC(0.75*(SUMIF($D$12:$D$2012,$D1507,Y$12:Y$2012)+SUMIF($D$12:$D$2012,$D1507,Z$12:Z$2012)),2)+SUMIF($D$12:$D1507,$D1507,AP$12:AP1507))-SUMIF($D$12:$D1506,$D1507,AC$12:AC1506)-SUMIF($D$12:$D$2012,$D1507,AB$12:AB$2012),AP1507),2))),"")</f>
        <v/>
      </c>
      <c r="AD1507" s="250" t="str">
        <f>IF(X1507&lt;&gt;"",1000 - SUMIF($D$12:$D1506,$D1507,AD$12:AD1506),"")</f>
        <v/>
      </c>
      <c r="AE1507" s="252"/>
      <c r="AF1507" s="253"/>
      <c r="AG1507" s="254"/>
      <c r="AH1507" s="255" t="str">
        <f t="shared" ref="AH1507:AH1512" si="504">IF(K1507&lt;&gt;"",ROUND(AE1507,2)+ROUND(AF1507,2)+ROUND(AG1507,2),"")</f>
        <v/>
      </c>
      <c r="AI1507" s="256"/>
      <c r="AJ1507" s="253"/>
      <c r="AK1507" s="254"/>
      <c r="AL1507" s="255" t="str">
        <f t="shared" ref="AL1507:AL1512" si="505">IF(R1507&lt;&gt;"",ROUND(AI1507,2)+ROUND(AJ1507,2)+ROUND(AK1507,2),"")</f>
        <v/>
      </c>
      <c r="AM1507" s="256"/>
      <c r="AN1507" s="253"/>
      <c r="AO1507" s="254"/>
      <c r="AP1507" s="255" t="str">
        <f t="shared" si="485"/>
        <v/>
      </c>
      <c r="AQ1507" s="68"/>
      <c r="AR1507" s="68"/>
      <c r="AS1507" s="115"/>
      <c r="AT1507" s="68"/>
      <c r="AU1507" s="113" t="str">
        <f>IF(D1507&lt;&gt; "", IF(COUNTIF($D$12:$D1507,$D1507)&gt;1,0,IF(SUM(N1507,U1507,AB1507)&gt;0,IF(AND(X1507="",OR(Q1507&lt;&gt;"",J1507&lt;&gt;"")),IF(Q1507&lt;&gt;"",Q1507,IF(J1507&lt;&gt;"",J1507,0)),IF(AND(Q1507&lt;&gt;"",J1507&lt;&gt;"",Q1507=J1507),Q1507,X1507)),0)),"")</f>
        <v/>
      </c>
      <c r="AV1507" s="113" t="str">
        <f>IF(D1507&lt;&gt;"",IF(COUNTIF($D$12:$D1507,$D1507)&gt;1,0,IF(SUM(O1507,V1507,AC1507)&gt;0,IF(AND(X1507="",OR(Q1507&lt;&gt;"",J1507&lt;&gt;"")),IF(Q1507&lt;&gt;"",Q1507,IF(J1507&lt;&gt;"",J1507,0)),IF(AND(Q1507&lt;&gt;"",J1507&lt;&gt;"",Q1507=J1507),Q1507,X1507)),0)),"")</f>
        <v/>
      </c>
      <c r="AW1507" s="113" t="str">
        <f>IF(D1507&lt;&gt;"",IF(COUNTIF($D$12:$D1507,$D1507)&gt;1,0,IF(SUM(P1507,W1507,AD1507)&gt;0,IF(AND(X1507="",OR(Q1507&lt;&gt;"",J1507&lt;&gt;"")),IF(Q1507&lt;&gt;"",Q1507,IF(J1507&lt;&gt;"",J1507,0)),IF(AND(Q1507&lt;&gt;"",J1507&lt;&gt;"",Q1507=J1507),Q1507,X1507)),0)),"")</f>
        <v/>
      </c>
      <c r="AX1507" s="68" t="str">
        <f t="shared" si="486"/>
        <v/>
      </c>
      <c r="AY1507" s="68" t="str">
        <f t="shared" si="487"/>
        <v/>
      </c>
      <c r="AZ1507" s="68" t="str">
        <f t="shared" si="488"/>
        <v/>
      </c>
      <c r="BA1507" s="68" t="str">
        <f t="shared" si="489"/>
        <v/>
      </c>
      <c r="BB1507" s="68" t="str">
        <f t="shared" si="490"/>
        <v/>
      </c>
      <c r="BC1507" s="68" t="str">
        <f t="shared" si="491"/>
        <v/>
      </c>
      <c r="BD1507" s="68" t="str">
        <f t="shared" si="492"/>
        <v/>
      </c>
      <c r="BE1507" s="62" t="str">
        <f t="shared" si="493"/>
        <v/>
      </c>
      <c r="BF1507" s="62" t="str">
        <f t="shared" si="494"/>
        <v/>
      </c>
      <c r="BG1507" s="62"/>
      <c r="BH1507" s="62" t="str">
        <f t="shared" si="495"/>
        <v/>
      </c>
      <c r="BI1507" s="62" t="str">
        <f t="shared" si="496"/>
        <v/>
      </c>
      <c r="BJ1507" s="114"/>
      <c r="BK1507" s="62" t="str">
        <f t="shared" si="497"/>
        <v/>
      </c>
      <c r="BL1507" s="62" t="str">
        <f t="shared" si="498"/>
        <v/>
      </c>
      <c r="BM1507" s="62" t="str">
        <f t="shared" si="499"/>
        <v/>
      </c>
      <c r="BN1507" s="62" t="str">
        <f t="shared" si="500"/>
        <v/>
      </c>
      <c r="BO1507" s="62" t="str">
        <f t="shared" si="501"/>
        <v/>
      </c>
      <c r="BP1507" s="62" t="str">
        <f t="shared" si="502"/>
        <v/>
      </c>
      <c r="BQ1507" s="96"/>
      <c r="BR1507" s="96"/>
      <c r="BS1507" s="96"/>
      <c r="BT1507" s="96"/>
      <c r="BU1507" s="96"/>
      <c r="BV1507" s="96"/>
      <c r="BW1507" s="96"/>
      <c r="BX1507" s="96"/>
      <c r="BY1507" s="96"/>
      <c r="BZ1507" s="96"/>
      <c r="CA1507" s="96"/>
      <c r="CB1507" s="96"/>
      <c r="CC1507" s="96"/>
      <c r="CD1507" s="96"/>
      <c r="CE1507" s="96"/>
      <c r="CF1507" s="96"/>
      <c r="CG1507" s="96"/>
      <c r="CH1507" s="96"/>
      <c r="CI1507" s="96"/>
      <c r="CJ1507" s="96"/>
      <c r="CK1507" s="96"/>
      <c r="CL1507" s="96"/>
      <c r="CM1507" s="96"/>
      <c r="CN1507" s="96"/>
      <c r="CO1507" s="96"/>
      <c r="CP1507" s="96"/>
      <c r="CQ1507" s="96"/>
      <c r="CR1507" s="96"/>
      <c r="CS1507" s="96"/>
    </row>
    <row r="1508" spans="1:97" ht="18.75" customHeight="1" x14ac:dyDescent="0.2">
      <c r="A1508" s="3">
        <f t="shared" si="503"/>
        <v>1496</v>
      </c>
      <c r="B1508" s="263"/>
      <c r="C1508" s="263"/>
      <c r="D1508" s="263"/>
      <c r="E1508" s="259"/>
      <c r="F1508" s="259"/>
      <c r="G1508" s="43"/>
      <c r="H1508" s="264"/>
      <c r="I1508" s="261"/>
      <c r="J1508" s="106"/>
      <c r="K1508" s="247"/>
      <c r="L1508" s="247"/>
      <c r="M1508" s="247"/>
      <c r="N1508" s="248" t="str">
        <f>IF(AND(K1508&lt;&gt;"",L1508&lt;&gt;"",J1508&lt;&gt;""),ROUND(MIN(IF(OR(J1508="OZZ",J1508="ZZ"),5000,17300),TRUNC(0.75*(SUMIF($D$12:$D1508,$D1508,K$12:K1508)+SUMIF($D$12:$D1508,$D1508,L$12:L1508)),2)) - SUMIF($D$12:$D1507,$D1508,N$12:N1507),2),"")</f>
        <v/>
      </c>
      <c r="O1508" s="249" t="str">
        <f>IF(AND(K1508&lt;&gt;"",L1508&lt;&gt;"",M1508&lt;&gt;"",J1508&lt;&gt;"",AH1508&lt;&gt;""),IF(OR(J1508="OZZ",J1508="ZZ"),ROUND(0-SUMIF($D$12:$D1507,$D1508,O$12:O1507),2),IF(M1508=0,0,ROUND(MIN(MIN(17300,TRUNC(0.75*(SUMIF($D$12:$D$2012,$D1508,K$12:K$2012)+SUMIF($D$12:$D$2012,$D1508,L$12:L$2012)),2)+SUMIF($D$12:$D1508,$D1508,AH$12:AH1508))-SUMIF($D$12:$D1507,$D1508,O$12:O1507)-SUMIF($D$12:$D$2012,$D1508,N$12:N$2012),AH1508),2))),"")</f>
        <v/>
      </c>
      <c r="P1508" s="250" t="str">
        <f>IF(J1508&lt;&gt;"",1000 - SUMIF($D$12:$D1507,$D1508,P$12:P1507),"")</f>
        <v/>
      </c>
      <c r="Q1508" s="106"/>
      <c r="R1508" s="247"/>
      <c r="S1508" s="247"/>
      <c r="T1508" s="247"/>
      <c r="U1508" s="248" t="str">
        <f>IF(AND(R1508&lt;&gt;"",S1508&lt;&gt;"",Q1508&lt;&gt;""),ROUND(MIN(IF(OR(Q1508="OZZ",Q1508="ZZ"),5000,17300),TRUNC(0.75*(SUMIF($D$12:$D1508,$D1508,R$12:R1508)+SUMIF($D$12:$D1508,$D1508,S$12:S1508)),2)) - SUMIF($D$12:$D1507,$D1508,U$12:U1507),2),"")</f>
        <v/>
      </c>
      <c r="V1508" s="248" t="str">
        <f>IF(AND(R1508&lt;&gt;"",S1508&lt;&gt;"",T1508&lt;&gt;"",Q1508&lt;&gt;"",AL1508&lt;&gt;""),IF(OR(Q1508="OZZ",Q1508="ZZ"),ROUND(0-SUMIF($D$12:$D1507,$D1508,V$12:V1507),2),IF(T1508=0,0,ROUND(MIN(MIN(17300,TRUNC(0.75*(SUMIF($D$12:$D$2012,$D1508,R$12:R$2012)+SUMIF($D$12:$D$2012,$D1508,S$12:S$2012)),2)+SUMIF($D$12:$D1508,$D1508,AL$12:AL1508))-SUMIF($D$12:$D1507,$D1508,V$12:V1507)-SUMIF($D$12:$D$2012,$D1508,U$12:U$2012),AL1508),2))),"")</f>
        <v/>
      </c>
      <c r="W1508" s="250" t="str">
        <f>IF(Q1508&lt;&gt;"",1000 - SUMIF($D$12:$D1507,$D1508,W$12:W1507),"")</f>
        <v/>
      </c>
      <c r="X1508" s="106"/>
      <c r="Y1508" s="247"/>
      <c r="Z1508" s="247"/>
      <c r="AA1508" s="247"/>
      <c r="AB1508" s="248" t="str">
        <f>IF(AND(Y1508&lt;&gt;"",Z1508&lt;&gt;"",X1508&lt;&gt;""),ROUND(MIN(IF(OR(X1508="OZZ",X1508="ZZ"),5000,17300),TRUNC(0.75*(SUMIF($D$12:$D1508,$D1508,Y$12:Y1508)+SUMIF($D$12:$D1508,$D1508,Z$12:Z1508)),2)) - SUMIF($D$12:$D1507,$D1508,AB$12:AB1507),2),"")</f>
        <v/>
      </c>
      <c r="AC1508" s="251" t="str">
        <f>IF(AND(Y1508&lt;&gt;"",Z1508&lt;&gt;"",AA1508&lt;&gt;"",X1508&lt;&gt;"",AP1508&lt;&gt;""),IF(OR(X1508="OZZ",X1508="ZZ"),ROUND(0-SUMIF($D$12:$D1507,$D1508,AC$12:AC1507),2),IF(AA1508=0,0,ROUND(MIN(MIN(17300,TRUNC(0.75*(SUMIF($D$12:$D$2012,$D1508,Y$12:Y$2012)+SUMIF($D$12:$D$2012,$D1508,Z$12:Z$2012)),2)+SUMIF($D$12:$D1508,$D1508,AP$12:AP1508))-SUMIF($D$12:$D1507,$D1508,AC$12:AC1507)-SUMIF($D$12:$D$2012,$D1508,AB$12:AB$2012),AP1508),2))),"")</f>
        <v/>
      </c>
      <c r="AD1508" s="250" t="str">
        <f>IF(X1508&lt;&gt;"",1000 - SUMIF($D$12:$D1507,$D1508,AD$12:AD1507),"")</f>
        <v/>
      </c>
      <c r="AE1508" s="252"/>
      <c r="AF1508" s="253"/>
      <c r="AG1508" s="254"/>
      <c r="AH1508" s="255" t="str">
        <f t="shared" si="504"/>
        <v/>
      </c>
      <c r="AI1508" s="256"/>
      <c r="AJ1508" s="253"/>
      <c r="AK1508" s="254"/>
      <c r="AL1508" s="255" t="str">
        <f t="shared" si="505"/>
        <v/>
      </c>
      <c r="AM1508" s="256"/>
      <c r="AN1508" s="253"/>
      <c r="AO1508" s="254"/>
      <c r="AP1508" s="255" t="str">
        <f t="shared" si="485"/>
        <v/>
      </c>
      <c r="AQ1508" s="68"/>
      <c r="AR1508" s="68"/>
      <c r="AS1508" s="115"/>
      <c r="AT1508" s="68"/>
      <c r="AU1508" s="113" t="str">
        <f>IF(D1508&lt;&gt; "", IF(COUNTIF($D$12:$D1508,$D1508)&gt;1,0,IF(SUM(N1508,U1508,AB1508)&gt;0,IF(AND(X1508="",OR(Q1508&lt;&gt;"",J1508&lt;&gt;"")),IF(Q1508&lt;&gt;"",Q1508,IF(J1508&lt;&gt;"",J1508,0)),IF(AND(Q1508&lt;&gt;"",J1508&lt;&gt;"",Q1508=J1508),Q1508,X1508)),0)),"")</f>
        <v/>
      </c>
      <c r="AV1508" s="113" t="str">
        <f>IF(D1508&lt;&gt;"",IF(COUNTIF($D$12:$D1508,$D1508)&gt;1,0,IF(SUM(O1508,V1508,AC1508)&gt;0,IF(AND(X1508="",OR(Q1508&lt;&gt;"",J1508&lt;&gt;"")),IF(Q1508&lt;&gt;"",Q1508,IF(J1508&lt;&gt;"",J1508,0)),IF(AND(Q1508&lt;&gt;"",J1508&lt;&gt;"",Q1508=J1508),Q1508,X1508)),0)),"")</f>
        <v/>
      </c>
      <c r="AW1508" s="113" t="str">
        <f>IF(D1508&lt;&gt;"",IF(COUNTIF($D$12:$D1508,$D1508)&gt;1,0,IF(SUM(P1508,W1508,AD1508)&gt;0,IF(AND(X1508="",OR(Q1508&lt;&gt;"",J1508&lt;&gt;"")),IF(Q1508&lt;&gt;"",Q1508,IF(J1508&lt;&gt;"",J1508,0)),IF(AND(Q1508&lt;&gt;"",J1508&lt;&gt;"",Q1508=J1508),Q1508,X1508)),0)),"")</f>
        <v/>
      </c>
      <c r="AX1508" s="68" t="str">
        <f t="shared" si="486"/>
        <v/>
      </c>
      <c r="AY1508" s="68" t="str">
        <f t="shared" si="487"/>
        <v/>
      </c>
      <c r="AZ1508" s="68" t="str">
        <f t="shared" si="488"/>
        <v/>
      </c>
      <c r="BA1508" s="68" t="str">
        <f t="shared" si="489"/>
        <v/>
      </c>
      <c r="BB1508" s="68" t="str">
        <f t="shared" si="490"/>
        <v/>
      </c>
      <c r="BC1508" s="68" t="str">
        <f t="shared" si="491"/>
        <v/>
      </c>
      <c r="BD1508" s="68" t="str">
        <f t="shared" si="492"/>
        <v/>
      </c>
      <c r="BE1508" s="62" t="str">
        <f t="shared" si="493"/>
        <v/>
      </c>
      <c r="BF1508" s="62" t="str">
        <f t="shared" si="494"/>
        <v/>
      </c>
      <c r="BG1508" s="62"/>
      <c r="BH1508" s="62" t="str">
        <f t="shared" si="495"/>
        <v/>
      </c>
      <c r="BI1508" s="62" t="str">
        <f t="shared" si="496"/>
        <v/>
      </c>
      <c r="BJ1508" s="114"/>
      <c r="BK1508" s="62" t="str">
        <f t="shared" si="497"/>
        <v/>
      </c>
      <c r="BL1508" s="62" t="str">
        <f t="shared" si="498"/>
        <v/>
      </c>
      <c r="BM1508" s="62" t="str">
        <f t="shared" si="499"/>
        <v/>
      </c>
      <c r="BN1508" s="62" t="str">
        <f t="shared" si="500"/>
        <v/>
      </c>
      <c r="BO1508" s="62" t="str">
        <f t="shared" si="501"/>
        <v/>
      </c>
      <c r="BP1508" s="62" t="str">
        <f t="shared" si="502"/>
        <v/>
      </c>
      <c r="BQ1508" s="96"/>
      <c r="BR1508" s="96"/>
      <c r="BS1508" s="96"/>
      <c r="BT1508" s="96"/>
      <c r="BU1508" s="96"/>
      <c r="BV1508" s="96"/>
      <c r="BW1508" s="96"/>
      <c r="BX1508" s="96"/>
      <c r="BY1508" s="96"/>
      <c r="BZ1508" s="96"/>
      <c r="CA1508" s="96"/>
      <c r="CB1508" s="96"/>
      <c r="CC1508" s="96"/>
      <c r="CD1508" s="96"/>
      <c r="CE1508" s="96"/>
      <c r="CF1508" s="96"/>
      <c r="CG1508" s="96"/>
      <c r="CH1508" s="96"/>
      <c r="CI1508" s="96"/>
      <c r="CJ1508" s="96"/>
      <c r="CK1508" s="96"/>
      <c r="CL1508" s="96"/>
      <c r="CM1508" s="96"/>
      <c r="CN1508" s="96"/>
      <c r="CO1508" s="96"/>
      <c r="CP1508" s="96"/>
      <c r="CQ1508" s="96"/>
      <c r="CR1508" s="96"/>
      <c r="CS1508" s="96"/>
    </row>
    <row r="1509" spans="1:97" ht="18.75" customHeight="1" x14ac:dyDescent="0.2">
      <c r="A1509" s="3">
        <f t="shared" si="503"/>
        <v>1497</v>
      </c>
      <c r="B1509" s="263"/>
      <c r="C1509" s="263"/>
      <c r="D1509" s="263"/>
      <c r="E1509" s="259"/>
      <c r="F1509" s="259"/>
      <c r="G1509" s="43"/>
      <c r="H1509" s="264"/>
      <c r="I1509" s="261"/>
      <c r="J1509" s="106"/>
      <c r="K1509" s="247"/>
      <c r="L1509" s="247"/>
      <c r="M1509" s="247"/>
      <c r="N1509" s="248" t="str">
        <f>IF(AND(K1509&lt;&gt;"",L1509&lt;&gt;"",J1509&lt;&gt;""),ROUND(MIN(IF(OR(J1509="OZZ",J1509="ZZ"),5000,17300),TRUNC(0.75*(SUMIF($D$12:$D1509,$D1509,K$12:K1509)+SUMIF($D$12:$D1509,$D1509,L$12:L1509)),2)) - SUMIF($D$12:$D1508,$D1509,N$12:N1508),2),"")</f>
        <v/>
      </c>
      <c r="O1509" s="249" t="str">
        <f>IF(AND(K1509&lt;&gt;"",L1509&lt;&gt;"",M1509&lt;&gt;"",J1509&lt;&gt;"",AH1509&lt;&gt;""),IF(OR(J1509="OZZ",J1509="ZZ"),ROUND(0-SUMIF($D$12:$D1508,$D1509,O$12:O1508),2),IF(M1509=0,0,ROUND(MIN(MIN(17300,TRUNC(0.75*(SUMIF($D$12:$D$2012,$D1509,K$12:K$2012)+SUMIF($D$12:$D$2012,$D1509,L$12:L$2012)),2)+SUMIF($D$12:$D1509,$D1509,AH$12:AH1509))-SUMIF($D$12:$D1508,$D1509,O$12:O1508)-SUMIF($D$12:$D$2012,$D1509,N$12:N$2012),AH1509),2))),"")</f>
        <v/>
      </c>
      <c r="P1509" s="250" t="str">
        <f>IF(J1509&lt;&gt;"",1000 - SUMIF($D$12:$D1508,$D1509,P$12:P1508),"")</f>
        <v/>
      </c>
      <c r="Q1509" s="106"/>
      <c r="R1509" s="247"/>
      <c r="S1509" s="247"/>
      <c r="T1509" s="247"/>
      <c r="U1509" s="248" t="str">
        <f>IF(AND(R1509&lt;&gt;"",S1509&lt;&gt;"",Q1509&lt;&gt;""),ROUND(MIN(IF(OR(Q1509="OZZ",Q1509="ZZ"),5000,17300),TRUNC(0.75*(SUMIF($D$12:$D1509,$D1509,R$12:R1509)+SUMIF($D$12:$D1509,$D1509,S$12:S1509)),2)) - SUMIF($D$12:$D1508,$D1509,U$12:U1508),2),"")</f>
        <v/>
      </c>
      <c r="V1509" s="248" t="str">
        <f>IF(AND(R1509&lt;&gt;"",S1509&lt;&gt;"",T1509&lt;&gt;"",Q1509&lt;&gt;"",AL1509&lt;&gt;""),IF(OR(Q1509="OZZ",Q1509="ZZ"),ROUND(0-SUMIF($D$12:$D1508,$D1509,V$12:V1508),2),IF(T1509=0,0,ROUND(MIN(MIN(17300,TRUNC(0.75*(SUMIF($D$12:$D$2012,$D1509,R$12:R$2012)+SUMIF($D$12:$D$2012,$D1509,S$12:S$2012)),2)+SUMIF($D$12:$D1509,$D1509,AL$12:AL1509))-SUMIF($D$12:$D1508,$D1509,V$12:V1508)-SUMIF($D$12:$D$2012,$D1509,U$12:U$2012),AL1509),2))),"")</f>
        <v/>
      </c>
      <c r="W1509" s="250" t="str">
        <f>IF(Q1509&lt;&gt;"",1000 - SUMIF($D$12:$D1508,$D1509,W$12:W1508),"")</f>
        <v/>
      </c>
      <c r="X1509" s="106"/>
      <c r="Y1509" s="247"/>
      <c r="Z1509" s="247"/>
      <c r="AA1509" s="247"/>
      <c r="AB1509" s="248" t="str">
        <f>IF(AND(Y1509&lt;&gt;"",Z1509&lt;&gt;"",X1509&lt;&gt;""),ROUND(MIN(IF(OR(X1509="OZZ",X1509="ZZ"),5000,17300),TRUNC(0.75*(SUMIF($D$12:$D1509,$D1509,Y$12:Y1509)+SUMIF($D$12:$D1509,$D1509,Z$12:Z1509)),2)) - SUMIF($D$12:$D1508,$D1509,AB$12:AB1508),2),"")</f>
        <v/>
      </c>
      <c r="AC1509" s="251" t="str">
        <f>IF(AND(Y1509&lt;&gt;"",Z1509&lt;&gt;"",AA1509&lt;&gt;"",X1509&lt;&gt;"",AP1509&lt;&gt;""),IF(OR(X1509="OZZ",X1509="ZZ"),ROUND(0-SUMIF($D$12:$D1508,$D1509,AC$12:AC1508),2),IF(AA1509=0,0,ROUND(MIN(MIN(17300,TRUNC(0.75*(SUMIF($D$12:$D$2012,$D1509,Y$12:Y$2012)+SUMIF($D$12:$D$2012,$D1509,Z$12:Z$2012)),2)+SUMIF($D$12:$D1509,$D1509,AP$12:AP1509))-SUMIF($D$12:$D1508,$D1509,AC$12:AC1508)-SUMIF($D$12:$D$2012,$D1509,AB$12:AB$2012),AP1509),2))),"")</f>
        <v/>
      </c>
      <c r="AD1509" s="250" t="str">
        <f>IF(X1509&lt;&gt;"",1000 - SUMIF($D$12:$D1508,$D1509,AD$12:AD1508),"")</f>
        <v/>
      </c>
      <c r="AE1509" s="252"/>
      <c r="AF1509" s="253"/>
      <c r="AG1509" s="254"/>
      <c r="AH1509" s="255" t="str">
        <f t="shared" si="504"/>
        <v/>
      </c>
      <c r="AI1509" s="256"/>
      <c r="AJ1509" s="253"/>
      <c r="AK1509" s="254"/>
      <c r="AL1509" s="255" t="str">
        <f t="shared" si="505"/>
        <v/>
      </c>
      <c r="AM1509" s="256"/>
      <c r="AN1509" s="253"/>
      <c r="AO1509" s="254"/>
      <c r="AP1509" s="255" t="str">
        <f t="shared" si="485"/>
        <v/>
      </c>
      <c r="AQ1509" s="68"/>
      <c r="AR1509" s="68"/>
      <c r="AS1509" s="115"/>
      <c r="AT1509" s="68"/>
      <c r="AU1509" s="113" t="str">
        <f>IF(D1509&lt;&gt; "", IF(COUNTIF($D$12:$D1509,$D1509)&gt;1,0,IF(SUM(N1509,U1509,AB1509)&gt;0,IF(AND(X1509="",OR(Q1509&lt;&gt;"",J1509&lt;&gt;"")),IF(Q1509&lt;&gt;"",Q1509,IF(J1509&lt;&gt;"",J1509,0)),IF(AND(Q1509&lt;&gt;"",J1509&lt;&gt;"",Q1509=J1509),Q1509,X1509)),0)),"")</f>
        <v/>
      </c>
      <c r="AV1509" s="113" t="str">
        <f>IF(D1509&lt;&gt;"",IF(COUNTIF($D$12:$D1509,$D1509)&gt;1,0,IF(SUM(O1509,V1509,AC1509)&gt;0,IF(AND(X1509="",OR(Q1509&lt;&gt;"",J1509&lt;&gt;"")),IF(Q1509&lt;&gt;"",Q1509,IF(J1509&lt;&gt;"",J1509,0)),IF(AND(Q1509&lt;&gt;"",J1509&lt;&gt;"",Q1509=J1509),Q1509,X1509)),0)),"")</f>
        <v/>
      </c>
      <c r="AW1509" s="113" t="str">
        <f>IF(D1509&lt;&gt;"",IF(COUNTIF($D$12:$D1509,$D1509)&gt;1,0,IF(SUM(P1509,W1509,AD1509)&gt;0,IF(AND(X1509="",OR(Q1509&lt;&gt;"",J1509&lt;&gt;"")),IF(Q1509&lt;&gt;"",Q1509,IF(J1509&lt;&gt;"",J1509,0)),IF(AND(Q1509&lt;&gt;"",J1509&lt;&gt;"",Q1509=J1509),Q1509,X1509)),0)),"")</f>
        <v/>
      </c>
      <c r="AX1509" s="68" t="str">
        <f t="shared" si="486"/>
        <v/>
      </c>
      <c r="AY1509" s="68" t="str">
        <f t="shared" si="487"/>
        <v/>
      </c>
      <c r="AZ1509" s="68" t="str">
        <f t="shared" si="488"/>
        <v/>
      </c>
      <c r="BA1509" s="68" t="str">
        <f t="shared" si="489"/>
        <v/>
      </c>
      <c r="BB1509" s="68" t="str">
        <f t="shared" si="490"/>
        <v/>
      </c>
      <c r="BC1509" s="68" t="str">
        <f t="shared" si="491"/>
        <v/>
      </c>
      <c r="BD1509" s="68" t="str">
        <f t="shared" si="492"/>
        <v/>
      </c>
      <c r="BE1509" s="62" t="str">
        <f t="shared" si="493"/>
        <v/>
      </c>
      <c r="BF1509" s="62" t="str">
        <f t="shared" si="494"/>
        <v/>
      </c>
      <c r="BG1509" s="62"/>
      <c r="BH1509" s="62" t="str">
        <f t="shared" si="495"/>
        <v/>
      </c>
      <c r="BI1509" s="62" t="str">
        <f t="shared" si="496"/>
        <v/>
      </c>
      <c r="BJ1509" s="114"/>
      <c r="BK1509" s="62" t="str">
        <f t="shared" si="497"/>
        <v/>
      </c>
      <c r="BL1509" s="62" t="str">
        <f t="shared" si="498"/>
        <v/>
      </c>
      <c r="BM1509" s="62" t="str">
        <f t="shared" si="499"/>
        <v/>
      </c>
      <c r="BN1509" s="62" t="str">
        <f t="shared" si="500"/>
        <v/>
      </c>
      <c r="BO1509" s="62" t="str">
        <f t="shared" si="501"/>
        <v/>
      </c>
      <c r="BP1509" s="62" t="str">
        <f t="shared" si="502"/>
        <v/>
      </c>
      <c r="BQ1509" s="96"/>
      <c r="BR1509" s="96"/>
      <c r="BS1509" s="96"/>
      <c r="BT1509" s="96"/>
      <c r="BU1509" s="96"/>
      <c r="BV1509" s="96"/>
      <c r="BW1509" s="96"/>
      <c r="BX1509" s="96"/>
      <c r="BY1509" s="96"/>
      <c r="BZ1509" s="96"/>
      <c r="CA1509" s="96"/>
      <c r="CB1509" s="96"/>
      <c r="CC1509" s="96"/>
      <c r="CD1509" s="96"/>
      <c r="CE1509" s="96"/>
      <c r="CF1509" s="96"/>
      <c r="CG1509" s="96"/>
      <c r="CH1509" s="96"/>
      <c r="CI1509" s="96"/>
      <c r="CJ1509" s="96"/>
      <c r="CK1509" s="96"/>
      <c r="CL1509" s="96"/>
      <c r="CM1509" s="96"/>
      <c r="CN1509" s="96"/>
      <c r="CO1509" s="96"/>
      <c r="CP1509" s="96"/>
      <c r="CQ1509" s="96"/>
      <c r="CR1509" s="96"/>
      <c r="CS1509" s="96"/>
    </row>
    <row r="1510" spans="1:97" ht="18.75" customHeight="1" x14ac:dyDescent="0.2">
      <c r="A1510" s="3">
        <f t="shared" si="503"/>
        <v>1498</v>
      </c>
      <c r="B1510" s="263"/>
      <c r="C1510" s="263"/>
      <c r="D1510" s="263"/>
      <c r="E1510" s="259"/>
      <c r="F1510" s="259"/>
      <c r="G1510" s="43"/>
      <c r="H1510" s="264"/>
      <c r="I1510" s="261"/>
      <c r="J1510" s="106"/>
      <c r="K1510" s="247"/>
      <c r="L1510" s="247"/>
      <c r="M1510" s="247"/>
      <c r="N1510" s="248" t="str">
        <f>IF(AND(K1510&lt;&gt;"",L1510&lt;&gt;"",J1510&lt;&gt;""),ROUND(MIN(IF(OR(J1510="OZZ",J1510="ZZ"),5000,17300),TRUNC(0.75*(SUMIF($D$12:$D1510,$D1510,K$12:K1510)+SUMIF($D$12:$D1510,$D1510,L$12:L1510)),2)) - SUMIF($D$12:$D1509,$D1510,N$12:N1509),2),"")</f>
        <v/>
      </c>
      <c r="O1510" s="249" t="str">
        <f>IF(AND(K1510&lt;&gt;"",L1510&lt;&gt;"",M1510&lt;&gt;"",J1510&lt;&gt;"",AH1510&lt;&gt;""),IF(OR(J1510="OZZ",J1510="ZZ"),ROUND(0-SUMIF($D$12:$D1509,$D1510,O$12:O1509),2),IF(M1510=0,0,ROUND(MIN(MIN(17300,TRUNC(0.75*(SUMIF($D$12:$D$2012,$D1510,K$12:K$2012)+SUMIF($D$12:$D$2012,$D1510,L$12:L$2012)),2)+SUMIF($D$12:$D1510,$D1510,AH$12:AH1510))-SUMIF($D$12:$D1509,$D1510,O$12:O1509)-SUMIF($D$12:$D$2012,$D1510,N$12:N$2012),AH1510),2))),"")</f>
        <v/>
      </c>
      <c r="P1510" s="250" t="str">
        <f>IF(J1510&lt;&gt;"",1000 - SUMIF($D$12:$D1509,$D1510,P$12:P1509),"")</f>
        <v/>
      </c>
      <c r="Q1510" s="106"/>
      <c r="R1510" s="247"/>
      <c r="S1510" s="247"/>
      <c r="T1510" s="247"/>
      <c r="U1510" s="248" t="str">
        <f>IF(AND(R1510&lt;&gt;"",S1510&lt;&gt;"",Q1510&lt;&gt;""),ROUND(MIN(IF(OR(Q1510="OZZ",Q1510="ZZ"),5000,17300),TRUNC(0.75*(SUMIF($D$12:$D1510,$D1510,R$12:R1510)+SUMIF($D$12:$D1510,$D1510,S$12:S1510)),2)) - SUMIF($D$12:$D1509,$D1510,U$12:U1509),2),"")</f>
        <v/>
      </c>
      <c r="V1510" s="248" t="str">
        <f>IF(AND(R1510&lt;&gt;"",S1510&lt;&gt;"",T1510&lt;&gt;"",Q1510&lt;&gt;"",AL1510&lt;&gt;""),IF(OR(Q1510="OZZ",Q1510="ZZ"),ROUND(0-SUMIF($D$12:$D1509,$D1510,V$12:V1509),2),IF(T1510=0,0,ROUND(MIN(MIN(17300,TRUNC(0.75*(SUMIF($D$12:$D$2012,$D1510,R$12:R$2012)+SUMIF($D$12:$D$2012,$D1510,S$12:S$2012)),2)+SUMIF($D$12:$D1510,$D1510,AL$12:AL1510))-SUMIF($D$12:$D1509,$D1510,V$12:V1509)-SUMIF($D$12:$D$2012,$D1510,U$12:U$2012),AL1510),2))),"")</f>
        <v/>
      </c>
      <c r="W1510" s="250" t="str">
        <f>IF(Q1510&lt;&gt;"",1000 - SUMIF($D$12:$D1509,$D1510,W$12:W1509),"")</f>
        <v/>
      </c>
      <c r="X1510" s="106"/>
      <c r="Y1510" s="247"/>
      <c r="Z1510" s="247"/>
      <c r="AA1510" s="247"/>
      <c r="AB1510" s="248" t="str">
        <f>IF(AND(Y1510&lt;&gt;"",Z1510&lt;&gt;"",X1510&lt;&gt;""),ROUND(MIN(IF(OR(X1510="OZZ",X1510="ZZ"),5000,17300),TRUNC(0.75*(SUMIF($D$12:$D1510,$D1510,Y$12:Y1510)+SUMIF($D$12:$D1510,$D1510,Z$12:Z1510)),2)) - SUMIF($D$12:$D1509,$D1510,AB$12:AB1509),2),"")</f>
        <v/>
      </c>
      <c r="AC1510" s="251" t="str">
        <f>IF(AND(Y1510&lt;&gt;"",Z1510&lt;&gt;"",AA1510&lt;&gt;"",X1510&lt;&gt;"",AP1510&lt;&gt;""),IF(OR(X1510="OZZ",X1510="ZZ"),ROUND(0-SUMIF($D$12:$D1509,$D1510,AC$12:AC1509),2),IF(AA1510=0,0,ROUND(MIN(MIN(17300,TRUNC(0.75*(SUMIF($D$12:$D$2012,$D1510,Y$12:Y$2012)+SUMIF($D$12:$D$2012,$D1510,Z$12:Z$2012)),2)+SUMIF($D$12:$D1510,$D1510,AP$12:AP1510))-SUMIF($D$12:$D1509,$D1510,AC$12:AC1509)-SUMIF($D$12:$D$2012,$D1510,AB$12:AB$2012),AP1510),2))),"")</f>
        <v/>
      </c>
      <c r="AD1510" s="250" t="str">
        <f>IF(X1510&lt;&gt;"",1000 - SUMIF($D$12:$D1509,$D1510,AD$12:AD1509),"")</f>
        <v/>
      </c>
      <c r="AE1510" s="252"/>
      <c r="AF1510" s="253"/>
      <c r="AG1510" s="254"/>
      <c r="AH1510" s="255" t="str">
        <f t="shared" si="504"/>
        <v/>
      </c>
      <c r="AI1510" s="256"/>
      <c r="AJ1510" s="253"/>
      <c r="AK1510" s="254"/>
      <c r="AL1510" s="255" t="str">
        <f t="shared" si="505"/>
        <v/>
      </c>
      <c r="AM1510" s="256"/>
      <c r="AN1510" s="253"/>
      <c r="AO1510" s="254"/>
      <c r="AP1510" s="255" t="str">
        <f t="shared" si="485"/>
        <v/>
      </c>
      <c r="AQ1510" s="68"/>
      <c r="AR1510" s="68"/>
      <c r="AS1510" s="115"/>
      <c r="AT1510" s="68"/>
      <c r="AU1510" s="113" t="str">
        <f>IF(D1510&lt;&gt; "", IF(COUNTIF($D$12:$D1510,$D1510)&gt;1,0,IF(SUM(N1510,U1510,AB1510)&gt;0,IF(AND(X1510="",OR(Q1510&lt;&gt;"",J1510&lt;&gt;"")),IF(Q1510&lt;&gt;"",Q1510,IF(J1510&lt;&gt;"",J1510,0)),IF(AND(Q1510&lt;&gt;"",J1510&lt;&gt;"",Q1510=J1510),Q1510,X1510)),0)),"")</f>
        <v/>
      </c>
      <c r="AV1510" s="113" t="str">
        <f>IF(D1510&lt;&gt;"",IF(COUNTIF($D$12:$D1510,$D1510)&gt;1,0,IF(SUM(O1510,V1510,AC1510)&gt;0,IF(AND(X1510="",OR(Q1510&lt;&gt;"",J1510&lt;&gt;"")),IF(Q1510&lt;&gt;"",Q1510,IF(J1510&lt;&gt;"",J1510,0)),IF(AND(Q1510&lt;&gt;"",J1510&lt;&gt;"",Q1510=J1510),Q1510,X1510)),0)),"")</f>
        <v/>
      </c>
      <c r="AW1510" s="113" t="str">
        <f>IF(D1510&lt;&gt;"",IF(COUNTIF($D$12:$D1510,$D1510)&gt;1,0,IF(SUM(P1510,W1510,AD1510)&gt;0,IF(AND(X1510="",OR(Q1510&lt;&gt;"",J1510&lt;&gt;"")),IF(Q1510&lt;&gt;"",Q1510,IF(J1510&lt;&gt;"",J1510,0)),IF(AND(Q1510&lt;&gt;"",J1510&lt;&gt;"",Q1510=J1510),Q1510,X1510)),0)),"")</f>
        <v/>
      </c>
      <c r="AX1510" s="68" t="str">
        <f t="shared" si="486"/>
        <v/>
      </c>
      <c r="AY1510" s="68" t="str">
        <f t="shared" si="487"/>
        <v/>
      </c>
      <c r="AZ1510" s="68" t="str">
        <f t="shared" si="488"/>
        <v/>
      </c>
      <c r="BA1510" s="68" t="str">
        <f t="shared" si="489"/>
        <v/>
      </c>
      <c r="BB1510" s="68" t="str">
        <f t="shared" si="490"/>
        <v/>
      </c>
      <c r="BC1510" s="68" t="str">
        <f t="shared" si="491"/>
        <v/>
      </c>
      <c r="BD1510" s="68" t="str">
        <f t="shared" si="492"/>
        <v/>
      </c>
      <c r="BE1510" s="62" t="str">
        <f t="shared" si="493"/>
        <v/>
      </c>
      <c r="BF1510" s="62" t="str">
        <f t="shared" si="494"/>
        <v/>
      </c>
      <c r="BG1510" s="62"/>
      <c r="BH1510" s="62" t="str">
        <f t="shared" si="495"/>
        <v/>
      </c>
      <c r="BI1510" s="62" t="str">
        <f t="shared" si="496"/>
        <v/>
      </c>
      <c r="BJ1510" s="114"/>
      <c r="BK1510" s="62" t="str">
        <f t="shared" si="497"/>
        <v/>
      </c>
      <c r="BL1510" s="62" t="str">
        <f t="shared" si="498"/>
        <v/>
      </c>
      <c r="BM1510" s="62" t="str">
        <f t="shared" si="499"/>
        <v/>
      </c>
      <c r="BN1510" s="62" t="str">
        <f t="shared" si="500"/>
        <v/>
      </c>
      <c r="BO1510" s="62" t="str">
        <f t="shared" si="501"/>
        <v/>
      </c>
      <c r="BP1510" s="62" t="str">
        <f t="shared" si="502"/>
        <v/>
      </c>
      <c r="BQ1510" s="96"/>
      <c r="BR1510" s="96"/>
      <c r="BS1510" s="96"/>
      <c r="BT1510" s="96"/>
      <c r="BU1510" s="96"/>
      <c r="BV1510" s="96"/>
      <c r="BW1510" s="96"/>
      <c r="BX1510" s="96"/>
      <c r="BY1510" s="96"/>
      <c r="BZ1510" s="96"/>
      <c r="CA1510" s="96"/>
      <c r="CB1510" s="96"/>
      <c r="CC1510" s="96"/>
      <c r="CD1510" s="96"/>
      <c r="CE1510" s="96"/>
      <c r="CF1510" s="96"/>
      <c r="CG1510" s="96"/>
      <c r="CH1510" s="96"/>
      <c r="CI1510" s="96"/>
      <c r="CJ1510" s="96"/>
      <c r="CK1510" s="96"/>
      <c r="CL1510" s="96"/>
      <c r="CM1510" s="96"/>
      <c r="CN1510" s="96"/>
      <c r="CO1510" s="96"/>
      <c r="CP1510" s="96"/>
      <c r="CQ1510" s="96"/>
      <c r="CR1510" s="96"/>
      <c r="CS1510" s="96"/>
    </row>
    <row r="1511" spans="1:97" ht="18.75" customHeight="1" x14ac:dyDescent="0.2">
      <c r="A1511" s="3">
        <f t="shared" si="503"/>
        <v>1499</v>
      </c>
      <c r="B1511" s="263"/>
      <c r="C1511" s="263"/>
      <c r="D1511" s="263"/>
      <c r="E1511" s="259"/>
      <c r="F1511" s="259"/>
      <c r="G1511" s="43"/>
      <c r="H1511" s="264"/>
      <c r="I1511" s="261"/>
      <c r="J1511" s="106"/>
      <c r="K1511" s="247"/>
      <c r="L1511" s="247"/>
      <c r="M1511" s="247"/>
      <c r="N1511" s="248" t="str">
        <f>IF(AND(K1511&lt;&gt;"",L1511&lt;&gt;"",J1511&lt;&gt;""),ROUND(MIN(IF(OR(J1511="OZZ",J1511="ZZ"),5000,17300),TRUNC(0.75*(SUMIF($D$12:$D1511,$D1511,K$12:K1511)+SUMIF($D$12:$D1511,$D1511,L$12:L1511)),2)) - SUMIF($D$12:$D1510,$D1511,N$12:N1510),2),"")</f>
        <v/>
      </c>
      <c r="O1511" s="249" t="str">
        <f>IF(AND(K1511&lt;&gt;"",L1511&lt;&gt;"",M1511&lt;&gt;"",J1511&lt;&gt;"",AH1511&lt;&gt;""),IF(OR(J1511="OZZ",J1511="ZZ"),ROUND(0-SUMIF($D$12:$D1510,$D1511,O$12:O1510),2),IF(M1511=0,0,ROUND(MIN(MIN(17300,TRUNC(0.75*(SUMIF($D$12:$D$2012,$D1511,K$12:K$2012)+SUMIF($D$12:$D$2012,$D1511,L$12:L$2012)),2)+SUMIF($D$12:$D1511,$D1511,AH$12:AH1511))-SUMIF($D$12:$D1510,$D1511,O$12:O1510)-SUMIF($D$12:$D$2012,$D1511,N$12:N$2012),AH1511),2))),"")</f>
        <v/>
      </c>
      <c r="P1511" s="250" t="str">
        <f>IF(J1511&lt;&gt;"",1000 - SUMIF($D$12:$D1510,$D1511,P$12:P1510),"")</f>
        <v/>
      </c>
      <c r="Q1511" s="106"/>
      <c r="R1511" s="247"/>
      <c r="S1511" s="247"/>
      <c r="T1511" s="247"/>
      <c r="U1511" s="248" t="str">
        <f>IF(AND(R1511&lt;&gt;"",S1511&lt;&gt;"",Q1511&lt;&gt;""),ROUND(MIN(IF(OR(Q1511="OZZ",Q1511="ZZ"),5000,17300),TRUNC(0.75*(SUMIF($D$12:$D1511,$D1511,R$12:R1511)+SUMIF($D$12:$D1511,$D1511,S$12:S1511)),2)) - SUMIF($D$12:$D1510,$D1511,U$12:U1510),2),"")</f>
        <v/>
      </c>
      <c r="V1511" s="248" t="str">
        <f>IF(AND(R1511&lt;&gt;"",S1511&lt;&gt;"",T1511&lt;&gt;"",Q1511&lt;&gt;"",AL1511&lt;&gt;""),IF(OR(Q1511="OZZ",Q1511="ZZ"),ROUND(0-SUMIF($D$12:$D1510,$D1511,V$12:V1510),2),IF(T1511=0,0,ROUND(MIN(MIN(17300,TRUNC(0.75*(SUMIF($D$12:$D$2012,$D1511,R$12:R$2012)+SUMIF($D$12:$D$2012,$D1511,S$12:S$2012)),2)+SUMIF($D$12:$D1511,$D1511,AL$12:AL1511))-SUMIF($D$12:$D1510,$D1511,V$12:V1510)-SUMIF($D$12:$D$2012,$D1511,U$12:U$2012),AL1511),2))),"")</f>
        <v/>
      </c>
      <c r="W1511" s="250" t="str">
        <f>IF(Q1511&lt;&gt;"",1000 - SUMIF($D$12:$D1510,$D1511,W$12:W1510),"")</f>
        <v/>
      </c>
      <c r="X1511" s="106"/>
      <c r="Y1511" s="247"/>
      <c r="Z1511" s="247"/>
      <c r="AA1511" s="247"/>
      <c r="AB1511" s="248" t="str">
        <f>IF(AND(Y1511&lt;&gt;"",Z1511&lt;&gt;"",X1511&lt;&gt;""),ROUND(MIN(IF(OR(X1511="OZZ",X1511="ZZ"),5000,17300),TRUNC(0.75*(SUMIF($D$12:$D1511,$D1511,Y$12:Y1511)+SUMIF($D$12:$D1511,$D1511,Z$12:Z1511)),2)) - SUMIF($D$12:$D1510,$D1511,AB$12:AB1510),2),"")</f>
        <v/>
      </c>
      <c r="AC1511" s="251" t="str">
        <f>IF(AND(Y1511&lt;&gt;"",Z1511&lt;&gt;"",AA1511&lt;&gt;"",X1511&lt;&gt;"",AP1511&lt;&gt;""),IF(OR(X1511="OZZ",X1511="ZZ"),ROUND(0-SUMIF($D$12:$D1510,$D1511,AC$12:AC1510),2),IF(AA1511=0,0,ROUND(MIN(MIN(17300,TRUNC(0.75*(SUMIF($D$12:$D$2012,$D1511,Y$12:Y$2012)+SUMIF($D$12:$D$2012,$D1511,Z$12:Z$2012)),2)+SUMIF($D$12:$D1511,$D1511,AP$12:AP1511))-SUMIF($D$12:$D1510,$D1511,AC$12:AC1510)-SUMIF($D$12:$D$2012,$D1511,AB$12:AB$2012),AP1511),2))),"")</f>
        <v/>
      </c>
      <c r="AD1511" s="250" t="str">
        <f>IF(X1511&lt;&gt;"",1000 - SUMIF($D$12:$D1510,$D1511,AD$12:AD1510),"")</f>
        <v/>
      </c>
      <c r="AE1511" s="252"/>
      <c r="AF1511" s="253"/>
      <c r="AG1511" s="254"/>
      <c r="AH1511" s="255" t="str">
        <f t="shared" si="504"/>
        <v/>
      </c>
      <c r="AI1511" s="256"/>
      <c r="AJ1511" s="253"/>
      <c r="AK1511" s="254"/>
      <c r="AL1511" s="255" t="str">
        <f t="shared" si="505"/>
        <v/>
      </c>
      <c r="AM1511" s="256"/>
      <c r="AN1511" s="253"/>
      <c r="AO1511" s="254"/>
      <c r="AP1511" s="255" t="str">
        <f t="shared" si="485"/>
        <v/>
      </c>
      <c r="AQ1511" s="68"/>
      <c r="AR1511" s="68"/>
      <c r="AS1511" s="115"/>
      <c r="AT1511" s="68"/>
      <c r="AU1511" s="113" t="str">
        <f>IF(D1511&lt;&gt; "", IF(COUNTIF($D$12:$D1511,$D1511)&gt;1,0,IF(SUM(N1511,U1511,AB1511)&gt;0,IF(AND(X1511="",OR(Q1511&lt;&gt;"",J1511&lt;&gt;"")),IF(Q1511&lt;&gt;"",Q1511,IF(J1511&lt;&gt;"",J1511,0)),IF(AND(Q1511&lt;&gt;"",J1511&lt;&gt;"",Q1511=J1511),Q1511,X1511)),0)),"")</f>
        <v/>
      </c>
      <c r="AV1511" s="113" t="str">
        <f>IF(D1511&lt;&gt;"",IF(COUNTIF($D$12:$D1511,$D1511)&gt;1,0,IF(SUM(O1511,V1511,AC1511)&gt;0,IF(AND(X1511="",OR(Q1511&lt;&gt;"",J1511&lt;&gt;"")),IF(Q1511&lt;&gt;"",Q1511,IF(J1511&lt;&gt;"",J1511,0)),IF(AND(Q1511&lt;&gt;"",J1511&lt;&gt;"",Q1511=J1511),Q1511,X1511)),0)),"")</f>
        <v/>
      </c>
      <c r="AW1511" s="113" t="str">
        <f>IF(D1511&lt;&gt;"",IF(COUNTIF($D$12:$D1511,$D1511)&gt;1,0,IF(SUM(P1511,W1511,AD1511)&gt;0,IF(AND(X1511="",OR(Q1511&lt;&gt;"",J1511&lt;&gt;"")),IF(Q1511&lt;&gt;"",Q1511,IF(J1511&lt;&gt;"",J1511,0)),IF(AND(Q1511&lt;&gt;"",J1511&lt;&gt;"",Q1511=J1511),Q1511,X1511)),0)),"")</f>
        <v/>
      </c>
      <c r="AX1511" s="68" t="str">
        <f t="shared" si="486"/>
        <v/>
      </c>
      <c r="AY1511" s="68" t="str">
        <f t="shared" si="487"/>
        <v/>
      </c>
      <c r="AZ1511" s="68" t="str">
        <f t="shared" si="488"/>
        <v/>
      </c>
      <c r="BA1511" s="68" t="str">
        <f t="shared" si="489"/>
        <v/>
      </c>
      <c r="BB1511" s="68" t="str">
        <f t="shared" si="490"/>
        <v/>
      </c>
      <c r="BC1511" s="68" t="str">
        <f t="shared" si="491"/>
        <v/>
      </c>
      <c r="BD1511" s="68" t="str">
        <f t="shared" si="492"/>
        <v/>
      </c>
      <c r="BE1511" s="62" t="str">
        <f t="shared" si="493"/>
        <v/>
      </c>
      <c r="BF1511" s="62" t="str">
        <f t="shared" si="494"/>
        <v/>
      </c>
      <c r="BG1511" s="62"/>
      <c r="BH1511" s="62" t="str">
        <f t="shared" si="495"/>
        <v/>
      </c>
      <c r="BI1511" s="62" t="str">
        <f t="shared" si="496"/>
        <v/>
      </c>
      <c r="BJ1511" s="114"/>
      <c r="BK1511" s="62" t="str">
        <f t="shared" si="497"/>
        <v/>
      </c>
      <c r="BL1511" s="62" t="str">
        <f t="shared" si="498"/>
        <v/>
      </c>
      <c r="BM1511" s="62" t="str">
        <f t="shared" si="499"/>
        <v/>
      </c>
      <c r="BN1511" s="62" t="str">
        <f t="shared" si="500"/>
        <v/>
      </c>
      <c r="BO1511" s="62" t="str">
        <f t="shared" si="501"/>
        <v/>
      </c>
      <c r="BP1511" s="62" t="str">
        <f t="shared" si="502"/>
        <v/>
      </c>
      <c r="BQ1511" s="96"/>
      <c r="BR1511" s="96"/>
      <c r="BS1511" s="96"/>
      <c r="BT1511" s="96"/>
      <c r="BU1511" s="96"/>
      <c r="BV1511" s="96"/>
      <c r="BW1511" s="96"/>
      <c r="BX1511" s="96"/>
      <c r="BY1511" s="96"/>
      <c r="BZ1511" s="96"/>
      <c r="CA1511" s="96"/>
      <c r="CB1511" s="96"/>
      <c r="CC1511" s="96"/>
      <c r="CD1511" s="96"/>
      <c r="CE1511" s="96"/>
      <c r="CF1511" s="96"/>
      <c r="CG1511" s="96"/>
      <c r="CH1511" s="96"/>
      <c r="CI1511" s="96"/>
      <c r="CJ1511" s="96"/>
      <c r="CK1511" s="96"/>
      <c r="CL1511" s="96"/>
      <c r="CM1511" s="96"/>
      <c r="CN1511" s="96"/>
      <c r="CO1511" s="96"/>
      <c r="CP1511" s="96"/>
      <c r="CQ1511" s="96"/>
      <c r="CR1511" s="96"/>
      <c r="CS1511" s="96"/>
    </row>
    <row r="1512" spans="1:97" ht="18.75" customHeight="1" x14ac:dyDescent="0.2">
      <c r="A1512" s="3">
        <f t="shared" si="503"/>
        <v>1500</v>
      </c>
      <c r="B1512" s="263"/>
      <c r="C1512" s="263"/>
      <c r="D1512" s="263"/>
      <c r="E1512" s="259"/>
      <c r="F1512" s="259"/>
      <c r="G1512" s="43"/>
      <c r="H1512" s="264"/>
      <c r="I1512" s="261"/>
      <c r="J1512" s="106"/>
      <c r="K1512" s="247"/>
      <c r="L1512" s="247"/>
      <c r="M1512" s="247"/>
      <c r="N1512" s="248" t="str">
        <f>IF(AND(K1512&lt;&gt;"",L1512&lt;&gt;"",J1512&lt;&gt;""),ROUND(MIN(IF(OR(J1512="OZZ",J1512="ZZ"),5000,17300),TRUNC(0.75*(SUMIF($D$12:$D1512,$D1512,K$12:K1512)+SUMIF($D$12:$D1512,$D1512,L$12:L1512)),2)) - SUMIF($D$12:$D1511,$D1512,N$12:N1511),2),"")</f>
        <v/>
      </c>
      <c r="O1512" s="249" t="str">
        <f>IF(AND(K1512&lt;&gt;"",L1512&lt;&gt;"",M1512&lt;&gt;"",J1512&lt;&gt;"",AH1512&lt;&gt;""),IF(OR(J1512="OZZ",J1512="ZZ"),ROUND(0-SUMIF($D$12:$D1511,$D1512,O$12:O1511),2),IF(M1512=0,0,ROUND(MIN(MIN(17300,TRUNC(0.75*(SUMIF($D$12:$D$2012,$D1512,K$12:K$2012)+SUMIF($D$12:$D$2012,$D1512,L$12:L$2012)),2)+SUMIF($D$12:$D1512,$D1512,AH$12:AH1512))-SUMIF($D$12:$D1511,$D1512,O$12:O1511)-SUMIF($D$12:$D$2012,$D1512,N$12:N$2012),AH1512),2))),"")</f>
        <v/>
      </c>
      <c r="P1512" s="250" t="str">
        <f>IF(J1512&lt;&gt;"",1000 - SUMIF($D$12:$D1511,$D1512,P$12:P1511),"")</f>
        <v/>
      </c>
      <c r="Q1512" s="106"/>
      <c r="R1512" s="247"/>
      <c r="S1512" s="247"/>
      <c r="T1512" s="247"/>
      <c r="U1512" s="248" t="str">
        <f>IF(AND(R1512&lt;&gt;"",S1512&lt;&gt;"",Q1512&lt;&gt;""),ROUND(MIN(IF(OR(Q1512="OZZ",Q1512="ZZ"),5000,17300),TRUNC(0.75*(SUMIF($D$12:$D1512,$D1512,R$12:R1512)+SUMIF($D$12:$D1512,$D1512,S$12:S1512)),2)) - SUMIF($D$12:$D1511,$D1512,U$12:U1511),2),"")</f>
        <v/>
      </c>
      <c r="V1512" s="248" t="str">
        <f>IF(AND(R1512&lt;&gt;"",S1512&lt;&gt;"",T1512&lt;&gt;"",Q1512&lt;&gt;"",AL1512&lt;&gt;""),IF(OR(Q1512="OZZ",Q1512="ZZ"),ROUND(0-SUMIF($D$12:$D1511,$D1512,V$12:V1511),2),IF(T1512=0,0,ROUND(MIN(MIN(17300,TRUNC(0.75*(SUMIF($D$12:$D$2012,$D1512,R$12:R$2012)+SUMIF($D$12:$D$2012,$D1512,S$12:S$2012)),2)+SUMIF($D$12:$D1512,$D1512,AL$12:AL1512))-SUMIF($D$12:$D1511,$D1512,V$12:V1511)-SUMIF($D$12:$D$2012,$D1512,U$12:U$2012),AL1512),2))),"")</f>
        <v/>
      </c>
      <c r="W1512" s="250" t="str">
        <f>IF(Q1512&lt;&gt;"",1000 - SUMIF($D$12:$D1511,$D1512,W$12:W1511),"")</f>
        <v/>
      </c>
      <c r="X1512" s="106"/>
      <c r="Y1512" s="247"/>
      <c r="Z1512" s="247"/>
      <c r="AA1512" s="247"/>
      <c r="AB1512" s="248" t="str">
        <f>IF(AND(Y1512&lt;&gt;"",Z1512&lt;&gt;"",X1512&lt;&gt;""),ROUND(MIN(IF(OR(X1512="OZZ",X1512="ZZ"),5000,17300),TRUNC(0.75*(SUMIF($D$12:$D1512,$D1512,Y$12:Y1512)+SUMIF($D$12:$D1512,$D1512,Z$12:Z1512)),2)) - SUMIF($D$12:$D1511,$D1512,AB$12:AB1511),2),"")</f>
        <v/>
      </c>
      <c r="AC1512" s="251" t="str">
        <f>IF(AND(Y1512&lt;&gt;"",Z1512&lt;&gt;"",AA1512&lt;&gt;"",X1512&lt;&gt;"",AP1512&lt;&gt;""),IF(OR(X1512="OZZ",X1512="ZZ"),ROUND(0-SUMIF($D$12:$D1511,$D1512,AC$12:AC1511),2),IF(AA1512=0,0,ROUND(MIN(MIN(17300,TRUNC(0.75*(SUMIF($D$12:$D$2012,$D1512,Y$12:Y$2012)+SUMIF($D$12:$D$2012,$D1512,Z$12:Z$2012)),2)+SUMIF($D$12:$D1512,$D1512,AP$12:AP1512))-SUMIF($D$12:$D1511,$D1512,AC$12:AC1511)-SUMIF($D$12:$D$2012,$D1512,AB$12:AB$2012),AP1512),2))),"")</f>
        <v/>
      </c>
      <c r="AD1512" s="250" t="str">
        <f>IF(X1512&lt;&gt;"",1000 - SUMIF($D$12:$D1511,$D1512,AD$12:AD1511),"")</f>
        <v/>
      </c>
      <c r="AE1512" s="252"/>
      <c r="AF1512" s="253"/>
      <c r="AG1512" s="254"/>
      <c r="AH1512" s="255" t="str">
        <f t="shared" si="504"/>
        <v/>
      </c>
      <c r="AI1512" s="256"/>
      <c r="AJ1512" s="253"/>
      <c r="AK1512" s="254"/>
      <c r="AL1512" s="255" t="str">
        <f t="shared" si="505"/>
        <v/>
      </c>
      <c r="AM1512" s="256"/>
      <c r="AN1512" s="253"/>
      <c r="AO1512" s="254"/>
      <c r="AP1512" s="255" t="str">
        <f t="shared" si="485"/>
        <v/>
      </c>
      <c r="AQ1512" s="68"/>
      <c r="AR1512" s="68"/>
      <c r="AS1512" s="115"/>
      <c r="AT1512" s="68"/>
      <c r="AU1512" s="113" t="str">
        <f>IF(D1512&lt;&gt; "", IF(COUNTIF($D$12:$D1512,$D1512)&gt;1,0,IF(SUM(N1512,U1512,AB1512)&gt;0,IF(AND(X1512="",OR(Q1512&lt;&gt;"",J1512&lt;&gt;"")),IF(Q1512&lt;&gt;"",Q1512,IF(J1512&lt;&gt;"",J1512,0)),IF(AND(Q1512&lt;&gt;"",J1512&lt;&gt;"",Q1512=J1512),Q1512,X1512)),0)),"")</f>
        <v/>
      </c>
      <c r="AV1512" s="113" t="str">
        <f>IF(D1512&lt;&gt;"",IF(COUNTIF($D$12:$D1512,$D1512)&gt;1,0,IF(SUM(O1512,V1512,AC1512)&gt;0,IF(AND(X1512="",OR(Q1512&lt;&gt;"",J1512&lt;&gt;"")),IF(Q1512&lt;&gt;"",Q1512,IF(J1512&lt;&gt;"",J1512,0)),IF(AND(Q1512&lt;&gt;"",J1512&lt;&gt;"",Q1512=J1512),Q1512,X1512)),0)),"")</f>
        <v/>
      </c>
      <c r="AW1512" s="113" t="str">
        <f>IF(D1512&lt;&gt;"",IF(COUNTIF($D$12:$D1512,$D1512)&gt;1,0,IF(SUM(P1512,W1512,AD1512)&gt;0,IF(AND(X1512="",OR(Q1512&lt;&gt;"",J1512&lt;&gt;"")),IF(Q1512&lt;&gt;"",Q1512,IF(J1512&lt;&gt;"",J1512,0)),IF(AND(Q1512&lt;&gt;"",J1512&lt;&gt;"",Q1512=J1512),Q1512,X1512)),0)),"")</f>
        <v/>
      </c>
      <c r="AX1512" s="68" t="str">
        <f t="shared" si="486"/>
        <v/>
      </c>
      <c r="AY1512" s="68" t="str">
        <f t="shared" si="487"/>
        <v/>
      </c>
      <c r="AZ1512" s="68" t="str">
        <f t="shared" si="488"/>
        <v/>
      </c>
      <c r="BA1512" s="68" t="str">
        <f t="shared" si="489"/>
        <v/>
      </c>
      <c r="BB1512" s="68" t="str">
        <f t="shared" si="490"/>
        <v/>
      </c>
      <c r="BC1512" s="68" t="str">
        <f t="shared" si="491"/>
        <v/>
      </c>
      <c r="BD1512" s="68" t="str">
        <f t="shared" si="492"/>
        <v/>
      </c>
      <c r="BE1512" s="62" t="str">
        <f t="shared" si="493"/>
        <v/>
      </c>
      <c r="BF1512" s="62" t="str">
        <f t="shared" si="494"/>
        <v/>
      </c>
      <c r="BG1512" s="62"/>
      <c r="BH1512" s="62" t="str">
        <f t="shared" si="495"/>
        <v/>
      </c>
      <c r="BI1512" s="62" t="str">
        <f t="shared" si="496"/>
        <v/>
      </c>
      <c r="BJ1512" s="114"/>
      <c r="BK1512" s="62" t="str">
        <f t="shared" si="497"/>
        <v/>
      </c>
      <c r="BL1512" s="62" t="str">
        <f t="shared" si="498"/>
        <v/>
      </c>
      <c r="BM1512" s="62" t="str">
        <f t="shared" si="499"/>
        <v/>
      </c>
      <c r="BN1512" s="62" t="str">
        <f t="shared" si="500"/>
        <v/>
      </c>
      <c r="BO1512" s="62" t="str">
        <f t="shared" si="501"/>
        <v/>
      </c>
      <c r="BP1512" s="62" t="str">
        <f t="shared" si="502"/>
        <v/>
      </c>
      <c r="BQ1512" s="96"/>
      <c r="BR1512" s="96"/>
      <c r="BS1512" s="96"/>
      <c r="BT1512" s="96"/>
      <c r="BU1512" s="96"/>
      <c r="BV1512" s="96"/>
      <c r="BW1512" s="96"/>
      <c r="BX1512" s="96"/>
      <c r="BY1512" s="96"/>
      <c r="BZ1512" s="96"/>
      <c r="CA1512" s="96"/>
      <c r="CB1512" s="96"/>
      <c r="CC1512" s="96"/>
      <c r="CD1512" s="96"/>
      <c r="CE1512" s="96"/>
      <c r="CF1512" s="96"/>
      <c r="CG1512" s="96"/>
      <c r="CH1512" s="96"/>
      <c r="CI1512" s="96"/>
      <c r="CJ1512" s="96"/>
      <c r="CK1512" s="96"/>
      <c r="CL1512" s="96"/>
      <c r="CM1512" s="96"/>
      <c r="CN1512" s="96"/>
      <c r="CO1512" s="96"/>
      <c r="CP1512" s="96"/>
      <c r="CQ1512" s="96"/>
      <c r="CR1512" s="96"/>
      <c r="CS1512" s="96"/>
    </row>
    <row r="1513" spans="1:97" ht="18.75" customHeight="1" x14ac:dyDescent="0.2">
      <c r="A1513" s="3">
        <f t="shared" si="503"/>
        <v>1501</v>
      </c>
      <c r="B1513" s="263"/>
      <c r="C1513" s="263"/>
      <c r="D1513" s="263"/>
      <c r="E1513" s="259"/>
      <c r="F1513" s="259"/>
      <c r="G1513" s="43"/>
      <c r="H1513" s="264"/>
      <c r="I1513" s="261"/>
      <c r="J1513" s="106"/>
      <c r="K1513" s="247"/>
      <c r="L1513" s="247"/>
      <c r="M1513" s="247"/>
      <c r="N1513" s="248" t="str">
        <f>IF(AND(K1513&lt;&gt;"",L1513&lt;&gt;"",J1513&lt;&gt;""),ROUND(MIN(IF(OR(J1513="OZZ",J1513="ZZ"),5000,17300),TRUNC(0.75*(SUMIF($D$12:$D1513,$D1513,K$12:K1513)+SUMIF($D$12:$D1513,$D1513,L$12:L1513)),2)) - SUMIF($D$12:$D1512,$D1513,N$12:N1512),2),"")</f>
        <v/>
      </c>
      <c r="O1513" s="249" t="str">
        <f>IF(AND(K1513&lt;&gt;"",L1513&lt;&gt;"",M1513&lt;&gt;"",J1513&lt;&gt;"",AH1513&lt;&gt;""),IF(OR(J1513="OZZ",J1513="ZZ"),ROUND(0-SUMIF($D$12:$D1512,$D1513,O$12:O1512),2),IF(M1513=0,0,ROUND(MIN(MIN(17300,TRUNC(0.75*(SUMIF($D$12:$D$2012,$D1513,K$12:K$2012)+SUMIF($D$12:$D$2012,$D1513,L$12:L$2012)),2)+SUMIF($D$12:$D1513,$D1513,AH$12:AH1513))-SUMIF($D$12:$D1512,$D1513,O$12:O1512)-SUMIF($D$12:$D$2012,$D1513,N$12:N$2012),AH1513),2))),"")</f>
        <v/>
      </c>
      <c r="P1513" s="250" t="str">
        <f>IF(J1513&lt;&gt;"",1000 - SUMIF($D$12:$D1512,$D1513,P$12:P1512),"")</f>
        <v/>
      </c>
      <c r="Q1513" s="106"/>
      <c r="R1513" s="247"/>
      <c r="S1513" s="247"/>
      <c r="T1513" s="247"/>
      <c r="U1513" s="248" t="str">
        <f>IF(AND(R1513&lt;&gt;"",S1513&lt;&gt;"",Q1513&lt;&gt;""),ROUND(MIN(IF(OR(Q1513="OZZ",Q1513="ZZ"),5000,17300),TRUNC(0.75*(SUMIF($D$12:$D1513,$D1513,R$12:R1513)+SUMIF($D$12:$D1513,$D1513,S$12:S1513)),2)) - SUMIF($D$12:$D1512,$D1513,U$12:U1512),2),"")</f>
        <v/>
      </c>
      <c r="V1513" s="248" t="str">
        <f>IF(AND(R1513&lt;&gt;"",S1513&lt;&gt;"",T1513&lt;&gt;"",Q1513&lt;&gt;"",AL1513&lt;&gt;""),IF(OR(Q1513="OZZ",Q1513="ZZ"),ROUND(0-SUMIF($D$12:$D1512,$D1513,V$12:V1512),2),IF(T1513=0,0,ROUND(MIN(MIN(17300,TRUNC(0.75*(SUMIF($D$12:$D$2012,$D1513,R$12:R$2012)+SUMIF($D$12:$D$2012,$D1513,S$12:S$2012)),2)+SUMIF($D$12:$D1513,$D1513,AL$12:AL1513))-SUMIF($D$12:$D1512,$D1513,V$12:V1512)-SUMIF($D$12:$D$2012,$D1513,U$12:U$2012),AL1513),2))),"")</f>
        <v/>
      </c>
      <c r="W1513" s="250" t="str">
        <f>IF(Q1513&lt;&gt;"",1000 - SUMIF($D$12:$D1512,$D1513,W$12:W1512),"")</f>
        <v/>
      </c>
      <c r="X1513" s="106"/>
      <c r="Y1513" s="247"/>
      <c r="Z1513" s="247"/>
      <c r="AA1513" s="247"/>
      <c r="AB1513" s="248" t="str">
        <f>IF(AND(Y1513&lt;&gt;"",Z1513&lt;&gt;"",X1513&lt;&gt;""),ROUND(MIN(IF(OR(X1513="OZZ",X1513="ZZ"),5000,17300),TRUNC(0.75*(SUMIF($D$12:$D1513,$D1513,Y$12:Y1513)+SUMIF($D$12:$D1513,$D1513,Z$12:Z1513)),2)) - SUMIF($D$12:$D1512,$D1513,AB$12:AB1512),2),"")</f>
        <v/>
      </c>
      <c r="AC1513" s="251" t="str">
        <f>IF(AND(Y1513&lt;&gt;"",Z1513&lt;&gt;"",AA1513&lt;&gt;"",X1513&lt;&gt;"",AP1513&lt;&gt;""),IF(OR(X1513="OZZ",X1513="ZZ"),ROUND(0-SUMIF($D$12:$D1512,$D1513,AC$12:AC1512),2),IF(AA1513=0,0,ROUND(MIN(MIN(17300,TRUNC(0.75*(SUMIF($D$12:$D$2012,$D1513,Y$12:Y$2012)+SUMIF($D$12:$D$2012,$D1513,Z$12:Z$2012)),2)+SUMIF($D$12:$D1513,$D1513,AP$12:AP1513))-SUMIF($D$12:$D1512,$D1513,AC$12:AC1512)-SUMIF($D$12:$D$2012,$D1513,AB$12:AB$2012),AP1513),2))),"")</f>
        <v/>
      </c>
      <c r="AD1513" s="250" t="str">
        <f>IF(X1513&lt;&gt;"",1000 - SUMIF($D$12:$D1512,$D1513,AD$12:AD1512),"")</f>
        <v/>
      </c>
      <c r="AE1513" s="252"/>
      <c r="AF1513" s="253"/>
      <c r="AG1513" s="254"/>
      <c r="AH1513" s="255" t="str">
        <f t="shared" ref="AH1513:AH1576" si="506">IF(K1513&lt;&gt;"",ROUND(AE1513,2)+ROUND(AF1513,2)+ROUND(AG1513,2),"")</f>
        <v/>
      </c>
      <c r="AI1513" s="256"/>
      <c r="AJ1513" s="253"/>
      <c r="AK1513" s="254"/>
      <c r="AL1513" s="255" t="str">
        <f t="shared" ref="AL1513:AL1576" si="507">IF(R1513&lt;&gt;"",ROUND(AI1513,2)+ROUND(AJ1513,2)+ROUND(AK1513,2),"")</f>
        <v/>
      </c>
      <c r="AM1513" s="256"/>
      <c r="AN1513" s="253"/>
      <c r="AO1513" s="254"/>
      <c r="AP1513" s="255" t="str">
        <f t="shared" si="485"/>
        <v/>
      </c>
      <c r="AQ1513" s="68"/>
      <c r="AR1513" s="68"/>
      <c r="AS1513" s="115"/>
      <c r="AT1513" s="68"/>
      <c r="AU1513" s="113" t="str">
        <f>IF(D1513&lt;&gt; "", IF(COUNTIF($D$12:$D1513,$D1513)&gt;1,0,IF(SUM(N1513,U1513,AB1513)&gt;0,IF(AND(X1513="",OR(Q1513&lt;&gt;"",J1513&lt;&gt;"")),IF(Q1513&lt;&gt;"",Q1513,IF(J1513&lt;&gt;"",J1513,0)),IF(AND(Q1513&lt;&gt;"",J1513&lt;&gt;"",Q1513=J1513),Q1513,X1513)),0)),"")</f>
        <v/>
      </c>
      <c r="AV1513" s="113" t="str">
        <f>IF(D1513&lt;&gt;"",IF(COUNTIF($D$12:$D1513,$D1513)&gt;1,0,IF(SUM(O1513,V1513,AC1513)&gt;0,IF(AND(X1513="",OR(Q1513&lt;&gt;"",J1513&lt;&gt;"")),IF(Q1513&lt;&gt;"",Q1513,IF(J1513&lt;&gt;"",J1513,0)),IF(AND(Q1513&lt;&gt;"",J1513&lt;&gt;"",Q1513=J1513),Q1513,X1513)),0)),"")</f>
        <v/>
      </c>
      <c r="AW1513" s="113" t="str">
        <f>IF(D1513&lt;&gt;"",IF(COUNTIF($D$12:$D1513,$D1513)&gt;1,0,IF(SUM(P1513,W1513,AD1513)&gt;0,IF(AND(X1513="",OR(Q1513&lt;&gt;"",J1513&lt;&gt;"")),IF(Q1513&lt;&gt;"",Q1513,IF(J1513&lt;&gt;"",J1513,0)),IF(AND(Q1513&lt;&gt;"",J1513&lt;&gt;"",Q1513=J1513),Q1513,X1513)),0)),"")</f>
        <v/>
      </c>
      <c r="AX1513" s="68" t="str">
        <f t="shared" si="486"/>
        <v/>
      </c>
      <c r="AY1513" s="68" t="str">
        <f t="shared" si="487"/>
        <v/>
      </c>
      <c r="AZ1513" s="68" t="str">
        <f t="shared" si="488"/>
        <v/>
      </c>
      <c r="BA1513" s="68" t="str">
        <f t="shared" si="489"/>
        <v/>
      </c>
      <c r="BB1513" s="68" t="str">
        <f t="shared" si="490"/>
        <v/>
      </c>
      <c r="BC1513" s="68" t="str">
        <f t="shared" si="491"/>
        <v/>
      </c>
      <c r="BD1513" s="68" t="str">
        <f t="shared" si="492"/>
        <v/>
      </c>
      <c r="BE1513" s="62" t="str">
        <f t="shared" si="493"/>
        <v/>
      </c>
      <c r="BF1513" s="62" t="str">
        <f t="shared" si="494"/>
        <v/>
      </c>
      <c r="BG1513" s="62"/>
      <c r="BH1513" s="62" t="str">
        <f t="shared" si="495"/>
        <v/>
      </c>
      <c r="BI1513" s="62" t="str">
        <f t="shared" si="496"/>
        <v/>
      </c>
      <c r="BJ1513" s="114"/>
      <c r="BK1513" s="62" t="str">
        <f t="shared" si="497"/>
        <v/>
      </c>
      <c r="BL1513" s="62" t="str">
        <f t="shared" si="498"/>
        <v/>
      </c>
      <c r="BM1513" s="62" t="str">
        <f t="shared" si="499"/>
        <v/>
      </c>
      <c r="BN1513" s="62" t="str">
        <f t="shared" si="500"/>
        <v/>
      </c>
      <c r="BO1513" s="62" t="str">
        <f t="shared" si="501"/>
        <v/>
      </c>
      <c r="BP1513" s="62" t="str">
        <f t="shared" si="502"/>
        <v/>
      </c>
      <c r="BQ1513" s="96"/>
      <c r="BR1513" s="96"/>
      <c r="BS1513" s="96"/>
      <c r="BT1513" s="96"/>
      <c r="BU1513" s="96"/>
      <c r="BV1513" s="96"/>
      <c r="BW1513" s="96"/>
      <c r="BX1513" s="96"/>
      <c r="BY1513" s="96"/>
      <c r="BZ1513" s="96"/>
      <c r="CA1513" s="96"/>
      <c r="CB1513" s="96"/>
      <c r="CC1513" s="96"/>
      <c r="CD1513" s="96"/>
      <c r="CE1513" s="96"/>
      <c r="CF1513" s="96"/>
      <c r="CG1513" s="96"/>
      <c r="CH1513" s="96"/>
      <c r="CI1513" s="96"/>
      <c r="CJ1513" s="96"/>
      <c r="CK1513" s="96"/>
      <c r="CL1513" s="96"/>
      <c r="CM1513" s="96"/>
      <c r="CN1513" s="96"/>
      <c r="CO1513" s="96"/>
      <c r="CP1513" s="96"/>
      <c r="CQ1513" s="96"/>
      <c r="CR1513" s="96"/>
      <c r="CS1513" s="96"/>
    </row>
    <row r="1514" spans="1:97" ht="18.75" customHeight="1" x14ac:dyDescent="0.2">
      <c r="A1514" s="3">
        <f t="shared" si="503"/>
        <v>1502</v>
      </c>
      <c r="B1514" s="263"/>
      <c r="C1514" s="263"/>
      <c r="D1514" s="263"/>
      <c r="E1514" s="259"/>
      <c r="F1514" s="259"/>
      <c r="G1514" s="43"/>
      <c r="H1514" s="264"/>
      <c r="I1514" s="261"/>
      <c r="J1514" s="106"/>
      <c r="K1514" s="247"/>
      <c r="L1514" s="247"/>
      <c r="M1514" s="247"/>
      <c r="N1514" s="248" t="str">
        <f>IF(AND(K1514&lt;&gt;"",L1514&lt;&gt;"",J1514&lt;&gt;""),ROUND(MIN(IF(OR(J1514="OZZ",J1514="ZZ"),5000,17300),TRUNC(0.75*(SUMIF($D$12:$D1514,$D1514,K$12:K1514)+SUMIF($D$12:$D1514,$D1514,L$12:L1514)),2)) - SUMIF($D$12:$D1513,$D1514,N$12:N1513),2),"")</f>
        <v/>
      </c>
      <c r="O1514" s="249" t="str">
        <f>IF(AND(K1514&lt;&gt;"",L1514&lt;&gt;"",M1514&lt;&gt;"",J1514&lt;&gt;"",AH1514&lt;&gt;""),IF(OR(J1514="OZZ",J1514="ZZ"),ROUND(0-SUMIF($D$12:$D1513,$D1514,O$12:O1513),2),IF(M1514=0,0,ROUND(MIN(MIN(17300,TRUNC(0.75*(SUMIF($D$12:$D$2012,$D1514,K$12:K$2012)+SUMIF($D$12:$D$2012,$D1514,L$12:L$2012)),2)+SUMIF($D$12:$D1514,$D1514,AH$12:AH1514))-SUMIF($D$12:$D1513,$D1514,O$12:O1513)-SUMIF($D$12:$D$2012,$D1514,N$12:N$2012),AH1514),2))),"")</f>
        <v/>
      </c>
      <c r="P1514" s="250" t="str">
        <f>IF(J1514&lt;&gt;"",1000 - SUMIF($D$12:$D1513,$D1514,P$12:P1513),"")</f>
        <v/>
      </c>
      <c r="Q1514" s="106"/>
      <c r="R1514" s="247"/>
      <c r="S1514" s="247"/>
      <c r="T1514" s="247"/>
      <c r="U1514" s="248" t="str">
        <f>IF(AND(R1514&lt;&gt;"",S1514&lt;&gt;"",Q1514&lt;&gt;""),ROUND(MIN(IF(OR(Q1514="OZZ",Q1514="ZZ"),5000,17300),TRUNC(0.75*(SUMIF($D$12:$D1514,$D1514,R$12:R1514)+SUMIF($D$12:$D1514,$D1514,S$12:S1514)),2)) - SUMIF($D$12:$D1513,$D1514,U$12:U1513),2),"")</f>
        <v/>
      </c>
      <c r="V1514" s="248" t="str">
        <f>IF(AND(R1514&lt;&gt;"",S1514&lt;&gt;"",T1514&lt;&gt;"",Q1514&lt;&gt;"",AL1514&lt;&gt;""),IF(OR(Q1514="OZZ",Q1514="ZZ"),ROUND(0-SUMIF($D$12:$D1513,$D1514,V$12:V1513),2),IF(T1514=0,0,ROUND(MIN(MIN(17300,TRUNC(0.75*(SUMIF($D$12:$D$2012,$D1514,R$12:R$2012)+SUMIF($D$12:$D$2012,$D1514,S$12:S$2012)),2)+SUMIF($D$12:$D1514,$D1514,AL$12:AL1514))-SUMIF($D$12:$D1513,$D1514,V$12:V1513)-SUMIF($D$12:$D$2012,$D1514,U$12:U$2012),AL1514),2))),"")</f>
        <v/>
      </c>
      <c r="W1514" s="250" t="str">
        <f>IF(Q1514&lt;&gt;"",1000 - SUMIF($D$12:$D1513,$D1514,W$12:W1513),"")</f>
        <v/>
      </c>
      <c r="X1514" s="106"/>
      <c r="Y1514" s="247"/>
      <c r="Z1514" s="247"/>
      <c r="AA1514" s="247"/>
      <c r="AB1514" s="248" t="str">
        <f>IF(AND(Y1514&lt;&gt;"",Z1514&lt;&gt;"",X1514&lt;&gt;""),ROUND(MIN(IF(OR(X1514="OZZ",X1514="ZZ"),5000,17300),TRUNC(0.75*(SUMIF($D$12:$D1514,$D1514,Y$12:Y1514)+SUMIF($D$12:$D1514,$D1514,Z$12:Z1514)),2)) - SUMIF($D$12:$D1513,$D1514,AB$12:AB1513),2),"")</f>
        <v/>
      </c>
      <c r="AC1514" s="251" t="str">
        <f>IF(AND(Y1514&lt;&gt;"",Z1514&lt;&gt;"",AA1514&lt;&gt;"",X1514&lt;&gt;"",AP1514&lt;&gt;""),IF(OR(X1514="OZZ",X1514="ZZ"),ROUND(0-SUMIF($D$12:$D1513,$D1514,AC$12:AC1513),2),IF(AA1514=0,0,ROUND(MIN(MIN(17300,TRUNC(0.75*(SUMIF($D$12:$D$2012,$D1514,Y$12:Y$2012)+SUMIF($D$12:$D$2012,$D1514,Z$12:Z$2012)),2)+SUMIF($D$12:$D1514,$D1514,AP$12:AP1514))-SUMIF($D$12:$D1513,$D1514,AC$12:AC1513)-SUMIF($D$12:$D$2012,$D1514,AB$12:AB$2012),AP1514),2))),"")</f>
        <v/>
      </c>
      <c r="AD1514" s="250" t="str">
        <f>IF(X1514&lt;&gt;"",1000 - SUMIF($D$12:$D1513,$D1514,AD$12:AD1513),"")</f>
        <v/>
      </c>
      <c r="AE1514" s="252"/>
      <c r="AF1514" s="253"/>
      <c r="AG1514" s="254"/>
      <c r="AH1514" s="255" t="str">
        <f t="shared" si="506"/>
        <v/>
      </c>
      <c r="AI1514" s="256"/>
      <c r="AJ1514" s="253"/>
      <c r="AK1514" s="254"/>
      <c r="AL1514" s="255" t="str">
        <f t="shared" si="507"/>
        <v/>
      </c>
      <c r="AM1514" s="256"/>
      <c r="AN1514" s="253"/>
      <c r="AO1514" s="254"/>
      <c r="AP1514" s="255" t="str">
        <f t="shared" si="485"/>
        <v/>
      </c>
      <c r="AQ1514" s="68"/>
      <c r="AR1514" s="68"/>
      <c r="AS1514" s="115"/>
      <c r="AT1514" s="68"/>
      <c r="AU1514" s="113" t="str">
        <f>IF(D1514&lt;&gt; "", IF(COUNTIF($D$12:$D1514,$D1514)&gt;1,0,IF(SUM(N1514,U1514,AB1514)&gt;0,IF(AND(X1514="",OR(Q1514&lt;&gt;"",J1514&lt;&gt;"")),IF(Q1514&lt;&gt;"",Q1514,IF(J1514&lt;&gt;"",J1514,0)),IF(AND(Q1514&lt;&gt;"",J1514&lt;&gt;"",Q1514=J1514),Q1514,X1514)),0)),"")</f>
        <v/>
      </c>
      <c r="AV1514" s="113" t="str">
        <f>IF(D1514&lt;&gt;"",IF(COUNTIF($D$12:$D1514,$D1514)&gt;1,0,IF(SUM(O1514,V1514,AC1514)&gt;0,IF(AND(X1514="",OR(Q1514&lt;&gt;"",J1514&lt;&gt;"")),IF(Q1514&lt;&gt;"",Q1514,IF(J1514&lt;&gt;"",J1514,0)),IF(AND(Q1514&lt;&gt;"",J1514&lt;&gt;"",Q1514=J1514),Q1514,X1514)),0)),"")</f>
        <v/>
      </c>
      <c r="AW1514" s="113" t="str">
        <f>IF(D1514&lt;&gt;"",IF(COUNTIF($D$12:$D1514,$D1514)&gt;1,0,IF(SUM(P1514,W1514,AD1514)&gt;0,IF(AND(X1514="",OR(Q1514&lt;&gt;"",J1514&lt;&gt;"")),IF(Q1514&lt;&gt;"",Q1514,IF(J1514&lt;&gt;"",J1514,0)),IF(AND(Q1514&lt;&gt;"",J1514&lt;&gt;"",Q1514=J1514),Q1514,X1514)),0)),"")</f>
        <v/>
      </c>
      <c r="AX1514" s="68" t="str">
        <f t="shared" si="486"/>
        <v/>
      </c>
      <c r="AY1514" s="68" t="str">
        <f t="shared" si="487"/>
        <v/>
      </c>
      <c r="AZ1514" s="68" t="str">
        <f t="shared" si="488"/>
        <v/>
      </c>
      <c r="BA1514" s="68" t="str">
        <f t="shared" si="489"/>
        <v/>
      </c>
      <c r="BB1514" s="68" t="str">
        <f t="shared" si="490"/>
        <v/>
      </c>
      <c r="BC1514" s="68" t="str">
        <f t="shared" si="491"/>
        <v/>
      </c>
      <c r="BD1514" s="68" t="str">
        <f t="shared" si="492"/>
        <v/>
      </c>
      <c r="BE1514" s="62" t="str">
        <f t="shared" si="493"/>
        <v/>
      </c>
      <c r="BF1514" s="62" t="str">
        <f t="shared" si="494"/>
        <v/>
      </c>
      <c r="BG1514" s="62"/>
      <c r="BH1514" s="62" t="str">
        <f t="shared" si="495"/>
        <v/>
      </c>
      <c r="BI1514" s="62" t="str">
        <f t="shared" si="496"/>
        <v/>
      </c>
      <c r="BJ1514" s="114"/>
      <c r="BK1514" s="62" t="str">
        <f t="shared" si="497"/>
        <v/>
      </c>
      <c r="BL1514" s="62" t="str">
        <f t="shared" si="498"/>
        <v/>
      </c>
      <c r="BM1514" s="62" t="str">
        <f t="shared" si="499"/>
        <v/>
      </c>
      <c r="BN1514" s="62" t="str">
        <f t="shared" si="500"/>
        <v/>
      </c>
      <c r="BO1514" s="62" t="str">
        <f t="shared" si="501"/>
        <v/>
      </c>
      <c r="BP1514" s="62" t="str">
        <f t="shared" si="502"/>
        <v/>
      </c>
      <c r="BQ1514" s="96"/>
      <c r="BR1514" s="96"/>
      <c r="BS1514" s="96"/>
      <c r="BT1514" s="96"/>
      <c r="BU1514" s="96"/>
      <c r="BV1514" s="96"/>
      <c r="BW1514" s="96"/>
      <c r="BX1514" s="96"/>
      <c r="BY1514" s="96"/>
      <c r="BZ1514" s="96"/>
      <c r="CA1514" s="96"/>
      <c r="CB1514" s="96"/>
      <c r="CC1514" s="96"/>
      <c r="CD1514" s="96"/>
      <c r="CE1514" s="96"/>
      <c r="CF1514" s="96"/>
      <c r="CG1514" s="96"/>
      <c r="CH1514" s="96"/>
      <c r="CI1514" s="96"/>
      <c r="CJ1514" s="96"/>
      <c r="CK1514" s="96"/>
      <c r="CL1514" s="96"/>
      <c r="CM1514" s="96"/>
      <c r="CN1514" s="96"/>
      <c r="CO1514" s="96"/>
      <c r="CP1514" s="96"/>
      <c r="CQ1514" s="96"/>
      <c r="CR1514" s="96"/>
      <c r="CS1514" s="96"/>
    </row>
    <row r="1515" spans="1:97" ht="18.75" customHeight="1" x14ac:dyDescent="0.2">
      <c r="A1515" s="3">
        <f t="shared" si="503"/>
        <v>1503</v>
      </c>
      <c r="B1515" s="263"/>
      <c r="C1515" s="263"/>
      <c r="D1515" s="263"/>
      <c r="E1515" s="259"/>
      <c r="F1515" s="259"/>
      <c r="G1515" s="43"/>
      <c r="H1515" s="264"/>
      <c r="I1515" s="261"/>
      <c r="J1515" s="106"/>
      <c r="K1515" s="247"/>
      <c r="L1515" s="247"/>
      <c r="M1515" s="247"/>
      <c r="N1515" s="248" t="str">
        <f>IF(AND(K1515&lt;&gt;"",L1515&lt;&gt;"",J1515&lt;&gt;""),ROUND(MIN(IF(OR(J1515="OZZ",J1515="ZZ"),5000,17300),TRUNC(0.75*(SUMIF($D$12:$D1515,$D1515,K$12:K1515)+SUMIF($D$12:$D1515,$D1515,L$12:L1515)),2)) - SUMIF($D$12:$D1514,$D1515,N$12:N1514),2),"")</f>
        <v/>
      </c>
      <c r="O1515" s="249" t="str">
        <f>IF(AND(K1515&lt;&gt;"",L1515&lt;&gt;"",M1515&lt;&gt;"",J1515&lt;&gt;"",AH1515&lt;&gt;""),IF(OR(J1515="OZZ",J1515="ZZ"),ROUND(0-SUMIF($D$12:$D1514,$D1515,O$12:O1514),2),IF(M1515=0,0,ROUND(MIN(MIN(17300,TRUNC(0.75*(SUMIF($D$12:$D$2012,$D1515,K$12:K$2012)+SUMIF($D$12:$D$2012,$D1515,L$12:L$2012)),2)+SUMIF($D$12:$D1515,$D1515,AH$12:AH1515))-SUMIF($D$12:$D1514,$D1515,O$12:O1514)-SUMIF($D$12:$D$2012,$D1515,N$12:N$2012),AH1515),2))),"")</f>
        <v/>
      </c>
      <c r="P1515" s="250" t="str">
        <f>IF(J1515&lt;&gt;"",1000 - SUMIF($D$12:$D1514,$D1515,P$12:P1514),"")</f>
        <v/>
      </c>
      <c r="Q1515" s="106"/>
      <c r="R1515" s="247"/>
      <c r="S1515" s="247"/>
      <c r="T1515" s="247"/>
      <c r="U1515" s="248" t="str">
        <f>IF(AND(R1515&lt;&gt;"",S1515&lt;&gt;"",Q1515&lt;&gt;""),ROUND(MIN(IF(OR(Q1515="OZZ",Q1515="ZZ"),5000,17300),TRUNC(0.75*(SUMIF($D$12:$D1515,$D1515,R$12:R1515)+SUMIF($D$12:$D1515,$D1515,S$12:S1515)),2)) - SUMIF($D$12:$D1514,$D1515,U$12:U1514),2),"")</f>
        <v/>
      </c>
      <c r="V1515" s="248" t="str">
        <f>IF(AND(R1515&lt;&gt;"",S1515&lt;&gt;"",T1515&lt;&gt;"",Q1515&lt;&gt;"",AL1515&lt;&gt;""),IF(OR(Q1515="OZZ",Q1515="ZZ"),ROUND(0-SUMIF($D$12:$D1514,$D1515,V$12:V1514),2),IF(T1515=0,0,ROUND(MIN(MIN(17300,TRUNC(0.75*(SUMIF($D$12:$D$2012,$D1515,R$12:R$2012)+SUMIF($D$12:$D$2012,$D1515,S$12:S$2012)),2)+SUMIF($D$12:$D1515,$D1515,AL$12:AL1515))-SUMIF($D$12:$D1514,$D1515,V$12:V1514)-SUMIF($D$12:$D$2012,$D1515,U$12:U$2012),AL1515),2))),"")</f>
        <v/>
      </c>
      <c r="W1515" s="250" t="str">
        <f>IF(Q1515&lt;&gt;"",1000 - SUMIF($D$12:$D1514,$D1515,W$12:W1514),"")</f>
        <v/>
      </c>
      <c r="X1515" s="106"/>
      <c r="Y1515" s="247"/>
      <c r="Z1515" s="247"/>
      <c r="AA1515" s="247"/>
      <c r="AB1515" s="248" t="str">
        <f>IF(AND(Y1515&lt;&gt;"",Z1515&lt;&gt;"",X1515&lt;&gt;""),ROUND(MIN(IF(OR(X1515="OZZ",X1515="ZZ"),5000,17300),TRUNC(0.75*(SUMIF($D$12:$D1515,$D1515,Y$12:Y1515)+SUMIF($D$12:$D1515,$D1515,Z$12:Z1515)),2)) - SUMIF($D$12:$D1514,$D1515,AB$12:AB1514),2),"")</f>
        <v/>
      </c>
      <c r="AC1515" s="251" t="str">
        <f>IF(AND(Y1515&lt;&gt;"",Z1515&lt;&gt;"",AA1515&lt;&gt;"",X1515&lt;&gt;"",AP1515&lt;&gt;""),IF(OR(X1515="OZZ",X1515="ZZ"),ROUND(0-SUMIF($D$12:$D1514,$D1515,AC$12:AC1514),2),IF(AA1515=0,0,ROUND(MIN(MIN(17300,TRUNC(0.75*(SUMIF($D$12:$D$2012,$D1515,Y$12:Y$2012)+SUMIF($D$12:$D$2012,$D1515,Z$12:Z$2012)),2)+SUMIF($D$12:$D1515,$D1515,AP$12:AP1515))-SUMIF($D$12:$D1514,$D1515,AC$12:AC1514)-SUMIF($D$12:$D$2012,$D1515,AB$12:AB$2012),AP1515),2))),"")</f>
        <v/>
      </c>
      <c r="AD1515" s="250" t="str">
        <f>IF(X1515&lt;&gt;"",1000 - SUMIF($D$12:$D1514,$D1515,AD$12:AD1514),"")</f>
        <v/>
      </c>
      <c r="AE1515" s="252"/>
      <c r="AF1515" s="253"/>
      <c r="AG1515" s="254"/>
      <c r="AH1515" s="255" t="str">
        <f t="shared" si="506"/>
        <v/>
      </c>
      <c r="AI1515" s="256"/>
      <c r="AJ1515" s="253"/>
      <c r="AK1515" s="254"/>
      <c r="AL1515" s="255" t="str">
        <f t="shared" si="507"/>
        <v/>
      </c>
      <c r="AM1515" s="256"/>
      <c r="AN1515" s="253"/>
      <c r="AO1515" s="254"/>
      <c r="AP1515" s="255" t="str">
        <f t="shared" si="485"/>
        <v/>
      </c>
      <c r="AQ1515" s="68"/>
      <c r="AR1515" s="68"/>
      <c r="AS1515" s="115"/>
      <c r="AT1515" s="68"/>
      <c r="AU1515" s="113" t="str">
        <f>IF(D1515&lt;&gt; "", IF(COUNTIF($D$12:$D1515,$D1515)&gt;1,0,IF(SUM(N1515,U1515,AB1515)&gt;0,IF(AND(X1515="",OR(Q1515&lt;&gt;"",J1515&lt;&gt;"")),IF(Q1515&lt;&gt;"",Q1515,IF(J1515&lt;&gt;"",J1515,0)),IF(AND(Q1515&lt;&gt;"",J1515&lt;&gt;"",Q1515=J1515),Q1515,X1515)),0)),"")</f>
        <v/>
      </c>
      <c r="AV1515" s="113" t="str">
        <f>IF(D1515&lt;&gt;"",IF(COUNTIF($D$12:$D1515,$D1515)&gt;1,0,IF(SUM(O1515,V1515,AC1515)&gt;0,IF(AND(X1515="",OR(Q1515&lt;&gt;"",J1515&lt;&gt;"")),IF(Q1515&lt;&gt;"",Q1515,IF(J1515&lt;&gt;"",J1515,0)),IF(AND(Q1515&lt;&gt;"",J1515&lt;&gt;"",Q1515=J1515),Q1515,X1515)),0)),"")</f>
        <v/>
      </c>
      <c r="AW1515" s="113" t="str">
        <f>IF(D1515&lt;&gt;"",IF(COUNTIF($D$12:$D1515,$D1515)&gt;1,0,IF(SUM(P1515,W1515,AD1515)&gt;0,IF(AND(X1515="",OR(Q1515&lt;&gt;"",J1515&lt;&gt;"")),IF(Q1515&lt;&gt;"",Q1515,IF(J1515&lt;&gt;"",J1515,0)),IF(AND(Q1515&lt;&gt;"",J1515&lt;&gt;"",Q1515=J1515),Q1515,X1515)),0)),"")</f>
        <v/>
      </c>
      <c r="AX1515" s="68" t="str">
        <f t="shared" si="486"/>
        <v/>
      </c>
      <c r="AY1515" s="68" t="str">
        <f t="shared" si="487"/>
        <v/>
      </c>
      <c r="AZ1515" s="68" t="str">
        <f t="shared" si="488"/>
        <v/>
      </c>
      <c r="BA1515" s="68" t="str">
        <f t="shared" si="489"/>
        <v/>
      </c>
      <c r="BB1515" s="68" t="str">
        <f t="shared" si="490"/>
        <v/>
      </c>
      <c r="BC1515" s="68" t="str">
        <f t="shared" si="491"/>
        <v/>
      </c>
      <c r="BD1515" s="68" t="str">
        <f t="shared" si="492"/>
        <v/>
      </c>
      <c r="BE1515" s="62" t="str">
        <f t="shared" si="493"/>
        <v/>
      </c>
      <c r="BF1515" s="62" t="str">
        <f t="shared" si="494"/>
        <v/>
      </c>
      <c r="BG1515" s="62"/>
      <c r="BH1515" s="62" t="str">
        <f t="shared" si="495"/>
        <v/>
      </c>
      <c r="BI1515" s="62" t="str">
        <f t="shared" si="496"/>
        <v/>
      </c>
      <c r="BJ1515" s="114"/>
      <c r="BK1515" s="62" t="str">
        <f t="shared" si="497"/>
        <v/>
      </c>
      <c r="BL1515" s="62" t="str">
        <f t="shared" si="498"/>
        <v/>
      </c>
      <c r="BM1515" s="62" t="str">
        <f t="shared" si="499"/>
        <v/>
      </c>
      <c r="BN1515" s="62" t="str">
        <f t="shared" si="500"/>
        <v/>
      </c>
      <c r="BO1515" s="62" t="str">
        <f t="shared" si="501"/>
        <v/>
      </c>
      <c r="BP1515" s="62" t="str">
        <f t="shared" si="502"/>
        <v/>
      </c>
      <c r="BQ1515" s="96"/>
      <c r="BR1515" s="96"/>
      <c r="BS1515" s="96"/>
      <c r="BT1515" s="96"/>
      <c r="BU1515" s="96"/>
      <c r="BV1515" s="96"/>
      <c r="BW1515" s="96"/>
      <c r="BX1515" s="96"/>
      <c r="BY1515" s="96"/>
      <c r="BZ1515" s="96"/>
      <c r="CA1515" s="96"/>
      <c r="CB1515" s="96"/>
      <c r="CC1515" s="96"/>
      <c r="CD1515" s="96"/>
      <c r="CE1515" s="96"/>
      <c r="CF1515" s="96"/>
      <c r="CG1515" s="96"/>
      <c r="CH1515" s="96"/>
      <c r="CI1515" s="96"/>
      <c r="CJ1515" s="96"/>
      <c r="CK1515" s="96"/>
      <c r="CL1515" s="96"/>
      <c r="CM1515" s="96"/>
      <c r="CN1515" s="96"/>
      <c r="CO1515" s="96"/>
      <c r="CP1515" s="96"/>
      <c r="CQ1515" s="96"/>
      <c r="CR1515" s="96"/>
      <c r="CS1515" s="96"/>
    </row>
    <row r="1516" spans="1:97" ht="18.75" customHeight="1" x14ac:dyDescent="0.2">
      <c r="A1516" s="3">
        <f t="shared" si="503"/>
        <v>1504</v>
      </c>
      <c r="B1516" s="263"/>
      <c r="C1516" s="263"/>
      <c r="D1516" s="263"/>
      <c r="E1516" s="259"/>
      <c r="F1516" s="259"/>
      <c r="G1516" s="43"/>
      <c r="H1516" s="264"/>
      <c r="I1516" s="261"/>
      <c r="J1516" s="106"/>
      <c r="K1516" s="247"/>
      <c r="L1516" s="247"/>
      <c r="M1516" s="247"/>
      <c r="N1516" s="248" t="str">
        <f>IF(AND(K1516&lt;&gt;"",L1516&lt;&gt;"",J1516&lt;&gt;""),ROUND(MIN(IF(OR(J1516="OZZ",J1516="ZZ"),5000,17300),TRUNC(0.75*(SUMIF($D$12:$D1516,$D1516,K$12:K1516)+SUMIF($D$12:$D1516,$D1516,L$12:L1516)),2)) - SUMIF($D$12:$D1515,$D1516,N$12:N1515),2),"")</f>
        <v/>
      </c>
      <c r="O1516" s="249" t="str">
        <f>IF(AND(K1516&lt;&gt;"",L1516&lt;&gt;"",M1516&lt;&gt;"",J1516&lt;&gt;"",AH1516&lt;&gt;""),IF(OR(J1516="OZZ",J1516="ZZ"),ROUND(0-SUMIF($D$12:$D1515,$D1516,O$12:O1515),2),IF(M1516=0,0,ROUND(MIN(MIN(17300,TRUNC(0.75*(SUMIF($D$12:$D$2012,$D1516,K$12:K$2012)+SUMIF($D$12:$D$2012,$D1516,L$12:L$2012)),2)+SUMIF($D$12:$D1516,$D1516,AH$12:AH1516))-SUMIF($D$12:$D1515,$D1516,O$12:O1515)-SUMIF($D$12:$D$2012,$D1516,N$12:N$2012),AH1516),2))),"")</f>
        <v/>
      </c>
      <c r="P1516" s="250" t="str">
        <f>IF(J1516&lt;&gt;"",1000 - SUMIF($D$12:$D1515,$D1516,P$12:P1515),"")</f>
        <v/>
      </c>
      <c r="Q1516" s="106"/>
      <c r="R1516" s="247"/>
      <c r="S1516" s="247"/>
      <c r="T1516" s="247"/>
      <c r="U1516" s="248" t="str">
        <f>IF(AND(R1516&lt;&gt;"",S1516&lt;&gt;"",Q1516&lt;&gt;""),ROUND(MIN(IF(OR(Q1516="OZZ",Q1516="ZZ"),5000,17300),TRUNC(0.75*(SUMIF($D$12:$D1516,$D1516,R$12:R1516)+SUMIF($D$12:$D1516,$D1516,S$12:S1516)),2)) - SUMIF($D$12:$D1515,$D1516,U$12:U1515),2),"")</f>
        <v/>
      </c>
      <c r="V1516" s="248" t="str">
        <f>IF(AND(R1516&lt;&gt;"",S1516&lt;&gt;"",T1516&lt;&gt;"",Q1516&lt;&gt;"",AL1516&lt;&gt;""),IF(OR(Q1516="OZZ",Q1516="ZZ"),ROUND(0-SUMIF($D$12:$D1515,$D1516,V$12:V1515),2),IF(T1516=0,0,ROUND(MIN(MIN(17300,TRUNC(0.75*(SUMIF($D$12:$D$2012,$D1516,R$12:R$2012)+SUMIF($D$12:$D$2012,$D1516,S$12:S$2012)),2)+SUMIF($D$12:$D1516,$D1516,AL$12:AL1516))-SUMIF($D$12:$D1515,$D1516,V$12:V1515)-SUMIF($D$12:$D$2012,$D1516,U$12:U$2012),AL1516),2))),"")</f>
        <v/>
      </c>
      <c r="W1516" s="250" t="str">
        <f>IF(Q1516&lt;&gt;"",1000 - SUMIF($D$12:$D1515,$D1516,W$12:W1515),"")</f>
        <v/>
      </c>
      <c r="X1516" s="106"/>
      <c r="Y1516" s="247"/>
      <c r="Z1516" s="247"/>
      <c r="AA1516" s="247"/>
      <c r="AB1516" s="248" t="str">
        <f>IF(AND(Y1516&lt;&gt;"",Z1516&lt;&gt;"",X1516&lt;&gt;""),ROUND(MIN(IF(OR(X1516="OZZ",X1516="ZZ"),5000,17300),TRUNC(0.75*(SUMIF($D$12:$D1516,$D1516,Y$12:Y1516)+SUMIF($D$12:$D1516,$D1516,Z$12:Z1516)),2)) - SUMIF($D$12:$D1515,$D1516,AB$12:AB1515),2),"")</f>
        <v/>
      </c>
      <c r="AC1516" s="251" t="str">
        <f>IF(AND(Y1516&lt;&gt;"",Z1516&lt;&gt;"",AA1516&lt;&gt;"",X1516&lt;&gt;"",AP1516&lt;&gt;""),IF(OR(X1516="OZZ",X1516="ZZ"),ROUND(0-SUMIF($D$12:$D1515,$D1516,AC$12:AC1515),2),IF(AA1516=0,0,ROUND(MIN(MIN(17300,TRUNC(0.75*(SUMIF($D$12:$D$2012,$D1516,Y$12:Y$2012)+SUMIF($D$12:$D$2012,$D1516,Z$12:Z$2012)),2)+SUMIF($D$12:$D1516,$D1516,AP$12:AP1516))-SUMIF($D$12:$D1515,$D1516,AC$12:AC1515)-SUMIF($D$12:$D$2012,$D1516,AB$12:AB$2012),AP1516),2))),"")</f>
        <v/>
      </c>
      <c r="AD1516" s="250" t="str">
        <f>IF(X1516&lt;&gt;"",1000 - SUMIF($D$12:$D1515,$D1516,AD$12:AD1515),"")</f>
        <v/>
      </c>
      <c r="AE1516" s="252"/>
      <c r="AF1516" s="253"/>
      <c r="AG1516" s="254"/>
      <c r="AH1516" s="255" t="str">
        <f t="shared" si="506"/>
        <v/>
      </c>
      <c r="AI1516" s="256"/>
      <c r="AJ1516" s="253"/>
      <c r="AK1516" s="254"/>
      <c r="AL1516" s="255" t="str">
        <f t="shared" si="507"/>
        <v/>
      </c>
      <c r="AM1516" s="256"/>
      <c r="AN1516" s="253"/>
      <c r="AO1516" s="254"/>
      <c r="AP1516" s="255" t="str">
        <f t="shared" si="485"/>
        <v/>
      </c>
      <c r="AQ1516" s="68"/>
      <c r="AR1516" s="68"/>
      <c r="AS1516" s="115"/>
      <c r="AT1516" s="68"/>
      <c r="AU1516" s="113" t="str">
        <f>IF(D1516&lt;&gt; "", IF(COUNTIF($D$12:$D1516,$D1516)&gt;1,0,IF(SUM(N1516,U1516,AB1516)&gt;0,IF(AND(X1516="",OR(Q1516&lt;&gt;"",J1516&lt;&gt;"")),IF(Q1516&lt;&gt;"",Q1516,IF(J1516&lt;&gt;"",J1516,0)),IF(AND(Q1516&lt;&gt;"",J1516&lt;&gt;"",Q1516=J1516),Q1516,X1516)),0)),"")</f>
        <v/>
      </c>
      <c r="AV1516" s="113" t="str">
        <f>IF(D1516&lt;&gt;"",IF(COUNTIF($D$12:$D1516,$D1516)&gt;1,0,IF(SUM(O1516,V1516,AC1516)&gt;0,IF(AND(X1516="",OR(Q1516&lt;&gt;"",J1516&lt;&gt;"")),IF(Q1516&lt;&gt;"",Q1516,IF(J1516&lt;&gt;"",J1516,0)),IF(AND(Q1516&lt;&gt;"",J1516&lt;&gt;"",Q1516=J1516),Q1516,X1516)),0)),"")</f>
        <v/>
      </c>
      <c r="AW1516" s="113" t="str">
        <f>IF(D1516&lt;&gt;"",IF(COUNTIF($D$12:$D1516,$D1516)&gt;1,0,IF(SUM(P1516,W1516,AD1516)&gt;0,IF(AND(X1516="",OR(Q1516&lt;&gt;"",J1516&lt;&gt;"")),IF(Q1516&lt;&gt;"",Q1516,IF(J1516&lt;&gt;"",J1516,0)),IF(AND(Q1516&lt;&gt;"",J1516&lt;&gt;"",Q1516=J1516),Q1516,X1516)),0)),"")</f>
        <v/>
      </c>
      <c r="AX1516" s="68" t="str">
        <f t="shared" si="486"/>
        <v/>
      </c>
      <c r="AY1516" s="68" t="str">
        <f t="shared" si="487"/>
        <v/>
      </c>
      <c r="AZ1516" s="68" t="str">
        <f t="shared" si="488"/>
        <v/>
      </c>
      <c r="BA1516" s="68" t="str">
        <f t="shared" si="489"/>
        <v/>
      </c>
      <c r="BB1516" s="68" t="str">
        <f t="shared" si="490"/>
        <v/>
      </c>
      <c r="BC1516" s="68" t="str">
        <f t="shared" si="491"/>
        <v/>
      </c>
      <c r="BD1516" s="68" t="str">
        <f t="shared" si="492"/>
        <v/>
      </c>
      <c r="BE1516" s="62" t="str">
        <f t="shared" si="493"/>
        <v/>
      </c>
      <c r="BF1516" s="62" t="str">
        <f t="shared" si="494"/>
        <v/>
      </c>
      <c r="BG1516" s="62"/>
      <c r="BH1516" s="62" t="str">
        <f t="shared" si="495"/>
        <v/>
      </c>
      <c r="BI1516" s="62" t="str">
        <f t="shared" si="496"/>
        <v/>
      </c>
      <c r="BJ1516" s="114"/>
      <c r="BK1516" s="62" t="str">
        <f t="shared" si="497"/>
        <v/>
      </c>
      <c r="BL1516" s="62" t="str">
        <f t="shared" si="498"/>
        <v/>
      </c>
      <c r="BM1516" s="62" t="str">
        <f t="shared" si="499"/>
        <v/>
      </c>
      <c r="BN1516" s="62" t="str">
        <f t="shared" si="500"/>
        <v/>
      </c>
      <c r="BO1516" s="62" t="str">
        <f t="shared" si="501"/>
        <v/>
      </c>
      <c r="BP1516" s="62" t="str">
        <f t="shared" si="502"/>
        <v/>
      </c>
      <c r="BQ1516" s="96"/>
      <c r="BR1516" s="96"/>
      <c r="BS1516" s="96"/>
      <c r="BT1516" s="96"/>
      <c r="BU1516" s="96"/>
      <c r="BV1516" s="96"/>
      <c r="BW1516" s="96"/>
      <c r="BX1516" s="96"/>
      <c r="BY1516" s="96"/>
      <c r="BZ1516" s="96"/>
      <c r="CA1516" s="96"/>
      <c r="CB1516" s="96"/>
      <c r="CC1516" s="96"/>
      <c r="CD1516" s="96"/>
      <c r="CE1516" s="96"/>
      <c r="CF1516" s="96"/>
      <c r="CG1516" s="96"/>
      <c r="CH1516" s="96"/>
      <c r="CI1516" s="96"/>
      <c r="CJ1516" s="96"/>
      <c r="CK1516" s="96"/>
      <c r="CL1516" s="96"/>
      <c r="CM1516" s="96"/>
      <c r="CN1516" s="96"/>
      <c r="CO1516" s="96"/>
      <c r="CP1516" s="96"/>
      <c r="CQ1516" s="96"/>
      <c r="CR1516" s="96"/>
      <c r="CS1516" s="96"/>
    </row>
    <row r="1517" spans="1:97" ht="18.75" customHeight="1" x14ac:dyDescent="0.2">
      <c r="A1517" s="3">
        <f t="shared" si="503"/>
        <v>1505</v>
      </c>
      <c r="B1517" s="263"/>
      <c r="C1517" s="263"/>
      <c r="D1517" s="263"/>
      <c r="E1517" s="259"/>
      <c r="F1517" s="259"/>
      <c r="G1517" s="43"/>
      <c r="H1517" s="264"/>
      <c r="I1517" s="261"/>
      <c r="J1517" s="106"/>
      <c r="K1517" s="247"/>
      <c r="L1517" s="247"/>
      <c r="M1517" s="247"/>
      <c r="N1517" s="248" t="str">
        <f>IF(AND(K1517&lt;&gt;"",L1517&lt;&gt;"",J1517&lt;&gt;""),ROUND(MIN(IF(OR(J1517="OZZ",J1517="ZZ"),5000,17300),TRUNC(0.75*(SUMIF($D$12:$D1517,$D1517,K$12:K1517)+SUMIF($D$12:$D1517,$D1517,L$12:L1517)),2)) - SUMIF($D$12:$D1516,$D1517,N$12:N1516),2),"")</f>
        <v/>
      </c>
      <c r="O1517" s="249" t="str">
        <f>IF(AND(K1517&lt;&gt;"",L1517&lt;&gt;"",M1517&lt;&gt;"",J1517&lt;&gt;"",AH1517&lt;&gt;""),IF(OR(J1517="OZZ",J1517="ZZ"),ROUND(0-SUMIF($D$12:$D1516,$D1517,O$12:O1516),2),IF(M1517=0,0,ROUND(MIN(MIN(17300,TRUNC(0.75*(SUMIF($D$12:$D$2012,$D1517,K$12:K$2012)+SUMIF($D$12:$D$2012,$D1517,L$12:L$2012)),2)+SUMIF($D$12:$D1517,$D1517,AH$12:AH1517))-SUMIF($D$12:$D1516,$D1517,O$12:O1516)-SUMIF($D$12:$D$2012,$D1517,N$12:N$2012),AH1517),2))),"")</f>
        <v/>
      </c>
      <c r="P1517" s="250" t="str">
        <f>IF(J1517&lt;&gt;"",1000 - SUMIF($D$12:$D1516,$D1517,P$12:P1516),"")</f>
        <v/>
      </c>
      <c r="Q1517" s="106"/>
      <c r="R1517" s="247"/>
      <c r="S1517" s="247"/>
      <c r="T1517" s="247"/>
      <c r="U1517" s="248" t="str">
        <f>IF(AND(R1517&lt;&gt;"",S1517&lt;&gt;"",Q1517&lt;&gt;""),ROUND(MIN(IF(OR(Q1517="OZZ",Q1517="ZZ"),5000,17300),TRUNC(0.75*(SUMIF($D$12:$D1517,$D1517,R$12:R1517)+SUMIF($D$12:$D1517,$D1517,S$12:S1517)),2)) - SUMIF($D$12:$D1516,$D1517,U$12:U1516),2),"")</f>
        <v/>
      </c>
      <c r="V1517" s="248" t="str">
        <f>IF(AND(R1517&lt;&gt;"",S1517&lt;&gt;"",T1517&lt;&gt;"",Q1517&lt;&gt;"",AL1517&lt;&gt;""),IF(OR(Q1517="OZZ",Q1517="ZZ"),ROUND(0-SUMIF($D$12:$D1516,$D1517,V$12:V1516),2),IF(T1517=0,0,ROUND(MIN(MIN(17300,TRUNC(0.75*(SUMIF($D$12:$D$2012,$D1517,R$12:R$2012)+SUMIF($D$12:$D$2012,$D1517,S$12:S$2012)),2)+SUMIF($D$12:$D1517,$D1517,AL$12:AL1517))-SUMIF($D$12:$D1516,$D1517,V$12:V1516)-SUMIF($D$12:$D$2012,$D1517,U$12:U$2012),AL1517),2))),"")</f>
        <v/>
      </c>
      <c r="W1517" s="250" t="str">
        <f>IF(Q1517&lt;&gt;"",1000 - SUMIF($D$12:$D1516,$D1517,W$12:W1516),"")</f>
        <v/>
      </c>
      <c r="X1517" s="106"/>
      <c r="Y1517" s="247"/>
      <c r="Z1517" s="247"/>
      <c r="AA1517" s="247"/>
      <c r="AB1517" s="248" t="str">
        <f>IF(AND(Y1517&lt;&gt;"",Z1517&lt;&gt;"",X1517&lt;&gt;""),ROUND(MIN(IF(OR(X1517="OZZ",X1517="ZZ"),5000,17300),TRUNC(0.75*(SUMIF($D$12:$D1517,$D1517,Y$12:Y1517)+SUMIF($D$12:$D1517,$D1517,Z$12:Z1517)),2)) - SUMIF($D$12:$D1516,$D1517,AB$12:AB1516),2),"")</f>
        <v/>
      </c>
      <c r="AC1517" s="251" t="str">
        <f>IF(AND(Y1517&lt;&gt;"",Z1517&lt;&gt;"",AA1517&lt;&gt;"",X1517&lt;&gt;"",AP1517&lt;&gt;""),IF(OR(X1517="OZZ",X1517="ZZ"),ROUND(0-SUMIF($D$12:$D1516,$D1517,AC$12:AC1516),2),IF(AA1517=0,0,ROUND(MIN(MIN(17300,TRUNC(0.75*(SUMIF($D$12:$D$2012,$D1517,Y$12:Y$2012)+SUMIF($D$12:$D$2012,$D1517,Z$12:Z$2012)),2)+SUMIF($D$12:$D1517,$D1517,AP$12:AP1517))-SUMIF($D$12:$D1516,$D1517,AC$12:AC1516)-SUMIF($D$12:$D$2012,$D1517,AB$12:AB$2012),AP1517),2))),"")</f>
        <v/>
      </c>
      <c r="AD1517" s="250" t="str">
        <f>IF(X1517&lt;&gt;"",1000 - SUMIF($D$12:$D1516,$D1517,AD$12:AD1516),"")</f>
        <v/>
      </c>
      <c r="AE1517" s="252"/>
      <c r="AF1517" s="253"/>
      <c r="AG1517" s="254"/>
      <c r="AH1517" s="255" t="str">
        <f t="shared" si="506"/>
        <v/>
      </c>
      <c r="AI1517" s="256"/>
      <c r="AJ1517" s="253"/>
      <c r="AK1517" s="254"/>
      <c r="AL1517" s="255" t="str">
        <f t="shared" si="507"/>
        <v/>
      </c>
      <c r="AM1517" s="256"/>
      <c r="AN1517" s="253"/>
      <c r="AO1517" s="254"/>
      <c r="AP1517" s="255" t="str">
        <f t="shared" si="485"/>
        <v/>
      </c>
      <c r="AQ1517" s="68"/>
      <c r="AR1517" s="68"/>
      <c r="AS1517" s="115"/>
      <c r="AT1517" s="68"/>
      <c r="AU1517" s="113" t="str">
        <f>IF(D1517&lt;&gt; "", IF(COUNTIF($D$12:$D1517,$D1517)&gt;1,0,IF(SUM(N1517,U1517,AB1517)&gt;0,IF(AND(X1517="",OR(Q1517&lt;&gt;"",J1517&lt;&gt;"")),IF(Q1517&lt;&gt;"",Q1517,IF(J1517&lt;&gt;"",J1517,0)),IF(AND(Q1517&lt;&gt;"",J1517&lt;&gt;"",Q1517=J1517),Q1517,X1517)),0)),"")</f>
        <v/>
      </c>
      <c r="AV1517" s="113" t="str">
        <f>IF(D1517&lt;&gt;"",IF(COUNTIF($D$12:$D1517,$D1517)&gt;1,0,IF(SUM(O1517,V1517,AC1517)&gt;0,IF(AND(X1517="",OR(Q1517&lt;&gt;"",J1517&lt;&gt;"")),IF(Q1517&lt;&gt;"",Q1517,IF(J1517&lt;&gt;"",J1517,0)),IF(AND(Q1517&lt;&gt;"",J1517&lt;&gt;"",Q1517=J1517),Q1517,X1517)),0)),"")</f>
        <v/>
      </c>
      <c r="AW1517" s="113" t="str">
        <f>IF(D1517&lt;&gt;"",IF(COUNTIF($D$12:$D1517,$D1517)&gt;1,0,IF(SUM(P1517,W1517,AD1517)&gt;0,IF(AND(X1517="",OR(Q1517&lt;&gt;"",J1517&lt;&gt;"")),IF(Q1517&lt;&gt;"",Q1517,IF(J1517&lt;&gt;"",J1517,0)),IF(AND(Q1517&lt;&gt;"",J1517&lt;&gt;"",Q1517=J1517),Q1517,X1517)),0)),"")</f>
        <v/>
      </c>
      <c r="AX1517" s="68" t="str">
        <f t="shared" si="486"/>
        <v/>
      </c>
      <c r="AY1517" s="68" t="str">
        <f t="shared" si="487"/>
        <v/>
      </c>
      <c r="AZ1517" s="68" t="str">
        <f t="shared" si="488"/>
        <v/>
      </c>
      <c r="BA1517" s="68" t="str">
        <f t="shared" si="489"/>
        <v/>
      </c>
      <c r="BB1517" s="68" t="str">
        <f t="shared" si="490"/>
        <v/>
      </c>
      <c r="BC1517" s="68" t="str">
        <f t="shared" si="491"/>
        <v/>
      </c>
      <c r="BD1517" s="68" t="str">
        <f t="shared" si="492"/>
        <v/>
      </c>
      <c r="BE1517" s="62" t="str">
        <f t="shared" si="493"/>
        <v/>
      </c>
      <c r="BF1517" s="62" t="str">
        <f t="shared" si="494"/>
        <v/>
      </c>
      <c r="BG1517" s="62"/>
      <c r="BH1517" s="62" t="str">
        <f t="shared" si="495"/>
        <v/>
      </c>
      <c r="BI1517" s="62" t="str">
        <f t="shared" si="496"/>
        <v/>
      </c>
      <c r="BJ1517" s="114"/>
      <c r="BK1517" s="62" t="str">
        <f t="shared" si="497"/>
        <v/>
      </c>
      <c r="BL1517" s="62" t="str">
        <f t="shared" si="498"/>
        <v/>
      </c>
      <c r="BM1517" s="62" t="str">
        <f t="shared" si="499"/>
        <v/>
      </c>
      <c r="BN1517" s="62" t="str">
        <f t="shared" si="500"/>
        <v/>
      </c>
      <c r="BO1517" s="62" t="str">
        <f t="shared" si="501"/>
        <v/>
      </c>
      <c r="BP1517" s="62" t="str">
        <f t="shared" si="502"/>
        <v/>
      </c>
      <c r="BQ1517" s="96"/>
      <c r="BR1517" s="96"/>
      <c r="BS1517" s="96"/>
      <c r="BT1517" s="96"/>
      <c r="BU1517" s="96"/>
      <c r="BV1517" s="96"/>
      <c r="BW1517" s="96"/>
      <c r="BX1517" s="96"/>
      <c r="BY1517" s="96"/>
      <c r="BZ1517" s="96"/>
      <c r="CA1517" s="96"/>
      <c r="CB1517" s="96"/>
      <c r="CC1517" s="96"/>
      <c r="CD1517" s="96"/>
      <c r="CE1517" s="96"/>
      <c r="CF1517" s="96"/>
      <c r="CG1517" s="96"/>
      <c r="CH1517" s="96"/>
      <c r="CI1517" s="96"/>
      <c r="CJ1517" s="96"/>
      <c r="CK1517" s="96"/>
      <c r="CL1517" s="96"/>
      <c r="CM1517" s="96"/>
      <c r="CN1517" s="96"/>
      <c r="CO1517" s="96"/>
      <c r="CP1517" s="96"/>
      <c r="CQ1517" s="96"/>
      <c r="CR1517" s="96"/>
      <c r="CS1517" s="96"/>
    </row>
    <row r="1518" spans="1:97" ht="18.75" customHeight="1" x14ac:dyDescent="0.2">
      <c r="A1518" s="3">
        <f t="shared" si="503"/>
        <v>1506</v>
      </c>
      <c r="B1518" s="263"/>
      <c r="C1518" s="263"/>
      <c r="D1518" s="263"/>
      <c r="E1518" s="259"/>
      <c r="F1518" s="259"/>
      <c r="G1518" s="43"/>
      <c r="H1518" s="264"/>
      <c r="I1518" s="261"/>
      <c r="J1518" s="106"/>
      <c r="K1518" s="247"/>
      <c r="L1518" s="247"/>
      <c r="M1518" s="247"/>
      <c r="N1518" s="248" t="str">
        <f>IF(AND(K1518&lt;&gt;"",L1518&lt;&gt;"",J1518&lt;&gt;""),ROUND(MIN(IF(OR(J1518="OZZ",J1518="ZZ"),5000,17300),TRUNC(0.75*(SUMIF($D$12:$D1518,$D1518,K$12:K1518)+SUMIF($D$12:$D1518,$D1518,L$12:L1518)),2)) - SUMIF($D$12:$D1517,$D1518,N$12:N1517),2),"")</f>
        <v/>
      </c>
      <c r="O1518" s="249" t="str">
        <f>IF(AND(K1518&lt;&gt;"",L1518&lt;&gt;"",M1518&lt;&gt;"",J1518&lt;&gt;"",AH1518&lt;&gt;""),IF(OR(J1518="OZZ",J1518="ZZ"),ROUND(0-SUMIF($D$12:$D1517,$D1518,O$12:O1517),2),IF(M1518=0,0,ROUND(MIN(MIN(17300,TRUNC(0.75*(SUMIF($D$12:$D$2012,$D1518,K$12:K$2012)+SUMIF($D$12:$D$2012,$D1518,L$12:L$2012)),2)+SUMIF($D$12:$D1518,$D1518,AH$12:AH1518))-SUMIF($D$12:$D1517,$D1518,O$12:O1517)-SUMIF($D$12:$D$2012,$D1518,N$12:N$2012),AH1518),2))),"")</f>
        <v/>
      </c>
      <c r="P1518" s="250" t="str">
        <f>IF(J1518&lt;&gt;"",1000 - SUMIF($D$12:$D1517,$D1518,P$12:P1517),"")</f>
        <v/>
      </c>
      <c r="Q1518" s="106"/>
      <c r="R1518" s="247"/>
      <c r="S1518" s="247"/>
      <c r="T1518" s="247"/>
      <c r="U1518" s="248" t="str">
        <f>IF(AND(R1518&lt;&gt;"",S1518&lt;&gt;"",Q1518&lt;&gt;""),ROUND(MIN(IF(OR(Q1518="OZZ",Q1518="ZZ"),5000,17300),TRUNC(0.75*(SUMIF($D$12:$D1518,$D1518,R$12:R1518)+SUMIF($D$12:$D1518,$D1518,S$12:S1518)),2)) - SUMIF($D$12:$D1517,$D1518,U$12:U1517),2),"")</f>
        <v/>
      </c>
      <c r="V1518" s="248" t="str">
        <f>IF(AND(R1518&lt;&gt;"",S1518&lt;&gt;"",T1518&lt;&gt;"",Q1518&lt;&gt;"",AL1518&lt;&gt;""),IF(OR(Q1518="OZZ",Q1518="ZZ"),ROUND(0-SUMIF($D$12:$D1517,$D1518,V$12:V1517),2),IF(T1518=0,0,ROUND(MIN(MIN(17300,TRUNC(0.75*(SUMIF($D$12:$D$2012,$D1518,R$12:R$2012)+SUMIF($D$12:$D$2012,$D1518,S$12:S$2012)),2)+SUMIF($D$12:$D1518,$D1518,AL$12:AL1518))-SUMIF($D$12:$D1517,$D1518,V$12:V1517)-SUMIF($D$12:$D$2012,$D1518,U$12:U$2012),AL1518),2))),"")</f>
        <v/>
      </c>
      <c r="W1518" s="250" t="str">
        <f>IF(Q1518&lt;&gt;"",1000 - SUMIF($D$12:$D1517,$D1518,W$12:W1517),"")</f>
        <v/>
      </c>
      <c r="X1518" s="106"/>
      <c r="Y1518" s="247"/>
      <c r="Z1518" s="247"/>
      <c r="AA1518" s="247"/>
      <c r="AB1518" s="248" t="str">
        <f>IF(AND(Y1518&lt;&gt;"",Z1518&lt;&gt;"",X1518&lt;&gt;""),ROUND(MIN(IF(OR(X1518="OZZ",X1518="ZZ"),5000,17300),TRUNC(0.75*(SUMIF($D$12:$D1518,$D1518,Y$12:Y1518)+SUMIF($D$12:$D1518,$D1518,Z$12:Z1518)),2)) - SUMIF($D$12:$D1517,$D1518,AB$12:AB1517),2),"")</f>
        <v/>
      </c>
      <c r="AC1518" s="251" t="str">
        <f>IF(AND(Y1518&lt;&gt;"",Z1518&lt;&gt;"",AA1518&lt;&gt;"",X1518&lt;&gt;"",AP1518&lt;&gt;""),IF(OR(X1518="OZZ",X1518="ZZ"),ROUND(0-SUMIF($D$12:$D1517,$D1518,AC$12:AC1517),2),IF(AA1518=0,0,ROUND(MIN(MIN(17300,TRUNC(0.75*(SUMIF($D$12:$D$2012,$D1518,Y$12:Y$2012)+SUMIF($D$12:$D$2012,$D1518,Z$12:Z$2012)),2)+SUMIF($D$12:$D1518,$D1518,AP$12:AP1518))-SUMIF($D$12:$D1517,$D1518,AC$12:AC1517)-SUMIF($D$12:$D$2012,$D1518,AB$12:AB$2012),AP1518),2))),"")</f>
        <v/>
      </c>
      <c r="AD1518" s="250" t="str">
        <f>IF(X1518&lt;&gt;"",1000 - SUMIF($D$12:$D1517,$D1518,AD$12:AD1517),"")</f>
        <v/>
      </c>
      <c r="AE1518" s="252"/>
      <c r="AF1518" s="253"/>
      <c r="AG1518" s="254"/>
      <c r="AH1518" s="255" t="str">
        <f t="shared" si="506"/>
        <v/>
      </c>
      <c r="AI1518" s="256"/>
      <c r="AJ1518" s="253"/>
      <c r="AK1518" s="254"/>
      <c r="AL1518" s="255" t="str">
        <f t="shared" si="507"/>
        <v/>
      </c>
      <c r="AM1518" s="256"/>
      <c r="AN1518" s="253"/>
      <c r="AO1518" s="254"/>
      <c r="AP1518" s="255" t="str">
        <f t="shared" si="485"/>
        <v/>
      </c>
      <c r="AQ1518" s="68"/>
      <c r="AR1518" s="68"/>
      <c r="AS1518" s="115"/>
      <c r="AT1518" s="68"/>
      <c r="AU1518" s="113" t="str">
        <f>IF(D1518&lt;&gt; "", IF(COUNTIF($D$12:$D1518,$D1518)&gt;1,0,IF(SUM(N1518,U1518,AB1518)&gt;0,IF(AND(X1518="",OR(Q1518&lt;&gt;"",J1518&lt;&gt;"")),IF(Q1518&lt;&gt;"",Q1518,IF(J1518&lt;&gt;"",J1518,0)),IF(AND(Q1518&lt;&gt;"",J1518&lt;&gt;"",Q1518=J1518),Q1518,X1518)),0)),"")</f>
        <v/>
      </c>
      <c r="AV1518" s="113" t="str">
        <f>IF(D1518&lt;&gt;"",IF(COUNTIF($D$12:$D1518,$D1518)&gt;1,0,IF(SUM(O1518,V1518,AC1518)&gt;0,IF(AND(X1518="",OR(Q1518&lt;&gt;"",J1518&lt;&gt;"")),IF(Q1518&lt;&gt;"",Q1518,IF(J1518&lt;&gt;"",J1518,0)),IF(AND(Q1518&lt;&gt;"",J1518&lt;&gt;"",Q1518=J1518),Q1518,X1518)),0)),"")</f>
        <v/>
      </c>
      <c r="AW1518" s="113" t="str">
        <f>IF(D1518&lt;&gt;"",IF(COUNTIF($D$12:$D1518,$D1518)&gt;1,0,IF(SUM(P1518,W1518,AD1518)&gt;0,IF(AND(X1518="",OR(Q1518&lt;&gt;"",J1518&lt;&gt;"")),IF(Q1518&lt;&gt;"",Q1518,IF(J1518&lt;&gt;"",J1518,0)),IF(AND(Q1518&lt;&gt;"",J1518&lt;&gt;"",Q1518=J1518),Q1518,X1518)),0)),"")</f>
        <v/>
      </c>
      <c r="AX1518" s="68" t="str">
        <f t="shared" si="486"/>
        <v/>
      </c>
      <c r="AY1518" s="68" t="str">
        <f t="shared" si="487"/>
        <v/>
      </c>
      <c r="AZ1518" s="68" t="str">
        <f t="shared" si="488"/>
        <v/>
      </c>
      <c r="BA1518" s="68" t="str">
        <f t="shared" si="489"/>
        <v/>
      </c>
      <c r="BB1518" s="68" t="str">
        <f t="shared" si="490"/>
        <v/>
      </c>
      <c r="BC1518" s="68" t="str">
        <f t="shared" si="491"/>
        <v/>
      </c>
      <c r="BD1518" s="68" t="str">
        <f t="shared" si="492"/>
        <v/>
      </c>
      <c r="BE1518" s="62" t="str">
        <f t="shared" si="493"/>
        <v/>
      </c>
      <c r="BF1518" s="62" t="str">
        <f t="shared" si="494"/>
        <v/>
      </c>
      <c r="BG1518" s="62"/>
      <c r="BH1518" s="62" t="str">
        <f t="shared" si="495"/>
        <v/>
      </c>
      <c r="BI1518" s="62" t="str">
        <f t="shared" si="496"/>
        <v/>
      </c>
      <c r="BJ1518" s="114"/>
      <c r="BK1518" s="62" t="str">
        <f t="shared" si="497"/>
        <v/>
      </c>
      <c r="BL1518" s="62" t="str">
        <f t="shared" si="498"/>
        <v/>
      </c>
      <c r="BM1518" s="62" t="str">
        <f t="shared" si="499"/>
        <v/>
      </c>
      <c r="BN1518" s="62" t="str">
        <f t="shared" si="500"/>
        <v/>
      </c>
      <c r="BO1518" s="62" t="str">
        <f t="shared" si="501"/>
        <v/>
      </c>
      <c r="BP1518" s="62" t="str">
        <f t="shared" si="502"/>
        <v/>
      </c>
      <c r="BQ1518" s="96"/>
      <c r="BR1518" s="96"/>
      <c r="BS1518" s="96"/>
      <c r="BT1518" s="96"/>
      <c r="BU1518" s="96"/>
      <c r="BV1518" s="96"/>
      <c r="BW1518" s="96"/>
      <c r="BX1518" s="96"/>
      <c r="BY1518" s="96"/>
      <c r="BZ1518" s="96"/>
      <c r="CA1518" s="96"/>
      <c r="CB1518" s="96"/>
      <c r="CC1518" s="96"/>
      <c r="CD1518" s="96"/>
      <c r="CE1518" s="96"/>
      <c r="CF1518" s="96"/>
      <c r="CG1518" s="96"/>
      <c r="CH1518" s="96"/>
      <c r="CI1518" s="96"/>
      <c r="CJ1518" s="96"/>
      <c r="CK1518" s="96"/>
      <c r="CL1518" s="96"/>
      <c r="CM1518" s="96"/>
      <c r="CN1518" s="96"/>
      <c r="CO1518" s="96"/>
      <c r="CP1518" s="96"/>
      <c r="CQ1518" s="96"/>
      <c r="CR1518" s="96"/>
      <c r="CS1518" s="96"/>
    </row>
    <row r="1519" spans="1:97" ht="18.75" customHeight="1" x14ac:dyDescent="0.2">
      <c r="A1519" s="3">
        <f t="shared" si="503"/>
        <v>1507</v>
      </c>
      <c r="B1519" s="263"/>
      <c r="C1519" s="263"/>
      <c r="D1519" s="263"/>
      <c r="E1519" s="259"/>
      <c r="F1519" s="259"/>
      <c r="G1519" s="43"/>
      <c r="H1519" s="264"/>
      <c r="I1519" s="261"/>
      <c r="J1519" s="106"/>
      <c r="K1519" s="247"/>
      <c r="L1519" s="247"/>
      <c r="M1519" s="247"/>
      <c r="N1519" s="248" t="str">
        <f>IF(AND(K1519&lt;&gt;"",L1519&lt;&gt;"",J1519&lt;&gt;""),ROUND(MIN(IF(OR(J1519="OZZ",J1519="ZZ"),5000,17300),TRUNC(0.75*(SUMIF($D$12:$D1519,$D1519,K$12:K1519)+SUMIF($D$12:$D1519,$D1519,L$12:L1519)),2)) - SUMIF($D$12:$D1518,$D1519,N$12:N1518),2),"")</f>
        <v/>
      </c>
      <c r="O1519" s="249" t="str">
        <f>IF(AND(K1519&lt;&gt;"",L1519&lt;&gt;"",M1519&lt;&gt;"",J1519&lt;&gt;"",AH1519&lt;&gt;""),IF(OR(J1519="OZZ",J1519="ZZ"),ROUND(0-SUMIF($D$12:$D1518,$D1519,O$12:O1518),2),IF(M1519=0,0,ROUND(MIN(MIN(17300,TRUNC(0.75*(SUMIF($D$12:$D$2012,$D1519,K$12:K$2012)+SUMIF($D$12:$D$2012,$D1519,L$12:L$2012)),2)+SUMIF($D$12:$D1519,$D1519,AH$12:AH1519))-SUMIF($D$12:$D1518,$D1519,O$12:O1518)-SUMIF($D$12:$D$2012,$D1519,N$12:N$2012),AH1519),2))),"")</f>
        <v/>
      </c>
      <c r="P1519" s="250" t="str">
        <f>IF(J1519&lt;&gt;"",1000 - SUMIF($D$12:$D1518,$D1519,P$12:P1518),"")</f>
        <v/>
      </c>
      <c r="Q1519" s="106"/>
      <c r="R1519" s="247"/>
      <c r="S1519" s="247"/>
      <c r="T1519" s="247"/>
      <c r="U1519" s="248" t="str">
        <f>IF(AND(R1519&lt;&gt;"",S1519&lt;&gt;"",Q1519&lt;&gt;""),ROUND(MIN(IF(OR(Q1519="OZZ",Q1519="ZZ"),5000,17300),TRUNC(0.75*(SUMIF($D$12:$D1519,$D1519,R$12:R1519)+SUMIF($D$12:$D1519,$D1519,S$12:S1519)),2)) - SUMIF($D$12:$D1518,$D1519,U$12:U1518),2),"")</f>
        <v/>
      </c>
      <c r="V1519" s="248" t="str">
        <f>IF(AND(R1519&lt;&gt;"",S1519&lt;&gt;"",T1519&lt;&gt;"",Q1519&lt;&gt;"",AL1519&lt;&gt;""),IF(OR(Q1519="OZZ",Q1519="ZZ"),ROUND(0-SUMIF($D$12:$D1518,$D1519,V$12:V1518),2),IF(T1519=0,0,ROUND(MIN(MIN(17300,TRUNC(0.75*(SUMIF($D$12:$D$2012,$D1519,R$12:R$2012)+SUMIF($D$12:$D$2012,$D1519,S$12:S$2012)),2)+SUMIF($D$12:$D1519,$D1519,AL$12:AL1519))-SUMIF($D$12:$D1518,$D1519,V$12:V1518)-SUMIF($D$12:$D$2012,$D1519,U$12:U$2012),AL1519),2))),"")</f>
        <v/>
      </c>
      <c r="W1519" s="250" t="str">
        <f>IF(Q1519&lt;&gt;"",1000 - SUMIF($D$12:$D1518,$D1519,W$12:W1518),"")</f>
        <v/>
      </c>
      <c r="X1519" s="106"/>
      <c r="Y1519" s="247"/>
      <c r="Z1519" s="247"/>
      <c r="AA1519" s="247"/>
      <c r="AB1519" s="248" t="str">
        <f>IF(AND(Y1519&lt;&gt;"",Z1519&lt;&gt;"",X1519&lt;&gt;""),ROUND(MIN(IF(OR(X1519="OZZ",X1519="ZZ"),5000,17300),TRUNC(0.75*(SUMIF($D$12:$D1519,$D1519,Y$12:Y1519)+SUMIF($D$12:$D1519,$D1519,Z$12:Z1519)),2)) - SUMIF($D$12:$D1518,$D1519,AB$12:AB1518),2),"")</f>
        <v/>
      </c>
      <c r="AC1519" s="251" t="str">
        <f>IF(AND(Y1519&lt;&gt;"",Z1519&lt;&gt;"",AA1519&lt;&gt;"",X1519&lt;&gt;"",AP1519&lt;&gt;""),IF(OR(X1519="OZZ",X1519="ZZ"),ROUND(0-SUMIF($D$12:$D1518,$D1519,AC$12:AC1518),2),IF(AA1519=0,0,ROUND(MIN(MIN(17300,TRUNC(0.75*(SUMIF($D$12:$D$2012,$D1519,Y$12:Y$2012)+SUMIF($D$12:$D$2012,$D1519,Z$12:Z$2012)),2)+SUMIF($D$12:$D1519,$D1519,AP$12:AP1519))-SUMIF($D$12:$D1518,$D1519,AC$12:AC1518)-SUMIF($D$12:$D$2012,$D1519,AB$12:AB$2012),AP1519),2))),"")</f>
        <v/>
      </c>
      <c r="AD1519" s="250" t="str">
        <f>IF(X1519&lt;&gt;"",1000 - SUMIF($D$12:$D1518,$D1519,AD$12:AD1518),"")</f>
        <v/>
      </c>
      <c r="AE1519" s="252"/>
      <c r="AF1519" s="253"/>
      <c r="AG1519" s="254"/>
      <c r="AH1519" s="255" t="str">
        <f t="shared" si="506"/>
        <v/>
      </c>
      <c r="AI1519" s="256"/>
      <c r="AJ1519" s="253"/>
      <c r="AK1519" s="254"/>
      <c r="AL1519" s="255" t="str">
        <f t="shared" si="507"/>
        <v/>
      </c>
      <c r="AM1519" s="256"/>
      <c r="AN1519" s="253"/>
      <c r="AO1519" s="254"/>
      <c r="AP1519" s="255" t="str">
        <f t="shared" si="485"/>
        <v/>
      </c>
      <c r="AQ1519" s="68"/>
      <c r="AR1519" s="68"/>
      <c r="AS1519" s="115"/>
      <c r="AT1519" s="68"/>
      <c r="AU1519" s="113" t="str">
        <f>IF(D1519&lt;&gt; "", IF(COUNTIF($D$12:$D1519,$D1519)&gt;1,0,IF(SUM(N1519,U1519,AB1519)&gt;0,IF(AND(X1519="",OR(Q1519&lt;&gt;"",J1519&lt;&gt;"")),IF(Q1519&lt;&gt;"",Q1519,IF(J1519&lt;&gt;"",J1519,0)),IF(AND(Q1519&lt;&gt;"",J1519&lt;&gt;"",Q1519=J1519),Q1519,X1519)),0)),"")</f>
        <v/>
      </c>
      <c r="AV1519" s="113" t="str">
        <f>IF(D1519&lt;&gt;"",IF(COUNTIF($D$12:$D1519,$D1519)&gt;1,0,IF(SUM(O1519,V1519,AC1519)&gt;0,IF(AND(X1519="",OR(Q1519&lt;&gt;"",J1519&lt;&gt;"")),IF(Q1519&lt;&gt;"",Q1519,IF(J1519&lt;&gt;"",J1519,0)),IF(AND(Q1519&lt;&gt;"",J1519&lt;&gt;"",Q1519=J1519),Q1519,X1519)),0)),"")</f>
        <v/>
      </c>
      <c r="AW1519" s="113" t="str">
        <f>IF(D1519&lt;&gt;"",IF(COUNTIF($D$12:$D1519,$D1519)&gt;1,0,IF(SUM(P1519,W1519,AD1519)&gt;0,IF(AND(X1519="",OR(Q1519&lt;&gt;"",J1519&lt;&gt;"")),IF(Q1519&lt;&gt;"",Q1519,IF(J1519&lt;&gt;"",J1519,0)),IF(AND(Q1519&lt;&gt;"",J1519&lt;&gt;"",Q1519=J1519),Q1519,X1519)),0)),"")</f>
        <v/>
      </c>
      <c r="AX1519" s="68" t="str">
        <f t="shared" si="486"/>
        <v/>
      </c>
      <c r="AY1519" s="68" t="str">
        <f t="shared" si="487"/>
        <v/>
      </c>
      <c r="AZ1519" s="68" t="str">
        <f t="shared" si="488"/>
        <v/>
      </c>
      <c r="BA1519" s="68" t="str">
        <f t="shared" si="489"/>
        <v/>
      </c>
      <c r="BB1519" s="68" t="str">
        <f t="shared" si="490"/>
        <v/>
      </c>
      <c r="BC1519" s="68" t="str">
        <f t="shared" si="491"/>
        <v/>
      </c>
      <c r="BD1519" s="68" t="str">
        <f t="shared" si="492"/>
        <v/>
      </c>
      <c r="BE1519" s="62" t="str">
        <f t="shared" si="493"/>
        <v/>
      </c>
      <c r="BF1519" s="62" t="str">
        <f t="shared" si="494"/>
        <v/>
      </c>
      <c r="BG1519" s="62"/>
      <c r="BH1519" s="62" t="str">
        <f t="shared" si="495"/>
        <v/>
      </c>
      <c r="BI1519" s="62" t="str">
        <f t="shared" si="496"/>
        <v/>
      </c>
      <c r="BJ1519" s="114"/>
      <c r="BK1519" s="62" t="str">
        <f t="shared" si="497"/>
        <v/>
      </c>
      <c r="BL1519" s="62" t="str">
        <f t="shared" si="498"/>
        <v/>
      </c>
      <c r="BM1519" s="62" t="str">
        <f t="shared" si="499"/>
        <v/>
      </c>
      <c r="BN1519" s="62" t="str">
        <f t="shared" si="500"/>
        <v/>
      </c>
      <c r="BO1519" s="62" t="str">
        <f t="shared" si="501"/>
        <v/>
      </c>
      <c r="BP1519" s="62" t="str">
        <f t="shared" si="502"/>
        <v/>
      </c>
      <c r="BQ1519" s="96"/>
      <c r="BR1519" s="96"/>
      <c r="BS1519" s="96"/>
      <c r="BT1519" s="96"/>
      <c r="BU1519" s="96"/>
      <c r="BV1519" s="96"/>
      <c r="BW1519" s="96"/>
      <c r="BX1519" s="96"/>
      <c r="BY1519" s="96"/>
      <c r="BZ1519" s="96"/>
      <c r="CA1519" s="96"/>
      <c r="CB1519" s="96"/>
      <c r="CC1519" s="96"/>
      <c r="CD1519" s="96"/>
      <c r="CE1519" s="96"/>
      <c r="CF1519" s="96"/>
      <c r="CG1519" s="96"/>
      <c r="CH1519" s="96"/>
      <c r="CI1519" s="96"/>
      <c r="CJ1519" s="96"/>
      <c r="CK1519" s="96"/>
      <c r="CL1519" s="96"/>
      <c r="CM1519" s="96"/>
      <c r="CN1519" s="96"/>
      <c r="CO1519" s="96"/>
      <c r="CP1519" s="96"/>
      <c r="CQ1519" s="96"/>
      <c r="CR1519" s="96"/>
      <c r="CS1519" s="96"/>
    </row>
    <row r="1520" spans="1:97" ht="18.75" customHeight="1" x14ac:dyDescent="0.2">
      <c r="A1520" s="3">
        <f t="shared" si="503"/>
        <v>1508</v>
      </c>
      <c r="B1520" s="263"/>
      <c r="C1520" s="263"/>
      <c r="D1520" s="263"/>
      <c r="E1520" s="259"/>
      <c r="F1520" s="259"/>
      <c r="G1520" s="43"/>
      <c r="H1520" s="264"/>
      <c r="I1520" s="261"/>
      <c r="J1520" s="106"/>
      <c r="K1520" s="247"/>
      <c r="L1520" s="247"/>
      <c r="M1520" s="247"/>
      <c r="N1520" s="248" t="str">
        <f>IF(AND(K1520&lt;&gt;"",L1520&lt;&gt;"",J1520&lt;&gt;""),ROUND(MIN(IF(OR(J1520="OZZ",J1520="ZZ"),5000,17300),TRUNC(0.75*(SUMIF($D$12:$D1520,$D1520,K$12:K1520)+SUMIF($D$12:$D1520,$D1520,L$12:L1520)),2)) - SUMIF($D$12:$D1519,$D1520,N$12:N1519),2),"")</f>
        <v/>
      </c>
      <c r="O1520" s="249" t="str">
        <f>IF(AND(K1520&lt;&gt;"",L1520&lt;&gt;"",M1520&lt;&gt;"",J1520&lt;&gt;"",AH1520&lt;&gt;""),IF(OR(J1520="OZZ",J1520="ZZ"),ROUND(0-SUMIF($D$12:$D1519,$D1520,O$12:O1519),2),IF(M1520=0,0,ROUND(MIN(MIN(17300,TRUNC(0.75*(SUMIF($D$12:$D$2012,$D1520,K$12:K$2012)+SUMIF($D$12:$D$2012,$D1520,L$12:L$2012)),2)+SUMIF($D$12:$D1520,$D1520,AH$12:AH1520))-SUMIF($D$12:$D1519,$D1520,O$12:O1519)-SUMIF($D$12:$D$2012,$D1520,N$12:N$2012),AH1520),2))),"")</f>
        <v/>
      </c>
      <c r="P1520" s="250" t="str">
        <f>IF(J1520&lt;&gt;"",1000 - SUMIF($D$12:$D1519,$D1520,P$12:P1519),"")</f>
        <v/>
      </c>
      <c r="Q1520" s="106"/>
      <c r="R1520" s="247"/>
      <c r="S1520" s="247"/>
      <c r="T1520" s="247"/>
      <c r="U1520" s="248" t="str">
        <f>IF(AND(R1520&lt;&gt;"",S1520&lt;&gt;"",Q1520&lt;&gt;""),ROUND(MIN(IF(OR(Q1520="OZZ",Q1520="ZZ"),5000,17300),TRUNC(0.75*(SUMIF($D$12:$D1520,$D1520,R$12:R1520)+SUMIF($D$12:$D1520,$D1520,S$12:S1520)),2)) - SUMIF($D$12:$D1519,$D1520,U$12:U1519),2),"")</f>
        <v/>
      </c>
      <c r="V1520" s="248" t="str">
        <f>IF(AND(R1520&lt;&gt;"",S1520&lt;&gt;"",T1520&lt;&gt;"",Q1520&lt;&gt;"",AL1520&lt;&gt;""),IF(OR(Q1520="OZZ",Q1520="ZZ"),ROUND(0-SUMIF($D$12:$D1519,$D1520,V$12:V1519),2),IF(T1520=0,0,ROUND(MIN(MIN(17300,TRUNC(0.75*(SUMIF($D$12:$D$2012,$D1520,R$12:R$2012)+SUMIF($D$12:$D$2012,$D1520,S$12:S$2012)),2)+SUMIF($D$12:$D1520,$D1520,AL$12:AL1520))-SUMIF($D$12:$D1519,$D1520,V$12:V1519)-SUMIF($D$12:$D$2012,$D1520,U$12:U$2012),AL1520),2))),"")</f>
        <v/>
      </c>
      <c r="W1520" s="250" t="str">
        <f>IF(Q1520&lt;&gt;"",1000 - SUMIF($D$12:$D1519,$D1520,W$12:W1519),"")</f>
        <v/>
      </c>
      <c r="X1520" s="106"/>
      <c r="Y1520" s="247"/>
      <c r="Z1520" s="247"/>
      <c r="AA1520" s="247"/>
      <c r="AB1520" s="248" t="str">
        <f>IF(AND(Y1520&lt;&gt;"",Z1520&lt;&gt;"",X1520&lt;&gt;""),ROUND(MIN(IF(OR(X1520="OZZ",X1520="ZZ"),5000,17300),TRUNC(0.75*(SUMIF($D$12:$D1520,$D1520,Y$12:Y1520)+SUMIF($D$12:$D1520,$D1520,Z$12:Z1520)),2)) - SUMIF($D$12:$D1519,$D1520,AB$12:AB1519),2),"")</f>
        <v/>
      </c>
      <c r="AC1520" s="251" t="str">
        <f>IF(AND(Y1520&lt;&gt;"",Z1520&lt;&gt;"",AA1520&lt;&gt;"",X1520&lt;&gt;"",AP1520&lt;&gt;""),IF(OR(X1520="OZZ",X1520="ZZ"),ROUND(0-SUMIF($D$12:$D1519,$D1520,AC$12:AC1519),2),IF(AA1520=0,0,ROUND(MIN(MIN(17300,TRUNC(0.75*(SUMIF($D$12:$D$2012,$D1520,Y$12:Y$2012)+SUMIF($D$12:$D$2012,$D1520,Z$12:Z$2012)),2)+SUMIF($D$12:$D1520,$D1520,AP$12:AP1520))-SUMIF($D$12:$D1519,$D1520,AC$12:AC1519)-SUMIF($D$12:$D$2012,$D1520,AB$12:AB$2012),AP1520),2))),"")</f>
        <v/>
      </c>
      <c r="AD1520" s="250" t="str">
        <f>IF(X1520&lt;&gt;"",1000 - SUMIF($D$12:$D1519,$D1520,AD$12:AD1519),"")</f>
        <v/>
      </c>
      <c r="AE1520" s="252"/>
      <c r="AF1520" s="253"/>
      <c r="AG1520" s="254"/>
      <c r="AH1520" s="255" t="str">
        <f t="shared" si="506"/>
        <v/>
      </c>
      <c r="AI1520" s="256"/>
      <c r="AJ1520" s="253"/>
      <c r="AK1520" s="254"/>
      <c r="AL1520" s="255" t="str">
        <f t="shared" si="507"/>
        <v/>
      </c>
      <c r="AM1520" s="256"/>
      <c r="AN1520" s="253"/>
      <c r="AO1520" s="254"/>
      <c r="AP1520" s="255" t="str">
        <f t="shared" si="485"/>
        <v/>
      </c>
      <c r="AQ1520" s="68"/>
      <c r="AR1520" s="68"/>
      <c r="AS1520" s="115"/>
      <c r="AT1520" s="68"/>
      <c r="AU1520" s="113" t="str">
        <f>IF(D1520&lt;&gt; "", IF(COUNTIF($D$12:$D1520,$D1520)&gt;1,0,IF(SUM(N1520,U1520,AB1520)&gt;0,IF(AND(X1520="",OR(Q1520&lt;&gt;"",J1520&lt;&gt;"")),IF(Q1520&lt;&gt;"",Q1520,IF(J1520&lt;&gt;"",J1520,0)),IF(AND(Q1520&lt;&gt;"",J1520&lt;&gt;"",Q1520=J1520),Q1520,X1520)),0)),"")</f>
        <v/>
      </c>
      <c r="AV1520" s="113" t="str">
        <f>IF(D1520&lt;&gt;"",IF(COUNTIF($D$12:$D1520,$D1520)&gt;1,0,IF(SUM(O1520,V1520,AC1520)&gt;0,IF(AND(X1520="",OR(Q1520&lt;&gt;"",J1520&lt;&gt;"")),IF(Q1520&lt;&gt;"",Q1520,IF(J1520&lt;&gt;"",J1520,0)),IF(AND(Q1520&lt;&gt;"",J1520&lt;&gt;"",Q1520=J1520),Q1520,X1520)),0)),"")</f>
        <v/>
      </c>
      <c r="AW1520" s="113" t="str">
        <f>IF(D1520&lt;&gt;"",IF(COUNTIF($D$12:$D1520,$D1520)&gt;1,0,IF(SUM(P1520,W1520,AD1520)&gt;0,IF(AND(X1520="",OR(Q1520&lt;&gt;"",J1520&lt;&gt;"")),IF(Q1520&lt;&gt;"",Q1520,IF(J1520&lt;&gt;"",J1520,0)),IF(AND(Q1520&lt;&gt;"",J1520&lt;&gt;"",Q1520=J1520),Q1520,X1520)),0)),"")</f>
        <v/>
      </c>
      <c r="AX1520" s="68" t="str">
        <f t="shared" si="486"/>
        <v/>
      </c>
      <c r="AY1520" s="68" t="str">
        <f t="shared" si="487"/>
        <v/>
      </c>
      <c r="AZ1520" s="68" t="str">
        <f t="shared" si="488"/>
        <v/>
      </c>
      <c r="BA1520" s="68" t="str">
        <f t="shared" si="489"/>
        <v/>
      </c>
      <c r="BB1520" s="68" t="str">
        <f t="shared" si="490"/>
        <v/>
      </c>
      <c r="BC1520" s="68" t="str">
        <f t="shared" si="491"/>
        <v/>
      </c>
      <c r="BD1520" s="68" t="str">
        <f t="shared" si="492"/>
        <v/>
      </c>
      <c r="BE1520" s="62" t="str">
        <f t="shared" si="493"/>
        <v/>
      </c>
      <c r="BF1520" s="62" t="str">
        <f t="shared" si="494"/>
        <v/>
      </c>
      <c r="BG1520" s="62"/>
      <c r="BH1520" s="62" t="str">
        <f t="shared" si="495"/>
        <v/>
      </c>
      <c r="BI1520" s="62" t="str">
        <f t="shared" si="496"/>
        <v/>
      </c>
      <c r="BJ1520" s="114"/>
      <c r="BK1520" s="62" t="str">
        <f t="shared" si="497"/>
        <v/>
      </c>
      <c r="BL1520" s="62" t="str">
        <f t="shared" si="498"/>
        <v/>
      </c>
      <c r="BM1520" s="62" t="str">
        <f t="shared" si="499"/>
        <v/>
      </c>
      <c r="BN1520" s="62" t="str">
        <f t="shared" si="500"/>
        <v/>
      </c>
      <c r="BO1520" s="62" t="str">
        <f t="shared" si="501"/>
        <v/>
      </c>
      <c r="BP1520" s="62" t="str">
        <f t="shared" si="502"/>
        <v/>
      </c>
      <c r="BQ1520" s="96"/>
      <c r="BR1520" s="96"/>
      <c r="BS1520" s="96"/>
      <c r="BT1520" s="96"/>
      <c r="BU1520" s="96"/>
      <c r="BV1520" s="96"/>
      <c r="BW1520" s="96"/>
      <c r="BX1520" s="96"/>
      <c r="BY1520" s="96"/>
      <c r="BZ1520" s="96"/>
      <c r="CA1520" s="96"/>
      <c r="CB1520" s="96"/>
      <c r="CC1520" s="96"/>
      <c r="CD1520" s="96"/>
      <c r="CE1520" s="96"/>
      <c r="CF1520" s="96"/>
      <c r="CG1520" s="96"/>
      <c r="CH1520" s="96"/>
      <c r="CI1520" s="96"/>
      <c r="CJ1520" s="96"/>
      <c r="CK1520" s="96"/>
      <c r="CL1520" s="96"/>
      <c r="CM1520" s="96"/>
      <c r="CN1520" s="96"/>
      <c r="CO1520" s="96"/>
      <c r="CP1520" s="96"/>
      <c r="CQ1520" s="96"/>
      <c r="CR1520" s="96"/>
      <c r="CS1520" s="96"/>
    </row>
    <row r="1521" spans="1:97" ht="18.75" customHeight="1" x14ac:dyDescent="0.2">
      <c r="A1521" s="3">
        <f t="shared" si="503"/>
        <v>1509</v>
      </c>
      <c r="B1521" s="263"/>
      <c r="C1521" s="263"/>
      <c r="D1521" s="263"/>
      <c r="E1521" s="259"/>
      <c r="F1521" s="259"/>
      <c r="G1521" s="43"/>
      <c r="H1521" s="264"/>
      <c r="I1521" s="261"/>
      <c r="J1521" s="106"/>
      <c r="K1521" s="247"/>
      <c r="L1521" s="247"/>
      <c r="M1521" s="247"/>
      <c r="N1521" s="248" t="str">
        <f>IF(AND(K1521&lt;&gt;"",L1521&lt;&gt;"",J1521&lt;&gt;""),ROUND(MIN(IF(OR(J1521="OZZ",J1521="ZZ"),5000,17300),TRUNC(0.75*(SUMIF($D$12:$D1521,$D1521,K$12:K1521)+SUMIF($D$12:$D1521,$D1521,L$12:L1521)),2)) - SUMIF($D$12:$D1520,$D1521,N$12:N1520),2),"")</f>
        <v/>
      </c>
      <c r="O1521" s="249" t="str">
        <f>IF(AND(K1521&lt;&gt;"",L1521&lt;&gt;"",M1521&lt;&gt;"",J1521&lt;&gt;"",AH1521&lt;&gt;""),IF(OR(J1521="OZZ",J1521="ZZ"),ROUND(0-SUMIF($D$12:$D1520,$D1521,O$12:O1520),2),IF(M1521=0,0,ROUND(MIN(MIN(17300,TRUNC(0.75*(SUMIF($D$12:$D$2012,$D1521,K$12:K$2012)+SUMIF($D$12:$D$2012,$D1521,L$12:L$2012)),2)+SUMIF($D$12:$D1521,$D1521,AH$12:AH1521))-SUMIF($D$12:$D1520,$D1521,O$12:O1520)-SUMIF($D$12:$D$2012,$D1521,N$12:N$2012),AH1521),2))),"")</f>
        <v/>
      </c>
      <c r="P1521" s="250" t="str">
        <f>IF(J1521&lt;&gt;"",1000 - SUMIF($D$12:$D1520,$D1521,P$12:P1520),"")</f>
        <v/>
      </c>
      <c r="Q1521" s="106"/>
      <c r="R1521" s="247"/>
      <c r="S1521" s="247"/>
      <c r="T1521" s="247"/>
      <c r="U1521" s="248" t="str">
        <f>IF(AND(R1521&lt;&gt;"",S1521&lt;&gt;"",Q1521&lt;&gt;""),ROUND(MIN(IF(OR(Q1521="OZZ",Q1521="ZZ"),5000,17300),TRUNC(0.75*(SUMIF($D$12:$D1521,$D1521,R$12:R1521)+SUMIF($D$12:$D1521,$D1521,S$12:S1521)),2)) - SUMIF($D$12:$D1520,$D1521,U$12:U1520),2),"")</f>
        <v/>
      </c>
      <c r="V1521" s="248" t="str">
        <f>IF(AND(R1521&lt;&gt;"",S1521&lt;&gt;"",T1521&lt;&gt;"",Q1521&lt;&gt;"",AL1521&lt;&gt;""),IF(OR(Q1521="OZZ",Q1521="ZZ"),ROUND(0-SUMIF($D$12:$D1520,$D1521,V$12:V1520),2),IF(T1521=0,0,ROUND(MIN(MIN(17300,TRUNC(0.75*(SUMIF($D$12:$D$2012,$D1521,R$12:R$2012)+SUMIF($D$12:$D$2012,$D1521,S$12:S$2012)),2)+SUMIF($D$12:$D1521,$D1521,AL$12:AL1521))-SUMIF($D$12:$D1520,$D1521,V$12:V1520)-SUMIF($D$12:$D$2012,$D1521,U$12:U$2012),AL1521),2))),"")</f>
        <v/>
      </c>
      <c r="W1521" s="250" t="str">
        <f>IF(Q1521&lt;&gt;"",1000 - SUMIF($D$12:$D1520,$D1521,W$12:W1520),"")</f>
        <v/>
      </c>
      <c r="X1521" s="106"/>
      <c r="Y1521" s="247"/>
      <c r="Z1521" s="247"/>
      <c r="AA1521" s="247"/>
      <c r="AB1521" s="248" t="str">
        <f>IF(AND(Y1521&lt;&gt;"",Z1521&lt;&gt;"",X1521&lt;&gt;""),ROUND(MIN(IF(OR(X1521="OZZ",X1521="ZZ"),5000,17300),TRUNC(0.75*(SUMIF($D$12:$D1521,$D1521,Y$12:Y1521)+SUMIF($D$12:$D1521,$D1521,Z$12:Z1521)),2)) - SUMIF($D$12:$D1520,$D1521,AB$12:AB1520),2),"")</f>
        <v/>
      </c>
      <c r="AC1521" s="251" t="str">
        <f>IF(AND(Y1521&lt;&gt;"",Z1521&lt;&gt;"",AA1521&lt;&gt;"",X1521&lt;&gt;"",AP1521&lt;&gt;""),IF(OR(X1521="OZZ",X1521="ZZ"),ROUND(0-SUMIF($D$12:$D1520,$D1521,AC$12:AC1520),2),IF(AA1521=0,0,ROUND(MIN(MIN(17300,TRUNC(0.75*(SUMIF($D$12:$D$2012,$D1521,Y$12:Y$2012)+SUMIF($D$12:$D$2012,$D1521,Z$12:Z$2012)),2)+SUMIF($D$12:$D1521,$D1521,AP$12:AP1521))-SUMIF($D$12:$D1520,$D1521,AC$12:AC1520)-SUMIF($D$12:$D$2012,$D1521,AB$12:AB$2012),AP1521),2))),"")</f>
        <v/>
      </c>
      <c r="AD1521" s="250" t="str">
        <f>IF(X1521&lt;&gt;"",1000 - SUMIF($D$12:$D1520,$D1521,AD$12:AD1520),"")</f>
        <v/>
      </c>
      <c r="AE1521" s="252"/>
      <c r="AF1521" s="253"/>
      <c r="AG1521" s="254"/>
      <c r="AH1521" s="255" t="str">
        <f t="shared" si="506"/>
        <v/>
      </c>
      <c r="AI1521" s="256"/>
      <c r="AJ1521" s="253"/>
      <c r="AK1521" s="254"/>
      <c r="AL1521" s="255" t="str">
        <f t="shared" si="507"/>
        <v/>
      </c>
      <c r="AM1521" s="256"/>
      <c r="AN1521" s="253"/>
      <c r="AO1521" s="254"/>
      <c r="AP1521" s="255" t="str">
        <f t="shared" si="485"/>
        <v/>
      </c>
      <c r="AQ1521" s="68"/>
      <c r="AR1521" s="68"/>
      <c r="AS1521" s="115"/>
      <c r="AT1521" s="68"/>
      <c r="AU1521" s="113" t="str">
        <f>IF(D1521&lt;&gt; "", IF(COUNTIF($D$12:$D1521,$D1521)&gt;1,0,IF(SUM(N1521,U1521,AB1521)&gt;0,IF(AND(X1521="",OR(Q1521&lt;&gt;"",J1521&lt;&gt;"")),IF(Q1521&lt;&gt;"",Q1521,IF(J1521&lt;&gt;"",J1521,0)),IF(AND(Q1521&lt;&gt;"",J1521&lt;&gt;"",Q1521=J1521),Q1521,X1521)),0)),"")</f>
        <v/>
      </c>
      <c r="AV1521" s="113" t="str">
        <f>IF(D1521&lt;&gt;"",IF(COUNTIF($D$12:$D1521,$D1521)&gt;1,0,IF(SUM(O1521,V1521,AC1521)&gt;0,IF(AND(X1521="",OR(Q1521&lt;&gt;"",J1521&lt;&gt;"")),IF(Q1521&lt;&gt;"",Q1521,IF(J1521&lt;&gt;"",J1521,0)),IF(AND(Q1521&lt;&gt;"",J1521&lt;&gt;"",Q1521=J1521),Q1521,X1521)),0)),"")</f>
        <v/>
      </c>
      <c r="AW1521" s="113" t="str">
        <f>IF(D1521&lt;&gt;"",IF(COUNTIF($D$12:$D1521,$D1521)&gt;1,0,IF(SUM(P1521,W1521,AD1521)&gt;0,IF(AND(X1521="",OR(Q1521&lt;&gt;"",J1521&lt;&gt;"")),IF(Q1521&lt;&gt;"",Q1521,IF(J1521&lt;&gt;"",J1521,0)),IF(AND(Q1521&lt;&gt;"",J1521&lt;&gt;"",Q1521=J1521),Q1521,X1521)),0)),"")</f>
        <v/>
      </c>
      <c r="AX1521" s="68" t="str">
        <f t="shared" si="486"/>
        <v/>
      </c>
      <c r="AY1521" s="68" t="str">
        <f t="shared" si="487"/>
        <v/>
      </c>
      <c r="AZ1521" s="68" t="str">
        <f t="shared" si="488"/>
        <v/>
      </c>
      <c r="BA1521" s="68" t="str">
        <f t="shared" si="489"/>
        <v/>
      </c>
      <c r="BB1521" s="68" t="str">
        <f t="shared" si="490"/>
        <v/>
      </c>
      <c r="BC1521" s="68" t="str">
        <f t="shared" si="491"/>
        <v/>
      </c>
      <c r="BD1521" s="68" t="str">
        <f t="shared" si="492"/>
        <v/>
      </c>
      <c r="BE1521" s="62" t="str">
        <f t="shared" si="493"/>
        <v/>
      </c>
      <c r="BF1521" s="62" t="str">
        <f t="shared" si="494"/>
        <v/>
      </c>
      <c r="BG1521" s="62"/>
      <c r="BH1521" s="62" t="str">
        <f t="shared" si="495"/>
        <v/>
      </c>
      <c r="BI1521" s="62" t="str">
        <f t="shared" si="496"/>
        <v/>
      </c>
      <c r="BJ1521" s="114"/>
      <c r="BK1521" s="62" t="str">
        <f t="shared" si="497"/>
        <v/>
      </c>
      <c r="BL1521" s="62" t="str">
        <f t="shared" si="498"/>
        <v/>
      </c>
      <c r="BM1521" s="62" t="str">
        <f t="shared" si="499"/>
        <v/>
      </c>
      <c r="BN1521" s="62" t="str">
        <f t="shared" si="500"/>
        <v/>
      </c>
      <c r="BO1521" s="62" t="str">
        <f t="shared" si="501"/>
        <v/>
      </c>
      <c r="BP1521" s="62" t="str">
        <f t="shared" si="502"/>
        <v/>
      </c>
      <c r="BQ1521" s="96"/>
      <c r="BR1521" s="96"/>
      <c r="BS1521" s="96"/>
      <c r="BT1521" s="96"/>
      <c r="BU1521" s="96"/>
      <c r="BV1521" s="96"/>
      <c r="BW1521" s="96"/>
      <c r="BX1521" s="96"/>
      <c r="BY1521" s="96"/>
      <c r="BZ1521" s="96"/>
      <c r="CA1521" s="96"/>
      <c r="CB1521" s="96"/>
      <c r="CC1521" s="96"/>
      <c r="CD1521" s="96"/>
      <c r="CE1521" s="96"/>
      <c r="CF1521" s="96"/>
      <c r="CG1521" s="96"/>
      <c r="CH1521" s="96"/>
      <c r="CI1521" s="96"/>
      <c r="CJ1521" s="96"/>
      <c r="CK1521" s="96"/>
      <c r="CL1521" s="96"/>
      <c r="CM1521" s="96"/>
      <c r="CN1521" s="96"/>
      <c r="CO1521" s="96"/>
      <c r="CP1521" s="96"/>
      <c r="CQ1521" s="96"/>
      <c r="CR1521" s="96"/>
      <c r="CS1521" s="96"/>
    </row>
    <row r="1522" spans="1:97" ht="18.75" customHeight="1" x14ac:dyDescent="0.2">
      <c r="A1522" s="3">
        <f t="shared" si="503"/>
        <v>1510</v>
      </c>
      <c r="B1522" s="263"/>
      <c r="C1522" s="263"/>
      <c r="D1522" s="263"/>
      <c r="E1522" s="259"/>
      <c r="F1522" s="259"/>
      <c r="G1522" s="43"/>
      <c r="H1522" s="264"/>
      <c r="I1522" s="261"/>
      <c r="J1522" s="106"/>
      <c r="K1522" s="247"/>
      <c r="L1522" s="247"/>
      <c r="M1522" s="247"/>
      <c r="N1522" s="248" t="str">
        <f>IF(AND(K1522&lt;&gt;"",L1522&lt;&gt;"",J1522&lt;&gt;""),ROUND(MIN(IF(OR(J1522="OZZ",J1522="ZZ"),5000,17300),TRUNC(0.75*(SUMIF($D$12:$D1522,$D1522,K$12:K1522)+SUMIF($D$12:$D1522,$D1522,L$12:L1522)),2)) - SUMIF($D$12:$D1521,$D1522,N$12:N1521),2),"")</f>
        <v/>
      </c>
      <c r="O1522" s="249" t="str">
        <f>IF(AND(K1522&lt;&gt;"",L1522&lt;&gt;"",M1522&lt;&gt;"",J1522&lt;&gt;"",AH1522&lt;&gt;""),IF(OR(J1522="OZZ",J1522="ZZ"),ROUND(0-SUMIF($D$12:$D1521,$D1522,O$12:O1521),2),IF(M1522=0,0,ROUND(MIN(MIN(17300,TRUNC(0.75*(SUMIF($D$12:$D$2012,$D1522,K$12:K$2012)+SUMIF($D$12:$D$2012,$D1522,L$12:L$2012)),2)+SUMIF($D$12:$D1522,$D1522,AH$12:AH1522))-SUMIF($D$12:$D1521,$D1522,O$12:O1521)-SUMIF($D$12:$D$2012,$D1522,N$12:N$2012),AH1522),2))),"")</f>
        <v/>
      </c>
      <c r="P1522" s="250" t="str">
        <f>IF(J1522&lt;&gt;"",1000 - SUMIF($D$12:$D1521,$D1522,P$12:P1521),"")</f>
        <v/>
      </c>
      <c r="Q1522" s="106"/>
      <c r="R1522" s="247"/>
      <c r="S1522" s="247"/>
      <c r="T1522" s="247"/>
      <c r="U1522" s="248" t="str">
        <f>IF(AND(R1522&lt;&gt;"",S1522&lt;&gt;"",Q1522&lt;&gt;""),ROUND(MIN(IF(OR(Q1522="OZZ",Q1522="ZZ"),5000,17300),TRUNC(0.75*(SUMIF($D$12:$D1522,$D1522,R$12:R1522)+SUMIF($D$12:$D1522,$D1522,S$12:S1522)),2)) - SUMIF($D$12:$D1521,$D1522,U$12:U1521),2),"")</f>
        <v/>
      </c>
      <c r="V1522" s="248" t="str">
        <f>IF(AND(R1522&lt;&gt;"",S1522&lt;&gt;"",T1522&lt;&gt;"",Q1522&lt;&gt;"",AL1522&lt;&gt;""),IF(OR(Q1522="OZZ",Q1522="ZZ"),ROUND(0-SUMIF($D$12:$D1521,$D1522,V$12:V1521),2),IF(T1522=0,0,ROUND(MIN(MIN(17300,TRUNC(0.75*(SUMIF($D$12:$D$2012,$D1522,R$12:R$2012)+SUMIF($D$12:$D$2012,$D1522,S$12:S$2012)),2)+SUMIF($D$12:$D1522,$D1522,AL$12:AL1522))-SUMIF($D$12:$D1521,$D1522,V$12:V1521)-SUMIF($D$12:$D$2012,$D1522,U$12:U$2012),AL1522),2))),"")</f>
        <v/>
      </c>
      <c r="W1522" s="250" t="str">
        <f>IF(Q1522&lt;&gt;"",1000 - SUMIF($D$12:$D1521,$D1522,W$12:W1521),"")</f>
        <v/>
      </c>
      <c r="X1522" s="106"/>
      <c r="Y1522" s="247"/>
      <c r="Z1522" s="247"/>
      <c r="AA1522" s="247"/>
      <c r="AB1522" s="248" t="str">
        <f>IF(AND(Y1522&lt;&gt;"",Z1522&lt;&gt;"",X1522&lt;&gt;""),ROUND(MIN(IF(OR(X1522="OZZ",X1522="ZZ"),5000,17300),TRUNC(0.75*(SUMIF($D$12:$D1522,$D1522,Y$12:Y1522)+SUMIF($D$12:$D1522,$D1522,Z$12:Z1522)),2)) - SUMIF($D$12:$D1521,$D1522,AB$12:AB1521),2),"")</f>
        <v/>
      </c>
      <c r="AC1522" s="251" t="str">
        <f>IF(AND(Y1522&lt;&gt;"",Z1522&lt;&gt;"",AA1522&lt;&gt;"",X1522&lt;&gt;"",AP1522&lt;&gt;""),IF(OR(X1522="OZZ",X1522="ZZ"),ROUND(0-SUMIF($D$12:$D1521,$D1522,AC$12:AC1521),2),IF(AA1522=0,0,ROUND(MIN(MIN(17300,TRUNC(0.75*(SUMIF($D$12:$D$2012,$D1522,Y$12:Y$2012)+SUMIF($D$12:$D$2012,$D1522,Z$12:Z$2012)),2)+SUMIF($D$12:$D1522,$D1522,AP$12:AP1522))-SUMIF($D$12:$D1521,$D1522,AC$12:AC1521)-SUMIF($D$12:$D$2012,$D1522,AB$12:AB$2012),AP1522),2))),"")</f>
        <v/>
      </c>
      <c r="AD1522" s="250" t="str">
        <f>IF(X1522&lt;&gt;"",1000 - SUMIF($D$12:$D1521,$D1522,AD$12:AD1521),"")</f>
        <v/>
      </c>
      <c r="AE1522" s="252"/>
      <c r="AF1522" s="253"/>
      <c r="AG1522" s="254"/>
      <c r="AH1522" s="255" t="str">
        <f t="shared" si="506"/>
        <v/>
      </c>
      <c r="AI1522" s="256"/>
      <c r="AJ1522" s="253"/>
      <c r="AK1522" s="254"/>
      <c r="AL1522" s="255" t="str">
        <f t="shared" si="507"/>
        <v/>
      </c>
      <c r="AM1522" s="256"/>
      <c r="AN1522" s="253"/>
      <c r="AO1522" s="254"/>
      <c r="AP1522" s="255" t="str">
        <f t="shared" si="485"/>
        <v/>
      </c>
      <c r="AQ1522" s="68"/>
      <c r="AR1522" s="68"/>
      <c r="AS1522" s="115"/>
      <c r="AT1522" s="68"/>
      <c r="AU1522" s="113" t="str">
        <f>IF(D1522&lt;&gt; "", IF(COUNTIF($D$12:$D1522,$D1522)&gt;1,0,IF(SUM(N1522,U1522,AB1522)&gt;0,IF(AND(X1522="",OR(Q1522&lt;&gt;"",J1522&lt;&gt;"")),IF(Q1522&lt;&gt;"",Q1522,IF(J1522&lt;&gt;"",J1522,0)),IF(AND(Q1522&lt;&gt;"",J1522&lt;&gt;"",Q1522=J1522),Q1522,X1522)),0)),"")</f>
        <v/>
      </c>
      <c r="AV1522" s="113" t="str">
        <f>IF(D1522&lt;&gt;"",IF(COUNTIF($D$12:$D1522,$D1522)&gt;1,0,IF(SUM(O1522,V1522,AC1522)&gt;0,IF(AND(X1522="",OR(Q1522&lt;&gt;"",J1522&lt;&gt;"")),IF(Q1522&lt;&gt;"",Q1522,IF(J1522&lt;&gt;"",J1522,0)),IF(AND(Q1522&lt;&gt;"",J1522&lt;&gt;"",Q1522=J1522),Q1522,X1522)),0)),"")</f>
        <v/>
      </c>
      <c r="AW1522" s="113" t="str">
        <f>IF(D1522&lt;&gt;"",IF(COUNTIF($D$12:$D1522,$D1522)&gt;1,0,IF(SUM(P1522,W1522,AD1522)&gt;0,IF(AND(X1522="",OR(Q1522&lt;&gt;"",J1522&lt;&gt;"")),IF(Q1522&lt;&gt;"",Q1522,IF(J1522&lt;&gt;"",J1522,0)),IF(AND(Q1522&lt;&gt;"",J1522&lt;&gt;"",Q1522=J1522),Q1522,X1522)),0)),"")</f>
        <v/>
      </c>
      <c r="AX1522" s="68" t="str">
        <f t="shared" si="486"/>
        <v/>
      </c>
      <c r="AY1522" s="68" t="str">
        <f t="shared" si="487"/>
        <v/>
      </c>
      <c r="AZ1522" s="68" t="str">
        <f t="shared" si="488"/>
        <v/>
      </c>
      <c r="BA1522" s="68" t="str">
        <f t="shared" si="489"/>
        <v/>
      </c>
      <c r="BB1522" s="68" t="str">
        <f t="shared" si="490"/>
        <v/>
      </c>
      <c r="BC1522" s="68" t="str">
        <f t="shared" si="491"/>
        <v/>
      </c>
      <c r="BD1522" s="68" t="str">
        <f t="shared" si="492"/>
        <v/>
      </c>
      <c r="BE1522" s="62" t="str">
        <f t="shared" si="493"/>
        <v/>
      </c>
      <c r="BF1522" s="62" t="str">
        <f t="shared" si="494"/>
        <v/>
      </c>
      <c r="BG1522" s="62"/>
      <c r="BH1522" s="62" t="str">
        <f t="shared" si="495"/>
        <v/>
      </c>
      <c r="BI1522" s="62" t="str">
        <f t="shared" si="496"/>
        <v/>
      </c>
      <c r="BJ1522" s="114"/>
      <c r="BK1522" s="62" t="str">
        <f t="shared" si="497"/>
        <v/>
      </c>
      <c r="BL1522" s="62" t="str">
        <f t="shared" si="498"/>
        <v/>
      </c>
      <c r="BM1522" s="62" t="str">
        <f t="shared" si="499"/>
        <v/>
      </c>
      <c r="BN1522" s="62" t="str">
        <f t="shared" si="500"/>
        <v/>
      </c>
      <c r="BO1522" s="62" t="str">
        <f t="shared" si="501"/>
        <v/>
      </c>
      <c r="BP1522" s="62" t="str">
        <f t="shared" si="502"/>
        <v/>
      </c>
      <c r="BQ1522" s="96"/>
      <c r="BR1522" s="96"/>
      <c r="BS1522" s="96"/>
      <c r="BT1522" s="96"/>
      <c r="BU1522" s="96"/>
      <c r="BV1522" s="96"/>
      <c r="BW1522" s="96"/>
      <c r="BX1522" s="96"/>
      <c r="BY1522" s="96"/>
      <c r="BZ1522" s="96"/>
      <c r="CA1522" s="96"/>
      <c r="CB1522" s="96"/>
      <c r="CC1522" s="96"/>
      <c r="CD1522" s="96"/>
      <c r="CE1522" s="96"/>
      <c r="CF1522" s="96"/>
      <c r="CG1522" s="96"/>
      <c r="CH1522" s="96"/>
      <c r="CI1522" s="96"/>
      <c r="CJ1522" s="96"/>
      <c r="CK1522" s="96"/>
      <c r="CL1522" s="96"/>
      <c r="CM1522" s="96"/>
      <c r="CN1522" s="96"/>
      <c r="CO1522" s="96"/>
      <c r="CP1522" s="96"/>
      <c r="CQ1522" s="96"/>
      <c r="CR1522" s="96"/>
      <c r="CS1522" s="96"/>
    </row>
    <row r="1523" spans="1:97" ht="18.75" customHeight="1" x14ac:dyDescent="0.2">
      <c r="A1523" s="3">
        <f t="shared" si="503"/>
        <v>1511</v>
      </c>
      <c r="B1523" s="263"/>
      <c r="C1523" s="263"/>
      <c r="D1523" s="263"/>
      <c r="E1523" s="259"/>
      <c r="F1523" s="259"/>
      <c r="G1523" s="43"/>
      <c r="H1523" s="264"/>
      <c r="I1523" s="261"/>
      <c r="J1523" s="106"/>
      <c r="K1523" s="247"/>
      <c r="L1523" s="247"/>
      <c r="M1523" s="247"/>
      <c r="N1523" s="248" t="str">
        <f>IF(AND(K1523&lt;&gt;"",L1523&lt;&gt;"",J1523&lt;&gt;""),ROUND(MIN(IF(OR(J1523="OZZ",J1523="ZZ"),5000,17300),TRUNC(0.75*(SUMIF($D$12:$D1523,$D1523,K$12:K1523)+SUMIF($D$12:$D1523,$D1523,L$12:L1523)),2)) - SUMIF($D$12:$D1522,$D1523,N$12:N1522),2),"")</f>
        <v/>
      </c>
      <c r="O1523" s="249" t="str">
        <f>IF(AND(K1523&lt;&gt;"",L1523&lt;&gt;"",M1523&lt;&gt;"",J1523&lt;&gt;"",AH1523&lt;&gt;""),IF(OR(J1523="OZZ",J1523="ZZ"),ROUND(0-SUMIF($D$12:$D1522,$D1523,O$12:O1522),2),IF(M1523=0,0,ROUND(MIN(MIN(17300,TRUNC(0.75*(SUMIF($D$12:$D$2012,$D1523,K$12:K$2012)+SUMIF($D$12:$D$2012,$D1523,L$12:L$2012)),2)+SUMIF($D$12:$D1523,$D1523,AH$12:AH1523))-SUMIF($D$12:$D1522,$D1523,O$12:O1522)-SUMIF($D$12:$D$2012,$D1523,N$12:N$2012),AH1523),2))),"")</f>
        <v/>
      </c>
      <c r="P1523" s="250" t="str">
        <f>IF(J1523&lt;&gt;"",1000 - SUMIF($D$12:$D1522,$D1523,P$12:P1522),"")</f>
        <v/>
      </c>
      <c r="Q1523" s="106"/>
      <c r="R1523" s="247"/>
      <c r="S1523" s="247"/>
      <c r="T1523" s="247"/>
      <c r="U1523" s="248" t="str">
        <f>IF(AND(R1523&lt;&gt;"",S1523&lt;&gt;"",Q1523&lt;&gt;""),ROUND(MIN(IF(OR(Q1523="OZZ",Q1523="ZZ"),5000,17300),TRUNC(0.75*(SUMIF($D$12:$D1523,$D1523,R$12:R1523)+SUMIF($D$12:$D1523,$D1523,S$12:S1523)),2)) - SUMIF($D$12:$D1522,$D1523,U$12:U1522),2),"")</f>
        <v/>
      </c>
      <c r="V1523" s="248" t="str">
        <f>IF(AND(R1523&lt;&gt;"",S1523&lt;&gt;"",T1523&lt;&gt;"",Q1523&lt;&gt;"",AL1523&lt;&gt;""),IF(OR(Q1523="OZZ",Q1523="ZZ"),ROUND(0-SUMIF($D$12:$D1522,$D1523,V$12:V1522),2),IF(T1523=0,0,ROUND(MIN(MIN(17300,TRUNC(0.75*(SUMIF($D$12:$D$2012,$D1523,R$12:R$2012)+SUMIF($D$12:$D$2012,$D1523,S$12:S$2012)),2)+SUMIF($D$12:$D1523,$D1523,AL$12:AL1523))-SUMIF($D$12:$D1522,$D1523,V$12:V1522)-SUMIF($D$12:$D$2012,$D1523,U$12:U$2012),AL1523),2))),"")</f>
        <v/>
      </c>
      <c r="W1523" s="250" t="str">
        <f>IF(Q1523&lt;&gt;"",1000 - SUMIF($D$12:$D1522,$D1523,W$12:W1522),"")</f>
        <v/>
      </c>
      <c r="X1523" s="106"/>
      <c r="Y1523" s="247"/>
      <c r="Z1523" s="247"/>
      <c r="AA1523" s="247"/>
      <c r="AB1523" s="248" t="str">
        <f>IF(AND(Y1523&lt;&gt;"",Z1523&lt;&gt;"",X1523&lt;&gt;""),ROUND(MIN(IF(OR(X1523="OZZ",X1523="ZZ"),5000,17300),TRUNC(0.75*(SUMIF($D$12:$D1523,$D1523,Y$12:Y1523)+SUMIF($D$12:$D1523,$D1523,Z$12:Z1523)),2)) - SUMIF($D$12:$D1522,$D1523,AB$12:AB1522),2),"")</f>
        <v/>
      </c>
      <c r="AC1523" s="251" t="str">
        <f>IF(AND(Y1523&lt;&gt;"",Z1523&lt;&gt;"",AA1523&lt;&gt;"",X1523&lt;&gt;"",AP1523&lt;&gt;""),IF(OR(X1523="OZZ",X1523="ZZ"),ROUND(0-SUMIF($D$12:$D1522,$D1523,AC$12:AC1522),2),IF(AA1523=0,0,ROUND(MIN(MIN(17300,TRUNC(0.75*(SUMIF($D$12:$D$2012,$D1523,Y$12:Y$2012)+SUMIF($D$12:$D$2012,$D1523,Z$12:Z$2012)),2)+SUMIF($D$12:$D1523,$D1523,AP$12:AP1523))-SUMIF($D$12:$D1522,$D1523,AC$12:AC1522)-SUMIF($D$12:$D$2012,$D1523,AB$12:AB$2012),AP1523),2))),"")</f>
        <v/>
      </c>
      <c r="AD1523" s="250" t="str">
        <f>IF(X1523&lt;&gt;"",1000 - SUMIF($D$12:$D1522,$D1523,AD$12:AD1522),"")</f>
        <v/>
      </c>
      <c r="AE1523" s="252"/>
      <c r="AF1523" s="253"/>
      <c r="AG1523" s="254"/>
      <c r="AH1523" s="255" t="str">
        <f t="shared" si="506"/>
        <v/>
      </c>
      <c r="AI1523" s="256"/>
      <c r="AJ1523" s="253"/>
      <c r="AK1523" s="254"/>
      <c r="AL1523" s="255" t="str">
        <f t="shared" si="507"/>
        <v/>
      </c>
      <c r="AM1523" s="256"/>
      <c r="AN1523" s="253"/>
      <c r="AO1523" s="254"/>
      <c r="AP1523" s="255" t="str">
        <f t="shared" si="485"/>
        <v/>
      </c>
      <c r="AQ1523" s="68"/>
      <c r="AR1523" s="68"/>
      <c r="AS1523" s="115"/>
      <c r="AT1523" s="68"/>
      <c r="AU1523" s="113" t="str">
        <f>IF(D1523&lt;&gt; "", IF(COUNTIF($D$12:$D1523,$D1523)&gt;1,0,IF(SUM(N1523,U1523,AB1523)&gt;0,IF(AND(X1523="",OR(Q1523&lt;&gt;"",J1523&lt;&gt;"")),IF(Q1523&lt;&gt;"",Q1523,IF(J1523&lt;&gt;"",J1523,0)),IF(AND(Q1523&lt;&gt;"",J1523&lt;&gt;"",Q1523=J1523),Q1523,X1523)),0)),"")</f>
        <v/>
      </c>
      <c r="AV1523" s="113" t="str">
        <f>IF(D1523&lt;&gt;"",IF(COUNTIF($D$12:$D1523,$D1523)&gt;1,0,IF(SUM(O1523,V1523,AC1523)&gt;0,IF(AND(X1523="",OR(Q1523&lt;&gt;"",J1523&lt;&gt;"")),IF(Q1523&lt;&gt;"",Q1523,IF(J1523&lt;&gt;"",J1523,0)),IF(AND(Q1523&lt;&gt;"",J1523&lt;&gt;"",Q1523=J1523),Q1523,X1523)),0)),"")</f>
        <v/>
      </c>
      <c r="AW1523" s="113" t="str">
        <f>IF(D1523&lt;&gt;"",IF(COUNTIF($D$12:$D1523,$D1523)&gt;1,0,IF(SUM(P1523,W1523,AD1523)&gt;0,IF(AND(X1523="",OR(Q1523&lt;&gt;"",J1523&lt;&gt;"")),IF(Q1523&lt;&gt;"",Q1523,IF(J1523&lt;&gt;"",J1523,0)),IF(AND(Q1523&lt;&gt;"",J1523&lt;&gt;"",Q1523=J1523),Q1523,X1523)),0)),"")</f>
        <v/>
      </c>
      <c r="AX1523" s="68" t="str">
        <f t="shared" si="486"/>
        <v/>
      </c>
      <c r="AY1523" s="68" t="str">
        <f t="shared" si="487"/>
        <v/>
      </c>
      <c r="AZ1523" s="68" t="str">
        <f t="shared" si="488"/>
        <v/>
      </c>
      <c r="BA1523" s="68" t="str">
        <f t="shared" si="489"/>
        <v/>
      </c>
      <c r="BB1523" s="68" t="str">
        <f t="shared" si="490"/>
        <v/>
      </c>
      <c r="BC1523" s="68" t="str">
        <f t="shared" si="491"/>
        <v/>
      </c>
      <c r="BD1523" s="68" t="str">
        <f t="shared" si="492"/>
        <v/>
      </c>
      <c r="BE1523" s="62" t="str">
        <f t="shared" si="493"/>
        <v/>
      </c>
      <c r="BF1523" s="62" t="str">
        <f t="shared" si="494"/>
        <v/>
      </c>
      <c r="BG1523" s="62"/>
      <c r="BH1523" s="62" t="str">
        <f t="shared" si="495"/>
        <v/>
      </c>
      <c r="BI1523" s="62" t="str">
        <f t="shared" si="496"/>
        <v/>
      </c>
      <c r="BJ1523" s="114"/>
      <c r="BK1523" s="62" t="str">
        <f t="shared" si="497"/>
        <v/>
      </c>
      <c r="BL1523" s="62" t="str">
        <f t="shared" si="498"/>
        <v/>
      </c>
      <c r="BM1523" s="62" t="str">
        <f t="shared" si="499"/>
        <v/>
      </c>
      <c r="BN1523" s="62" t="str">
        <f t="shared" si="500"/>
        <v/>
      </c>
      <c r="BO1523" s="62" t="str">
        <f t="shared" si="501"/>
        <v/>
      </c>
      <c r="BP1523" s="62" t="str">
        <f t="shared" si="502"/>
        <v/>
      </c>
      <c r="BQ1523" s="96"/>
      <c r="BR1523" s="96"/>
      <c r="BS1523" s="96"/>
      <c r="BT1523" s="96"/>
      <c r="BU1523" s="96"/>
      <c r="BV1523" s="96"/>
      <c r="BW1523" s="96"/>
      <c r="BX1523" s="96"/>
      <c r="BY1523" s="96"/>
      <c r="BZ1523" s="96"/>
      <c r="CA1523" s="96"/>
      <c r="CB1523" s="96"/>
      <c r="CC1523" s="96"/>
      <c r="CD1523" s="96"/>
      <c r="CE1523" s="96"/>
      <c r="CF1523" s="96"/>
      <c r="CG1523" s="96"/>
      <c r="CH1523" s="96"/>
      <c r="CI1523" s="96"/>
      <c r="CJ1523" s="96"/>
      <c r="CK1523" s="96"/>
      <c r="CL1523" s="96"/>
      <c r="CM1523" s="96"/>
      <c r="CN1523" s="96"/>
      <c r="CO1523" s="96"/>
      <c r="CP1523" s="96"/>
      <c r="CQ1523" s="96"/>
      <c r="CR1523" s="96"/>
      <c r="CS1523" s="96"/>
    </row>
    <row r="1524" spans="1:97" ht="18.75" customHeight="1" x14ac:dyDescent="0.2">
      <c r="A1524" s="3">
        <f t="shared" si="503"/>
        <v>1512</v>
      </c>
      <c r="B1524" s="263"/>
      <c r="C1524" s="263"/>
      <c r="D1524" s="263"/>
      <c r="E1524" s="259"/>
      <c r="F1524" s="259"/>
      <c r="G1524" s="43"/>
      <c r="H1524" s="264"/>
      <c r="I1524" s="261"/>
      <c r="J1524" s="106"/>
      <c r="K1524" s="247"/>
      <c r="L1524" s="247"/>
      <c r="M1524" s="247"/>
      <c r="N1524" s="248" t="str">
        <f>IF(AND(K1524&lt;&gt;"",L1524&lt;&gt;"",J1524&lt;&gt;""),ROUND(MIN(IF(OR(J1524="OZZ",J1524="ZZ"),5000,17300),TRUNC(0.75*(SUMIF($D$12:$D1524,$D1524,K$12:K1524)+SUMIF($D$12:$D1524,$D1524,L$12:L1524)),2)) - SUMIF($D$12:$D1523,$D1524,N$12:N1523),2),"")</f>
        <v/>
      </c>
      <c r="O1524" s="249" t="str">
        <f>IF(AND(K1524&lt;&gt;"",L1524&lt;&gt;"",M1524&lt;&gt;"",J1524&lt;&gt;"",AH1524&lt;&gt;""),IF(OR(J1524="OZZ",J1524="ZZ"),ROUND(0-SUMIF($D$12:$D1523,$D1524,O$12:O1523),2),IF(M1524=0,0,ROUND(MIN(MIN(17300,TRUNC(0.75*(SUMIF($D$12:$D$2012,$D1524,K$12:K$2012)+SUMIF($D$12:$D$2012,$D1524,L$12:L$2012)),2)+SUMIF($D$12:$D1524,$D1524,AH$12:AH1524))-SUMIF($D$12:$D1523,$D1524,O$12:O1523)-SUMIF($D$12:$D$2012,$D1524,N$12:N$2012),AH1524),2))),"")</f>
        <v/>
      </c>
      <c r="P1524" s="250" t="str">
        <f>IF(J1524&lt;&gt;"",1000 - SUMIF($D$12:$D1523,$D1524,P$12:P1523),"")</f>
        <v/>
      </c>
      <c r="Q1524" s="106"/>
      <c r="R1524" s="247"/>
      <c r="S1524" s="247"/>
      <c r="T1524" s="247"/>
      <c r="U1524" s="248" t="str">
        <f>IF(AND(R1524&lt;&gt;"",S1524&lt;&gt;"",Q1524&lt;&gt;""),ROUND(MIN(IF(OR(Q1524="OZZ",Q1524="ZZ"),5000,17300),TRUNC(0.75*(SUMIF($D$12:$D1524,$D1524,R$12:R1524)+SUMIF($D$12:$D1524,$D1524,S$12:S1524)),2)) - SUMIF($D$12:$D1523,$D1524,U$12:U1523),2),"")</f>
        <v/>
      </c>
      <c r="V1524" s="248" t="str">
        <f>IF(AND(R1524&lt;&gt;"",S1524&lt;&gt;"",T1524&lt;&gt;"",Q1524&lt;&gt;"",AL1524&lt;&gt;""),IF(OR(Q1524="OZZ",Q1524="ZZ"),ROUND(0-SUMIF($D$12:$D1523,$D1524,V$12:V1523),2),IF(T1524=0,0,ROUND(MIN(MIN(17300,TRUNC(0.75*(SUMIF($D$12:$D$2012,$D1524,R$12:R$2012)+SUMIF($D$12:$D$2012,$D1524,S$12:S$2012)),2)+SUMIF($D$12:$D1524,$D1524,AL$12:AL1524))-SUMIF($D$12:$D1523,$D1524,V$12:V1523)-SUMIF($D$12:$D$2012,$D1524,U$12:U$2012),AL1524),2))),"")</f>
        <v/>
      </c>
      <c r="W1524" s="250" t="str">
        <f>IF(Q1524&lt;&gt;"",1000 - SUMIF($D$12:$D1523,$D1524,W$12:W1523),"")</f>
        <v/>
      </c>
      <c r="X1524" s="106"/>
      <c r="Y1524" s="247"/>
      <c r="Z1524" s="247"/>
      <c r="AA1524" s="247"/>
      <c r="AB1524" s="248" t="str">
        <f>IF(AND(Y1524&lt;&gt;"",Z1524&lt;&gt;"",X1524&lt;&gt;""),ROUND(MIN(IF(OR(X1524="OZZ",X1524="ZZ"),5000,17300),TRUNC(0.75*(SUMIF($D$12:$D1524,$D1524,Y$12:Y1524)+SUMIF($D$12:$D1524,$D1524,Z$12:Z1524)),2)) - SUMIF($D$12:$D1523,$D1524,AB$12:AB1523),2),"")</f>
        <v/>
      </c>
      <c r="AC1524" s="251" t="str">
        <f>IF(AND(Y1524&lt;&gt;"",Z1524&lt;&gt;"",AA1524&lt;&gt;"",X1524&lt;&gt;"",AP1524&lt;&gt;""),IF(OR(X1524="OZZ",X1524="ZZ"),ROUND(0-SUMIF($D$12:$D1523,$D1524,AC$12:AC1523),2),IF(AA1524=0,0,ROUND(MIN(MIN(17300,TRUNC(0.75*(SUMIF($D$12:$D$2012,$D1524,Y$12:Y$2012)+SUMIF($D$12:$D$2012,$D1524,Z$12:Z$2012)),2)+SUMIF($D$12:$D1524,$D1524,AP$12:AP1524))-SUMIF($D$12:$D1523,$D1524,AC$12:AC1523)-SUMIF($D$12:$D$2012,$D1524,AB$12:AB$2012),AP1524),2))),"")</f>
        <v/>
      </c>
      <c r="AD1524" s="250" t="str">
        <f>IF(X1524&lt;&gt;"",1000 - SUMIF($D$12:$D1523,$D1524,AD$12:AD1523),"")</f>
        <v/>
      </c>
      <c r="AE1524" s="252"/>
      <c r="AF1524" s="253"/>
      <c r="AG1524" s="254"/>
      <c r="AH1524" s="255" t="str">
        <f t="shared" si="506"/>
        <v/>
      </c>
      <c r="AI1524" s="256"/>
      <c r="AJ1524" s="253"/>
      <c r="AK1524" s="254"/>
      <c r="AL1524" s="255" t="str">
        <f t="shared" si="507"/>
        <v/>
      </c>
      <c r="AM1524" s="256"/>
      <c r="AN1524" s="253"/>
      <c r="AO1524" s="254"/>
      <c r="AP1524" s="255" t="str">
        <f t="shared" si="485"/>
        <v/>
      </c>
      <c r="AQ1524" s="68"/>
      <c r="AR1524" s="68"/>
      <c r="AS1524" s="115"/>
      <c r="AT1524" s="68"/>
      <c r="AU1524" s="113" t="str">
        <f>IF(D1524&lt;&gt; "", IF(COUNTIF($D$12:$D1524,$D1524)&gt;1,0,IF(SUM(N1524,U1524,AB1524)&gt;0,IF(AND(X1524="",OR(Q1524&lt;&gt;"",J1524&lt;&gt;"")),IF(Q1524&lt;&gt;"",Q1524,IF(J1524&lt;&gt;"",J1524,0)),IF(AND(Q1524&lt;&gt;"",J1524&lt;&gt;"",Q1524=J1524),Q1524,X1524)),0)),"")</f>
        <v/>
      </c>
      <c r="AV1524" s="113" t="str">
        <f>IF(D1524&lt;&gt;"",IF(COUNTIF($D$12:$D1524,$D1524)&gt;1,0,IF(SUM(O1524,V1524,AC1524)&gt;0,IF(AND(X1524="",OR(Q1524&lt;&gt;"",J1524&lt;&gt;"")),IF(Q1524&lt;&gt;"",Q1524,IF(J1524&lt;&gt;"",J1524,0)),IF(AND(Q1524&lt;&gt;"",J1524&lt;&gt;"",Q1524=J1524),Q1524,X1524)),0)),"")</f>
        <v/>
      </c>
      <c r="AW1524" s="113" t="str">
        <f>IF(D1524&lt;&gt;"",IF(COUNTIF($D$12:$D1524,$D1524)&gt;1,0,IF(SUM(P1524,W1524,AD1524)&gt;0,IF(AND(X1524="",OR(Q1524&lt;&gt;"",J1524&lt;&gt;"")),IF(Q1524&lt;&gt;"",Q1524,IF(J1524&lt;&gt;"",J1524,0)),IF(AND(Q1524&lt;&gt;"",J1524&lt;&gt;"",Q1524=J1524),Q1524,X1524)),0)),"")</f>
        <v/>
      </c>
      <c r="AX1524" s="68" t="str">
        <f t="shared" si="486"/>
        <v/>
      </c>
      <c r="AY1524" s="68" t="str">
        <f t="shared" si="487"/>
        <v/>
      </c>
      <c r="AZ1524" s="68" t="str">
        <f t="shared" si="488"/>
        <v/>
      </c>
      <c r="BA1524" s="68" t="str">
        <f t="shared" si="489"/>
        <v/>
      </c>
      <c r="BB1524" s="68" t="str">
        <f t="shared" si="490"/>
        <v/>
      </c>
      <c r="BC1524" s="68" t="str">
        <f t="shared" si="491"/>
        <v/>
      </c>
      <c r="BD1524" s="68" t="str">
        <f t="shared" si="492"/>
        <v/>
      </c>
      <c r="BE1524" s="62" t="str">
        <f t="shared" si="493"/>
        <v/>
      </c>
      <c r="BF1524" s="62" t="str">
        <f t="shared" si="494"/>
        <v/>
      </c>
      <c r="BG1524" s="62"/>
      <c r="BH1524" s="62" t="str">
        <f t="shared" si="495"/>
        <v/>
      </c>
      <c r="BI1524" s="62" t="str">
        <f t="shared" si="496"/>
        <v/>
      </c>
      <c r="BJ1524" s="114"/>
      <c r="BK1524" s="62" t="str">
        <f t="shared" si="497"/>
        <v/>
      </c>
      <c r="BL1524" s="62" t="str">
        <f t="shared" si="498"/>
        <v/>
      </c>
      <c r="BM1524" s="62" t="str">
        <f t="shared" si="499"/>
        <v/>
      </c>
      <c r="BN1524" s="62" t="str">
        <f t="shared" si="500"/>
        <v/>
      </c>
      <c r="BO1524" s="62" t="str">
        <f t="shared" si="501"/>
        <v/>
      </c>
      <c r="BP1524" s="62" t="str">
        <f t="shared" si="502"/>
        <v/>
      </c>
      <c r="BQ1524" s="96"/>
      <c r="BR1524" s="96"/>
      <c r="BS1524" s="96"/>
      <c r="BT1524" s="96"/>
      <c r="BU1524" s="96"/>
      <c r="BV1524" s="96"/>
      <c r="BW1524" s="96"/>
      <c r="BX1524" s="96"/>
      <c r="BY1524" s="96"/>
      <c r="BZ1524" s="96"/>
      <c r="CA1524" s="96"/>
      <c r="CB1524" s="96"/>
      <c r="CC1524" s="96"/>
      <c r="CD1524" s="96"/>
      <c r="CE1524" s="96"/>
      <c r="CF1524" s="96"/>
      <c r="CG1524" s="96"/>
      <c r="CH1524" s="96"/>
      <c r="CI1524" s="96"/>
      <c r="CJ1524" s="96"/>
      <c r="CK1524" s="96"/>
      <c r="CL1524" s="96"/>
      <c r="CM1524" s="96"/>
      <c r="CN1524" s="96"/>
      <c r="CO1524" s="96"/>
      <c r="CP1524" s="96"/>
      <c r="CQ1524" s="96"/>
      <c r="CR1524" s="96"/>
      <c r="CS1524" s="96"/>
    </row>
    <row r="1525" spans="1:97" ht="18.75" customHeight="1" x14ac:dyDescent="0.2">
      <c r="A1525" s="3">
        <f t="shared" si="503"/>
        <v>1513</v>
      </c>
      <c r="B1525" s="263"/>
      <c r="C1525" s="263"/>
      <c r="D1525" s="263"/>
      <c r="E1525" s="259"/>
      <c r="F1525" s="259"/>
      <c r="G1525" s="43"/>
      <c r="H1525" s="264"/>
      <c r="I1525" s="261"/>
      <c r="J1525" s="106"/>
      <c r="K1525" s="247"/>
      <c r="L1525" s="247"/>
      <c r="M1525" s="247"/>
      <c r="N1525" s="248" t="str">
        <f>IF(AND(K1525&lt;&gt;"",L1525&lt;&gt;"",J1525&lt;&gt;""),ROUND(MIN(IF(OR(J1525="OZZ",J1525="ZZ"),5000,17300),TRUNC(0.75*(SUMIF($D$12:$D1525,$D1525,K$12:K1525)+SUMIF($D$12:$D1525,$D1525,L$12:L1525)),2)) - SUMIF($D$12:$D1524,$D1525,N$12:N1524),2),"")</f>
        <v/>
      </c>
      <c r="O1525" s="249" t="str">
        <f>IF(AND(K1525&lt;&gt;"",L1525&lt;&gt;"",M1525&lt;&gt;"",J1525&lt;&gt;"",AH1525&lt;&gt;""),IF(OR(J1525="OZZ",J1525="ZZ"),ROUND(0-SUMIF($D$12:$D1524,$D1525,O$12:O1524),2),IF(M1525=0,0,ROUND(MIN(MIN(17300,TRUNC(0.75*(SUMIF($D$12:$D$2012,$D1525,K$12:K$2012)+SUMIF($D$12:$D$2012,$D1525,L$12:L$2012)),2)+SUMIF($D$12:$D1525,$D1525,AH$12:AH1525))-SUMIF($D$12:$D1524,$D1525,O$12:O1524)-SUMIF($D$12:$D$2012,$D1525,N$12:N$2012),AH1525),2))),"")</f>
        <v/>
      </c>
      <c r="P1525" s="250" t="str">
        <f>IF(J1525&lt;&gt;"",1000 - SUMIF($D$12:$D1524,$D1525,P$12:P1524),"")</f>
        <v/>
      </c>
      <c r="Q1525" s="106"/>
      <c r="R1525" s="247"/>
      <c r="S1525" s="247"/>
      <c r="T1525" s="247"/>
      <c r="U1525" s="248" t="str">
        <f>IF(AND(R1525&lt;&gt;"",S1525&lt;&gt;"",Q1525&lt;&gt;""),ROUND(MIN(IF(OR(Q1525="OZZ",Q1525="ZZ"),5000,17300),TRUNC(0.75*(SUMIF($D$12:$D1525,$D1525,R$12:R1525)+SUMIF($D$12:$D1525,$D1525,S$12:S1525)),2)) - SUMIF($D$12:$D1524,$D1525,U$12:U1524),2),"")</f>
        <v/>
      </c>
      <c r="V1525" s="248" t="str">
        <f>IF(AND(R1525&lt;&gt;"",S1525&lt;&gt;"",T1525&lt;&gt;"",Q1525&lt;&gt;"",AL1525&lt;&gt;""),IF(OR(Q1525="OZZ",Q1525="ZZ"),ROUND(0-SUMIF($D$12:$D1524,$D1525,V$12:V1524),2),IF(T1525=0,0,ROUND(MIN(MIN(17300,TRUNC(0.75*(SUMIF($D$12:$D$2012,$D1525,R$12:R$2012)+SUMIF($D$12:$D$2012,$D1525,S$12:S$2012)),2)+SUMIF($D$12:$D1525,$D1525,AL$12:AL1525))-SUMIF($D$12:$D1524,$D1525,V$12:V1524)-SUMIF($D$12:$D$2012,$D1525,U$12:U$2012),AL1525),2))),"")</f>
        <v/>
      </c>
      <c r="W1525" s="250" t="str">
        <f>IF(Q1525&lt;&gt;"",1000 - SUMIF($D$12:$D1524,$D1525,W$12:W1524),"")</f>
        <v/>
      </c>
      <c r="X1525" s="106"/>
      <c r="Y1525" s="247"/>
      <c r="Z1525" s="247"/>
      <c r="AA1525" s="247"/>
      <c r="AB1525" s="248" t="str">
        <f>IF(AND(Y1525&lt;&gt;"",Z1525&lt;&gt;"",X1525&lt;&gt;""),ROUND(MIN(IF(OR(X1525="OZZ",X1525="ZZ"),5000,17300),TRUNC(0.75*(SUMIF($D$12:$D1525,$D1525,Y$12:Y1525)+SUMIF($D$12:$D1525,$D1525,Z$12:Z1525)),2)) - SUMIF($D$12:$D1524,$D1525,AB$12:AB1524),2),"")</f>
        <v/>
      </c>
      <c r="AC1525" s="251" t="str">
        <f>IF(AND(Y1525&lt;&gt;"",Z1525&lt;&gt;"",AA1525&lt;&gt;"",X1525&lt;&gt;"",AP1525&lt;&gt;""),IF(OR(X1525="OZZ",X1525="ZZ"),ROUND(0-SUMIF($D$12:$D1524,$D1525,AC$12:AC1524),2),IF(AA1525=0,0,ROUND(MIN(MIN(17300,TRUNC(0.75*(SUMIF($D$12:$D$2012,$D1525,Y$12:Y$2012)+SUMIF($D$12:$D$2012,$D1525,Z$12:Z$2012)),2)+SUMIF($D$12:$D1525,$D1525,AP$12:AP1525))-SUMIF($D$12:$D1524,$D1525,AC$12:AC1524)-SUMIF($D$12:$D$2012,$D1525,AB$12:AB$2012),AP1525),2))),"")</f>
        <v/>
      </c>
      <c r="AD1525" s="250" t="str">
        <f>IF(X1525&lt;&gt;"",1000 - SUMIF($D$12:$D1524,$D1525,AD$12:AD1524),"")</f>
        <v/>
      </c>
      <c r="AE1525" s="252"/>
      <c r="AF1525" s="253"/>
      <c r="AG1525" s="254"/>
      <c r="AH1525" s="255" t="str">
        <f t="shared" si="506"/>
        <v/>
      </c>
      <c r="AI1525" s="256"/>
      <c r="AJ1525" s="253"/>
      <c r="AK1525" s="254"/>
      <c r="AL1525" s="255" t="str">
        <f t="shared" si="507"/>
        <v/>
      </c>
      <c r="AM1525" s="256"/>
      <c r="AN1525" s="253"/>
      <c r="AO1525" s="254"/>
      <c r="AP1525" s="255" t="str">
        <f t="shared" si="485"/>
        <v/>
      </c>
      <c r="AQ1525" s="68"/>
      <c r="AR1525" s="68"/>
      <c r="AS1525" s="115"/>
      <c r="AT1525" s="68"/>
      <c r="AU1525" s="113" t="str">
        <f>IF(D1525&lt;&gt; "", IF(COUNTIF($D$12:$D1525,$D1525)&gt;1,0,IF(SUM(N1525,U1525,AB1525)&gt;0,IF(AND(X1525="",OR(Q1525&lt;&gt;"",J1525&lt;&gt;"")),IF(Q1525&lt;&gt;"",Q1525,IF(J1525&lt;&gt;"",J1525,0)),IF(AND(Q1525&lt;&gt;"",J1525&lt;&gt;"",Q1525=J1525),Q1525,X1525)),0)),"")</f>
        <v/>
      </c>
      <c r="AV1525" s="113" t="str">
        <f>IF(D1525&lt;&gt;"",IF(COUNTIF($D$12:$D1525,$D1525)&gt;1,0,IF(SUM(O1525,V1525,AC1525)&gt;0,IF(AND(X1525="",OR(Q1525&lt;&gt;"",J1525&lt;&gt;"")),IF(Q1525&lt;&gt;"",Q1525,IF(J1525&lt;&gt;"",J1525,0)),IF(AND(Q1525&lt;&gt;"",J1525&lt;&gt;"",Q1525=J1525),Q1525,X1525)),0)),"")</f>
        <v/>
      </c>
      <c r="AW1525" s="113" t="str">
        <f>IF(D1525&lt;&gt;"",IF(COUNTIF($D$12:$D1525,$D1525)&gt;1,0,IF(SUM(P1525,W1525,AD1525)&gt;0,IF(AND(X1525="",OR(Q1525&lt;&gt;"",J1525&lt;&gt;"")),IF(Q1525&lt;&gt;"",Q1525,IF(J1525&lt;&gt;"",J1525,0)),IF(AND(Q1525&lt;&gt;"",J1525&lt;&gt;"",Q1525=J1525),Q1525,X1525)),0)),"")</f>
        <v/>
      </c>
      <c r="AX1525" s="68" t="str">
        <f t="shared" si="486"/>
        <v/>
      </c>
      <c r="AY1525" s="68" t="str">
        <f t="shared" si="487"/>
        <v/>
      </c>
      <c r="AZ1525" s="68" t="str">
        <f t="shared" si="488"/>
        <v/>
      </c>
      <c r="BA1525" s="68" t="str">
        <f t="shared" si="489"/>
        <v/>
      </c>
      <c r="BB1525" s="68" t="str">
        <f t="shared" si="490"/>
        <v/>
      </c>
      <c r="BC1525" s="68" t="str">
        <f t="shared" si="491"/>
        <v/>
      </c>
      <c r="BD1525" s="68" t="str">
        <f t="shared" si="492"/>
        <v/>
      </c>
      <c r="BE1525" s="62" t="str">
        <f t="shared" si="493"/>
        <v/>
      </c>
      <c r="BF1525" s="62" t="str">
        <f t="shared" si="494"/>
        <v/>
      </c>
      <c r="BG1525" s="62"/>
      <c r="BH1525" s="62" t="str">
        <f t="shared" si="495"/>
        <v/>
      </c>
      <c r="BI1525" s="62" t="str">
        <f t="shared" si="496"/>
        <v/>
      </c>
      <c r="BJ1525" s="114"/>
      <c r="BK1525" s="62" t="str">
        <f t="shared" si="497"/>
        <v/>
      </c>
      <c r="BL1525" s="62" t="str">
        <f t="shared" si="498"/>
        <v/>
      </c>
      <c r="BM1525" s="62" t="str">
        <f t="shared" si="499"/>
        <v/>
      </c>
      <c r="BN1525" s="62" t="str">
        <f t="shared" si="500"/>
        <v/>
      </c>
      <c r="BO1525" s="62" t="str">
        <f t="shared" si="501"/>
        <v/>
      </c>
      <c r="BP1525" s="62" t="str">
        <f t="shared" si="502"/>
        <v/>
      </c>
      <c r="BQ1525" s="96"/>
      <c r="BR1525" s="96"/>
      <c r="BS1525" s="96"/>
      <c r="BT1525" s="96"/>
      <c r="BU1525" s="96"/>
      <c r="BV1525" s="96"/>
      <c r="BW1525" s="96"/>
      <c r="BX1525" s="96"/>
      <c r="BY1525" s="96"/>
      <c r="BZ1525" s="96"/>
      <c r="CA1525" s="96"/>
      <c r="CB1525" s="96"/>
      <c r="CC1525" s="96"/>
      <c r="CD1525" s="96"/>
      <c r="CE1525" s="96"/>
      <c r="CF1525" s="96"/>
      <c r="CG1525" s="96"/>
      <c r="CH1525" s="96"/>
      <c r="CI1525" s="96"/>
      <c r="CJ1525" s="96"/>
      <c r="CK1525" s="96"/>
      <c r="CL1525" s="96"/>
      <c r="CM1525" s="96"/>
      <c r="CN1525" s="96"/>
      <c r="CO1525" s="96"/>
      <c r="CP1525" s="96"/>
      <c r="CQ1525" s="96"/>
      <c r="CR1525" s="96"/>
      <c r="CS1525" s="96"/>
    </row>
    <row r="1526" spans="1:97" ht="18.75" customHeight="1" x14ac:dyDescent="0.2">
      <c r="A1526" s="3">
        <f t="shared" si="503"/>
        <v>1514</v>
      </c>
      <c r="B1526" s="263"/>
      <c r="C1526" s="263"/>
      <c r="D1526" s="263"/>
      <c r="E1526" s="259"/>
      <c r="F1526" s="259"/>
      <c r="G1526" s="43"/>
      <c r="H1526" s="264"/>
      <c r="I1526" s="261"/>
      <c r="J1526" s="106"/>
      <c r="K1526" s="247"/>
      <c r="L1526" s="247"/>
      <c r="M1526" s="247"/>
      <c r="N1526" s="248" t="str">
        <f>IF(AND(K1526&lt;&gt;"",L1526&lt;&gt;"",J1526&lt;&gt;""),ROUND(MIN(IF(OR(J1526="OZZ",J1526="ZZ"),5000,17300),TRUNC(0.75*(SUMIF($D$12:$D1526,$D1526,K$12:K1526)+SUMIF($D$12:$D1526,$D1526,L$12:L1526)),2)) - SUMIF($D$12:$D1525,$D1526,N$12:N1525),2),"")</f>
        <v/>
      </c>
      <c r="O1526" s="249" t="str">
        <f>IF(AND(K1526&lt;&gt;"",L1526&lt;&gt;"",M1526&lt;&gt;"",J1526&lt;&gt;"",AH1526&lt;&gt;""),IF(OR(J1526="OZZ",J1526="ZZ"),ROUND(0-SUMIF($D$12:$D1525,$D1526,O$12:O1525),2),IF(M1526=0,0,ROUND(MIN(MIN(17300,TRUNC(0.75*(SUMIF($D$12:$D$2012,$D1526,K$12:K$2012)+SUMIF($D$12:$D$2012,$D1526,L$12:L$2012)),2)+SUMIF($D$12:$D1526,$D1526,AH$12:AH1526))-SUMIF($D$12:$D1525,$D1526,O$12:O1525)-SUMIF($D$12:$D$2012,$D1526,N$12:N$2012),AH1526),2))),"")</f>
        <v/>
      </c>
      <c r="P1526" s="250" t="str">
        <f>IF(J1526&lt;&gt;"",1000 - SUMIF($D$12:$D1525,$D1526,P$12:P1525),"")</f>
        <v/>
      </c>
      <c r="Q1526" s="106"/>
      <c r="R1526" s="247"/>
      <c r="S1526" s="247"/>
      <c r="T1526" s="247"/>
      <c r="U1526" s="248" t="str">
        <f>IF(AND(R1526&lt;&gt;"",S1526&lt;&gt;"",Q1526&lt;&gt;""),ROUND(MIN(IF(OR(Q1526="OZZ",Q1526="ZZ"),5000,17300),TRUNC(0.75*(SUMIF($D$12:$D1526,$D1526,R$12:R1526)+SUMIF($D$12:$D1526,$D1526,S$12:S1526)),2)) - SUMIF($D$12:$D1525,$D1526,U$12:U1525),2),"")</f>
        <v/>
      </c>
      <c r="V1526" s="248" t="str">
        <f>IF(AND(R1526&lt;&gt;"",S1526&lt;&gt;"",T1526&lt;&gt;"",Q1526&lt;&gt;"",AL1526&lt;&gt;""),IF(OR(Q1526="OZZ",Q1526="ZZ"),ROUND(0-SUMIF($D$12:$D1525,$D1526,V$12:V1525),2),IF(T1526=0,0,ROUND(MIN(MIN(17300,TRUNC(0.75*(SUMIF($D$12:$D$2012,$D1526,R$12:R$2012)+SUMIF($D$12:$D$2012,$D1526,S$12:S$2012)),2)+SUMIF($D$12:$D1526,$D1526,AL$12:AL1526))-SUMIF($D$12:$D1525,$D1526,V$12:V1525)-SUMIF($D$12:$D$2012,$D1526,U$12:U$2012),AL1526),2))),"")</f>
        <v/>
      </c>
      <c r="W1526" s="250" t="str">
        <f>IF(Q1526&lt;&gt;"",1000 - SUMIF($D$12:$D1525,$D1526,W$12:W1525),"")</f>
        <v/>
      </c>
      <c r="X1526" s="106"/>
      <c r="Y1526" s="247"/>
      <c r="Z1526" s="247"/>
      <c r="AA1526" s="247"/>
      <c r="AB1526" s="248" t="str">
        <f>IF(AND(Y1526&lt;&gt;"",Z1526&lt;&gt;"",X1526&lt;&gt;""),ROUND(MIN(IF(OR(X1526="OZZ",X1526="ZZ"),5000,17300),TRUNC(0.75*(SUMIF($D$12:$D1526,$D1526,Y$12:Y1526)+SUMIF($D$12:$D1526,$D1526,Z$12:Z1526)),2)) - SUMIF($D$12:$D1525,$D1526,AB$12:AB1525),2),"")</f>
        <v/>
      </c>
      <c r="AC1526" s="251" t="str">
        <f>IF(AND(Y1526&lt;&gt;"",Z1526&lt;&gt;"",AA1526&lt;&gt;"",X1526&lt;&gt;"",AP1526&lt;&gt;""),IF(OR(X1526="OZZ",X1526="ZZ"),ROUND(0-SUMIF($D$12:$D1525,$D1526,AC$12:AC1525),2),IF(AA1526=0,0,ROUND(MIN(MIN(17300,TRUNC(0.75*(SUMIF($D$12:$D$2012,$D1526,Y$12:Y$2012)+SUMIF($D$12:$D$2012,$D1526,Z$12:Z$2012)),2)+SUMIF($D$12:$D1526,$D1526,AP$12:AP1526))-SUMIF($D$12:$D1525,$D1526,AC$12:AC1525)-SUMIF($D$12:$D$2012,$D1526,AB$12:AB$2012),AP1526),2))),"")</f>
        <v/>
      </c>
      <c r="AD1526" s="250" t="str">
        <f>IF(X1526&lt;&gt;"",1000 - SUMIF($D$12:$D1525,$D1526,AD$12:AD1525),"")</f>
        <v/>
      </c>
      <c r="AE1526" s="252"/>
      <c r="AF1526" s="253"/>
      <c r="AG1526" s="254"/>
      <c r="AH1526" s="255" t="str">
        <f t="shared" si="506"/>
        <v/>
      </c>
      <c r="AI1526" s="256"/>
      <c r="AJ1526" s="253"/>
      <c r="AK1526" s="254"/>
      <c r="AL1526" s="255" t="str">
        <f t="shared" si="507"/>
        <v/>
      </c>
      <c r="AM1526" s="256"/>
      <c r="AN1526" s="253"/>
      <c r="AO1526" s="254"/>
      <c r="AP1526" s="255" t="str">
        <f t="shared" si="485"/>
        <v/>
      </c>
      <c r="AQ1526" s="68"/>
      <c r="AR1526" s="68"/>
      <c r="AS1526" s="115"/>
      <c r="AT1526" s="68"/>
      <c r="AU1526" s="113" t="str">
        <f>IF(D1526&lt;&gt; "", IF(COUNTIF($D$12:$D1526,$D1526)&gt;1,0,IF(SUM(N1526,U1526,AB1526)&gt;0,IF(AND(X1526="",OR(Q1526&lt;&gt;"",J1526&lt;&gt;"")),IF(Q1526&lt;&gt;"",Q1526,IF(J1526&lt;&gt;"",J1526,0)),IF(AND(Q1526&lt;&gt;"",J1526&lt;&gt;"",Q1526=J1526),Q1526,X1526)),0)),"")</f>
        <v/>
      </c>
      <c r="AV1526" s="113" t="str">
        <f>IF(D1526&lt;&gt;"",IF(COUNTIF($D$12:$D1526,$D1526)&gt;1,0,IF(SUM(O1526,V1526,AC1526)&gt;0,IF(AND(X1526="",OR(Q1526&lt;&gt;"",J1526&lt;&gt;"")),IF(Q1526&lt;&gt;"",Q1526,IF(J1526&lt;&gt;"",J1526,0)),IF(AND(Q1526&lt;&gt;"",J1526&lt;&gt;"",Q1526=J1526),Q1526,X1526)),0)),"")</f>
        <v/>
      </c>
      <c r="AW1526" s="113" t="str">
        <f>IF(D1526&lt;&gt;"",IF(COUNTIF($D$12:$D1526,$D1526)&gt;1,0,IF(SUM(P1526,W1526,AD1526)&gt;0,IF(AND(X1526="",OR(Q1526&lt;&gt;"",J1526&lt;&gt;"")),IF(Q1526&lt;&gt;"",Q1526,IF(J1526&lt;&gt;"",J1526,0)),IF(AND(Q1526&lt;&gt;"",J1526&lt;&gt;"",Q1526=J1526),Q1526,X1526)),0)),"")</f>
        <v/>
      </c>
      <c r="AX1526" s="68" t="str">
        <f t="shared" si="486"/>
        <v/>
      </c>
      <c r="AY1526" s="68" t="str">
        <f t="shared" si="487"/>
        <v/>
      </c>
      <c r="AZ1526" s="68" t="str">
        <f t="shared" si="488"/>
        <v/>
      </c>
      <c r="BA1526" s="68" t="str">
        <f t="shared" si="489"/>
        <v/>
      </c>
      <c r="BB1526" s="68" t="str">
        <f t="shared" si="490"/>
        <v/>
      </c>
      <c r="BC1526" s="68" t="str">
        <f t="shared" si="491"/>
        <v/>
      </c>
      <c r="BD1526" s="68" t="str">
        <f t="shared" si="492"/>
        <v/>
      </c>
      <c r="BE1526" s="62" t="str">
        <f t="shared" si="493"/>
        <v/>
      </c>
      <c r="BF1526" s="62" t="str">
        <f t="shared" si="494"/>
        <v/>
      </c>
      <c r="BG1526" s="62"/>
      <c r="BH1526" s="62" t="str">
        <f t="shared" si="495"/>
        <v/>
      </c>
      <c r="BI1526" s="62" t="str">
        <f t="shared" si="496"/>
        <v/>
      </c>
      <c r="BJ1526" s="114"/>
      <c r="BK1526" s="62" t="str">
        <f t="shared" si="497"/>
        <v/>
      </c>
      <c r="BL1526" s="62" t="str">
        <f t="shared" si="498"/>
        <v/>
      </c>
      <c r="BM1526" s="62" t="str">
        <f t="shared" si="499"/>
        <v/>
      </c>
      <c r="BN1526" s="62" t="str">
        <f t="shared" si="500"/>
        <v/>
      </c>
      <c r="BO1526" s="62" t="str">
        <f t="shared" si="501"/>
        <v/>
      </c>
      <c r="BP1526" s="62" t="str">
        <f t="shared" si="502"/>
        <v/>
      </c>
      <c r="BQ1526" s="96"/>
      <c r="BR1526" s="96"/>
      <c r="BS1526" s="96"/>
      <c r="BT1526" s="96"/>
      <c r="BU1526" s="96"/>
      <c r="BV1526" s="96"/>
      <c r="BW1526" s="96"/>
      <c r="BX1526" s="96"/>
      <c r="BY1526" s="96"/>
      <c r="BZ1526" s="96"/>
      <c r="CA1526" s="96"/>
      <c r="CB1526" s="96"/>
      <c r="CC1526" s="96"/>
      <c r="CD1526" s="96"/>
      <c r="CE1526" s="96"/>
      <c r="CF1526" s="96"/>
      <c r="CG1526" s="96"/>
      <c r="CH1526" s="96"/>
      <c r="CI1526" s="96"/>
      <c r="CJ1526" s="96"/>
      <c r="CK1526" s="96"/>
      <c r="CL1526" s="96"/>
      <c r="CM1526" s="96"/>
      <c r="CN1526" s="96"/>
      <c r="CO1526" s="96"/>
      <c r="CP1526" s="96"/>
      <c r="CQ1526" s="96"/>
      <c r="CR1526" s="96"/>
      <c r="CS1526" s="96"/>
    </row>
    <row r="1527" spans="1:97" ht="18.75" customHeight="1" x14ac:dyDescent="0.2">
      <c r="A1527" s="3">
        <f t="shared" si="503"/>
        <v>1515</v>
      </c>
      <c r="B1527" s="263"/>
      <c r="C1527" s="263"/>
      <c r="D1527" s="263"/>
      <c r="E1527" s="259"/>
      <c r="F1527" s="259"/>
      <c r="G1527" s="43"/>
      <c r="H1527" s="264"/>
      <c r="I1527" s="261"/>
      <c r="J1527" s="106"/>
      <c r="K1527" s="247"/>
      <c r="L1527" s="247"/>
      <c r="M1527" s="247"/>
      <c r="N1527" s="248" t="str">
        <f>IF(AND(K1527&lt;&gt;"",L1527&lt;&gt;"",J1527&lt;&gt;""),ROUND(MIN(IF(OR(J1527="OZZ",J1527="ZZ"),5000,17300),TRUNC(0.75*(SUMIF($D$12:$D1527,$D1527,K$12:K1527)+SUMIF($D$12:$D1527,$D1527,L$12:L1527)),2)) - SUMIF($D$12:$D1526,$D1527,N$12:N1526),2),"")</f>
        <v/>
      </c>
      <c r="O1527" s="249" t="str">
        <f>IF(AND(K1527&lt;&gt;"",L1527&lt;&gt;"",M1527&lt;&gt;"",J1527&lt;&gt;"",AH1527&lt;&gt;""),IF(OR(J1527="OZZ",J1527="ZZ"),ROUND(0-SUMIF($D$12:$D1526,$D1527,O$12:O1526),2),IF(M1527=0,0,ROUND(MIN(MIN(17300,TRUNC(0.75*(SUMIF($D$12:$D$2012,$D1527,K$12:K$2012)+SUMIF($D$12:$D$2012,$D1527,L$12:L$2012)),2)+SUMIF($D$12:$D1527,$D1527,AH$12:AH1527))-SUMIF($D$12:$D1526,$D1527,O$12:O1526)-SUMIF($D$12:$D$2012,$D1527,N$12:N$2012),AH1527),2))),"")</f>
        <v/>
      </c>
      <c r="P1527" s="250" t="str">
        <f>IF(J1527&lt;&gt;"",1000 - SUMIF($D$12:$D1526,$D1527,P$12:P1526),"")</f>
        <v/>
      </c>
      <c r="Q1527" s="106"/>
      <c r="R1527" s="247"/>
      <c r="S1527" s="247"/>
      <c r="T1527" s="247"/>
      <c r="U1527" s="248" t="str">
        <f>IF(AND(R1527&lt;&gt;"",S1527&lt;&gt;"",Q1527&lt;&gt;""),ROUND(MIN(IF(OR(Q1527="OZZ",Q1527="ZZ"),5000,17300),TRUNC(0.75*(SUMIF($D$12:$D1527,$D1527,R$12:R1527)+SUMIF($D$12:$D1527,$D1527,S$12:S1527)),2)) - SUMIF($D$12:$D1526,$D1527,U$12:U1526),2),"")</f>
        <v/>
      </c>
      <c r="V1527" s="248" t="str">
        <f>IF(AND(R1527&lt;&gt;"",S1527&lt;&gt;"",T1527&lt;&gt;"",Q1527&lt;&gt;"",AL1527&lt;&gt;""),IF(OR(Q1527="OZZ",Q1527="ZZ"),ROUND(0-SUMIF($D$12:$D1526,$D1527,V$12:V1526),2),IF(T1527=0,0,ROUND(MIN(MIN(17300,TRUNC(0.75*(SUMIF($D$12:$D$2012,$D1527,R$12:R$2012)+SUMIF($D$12:$D$2012,$D1527,S$12:S$2012)),2)+SUMIF($D$12:$D1527,$D1527,AL$12:AL1527))-SUMIF($D$12:$D1526,$D1527,V$12:V1526)-SUMIF($D$12:$D$2012,$D1527,U$12:U$2012),AL1527),2))),"")</f>
        <v/>
      </c>
      <c r="W1527" s="250" t="str">
        <f>IF(Q1527&lt;&gt;"",1000 - SUMIF($D$12:$D1526,$D1527,W$12:W1526),"")</f>
        <v/>
      </c>
      <c r="X1527" s="106"/>
      <c r="Y1527" s="247"/>
      <c r="Z1527" s="247"/>
      <c r="AA1527" s="247"/>
      <c r="AB1527" s="248" t="str">
        <f>IF(AND(Y1527&lt;&gt;"",Z1527&lt;&gt;"",X1527&lt;&gt;""),ROUND(MIN(IF(OR(X1527="OZZ",X1527="ZZ"),5000,17300),TRUNC(0.75*(SUMIF($D$12:$D1527,$D1527,Y$12:Y1527)+SUMIF($D$12:$D1527,$D1527,Z$12:Z1527)),2)) - SUMIF($D$12:$D1526,$D1527,AB$12:AB1526),2),"")</f>
        <v/>
      </c>
      <c r="AC1527" s="251" t="str">
        <f>IF(AND(Y1527&lt;&gt;"",Z1527&lt;&gt;"",AA1527&lt;&gt;"",X1527&lt;&gt;"",AP1527&lt;&gt;""),IF(OR(X1527="OZZ",X1527="ZZ"),ROUND(0-SUMIF($D$12:$D1526,$D1527,AC$12:AC1526),2),IF(AA1527=0,0,ROUND(MIN(MIN(17300,TRUNC(0.75*(SUMIF($D$12:$D$2012,$D1527,Y$12:Y$2012)+SUMIF($D$12:$D$2012,$D1527,Z$12:Z$2012)),2)+SUMIF($D$12:$D1527,$D1527,AP$12:AP1527))-SUMIF($D$12:$D1526,$D1527,AC$12:AC1526)-SUMIF($D$12:$D$2012,$D1527,AB$12:AB$2012),AP1527),2))),"")</f>
        <v/>
      </c>
      <c r="AD1527" s="250" t="str">
        <f>IF(X1527&lt;&gt;"",1000 - SUMIF($D$12:$D1526,$D1527,AD$12:AD1526),"")</f>
        <v/>
      </c>
      <c r="AE1527" s="252"/>
      <c r="AF1527" s="253"/>
      <c r="AG1527" s="254"/>
      <c r="AH1527" s="255" t="str">
        <f t="shared" si="506"/>
        <v/>
      </c>
      <c r="AI1527" s="256"/>
      <c r="AJ1527" s="253"/>
      <c r="AK1527" s="254"/>
      <c r="AL1527" s="255" t="str">
        <f t="shared" si="507"/>
        <v/>
      </c>
      <c r="AM1527" s="256"/>
      <c r="AN1527" s="253"/>
      <c r="AO1527" s="254"/>
      <c r="AP1527" s="255" t="str">
        <f t="shared" si="485"/>
        <v/>
      </c>
      <c r="AQ1527" s="68"/>
      <c r="AR1527" s="68"/>
      <c r="AS1527" s="115"/>
      <c r="AT1527" s="68"/>
      <c r="AU1527" s="113" t="str">
        <f>IF(D1527&lt;&gt; "", IF(COUNTIF($D$12:$D1527,$D1527)&gt;1,0,IF(SUM(N1527,U1527,AB1527)&gt;0,IF(AND(X1527="",OR(Q1527&lt;&gt;"",J1527&lt;&gt;"")),IF(Q1527&lt;&gt;"",Q1527,IF(J1527&lt;&gt;"",J1527,0)),IF(AND(Q1527&lt;&gt;"",J1527&lt;&gt;"",Q1527=J1527),Q1527,X1527)),0)),"")</f>
        <v/>
      </c>
      <c r="AV1527" s="113" t="str">
        <f>IF(D1527&lt;&gt;"",IF(COUNTIF($D$12:$D1527,$D1527)&gt;1,0,IF(SUM(O1527,V1527,AC1527)&gt;0,IF(AND(X1527="",OR(Q1527&lt;&gt;"",J1527&lt;&gt;"")),IF(Q1527&lt;&gt;"",Q1527,IF(J1527&lt;&gt;"",J1527,0)),IF(AND(Q1527&lt;&gt;"",J1527&lt;&gt;"",Q1527=J1527),Q1527,X1527)),0)),"")</f>
        <v/>
      </c>
      <c r="AW1527" s="113" t="str">
        <f>IF(D1527&lt;&gt;"",IF(COUNTIF($D$12:$D1527,$D1527)&gt;1,0,IF(SUM(P1527,W1527,AD1527)&gt;0,IF(AND(X1527="",OR(Q1527&lt;&gt;"",J1527&lt;&gt;"")),IF(Q1527&lt;&gt;"",Q1527,IF(J1527&lt;&gt;"",J1527,0)),IF(AND(Q1527&lt;&gt;"",J1527&lt;&gt;"",Q1527=J1527),Q1527,X1527)),0)),"")</f>
        <v/>
      </c>
      <c r="AX1527" s="68" t="str">
        <f t="shared" si="486"/>
        <v/>
      </c>
      <c r="AY1527" s="68" t="str">
        <f t="shared" si="487"/>
        <v/>
      </c>
      <c r="AZ1527" s="68" t="str">
        <f t="shared" si="488"/>
        <v/>
      </c>
      <c r="BA1527" s="68" t="str">
        <f t="shared" si="489"/>
        <v/>
      </c>
      <c r="BB1527" s="68" t="str">
        <f t="shared" si="490"/>
        <v/>
      </c>
      <c r="BC1527" s="68" t="str">
        <f t="shared" si="491"/>
        <v/>
      </c>
      <c r="BD1527" s="68" t="str">
        <f t="shared" si="492"/>
        <v/>
      </c>
      <c r="BE1527" s="62" t="str">
        <f t="shared" si="493"/>
        <v/>
      </c>
      <c r="BF1527" s="62" t="str">
        <f t="shared" si="494"/>
        <v/>
      </c>
      <c r="BG1527" s="62"/>
      <c r="BH1527" s="62" t="str">
        <f t="shared" si="495"/>
        <v/>
      </c>
      <c r="BI1527" s="62" t="str">
        <f t="shared" si="496"/>
        <v/>
      </c>
      <c r="BJ1527" s="114"/>
      <c r="BK1527" s="62" t="str">
        <f t="shared" si="497"/>
        <v/>
      </c>
      <c r="BL1527" s="62" t="str">
        <f t="shared" si="498"/>
        <v/>
      </c>
      <c r="BM1527" s="62" t="str">
        <f t="shared" si="499"/>
        <v/>
      </c>
      <c r="BN1527" s="62" t="str">
        <f t="shared" si="500"/>
        <v/>
      </c>
      <c r="BO1527" s="62" t="str">
        <f t="shared" si="501"/>
        <v/>
      </c>
      <c r="BP1527" s="62" t="str">
        <f t="shared" si="502"/>
        <v/>
      </c>
      <c r="BQ1527" s="96"/>
      <c r="BR1527" s="96"/>
      <c r="BS1527" s="96"/>
      <c r="BT1527" s="96"/>
      <c r="BU1527" s="96"/>
      <c r="BV1527" s="96"/>
      <c r="BW1527" s="96"/>
      <c r="BX1527" s="96"/>
      <c r="BY1527" s="96"/>
      <c r="BZ1527" s="96"/>
      <c r="CA1527" s="96"/>
      <c r="CB1527" s="96"/>
      <c r="CC1527" s="96"/>
      <c r="CD1527" s="96"/>
      <c r="CE1527" s="96"/>
      <c r="CF1527" s="96"/>
      <c r="CG1527" s="96"/>
      <c r="CH1527" s="96"/>
      <c r="CI1527" s="96"/>
      <c r="CJ1527" s="96"/>
      <c r="CK1527" s="96"/>
      <c r="CL1527" s="96"/>
      <c r="CM1527" s="96"/>
      <c r="CN1527" s="96"/>
      <c r="CO1527" s="96"/>
      <c r="CP1527" s="96"/>
      <c r="CQ1527" s="96"/>
      <c r="CR1527" s="96"/>
      <c r="CS1527" s="96"/>
    </row>
    <row r="1528" spans="1:97" ht="18.75" customHeight="1" x14ac:dyDescent="0.2">
      <c r="A1528" s="3">
        <f t="shared" si="503"/>
        <v>1516</v>
      </c>
      <c r="B1528" s="263"/>
      <c r="C1528" s="263"/>
      <c r="D1528" s="263"/>
      <c r="E1528" s="259"/>
      <c r="F1528" s="259"/>
      <c r="G1528" s="43"/>
      <c r="H1528" s="264"/>
      <c r="I1528" s="261"/>
      <c r="J1528" s="106"/>
      <c r="K1528" s="247"/>
      <c r="L1528" s="247"/>
      <c r="M1528" s="247"/>
      <c r="N1528" s="248" t="str">
        <f>IF(AND(K1528&lt;&gt;"",L1528&lt;&gt;"",J1528&lt;&gt;""),ROUND(MIN(IF(OR(J1528="OZZ",J1528="ZZ"),5000,17300),TRUNC(0.75*(SUMIF($D$12:$D1528,$D1528,K$12:K1528)+SUMIF($D$12:$D1528,$D1528,L$12:L1528)),2)) - SUMIF($D$12:$D1527,$D1528,N$12:N1527),2),"")</f>
        <v/>
      </c>
      <c r="O1528" s="249" t="str">
        <f>IF(AND(K1528&lt;&gt;"",L1528&lt;&gt;"",M1528&lt;&gt;"",J1528&lt;&gt;"",AH1528&lt;&gt;""),IF(OR(J1528="OZZ",J1528="ZZ"),ROUND(0-SUMIF($D$12:$D1527,$D1528,O$12:O1527),2),IF(M1528=0,0,ROUND(MIN(MIN(17300,TRUNC(0.75*(SUMIF($D$12:$D$2012,$D1528,K$12:K$2012)+SUMIF($D$12:$D$2012,$D1528,L$12:L$2012)),2)+SUMIF($D$12:$D1528,$D1528,AH$12:AH1528))-SUMIF($D$12:$D1527,$D1528,O$12:O1527)-SUMIF($D$12:$D$2012,$D1528,N$12:N$2012),AH1528),2))),"")</f>
        <v/>
      </c>
      <c r="P1528" s="250" t="str">
        <f>IF(J1528&lt;&gt;"",1000 - SUMIF($D$12:$D1527,$D1528,P$12:P1527),"")</f>
        <v/>
      </c>
      <c r="Q1528" s="106"/>
      <c r="R1528" s="247"/>
      <c r="S1528" s="247"/>
      <c r="T1528" s="247"/>
      <c r="U1528" s="248" t="str">
        <f>IF(AND(R1528&lt;&gt;"",S1528&lt;&gt;"",Q1528&lt;&gt;""),ROUND(MIN(IF(OR(Q1528="OZZ",Q1528="ZZ"),5000,17300),TRUNC(0.75*(SUMIF($D$12:$D1528,$D1528,R$12:R1528)+SUMIF($D$12:$D1528,$D1528,S$12:S1528)),2)) - SUMIF($D$12:$D1527,$D1528,U$12:U1527),2),"")</f>
        <v/>
      </c>
      <c r="V1528" s="248" t="str">
        <f>IF(AND(R1528&lt;&gt;"",S1528&lt;&gt;"",T1528&lt;&gt;"",Q1528&lt;&gt;"",AL1528&lt;&gt;""),IF(OR(Q1528="OZZ",Q1528="ZZ"),ROUND(0-SUMIF($D$12:$D1527,$D1528,V$12:V1527),2),IF(T1528=0,0,ROUND(MIN(MIN(17300,TRUNC(0.75*(SUMIF($D$12:$D$2012,$D1528,R$12:R$2012)+SUMIF($D$12:$D$2012,$D1528,S$12:S$2012)),2)+SUMIF($D$12:$D1528,$D1528,AL$12:AL1528))-SUMIF($D$12:$D1527,$D1528,V$12:V1527)-SUMIF($D$12:$D$2012,$D1528,U$12:U$2012),AL1528),2))),"")</f>
        <v/>
      </c>
      <c r="W1528" s="250" t="str">
        <f>IF(Q1528&lt;&gt;"",1000 - SUMIF($D$12:$D1527,$D1528,W$12:W1527),"")</f>
        <v/>
      </c>
      <c r="X1528" s="106"/>
      <c r="Y1528" s="247"/>
      <c r="Z1528" s="247"/>
      <c r="AA1528" s="247"/>
      <c r="AB1528" s="248" t="str">
        <f>IF(AND(Y1528&lt;&gt;"",Z1528&lt;&gt;"",X1528&lt;&gt;""),ROUND(MIN(IF(OR(X1528="OZZ",X1528="ZZ"),5000,17300),TRUNC(0.75*(SUMIF($D$12:$D1528,$D1528,Y$12:Y1528)+SUMIF($D$12:$D1528,$D1528,Z$12:Z1528)),2)) - SUMIF($D$12:$D1527,$D1528,AB$12:AB1527),2),"")</f>
        <v/>
      </c>
      <c r="AC1528" s="251" t="str">
        <f>IF(AND(Y1528&lt;&gt;"",Z1528&lt;&gt;"",AA1528&lt;&gt;"",X1528&lt;&gt;"",AP1528&lt;&gt;""),IF(OR(X1528="OZZ",X1528="ZZ"),ROUND(0-SUMIF($D$12:$D1527,$D1528,AC$12:AC1527),2),IF(AA1528=0,0,ROUND(MIN(MIN(17300,TRUNC(0.75*(SUMIF($D$12:$D$2012,$D1528,Y$12:Y$2012)+SUMIF($D$12:$D$2012,$D1528,Z$12:Z$2012)),2)+SUMIF($D$12:$D1528,$D1528,AP$12:AP1528))-SUMIF($D$12:$D1527,$D1528,AC$12:AC1527)-SUMIF($D$12:$D$2012,$D1528,AB$12:AB$2012),AP1528),2))),"")</f>
        <v/>
      </c>
      <c r="AD1528" s="250" t="str">
        <f>IF(X1528&lt;&gt;"",1000 - SUMIF($D$12:$D1527,$D1528,AD$12:AD1527),"")</f>
        <v/>
      </c>
      <c r="AE1528" s="252"/>
      <c r="AF1528" s="253"/>
      <c r="AG1528" s="254"/>
      <c r="AH1528" s="255" t="str">
        <f t="shared" si="506"/>
        <v/>
      </c>
      <c r="AI1528" s="256"/>
      <c r="AJ1528" s="253"/>
      <c r="AK1528" s="254"/>
      <c r="AL1528" s="255" t="str">
        <f t="shared" si="507"/>
        <v/>
      </c>
      <c r="AM1528" s="256"/>
      <c r="AN1528" s="253"/>
      <c r="AO1528" s="254"/>
      <c r="AP1528" s="255" t="str">
        <f t="shared" si="485"/>
        <v/>
      </c>
      <c r="AQ1528" s="68"/>
      <c r="AR1528" s="68"/>
      <c r="AS1528" s="115"/>
      <c r="AT1528" s="68"/>
      <c r="AU1528" s="113" t="str">
        <f>IF(D1528&lt;&gt; "", IF(COUNTIF($D$12:$D1528,$D1528)&gt;1,0,IF(SUM(N1528,U1528,AB1528)&gt;0,IF(AND(X1528="",OR(Q1528&lt;&gt;"",J1528&lt;&gt;"")),IF(Q1528&lt;&gt;"",Q1528,IF(J1528&lt;&gt;"",J1528,0)),IF(AND(Q1528&lt;&gt;"",J1528&lt;&gt;"",Q1528=J1528),Q1528,X1528)),0)),"")</f>
        <v/>
      </c>
      <c r="AV1528" s="113" t="str">
        <f>IF(D1528&lt;&gt;"",IF(COUNTIF($D$12:$D1528,$D1528)&gt;1,0,IF(SUM(O1528,V1528,AC1528)&gt;0,IF(AND(X1528="",OR(Q1528&lt;&gt;"",J1528&lt;&gt;"")),IF(Q1528&lt;&gt;"",Q1528,IF(J1528&lt;&gt;"",J1528,0)),IF(AND(Q1528&lt;&gt;"",J1528&lt;&gt;"",Q1528=J1528),Q1528,X1528)),0)),"")</f>
        <v/>
      </c>
      <c r="AW1528" s="113" t="str">
        <f>IF(D1528&lt;&gt;"",IF(COUNTIF($D$12:$D1528,$D1528)&gt;1,0,IF(SUM(P1528,W1528,AD1528)&gt;0,IF(AND(X1528="",OR(Q1528&lt;&gt;"",J1528&lt;&gt;"")),IF(Q1528&lt;&gt;"",Q1528,IF(J1528&lt;&gt;"",J1528,0)),IF(AND(Q1528&lt;&gt;"",J1528&lt;&gt;"",Q1528=J1528),Q1528,X1528)),0)),"")</f>
        <v/>
      </c>
      <c r="AX1528" s="68" t="str">
        <f t="shared" si="486"/>
        <v/>
      </c>
      <c r="AY1528" s="68" t="str">
        <f t="shared" si="487"/>
        <v/>
      </c>
      <c r="AZ1528" s="68" t="str">
        <f t="shared" si="488"/>
        <v/>
      </c>
      <c r="BA1528" s="68" t="str">
        <f t="shared" si="489"/>
        <v/>
      </c>
      <c r="BB1528" s="68" t="str">
        <f t="shared" si="490"/>
        <v/>
      </c>
      <c r="BC1528" s="68" t="str">
        <f t="shared" si="491"/>
        <v/>
      </c>
      <c r="BD1528" s="68" t="str">
        <f t="shared" si="492"/>
        <v/>
      </c>
      <c r="BE1528" s="62" t="str">
        <f t="shared" si="493"/>
        <v/>
      </c>
      <c r="BF1528" s="62" t="str">
        <f t="shared" si="494"/>
        <v/>
      </c>
      <c r="BG1528" s="62"/>
      <c r="BH1528" s="62" t="str">
        <f t="shared" si="495"/>
        <v/>
      </c>
      <c r="BI1528" s="62" t="str">
        <f t="shared" si="496"/>
        <v/>
      </c>
      <c r="BJ1528" s="114"/>
      <c r="BK1528" s="62" t="str">
        <f t="shared" si="497"/>
        <v/>
      </c>
      <c r="BL1528" s="62" t="str">
        <f t="shared" si="498"/>
        <v/>
      </c>
      <c r="BM1528" s="62" t="str">
        <f t="shared" si="499"/>
        <v/>
      </c>
      <c r="BN1528" s="62" t="str">
        <f t="shared" si="500"/>
        <v/>
      </c>
      <c r="BO1528" s="62" t="str">
        <f t="shared" si="501"/>
        <v/>
      </c>
      <c r="BP1528" s="62" t="str">
        <f t="shared" si="502"/>
        <v/>
      </c>
      <c r="BQ1528" s="96"/>
      <c r="BR1528" s="96"/>
      <c r="BS1528" s="96"/>
      <c r="BT1528" s="96"/>
      <c r="BU1528" s="96"/>
      <c r="BV1528" s="96"/>
      <c r="BW1528" s="96"/>
      <c r="BX1528" s="96"/>
      <c r="BY1528" s="96"/>
      <c r="BZ1528" s="96"/>
      <c r="CA1528" s="96"/>
      <c r="CB1528" s="96"/>
      <c r="CC1528" s="96"/>
      <c r="CD1528" s="96"/>
      <c r="CE1528" s="96"/>
      <c r="CF1528" s="96"/>
      <c r="CG1528" s="96"/>
      <c r="CH1528" s="96"/>
      <c r="CI1528" s="96"/>
      <c r="CJ1528" s="96"/>
      <c r="CK1528" s="96"/>
      <c r="CL1528" s="96"/>
      <c r="CM1528" s="96"/>
      <c r="CN1528" s="96"/>
      <c r="CO1528" s="96"/>
      <c r="CP1528" s="96"/>
      <c r="CQ1528" s="96"/>
      <c r="CR1528" s="96"/>
      <c r="CS1528" s="96"/>
    </row>
    <row r="1529" spans="1:97" ht="18.75" customHeight="1" x14ac:dyDescent="0.2">
      <c r="A1529" s="3">
        <f t="shared" si="503"/>
        <v>1517</v>
      </c>
      <c r="B1529" s="263"/>
      <c r="C1529" s="263"/>
      <c r="D1529" s="263"/>
      <c r="E1529" s="259"/>
      <c r="F1529" s="259"/>
      <c r="G1529" s="43"/>
      <c r="H1529" s="264"/>
      <c r="I1529" s="261"/>
      <c r="J1529" s="106"/>
      <c r="K1529" s="247"/>
      <c r="L1529" s="247"/>
      <c r="M1529" s="247"/>
      <c r="N1529" s="248" t="str">
        <f>IF(AND(K1529&lt;&gt;"",L1529&lt;&gt;"",J1529&lt;&gt;""),ROUND(MIN(IF(OR(J1529="OZZ",J1529="ZZ"),5000,17300),TRUNC(0.75*(SUMIF($D$12:$D1529,$D1529,K$12:K1529)+SUMIF($D$12:$D1529,$D1529,L$12:L1529)),2)) - SUMIF($D$12:$D1528,$D1529,N$12:N1528),2),"")</f>
        <v/>
      </c>
      <c r="O1529" s="249" t="str">
        <f>IF(AND(K1529&lt;&gt;"",L1529&lt;&gt;"",M1529&lt;&gt;"",J1529&lt;&gt;"",AH1529&lt;&gt;""),IF(OR(J1529="OZZ",J1529="ZZ"),ROUND(0-SUMIF($D$12:$D1528,$D1529,O$12:O1528),2),IF(M1529=0,0,ROUND(MIN(MIN(17300,TRUNC(0.75*(SUMIF($D$12:$D$2012,$D1529,K$12:K$2012)+SUMIF($D$12:$D$2012,$D1529,L$12:L$2012)),2)+SUMIF($D$12:$D1529,$D1529,AH$12:AH1529))-SUMIF($D$12:$D1528,$D1529,O$12:O1528)-SUMIF($D$12:$D$2012,$D1529,N$12:N$2012),AH1529),2))),"")</f>
        <v/>
      </c>
      <c r="P1529" s="250" t="str">
        <f>IF(J1529&lt;&gt;"",1000 - SUMIF($D$12:$D1528,$D1529,P$12:P1528),"")</f>
        <v/>
      </c>
      <c r="Q1529" s="106"/>
      <c r="R1529" s="247"/>
      <c r="S1529" s="247"/>
      <c r="T1529" s="247"/>
      <c r="U1529" s="248" t="str">
        <f>IF(AND(R1529&lt;&gt;"",S1529&lt;&gt;"",Q1529&lt;&gt;""),ROUND(MIN(IF(OR(Q1529="OZZ",Q1529="ZZ"),5000,17300),TRUNC(0.75*(SUMIF($D$12:$D1529,$D1529,R$12:R1529)+SUMIF($D$12:$D1529,$D1529,S$12:S1529)),2)) - SUMIF($D$12:$D1528,$D1529,U$12:U1528),2),"")</f>
        <v/>
      </c>
      <c r="V1529" s="248" t="str">
        <f>IF(AND(R1529&lt;&gt;"",S1529&lt;&gt;"",T1529&lt;&gt;"",Q1529&lt;&gt;"",AL1529&lt;&gt;""),IF(OR(Q1529="OZZ",Q1529="ZZ"),ROUND(0-SUMIF($D$12:$D1528,$D1529,V$12:V1528),2),IF(T1529=0,0,ROUND(MIN(MIN(17300,TRUNC(0.75*(SUMIF($D$12:$D$2012,$D1529,R$12:R$2012)+SUMIF($D$12:$D$2012,$D1529,S$12:S$2012)),2)+SUMIF($D$12:$D1529,$D1529,AL$12:AL1529))-SUMIF($D$12:$D1528,$D1529,V$12:V1528)-SUMIF($D$12:$D$2012,$D1529,U$12:U$2012),AL1529),2))),"")</f>
        <v/>
      </c>
      <c r="W1529" s="250" t="str">
        <f>IF(Q1529&lt;&gt;"",1000 - SUMIF($D$12:$D1528,$D1529,W$12:W1528),"")</f>
        <v/>
      </c>
      <c r="X1529" s="106"/>
      <c r="Y1529" s="247"/>
      <c r="Z1529" s="247"/>
      <c r="AA1529" s="247"/>
      <c r="AB1529" s="248" t="str">
        <f>IF(AND(Y1529&lt;&gt;"",Z1529&lt;&gt;"",X1529&lt;&gt;""),ROUND(MIN(IF(OR(X1529="OZZ",X1529="ZZ"),5000,17300),TRUNC(0.75*(SUMIF($D$12:$D1529,$D1529,Y$12:Y1529)+SUMIF($D$12:$D1529,$D1529,Z$12:Z1529)),2)) - SUMIF($D$12:$D1528,$D1529,AB$12:AB1528),2),"")</f>
        <v/>
      </c>
      <c r="AC1529" s="251" t="str">
        <f>IF(AND(Y1529&lt;&gt;"",Z1529&lt;&gt;"",AA1529&lt;&gt;"",X1529&lt;&gt;"",AP1529&lt;&gt;""),IF(OR(X1529="OZZ",X1529="ZZ"),ROUND(0-SUMIF($D$12:$D1528,$D1529,AC$12:AC1528),2),IF(AA1529=0,0,ROUND(MIN(MIN(17300,TRUNC(0.75*(SUMIF($D$12:$D$2012,$D1529,Y$12:Y$2012)+SUMIF($D$12:$D$2012,$D1529,Z$12:Z$2012)),2)+SUMIF($D$12:$D1529,$D1529,AP$12:AP1529))-SUMIF($D$12:$D1528,$D1529,AC$12:AC1528)-SUMIF($D$12:$D$2012,$D1529,AB$12:AB$2012),AP1529),2))),"")</f>
        <v/>
      </c>
      <c r="AD1529" s="250" t="str">
        <f>IF(X1529&lt;&gt;"",1000 - SUMIF($D$12:$D1528,$D1529,AD$12:AD1528),"")</f>
        <v/>
      </c>
      <c r="AE1529" s="252"/>
      <c r="AF1529" s="253"/>
      <c r="AG1529" s="254"/>
      <c r="AH1529" s="255" t="str">
        <f t="shared" si="506"/>
        <v/>
      </c>
      <c r="AI1529" s="256"/>
      <c r="AJ1529" s="253"/>
      <c r="AK1529" s="254"/>
      <c r="AL1529" s="255" t="str">
        <f t="shared" si="507"/>
        <v/>
      </c>
      <c r="AM1529" s="256"/>
      <c r="AN1529" s="253"/>
      <c r="AO1529" s="254"/>
      <c r="AP1529" s="255" t="str">
        <f t="shared" si="485"/>
        <v/>
      </c>
      <c r="AQ1529" s="68"/>
      <c r="AR1529" s="68"/>
      <c r="AS1529" s="115"/>
      <c r="AT1529" s="68"/>
      <c r="AU1529" s="113" t="str">
        <f>IF(D1529&lt;&gt; "", IF(COUNTIF($D$12:$D1529,$D1529)&gt;1,0,IF(SUM(N1529,U1529,AB1529)&gt;0,IF(AND(X1529="",OR(Q1529&lt;&gt;"",J1529&lt;&gt;"")),IF(Q1529&lt;&gt;"",Q1529,IF(J1529&lt;&gt;"",J1529,0)),IF(AND(Q1529&lt;&gt;"",J1529&lt;&gt;"",Q1529=J1529),Q1529,X1529)),0)),"")</f>
        <v/>
      </c>
      <c r="AV1529" s="113" t="str">
        <f>IF(D1529&lt;&gt;"",IF(COUNTIF($D$12:$D1529,$D1529)&gt;1,0,IF(SUM(O1529,V1529,AC1529)&gt;0,IF(AND(X1529="",OR(Q1529&lt;&gt;"",J1529&lt;&gt;"")),IF(Q1529&lt;&gt;"",Q1529,IF(J1529&lt;&gt;"",J1529,0)),IF(AND(Q1529&lt;&gt;"",J1529&lt;&gt;"",Q1529=J1529),Q1529,X1529)),0)),"")</f>
        <v/>
      </c>
      <c r="AW1529" s="113" t="str">
        <f>IF(D1529&lt;&gt;"",IF(COUNTIF($D$12:$D1529,$D1529)&gt;1,0,IF(SUM(P1529,W1529,AD1529)&gt;0,IF(AND(X1529="",OR(Q1529&lt;&gt;"",J1529&lt;&gt;"")),IF(Q1529&lt;&gt;"",Q1529,IF(J1529&lt;&gt;"",J1529,0)),IF(AND(Q1529&lt;&gt;"",J1529&lt;&gt;"",Q1529=J1529),Q1529,X1529)),0)),"")</f>
        <v/>
      </c>
      <c r="AX1529" s="68" t="str">
        <f t="shared" si="486"/>
        <v/>
      </c>
      <c r="AY1529" s="68" t="str">
        <f t="shared" si="487"/>
        <v/>
      </c>
      <c r="AZ1529" s="68" t="str">
        <f t="shared" si="488"/>
        <v/>
      </c>
      <c r="BA1529" s="68" t="str">
        <f t="shared" si="489"/>
        <v/>
      </c>
      <c r="BB1529" s="68" t="str">
        <f t="shared" si="490"/>
        <v/>
      </c>
      <c r="BC1529" s="68" t="str">
        <f t="shared" si="491"/>
        <v/>
      </c>
      <c r="BD1529" s="68" t="str">
        <f t="shared" si="492"/>
        <v/>
      </c>
      <c r="BE1529" s="62" t="str">
        <f t="shared" si="493"/>
        <v/>
      </c>
      <c r="BF1529" s="62" t="str">
        <f t="shared" si="494"/>
        <v/>
      </c>
      <c r="BG1529" s="62"/>
      <c r="BH1529" s="62" t="str">
        <f t="shared" si="495"/>
        <v/>
      </c>
      <c r="BI1529" s="62" t="str">
        <f t="shared" si="496"/>
        <v/>
      </c>
      <c r="BJ1529" s="114"/>
      <c r="BK1529" s="62" t="str">
        <f t="shared" si="497"/>
        <v/>
      </c>
      <c r="BL1529" s="62" t="str">
        <f t="shared" si="498"/>
        <v/>
      </c>
      <c r="BM1529" s="62" t="str">
        <f t="shared" si="499"/>
        <v/>
      </c>
      <c r="BN1529" s="62" t="str">
        <f t="shared" si="500"/>
        <v/>
      </c>
      <c r="BO1529" s="62" t="str">
        <f t="shared" si="501"/>
        <v/>
      </c>
      <c r="BP1529" s="62" t="str">
        <f t="shared" si="502"/>
        <v/>
      </c>
      <c r="BQ1529" s="96"/>
      <c r="BR1529" s="96"/>
      <c r="BS1529" s="96"/>
      <c r="BT1529" s="96"/>
      <c r="BU1529" s="96"/>
      <c r="BV1529" s="96"/>
      <c r="BW1529" s="96"/>
      <c r="BX1529" s="96"/>
      <c r="BY1529" s="96"/>
      <c r="BZ1529" s="96"/>
      <c r="CA1529" s="96"/>
      <c r="CB1529" s="96"/>
      <c r="CC1529" s="96"/>
      <c r="CD1529" s="96"/>
      <c r="CE1529" s="96"/>
      <c r="CF1529" s="96"/>
      <c r="CG1529" s="96"/>
      <c r="CH1529" s="96"/>
      <c r="CI1529" s="96"/>
      <c r="CJ1529" s="96"/>
      <c r="CK1529" s="96"/>
      <c r="CL1529" s="96"/>
      <c r="CM1529" s="96"/>
      <c r="CN1529" s="96"/>
      <c r="CO1529" s="96"/>
      <c r="CP1529" s="96"/>
      <c r="CQ1529" s="96"/>
      <c r="CR1529" s="96"/>
      <c r="CS1529" s="96"/>
    </row>
    <row r="1530" spans="1:97" ht="18.75" customHeight="1" x14ac:dyDescent="0.2">
      <c r="A1530" s="3">
        <f t="shared" si="503"/>
        <v>1518</v>
      </c>
      <c r="B1530" s="263"/>
      <c r="C1530" s="263"/>
      <c r="D1530" s="263"/>
      <c r="E1530" s="259"/>
      <c r="F1530" s="259"/>
      <c r="G1530" s="43"/>
      <c r="H1530" s="264"/>
      <c r="I1530" s="261"/>
      <c r="J1530" s="106"/>
      <c r="K1530" s="247"/>
      <c r="L1530" s="247"/>
      <c r="M1530" s="247"/>
      <c r="N1530" s="248" t="str">
        <f>IF(AND(K1530&lt;&gt;"",L1530&lt;&gt;"",J1530&lt;&gt;""),ROUND(MIN(IF(OR(J1530="OZZ",J1530="ZZ"),5000,17300),TRUNC(0.75*(SUMIF($D$12:$D1530,$D1530,K$12:K1530)+SUMIF($D$12:$D1530,$D1530,L$12:L1530)),2)) - SUMIF($D$12:$D1529,$D1530,N$12:N1529),2),"")</f>
        <v/>
      </c>
      <c r="O1530" s="249" t="str">
        <f>IF(AND(K1530&lt;&gt;"",L1530&lt;&gt;"",M1530&lt;&gt;"",J1530&lt;&gt;"",AH1530&lt;&gt;""),IF(OR(J1530="OZZ",J1530="ZZ"),ROUND(0-SUMIF($D$12:$D1529,$D1530,O$12:O1529),2),IF(M1530=0,0,ROUND(MIN(MIN(17300,TRUNC(0.75*(SUMIF($D$12:$D$2012,$D1530,K$12:K$2012)+SUMIF($D$12:$D$2012,$D1530,L$12:L$2012)),2)+SUMIF($D$12:$D1530,$D1530,AH$12:AH1530))-SUMIF($D$12:$D1529,$D1530,O$12:O1529)-SUMIF($D$12:$D$2012,$D1530,N$12:N$2012),AH1530),2))),"")</f>
        <v/>
      </c>
      <c r="P1530" s="250" t="str">
        <f>IF(J1530&lt;&gt;"",1000 - SUMIF($D$12:$D1529,$D1530,P$12:P1529),"")</f>
        <v/>
      </c>
      <c r="Q1530" s="106"/>
      <c r="R1530" s="247"/>
      <c r="S1530" s="247"/>
      <c r="T1530" s="247"/>
      <c r="U1530" s="248" t="str">
        <f>IF(AND(R1530&lt;&gt;"",S1530&lt;&gt;"",Q1530&lt;&gt;""),ROUND(MIN(IF(OR(Q1530="OZZ",Q1530="ZZ"),5000,17300),TRUNC(0.75*(SUMIF($D$12:$D1530,$D1530,R$12:R1530)+SUMIF($D$12:$D1530,$D1530,S$12:S1530)),2)) - SUMIF($D$12:$D1529,$D1530,U$12:U1529),2),"")</f>
        <v/>
      </c>
      <c r="V1530" s="248" t="str">
        <f>IF(AND(R1530&lt;&gt;"",S1530&lt;&gt;"",T1530&lt;&gt;"",Q1530&lt;&gt;"",AL1530&lt;&gt;""),IF(OR(Q1530="OZZ",Q1530="ZZ"),ROUND(0-SUMIF($D$12:$D1529,$D1530,V$12:V1529),2),IF(T1530=0,0,ROUND(MIN(MIN(17300,TRUNC(0.75*(SUMIF($D$12:$D$2012,$D1530,R$12:R$2012)+SUMIF($D$12:$D$2012,$D1530,S$12:S$2012)),2)+SUMIF($D$12:$D1530,$D1530,AL$12:AL1530))-SUMIF($D$12:$D1529,$D1530,V$12:V1529)-SUMIF($D$12:$D$2012,$D1530,U$12:U$2012),AL1530),2))),"")</f>
        <v/>
      </c>
      <c r="W1530" s="250" t="str">
        <f>IF(Q1530&lt;&gt;"",1000 - SUMIF($D$12:$D1529,$D1530,W$12:W1529),"")</f>
        <v/>
      </c>
      <c r="X1530" s="106"/>
      <c r="Y1530" s="247"/>
      <c r="Z1530" s="247"/>
      <c r="AA1530" s="247"/>
      <c r="AB1530" s="248" t="str">
        <f>IF(AND(Y1530&lt;&gt;"",Z1530&lt;&gt;"",X1530&lt;&gt;""),ROUND(MIN(IF(OR(X1530="OZZ",X1530="ZZ"),5000,17300),TRUNC(0.75*(SUMIF($D$12:$D1530,$D1530,Y$12:Y1530)+SUMIF($D$12:$D1530,$D1530,Z$12:Z1530)),2)) - SUMIF($D$12:$D1529,$D1530,AB$12:AB1529),2),"")</f>
        <v/>
      </c>
      <c r="AC1530" s="251" t="str">
        <f>IF(AND(Y1530&lt;&gt;"",Z1530&lt;&gt;"",AA1530&lt;&gt;"",X1530&lt;&gt;"",AP1530&lt;&gt;""),IF(OR(X1530="OZZ",X1530="ZZ"),ROUND(0-SUMIF($D$12:$D1529,$D1530,AC$12:AC1529),2),IF(AA1530=0,0,ROUND(MIN(MIN(17300,TRUNC(0.75*(SUMIF($D$12:$D$2012,$D1530,Y$12:Y$2012)+SUMIF($D$12:$D$2012,$D1530,Z$12:Z$2012)),2)+SUMIF($D$12:$D1530,$D1530,AP$12:AP1530))-SUMIF($D$12:$D1529,$D1530,AC$12:AC1529)-SUMIF($D$12:$D$2012,$D1530,AB$12:AB$2012),AP1530),2))),"")</f>
        <v/>
      </c>
      <c r="AD1530" s="250" t="str">
        <f>IF(X1530&lt;&gt;"",1000 - SUMIF($D$12:$D1529,$D1530,AD$12:AD1529),"")</f>
        <v/>
      </c>
      <c r="AE1530" s="252"/>
      <c r="AF1530" s="253"/>
      <c r="AG1530" s="254"/>
      <c r="AH1530" s="255" t="str">
        <f t="shared" si="506"/>
        <v/>
      </c>
      <c r="AI1530" s="256"/>
      <c r="AJ1530" s="253"/>
      <c r="AK1530" s="254"/>
      <c r="AL1530" s="255" t="str">
        <f t="shared" si="507"/>
        <v/>
      </c>
      <c r="AM1530" s="256"/>
      <c r="AN1530" s="253"/>
      <c r="AO1530" s="254"/>
      <c r="AP1530" s="255" t="str">
        <f t="shared" si="485"/>
        <v/>
      </c>
      <c r="AQ1530" s="68"/>
      <c r="AR1530" s="68"/>
      <c r="AS1530" s="115"/>
      <c r="AT1530" s="68"/>
      <c r="AU1530" s="113" t="str">
        <f>IF(D1530&lt;&gt; "", IF(COUNTIF($D$12:$D1530,$D1530)&gt;1,0,IF(SUM(N1530,U1530,AB1530)&gt;0,IF(AND(X1530="",OR(Q1530&lt;&gt;"",J1530&lt;&gt;"")),IF(Q1530&lt;&gt;"",Q1530,IF(J1530&lt;&gt;"",J1530,0)),IF(AND(Q1530&lt;&gt;"",J1530&lt;&gt;"",Q1530=J1530),Q1530,X1530)),0)),"")</f>
        <v/>
      </c>
      <c r="AV1530" s="113" t="str">
        <f>IF(D1530&lt;&gt;"",IF(COUNTIF($D$12:$D1530,$D1530)&gt;1,0,IF(SUM(O1530,V1530,AC1530)&gt;0,IF(AND(X1530="",OR(Q1530&lt;&gt;"",J1530&lt;&gt;"")),IF(Q1530&lt;&gt;"",Q1530,IF(J1530&lt;&gt;"",J1530,0)),IF(AND(Q1530&lt;&gt;"",J1530&lt;&gt;"",Q1530=J1530),Q1530,X1530)),0)),"")</f>
        <v/>
      </c>
      <c r="AW1530" s="113" t="str">
        <f>IF(D1530&lt;&gt;"",IF(COUNTIF($D$12:$D1530,$D1530)&gt;1,0,IF(SUM(P1530,W1530,AD1530)&gt;0,IF(AND(X1530="",OR(Q1530&lt;&gt;"",J1530&lt;&gt;"")),IF(Q1530&lt;&gt;"",Q1530,IF(J1530&lt;&gt;"",J1530,0)),IF(AND(Q1530&lt;&gt;"",J1530&lt;&gt;"",Q1530=J1530),Q1530,X1530)),0)),"")</f>
        <v/>
      </c>
      <c r="AX1530" s="68" t="str">
        <f t="shared" si="486"/>
        <v/>
      </c>
      <c r="AY1530" s="68" t="str">
        <f t="shared" si="487"/>
        <v/>
      </c>
      <c r="AZ1530" s="68" t="str">
        <f t="shared" si="488"/>
        <v/>
      </c>
      <c r="BA1530" s="68" t="str">
        <f t="shared" si="489"/>
        <v/>
      </c>
      <c r="BB1530" s="68" t="str">
        <f t="shared" si="490"/>
        <v/>
      </c>
      <c r="BC1530" s="68" t="str">
        <f t="shared" si="491"/>
        <v/>
      </c>
      <c r="BD1530" s="68" t="str">
        <f t="shared" si="492"/>
        <v/>
      </c>
      <c r="BE1530" s="62" t="str">
        <f t="shared" si="493"/>
        <v/>
      </c>
      <c r="BF1530" s="62" t="str">
        <f t="shared" si="494"/>
        <v/>
      </c>
      <c r="BG1530" s="62"/>
      <c r="BH1530" s="62" t="str">
        <f t="shared" si="495"/>
        <v/>
      </c>
      <c r="BI1530" s="62" t="str">
        <f t="shared" si="496"/>
        <v/>
      </c>
      <c r="BJ1530" s="114"/>
      <c r="BK1530" s="62" t="str">
        <f t="shared" si="497"/>
        <v/>
      </c>
      <c r="BL1530" s="62" t="str">
        <f t="shared" si="498"/>
        <v/>
      </c>
      <c r="BM1530" s="62" t="str">
        <f t="shared" si="499"/>
        <v/>
      </c>
      <c r="BN1530" s="62" t="str">
        <f t="shared" si="500"/>
        <v/>
      </c>
      <c r="BO1530" s="62" t="str">
        <f t="shared" si="501"/>
        <v/>
      </c>
      <c r="BP1530" s="62" t="str">
        <f t="shared" si="502"/>
        <v/>
      </c>
      <c r="BQ1530" s="96"/>
      <c r="BR1530" s="96"/>
      <c r="BS1530" s="96"/>
      <c r="BT1530" s="96"/>
      <c r="BU1530" s="96"/>
      <c r="BV1530" s="96"/>
      <c r="BW1530" s="96"/>
      <c r="BX1530" s="96"/>
      <c r="BY1530" s="96"/>
      <c r="BZ1530" s="96"/>
      <c r="CA1530" s="96"/>
      <c r="CB1530" s="96"/>
      <c r="CC1530" s="96"/>
      <c r="CD1530" s="96"/>
      <c r="CE1530" s="96"/>
      <c r="CF1530" s="96"/>
      <c r="CG1530" s="96"/>
      <c r="CH1530" s="96"/>
      <c r="CI1530" s="96"/>
      <c r="CJ1530" s="96"/>
      <c r="CK1530" s="96"/>
      <c r="CL1530" s="96"/>
      <c r="CM1530" s="96"/>
      <c r="CN1530" s="96"/>
      <c r="CO1530" s="96"/>
      <c r="CP1530" s="96"/>
      <c r="CQ1530" s="96"/>
      <c r="CR1530" s="96"/>
      <c r="CS1530" s="96"/>
    </row>
    <row r="1531" spans="1:97" ht="18.75" customHeight="1" x14ac:dyDescent="0.2">
      <c r="A1531" s="3">
        <f t="shared" si="503"/>
        <v>1519</v>
      </c>
      <c r="B1531" s="263"/>
      <c r="C1531" s="263"/>
      <c r="D1531" s="263"/>
      <c r="E1531" s="259"/>
      <c r="F1531" s="259"/>
      <c r="G1531" s="43"/>
      <c r="H1531" s="264"/>
      <c r="I1531" s="261"/>
      <c r="J1531" s="106"/>
      <c r="K1531" s="247"/>
      <c r="L1531" s="247"/>
      <c r="M1531" s="247"/>
      <c r="N1531" s="248" t="str">
        <f>IF(AND(K1531&lt;&gt;"",L1531&lt;&gt;"",J1531&lt;&gt;""),ROUND(MIN(IF(OR(J1531="OZZ",J1531="ZZ"),5000,17300),TRUNC(0.75*(SUMIF($D$12:$D1531,$D1531,K$12:K1531)+SUMIF($D$12:$D1531,$D1531,L$12:L1531)),2)) - SUMIF($D$12:$D1530,$D1531,N$12:N1530),2),"")</f>
        <v/>
      </c>
      <c r="O1531" s="249" t="str">
        <f>IF(AND(K1531&lt;&gt;"",L1531&lt;&gt;"",M1531&lt;&gt;"",J1531&lt;&gt;"",AH1531&lt;&gt;""),IF(OR(J1531="OZZ",J1531="ZZ"),ROUND(0-SUMIF($D$12:$D1530,$D1531,O$12:O1530),2),IF(M1531=0,0,ROUND(MIN(MIN(17300,TRUNC(0.75*(SUMIF($D$12:$D$2012,$D1531,K$12:K$2012)+SUMIF($D$12:$D$2012,$D1531,L$12:L$2012)),2)+SUMIF($D$12:$D1531,$D1531,AH$12:AH1531))-SUMIF($D$12:$D1530,$D1531,O$12:O1530)-SUMIF($D$12:$D$2012,$D1531,N$12:N$2012),AH1531),2))),"")</f>
        <v/>
      </c>
      <c r="P1531" s="250" t="str">
        <f>IF(J1531&lt;&gt;"",1000 - SUMIF($D$12:$D1530,$D1531,P$12:P1530),"")</f>
        <v/>
      </c>
      <c r="Q1531" s="106"/>
      <c r="R1531" s="247"/>
      <c r="S1531" s="247"/>
      <c r="T1531" s="247"/>
      <c r="U1531" s="248" t="str">
        <f>IF(AND(R1531&lt;&gt;"",S1531&lt;&gt;"",Q1531&lt;&gt;""),ROUND(MIN(IF(OR(Q1531="OZZ",Q1531="ZZ"),5000,17300),TRUNC(0.75*(SUMIF($D$12:$D1531,$D1531,R$12:R1531)+SUMIF($D$12:$D1531,$D1531,S$12:S1531)),2)) - SUMIF($D$12:$D1530,$D1531,U$12:U1530),2),"")</f>
        <v/>
      </c>
      <c r="V1531" s="248" t="str">
        <f>IF(AND(R1531&lt;&gt;"",S1531&lt;&gt;"",T1531&lt;&gt;"",Q1531&lt;&gt;"",AL1531&lt;&gt;""),IF(OR(Q1531="OZZ",Q1531="ZZ"),ROUND(0-SUMIF($D$12:$D1530,$D1531,V$12:V1530),2),IF(T1531=0,0,ROUND(MIN(MIN(17300,TRUNC(0.75*(SUMIF($D$12:$D$2012,$D1531,R$12:R$2012)+SUMIF($D$12:$D$2012,$D1531,S$12:S$2012)),2)+SUMIF($D$12:$D1531,$D1531,AL$12:AL1531))-SUMIF($D$12:$D1530,$D1531,V$12:V1530)-SUMIF($D$12:$D$2012,$D1531,U$12:U$2012),AL1531),2))),"")</f>
        <v/>
      </c>
      <c r="W1531" s="250" t="str">
        <f>IF(Q1531&lt;&gt;"",1000 - SUMIF($D$12:$D1530,$D1531,W$12:W1530),"")</f>
        <v/>
      </c>
      <c r="X1531" s="106"/>
      <c r="Y1531" s="247"/>
      <c r="Z1531" s="247"/>
      <c r="AA1531" s="247"/>
      <c r="AB1531" s="248" t="str">
        <f>IF(AND(Y1531&lt;&gt;"",Z1531&lt;&gt;"",X1531&lt;&gt;""),ROUND(MIN(IF(OR(X1531="OZZ",X1531="ZZ"),5000,17300),TRUNC(0.75*(SUMIF($D$12:$D1531,$D1531,Y$12:Y1531)+SUMIF($D$12:$D1531,$D1531,Z$12:Z1531)),2)) - SUMIF($D$12:$D1530,$D1531,AB$12:AB1530),2),"")</f>
        <v/>
      </c>
      <c r="AC1531" s="251" t="str">
        <f>IF(AND(Y1531&lt;&gt;"",Z1531&lt;&gt;"",AA1531&lt;&gt;"",X1531&lt;&gt;"",AP1531&lt;&gt;""),IF(OR(X1531="OZZ",X1531="ZZ"),ROUND(0-SUMIF($D$12:$D1530,$D1531,AC$12:AC1530),2),IF(AA1531=0,0,ROUND(MIN(MIN(17300,TRUNC(0.75*(SUMIF($D$12:$D$2012,$D1531,Y$12:Y$2012)+SUMIF($D$12:$D$2012,$D1531,Z$12:Z$2012)),2)+SUMIF($D$12:$D1531,$D1531,AP$12:AP1531))-SUMIF($D$12:$D1530,$D1531,AC$12:AC1530)-SUMIF($D$12:$D$2012,$D1531,AB$12:AB$2012),AP1531),2))),"")</f>
        <v/>
      </c>
      <c r="AD1531" s="250" t="str">
        <f>IF(X1531&lt;&gt;"",1000 - SUMIF($D$12:$D1530,$D1531,AD$12:AD1530),"")</f>
        <v/>
      </c>
      <c r="AE1531" s="252"/>
      <c r="AF1531" s="253"/>
      <c r="AG1531" s="254"/>
      <c r="AH1531" s="255" t="str">
        <f t="shared" si="506"/>
        <v/>
      </c>
      <c r="AI1531" s="256"/>
      <c r="AJ1531" s="253"/>
      <c r="AK1531" s="254"/>
      <c r="AL1531" s="255" t="str">
        <f t="shared" si="507"/>
        <v/>
      </c>
      <c r="AM1531" s="256"/>
      <c r="AN1531" s="253"/>
      <c r="AO1531" s="254"/>
      <c r="AP1531" s="255" t="str">
        <f t="shared" si="485"/>
        <v/>
      </c>
      <c r="AQ1531" s="68"/>
      <c r="AR1531" s="68"/>
      <c r="AS1531" s="115"/>
      <c r="AT1531" s="68"/>
      <c r="AU1531" s="113" t="str">
        <f>IF(D1531&lt;&gt; "", IF(COUNTIF($D$12:$D1531,$D1531)&gt;1,0,IF(SUM(N1531,U1531,AB1531)&gt;0,IF(AND(X1531="",OR(Q1531&lt;&gt;"",J1531&lt;&gt;"")),IF(Q1531&lt;&gt;"",Q1531,IF(J1531&lt;&gt;"",J1531,0)),IF(AND(Q1531&lt;&gt;"",J1531&lt;&gt;"",Q1531=J1531),Q1531,X1531)),0)),"")</f>
        <v/>
      </c>
      <c r="AV1531" s="113" t="str">
        <f>IF(D1531&lt;&gt;"",IF(COUNTIF($D$12:$D1531,$D1531)&gt;1,0,IF(SUM(O1531,V1531,AC1531)&gt;0,IF(AND(X1531="",OR(Q1531&lt;&gt;"",J1531&lt;&gt;"")),IF(Q1531&lt;&gt;"",Q1531,IF(J1531&lt;&gt;"",J1531,0)),IF(AND(Q1531&lt;&gt;"",J1531&lt;&gt;"",Q1531=J1531),Q1531,X1531)),0)),"")</f>
        <v/>
      </c>
      <c r="AW1531" s="113" t="str">
        <f>IF(D1531&lt;&gt;"",IF(COUNTIF($D$12:$D1531,$D1531)&gt;1,0,IF(SUM(P1531,W1531,AD1531)&gt;0,IF(AND(X1531="",OR(Q1531&lt;&gt;"",J1531&lt;&gt;"")),IF(Q1531&lt;&gt;"",Q1531,IF(J1531&lt;&gt;"",J1531,0)),IF(AND(Q1531&lt;&gt;"",J1531&lt;&gt;"",Q1531=J1531),Q1531,X1531)),0)),"")</f>
        <v/>
      </c>
      <c r="AX1531" s="68" t="str">
        <f t="shared" si="486"/>
        <v/>
      </c>
      <c r="AY1531" s="68" t="str">
        <f t="shared" si="487"/>
        <v/>
      </c>
      <c r="AZ1531" s="68" t="str">
        <f t="shared" si="488"/>
        <v/>
      </c>
      <c r="BA1531" s="68" t="str">
        <f t="shared" si="489"/>
        <v/>
      </c>
      <c r="BB1531" s="68" t="str">
        <f t="shared" si="490"/>
        <v/>
      </c>
      <c r="BC1531" s="68" t="str">
        <f t="shared" si="491"/>
        <v/>
      </c>
      <c r="BD1531" s="68" t="str">
        <f t="shared" si="492"/>
        <v/>
      </c>
      <c r="BE1531" s="62" t="str">
        <f t="shared" si="493"/>
        <v/>
      </c>
      <c r="BF1531" s="62" t="str">
        <f t="shared" si="494"/>
        <v/>
      </c>
      <c r="BG1531" s="62"/>
      <c r="BH1531" s="62" t="str">
        <f t="shared" si="495"/>
        <v/>
      </c>
      <c r="BI1531" s="62" t="str">
        <f t="shared" si="496"/>
        <v/>
      </c>
      <c r="BJ1531" s="114"/>
      <c r="BK1531" s="62" t="str">
        <f t="shared" si="497"/>
        <v/>
      </c>
      <c r="BL1531" s="62" t="str">
        <f t="shared" si="498"/>
        <v/>
      </c>
      <c r="BM1531" s="62" t="str">
        <f t="shared" si="499"/>
        <v/>
      </c>
      <c r="BN1531" s="62" t="str">
        <f t="shared" si="500"/>
        <v/>
      </c>
      <c r="BO1531" s="62" t="str">
        <f t="shared" si="501"/>
        <v/>
      </c>
      <c r="BP1531" s="62" t="str">
        <f t="shared" si="502"/>
        <v/>
      </c>
      <c r="BQ1531" s="96"/>
      <c r="BR1531" s="96"/>
      <c r="BS1531" s="96"/>
      <c r="BT1531" s="96"/>
      <c r="BU1531" s="96"/>
      <c r="BV1531" s="96"/>
      <c r="BW1531" s="96"/>
      <c r="BX1531" s="96"/>
      <c r="BY1531" s="96"/>
      <c r="BZ1531" s="96"/>
      <c r="CA1531" s="96"/>
      <c r="CB1531" s="96"/>
      <c r="CC1531" s="96"/>
      <c r="CD1531" s="96"/>
      <c r="CE1531" s="96"/>
      <c r="CF1531" s="96"/>
      <c r="CG1531" s="96"/>
      <c r="CH1531" s="96"/>
      <c r="CI1531" s="96"/>
      <c r="CJ1531" s="96"/>
      <c r="CK1531" s="96"/>
      <c r="CL1531" s="96"/>
      <c r="CM1531" s="96"/>
      <c r="CN1531" s="96"/>
      <c r="CO1531" s="96"/>
      <c r="CP1531" s="96"/>
      <c r="CQ1531" s="96"/>
      <c r="CR1531" s="96"/>
      <c r="CS1531" s="96"/>
    </row>
    <row r="1532" spans="1:97" ht="18.75" customHeight="1" x14ac:dyDescent="0.2">
      <c r="A1532" s="3">
        <f t="shared" si="503"/>
        <v>1520</v>
      </c>
      <c r="B1532" s="263"/>
      <c r="C1532" s="263"/>
      <c r="D1532" s="263"/>
      <c r="E1532" s="259"/>
      <c r="F1532" s="259"/>
      <c r="G1532" s="43"/>
      <c r="H1532" s="264"/>
      <c r="I1532" s="261"/>
      <c r="J1532" s="106"/>
      <c r="K1532" s="247"/>
      <c r="L1532" s="247"/>
      <c r="M1532" s="247"/>
      <c r="N1532" s="248" t="str">
        <f>IF(AND(K1532&lt;&gt;"",L1532&lt;&gt;"",J1532&lt;&gt;""),ROUND(MIN(IF(OR(J1532="OZZ",J1532="ZZ"),5000,17300),TRUNC(0.75*(SUMIF($D$12:$D1532,$D1532,K$12:K1532)+SUMIF($D$12:$D1532,$D1532,L$12:L1532)),2)) - SUMIF($D$12:$D1531,$D1532,N$12:N1531),2),"")</f>
        <v/>
      </c>
      <c r="O1532" s="249" t="str">
        <f>IF(AND(K1532&lt;&gt;"",L1532&lt;&gt;"",M1532&lt;&gt;"",J1532&lt;&gt;"",AH1532&lt;&gt;""),IF(OR(J1532="OZZ",J1532="ZZ"),ROUND(0-SUMIF($D$12:$D1531,$D1532,O$12:O1531),2),IF(M1532=0,0,ROUND(MIN(MIN(17300,TRUNC(0.75*(SUMIF($D$12:$D$2012,$D1532,K$12:K$2012)+SUMIF($D$12:$D$2012,$D1532,L$12:L$2012)),2)+SUMIF($D$12:$D1532,$D1532,AH$12:AH1532))-SUMIF($D$12:$D1531,$D1532,O$12:O1531)-SUMIF($D$12:$D$2012,$D1532,N$12:N$2012),AH1532),2))),"")</f>
        <v/>
      </c>
      <c r="P1532" s="250" t="str">
        <f>IF(J1532&lt;&gt;"",1000 - SUMIF($D$12:$D1531,$D1532,P$12:P1531),"")</f>
        <v/>
      </c>
      <c r="Q1532" s="106"/>
      <c r="R1532" s="247"/>
      <c r="S1532" s="247"/>
      <c r="T1532" s="247"/>
      <c r="U1532" s="248" t="str">
        <f>IF(AND(R1532&lt;&gt;"",S1532&lt;&gt;"",Q1532&lt;&gt;""),ROUND(MIN(IF(OR(Q1532="OZZ",Q1532="ZZ"),5000,17300),TRUNC(0.75*(SUMIF($D$12:$D1532,$D1532,R$12:R1532)+SUMIF($D$12:$D1532,$D1532,S$12:S1532)),2)) - SUMIF($D$12:$D1531,$D1532,U$12:U1531),2),"")</f>
        <v/>
      </c>
      <c r="V1532" s="248" t="str">
        <f>IF(AND(R1532&lt;&gt;"",S1532&lt;&gt;"",T1532&lt;&gt;"",Q1532&lt;&gt;"",AL1532&lt;&gt;""),IF(OR(Q1532="OZZ",Q1532="ZZ"),ROUND(0-SUMIF($D$12:$D1531,$D1532,V$12:V1531),2),IF(T1532=0,0,ROUND(MIN(MIN(17300,TRUNC(0.75*(SUMIF($D$12:$D$2012,$D1532,R$12:R$2012)+SUMIF($D$12:$D$2012,$D1532,S$12:S$2012)),2)+SUMIF($D$12:$D1532,$D1532,AL$12:AL1532))-SUMIF($D$12:$D1531,$D1532,V$12:V1531)-SUMIF($D$12:$D$2012,$D1532,U$12:U$2012),AL1532),2))),"")</f>
        <v/>
      </c>
      <c r="W1532" s="250" t="str">
        <f>IF(Q1532&lt;&gt;"",1000 - SUMIF($D$12:$D1531,$D1532,W$12:W1531),"")</f>
        <v/>
      </c>
      <c r="X1532" s="106"/>
      <c r="Y1532" s="247"/>
      <c r="Z1532" s="247"/>
      <c r="AA1532" s="247"/>
      <c r="AB1532" s="248" t="str">
        <f>IF(AND(Y1532&lt;&gt;"",Z1532&lt;&gt;"",X1532&lt;&gt;""),ROUND(MIN(IF(OR(X1532="OZZ",X1532="ZZ"),5000,17300),TRUNC(0.75*(SUMIF($D$12:$D1532,$D1532,Y$12:Y1532)+SUMIF($D$12:$D1532,$D1532,Z$12:Z1532)),2)) - SUMIF($D$12:$D1531,$D1532,AB$12:AB1531),2),"")</f>
        <v/>
      </c>
      <c r="AC1532" s="251" t="str">
        <f>IF(AND(Y1532&lt;&gt;"",Z1532&lt;&gt;"",AA1532&lt;&gt;"",X1532&lt;&gt;"",AP1532&lt;&gt;""),IF(OR(X1532="OZZ",X1532="ZZ"),ROUND(0-SUMIF($D$12:$D1531,$D1532,AC$12:AC1531),2),IF(AA1532=0,0,ROUND(MIN(MIN(17300,TRUNC(0.75*(SUMIF($D$12:$D$2012,$D1532,Y$12:Y$2012)+SUMIF($D$12:$D$2012,$D1532,Z$12:Z$2012)),2)+SUMIF($D$12:$D1532,$D1532,AP$12:AP1532))-SUMIF($D$12:$D1531,$D1532,AC$12:AC1531)-SUMIF($D$12:$D$2012,$D1532,AB$12:AB$2012),AP1532),2))),"")</f>
        <v/>
      </c>
      <c r="AD1532" s="250" t="str">
        <f>IF(X1532&lt;&gt;"",1000 - SUMIF($D$12:$D1531,$D1532,AD$12:AD1531),"")</f>
        <v/>
      </c>
      <c r="AE1532" s="252"/>
      <c r="AF1532" s="253"/>
      <c r="AG1532" s="254"/>
      <c r="AH1532" s="255" t="str">
        <f t="shared" si="506"/>
        <v/>
      </c>
      <c r="AI1532" s="256"/>
      <c r="AJ1532" s="253"/>
      <c r="AK1532" s="254"/>
      <c r="AL1532" s="255" t="str">
        <f t="shared" si="507"/>
        <v/>
      </c>
      <c r="AM1532" s="256"/>
      <c r="AN1532" s="253"/>
      <c r="AO1532" s="254"/>
      <c r="AP1532" s="255" t="str">
        <f t="shared" si="485"/>
        <v/>
      </c>
      <c r="AQ1532" s="68"/>
      <c r="AR1532" s="68"/>
      <c r="AS1532" s="115"/>
      <c r="AT1532" s="68"/>
      <c r="AU1532" s="113" t="str">
        <f>IF(D1532&lt;&gt; "", IF(COUNTIF($D$12:$D1532,$D1532)&gt;1,0,IF(SUM(N1532,U1532,AB1532)&gt;0,IF(AND(X1532="",OR(Q1532&lt;&gt;"",J1532&lt;&gt;"")),IF(Q1532&lt;&gt;"",Q1532,IF(J1532&lt;&gt;"",J1532,0)),IF(AND(Q1532&lt;&gt;"",J1532&lt;&gt;"",Q1532=J1532),Q1532,X1532)),0)),"")</f>
        <v/>
      </c>
      <c r="AV1532" s="113" t="str">
        <f>IF(D1532&lt;&gt;"",IF(COUNTIF($D$12:$D1532,$D1532)&gt;1,0,IF(SUM(O1532,V1532,AC1532)&gt;0,IF(AND(X1532="",OR(Q1532&lt;&gt;"",J1532&lt;&gt;"")),IF(Q1532&lt;&gt;"",Q1532,IF(J1532&lt;&gt;"",J1532,0)),IF(AND(Q1532&lt;&gt;"",J1532&lt;&gt;"",Q1532=J1532),Q1532,X1532)),0)),"")</f>
        <v/>
      </c>
      <c r="AW1532" s="113" t="str">
        <f>IF(D1532&lt;&gt;"",IF(COUNTIF($D$12:$D1532,$D1532)&gt;1,0,IF(SUM(P1532,W1532,AD1532)&gt;0,IF(AND(X1532="",OR(Q1532&lt;&gt;"",J1532&lt;&gt;"")),IF(Q1532&lt;&gt;"",Q1532,IF(J1532&lt;&gt;"",J1532,0)),IF(AND(Q1532&lt;&gt;"",J1532&lt;&gt;"",Q1532=J1532),Q1532,X1532)),0)),"")</f>
        <v/>
      </c>
      <c r="AX1532" s="68" t="str">
        <f t="shared" si="486"/>
        <v/>
      </c>
      <c r="AY1532" s="68" t="str">
        <f t="shared" si="487"/>
        <v/>
      </c>
      <c r="AZ1532" s="68" t="str">
        <f t="shared" si="488"/>
        <v/>
      </c>
      <c r="BA1532" s="68" t="str">
        <f t="shared" si="489"/>
        <v/>
      </c>
      <c r="BB1532" s="68" t="str">
        <f t="shared" si="490"/>
        <v/>
      </c>
      <c r="BC1532" s="68" t="str">
        <f t="shared" si="491"/>
        <v/>
      </c>
      <c r="BD1532" s="68" t="str">
        <f t="shared" si="492"/>
        <v/>
      </c>
      <c r="BE1532" s="62" t="str">
        <f t="shared" si="493"/>
        <v/>
      </c>
      <c r="BF1532" s="62" t="str">
        <f t="shared" si="494"/>
        <v/>
      </c>
      <c r="BG1532" s="62"/>
      <c r="BH1532" s="62" t="str">
        <f t="shared" si="495"/>
        <v/>
      </c>
      <c r="BI1532" s="62" t="str">
        <f t="shared" si="496"/>
        <v/>
      </c>
      <c r="BJ1532" s="114"/>
      <c r="BK1532" s="62" t="str">
        <f t="shared" si="497"/>
        <v/>
      </c>
      <c r="BL1532" s="62" t="str">
        <f t="shared" si="498"/>
        <v/>
      </c>
      <c r="BM1532" s="62" t="str">
        <f t="shared" si="499"/>
        <v/>
      </c>
      <c r="BN1532" s="62" t="str">
        <f t="shared" si="500"/>
        <v/>
      </c>
      <c r="BO1532" s="62" t="str">
        <f t="shared" si="501"/>
        <v/>
      </c>
      <c r="BP1532" s="62" t="str">
        <f t="shared" si="502"/>
        <v/>
      </c>
      <c r="BQ1532" s="96"/>
      <c r="BR1532" s="96"/>
      <c r="BS1532" s="96"/>
      <c r="BT1532" s="96"/>
      <c r="BU1532" s="96"/>
      <c r="BV1532" s="96"/>
      <c r="BW1532" s="96"/>
      <c r="BX1532" s="96"/>
      <c r="BY1532" s="96"/>
      <c r="BZ1532" s="96"/>
      <c r="CA1532" s="96"/>
      <c r="CB1532" s="96"/>
      <c r="CC1532" s="96"/>
      <c r="CD1532" s="96"/>
      <c r="CE1532" s="96"/>
      <c r="CF1532" s="96"/>
      <c r="CG1532" s="96"/>
      <c r="CH1532" s="96"/>
      <c r="CI1532" s="96"/>
      <c r="CJ1532" s="96"/>
      <c r="CK1532" s="96"/>
      <c r="CL1532" s="96"/>
      <c r="CM1532" s="96"/>
      <c r="CN1532" s="96"/>
      <c r="CO1532" s="96"/>
      <c r="CP1532" s="96"/>
      <c r="CQ1532" s="96"/>
      <c r="CR1532" s="96"/>
      <c r="CS1532" s="96"/>
    </row>
    <row r="1533" spans="1:97" ht="18.75" customHeight="1" x14ac:dyDescent="0.2">
      <c r="A1533" s="3">
        <f t="shared" si="503"/>
        <v>1521</v>
      </c>
      <c r="B1533" s="263"/>
      <c r="C1533" s="263"/>
      <c r="D1533" s="263"/>
      <c r="E1533" s="259"/>
      <c r="F1533" s="259"/>
      <c r="G1533" s="43"/>
      <c r="H1533" s="264"/>
      <c r="I1533" s="261"/>
      <c r="J1533" s="106"/>
      <c r="K1533" s="247"/>
      <c r="L1533" s="247"/>
      <c r="M1533" s="247"/>
      <c r="N1533" s="248" t="str">
        <f>IF(AND(K1533&lt;&gt;"",L1533&lt;&gt;"",J1533&lt;&gt;""),ROUND(MIN(IF(OR(J1533="OZZ",J1533="ZZ"),5000,17300),TRUNC(0.75*(SUMIF($D$12:$D1533,$D1533,K$12:K1533)+SUMIF($D$12:$D1533,$D1533,L$12:L1533)),2)) - SUMIF($D$12:$D1532,$D1533,N$12:N1532),2),"")</f>
        <v/>
      </c>
      <c r="O1533" s="249" t="str">
        <f>IF(AND(K1533&lt;&gt;"",L1533&lt;&gt;"",M1533&lt;&gt;"",J1533&lt;&gt;"",AH1533&lt;&gt;""),IF(OR(J1533="OZZ",J1533="ZZ"),ROUND(0-SUMIF($D$12:$D1532,$D1533,O$12:O1532),2),IF(M1533=0,0,ROUND(MIN(MIN(17300,TRUNC(0.75*(SUMIF($D$12:$D$2012,$D1533,K$12:K$2012)+SUMIF($D$12:$D$2012,$D1533,L$12:L$2012)),2)+SUMIF($D$12:$D1533,$D1533,AH$12:AH1533))-SUMIF($D$12:$D1532,$D1533,O$12:O1532)-SUMIF($D$12:$D$2012,$D1533,N$12:N$2012),AH1533),2))),"")</f>
        <v/>
      </c>
      <c r="P1533" s="250" t="str">
        <f>IF(J1533&lt;&gt;"",1000 - SUMIF($D$12:$D1532,$D1533,P$12:P1532),"")</f>
        <v/>
      </c>
      <c r="Q1533" s="106"/>
      <c r="R1533" s="247"/>
      <c r="S1533" s="247"/>
      <c r="T1533" s="247"/>
      <c r="U1533" s="248" t="str">
        <f>IF(AND(R1533&lt;&gt;"",S1533&lt;&gt;"",Q1533&lt;&gt;""),ROUND(MIN(IF(OR(Q1533="OZZ",Q1533="ZZ"),5000,17300),TRUNC(0.75*(SUMIF($D$12:$D1533,$D1533,R$12:R1533)+SUMIF($D$12:$D1533,$D1533,S$12:S1533)),2)) - SUMIF($D$12:$D1532,$D1533,U$12:U1532),2),"")</f>
        <v/>
      </c>
      <c r="V1533" s="248" t="str">
        <f>IF(AND(R1533&lt;&gt;"",S1533&lt;&gt;"",T1533&lt;&gt;"",Q1533&lt;&gt;"",AL1533&lt;&gt;""),IF(OR(Q1533="OZZ",Q1533="ZZ"),ROUND(0-SUMIF($D$12:$D1532,$D1533,V$12:V1532),2),IF(T1533=0,0,ROUND(MIN(MIN(17300,TRUNC(0.75*(SUMIF($D$12:$D$2012,$D1533,R$12:R$2012)+SUMIF($D$12:$D$2012,$D1533,S$12:S$2012)),2)+SUMIF($D$12:$D1533,$D1533,AL$12:AL1533))-SUMIF($D$12:$D1532,$D1533,V$12:V1532)-SUMIF($D$12:$D$2012,$D1533,U$12:U$2012),AL1533),2))),"")</f>
        <v/>
      </c>
      <c r="W1533" s="250" t="str">
        <f>IF(Q1533&lt;&gt;"",1000 - SUMIF($D$12:$D1532,$D1533,W$12:W1532),"")</f>
        <v/>
      </c>
      <c r="X1533" s="106"/>
      <c r="Y1533" s="247"/>
      <c r="Z1533" s="247"/>
      <c r="AA1533" s="247"/>
      <c r="AB1533" s="248" t="str">
        <f>IF(AND(Y1533&lt;&gt;"",Z1533&lt;&gt;"",X1533&lt;&gt;""),ROUND(MIN(IF(OR(X1533="OZZ",X1533="ZZ"),5000,17300),TRUNC(0.75*(SUMIF($D$12:$D1533,$D1533,Y$12:Y1533)+SUMIF($D$12:$D1533,$D1533,Z$12:Z1533)),2)) - SUMIF($D$12:$D1532,$D1533,AB$12:AB1532),2),"")</f>
        <v/>
      </c>
      <c r="AC1533" s="251" t="str">
        <f>IF(AND(Y1533&lt;&gt;"",Z1533&lt;&gt;"",AA1533&lt;&gt;"",X1533&lt;&gt;"",AP1533&lt;&gt;""),IF(OR(X1533="OZZ",X1533="ZZ"),ROUND(0-SUMIF($D$12:$D1532,$D1533,AC$12:AC1532),2),IF(AA1533=0,0,ROUND(MIN(MIN(17300,TRUNC(0.75*(SUMIF($D$12:$D$2012,$D1533,Y$12:Y$2012)+SUMIF($D$12:$D$2012,$D1533,Z$12:Z$2012)),2)+SUMIF($D$12:$D1533,$D1533,AP$12:AP1533))-SUMIF($D$12:$D1532,$D1533,AC$12:AC1532)-SUMIF($D$12:$D$2012,$D1533,AB$12:AB$2012),AP1533),2))),"")</f>
        <v/>
      </c>
      <c r="AD1533" s="250" t="str">
        <f>IF(X1533&lt;&gt;"",1000 - SUMIF($D$12:$D1532,$D1533,AD$12:AD1532),"")</f>
        <v/>
      </c>
      <c r="AE1533" s="252"/>
      <c r="AF1533" s="253"/>
      <c r="AG1533" s="254"/>
      <c r="AH1533" s="255" t="str">
        <f t="shared" si="506"/>
        <v/>
      </c>
      <c r="AI1533" s="256"/>
      <c r="AJ1533" s="253"/>
      <c r="AK1533" s="254"/>
      <c r="AL1533" s="255" t="str">
        <f t="shared" si="507"/>
        <v/>
      </c>
      <c r="AM1533" s="256"/>
      <c r="AN1533" s="253"/>
      <c r="AO1533" s="254"/>
      <c r="AP1533" s="255" t="str">
        <f t="shared" si="485"/>
        <v/>
      </c>
      <c r="AQ1533" s="68"/>
      <c r="AR1533" s="68"/>
      <c r="AS1533" s="115"/>
      <c r="AT1533" s="68"/>
      <c r="AU1533" s="113" t="str">
        <f>IF(D1533&lt;&gt; "", IF(COUNTIF($D$12:$D1533,$D1533)&gt;1,0,IF(SUM(N1533,U1533,AB1533)&gt;0,IF(AND(X1533="",OR(Q1533&lt;&gt;"",J1533&lt;&gt;"")),IF(Q1533&lt;&gt;"",Q1533,IF(J1533&lt;&gt;"",J1533,0)),IF(AND(Q1533&lt;&gt;"",J1533&lt;&gt;"",Q1533=J1533),Q1533,X1533)),0)),"")</f>
        <v/>
      </c>
      <c r="AV1533" s="113" t="str">
        <f>IF(D1533&lt;&gt;"",IF(COUNTIF($D$12:$D1533,$D1533)&gt;1,0,IF(SUM(O1533,V1533,AC1533)&gt;0,IF(AND(X1533="",OR(Q1533&lt;&gt;"",J1533&lt;&gt;"")),IF(Q1533&lt;&gt;"",Q1533,IF(J1533&lt;&gt;"",J1533,0)),IF(AND(Q1533&lt;&gt;"",J1533&lt;&gt;"",Q1533=J1533),Q1533,X1533)),0)),"")</f>
        <v/>
      </c>
      <c r="AW1533" s="113" t="str">
        <f>IF(D1533&lt;&gt;"",IF(COUNTIF($D$12:$D1533,$D1533)&gt;1,0,IF(SUM(P1533,W1533,AD1533)&gt;0,IF(AND(X1533="",OR(Q1533&lt;&gt;"",J1533&lt;&gt;"")),IF(Q1533&lt;&gt;"",Q1533,IF(J1533&lt;&gt;"",J1533,0)),IF(AND(Q1533&lt;&gt;"",J1533&lt;&gt;"",Q1533=J1533),Q1533,X1533)),0)),"")</f>
        <v/>
      </c>
      <c r="AX1533" s="68" t="str">
        <f t="shared" si="486"/>
        <v/>
      </c>
      <c r="AY1533" s="68" t="str">
        <f t="shared" si="487"/>
        <v/>
      </c>
      <c r="AZ1533" s="68" t="str">
        <f t="shared" si="488"/>
        <v/>
      </c>
      <c r="BA1533" s="68" t="str">
        <f t="shared" si="489"/>
        <v/>
      </c>
      <c r="BB1533" s="68" t="str">
        <f t="shared" si="490"/>
        <v/>
      </c>
      <c r="BC1533" s="68" t="str">
        <f t="shared" si="491"/>
        <v/>
      </c>
      <c r="BD1533" s="68" t="str">
        <f t="shared" si="492"/>
        <v/>
      </c>
      <c r="BE1533" s="62" t="str">
        <f t="shared" si="493"/>
        <v/>
      </c>
      <c r="BF1533" s="62" t="str">
        <f t="shared" si="494"/>
        <v/>
      </c>
      <c r="BG1533" s="62"/>
      <c r="BH1533" s="62" t="str">
        <f t="shared" si="495"/>
        <v/>
      </c>
      <c r="BI1533" s="62" t="str">
        <f t="shared" si="496"/>
        <v/>
      </c>
      <c r="BJ1533" s="114"/>
      <c r="BK1533" s="62" t="str">
        <f t="shared" si="497"/>
        <v/>
      </c>
      <c r="BL1533" s="62" t="str">
        <f t="shared" si="498"/>
        <v/>
      </c>
      <c r="BM1533" s="62" t="str">
        <f t="shared" si="499"/>
        <v/>
      </c>
      <c r="BN1533" s="62" t="str">
        <f t="shared" si="500"/>
        <v/>
      </c>
      <c r="BO1533" s="62" t="str">
        <f t="shared" si="501"/>
        <v/>
      </c>
      <c r="BP1533" s="62" t="str">
        <f t="shared" si="502"/>
        <v/>
      </c>
      <c r="BQ1533" s="96"/>
      <c r="BR1533" s="96"/>
      <c r="BS1533" s="96"/>
      <c r="BT1533" s="96"/>
      <c r="BU1533" s="96"/>
      <c r="BV1533" s="96"/>
      <c r="BW1533" s="96"/>
      <c r="BX1533" s="96"/>
      <c r="BY1533" s="96"/>
      <c r="BZ1533" s="96"/>
      <c r="CA1533" s="96"/>
      <c r="CB1533" s="96"/>
      <c r="CC1533" s="96"/>
      <c r="CD1533" s="96"/>
      <c r="CE1533" s="96"/>
      <c r="CF1533" s="96"/>
      <c r="CG1533" s="96"/>
      <c r="CH1533" s="96"/>
      <c r="CI1533" s="96"/>
      <c r="CJ1533" s="96"/>
      <c r="CK1533" s="96"/>
      <c r="CL1533" s="96"/>
      <c r="CM1533" s="96"/>
      <c r="CN1533" s="96"/>
      <c r="CO1533" s="96"/>
      <c r="CP1533" s="96"/>
      <c r="CQ1533" s="96"/>
      <c r="CR1533" s="96"/>
      <c r="CS1533" s="96"/>
    </row>
    <row r="1534" spans="1:97" ht="18.75" customHeight="1" x14ac:dyDescent="0.2">
      <c r="A1534" s="3">
        <f t="shared" si="503"/>
        <v>1522</v>
      </c>
      <c r="B1534" s="263"/>
      <c r="C1534" s="263"/>
      <c r="D1534" s="263"/>
      <c r="E1534" s="259"/>
      <c r="F1534" s="259"/>
      <c r="G1534" s="43"/>
      <c r="H1534" s="264"/>
      <c r="I1534" s="261"/>
      <c r="J1534" s="106"/>
      <c r="K1534" s="247"/>
      <c r="L1534" s="247"/>
      <c r="M1534" s="247"/>
      <c r="N1534" s="248" t="str">
        <f>IF(AND(K1534&lt;&gt;"",L1534&lt;&gt;"",J1534&lt;&gt;""),ROUND(MIN(IF(OR(J1534="OZZ",J1534="ZZ"),5000,17300),TRUNC(0.75*(SUMIF($D$12:$D1534,$D1534,K$12:K1534)+SUMIF($D$12:$D1534,$D1534,L$12:L1534)),2)) - SUMIF($D$12:$D1533,$D1534,N$12:N1533),2),"")</f>
        <v/>
      </c>
      <c r="O1534" s="249" t="str">
        <f>IF(AND(K1534&lt;&gt;"",L1534&lt;&gt;"",M1534&lt;&gt;"",J1534&lt;&gt;"",AH1534&lt;&gt;""),IF(OR(J1534="OZZ",J1534="ZZ"),ROUND(0-SUMIF($D$12:$D1533,$D1534,O$12:O1533),2),IF(M1534=0,0,ROUND(MIN(MIN(17300,TRUNC(0.75*(SUMIF($D$12:$D$2012,$D1534,K$12:K$2012)+SUMIF($D$12:$D$2012,$D1534,L$12:L$2012)),2)+SUMIF($D$12:$D1534,$D1534,AH$12:AH1534))-SUMIF($D$12:$D1533,$D1534,O$12:O1533)-SUMIF($D$12:$D$2012,$D1534,N$12:N$2012),AH1534),2))),"")</f>
        <v/>
      </c>
      <c r="P1534" s="250" t="str">
        <f>IF(J1534&lt;&gt;"",1000 - SUMIF($D$12:$D1533,$D1534,P$12:P1533),"")</f>
        <v/>
      </c>
      <c r="Q1534" s="106"/>
      <c r="R1534" s="247"/>
      <c r="S1534" s="247"/>
      <c r="T1534" s="247"/>
      <c r="U1534" s="248" t="str">
        <f>IF(AND(R1534&lt;&gt;"",S1534&lt;&gt;"",Q1534&lt;&gt;""),ROUND(MIN(IF(OR(Q1534="OZZ",Q1534="ZZ"),5000,17300),TRUNC(0.75*(SUMIF($D$12:$D1534,$D1534,R$12:R1534)+SUMIF($D$12:$D1534,$D1534,S$12:S1534)),2)) - SUMIF($D$12:$D1533,$D1534,U$12:U1533),2),"")</f>
        <v/>
      </c>
      <c r="V1534" s="248" t="str">
        <f>IF(AND(R1534&lt;&gt;"",S1534&lt;&gt;"",T1534&lt;&gt;"",Q1534&lt;&gt;"",AL1534&lt;&gt;""),IF(OR(Q1534="OZZ",Q1534="ZZ"),ROUND(0-SUMIF($D$12:$D1533,$D1534,V$12:V1533),2),IF(T1534=0,0,ROUND(MIN(MIN(17300,TRUNC(0.75*(SUMIF($D$12:$D$2012,$D1534,R$12:R$2012)+SUMIF($D$12:$D$2012,$D1534,S$12:S$2012)),2)+SUMIF($D$12:$D1534,$D1534,AL$12:AL1534))-SUMIF($D$12:$D1533,$D1534,V$12:V1533)-SUMIF($D$12:$D$2012,$D1534,U$12:U$2012),AL1534),2))),"")</f>
        <v/>
      </c>
      <c r="W1534" s="250" t="str">
        <f>IF(Q1534&lt;&gt;"",1000 - SUMIF($D$12:$D1533,$D1534,W$12:W1533),"")</f>
        <v/>
      </c>
      <c r="X1534" s="106"/>
      <c r="Y1534" s="247"/>
      <c r="Z1534" s="247"/>
      <c r="AA1534" s="247"/>
      <c r="AB1534" s="248" t="str">
        <f>IF(AND(Y1534&lt;&gt;"",Z1534&lt;&gt;"",X1534&lt;&gt;""),ROUND(MIN(IF(OR(X1534="OZZ",X1534="ZZ"),5000,17300),TRUNC(0.75*(SUMIF($D$12:$D1534,$D1534,Y$12:Y1534)+SUMIF($D$12:$D1534,$D1534,Z$12:Z1534)),2)) - SUMIF($D$12:$D1533,$D1534,AB$12:AB1533),2),"")</f>
        <v/>
      </c>
      <c r="AC1534" s="251" t="str">
        <f>IF(AND(Y1534&lt;&gt;"",Z1534&lt;&gt;"",AA1534&lt;&gt;"",X1534&lt;&gt;"",AP1534&lt;&gt;""),IF(OR(X1534="OZZ",X1534="ZZ"),ROUND(0-SUMIF($D$12:$D1533,$D1534,AC$12:AC1533),2),IF(AA1534=0,0,ROUND(MIN(MIN(17300,TRUNC(0.75*(SUMIF($D$12:$D$2012,$D1534,Y$12:Y$2012)+SUMIF($D$12:$D$2012,$D1534,Z$12:Z$2012)),2)+SUMIF($D$12:$D1534,$D1534,AP$12:AP1534))-SUMIF($D$12:$D1533,$D1534,AC$12:AC1533)-SUMIF($D$12:$D$2012,$D1534,AB$12:AB$2012),AP1534),2))),"")</f>
        <v/>
      </c>
      <c r="AD1534" s="250" t="str">
        <f>IF(X1534&lt;&gt;"",1000 - SUMIF($D$12:$D1533,$D1534,AD$12:AD1533),"")</f>
        <v/>
      </c>
      <c r="AE1534" s="252"/>
      <c r="AF1534" s="253"/>
      <c r="AG1534" s="254"/>
      <c r="AH1534" s="255" t="str">
        <f t="shared" si="506"/>
        <v/>
      </c>
      <c r="AI1534" s="256"/>
      <c r="AJ1534" s="253"/>
      <c r="AK1534" s="254"/>
      <c r="AL1534" s="255" t="str">
        <f t="shared" si="507"/>
        <v/>
      </c>
      <c r="AM1534" s="256"/>
      <c r="AN1534" s="253"/>
      <c r="AO1534" s="254"/>
      <c r="AP1534" s="255" t="str">
        <f t="shared" si="485"/>
        <v/>
      </c>
      <c r="AQ1534" s="68"/>
      <c r="AR1534" s="68"/>
      <c r="AS1534" s="115"/>
      <c r="AT1534" s="68"/>
      <c r="AU1534" s="113" t="str">
        <f>IF(D1534&lt;&gt; "", IF(COUNTIF($D$12:$D1534,$D1534)&gt;1,0,IF(SUM(N1534,U1534,AB1534)&gt;0,IF(AND(X1534="",OR(Q1534&lt;&gt;"",J1534&lt;&gt;"")),IF(Q1534&lt;&gt;"",Q1534,IF(J1534&lt;&gt;"",J1534,0)),IF(AND(Q1534&lt;&gt;"",J1534&lt;&gt;"",Q1534=J1534),Q1534,X1534)),0)),"")</f>
        <v/>
      </c>
      <c r="AV1534" s="113" t="str">
        <f>IF(D1534&lt;&gt;"",IF(COUNTIF($D$12:$D1534,$D1534)&gt;1,0,IF(SUM(O1534,V1534,AC1534)&gt;0,IF(AND(X1534="",OR(Q1534&lt;&gt;"",J1534&lt;&gt;"")),IF(Q1534&lt;&gt;"",Q1534,IF(J1534&lt;&gt;"",J1534,0)),IF(AND(Q1534&lt;&gt;"",J1534&lt;&gt;"",Q1534=J1534),Q1534,X1534)),0)),"")</f>
        <v/>
      </c>
      <c r="AW1534" s="113" t="str">
        <f>IF(D1534&lt;&gt;"",IF(COUNTIF($D$12:$D1534,$D1534)&gt;1,0,IF(SUM(P1534,W1534,AD1534)&gt;0,IF(AND(X1534="",OR(Q1534&lt;&gt;"",J1534&lt;&gt;"")),IF(Q1534&lt;&gt;"",Q1534,IF(J1534&lt;&gt;"",J1534,0)),IF(AND(Q1534&lt;&gt;"",J1534&lt;&gt;"",Q1534=J1534),Q1534,X1534)),0)),"")</f>
        <v/>
      </c>
      <c r="AX1534" s="68" t="str">
        <f t="shared" si="486"/>
        <v/>
      </c>
      <c r="AY1534" s="68" t="str">
        <f t="shared" si="487"/>
        <v/>
      </c>
      <c r="AZ1534" s="68" t="str">
        <f t="shared" si="488"/>
        <v/>
      </c>
      <c r="BA1534" s="68" t="str">
        <f t="shared" si="489"/>
        <v/>
      </c>
      <c r="BB1534" s="68" t="str">
        <f t="shared" si="490"/>
        <v/>
      </c>
      <c r="BC1534" s="68" t="str">
        <f t="shared" si="491"/>
        <v/>
      </c>
      <c r="BD1534" s="68" t="str">
        <f t="shared" si="492"/>
        <v/>
      </c>
      <c r="BE1534" s="62" t="str">
        <f t="shared" si="493"/>
        <v/>
      </c>
      <c r="BF1534" s="62" t="str">
        <f t="shared" si="494"/>
        <v/>
      </c>
      <c r="BG1534" s="62"/>
      <c r="BH1534" s="62" t="str">
        <f t="shared" si="495"/>
        <v/>
      </c>
      <c r="BI1534" s="62" t="str">
        <f t="shared" si="496"/>
        <v/>
      </c>
      <c r="BJ1534" s="114"/>
      <c r="BK1534" s="62" t="str">
        <f t="shared" si="497"/>
        <v/>
      </c>
      <c r="BL1534" s="62" t="str">
        <f t="shared" si="498"/>
        <v/>
      </c>
      <c r="BM1534" s="62" t="str">
        <f t="shared" si="499"/>
        <v/>
      </c>
      <c r="BN1534" s="62" t="str">
        <f t="shared" si="500"/>
        <v/>
      </c>
      <c r="BO1534" s="62" t="str">
        <f t="shared" si="501"/>
        <v/>
      </c>
      <c r="BP1534" s="62" t="str">
        <f t="shared" si="502"/>
        <v/>
      </c>
      <c r="BQ1534" s="96"/>
      <c r="BR1534" s="96"/>
      <c r="BS1534" s="96"/>
      <c r="BT1534" s="96"/>
      <c r="BU1534" s="96"/>
      <c r="BV1534" s="96"/>
      <c r="BW1534" s="96"/>
      <c r="BX1534" s="96"/>
      <c r="BY1534" s="96"/>
      <c r="BZ1534" s="96"/>
      <c r="CA1534" s="96"/>
      <c r="CB1534" s="96"/>
      <c r="CC1534" s="96"/>
      <c r="CD1534" s="96"/>
      <c r="CE1534" s="96"/>
      <c r="CF1534" s="96"/>
      <c r="CG1534" s="96"/>
      <c r="CH1534" s="96"/>
      <c r="CI1534" s="96"/>
      <c r="CJ1534" s="96"/>
      <c r="CK1534" s="96"/>
      <c r="CL1534" s="96"/>
      <c r="CM1534" s="96"/>
      <c r="CN1534" s="96"/>
      <c r="CO1534" s="96"/>
      <c r="CP1534" s="96"/>
      <c r="CQ1534" s="96"/>
      <c r="CR1534" s="96"/>
      <c r="CS1534" s="96"/>
    </row>
    <row r="1535" spans="1:97" ht="18.75" customHeight="1" x14ac:dyDescent="0.2">
      <c r="A1535" s="3">
        <f t="shared" si="503"/>
        <v>1523</v>
      </c>
      <c r="B1535" s="263"/>
      <c r="C1535" s="263"/>
      <c r="D1535" s="263"/>
      <c r="E1535" s="259"/>
      <c r="F1535" s="259"/>
      <c r="G1535" s="43"/>
      <c r="H1535" s="264"/>
      <c r="I1535" s="261"/>
      <c r="J1535" s="106"/>
      <c r="K1535" s="247"/>
      <c r="L1535" s="247"/>
      <c r="M1535" s="247"/>
      <c r="N1535" s="248" t="str">
        <f>IF(AND(K1535&lt;&gt;"",L1535&lt;&gt;"",J1535&lt;&gt;""),ROUND(MIN(IF(OR(J1535="OZZ",J1535="ZZ"),5000,17300),TRUNC(0.75*(SUMIF($D$12:$D1535,$D1535,K$12:K1535)+SUMIF($D$12:$D1535,$D1535,L$12:L1535)),2)) - SUMIF($D$12:$D1534,$D1535,N$12:N1534),2),"")</f>
        <v/>
      </c>
      <c r="O1535" s="249" t="str">
        <f>IF(AND(K1535&lt;&gt;"",L1535&lt;&gt;"",M1535&lt;&gt;"",J1535&lt;&gt;"",AH1535&lt;&gt;""),IF(OR(J1535="OZZ",J1535="ZZ"),ROUND(0-SUMIF($D$12:$D1534,$D1535,O$12:O1534),2),IF(M1535=0,0,ROUND(MIN(MIN(17300,TRUNC(0.75*(SUMIF($D$12:$D$2012,$D1535,K$12:K$2012)+SUMIF($D$12:$D$2012,$D1535,L$12:L$2012)),2)+SUMIF($D$12:$D1535,$D1535,AH$12:AH1535))-SUMIF($D$12:$D1534,$D1535,O$12:O1534)-SUMIF($D$12:$D$2012,$D1535,N$12:N$2012),AH1535),2))),"")</f>
        <v/>
      </c>
      <c r="P1535" s="250" t="str">
        <f>IF(J1535&lt;&gt;"",1000 - SUMIF($D$12:$D1534,$D1535,P$12:P1534),"")</f>
        <v/>
      </c>
      <c r="Q1535" s="106"/>
      <c r="R1535" s="247"/>
      <c r="S1535" s="247"/>
      <c r="T1535" s="247"/>
      <c r="U1535" s="248" t="str">
        <f>IF(AND(R1535&lt;&gt;"",S1535&lt;&gt;"",Q1535&lt;&gt;""),ROUND(MIN(IF(OR(Q1535="OZZ",Q1535="ZZ"),5000,17300),TRUNC(0.75*(SUMIF($D$12:$D1535,$D1535,R$12:R1535)+SUMIF($D$12:$D1535,$D1535,S$12:S1535)),2)) - SUMIF($D$12:$D1534,$D1535,U$12:U1534),2),"")</f>
        <v/>
      </c>
      <c r="V1535" s="248" t="str">
        <f>IF(AND(R1535&lt;&gt;"",S1535&lt;&gt;"",T1535&lt;&gt;"",Q1535&lt;&gt;"",AL1535&lt;&gt;""),IF(OR(Q1535="OZZ",Q1535="ZZ"),ROUND(0-SUMIF($D$12:$D1534,$D1535,V$12:V1534),2),IF(T1535=0,0,ROUND(MIN(MIN(17300,TRUNC(0.75*(SUMIF($D$12:$D$2012,$D1535,R$12:R$2012)+SUMIF($D$12:$D$2012,$D1535,S$12:S$2012)),2)+SUMIF($D$12:$D1535,$D1535,AL$12:AL1535))-SUMIF($D$12:$D1534,$D1535,V$12:V1534)-SUMIF($D$12:$D$2012,$D1535,U$12:U$2012),AL1535),2))),"")</f>
        <v/>
      </c>
      <c r="W1535" s="250" t="str">
        <f>IF(Q1535&lt;&gt;"",1000 - SUMIF($D$12:$D1534,$D1535,W$12:W1534),"")</f>
        <v/>
      </c>
      <c r="X1535" s="106"/>
      <c r="Y1535" s="247"/>
      <c r="Z1535" s="247"/>
      <c r="AA1535" s="247"/>
      <c r="AB1535" s="248" t="str">
        <f>IF(AND(Y1535&lt;&gt;"",Z1535&lt;&gt;"",X1535&lt;&gt;""),ROUND(MIN(IF(OR(X1535="OZZ",X1535="ZZ"),5000,17300),TRUNC(0.75*(SUMIF($D$12:$D1535,$D1535,Y$12:Y1535)+SUMIF($D$12:$D1535,$D1535,Z$12:Z1535)),2)) - SUMIF($D$12:$D1534,$D1535,AB$12:AB1534),2),"")</f>
        <v/>
      </c>
      <c r="AC1535" s="251" t="str">
        <f>IF(AND(Y1535&lt;&gt;"",Z1535&lt;&gt;"",AA1535&lt;&gt;"",X1535&lt;&gt;"",AP1535&lt;&gt;""),IF(OR(X1535="OZZ",X1535="ZZ"),ROUND(0-SUMIF($D$12:$D1534,$D1535,AC$12:AC1534),2),IF(AA1535=0,0,ROUND(MIN(MIN(17300,TRUNC(0.75*(SUMIF($D$12:$D$2012,$D1535,Y$12:Y$2012)+SUMIF($D$12:$D$2012,$D1535,Z$12:Z$2012)),2)+SUMIF($D$12:$D1535,$D1535,AP$12:AP1535))-SUMIF($D$12:$D1534,$D1535,AC$12:AC1534)-SUMIF($D$12:$D$2012,$D1535,AB$12:AB$2012),AP1535),2))),"")</f>
        <v/>
      </c>
      <c r="AD1535" s="250" t="str">
        <f>IF(X1535&lt;&gt;"",1000 - SUMIF($D$12:$D1534,$D1535,AD$12:AD1534),"")</f>
        <v/>
      </c>
      <c r="AE1535" s="252"/>
      <c r="AF1535" s="253"/>
      <c r="AG1535" s="254"/>
      <c r="AH1535" s="255" t="str">
        <f t="shared" si="506"/>
        <v/>
      </c>
      <c r="AI1535" s="256"/>
      <c r="AJ1535" s="253"/>
      <c r="AK1535" s="254"/>
      <c r="AL1535" s="255" t="str">
        <f t="shared" si="507"/>
        <v/>
      </c>
      <c r="AM1535" s="256"/>
      <c r="AN1535" s="253"/>
      <c r="AO1535" s="254"/>
      <c r="AP1535" s="255" t="str">
        <f t="shared" si="485"/>
        <v/>
      </c>
      <c r="AQ1535" s="68"/>
      <c r="AR1535" s="68"/>
      <c r="AS1535" s="115"/>
      <c r="AT1535" s="68"/>
      <c r="AU1535" s="113" t="str">
        <f>IF(D1535&lt;&gt; "", IF(COUNTIF($D$12:$D1535,$D1535)&gt;1,0,IF(SUM(N1535,U1535,AB1535)&gt;0,IF(AND(X1535="",OR(Q1535&lt;&gt;"",J1535&lt;&gt;"")),IF(Q1535&lt;&gt;"",Q1535,IF(J1535&lt;&gt;"",J1535,0)),IF(AND(Q1535&lt;&gt;"",J1535&lt;&gt;"",Q1535=J1535),Q1535,X1535)),0)),"")</f>
        <v/>
      </c>
      <c r="AV1535" s="113" t="str">
        <f>IF(D1535&lt;&gt;"",IF(COUNTIF($D$12:$D1535,$D1535)&gt;1,0,IF(SUM(O1535,V1535,AC1535)&gt;0,IF(AND(X1535="",OR(Q1535&lt;&gt;"",J1535&lt;&gt;"")),IF(Q1535&lt;&gt;"",Q1535,IF(J1535&lt;&gt;"",J1535,0)),IF(AND(Q1535&lt;&gt;"",J1535&lt;&gt;"",Q1535=J1535),Q1535,X1535)),0)),"")</f>
        <v/>
      </c>
      <c r="AW1535" s="113" t="str">
        <f>IF(D1535&lt;&gt;"",IF(COUNTIF($D$12:$D1535,$D1535)&gt;1,0,IF(SUM(P1535,W1535,AD1535)&gt;0,IF(AND(X1535="",OR(Q1535&lt;&gt;"",J1535&lt;&gt;"")),IF(Q1535&lt;&gt;"",Q1535,IF(J1535&lt;&gt;"",J1535,0)),IF(AND(Q1535&lt;&gt;"",J1535&lt;&gt;"",Q1535=J1535),Q1535,X1535)),0)),"")</f>
        <v/>
      </c>
      <c r="AX1535" s="68" t="str">
        <f t="shared" si="486"/>
        <v/>
      </c>
      <c r="AY1535" s="68" t="str">
        <f t="shared" si="487"/>
        <v/>
      </c>
      <c r="AZ1535" s="68" t="str">
        <f t="shared" si="488"/>
        <v/>
      </c>
      <c r="BA1535" s="68" t="str">
        <f t="shared" si="489"/>
        <v/>
      </c>
      <c r="BB1535" s="68" t="str">
        <f t="shared" si="490"/>
        <v/>
      </c>
      <c r="BC1535" s="68" t="str">
        <f t="shared" si="491"/>
        <v/>
      </c>
      <c r="BD1535" s="68" t="str">
        <f t="shared" si="492"/>
        <v/>
      </c>
      <c r="BE1535" s="62" t="str">
        <f t="shared" si="493"/>
        <v/>
      </c>
      <c r="BF1535" s="62" t="str">
        <f t="shared" si="494"/>
        <v/>
      </c>
      <c r="BG1535" s="62"/>
      <c r="BH1535" s="62" t="str">
        <f t="shared" si="495"/>
        <v/>
      </c>
      <c r="BI1535" s="62" t="str">
        <f t="shared" si="496"/>
        <v/>
      </c>
      <c r="BJ1535" s="114"/>
      <c r="BK1535" s="62" t="str">
        <f t="shared" si="497"/>
        <v/>
      </c>
      <c r="BL1535" s="62" t="str">
        <f t="shared" si="498"/>
        <v/>
      </c>
      <c r="BM1535" s="62" t="str">
        <f t="shared" si="499"/>
        <v/>
      </c>
      <c r="BN1535" s="62" t="str">
        <f t="shared" si="500"/>
        <v/>
      </c>
      <c r="BO1535" s="62" t="str">
        <f t="shared" si="501"/>
        <v/>
      </c>
      <c r="BP1535" s="62" t="str">
        <f t="shared" si="502"/>
        <v/>
      </c>
      <c r="BQ1535" s="96"/>
      <c r="BR1535" s="96"/>
      <c r="BS1535" s="96"/>
      <c r="BT1535" s="96"/>
      <c r="BU1535" s="96"/>
      <c r="BV1535" s="96"/>
      <c r="BW1535" s="96"/>
      <c r="BX1535" s="96"/>
      <c r="BY1535" s="96"/>
      <c r="BZ1535" s="96"/>
      <c r="CA1535" s="96"/>
      <c r="CB1535" s="96"/>
      <c r="CC1535" s="96"/>
      <c r="CD1535" s="96"/>
      <c r="CE1535" s="96"/>
      <c r="CF1535" s="96"/>
      <c r="CG1535" s="96"/>
      <c r="CH1535" s="96"/>
      <c r="CI1535" s="96"/>
      <c r="CJ1535" s="96"/>
      <c r="CK1535" s="96"/>
      <c r="CL1535" s="96"/>
      <c r="CM1535" s="96"/>
      <c r="CN1535" s="96"/>
      <c r="CO1535" s="96"/>
      <c r="CP1535" s="96"/>
      <c r="CQ1535" s="96"/>
      <c r="CR1535" s="96"/>
      <c r="CS1535" s="96"/>
    </row>
    <row r="1536" spans="1:97" ht="18.75" customHeight="1" x14ac:dyDescent="0.2">
      <c r="A1536" s="3">
        <f t="shared" si="503"/>
        <v>1524</v>
      </c>
      <c r="B1536" s="263"/>
      <c r="C1536" s="263"/>
      <c r="D1536" s="263"/>
      <c r="E1536" s="259"/>
      <c r="F1536" s="259"/>
      <c r="G1536" s="43"/>
      <c r="H1536" s="264"/>
      <c r="I1536" s="261"/>
      <c r="J1536" s="106"/>
      <c r="K1536" s="247"/>
      <c r="L1536" s="247"/>
      <c r="M1536" s="247"/>
      <c r="N1536" s="248" t="str">
        <f>IF(AND(K1536&lt;&gt;"",L1536&lt;&gt;"",J1536&lt;&gt;""),ROUND(MIN(IF(OR(J1536="OZZ",J1536="ZZ"),5000,17300),TRUNC(0.75*(SUMIF($D$12:$D1536,$D1536,K$12:K1536)+SUMIF($D$12:$D1536,$D1536,L$12:L1536)),2)) - SUMIF($D$12:$D1535,$D1536,N$12:N1535),2),"")</f>
        <v/>
      </c>
      <c r="O1536" s="249" t="str">
        <f>IF(AND(K1536&lt;&gt;"",L1536&lt;&gt;"",M1536&lt;&gt;"",J1536&lt;&gt;"",AH1536&lt;&gt;""),IF(OR(J1536="OZZ",J1536="ZZ"),ROUND(0-SUMIF($D$12:$D1535,$D1536,O$12:O1535),2),IF(M1536=0,0,ROUND(MIN(MIN(17300,TRUNC(0.75*(SUMIF($D$12:$D$2012,$D1536,K$12:K$2012)+SUMIF($D$12:$D$2012,$D1536,L$12:L$2012)),2)+SUMIF($D$12:$D1536,$D1536,AH$12:AH1536))-SUMIF($D$12:$D1535,$D1536,O$12:O1535)-SUMIF($D$12:$D$2012,$D1536,N$12:N$2012),AH1536),2))),"")</f>
        <v/>
      </c>
      <c r="P1536" s="250" t="str">
        <f>IF(J1536&lt;&gt;"",1000 - SUMIF($D$12:$D1535,$D1536,P$12:P1535),"")</f>
        <v/>
      </c>
      <c r="Q1536" s="106"/>
      <c r="R1536" s="247"/>
      <c r="S1536" s="247"/>
      <c r="T1536" s="247"/>
      <c r="U1536" s="248" t="str">
        <f>IF(AND(R1536&lt;&gt;"",S1536&lt;&gt;"",Q1536&lt;&gt;""),ROUND(MIN(IF(OR(Q1536="OZZ",Q1536="ZZ"),5000,17300),TRUNC(0.75*(SUMIF($D$12:$D1536,$D1536,R$12:R1536)+SUMIF($D$12:$D1536,$D1536,S$12:S1536)),2)) - SUMIF($D$12:$D1535,$D1536,U$12:U1535),2),"")</f>
        <v/>
      </c>
      <c r="V1536" s="248" t="str">
        <f>IF(AND(R1536&lt;&gt;"",S1536&lt;&gt;"",T1536&lt;&gt;"",Q1536&lt;&gt;"",AL1536&lt;&gt;""),IF(OR(Q1536="OZZ",Q1536="ZZ"),ROUND(0-SUMIF($D$12:$D1535,$D1536,V$12:V1535),2),IF(T1536=0,0,ROUND(MIN(MIN(17300,TRUNC(0.75*(SUMIF($D$12:$D$2012,$D1536,R$12:R$2012)+SUMIF($D$12:$D$2012,$D1536,S$12:S$2012)),2)+SUMIF($D$12:$D1536,$D1536,AL$12:AL1536))-SUMIF($D$12:$D1535,$D1536,V$12:V1535)-SUMIF($D$12:$D$2012,$D1536,U$12:U$2012),AL1536),2))),"")</f>
        <v/>
      </c>
      <c r="W1536" s="250" t="str">
        <f>IF(Q1536&lt;&gt;"",1000 - SUMIF($D$12:$D1535,$D1536,W$12:W1535),"")</f>
        <v/>
      </c>
      <c r="X1536" s="106"/>
      <c r="Y1536" s="247"/>
      <c r="Z1536" s="247"/>
      <c r="AA1536" s="247"/>
      <c r="AB1536" s="248" t="str">
        <f>IF(AND(Y1536&lt;&gt;"",Z1536&lt;&gt;"",X1536&lt;&gt;""),ROUND(MIN(IF(OR(X1536="OZZ",X1536="ZZ"),5000,17300),TRUNC(0.75*(SUMIF($D$12:$D1536,$D1536,Y$12:Y1536)+SUMIF($D$12:$D1536,$D1536,Z$12:Z1536)),2)) - SUMIF($D$12:$D1535,$D1536,AB$12:AB1535),2),"")</f>
        <v/>
      </c>
      <c r="AC1536" s="251" t="str">
        <f>IF(AND(Y1536&lt;&gt;"",Z1536&lt;&gt;"",AA1536&lt;&gt;"",X1536&lt;&gt;"",AP1536&lt;&gt;""),IF(OR(X1536="OZZ",X1536="ZZ"),ROUND(0-SUMIF($D$12:$D1535,$D1536,AC$12:AC1535),2),IF(AA1536=0,0,ROUND(MIN(MIN(17300,TRUNC(0.75*(SUMIF($D$12:$D$2012,$D1536,Y$12:Y$2012)+SUMIF($D$12:$D$2012,$D1536,Z$12:Z$2012)),2)+SUMIF($D$12:$D1536,$D1536,AP$12:AP1536))-SUMIF($D$12:$D1535,$D1536,AC$12:AC1535)-SUMIF($D$12:$D$2012,$D1536,AB$12:AB$2012),AP1536),2))),"")</f>
        <v/>
      </c>
      <c r="AD1536" s="250" t="str">
        <f>IF(X1536&lt;&gt;"",1000 - SUMIF($D$12:$D1535,$D1536,AD$12:AD1535),"")</f>
        <v/>
      </c>
      <c r="AE1536" s="252"/>
      <c r="AF1536" s="253"/>
      <c r="AG1536" s="254"/>
      <c r="AH1536" s="255" t="str">
        <f t="shared" si="506"/>
        <v/>
      </c>
      <c r="AI1536" s="256"/>
      <c r="AJ1536" s="253"/>
      <c r="AK1536" s="254"/>
      <c r="AL1536" s="255" t="str">
        <f t="shared" si="507"/>
        <v/>
      </c>
      <c r="AM1536" s="256"/>
      <c r="AN1536" s="253"/>
      <c r="AO1536" s="254"/>
      <c r="AP1536" s="255" t="str">
        <f t="shared" si="485"/>
        <v/>
      </c>
      <c r="AQ1536" s="68"/>
      <c r="AR1536" s="68"/>
      <c r="AS1536" s="115"/>
      <c r="AT1536" s="68"/>
      <c r="AU1536" s="113" t="str">
        <f>IF(D1536&lt;&gt; "", IF(COUNTIF($D$12:$D1536,$D1536)&gt;1,0,IF(SUM(N1536,U1536,AB1536)&gt;0,IF(AND(X1536="",OR(Q1536&lt;&gt;"",J1536&lt;&gt;"")),IF(Q1536&lt;&gt;"",Q1536,IF(J1536&lt;&gt;"",J1536,0)),IF(AND(Q1536&lt;&gt;"",J1536&lt;&gt;"",Q1536=J1536),Q1536,X1536)),0)),"")</f>
        <v/>
      </c>
      <c r="AV1536" s="113" t="str">
        <f>IF(D1536&lt;&gt;"",IF(COUNTIF($D$12:$D1536,$D1536)&gt;1,0,IF(SUM(O1536,V1536,AC1536)&gt;0,IF(AND(X1536="",OR(Q1536&lt;&gt;"",J1536&lt;&gt;"")),IF(Q1536&lt;&gt;"",Q1536,IF(J1536&lt;&gt;"",J1536,0)),IF(AND(Q1536&lt;&gt;"",J1536&lt;&gt;"",Q1536=J1536),Q1536,X1536)),0)),"")</f>
        <v/>
      </c>
      <c r="AW1536" s="113" t="str">
        <f>IF(D1536&lt;&gt;"",IF(COUNTIF($D$12:$D1536,$D1536)&gt;1,0,IF(SUM(P1536,W1536,AD1536)&gt;0,IF(AND(X1536="",OR(Q1536&lt;&gt;"",J1536&lt;&gt;"")),IF(Q1536&lt;&gt;"",Q1536,IF(J1536&lt;&gt;"",J1536,0)),IF(AND(Q1536&lt;&gt;"",J1536&lt;&gt;"",Q1536=J1536),Q1536,X1536)),0)),"")</f>
        <v/>
      </c>
      <c r="AX1536" s="68" t="str">
        <f t="shared" si="486"/>
        <v/>
      </c>
      <c r="AY1536" s="68" t="str">
        <f t="shared" si="487"/>
        <v/>
      </c>
      <c r="AZ1536" s="68" t="str">
        <f t="shared" si="488"/>
        <v/>
      </c>
      <c r="BA1536" s="68" t="str">
        <f t="shared" si="489"/>
        <v/>
      </c>
      <c r="BB1536" s="68" t="str">
        <f t="shared" si="490"/>
        <v/>
      </c>
      <c r="BC1536" s="68" t="str">
        <f t="shared" si="491"/>
        <v/>
      </c>
      <c r="BD1536" s="68" t="str">
        <f t="shared" si="492"/>
        <v/>
      </c>
      <c r="BE1536" s="62" t="str">
        <f t="shared" si="493"/>
        <v/>
      </c>
      <c r="BF1536" s="62" t="str">
        <f t="shared" si="494"/>
        <v/>
      </c>
      <c r="BG1536" s="62"/>
      <c r="BH1536" s="62" t="str">
        <f t="shared" si="495"/>
        <v/>
      </c>
      <c r="BI1536" s="62" t="str">
        <f t="shared" si="496"/>
        <v/>
      </c>
      <c r="BJ1536" s="114"/>
      <c r="BK1536" s="62" t="str">
        <f t="shared" si="497"/>
        <v/>
      </c>
      <c r="BL1536" s="62" t="str">
        <f t="shared" si="498"/>
        <v/>
      </c>
      <c r="BM1536" s="62" t="str">
        <f t="shared" si="499"/>
        <v/>
      </c>
      <c r="BN1536" s="62" t="str">
        <f t="shared" si="500"/>
        <v/>
      </c>
      <c r="BO1536" s="62" t="str">
        <f t="shared" si="501"/>
        <v/>
      </c>
      <c r="BP1536" s="62" t="str">
        <f t="shared" si="502"/>
        <v/>
      </c>
      <c r="BQ1536" s="96"/>
      <c r="BR1536" s="96"/>
      <c r="BS1536" s="96"/>
      <c r="BT1536" s="96"/>
      <c r="BU1536" s="96"/>
      <c r="BV1536" s="96"/>
      <c r="BW1536" s="96"/>
      <c r="BX1536" s="96"/>
      <c r="BY1536" s="96"/>
      <c r="BZ1536" s="96"/>
      <c r="CA1536" s="96"/>
      <c r="CB1536" s="96"/>
      <c r="CC1536" s="96"/>
      <c r="CD1536" s="96"/>
      <c r="CE1536" s="96"/>
      <c r="CF1536" s="96"/>
      <c r="CG1536" s="96"/>
      <c r="CH1536" s="96"/>
      <c r="CI1536" s="96"/>
      <c r="CJ1536" s="96"/>
      <c r="CK1536" s="96"/>
      <c r="CL1536" s="96"/>
      <c r="CM1536" s="96"/>
      <c r="CN1536" s="96"/>
      <c r="CO1536" s="96"/>
      <c r="CP1536" s="96"/>
      <c r="CQ1536" s="96"/>
      <c r="CR1536" s="96"/>
      <c r="CS1536" s="96"/>
    </row>
    <row r="1537" spans="1:97" ht="18.75" customHeight="1" x14ac:dyDescent="0.2">
      <c r="A1537" s="3">
        <f t="shared" si="503"/>
        <v>1525</v>
      </c>
      <c r="B1537" s="263"/>
      <c r="C1537" s="263"/>
      <c r="D1537" s="263"/>
      <c r="E1537" s="259"/>
      <c r="F1537" s="259"/>
      <c r="G1537" s="43"/>
      <c r="H1537" s="264"/>
      <c r="I1537" s="261"/>
      <c r="J1537" s="106"/>
      <c r="K1537" s="247"/>
      <c r="L1537" s="247"/>
      <c r="M1537" s="247"/>
      <c r="N1537" s="248" t="str">
        <f>IF(AND(K1537&lt;&gt;"",L1537&lt;&gt;"",J1537&lt;&gt;""),ROUND(MIN(IF(OR(J1537="OZZ",J1537="ZZ"),5000,17300),TRUNC(0.75*(SUMIF($D$12:$D1537,$D1537,K$12:K1537)+SUMIF($D$12:$D1537,$D1537,L$12:L1537)),2)) - SUMIF($D$12:$D1536,$D1537,N$12:N1536),2),"")</f>
        <v/>
      </c>
      <c r="O1537" s="249" t="str">
        <f>IF(AND(K1537&lt;&gt;"",L1537&lt;&gt;"",M1537&lt;&gt;"",J1537&lt;&gt;"",AH1537&lt;&gt;""),IF(OR(J1537="OZZ",J1537="ZZ"),ROUND(0-SUMIF($D$12:$D1536,$D1537,O$12:O1536),2),IF(M1537=0,0,ROUND(MIN(MIN(17300,TRUNC(0.75*(SUMIF($D$12:$D$2012,$D1537,K$12:K$2012)+SUMIF($D$12:$D$2012,$D1537,L$12:L$2012)),2)+SUMIF($D$12:$D1537,$D1537,AH$12:AH1537))-SUMIF($D$12:$D1536,$D1537,O$12:O1536)-SUMIF($D$12:$D$2012,$D1537,N$12:N$2012),AH1537),2))),"")</f>
        <v/>
      </c>
      <c r="P1537" s="250" t="str">
        <f>IF(J1537&lt;&gt;"",1000 - SUMIF($D$12:$D1536,$D1537,P$12:P1536),"")</f>
        <v/>
      </c>
      <c r="Q1537" s="106"/>
      <c r="R1537" s="247"/>
      <c r="S1537" s="247"/>
      <c r="T1537" s="247"/>
      <c r="U1537" s="248" t="str">
        <f>IF(AND(R1537&lt;&gt;"",S1537&lt;&gt;"",Q1537&lt;&gt;""),ROUND(MIN(IF(OR(Q1537="OZZ",Q1537="ZZ"),5000,17300),TRUNC(0.75*(SUMIF($D$12:$D1537,$D1537,R$12:R1537)+SUMIF($D$12:$D1537,$D1537,S$12:S1537)),2)) - SUMIF($D$12:$D1536,$D1537,U$12:U1536),2),"")</f>
        <v/>
      </c>
      <c r="V1537" s="248" t="str">
        <f>IF(AND(R1537&lt;&gt;"",S1537&lt;&gt;"",T1537&lt;&gt;"",Q1537&lt;&gt;"",AL1537&lt;&gt;""),IF(OR(Q1537="OZZ",Q1537="ZZ"),ROUND(0-SUMIF($D$12:$D1536,$D1537,V$12:V1536),2),IF(T1537=0,0,ROUND(MIN(MIN(17300,TRUNC(0.75*(SUMIF($D$12:$D$2012,$D1537,R$12:R$2012)+SUMIF($D$12:$D$2012,$D1537,S$12:S$2012)),2)+SUMIF($D$12:$D1537,$D1537,AL$12:AL1537))-SUMIF($D$12:$D1536,$D1537,V$12:V1536)-SUMIF($D$12:$D$2012,$D1537,U$12:U$2012),AL1537),2))),"")</f>
        <v/>
      </c>
      <c r="W1537" s="250" t="str">
        <f>IF(Q1537&lt;&gt;"",1000 - SUMIF($D$12:$D1536,$D1537,W$12:W1536),"")</f>
        <v/>
      </c>
      <c r="X1537" s="106"/>
      <c r="Y1537" s="247"/>
      <c r="Z1537" s="247"/>
      <c r="AA1537" s="247"/>
      <c r="AB1537" s="248" t="str">
        <f>IF(AND(Y1537&lt;&gt;"",Z1537&lt;&gt;"",X1537&lt;&gt;""),ROUND(MIN(IF(OR(X1537="OZZ",X1537="ZZ"),5000,17300),TRUNC(0.75*(SUMIF($D$12:$D1537,$D1537,Y$12:Y1537)+SUMIF($D$12:$D1537,$D1537,Z$12:Z1537)),2)) - SUMIF($D$12:$D1536,$D1537,AB$12:AB1536),2),"")</f>
        <v/>
      </c>
      <c r="AC1537" s="251" t="str">
        <f>IF(AND(Y1537&lt;&gt;"",Z1537&lt;&gt;"",AA1537&lt;&gt;"",X1537&lt;&gt;"",AP1537&lt;&gt;""),IF(OR(X1537="OZZ",X1537="ZZ"),ROUND(0-SUMIF($D$12:$D1536,$D1537,AC$12:AC1536),2),IF(AA1537=0,0,ROUND(MIN(MIN(17300,TRUNC(0.75*(SUMIF($D$12:$D$2012,$D1537,Y$12:Y$2012)+SUMIF($D$12:$D$2012,$D1537,Z$12:Z$2012)),2)+SUMIF($D$12:$D1537,$D1537,AP$12:AP1537))-SUMIF($D$12:$D1536,$D1537,AC$12:AC1536)-SUMIF($D$12:$D$2012,$D1537,AB$12:AB$2012),AP1537),2))),"")</f>
        <v/>
      </c>
      <c r="AD1537" s="250" t="str">
        <f>IF(X1537&lt;&gt;"",1000 - SUMIF($D$12:$D1536,$D1537,AD$12:AD1536),"")</f>
        <v/>
      </c>
      <c r="AE1537" s="252"/>
      <c r="AF1537" s="253"/>
      <c r="AG1537" s="254"/>
      <c r="AH1537" s="255" t="str">
        <f t="shared" si="506"/>
        <v/>
      </c>
      <c r="AI1537" s="256"/>
      <c r="AJ1537" s="253"/>
      <c r="AK1537" s="254"/>
      <c r="AL1537" s="255" t="str">
        <f t="shared" si="507"/>
        <v/>
      </c>
      <c r="AM1537" s="256"/>
      <c r="AN1537" s="253"/>
      <c r="AO1537" s="254"/>
      <c r="AP1537" s="255" t="str">
        <f t="shared" si="485"/>
        <v/>
      </c>
      <c r="AQ1537" s="68"/>
      <c r="AR1537" s="68"/>
      <c r="AS1537" s="115"/>
      <c r="AT1537" s="68"/>
      <c r="AU1537" s="113" t="str">
        <f>IF(D1537&lt;&gt; "", IF(COUNTIF($D$12:$D1537,$D1537)&gt;1,0,IF(SUM(N1537,U1537,AB1537)&gt;0,IF(AND(X1537="",OR(Q1537&lt;&gt;"",J1537&lt;&gt;"")),IF(Q1537&lt;&gt;"",Q1537,IF(J1537&lt;&gt;"",J1537,0)),IF(AND(Q1537&lt;&gt;"",J1537&lt;&gt;"",Q1537=J1537),Q1537,X1537)),0)),"")</f>
        <v/>
      </c>
      <c r="AV1537" s="113" t="str">
        <f>IF(D1537&lt;&gt;"",IF(COUNTIF($D$12:$D1537,$D1537)&gt;1,0,IF(SUM(O1537,V1537,AC1537)&gt;0,IF(AND(X1537="",OR(Q1537&lt;&gt;"",J1537&lt;&gt;"")),IF(Q1537&lt;&gt;"",Q1537,IF(J1537&lt;&gt;"",J1537,0)),IF(AND(Q1537&lt;&gt;"",J1537&lt;&gt;"",Q1537=J1537),Q1537,X1537)),0)),"")</f>
        <v/>
      </c>
      <c r="AW1537" s="113" t="str">
        <f>IF(D1537&lt;&gt;"",IF(COUNTIF($D$12:$D1537,$D1537)&gt;1,0,IF(SUM(P1537,W1537,AD1537)&gt;0,IF(AND(X1537="",OR(Q1537&lt;&gt;"",J1537&lt;&gt;"")),IF(Q1537&lt;&gt;"",Q1537,IF(J1537&lt;&gt;"",J1537,0)),IF(AND(Q1537&lt;&gt;"",J1537&lt;&gt;"",Q1537=J1537),Q1537,X1537)),0)),"")</f>
        <v/>
      </c>
      <c r="AX1537" s="68" t="str">
        <f t="shared" si="486"/>
        <v/>
      </c>
      <c r="AY1537" s="68" t="str">
        <f t="shared" si="487"/>
        <v/>
      </c>
      <c r="AZ1537" s="68" t="str">
        <f t="shared" si="488"/>
        <v/>
      </c>
      <c r="BA1537" s="68" t="str">
        <f t="shared" si="489"/>
        <v/>
      </c>
      <c r="BB1537" s="68" t="str">
        <f t="shared" si="490"/>
        <v/>
      </c>
      <c r="BC1537" s="68" t="str">
        <f t="shared" si="491"/>
        <v/>
      </c>
      <c r="BD1537" s="68" t="str">
        <f t="shared" si="492"/>
        <v/>
      </c>
      <c r="BE1537" s="62" t="str">
        <f t="shared" si="493"/>
        <v/>
      </c>
      <c r="BF1537" s="62" t="str">
        <f t="shared" si="494"/>
        <v/>
      </c>
      <c r="BG1537" s="62"/>
      <c r="BH1537" s="62" t="str">
        <f t="shared" si="495"/>
        <v/>
      </c>
      <c r="BI1537" s="62" t="str">
        <f t="shared" si="496"/>
        <v/>
      </c>
      <c r="BJ1537" s="114"/>
      <c r="BK1537" s="62" t="str">
        <f t="shared" si="497"/>
        <v/>
      </c>
      <c r="BL1537" s="62" t="str">
        <f t="shared" si="498"/>
        <v/>
      </c>
      <c r="BM1537" s="62" t="str">
        <f t="shared" si="499"/>
        <v/>
      </c>
      <c r="BN1537" s="62" t="str">
        <f t="shared" si="500"/>
        <v/>
      </c>
      <c r="BO1537" s="62" t="str">
        <f t="shared" si="501"/>
        <v/>
      </c>
      <c r="BP1537" s="62" t="str">
        <f t="shared" si="502"/>
        <v/>
      </c>
      <c r="BQ1537" s="96"/>
      <c r="BR1537" s="96"/>
      <c r="BS1537" s="96"/>
      <c r="BT1537" s="96"/>
      <c r="BU1537" s="96"/>
      <c r="BV1537" s="96"/>
      <c r="BW1537" s="96"/>
      <c r="BX1537" s="96"/>
      <c r="BY1537" s="96"/>
      <c r="BZ1537" s="96"/>
      <c r="CA1537" s="96"/>
      <c r="CB1537" s="96"/>
      <c r="CC1537" s="96"/>
      <c r="CD1537" s="96"/>
      <c r="CE1537" s="96"/>
      <c r="CF1537" s="96"/>
      <c r="CG1537" s="96"/>
      <c r="CH1537" s="96"/>
      <c r="CI1537" s="96"/>
      <c r="CJ1537" s="96"/>
      <c r="CK1537" s="96"/>
      <c r="CL1537" s="96"/>
      <c r="CM1537" s="96"/>
      <c r="CN1537" s="96"/>
      <c r="CO1537" s="96"/>
      <c r="CP1537" s="96"/>
      <c r="CQ1537" s="96"/>
      <c r="CR1537" s="96"/>
      <c r="CS1537" s="96"/>
    </row>
    <row r="1538" spans="1:97" ht="18.75" customHeight="1" x14ac:dyDescent="0.2">
      <c r="A1538" s="3">
        <f t="shared" si="503"/>
        <v>1526</v>
      </c>
      <c r="B1538" s="263"/>
      <c r="C1538" s="263"/>
      <c r="D1538" s="263"/>
      <c r="E1538" s="259"/>
      <c r="F1538" s="259"/>
      <c r="G1538" s="43"/>
      <c r="H1538" s="264"/>
      <c r="I1538" s="261"/>
      <c r="J1538" s="106"/>
      <c r="K1538" s="247"/>
      <c r="L1538" s="247"/>
      <c r="M1538" s="247"/>
      <c r="N1538" s="248" t="str">
        <f>IF(AND(K1538&lt;&gt;"",L1538&lt;&gt;"",J1538&lt;&gt;""),ROUND(MIN(IF(OR(J1538="OZZ",J1538="ZZ"),5000,17300),TRUNC(0.75*(SUMIF($D$12:$D1538,$D1538,K$12:K1538)+SUMIF($D$12:$D1538,$D1538,L$12:L1538)),2)) - SUMIF($D$12:$D1537,$D1538,N$12:N1537),2),"")</f>
        <v/>
      </c>
      <c r="O1538" s="249" t="str">
        <f>IF(AND(K1538&lt;&gt;"",L1538&lt;&gt;"",M1538&lt;&gt;"",J1538&lt;&gt;"",AH1538&lt;&gt;""),IF(OR(J1538="OZZ",J1538="ZZ"),ROUND(0-SUMIF($D$12:$D1537,$D1538,O$12:O1537),2),IF(M1538=0,0,ROUND(MIN(MIN(17300,TRUNC(0.75*(SUMIF($D$12:$D$2012,$D1538,K$12:K$2012)+SUMIF($D$12:$D$2012,$D1538,L$12:L$2012)),2)+SUMIF($D$12:$D1538,$D1538,AH$12:AH1538))-SUMIF($D$12:$D1537,$D1538,O$12:O1537)-SUMIF($D$12:$D$2012,$D1538,N$12:N$2012),AH1538),2))),"")</f>
        <v/>
      </c>
      <c r="P1538" s="250" t="str">
        <f>IF(J1538&lt;&gt;"",1000 - SUMIF($D$12:$D1537,$D1538,P$12:P1537),"")</f>
        <v/>
      </c>
      <c r="Q1538" s="106"/>
      <c r="R1538" s="247"/>
      <c r="S1538" s="247"/>
      <c r="T1538" s="247"/>
      <c r="U1538" s="248" t="str">
        <f>IF(AND(R1538&lt;&gt;"",S1538&lt;&gt;"",Q1538&lt;&gt;""),ROUND(MIN(IF(OR(Q1538="OZZ",Q1538="ZZ"),5000,17300),TRUNC(0.75*(SUMIF($D$12:$D1538,$D1538,R$12:R1538)+SUMIF($D$12:$D1538,$D1538,S$12:S1538)),2)) - SUMIF($D$12:$D1537,$D1538,U$12:U1537),2),"")</f>
        <v/>
      </c>
      <c r="V1538" s="248" t="str">
        <f>IF(AND(R1538&lt;&gt;"",S1538&lt;&gt;"",T1538&lt;&gt;"",Q1538&lt;&gt;"",AL1538&lt;&gt;""),IF(OR(Q1538="OZZ",Q1538="ZZ"),ROUND(0-SUMIF($D$12:$D1537,$D1538,V$12:V1537),2),IF(T1538=0,0,ROUND(MIN(MIN(17300,TRUNC(0.75*(SUMIF($D$12:$D$2012,$D1538,R$12:R$2012)+SUMIF($D$12:$D$2012,$D1538,S$12:S$2012)),2)+SUMIF($D$12:$D1538,$D1538,AL$12:AL1538))-SUMIF($D$12:$D1537,$D1538,V$12:V1537)-SUMIF($D$12:$D$2012,$D1538,U$12:U$2012),AL1538),2))),"")</f>
        <v/>
      </c>
      <c r="W1538" s="250" t="str">
        <f>IF(Q1538&lt;&gt;"",1000 - SUMIF($D$12:$D1537,$D1538,W$12:W1537),"")</f>
        <v/>
      </c>
      <c r="X1538" s="106"/>
      <c r="Y1538" s="247"/>
      <c r="Z1538" s="247"/>
      <c r="AA1538" s="247"/>
      <c r="AB1538" s="248" t="str">
        <f>IF(AND(Y1538&lt;&gt;"",Z1538&lt;&gt;"",X1538&lt;&gt;""),ROUND(MIN(IF(OR(X1538="OZZ",X1538="ZZ"),5000,17300),TRUNC(0.75*(SUMIF($D$12:$D1538,$D1538,Y$12:Y1538)+SUMIF($D$12:$D1538,$D1538,Z$12:Z1538)),2)) - SUMIF($D$12:$D1537,$D1538,AB$12:AB1537),2),"")</f>
        <v/>
      </c>
      <c r="AC1538" s="251" t="str">
        <f>IF(AND(Y1538&lt;&gt;"",Z1538&lt;&gt;"",AA1538&lt;&gt;"",X1538&lt;&gt;"",AP1538&lt;&gt;""),IF(OR(X1538="OZZ",X1538="ZZ"),ROUND(0-SUMIF($D$12:$D1537,$D1538,AC$12:AC1537),2),IF(AA1538=0,0,ROUND(MIN(MIN(17300,TRUNC(0.75*(SUMIF($D$12:$D$2012,$D1538,Y$12:Y$2012)+SUMIF($D$12:$D$2012,$D1538,Z$12:Z$2012)),2)+SUMIF($D$12:$D1538,$D1538,AP$12:AP1538))-SUMIF($D$12:$D1537,$D1538,AC$12:AC1537)-SUMIF($D$12:$D$2012,$D1538,AB$12:AB$2012),AP1538),2))),"")</f>
        <v/>
      </c>
      <c r="AD1538" s="250" t="str">
        <f>IF(X1538&lt;&gt;"",1000 - SUMIF($D$12:$D1537,$D1538,AD$12:AD1537),"")</f>
        <v/>
      </c>
      <c r="AE1538" s="252"/>
      <c r="AF1538" s="253"/>
      <c r="AG1538" s="254"/>
      <c r="AH1538" s="255" t="str">
        <f t="shared" si="506"/>
        <v/>
      </c>
      <c r="AI1538" s="256"/>
      <c r="AJ1538" s="253"/>
      <c r="AK1538" s="254"/>
      <c r="AL1538" s="255" t="str">
        <f t="shared" si="507"/>
        <v/>
      </c>
      <c r="AM1538" s="256"/>
      <c r="AN1538" s="253"/>
      <c r="AO1538" s="254"/>
      <c r="AP1538" s="255" t="str">
        <f t="shared" si="485"/>
        <v/>
      </c>
      <c r="AQ1538" s="68"/>
      <c r="AR1538" s="68"/>
      <c r="AS1538" s="115"/>
      <c r="AT1538" s="68"/>
      <c r="AU1538" s="113" t="str">
        <f>IF(D1538&lt;&gt; "", IF(COUNTIF($D$12:$D1538,$D1538)&gt;1,0,IF(SUM(N1538,U1538,AB1538)&gt;0,IF(AND(X1538="",OR(Q1538&lt;&gt;"",J1538&lt;&gt;"")),IF(Q1538&lt;&gt;"",Q1538,IF(J1538&lt;&gt;"",J1538,0)),IF(AND(Q1538&lt;&gt;"",J1538&lt;&gt;"",Q1538=J1538),Q1538,X1538)),0)),"")</f>
        <v/>
      </c>
      <c r="AV1538" s="113" t="str">
        <f>IF(D1538&lt;&gt;"",IF(COUNTIF($D$12:$D1538,$D1538)&gt;1,0,IF(SUM(O1538,V1538,AC1538)&gt;0,IF(AND(X1538="",OR(Q1538&lt;&gt;"",J1538&lt;&gt;"")),IF(Q1538&lt;&gt;"",Q1538,IF(J1538&lt;&gt;"",J1538,0)),IF(AND(Q1538&lt;&gt;"",J1538&lt;&gt;"",Q1538=J1538),Q1538,X1538)),0)),"")</f>
        <v/>
      </c>
      <c r="AW1538" s="113" t="str">
        <f>IF(D1538&lt;&gt;"",IF(COUNTIF($D$12:$D1538,$D1538)&gt;1,0,IF(SUM(P1538,W1538,AD1538)&gt;0,IF(AND(X1538="",OR(Q1538&lt;&gt;"",J1538&lt;&gt;"")),IF(Q1538&lt;&gt;"",Q1538,IF(J1538&lt;&gt;"",J1538,0)),IF(AND(Q1538&lt;&gt;"",J1538&lt;&gt;"",Q1538=J1538),Q1538,X1538)),0)),"")</f>
        <v/>
      </c>
      <c r="AX1538" s="68" t="str">
        <f t="shared" si="486"/>
        <v/>
      </c>
      <c r="AY1538" s="68" t="str">
        <f t="shared" si="487"/>
        <v/>
      </c>
      <c r="AZ1538" s="68" t="str">
        <f t="shared" si="488"/>
        <v/>
      </c>
      <c r="BA1538" s="68" t="str">
        <f t="shared" si="489"/>
        <v/>
      </c>
      <c r="BB1538" s="68" t="str">
        <f t="shared" si="490"/>
        <v/>
      </c>
      <c r="BC1538" s="68" t="str">
        <f t="shared" si="491"/>
        <v/>
      </c>
      <c r="BD1538" s="68" t="str">
        <f t="shared" si="492"/>
        <v/>
      </c>
      <c r="BE1538" s="62" t="str">
        <f t="shared" si="493"/>
        <v/>
      </c>
      <c r="BF1538" s="62" t="str">
        <f t="shared" si="494"/>
        <v/>
      </c>
      <c r="BG1538" s="62"/>
      <c r="BH1538" s="62" t="str">
        <f t="shared" si="495"/>
        <v/>
      </c>
      <c r="BI1538" s="62" t="str">
        <f t="shared" si="496"/>
        <v/>
      </c>
      <c r="BJ1538" s="114"/>
      <c r="BK1538" s="62" t="str">
        <f t="shared" si="497"/>
        <v/>
      </c>
      <c r="BL1538" s="62" t="str">
        <f t="shared" si="498"/>
        <v/>
      </c>
      <c r="BM1538" s="62" t="str">
        <f t="shared" si="499"/>
        <v/>
      </c>
      <c r="BN1538" s="62" t="str">
        <f t="shared" si="500"/>
        <v/>
      </c>
      <c r="BO1538" s="62" t="str">
        <f t="shared" si="501"/>
        <v/>
      </c>
      <c r="BP1538" s="62" t="str">
        <f t="shared" si="502"/>
        <v/>
      </c>
      <c r="BQ1538" s="96"/>
      <c r="BR1538" s="96"/>
      <c r="BS1538" s="96"/>
      <c r="BT1538" s="96"/>
      <c r="BU1538" s="96"/>
      <c r="BV1538" s="96"/>
      <c r="BW1538" s="96"/>
      <c r="BX1538" s="96"/>
      <c r="BY1538" s="96"/>
      <c r="BZ1538" s="96"/>
      <c r="CA1538" s="96"/>
      <c r="CB1538" s="96"/>
      <c r="CC1538" s="96"/>
      <c r="CD1538" s="96"/>
      <c r="CE1538" s="96"/>
      <c r="CF1538" s="96"/>
      <c r="CG1538" s="96"/>
      <c r="CH1538" s="96"/>
      <c r="CI1538" s="96"/>
      <c r="CJ1538" s="96"/>
      <c r="CK1538" s="96"/>
      <c r="CL1538" s="96"/>
      <c r="CM1538" s="96"/>
      <c r="CN1538" s="96"/>
      <c r="CO1538" s="96"/>
      <c r="CP1538" s="96"/>
      <c r="CQ1538" s="96"/>
      <c r="CR1538" s="96"/>
      <c r="CS1538" s="96"/>
    </row>
    <row r="1539" spans="1:97" ht="18.75" customHeight="1" x14ac:dyDescent="0.2">
      <c r="A1539" s="3">
        <f t="shared" si="503"/>
        <v>1527</v>
      </c>
      <c r="B1539" s="263"/>
      <c r="C1539" s="263"/>
      <c r="D1539" s="263"/>
      <c r="E1539" s="259"/>
      <c r="F1539" s="259"/>
      <c r="G1539" s="43"/>
      <c r="H1539" s="264"/>
      <c r="I1539" s="261"/>
      <c r="J1539" s="106"/>
      <c r="K1539" s="247"/>
      <c r="L1539" s="247"/>
      <c r="M1539" s="247"/>
      <c r="N1539" s="248" t="str">
        <f>IF(AND(K1539&lt;&gt;"",L1539&lt;&gt;"",J1539&lt;&gt;""),ROUND(MIN(IF(OR(J1539="OZZ",J1539="ZZ"),5000,17300),TRUNC(0.75*(SUMIF($D$12:$D1539,$D1539,K$12:K1539)+SUMIF($D$12:$D1539,$D1539,L$12:L1539)),2)) - SUMIF($D$12:$D1538,$D1539,N$12:N1538),2),"")</f>
        <v/>
      </c>
      <c r="O1539" s="249" t="str">
        <f>IF(AND(K1539&lt;&gt;"",L1539&lt;&gt;"",M1539&lt;&gt;"",J1539&lt;&gt;"",AH1539&lt;&gt;""),IF(OR(J1539="OZZ",J1539="ZZ"),ROUND(0-SUMIF($D$12:$D1538,$D1539,O$12:O1538),2),IF(M1539=0,0,ROUND(MIN(MIN(17300,TRUNC(0.75*(SUMIF($D$12:$D$2012,$D1539,K$12:K$2012)+SUMIF($D$12:$D$2012,$D1539,L$12:L$2012)),2)+SUMIF($D$12:$D1539,$D1539,AH$12:AH1539))-SUMIF($D$12:$D1538,$D1539,O$12:O1538)-SUMIF($D$12:$D$2012,$D1539,N$12:N$2012),AH1539),2))),"")</f>
        <v/>
      </c>
      <c r="P1539" s="250" t="str">
        <f>IF(J1539&lt;&gt;"",1000 - SUMIF($D$12:$D1538,$D1539,P$12:P1538),"")</f>
        <v/>
      </c>
      <c r="Q1539" s="106"/>
      <c r="R1539" s="247"/>
      <c r="S1539" s="247"/>
      <c r="T1539" s="247"/>
      <c r="U1539" s="248" t="str">
        <f>IF(AND(R1539&lt;&gt;"",S1539&lt;&gt;"",Q1539&lt;&gt;""),ROUND(MIN(IF(OR(Q1539="OZZ",Q1539="ZZ"),5000,17300),TRUNC(0.75*(SUMIF($D$12:$D1539,$D1539,R$12:R1539)+SUMIF($D$12:$D1539,$D1539,S$12:S1539)),2)) - SUMIF($D$12:$D1538,$D1539,U$12:U1538),2),"")</f>
        <v/>
      </c>
      <c r="V1539" s="248" t="str">
        <f>IF(AND(R1539&lt;&gt;"",S1539&lt;&gt;"",T1539&lt;&gt;"",Q1539&lt;&gt;"",AL1539&lt;&gt;""),IF(OR(Q1539="OZZ",Q1539="ZZ"),ROUND(0-SUMIF($D$12:$D1538,$D1539,V$12:V1538),2),IF(T1539=0,0,ROUND(MIN(MIN(17300,TRUNC(0.75*(SUMIF($D$12:$D$2012,$D1539,R$12:R$2012)+SUMIF($D$12:$D$2012,$D1539,S$12:S$2012)),2)+SUMIF($D$12:$D1539,$D1539,AL$12:AL1539))-SUMIF($D$12:$D1538,$D1539,V$12:V1538)-SUMIF($D$12:$D$2012,$D1539,U$12:U$2012),AL1539),2))),"")</f>
        <v/>
      </c>
      <c r="W1539" s="250" t="str">
        <f>IF(Q1539&lt;&gt;"",1000 - SUMIF($D$12:$D1538,$D1539,W$12:W1538),"")</f>
        <v/>
      </c>
      <c r="X1539" s="106"/>
      <c r="Y1539" s="247"/>
      <c r="Z1539" s="247"/>
      <c r="AA1539" s="247"/>
      <c r="AB1539" s="248" t="str">
        <f>IF(AND(Y1539&lt;&gt;"",Z1539&lt;&gt;"",X1539&lt;&gt;""),ROUND(MIN(IF(OR(X1539="OZZ",X1539="ZZ"),5000,17300),TRUNC(0.75*(SUMIF($D$12:$D1539,$D1539,Y$12:Y1539)+SUMIF($D$12:$D1539,$D1539,Z$12:Z1539)),2)) - SUMIF($D$12:$D1538,$D1539,AB$12:AB1538),2),"")</f>
        <v/>
      </c>
      <c r="AC1539" s="251" t="str">
        <f>IF(AND(Y1539&lt;&gt;"",Z1539&lt;&gt;"",AA1539&lt;&gt;"",X1539&lt;&gt;"",AP1539&lt;&gt;""),IF(OR(X1539="OZZ",X1539="ZZ"),ROUND(0-SUMIF($D$12:$D1538,$D1539,AC$12:AC1538),2),IF(AA1539=0,0,ROUND(MIN(MIN(17300,TRUNC(0.75*(SUMIF($D$12:$D$2012,$D1539,Y$12:Y$2012)+SUMIF($D$12:$D$2012,$D1539,Z$12:Z$2012)),2)+SUMIF($D$12:$D1539,$D1539,AP$12:AP1539))-SUMIF($D$12:$D1538,$D1539,AC$12:AC1538)-SUMIF($D$12:$D$2012,$D1539,AB$12:AB$2012),AP1539),2))),"")</f>
        <v/>
      </c>
      <c r="AD1539" s="250" t="str">
        <f>IF(X1539&lt;&gt;"",1000 - SUMIF($D$12:$D1538,$D1539,AD$12:AD1538),"")</f>
        <v/>
      </c>
      <c r="AE1539" s="252"/>
      <c r="AF1539" s="253"/>
      <c r="AG1539" s="254"/>
      <c r="AH1539" s="255" t="str">
        <f t="shared" si="506"/>
        <v/>
      </c>
      <c r="AI1539" s="256"/>
      <c r="AJ1539" s="253"/>
      <c r="AK1539" s="254"/>
      <c r="AL1539" s="255" t="str">
        <f t="shared" si="507"/>
        <v/>
      </c>
      <c r="AM1539" s="256"/>
      <c r="AN1539" s="253"/>
      <c r="AO1539" s="254"/>
      <c r="AP1539" s="255" t="str">
        <f t="shared" si="485"/>
        <v/>
      </c>
      <c r="AQ1539" s="68"/>
      <c r="AR1539" s="68"/>
      <c r="AS1539" s="115"/>
      <c r="AT1539" s="68"/>
      <c r="AU1539" s="113" t="str">
        <f>IF(D1539&lt;&gt; "", IF(COUNTIF($D$12:$D1539,$D1539)&gt;1,0,IF(SUM(N1539,U1539,AB1539)&gt;0,IF(AND(X1539="",OR(Q1539&lt;&gt;"",J1539&lt;&gt;"")),IF(Q1539&lt;&gt;"",Q1539,IF(J1539&lt;&gt;"",J1539,0)),IF(AND(Q1539&lt;&gt;"",J1539&lt;&gt;"",Q1539=J1539),Q1539,X1539)),0)),"")</f>
        <v/>
      </c>
      <c r="AV1539" s="113" t="str">
        <f>IF(D1539&lt;&gt;"",IF(COUNTIF($D$12:$D1539,$D1539)&gt;1,0,IF(SUM(O1539,V1539,AC1539)&gt;0,IF(AND(X1539="",OR(Q1539&lt;&gt;"",J1539&lt;&gt;"")),IF(Q1539&lt;&gt;"",Q1539,IF(J1539&lt;&gt;"",J1539,0)),IF(AND(Q1539&lt;&gt;"",J1539&lt;&gt;"",Q1539=J1539),Q1539,X1539)),0)),"")</f>
        <v/>
      </c>
      <c r="AW1539" s="113" t="str">
        <f>IF(D1539&lt;&gt;"",IF(COUNTIF($D$12:$D1539,$D1539)&gt;1,0,IF(SUM(P1539,W1539,AD1539)&gt;0,IF(AND(X1539="",OR(Q1539&lt;&gt;"",J1539&lt;&gt;"")),IF(Q1539&lt;&gt;"",Q1539,IF(J1539&lt;&gt;"",J1539,0)),IF(AND(Q1539&lt;&gt;"",J1539&lt;&gt;"",Q1539=J1539),Q1539,X1539)),0)),"")</f>
        <v/>
      </c>
      <c r="AX1539" s="68" t="str">
        <f t="shared" si="486"/>
        <v/>
      </c>
      <c r="AY1539" s="68" t="str">
        <f t="shared" si="487"/>
        <v/>
      </c>
      <c r="AZ1539" s="68" t="str">
        <f t="shared" si="488"/>
        <v/>
      </c>
      <c r="BA1539" s="68" t="str">
        <f t="shared" si="489"/>
        <v/>
      </c>
      <c r="BB1539" s="68" t="str">
        <f t="shared" si="490"/>
        <v/>
      </c>
      <c r="BC1539" s="68" t="str">
        <f t="shared" si="491"/>
        <v/>
      </c>
      <c r="BD1539" s="68" t="str">
        <f t="shared" si="492"/>
        <v/>
      </c>
      <c r="BE1539" s="62" t="str">
        <f t="shared" si="493"/>
        <v/>
      </c>
      <c r="BF1539" s="62" t="str">
        <f t="shared" si="494"/>
        <v/>
      </c>
      <c r="BG1539" s="62"/>
      <c r="BH1539" s="62" t="str">
        <f t="shared" si="495"/>
        <v/>
      </c>
      <c r="BI1539" s="62" t="str">
        <f t="shared" si="496"/>
        <v/>
      </c>
      <c r="BJ1539" s="114"/>
      <c r="BK1539" s="62" t="str">
        <f t="shared" si="497"/>
        <v/>
      </c>
      <c r="BL1539" s="62" t="str">
        <f t="shared" si="498"/>
        <v/>
      </c>
      <c r="BM1539" s="62" t="str">
        <f t="shared" si="499"/>
        <v/>
      </c>
      <c r="BN1539" s="62" t="str">
        <f t="shared" si="500"/>
        <v/>
      </c>
      <c r="BO1539" s="62" t="str">
        <f t="shared" si="501"/>
        <v/>
      </c>
      <c r="BP1539" s="62" t="str">
        <f t="shared" si="502"/>
        <v/>
      </c>
      <c r="BQ1539" s="96"/>
      <c r="BR1539" s="96"/>
      <c r="BS1539" s="96"/>
      <c r="BT1539" s="96"/>
      <c r="BU1539" s="96"/>
      <c r="BV1539" s="96"/>
      <c r="BW1539" s="96"/>
      <c r="BX1539" s="96"/>
      <c r="BY1539" s="96"/>
      <c r="BZ1539" s="96"/>
      <c r="CA1539" s="96"/>
      <c r="CB1539" s="96"/>
      <c r="CC1539" s="96"/>
      <c r="CD1539" s="96"/>
      <c r="CE1539" s="96"/>
      <c r="CF1539" s="96"/>
      <c r="CG1539" s="96"/>
      <c r="CH1539" s="96"/>
      <c r="CI1539" s="96"/>
      <c r="CJ1539" s="96"/>
      <c r="CK1539" s="96"/>
      <c r="CL1539" s="96"/>
      <c r="CM1539" s="96"/>
      <c r="CN1539" s="96"/>
      <c r="CO1539" s="96"/>
      <c r="CP1539" s="96"/>
      <c r="CQ1539" s="96"/>
      <c r="CR1539" s="96"/>
      <c r="CS1539" s="96"/>
    </row>
    <row r="1540" spans="1:97" ht="18.75" customHeight="1" x14ac:dyDescent="0.2">
      <c r="A1540" s="3">
        <f t="shared" si="503"/>
        <v>1528</v>
      </c>
      <c r="B1540" s="263"/>
      <c r="C1540" s="263"/>
      <c r="D1540" s="263"/>
      <c r="E1540" s="259"/>
      <c r="F1540" s="259"/>
      <c r="G1540" s="43"/>
      <c r="H1540" s="264"/>
      <c r="I1540" s="261"/>
      <c r="J1540" s="106"/>
      <c r="K1540" s="247"/>
      <c r="L1540" s="247"/>
      <c r="M1540" s="247"/>
      <c r="N1540" s="248" t="str">
        <f>IF(AND(K1540&lt;&gt;"",L1540&lt;&gt;"",J1540&lt;&gt;""),ROUND(MIN(IF(OR(J1540="OZZ",J1540="ZZ"),5000,17300),TRUNC(0.75*(SUMIF($D$12:$D1540,$D1540,K$12:K1540)+SUMIF($D$12:$D1540,$D1540,L$12:L1540)),2)) - SUMIF($D$12:$D1539,$D1540,N$12:N1539),2),"")</f>
        <v/>
      </c>
      <c r="O1540" s="249" t="str">
        <f>IF(AND(K1540&lt;&gt;"",L1540&lt;&gt;"",M1540&lt;&gt;"",J1540&lt;&gt;"",AH1540&lt;&gt;""),IF(OR(J1540="OZZ",J1540="ZZ"),ROUND(0-SUMIF($D$12:$D1539,$D1540,O$12:O1539),2),IF(M1540=0,0,ROUND(MIN(MIN(17300,TRUNC(0.75*(SUMIF($D$12:$D$2012,$D1540,K$12:K$2012)+SUMIF($D$12:$D$2012,$D1540,L$12:L$2012)),2)+SUMIF($D$12:$D1540,$D1540,AH$12:AH1540))-SUMIF($D$12:$D1539,$D1540,O$12:O1539)-SUMIF($D$12:$D$2012,$D1540,N$12:N$2012),AH1540),2))),"")</f>
        <v/>
      </c>
      <c r="P1540" s="250" t="str">
        <f>IF(J1540&lt;&gt;"",1000 - SUMIF($D$12:$D1539,$D1540,P$12:P1539),"")</f>
        <v/>
      </c>
      <c r="Q1540" s="106"/>
      <c r="R1540" s="247"/>
      <c r="S1540" s="247"/>
      <c r="T1540" s="247"/>
      <c r="U1540" s="248" t="str">
        <f>IF(AND(R1540&lt;&gt;"",S1540&lt;&gt;"",Q1540&lt;&gt;""),ROUND(MIN(IF(OR(Q1540="OZZ",Q1540="ZZ"),5000,17300),TRUNC(0.75*(SUMIF($D$12:$D1540,$D1540,R$12:R1540)+SUMIF($D$12:$D1540,$D1540,S$12:S1540)),2)) - SUMIF($D$12:$D1539,$D1540,U$12:U1539),2),"")</f>
        <v/>
      </c>
      <c r="V1540" s="248" t="str">
        <f>IF(AND(R1540&lt;&gt;"",S1540&lt;&gt;"",T1540&lt;&gt;"",Q1540&lt;&gt;"",AL1540&lt;&gt;""),IF(OR(Q1540="OZZ",Q1540="ZZ"),ROUND(0-SUMIF($D$12:$D1539,$D1540,V$12:V1539),2),IF(T1540=0,0,ROUND(MIN(MIN(17300,TRUNC(0.75*(SUMIF($D$12:$D$2012,$D1540,R$12:R$2012)+SUMIF($D$12:$D$2012,$D1540,S$12:S$2012)),2)+SUMIF($D$12:$D1540,$D1540,AL$12:AL1540))-SUMIF($D$12:$D1539,$D1540,V$12:V1539)-SUMIF($D$12:$D$2012,$D1540,U$12:U$2012),AL1540),2))),"")</f>
        <v/>
      </c>
      <c r="W1540" s="250" t="str">
        <f>IF(Q1540&lt;&gt;"",1000 - SUMIF($D$12:$D1539,$D1540,W$12:W1539),"")</f>
        <v/>
      </c>
      <c r="X1540" s="106"/>
      <c r="Y1540" s="247"/>
      <c r="Z1540" s="247"/>
      <c r="AA1540" s="247"/>
      <c r="AB1540" s="248" t="str">
        <f>IF(AND(Y1540&lt;&gt;"",Z1540&lt;&gt;"",X1540&lt;&gt;""),ROUND(MIN(IF(OR(X1540="OZZ",X1540="ZZ"),5000,17300),TRUNC(0.75*(SUMIF($D$12:$D1540,$D1540,Y$12:Y1540)+SUMIF($D$12:$D1540,$D1540,Z$12:Z1540)),2)) - SUMIF($D$12:$D1539,$D1540,AB$12:AB1539),2),"")</f>
        <v/>
      </c>
      <c r="AC1540" s="251" t="str">
        <f>IF(AND(Y1540&lt;&gt;"",Z1540&lt;&gt;"",AA1540&lt;&gt;"",X1540&lt;&gt;"",AP1540&lt;&gt;""),IF(OR(X1540="OZZ",X1540="ZZ"),ROUND(0-SUMIF($D$12:$D1539,$D1540,AC$12:AC1539),2),IF(AA1540=0,0,ROUND(MIN(MIN(17300,TRUNC(0.75*(SUMIF($D$12:$D$2012,$D1540,Y$12:Y$2012)+SUMIF($D$12:$D$2012,$D1540,Z$12:Z$2012)),2)+SUMIF($D$12:$D1540,$D1540,AP$12:AP1540))-SUMIF($D$12:$D1539,$D1540,AC$12:AC1539)-SUMIF($D$12:$D$2012,$D1540,AB$12:AB$2012),AP1540),2))),"")</f>
        <v/>
      </c>
      <c r="AD1540" s="250" t="str">
        <f>IF(X1540&lt;&gt;"",1000 - SUMIF($D$12:$D1539,$D1540,AD$12:AD1539),"")</f>
        <v/>
      </c>
      <c r="AE1540" s="252"/>
      <c r="AF1540" s="253"/>
      <c r="AG1540" s="254"/>
      <c r="AH1540" s="255" t="str">
        <f t="shared" si="506"/>
        <v/>
      </c>
      <c r="AI1540" s="256"/>
      <c r="AJ1540" s="253"/>
      <c r="AK1540" s="254"/>
      <c r="AL1540" s="255" t="str">
        <f t="shared" si="507"/>
        <v/>
      </c>
      <c r="AM1540" s="256"/>
      <c r="AN1540" s="253"/>
      <c r="AO1540" s="254"/>
      <c r="AP1540" s="255" t="str">
        <f t="shared" si="485"/>
        <v/>
      </c>
      <c r="AQ1540" s="68"/>
      <c r="AR1540" s="68"/>
      <c r="AS1540" s="115"/>
      <c r="AT1540" s="68"/>
      <c r="AU1540" s="113" t="str">
        <f>IF(D1540&lt;&gt; "", IF(COUNTIF($D$12:$D1540,$D1540)&gt;1,0,IF(SUM(N1540,U1540,AB1540)&gt;0,IF(AND(X1540="",OR(Q1540&lt;&gt;"",J1540&lt;&gt;"")),IF(Q1540&lt;&gt;"",Q1540,IF(J1540&lt;&gt;"",J1540,0)),IF(AND(Q1540&lt;&gt;"",J1540&lt;&gt;"",Q1540=J1540),Q1540,X1540)),0)),"")</f>
        <v/>
      </c>
      <c r="AV1540" s="113" t="str">
        <f>IF(D1540&lt;&gt;"",IF(COUNTIF($D$12:$D1540,$D1540)&gt;1,0,IF(SUM(O1540,V1540,AC1540)&gt;0,IF(AND(X1540="",OR(Q1540&lt;&gt;"",J1540&lt;&gt;"")),IF(Q1540&lt;&gt;"",Q1540,IF(J1540&lt;&gt;"",J1540,0)),IF(AND(Q1540&lt;&gt;"",J1540&lt;&gt;"",Q1540=J1540),Q1540,X1540)),0)),"")</f>
        <v/>
      </c>
      <c r="AW1540" s="113" t="str">
        <f>IF(D1540&lt;&gt;"",IF(COUNTIF($D$12:$D1540,$D1540)&gt;1,0,IF(SUM(P1540,W1540,AD1540)&gt;0,IF(AND(X1540="",OR(Q1540&lt;&gt;"",J1540&lt;&gt;"")),IF(Q1540&lt;&gt;"",Q1540,IF(J1540&lt;&gt;"",J1540,0)),IF(AND(Q1540&lt;&gt;"",J1540&lt;&gt;"",Q1540=J1540),Q1540,X1540)),0)),"")</f>
        <v/>
      </c>
      <c r="AX1540" s="68" t="str">
        <f t="shared" si="486"/>
        <v/>
      </c>
      <c r="AY1540" s="68" t="str">
        <f t="shared" si="487"/>
        <v/>
      </c>
      <c r="AZ1540" s="68" t="str">
        <f t="shared" si="488"/>
        <v/>
      </c>
      <c r="BA1540" s="68" t="str">
        <f t="shared" si="489"/>
        <v/>
      </c>
      <c r="BB1540" s="68" t="str">
        <f t="shared" si="490"/>
        <v/>
      </c>
      <c r="BC1540" s="68" t="str">
        <f t="shared" si="491"/>
        <v/>
      </c>
      <c r="BD1540" s="68" t="str">
        <f t="shared" si="492"/>
        <v/>
      </c>
      <c r="BE1540" s="62" t="str">
        <f t="shared" si="493"/>
        <v/>
      </c>
      <c r="BF1540" s="62" t="str">
        <f t="shared" si="494"/>
        <v/>
      </c>
      <c r="BG1540" s="62"/>
      <c r="BH1540" s="62" t="str">
        <f t="shared" si="495"/>
        <v/>
      </c>
      <c r="BI1540" s="62" t="str">
        <f t="shared" si="496"/>
        <v/>
      </c>
      <c r="BJ1540" s="114"/>
      <c r="BK1540" s="62" t="str">
        <f t="shared" si="497"/>
        <v/>
      </c>
      <c r="BL1540" s="62" t="str">
        <f t="shared" si="498"/>
        <v/>
      </c>
      <c r="BM1540" s="62" t="str">
        <f t="shared" si="499"/>
        <v/>
      </c>
      <c r="BN1540" s="62" t="str">
        <f t="shared" si="500"/>
        <v/>
      </c>
      <c r="BO1540" s="62" t="str">
        <f t="shared" si="501"/>
        <v/>
      </c>
      <c r="BP1540" s="62" t="str">
        <f t="shared" si="502"/>
        <v/>
      </c>
      <c r="BQ1540" s="96"/>
      <c r="BR1540" s="96"/>
      <c r="BS1540" s="96"/>
      <c r="BT1540" s="96"/>
      <c r="BU1540" s="96"/>
      <c r="BV1540" s="96"/>
      <c r="BW1540" s="96"/>
      <c r="BX1540" s="96"/>
      <c r="BY1540" s="96"/>
      <c r="BZ1540" s="96"/>
      <c r="CA1540" s="96"/>
      <c r="CB1540" s="96"/>
      <c r="CC1540" s="96"/>
      <c r="CD1540" s="96"/>
      <c r="CE1540" s="96"/>
      <c r="CF1540" s="96"/>
      <c r="CG1540" s="96"/>
      <c r="CH1540" s="96"/>
      <c r="CI1540" s="96"/>
      <c r="CJ1540" s="96"/>
      <c r="CK1540" s="96"/>
      <c r="CL1540" s="96"/>
      <c r="CM1540" s="96"/>
      <c r="CN1540" s="96"/>
      <c r="CO1540" s="96"/>
      <c r="CP1540" s="96"/>
      <c r="CQ1540" s="96"/>
      <c r="CR1540" s="96"/>
      <c r="CS1540" s="96"/>
    </row>
    <row r="1541" spans="1:97" ht="18.75" customHeight="1" x14ac:dyDescent="0.2">
      <c r="A1541" s="3">
        <f t="shared" si="503"/>
        <v>1529</v>
      </c>
      <c r="B1541" s="263"/>
      <c r="C1541" s="263"/>
      <c r="D1541" s="263"/>
      <c r="E1541" s="259"/>
      <c r="F1541" s="259"/>
      <c r="G1541" s="43"/>
      <c r="H1541" s="264"/>
      <c r="I1541" s="261"/>
      <c r="J1541" s="106"/>
      <c r="K1541" s="247"/>
      <c r="L1541" s="247"/>
      <c r="M1541" s="247"/>
      <c r="N1541" s="248" t="str">
        <f>IF(AND(K1541&lt;&gt;"",L1541&lt;&gt;"",J1541&lt;&gt;""),ROUND(MIN(IF(OR(J1541="OZZ",J1541="ZZ"),5000,17300),TRUNC(0.75*(SUMIF($D$12:$D1541,$D1541,K$12:K1541)+SUMIF($D$12:$D1541,$D1541,L$12:L1541)),2)) - SUMIF($D$12:$D1540,$D1541,N$12:N1540),2),"")</f>
        <v/>
      </c>
      <c r="O1541" s="249" t="str">
        <f>IF(AND(K1541&lt;&gt;"",L1541&lt;&gt;"",M1541&lt;&gt;"",J1541&lt;&gt;"",AH1541&lt;&gt;""),IF(OR(J1541="OZZ",J1541="ZZ"),ROUND(0-SUMIF($D$12:$D1540,$D1541,O$12:O1540),2),IF(M1541=0,0,ROUND(MIN(MIN(17300,TRUNC(0.75*(SUMIF($D$12:$D$2012,$D1541,K$12:K$2012)+SUMIF($D$12:$D$2012,$D1541,L$12:L$2012)),2)+SUMIF($D$12:$D1541,$D1541,AH$12:AH1541))-SUMIF($D$12:$D1540,$D1541,O$12:O1540)-SUMIF($D$12:$D$2012,$D1541,N$12:N$2012),AH1541),2))),"")</f>
        <v/>
      </c>
      <c r="P1541" s="250" t="str">
        <f>IF(J1541&lt;&gt;"",1000 - SUMIF($D$12:$D1540,$D1541,P$12:P1540),"")</f>
        <v/>
      </c>
      <c r="Q1541" s="106"/>
      <c r="R1541" s="247"/>
      <c r="S1541" s="247"/>
      <c r="T1541" s="247"/>
      <c r="U1541" s="248" t="str">
        <f>IF(AND(R1541&lt;&gt;"",S1541&lt;&gt;"",Q1541&lt;&gt;""),ROUND(MIN(IF(OR(Q1541="OZZ",Q1541="ZZ"),5000,17300),TRUNC(0.75*(SUMIF($D$12:$D1541,$D1541,R$12:R1541)+SUMIF($D$12:$D1541,$D1541,S$12:S1541)),2)) - SUMIF($D$12:$D1540,$D1541,U$12:U1540),2),"")</f>
        <v/>
      </c>
      <c r="V1541" s="248" t="str">
        <f>IF(AND(R1541&lt;&gt;"",S1541&lt;&gt;"",T1541&lt;&gt;"",Q1541&lt;&gt;"",AL1541&lt;&gt;""),IF(OR(Q1541="OZZ",Q1541="ZZ"),ROUND(0-SUMIF($D$12:$D1540,$D1541,V$12:V1540),2),IF(T1541=0,0,ROUND(MIN(MIN(17300,TRUNC(0.75*(SUMIF($D$12:$D$2012,$D1541,R$12:R$2012)+SUMIF($D$12:$D$2012,$D1541,S$12:S$2012)),2)+SUMIF($D$12:$D1541,$D1541,AL$12:AL1541))-SUMIF($D$12:$D1540,$D1541,V$12:V1540)-SUMIF($D$12:$D$2012,$D1541,U$12:U$2012),AL1541),2))),"")</f>
        <v/>
      </c>
      <c r="W1541" s="250" t="str">
        <f>IF(Q1541&lt;&gt;"",1000 - SUMIF($D$12:$D1540,$D1541,W$12:W1540),"")</f>
        <v/>
      </c>
      <c r="X1541" s="106"/>
      <c r="Y1541" s="247"/>
      <c r="Z1541" s="247"/>
      <c r="AA1541" s="247"/>
      <c r="AB1541" s="248" t="str">
        <f>IF(AND(Y1541&lt;&gt;"",Z1541&lt;&gt;"",X1541&lt;&gt;""),ROUND(MIN(IF(OR(X1541="OZZ",X1541="ZZ"),5000,17300),TRUNC(0.75*(SUMIF($D$12:$D1541,$D1541,Y$12:Y1541)+SUMIF($D$12:$D1541,$D1541,Z$12:Z1541)),2)) - SUMIF($D$12:$D1540,$D1541,AB$12:AB1540),2),"")</f>
        <v/>
      </c>
      <c r="AC1541" s="251" t="str">
        <f>IF(AND(Y1541&lt;&gt;"",Z1541&lt;&gt;"",AA1541&lt;&gt;"",X1541&lt;&gt;"",AP1541&lt;&gt;""),IF(OR(X1541="OZZ",X1541="ZZ"),ROUND(0-SUMIF($D$12:$D1540,$D1541,AC$12:AC1540),2),IF(AA1541=0,0,ROUND(MIN(MIN(17300,TRUNC(0.75*(SUMIF($D$12:$D$2012,$D1541,Y$12:Y$2012)+SUMIF($D$12:$D$2012,$D1541,Z$12:Z$2012)),2)+SUMIF($D$12:$D1541,$D1541,AP$12:AP1541))-SUMIF($D$12:$D1540,$D1541,AC$12:AC1540)-SUMIF($D$12:$D$2012,$D1541,AB$12:AB$2012),AP1541),2))),"")</f>
        <v/>
      </c>
      <c r="AD1541" s="250" t="str">
        <f>IF(X1541&lt;&gt;"",1000 - SUMIF($D$12:$D1540,$D1541,AD$12:AD1540),"")</f>
        <v/>
      </c>
      <c r="AE1541" s="252"/>
      <c r="AF1541" s="253"/>
      <c r="AG1541" s="254"/>
      <c r="AH1541" s="255" t="str">
        <f t="shared" si="506"/>
        <v/>
      </c>
      <c r="AI1541" s="256"/>
      <c r="AJ1541" s="253"/>
      <c r="AK1541" s="254"/>
      <c r="AL1541" s="255" t="str">
        <f t="shared" si="507"/>
        <v/>
      </c>
      <c r="AM1541" s="256"/>
      <c r="AN1541" s="253"/>
      <c r="AO1541" s="254"/>
      <c r="AP1541" s="255" t="str">
        <f t="shared" si="485"/>
        <v/>
      </c>
      <c r="AQ1541" s="68"/>
      <c r="AR1541" s="68"/>
      <c r="AS1541" s="115"/>
      <c r="AT1541" s="68"/>
      <c r="AU1541" s="113" t="str">
        <f>IF(D1541&lt;&gt; "", IF(COUNTIF($D$12:$D1541,$D1541)&gt;1,0,IF(SUM(N1541,U1541,AB1541)&gt;0,IF(AND(X1541="",OR(Q1541&lt;&gt;"",J1541&lt;&gt;"")),IF(Q1541&lt;&gt;"",Q1541,IF(J1541&lt;&gt;"",J1541,0)),IF(AND(Q1541&lt;&gt;"",J1541&lt;&gt;"",Q1541=J1541),Q1541,X1541)),0)),"")</f>
        <v/>
      </c>
      <c r="AV1541" s="113" t="str">
        <f>IF(D1541&lt;&gt;"",IF(COUNTIF($D$12:$D1541,$D1541)&gt;1,0,IF(SUM(O1541,V1541,AC1541)&gt;0,IF(AND(X1541="",OR(Q1541&lt;&gt;"",J1541&lt;&gt;"")),IF(Q1541&lt;&gt;"",Q1541,IF(J1541&lt;&gt;"",J1541,0)),IF(AND(Q1541&lt;&gt;"",J1541&lt;&gt;"",Q1541=J1541),Q1541,X1541)),0)),"")</f>
        <v/>
      </c>
      <c r="AW1541" s="113" t="str">
        <f>IF(D1541&lt;&gt;"",IF(COUNTIF($D$12:$D1541,$D1541)&gt;1,0,IF(SUM(P1541,W1541,AD1541)&gt;0,IF(AND(X1541="",OR(Q1541&lt;&gt;"",J1541&lt;&gt;"")),IF(Q1541&lt;&gt;"",Q1541,IF(J1541&lt;&gt;"",J1541,0)),IF(AND(Q1541&lt;&gt;"",J1541&lt;&gt;"",Q1541=J1541),Q1541,X1541)),0)),"")</f>
        <v/>
      </c>
      <c r="AX1541" s="68" t="str">
        <f t="shared" si="486"/>
        <v/>
      </c>
      <c r="AY1541" s="68" t="str">
        <f t="shared" si="487"/>
        <v/>
      </c>
      <c r="AZ1541" s="68" t="str">
        <f t="shared" si="488"/>
        <v/>
      </c>
      <c r="BA1541" s="68" t="str">
        <f t="shared" si="489"/>
        <v/>
      </c>
      <c r="BB1541" s="68" t="str">
        <f t="shared" si="490"/>
        <v/>
      </c>
      <c r="BC1541" s="68" t="str">
        <f t="shared" si="491"/>
        <v/>
      </c>
      <c r="BD1541" s="68" t="str">
        <f t="shared" si="492"/>
        <v/>
      </c>
      <c r="BE1541" s="62" t="str">
        <f t="shared" si="493"/>
        <v/>
      </c>
      <c r="BF1541" s="62" t="str">
        <f t="shared" si="494"/>
        <v/>
      </c>
      <c r="BG1541" s="62"/>
      <c r="BH1541" s="62" t="str">
        <f t="shared" si="495"/>
        <v/>
      </c>
      <c r="BI1541" s="62" t="str">
        <f t="shared" si="496"/>
        <v/>
      </c>
      <c r="BJ1541" s="114"/>
      <c r="BK1541" s="62" t="str">
        <f t="shared" si="497"/>
        <v/>
      </c>
      <c r="BL1541" s="62" t="str">
        <f t="shared" si="498"/>
        <v/>
      </c>
      <c r="BM1541" s="62" t="str">
        <f t="shared" si="499"/>
        <v/>
      </c>
      <c r="BN1541" s="62" t="str">
        <f t="shared" si="500"/>
        <v/>
      </c>
      <c r="BO1541" s="62" t="str">
        <f t="shared" si="501"/>
        <v/>
      </c>
      <c r="BP1541" s="62" t="str">
        <f t="shared" si="502"/>
        <v/>
      </c>
      <c r="BQ1541" s="96"/>
      <c r="BR1541" s="96"/>
      <c r="BS1541" s="96"/>
      <c r="BT1541" s="96"/>
      <c r="BU1541" s="96"/>
      <c r="BV1541" s="96"/>
      <c r="BW1541" s="96"/>
      <c r="BX1541" s="96"/>
      <c r="BY1541" s="96"/>
      <c r="BZ1541" s="96"/>
      <c r="CA1541" s="96"/>
      <c r="CB1541" s="96"/>
      <c r="CC1541" s="96"/>
      <c r="CD1541" s="96"/>
      <c r="CE1541" s="96"/>
      <c r="CF1541" s="96"/>
      <c r="CG1541" s="96"/>
      <c r="CH1541" s="96"/>
      <c r="CI1541" s="96"/>
      <c r="CJ1541" s="96"/>
      <c r="CK1541" s="96"/>
      <c r="CL1541" s="96"/>
      <c r="CM1541" s="96"/>
      <c r="CN1541" s="96"/>
      <c r="CO1541" s="96"/>
      <c r="CP1541" s="96"/>
      <c r="CQ1541" s="96"/>
      <c r="CR1541" s="96"/>
      <c r="CS1541" s="96"/>
    </row>
    <row r="1542" spans="1:97" ht="18.75" customHeight="1" x14ac:dyDescent="0.2">
      <c r="A1542" s="3">
        <f t="shared" si="503"/>
        <v>1530</v>
      </c>
      <c r="B1542" s="263"/>
      <c r="C1542" s="263"/>
      <c r="D1542" s="263"/>
      <c r="E1542" s="259"/>
      <c r="F1542" s="259"/>
      <c r="G1542" s="43"/>
      <c r="H1542" s="264"/>
      <c r="I1542" s="261"/>
      <c r="J1542" s="106"/>
      <c r="K1542" s="247"/>
      <c r="L1542" s="247"/>
      <c r="M1542" s="247"/>
      <c r="N1542" s="248" t="str">
        <f>IF(AND(K1542&lt;&gt;"",L1542&lt;&gt;"",J1542&lt;&gt;""),ROUND(MIN(IF(OR(J1542="OZZ",J1542="ZZ"),5000,17300),TRUNC(0.75*(SUMIF($D$12:$D1542,$D1542,K$12:K1542)+SUMIF($D$12:$D1542,$D1542,L$12:L1542)),2)) - SUMIF($D$12:$D1541,$D1542,N$12:N1541),2),"")</f>
        <v/>
      </c>
      <c r="O1542" s="249" t="str">
        <f>IF(AND(K1542&lt;&gt;"",L1542&lt;&gt;"",M1542&lt;&gt;"",J1542&lt;&gt;"",AH1542&lt;&gt;""),IF(OR(J1542="OZZ",J1542="ZZ"),ROUND(0-SUMIF($D$12:$D1541,$D1542,O$12:O1541),2),IF(M1542=0,0,ROUND(MIN(MIN(17300,TRUNC(0.75*(SUMIF($D$12:$D$2012,$D1542,K$12:K$2012)+SUMIF($D$12:$D$2012,$D1542,L$12:L$2012)),2)+SUMIF($D$12:$D1542,$D1542,AH$12:AH1542))-SUMIF($D$12:$D1541,$D1542,O$12:O1541)-SUMIF($D$12:$D$2012,$D1542,N$12:N$2012),AH1542),2))),"")</f>
        <v/>
      </c>
      <c r="P1542" s="250" t="str">
        <f>IF(J1542&lt;&gt;"",1000 - SUMIF($D$12:$D1541,$D1542,P$12:P1541),"")</f>
        <v/>
      </c>
      <c r="Q1542" s="106"/>
      <c r="R1542" s="247"/>
      <c r="S1542" s="247"/>
      <c r="T1542" s="247"/>
      <c r="U1542" s="248" t="str">
        <f>IF(AND(R1542&lt;&gt;"",S1542&lt;&gt;"",Q1542&lt;&gt;""),ROUND(MIN(IF(OR(Q1542="OZZ",Q1542="ZZ"),5000,17300),TRUNC(0.75*(SUMIF($D$12:$D1542,$D1542,R$12:R1542)+SUMIF($D$12:$D1542,$D1542,S$12:S1542)),2)) - SUMIF($D$12:$D1541,$D1542,U$12:U1541),2),"")</f>
        <v/>
      </c>
      <c r="V1542" s="248" t="str">
        <f>IF(AND(R1542&lt;&gt;"",S1542&lt;&gt;"",T1542&lt;&gt;"",Q1542&lt;&gt;"",AL1542&lt;&gt;""),IF(OR(Q1542="OZZ",Q1542="ZZ"),ROUND(0-SUMIF($D$12:$D1541,$D1542,V$12:V1541),2),IF(T1542=0,0,ROUND(MIN(MIN(17300,TRUNC(0.75*(SUMIF($D$12:$D$2012,$D1542,R$12:R$2012)+SUMIF($D$12:$D$2012,$D1542,S$12:S$2012)),2)+SUMIF($D$12:$D1542,$D1542,AL$12:AL1542))-SUMIF($D$12:$D1541,$D1542,V$12:V1541)-SUMIF($D$12:$D$2012,$D1542,U$12:U$2012),AL1542),2))),"")</f>
        <v/>
      </c>
      <c r="W1542" s="250" t="str">
        <f>IF(Q1542&lt;&gt;"",1000 - SUMIF($D$12:$D1541,$D1542,W$12:W1541),"")</f>
        <v/>
      </c>
      <c r="X1542" s="106"/>
      <c r="Y1542" s="247"/>
      <c r="Z1542" s="247"/>
      <c r="AA1542" s="247"/>
      <c r="AB1542" s="248" t="str">
        <f>IF(AND(Y1542&lt;&gt;"",Z1542&lt;&gt;"",X1542&lt;&gt;""),ROUND(MIN(IF(OR(X1542="OZZ",X1542="ZZ"),5000,17300),TRUNC(0.75*(SUMIF($D$12:$D1542,$D1542,Y$12:Y1542)+SUMIF($D$12:$D1542,$D1542,Z$12:Z1542)),2)) - SUMIF($D$12:$D1541,$D1542,AB$12:AB1541),2),"")</f>
        <v/>
      </c>
      <c r="AC1542" s="251" t="str">
        <f>IF(AND(Y1542&lt;&gt;"",Z1542&lt;&gt;"",AA1542&lt;&gt;"",X1542&lt;&gt;"",AP1542&lt;&gt;""),IF(OR(X1542="OZZ",X1542="ZZ"),ROUND(0-SUMIF($D$12:$D1541,$D1542,AC$12:AC1541),2),IF(AA1542=0,0,ROUND(MIN(MIN(17300,TRUNC(0.75*(SUMIF($D$12:$D$2012,$D1542,Y$12:Y$2012)+SUMIF($D$12:$D$2012,$D1542,Z$12:Z$2012)),2)+SUMIF($D$12:$D1542,$D1542,AP$12:AP1542))-SUMIF($D$12:$D1541,$D1542,AC$12:AC1541)-SUMIF($D$12:$D$2012,$D1542,AB$12:AB$2012),AP1542),2))),"")</f>
        <v/>
      </c>
      <c r="AD1542" s="250" t="str">
        <f>IF(X1542&lt;&gt;"",1000 - SUMIF($D$12:$D1541,$D1542,AD$12:AD1541),"")</f>
        <v/>
      </c>
      <c r="AE1542" s="252"/>
      <c r="AF1542" s="253"/>
      <c r="AG1542" s="254"/>
      <c r="AH1542" s="255" t="str">
        <f t="shared" si="506"/>
        <v/>
      </c>
      <c r="AI1542" s="256"/>
      <c r="AJ1542" s="253"/>
      <c r="AK1542" s="254"/>
      <c r="AL1542" s="255" t="str">
        <f t="shared" si="507"/>
        <v/>
      </c>
      <c r="AM1542" s="256"/>
      <c r="AN1542" s="253"/>
      <c r="AO1542" s="254"/>
      <c r="AP1542" s="255" t="str">
        <f t="shared" si="485"/>
        <v/>
      </c>
      <c r="AQ1542" s="68"/>
      <c r="AR1542" s="68"/>
      <c r="AS1542" s="115"/>
      <c r="AT1542" s="68"/>
      <c r="AU1542" s="113" t="str">
        <f>IF(D1542&lt;&gt; "", IF(COUNTIF($D$12:$D1542,$D1542)&gt;1,0,IF(SUM(N1542,U1542,AB1542)&gt;0,IF(AND(X1542="",OR(Q1542&lt;&gt;"",J1542&lt;&gt;"")),IF(Q1542&lt;&gt;"",Q1542,IF(J1542&lt;&gt;"",J1542,0)),IF(AND(Q1542&lt;&gt;"",J1542&lt;&gt;"",Q1542=J1542),Q1542,X1542)),0)),"")</f>
        <v/>
      </c>
      <c r="AV1542" s="113" t="str">
        <f>IF(D1542&lt;&gt;"",IF(COUNTIF($D$12:$D1542,$D1542)&gt;1,0,IF(SUM(O1542,V1542,AC1542)&gt;0,IF(AND(X1542="",OR(Q1542&lt;&gt;"",J1542&lt;&gt;"")),IF(Q1542&lt;&gt;"",Q1542,IF(J1542&lt;&gt;"",J1542,0)),IF(AND(Q1542&lt;&gt;"",J1542&lt;&gt;"",Q1542=J1542),Q1542,X1542)),0)),"")</f>
        <v/>
      </c>
      <c r="AW1542" s="113" t="str">
        <f>IF(D1542&lt;&gt;"",IF(COUNTIF($D$12:$D1542,$D1542)&gt;1,0,IF(SUM(P1542,W1542,AD1542)&gt;0,IF(AND(X1542="",OR(Q1542&lt;&gt;"",J1542&lt;&gt;"")),IF(Q1542&lt;&gt;"",Q1542,IF(J1542&lt;&gt;"",J1542,0)),IF(AND(Q1542&lt;&gt;"",J1542&lt;&gt;"",Q1542=J1542),Q1542,X1542)),0)),"")</f>
        <v/>
      </c>
      <c r="AX1542" s="68" t="str">
        <f t="shared" si="486"/>
        <v/>
      </c>
      <c r="AY1542" s="68" t="str">
        <f t="shared" si="487"/>
        <v/>
      </c>
      <c r="AZ1542" s="68" t="str">
        <f t="shared" si="488"/>
        <v/>
      </c>
      <c r="BA1542" s="68" t="str">
        <f t="shared" si="489"/>
        <v/>
      </c>
      <c r="BB1542" s="68" t="str">
        <f t="shared" si="490"/>
        <v/>
      </c>
      <c r="BC1542" s="68" t="str">
        <f t="shared" si="491"/>
        <v/>
      </c>
      <c r="BD1542" s="68" t="str">
        <f t="shared" si="492"/>
        <v/>
      </c>
      <c r="BE1542" s="62" t="str">
        <f t="shared" si="493"/>
        <v/>
      </c>
      <c r="BF1542" s="62" t="str">
        <f t="shared" si="494"/>
        <v/>
      </c>
      <c r="BG1542" s="62"/>
      <c r="BH1542" s="62" t="str">
        <f t="shared" si="495"/>
        <v/>
      </c>
      <c r="BI1542" s="62" t="str">
        <f t="shared" si="496"/>
        <v/>
      </c>
      <c r="BJ1542" s="114"/>
      <c r="BK1542" s="62" t="str">
        <f t="shared" si="497"/>
        <v/>
      </c>
      <c r="BL1542" s="62" t="str">
        <f t="shared" si="498"/>
        <v/>
      </c>
      <c r="BM1542" s="62" t="str">
        <f t="shared" si="499"/>
        <v/>
      </c>
      <c r="BN1542" s="62" t="str">
        <f t="shared" si="500"/>
        <v/>
      </c>
      <c r="BO1542" s="62" t="str">
        <f t="shared" si="501"/>
        <v/>
      </c>
      <c r="BP1542" s="62" t="str">
        <f t="shared" si="502"/>
        <v/>
      </c>
      <c r="BQ1542" s="96"/>
      <c r="BR1542" s="96"/>
      <c r="BS1542" s="96"/>
      <c r="BT1542" s="96"/>
      <c r="BU1542" s="96"/>
      <c r="BV1542" s="96"/>
      <c r="BW1542" s="96"/>
      <c r="BX1542" s="96"/>
      <c r="BY1542" s="96"/>
      <c r="BZ1542" s="96"/>
      <c r="CA1542" s="96"/>
      <c r="CB1542" s="96"/>
      <c r="CC1542" s="96"/>
      <c r="CD1542" s="96"/>
      <c r="CE1542" s="96"/>
      <c r="CF1542" s="96"/>
      <c r="CG1542" s="96"/>
      <c r="CH1542" s="96"/>
      <c r="CI1542" s="96"/>
      <c r="CJ1542" s="96"/>
      <c r="CK1542" s="96"/>
      <c r="CL1542" s="96"/>
      <c r="CM1542" s="96"/>
      <c r="CN1542" s="96"/>
      <c r="CO1542" s="96"/>
      <c r="CP1542" s="96"/>
      <c r="CQ1542" s="96"/>
      <c r="CR1542" s="96"/>
      <c r="CS1542" s="96"/>
    </row>
    <row r="1543" spans="1:97" ht="18.75" customHeight="1" x14ac:dyDescent="0.2">
      <c r="A1543" s="3">
        <f t="shared" si="503"/>
        <v>1531</v>
      </c>
      <c r="B1543" s="263"/>
      <c r="C1543" s="263"/>
      <c r="D1543" s="263"/>
      <c r="E1543" s="259"/>
      <c r="F1543" s="259"/>
      <c r="G1543" s="43"/>
      <c r="H1543" s="264"/>
      <c r="I1543" s="261"/>
      <c r="J1543" s="106"/>
      <c r="K1543" s="247"/>
      <c r="L1543" s="247"/>
      <c r="M1543" s="247"/>
      <c r="N1543" s="248" t="str">
        <f>IF(AND(K1543&lt;&gt;"",L1543&lt;&gt;"",J1543&lt;&gt;""),ROUND(MIN(IF(OR(J1543="OZZ",J1543="ZZ"),5000,17300),TRUNC(0.75*(SUMIF($D$12:$D1543,$D1543,K$12:K1543)+SUMIF($D$12:$D1543,$D1543,L$12:L1543)),2)) - SUMIF($D$12:$D1542,$D1543,N$12:N1542),2),"")</f>
        <v/>
      </c>
      <c r="O1543" s="249" t="str">
        <f>IF(AND(K1543&lt;&gt;"",L1543&lt;&gt;"",M1543&lt;&gt;"",J1543&lt;&gt;"",AH1543&lt;&gt;""),IF(OR(J1543="OZZ",J1543="ZZ"),ROUND(0-SUMIF($D$12:$D1542,$D1543,O$12:O1542),2),IF(M1543=0,0,ROUND(MIN(MIN(17300,TRUNC(0.75*(SUMIF($D$12:$D$2012,$D1543,K$12:K$2012)+SUMIF($D$12:$D$2012,$D1543,L$12:L$2012)),2)+SUMIF($D$12:$D1543,$D1543,AH$12:AH1543))-SUMIF($D$12:$D1542,$D1543,O$12:O1542)-SUMIF($D$12:$D$2012,$D1543,N$12:N$2012),AH1543),2))),"")</f>
        <v/>
      </c>
      <c r="P1543" s="250" t="str">
        <f>IF(J1543&lt;&gt;"",1000 - SUMIF($D$12:$D1542,$D1543,P$12:P1542),"")</f>
        <v/>
      </c>
      <c r="Q1543" s="106"/>
      <c r="R1543" s="247"/>
      <c r="S1543" s="247"/>
      <c r="T1543" s="247"/>
      <c r="U1543" s="248" t="str">
        <f>IF(AND(R1543&lt;&gt;"",S1543&lt;&gt;"",Q1543&lt;&gt;""),ROUND(MIN(IF(OR(Q1543="OZZ",Q1543="ZZ"),5000,17300),TRUNC(0.75*(SUMIF($D$12:$D1543,$D1543,R$12:R1543)+SUMIF($D$12:$D1543,$D1543,S$12:S1543)),2)) - SUMIF($D$12:$D1542,$D1543,U$12:U1542),2),"")</f>
        <v/>
      </c>
      <c r="V1543" s="248" t="str">
        <f>IF(AND(R1543&lt;&gt;"",S1543&lt;&gt;"",T1543&lt;&gt;"",Q1543&lt;&gt;"",AL1543&lt;&gt;""),IF(OR(Q1543="OZZ",Q1543="ZZ"),ROUND(0-SUMIF($D$12:$D1542,$D1543,V$12:V1542),2),IF(T1543=0,0,ROUND(MIN(MIN(17300,TRUNC(0.75*(SUMIF($D$12:$D$2012,$D1543,R$12:R$2012)+SUMIF($D$12:$D$2012,$D1543,S$12:S$2012)),2)+SUMIF($D$12:$D1543,$D1543,AL$12:AL1543))-SUMIF($D$12:$D1542,$D1543,V$12:V1542)-SUMIF($D$12:$D$2012,$D1543,U$12:U$2012),AL1543),2))),"")</f>
        <v/>
      </c>
      <c r="W1543" s="250" t="str">
        <f>IF(Q1543&lt;&gt;"",1000 - SUMIF($D$12:$D1542,$D1543,W$12:W1542),"")</f>
        <v/>
      </c>
      <c r="X1543" s="106"/>
      <c r="Y1543" s="247"/>
      <c r="Z1543" s="247"/>
      <c r="AA1543" s="247"/>
      <c r="AB1543" s="248" t="str">
        <f>IF(AND(Y1543&lt;&gt;"",Z1543&lt;&gt;"",X1543&lt;&gt;""),ROUND(MIN(IF(OR(X1543="OZZ",X1543="ZZ"),5000,17300),TRUNC(0.75*(SUMIF($D$12:$D1543,$D1543,Y$12:Y1543)+SUMIF($D$12:$D1543,$D1543,Z$12:Z1543)),2)) - SUMIF($D$12:$D1542,$D1543,AB$12:AB1542),2),"")</f>
        <v/>
      </c>
      <c r="AC1543" s="251" t="str">
        <f>IF(AND(Y1543&lt;&gt;"",Z1543&lt;&gt;"",AA1543&lt;&gt;"",X1543&lt;&gt;"",AP1543&lt;&gt;""),IF(OR(X1543="OZZ",X1543="ZZ"),ROUND(0-SUMIF($D$12:$D1542,$D1543,AC$12:AC1542),2),IF(AA1543=0,0,ROUND(MIN(MIN(17300,TRUNC(0.75*(SUMIF($D$12:$D$2012,$D1543,Y$12:Y$2012)+SUMIF($D$12:$D$2012,$D1543,Z$12:Z$2012)),2)+SUMIF($D$12:$D1543,$D1543,AP$12:AP1543))-SUMIF($D$12:$D1542,$D1543,AC$12:AC1542)-SUMIF($D$12:$D$2012,$D1543,AB$12:AB$2012),AP1543),2))),"")</f>
        <v/>
      </c>
      <c r="AD1543" s="250" t="str">
        <f>IF(X1543&lt;&gt;"",1000 - SUMIF($D$12:$D1542,$D1543,AD$12:AD1542),"")</f>
        <v/>
      </c>
      <c r="AE1543" s="252"/>
      <c r="AF1543" s="253"/>
      <c r="AG1543" s="254"/>
      <c r="AH1543" s="255" t="str">
        <f t="shared" si="506"/>
        <v/>
      </c>
      <c r="AI1543" s="256"/>
      <c r="AJ1543" s="253"/>
      <c r="AK1543" s="254"/>
      <c r="AL1543" s="255" t="str">
        <f t="shared" si="507"/>
        <v/>
      </c>
      <c r="AM1543" s="256"/>
      <c r="AN1543" s="253"/>
      <c r="AO1543" s="254"/>
      <c r="AP1543" s="255" t="str">
        <f t="shared" si="485"/>
        <v/>
      </c>
      <c r="AQ1543" s="68"/>
      <c r="AR1543" s="68"/>
      <c r="AS1543" s="115"/>
      <c r="AT1543" s="68"/>
      <c r="AU1543" s="113" t="str">
        <f>IF(D1543&lt;&gt; "", IF(COUNTIF($D$12:$D1543,$D1543)&gt;1,0,IF(SUM(N1543,U1543,AB1543)&gt;0,IF(AND(X1543="",OR(Q1543&lt;&gt;"",J1543&lt;&gt;"")),IF(Q1543&lt;&gt;"",Q1543,IF(J1543&lt;&gt;"",J1543,0)),IF(AND(Q1543&lt;&gt;"",J1543&lt;&gt;"",Q1543=J1543),Q1543,X1543)),0)),"")</f>
        <v/>
      </c>
      <c r="AV1543" s="113" t="str">
        <f>IF(D1543&lt;&gt;"",IF(COUNTIF($D$12:$D1543,$D1543)&gt;1,0,IF(SUM(O1543,V1543,AC1543)&gt;0,IF(AND(X1543="",OR(Q1543&lt;&gt;"",J1543&lt;&gt;"")),IF(Q1543&lt;&gt;"",Q1543,IF(J1543&lt;&gt;"",J1543,0)),IF(AND(Q1543&lt;&gt;"",J1543&lt;&gt;"",Q1543=J1543),Q1543,X1543)),0)),"")</f>
        <v/>
      </c>
      <c r="AW1543" s="113" t="str">
        <f>IF(D1543&lt;&gt;"",IF(COUNTIF($D$12:$D1543,$D1543)&gt;1,0,IF(SUM(P1543,W1543,AD1543)&gt;0,IF(AND(X1543="",OR(Q1543&lt;&gt;"",J1543&lt;&gt;"")),IF(Q1543&lt;&gt;"",Q1543,IF(J1543&lt;&gt;"",J1543,0)),IF(AND(Q1543&lt;&gt;"",J1543&lt;&gt;"",Q1543=J1543),Q1543,X1543)),0)),"")</f>
        <v/>
      </c>
      <c r="AX1543" s="68" t="str">
        <f t="shared" si="486"/>
        <v/>
      </c>
      <c r="AY1543" s="68" t="str">
        <f t="shared" si="487"/>
        <v/>
      </c>
      <c r="AZ1543" s="68" t="str">
        <f t="shared" si="488"/>
        <v/>
      </c>
      <c r="BA1543" s="68" t="str">
        <f t="shared" si="489"/>
        <v/>
      </c>
      <c r="BB1543" s="68" t="str">
        <f t="shared" si="490"/>
        <v/>
      </c>
      <c r="BC1543" s="68" t="str">
        <f t="shared" si="491"/>
        <v/>
      </c>
      <c r="BD1543" s="68" t="str">
        <f t="shared" si="492"/>
        <v/>
      </c>
      <c r="BE1543" s="62" t="str">
        <f t="shared" si="493"/>
        <v/>
      </c>
      <c r="BF1543" s="62" t="str">
        <f t="shared" si="494"/>
        <v/>
      </c>
      <c r="BG1543" s="62"/>
      <c r="BH1543" s="62" t="str">
        <f t="shared" si="495"/>
        <v/>
      </c>
      <c r="BI1543" s="62" t="str">
        <f t="shared" si="496"/>
        <v/>
      </c>
      <c r="BJ1543" s="114"/>
      <c r="BK1543" s="62" t="str">
        <f t="shared" si="497"/>
        <v/>
      </c>
      <c r="BL1543" s="62" t="str">
        <f t="shared" si="498"/>
        <v/>
      </c>
      <c r="BM1543" s="62" t="str">
        <f t="shared" si="499"/>
        <v/>
      </c>
      <c r="BN1543" s="62" t="str">
        <f t="shared" si="500"/>
        <v/>
      </c>
      <c r="BO1543" s="62" t="str">
        <f t="shared" si="501"/>
        <v/>
      </c>
      <c r="BP1543" s="62" t="str">
        <f t="shared" si="502"/>
        <v/>
      </c>
      <c r="BQ1543" s="96"/>
      <c r="BR1543" s="96"/>
      <c r="BS1543" s="96"/>
      <c r="BT1543" s="96"/>
      <c r="BU1543" s="96"/>
      <c r="BV1543" s="96"/>
      <c r="BW1543" s="96"/>
      <c r="BX1543" s="96"/>
      <c r="BY1543" s="96"/>
      <c r="BZ1543" s="96"/>
      <c r="CA1543" s="96"/>
      <c r="CB1543" s="96"/>
      <c r="CC1543" s="96"/>
      <c r="CD1543" s="96"/>
      <c r="CE1543" s="96"/>
      <c r="CF1543" s="96"/>
      <c r="CG1543" s="96"/>
      <c r="CH1543" s="96"/>
      <c r="CI1543" s="96"/>
      <c r="CJ1543" s="96"/>
      <c r="CK1543" s="96"/>
      <c r="CL1543" s="96"/>
      <c r="CM1543" s="96"/>
      <c r="CN1543" s="96"/>
      <c r="CO1543" s="96"/>
      <c r="CP1543" s="96"/>
      <c r="CQ1543" s="96"/>
      <c r="CR1543" s="96"/>
      <c r="CS1543" s="96"/>
    </row>
    <row r="1544" spans="1:97" ht="18.75" customHeight="1" x14ac:dyDescent="0.2">
      <c r="A1544" s="3">
        <f t="shared" si="503"/>
        <v>1532</v>
      </c>
      <c r="B1544" s="263"/>
      <c r="C1544" s="263"/>
      <c r="D1544" s="263"/>
      <c r="E1544" s="259"/>
      <c r="F1544" s="259"/>
      <c r="G1544" s="43"/>
      <c r="H1544" s="264"/>
      <c r="I1544" s="261"/>
      <c r="J1544" s="106"/>
      <c r="K1544" s="247"/>
      <c r="L1544" s="247"/>
      <c r="M1544" s="247"/>
      <c r="N1544" s="248" t="str">
        <f>IF(AND(K1544&lt;&gt;"",L1544&lt;&gt;"",J1544&lt;&gt;""),ROUND(MIN(IF(OR(J1544="OZZ",J1544="ZZ"),5000,17300),TRUNC(0.75*(SUMIF($D$12:$D1544,$D1544,K$12:K1544)+SUMIF($D$12:$D1544,$D1544,L$12:L1544)),2)) - SUMIF($D$12:$D1543,$D1544,N$12:N1543),2),"")</f>
        <v/>
      </c>
      <c r="O1544" s="249" t="str">
        <f>IF(AND(K1544&lt;&gt;"",L1544&lt;&gt;"",M1544&lt;&gt;"",J1544&lt;&gt;"",AH1544&lt;&gt;""),IF(OR(J1544="OZZ",J1544="ZZ"),ROUND(0-SUMIF($D$12:$D1543,$D1544,O$12:O1543),2),IF(M1544=0,0,ROUND(MIN(MIN(17300,TRUNC(0.75*(SUMIF($D$12:$D$2012,$D1544,K$12:K$2012)+SUMIF($D$12:$D$2012,$D1544,L$12:L$2012)),2)+SUMIF($D$12:$D1544,$D1544,AH$12:AH1544))-SUMIF($D$12:$D1543,$D1544,O$12:O1543)-SUMIF($D$12:$D$2012,$D1544,N$12:N$2012),AH1544),2))),"")</f>
        <v/>
      </c>
      <c r="P1544" s="250" t="str">
        <f>IF(J1544&lt;&gt;"",1000 - SUMIF($D$12:$D1543,$D1544,P$12:P1543),"")</f>
        <v/>
      </c>
      <c r="Q1544" s="106"/>
      <c r="R1544" s="247"/>
      <c r="S1544" s="247"/>
      <c r="T1544" s="247"/>
      <c r="U1544" s="248" t="str">
        <f>IF(AND(R1544&lt;&gt;"",S1544&lt;&gt;"",Q1544&lt;&gt;""),ROUND(MIN(IF(OR(Q1544="OZZ",Q1544="ZZ"),5000,17300),TRUNC(0.75*(SUMIF($D$12:$D1544,$D1544,R$12:R1544)+SUMIF($D$12:$D1544,$D1544,S$12:S1544)),2)) - SUMIF($D$12:$D1543,$D1544,U$12:U1543),2),"")</f>
        <v/>
      </c>
      <c r="V1544" s="248" t="str">
        <f>IF(AND(R1544&lt;&gt;"",S1544&lt;&gt;"",T1544&lt;&gt;"",Q1544&lt;&gt;"",AL1544&lt;&gt;""),IF(OR(Q1544="OZZ",Q1544="ZZ"),ROUND(0-SUMIF($D$12:$D1543,$D1544,V$12:V1543),2),IF(T1544=0,0,ROUND(MIN(MIN(17300,TRUNC(0.75*(SUMIF($D$12:$D$2012,$D1544,R$12:R$2012)+SUMIF($D$12:$D$2012,$D1544,S$12:S$2012)),2)+SUMIF($D$12:$D1544,$D1544,AL$12:AL1544))-SUMIF($D$12:$D1543,$D1544,V$12:V1543)-SUMIF($D$12:$D$2012,$D1544,U$12:U$2012),AL1544),2))),"")</f>
        <v/>
      </c>
      <c r="W1544" s="250" t="str">
        <f>IF(Q1544&lt;&gt;"",1000 - SUMIF($D$12:$D1543,$D1544,W$12:W1543),"")</f>
        <v/>
      </c>
      <c r="X1544" s="106"/>
      <c r="Y1544" s="247"/>
      <c r="Z1544" s="247"/>
      <c r="AA1544" s="247"/>
      <c r="AB1544" s="248" t="str">
        <f>IF(AND(Y1544&lt;&gt;"",Z1544&lt;&gt;"",X1544&lt;&gt;""),ROUND(MIN(IF(OR(X1544="OZZ",X1544="ZZ"),5000,17300),TRUNC(0.75*(SUMIF($D$12:$D1544,$D1544,Y$12:Y1544)+SUMIF($D$12:$D1544,$D1544,Z$12:Z1544)),2)) - SUMIF($D$12:$D1543,$D1544,AB$12:AB1543),2),"")</f>
        <v/>
      </c>
      <c r="AC1544" s="251" t="str">
        <f>IF(AND(Y1544&lt;&gt;"",Z1544&lt;&gt;"",AA1544&lt;&gt;"",X1544&lt;&gt;"",AP1544&lt;&gt;""),IF(OR(X1544="OZZ",X1544="ZZ"),ROUND(0-SUMIF($D$12:$D1543,$D1544,AC$12:AC1543),2),IF(AA1544=0,0,ROUND(MIN(MIN(17300,TRUNC(0.75*(SUMIF($D$12:$D$2012,$D1544,Y$12:Y$2012)+SUMIF($D$12:$D$2012,$D1544,Z$12:Z$2012)),2)+SUMIF($D$12:$D1544,$D1544,AP$12:AP1544))-SUMIF($D$12:$D1543,$D1544,AC$12:AC1543)-SUMIF($D$12:$D$2012,$D1544,AB$12:AB$2012),AP1544),2))),"")</f>
        <v/>
      </c>
      <c r="AD1544" s="250" t="str">
        <f>IF(X1544&lt;&gt;"",1000 - SUMIF($D$12:$D1543,$D1544,AD$12:AD1543),"")</f>
        <v/>
      </c>
      <c r="AE1544" s="252"/>
      <c r="AF1544" s="253"/>
      <c r="AG1544" s="254"/>
      <c r="AH1544" s="255" t="str">
        <f t="shared" si="506"/>
        <v/>
      </c>
      <c r="AI1544" s="256"/>
      <c r="AJ1544" s="253"/>
      <c r="AK1544" s="254"/>
      <c r="AL1544" s="255" t="str">
        <f t="shared" si="507"/>
        <v/>
      </c>
      <c r="AM1544" s="256"/>
      <c r="AN1544" s="253"/>
      <c r="AO1544" s="254"/>
      <c r="AP1544" s="255" t="str">
        <f t="shared" si="485"/>
        <v/>
      </c>
      <c r="AQ1544" s="68"/>
      <c r="AR1544" s="68"/>
      <c r="AS1544" s="115"/>
      <c r="AT1544" s="68"/>
      <c r="AU1544" s="113" t="str">
        <f>IF(D1544&lt;&gt; "", IF(COUNTIF($D$12:$D1544,$D1544)&gt;1,0,IF(SUM(N1544,U1544,AB1544)&gt;0,IF(AND(X1544="",OR(Q1544&lt;&gt;"",J1544&lt;&gt;"")),IF(Q1544&lt;&gt;"",Q1544,IF(J1544&lt;&gt;"",J1544,0)),IF(AND(Q1544&lt;&gt;"",J1544&lt;&gt;"",Q1544=J1544),Q1544,X1544)),0)),"")</f>
        <v/>
      </c>
      <c r="AV1544" s="113" t="str">
        <f>IF(D1544&lt;&gt;"",IF(COUNTIF($D$12:$D1544,$D1544)&gt;1,0,IF(SUM(O1544,V1544,AC1544)&gt;0,IF(AND(X1544="",OR(Q1544&lt;&gt;"",J1544&lt;&gt;"")),IF(Q1544&lt;&gt;"",Q1544,IF(J1544&lt;&gt;"",J1544,0)),IF(AND(Q1544&lt;&gt;"",J1544&lt;&gt;"",Q1544=J1544),Q1544,X1544)),0)),"")</f>
        <v/>
      </c>
      <c r="AW1544" s="113" t="str">
        <f>IF(D1544&lt;&gt;"",IF(COUNTIF($D$12:$D1544,$D1544)&gt;1,0,IF(SUM(P1544,W1544,AD1544)&gt;0,IF(AND(X1544="",OR(Q1544&lt;&gt;"",J1544&lt;&gt;"")),IF(Q1544&lt;&gt;"",Q1544,IF(J1544&lt;&gt;"",J1544,0)),IF(AND(Q1544&lt;&gt;"",J1544&lt;&gt;"",Q1544=J1544),Q1544,X1544)),0)),"")</f>
        <v/>
      </c>
      <c r="AX1544" s="68" t="str">
        <f t="shared" si="486"/>
        <v/>
      </c>
      <c r="AY1544" s="68" t="str">
        <f t="shared" si="487"/>
        <v/>
      </c>
      <c r="AZ1544" s="68" t="str">
        <f t="shared" si="488"/>
        <v/>
      </c>
      <c r="BA1544" s="68" t="str">
        <f t="shared" si="489"/>
        <v/>
      </c>
      <c r="BB1544" s="68" t="str">
        <f t="shared" si="490"/>
        <v/>
      </c>
      <c r="BC1544" s="68" t="str">
        <f t="shared" si="491"/>
        <v/>
      </c>
      <c r="BD1544" s="68" t="str">
        <f t="shared" si="492"/>
        <v/>
      </c>
      <c r="BE1544" s="62" t="str">
        <f t="shared" si="493"/>
        <v/>
      </c>
      <c r="BF1544" s="62" t="str">
        <f t="shared" si="494"/>
        <v/>
      </c>
      <c r="BG1544" s="62"/>
      <c r="BH1544" s="62" t="str">
        <f t="shared" si="495"/>
        <v/>
      </c>
      <c r="BI1544" s="62" t="str">
        <f t="shared" si="496"/>
        <v/>
      </c>
      <c r="BJ1544" s="114"/>
      <c r="BK1544" s="62" t="str">
        <f t="shared" si="497"/>
        <v/>
      </c>
      <c r="BL1544" s="62" t="str">
        <f t="shared" si="498"/>
        <v/>
      </c>
      <c r="BM1544" s="62" t="str">
        <f t="shared" si="499"/>
        <v/>
      </c>
      <c r="BN1544" s="62" t="str">
        <f t="shared" si="500"/>
        <v/>
      </c>
      <c r="BO1544" s="62" t="str">
        <f t="shared" si="501"/>
        <v/>
      </c>
      <c r="BP1544" s="62" t="str">
        <f t="shared" si="502"/>
        <v/>
      </c>
      <c r="BQ1544" s="96"/>
      <c r="BR1544" s="96"/>
      <c r="BS1544" s="96"/>
      <c r="BT1544" s="96"/>
      <c r="BU1544" s="96"/>
      <c r="BV1544" s="96"/>
      <c r="BW1544" s="96"/>
      <c r="BX1544" s="96"/>
      <c r="BY1544" s="96"/>
      <c r="BZ1544" s="96"/>
      <c r="CA1544" s="96"/>
      <c r="CB1544" s="96"/>
      <c r="CC1544" s="96"/>
      <c r="CD1544" s="96"/>
      <c r="CE1544" s="96"/>
      <c r="CF1544" s="96"/>
      <c r="CG1544" s="96"/>
      <c r="CH1544" s="96"/>
      <c r="CI1544" s="96"/>
      <c r="CJ1544" s="96"/>
      <c r="CK1544" s="96"/>
      <c r="CL1544" s="96"/>
      <c r="CM1544" s="96"/>
      <c r="CN1544" s="96"/>
      <c r="CO1544" s="96"/>
      <c r="CP1544" s="96"/>
      <c r="CQ1544" s="96"/>
      <c r="CR1544" s="96"/>
      <c r="CS1544" s="96"/>
    </row>
    <row r="1545" spans="1:97" ht="18.75" customHeight="1" x14ac:dyDescent="0.2">
      <c r="A1545" s="3">
        <f t="shared" si="503"/>
        <v>1533</v>
      </c>
      <c r="B1545" s="263"/>
      <c r="C1545" s="263"/>
      <c r="D1545" s="263"/>
      <c r="E1545" s="259"/>
      <c r="F1545" s="259"/>
      <c r="G1545" s="43"/>
      <c r="H1545" s="264"/>
      <c r="I1545" s="261"/>
      <c r="J1545" s="106"/>
      <c r="K1545" s="247"/>
      <c r="L1545" s="247"/>
      <c r="M1545" s="247"/>
      <c r="N1545" s="248" t="str">
        <f>IF(AND(K1545&lt;&gt;"",L1545&lt;&gt;"",J1545&lt;&gt;""),ROUND(MIN(IF(OR(J1545="OZZ",J1545="ZZ"),5000,17300),TRUNC(0.75*(SUMIF($D$12:$D1545,$D1545,K$12:K1545)+SUMIF($D$12:$D1545,$D1545,L$12:L1545)),2)) - SUMIF($D$12:$D1544,$D1545,N$12:N1544),2),"")</f>
        <v/>
      </c>
      <c r="O1545" s="249" t="str">
        <f>IF(AND(K1545&lt;&gt;"",L1545&lt;&gt;"",M1545&lt;&gt;"",J1545&lt;&gt;"",AH1545&lt;&gt;""),IF(OR(J1545="OZZ",J1545="ZZ"),ROUND(0-SUMIF($D$12:$D1544,$D1545,O$12:O1544),2),IF(M1545=0,0,ROUND(MIN(MIN(17300,TRUNC(0.75*(SUMIF($D$12:$D$2012,$D1545,K$12:K$2012)+SUMIF($D$12:$D$2012,$D1545,L$12:L$2012)),2)+SUMIF($D$12:$D1545,$D1545,AH$12:AH1545))-SUMIF($D$12:$D1544,$D1545,O$12:O1544)-SUMIF($D$12:$D$2012,$D1545,N$12:N$2012),AH1545),2))),"")</f>
        <v/>
      </c>
      <c r="P1545" s="250" t="str">
        <f>IF(J1545&lt;&gt;"",1000 - SUMIF($D$12:$D1544,$D1545,P$12:P1544),"")</f>
        <v/>
      </c>
      <c r="Q1545" s="106"/>
      <c r="R1545" s="247"/>
      <c r="S1545" s="247"/>
      <c r="T1545" s="247"/>
      <c r="U1545" s="248" t="str">
        <f>IF(AND(R1545&lt;&gt;"",S1545&lt;&gt;"",Q1545&lt;&gt;""),ROUND(MIN(IF(OR(Q1545="OZZ",Q1545="ZZ"),5000,17300),TRUNC(0.75*(SUMIF($D$12:$D1545,$D1545,R$12:R1545)+SUMIF($D$12:$D1545,$D1545,S$12:S1545)),2)) - SUMIF($D$12:$D1544,$D1545,U$12:U1544),2),"")</f>
        <v/>
      </c>
      <c r="V1545" s="248" t="str">
        <f>IF(AND(R1545&lt;&gt;"",S1545&lt;&gt;"",T1545&lt;&gt;"",Q1545&lt;&gt;"",AL1545&lt;&gt;""),IF(OR(Q1545="OZZ",Q1545="ZZ"),ROUND(0-SUMIF($D$12:$D1544,$D1545,V$12:V1544),2),IF(T1545=0,0,ROUND(MIN(MIN(17300,TRUNC(0.75*(SUMIF($D$12:$D$2012,$D1545,R$12:R$2012)+SUMIF($D$12:$D$2012,$D1545,S$12:S$2012)),2)+SUMIF($D$12:$D1545,$D1545,AL$12:AL1545))-SUMIF($D$12:$D1544,$D1545,V$12:V1544)-SUMIF($D$12:$D$2012,$D1545,U$12:U$2012),AL1545),2))),"")</f>
        <v/>
      </c>
      <c r="W1545" s="250" t="str">
        <f>IF(Q1545&lt;&gt;"",1000 - SUMIF($D$12:$D1544,$D1545,W$12:W1544),"")</f>
        <v/>
      </c>
      <c r="X1545" s="106"/>
      <c r="Y1545" s="247"/>
      <c r="Z1545" s="247"/>
      <c r="AA1545" s="247"/>
      <c r="AB1545" s="248" t="str">
        <f>IF(AND(Y1545&lt;&gt;"",Z1545&lt;&gt;"",X1545&lt;&gt;""),ROUND(MIN(IF(OR(X1545="OZZ",X1545="ZZ"),5000,17300),TRUNC(0.75*(SUMIF($D$12:$D1545,$D1545,Y$12:Y1545)+SUMIF($D$12:$D1545,$D1545,Z$12:Z1545)),2)) - SUMIF($D$12:$D1544,$D1545,AB$12:AB1544),2),"")</f>
        <v/>
      </c>
      <c r="AC1545" s="251" t="str">
        <f>IF(AND(Y1545&lt;&gt;"",Z1545&lt;&gt;"",AA1545&lt;&gt;"",X1545&lt;&gt;"",AP1545&lt;&gt;""),IF(OR(X1545="OZZ",X1545="ZZ"),ROUND(0-SUMIF($D$12:$D1544,$D1545,AC$12:AC1544),2),IF(AA1545=0,0,ROUND(MIN(MIN(17300,TRUNC(0.75*(SUMIF($D$12:$D$2012,$D1545,Y$12:Y$2012)+SUMIF($D$12:$D$2012,$D1545,Z$12:Z$2012)),2)+SUMIF($D$12:$D1545,$D1545,AP$12:AP1545))-SUMIF($D$12:$D1544,$D1545,AC$12:AC1544)-SUMIF($D$12:$D$2012,$D1545,AB$12:AB$2012),AP1545),2))),"")</f>
        <v/>
      </c>
      <c r="AD1545" s="250" t="str">
        <f>IF(X1545&lt;&gt;"",1000 - SUMIF($D$12:$D1544,$D1545,AD$12:AD1544),"")</f>
        <v/>
      </c>
      <c r="AE1545" s="252"/>
      <c r="AF1545" s="253"/>
      <c r="AG1545" s="254"/>
      <c r="AH1545" s="255" t="str">
        <f t="shared" si="506"/>
        <v/>
      </c>
      <c r="AI1545" s="256"/>
      <c r="AJ1545" s="253"/>
      <c r="AK1545" s="254"/>
      <c r="AL1545" s="255" t="str">
        <f t="shared" si="507"/>
        <v/>
      </c>
      <c r="AM1545" s="256"/>
      <c r="AN1545" s="253"/>
      <c r="AO1545" s="254"/>
      <c r="AP1545" s="255" t="str">
        <f t="shared" si="485"/>
        <v/>
      </c>
      <c r="AQ1545" s="68"/>
      <c r="AR1545" s="68"/>
      <c r="AS1545" s="115"/>
      <c r="AT1545" s="68"/>
      <c r="AU1545" s="113" t="str">
        <f>IF(D1545&lt;&gt; "", IF(COUNTIF($D$12:$D1545,$D1545)&gt;1,0,IF(SUM(N1545,U1545,AB1545)&gt;0,IF(AND(X1545="",OR(Q1545&lt;&gt;"",J1545&lt;&gt;"")),IF(Q1545&lt;&gt;"",Q1545,IF(J1545&lt;&gt;"",J1545,0)),IF(AND(Q1545&lt;&gt;"",J1545&lt;&gt;"",Q1545=J1545),Q1545,X1545)),0)),"")</f>
        <v/>
      </c>
      <c r="AV1545" s="113" t="str">
        <f>IF(D1545&lt;&gt;"",IF(COUNTIF($D$12:$D1545,$D1545)&gt;1,0,IF(SUM(O1545,V1545,AC1545)&gt;0,IF(AND(X1545="",OR(Q1545&lt;&gt;"",J1545&lt;&gt;"")),IF(Q1545&lt;&gt;"",Q1545,IF(J1545&lt;&gt;"",J1545,0)),IF(AND(Q1545&lt;&gt;"",J1545&lt;&gt;"",Q1545=J1545),Q1545,X1545)),0)),"")</f>
        <v/>
      </c>
      <c r="AW1545" s="113" t="str">
        <f>IF(D1545&lt;&gt;"",IF(COUNTIF($D$12:$D1545,$D1545)&gt;1,0,IF(SUM(P1545,W1545,AD1545)&gt;0,IF(AND(X1545="",OR(Q1545&lt;&gt;"",J1545&lt;&gt;"")),IF(Q1545&lt;&gt;"",Q1545,IF(J1545&lt;&gt;"",J1545,0)),IF(AND(Q1545&lt;&gt;"",J1545&lt;&gt;"",Q1545=J1545),Q1545,X1545)),0)),"")</f>
        <v/>
      </c>
      <c r="AX1545" s="68" t="str">
        <f t="shared" si="486"/>
        <v/>
      </c>
      <c r="AY1545" s="68" t="str">
        <f t="shared" si="487"/>
        <v/>
      </c>
      <c r="AZ1545" s="68" t="str">
        <f t="shared" si="488"/>
        <v/>
      </c>
      <c r="BA1545" s="68" t="str">
        <f t="shared" si="489"/>
        <v/>
      </c>
      <c r="BB1545" s="68" t="str">
        <f t="shared" si="490"/>
        <v/>
      </c>
      <c r="BC1545" s="68" t="str">
        <f t="shared" si="491"/>
        <v/>
      </c>
      <c r="BD1545" s="68" t="str">
        <f t="shared" si="492"/>
        <v/>
      </c>
      <c r="BE1545" s="62" t="str">
        <f t="shared" si="493"/>
        <v/>
      </c>
      <c r="BF1545" s="62" t="str">
        <f t="shared" si="494"/>
        <v/>
      </c>
      <c r="BG1545" s="62"/>
      <c r="BH1545" s="62" t="str">
        <f t="shared" si="495"/>
        <v/>
      </c>
      <c r="BI1545" s="62" t="str">
        <f t="shared" si="496"/>
        <v/>
      </c>
      <c r="BJ1545" s="114"/>
      <c r="BK1545" s="62" t="str">
        <f t="shared" si="497"/>
        <v/>
      </c>
      <c r="BL1545" s="62" t="str">
        <f t="shared" si="498"/>
        <v/>
      </c>
      <c r="BM1545" s="62" t="str">
        <f t="shared" si="499"/>
        <v/>
      </c>
      <c r="BN1545" s="62" t="str">
        <f t="shared" si="500"/>
        <v/>
      </c>
      <c r="BO1545" s="62" t="str">
        <f t="shared" si="501"/>
        <v/>
      </c>
      <c r="BP1545" s="62" t="str">
        <f t="shared" si="502"/>
        <v/>
      </c>
      <c r="BQ1545" s="96"/>
      <c r="BR1545" s="96"/>
      <c r="BS1545" s="96"/>
      <c r="BT1545" s="96"/>
      <c r="BU1545" s="96"/>
      <c r="BV1545" s="96"/>
      <c r="BW1545" s="96"/>
      <c r="BX1545" s="96"/>
      <c r="BY1545" s="96"/>
      <c r="BZ1545" s="96"/>
      <c r="CA1545" s="96"/>
      <c r="CB1545" s="96"/>
      <c r="CC1545" s="96"/>
      <c r="CD1545" s="96"/>
      <c r="CE1545" s="96"/>
      <c r="CF1545" s="96"/>
      <c r="CG1545" s="96"/>
      <c r="CH1545" s="96"/>
      <c r="CI1545" s="96"/>
      <c r="CJ1545" s="96"/>
      <c r="CK1545" s="96"/>
      <c r="CL1545" s="96"/>
      <c r="CM1545" s="96"/>
      <c r="CN1545" s="96"/>
      <c r="CO1545" s="96"/>
      <c r="CP1545" s="96"/>
      <c r="CQ1545" s="96"/>
      <c r="CR1545" s="96"/>
      <c r="CS1545" s="96"/>
    </row>
    <row r="1546" spans="1:97" ht="18.75" customHeight="1" x14ac:dyDescent="0.2">
      <c r="A1546" s="3">
        <f t="shared" si="503"/>
        <v>1534</v>
      </c>
      <c r="B1546" s="263"/>
      <c r="C1546" s="263"/>
      <c r="D1546" s="263"/>
      <c r="E1546" s="259"/>
      <c r="F1546" s="259"/>
      <c r="G1546" s="43"/>
      <c r="H1546" s="264"/>
      <c r="I1546" s="261"/>
      <c r="J1546" s="106"/>
      <c r="K1546" s="247"/>
      <c r="L1546" s="247"/>
      <c r="M1546" s="247"/>
      <c r="N1546" s="248" t="str">
        <f>IF(AND(K1546&lt;&gt;"",L1546&lt;&gt;"",J1546&lt;&gt;""),ROUND(MIN(IF(OR(J1546="OZZ",J1546="ZZ"),5000,17300),TRUNC(0.75*(SUMIF($D$12:$D1546,$D1546,K$12:K1546)+SUMIF($D$12:$D1546,$D1546,L$12:L1546)),2)) - SUMIF($D$12:$D1545,$D1546,N$12:N1545),2),"")</f>
        <v/>
      </c>
      <c r="O1546" s="249" t="str">
        <f>IF(AND(K1546&lt;&gt;"",L1546&lt;&gt;"",M1546&lt;&gt;"",J1546&lt;&gt;"",AH1546&lt;&gt;""),IF(OR(J1546="OZZ",J1546="ZZ"),ROUND(0-SUMIF($D$12:$D1545,$D1546,O$12:O1545),2),IF(M1546=0,0,ROUND(MIN(MIN(17300,TRUNC(0.75*(SUMIF($D$12:$D$2012,$D1546,K$12:K$2012)+SUMIF($D$12:$D$2012,$D1546,L$12:L$2012)),2)+SUMIF($D$12:$D1546,$D1546,AH$12:AH1546))-SUMIF($D$12:$D1545,$D1546,O$12:O1545)-SUMIF($D$12:$D$2012,$D1546,N$12:N$2012),AH1546),2))),"")</f>
        <v/>
      </c>
      <c r="P1546" s="250" t="str">
        <f>IF(J1546&lt;&gt;"",1000 - SUMIF($D$12:$D1545,$D1546,P$12:P1545),"")</f>
        <v/>
      </c>
      <c r="Q1546" s="106"/>
      <c r="R1546" s="247"/>
      <c r="S1546" s="247"/>
      <c r="T1546" s="247"/>
      <c r="U1546" s="248" t="str">
        <f>IF(AND(R1546&lt;&gt;"",S1546&lt;&gt;"",Q1546&lt;&gt;""),ROUND(MIN(IF(OR(Q1546="OZZ",Q1546="ZZ"),5000,17300),TRUNC(0.75*(SUMIF($D$12:$D1546,$D1546,R$12:R1546)+SUMIF($D$12:$D1546,$D1546,S$12:S1546)),2)) - SUMIF($D$12:$D1545,$D1546,U$12:U1545),2),"")</f>
        <v/>
      </c>
      <c r="V1546" s="248" t="str">
        <f>IF(AND(R1546&lt;&gt;"",S1546&lt;&gt;"",T1546&lt;&gt;"",Q1546&lt;&gt;"",AL1546&lt;&gt;""),IF(OR(Q1546="OZZ",Q1546="ZZ"),ROUND(0-SUMIF($D$12:$D1545,$D1546,V$12:V1545),2),IF(T1546=0,0,ROUND(MIN(MIN(17300,TRUNC(0.75*(SUMIF($D$12:$D$2012,$D1546,R$12:R$2012)+SUMIF($D$12:$D$2012,$D1546,S$12:S$2012)),2)+SUMIF($D$12:$D1546,$D1546,AL$12:AL1546))-SUMIF($D$12:$D1545,$D1546,V$12:V1545)-SUMIF($D$12:$D$2012,$D1546,U$12:U$2012),AL1546),2))),"")</f>
        <v/>
      </c>
      <c r="W1546" s="250" t="str">
        <f>IF(Q1546&lt;&gt;"",1000 - SUMIF($D$12:$D1545,$D1546,W$12:W1545),"")</f>
        <v/>
      </c>
      <c r="X1546" s="106"/>
      <c r="Y1546" s="247"/>
      <c r="Z1546" s="247"/>
      <c r="AA1546" s="247"/>
      <c r="AB1546" s="248" t="str">
        <f>IF(AND(Y1546&lt;&gt;"",Z1546&lt;&gt;"",X1546&lt;&gt;""),ROUND(MIN(IF(OR(X1546="OZZ",X1546="ZZ"),5000,17300),TRUNC(0.75*(SUMIF($D$12:$D1546,$D1546,Y$12:Y1546)+SUMIF($D$12:$D1546,$D1546,Z$12:Z1546)),2)) - SUMIF($D$12:$D1545,$D1546,AB$12:AB1545),2),"")</f>
        <v/>
      </c>
      <c r="AC1546" s="251" t="str">
        <f>IF(AND(Y1546&lt;&gt;"",Z1546&lt;&gt;"",AA1546&lt;&gt;"",X1546&lt;&gt;"",AP1546&lt;&gt;""),IF(OR(X1546="OZZ",X1546="ZZ"),ROUND(0-SUMIF($D$12:$D1545,$D1546,AC$12:AC1545),2),IF(AA1546=0,0,ROUND(MIN(MIN(17300,TRUNC(0.75*(SUMIF($D$12:$D$2012,$D1546,Y$12:Y$2012)+SUMIF($D$12:$D$2012,$D1546,Z$12:Z$2012)),2)+SUMIF($D$12:$D1546,$D1546,AP$12:AP1546))-SUMIF($D$12:$D1545,$D1546,AC$12:AC1545)-SUMIF($D$12:$D$2012,$D1546,AB$12:AB$2012),AP1546),2))),"")</f>
        <v/>
      </c>
      <c r="AD1546" s="250" t="str">
        <f>IF(X1546&lt;&gt;"",1000 - SUMIF($D$12:$D1545,$D1546,AD$12:AD1545),"")</f>
        <v/>
      </c>
      <c r="AE1546" s="252"/>
      <c r="AF1546" s="253"/>
      <c r="AG1546" s="254"/>
      <c r="AH1546" s="255" t="str">
        <f t="shared" si="506"/>
        <v/>
      </c>
      <c r="AI1546" s="256"/>
      <c r="AJ1546" s="253"/>
      <c r="AK1546" s="254"/>
      <c r="AL1546" s="255" t="str">
        <f t="shared" si="507"/>
        <v/>
      </c>
      <c r="AM1546" s="256"/>
      <c r="AN1546" s="253"/>
      <c r="AO1546" s="254"/>
      <c r="AP1546" s="255" t="str">
        <f t="shared" si="485"/>
        <v/>
      </c>
      <c r="AQ1546" s="68"/>
      <c r="AR1546" s="68"/>
      <c r="AS1546" s="115"/>
      <c r="AT1546" s="68"/>
      <c r="AU1546" s="113" t="str">
        <f>IF(D1546&lt;&gt; "", IF(COUNTIF($D$12:$D1546,$D1546)&gt;1,0,IF(SUM(N1546,U1546,AB1546)&gt;0,IF(AND(X1546="",OR(Q1546&lt;&gt;"",J1546&lt;&gt;"")),IF(Q1546&lt;&gt;"",Q1546,IF(J1546&lt;&gt;"",J1546,0)),IF(AND(Q1546&lt;&gt;"",J1546&lt;&gt;"",Q1546=J1546),Q1546,X1546)),0)),"")</f>
        <v/>
      </c>
      <c r="AV1546" s="113" t="str">
        <f>IF(D1546&lt;&gt;"",IF(COUNTIF($D$12:$D1546,$D1546)&gt;1,0,IF(SUM(O1546,V1546,AC1546)&gt;0,IF(AND(X1546="",OR(Q1546&lt;&gt;"",J1546&lt;&gt;"")),IF(Q1546&lt;&gt;"",Q1546,IF(J1546&lt;&gt;"",J1546,0)),IF(AND(Q1546&lt;&gt;"",J1546&lt;&gt;"",Q1546=J1546),Q1546,X1546)),0)),"")</f>
        <v/>
      </c>
      <c r="AW1546" s="113" t="str">
        <f>IF(D1546&lt;&gt;"",IF(COUNTIF($D$12:$D1546,$D1546)&gt;1,0,IF(SUM(P1546,W1546,AD1546)&gt;0,IF(AND(X1546="",OR(Q1546&lt;&gt;"",J1546&lt;&gt;"")),IF(Q1546&lt;&gt;"",Q1546,IF(J1546&lt;&gt;"",J1546,0)),IF(AND(Q1546&lt;&gt;"",J1546&lt;&gt;"",Q1546=J1546),Q1546,X1546)),0)),"")</f>
        <v/>
      </c>
      <c r="AX1546" s="68" t="str">
        <f t="shared" si="486"/>
        <v/>
      </c>
      <c r="AY1546" s="68" t="str">
        <f t="shared" si="487"/>
        <v/>
      </c>
      <c r="AZ1546" s="68" t="str">
        <f t="shared" si="488"/>
        <v/>
      </c>
      <c r="BA1546" s="68" t="str">
        <f t="shared" si="489"/>
        <v/>
      </c>
      <c r="BB1546" s="68" t="str">
        <f t="shared" si="490"/>
        <v/>
      </c>
      <c r="BC1546" s="68" t="str">
        <f t="shared" si="491"/>
        <v/>
      </c>
      <c r="BD1546" s="68" t="str">
        <f t="shared" si="492"/>
        <v/>
      </c>
      <c r="BE1546" s="62" t="str">
        <f t="shared" si="493"/>
        <v/>
      </c>
      <c r="BF1546" s="62" t="str">
        <f t="shared" si="494"/>
        <v/>
      </c>
      <c r="BG1546" s="62"/>
      <c r="BH1546" s="62" t="str">
        <f t="shared" si="495"/>
        <v/>
      </c>
      <c r="BI1546" s="62" t="str">
        <f t="shared" si="496"/>
        <v/>
      </c>
      <c r="BJ1546" s="114"/>
      <c r="BK1546" s="62" t="str">
        <f t="shared" si="497"/>
        <v/>
      </c>
      <c r="BL1546" s="62" t="str">
        <f t="shared" si="498"/>
        <v/>
      </c>
      <c r="BM1546" s="62" t="str">
        <f t="shared" si="499"/>
        <v/>
      </c>
      <c r="BN1546" s="62" t="str">
        <f t="shared" si="500"/>
        <v/>
      </c>
      <c r="BO1546" s="62" t="str">
        <f t="shared" si="501"/>
        <v/>
      </c>
      <c r="BP1546" s="62" t="str">
        <f t="shared" si="502"/>
        <v/>
      </c>
      <c r="BQ1546" s="96"/>
      <c r="BR1546" s="96"/>
      <c r="BS1546" s="96"/>
      <c r="BT1546" s="96"/>
      <c r="BU1546" s="96"/>
      <c r="BV1546" s="96"/>
      <c r="BW1546" s="96"/>
      <c r="BX1546" s="96"/>
      <c r="BY1546" s="96"/>
      <c r="BZ1546" s="96"/>
      <c r="CA1546" s="96"/>
      <c r="CB1546" s="96"/>
      <c r="CC1546" s="96"/>
      <c r="CD1546" s="96"/>
      <c r="CE1546" s="96"/>
      <c r="CF1546" s="96"/>
      <c r="CG1546" s="96"/>
      <c r="CH1546" s="96"/>
      <c r="CI1546" s="96"/>
      <c r="CJ1546" s="96"/>
      <c r="CK1546" s="96"/>
      <c r="CL1546" s="96"/>
      <c r="CM1546" s="96"/>
      <c r="CN1546" s="96"/>
      <c r="CO1546" s="96"/>
      <c r="CP1546" s="96"/>
      <c r="CQ1546" s="96"/>
      <c r="CR1546" s="96"/>
      <c r="CS1546" s="96"/>
    </row>
    <row r="1547" spans="1:97" ht="18.75" customHeight="1" x14ac:dyDescent="0.2">
      <c r="A1547" s="3">
        <f t="shared" si="503"/>
        <v>1535</v>
      </c>
      <c r="B1547" s="263"/>
      <c r="C1547" s="263"/>
      <c r="D1547" s="263"/>
      <c r="E1547" s="259"/>
      <c r="F1547" s="259"/>
      <c r="G1547" s="43"/>
      <c r="H1547" s="264"/>
      <c r="I1547" s="261"/>
      <c r="J1547" s="106"/>
      <c r="K1547" s="247"/>
      <c r="L1547" s="247"/>
      <c r="M1547" s="247"/>
      <c r="N1547" s="248" t="str">
        <f>IF(AND(K1547&lt;&gt;"",L1547&lt;&gt;"",J1547&lt;&gt;""),ROUND(MIN(IF(OR(J1547="OZZ",J1547="ZZ"),5000,17300),TRUNC(0.75*(SUMIF($D$12:$D1547,$D1547,K$12:K1547)+SUMIF($D$12:$D1547,$D1547,L$12:L1547)),2)) - SUMIF($D$12:$D1546,$D1547,N$12:N1546),2),"")</f>
        <v/>
      </c>
      <c r="O1547" s="249" t="str">
        <f>IF(AND(K1547&lt;&gt;"",L1547&lt;&gt;"",M1547&lt;&gt;"",J1547&lt;&gt;"",AH1547&lt;&gt;""),IF(OR(J1547="OZZ",J1547="ZZ"),ROUND(0-SUMIF($D$12:$D1546,$D1547,O$12:O1546),2),IF(M1547=0,0,ROUND(MIN(MIN(17300,TRUNC(0.75*(SUMIF($D$12:$D$2012,$D1547,K$12:K$2012)+SUMIF($D$12:$D$2012,$D1547,L$12:L$2012)),2)+SUMIF($D$12:$D1547,$D1547,AH$12:AH1547))-SUMIF($D$12:$D1546,$D1547,O$12:O1546)-SUMIF($D$12:$D$2012,$D1547,N$12:N$2012),AH1547),2))),"")</f>
        <v/>
      </c>
      <c r="P1547" s="250" t="str">
        <f>IF(J1547&lt;&gt;"",1000 - SUMIF($D$12:$D1546,$D1547,P$12:P1546),"")</f>
        <v/>
      </c>
      <c r="Q1547" s="106"/>
      <c r="R1547" s="247"/>
      <c r="S1547" s="247"/>
      <c r="T1547" s="247"/>
      <c r="U1547" s="248" t="str">
        <f>IF(AND(R1547&lt;&gt;"",S1547&lt;&gt;"",Q1547&lt;&gt;""),ROUND(MIN(IF(OR(Q1547="OZZ",Q1547="ZZ"),5000,17300),TRUNC(0.75*(SUMIF($D$12:$D1547,$D1547,R$12:R1547)+SUMIF($D$12:$D1547,$D1547,S$12:S1547)),2)) - SUMIF($D$12:$D1546,$D1547,U$12:U1546),2),"")</f>
        <v/>
      </c>
      <c r="V1547" s="248" t="str">
        <f>IF(AND(R1547&lt;&gt;"",S1547&lt;&gt;"",T1547&lt;&gt;"",Q1547&lt;&gt;"",AL1547&lt;&gt;""),IF(OR(Q1547="OZZ",Q1547="ZZ"),ROUND(0-SUMIF($D$12:$D1546,$D1547,V$12:V1546),2),IF(T1547=0,0,ROUND(MIN(MIN(17300,TRUNC(0.75*(SUMIF($D$12:$D$2012,$D1547,R$12:R$2012)+SUMIF($D$12:$D$2012,$D1547,S$12:S$2012)),2)+SUMIF($D$12:$D1547,$D1547,AL$12:AL1547))-SUMIF($D$12:$D1546,$D1547,V$12:V1546)-SUMIF($D$12:$D$2012,$D1547,U$12:U$2012),AL1547),2))),"")</f>
        <v/>
      </c>
      <c r="W1547" s="250" t="str">
        <f>IF(Q1547&lt;&gt;"",1000 - SUMIF($D$12:$D1546,$D1547,W$12:W1546),"")</f>
        <v/>
      </c>
      <c r="X1547" s="106"/>
      <c r="Y1547" s="247"/>
      <c r="Z1547" s="247"/>
      <c r="AA1547" s="247"/>
      <c r="AB1547" s="248" t="str">
        <f>IF(AND(Y1547&lt;&gt;"",Z1547&lt;&gt;"",X1547&lt;&gt;""),ROUND(MIN(IF(OR(X1547="OZZ",X1547="ZZ"),5000,17300),TRUNC(0.75*(SUMIF($D$12:$D1547,$D1547,Y$12:Y1547)+SUMIF($D$12:$D1547,$D1547,Z$12:Z1547)),2)) - SUMIF($D$12:$D1546,$D1547,AB$12:AB1546),2),"")</f>
        <v/>
      </c>
      <c r="AC1547" s="251" t="str">
        <f>IF(AND(Y1547&lt;&gt;"",Z1547&lt;&gt;"",AA1547&lt;&gt;"",X1547&lt;&gt;"",AP1547&lt;&gt;""),IF(OR(X1547="OZZ",X1547="ZZ"),ROUND(0-SUMIF($D$12:$D1546,$D1547,AC$12:AC1546),2),IF(AA1547=0,0,ROUND(MIN(MIN(17300,TRUNC(0.75*(SUMIF($D$12:$D$2012,$D1547,Y$12:Y$2012)+SUMIF($D$12:$D$2012,$D1547,Z$12:Z$2012)),2)+SUMIF($D$12:$D1547,$D1547,AP$12:AP1547))-SUMIF($D$12:$D1546,$D1547,AC$12:AC1546)-SUMIF($D$12:$D$2012,$D1547,AB$12:AB$2012),AP1547),2))),"")</f>
        <v/>
      </c>
      <c r="AD1547" s="250" t="str">
        <f>IF(X1547&lt;&gt;"",1000 - SUMIF($D$12:$D1546,$D1547,AD$12:AD1546),"")</f>
        <v/>
      </c>
      <c r="AE1547" s="252"/>
      <c r="AF1547" s="253"/>
      <c r="AG1547" s="254"/>
      <c r="AH1547" s="255" t="str">
        <f t="shared" si="506"/>
        <v/>
      </c>
      <c r="AI1547" s="256"/>
      <c r="AJ1547" s="253"/>
      <c r="AK1547" s="254"/>
      <c r="AL1547" s="255" t="str">
        <f t="shared" si="507"/>
        <v/>
      </c>
      <c r="AM1547" s="256"/>
      <c r="AN1547" s="253"/>
      <c r="AO1547" s="254"/>
      <c r="AP1547" s="255" t="str">
        <f t="shared" si="485"/>
        <v/>
      </c>
      <c r="AQ1547" s="68"/>
      <c r="AR1547" s="68"/>
      <c r="AS1547" s="115"/>
      <c r="AT1547" s="68"/>
      <c r="AU1547" s="113" t="str">
        <f>IF(D1547&lt;&gt; "", IF(COUNTIF($D$12:$D1547,$D1547)&gt;1,0,IF(SUM(N1547,U1547,AB1547)&gt;0,IF(AND(X1547="",OR(Q1547&lt;&gt;"",J1547&lt;&gt;"")),IF(Q1547&lt;&gt;"",Q1547,IF(J1547&lt;&gt;"",J1547,0)),IF(AND(Q1547&lt;&gt;"",J1547&lt;&gt;"",Q1547=J1547),Q1547,X1547)),0)),"")</f>
        <v/>
      </c>
      <c r="AV1547" s="113" t="str">
        <f>IF(D1547&lt;&gt;"",IF(COUNTIF($D$12:$D1547,$D1547)&gt;1,0,IF(SUM(O1547,V1547,AC1547)&gt;0,IF(AND(X1547="",OR(Q1547&lt;&gt;"",J1547&lt;&gt;"")),IF(Q1547&lt;&gt;"",Q1547,IF(J1547&lt;&gt;"",J1547,0)),IF(AND(Q1547&lt;&gt;"",J1547&lt;&gt;"",Q1547=J1547),Q1547,X1547)),0)),"")</f>
        <v/>
      </c>
      <c r="AW1547" s="113" t="str">
        <f>IF(D1547&lt;&gt;"",IF(COUNTIF($D$12:$D1547,$D1547)&gt;1,0,IF(SUM(P1547,W1547,AD1547)&gt;0,IF(AND(X1547="",OR(Q1547&lt;&gt;"",J1547&lt;&gt;"")),IF(Q1547&lt;&gt;"",Q1547,IF(J1547&lt;&gt;"",J1547,0)),IF(AND(Q1547&lt;&gt;"",J1547&lt;&gt;"",Q1547=J1547),Q1547,X1547)),0)),"")</f>
        <v/>
      </c>
      <c r="AX1547" s="68" t="str">
        <f t="shared" si="486"/>
        <v/>
      </c>
      <c r="AY1547" s="68" t="str">
        <f t="shared" si="487"/>
        <v/>
      </c>
      <c r="AZ1547" s="68" t="str">
        <f t="shared" si="488"/>
        <v/>
      </c>
      <c r="BA1547" s="68" t="str">
        <f t="shared" si="489"/>
        <v/>
      </c>
      <c r="BB1547" s="68" t="str">
        <f t="shared" si="490"/>
        <v/>
      </c>
      <c r="BC1547" s="68" t="str">
        <f t="shared" si="491"/>
        <v/>
      </c>
      <c r="BD1547" s="68" t="str">
        <f t="shared" si="492"/>
        <v/>
      </c>
      <c r="BE1547" s="62" t="str">
        <f t="shared" si="493"/>
        <v/>
      </c>
      <c r="BF1547" s="62" t="str">
        <f t="shared" si="494"/>
        <v/>
      </c>
      <c r="BG1547" s="62"/>
      <c r="BH1547" s="62" t="str">
        <f t="shared" si="495"/>
        <v/>
      </c>
      <c r="BI1547" s="62" t="str">
        <f t="shared" si="496"/>
        <v/>
      </c>
      <c r="BJ1547" s="114"/>
      <c r="BK1547" s="62" t="str">
        <f t="shared" si="497"/>
        <v/>
      </c>
      <c r="BL1547" s="62" t="str">
        <f t="shared" si="498"/>
        <v/>
      </c>
      <c r="BM1547" s="62" t="str">
        <f t="shared" si="499"/>
        <v/>
      </c>
      <c r="BN1547" s="62" t="str">
        <f t="shared" si="500"/>
        <v/>
      </c>
      <c r="BO1547" s="62" t="str">
        <f t="shared" si="501"/>
        <v/>
      </c>
      <c r="BP1547" s="62" t="str">
        <f t="shared" si="502"/>
        <v/>
      </c>
      <c r="BQ1547" s="96"/>
      <c r="BR1547" s="96"/>
      <c r="BS1547" s="96"/>
      <c r="BT1547" s="96"/>
      <c r="BU1547" s="96"/>
      <c r="BV1547" s="96"/>
      <c r="BW1547" s="96"/>
      <c r="BX1547" s="96"/>
      <c r="BY1547" s="96"/>
      <c r="BZ1547" s="96"/>
      <c r="CA1547" s="96"/>
      <c r="CB1547" s="96"/>
      <c r="CC1547" s="96"/>
      <c r="CD1547" s="96"/>
      <c r="CE1547" s="96"/>
      <c r="CF1547" s="96"/>
      <c r="CG1547" s="96"/>
      <c r="CH1547" s="96"/>
      <c r="CI1547" s="96"/>
      <c r="CJ1547" s="96"/>
      <c r="CK1547" s="96"/>
      <c r="CL1547" s="96"/>
      <c r="CM1547" s="96"/>
      <c r="CN1547" s="96"/>
      <c r="CO1547" s="96"/>
      <c r="CP1547" s="96"/>
      <c r="CQ1547" s="96"/>
      <c r="CR1547" s="96"/>
      <c r="CS1547" s="96"/>
    </row>
    <row r="1548" spans="1:97" ht="18.75" customHeight="1" x14ac:dyDescent="0.2">
      <c r="A1548" s="3">
        <f t="shared" si="503"/>
        <v>1536</v>
      </c>
      <c r="B1548" s="263"/>
      <c r="C1548" s="263"/>
      <c r="D1548" s="263"/>
      <c r="E1548" s="259"/>
      <c r="F1548" s="259"/>
      <c r="G1548" s="43"/>
      <c r="H1548" s="264"/>
      <c r="I1548" s="261"/>
      <c r="J1548" s="106"/>
      <c r="K1548" s="247"/>
      <c r="L1548" s="247"/>
      <c r="M1548" s="247"/>
      <c r="N1548" s="248" t="str">
        <f>IF(AND(K1548&lt;&gt;"",L1548&lt;&gt;"",J1548&lt;&gt;""),ROUND(MIN(IF(OR(J1548="OZZ",J1548="ZZ"),5000,17300),TRUNC(0.75*(SUMIF($D$12:$D1548,$D1548,K$12:K1548)+SUMIF($D$12:$D1548,$D1548,L$12:L1548)),2)) - SUMIF($D$12:$D1547,$D1548,N$12:N1547),2),"")</f>
        <v/>
      </c>
      <c r="O1548" s="249" t="str">
        <f>IF(AND(K1548&lt;&gt;"",L1548&lt;&gt;"",M1548&lt;&gt;"",J1548&lt;&gt;"",AH1548&lt;&gt;""),IF(OR(J1548="OZZ",J1548="ZZ"),ROUND(0-SUMIF($D$12:$D1547,$D1548,O$12:O1547),2),IF(M1548=0,0,ROUND(MIN(MIN(17300,TRUNC(0.75*(SUMIF($D$12:$D$2012,$D1548,K$12:K$2012)+SUMIF($D$12:$D$2012,$D1548,L$12:L$2012)),2)+SUMIF($D$12:$D1548,$D1548,AH$12:AH1548))-SUMIF($D$12:$D1547,$D1548,O$12:O1547)-SUMIF($D$12:$D$2012,$D1548,N$12:N$2012),AH1548),2))),"")</f>
        <v/>
      </c>
      <c r="P1548" s="250" t="str">
        <f>IF(J1548&lt;&gt;"",1000 - SUMIF($D$12:$D1547,$D1548,P$12:P1547),"")</f>
        <v/>
      </c>
      <c r="Q1548" s="106"/>
      <c r="R1548" s="247"/>
      <c r="S1548" s="247"/>
      <c r="T1548" s="247"/>
      <c r="U1548" s="248" t="str">
        <f>IF(AND(R1548&lt;&gt;"",S1548&lt;&gt;"",Q1548&lt;&gt;""),ROUND(MIN(IF(OR(Q1548="OZZ",Q1548="ZZ"),5000,17300),TRUNC(0.75*(SUMIF($D$12:$D1548,$D1548,R$12:R1548)+SUMIF($D$12:$D1548,$D1548,S$12:S1548)),2)) - SUMIF($D$12:$D1547,$D1548,U$12:U1547),2),"")</f>
        <v/>
      </c>
      <c r="V1548" s="248" t="str">
        <f>IF(AND(R1548&lt;&gt;"",S1548&lt;&gt;"",T1548&lt;&gt;"",Q1548&lt;&gt;"",AL1548&lt;&gt;""),IF(OR(Q1548="OZZ",Q1548="ZZ"),ROUND(0-SUMIF($D$12:$D1547,$D1548,V$12:V1547),2),IF(T1548=0,0,ROUND(MIN(MIN(17300,TRUNC(0.75*(SUMIF($D$12:$D$2012,$D1548,R$12:R$2012)+SUMIF($D$12:$D$2012,$D1548,S$12:S$2012)),2)+SUMIF($D$12:$D1548,$D1548,AL$12:AL1548))-SUMIF($D$12:$D1547,$D1548,V$12:V1547)-SUMIF($D$12:$D$2012,$D1548,U$12:U$2012),AL1548),2))),"")</f>
        <v/>
      </c>
      <c r="W1548" s="250" t="str">
        <f>IF(Q1548&lt;&gt;"",1000 - SUMIF($D$12:$D1547,$D1548,W$12:W1547),"")</f>
        <v/>
      </c>
      <c r="X1548" s="106"/>
      <c r="Y1548" s="247"/>
      <c r="Z1548" s="247"/>
      <c r="AA1548" s="247"/>
      <c r="AB1548" s="248" t="str">
        <f>IF(AND(Y1548&lt;&gt;"",Z1548&lt;&gt;"",X1548&lt;&gt;""),ROUND(MIN(IF(OR(X1548="OZZ",X1548="ZZ"),5000,17300),TRUNC(0.75*(SUMIF($D$12:$D1548,$D1548,Y$12:Y1548)+SUMIF($D$12:$D1548,$D1548,Z$12:Z1548)),2)) - SUMIF($D$12:$D1547,$D1548,AB$12:AB1547),2),"")</f>
        <v/>
      </c>
      <c r="AC1548" s="251" t="str">
        <f>IF(AND(Y1548&lt;&gt;"",Z1548&lt;&gt;"",AA1548&lt;&gt;"",X1548&lt;&gt;"",AP1548&lt;&gt;""),IF(OR(X1548="OZZ",X1548="ZZ"),ROUND(0-SUMIF($D$12:$D1547,$D1548,AC$12:AC1547),2),IF(AA1548=0,0,ROUND(MIN(MIN(17300,TRUNC(0.75*(SUMIF($D$12:$D$2012,$D1548,Y$12:Y$2012)+SUMIF($D$12:$D$2012,$D1548,Z$12:Z$2012)),2)+SUMIF($D$12:$D1548,$D1548,AP$12:AP1548))-SUMIF($D$12:$D1547,$D1548,AC$12:AC1547)-SUMIF($D$12:$D$2012,$D1548,AB$12:AB$2012),AP1548),2))),"")</f>
        <v/>
      </c>
      <c r="AD1548" s="250" t="str">
        <f>IF(X1548&lt;&gt;"",1000 - SUMIF($D$12:$D1547,$D1548,AD$12:AD1547),"")</f>
        <v/>
      </c>
      <c r="AE1548" s="252"/>
      <c r="AF1548" s="253"/>
      <c r="AG1548" s="254"/>
      <c r="AH1548" s="255" t="str">
        <f t="shared" si="506"/>
        <v/>
      </c>
      <c r="AI1548" s="256"/>
      <c r="AJ1548" s="253"/>
      <c r="AK1548" s="254"/>
      <c r="AL1548" s="255" t="str">
        <f t="shared" si="507"/>
        <v/>
      </c>
      <c r="AM1548" s="256"/>
      <c r="AN1548" s="253"/>
      <c r="AO1548" s="254"/>
      <c r="AP1548" s="255" t="str">
        <f t="shared" si="485"/>
        <v/>
      </c>
      <c r="AQ1548" s="68"/>
      <c r="AR1548" s="68"/>
      <c r="AS1548" s="115"/>
      <c r="AT1548" s="68"/>
      <c r="AU1548" s="113" t="str">
        <f>IF(D1548&lt;&gt; "", IF(COUNTIF($D$12:$D1548,$D1548)&gt;1,0,IF(SUM(N1548,U1548,AB1548)&gt;0,IF(AND(X1548="",OR(Q1548&lt;&gt;"",J1548&lt;&gt;"")),IF(Q1548&lt;&gt;"",Q1548,IF(J1548&lt;&gt;"",J1548,0)),IF(AND(Q1548&lt;&gt;"",J1548&lt;&gt;"",Q1548=J1548),Q1548,X1548)),0)),"")</f>
        <v/>
      </c>
      <c r="AV1548" s="113" t="str">
        <f>IF(D1548&lt;&gt;"",IF(COUNTIF($D$12:$D1548,$D1548)&gt;1,0,IF(SUM(O1548,V1548,AC1548)&gt;0,IF(AND(X1548="",OR(Q1548&lt;&gt;"",J1548&lt;&gt;"")),IF(Q1548&lt;&gt;"",Q1548,IF(J1548&lt;&gt;"",J1548,0)),IF(AND(Q1548&lt;&gt;"",J1548&lt;&gt;"",Q1548=J1548),Q1548,X1548)),0)),"")</f>
        <v/>
      </c>
      <c r="AW1548" s="113" t="str">
        <f>IF(D1548&lt;&gt;"",IF(COUNTIF($D$12:$D1548,$D1548)&gt;1,0,IF(SUM(P1548,W1548,AD1548)&gt;0,IF(AND(X1548="",OR(Q1548&lt;&gt;"",J1548&lt;&gt;"")),IF(Q1548&lt;&gt;"",Q1548,IF(J1548&lt;&gt;"",J1548,0)),IF(AND(Q1548&lt;&gt;"",J1548&lt;&gt;"",Q1548=J1548),Q1548,X1548)),0)),"")</f>
        <v/>
      </c>
      <c r="AX1548" s="68" t="str">
        <f t="shared" si="486"/>
        <v/>
      </c>
      <c r="AY1548" s="68" t="str">
        <f t="shared" si="487"/>
        <v/>
      </c>
      <c r="AZ1548" s="68" t="str">
        <f t="shared" si="488"/>
        <v/>
      </c>
      <c r="BA1548" s="68" t="str">
        <f t="shared" si="489"/>
        <v/>
      </c>
      <c r="BB1548" s="68" t="str">
        <f t="shared" si="490"/>
        <v/>
      </c>
      <c r="BC1548" s="68" t="str">
        <f t="shared" si="491"/>
        <v/>
      </c>
      <c r="BD1548" s="68" t="str">
        <f t="shared" si="492"/>
        <v/>
      </c>
      <c r="BE1548" s="62" t="str">
        <f t="shared" si="493"/>
        <v/>
      </c>
      <c r="BF1548" s="62" t="str">
        <f t="shared" si="494"/>
        <v/>
      </c>
      <c r="BG1548" s="62"/>
      <c r="BH1548" s="62" t="str">
        <f t="shared" si="495"/>
        <v/>
      </c>
      <c r="BI1548" s="62" t="str">
        <f t="shared" si="496"/>
        <v/>
      </c>
      <c r="BJ1548" s="114"/>
      <c r="BK1548" s="62" t="str">
        <f t="shared" si="497"/>
        <v/>
      </c>
      <c r="BL1548" s="62" t="str">
        <f t="shared" si="498"/>
        <v/>
      </c>
      <c r="BM1548" s="62" t="str">
        <f t="shared" si="499"/>
        <v/>
      </c>
      <c r="BN1548" s="62" t="str">
        <f t="shared" si="500"/>
        <v/>
      </c>
      <c r="BO1548" s="62" t="str">
        <f t="shared" si="501"/>
        <v/>
      </c>
      <c r="BP1548" s="62" t="str">
        <f t="shared" si="502"/>
        <v/>
      </c>
      <c r="BQ1548" s="96"/>
      <c r="BR1548" s="96"/>
      <c r="BS1548" s="96"/>
      <c r="BT1548" s="96"/>
      <c r="BU1548" s="96"/>
      <c r="BV1548" s="96"/>
      <c r="BW1548" s="96"/>
      <c r="BX1548" s="96"/>
      <c r="BY1548" s="96"/>
      <c r="BZ1548" s="96"/>
      <c r="CA1548" s="96"/>
      <c r="CB1548" s="96"/>
      <c r="CC1548" s="96"/>
      <c r="CD1548" s="96"/>
      <c r="CE1548" s="96"/>
      <c r="CF1548" s="96"/>
      <c r="CG1548" s="96"/>
      <c r="CH1548" s="96"/>
      <c r="CI1548" s="96"/>
      <c r="CJ1548" s="96"/>
      <c r="CK1548" s="96"/>
      <c r="CL1548" s="96"/>
      <c r="CM1548" s="96"/>
      <c r="CN1548" s="96"/>
      <c r="CO1548" s="96"/>
      <c r="CP1548" s="96"/>
      <c r="CQ1548" s="96"/>
      <c r="CR1548" s="96"/>
      <c r="CS1548" s="96"/>
    </row>
    <row r="1549" spans="1:97" ht="18.75" customHeight="1" x14ac:dyDescent="0.2">
      <c r="A1549" s="3">
        <f t="shared" si="503"/>
        <v>1537</v>
      </c>
      <c r="B1549" s="263"/>
      <c r="C1549" s="263"/>
      <c r="D1549" s="263"/>
      <c r="E1549" s="259"/>
      <c r="F1549" s="259"/>
      <c r="G1549" s="43"/>
      <c r="H1549" s="264"/>
      <c r="I1549" s="261"/>
      <c r="J1549" s="106"/>
      <c r="K1549" s="247"/>
      <c r="L1549" s="247"/>
      <c r="M1549" s="247"/>
      <c r="N1549" s="248" t="str">
        <f>IF(AND(K1549&lt;&gt;"",L1549&lt;&gt;"",J1549&lt;&gt;""),ROUND(MIN(IF(OR(J1549="OZZ",J1549="ZZ"),5000,17300),TRUNC(0.75*(SUMIF($D$12:$D1549,$D1549,K$12:K1549)+SUMIF($D$12:$D1549,$D1549,L$12:L1549)),2)) - SUMIF($D$12:$D1548,$D1549,N$12:N1548),2),"")</f>
        <v/>
      </c>
      <c r="O1549" s="249" t="str">
        <f>IF(AND(K1549&lt;&gt;"",L1549&lt;&gt;"",M1549&lt;&gt;"",J1549&lt;&gt;"",AH1549&lt;&gt;""),IF(OR(J1549="OZZ",J1549="ZZ"),ROUND(0-SUMIF($D$12:$D1548,$D1549,O$12:O1548),2),IF(M1549=0,0,ROUND(MIN(MIN(17300,TRUNC(0.75*(SUMIF($D$12:$D$2012,$D1549,K$12:K$2012)+SUMIF($D$12:$D$2012,$D1549,L$12:L$2012)),2)+SUMIF($D$12:$D1549,$D1549,AH$12:AH1549))-SUMIF($D$12:$D1548,$D1549,O$12:O1548)-SUMIF($D$12:$D$2012,$D1549,N$12:N$2012),AH1549),2))),"")</f>
        <v/>
      </c>
      <c r="P1549" s="250" t="str">
        <f>IF(J1549&lt;&gt;"",1000 - SUMIF($D$12:$D1548,$D1549,P$12:P1548),"")</f>
        <v/>
      </c>
      <c r="Q1549" s="106"/>
      <c r="R1549" s="247"/>
      <c r="S1549" s="247"/>
      <c r="T1549" s="247"/>
      <c r="U1549" s="248" t="str">
        <f>IF(AND(R1549&lt;&gt;"",S1549&lt;&gt;"",Q1549&lt;&gt;""),ROUND(MIN(IF(OR(Q1549="OZZ",Q1549="ZZ"),5000,17300),TRUNC(0.75*(SUMIF($D$12:$D1549,$D1549,R$12:R1549)+SUMIF($D$12:$D1549,$D1549,S$12:S1549)),2)) - SUMIF($D$12:$D1548,$D1549,U$12:U1548),2),"")</f>
        <v/>
      </c>
      <c r="V1549" s="248" t="str">
        <f>IF(AND(R1549&lt;&gt;"",S1549&lt;&gt;"",T1549&lt;&gt;"",Q1549&lt;&gt;"",AL1549&lt;&gt;""),IF(OR(Q1549="OZZ",Q1549="ZZ"),ROUND(0-SUMIF($D$12:$D1548,$D1549,V$12:V1548),2),IF(T1549=0,0,ROUND(MIN(MIN(17300,TRUNC(0.75*(SUMIF($D$12:$D$2012,$D1549,R$12:R$2012)+SUMIF($D$12:$D$2012,$D1549,S$12:S$2012)),2)+SUMIF($D$12:$D1549,$D1549,AL$12:AL1549))-SUMIF($D$12:$D1548,$D1549,V$12:V1548)-SUMIF($D$12:$D$2012,$D1549,U$12:U$2012),AL1549),2))),"")</f>
        <v/>
      </c>
      <c r="W1549" s="250" t="str">
        <f>IF(Q1549&lt;&gt;"",1000 - SUMIF($D$12:$D1548,$D1549,W$12:W1548),"")</f>
        <v/>
      </c>
      <c r="X1549" s="106"/>
      <c r="Y1549" s="247"/>
      <c r="Z1549" s="247"/>
      <c r="AA1549" s="247"/>
      <c r="AB1549" s="248" t="str">
        <f>IF(AND(Y1549&lt;&gt;"",Z1549&lt;&gt;"",X1549&lt;&gt;""),ROUND(MIN(IF(OR(X1549="OZZ",X1549="ZZ"),5000,17300),TRUNC(0.75*(SUMIF($D$12:$D1549,$D1549,Y$12:Y1549)+SUMIF($D$12:$D1549,$D1549,Z$12:Z1549)),2)) - SUMIF($D$12:$D1548,$D1549,AB$12:AB1548),2),"")</f>
        <v/>
      </c>
      <c r="AC1549" s="251" t="str">
        <f>IF(AND(Y1549&lt;&gt;"",Z1549&lt;&gt;"",AA1549&lt;&gt;"",X1549&lt;&gt;"",AP1549&lt;&gt;""),IF(OR(X1549="OZZ",X1549="ZZ"),ROUND(0-SUMIF($D$12:$D1548,$D1549,AC$12:AC1548),2),IF(AA1549=0,0,ROUND(MIN(MIN(17300,TRUNC(0.75*(SUMIF($D$12:$D$2012,$D1549,Y$12:Y$2012)+SUMIF($D$12:$D$2012,$D1549,Z$12:Z$2012)),2)+SUMIF($D$12:$D1549,$D1549,AP$12:AP1549))-SUMIF($D$12:$D1548,$D1549,AC$12:AC1548)-SUMIF($D$12:$D$2012,$D1549,AB$12:AB$2012),AP1549),2))),"")</f>
        <v/>
      </c>
      <c r="AD1549" s="250" t="str">
        <f>IF(X1549&lt;&gt;"",1000 - SUMIF($D$12:$D1548,$D1549,AD$12:AD1548),"")</f>
        <v/>
      </c>
      <c r="AE1549" s="252"/>
      <c r="AF1549" s="253"/>
      <c r="AG1549" s="254"/>
      <c r="AH1549" s="255" t="str">
        <f t="shared" si="506"/>
        <v/>
      </c>
      <c r="AI1549" s="256"/>
      <c r="AJ1549" s="253"/>
      <c r="AK1549" s="254"/>
      <c r="AL1549" s="255" t="str">
        <f t="shared" si="507"/>
        <v/>
      </c>
      <c r="AM1549" s="256"/>
      <c r="AN1549" s="253"/>
      <c r="AO1549" s="254"/>
      <c r="AP1549" s="255" t="str">
        <f t="shared" ref="AP1549:AP1612" si="508">IF(Y1549&lt;&gt;"",ROUND(AM1549,2)+ROUND(AN1549,2)+ROUND(AO1549,2),"")</f>
        <v/>
      </c>
      <c r="AQ1549" s="68"/>
      <c r="AR1549" s="68"/>
      <c r="AS1549" s="115"/>
      <c r="AT1549" s="68"/>
      <c r="AU1549" s="113" t="str">
        <f>IF(D1549&lt;&gt; "", IF(COUNTIF($D$12:$D1549,$D1549)&gt;1,0,IF(SUM(N1549,U1549,AB1549)&gt;0,IF(AND(X1549="",OR(Q1549&lt;&gt;"",J1549&lt;&gt;"")),IF(Q1549&lt;&gt;"",Q1549,IF(J1549&lt;&gt;"",J1549,0)),IF(AND(Q1549&lt;&gt;"",J1549&lt;&gt;"",Q1549=J1549),Q1549,X1549)),0)),"")</f>
        <v/>
      </c>
      <c r="AV1549" s="113" t="str">
        <f>IF(D1549&lt;&gt;"",IF(COUNTIF($D$12:$D1549,$D1549)&gt;1,0,IF(SUM(O1549,V1549,AC1549)&gt;0,IF(AND(X1549="",OR(Q1549&lt;&gt;"",J1549&lt;&gt;"")),IF(Q1549&lt;&gt;"",Q1549,IF(J1549&lt;&gt;"",J1549,0)),IF(AND(Q1549&lt;&gt;"",J1549&lt;&gt;"",Q1549=J1549),Q1549,X1549)),0)),"")</f>
        <v/>
      </c>
      <c r="AW1549" s="113" t="str">
        <f>IF(D1549&lt;&gt;"",IF(COUNTIF($D$12:$D1549,$D1549)&gt;1,0,IF(SUM(P1549,W1549,AD1549)&gt;0,IF(AND(X1549="",OR(Q1549&lt;&gt;"",J1549&lt;&gt;"")),IF(Q1549&lt;&gt;"",Q1549,IF(J1549&lt;&gt;"",J1549,0)),IF(AND(Q1549&lt;&gt;"",J1549&lt;&gt;"",Q1549=J1549),Q1549,X1549)),0)),"")</f>
        <v/>
      </c>
      <c r="AX1549" s="68" t="str">
        <f t="shared" ref="AX1549:AX1612" si="509">IF(D1549&lt;&gt;"",IF(J1549="OZP12",N1549,0),"")</f>
        <v/>
      </c>
      <c r="AY1549" s="68" t="str">
        <f t="shared" ref="AY1549:AY1612" si="510">IF(D1549&lt;&gt;"",IF(Q1549="OZP12",U1549,0),"")</f>
        <v/>
      </c>
      <c r="AZ1549" s="68" t="str">
        <f t="shared" ref="AZ1549:AZ1612" si="511">IF(D1549&lt;&gt;"",IF(X1549="OZP12",AB1549,0),"")</f>
        <v/>
      </c>
      <c r="BA1549" s="68" t="str">
        <f t="shared" ref="BA1549:BA1612" si="512">IF(D1549&lt;&gt;"",IF(J1549="TZP",N1549,0),"")</f>
        <v/>
      </c>
      <c r="BB1549" s="68" t="str">
        <f t="shared" ref="BB1549:BB1612" si="513">IF(D1549&lt;&gt;"",IF(Q1549="TZP",U1549,0),"")</f>
        <v/>
      </c>
      <c r="BC1549" s="68" t="str">
        <f t="shared" ref="BC1549:BC1612" si="514">IF(D1549&lt;&gt;"",IF(X1549="TZP",AB1549,0),"")</f>
        <v/>
      </c>
      <c r="BD1549" s="68" t="str">
        <f t="shared" ref="BD1549:BD1612" si="515">IF(D1549&lt;&gt;"",IF(J1549="OZZ",N1549,0),"")</f>
        <v/>
      </c>
      <c r="BE1549" s="62" t="str">
        <f t="shared" ref="BE1549:BE1612" si="516">IF(D1549&lt;&gt;"",IF(Q1549="OZZ",U1549,0),"")</f>
        <v/>
      </c>
      <c r="BF1549" s="62" t="str">
        <f t="shared" ref="BF1549:BF1612" si="517">IF(D1549&lt;&gt;"",IF(X1549="OZZ",AB1549,0),"")</f>
        <v/>
      </c>
      <c r="BG1549" s="62"/>
      <c r="BH1549" s="62" t="str">
        <f t="shared" ref="BH1549:BH1612" si="518">IF(D1549&lt;&gt;"",IF(ISERROR(FIND("/",D1549)), 0, 1),"")</f>
        <v/>
      </c>
      <c r="BI1549" s="62" t="str">
        <f t="shared" ref="BI1549:BI1612" si="519">IF(D1549&lt;&gt;"",IF(BH1549*1=0,D1549,CONCATENATE(MID(D1549,1,FIND("/",D1549,1)-1),MID(D1549,FIND("/",D1549,1)+1,LEN(D1549)))),"")</f>
        <v/>
      </c>
      <c r="BJ1549" s="114"/>
      <c r="BK1549" s="62" t="str">
        <f t="shared" ref="BK1549:BK1612" si="520">IF(D1549&lt;&gt;"",IF(J1549="OZP12",O1549,0),"")</f>
        <v/>
      </c>
      <c r="BL1549" s="62" t="str">
        <f t="shared" ref="BL1549:BL1612" si="521">IF(D1549&lt;&gt;"",IF(Q1549="OZP12",V1549,0),"")</f>
        <v/>
      </c>
      <c r="BM1549" s="62" t="str">
        <f t="shared" ref="BM1549:BM1612" si="522">IF(D1549&lt;&gt;"",IF(X1549="OZP12",AC1549,0),"")</f>
        <v/>
      </c>
      <c r="BN1549" s="62" t="str">
        <f t="shared" ref="BN1549:BN1612" si="523">IF(D1549&lt;&gt;"",IF(J1549="TZP",O1549,0),"")</f>
        <v/>
      </c>
      <c r="BO1549" s="62" t="str">
        <f t="shared" ref="BO1549:BO1612" si="524">IF(D1549&lt;&gt;"",IF(Q1549="TZP",V1549,0),"")</f>
        <v/>
      </c>
      <c r="BP1549" s="62" t="str">
        <f t="shared" ref="BP1549:BP1612" si="525">IF(D1549&lt;&gt;"",IF(X1549="TZP",AC1549,0),"")</f>
        <v/>
      </c>
      <c r="BQ1549" s="96"/>
      <c r="BR1549" s="96"/>
      <c r="BS1549" s="96"/>
      <c r="BT1549" s="96"/>
      <c r="BU1549" s="96"/>
      <c r="BV1549" s="96"/>
      <c r="BW1549" s="96"/>
      <c r="BX1549" s="96"/>
      <c r="BY1549" s="96"/>
      <c r="BZ1549" s="96"/>
      <c r="CA1549" s="96"/>
      <c r="CB1549" s="96"/>
      <c r="CC1549" s="96"/>
      <c r="CD1549" s="96"/>
      <c r="CE1549" s="96"/>
      <c r="CF1549" s="96"/>
      <c r="CG1549" s="96"/>
      <c r="CH1549" s="96"/>
      <c r="CI1549" s="96"/>
      <c r="CJ1549" s="96"/>
      <c r="CK1549" s="96"/>
      <c r="CL1549" s="96"/>
      <c r="CM1549" s="96"/>
      <c r="CN1549" s="96"/>
      <c r="CO1549" s="96"/>
      <c r="CP1549" s="96"/>
      <c r="CQ1549" s="96"/>
      <c r="CR1549" s="96"/>
      <c r="CS1549" s="96"/>
    </row>
    <row r="1550" spans="1:97" ht="18.75" customHeight="1" x14ac:dyDescent="0.2">
      <c r="A1550" s="3">
        <f t="shared" ref="A1550:A1613" si="526">A1549+1</f>
        <v>1538</v>
      </c>
      <c r="B1550" s="263"/>
      <c r="C1550" s="263"/>
      <c r="D1550" s="263"/>
      <c r="E1550" s="259"/>
      <c r="F1550" s="259"/>
      <c r="G1550" s="43"/>
      <c r="H1550" s="264"/>
      <c r="I1550" s="261"/>
      <c r="J1550" s="106"/>
      <c r="K1550" s="247"/>
      <c r="L1550" s="247"/>
      <c r="M1550" s="247"/>
      <c r="N1550" s="248" t="str">
        <f>IF(AND(K1550&lt;&gt;"",L1550&lt;&gt;"",J1550&lt;&gt;""),ROUND(MIN(IF(OR(J1550="OZZ",J1550="ZZ"),5000,17300),TRUNC(0.75*(SUMIF($D$12:$D1550,$D1550,K$12:K1550)+SUMIF($D$12:$D1550,$D1550,L$12:L1550)),2)) - SUMIF($D$12:$D1549,$D1550,N$12:N1549),2),"")</f>
        <v/>
      </c>
      <c r="O1550" s="249" t="str">
        <f>IF(AND(K1550&lt;&gt;"",L1550&lt;&gt;"",M1550&lt;&gt;"",J1550&lt;&gt;"",AH1550&lt;&gt;""),IF(OR(J1550="OZZ",J1550="ZZ"),ROUND(0-SUMIF($D$12:$D1549,$D1550,O$12:O1549),2),IF(M1550=0,0,ROUND(MIN(MIN(17300,TRUNC(0.75*(SUMIF($D$12:$D$2012,$D1550,K$12:K$2012)+SUMIF($D$12:$D$2012,$D1550,L$12:L$2012)),2)+SUMIF($D$12:$D1550,$D1550,AH$12:AH1550))-SUMIF($D$12:$D1549,$D1550,O$12:O1549)-SUMIF($D$12:$D$2012,$D1550,N$12:N$2012),AH1550),2))),"")</f>
        <v/>
      </c>
      <c r="P1550" s="250" t="str">
        <f>IF(J1550&lt;&gt;"",1000 - SUMIF($D$12:$D1549,$D1550,P$12:P1549),"")</f>
        <v/>
      </c>
      <c r="Q1550" s="106"/>
      <c r="R1550" s="247"/>
      <c r="S1550" s="247"/>
      <c r="T1550" s="247"/>
      <c r="U1550" s="248" t="str">
        <f>IF(AND(R1550&lt;&gt;"",S1550&lt;&gt;"",Q1550&lt;&gt;""),ROUND(MIN(IF(OR(Q1550="OZZ",Q1550="ZZ"),5000,17300),TRUNC(0.75*(SUMIF($D$12:$D1550,$D1550,R$12:R1550)+SUMIF($D$12:$D1550,$D1550,S$12:S1550)),2)) - SUMIF($D$12:$D1549,$D1550,U$12:U1549),2),"")</f>
        <v/>
      </c>
      <c r="V1550" s="248" t="str">
        <f>IF(AND(R1550&lt;&gt;"",S1550&lt;&gt;"",T1550&lt;&gt;"",Q1550&lt;&gt;"",AL1550&lt;&gt;""),IF(OR(Q1550="OZZ",Q1550="ZZ"),ROUND(0-SUMIF($D$12:$D1549,$D1550,V$12:V1549),2),IF(T1550=0,0,ROUND(MIN(MIN(17300,TRUNC(0.75*(SUMIF($D$12:$D$2012,$D1550,R$12:R$2012)+SUMIF($D$12:$D$2012,$D1550,S$12:S$2012)),2)+SUMIF($D$12:$D1550,$D1550,AL$12:AL1550))-SUMIF($D$12:$D1549,$D1550,V$12:V1549)-SUMIF($D$12:$D$2012,$D1550,U$12:U$2012),AL1550),2))),"")</f>
        <v/>
      </c>
      <c r="W1550" s="250" t="str">
        <f>IF(Q1550&lt;&gt;"",1000 - SUMIF($D$12:$D1549,$D1550,W$12:W1549),"")</f>
        <v/>
      </c>
      <c r="X1550" s="106"/>
      <c r="Y1550" s="247"/>
      <c r="Z1550" s="247"/>
      <c r="AA1550" s="247"/>
      <c r="AB1550" s="248" t="str">
        <f>IF(AND(Y1550&lt;&gt;"",Z1550&lt;&gt;"",X1550&lt;&gt;""),ROUND(MIN(IF(OR(X1550="OZZ",X1550="ZZ"),5000,17300),TRUNC(0.75*(SUMIF($D$12:$D1550,$D1550,Y$12:Y1550)+SUMIF($D$12:$D1550,$D1550,Z$12:Z1550)),2)) - SUMIF($D$12:$D1549,$D1550,AB$12:AB1549),2),"")</f>
        <v/>
      </c>
      <c r="AC1550" s="251" t="str">
        <f>IF(AND(Y1550&lt;&gt;"",Z1550&lt;&gt;"",AA1550&lt;&gt;"",X1550&lt;&gt;"",AP1550&lt;&gt;""),IF(OR(X1550="OZZ",X1550="ZZ"),ROUND(0-SUMIF($D$12:$D1549,$D1550,AC$12:AC1549),2),IF(AA1550=0,0,ROUND(MIN(MIN(17300,TRUNC(0.75*(SUMIF($D$12:$D$2012,$D1550,Y$12:Y$2012)+SUMIF($D$12:$D$2012,$D1550,Z$12:Z$2012)),2)+SUMIF($D$12:$D1550,$D1550,AP$12:AP1550))-SUMIF($D$12:$D1549,$D1550,AC$12:AC1549)-SUMIF($D$12:$D$2012,$D1550,AB$12:AB$2012),AP1550),2))),"")</f>
        <v/>
      </c>
      <c r="AD1550" s="250" t="str">
        <f>IF(X1550&lt;&gt;"",1000 - SUMIF($D$12:$D1549,$D1550,AD$12:AD1549),"")</f>
        <v/>
      </c>
      <c r="AE1550" s="252"/>
      <c r="AF1550" s="253"/>
      <c r="AG1550" s="254"/>
      <c r="AH1550" s="255" t="str">
        <f t="shared" si="506"/>
        <v/>
      </c>
      <c r="AI1550" s="256"/>
      <c r="AJ1550" s="253"/>
      <c r="AK1550" s="254"/>
      <c r="AL1550" s="255" t="str">
        <f t="shared" si="507"/>
        <v/>
      </c>
      <c r="AM1550" s="256"/>
      <c r="AN1550" s="253"/>
      <c r="AO1550" s="254"/>
      <c r="AP1550" s="255" t="str">
        <f t="shared" si="508"/>
        <v/>
      </c>
      <c r="AQ1550" s="68"/>
      <c r="AR1550" s="68"/>
      <c r="AS1550" s="115"/>
      <c r="AT1550" s="68"/>
      <c r="AU1550" s="113" t="str">
        <f>IF(D1550&lt;&gt; "", IF(COUNTIF($D$12:$D1550,$D1550)&gt;1,0,IF(SUM(N1550,U1550,AB1550)&gt;0,IF(AND(X1550="",OR(Q1550&lt;&gt;"",J1550&lt;&gt;"")),IF(Q1550&lt;&gt;"",Q1550,IF(J1550&lt;&gt;"",J1550,0)),IF(AND(Q1550&lt;&gt;"",J1550&lt;&gt;"",Q1550=J1550),Q1550,X1550)),0)),"")</f>
        <v/>
      </c>
      <c r="AV1550" s="113" t="str">
        <f>IF(D1550&lt;&gt;"",IF(COUNTIF($D$12:$D1550,$D1550)&gt;1,0,IF(SUM(O1550,V1550,AC1550)&gt;0,IF(AND(X1550="",OR(Q1550&lt;&gt;"",J1550&lt;&gt;"")),IF(Q1550&lt;&gt;"",Q1550,IF(J1550&lt;&gt;"",J1550,0)),IF(AND(Q1550&lt;&gt;"",J1550&lt;&gt;"",Q1550=J1550),Q1550,X1550)),0)),"")</f>
        <v/>
      </c>
      <c r="AW1550" s="113" t="str">
        <f>IF(D1550&lt;&gt;"",IF(COUNTIF($D$12:$D1550,$D1550)&gt;1,0,IF(SUM(P1550,W1550,AD1550)&gt;0,IF(AND(X1550="",OR(Q1550&lt;&gt;"",J1550&lt;&gt;"")),IF(Q1550&lt;&gt;"",Q1550,IF(J1550&lt;&gt;"",J1550,0)),IF(AND(Q1550&lt;&gt;"",J1550&lt;&gt;"",Q1550=J1550),Q1550,X1550)),0)),"")</f>
        <v/>
      </c>
      <c r="AX1550" s="68" t="str">
        <f t="shared" si="509"/>
        <v/>
      </c>
      <c r="AY1550" s="68" t="str">
        <f t="shared" si="510"/>
        <v/>
      </c>
      <c r="AZ1550" s="68" t="str">
        <f t="shared" si="511"/>
        <v/>
      </c>
      <c r="BA1550" s="68" t="str">
        <f t="shared" si="512"/>
        <v/>
      </c>
      <c r="BB1550" s="68" t="str">
        <f t="shared" si="513"/>
        <v/>
      </c>
      <c r="BC1550" s="68" t="str">
        <f t="shared" si="514"/>
        <v/>
      </c>
      <c r="BD1550" s="68" t="str">
        <f t="shared" si="515"/>
        <v/>
      </c>
      <c r="BE1550" s="62" t="str">
        <f t="shared" si="516"/>
        <v/>
      </c>
      <c r="BF1550" s="62" t="str">
        <f t="shared" si="517"/>
        <v/>
      </c>
      <c r="BG1550" s="62"/>
      <c r="BH1550" s="62" t="str">
        <f t="shared" si="518"/>
        <v/>
      </c>
      <c r="BI1550" s="62" t="str">
        <f t="shared" si="519"/>
        <v/>
      </c>
      <c r="BJ1550" s="114"/>
      <c r="BK1550" s="62" t="str">
        <f t="shared" si="520"/>
        <v/>
      </c>
      <c r="BL1550" s="62" t="str">
        <f t="shared" si="521"/>
        <v/>
      </c>
      <c r="BM1550" s="62" t="str">
        <f t="shared" si="522"/>
        <v/>
      </c>
      <c r="BN1550" s="62" t="str">
        <f t="shared" si="523"/>
        <v/>
      </c>
      <c r="BO1550" s="62" t="str">
        <f t="shared" si="524"/>
        <v/>
      </c>
      <c r="BP1550" s="62" t="str">
        <f t="shared" si="525"/>
        <v/>
      </c>
      <c r="BQ1550" s="96"/>
      <c r="BR1550" s="96"/>
      <c r="BS1550" s="96"/>
      <c r="BT1550" s="96"/>
      <c r="BU1550" s="96"/>
      <c r="BV1550" s="96"/>
      <c r="BW1550" s="96"/>
      <c r="BX1550" s="96"/>
      <c r="BY1550" s="96"/>
      <c r="BZ1550" s="96"/>
      <c r="CA1550" s="96"/>
      <c r="CB1550" s="96"/>
      <c r="CC1550" s="96"/>
      <c r="CD1550" s="96"/>
      <c r="CE1550" s="96"/>
      <c r="CF1550" s="96"/>
      <c r="CG1550" s="96"/>
      <c r="CH1550" s="96"/>
      <c r="CI1550" s="96"/>
      <c r="CJ1550" s="96"/>
      <c r="CK1550" s="96"/>
      <c r="CL1550" s="96"/>
      <c r="CM1550" s="96"/>
      <c r="CN1550" s="96"/>
      <c r="CO1550" s="96"/>
      <c r="CP1550" s="96"/>
      <c r="CQ1550" s="96"/>
      <c r="CR1550" s="96"/>
      <c r="CS1550" s="96"/>
    </row>
    <row r="1551" spans="1:97" ht="18.75" customHeight="1" x14ac:dyDescent="0.2">
      <c r="A1551" s="3">
        <f t="shared" si="526"/>
        <v>1539</v>
      </c>
      <c r="B1551" s="263"/>
      <c r="C1551" s="263"/>
      <c r="D1551" s="263"/>
      <c r="E1551" s="259"/>
      <c r="F1551" s="259"/>
      <c r="G1551" s="43"/>
      <c r="H1551" s="264"/>
      <c r="I1551" s="261"/>
      <c r="J1551" s="106"/>
      <c r="K1551" s="247"/>
      <c r="L1551" s="247"/>
      <c r="M1551" s="247"/>
      <c r="N1551" s="248" t="str">
        <f>IF(AND(K1551&lt;&gt;"",L1551&lt;&gt;"",J1551&lt;&gt;""),ROUND(MIN(IF(OR(J1551="OZZ",J1551="ZZ"),5000,17300),TRUNC(0.75*(SUMIF($D$12:$D1551,$D1551,K$12:K1551)+SUMIF($D$12:$D1551,$D1551,L$12:L1551)),2)) - SUMIF($D$12:$D1550,$D1551,N$12:N1550),2),"")</f>
        <v/>
      </c>
      <c r="O1551" s="249" t="str">
        <f>IF(AND(K1551&lt;&gt;"",L1551&lt;&gt;"",M1551&lt;&gt;"",J1551&lt;&gt;"",AH1551&lt;&gt;""),IF(OR(J1551="OZZ",J1551="ZZ"),ROUND(0-SUMIF($D$12:$D1550,$D1551,O$12:O1550),2),IF(M1551=0,0,ROUND(MIN(MIN(17300,TRUNC(0.75*(SUMIF($D$12:$D$2012,$D1551,K$12:K$2012)+SUMIF($D$12:$D$2012,$D1551,L$12:L$2012)),2)+SUMIF($D$12:$D1551,$D1551,AH$12:AH1551))-SUMIF($D$12:$D1550,$D1551,O$12:O1550)-SUMIF($D$12:$D$2012,$D1551,N$12:N$2012),AH1551),2))),"")</f>
        <v/>
      </c>
      <c r="P1551" s="250" t="str">
        <f>IF(J1551&lt;&gt;"",1000 - SUMIF($D$12:$D1550,$D1551,P$12:P1550),"")</f>
        <v/>
      </c>
      <c r="Q1551" s="106"/>
      <c r="R1551" s="247"/>
      <c r="S1551" s="247"/>
      <c r="T1551" s="247"/>
      <c r="U1551" s="248" t="str">
        <f>IF(AND(R1551&lt;&gt;"",S1551&lt;&gt;"",Q1551&lt;&gt;""),ROUND(MIN(IF(OR(Q1551="OZZ",Q1551="ZZ"),5000,17300),TRUNC(0.75*(SUMIF($D$12:$D1551,$D1551,R$12:R1551)+SUMIF($D$12:$D1551,$D1551,S$12:S1551)),2)) - SUMIF($D$12:$D1550,$D1551,U$12:U1550),2),"")</f>
        <v/>
      </c>
      <c r="V1551" s="248" t="str">
        <f>IF(AND(R1551&lt;&gt;"",S1551&lt;&gt;"",T1551&lt;&gt;"",Q1551&lt;&gt;"",AL1551&lt;&gt;""),IF(OR(Q1551="OZZ",Q1551="ZZ"),ROUND(0-SUMIF($D$12:$D1550,$D1551,V$12:V1550),2),IF(T1551=0,0,ROUND(MIN(MIN(17300,TRUNC(0.75*(SUMIF($D$12:$D$2012,$D1551,R$12:R$2012)+SUMIF($D$12:$D$2012,$D1551,S$12:S$2012)),2)+SUMIF($D$12:$D1551,$D1551,AL$12:AL1551))-SUMIF($D$12:$D1550,$D1551,V$12:V1550)-SUMIF($D$12:$D$2012,$D1551,U$12:U$2012),AL1551),2))),"")</f>
        <v/>
      </c>
      <c r="W1551" s="250" t="str">
        <f>IF(Q1551&lt;&gt;"",1000 - SUMIF($D$12:$D1550,$D1551,W$12:W1550),"")</f>
        <v/>
      </c>
      <c r="X1551" s="106"/>
      <c r="Y1551" s="247"/>
      <c r="Z1551" s="247"/>
      <c r="AA1551" s="247"/>
      <c r="AB1551" s="248" t="str">
        <f>IF(AND(Y1551&lt;&gt;"",Z1551&lt;&gt;"",X1551&lt;&gt;""),ROUND(MIN(IF(OR(X1551="OZZ",X1551="ZZ"),5000,17300),TRUNC(0.75*(SUMIF($D$12:$D1551,$D1551,Y$12:Y1551)+SUMIF($D$12:$D1551,$D1551,Z$12:Z1551)),2)) - SUMIF($D$12:$D1550,$D1551,AB$12:AB1550),2),"")</f>
        <v/>
      </c>
      <c r="AC1551" s="251" t="str">
        <f>IF(AND(Y1551&lt;&gt;"",Z1551&lt;&gt;"",AA1551&lt;&gt;"",X1551&lt;&gt;"",AP1551&lt;&gt;""),IF(OR(X1551="OZZ",X1551="ZZ"),ROUND(0-SUMIF($D$12:$D1550,$D1551,AC$12:AC1550),2),IF(AA1551=0,0,ROUND(MIN(MIN(17300,TRUNC(0.75*(SUMIF($D$12:$D$2012,$D1551,Y$12:Y$2012)+SUMIF($D$12:$D$2012,$D1551,Z$12:Z$2012)),2)+SUMIF($D$12:$D1551,$D1551,AP$12:AP1551))-SUMIF($D$12:$D1550,$D1551,AC$12:AC1550)-SUMIF($D$12:$D$2012,$D1551,AB$12:AB$2012),AP1551),2))),"")</f>
        <v/>
      </c>
      <c r="AD1551" s="250" t="str">
        <f>IF(X1551&lt;&gt;"",1000 - SUMIF($D$12:$D1550,$D1551,AD$12:AD1550),"")</f>
        <v/>
      </c>
      <c r="AE1551" s="252"/>
      <c r="AF1551" s="253"/>
      <c r="AG1551" s="254"/>
      <c r="AH1551" s="255" t="str">
        <f t="shared" si="506"/>
        <v/>
      </c>
      <c r="AI1551" s="256"/>
      <c r="AJ1551" s="253"/>
      <c r="AK1551" s="254"/>
      <c r="AL1551" s="255" t="str">
        <f t="shared" si="507"/>
        <v/>
      </c>
      <c r="AM1551" s="256"/>
      <c r="AN1551" s="253"/>
      <c r="AO1551" s="254"/>
      <c r="AP1551" s="255" t="str">
        <f t="shared" si="508"/>
        <v/>
      </c>
      <c r="AQ1551" s="68"/>
      <c r="AR1551" s="68"/>
      <c r="AS1551" s="115"/>
      <c r="AT1551" s="68"/>
      <c r="AU1551" s="113" t="str">
        <f>IF(D1551&lt;&gt; "", IF(COUNTIF($D$12:$D1551,$D1551)&gt;1,0,IF(SUM(N1551,U1551,AB1551)&gt;0,IF(AND(X1551="",OR(Q1551&lt;&gt;"",J1551&lt;&gt;"")),IF(Q1551&lt;&gt;"",Q1551,IF(J1551&lt;&gt;"",J1551,0)),IF(AND(Q1551&lt;&gt;"",J1551&lt;&gt;"",Q1551=J1551),Q1551,X1551)),0)),"")</f>
        <v/>
      </c>
      <c r="AV1551" s="113" t="str">
        <f>IF(D1551&lt;&gt;"",IF(COUNTIF($D$12:$D1551,$D1551)&gt;1,0,IF(SUM(O1551,V1551,AC1551)&gt;0,IF(AND(X1551="",OR(Q1551&lt;&gt;"",J1551&lt;&gt;"")),IF(Q1551&lt;&gt;"",Q1551,IF(J1551&lt;&gt;"",J1551,0)),IF(AND(Q1551&lt;&gt;"",J1551&lt;&gt;"",Q1551=J1551),Q1551,X1551)),0)),"")</f>
        <v/>
      </c>
      <c r="AW1551" s="113" t="str">
        <f>IF(D1551&lt;&gt;"",IF(COUNTIF($D$12:$D1551,$D1551)&gt;1,0,IF(SUM(P1551,W1551,AD1551)&gt;0,IF(AND(X1551="",OR(Q1551&lt;&gt;"",J1551&lt;&gt;"")),IF(Q1551&lt;&gt;"",Q1551,IF(J1551&lt;&gt;"",J1551,0)),IF(AND(Q1551&lt;&gt;"",J1551&lt;&gt;"",Q1551=J1551),Q1551,X1551)),0)),"")</f>
        <v/>
      </c>
      <c r="AX1551" s="68" t="str">
        <f t="shared" si="509"/>
        <v/>
      </c>
      <c r="AY1551" s="68" t="str">
        <f t="shared" si="510"/>
        <v/>
      </c>
      <c r="AZ1551" s="68" t="str">
        <f t="shared" si="511"/>
        <v/>
      </c>
      <c r="BA1551" s="68" t="str">
        <f t="shared" si="512"/>
        <v/>
      </c>
      <c r="BB1551" s="68" t="str">
        <f t="shared" si="513"/>
        <v/>
      </c>
      <c r="BC1551" s="68" t="str">
        <f t="shared" si="514"/>
        <v/>
      </c>
      <c r="BD1551" s="68" t="str">
        <f t="shared" si="515"/>
        <v/>
      </c>
      <c r="BE1551" s="62" t="str">
        <f t="shared" si="516"/>
        <v/>
      </c>
      <c r="BF1551" s="62" t="str">
        <f t="shared" si="517"/>
        <v/>
      </c>
      <c r="BG1551" s="62"/>
      <c r="BH1551" s="62" t="str">
        <f t="shared" si="518"/>
        <v/>
      </c>
      <c r="BI1551" s="62" t="str">
        <f t="shared" si="519"/>
        <v/>
      </c>
      <c r="BJ1551" s="114"/>
      <c r="BK1551" s="62" t="str">
        <f t="shared" si="520"/>
        <v/>
      </c>
      <c r="BL1551" s="62" t="str">
        <f t="shared" si="521"/>
        <v/>
      </c>
      <c r="BM1551" s="62" t="str">
        <f t="shared" si="522"/>
        <v/>
      </c>
      <c r="BN1551" s="62" t="str">
        <f t="shared" si="523"/>
        <v/>
      </c>
      <c r="BO1551" s="62" t="str">
        <f t="shared" si="524"/>
        <v/>
      </c>
      <c r="BP1551" s="62" t="str">
        <f t="shared" si="525"/>
        <v/>
      </c>
      <c r="BQ1551" s="96"/>
      <c r="BR1551" s="96"/>
      <c r="BS1551" s="96"/>
      <c r="BT1551" s="96"/>
      <c r="BU1551" s="96"/>
      <c r="BV1551" s="96"/>
      <c r="BW1551" s="96"/>
      <c r="BX1551" s="96"/>
      <c r="BY1551" s="96"/>
      <c r="BZ1551" s="96"/>
      <c r="CA1551" s="96"/>
      <c r="CB1551" s="96"/>
      <c r="CC1551" s="96"/>
      <c r="CD1551" s="96"/>
      <c r="CE1551" s="96"/>
      <c r="CF1551" s="96"/>
      <c r="CG1551" s="96"/>
      <c r="CH1551" s="96"/>
      <c r="CI1551" s="96"/>
      <c r="CJ1551" s="96"/>
      <c r="CK1551" s="96"/>
      <c r="CL1551" s="96"/>
      <c r="CM1551" s="96"/>
      <c r="CN1551" s="96"/>
      <c r="CO1551" s="96"/>
      <c r="CP1551" s="96"/>
      <c r="CQ1551" s="96"/>
      <c r="CR1551" s="96"/>
      <c r="CS1551" s="96"/>
    </row>
    <row r="1552" spans="1:97" ht="18.75" customHeight="1" x14ac:dyDescent="0.2">
      <c r="A1552" s="3">
        <f t="shared" si="526"/>
        <v>1540</v>
      </c>
      <c r="B1552" s="263"/>
      <c r="C1552" s="263"/>
      <c r="D1552" s="263"/>
      <c r="E1552" s="259"/>
      <c r="F1552" s="259"/>
      <c r="G1552" s="43"/>
      <c r="H1552" s="264"/>
      <c r="I1552" s="261"/>
      <c r="J1552" s="106"/>
      <c r="K1552" s="247"/>
      <c r="L1552" s="247"/>
      <c r="M1552" s="247"/>
      <c r="N1552" s="248" t="str">
        <f>IF(AND(K1552&lt;&gt;"",L1552&lt;&gt;"",J1552&lt;&gt;""),ROUND(MIN(IF(OR(J1552="OZZ",J1552="ZZ"),5000,17300),TRUNC(0.75*(SUMIF($D$12:$D1552,$D1552,K$12:K1552)+SUMIF($D$12:$D1552,$D1552,L$12:L1552)),2)) - SUMIF($D$12:$D1551,$D1552,N$12:N1551),2),"")</f>
        <v/>
      </c>
      <c r="O1552" s="249" t="str">
        <f>IF(AND(K1552&lt;&gt;"",L1552&lt;&gt;"",M1552&lt;&gt;"",J1552&lt;&gt;"",AH1552&lt;&gt;""),IF(OR(J1552="OZZ",J1552="ZZ"),ROUND(0-SUMIF($D$12:$D1551,$D1552,O$12:O1551),2),IF(M1552=0,0,ROUND(MIN(MIN(17300,TRUNC(0.75*(SUMIF($D$12:$D$2012,$D1552,K$12:K$2012)+SUMIF($D$12:$D$2012,$D1552,L$12:L$2012)),2)+SUMIF($D$12:$D1552,$D1552,AH$12:AH1552))-SUMIF($D$12:$D1551,$D1552,O$12:O1551)-SUMIF($D$12:$D$2012,$D1552,N$12:N$2012),AH1552),2))),"")</f>
        <v/>
      </c>
      <c r="P1552" s="250" t="str">
        <f>IF(J1552&lt;&gt;"",1000 - SUMIF($D$12:$D1551,$D1552,P$12:P1551),"")</f>
        <v/>
      </c>
      <c r="Q1552" s="106"/>
      <c r="R1552" s="247"/>
      <c r="S1552" s="247"/>
      <c r="T1552" s="247"/>
      <c r="U1552" s="248" t="str">
        <f>IF(AND(R1552&lt;&gt;"",S1552&lt;&gt;"",Q1552&lt;&gt;""),ROUND(MIN(IF(OR(Q1552="OZZ",Q1552="ZZ"),5000,17300),TRUNC(0.75*(SUMIF($D$12:$D1552,$D1552,R$12:R1552)+SUMIF($D$12:$D1552,$D1552,S$12:S1552)),2)) - SUMIF($D$12:$D1551,$D1552,U$12:U1551),2),"")</f>
        <v/>
      </c>
      <c r="V1552" s="248" t="str">
        <f>IF(AND(R1552&lt;&gt;"",S1552&lt;&gt;"",T1552&lt;&gt;"",Q1552&lt;&gt;"",AL1552&lt;&gt;""),IF(OR(Q1552="OZZ",Q1552="ZZ"),ROUND(0-SUMIF($D$12:$D1551,$D1552,V$12:V1551),2),IF(T1552=0,0,ROUND(MIN(MIN(17300,TRUNC(0.75*(SUMIF($D$12:$D$2012,$D1552,R$12:R$2012)+SUMIF($D$12:$D$2012,$D1552,S$12:S$2012)),2)+SUMIF($D$12:$D1552,$D1552,AL$12:AL1552))-SUMIF($D$12:$D1551,$D1552,V$12:V1551)-SUMIF($D$12:$D$2012,$D1552,U$12:U$2012),AL1552),2))),"")</f>
        <v/>
      </c>
      <c r="W1552" s="250" t="str">
        <f>IF(Q1552&lt;&gt;"",1000 - SUMIF($D$12:$D1551,$D1552,W$12:W1551),"")</f>
        <v/>
      </c>
      <c r="X1552" s="106"/>
      <c r="Y1552" s="247"/>
      <c r="Z1552" s="247"/>
      <c r="AA1552" s="247"/>
      <c r="AB1552" s="248" t="str">
        <f>IF(AND(Y1552&lt;&gt;"",Z1552&lt;&gt;"",X1552&lt;&gt;""),ROUND(MIN(IF(OR(X1552="OZZ",X1552="ZZ"),5000,17300),TRUNC(0.75*(SUMIF($D$12:$D1552,$D1552,Y$12:Y1552)+SUMIF($D$12:$D1552,$D1552,Z$12:Z1552)),2)) - SUMIF($D$12:$D1551,$D1552,AB$12:AB1551),2),"")</f>
        <v/>
      </c>
      <c r="AC1552" s="251" t="str">
        <f>IF(AND(Y1552&lt;&gt;"",Z1552&lt;&gt;"",AA1552&lt;&gt;"",X1552&lt;&gt;"",AP1552&lt;&gt;""),IF(OR(X1552="OZZ",X1552="ZZ"),ROUND(0-SUMIF($D$12:$D1551,$D1552,AC$12:AC1551),2),IF(AA1552=0,0,ROUND(MIN(MIN(17300,TRUNC(0.75*(SUMIF($D$12:$D$2012,$D1552,Y$12:Y$2012)+SUMIF($D$12:$D$2012,$D1552,Z$12:Z$2012)),2)+SUMIF($D$12:$D1552,$D1552,AP$12:AP1552))-SUMIF($D$12:$D1551,$D1552,AC$12:AC1551)-SUMIF($D$12:$D$2012,$D1552,AB$12:AB$2012),AP1552),2))),"")</f>
        <v/>
      </c>
      <c r="AD1552" s="250" t="str">
        <f>IF(X1552&lt;&gt;"",1000 - SUMIF($D$12:$D1551,$D1552,AD$12:AD1551),"")</f>
        <v/>
      </c>
      <c r="AE1552" s="252"/>
      <c r="AF1552" s="253"/>
      <c r="AG1552" s="254"/>
      <c r="AH1552" s="255" t="str">
        <f t="shared" si="506"/>
        <v/>
      </c>
      <c r="AI1552" s="256"/>
      <c r="AJ1552" s="253"/>
      <c r="AK1552" s="254"/>
      <c r="AL1552" s="255" t="str">
        <f t="shared" si="507"/>
        <v/>
      </c>
      <c r="AM1552" s="256"/>
      <c r="AN1552" s="253"/>
      <c r="AO1552" s="254"/>
      <c r="AP1552" s="255" t="str">
        <f t="shared" si="508"/>
        <v/>
      </c>
      <c r="AQ1552" s="68"/>
      <c r="AR1552" s="68"/>
      <c r="AS1552" s="115"/>
      <c r="AT1552" s="68"/>
      <c r="AU1552" s="113" t="str">
        <f>IF(D1552&lt;&gt; "", IF(COUNTIF($D$12:$D1552,$D1552)&gt;1,0,IF(SUM(N1552,U1552,AB1552)&gt;0,IF(AND(X1552="",OR(Q1552&lt;&gt;"",J1552&lt;&gt;"")),IF(Q1552&lt;&gt;"",Q1552,IF(J1552&lt;&gt;"",J1552,0)),IF(AND(Q1552&lt;&gt;"",J1552&lt;&gt;"",Q1552=J1552),Q1552,X1552)),0)),"")</f>
        <v/>
      </c>
      <c r="AV1552" s="113" t="str">
        <f>IF(D1552&lt;&gt;"",IF(COUNTIF($D$12:$D1552,$D1552)&gt;1,0,IF(SUM(O1552,V1552,AC1552)&gt;0,IF(AND(X1552="",OR(Q1552&lt;&gt;"",J1552&lt;&gt;"")),IF(Q1552&lt;&gt;"",Q1552,IF(J1552&lt;&gt;"",J1552,0)),IF(AND(Q1552&lt;&gt;"",J1552&lt;&gt;"",Q1552=J1552),Q1552,X1552)),0)),"")</f>
        <v/>
      </c>
      <c r="AW1552" s="113" t="str">
        <f>IF(D1552&lt;&gt;"",IF(COUNTIF($D$12:$D1552,$D1552)&gt;1,0,IF(SUM(P1552,W1552,AD1552)&gt;0,IF(AND(X1552="",OR(Q1552&lt;&gt;"",J1552&lt;&gt;"")),IF(Q1552&lt;&gt;"",Q1552,IF(J1552&lt;&gt;"",J1552,0)),IF(AND(Q1552&lt;&gt;"",J1552&lt;&gt;"",Q1552=J1552),Q1552,X1552)),0)),"")</f>
        <v/>
      </c>
      <c r="AX1552" s="68" t="str">
        <f t="shared" si="509"/>
        <v/>
      </c>
      <c r="AY1552" s="68" t="str">
        <f t="shared" si="510"/>
        <v/>
      </c>
      <c r="AZ1552" s="68" t="str">
        <f t="shared" si="511"/>
        <v/>
      </c>
      <c r="BA1552" s="68" t="str">
        <f t="shared" si="512"/>
        <v/>
      </c>
      <c r="BB1552" s="68" t="str">
        <f t="shared" si="513"/>
        <v/>
      </c>
      <c r="BC1552" s="68" t="str">
        <f t="shared" si="514"/>
        <v/>
      </c>
      <c r="BD1552" s="68" t="str">
        <f t="shared" si="515"/>
        <v/>
      </c>
      <c r="BE1552" s="62" t="str">
        <f t="shared" si="516"/>
        <v/>
      </c>
      <c r="BF1552" s="62" t="str">
        <f t="shared" si="517"/>
        <v/>
      </c>
      <c r="BG1552" s="62"/>
      <c r="BH1552" s="62" t="str">
        <f t="shared" si="518"/>
        <v/>
      </c>
      <c r="BI1552" s="62" t="str">
        <f t="shared" si="519"/>
        <v/>
      </c>
      <c r="BJ1552" s="114"/>
      <c r="BK1552" s="62" t="str">
        <f t="shared" si="520"/>
        <v/>
      </c>
      <c r="BL1552" s="62" t="str">
        <f t="shared" si="521"/>
        <v/>
      </c>
      <c r="BM1552" s="62" t="str">
        <f t="shared" si="522"/>
        <v/>
      </c>
      <c r="BN1552" s="62" t="str">
        <f t="shared" si="523"/>
        <v/>
      </c>
      <c r="BO1552" s="62" t="str">
        <f t="shared" si="524"/>
        <v/>
      </c>
      <c r="BP1552" s="62" t="str">
        <f t="shared" si="525"/>
        <v/>
      </c>
      <c r="BQ1552" s="96"/>
      <c r="BR1552" s="96"/>
      <c r="BS1552" s="96"/>
      <c r="BT1552" s="96"/>
      <c r="BU1552" s="96"/>
      <c r="BV1552" s="96"/>
      <c r="BW1552" s="96"/>
      <c r="BX1552" s="96"/>
      <c r="BY1552" s="96"/>
      <c r="BZ1552" s="96"/>
      <c r="CA1552" s="96"/>
      <c r="CB1552" s="96"/>
      <c r="CC1552" s="96"/>
      <c r="CD1552" s="96"/>
      <c r="CE1552" s="96"/>
      <c r="CF1552" s="96"/>
      <c r="CG1552" s="96"/>
      <c r="CH1552" s="96"/>
      <c r="CI1552" s="96"/>
      <c r="CJ1552" s="96"/>
      <c r="CK1552" s="96"/>
      <c r="CL1552" s="96"/>
      <c r="CM1552" s="96"/>
      <c r="CN1552" s="96"/>
      <c r="CO1552" s="96"/>
      <c r="CP1552" s="96"/>
      <c r="CQ1552" s="96"/>
      <c r="CR1552" s="96"/>
      <c r="CS1552" s="96"/>
    </row>
    <row r="1553" spans="1:97" ht="18.75" customHeight="1" x14ac:dyDescent="0.2">
      <c r="A1553" s="3">
        <f t="shared" si="526"/>
        <v>1541</v>
      </c>
      <c r="B1553" s="263"/>
      <c r="C1553" s="263"/>
      <c r="D1553" s="263"/>
      <c r="E1553" s="259"/>
      <c r="F1553" s="259"/>
      <c r="G1553" s="43"/>
      <c r="H1553" s="264"/>
      <c r="I1553" s="261"/>
      <c r="J1553" s="106"/>
      <c r="K1553" s="247"/>
      <c r="L1553" s="247"/>
      <c r="M1553" s="247"/>
      <c r="N1553" s="248" t="str">
        <f>IF(AND(K1553&lt;&gt;"",L1553&lt;&gt;"",J1553&lt;&gt;""),ROUND(MIN(IF(OR(J1553="OZZ",J1553="ZZ"),5000,17300),TRUNC(0.75*(SUMIF($D$12:$D1553,$D1553,K$12:K1553)+SUMIF($D$12:$D1553,$D1553,L$12:L1553)),2)) - SUMIF($D$12:$D1552,$D1553,N$12:N1552),2),"")</f>
        <v/>
      </c>
      <c r="O1553" s="249" t="str">
        <f>IF(AND(K1553&lt;&gt;"",L1553&lt;&gt;"",M1553&lt;&gt;"",J1553&lt;&gt;"",AH1553&lt;&gt;""),IF(OR(J1553="OZZ",J1553="ZZ"),ROUND(0-SUMIF($D$12:$D1552,$D1553,O$12:O1552),2),IF(M1553=0,0,ROUND(MIN(MIN(17300,TRUNC(0.75*(SUMIF($D$12:$D$2012,$D1553,K$12:K$2012)+SUMIF($D$12:$D$2012,$D1553,L$12:L$2012)),2)+SUMIF($D$12:$D1553,$D1553,AH$12:AH1553))-SUMIF($D$12:$D1552,$D1553,O$12:O1552)-SUMIF($D$12:$D$2012,$D1553,N$12:N$2012),AH1553),2))),"")</f>
        <v/>
      </c>
      <c r="P1553" s="250" t="str">
        <f>IF(J1553&lt;&gt;"",1000 - SUMIF($D$12:$D1552,$D1553,P$12:P1552),"")</f>
        <v/>
      </c>
      <c r="Q1553" s="106"/>
      <c r="R1553" s="247"/>
      <c r="S1553" s="247"/>
      <c r="T1553" s="247"/>
      <c r="U1553" s="248" t="str">
        <f>IF(AND(R1553&lt;&gt;"",S1553&lt;&gt;"",Q1553&lt;&gt;""),ROUND(MIN(IF(OR(Q1553="OZZ",Q1553="ZZ"),5000,17300),TRUNC(0.75*(SUMIF($D$12:$D1553,$D1553,R$12:R1553)+SUMIF($D$12:$D1553,$D1553,S$12:S1553)),2)) - SUMIF($D$12:$D1552,$D1553,U$12:U1552),2),"")</f>
        <v/>
      </c>
      <c r="V1553" s="248" t="str">
        <f>IF(AND(R1553&lt;&gt;"",S1553&lt;&gt;"",T1553&lt;&gt;"",Q1553&lt;&gt;"",AL1553&lt;&gt;""),IF(OR(Q1553="OZZ",Q1553="ZZ"),ROUND(0-SUMIF($D$12:$D1552,$D1553,V$12:V1552),2),IF(T1553=0,0,ROUND(MIN(MIN(17300,TRUNC(0.75*(SUMIF($D$12:$D$2012,$D1553,R$12:R$2012)+SUMIF($D$12:$D$2012,$D1553,S$12:S$2012)),2)+SUMIF($D$12:$D1553,$D1553,AL$12:AL1553))-SUMIF($D$12:$D1552,$D1553,V$12:V1552)-SUMIF($D$12:$D$2012,$D1553,U$12:U$2012),AL1553),2))),"")</f>
        <v/>
      </c>
      <c r="W1553" s="250" t="str">
        <f>IF(Q1553&lt;&gt;"",1000 - SUMIF($D$12:$D1552,$D1553,W$12:W1552),"")</f>
        <v/>
      </c>
      <c r="X1553" s="106"/>
      <c r="Y1553" s="247"/>
      <c r="Z1553" s="247"/>
      <c r="AA1553" s="247"/>
      <c r="AB1553" s="248" t="str">
        <f>IF(AND(Y1553&lt;&gt;"",Z1553&lt;&gt;"",X1553&lt;&gt;""),ROUND(MIN(IF(OR(X1553="OZZ",X1553="ZZ"),5000,17300),TRUNC(0.75*(SUMIF($D$12:$D1553,$D1553,Y$12:Y1553)+SUMIF($D$12:$D1553,$D1553,Z$12:Z1553)),2)) - SUMIF($D$12:$D1552,$D1553,AB$12:AB1552),2),"")</f>
        <v/>
      </c>
      <c r="AC1553" s="251" t="str">
        <f>IF(AND(Y1553&lt;&gt;"",Z1553&lt;&gt;"",AA1553&lt;&gt;"",X1553&lt;&gt;"",AP1553&lt;&gt;""),IF(OR(X1553="OZZ",X1553="ZZ"),ROUND(0-SUMIF($D$12:$D1552,$D1553,AC$12:AC1552),2),IF(AA1553=0,0,ROUND(MIN(MIN(17300,TRUNC(0.75*(SUMIF($D$12:$D$2012,$D1553,Y$12:Y$2012)+SUMIF($D$12:$D$2012,$D1553,Z$12:Z$2012)),2)+SUMIF($D$12:$D1553,$D1553,AP$12:AP1553))-SUMIF($D$12:$D1552,$D1553,AC$12:AC1552)-SUMIF($D$12:$D$2012,$D1553,AB$12:AB$2012),AP1553),2))),"")</f>
        <v/>
      </c>
      <c r="AD1553" s="250" t="str">
        <f>IF(X1553&lt;&gt;"",1000 - SUMIF($D$12:$D1552,$D1553,AD$12:AD1552),"")</f>
        <v/>
      </c>
      <c r="AE1553" s="252"/>
      <c r="AF1553" s="253"/>
      <c r="AG1553" s="254"/>
      <c r="AH1553" s="255" t="str">
        <f t="shared" si="506"/>
        <v/>
      </c>
      <c r="AI1553" s="256"/>
      <c r="AJ1553" s="253"/>
      <c r="AK1553" s="254"/>
      <c r="AL1553" s="255" t="str">
        <f t="shared" si="507"/>
        <v/>
      </c>
      <c r="AM1553" s="256"/>
      <c r="AN1553" s="253"/>
      <c r="AO1553" s="254"/>
      <c r="AP1553" s="255" t="str">
        <f t="shared" si="508"/>
        <v/>
      </c>
      <c r="AQ1553" s="68"/>
      <c r="AR1553" s="68"/>
      <c r="AS1553" s="115"/>
      <c r="AT1553" s="68"/>
      <c r="AU1553" s="113" t="str">
        <f>IF(D1553&lt;&gt; "", IF(COUNTIF($D$12:$D1553,$D1553)&gt;1,0,IF(SUM(N1553,U1553,AB1553)&gt;0,IF(AND(X1553="",OR(Q1553&lt;&gt;"",J1553&lt;&gt;"")),IF(Q1553&lt;&gt;"",Q1553,IF(J1553&lt;&gt;"",J1553,0)),IF(AND(Q1553&lt;&gt;"",J1553&lt;&gt;"",Q1553=J1553),Q1553,X1553)),0)),"")</f>
        <v/>
      </c>
      <c r="AV1553" s="113" t="str">
        <f>IF(D1553&lt;&gt;"",IF(COUNTIF($D$12:$D1553,$D1553)&gt;1,0,IF(SUM(O1553,V1553,AC1553)&gt;0,IF(AND(X1553="",OR(Q1553&lt;&gt;"",J1553&lt;&gt;"")),IF(Q1553&lt;&gt;"",Q1553,IF(J1553&lt;&gt;"",J1553,0)),IF(AND(Q1553&lt;&gt;"",J1553&lt;&gt;"",Q1553=J1553),Q1553,X1553)),0)),"")</f>
        <v/>
      </c>
      <c r="AW1553" s="113" t="str">
        <f>IF(D1553&lt;&gt;"",IF(COUNTIF($D$12:$D1553,$D1553)&gt;1,0,IF(SUM(P1553,W1553,AD1553)&gt;0,IF(AND(X1553="",OR(Q1553&lt;&gt;"",J1553&lt;&gt;"")),IF(Q1553&lt;&gt;"",Q1553,IF(J1553&lt;&gt;"",J1553,0)),IF(AND(Q1553&lt;&gt;"",J1553&lt;&gt;"",Q1553=J1553),Q1553,X1553)),0)),"")</f>
        <v/>
      </c>
      <c r="AX1553" s="68" t="str">
        <f t="shared" si="509"/>
        <v/>
      </c>
      <c r="AY1553" s="68" t="str">
        <f t="shared" si="510"/>
        <v/>
      </c>
      <c r="AZ1553" s="68" t="str">
        <f t="shared" si="511"/>
        <v/>
      </c>
      <c r="BA1553" s="68" t="str">
        <f t="shared" si="512"/>
        <v/>
      </c>
      <c r="BB1553" s="68" t="str">
        <f t="shared" si="513"/>
        <v/>
      </c>
      <c r="BC1553" s="68" t="str">
        <f t="shared" si="514"/>
        <v/>
      </c>
      <c r="BD1553" s="68" t="str">
        <f t="shared" si="515"/>
        <v/>
      </c>
      <c r="BE1553" s="62" t="str">
        <f t="shared" si="516"/>
        <v/>
      </c>
      <c r="BF1553" s="62" t="str">
        <f t="shared" si="517"/>
        <v/>
      </c>
      <c r="BG1553" s="62"/>
      <c r="BH1553" s="62" t="str">
        <f t="shared" si="518"/>
        <v/>
      </c>
      <c r="BI1553" s="62" t="str">
        <f t="shared" si="519"/>
        <v/>
      </c>
      <c r="BJ1553" s="114"/>
      <c r="BK1553" s="62" t="str">
        <f t="shared" si="520"/>
        <v/>
      </c>
      <c r="BL1553" s="62" t="str">
        <f t="shared" si="521"/>
        <v/>
      </c>
      <c r="BM1553" s="62" t="str">
        <f t="shared" si="522"/>
        <v/>
      </c>
      <c r="BN1553" s="62" t="str">
        <f t="shared" si="523"/>
        <v/>
      </c>
      <c r="BO1553" s="62" t="str">
        <f t="shared" si="524"/>
        <v/>
      </c>
      <c r="BP1553" s="62" t="str">
        <f t="shared" si="525"/>
        <v/>
      </c>
      <c r="BQ1553" s="96"/>
      <c r="BR1553" s="96"/>
      <c r="BS1553" s="96"/>
      <c r="BT1553" s="96"/>
      <c r="BU1553" s="96"/>
      <c r="BV1553" s="96"/>
      <c r="BW1553" s="96"/>
      <c r="BX1553" s="96"/>
      <c r="BY1553" s="96"/>
      <c r="BZ1553" s="96"/>
      <c r="CA1553" s="96"/>
      <c r="CB1553" s="96"/>
      <c r="CC1553" s="96"/>
      <c r="CD1553" s="96"/>
      <c r="CE1553" s="96"/>
      <c r="CF1553" s="96"/>
      <c r="CG1553" s="96"/>
      <c r="CH1553" s="96"/>
      <c r="CI1553" s="96"/>
      <c r="CJ1553" s="96"/>
      <c r="CK1553" s="96"/>
      <c r="CL1553" s="96"/>
      <c r="CM1553" s="96"/>
      <c r="CN1553" s="96"/>
      <c r="CO1553" s="96"/>
      <c r="CP1553" s="96"/>
      <c r="CQ1553" s="96"/>
      <c r="CR1553" s="96"/>
      <c r="CS1553" s="96"/>
    </row>
    <row r="1554" spans="1:97" ht="18.75" customHeight="1" x14ac:dyDescent="0.2">
      <c r="A1554" s="3">
        <f t="shared" si="526"/>
        <v>1542</v>
      </c>
      <c r="B1554" s="263"/>
      <c r="C1554" s="263"/>
      <c r="D1554" s="263"/>
      <c r="E1554" s="259"/>
      <c r="F1554" s="259"/>
      <c r="G1554" s="43"/>
      <c r="H1554" s="264"/>
      <c r="I1554" s="261"/>
      <c r="J1554" s="106"/>
      <c r="K1554" s="247"/>
      <c r="L1554" s="247"/>
      <c r="M1554" s="247"/>
      <c r="N1554" s="248" t="str">
        <f>IF(AND(K1554&lt;&gt;"",L1554&lt;&gt;"",J1554&lt;&gt;""),ROUND(MIN(IF(OR(J1554="OZZ",J1554="ZZ"),5000,17300),TRUNC(0.75*(SUMIF($D$12:$D1554,$D1554,K$12:K1554)+SUMIF($D$12:$D1554,$D1554,L$12:L1554)),2)) - SUMIF($D$12:$D1553,$D1554,N$12:N1553),2),"")</f>
        <v/>
      </c>
      <c r="O1554" s="249" t="str">
        <f>IF(AND(K1554&lt;&gt;"",L1554&lt;&gt;"",M1554&lt;&gt;"",J1554&lt;&gt;"",AH1554&lt;&gt;""),IF(OR(J1554="OZZ",J1554="ZZ"),ROUND(0-SUMIF($D$12:$D1553,$D1554,O$12:O1553),2),IF(M1554=0,0,ROUND(MIN(MIN(17300,TRUNC(0.75*(SUMIF($D$12:$D$2012,$D1554,K$12:K$2012)+SUMIF($D$12:$D$2012,$D1554,L$12:L$2012)),2)+SUMIF($D$12:$D1554,$D1554,AH$12:AH1554))-SUMIF($D$12:$D1553,$D1554,O$12:O1553)-SUMIF($D$12:$D$2012,$D1554,N$12:N$2012),AH1554),2))),"")</f>
        <v/>
      </c>
      <c r="P1554" s="250" t="str">
        <f>IF(J1554&lt;&gt;"",1000 - SUMIF($D$12:$D1553,$D1554,P$12:P1553),"")</f>
        <v/>
      </c>
      <c r="Q1554" s="106"/>
      <c r="R1554" s="247"/>
      <c r="S1554" s="247"/>
      <c r="T1554" s="247"/>
      <c r="U1554" s="248" t="str">
        <f>IF(AND(R1554&lt;&gt;"",S1554&lt;&gt;"",Q1554&lt;&gt;""),ROUND(MIN(IF(OR(Q1554="OZZ",Q1554="ZZ"),5000,17300),TRUNC(0.75*(SUMIF($D$12:$D1554,$D1554,R$12:R1554)+SUMIF($D$12:$D1554,$D1554,S$12:S1554)),2)) - SUMIF($D$12:$D1553,$D1554,U$12:U1553),2),"")</f>
        <v/>
      </c>
      <c r="V1554" s="248" t="str">
        <f>IF(AND(R1554&lt;&gt;"",S1554&lt;&gt;"",T1554&lt;&gt;"",Q1554&lt;&gt;"",AL1554&lt;&gt;""),IF(OR(Q1554="OZZ",Q1554="ZZ"),ROUND(0-SUMIF($D$12:$D1553,$D1554,V$12:V1553),2),IF(T1554=0,0,ROUND(MIN(MIN(17300,TRUNC(0.75*(SUMIF($D$12:$D$2012,$D1554,R$12:R$2012)+SUMIF($D$12:$D$2012,$D1554,S$12:S$2012)),2)+SUMIF($D$12:$D1554,$D1554,AL$12:AL1554))-SUMIF($D$12:$D1553,$D1554,V$12:V1553)-SUMIF($D$12:$D$2012,$D1554,U$12:U$2012),AL1554),2))),"")</f>
        <v/>
      </c>
      <c r="W1554" s="250" t="str">
        <f>IF(Q1554&lt;&gt;"",1000 - SUMIF($D$12:$D1553,$D1554,W$12:W1553),"")</f>
        <v/>
      </c>
      <c r="X1554" s="106"/>
      <c r="Y1554" s="247"/>
      <c r="Z1554" s="247"/>
      <c r="AA1554" s="247"/>
      <c r="AB1554" s="248" t="str">
        <f>IF(AND(Y1554&lt;&gt;"",Z1554&lt;&gt;"",X1554&lt;&gt;""),ROUND(MIN(IF(OR(X1554="OZZ",X1554="ZZ"),5000,17300),TRUNC(0.75*(SUMIF($D$12:$D1554,$D1554,Y$12:Y1554)+SUMIF($D$12:$D1554,$D1554,Z$12:Z1554)),2)) - SUMIF($D$12:$D1553,$D1554,AB$12:AB1553),2),"")</f>
        <v/>
      </c>
      <c r="AC1554" s="251" t="str">
        <f>IF(AND(Y1554&lt;&gt;"",Z1554&lt;&gt;"",AA1554&lt;&gt;"",X1554&lt;&gt;"",AP1554&lt;&gt;""),IF(OR(X1554="OZZ",X1554="ZZ"),ROUND(0-SUMIF($D$12:$D1553,$D1554,AC$12:AC1553),2),IF(AA1554=0,0,ROUND(MIN(MIN(17300,TRUNC(0.75*(SUMIF($D$12:$D$2012,$D1554,Y$12:Y$2012)+SUMIF($D$12:$D$2012,$D1554,Z$12:Z$2012)),2)+SUMIF($D$12:$D1554,$D1554,AP$12:AP1554))-SUMIF($D$12:$D1553,$D1554,AC$12:AC1553)-SUMIF($D$12:$D$2012,$D1554,AB$12:AB$2012),AP1554),2))),"")</f>
        <v/>
      </c>
      <c r="AD1554" s="250" t="str">
        <f>IF(X1554&lt;&gt;"",1000 - SUMIF($D$12:$D1553,$D1554,AD$12:AD1553),"")</f>
        <v/>
      </c>
      <c r="AE1554" s="252"/>
      <c r="AF1554" s="253"/>
      <c r="AG1554" s="254"/>
      <c r="AH1554" s="255" t="str">
        <f t="shared" si="506"/>
        <v/>
      </c>
      <c r="AI1554" s="256"/>
      <c r="AJ1554" s="253"/>
      <c r="AK1554" s="254"/>
      <c r="AL1554" s="255" t="str">
        <f t="shared" si="507"/>
        <v/>
      </c>
      <c r="AM1554" s="256"/>
      <c r="AN1554" s="253"/>
      <c r="AO1554" s="254"/>
      <c r="AP1554" s="255" t="str">
        <f t="shared" si="508"/>
        <v/>
      </c>
      <c r="AQ1554" s="68"/>
      <c r="AR1554" s="68"/>
      <c r="AS1554" s="115"/>
      <c r="AT1554" s="68"/>
      <c r="AU1554" s="113" t="str">
        <f>IF(D1554&lt;&gt; "", IF(COUNTIF($D$12:$D1554,$D1554)&gt;1,0,IF(SUM(N1554,U1554,AB1554)&gt;0,IF(AND(X1554="",OR(Q1554&lt;&gt;"",J1554&lt;&gt;"")),IF(Q1554&lt;&gt;"",Q1554,IF(J1554&lt;&gt;"",J1554,0)),IF(AND(Q1554&lt;&gt;"",J1554&lt;&gt;"",Q1554=J1554),Q1554,X1554)),0)),"")</f>
        <v/>
      </c>
      <c r="AV1554" s="113" t="str">
        <f>IF(D1554&lt;&gt;"",IF(COUNTIF($D$12:$D1554,$D1554)&gt;1,0,IF(SUM(O1554,V1554,AC1554)&gt;0,IF(AND(X1554="",OR(Q1554&lt;&gt;"",J1554&lt;&gt;"")),IF(Q1554&lt;&gt;"",Q1554,IF(J1554&lt;&gt;"",J1554,0)),IF(AND(Q1554&lt;&gt;"",J1554&lt;&gt;"",Q1554=J1554),Q1554,X1554)),0)),"")</f>
        <v/>
      </c>
      <c r="AW1554" s="113" t="str">
        <f>IF(D1554&lt;&gt;"",IF(COUNTIF($D$12:$D1554,$D1554)&gt;1,0,IF(SUM(P1554,W1554,AD1554)&gt;0,IF(AND(X1554="",OR(Q1554&lt;&gt;"",J1554&lt;&gt;"")),IF(Q1554&lt;&gt;"",Q1554,IF(J1554&lt;&gt;"",J1554,0)),IF(AND(Q1554&lt;&gt;"",J1554&lt;&gt;"",Q1554=J1554),Q1554,X1554)),0)),"")</f>
        <v/>
      </c>
      <c r="AX1554" s="68" t="str">
        <f t="shared" si="509"/>
        <v/>
      </c>
      <c r="AY1554" s="68" t="str">
        <f t="shared" si="510"/>
        <v/>
      </c>
      <c r="AZ1554" s="68" t="str">
        <f t="shared" si="511"/>
        <v/>
      </c>
      <c r="BA1554" s="68" t="str">
        <f t="shared" si="512"/>
        <v/>
      </c>
      <c r="BB1554" s="68" t="str">
        <f t="shared" si="513"/>
        <v/>
      </c>
      <c r="BC1554" s="68" t="str">
        <f t="shared" si="514"/>
        <v/>
      </c>
      <c r="BD1554" s="68" t="str">
        <f t="shared" si="515"/>
        <v/>
      </c>
      <c r="BE1554" s="62" t="str">
        <f t="shared" si="516"/>
        <v/>
      </c>
      <c r="BF1554" s="62" t="str">
        <f t="shared" si="517"/>
        <v/>
      </c>
      <c r="BG1554" s="62"/>
      <c r="BH1554" s="62" t="str">
        <f t="shared" si="518"/>
        <v/>
      </c>
      <c r="BI1554" s="62" t="str">
        <f t="shared" si="519"/>
        <v/>
      </c>
      <c r="BJ1554" s="114"/>
      <c r="BK1554" s="62" t="str">
        <f t="shared" si="520"/>
        <v/>
      </c>
      <c r="BL1554" s="62" t="str">
        <f t="shared" si="521"/>
        <v/>
      </c>
      <c r="BM1554" s="62" t="str">
        <f t="shared" si="522"/>
        <v/>
      </c>
      <c r="BN1554" s="62" t="str">
        <f t="shared" si="523"/>
        <v/>
      </c>
      <c r="BO1554" s="62" t="str">
        <f t="shared" si="524"/>
        <v/>
      </c>
      <c r="BP1554" s="62" t="str">
        <f t="shared" si="525"/>
        <v/>
      </c>
      <c r="BQ1554" s="96"/>
      <c r="BR1554" s="96"/>
      <c r="BS1554" s="96"/>
      <c r="BT1554" s="96"/>
      <c r="BU1554" s="96"/>
      <c r="BV1554" s="96"/>
      <c r="BW1554" s="96"/>
      <c r="BX1554" s="96"/>
      <c r="BY1554" s="96"/>
      <c r="BZ1554" s="96"/>
      <c r="CA1554" s="96"/>
      <c r="CB1554" s="96"/>
      <c r="CC1554" s="96"/>
      <c r="CD1554" s="96"/>
      <c r="CE1554" s="96"/>
      <c r="CF1554" s="96"/>
      <c r="CG1554" s="96"/>
      <c r="CH1554" s="96"/>
      <c r="CI1554" s="96"/>
      <c r="CJ1554" s="96"/>
      <c r="CK1554" s="96"/>
      <c r="CL1554" s="96"/>
      <c r="CM1554" s="96"/>
      <c r="CN1554" s="96"/>
      <c r="CO1554" s="96"/>
      <c r="CP1554" s="96"/>
      <c r="CQ1554" s="96"/>
      <c r="CR1554" s="96"/>
      <c r="CS1554" s="96"/>
    </row>
    <row r="1555" spans="1:97" ht="18.75" customHeight="1" x14ac:dyDescent="0.2">
      <c r="A1555" s="3">
        <f t="shared" si="526"/>
        <v>1543</v>
      </c>
      <c r="B1555" s="263"/>
      <c r="C1555" s="263"/>
      <c r="D1555" s="263"/>
      <c r="E1555" s="259"/>
      <c r="F1555" s="259"/>
      <c r="G1555" s="43"/>
      <c r="H1555" s="264"/>
      <c r="I1555" s="261"/>
      <c r="J1555" s="106"/>
      <c r="K1555" s="247"/>
      <c r="L1555" s="247"/>
      <c r="M1555" s="247"/>
      <c r="N1555" s="248" t="str">
        <f>IF(AND(K1555&lt;&gt;"",L1555&lt;&gt;"",J1555&lt;&gt;""),ROUND(MIN(IF(OR(J1555="OZZ",J1555="ZZ"),5000,17300),TRUNC(0.75*(SUMIF($D$12:$D1555,$D1555,K$12:K1555)+SUMIF($D$12:$D1555,$D1555,L$12:L1555)),2)) - SUMIF($D$12:$D1554,$D1555,N$12:N1554),2),"")</f>
        <v/>
      </c>
      <c r="O1555" s="249" t="str">
        <f>IF(AND(K1555&lt;&gt;"",L1555&lt;&gt;"",M1555&lt;&gt;"",J1555&lt;&gt;"",AH1555&lt;&gt;""),IF(OR(J1555="OZZ",J1555="ZZ"),ROUND(0-SUMIF($D$12:$D1554,$D1555,O$12:O1554),2),IF(M1555=0,0,ROUND(MIN(MIN(17300,TRUNC(0.75*(SUMIF($D$12:$D$2012,$D1555,K$12:K$2012)+SUMIF($D$12:$D$2012,$D1555,L$12:L$2012)),2)+SUMIF($D$12:$D1555,$D1555,AH$12:AH1555))-SUMIF($D$12:$D1554,$D1555,O$12:O1554)-SUMIF($D$12:$D$2012,$D1555,N$12:N$2012),AH1555),2))),"")</f>
        <v/>
      </c>
      <c r="P1555" s="250" t="str">
        <f>IF(J1555&lt;&gt;"",1000 - SUMIF($D$12:$D1554,$D1555,P$12:P1554),"")</f>
        <v/>
      </c>
      <c r="Q1555" s="106"/>
      <c r="R1555" s="247"/>
      <c r="S1555" s="247"/>
      <c r="T1555" s="247"/>
      <c r="U1555" s="248" t="str">
        <f>IF(AND(R1555&lt;&gt;"",S1555&lt;&gt;"",Q1555&lt;&gt;""),ROUND(MIN(IF(OR(Q1555="OZZ",Q1555="ZZ"),5000,17300),TRUNC(0.75*(SUMIF($D$12:$D1555,$D1555,R$12:R1555)+SUMIF($D$12:$D1555,$D1555,S$12:S1555)),2)) - SUMIF($D$12:$D1554,$D1555,U$12:U1554),2),"")</f>
        <v/>
      </c>
      <c r="V1555" s="248" t="str">
        <f>IF(AND(R1555&lt;&gt;"",S1555&lt;&gt;"",T1555&lt;&gt;"",Q1555&lt;&gt;"",AL1555&lt;&gt;""),IF(OR(Q1555="OZZ",Q1555="ZZ"),ROUND(0-SUMIF($D$12:$D1554,$D1555,V$12:V1554),2),IF(T1555=0,0,ROUND(MIN(MIN(17300,TRUNC(0.75*(SUMIF($D$12:$D$2012,$D1555,R$12:R$2012)+SUMIF($D$12:$D$2012,$D1555,S$12:S$2012)),2)+SUMIF($D$12:$D1555,$D1555,AL$12:AL1555))-SUMIF($D$12:$D1554,$D1555,V$12:V1554)-SUMIF($D$12:$D$2012,$D1555,U$12:U$2012),AL1555),2))),"")</f>
        <v/>
      </c>
      <c r="W1555" s="250" t="str">
        <f>IF(Q1555&lt;&gt;"",1000 - SUMIF($D$12:$D1554,$D1555,W$12:W1554),"")</f>
        <v/>
      </c>
      <c r="X1555" s="106"/>
      <c r="Y1555" s="247"/>
      <c r="Z1555" s="247"/>
      <c r="AA1555" s="247"/>
      <c r="AB1555" s="248" t="str">
        <f>IF(AND(Y1555&lt;&gt;"",Z1555&lt;&gt;"",X1555&lt;&gt;""),ROUND(MIN(IF(OR(X1555="OZZ",X1555="ZZ"),5000,17300),TRUNC(0.75*(SUMIF($D$12:$D1555,$D1555,Y$12:Y1555)+SUMIF($D$12:$D1555,$D1555,Z$12:Z1555)),2)) - SUMIF($D$12:$D1554,$D1555,AB$12:AB1554),2),"")</f>
        <v/>
      </c>
      <c r="AC1555" s="251" t="str">
        <f>IF(AND(Y1555&lt;&gt;"",Z1555&lt;&gt;"",AA1555&lt;&gt;"",X1555&lt;&gt;"",AP1555&lt;&gt;""),IF(OR(X1555="OZZ",X1555="ZZ"),ROUND(0-SUMIF($D$12:$D1554,$D1555,AC$12:AC1554),2),IF(AA1555=0,0,ROUND(MIN(MIN(17300,TRUNC(0.75*(SUMIF($D$12:$D$2012,$D1555,Y$12:Y$2012)+SUMIF($D$12:$D$2012,$D1555,Z$12:Z$2012)),2)+SUMIF($D$12:$D1555,$D1555,AP$12:AP1555))-SUMIF($D$12:$D1554,$D1555,AC$12:AC1554)-SUMIF($D$12:$D$2012,$D1555,AB$12:AB$2012),AP1555),2))),"")</f>
        <v/>
      </c>
      <c r="AD1555" s="250" t="str">
        <f>IF(X1555&lt;&gt;"",1000 - SUMIF($D$12:$D1554,$D1555,AD$12:AD1554),"")</f>
        <v/>
      </c>
      <c r="AE1555" s="252"/>
      <c r="AF1555" s="253"/>
      <c r="AG1555" s="254"/>
      <c r="AH1555" s="255" t="str">
        <f t="shared" si="506"/>
        <v/>
      </c>
      <c r="AI1555" s="256"/>
      <c r="AJ1555" s="253"/>
      <c r="AK1555" s="254"/>
      <c r="AL1555" s="255" t="str">
        <f t="shared" si="507"/>
        <v/>
      </c>
      <c r="AM1555" s="256"/>
      <c r="AN1555" s="253"/>
      <c r="AO1555" s="254"/>
      <c r="AP1555" s="255" t="str">
        <f t="shared" si="508"/>
        <v/>
      </c>
      <c r="AQ1555" s="68"/>
      <c r="AR1555" s="68"/>
      <c r="AS1555" s="115"/>
      <c r="AT1555" s="68"/>
      <c r="AU1555" s="113" t="str">
        <f>IF(D1555&lt;&gt; "", IF(COUNTIF($D$12:$D1555,$D1555)&gt;1,0,IF(SUM(N1555,U1555,AB1555)&gt;0,IF(AND(X1555="",OR(Q1555&lt;&gt;"",J1555&lt;&gt;"")),IF(Q1555&lt;&gt;"",Q1555,IF(J1555&lt;&gt;"",J1555,0)),IF(AND(Q1555&lt;&gt;"",J1555&lt;&gt;"",Q1555=J1555),Q1555,X1555)),0)),"")</f>
        <v/>
      </c>
      <c r="AV1555" s="113" t="str">
        <f>IF(D1555&lt;&gt;"",IF(COUNTIF($D$12:$D1555,$D1555)&gt;1,0,IF(SUM(O1555,V1555,AC1555)&gt;0,IF(AND(X1555="",OR(Q1555&lt;&gt;"",J1555&lt;&gt;"")),IF(Q1555&lt;&gt;"",Q1555,IF(J1555&lt;&gt;"",J1555,0)),IF(AND(Q1555&lt;&gt;"",J1555&lt;&gt;"",Q1555=J1555),Q1555,X1555)),0)),"")</f>
        <v/>
      </c>
      <c r="AW1555" s="113" t="str">
        <f>IF(D1555&lt;&gt;"",IF(COUNTIF($D$12:$D1555,$D1555)&gt;1,0,IF(SUM(P1555,W1555,AD1555)&gt;0,IF(AND(X1555="",OR(Q1555&lt;&gt;"",J1555&lt;&gt;"")),IF(Q1555&lt;&gt;"",Q1555,IF(J1555&lt;&gt;"",J1555,0)),IF(AND(Q1555&lt;&gt;"",J1555&lt;&gt;"",Q1555=J1555),Q1555,X1555)),0)),"")</f>
        <v/>
      </c>
      <c r="AX1555" s="68" t="str">
        <f t="shared" si="509"/>
        <v/>
      </c>
      <c r="AY1555" s="68" t="str">
        <f t="shared" si="510"/>
        <v/>
      </c>
      <c r="AZ1555" s="68" t="str">
        <f t="shared" si="511"/>
        <v/>
      </c>
      <c r="BA1555" s="68" t="str">
        <f t="shared" si="512"/>
        <v/>
      </c>
      <c r="BB1555" s="68" t="str">
        <f t="shared" si="513"/>
        <v/>
      </c>
      <c r="BC1555" s="68" t="str">
        <f t="shared" si="514"/>
        <v/>
      </c>
      <c r="BD1555" s="68" t="str">
        <f t="shared" si="515"/>
        <v/>
      </c>
      <c r="BE1555" s="62" t="str">
        <f t="shared" si="516"/>
        <v/>
      </c>
      <c r="BF1555" s="62" t="str">
        <f t="shared" si="517"/>
        <v/>
      </c>
      <c r="BG1555" s="62"/>
      <c r="BH1555" s="62" t="str">
        <f t="shared" si="518"/>
        <v/>
      </c>
      <c r="BI1555" s="62" t="str">
        <f t="shared" si="519"/>
        <v/>
      </c>
      <c r="BJ1555" s="114"/>
      <c r="BK1555" s="62" t="str">
        <f t="shared" si="520"/>
        <v/>
      </c>
      <c r="BL1555" s="62" t="str">
        <f t="shared" si="521"/>
        <v/>
      </c>
      <c r="BM1555" s="62" t="str">
        <f t="shared" si="522"/>
        <v/>
      </c>
      <c r="BN1555" s="62" t="str">
        <f t="shared" si="523"/>
        <v/>
      </c>
      <c r="BO1555" s="62" t="str">
        <f t="shared" si="524"/>
        <v/>
      </c>
      <c r="BP1555" s="62" t="str">
        <f t="shared" si="525"/>
        <v/>
      </c>
      <c r="BQ1555" s="96"/>
      <c r="BR1555" s="96"/>
      <c r="BS1555" s="96"/>
      <c r="BT1555" s="96"/>
      <c r="BU1555" s="96"/>
      <c r="BV1555" s="96"/>
      <c r="BW1555" s="96"/>
      <c r="BX1555" s="96"/>
      <c r="BY1555" s="96"/>
      <c r="BZ1555" s="96"/>
      <c r="CA1555" s="96"/>
      <c r="CB1555" s="96"/>
      <c r="CC1555" s="96"/>
      <c r="CD1555" s="96"/>
      <c r="CE1555" s="96"/>
      <c r="CF1555" s="96"/>
      <c r="CG1555" s="96"/>
      <c r="CH1555" s="96"/>
      <c r="CI1555" s="96"/>
      <c r="CJ1555" s="96"/>
      <c r="CK1555" s="96"/>
      <c r="CL1555" s="96"/>
      <c r="CM1555" s="96"/>
      <c r="CN1555" s="96"/>
      <c r="CO1555" s="96"/>
      <c r="CP1555" s="96"/>
      <c r="CQ1555" s="96"/>
      <c r="CR1555" s="96"/>
      <c r="CS1555" s="96"/>
    </row>
    <row r="1556" spans="1:97" ht="18.75" customHeight="1" x14ac:dyDescent="0.2">
      <c r="A1556" s="3">
        <f t="shared" si="526"/>
        <v>1544</v>
      </c>
      <c r="B1556" s="263"/>
      <c r="C1556" s="263"/>
      <c r="D1556" s="263"/>
      <c r="E1556" s="259"/>
      <c r="F1556" s="259"/>
      <c r="G1556" s="43"/>
      <c r="H1556" s="264"/>
      <c r="I1556" s="261"/>
      <c r="J1556" s="106"/>
      <c r="K1556" s="247"/>
      <c r="L1556" s="247"/>
      <c r="M1556" s="247"/>
      <c r="N1556" s="248" t="str">
        <f>IF(AND(K1556&lt;&gt;"",L1556&lt;&gt;"",J1556&lt;&gt;""),ROUND(MIN(IF(OR(J1556="OZZ",J1556="ZZ"),5000,17300),TRUNC(0.75*(SUMIF($D$12:$D1556,$D1556,K$12:K1556)+SUMIF($D$12:$D1556,$D1556,L$12:L1556)),2)) - SUMIF($D$12:$D1555,$D1556,N$12:N1555),2),"")</f>
        <v/>
      </c>
      <c r="O1556" s="249" t="str">
        <f>IF(AND(K1556&lt;&gt;"",L1556&lt;&gt;"",M1556&lt;&gt;"",J1556&lt;&gt;"",AH1556&lt;&gt;""),IF(OR(J1556="OZZ",J1556="ZZ"),ROUND(0-SUMIF($D$12:$D1555,$D1556,O$12:O1555),2),IF(M1556=0,0,ROUND(MIN(MIN(17300,TRUNC(0.75*(SUMIF($D$12:$D$2012,$D1556,K$12:K$2012)+SUMIF($D$12:$D$2012,$D1556,L$12:L$2012)),2)+SUMIF($D$12:$D1556,$D1556,AH$12:AH1556))-SUMIF($D$12:$D1555,$D1556,O$12:O1555)-SUMIF($D$12:$D$2012,$D1556,N$12:N$2012),AH1556),2))),"")</f>
        <v/>
      </c>
      <c r="P1556" s="250" t="str">
        <f>IF(J1556&lt;&gt;"",1000 - SUMIF($D$12:$D1555,$D1556,P$12:P1555),"")</f>
        <v/>
      </c>
      <c r="Q1556" s="106"/>
      <c r="R1556" s="247"/>
      <c r="S1556" s="247"/>
      <c r="T1556" s="247"/>
      <c r="U1556" s="248" t="str">
        <f>IF(AND(R1556&lt;&gt;"",S1556&lt;&gt;"",Q1556&lt;&gt;""),ROUND(MIN(IF(OR(Q1556="OZZ",Q1556="ZZ"),5000,17300),TRUNC(0.75*(SUMIF($D$12:$D1556,$D1556,R$12:R1556)+SUMIF($D$12:$D1556,$D1556,S$12:S1556)),2)) - SUMIF($D$12:$D1555,$D1556,U$12:U1555),2),"")</f>
        <v/>
      </c>
      <c r="V1556" s="248" t="str">
        <f>IF(AND(R1556&lt;&gt;"",S1556&lt;&gt;"",T1556&lt;&gt;"",Q1556&lt;&gt;"",AL1556&lt;&gt;""),IF(OR(Q1556="OZZ",Q1556="ZZ"),ROUND(0-SUMIF($D$12:$D1555,$D1556,V$12:V1555),2),IF(T1556=0,0,ROUND(MIN(MIN(17300,TRUNC(0.75*(SUMIF($D$12:$D$2012,$D1556,R$12:R$2012)+SUMIF($D$12:$D$2012,$D1556,S$12:S$2012)),2)+SUMIF($D$12:$D1556,$D1556,AL$12:AL1556))-SUMIF($D$12:$D1555,$D1556,V$12:V1555)-SUMIF($D$12:$D$2012,$D1556,U$12:U$2012),AL1556),2))),"")</f>
        <v/>
      </c>
      <c r="W1556" s="250" t="str">
        <f>IF(Q1556&lt;&gt;"",1000 - SUMIF($D$12:$D1555,$D1556,W$12:W1555),"")</f>
        <v/>
      </c>
      <c r="X1556" s="106"/>
      <c r="Y1556" s="247"/>
      <c r="Z1556" s="247"/>
      <c r="AA1556" s="247"/>
      <c r="AB1556" s="248" t="str">
        <f>IF(AND(Y1556&lt;&gt;"",Z1556&lt;&gt;"",X1556&lt;&gt;""),ROUND(MIN(IF(OR(X1556="OZZ",X1556="ZZ"),5000,17300),TRUNC(0.75*(SUMIF($D$12:$D1556,$D1556,Y$12:Y1556)+SUMIF($D$12:$D1556,$D1556,Z$12:Z1556)),2)) - SUMIF($D$12:$D1555,$D1556,AB$12:AB1555),2),"")</f>
        <v/>
      </c>
      <c r="AC1556" s="251" t="str">
        <f>IF(AND(Y1556&lt;&gt;"",Z1556&lt;&gt;"",AA1556&lt;&gt;"",X1556&lt;&gt;"",AP1556&lt;&gt;""),IF(OR(X1556="OZZ",X1556="ZZ"),ROUND(0-SUMIF($D$12:$D1555,$D1556,AC$12:AC1555),2),IF(AA1556=0,0,ROUND(MIN(MIN(17300,TRUNC(0.75*(SUMIF($D$12:$D$2012,$D1556,Y$12:Y$2012)+SUMIF($D$12:$D$2012,$D1556,Z$12:Z$2012)),2)+SUMIF($D$12:$D1556,$D1556,AP$12:AP1556))-SUMIF($D$12:$D1555,$D1556,AC$12:AC1555)-SUMIF($D$12:$D$2012,$D1556,AB$12:AB$2012),AP1556),2))),"")</f>
        <v/>
      </c>
      <c r="AD1556" s="250" t="str">
        <f>IF(X1556&lt;&gt;"",1000 - SUMIF($D$12:$D1555,$D1556,AD$12:AD1555),"")</f>
        <v/>
      </c>
      <c r="AE1556" s="252"/>
      <c r="AF1556" s="253"/>
      <c r="AG1556" s="254"/>
      <c r="AH1556" s="255" t="str">
        <f t="shared" si="506"/>
        <v/>
      </c>
      <c r="AI1556" s="256"/>
      <c r="AJ1556" s="253"/>
      <c r="AK1556" s="254"/>
      <c r="AL1556" s="255" t="str">
        <f t="shared" si="507"/>
        <v/>
      </c>
      <c r="AM1556" s="256"/>
      <c r="AN1556" s="253"/>
      <c r="AO1556" s="254"/>
      <c r="AP1556" s="255" t="str">
        <f t="shared" si="508"/>
        <v/>
      </c>
      <c r="AQ1556" s="68"/>
      <c r="AR1556" s="68"/>
      <c r="AS1556" s="115"/>
      <c r="AT1556" s="68"/>
      <c r="AU1556" s="113" t="str">
        <f>IF(D1556&lt;&gt; "", IF(COUNTIF($D$12:$D1556,$D1556)&gt;1,0,IF(SUM(N1556,U1556,AB1556)&gt;0,IF(AND(X1556="",OR(Q1556&lt;&gt;"",J1556&lt;&gt;"")),IF(Q1556&lt;&gt;"",Q1556,IF(J1556&lt;&gt;"",J1556,0)),IF(AND(Q1556&lt;&gt;"",J1556&lt;&gt;"",Q1556=J1556),Q1556,X1556)),0)),"")</f>
        <v/>
      </c>
      <c r="AV1556" s="113" t="str">
        <f>IF(D1556&lt;&gt;"",IF(COUNTIF($D$12:$D1556,$D1556)&gt;1,0,IF(SUM(O1556,V1556,AC1556)&gt;0,IF(AND(X1556="",OR(Q1556&lt;&gt;"",J1556&lt;&gt;"")),IF(Q1556&lt;&gt;"",Q1556,IF(J1556&lt;&gt;"",J1556,0)),IF(AND(Q1556&lt;&gt;"",J1556&lt;&gt;"",Q1556=J1556),Q1556,X1556)),0)),"")</f>
        <v/>
      </c>
      <c r="AW1556" s="113" t="str">
        <f>IF(D1556&lt;&gt;"",IF(COUNTIF($D$12:$D1556,$D1556)&gt;1,0,IF(SUM(P1556,W1556,AD1556)&gt;0,IF(AND(X1556="",OR(Q1556&lt;&gt;"",J1556&lt;&gt;"")),IF(Q1556&lt;&gt;"",Q1556,IF(J1556&lt;&gt;"",J1556,0)),IF(AND(Q1556&lt;&gt;"",J1556&lt;&gt;"",Q1556=J1556),Q1556,X1556)),0)),"")</f>
        <v/>
      </c>
      <c r="AX1556" s="68" t="str">
        <f t="shared" si="509"/>
        <v/>
      </c>
      <c r="AY1556" s="68" t="str">
        <f t="shared" si="510"/>
        <v/>
      </c>
      <c r="AZ1556" s="68" t="str">
        <f t="shared" si="511"/>
        <v/>
      </c>
      <c r="BA1556" s="68" t="str">
        <f t="shared" si="512"/>
        <v/>
      </c>
      <c r="BB1556" s="68" t="str">
        <f t="shared" si="513"/>
        <v/>
      </c>
      <c r="BC1556" s="68" t="str">
        <f t="shared" si="514"/>
        <v/>
      </c>
      <c r="BD1556" s="68" t="str">
        <f t="shared" si="515"/>
        <v/>
      </c>
      <c r="BE1556" s="62" t="str">
        <f t="shared" si="516"/>
        <v/>
      </c>
      <c r="BF1556" s="62" t="str">
        <f t="shared" si="517"/>
        <v/>
      </c>
      <c r="BG1556" s="62"/>
      <c r="BH1556" s="62" t="str">
        <f t="shared" si="518"/>
        <v/>
      </c>
      <c r="BI1556" s="62" t="str">
        <f t="shared" si="519"/>
        <v/>
      </c>
      <c r="BJ1556" s="114"/>
      <c r="BK1556" s="62" t="str">
        <f t="shared" si="520"/>
        <v/>
      </c>
      <c r="BL1556" s="62" t="str">
        <f t="shared" si="521"/>
        <v/>
      </c>
      <c r="BM1556" s="62" t="str">
        <f t="shared" si="522"/>
        <v/>
      </c>
      <c r="BN1556" s="62" t="str">
        <f t="shared" si="523"/>
        <v/>
      </c>
      <c r="BO1556" s="62" t="str">
        <f t="shared" si="524"/>
        <v/>
      </c>
      <c r="BP1556" s="62" t="str">
        <f t="shared" si="525"/>
        <v/>
      </c>
      <c r="BQ1556" s="96"/>
      <c r="BR1556" s="96"/>
      <c r="BS1556" s="96"/>
      <c r="BT1556" s="96"/>
      <c r="BU1556" s="96"/>
      <c r="BV1556" s="96"/>
      <c r="BW1556" s="96"/>
      <c r="BX1556" s="96"/>
      <c r="BY1556" s="96"/>
      <c r="BZ1556" s="96"/>
      <c r="CA1556" s="96"/>
      <c r="CB1556" s="96"/>
      <c r="CC1556" s="96"/>
      <c r="CD1556" s="96"/>
      <c r="CE1556" s="96"/>
      <c r="CF1556" s="96"/>
      <c r="CG1556" s="96"/>
      <c r="CH1556" s="96"/>
      <c r="CI1556" s="96"/>
      <c r="CJ1556" s="96"/>
      <c r="CK1556" s="96"/>
      <c r="CL1556" s="96"/>
      <c r="CM1556" s="96"/>
      <c r="CN1556" s="96"/>
      <c r="CO1556" s="96"/>
      <c r="CP1556" s="96"/>
      <c r="CQ1556" s="96"/>
      <c r="CR1556" s="96"/>
      <c r="CS1556" s="96"/>
    </row>
    <row r="1557" spans="1:97" ht="18.75" customHeight="1" x14ac:dyDescent="0.2">
      <c r="A1557" s="3">
        <f t="shared" si="526"/>
        <v>1545</v>
      </c>
      <c r="B1557" s="263"/>
      <c r="C1557" s="263"/>
      <c r="D1557" s="263"/>
      <c r="E1557" s="259"/>
      <c r="F1557" s="259"/>
      <c r="G1557" s="43"/>
      <c r="H1557" s="264"/>
      <c r="I1557" s="261"/>
      <c r="J1557" s="106"/>
      <c r="K1557" s="247"/>
      <c r="L1557" s="247"/>
      <c r="M1557" s="247"/>
      <c r="N1557" s="248" t="str">
        <f>IF(AND(K1557&lt;&gt;"",L1557&lt;&gt;"",J1557&lt;&gt;""),ROUND(MIN(IF(OR(J1557="OZZ",J1557="ZZ"),5000,17300),TRUNC(0.75*(SUMIF($D$12:$D1557,$D1557,K$12:K1557)+SUMIF($D$12:$D1557,$D1557,L$12:L1557)),2)) - SUMIF($D$12:$D1556,$D1557,N$12:N1556),2),"")</f>
        <v/>
      </c>
      <c r="O1557" s="249" t="str">
        <f>IF(AND(K1557&lt;&gt;"",L1557&lt;&gt;"",M1557&lt;&gt;"",J1557&lt;&gt;"",AH1557&lt;&gt;""),IF(OR(J1557="OZZ",J1557="ZZ"),ROUND(0-SUMIF($D$12:$D1556,$D1557,O$12:O1556),2),IF(M1557=0,0,ROUND(MIN(MIN(17300,TRUNC(0.75*(SUMIF($D$12:$D$2012,$D1557,K$12:K$2012)+SUMIF($D$12:$D$2012,$D1557,L$12:L$2012)),2)+SUMIF($D$12:$D1557,$D1557,AH$12:AH1557))-SUMIF($D$12:$D1556,$D1557,O$12:O1556)-SUMIF($D$12:$D$2012,$D1557,N$12:N$2012),AH1557),2))),"")</f>
        <v/>
      </c>
      <c r="P1557" s="250" t="str">
        <f>IF(J1557&lt;&gt;"",1000 - SUMIF($D$12:$D1556,$D1557,P$12:P1556),"")</f>
        <v/>
      </c>
      <c r="Q1557" s="106"/>
      <c r="R1557" s="247"/>
      <c r="S1557" s="247"/>
      <c r="T1557" s="247"/>
      <c r="U1557" s="248" t="str">
        <f>IF(AND(R1557&lt;&gt;"",S1557&lt;&gt;"",Q1557&lt;&gt;""),ROUND(MIN(IF(OR(Q1557="OZZ",Q1557="ZZ"),5000,17300),TRUNC(0.75*(SUMIF($D$12:$D1557,$D1557,R$12:R1557)+SUMIF($D$12:$D1557,$D1557,S$12:S1557)),2)) - SUMIF($D$12:$D1556,$D1557,U$12:U1556),2),"")</f>
        <v/>
      </c>
      <c r="V1557" s="248" t="str">
        <f>IF(AND(R1557&lt;&gt;"",S1557&lt;&gt;"",T1557&lt;&gt;"",Q1557&lt;&gt;"",AL1557&lt;&gt;""),IF(OR(Q1557="OZZ",Q1557="ZZ"),ROUND(0-SUMIF($D$12:$D1556,$D1557,V$12:V1556),2),IF(T1557=0,0,ROUND(MIN(MIN(17300,TRUNC(0.75*(SUMIF($D$12:$D$2012,$D1557,R$12:R$2012)+SUMIF($D$12:$D$2012,$D1557,S$12:S$2012)),2)+SUMIF($D$12:$D1557,$D1557,AL$12:AL1557))-SUMIF($D$12:$D1556,$D1557,V$12:V1556)-SUMIF($D$12:$D$2012,$D1557,U$12:U$2012),AL1557),2))),"")</f>
        <v/>
      </c>
      <c r="W1557" s="250" t="str">
        <f>IF(Q1557&lt;&gt;"",1000 - SUMIF($D$12:$D1556,$D1557,W$12:W1556),"")</f>
        <v/>
      </c>
      <c r="X1557" s="106"/>
      <c r="Y1557" s="247"/>
      <c r="Z1557" s="247"/>
      <c r="AA1557" s="247"/>
      <c r="AB1557" s="248" t="str">
        <f>IF(AND(Y1557&lt;&gt;"",Z1557&lt;&gt;"",X1557&lt;&gt;""),ROUND(MIN(IF(OR(X1557="OZZ",X1557="ZZ"),5000,17300),TRUNC(0.75*(SUMIF($D$12:$D1557,$D1557,Y$12:Y1557)+SUMIF($D$12:$D1557,$D1557,Z$12:Z1557)),2)) - SUMIF($D$12:$D1556,$D1557,AB$12:AB1556),2),"")</f>
        <v/>
      </c>
      <c r="AC1557" s="251" t="str">
        <f>IF(AND(Y1557&lt;&gt;"",Z1557&lt;&gt;"",AA1557&lt;&gt;"",X1557&lt;&gt;"",AP1557&lt;&gt;""),IF(OR(X1557="OZZ",X1557="ZZ"),ROUND(0-SUMIF($D$12:$D1556,$D1557,AC$12:AC1556),2),IF(AA1557=0,0,ROUND(MIN(MIN(17300,TRUNC(0.75*(SUMIF($D$12:$D$2012,$D1557,Y$12:Y$2012)+SUMIF($D$12:$D$2012,$D1557,Z$12:Z$2012)),2)+SUMIF($D$12:$D1557,$D1557,AP$12:AP1557))-SUMIF($D$12:$D1556,$D1557,AC$12:AC1556)-SUMIF($D$12:$D$2012,$D1557,AB$12:AB$2012),AP1557),2))),"")</f>
        <v/>
      </c>
      <c r="AD1557" s="250" t="str">
        <f>IF(X1557&lt;&gt;"",1000 - SUMIF($D$12:$D1556,$D1557,AD$12:AD1556),"")</f>
        <v/>
      </c>
      <c r="AE1557" s="252"/>
      <c r="AF1557" s="253"/>
      <c r="AG1557" s="254"/>
      <c r="AH1557" s="255" t="str">
        <f t="shared" si="506"/>
        <v/>
      </c>
      <c r="AI1557" s="256"/>
      <c r="AJ1557" s="253"/>
      <c r="AK1557" s="254"/>
      <c r="AL1557" s="255" t="str">
        <f t="shared" si="507"/>
        <v/>
      </c>
      <c r="AM1557" s="256"/>
      <c r="AN1557" s="253"/>
      <c r="AO1557" s="254"/>
      <c r="AP1557" s="255" t="str">
        <f t="shared" si="508"/>
        <v/>
      </c>
      <c r="AQ1557" s="68"/>
      <c r="AR1557" s="68"/>
      <c r="AS1557" s="115"/>
      <c r="AT1557" s="68"/>
      <c r="AU1557" s="113" t="str">
        <f>IF(D1557&lt;&gt; "", IF(COUNTIF($D$12:$D1557,$D1557)&gt;1,0,IF(SUM(N1557,U1557,AB1557)&gt;0,IF(AND(X1557="",OR(Q1557&lt;&gt;"",J1557&lt;&gt;"")),IF(Q1557&lt;&gt;"",Q1557,IF(J1557&lt;&gt;"",J1557,0)),IF(AND(Q1557&lt;&gt;"",J1557&lt;&gt;"",Q1557=J1557),Q1557,X1557)),0)),"")</f>
        <v/>
      </c>
      <c r="AV1557" s="113" t="str">
        <f>IF(D1557&lt;&gt;"",IF(COUNTIF($D$12:$D1557,$D1557)&gt;1,0,IF(SUM(O1557,V1557,AC1557)&gt;0,IF(AND(X1557="",OR(Q1557&lt;&gt;"",J1557&lt;&gt;"")),IF(Q1557&lt;&gt;"",Q1557,IF(J1557&lt;&gt;"",J1557,0)),IF(AND(Q1557&lt;&gt;"",J1557&lt;&gt;"",Q1557=J1557),Q1557,X1557)),0)),"")</f>
        <v/>
      </c>
      <c r="AW1557" s="113" t="str">
        <f>IF(D1557&lt;&gt;"",IF(COUNTIF($D$12:$D1557,$D1557)&gt;1,0,IF(SUM(P1557,W1557,AD1557)&gt;0,IF(AND(X1557="",OR(Q1557&lt;&gt;"",J1557&lt;&gt;"")),IF(Q1557&lt;&gt;"",Q1557,IF(J1557&lt;&gt;"",J1557,0)),IF(AND(Q1557&lt;&gt;"",J1557&lt;&gt;"",Q1557=J1557),Q1557,X1557)),0)),"")</f>
        <v/>
      </c>
      <c r="AX1557" s="68" t="str">
        <f t="shared" si="509"/>
        <v/>
      </c>
      <c r="AY1557" s="68" t="str">
        <f t="shared" si="510"/>
        <v/>
      </c>
      <c r="AZ1557" s="68" t="str">
        <f t="shared" si="511"/>
        <v/>
      </c>
      <c r="BA1557" s="68" t="str">
        <f t="shared" si="512"/>
        <v/>
      </c>
      <c r="BB1557" s="68" t="str">
        <f t="shared" si="513"/>
        <v/>
      </c>
      <c r="BC1557" s="68" t="str">
        <f t="shared" si="514"/>
        <v/>
      </c>
      <c r="BD1557" s="68" t="str">
        <f t="shared" si="515"/>
        <v/>
      </c>
      <c r="BE1557" s="62" t="str">
        <f t="shared" si="516"/>
        <v/>
      </c>
      <c r="BF1557" s="62" t="str">
        <f t="shared" si="517"/>
        <v/>
      </c>
      <c r="BG1557" s="62"/>
      <c r="BH1557" s="62" t="str">
        <f t="shared" si="518"/>
        <v/>
      </c>
      <c r="BI1557" s="62" t="str">
        <f t="shared" si="519"/>
        <v/>
      </c>
      <c r="BJ1557" s="114"/>
      <c r="BK1557" s="62" t="str">
        <f t="shared" si="520"/>
        <v/>
      </c>
      <c r="BL1557" s="62" t="str">
        <f t="shared" si="521"/>
        <v/>
      </c>
      <c r="BM1557" s="62" t="str">
        <f t="shared" si="522"/>
        <v/>
      </c>
      <c r="BN1557" s="62" t="str">
        <f t="shared" si="523"/>
        <v/>
      </c>
      <c r="BO1557" s="62" t="str">
        <f t="shared" si="524"/>
        <v/>
      </c>
      <c r="BP1557" s="62" t="str">
        <f t="shared" si="525"/>
        <v/>
      </c>
      <c r="BQ1557" s="96"/>
      <c r="BR1557" s="96"/>
      <c r="BS1557" s="96"/>
      <c r="BT1557" s="96"/>
      <c r="BU1557" s="96"/>
      <c r="BV1557" s="96"/>
      <c r="BW1557" s="96"/>
      <c r="BX1557" s="96"/>
      <c r="BY1557" s="96"/>
      <c r="BZ1557" s="96"/>
      <c r="CA1557" s="96"/>
      <c r="CB1557" s="96"/>
      <c r="CC1557" s="96"/>
      <c r="CD1557" s="96"/>
      <c r="CE1557" s="96"/>
      <c r="CF1557" s="96"/>
      <c r="CG1557" s="96"/>
      <c r="CH1557" s="96"/>
      <c r="CI1557" s="96"/>
      <c r="CJ1557" s="96"/>
      <c r="CK1557" s="96"/>
      <c r="CL1557" s="96"/>
      <c r="CM1557" s="96"/>
      <c r="CN1557" s="96"/>
      <c r="CO1557" s="96"/>
      <c r="CP1557" s="96"/>
      <c r="CQ1557" s="96"/>
      <c r="CR1557" s="96"/>
      <c r="CS1557" s="96"/>
    </row>
    <row r="1558" spans="1:97" ht="18.75" customHeight="1" x14ac:dyDescent="0.2">
      <c r="A1558" s="3">
        <f t="shared" si="526"/>
        <v>1546</v>
      </c>
      <c r="B1558" s="263"/>
      <c r="C1558" s="263"/>
      <c r="D1558" s="263"/>
      <c r="E1558" s="259"/>
      <c r="F1558" s="259"/>
      <c r="G1558" s="43"/>
      <c r="H1558" s="264"/>
      <c r="I1558" s="261"/>
      <c r="J1558" s="106"/>
      <c r="K1558" s="247"/>
      <c r="L1558" s="247"/>
      <c r="M1558" s="247"/>
      <c r="N1558" s="248" t="str">
        <f>IF(AND(K1558&lt;&gt;"",L1558&lt;&gt;"",J1558&lt;&gt;""),ROUND(MIN(IF(OR(J1558="OZZ",J1558="ZZ"),5000,17300),TRUNC(0.75*(SUMIF($D$12:$D1558,$D1558,K$12:K1558)+SUMIF($D$12:$D1558,$D1558,L$12:L1558)),2)) - SUMIF($D$12:$D1557,$D1558,N$12:N1557),2),"")</f>
        <v/>
      </c>
      <c r="O1558" s="249" t="str">
        <f>IF(AND(K1558&lt;&gt;"",L1558&lt;&gt;"",M1558&lt;&gt;"",J1558&lt;&gt;"",AH1558&lt;&gt;""),IF(OR(J1558="OZZ",J1558="ZZ"),ROUND(0-SUMIF($D$12:$D1557,$D1558,O$12:O1557),2),IF(M1558=0,0,ROUND(MIN(MIN(17300,TRUNC(0.75*(SUMIF($D$12:$D$2012,$D1558,K$12:K$2012)+SUMIF($D$12:$D$2012,$D1558,L$12:L$2012)),2)+SUMIF($D$12:$D1558,$D1558,AH$12:AH1558))-SUMIF($D$12:$D1557,$D1558,O$12:O1557)-SUMIF($D$12:$D$2012,$D1558,N$12:N$2012),AH1558),2))),"")</f>
        <v/>
      </c>
      <c r="P1558" s="250" t="str">
        <f>IF(J1558&lt;&gt;"",1000 - SUMIF($D$12:$D1557,$D1558,P$12:P1557),"")</f>
        <v/>
      </c>
      <c r="Q1558" s="106"/>
      <c r="R1558" s="247"/>
      <c r="S1558" s="247"/>
      <c r="T1558" s="247"/>
      <c r="U1558" s="248" t="str">
        <f>IF(AND(R1558&lt;&gt;"",S1558&lt;&gt;"",Q1558&lt;&gt;""),ROUND(MIN(IF(OR(Q1558="OZZ",Q1558="ZZ"),5000,17300),TRUNC(0.75*(SUMIF($D$12:$D1558,$D1558,R$12:R1558)+SUMIF($D$12:$D1558,$D1558,S$12:S1558)),2)) - SUMIF($D$12:$D1557,$D1558,U$12:U1557),2),"")</f>
        <v/>
      </c>
      <c r="V1558" s="248" t="str">
        <f>IF(AND(R1558&lt;&gt;"",S1558&lt;&gt;"",T1558&lt;&gt;"",Q1558&lt;&gt;"",AL1558&lt;&gt;""),IF(OR(Q1558="OZZ",Q1558="ZZ"),ROUND(0-SUMIF($D$12:$D1557,$D1558,V$12:V1557),2),IF(T1558=0,0,ROUND(MIN(MIN(17300,TRUNC(0.75*(SUMIF($D$12:$D$2012,$D1558,R$12:R$2012)+SUMIF($D$12:$D$2012,$D1558,S$12:S$2012)),2)+SUMIF($D$12:$D1558,$D1558,AL$12:AL1558))-SUMIF($D$12:$D1557,$D1558,V$12:V1557)-SUMIF($D$12:$D$2012,$D1558,U$12:U$2012),AL1558),2))),"")</f>
        <v/>
      </c>
      <c r="W1558" s="250" t="str">
        <f>IF(Q1558&lt;&gt;"",1000 - SUMIF($D$12:$D1557,$D1558,W$12:W1557),"")</f>
        <v/>
      </c>
      <c r="X1558" s="106"/>
      <c r="Y1558" s="247"/>
      <c r="Z1558" s="247"/>
      <c r="AA1558" s="247"/>
      <c r="AB1558" s="248" t="str">
        <f>IF(AND(Y1558&lt;&gt;"",Z1558&lt;&gt;"",X1558&lt;&gt;""),ROUND(MIN(IF(OR(X1558="OZZ",X1558="ZZ"),5000,17300),TRUNC(0.75*(SUMIF($D$12:$D1558,$D1558,Y$12:Y1558)+SUMIF($D$12:$D1558,$D1558,Z$12:Z1558)),2)) - SUMIF($D$12:$D1557,$D1558,AB$12:AB1557),2),"")</f>
        <v/>
      </c>
      <c r="AC1558" s="251" t="str">
        <f>IF(AND(Y1558&lt;&gt;"",Z1558&lt;&gt;"",AA1558&lt;&gt;"",X1558&lt;&gt;"",AP1558&lt;&gt;""),IF(OR(X1558="OZZ",X1558="ZZ"),ROUND(0-SUMIF($D$12:$D1557,$D1558,AC$12:AC1557),2),IF(AA1558=0,0,ROUND(MIN(MIN(17300,TRUNC(0.75*(SUMIF($D$12:$D$2012,$D1558,Y$12:Y$2012)+SUMIF($D$12:$D$2012,$D1558,Z$12:Z$2012)),2)+SUMIF($D$12:$D1558,$D1558,AP$12:AP1558))-SUMIF($D$12:$D1557,$D1558,AC$12:AC1557)-SUMIF($D$12:$D$2012,$D1558,AB$12:AB$2012),AP1558),2))),"")</f>
        <v/>
      </c>
      <c r="AD1558" s="250" t="str">
        <f>IF(X1558&lt;&gt;"",1000 - SUMIF($D$12:$D1557,$D1558,AD$12:AD1557),"")</f>
        <v/>
      </c>
      <c r="AE1558" s="252"/>
      <c r="AF1558" s="253"/>
      <c r="AG1558" s="254"/>
      <c r="AH1558" s="255" t="str">
        <f t="shared" si="506"/>
        <v/>
      </c>
      <c r="AI1558" s="256"/>
      <c r="AJ1558" s="253"/>
      <c r="AK1558" s="254"/>
      <c r="AL1558" s="255" t="str">
        <f t="shared" si="507"/>
        <v/>
      </c>
      <c r="AM1558" s="256"/>
      <c r="AN1558" s="253"/>
      <c r="AO1558" s="254"/>
      <c r="AP1558" s="255" t="str">
        <f t="shared" si="508"/>
        <v/>
      </c>
      <c r="AQ1558" s="68"/>
      <c r="AR1558" s="68"/>
      <c r="AS1558" s="115"/>
      <c r="AT1558" s="68"/>
      <c r="AU1558" s="113" t="str">
        <f>IF(D1558&lt;&gt; "", IF(COUNTIF($D$12:$D1558,$D1558)&gt;1,0,IF(SUM(N1558,U1558,AB1558)&gt;0,IF(AND(X1558="",OR(Q1558&lt;&gt;"",J1558&lt;&gt;"")),IF(Q1558&lt;&gt;"",Q1558,IF(J1558&lt;&gt;"",J1558,0)),IF(AND(Q1558&lt;&gt;"",J1558&lt;&gt;"",Q1558=J1558),Q1558,X1558)),0)),"")</f>
        <v/>
      </c>
      <c r="AV1558" s="113" t="str">
        <f>IF(D1558&lt;&gt;"",IF(COUNTIF($D$12:$D1558,$D1558)&gt;1,0,IF(SUM(O1558,V1558,AC1558)&gt;0,IF(AND(X1558="",OR(Q1558&lt;&gt;"",J1558&lt;&gt;"")),IF(Q1558&lt;&gt;"",Q1558,IF(J1558&lt;&gt;"",J1558,0)),IF(AND(Q1558&lt;&gt;"",J1558&lt;&gt;"",Q1558=J1558),Q1558,X1558)),0)),"")</f>
        <v/>
      </c>
      <c r="AW1558" s="113" t="str">
        <f>IF(D1558&lt;&gt;"",IF(COUNTIF($D$12:$D1558,$D1558)&gt;1,0,IF(SUM(P1558,W1558,AD1558)&gt;0,IF(AND(X1558="",OR(Q1558&lt;&gt;"",J1558&lt;&gt;"")),IF(Q1558&lt;&gt;"",Q1558,IF(J1558&lt;&gt;"",J1558,0)),IF(AND(Q1558&lt;&gt;"",J1558&lt;&gt;"",Q1558=J1558),Q1558,X1558)),0)),"")</f>
        <v/>
      </c>
      <c r="AX1558" s="68" t="str">
        <f t="shared" si="509"/>
        <v/>
      </c>
      <c r="AY1558" s="68" t="str">
        <f t="shared" si="510"/>
        <v/>
      </c>
      <c r="AZ1558" s="68" t="str">
        <f t="shared" si="511"/>
        <v/>
      </c>
      <c r="BA1558" s="68" t="str">
        <f t="shared" si="512"/>
        <v/>
      </c>
      <c r="BB1558" s="68" t="str">
        <f t="shared" si="513"/>
        <v/>
      </c>
      <c r="BC1558" s="68" t="str">
        <f t="shared" si="514"/>
        <v/>
      </c>
      <c r="BD1558" s="68" t="str">
        <f t="shared" si="515"/>
        <v/>
      </c>
      <c r="BE1558" s="62" t="str">
        <f t="shared" si="516"/>
        <v/>
      </c>
      <c r="BF1558" s="62" t="str">
        <f t="shared" si="517"/>
        <v/>
      </c>
      <c r="BG1558" s="62"/>
      <c r="BH1558" s="62" t="str">
        <f t="shared" si="518"/>
        <v/>
      </c>
      <c r="BI1558" s="62" t="str">
        <f t="shared" si="519"/>
        <v/>
      </c>
      <c r="BJ1558" s="114"/>
      <c r="BK1558" s="62" t="str">
        <f t="shared" si="520"/>
        <v/>
      </c>
      <c r="BL1558" s="62" t="str">
        <f t="shared" si="521"/>
        <v/>
      </c>
      <c r="BM1558" s="62" t="str">
        <f t="shared" si="522"/>
        <v/>
      </c>
      <c r="BN1558" s="62" t="str">
        <f t="shared" si="523"/>
        <v/>
      </c>
      <c r="BO1558" s="62" t="str">
        <f t="shared" si="524"/>
        <v/>
      </c>
      <c r="BP1558" s="62" t="str">
        <f t="shared" si="525"/>
        <v/>
      </c>
      <c r="BQ1558" s="96"/>
      <c r="BR1558" s="96"/>
      <c r="BS1558" s="96"/>
      <c r="BT1558" s="96"/>
      <c r="BU1558" s="96"/>
      <c r="BV1558" s="96"/>
      <c r="BW1558" s="96"/>
      <c r="BX1558" s="96"/>
      <c r="BY1558" s="96"/>
      <c r="BZ1558" s="96"/>
      <c r="CA1558" s="96"/>
      <c r="CB1558" s="96"/>
      <c r="CC1558" s="96"/>
      <c r="CD1558" s="96"/>
      <c r="CE1558" s="96"/>
      <c r="CF1558" s="96"/>
      <c r="CG1558" s="96"/>
      <c r="CH1558" s="96"/>
      <c r="CI1558" s="96"/>
      <c r="CJ1558" s="96"/>
      <c r="CK1558" s="96"/>
      <c r="CL1558" s="96"/>
      <c r="CM1558" s="96"/>
      <c r="CN1558" s="96"/>
      <c r="CO1558" s="96"/>
      <c r="CP1558" s="96"/>
      <c r="CQ1558" s="96"/>
      <c r="CR1558" s="96"/>
      <c r="CS1558" s="96"/>
    </row>
    <row r="1559" spans="1:97" ht="18.75" customHeight="1" x14ac:dyDescent="0.2">
      <c r="A1559" s="3">
        <f t="shared" si="526"/>
        <v>1547</v>
      </c>
      <c r="B1559" s="263"/>
      <c r="C1559" s="263"/>
      <c r="D1559" s="263"/>
      <c r="E1559" s="259"/>
      <c r="F1559" s="259"/>
      <c r="G1559" s="43"/>
      <c r="H1559" s="264"/>
      <c r="I1559" s="261"/>
      <c r="J1559" s="106"/>
      <c r="K1559" s="247"/>
      <c r="L1559" s="247"/>
      <c r="M1559" s="247"/>
      <c r="N1559" s="248" t="str">
        <f>IF(AND(K1559&lt;&gt;"",L1559&lt;&gt;"",J1559&lt;&gt;""),ROUND(MIN(IF(OR(J1559="OZZ",J1559="ZZ"),5000,17300),TRUNC(0.75*(SUMIF($D$12:$D1559,$D1559,K$12:K1559)+SUMIF($D$12:$D1559,$D1559,L$12:L1559)),2)) - SUMIF($D$12:$D1558,$D1559,N$12:N1558),2),"")</f>
        <v/>
      </c>
      <c r="O1559" s="249" t="str">
        <f>IF(AND(K1559&lt;&gt;"",L1559&lt;&gt;"",M1559&lt;&gt;"",J1559&lt;&gt;"",AH1559&lt;&gt;""),IF(OR(J1559="OZZ",J1559="ZZ"),ROUND(0-SUMIF($D$12:$D1558,$D1559,O$12:O1558),2),IF(M1559=0,0,ROUND(MIN(MIN(17300,TRUNC(0.75*(SUMIF($D$12:$D$2012,$D1559,K$12:K$2012)+SUMIF($D$12:$D$2012,$D1559,L$12:L$2012)),2)+SUMIF($D$12:$D1559,$D1559,AH$12:AH1559))-SUMIF($D$12:$D1558,$D1559,O$12:O1558)-SUMIF($D$12:$D$2012,$D1559,N$12:N$2012),AH1559),2))),"")</f>
        <v/>
      </c>
      <c r="P1559" s="250" t="str">
        <f>IF(J1559&lt;&gt;"",1000 - SUMIF($D$12:$D1558,$D1559,P$12:P1558),"")</f>
        <v/>
      </c>
      <c r="Q1559" s="106"/>
      <c r="R1559" s="247"/>
      <c r="S1559" s="247"/>
      <c r="T1559" s="247"/>
      <c r="U1559" s="248" t="str">
        <f>IF(AND(R1559&lt;&gt;"",S1559&lt;&gt;"",Q1559&lt;&gt;""),ROUND(MIN(IF(OR(Q1559="OZZ",Q1559="ZZ"),5000,17300),TRUNC(0.75*(SUMIF($D$12:$D1559,$D1559,R$12:R1559)+SUMIF($D$12:$D1559,$D1559,S$12:S1559)),2)) - SUMIF($D$12:$D1558,$D1559,U$12:U1558),2),"")</f>
        <v/>
      </c>
      <c r="V1559" s="248" t="str">
        <f>IF(AND(R1559&lt;&gt;"",S1559&lt;&gt;"",T1559&lt;&gt;"",Q1559&lt;&gt;"",AL1559&lt;&gt;""),IF(OR(Q1559="OZZ",Q1559="ZZ"),ROUND(0-SUMIF($D$12:$D1558,$D1559,V$12:V1558),2),IF(T1559=0,0,ROUND(MIN(MIN(17300,TRUNC(0.75*(SUMIF($D$12:$D$2012,$D1559,R$12:R$2012)+SUMIF($D$12:$D$2012,$D1559,S$12:S$2012)),2)+SUMIF($D$12:$D1559,$D1559,AL$12:AL1559))-SUMIF($D$12:$D1558,$D1559,V$12:V1558)-SUMIF($D$12:$D$2012,$D1559,U$12:U$2012),AL1559),2))),"")</f>
        <v/>
      </c>
      <c r="W1559" s="250" t="str">
        <f>IF(Q1559&lt;&gt;"",1000 - SUMIF($D$12:$D1558,$D1559,W$12:W1558),"")</f>
        <v/>
      </c>
      <c r="X1559" s="106"/>
      <c r="Y1559" s="247"/>
      <c r="Z1559" s="247"/>
      <c r="AA1559" s="247"/>
      <c r="AB1559" s="248" t="str">
        <f>IF(AND(Y1559&lt;&gt;"",Z1559&lt;&gt;"",X1559&lt;&gt;""),ROUND(MIN(IF(OR(X1559="OZZ",X1559="ZZ"),5000,17300),TRUNC(0.75*(SUMIF($D$12:$D1559,$D1559,Y$12:Y1559)+SUMIF($D$12:$D1559,$D1559,Z$12:Z1559)),2)) - SUMIF($D$12:$D1558,$D1559,AB$12:AB1558),2),"")</f>
        <v/>
      </c>
      <c r="AC1559" s="251" t="str">
        <f>IF(AND(Y1559&lt;&gt;"",Z1559&lt;&gt;"",AA1559&lt;&gt;"",X1559&lt;&gt;"",AP1559&lt;&gt;""),IF(OR(X1559="OZZ",X1559="ZZ"),ROUND(0-SUMIF($D$12:$D1558,$D1559,AC$12:AC1558),2),IF(AA1559=0,0,ROUND(MIN(MIN(17300,TRUNC(0.75*(SUMIF($D$12:$D$2012,$D1559,Y$12:Y$2012)+SUMIF($D$12:$D$2012,$D1559,Z$12:Z$2012)),2)+SUMIF($D$12:$D1559,$D1559,AP$12:AP1559))-SUMIF($D$12:$D1558,$D1559,AC$12:AC1558)-SUMIF($D$12:$D$2012,$D1559,AB$12:AB$2012),AP1559),2))),"")</f>
        <v/>
      </c>
      <c r="AD1559" s="250" t="str">
        <f>IF(X1559&lt;&gt;"",1000 - SUMIF($D$12:$D1558,$D1559,AD$12:AD1558),"")</f>
        <v/>
      </c>
      <c r="AE1559" s="252"/>
      <c r="AF1559" s="253"/>
      <c r="AG1559" s="254"/>
      <c r="AH1559" s="255" t="str">
        <f t="shared" si="506"/>
        <v/>
      </c>
      <c r="AI1559" s="256"/>
      <c r="AJ1559" s="253"/>
      <c r="AK1559" s="254"/>
      <c r="AL1559" s="255" t="str">
        <f t="shared" si="507"/>
        <v/>
      </c>
      <c r="AM1559" s="256"/>
      <c r="AN1559" s="253"/>
      <c r="AO1559" s="254"/>
      <c r="AP1559" s="255" t="str">
        <f t="shared" si="508"/>
        <v/>
      </c>
      <c r="AQ1559" s="68"/>
      <c r="AR1559" s="68"/>
      <c r="AS1559" s="115"/>
      <c r="AT1559" s="68"/>
      <c r="AU1559" s="113" t="str">
        <f>IF(D1559&lt;&gt; "", IF(COUNTIF($D$12:$D1559,$D1559)&gt;1,0,IF(SUM(N1559,U1559,AB1559)&gt;0,IF(AND(X1559="",OR(Q1559&lt;&gt;"",J1559&lt;&gt;"")),IF(Q1559&lt;&gt;"",Q1559,IF(J1559&lt;&gt;"",J1559,0)),IF(AND(Q1559&lt;&gt;"",J1559&lt;&gt;"",Q1559=J1559),Q1559,X1559)),0)),"")</f>
        <v/>
      </c>
      <c r="AV1559" s="113" t="str">
        <f>IF(D1559&lt;&gt;"",IF(COUNTIF($D$12:$D1559,$D1559)&gt;1,0,IF(SUM(O1559,V1559,AC1559)&gt;0,IF(AND(X1559="",OR(Q1559&lt;&gt;"",J1559&lt;&gt;"")),IF(Q1559&lt;&gt;"",Q1559,IF(J1559&lt;&gt;"",J1559,0)),IF(AND(Q1559&lt;&gt;"",J1559&lt;&gt;"",Q1559=J1559),Q1559,X1559)),0)),"")</f>
        <v/>
      </c>
      <c r="AW1559" s="113" t="str">
        <f>IF(D1559&lt;&gt;"",IF(COUNTIF($D$12:$D1559,$D1559)&gt;1,0,IF(SUM(P1559,W1559,AD1559)&gt;0,IF(AND(X1559="",OR(Q1559&lt;&gt;"",J1559&lt;&gt;"")),IF(Q1559&lt;&gt;"",Q1559,IF(J1559&lt;&gt;"",J1559,0)),IF(AND(Q1559&lt;&gt;"",J1559&lt;&gt;"",Q1559=J1559),Q1559,X1559)),0)),"")</f>
        <v/>
      </c>
      <c r="AX1559" s="68" t="str">
        <f t="shared" si="509"/>
        <v/>
      </c>
      <c r="AY1559" s="68" t="str">
        <f t="shared" si="510"/>
        <v/>
      </c>
      <c r="AZ1559" s="68" t="str">
        <f t="shared" si="511"/>
        <v/>
      </c>
      <c r="BA1559" s="68" t="str">
        <f t="shared" si="512"/>
        <v/>
      </c>
      <c r="BB1559" s="68" t="str">
        <f t="shared" si="513"/>
        <v/>
      </c>
      <c r="BC1559" s="68" t="str">
        <f t="shared" si="514"/>
        <v/>
      </c>
      <c r="BD1559" s="68" t="str">
        <f t="shared" si="515"/>
        <v/>
      </c>
      <c r="BE1559" s="62" t="str">
        <f t="shared" si="516"/>
        <v/>
      </c>
      <c r="BF1559" s="62" t="str">
        <f t="shared" si="517"/>
        <v/>
      </c>
      <c r="BG1559" s="62"/>
      <c r="BH1559" s="62" t="str">
        <f t="shared" si="518"/>
        <v/>
      </c>
      <c r="BI1559" s="62" t="str">
        <f t="shared" si="519"/>
        <v/>
      </c>
      <c r="BJ1559" s="114"/>
      <c r="BK1559" s="62" t="str">
        <f t="shared" si="520"/>
        <v/>
      </c>
      <c r="BL1559" s="62" t="str">
        <f t="shared" si="521"/>
        <v/>
      </c>
      <c r="BM1559" s="62" t="str">
        <f t="shared" si="522"/>
        <v/>
      </c>
      <c r="BN1559" s="62" t="str">
        <f t="shared" si="523"/>
        <v/>
      </c>
      <c r="BO1559" s="62" t="str">
        <f t="shared" si="524"/>
        <v/>
      </c>
      <c r="BP1559" s="62" t="str">
        <f t="shared" si="525"/>
        <v/>
      </c>
      <c r="BQ1559" s="96"/>
      <c r="BR1559" s="96"/>
      <c r="BS1559" s="96"/>
      <c r="BT1559" s="96"/>
      <c r="BU1559" s="96"/>
      <c r="BV1559" s="96"/>
      <c r="BW1559" s="96"/>
      <c r="BX1559" s="96"/>
      <c r="BY1559" s="96"/>
      <c r="BZ1559" s="96"/>
      <c r="CA1559" s="96"/>
      <c r="CB1559" s="96"/>
      <c r="CC1559" s="96"/>
      <c r="CD1559" s="96"/>
      <c r="CE1559" s="96"/>
      <c r="CF1559" s="96"/>
      <c r="CG1559" s="96"/>
      <c r="CH1559" s="96"/>
      <c r="CI1559" s="96"/>
      <c r="CJ1559" s="96"/>
      <c r="CK1559" s="96"/>
      <c r="CL1559" s="96"/>
      <c r="CM1559" s="96"/>
      <c r="CN1559" s="96"/>
      <c r="CO1559" s="96"/>
      <c r="CP1559" s="96"/>
      <c r="CQ1559" s="96"/>
      <c r="CR1559" s="96"/>
      <c r="CS1559" s="96"/>
    </row>
    <row r="1560" spans="1:97" ht="18.75" customHeight="1" x14ac:dyDescent="0.2">
      <c r="A1560" s="3">
        <f t="shared" si="526"/>
        <v>1548</v>
      </c>
      <c r="B1560" s="263"/>
      <c r="C1560" s="263"/>
      <c r="D1560" s="263"/>
      <c r="E1560" s="259"/>
      <c r="F1560" s="259"/>
      <c r="G1560" s="43"/>
      <c r="H1560" s="264"/>
      <c r="I1560" s="261"/>
      <c r="J1560" s="106"/>
      <c r="K1560" s="247"/>
      <c r="L1560" s="247"/>
      <c r="M1560" s="247"/>
      <c r="N1560" s="248" t="str">
        <f>IF(AND(K1560&lt;&gt;"",L1560&lt;&gt;"",J1560&lt;&gt;""),ROUND(MIN(IF(OR(J1560="OZZ",J1560="ZZ"),5000,17300),TRUNC(0.75*(SUMIF($D$12:$D1560,$D1560,K$12:K1560)+SUMIF($D$12:$D1560,$D1560,L$12:L1560)),2)) - SUMIF($D$12:$D1559,$D1560,N$12:N1559),2),"")</f>
        <v/>
      </c>
      <c r="O1560" s="249" t="str">
        <f>IF(AND(K1560&lt;&gt;"",L1560&lt;&gt;"",M1560&lt;&gt;"",J1560&lt;&gt;"",AH1560&lt;&gt;""),IF(OR(J1560="OZZ",J1560="ZZ"),ROUND(0-SUMIF($D$12:$D1559,$D1560,O$12:O1559),2),IF(M1560=0,0,ROUND(MIN(MIN(17300,TRUNC(0.75*(SUMIF($D$12:$D$2012,$D1560,K$12:K$2012)+SUMIF($D$12:$D$2012,$D1560,L$12:L$2012)),2)+SUMIF($D$12:$D1560,$D1560,AH$12:AH1560))-SUMIF($D$12:$D1559,$D1560,O$12:O1559)-SUMIF($D$12:$D$2012,$D1560,N$12:N$2012),AH1560),2))),"")</f>
        <v/>
      </c>
      <c r="P1560" s="250" t="str">
        <f>IF(J1560&lt;&gt;"",1000 - SUMIF($D$12:$D1559,$D1560,P$12:P1559),"")</f>
        <v/>
      </c>
      <c r="Q1560" s="106"/>
      <c r="R1560" s="247"/>
      <c r="S1560" s="247"/>
      <c r="T1560" s="247"/>
      <c r="U1560" s="248" t="str">
        <f>IF(AND(R1560&lt;&gt;"",S1560&lt;&gt;"",Q1560&lt;&gt;""),ROUND(MIN(IF(OR(Q1560="OZZ",Q1560="ZZ"),5000,17300),TRUNC(0.75*(SUMIF($D$12:$D1560,$D1560,R$12:R1560)+SUMIF($D$12:$D1560,$D1560,S$12:S1560)),2)) - SUMIF($D$12:$D1559,$D1560,U$12:U1559),2),"")</f>
        <v/>
      </c>
      <c r="V1560" s="248" t="str">
        <f>IF(AND(R1560&lt;&gt;"",S1560&lt;&gt;"",T1560&lt;&gt;"",Q1560&lt;&gt;"",AL1560&lt;&gt;""),IF(OR(Q1560="OZZ",Q1560="ZZ"),ROUND(0-SUMIF($D$12:$D1559,$D1560,V$12:V1559),2),IF(T1560=0,0,ROUND(MIN(MIN(17300,TRUNC(0.75*(SUMIF($D$12:$D$2012,$D1560,R$12:R$2012)+SUMIF($D$12:$D$2012,$D1560,S$12:S$2012)),2)+SUMIF($D$12:$D1560,$D1560,AL$12:AL1560))-SUMIF($D$12:$D1559,$D1560,V$12:V1559)-SUMIF($D$12:$D$2012,$D1560,U$12:U$2012),AL1560),2))),"")</f>
        <v/>
      </c>
      <c r="W1560" s="250" t="str">
        <f>IF(Q1560&lt;&gt;"",1000 - SUMIF($D$12:$D1559,$D1560,W$12:W1559),"")</f>
        <v/>
      </c>
      <c r="X1560" s="106"/>
      <c r="Y1560" s="247"/>
      <c r="Z1560" s="247"/>
      <c r="AA1560" s="247"/>
      <c r="AB1560" s="248" t="str">
        <f>IF(AND(Y1560&lt;&gt;"",Z1560&lt;&gt;"",X1560&lt;&gt;""),ROUND(MIN(IF(OR(X1560="OZZ",X1560="ZZ"),5000,17300),TRUNC(0.75*(SUMIF($D$12:$D1560,$D1560,Y$12:Y1560)+SUMIF($D$12:$D1560,$D1560,Z$12:Z1560)),2)) - SUMIF($D$12:$D1559,$D1560,AB$12:AB1559),2),"")</f>
        <v/>
      </c>
      <c r="AC1560" s="251" t="str">
        <f>IF(AND(Y1560&lt;&gt;"",Z1560&lt;&gt;"",AA1560&lt;&gt;"",X1560&lt;&gt;"",AP1560&lt;&gt;""),IF(OR(X1560="OZZ",X1560="ZZ"),ROUND(0-SUMIF($D$12:$D1559,$D1560,AC$12:AC1559),2),IF(AA1560=0,0,ROUND(MIN(MIN(17300,TRUNC(0.75*(SUMIF($D$12:$D$2012,$D1560,Y$12:Y$2012)+SUMIF($D$12:$D$2012,$D1560,Z$12:Z$2012)),2)+SUMIF($D$12:$D1560,$D1560,AP$12:AP1560))-SUMIF($D$12:$D1559,$D1560,AC$12:AC1559)-SUMIF($D$12:$D$2012,$D1560,AB$12:AB$2012),AP1560),2))),"")</f>
        <v/>
      </c>
      <c r="AD1560" s="250" t="str">
        <f>IF(X1560&lt;&gt;"",1000 - SUMIF($D$12:$D1559,$D1560,AD$12:AD1559),"")</f>
        <v/>
      </c>
      <c r="AE1560" s="252"/>
      <c r="AF1560" s="253"/>
      <c r="AG1560" s="254"/>
      <c r="AH1560" s="255" t="str">
        <f t="shared" si="506"/>
        <v/>
      </c>
      <c r="AI1560" s="256"/>
      <c r="AJ1560" s="253"/>
      <c r="AK1560" s="254"/>
      <c r="AL1560" s="255" t="str">
        <f t="shared" si="507"/>
        <v/>
      </c>
      <c r="AM1560" s="256"/>
      <c r="AN1560" s="253"/>
      <c r="AO1560" s="254"/>
      <c r="AP1560" s="255" t="str">
        <f t="shared" si="508"/>
        <v/>
      </c>
      <c r="AQ1560" s="68"/>
      <c r="AR1560" s="68"/>
      <c r="AS1560" s="115"/>
      <c r="AT1560" s="68"/>
      <c r="AU1560" s="113" t="str">
        <f>IF(D1560&lt;&gt; "", IF(COUNTIF($D$12:$D1560,$D1560)&gt;1,0,IF(SUM(N1560,U1560,AB1560)&gt;0,IF(AND(X1560="",OR(Q1560&lt;&gt;"",J1560&lt;&gt;"")),IF(Q1560&lt;&gt;"",Q1560,IF(J1560&lt;&gt;"",J1560,0)),IF(AND(Q1560&lt;&gt;"",J1560&lt;&gt;"",Q1560=J1560),Q1560,X1560)),0)),"")</f>
        <v/>
      </c>
      <c r="AV1560" s="113" t="str">
        <f>IF(D1560&lt;&gt;"",IF(COUNTIF($D$12:$D1560,$D1560)&gt;1,0,IF(SUM(O1560,V1560,AC1560)&gt;0,IF(AND(X1560="",OR(Q1560&lt;&gt;"",J1560&lt;&gt;"")),IF(Q1560&lt;&gt;"",Q1560,IF(J1560&lt;&gt;"",J1560,0)),IF(AND(Q1560&lt;&gt;"",J1560&lt;&gt;"",Q1560=J1560),Q1560,X1560)),0)),"")</f>
        <v/>
      </c>
      <c r="AW1560" s="113" t="str">
        <f>IF(D1560&lt;&gt;"",IF(COUNTIF($D$12:$D1560,$D1560)&gt;1,0,IF(SUM(P1560,W1560,AD1560)&gt;0,IF(AND(X1560="",OR(Q1560&lt;&gt;"",J1560&lt;&gt;"")),IF(Q1560&lt;&gt;"",Q1560,IF(J1560&lt;&gt;"",J1560,0)),IF(AND(Q1560&lt;&gt;"",J1560&lt;&gt;"",Q1560=J1560),Q1560,X1560)),0)),"")</f>
        <v/>
      </c>
      <c r="AX1560" s="68" t="str">
        <f t="shared" si="509"/>
        <v/>
      </c>
      <c r="AY1560" s="68" t="str">
        <f t="shared" si="510"/>
        <v/>
      </c>
      <c r="AZ1560" s="68" t="str">
        <f t="shared" si="511"/>
        <v/>
      </c>
      <c r="BA1560" s="68" t="str">
        <f t="shared" si="512"/>
        <v/>
      </c>
      <c r="BB1560" s="68" t="str">
        <f t="shared" si="513"/>
        <v/>
      </c>
      <c r="BC1560" s="68" t="str">
        <f t="shared" si="514"/>
        <v/>
      </c>
      <c r="BD1560" s="68" t="str">
        <f t="shared" si="515"/>
        <v/>
      </c>
      <c r="BE1560" s="62" t="str">
        <f t="shared" si="516"/>
        <v/>
      </c>
      <c r="BF1560" s="62" t="str">
        <f t="shared" si="517"/>
        <v/>
      </c>
      <c r="BG1560" s="62"/>
      <c r="BH1560" s="62" t="str">
        <f t="shared" si="518"/>
        <v/>
      </c>
      <c r="BI1560" s="62" t="str">
        <f t="shared" si="519"/>
        <v/>
      </c>
      <c r="BJ1560" s="114"/>
      <c r="BK1560" s="62" t="str">
        <f t="shared" si="520"/>
        <v/>
      </c>
      <c r="BL1560" s="62" t="str">
        <f t="shared" si="521"/>
        <v/>
      </c>
      <c r="BM1560" s="62" t="str">
        <f t="shared" si="522"/>
        <v/>
      </c>
      <c r="BN1560" s="62" t="str">
        <f t="shared" si="523"/>
        <v/>
      </c>
      <c r="BO1560" s="62" t="str">
        <f t="shared" si="524"/>
        <v/>
      </c>
      <c r="BP1560" s="62" t="str">
        <f t="shared" si="525"/>
        <v/>
      </c>
      <c r="BQ1560" s="96"/>
      <c r="BR1560" s="96"/>
      <c r="BS1560" s="96"/>
      <c r="BT1560" s="96"/>
      <c r="BU1560" s="96"/>
      <c r="BV1560" s="96"/>
      <c r="BW1560" s="96"/>
      <c r="BX1560" s="96"/>
      <c r="BY1560" s="96"/>
      <c r="BZ1560" s="96"/>
      <c r="CA1560" s="96"/>
      <c r="CB1560" s="96"/>
      <c r="CC1560" s="96"/>
      <c r="CD1560" s="96"/>
      <c r="CE1560" s="96"/>
      <c r="CF1560" s="96"/>
      <c r="CG1560" s="96"/>
      <c r="CH1560" s="96"/>
      <c r="CI1560" s="96"/>
      <c r="CJ1560" s="96"/>
      <c r="CK1560" s="96"/>
      <c r="CL1560" s="96"/>
      <c r="CM1560" s="96"/>
      <c r="CN1560" s="96"/>
      <c r="CO1560" s="96"/>
      <c r="CP1560" s="96"/>
      <c r="CQ1560" s="96"/>
      <c r="CR1560" s="96"/>
      <c r="CS1560" s="96"/>
    </row>
    <row r="1561" spans="1:97" ht="18.75" customHeight="1" x14ac:dyDescent="0.2">
      <c r="A1561" s="3">
        <f t="shared" si="526"/>
        <v>1549</v>
      </c>
      <c r="B1561" s="263"/>
      <c r="C1561" s="263"/>
      <c r="D1561" s="263"/>
      <c r="E1561" s="259"/>
      <c r="F1561" s="259"/>
      <c r="G1561" s="43"/>
      <c r="H1561" s="264"/>
      <c r="I1561" s="261"/>
      <c r="J1561" s="106"/>
      <c r="K1561" s="247"/>
      <c r="L1561" s="247"/>
      <c r="M1561" s="247"/>
      <c r="N1561" s="248" t="str">
        <f>IF(AND(K1561&lt;&gt;"",L1561&lt;&gt;"",J1561&lt;&gt;""),ROUND(MIN(IF(OR(J1561="OZZ",J1561="ZZ"),5000,17300),TRUNC(0.75*(SUMIF($D$12:$D1561,$D1561,K$12:K1561)+SUMIF($D$12:$D1561,$D1561,L$12:L1561)),2)) - SUMIF($D$12:$D1560,$D1561,N$12:N1560),2),"")</f>
        <v/>
      </c>
      <c r="O1561" s="249" t="str">
        <f>IF(AND(K1561&lt;&gt;"",L1561&lt;&gt;"",M1561&lt;&gt;"",J1561&lt;&gt;"",AH1561&lt;&gt;""),IF(OR(J1561="OZZ",J1561="ZZ"),ROUND(0-SUMIF($D$12:$D1560,$D1561,O$12:O1560),2),IF(M1561=0,0,ROUND(MIN(MIN(17300,TRUNC(0.75*(SUMIF($D$12:$D$2012,$D1561,K$12:K$2012)+SUMIF($D$12:$D$2012,$D1561,L$12:L$2012)),2)+SUMIF($D$12:$D1561,$D1561,AH$12:AH1561))-SUMIF($D$12:$D1560,$D1561,O$12:O1560)-SUMIF($D$12:$D$2012,$D1561,N$12:N$2012),AH1561),2))),"")</f>
        <v/>
      </c>
      <c r="P1561" s="250" t="str">
        <f>IF(J1561&lt;&gt;"",1000 - SUMIF($D$12:$D1560,$D1561,P$12:P1560),"")</f>
        <v/>
      </c>
      <c r="Q1561" s="106"/>
      <c r="R1561" s="247"/>
      <c r="S1561" s="247"/>
      <c r="T1561" s="247"/>
      <c r="U1561" s="248" t="str">
        <f>IF(AND(R1561&lt;&gt;"",S1561&lt;&gt;"",Q1561&lt;&gt;""),ROUND(MIN(IF(OR(Q1561="OZZ",Q1561="ZZ"),5000,17300),TRUNC(0.75*(SUMIF($D$12:$D1561,$D1561,R$12:R1561)+SUMIF($D$12:$D1561,$D1561,S$12:S1561)),2)) - SUMIF($D$12:$D1560,$D1561,U$12:U1560),2),"")</f>
        <v/>
      </c>
      <c r="V1561" s="248" t="str">
        <f>IF(AND(R1561&lt;&gt;"",S1561&lt;&gt;"",T1561&lt;&gt;"",Q1561&lt;&gt;"",AL1561&lt;&gt;""),IF(OR(Q1561="OZZ",Q1561="ZZ"),ROUND(0-SUMIF($D$12:$D1560,$D1561,V$12:V1560),2),IF(T1561=0,0,ROUND(MIN(MIN(17300,TRUNC(0.75*(SUMIF($D$12:$D$2012,$D1561,R$12:R$2012)+SUMIF($D$12:$D$2012,$D1561,S$12:S$2012)),2)+SUMIF($D$12:$D1561,$D1561,AL$12:AL1561))-SUMIF($D$12:$D1560,$D1561,V$12:V1560)-SUMIF($D$12:$D$2012,$D1561,U$12:U$2012),AL1561),2))),"")</f>
        <v/>
      </c>
      <c r="W1561" s="250" t="str">
        <f>IF(Q1561&lt;&gt;"",1000 - SUMIF($D$12:$D1560,$D1561,W$12:W1560),"")</f>
        <v/>
      </c>
      <c r="X1561" s="106"/>
      <c r="Y1561" s="247"/>
      <c r="Z1561" s="247"/>
      <c r="AA1561" s="247"/>
      <c r="AB1561" s="248" t="str">
        <f>IF(AND(Y1561&lt;&gt;"",Z1561&lt;&gt;"",X1561&lt;&gt;""),ROUND(MIN(IF(OR(X1561="OZZ",X1561="ZZ"),5000,17300),TRUNC(0.75*(SUMIF($D$12:$D1561,$D1561,Y$12:Y1561)+SUMIF($D$12:$D1561,$D1561,Z$12:Z1561)),2)) - SUMIF($D$12:$D1560,$D1561,AB$12:AB1560),2),"")</f>
        <v/>
      </c>
      <c r="AC1561" s="251" t="str">
        <f>IF(AND(Y1561&lt;&gt;"",Z1561&lt;&gt;"",AA1561&lt;&gt;"",X1561&lt;&gt;"",AP1561&lt;&gt;""),IF(OR(X1561="OZZ",X1561="ZZ"),ROUND(0-SUMIF($D$12:$D1560,$D1561,AC$12:AC1560),2),IF(AA1561=0,0,ROUND(MIN(MIN(17300,TRUNC(0.75*(SUMIF($D$12:$D$2012,$D1561,Y$12:Y$2012)+SUMIF($D$12:$D$2012,$D1561,Z$12:Z$2012)),2)+SUMIF($D$12:$D1561,$D1561,AP$12:AP1561))-SUMIF($D$12:$D1560,$D1561,AC$12:AC1560)-SUMIF($D$12:$D$2012,$D1561,AB$12:AB$2012),AP1561),2))),"")</f>
        <v/>
      </c>
      <c r="AD1561" s="250" t="str">
        <f>IF(X1561&lt;&gt;"",1000 - SUMIF($D$12:$D1560,$D1561,AD$12:AD1560),"")</f>
        <v/>
      </c>
      <c r="AE1561" s="252"/>
      <c r="AF1561" s="253"/>
      <c r="AG1561" s="254"/>
      <c r="AH1561" s="255" t="str">
        <f t="shared" si="506"/>
        <v/>
      </c>
      <c r="AI1561" s="256"/>
      <c r="AJ1561" s="253"/>
      <c r="AK1561" s="254"/>
      <c r="AL1561" s="255" t="str">
        <f t="shared" si="507"/>
        <v/>
      </c>
      <c r="AM1561" s="256"/>
      <c r="AN1561" s="253"/>
      <c r="AO1561" s="254"/>
      <c r="AP1561" s="255" t="str">
        <f t="shared" si="508"/>
        <v/>
      </c>
      <c r="AQ1561" s="68"/>
      <c r="AR1561" s="68"/>
      <c r="AS1561" s="115"/>
      <c r="AT1561" s="68"/>
      <c r="AU1561" s="113" t="str">
        <f>IF(D1561&lt;&gt; "", IF(COUNTIF($D$12:$D1561,$D1561)&gt;1,0,IF(SUM(N1561,U1561,AB1561)&gt;0,IF(AND(X1561="",OR(Q1561&lt;&gt;"",J1561&lt;&gt;"")),IF(Q1561&lt;&gt;"",Q1561,IF(J1561&lt;&gt;"",J1561,0)),IF(AND(Q1561&lt;&gt;"",J1561&lt;&gt;"",Q1561=J1561),Q1561,X1561)),0)),"")</f>
        <v/>
      </c>
      <c r="AV1561" s="113" t="str">
        <f>IF(D1561&lt;&gt;"",IF(COUNTIF($D$12:$D1561,$D1561)&gt;1,0,IF(SUM(O1561,V1561,AC1561)&gt;0,IF(AND(X1561="",OR(Q1561&lt;&gt;"",J1561&lt;&gt;"")),IF(Q1561&lt;&gt;"",Q1561,IF(J1561&lt;&gt;"",J1561,0)),IF(AND(Q1561&lt;&gt;"",J1561&lt;&gt;"",Q1561=J1561),Q1561,X1561)),0)),"")</f>
        <v/>
      </c>
      <c r="AW1561" s="113" t="str">
        <f>IF(D1561&lt;&gt;"",IF(COUNTIF($D$12:$D1561,$D1561)&gt;1,0,IF(SUM(P1561,W1561,AD1561)&gt;0,IF(AND(X1561="",OR(Q1561&lt;&gt;"",J1561&lt;&gt;"")),IF(Q1561&lt;&gt;"",Q1561,IF(J1561&lt;&gt;"",J1561,0)),IF(AND(Q1561&lt;&gt;"",J1561&lt;&gt;"",Q1561=J1561),Q1561,X1561)),0)),"")</f>
        <v/>
      </c>
      <c r="AX1561" s="68" t="str">
        <f t="shared" si="509"/>
        <v/>
      </c>
      <c r="AY1561" s="68" t="str">
        <f t="shared" si="510"/>
        <v/>
      </c>
      <c r="AZ1561" s="68" t="str">
        <f t="shared" si="511"/>
        <v/>
      </c>
      <c r="BA1561" s="68" t="str">
        <f t="shared" si="512"/>
        <v/>
      </c>
      <c r="BB1561" s="68" t="str">
        <f t="shared" si="513"/>
        <v/>
      </c>
      <c r="BC1561" s="68" t="str">
        <f t="shared" si="514"/>
        <v/>
      </c>
      <c r="BD1561" s="68" t="str">
        <f t="shared" si="515"/>
        <v/>
      </c>
      <c r="BE1561" s="62" t="str">
        <f t="shared" si="516"/>
        <v/>
      </c>
      <c r="BF1561" s="62" t="str">
        <f t="shared" si="517"/>
        <v/>
      </c>
      <c r="BG1561" s="62"/>
      <c r="BH1561" s="62" t="str">
        <f t="shared" si="518"/>
        <v/>
      </c>
      <c r="BI1561" s="62" t="str">
        <f t="shared" si="519"/>
        <v/>
      </c>
      <c r="BJ1561" s="114"/>
      <c r="BK1561" s="62" t="str">
        <f t="shared" si="520"/>
        <v/>
      </c>
      <c r="BL1561" s="62" t="str">
        <f t="shared" si="521"/>
        <v/>
      </c>
      <c r="BM1561" s="62" t="str">
        <f t="shared" si="522"/>
        <v/>
      </c>
      <c r="BN1561" s="62" t="str">
        <f t="shared" si="523"/>
        <v/>
      </c>
      <c r="BO1561" s="62" t="str">
        <f t="shared" si="524"/>
        <v/>
      </c>
      <c r="BP1561" s="62" t="str">
        <f t="shared" si="525"/>
        <v/>
      </c>
      <c r="BQ1561" s="96"/>
      <c r="BR1561" s="96"/>
      <c r="BS1561" s="96"/>
      <c r="BT1561" s="96"/>
      <c r="BU1561" s="96"/>
      <c r="BV1561" s="96"/>
      <c r="BW1561" s="96"/>
      <c r="BX1561" s="96"/>
      <c r="BY1561" s="96"/>
      <c r="BZ1561" s="96"/>
      <c r="CA1561" s="96"/>
      <c r="CB1561" s="96"/>
      <c r="CC1561" s="96"/>
      <c r="CD1561" s="96"/>
      <c r="CE1561" s="96"/>
      <c r="CF1561" s="96"/>
      <c r="CG1561" s="96"/>
      <c r="CH1561" s="96"/>
      <c r="CI1561" s="96"/>
      <c r="CJ1561" s="96"/>
      <c r="CK1561" s="96"/>
      <c r="CL1561" s="96"/>
      <c r="CM1561" s="96"/>
      <c r="CN1561" s="96"/>
      <c r="CO1561" s="96"/>
      <c r="CP1561" s="96"/>
      <c r="CQ1561" s="96"/>
      <c r="CR1561" s="96"/>
      <c r="CS1561" s="96"/>
    </row>
    <row r="1562" spans="1:97" ht="18.75" customHeight="1" x14ac:dyDescent="0.2">
      <c r="A1562" s="3">
        <f t="shared" si="526"/>
        <v>1550</v>
      </c>
      <c r="B1562" s="263"/>
      <c r="C1562" s="263"/>
      <c r="D1562" s="263"/>
      <c r="E1562" s="259"/>
      <c r="F1562" s="259"/>
      <c r="G1562" s="43"/>
      <c r="H1562" s="264"/>
      <c r="I1562" s="261"/>
      <c r="J1562" s="106"/>
      <c r="K1562" s="247"/>
      <c r="L1562" s="247"/>
      <c r="M1562" s="247"/>
      <c r="N1562" s="248" t="str">
        <f>IF(AND(K1562&lt;&gt;"",L1562&lt;&gt;"",J1562&lt;&gt;""),ROUND(MIN(IF(OR(J1562="OZZ",J1562="ZZ"),5000,17300),TRUNC(0.75*(SUMIF($D$12:$D1562,$D1562,K$12:K1562)+SUMIF($D$12:$D1562,$D1562,L$12:L1562)),2)) - SUMIF($D$12:$D1561,$D1562,N$12:N1561),2),"")</f>
        <v/>
      </c>
      <c r="O1562" s="249" t="str">
        <f>IF(AND(K1562&lt;&gt;"",L1562&lt;&gt;"",M1562&lt;&gt;"",J1562&lt;&gt;"",AH1562&lt;&gt;""),IF(OR(J1562="OZZ",J1562="ZZ"),ROUND(0-SUMIF($D$12:$D1561,$D1562,O$12:O1561),2),IF(M1562=0,0,ROUND(MIN(MIN(17300,TRUNC(0.75*(SUMIF($D$12:$D$2012,$D1562,K$12:K$2012)+SUMIF($D$12:$D$2012,$D1562,L$12:L$2012)),2)+SUMIF($D$12:$D1562,$D1562,AH$12:AH1562))-SUMIF($D$12:$D1561,$D1562,O$12:O1561)-SUMIF($D$12:$D$2012,$D1562,N$12:N$2012),AH1562),2))),"")</f>
        <v/>
      </c>
      <c r="P1562" s="250" t="str">
        <f>IF(J1562&lt;&gt;"",1000 - SUMIF($D$12:$D1561,$D1562,P$12:P1561),"")</f>
        <v/>
      </c>
      <c r="Q1562" s="106"/>
      <c r="R1562" s="247"/>
      <c r="S1562" s="247"/>
      <c r="T1562" s="247"/>
      <c r="U1562" s="248" t="str">
        <f>IF(AND(R1562&lt;&gt;"",S1562&lt;&gt;"",Q1562&lt;&gt;""),ROUND(MIN(IF(OR(Q1562="OZZ",Q1562="ZZ"),5000,17300),TRUNC(0.75*(SUMIF($D$12:$D1562,$D1562,R$12:R1562)+SUMIF($D$12:$D1562,$D1562,S$12:S1562)),2)) - SUMIF($D$12:$D1561,$D1562,U$12:U1561),2),"")</f>
        <v/>
      </c>
      <c r="V1562" s="248" t="str">
        <f>IF(AND(R1562&lt;&gt;"",S1562&lt;&gt;"",T1562&lt;&gt;"",Q1562&lt;&gt;"",AL1562&lt;&gt;""),IF(OR(Q1562="OZZ",Q1562="ZZ"),ROUND(0-SUMIF($D$12:$D1561,$D1562,V$12:V1561),2),IF(T1562=0,0,ROUND(MIN(MIN(17300,TRUNC(0.75*(SUMIF($D$12:$D$2012,$D1562,R$12:R$2012)+SUMIF($D$12:$D$2012,$D1562,S$12:S$2012)),2)+SUMIF($D$12:$D1562,$D1562,AL$12:AL1562))-SUMIF($D$12:$D1561,$D1562,V$12:V1561)-SUMIF($D$12:$D$2012,$D1562,U$12:U$2012),AL1562),2))),"")</f>
        <v/>
      </c>
      <c r="W1562" s="250" t="str">
        <f>IF(Q1562&lt;&gt;"",1000 - SUMIF($D$12:$D1561,$D1562,W$12:W1561),"")</f>
        <v/>
      </c>
      <c r="X1562" s="106"/>
      <c r="Y1562" s="247"/>
      <c r="Z1562" s="247"/>
      <c r="AA1562" s="247"/>
      <c r="AB1562" s="248" t="str">
        <f>IF(AND(Y1562&lt;&gt;"",Z1562&lt;&gt;"",X1562&lt;&gt;""),ROUND(MIN(IF(OR(X1562="OZZ",X1562="ZZ"),5000,17300),TRUNC(0.75*(SUMIF($D$12:$D1562,$D1562,Y$12:Y1562)+SUMIF($D$12:$D1562,$D1562,Z$12:Z1562)),2)) - SUMIF($D$12:$D1561,$D1562,AB$12:AB1561),2),"")</f>
        <v/>
      </c>
      <c r="AC1562" s="251" t="str">
        <f>IF(AND(Y1562&lt;&gt;"",Z1562&lt;&gt;"",AA1562&lt;&gt;"",X1562&lt;&gt;"",AP1562&lt;&gt;""),IF(OR(X1562="OZZ",X1562="ZZ"),ROUND(0-SUMIF($D$12:$D1561,$D1562,AC$12:AC1561),2),IF(AA1562=0,0,ROUND(MIN(MIN(17300,TRUNC(0.75*(SUMIF($D$12:$D$2012,$D1562,Y$12:Y$2012)+SUMIF($D$12:$D$2012,$D1562,Z$12:Z$2012)),2)+SUMIF($D$12:$D1562,$D1562,AP$12:AP1562))-SUMIF($D$12:$D1561,$D1562,AC$12:AC1561)-SUMIF($D$12:$D$2012,$D1562,AB$12:AB$2012),AP1562),2))),"")</f>
        <v/>
      </c>
      <c r="AD1562" s="250" t="str">
        <f>IF(X1562&lt;&gt;"",1000 - SUMIF($D$12:$D1561,$D1562,AD$12:AD1561),"")</f>
        <v/>
      </c>
      <c r="AE1562" s="252"/>
      <c r="AF1562" s="253"/>
      <c r="AG1562" s="254"/>
      <c r="AH1562" s="255" t="str">
        <f t="shared" si="506"/>
        <v/>
      </c>
      <c r="AI1562" s="256"/>
      <c r="AJ1562" s="253"/>
      <c r="AK1562" s="254"/>
      <c r="AL1562" s="255" t="str">
        <f t="shared" si="507"/>
        <v/>
      </c>
      <c r="AM1562" s="256"/>
      <c r="AN1562" s="253"/>
      <c r="AO1562" s="254"/>
      <c r="AP1562" s="255" t="str">
        <f t="shared" si="508"/>
        <v/>
      </c>
      <c r="AQ1562" s="68"/>
      <c r="AR1562" s="68"/>
      <c r="AS1562" s="115"/>
      <c r="AT1562" s="68"/>
      <c r="AU1562" s="113" t="str">
        <f>IF(D1562&lt;&gt; "", IF(COUNTIF($D$12:$D1562,$D1562)&gt;1,0,IF(SUM(N1562,U1562,AB1562)&gt;0,IF(AND(X1562="",OR(Q1562&lt;&gt;"",J1562&lt;&gt;"")),IF(Q1562&lt;&gt;"",Q1562,IF(J1562&lt;&gt;"",J1562,0)),IF(AND(Q1562&lt;&gt;"",J1562&lt;&gt;"",Q1562=J1562),Q1562,X1562)),0)),"")</f>
        <v/>
      </c>
      <c r="AV1562" s="113" t="str">
        <f>IF(D1562&lt;&gt;"",IF(COUNTIF($D$12:$D1562,$D1562)&gt;1,0,IF(SUM(O1562,V1562,AC1562)&gt;0,IF(AND(X1562="",OR(Q1562&lt;&gt;"",J1562&lt;&gt;"")),IF(Q1562&lt;&gt;"",Q1562,IF(J1562&lt;&gt;"",J1562,0)),IF(AND(Q1562&lt;&gt;"",J1562&lt;&gt;"",Q1562=J1562),Q1562,X1562)),0)),"")</f>
        <v/>
      </c>
      <c r="AW1562" s="113" t="str">
        <f>IF(D1562&lt;&gt;"",IF(COUNTIF($D$12:$D1562,$D1562)&gt;1,0,IF(SUM(P1562,W1562,AD1562)&gt;0,IF(AND(X1562="",OR(Q1562&lt;&gt;"",J1562&lt;&gt;"")),IF(Q1562&lt;&gt;"",Q1562,IF(J1562&lt;&gt;"",J1562,0)),IF(AND(Q1562&lt;&gt;"",J1562&lt;&gt;"",Q1562=J1562),Q1562,X1562)),0)),"")</f>
        <v/>
      </c>
      <c r="AX1562" s="68" t="str">
        <f t="shared" si="509"/>
        <v/>
      </c>
      <c r="AY1562" s="68" t="str">
        <f t="shared" si="510"/>
        <v/>
      </c>
      <c r="AZ1562" s="68" t="str">
        <f t="shared" si="511"/>
        <v/>
      </c>
      <c r="BA1562" s="68" t="str">
        <f t="shared" si="512"/>
        <v/>
      </c>
      <c r="BB1562" s="68" t="str">
        <f t="shared" si="513"/>
        <v/>
      </c>
      <c r="BC1562" s="68" t="str">
        <f t="shared" si="514"/>
        <v/>
      </c>
      <c r="BD1562" s="68" t="str">
        <f t="shared" si="515"/>
        <v/>
      </c>
      <c r="BE1562" s="62" t="str">
        <f t="shared" si="516"/>
        <v/>
      </c>
      <c r="BF1562" s="62" t="str">
        <f t="shared" si="517"/>
        <v/>
      </c>
      <c r="BG1562" s="62"/>
      <c r="BH1562" s="62" t="str">
        <f t="shared" si="518"/>
        <v/>
      </c>
      <c r="BI1562" s="62" t="str">
        <f t="shared" si="519"/>
        <v/>
      </c>
      <c r="BJ1562" s="114"/>
      <c r="BK1562" s="62" t="str">
        <f t="shared" si="520"/>
        <v/>
      </c>
      <c r="BL1562" s="62" t="str">
        <f t="shared" si="521"/>
        <v/>
      </c>
      <c r="BM1562" s="62" t="str">
        <f t="shared" si="522"/>
        <v/>
      </c>
      <c r="BN1562" s="62" t="str">
        <f t="shared" si="523"/>
        <v/>
      </c>
      <c r="BO1562" s="62" t="str">
        <f t="shared" si="524"/>
        <v/>
      </c>
      <c r="BP1562" s="62" t="str">
        <f t="shared" si="525"/>
        <v/>
      </c>
      <c r="BQ1562" s="96"/>
      <c r="BR1562" s="96"/>
      <c r="BS1562" s="96"/>
      <c r="BT1562" s="96"/>
      <c r="BU1562" s="96"/>
      <c r="BV1562" s="96"/>
      <c r="BW1562" s="96"/>
      <c r="BX1562" s="96"/>
      <c r="BY1562" s="96"/>
      <c r="BZ1562" s="96"/>
      <c r="CA1562" s="96"/>
      <c r="CB1562" s="96"/>
      <c r="CC1562" s="96"/>
      <c r="CD1562" s="96"/>
      <c r="CE1562" s="96"/>
      <c r="CF1562" s="96"/>
      <c r="CG1562" s="96"/>
      <c r="CH1562" s="96"/>
      <c r="CI1562" s="96"/>
      <c r="CJ1562" s="96"/>
      <c r="CK1562" s="96"/>
      <c r="CL1562" s="96"/>
      <c r="CM1562" s="96"/>
      <c r="CN1562" s="96"/>
      <c r="CO1562" s="96"/>
      <c r="CP1562" s="96"/>
      <c r="CQ1562" s="96"/>
      <c r="CR1562" s="96"/>
      <c r="CS1562" s="96"/>
    </row>
    <row r="1563" spans="1:97" ht="18.75" customHeight="1" x14ac:dyDescent="0.2">
      <c r="A1563" s="3">
        <f t="shared" si="526"/>
        <v>1551</v>
      </c>
      <c r="B1563" s="263"/>
      <c r="C1563" s="263"/>
      <c r="D1563" s="263"/>
      <c r="E1563" s="259"/>
      <c r="F1563" s="259"/>
      <c r="G1563" s="43"/>
      <c r="H1563" s="264"/>
      <c r="I1563" s="261"/>
      <c r="J1563" s="106"/>
      <c r="K1563" s="247"/>
      <c r="L1563" s="247"/>
      <c r="M1563" s="247"/>
      <c r="N1563" s="248" t="str">
        <f>IF(AND(K1563&lt;&gt;"",L1563&lt;&gt;"",J1563&lt;&gt;""),ROUND(MIN(IF(OR(J1563="OZZ",J1563="ZZ"),5000,17300),TRUNC(0.75*(SUMIF($D$12:$D1563,$D1563,K$12:K1563)+SUMIF($D$12:$D1563,$D1563,L$12:L1563)),2)) - SUMIF($D$12:$D1562,$D1563,N$12:N1562),2),"")</f>
        <v/>
      </c>
      <c r="O1563" s="249" t="str">
        <f>IF(AND(K1563&lt;&gt;"",L1563&lt;&gt;"",M1563&lt;&gt;"",J1563&lt;&gt;"",AH1563&lt;&gt;""),IF(OR(J1563="OZZ",J1563="ZZ"),ROUND(0-SUMIF($D$12:$D1562,$D1563,O$12:O1562),2),IF(M1563=0,0,ROUND(MIN(MIN(17300,TRUNC(0.75*(SUMIF($D$12:$D$2012,$D1563,K$12:K$2012)+SUMIF($D$12:$D$2012,$D1563,L$12:L$2012)),2)+SUMIF($D$12:$D1563,$D1563,AH$12:AH1563))-SUMIF($D$12:$D1562,$D1563,O$12:O1562)-SUMIF($D$12:$D$2012,$D1563,N$12:N$2012),AH1563),2))),"")</f>
        <v/>
      </c>
      <c r="P1563" s="250" t="str">
        <f>IF(J1563&lt;&gt;"",1000 - SUMIF($D$12:$D1562,$D1563,P$12:P1562),"")</f>
        <v/>
      </c>
      <c r="Q1563" s="106"/>
      <c r="R1563" s="247"/>
      <c r="S1563" s="247"/>
      <c r="T1563" s="247"/>
      <c r="U1563" s="248" t="str">
        <f>IF(AND(R1563&lt;&gt;"",S1563&lt;&gt;"",Q1563&lt;&gt;""),ROUND(MIN(IF(OR(Q1563="OZZ",Q1563="ZZ"),5000,17300),TRUNC(0.75*(SUMIF($D$12:$D1563,$D1563,R$12:R1563)+SUMIF($D$12:$D1563,$D1563,S$12:S1563)),2)) - SUMIF($D$12:$D1562,$D1563,U$12:U1562),2),"")</f>
        <v/>
      </c>
      <c r="V1563" s="248" t="str">
        <f>IF(AND(R1563&lt;&gt;"",S1563&lt;&gt;"",T1563&lt;&gt;"",Q1563&lt;&gt;"",AL1563&lt;&gt;""),IF(OR(Q1563="OZZ",Q1563="ZZ"),ROUND(0-SUMIF($D$12:$D1562,$D1563,V$12:V1562),2),IF(T1563=0,0,ROUND(MIN(MIN(17300,TRUNC(0.75*(SUMIF($D$12:$D$2012,$D1563,R$12:R$2012)+SUMIF($D$12:$D$2012,$D1563,S$12:S$2012)),2)+SUMIF($D$12:$D1563,$D1563,AL$12:AL1563))-SUMIF($D$12:$D1562,$D1563,V$12:V1562)-SUMIF($D$12:$D$2012,$D1563,U$12:U$2012),AL1563),2))),"")</f>
        <v/>
      </c>
      <c r="W1563" s="250" t="str">
        <f>IF(Q1563&lt;&gt;"",1000 - SUMIF($D$12:$D1562,$D1563,W$12:W1562),"")</f>
        <v/>
      </c>
      <c r="X1563" s="106"/>
      <c r="Y1563" s="247"/>
      <c r="Z1563" s="247"/>
      <c r="AA1563" s="247"/>
      <c r="AB1563" s="248" t="str">
        <f>IF(AND(Y1563&lt;&gt;"",Z1563&lt;&gt;"",X1563&lt;&gt;""),ROUND(MIN(IF(OR(X1563="OZZ",X1563="ZZ"),5000,17300),TRUNC(0.75*(SUMIF($D$12:$D1563,$D1563,Y$12:Y1563)+SUMIF($D$12:$D1563,$D1563,Z$12:Z1563)),2)) - SUMIF($D$12:$D1562,$D1563,AB$12:AB1562),2),"")</f>
        <v/>
      </c>
      <c r="AC1563" s="251" t="str">
        <f>IF(AND(Y1563&lt;&gt;"",Z1563&lt;&gt;"",AA1563&lt;&gt;"",X1563&lt;&gt;"",AP1563&lt;&gt;""),IF(OR(X1563="OZZ",X1563="ZZ"),ROUND(0-SUMIF($D$12:$D1562,$D1563,AC$12:AC1562),2),IF(AA1563=0,0,ROUND(MIN(MIN(17300,TRUNC(0.75*(SUMIF($D$12:$D$2012,$D1563,Y$12:Y$2012)+SUMIF($D$12:$D$2012,$D1563,Z$12:Z$2012)),2)+SUMIF($D$12:$D1563,$D1563,AP$12:AP1563))-SUMIF($D$12:$D1562,$D1563,AC$12:AC1562)-SUMIF($D$12:$D$2012,$D1563,AB$12:AB$2012),AP1563),2))),"")</f>
        <v/>
      </c>
      <c r="AD1563" s="250" t="str">
        <f>IF(X1563&lt;&gt;"",1000 - SUMIF($D$12:$D1562,$D1563,AD$12:AD1562),"")</f>
        <v/>
      </c>
      <c r="AE1563" s="252"/>
      <c r="AF1563" s="253"/>
      <c r="AG1563" s="254"/>
      <c r="AH1563" s="255" t="str">
        <f t="shared" si="506"/>
        <v/>
      </c>
      <c r="AI1563" s="256"/>
      <c r="AJ1563" s="253"/>
      <c r="AK1563" s="254"/>
      <c r="AL1563" s="255" t="str">
        <f t="shared" si="507"/>
        <v/>
      </c>
      <c r="AM1563" s="256"/>
      <c r="AN1563" s="253"/>
      <c r="AO1563" s="254"/>
      <c r="AP1563" s="255" t="str">
        <f t="shared" si="508"/>
        <v/>
      </c>
      <c r="AQ1563" s="68"/>
      <c r="AR1563" s="68"/>
      <c r="AS1563" s="115"/>
      <c r="AT1563" s="68"/>
      <c r="AU1563" s="113" t="str">
        <f>IF(D1563&lt;&gt; "", IF(COUNTIF($D$12:$D1563,$D1563)&gt;1,0,IF(SUM(N1563,U1563,AB1563)&gt;0,IF(AND(X1563="",OR(Q1563&lt;&gt;"",J1563&lt;&gt;"")),IF(Q1563&lt;&gt;"",Q1563,IF(J1563&lt;&gt;"",J1563,0)),IF(AND(Q1563&lt;&gt;"",J1563&lt;&gt;"",Q1563=J1563),Q1563,X1563)),0)),"")</f>
        <v/>
      </c>
      <c r="AV1563" s="113" t="str">
        <f>IF(D1563&lt;&gt;"",IF(COUNTIF($D$12:$D1563,$D1563)&gt;1,0,IF(SUM(O1563,V1563,AC1563)&gt;0,IF(AND(X1563="",OR(Q1563&lt;&gt;"",J1563&lt;&gt;"")),IF(Q1563&lt;&gt;"",Q1563,IF(J1563&lt;&gt;"",J1563,0)),IF(AND(Q1563&lt;&gt;"",J1563&lt;&gt;"",Q1563=J1563),Q1563,X1563)),0)),"")</f>
        <v/>
      </c>
      <c r="AW1563" s="113" t="str">
        <f>IF(D1563&lt;&gt;"",IF(COUNTIF($D$12:$D1563,$D1563)&gt;1,0,IF(SUM(P1563,W1563,AD1563)&gt;0,IF(AND(X1563="",OR(Q1563&lt;&gt;"",J1563&lt;&gt;"")),IF(Q1563&lt;&gt;"",Q1563,IF(J1563&lt;&gt;"",J1563,0)),IF(AND(Q1563&lt;&gt;"",J1563&lt;&gt;"",Q1563=J1563),Q1563,X1563)),0)),"")</f>
        <v/>
      </c>
      <c r="AX1563" s="68" t="str">
        <f t="shared" si="509"/>
        <v/>
      </c>
      <c r="AY1563" s="68" t="str">
        <f t="shared" si="510"/>
        <v/>
      </c>
      <c r="AZ1563" s="68" t="str">
        <f t="shared" si="511"/>
        <v/>
      </c>
      <c r="BA1563" s="68" t="str">
        <f t="shared" si="512"/>
        <v/>
      </c>
      <c r="BB1563" s="68" t="str">
        <f t="shared" si="513"/>
        <v/>
      </c>
      <c r="BC1563" s="68" t="str">
        <f t="shared" si="514"/>
        <v/>
      </c>
      <c r="BD1563" s="68" t="str">
        <f t="shared" si="515"/>
        <v/>
      </c>
      <c r="BE1563" s="62" t="str">
        <f t="shared" si="516"/>
        <v/>
      </c>
      <c r="BF1563" s="62" t="str">
        <f t="shared" si="517"/>
        <v/>
      </c>
      <c r="BG1563" s="62"/>
      <c r="BH1563" s="62" t="str">
        <f t="shared" si="518"/>
        <v/>
      </c>
      <c r="BI1563" s="62" t="str">
        <f t="shared" si="519"/>
        <v/>
      </c>
      <c r="BJ1563" s="114"/>
      <c r="BK1563" s="62" t="str">
        <f t="shared" si="520"/>
        <v/>
      </c>
      <c r="BL1563" s="62" t="str">
        <f t="shared" si="521"/>
        <v/>
      </c>
      <c r="BM1563" s="62" t="str">
        <f t="shared" si="522"/>
        <v/>
      </c>
      <c r="BN1563" s="62" t="str">
        <f t="shared" si="523"/>
        <v/>
      </c>
      <c r="BO1563" s="62" t="str">
        <f t="shared" si="524"/>
        <v/>
      </c>
      <c r="BP1563" s="62" t="str">
        <f t="shared" si="525"/>
        <v/>
      </c>
      <c r="BQ1563" s="96"/>
      <c r="BR1563" s="96"/>
      <c r="BS1563" s="96"/>
      <c r="BT1563" s="96"/>
      <c r="BU1563" s="96"/>
      <c r="BV1563" s="96"/>
      <c r="BW1563" s="96"/>
      <c r="BX1563" s="96"/>
      <c r="BY1563" s="96"/>
      <c r="BZ1563" s="96"/>
      <c r="CA1563" s="96"/>
      <c r="CB1563" s="96"/>
      <c r="CC1563" s="96"/>
      <c r="CD1563" s="96"/>
      <c r="CE1563" s="96"/>
      <c r="CF1563" s="96"/>
      <c r="CG1563" s="96"/>
      <c r="CH1563" s="96"/>
      <c r="CI1563" s="96"/>
      <c r="CJ1563" s="96"/>
      <c r="CK1563" s="96"/>
      <c r="CL1563" s="96"/>
      <c r="CM1563" s="96"/>
      <c r="CN1563" s="96"/>
      <c r="CO1563" s="96"/>
      <c r="CP1563" s="96"/>
      <c r="CQ1563" s="96"/>
      <c r="CR1563" s="96"/>
      <c r="CS1563" s="96"/>
    </row>
    <row r="1564" spans="1:97" ht="18.75" customHeight="1" x14ac:dyDescent="0.2">
      <c r="A1564" s="3">
        <f t="shared" si="526"/>
        <v>1552</v>
      </c>
      <c r="B1564" s="263"/>
      <c r="C1564" s="263"/>
      <c r="D1564" s="263"/>
      <c r="E1564" s="259"/>
      <c r="F1564" s="259"/>
      <c r="G1564" s="43"/>
      <c r="H1564" s="264"/>
      <c r="I1564" s="261"/>
      <c r="J1564" s="106"/>
      <c r="K1564" s="247"/>
      <c r="L1564" s="247"/>
      <c r="M1564" s="247"/>
      <c r="N1564" s="248" t="str">
        <f>IF(AND(K1564&lt;&gt;"",L1564&lt;&gt;"",J1564&lt;&gt;""),ROUND(MIN(IF(OR(J1564="OZZ",J1564="ZZ"),5000,17300),TRUNC(0.75*(SUMIF($D$12:$D1564,$D1564,K$12:K1564)+SUMIF($D$12:$D1564,$D1564,L$12:L1564)),2)) - SUMIF($D$12:$D1563,$D1564,N$12:N1563),2),"")</f>
        <v/>
      </c>
      <c r="O1564" s="249" t="str">
        <f>IF(AND(K1564&lt;&gt;"",L1564&lt;&gt;"",M1564&lt;&gt;"",J1564&lt;&gt;"",AH1564&lt;&gt;""),IF(OR(J1564="OZZ",J1564="ZZ"),ROUND(0-SUMIF($D$12:$D1563,$D1564,O$12:O1563),2),IF(M1564=0,0,ROUND(MIN(MIN(17300,TRUNC(0.75*(SUMIF($D$12:$D$2012,$D1564,K$12:K$2012)+SUMIF($D$12:$D$2012,$D1564,L$12:L$2012)),2)+SUMIF($D$12:$D1564,$D1564,AH$12:AH1564))-SUMIF($D$12:$D1563,$D1564,O$12:O1563)-SUMIF($D$12:$D$2012,$D1564,N$12:N$2012),AH1564),2))),"")</f>
        <v/>
      </c>
      <c r="P1564" s="250" t="str">
        <f>IF(J1564&lt;&gt;"",1000 - SUMIF($D$12:$D1563,$D1564,P$12:P1563),"")</f>
        <v/>
      </c>
      <c r="Q1564" s="106"/>
      <c r="R1564" s="247"/>
      <c r="S1564" s="247"/>
      <c r="T1564" s="247"/>
      <c r="U1564" s="248" t="str">
        <f>IF(AND(R1564&lt;&gt;"",S1564&lt;&gt;"",Q1564&lt;&gt;""),ROUND(MIN(IF(OR(Q1564="OZZ",Q1564="ZZ"),5000,17300),TRUNC(0.75*(SUMIF($D$12:$D1564,$D1564,R$12:R1564)+SUMIF($D$12:$D1564,$D1564,S$12:S1564)),2)) - SUMIF($D$12:$D1563,$D1564,U$12:U1563),2),"")</f>
        <v/>
      </c>
      <c r="V1564" s="248" t="str">
        <f>IF(AND(R1564&lt;&gt;"",S1564&lt;&gt;"",T1564&lt;&gt;"",Q1564&lt;&gt;"",AL1564&lt;&gt;""),IF(OR(Q1564="OZZ",Q1564="ZZ"),ROUND(0-SUMIF($D$12:$D1563,$D1564,V$12:V1563),2),IF(T1564=0,0,ROUND(MIN(MIN(17300,TRUNC(0.75*(SUMIF($D$12:$D$2012,$D1564,R$12:R$2012)+SUMIF($D$12:$D$2012,$D1564,S$12:S$2012)),2)+SUMIF($D$12:$D1564,$D1564,AL$12:AL1564))-SUMIF($D$12:$D1563,$D1564,V$12:V1563)-SUMIF($D$12:$D$2012,$D1564,U$12:U$2012),AL1564),2))),"")</f>
        <v/>
      </c>
      <c r="W1564" s="250" t="str">
        <f>IF(Q1564&lt;&gt;"",1000 - SUMIF($D$12:$D1563,$D1564,W$12:W1563),"")</f>
        <v/>
      </c>
      <c r="X1564" s="106"/>
      <c r="Y1564" s="247"/>
      <c r="Z1564" s="247"/>
      <c r="AA1564" s="247"/>
      <c r="AB1564" s="248" t="str">
        <f>IF(AND(Y1564&lt;&gt;"",Z1564&lt;&gt;"",X1564&lt;&gt;""),ROUND(MIN(IF(OR(X1564="OZZ",X1564="ZZ"),5000,17300),TRUNC(0.75*(SUMIF($D$12:$D1564,$D1564,Y$12:Y1564)+SUMIF($D$12:$D1564,$D1564,Z$12:Z1564)),2)) - SUMIF($D$12:$D1563,$D1564,AB$12:AB1563),2),"")</f>
        <v/>
      </c>
      <c r="AC1564" s="251" t="str">
        <f>IF(AND(Y1564&lt;&gt;"",Z1564&lt;&gt;"",AA1564&lt;&gt;"",X1564&lt;&gt;"",AP1564&lt;&gt;""),IF(OR(X1564="OZZ",X1564="ZZ"),ROUND(0-SUMIF($D$12:$D1563,$D1564,AC$12:AC1563),2),IF(AA1564=0,0,ROUND(MIN(MIN(17300,TRUNC(0.75*(SUMIF($D$12:$D$2012,$D1564,Y$12:Y$2012)+SUMIF($D$12:$D$2012,$D1564,Z$12:Z$2012)),2)+SUMIF($D$12:$D1564,$D1564,AP$12:AP1564))-SUMIF($D$12:$D1563,$D1564,AC$12:AC1563)-SUMIF($D$12:$D$2012,$D1564,AB$12:AB$2012),AP1564),2))),"")</f>
        <v/>
      </c>
      <c r="AD1564" s="250" t="str">
        <f>IF(X1564&lt;&gt;"",1000 - SUMIF($D$12:$D1563,$D1564,AD$12:AD1563),"")</f>
        <v/>
      </c>
      <c r="AE1564" s="252"/>
      <c r="AF1564" s="253"/>
      <c r="AG1564" s="254"/>
      <c r="AH1564" s="255" t="str">
        <f t="shared" si="506"/>
        <v/>
      </c>
      <c r="AI1564" s="256"/>
      <c r="AJ1564" s="253"/>
      <c r="AK1564" s="254"/>
      <c r="AL1564" s="255" t="str">
        <f t="shared" si="507"/>
        <v/>
      </c>
      <c r="AM1564" s="256"/>
      <c r="AN1564" s="253"/>
      <c r="AO1564" s="254"/>
      <c r="AP1564" s="255" t="str">
        <f t="shared" si="508"/>
        <v/>
      </c>
      <c r="AQ1564" s="68"/>
      <c r="AR1564" s="68"/>
      <c r="AS1564" s="115"/>
      <c r="AT1564" s="68"/>
      <c r="AU1564" s="113" t="str">
        <f>IF(D1564&lt;&gt; "", IF(COUNTIF($D$12:$D1564,$D1564)&gt;1,0,IF(SUM(N1564,U1564,AB1564)&gt;0,IF(AND(X1564="",OR(Q1564&lt;&gt;"",J1564&lt;&gt;"")),IF(Q1564&lt;&gt;"",Q1564,IF(J1564&lt;&gt;"",J1564,0)),IF(AND(Q1564&lt;&gt;"",J1564&lt;&gt;"",Q1564=J1564),Q1564,X1564)),0)),"")</f>
        <v/>
      </c>
      <c r="AV1564" s="113" t="str">
        <f>IF(D1564&lt;&gt;"",IF(COUNTIF($D$12:$D1564,$D1564)&gt;1,0,IF(SUM(O1564,V1564,AC1564)&gt;0,IF(AND(X1564="",OR(Q1564&lt;&gt;"",J1564&lt;&gt;"")),IF(Q1564&lt;&gt;"",Q1564,IF(J1564&lt;&gt;"",J1564,0)),IF(AND(Q1564&lt;&gt;"",J1564&lt;&gt;"",Q1564=J1564),Q1564,X1564)),0)),"")</f>
        <v/>
      </c>
      <c r="AW1564" s="113" t="str">
        <f>IF(D1564&lt;&gt;"",IF(COUNTIF($D$12:$D1564,$D1564)&gt;1,0,IF(SUM(P1564,W1564,AD1564)&gt;0,IF(AND(X1564="",OR(Q1564&lt;&gt;"",J1564&lt;&gt;"")),IF(Q1564&lt;&gt;"",Q1564,IF(J1564&lt;&gt;"",J1564,0)),IF(AND(Q1564&lt;&gt;"",J1564&lt;&gt;"",Q1564=J1564),Q1564,X1564)),0)),"")</f>
        <v/>
      </c>
      <c r="AX1564" s="68" t="str">
        <f t="shared" si="509"/>
        <v/>
      </c>
      <c r="AY1564" s="68" t="str">
        <f t="shared" si="510"/>
        <v/>
      </c>
      <c r="AZ1564" s="68" t="str">
        <f t="shared" si="511"/>
        <v/>
      </c>
      <c r="BA1564" s="68" t="str">
        <f t="shared" si="512"/>
        <v/>
      </c>
      <c r="BB1564" s="68" t="str">
        <f t="shared" si="513"/>
        <v/>
      </c>
      <c r="BC1564" s="68" t="str">
        <f t="shared" si="514"/>
        <v/>
      </c>
      <c r="BD1564" s="68" t="str">
        <f t="shared" si="515"/>
        <v/>
      </c>
      <c r="BE1564" s="62" t="str">
        <f t="shared" si="516"/>
        <v/>
      </c>
      <c r="BF1564" s="62" t="str">
        <f t="shared" si="517"/>
        <v/>
      </c>
      <c r="BG1564" s="62"/>
      <c r="BH1564" s="62" t="str">
        <f t="shared" si="518"/>
        <v/>
      </c>
      <c r="BI1564" s="62" t="str">
        <f t="shared" si="519"/>
        <v/>
      </c>
      <c r="BJ1564" s="114"/>
      <c r="BK1564" s="62" t="str">
        <f t="shared" si="520"/>
        <v/>
      </c>
      <c r="BL1564" s="62" t="str">
        <f t="shared" si="521"/>
        <v/>
      </c>
      <c r="BM1564" s="62" t="str">
        <f t="shared" si="522"/>
        <v/>
      </c>
      <c r="BN1564" s="62" t="str">
        <f t="shared" si="523"/>
        <v/>
      </c>
      <c r="BO1564" s="62" t="str">
        <f t="shared" si="524"/>
        <v/>
      </c>
      <c r="BP1564" s="62" t="str">
        <f t="shared" si="525"/>
        <v/>
      </c>
      <c r="BQ1564" s="96"/>
      <c r="BR1564" s="96"/>
      <c r="BS1564" s="96"/>
      <c r="BT1564" s="96"/>
      <c r="BU1564" s="96"/>
      <c r="BV1564" s="96"/>
      <c r="BW1564" s="96"/>
      <c r="BX1564" s="96"/>
      <c r="BY1564" s="96"/>
      <c r="BZ1564" s="96"/>
      <c r="CA1564" s="96"/>
      <c r="CB1564" s="96"/>
      <c r="CC1564" s="96"/>
      <c r="CD1564" s="96"/>
      <c r="CE1564" s="96"/>
      <c r="CF1564" s="96"/>
      <c r="CG1564" s="96"/>
      <c r="CH1564" s="96"/>
      <c r="CI1564" s="96"/>
      <c r="CJ1564" s="96"/>
      <c r="CK1564" s="96"/>
      <c r="CL1564" s="96"/>
      <c r="CM1564" s="96"/>
      <c r="CN1564" s="96"/>
      <c r="CO1564" s="96"/>
      <c r="CP1564" s="96"/>
      <c r="CQ1564" s="96"/>
      <c r="CR1564" s="96"/>
      <c r="CS1564" s="96"/>
    </row>
    <row r="1565" spans="1:97" ht="18.75" customHeight="1" x14ac:dyDescent="0.2">
      <c r="A1565" s="3">
        <f t="shared" si="526"/>
        <v>1553</v>
      </c>
      <c r="B1565" s="263"/>
      <c r="C1565" s="263"/>
      <c r="D1565" s="263"/>
      <c r="E1565" s="259"/>
      <c r="F1565" s="259"/>
      <c r="G1565" s="43"/>
      <c r="H1565" s="264"/>
      <c r="I1565" s="261"/>
      <c r="J1565" s="106"/>
      <c r="K1565" s="247"/>
      <c r="L1565" s="247"/>
      <c r="M1565" s="247"/>
      <c r="N1565" s="248" t="str">
        <f>IF(AND(K1565&lt;&gt;"",L1565&lt;&gt;"",J1565&lt;&gt;""),ROUND(MIN(IF(OR(J1565="OZZ",J1565="ZZ"),5000,17300),TRUNC(0.75*(SUMIF($D$12:$D1565,$D1565,K$12:K1565)+SUMIF($D$12:$D1565,$D1565,L$12:L1565)),2)) - SUMIF($D$12:$D1564,$D1565,N$12:N1564),2),"")</f>
        <v/>
      </c>
      <c r="O1565" s="249" t="str">
        <f>IF(AND(K1565&lt;&gt;"",L1565&lt;&gt;"",M1565&lt;&gt;"",J1565&lt;&gt;"",AH1565&lt;&gt;""),IF(OR(J1565="OZZ",J1565="ZZ"),ROUND(0-SUMIF($D$12:$D1564,$D1565,O$12:O1564),2),IF(M1565=0,0,ROUND(MIN(MIN(17300,TRUNC(0.75*(SUMIF($D$12:$D$2012,$D1565,K$12:K$2012)+SUMIF($D$12:$D$2012,$D1565,L$12:L$2012)),2)+SUMIF($D$12:$D1565,$D1565,AH$12:AH1565))-SUMIF($D$12:$D1564,$D1565,O$12:O1564)-SUMIF($D$12:$D$2012,$D1565,N$12:N$2012),AH1565),2))),"")</f>
        <v/>
      </c>
      <c r="P1565" s="250" t="str">
        <f>IF(J1565&lt;&gt;"",1000 - SUMIF($D$12:$D1564,$D1565,P$12:P1564),"")</f>
        <v/>
      </c>
      <c r="Q1565" s="106"/>
      <c r="R1565" s="247"/>
      <c r="S1565" s="247"/>
      <c r="T1565" s="247"/>
      <c r="U1565" s="248" t="str">
        <f>IF(AND(R1565&lt;&gt;"",S1565&lt;&gt;"",Q1565&lt;&gt;""),ROUND(MIN(IF(OR(Q1565="OZZ",Q1565="ZZ"),5000,17300),TRUNC(0.75*(SUMIF($D$12:$D1565,$D1565,R$12:R1565)+SUMIF($D$12:$D1565,$D1565,S$12:S1565)),2)) - SUMIF($D$12:$D1564,$D1565,U$12:U1564),2),"")</f>
        <v/>
      </c>
      <c r="V1565" s="248" t="str">
        <f>IF(AND(R1565&lt;&gt;"",S1565&lt;&gt;"",T1565&lt;&gt;"",Q1565&lt;&gt;"",AL1565&lt;&gt;""),IF(OR(Q1565="OZZ",Q1565="ZZ"),ROUND(0-SUMIF($D$12:$D1564,$D1565,V$12:V1564),2),IF(T1565=0,0,ROUND(MIN(MIN(17300,TRUNC(0.75*(SUMIF($D$12:$D$2012,$D1565,R$12:R$2012)+SUMIF($D$12:$D$2012,$D1565,S$12:S$2012)),2)+SUMIF($D$12:$D1565,$D1565,AL$12:AL1565))-SUMIF($D$12:$D1564,$D1565,V$12:V1564)-SUMIF($D$12:$D$2012,$D1565,U$12:U$2012),AL1565),2))),"")</f>
        <v/>
      </c>
      <c r="W1565" s="250" t="str">
        <f>IF(Q1565&lt;&gt;"",1000 - SUMIF($D$12:$D1564,$D1565,W$12:W1564),"")</f>
        <v/>
      </c>
      <c r="X1565" s="106"/>
      <c r="Y1565" s="247"/>
      <c r="Z1565" s="247"/>
      <c r="AA1565" s="247"/>
      <c r="AB1565" s="248" t="str">
        <f>IF(AND(Y1565&lt;&gt;"",Z1565&lt;&gt;"",X1565&lt;&gt;""),ROUND(MIN(IF(OR(X1565="OZZ",X1565="ZZ"),5000,17300),TRUNC(0.75*(SUMIF($D$12:$D1565,$D1565,Y$12:Y1565)+SUMIF($D$12:$D1565,$D1565,Z$12:Z1565)),2)) - SUMIF($D$12:$D1564,$D1565,AB$12:AB1564),2),"")</f>
        <v/>
      </c>
      <c r="AC1565" s="251" t="str">
        <f>IF(AND(Y1565&lt;&gt;"",Z1565&lt;&gt;"",AA1565&lt;&gt;"",X1565&lt;&gt;"",AP1565&lt;&gt;""),IF(OR(X1565="OZZ",X1565="ZZ"),ROUND(0-SUMIF($D$12:$D1564,$D1565,AC$12:AC1564),2),IF(AA1565=0,0,ROUND(MIN(MIN(17300,TRUNC(0.75*(SUMIF($D$12:$D$2012,$D1565,Y$12:Y$2012)+SUMIF($D$12:$D$2012,$D1565,Z$12:Z$2012)),2)+SUMIF($D$12:$D1565,$D1565,AP$12:AP1565))-SUMIF($D$12:$D1564,$D1565,AC$12:AC1564)-SUMIF($D$12:$D$2012,$D1565,AB$12:AB$2012),AP1565),2))),"")</f>
        <v/>
      </c>
      <c r="AD1565" s="250" t="str">
        <f>IF(X1565&lt;&gt;"",1000 - SUMIF($D$12:$D1564,$D1565,AD$12:AD1564),"")</f>
        <v/>
      </c>
      <c r="AE1565" s="252"/>
      <c r="AF1565" s="253"/>
      <c r="AG1565" s="254"/>
      <c r="AH1565" s="255" t="str">
        <f t="shared" si="506"/>
        <v/>
      </c>
      <c r="AI1565" s="256"/>
      <c r="AJ1565" s="253"/>
      <c r="AK1565" s="254"/>
      <c r="AL1565" s="255" t="str">
        <f t="shared" si="507"/>
        <v/>
      </c>
      <c r="AM1565" s="256"/>
      <c r="AN1565" s="253"/>
      <c r="AO1565" s="254"/>
      <c r="AP1565" s="255" t="str">
        <f t="shared" si="508"/>
        <v/>
      </c>
      <c r="AQ1565" s="68"/>
      <c r="AR1565" s="68"/>
      <c r="AS1565" s="115"/>
      <c r="AT1565" s="68"/>
      <c r="AU1565" s="113" t="str">
        <f>IF(D1565&lt;&gt; "", IF(COUNTIF($D$12:$D1565,$D1565)&gt;1,0,IF(SUM(N1565,U1565,AB1565)&gt;0,IF(AND(X1565="",OR(Q1565&lt;&gt;"",J1565&lt;&gt;"")),IF(Q1565&lt;&gt;"",Q1565,IF(J1565&lt;&gt;"",J1565,0)),IF(AND(Q1565&lt;&gt;"",J1565&lt;&gt;"",Q1565=J1565),Q1565,X1565)),0)),"")</f>
        <v/>
      </c>
      <c r="AV1565" s="113" t="str">
        <f>IF(D1565&lt;&gt;"",IF(COUNTIF($D$12:$D1565,$D1565)&gt;1,0,IF(SUM(O1565,V1565,AC1565)&gt;0,IF(AND(X1565="",OR(Q1565&lt;&gt;"",J1565&lt;&gt;"")),IF(Q1565&lt;&gt;"",Q1565,IF(J1565&lt;&gt;"",J1565,0)),IF(AND(Q1565&lt;&gt;"",J1565&lt;&gt;"",Q1565=J1565),Q1565,X1565)),0)),"")</f>
        <v/>
      </c>
      <c r="AW1565" s="113" t="str">
        <f>IF(D1565&lt;&gt;"",IF(COUNTIF($D$12:$D1565,$D1565)&gt;1,0,IF(SUM(P1565,W1565,AD1565)&gt;0,IF(AND(X1565="",OR(Q1565&lt;&gt;"",J1565&lt;&gt;"")),IF(Q1565&lt;&gt;"",Q1565,IF(J1565&lt;&gt;"",J1565,0)),IF(AND(Q1565&lt;&gt;"",J1565&lt;&gt;"",Q1565=J1565),Q1565,X1565)),0)),"")</f>
        <v/>
      </c>
      <c r="AX1565" s="68" t="str">
        <f t="shared" si="509"/>
        <v/>
      </c>
      <c r="AY1565" s="68" t="str">
        <f t="shared" si="510"/>
        <v/>
      </c>
      <c r="AZ1565" s="68" t="str">
        <f t="shared" si="511"/>
        <v/>
      </c>
      <c r="BA1565" s="68" t="str">
        <f t="shared" si="512"/>
        <v/>
      </c>
      <c r="BB1565" s="68" t="str">
        <f t="shared" si="513"/>
        <v/>
      </c>
      <c r="BC1565" s="68" t="str">
        <f t="shared" si="514"/>
        <v/>
      </c>
      <c r="BD1565" s="68" t="str">
        <f t="shared" si="515"/>
        <v/>
      </c>
      <c r="BE1565" s="62" t="str">
        <f t="shared" si="516"/>
        <v/>
      </c>
      <c r="BF1565" s="62" t="str">
        <f t="shared" si="517"/>
        <v/>
      </c>
      <c r="BG1565" s="62"/>
      <c r="BH1565" s="62" t="str">
        <f t="shared" si="518"/>
        <v/>
      </c>
      <c r="BI1565" s="62" t="str">
        <f t="shared" si="519"/>
        <v/>
      </c>
      <c r="BJ1565" s="114"/>
      <c r="BK1565" s="62" t="str">
        <f t="shared" si="520"/>
        <v/>
      </c>
      <c r="BL1565" s="62" t="str">
        <f t="shared" si="521"/>
        <v/>
      </c>
      <c r="BM1565" s="62" t="str">
        <f t="shared" si="522"/>
        <v/>
      </c>
      <c r="BN1565" s="62" t="str">
        <f t="shared" si="523"/>
        <v/>
      </c>
      <c r="BO1565" s="62" t="str">
        <f t="shared" si="524"/>
        <v/>
      </c>
      <c r="BP1565" s="62" t="str">
        <f t="shared" si="525"/>
        <v/>
      </c>
      <c r="BQ1565" s="96"/>
      <c r="BR1565" s="96"/>
      <c r="BS1565" s="96"/>
      <c r="BT1565" s="96"/>
      <c r="BU1565" s="96"/>
      <c r="BV1565" s="96"/>
      <c r="BW1565" s="96"/>
      <c r="BX1565" s="96"/>
      <c r="BY1565" s="96"/>
      <c r="BZ1565" s="96"/>
      <c r="CA1565" s="96"/>
      <c r="CB1565" s="96"/>
      <c r="CC1565" s="96"/>
      <c r="CD1565" s="96"/>
      <c r="CE1565" s="96"/>
      <c r="CF1565" s="96"/>
      <c r="CG1565" s="96"/>
      <c r="CH1565" s="96"/>
      <c r="CI1565" s="96"/>
      <c r="CJ1565" s="96"/>
      <c r="CK1565" s="96"/>
      <c r="CL1565" s="96"/>
      <c r="CM1565" s="96"/>
      <c r="CN1565" s="96"/>
      <c r="CO1565" s="96"/>
      <c r="CP1565" s="96"/>
      <c r="CQ1565" s="96"/>
      <c r="CR1565" s="96"/>
      <c r="CS1565" s="96"/>
    </row>
    <row r="1566" spans="1:97" ht="18.75" customHeight="1" x14ac:dyDescent="0.2">
      <c r="A1566" s="3">
        <f t="shared" si="526"/>
        <v>1554</v>
      </c>
      <c r="B1566" s="263"/>
      <c r="C1566" s="263"/>
      <c r="D1566" s="263"/>
      <c r="E1566" s="259"/>
      <c r="F1566" s="259"/>
      <c r="G1566" s="43"/>
      <c r="H1566" s="264"/>
      <c r="I1566" s="261"/>
      <c r="J1566" s="106"/>
      <c r="K1566" s="247"/>
      <c r="L1566" s="247"/>
      <c r="M1566" s="247"/>
      <c r="N1566" s="248" t="str">
        <f>IF(AND(K1566&lt;&gt;"",L1566&lt;&gt;"",J1566&lt;&gt;""),ROUND(MIN(IF(OR(J1566="OZZ",J1566="ZZ"),5000,17300),TRUNC(0.75*(SUMIF($D$12:$D1566,$D1566,K$12:K1566)+SUMIF($D$12:$D1566,$D1566,L$12:L1566)),2)) - SUMIF($D$12:$D1565,$D1566,N$12:N1565),2),"")</f>
        <v/>
      </c>
      <c r="O1566" s="249" t="str">
        <f>IF(AND(K1566&lt;&gt;"",L1566&lt;&gt;"",M1566&lt;&gt;"",J1566&lt;&gt;"",AH1566&lt;&gt;""),IF(OR(J1566="OZZ",J1566="ZZ"),ROUND(0-SUMIF($D$12:$D1565,$D1566,O$12:O1565),2),IF(M1566=0,0,ROUND(MIN(MIN(17300,TRUNC(0.75*(SUMIF($D$12:$D$2012,$D1566,K$12:K$2012)+SUMIF($D$12:$D$2012,$D1566,L$12:L$2012)),2)+SUMIF($D$12:$D1566,$D1566,AH$12:AH1566))-SUMIF($D$12:$D1565,$D1566,O$12:O1565)-SUMIF($D$12:$D$2012,$D1566,N$12:N$2012),AH1566),2))),"")</f>
        <v/>
      </c>
      <c r="P1566" s="250" t="str">
        <f>IF(J1566&lt;&gt;"",1000 - SUMIF($D$12:$D1565,$D1566,P$12:P1565),"")</f>
        <v/>
      </c>
      <c r="Q1566" s="106"/>
      <c r="R1566" s="247"/>
      <c r="S1566" s="247"/>
      <c r="T1566" s="247"/>
      <c r="U1566" s="248" t="str">
        <f>IF(AND(R1566&lt;&gt;"",S1566&lt;&gt;"",Q1566&lt;&gt;""),ROUND(MIN(IF(OR(Q1566="OZZ",Q1566="ZZ"),5000,17300),TRUNC(0.75*(SUMIF($D$12:$D1566,$D1566,R$12:R1566)+SUMIF($D$12:$D1566,$D1566,S$12:S1566)),2)) - SUMIF($D$12:$D1565,$D1566,U$12:U1565),2),"")</f>
        <v/>
      </c>
      <c r="V1566" s="248" t="str">
        <f>IF(AND(R1566&lt;&gt;"",S1566&lt;&gt;"",T1566&lt;&gt;"",Q1566&lt;&gt;"",AL1566&lt;&gt;""),IF(OR(Q1566="OZZ",Q1566="ZZ"),ROUND(0-SUMIF($D$12:$D1565,$D1566,V$12:V1565),2),IF(T1566=0,0,ROUND(MIN(MIN(17300,TRUNC(0.75*(SUMIF($D$12:$D$2012,$D1566,R$12:R$2012)+SUMIF($D$12:$D$2012,$D1566,S$12:S$2012)),2)+SUMIF($D$12:$D1566,$D1566,AL$12:AL1566))-SUMIF($D$12:$D1565,$D1566,V$12:V1565)-SUMIF($D$12:$D$2012,$D1566,U$12:U$2012),AL1566),2))),"")</f>
        <v/>
      </c>
      <c r="W1566" s="250" t="str">
        <f>IF(Q1566&lt;&gt;"",1000 - SUMIF($D$12:$D1565,$D1566,W$12:W1565),"")</f>
        <v/>
      </c>
      <c r="X1566" s="106"/>
      <c r="Y1566" s="247"/>
      <c r="Z1566" s="247"/>
      <c r="AA1566" s="247"/>
      <c r="AB1566" s="248" t="str">
        <f>IF(AND(Y1566&lt;&gt;"",Z1566&lt;&gt;"",X1566&lt;&gt;""),ROUND(MIN(IF(OR(X1566="OZZ",X1566="ZZ"),5000,17300),TRUNC(0.75*(SUMIF($D$12:$D1566,$D1566,Y$12:Y1566)+SUMIF($D$12:$D1566,$D1566,Z$12:Z1566)),2)) - SUMIF($D$12:$D1565,$D1566,AB$12:AB1565),2),"")</f>
        <v/>
      </c>
      <c r="AC1566" s="251" t="str">
        <f>IF(AND(Y1566&lt;&gt;"",Z1566&lt;&gt;"",AA1566&lt;&gt;"",X1566&lt;&gt;"",AP1566&lt;&gt;""),IF(OR(X1566="OZZ",X1566="ZZ"),ROUND(0-SUMIF($D$12:$D1565,$D1566,AC$12:AC1565),2),IF(AA1566=0,0,ROUND(MIN(MIN(17300,TRUNC(0.75*(SUMIF($D$12:$D$2012,$D1566,Y$12:Y$2012)+SUMIF($D$12:$D$2012,$D1566,Z$12:Z$2012)),2)+SUMIF($D$12:$D1566,$D1566,AP$12:AP1566))-SUMIF($D$12:$D1565,$D1566,AC$12:AC1565)-SUMIF($D$12:$D$2012,$D1566,AB$12:AB$2012),AP1566),2))),"")</f>
        <v/>
      </c>
      <c r="AD1566" s="250" t="str">
        <f>IF(X1566&lt;&gt;"",1000 - SUMIF($D$12:$D1565,$D1566,AD$12:AD1565),"")</f>
        <v/>
      </c>
      <c r="AE1566" s="252"/>
      <c r="AF1566" s="253"/>
      <c r="AG1566" s="254"/>
      <c r="AH1566" s="255" t="str">
        <f t="shared" si="506"/>
        <v/>
      </c>
      <c r="AI1566" s="256"/>
      <c r="AJ1566" s="253"/>
      <c r="AK1566" s="254"/>
      <c r="AL1566" s="255" t="str">
        <f t="shared" si="507"/>
        <v/>
      </c>
      <c r="AM1566" s="256"/>
      <c r="AN1566" s="253"/>
      <c r="AO1566" s="254"/>
      <c r="AP1566" s="255" t="str">
        <f t="shared" si="508"/>
        <v/>
      </c>
      <c r="AQ1566" s="68"/>
      <c r="AR1566" s="68"/>
      <c r="AS1566" s="115"/>
      <c r="AT1566" s="68"/>
      <c r="AU1566" s="113" t="str">
        <f>IF(D1566&lt;&gt; "", IF(COUNTIF($D$12:$D1566,$D1566)&gt;1,0,IF(SUM(N1566,U1566,AB1566)&gt;0,IF(AND(X1566="",OR(Q1566&lt;&gt;"",J1566&lt;&gt;"")),IF(Q1566&lt;&gt;"",Q1566,IF(J1566&lt;&gt;"",J1566,0)),IF(AND(Q1566&lt;&gt;"",J1566&lt;&gt;"",Q1566=J1566),Q1566,X1566)),0)),"")</f>
        <v/>
      </c>
      <c r="AV1566" s="113" t="str">
        <f>IF(D1566&lt;&gt;"",IF(COUNTIF($D$12:$D1566,$D1566)&gt;1,0,IF(SUM(O1566,V1566,AC1566)&gt;0,IF(AND(X1566="",OR(Q1566&lt;&gt;"",J1566&lt;&gt;"")),IF(Q1566&lt;&gt;"",Q1566,IF(J1566&lt;&gt;"",J1566,0)),IF(AND(Q1566&lt;&gt;"",J1566&lt;&gt;"",Q1566=J1566),Q1566,X1566)),0)),"")</f>
        <v/>
      </c>
      <c r="AW1566" s="113" t="str">
        <f>IF(D1566&lt;&gt;"",IF(COUNTIF($D$12:$D1566,$D1566)&gt;1,0,IF(SUM(P1566,W1566,AD1566)&gt;0,IF(AND(X1566="",OR(Q1566&lt;&gt;"",J1566&lt;&gt;"")),IF(Q1566&lt;&gt;"",Q1566,IF(J1566&lt;&gt;"",J1566,0)),IF(AND(Q1566&lt;&gt;"",J1566&lt;&gt;"",Q1566=J1566),Q1566,X1566)),0)),"")</f>
        <v/>
      </c>
      <c r="AX1566" s="68" t="str">
        <f t="shared" si="509"/>
        <v/>
      </c>
      <c r="AY1566" s="68" t="str">
        <f t="shared" si="510"/>
        <v/>
      </c>
      <c r="AZ1566" s="68" t="str">
        <f t="shared" si="511"/>
        <v/>
      </c>
      <c r="BA1566" s="68" t="str">
        <f t="shared" si="512"/>
        <v/>
      </c>
      <c r="BB1566" s="68" t="str">
        <f t="shared" si="513"/>
        <v/>
      </c>
      <c r="BC1566" s="68" t="str">
        <f t="shared" si="514"/>
        <v/>
      </c>
      <c r="BD1566" s="68" t="str">
        <f t="shared" si="515"/>
        <v/>
      </c>
      <c r="BE1566" s="62" t="str">
        <f t="shared" si="516"/>
        <v/>
      </c>
      <c r="BF1566" s="62" t="str">
        <f t="shared" si="517"/>
        <v/>
      </c>
      <c r="BG1566" s="62"/>
      <c r="BH1566" s="62" t="str">
        <f t="shared" si="518"/>
        <v/>
      </c>
      <c r="BI1566" s="62" t="str">
        <f t="shared" si="519"/>
        <v/>
      </c>
      <c r="BJ1566" s="114"/>
      <c r="BK1566" s="62" t="str">
        <f t="shared" si="520"/>
        <v/>
      </c>
      <c r="BL1566" s="62" t="str">
        <f t="shared" si="521"/>
        <v/>
      </c>
      <c r="BM1566" s="62" t="str">
        <f t="shared" si="522"/>
        <v/>
      </c>
      <c r="BN1566" s="62" t="str">
        <f t="shared" si="523"/>
        <v/>
      </c>
      <c r="BO1566" s="62" t="str">
        <f t="shared" si="524"/>
        <v/>
      </c>
      <c r="BP1566" s="62" t="str">
        <f t="shared" si="525"/>
        <v/>
      </c>
      <c r="BQ1566" s="96"/>
      <c r="BR1566" s="96"/>
      <c r="BS1566" s="96"/>
      <c r="BT1566" s="96"/>
      <c r="BU1566" s="96"/>
      <c r="BV1566" s="96"/>
      <c r="BW1566" s="96"/>
      <c r="BX1566" s="96"/>
      <c r="BY1566" s="96"/>
      <c r="BZ1566" s="96"/>
      <c r="CA1566" s="96"/>
      <c r="CB1566" s="96"/>
      <c r="CC1566" s="96"/>
      <c r="CD1566" s="96"/>
      <c r="CE1566" s="96"/>
      <c r="CF1566" s="96"/>
      <c r="CG1566" s="96"/>
      <c r="CH1566" s="96"/>
      <c r="CI1566" s="96"/>
      <c r="CJ1566" s="96"/>
      <c r="CK1566" s="96"/>
      <c r="CL1566" s="96"/>
      <c r="CM1566" s="96"/>
      <c r="CN1566" s="96"/>
      <c r="CO1566" s="96"/>
      <c r="CP1566" s="96"/>
      <c r="CQ1566" s="96"/>
      <c r="CR1566" s="96"/>
      <c r="CS1566" s="96"/>
    </row>
    <row r="1567" spans="1:97" ht="18.75" customHeight="1" x14ac:dyDescent="0.2">
      <c r="A1567" s="3">
        <f t="shared" si="526"/>
        <v>1555</v>
      </c>
      <c r="B1567" s="263"/>
      <c r="C1567" s="263"/>
      <c r="D1567" s="263"/>
      <c r="E1567" s="259"/>
      <c r="F1567" s="259"/>
      <c r="G1567" s="43"/>
      <c r="H1567" s="264"/>
      <c r="I1567" s="261"/>
      <c r="J1567" s="106"/>
      <c r="K1567" s="247"/>
      <c r="L1567" s="247"/>
      <c r="M1567" s="247"/>
      <c r="N1567" s="248" t="str">
        <f>IF(AND(K1567&lt;&gt;"",L1567&lt;&gt;"",J1567&lt;&gt;""),ROUND(MIN(IF(OR(J1567="OZZ",J1567="ZZ"),5000,17300),TRUNC(0.75*(SUMIF($D$12:$D1567,$D1567,K$12:K1567)+SUMIF($D$12:$D1567,$D1567,L$12:L1567)),2)) - SUMIF($D$12:$D1566,$D1567,N$12:N1566),2),"")</f>
        <v/>
      </c>
      <c r="O1567" s="249" t="str">
        <f>IF(AND(K1567&lt;&gt;"",L1567&lt;&gt;"",M1567&lt;&gt;"",J1567&lt;&gt;"",AH1567&lt;&gt;""),IF(OR(J1567="OZZ",J1567="ZZ"),ROUND(0-SUMIF($D$12:$D1566,$D1567,O$12:O1566),2),IF(M1567=0,0,ROUND(MIN(MIN(17300,TRUNC(0.75*(SUMIF($D$12:$D$2012,$D1567,K$12:K$2012)+SUMIF($D$12:$D$2012,$D1567,L$12:L$2012)),2)+SUMIF($D$12:$D1567,$D1567,AH$12:AH1567))-SUMIF($D$12:$D1566,$D1567,O$12:O1566)-SUMIF($D$12:$D$2012,$D1567,N$12:N$2012),AH1567),2))),"")</f>
        <v/>
      </c>
      <c r="P1567" s="250" t="str">
        <f>IF(J1567&lt;&gt;"",1000 - SUMIF($D$12:$D1566,$D1567,P$12:P1566),"")</f>
        <v/>
      </c>
      <c r="Q1567" s="106"/>
      <c r="R1567" s="247"/>
      <c r="S1567" s="247"/>
      <c r="T1567" s="247"/>
      <c r="U1567" s="248" t="str">
        <f>IF(AND(R1567&lt;&gt;"",S1567&lt;&gt;"",Q1567&lt;&gt;""),ROUND(MIN(IF(OR(Q1567="OZZ",Q1567="ZZ"),5000,17300),TRUNC(0.75*(SUMIF($D$12:$D1567,$D1567,R$12:R1567)+SUMIF($D$12:$D1567,$D1567,S$12:S1567)),2)) - SUMIF($D$12:$D1566,$D1567,U$12:U1566),2),"")</f>
        <v/>
      </c>
      <c r="V1567" s="248" t="str">
        <f>IF(AND(R1567&lt;&gt;"",S1567&lt;&gt;"",T1567&lt;&gt;"",Q1567&lt;&gt;"",AL1567&lt;&gt;""),IF(OR(Q1567="OZZ",Q1567="ZZ"),ROUND(0-SUMIF($D$12:$D1566,$D1567,V$12:V1566),2),IF(T1567=0,0,ROUND(MIN(MIN(17300,TRUNC(0.75*(SUMIF($D$12:$D$2012,$D1567,R$12:R$2012)+SUMIF($D$12:$D$2012,$D1567,S$12:S$2012)),2)+SUMIF($D$12:$D1567,$D1567,AL$12:AL1567))-SUMIF($D$12:$D1566,$D1567,V$12:V1566)-SUMIF($D$12:$D$2012,$D1567,U$12:U$2012),AL1567),2))),"")</f>
        <v/>
      </c>
      <c r="W1567" s="250" t="str">
        <f>IF(Q1567&lt;&gt;"",1000 - SUMIF($D$12:$D1566,$D1567,W$12:W1566),"")</f>
        <v/>
      </c>
      <c r="X1567" s="106"/>
      <c r="Y1567" s="247"/>
      <c r="Z1567" s="247"/>
      <c r="AA1567" s="247"/>
      <c r="AB1567" s="248" t="str">
        <f>IF(AND(Y1567&lt;&gt;"",Z1567&lt;&gt;"",X1567&lt;&gt;""),ROUND(MIN(IF(OR(X1567="OZZ",X1567="ZZ"),5000,17300),TRUNC(0.75*(SUMIF($D$12:$D1567,$D1567,Y$12:Y1567)+SUMIF($D$12:$D1567,$D1567,Z$12:Z1567)),2)) - SUMIF($D$12:$D1566,$D1567,AB$12:AB1566),2),"")</f>
        <v/>
      </c>
      <c r="AC1567" s="251" t="str">
        <f>IF(AND(Y1567&lt;&gt;"",Z1567&lt;&gt;"",AA1567&lt;&gt;"",X1567&lt;&gt;"",AP1567&lt;&gt;""),IF(OR(X1567="OZZ",X1567="ZZ"),ROUND(0-SUMIF($D$12:$D1566,$D1567,AC$12:AC1566),2),IF(AA1567=0,0,ROUND(MIN(MIN(17300,TRUNC(0.75*(SUMIF($D$12:$D$2012,$D1567,Y$12:Y$2012)+SUMIF($D$12:$D$2012,$D1567,Z$12:Z$2012)),2)+SUMIF($D$12:$D1567,$D1567,AP$12:AP1567))-SUMIF($D$12:$D1566,$D1567,AC$12:AC1566)-SUMIF($D$12:$D$2012,$D1567,AB$12:AB$2012),AP1567),2))),"")</f>
        <v/>
      </c>
      <c r="AD1567" s="250" t="str">
        <f>IF(X1567&lt;&gt;"",1000 - SUMIF($D$12:$D1566,$D1567,AD$12:AD1566),"")</f>
        <v/>
      </c>
      <c r="AE1567" s="252"/>
      <c r="AF1567" s="253"/>
      <c r="AG1567" s="254"/>
      <c r="AH1567" s="255" t="str">
        <f t="shared" si="506"/>
        <v/>
      </c>
      <c r="AI1567" s="256"/>
      <c r="AJ1567" s="253"/>
      <c r="AK1567" s="254"/>
      <c r="AL1567" s="255" t="str">
        <f t="shared" si="507"/>
        <v/>
      </c>
      <c r="AM1567" s="256"/>
      <c r="AN1567" s="253"/>
      <c r="AO1567" s="254"/>
      <c r="AP1567" s="255" t="str">
        <f t="shared" si="508"/>
        <v/>
      </c>
      <c r="AQ1567" s="68"/>
      <c r="AR1567" s="68"/>
      <c r="AS1567" s="115"/>
      <c r="AT1567" s="68"/>
      <c r="AU1567" s="113" t="str">
        <f>IF(D1567&lt;&gt; "", IF(COUNTIF($D$12:$D1567,$D1567)&gt;1,0,IF(SUM(N1567,U1567,AB1567)&gt;0,IF(AND(X1567="",OR(Q1567&lt;&gt;"",J1567&lt;&gt;"")),IF(Q1567&lt;&gt;"",Q1567,IF(J1567&lt;&gt;"",J1567,0)),IF(AND(Q1567&lt;&gt;"",J1567&lt;&gt;"",Q1567=J1567),Q1567,X1567)),0)),"")</f>
        <v/>
      </c>
      <c r="AV1567" s="113" t="str">
        <f>IF(D1567&lt;&gt;"",IF(COUNTIF($D$12:$D1567,$D1567)&gt;1,0,IF(SUM(O1567,V1567,AC1567)&gt;0,IF(AND(X1567="",OR(Q1567&lt;&gt;"",J1567&lt;&gt;"")),IF(Q1567&lt;&gt;"",Q1567,IF(J1567&lt;&gt;"",J1567,0)),IF(AND(Q1567&lt;&gt;"",J1567&lt;&gt;"",Q1567=J1567),Q1567,X1567)),0)),"")</f>
        <v/>
      </c>
      <c r="AW1567" s="113" t="str">
        <f>IF(D1567&lt;&gt;"",IF(COUNTIF($D$12:$D1567,$D1567)&gt;1,0,IF(SUM(P1567,W1567,AD1567)&gt;0,IF(AND(X1567="",OR(Q1567&lt;&gt;"",J1567&lt;&gt;"")),IF(Q1567&lt;&gt;"",Q1567,IF(J1567&lt;&gt;"",J1567,0)),IF(AND(Q1567&lt;&gt;"",J1567&lt;&gt;"",Q1567=J1567),Q1567,X1567)),0)),"")</f>
        <v/>
      </c>
      <c r="AX1567" s="68" t="str">
        <f t="shared" si="509"/>
        <v/>
      </c>
      <c r="AY1567" s="68" t="str">
        <f t="shared" si="510"/>
        <v/>
      </c>
      <c r="AZ1567" s="68" t="str">
        <f t="shared" si="511"/>
        <v/>
      </c>
      <c r="BA1567" s="68" t="str">
        <f t="shared" si="512"/>
        <v/>
      </c>
      <c r="BB1567" s="68" t="str">
        <f t="shared" si="513"/>
        <v/>
      </c>
      <c r="BC1567" s="68" t="str">
        <f t="shared" si="514"/>
        <v/>
      </c>
      <c r="BD1567" s="68" t="str">
        <f t="shared" si="515"/>
        <v/>
      </c>
      <c r="BE1567" s="62" t="str">
        <f t="shared" si="516"/>
        <v/>
      </c>
      <c r="BF1567" s="62" t="str">
        <f t="shared" si="517"/>
        <v/>
      </c>
      <c r="BG1567" s="62"/>
      <c r="BH1567" s="62" t="str">
        <f t="shared" si="518"/>
        <v/>
      </c>
      <c r="BI1567" s="62" t="str">
        <f t="shared" si="519"/>
        <v/>
      </c>
      <c r="BJ1567" s="114"/>
      <c r="BK1567" s="62" t="str">
        <f t="shared" si="520"/>
        <v/>
      </c>
      <c r="BL1567" s="62" t="str">
        <f t="shared" si="521"/>
        <v/>
      </c>
      <c r="BM1567" s="62" t="str">
        <f t="shared" si="522"/>
        <v/>
      </c>
      <c r="BN1567" s="62" t="str">
        <f t="shared" si="523"/>
        <v/>
      </c>
      <c r="BO1567" s="62" t="str">
        <f t="shared" si="524"/>
        <v/>
      </c>
      <c r="BP1567" s="62" t="str">
        <f t="shared" si="525"/>
        <v/>
      </c>
      <c r="BQ1567" s="96"/>
      <c r="BR1567" s="96"/>
      <c r="BS1567" s="96"/>
      <c r="BT1567" s="96"/>
      <c r="BU1567" s="96"/>
      <c r="BV1567" s="96"/>
      <c r="BW1567" s="96"/>
      <c r="BX1567" s="96"/>
      <c r="BY1567" s="96"/>
      <c r="BZ1567" s="96"/>
      <c r="CA1567" s="96"/>
      <c r="CB1567" s="96"/>
      <c r="CC1567" s="96"/>
      <c r="CD1567" s="96"/>
      <c r="CE1567" s="96"/>
      <c r="CF1567" s="96"/>
      <c r="CG1567" s="96"/>
      <c r="CH1567" s="96"/>
      <c r="CI1567" s="96"/>
      <c r="CJ1567" s="96"/>
      <c r="CK1567" s="96"/>
      <c r="CL1567" s="96"/>
      <c r="CM1567" s="96"/>
      <c r="CN1567" s="96"/>
      <c r="CO1567" s="96"/>
      <c r="CP1567" s="96"/>
      <c r="CQ1567" s="96"/>
      <c r="CR1567" s="96"/>
      <c r="CS1567" s="96"/>
    </row>
    <row r="1568" spans="1:97" ht="18.75" customHeight="1" x14ac:dyDescent="0.2">
      <c r="A1568" s="3">
        <f t="shared" si="526"/>
        <v>1556</v>
      </c>
      <c r="B1568" s="263"/>
      <c r="C1568" s="263"/>
      <c r="D1568" s="263"/>
      <c r="E1568" s="259"/>
      <c r="F1568" s="259"/>
      <c r="G1568" s="43"/>
      <c r="H1568" s="264"/>
      <c r="I1568" s="261"/>
      <c r="J1568" s="106"/>
      <c r="K1568" s="247"/>
      <c r="L1568" s="247"/>
      <c r="M1568" s="247"/>
      <c r="N1568" s="248" t="str">
        <f>IF(AND(K1568&lt;&gt;"",L1568&lt;&gt;"",J1568&lt;&gt;""),ROUND(MIN(IF(OR(J1568="OZZ",J1568="ZZ"),5000,17300),TRUNC(0.75*(SUMIF($D$12:$D1568,$D1568,K$12:K1568)+SUMIF($D$12:$D1568,$D1568,L$12:L1568)),2)) - SUMIF($D$12:$D1567,$D1568,N$12:N1567),2),"")</f>
        <v/>
      </c>
      <c r="O1568" s="249" t="str">
        <f>IF(AND(K1568&lt;&gt;"",L1568&lt;&gt;"",M1568&lt;&gt;"",J1568&lt;&gt;"",AH1568&lt;&gt;""),IF(OR(J1568="OZZ",J1568="ZZ"),ROUND(0-SUMIF($D$12:$D1567,$D1568,O$12:O1567),2),IF(M1568=0,0,ROUND(MIN(MIN(17300,TRUNC(0.75*(SUMIF($D$12:$D$2012,$D1568,K$12:K$2012)+SUMIF($D$12:$D$2012,$D1568,L$12:L$2012)),2)+SUMIF($D$12:$D1568,$D1568,AH$12:AH1568))-SUMIF($D$12:$D1567,$D1568,O$12:O1567)-SUMIF($D$12:$D$2012,$D1568,N$12:N$2012),AH1568),2))),"")</f>
        <v/>
      </c>
      <c r="P1568" s="250" t="str">
        <f>IF(J1568&lt;&gt;"",1000 - SUMIF($D$12:$D1567,$D1568,P$12:P1567),"")</f>
        <v/>
      </c>
      <c r="Q1568" s="106"/>
      <c r="R1568" s="247"/>
      <c r="S1568" s="247"/>
      <c r="T1568" s="247"/>
      <c r="U1568" s="248" t="str">
        <f>IF(AND(R1568&lt;&gt;"",S1568&lt;&gt;"",Q1568&lt;&gt;""),ROUND(MIN(IF(OR(Q1568="OZZ",Q1568="ZZ"),5000,17300),TRUNC(0.75*(SUMIF($D$12:$D1568,$D1568,R$12:R1568)+SUMIF($D$12:$D1568,$D1568,S$12:S1568)),2)) - SUMIF($D$12:$D1567,$D1568,U$12:U1567),2),"")</f>
        <v/>
      </c>
      <c r="V1568" s="248" t="str">
        <f>IF(AND(R1568&lt;&gt;"",S1568&lt;&gt;"",T1568&lt;&gt;"",Q1568&lt;&gt;"",AL1568&lt;&gt;""),IF(OR(Q1568="OZZ",Q1568="ZZ"),ROUND(0-SUMIF($D$12:$D1567,$D1568,V$12:V1567),2),IF(T1568=0,0,ROUND(MIN(MIN(17300,TRUNC(0.75*(SUMIF($D$12:$D$2012,$D1568,R$12:R$2012)+SUMIF($D$12:$D$2012,$D1568,S$12:S$2012)),2)+SUMIF($D$12:$D1568,$D1568,AL$12:AL1568))-SUMIF($D$12:$D1567,$D1568,V$12:V1567)-SUMIF($D$12:$D$2012,$D1568,U$12:U$2012),AL1568),2))),"")</f>
        <v/>
      </c>
      <c r="W1568" s="250" t="str">
        <f>IF(Q1568&lt;&gt;"",1000 - SUMIF($D$12:$D1567,$D1568,W$12:W1567),"")</f>
        <v/>
      </c>
      <c r="X1568" s="106"/>
      <c r="Y1568" s="247"/>
      <c r="Z1568" s="247"/>
      <c r="AA1568" s="247"/>
      <c r="AB1568" s="248" t="str">
        <f>IF(AND(Y1568&lt;&gt;"",Z1568&lt;&gt;"",X1568&lt;&gt;""),ROUND(MIN(IF(OR(X1568="OZZ",X1568="ZZ"),5000,17300),TRUNC(0.75*(SUMIF($D$12:$D1568,$D1568,Y$12:Y1568)+SUMIF($D$12:$D1568,$D1568,Z$12:Z1568)),2)) - SUMIF($D$12:$D1567,$D1568,AB$12:AB1567),2),"")</f>
        <v/>
      </c>
      <c r="AC1568" s="251" t="str">
        <f>IF(AND(Y1568&lt;&gt;"",Z1568&lt;&gt;"",AA1568&lt;&gt;"",X1568&lt;&gt;"",AP1568&lt;&gt;""),IF(OR(X1568="OZZ",X1568="ZZ"),ROUND(0-SUMIF($D$12:$D1567,$D1568,AC$12:AC1567),2),IF(AA1568=0,0,ROUND(MIN(MIN(17300,TRUNC(0.75*(SUMIF($D$12:$D$2012,$D1568,Y$12:Y$2012)+SUMIF($D$12:$D$2012,$D1568,Z$12:Z$2012)),2)+SUMIF($D$12:$D1568,$D1568,AP$12:AP1568))-SUMIF($D$12:$D1567,$D1568,AC$12:AC1567)-SUMIF($D$12:$D$2012,$D1568,AB$12:AB$2012),AP1568),2))),"")</f>
        <v/>
      </c>
      <c r="AD1568" s="250" t="str">
        <f>IF(X1568&lt;&gt;"",1000 - SUMIF($D$12:$D1567,$D1568,AD$12:AD1567),"")</f>
        <v/>
      </c>
      <c r="AE1568" s="252"/>
      <c r="AF1568" s="253"/>
      <c r="AG1568" s="254"/>
      <c r="AH1568" s="255" t="str">
        <f t="shared" si="506"/>
        <v/>
      </c>
      <c r="AI1568" s="256"/>
      <c r="AJ1568" s="253"/>
      <c r="AK1568" s="254"/>
      <c r="AL1568" s="255" t="str">
        <f t="shared" si="507"/>
        <v/>
      </c>
      <c r="AM1568" s="256"/>
      <c r="AN1568" s="253"/>
      <c r="AO1568" s="254"/>
      <c r="AP1568" s="255" t="str">
        <f t="shared" si="508"/>
        <v/>
      </c>
      <c r="AQ1568" s="68"/>
      <c r="AR1568" s="68"/>
      <c r="AS1568" s="115"/>
      <c r="AT1568" s="68"/>
      <c r="AU1568" s="113" t="str">
        <f>IF(D1568&lt;&gt; "", IF(COUNTIF($D$12:$D1568,$D1568)&gt;1,0,IF(SUM(N1568,U1568,AB1568)&gt;0,IF(AND(X1568="",OR(Q1568&lt;&gt;"",J1568&lt;&gt;"")),IF(Q1568&lt;&gt;"",Q1568,IF(J1568&lt;&gt;"",J1568,0)),IF(AND(Q1568&lt;&gt;"",J1568&lt;&gt;"",Q1568=J1568),Q1568,X1568)),0)),"")</f>
        <v/>
      </c>
      <c r="AV1568" s="113" t="str">
        <f>IF(D1568&lt;&gt;"",IF(COUNTIF($D$12:$D1568,$D1568)&gt;1,0,IF(SUM(O1568,V1568,AC1568)&gt;0,IF(AND(X1568="",OR(Q1568&lt;&gt;"",J1568&lt;&gt;"")),IF(Q1568&lt;&gt;"",Q1568,IF(J1568&lt;&gt;"",J1568,0)),IF(AND(Q1568&lt;&gt;"",J1568&lt;&gt;"",Q1568=J1568),Q1568,X1568)),0)),"")</f>
        <v/>
      </c>
      <c r="AW1568" s="113" t="str">
        <f>IF(D1568&lt;&gt;"",IF(COUNTIF($D$12:$D1568,$D1568)&gt;1,0,IF(SUM(P1568,W1568,AD1568)&gt;0,IF(AND(X1568="",OR(Q1568&lt;&gt;"",J1568&lt;&gt;"")),IF(Q1568&lt;&gt;"",Q1568,IF(J1568&lt;&gt;"",J1568,0)),IF(AND(Q1568&lt;&gt;"",J1568&lt;&gt;"",Q1568=J1568),Q1568,X1568)),0)),"")</f>
        <v/>
      </c>
      <c r="AX1568" s="68" t="str">
        <f t="shared" si="509"/>
        <v/>
      </c>
      <c r="AY1568" s="68" t="str">
        <f t="shared" si="510"/>
        <v/>
      </c>
      <c r="AZ1568" s="68" t="str">
        <f t="shared" si="511"/>
        <v/>
      </c>
      <c r="BA1568" s="68" t="str">
        <f t="shared" si="512"/>
        <v/>
      </c>
      <c r="BB1568" s="68" t="str">
        <f t="shared" si="513"/>
        <v/>
      </c>
      <c r="BC1568" s="68" t="str">
        <f t="shared" si="514"/>
        <v/>
      </c>
      <c r="BD1568" s="68" t="str">
        <f t="shared" si="515"/>
        <v/>
      </c>
      <c r="BE1568" s="62" t="str">
        <f t="shared" si="516"/>
        <v/>
      </c>
      <c r="BF1568" s="62" t="str">
        <f t="shared" si="517"/>
        <v/>
      </c>
      <c r="BG1568" s="62"/>
      <c r="BH1568" s="62" t="str">
        <f t="shared" si="518"/>
        <v/>
      </c>
      <c r="BI1568" s="62" t="str">
        <f t="shared" si="519"/>
        <v/>
      </c>
      <c r="BJ1568" s="114"/>
      <c r="BK1568" s="62" t="str">
        <f t="shared" si="520"/>
        <v/>
      </c>
      <c r="BL1568" s="62" t="str">
        <f t="shared" si="521"/>
        <v/>
      </c>
      <c r="BM1568" s="62" t="str">
        <f t="shared" si="522"/>
        <v/>
      </c>
      <c r="BN1568" s="62" t="str">
        <f t="shared" si="523"/>
        <v/>
      </c>
      <c r="BO1568" s="62" t="str">
        <f t="shared" si="524"/>
        <v/>
      </c>
      <c r="BP1568" s="62" t="str">
        <f t="shared" si="525"/>
        <v/>
      </c>
      <c r="BQ1568" s="96"/>
      <c r="BR1568" s="96"/>
      <c r="BS1568" s="96"/>
      <c r="BT1568" s="96"/>
      <c r="BU1568" s="96"/>
      <c r="BV1568" s="96"/>
      <c r="BW1568" s="96"/>
      <c r="BX1568" s="96"/>
      <c r="BY1568" s="96"/>
      <c r="BZ1568" s="96"/>
      <c r="CA1568" s="96"/>
      <c r="CB1568" s="96"/>
      <c r="CC1568" s="96"/>
      <c r="CD1568" s="96"/>
      <c r="CE1568" s="96"/>
      <c r="CF1568" s="96"/>
      <c r="CG1568" s="96"/>
      <c r="CH1568" s="96"/>
      <c r="CI1568" s="96"/>
      <c r="CJ1568" s="96"/>
      <c r="CK1568" s="96"/>
      <c r="CL1568" s="96"/>
      <c r="CM1568" s="96"/>
      <c r="CN1568" s="96"/>
      <c r="CO1568" s="96"/>
      <c r="CP1568" s="96"/>
      <c r="CQ1568" s="96"/>
      <c r="CR1568" s="96"/>
      <c r="CS1568" s="96"/>
    </row>
    <row r="1569" spans="1:97" ht="18.75" customHeight="1" x14ac:dyDescent="0.2">
      <c r="A1569" s="3">
        <f t="shared" si="526"/>
        <v>1557</v>
      </c>
      <c r="B1569" s="263"/>
      <c r="C1569" s="263"/>
      <c r="D1569" s="263"/>
      <c r="E1569" s="259"/>
      <c r="F1569" s="259"/>
      <c r="G1569" s="43"/>
      <c r="H1569" s="264"/>
      <c r="I1569" s="261"/>
      <c r="J1569" s="106"/>
      <c r="K1569" s="247"/>
      <c r="L1569" s="247"/>
      <c r="M1569" s="247"/>
      <c r="N1569" s="248" t="str">
        <f>IF(AND(K1569&lt;&gt;"",L1569&lt;&gt;"",J1569&lt;&gt;""),ROUND(MIN(IF(OR(J1569="OZZ",J1569="ZZ"),5000,17300),TRUNC(0.75*(SUMIF($D$12:$D1569,$D1569,K$12:K1569)+SUMIF($D$12:$D1569,$D1569,L$12:L1569)),2)) - SUMIF($D$12:$D1568,$D1569,N$12:N1568),2),"")</f>
        <v/>
      </c>
      <c r="O1569" s="249" t="str">
        <f>IF(AND(K1569&lt;&gt;"",L1569&lt;&gt;"",M1569&lt;&gt;"",J1569&lt;&gt;"",AH1569&lt;&gt;""),IF(OR(J1569="OZZ",J1569="ZZ"),ROUND(0-SUMIF($D$12:$D1568,$D1569,O$12:O1568),2),IF(M1569=0,0,ROUND(MIN(MIN(17300,TRUNC(0.75*(SUMIF($D$12:$D$2012,$D1569,K$12:K$2012)+SUMIF($D$12:$D$2012,$D1569,L$12:L$2012)),2)+SUMIF($D$12:$D1569,$D1569,AH$12:AH1569))-SUMIF($D$12:$D1568,$D1569,O$12:O1568)-SUMIF($D$12:$D$2012,$D1569,N$12:N$2012),AH1569),2))),"")</f>
        <v/>
      </c>
      <c r="P1569" s="250" t="str">
        <f>IF(J1569&lt;&gt;"",1000 - SUMIF($D$12:$D1568,$D1569,P$12:P1568),"")</f>
        <v/>
      </c>
      <c r="Q1569" s="106"/>
      <c r="R1569" s="247"/>
      <c r="S1569" s="247"/>
      <c r="T1569" s="247"/>
      <c r="U1569" s="248" t="str">
        <f>IF(AND(R1569&lt;&gt;"",S1569&lt;&gt;"",Q1569&lt;&gt;""),ROUND(MIN(IF(OR(Q1569="OZZ",Q1569="ZZ"),5000,17300),TRUNC(0.75*(SUMIF($D$12:$D1569,$D1569,R$12:R1569)+SUMIF($D$12:$D1569,$D1569,S$12:S1569)),2)) - SUMIF($D$12:$D1568,$D1569,U$12:U1568),2),"")</f>
        <v/>
      </c>
      <c r="V1569" s="248" t="str">
        <f>IF(AND(R1569&lt;&gt;"",S1569&lt;&gt;"",T1569&lt;&gt;"",Q1569&lt;&gt;"",AL1569&lt;&gt;""),IF(OR(Q1569="OZZ",Q1569="ZZ"),ROUND(0-SUMIF($D$12:$D1568,$D1569,V$12:V1568),2),IF(T1569=0,0,ROUND(MIN(MIN(17300,TRUNC(0.75*(SUMIF($D$12:$D$2012,$D1569,R$12:R$2012)+SUMIF($D$12:$D$2012,$D1569,S$12:S$2012)),2)+SUMIF($D$12:$D1569,$D1569,AL$12:AL1569))-SUMIF($D$12:$D1568,$D1569,V$12:V1568)-SUMIF($D$12:$D$2012,$D1569,U$12:U$2012),AL1569),2))),"")</f>
        <v/>
      </c>
      <c r="W1569" s="250" t="str">
        <f>IF(Q1569&lt;&gt;"",1000 - SUMIF($D$12:$D1568,$D1569,W$12:W1568),"")</f>
        <v/>
      </c>
      <c r="X1569" s="106"/>
      <c r="Y1569" s="247"/>
      <c r="Z1569" s="247"/>
      <c r="AA1569" s="247"/>
      <c r="AB1569" s="248" t="str">
        <f>IF(AND(Y1569&lt;&gt;"",Z1569&lt;&gt;"",X1569&lt;&gt;""),ROUND(MIN(IF(OR(X1569="OZZ",X1569="ZZ"),5000,17300),TRUNC(0.75*(SUMIF($D$12:$D1569,$D1569,Y$12:Y1569)+SUMIF($D$12:$D1569,$D1569,Z$12:Z1569)),2)) - SUMIF($D$12:$D1568,$D1569,AB$12:AB1568),2),"")</f>
        <v/>
      </c>
      <c r="AC1569" s="251" t="str">
        <f>IF(AND(Y1569&lt;&gt;"",Z1569&lt;&gt;"",AA1569&lt;&gt;"",X1569&lt;&gt;"",AP1569&lt;&gt;""),IF(OR(X1569="OZZ",X1569="ZZ"),ROUND(0-SUMIF($D$12:$D1568,$D1569,AC$12:AC1568),2),IF(AA1569=0,0,ROUND(MIN(MIN(17300,TRUNC(0.75*(SUMIF($D$12:$D$2012,$D1569,Y$12:Y$2012)+SUMIF($D$12:$D$2012,$D1569,Z$12:Z$2012)),2)+SUMIF($D$12:$D1569,$D1569,AP$12:AP1569))-SUMIF($D$12:$D1568,$D1569,AC$12:AC1568)-SUMIF($D$12:$D$2012,$D1569,AB$12:AB$2012),AP1569),2))),"")</f>
        <v/>
      </c>
      <c r="AD1569" s="250" t="str">
        <f>IF(X1569&lt;&gt;"",1000 - SUMIF($D$12:$D1568,$D1569,AD$12:AD1568),"")</f>
        <v/>
      </c>
      <c r="AE1569" s="252"/>
      <c r="AF1569" s="253"/>
      <c r="AG1569" s="254"/>
      <c r="AH1569" s="255" t="str">
        <f t="shared" si="506"/>
        <v/>
      </c>
      <c r="AI1569" s="256"/>
      <c r="AJ1569" s="253"/>
      <c r="AK1569" s="254"/>
      <c r="AL1569" s="255" t="str">
        <f t="shared" si="507"/>
        <v/>
      </c>
      <c r="AM1569" s="256"/>
      <c r="AN1569" s="253"/>
      <c r="AO1569" s="254"/>
      <c r="AP1569" s="255" t="str">
        <f t="shared" si="508"/>
        <v/>
      </c>
      <c r="AQ1569" s="68"/>
      <c r="AR1569" s="68"/>
      <c r="AS1569" s="115"/>
      <c r="AT1569" s="68"/>
      <c r="AU1569" s="113" t="str">
        <f>IF(D1569&lt;&gt; "", IF(COUNTIF($D$12:$D1569,$D1569)&gt;1,0,IF(SUM(N1569,U1569,AB1569)&gt;0,IF(AND(X1569="",OR(Q1569&lt;&gt;"",J1569&lt;&gt;"")),IF(Q1569&lt;&gt;"",Q1569,IF(J1569&lt;&gt;"",J1569,0)),IF(AND(Q1569&lt;&gt;"",J1569&lt;&gt;"",Q1569=J1569),Q1569,X1569)),0)),"")</f>
        <v/>
      </c>
      <c r="AV1569" s="113" t="str">
        <f>IF(D1569&lt;&gt;"",IF(COUNTIF($D$12:$D1569,$D1569)&gt;1,0,IF(SUM(O1569,V1569,AC1569)&gt;0,IF(AND(X1569="",OR(Q1569&lt;&gt;"",J1569&lt;&gt;"")),IF(Q1569&lt;&gt;"",Q1569,IF(J1569&lt;&gt;"",J1569,0)),IF(AND(Q1569&lt;&gt;"",J1569&lt;&gt;"",Q1569=J1569),Q1569,X1569)),0)),"")</f>
        <v/>
      </c>
      <c r="AW1569" s="113" t="str">
        <f>IF(D1569&lt;&gt;"",IF(COUNTIF($D$12:$D1569,$D1569)&gt;1,0,IF(SUM(P1569,W1569,AD1569)&gt;0,IF(AND(X1569="",OR(Q1569&lt;&gt;"",J1569&lt;&gt;"")),IF(Q1569&lt;&gt;"",Q1569,IF(J1569&lt;&gt;"",J1569,0)),IF(AND(Q1569&lt;&gt;"",J1569&lt;&gt;"",Q1569=J1569),Q1569,X1569)),0)),"")</f>
        <v/>
      </c>
      <c r="AX1569" s="68" t="str">
        <f t="shared" si="509"/>
        <v/>
      </c>
      <c r="AY1569" s="68" t="str">
        <f t="shared" si="510"/>
        <v/>
      </c>
      <c r="AZ1569" s="68" t="str">
        <f t="shared" si="511"/>
        <v/>
      </c>
      <c r="BA1569" s="68" t="str">
        <f t="shared" si="512"/>
        <v/>
      </c>
      <c r="BB1569" s="68" t="str">
        <f t="shared" si="513"/>
        <v/>
      </c>
      <c r="BC1569" s="68" t="str">
        <f t="shared" si="514"/>
        <v/>
      </c>
      <c r="BD1569" s="68" t="str">
        <f t="shared" si="515"/>
        <v/>
      </c>
      <c r="BE1569" s="62" t="str">
        <f t="shared" si="516"/>
        <v/>
      </c>
      <c r="BF1569" s="62" t="str">
        <f t="shared" si="517"/>
        <v/>
      </c>
      <c r="BG1569" s="62"/>
      <c r="BH1569" s="62" t="str">
        <f t="shared" si="518"/>
        <v/>
      </c>
      <c r="BI1569" s="62" t="str">
        <f t="shared" si="519"/>
        <v/>
      </c>
      <c r="BJ1569" s="114"/>
      <c r="BK1569" s="62" t="str">
        <f t="shared" si="520"/>
        <v/>
      </c>
      <c r="BL1569" s="62" t="str">
        <f t="shared" si="521"/>
        <v/>
      </c>
      <c r="BM1569" s="62" t="str">
        <f t="shared" si="522"/>
        <v/>
      </c>
      <c r="BN1569" s="62" t="str">
        <f t="shared" si="523"/>
        <v/>
      </c>
      <c r="BO1569" s="62" t="str">
        <f t="shared" si="524"/>
        <v/>
      </c>
      <c r="BP1569" s="62" t="str">
        <f t="shared" si="525"/>
        <v/>
      </c>
      <c r="BQ1569" s="96"/>
      <c r="BR1569" s="96"/>
      <c r="BS1569" s="96"/>
      <c r="BT1569" s="96"/>
      <c r="BU1569" s="96"/>
      <c r="BV1569" s="96"/>
      <c r="BW1569" s="96"/>
      <c r="BX1569" s="96"/>
      <c r="BY1569" s="96"/>
      <c r="BZ1569" s="96"/>
      <c r="CA1569" s="96"/>
      <c r="CB1569" s="96"/>
      <c r="CC1569" s="96"/>
      <c r="CD1569" s="96"/>
      <c r="CE1569" s="96"/>
      <c r="CF1569" s="96"/>
      <c r="CG1569" s="96"/>
      <c r="CH1569" s="96"/>
      <c r="CI1569" s="96"/>
      <c r="CJ1569" s="96"/>
      <c r="CK1569" s="96"/>
      <c r="CL1569" s="96"/>
      <c r="CM1569" s="96"/>
      <c r="CN1569" s="96"/>
      <c r="CO1569" s="96"/>
      <c r="CP1569" s="96"/>
      <c r="CQ1569" s="96"/>
      <c r="CR1569" s="96"/>
      <c r="CS1569" s="96"/>
    </row>
    <row r="1570" spans="1:97" ht="18.75" customHeight="1" x14ac:dyDescent="0.2">
      <c r="A1570" s="3">
        <f t="shared" si="526"/>
        <v>1558</v>
      </c>
      <c r="B1570" s="263"/>
      <c r="C1570" s="263"/>
      <c r="D1570" s="263"/>
      <c r="E1570" s="259"/>
      <c r="F1570" s="259"/>
      <c r="G1570" s="43"/>
      <c r="H1570" s="264"/>
      <c r="I1570" s="261"/>
      <c r="J1570" s="106"/>
      <c r="K1570" s="247"/>
      <c r="L1570" s="247"/>
      <c r="M1570" s="247"/>
      <c r="N1570" s="248" t="str">
        <f>IF(AND(K1570&lt;&gt;"",L1570&lt;&gt;"",J1570&lt;&gt;""),ROUND(MIN(IF(OR(J1570="OZZ",J1570="ZZ"),5000,17300),TRUNC(0.75*(SUMIF($D$12:$D1570,$D1570,K$12:K1570)+SUMIF($D$12:$D1570,$D1570,L$12:L1570)),2)) - SUMIF($D$12:$D1569,$D1570,N$12:N1569),2),"")</f>
        <v/>
      </c>
      <c r="O1570" s="249" t="str">
        <f>IF(AND(K1570&lt;&gt;"",L1570&lt;&gt;"",M1570&lt;&gt;"",J1570&lt;&gt;"",AH1570&lt;&gt;""),IF(OR(J1570="OZZ",J1570="ZZ"),ROUND(0-SUMIF($D$12:$D1569,$D1570,O$12:O1569),2),IF(M1570=0,0,ROUND(MIN(MIN(17300,TRUNC(0.75*(SUMIF($D$12:$D$2012,$D1570,K$12:K$2012)+SUMIF($D$12:$D$2012,$D1570,L$12:L$2012)),2)+SUMIF($D$12:$D1570,$D1570,AH$12:AH1570))-SUMIF($D$12:$D1569,$D1570,O$12:O1569)-SUMIF($D$12:$D$2012,$D1570,N$12:N$2012),AH1570),2))),"")</f>
        <v/>
      </c>
      <c r="P1570" s="250" t="str">
        <f>IF(J1570&lt;&gt;"",1000 - SUMIF($D$12:$D1569,$D1570,P$12:P1569),"")</f>
        <v/>
      </c>
      <c r="Q1570" s="106"/>
      <c r="R1570" s="247"/>
      <c r="S1570" s="247"/>
      <c r="T1570" s="247"/>
      <c r="U1570" s="248" t="str">
        <f>IF(AND(R1570&lt;&gt;"",S1570&lt;&gt;"",Q1570&lt;&gt;""),ROUND(MIN(IF(OR(Q1570="OZZ",Q1570="ZZ"),5000,17300),TRUNC(0.75*(SUMIF($D$12:$D1570,$D1570,R$12:R1570)+SUMIF($D$12:$D1570,$D1570,S$12:S1570)),2)) - SUMIF($D$12:$D1569,$D1570,U$12:U1569),2),"")</f>
        <v/>
      </c>
      <c r="V1570" s="248" t="str">
        <f>IF(AND(R1570&lt;&gt;"",S1570&lt;&gt;"",T1570&lt;&gt;"",Q1570&lt;&gt;"",AL1570&lt;&gt;""),IF(OR(Q1570="OZZ",Q1570="ZZ"),ROUND(0-SUMIF($D$12:$D1569,$D1570,V$12:V1569),2),IF(T1570=0,0,ROUND(MIN(MIN(17300,TRUNC(0.75*(SUMIF($D$12:$D$2012,$D1570,R$12:R$2012)+SUMIF($D$12:$D$2012,$D1570,S$12:S$2012)),2)+SUMIF($D$12:$D1570,$D1570,AL$12:AL1570))-SUMIF($D$12:$D1569,$D1570,V$12:V1569)-SUMIF($D$12:$D$2012,$D1570,U$12:U$2012),AL1570),2))),"")</f>
        <v/>
      </c>
      <c r="W1570" s="250" t="str">
        <f>IF(Q1570&lt;&gt;"",1000 - SUMIF($D$12:$D1569,$D1570,W$12:W1569),"")</f>
        <v/>
      </c>
      <c r="X1570" s="106"/>
      <c r="Y1570" s="247"/>
      <c r="Z1570" s="247"/>
      <c r="AA1570" s="247"/>
      <c r="AB1570" s="248" t="str">
        <f>IF(AND(Y1570&lt;&gt;"",Z1570&lt;&gt;"",X1570&lt;&gt;""),ROUND(MIN(IF(OR(X1570="OZZ",X1570="ZZ"),5000,17300),TRUNC(0.75*(SUMIF($D$12:$D1570,$D1570,Y$12:Y1570)+SUMIF($D$12:$D1570,$D1570,Z$12:Z1570)),2)) - SUMIF($D$12:$D1569,$D1570,AB$12:AB1569),2),"")</f>
        <v/>
      </c>
      <c r="AC1570" s="251" t="str">
        <f>IF(AND(Y1570&lt;&gt;"",Z1570&lt;&gt;"",AA1570&lt;&gt;"",X1570&lt;&gt;"",AP1570&lt;&gt;""),IF(OR(X1570="OZZ",X1570="ZZ"),ROUND(0-SUMIF($D$12:$D1569,$D1570,AC$12:AC1569),2),IF(AA1570=0,0,ROUND(MIN(MIN(17300,TRUNC(0.75*(SUMIF($D$12:$D$2012,$D1570,Y$12:Y$2012)+SUMIF($D$12:$D$2012,$D1570,Z$12:Z$2012)),2)+SUMIF($D$12:$D1570,$D1570,AP$12:AP1570))-SUMIF($D$12:$D1569,$D1570,AC$12:AC1569)-SUMIF($D$12:$D$2012,$D1570,AB$12:AB$2012),AP1570),2))),"")</f>
        <v/>
      </c>
      <c r="AD1570" s="250" t="str">
        <f>IF(X1570&lt;&gt;"",1000 - SUMIF($D$12:$D1569,$D1570,AD$12:AD1569),"")</f>
        <v/>
      </c>
      <c r="AE1570" s="252"/>
      <c r="AF1570" s="253"/>
      <c r="AG1570" s="254"/>
      <c r="AH1570" s="255" t="str">
        <f t="shared" si="506"/>
        <v/>
      </c>
      <c r="AI1570" s="256"/>
      <c r="AJ1570" s="253"/>
      <c r="AK1570" s="254"/>
      <c r="AL1570" s="255" t="str">
        <f t="shared" si="507"/>
        <v/>
      </c>
      <c r="AM1570" s="256"/>
      <c r="AN1570" s="253"/>
      <c r="AO1570" s="254"/>
      <c r="AP1570" s="255" t="str">
        <f t="shared" si="508"/>
        <v/>
      </c>
      <c r="AQ1570" s="68"/>
      <c r="AR1570" s="68"/>
      <c r="AS1570" s="115"/>
      <c r="AT1570" s="68"/>
      <c r="AU1570" s="113" t="str">
        <f>IF(D1570&lt;&gt; "", IF(COUNTIF($D$12:$D1570,$D1570)&gt;1,0,IF(SUM(N1570,U1570,AB1570)&gt;0,IF(AND(X1570="",OR(Q1570&lt;&gt;"",J1570&lt;&gt;"")),IF(Q1570&lt;&gt;"",Q1570,IF(J1570&lt;&gt;"",J1570,0)),IF(AND(Q1570&lt;&gt;"",J1570&lt;&gt;"",Q1570=J1570),Q1570,X1570)),0)),"")</f>
        <v/>
      </c>
      <c r="AV1570" s="113" t="str">
        <f>IF(D1570&lt;&gt;"",IF(COUNTIF($D$12:$D1570,$D1570)&gt;1,0,IF(SUM(O1570,V1570,AC1570)&gt;0,IF(AND(X1570="",OR(Q1570&lt;&gt;"",J1570&lt;&gt;"")),IF(Q1570&lt;&gt;"",Q1570,IF(J1570&lt;&gt;"",J1570,0)),IF(AND(Q1570&lt;&gt;"",J1570&lt;&gt;"",Q1570=J1570),Q1570,X1570)),0)),"")</f>
        <v/>
      </c>
      <c r="AW1570" s="113" t="str">
        <f>IF(D1570&lt;&gt;"",IF(COUNTIF($D$12:$D1570,$D1570)&gt;1,0,IF(SUM(P1570,W1570,AD1570)&gt;0,IF(AND(X1570="",OR(Q1570&lt;&gt;"",J1570&lt;&gt;"")),IF(Q1570&lt;&gt;"",Q1570,IF(J1570&lt;&gt;"",J1570,0)),IF(AND(Q1570&lt;&gt;"",J1570&lt;&gt;"",Q1570=J1570),Q1570,X1570)),0)),"")</f>
        <v/>
      </c>
      <c r="AX1570" s="68" t="str">
        <f t="shared" si="509"/>
        <v/>
      </c>
      <c r="AY1570" s="68" t="str">
        <f t="shared" si="510"/>
        <v/>
      </c>
      <c r="AZ1570" s="68" t="str">
        <f t="shared" si="511"/>
        <v/>
      </c>
      <c r="BA1570" s="68" t="str">
        <f t="shared" si="512"/>
        <v/>
      </c>
      <c r="BB1570" s="68" t="str">
        <f t="shared" si="513"/>
        <v/>
      </c>
      <c r="BC1570" s="68" t="str">
        <f t="shared" si="514"/>
        <v/>
      </c>
      <c r="BD1570" s="68" t="str">
        <f t="shared" si="515"/>
        <v/>
      </c>
      <c r="BE1570" s="62" t="str">
        <f t="shared" si="516"/>
        <v/>
      </c>
      <c r="BF1570" s="62" t="str">
        <f t="shared" si="517"/>
        <v/>
      </c>
      <c r="BG1570" s="62"/>
      <c r="BH1570" s="62" t="str">
        <f t="shared" si="518"/>
        <v/>
      </c>
      <c r="BI1570" s="62" t="str">
        <f t="shared" si="519"/>
        <v/>
      </c>
      <c r="BJ1570" s="114"/>
      <c r="BK1570" s="62" t="str">
        <f t="shared" si="520"/>
        <v/>
      </c>
      <c r="BL1570" s="62" t="str">
        <f t="shared" si="521"/>
        <v/>
      </c>
      <c r="BM1570" s="62" t="str">
        <f t="shared" si="522"/>
        <v/>
      </c>
      <c r="BN1570" s="62" t="str">
        <f t="shared" si="523"/>
        <v/>
      </c>
      <c r="BO1570" s="62" t="str">
        <f t="shared" si="524"/>
        <v/>
      </c>
      <c r="BP1570" s="62" t="str">
        <f t="shared" si="525"/>
        <v/>
      </c>
      <c r="BQ1570" s="96"/>
      <c r="BR1570" s="96"/>
      <c r="BS1570" s="96"/>
      <c r="BT1570" s="96"/>
      <c r="BU1570" s="96"/>
      <c r="BV1570" s="96"/>
      <c r="BW1570" s="96"/>
      <c r="BX1570" s="96"/>
      <c r="BY1570" s="96"/>
      <c r="BZ1570" s="96"/>
      <c r="CA1570" s="96"/>
      <c r="CB1570" s="96"/>
      <c r="CC1570" s="96"/>
      <c r="CD1570" s="96"/>
      <c r="CE1570" s="96"/>
      <c r="CF1570" s="96"/>
      <c r="CG1570" s="96"/>
      <c r="CH1570" s="96"/>
      <c r="CI1570" s="96"/>
      <c r="CJ1570" s="96"/>
      <c r="CK1570" s="96"/>
      <c r="CL1570" s="96"/>
      <c r="CM1570" s="96"/>
      <c r="CN1570" s="96"/>
      <c r="CO1570" s="96"/>
      <c r="CP1570" s="96"/>
      <c r="CQ1570" s="96"/>
      <c r="CR1570" s="96"/>
      <c r="CS1570" s="96"/>
    </row>
    <row r="1571" spans="1:97" ht="18.75" customHeight="1" x14ac:dyDescent="0.2">
      <c r="A1571" s="3">
        <f t="shared" si="526"/>
        <v>1559</v>
      </c>
      <c r="B1571" s="263"/>
      <c r="C1571" s="263"/>
      <c r="D1571" s="263"/>
      <c r="E1571" s="259"/>
      <c r="F1571" s="259"/>
      <c r="G1571" s="43"/>
      <c r="H1571" s="264"/>
      <c r="I1571" s="261"/>
      <c r="J1571" s="106"/>
      <c r="K1571" s="247"/>
      <c r="L1571" s="247"/>
      <c r="M1571" s="247"/>
      <c r="N1571" s="248" t="str">
        <f>IF(AND(K1571&lt;&gt;"",L1571&lt;&gt;"",J1571&lt;&gt;""),ROUND(MIN(IF(OR(J1571="OZZ",J1571="ZZ"),5000,17300),TRUNC(0.75*(SUMIF($D$12:$D1571,$D1571,K$12:K1571)+SUMIF($D$12:$D1571,$D1571,L$12:L1571)),2)) - SUMIF($D$12:$D1570,$D1571,N$12:N1570),2),"")</f>
        <v/>
      </c>
      <c r="O1571" s="249" t="str">
        <f>IF(AND(K1571&lt;&gt;"",L1571&lt;&gt;"",M1571&lt;&gt;"",J1571&lt;&gt;"",AH1571&lt;&gt;""),IF(OR(J1571="OZZ",J1571="ZZ"),ROUND(0-SUMIF($D$12:$D1570,$D1571,O$12:O1570),2),IF(M1571=0,0,ROUND(MIN(MIN(17300,TRUNC(0.75*(SUMIF($D$12:$D$2012,$D1571,K$12:K$2012)+SUMIF($D$12:$D$2012,$D1571,L$12:L$2012)),2)+SUMIF($D$12:$D1571,$D1571,AH$12:AH1571))-SUMIF($D$12:$D1570,$D1571,O$12:O1570)-SUMIF($D$12:$D$2012,$D1571,N$12:N$2012),AH1571),2))),"")</f>
        <v/>
      </c>
      <c r="P1571" s="250" t="str">
        <f>IF(J1571&lt;&gt;"",1000 - SUMIF($D$12:$D1570,$D1571,P$12:P1570),"")</f>
        <v/>
      </c>
      <c r="Q1571" s="106"/>
      <c r="R1571" s="247"/>
      <c r="S1571" s="247"/>
      <c r="T1571" s="247"/>
      <c r="U1571" s="248" t="str">
        <f>IF(AND(R1571&lt;&gt;"",S1571&lt;&gt;"",Q1571&lt;&gt;""),ROUND(MIN(IF(OR(Q1571="OZZ",Q1571="ZZ"),5000,17300),TRUNC(0.75*(SUMIF($D$12:$D1571,$D1571,R$12:R1571)+SUMIF($D$12:$D1571,$D1571,S$12:S1571)),2)) - SUMIF($D$12:$D1570,$D1571,U$12:U1570),2),"")</f>
        <v/>
      </c>
      <c r="V1571" s="248" t="str">
        <f>IF(AND(R1571&lt;&gt;"",S1571&lt;&gt;"",T1571&lt;&gt;"",Q1571&lt;&gt;"",AL1571&lt;&gt;""),IF(OR(Q1571="OZZ",Q1571="ZZ"),ROUND(0-SUMIF($D$12:$D1570,$D1571,V$12:V1570),2),IF(T1571=0,0,ROUND(MIN(MIN(17300,TRUNC(0.75*(SUMIF($D$12:$D$2012,$D1571,R$12:R$2012)+SUMIF($D$12:$D$2012,$D1571,S$12:S$2012)),2)+SUMIF($D$12:$D1571,$D1571,AL$12:AL1571))-SUMIF($D$12:$D1570,$D1571,V$12:V1570)-SUMIF($D$12:$D$2012,$D1571,U$12:U$2012),AL1571),2))),"")</f>
        <v/>
      </c>
      <c r="W1571" s="250" t="str">
        <f>IF(Q1571&lt;&gt;"",1000 - SUMIF($D$12:$D1570,$D1571,W$12:W1570),"")</f>
        <v/>
      </c>
      <c r="X1571" s="106"/>
      <c r="Y1571" s="247"/>
      <c r="Z1571" s="247"/>
      <c r="AA1571" s="247"/>
      <c r="AB1571" s="248" t="str">
        <f>IF(AND(Y1571&lt;&gt;"",Z1571&lt;&gt;"",X1571&lt;&gt;""),ROUND(MIN(IF(OR(X1571="OZZ",X1571="ZZ"),5000,17300),TRUNC(0.75*(SUMIF($D$12:$D1571,$D1571,Y$12:Y1571)+SUMIF($D$12:$D1571,$D1571,Z$12:Z1571)),2)) - SUMIF($D$12:$D1570,$D1571,AB$12:AB1570),2),"")</f>
        <v/>
      </c>
      <c r="AC1571" s="251" t="str">
        <f>IF(AND(Y1571&lt;&gt;"",Z1571&lt;&gt;"",AA1571&lt;&gt;"",X1571&lt;&gt;"",AP1571&lt;&gt;""),IF(OR(X1571="OZZ",X1571="ZZ"),ROUND(0-SUMIF($D$12:$D1570,$D1571,AC$12:AC1570),2),IF(AA1571=0,0,ROUND(MIN(MIN(17300,TRUNC(0.75*(SUMIF($D$12:$D$2012,$D1571,Y$12:Y$2012)+SUMIF($D$12:$D$2012,$D1571,Z$12:Z$2012)),2)+SUMIF($D$12:$D1571,$D1571,AP$12:AP1571))-SUMIF($D$12:$D1570,$D1571,AC$12:AC1570)-SUMIF($D$12:$D$2012,$D1571,AB$12:AB$2012),AP1571),2))),"")</f>
        <v/>
      </c>
      <c r="AD1571" s="250" t="str">
        <f>IF(X1571&lt;&gt;"",1000 - SUMIF($D$12:$D1570,$D1571,AD$12:AD1570),"")</f>
        <v/>
      </c>
      <c r="AE1571" s="252"/>
      <c r="AF1571" s="253"/>
      <c r="AG1571" s="254"/>
      <c r="AH1571" s="255" t="str">
        <f t="shared" si="506"/>
        <v/>
      </c>
      <c r="AI1571" s="256"/>
      <c r="AJ1571" s="253"/>
      <c r="AK1571" s="254"/>
      <c r="AL1571" s="255" t="str">
        <f t="shared" si="507"/>
        <v/>
      </c>
      <c r="AM1571" s="256"/>
      <c r="AN1571" s="253"/>
      <c r="AO1571" s="254"/>
      <c r="AP1571" s="255" t="str">
        <f t="shared" si="508"/>
        <v/>
      </c>
      <c r="AQ1571" s="68"/>
      <c r="AR1571" s="68"/>
      <c r="AS1571" s="115"/>
      <c r="AT1571" s="68"/>
      <c r="AU1571" s="113" t="str">
        <f>IF(D1571&lt;&gt; "", IF(COUNTIF($D$12:$D1571,$D1571)&gt;1,0,IF(SUM(N1571,U1571,AB1571)&gt;0,IF(AND(X1571="",OR(Q1571&lt;&gt;"",J1571&lt;&gt;"")),IF(Q1571&lt;&gt;"",Q1571,IF(J1571&lt;&gt;"",J1571,0)),IF(AND(Q1571&lt;&gt;"",J1571&lt;&gt;"",Q1571=J1571),Q1571,X1571)),0)),"")</f>
        <v/>
      </c>
      <c r="AV1571" s="113" t="str">
        <f>IF(D1571&lt;&gt;"",IF(COUNTIF($D$12:$D1571,$D1571)&gt;1,0,IF(SUM(O1571,V1571,AC1571)&gt;0,IF(AND(X1571="",OR(Q1571&lt;&gt;"",J1571&lt;&gt;"")),IF(Q1571&lt;&gt;"",Q1571,IF(J1571&lt;&gt;"",J1571,0)),IF(AND(Q1571&lt;&gt;"",J1571&lt;&gt;"",Q1571=J1571),Q1571,X1571)),0)),"")</f>
        <v/>
      </c>
      <c r="AW1571" s="113" t="str">
        <f>IF(D1571&lt;&gt;"",IF(COUNTIF($D$12:$D1571,$D1571)&gt;1,0,IF(SUM(P1571,W1571,AD1571)&gt;0,IF(AND(X1571="",OR(Q1571&lt;&gt;"",J1571&lt;&gt;"")),IF(Q1571&lt;&gt;"",Q1571,IF(J1571&lt;&gt;"",J1571,0)),IF(AND(Q1571&lt;&gt;"",J1571&lt;&gt;"",Q1571=J1571),Q1571,X1571)),0)),"")</f>
        <v/>
      </c>
      <c r="AX1571" s="68" t="str">
        <f t="shared" si="509"/>
        <v/>
      </c>
      <c r="AY1571" s="68" t="str">
        <f t="shared" si="510"/>
        <v/>
      </c>
      <c r="AZ1571" s="68" t="str">
        <f t="shared" si="511"/>
        <v/>
      </c>
      <c r="BA1571" s="68" t="str">
        <f t="shared" si="512"/>
        <v/>
      </c>
      <c r="BB1571" s="68" t="str">
        <f t="shared" si="513"/>
        <v/>
      </c>
      <c r="BC1571" s="68" t="str">
        <f t="shared" si="514"/>
        <v/>
      </c>
      <c r="BD1571" s="68" t="str">
        <f t="shared" si="515"/>
        <v/>
      </c>
      <c r="BE1571" s="62" t="str">
        <f t="shared" si="516"/>
        <v/>
      </c>
      <c r="BF1571" s="62" t="str">
        <f t="shared" si="517"/>
        <v/>
      </c>
      <c r="BG1571" s="62"/>
      <c r="BH1571" s="62" t="str">
        <f t="shared" si="518"/>
        <v/>
      </c>
      <c r="BI1571" s="62" t="str">
        <f t="shared" si="519"/>
        <v/>
      </c>
      <c r="BJ1571" s="114"/>
      <c r="BK1571" s="62" t="str">
        <f t="shared" si="520"/>
        <v/>
      </c>
      <c r="BL1571" s="62" t="str">
        <f t="shared" si="521"/>
        <v/>
      </c>
      <c r="BM1571" s="62" t="str">
        <f t="shared" si="522"/>
        <v/>
      </c>
      <c r="BN1571" s="62" t="str">
        <f t="shared" si="523"/>
        <v/>
      </c>
      <c r="BO1571" s="62" t="str">
        <f t="shared" si="524"/>
        <v/>
      </c>
      <c r="BP1571" s="62" t="str">
        <f t="shared" si="525"/>
        <v/>
      </c>
      <c r="BQ1571" s="96"/>
      <c r="BR1571" s="96"/>
      <c r="BS1571" s="96"/>
      <c r="BT1571" s="96"/>
      <c r="BU1571" s="96"/>
      <c r="BV1571" s="96"/>
      <c r="BW1571" s="96"/>
      <c r="BX1571" s="96"/>
      <c r="BY1571" s="96"/>
      <c r="BZ1571" s="96"/>
      <c r="CA1571" s="96"/>
      <c r="CB1571" s="96"/>
      <c r="CC1571" s="96"/>
      <c r="CD1571" s="96"/>
      <c r="CE1571" s="96"/>
      <c r="CF1571" s="96"/>
      <c r="CG1571" s="96"/>
      <c r="CH1571" s="96"/>
      <c r="CI1571" s="96"/>
      <c r="CJ1571" s="96"/>
      <c r="CK1571" s="96"/>
      <c r="CL1571" s="96"/>
      <c r="CM1571" s="96"/>
      <c r="CN1571" s="96"/>
      <c r="CO1571" s="96"/>
      <c r="CP1571" s="96"/>
      <c r="CQ1571" s="96"/>
      <c r="CR1571" s="96"/>
      <c r="CS1571" s="96"/>
    </row>
    <row r="1572" spans="1:97" ht="18.75" customHeight="1" x14ac:dyDescent="0.2">
      <c r="A1572" s="3">
        <f t="shared" si="526"/>
        <v>1560</v>
      </c>
      <c r="B1572" s="263"/>
      <c r="C1572" s="263"/>
      <c r="D1572" s="263"/>
      <c r="E1572" s="259"/>
      <c r="F1572" s="259"/>
      <c r="G1572" s="43"/>
      <c r="H1572" s="264"/>
      <c r="I1572" s="261"/>
      <c r="J1572" s="106"/>
      <c r="K1572" s="247"/>
      <c r="L1572" s="247"/>
      <c r="M1572" s="247"/>
      <c r="N1572" s="248" t="str">
        <f>IF(AND(K1572&lt;&gt;"",L1572&lt;&gt;"",J1572&lt;&gt;""),ROUND(MIN(IF(OR(J1572="OZZ",J1572="ZZ"),5000,17300),TRUNC(0.75*(SUMIF($D$12:$D1572,$D1572,K$12:K1572)+SUMIF($D$12:$D1572,$D1572,L$12:L1572)),2)) - SUMIF($D$12:$D1571,$D1572,N$12:N1571),2),"")</f>
        <v/>
      </c>
      <c r="O1572" s="249" t="str">
        <f>IF(AND(K1572&lt;&gt;"",L1572&lt;&gt;"",M1572&lt;&gt;"",J1572&lt;&gt;"",AH1572&lt;&gt;""),IF(OR(J1572="OZZ",J1572="ZZ"),ROUND(0-SUMIF($D$12:$D1571,$D1572,O$12:O1571),2),IF(M1572=0,0,ROUND(MIN(MIN(17300,TRUNC(0.75*(SUMIF($D$12:$D$2012,$D1572,K$12:K$2012)+SUMIF($D$12:$D$2012,$D1572,L$12:L$2012)),2)+SUMIF($D$12:$D1572,$D1572,AH$12:AH1572))-SUMIF($D$12:$D1571,$D1572,O$12:O1571)-SUMIF($D$12:$D$2012,$D1572,N$12:N$2012),AH1572),2))),"")</f>
        <v/>
      </c>
      <c r="P1572" s="250" t="str">
        <f>IF(J1572&lt;&gt;"",1000 - SUMIF($D$12:$D1571,$D1572,P$12:P1571),"")</f>
        <v/>
      </c>
      <c r="Q1572" s="106"/>
      <c r="R1572" s="247"/>
      <c r="S1572" s="247"/>
      <c r="T1572" s="247"/>
      <c r="U1572" s="248" t="str">
        <f>IF(AND(R1572&lt;&gt;"",S1572&lt;&gt;"",Q1572&lt;&gt;""),ROUND(MIN(IF(OR(Q1572="OZZ",Q1572="ZZ"),5000,17300),TRUNC(0.75*(SUMIF($D$12:$D1572,$D1572,R$12:R1572)+SUMIF($D$12:$D1572,$D1572,S$12:S1572)),2)) - SUMIF($D$12:$D1571,$D1572,U$12:U1571),2),"")</f>
        <v/>
      </c>
      <c r="V1572" s="248" t="str">
        <f>IF(AND(R1572&lt;&gt;"",S1572&lt;&gt;"",T1572&lt;&gt;"",Q1572&lt;&gt;"",AL1572&lt;&gt;""),IF(OR(Q1572="OZZ",Q1572="ZZ"),ROUND(0-SUMIF($D$12:$D1571,$D1572,V$12:V1571),2),IF(T1572=0,0,ROUND(MIN(MIN(17300,TRUNC(0.75*(SUMIF($D$12:$D$2012,$D1572,R$12:R$2012)+SUMIF($D$12:$D$2012,$D1572,S$12:S$2012)),2)+SUMIF($D$12:$D1572,$D1572,AL$12:AL1572))-SUMIF($D$12:$D1571,$D1572,V$12:V1571)-SUMIF($D$12:$D$2012,$D1572,U$12:U$2012),AL1572),2))),"")</f>
        <v/>
      </c>
      <c r="W1572" s="250" t="str">
        <f>IF(Q1572&lt;&gt;"",1000 - SUMIF($D$12:$D1571,$D1572,W$12:W1571),"")</f>
        <v/>
      </c>
      <c r="X1572" s="106"/>
      <c r="Y1572" s="247"/>
      <c r="Z1572" s="247"/>
      <c r="AA1572" s="247"/>
      <c r="AB1572" s="248" t="str">
        <f>IF(AND(Y1572&lt;&gt;"",Z1572&lt;&gt;"",X1572&lt;&gt;""),ROUND(MIN(IF(OR(X1572="OZZ",X1572="ZZ"),5000,17300),TRUNC(0.75*(SUMIF($D$12:$D1572,$D1572,Y$12:Y1572)+SUMIF($D$12:$D1572,$D1572,Z$12:Z1572)),2)) - SUMIF($D$12:$D1571,$D1572,AB$12:AB1571),2),"")</f>
        <v/>
      </c>
      <c r="AC1572" s="251" t="str">
        <f>IF(AND(Y1572&lt;&gt;"",Z1572&lt;&gt;"",AA1572&lt;&gt;"",X1572&lt;&gt;"",AP1572&lt;&gt;""),IF(OR(X1572="OZZ",X1572="ZZ"),ROUND(0-SUMIF($D$12:$D1571,$D1572,AC$12:AC1571),2),IF(AA1572=0,0,ROUND(MIN(MIN(17300,TRUNC(0.75*(SUMIF($D$12:$D$2012,$D1572,Y$12:Y$2012)+SUMIF($D$12:$D$2012,$D1572,Z$12:Z$2012)),2)+SUMIF($D$12:$D1572,$D1572,AP$12:AP1572))-SUMIF($D$12:$D1571,$D1572,AC$12:AC1571)-SUMIF($D$12:$D$2012,$D1572,AB$12:AB$2012),AP1572),2))),"")</f>
        <v/>
      </c>
      <c r="AD1572" s="250" t="str">
        <f>IF(X1572&lt;&gt;"",1000 - SUMIF($D$12:$D1571,$D1572,AD$12:AD1571),"")</f>
        <v/>
      </c>
      <c r="AE1572" s="252"/>
      <c r="AF1572" s="253"/>
      <c r="AG1572" s="254"/>
      <c r="AH1572" s="255" t="str">
        <f t="shared" si="506"/>
        <v/>
      </c>
      <c r="AI1572" s="256"/>
      <c r="AJ1572" s="253"/>
      <c r="AK1572" s="254"/>
      <c r="AL1572" s="255" t="str">
        <f t="shared" si="507"/>
        <v/>
      </c>
      <c r="AM1572" s="256"/>
      <c r="AN1572" s="253"/>
      <c r="AO1572" s="254"/>
      <c r="AP1572" s="255" t="str">
        <f t="shared" si="508"/>
        <v/>
      </c>
      <c r="AQ1572" s="68"/>
      <c r="AR1572" s="68"/>
      <c r="AS1572" s="115"/>
      <c r="AT1572" s="68"/>
      <c r="AU1572" s="113" t="str">
        <f>IF(D1572&lt;&gt; "", IF(COUNTIF($D$12:$D1572,$D1572)&gt;1,0,IF(SUM(N1572,U1572,AB1572)&gt;0,IF(AND(X1572="",OR(Q1572&lt;&gt;"",J1572&lt;&gt;"")),IF(Q1572&lt;&gt;"",Q1572,IF(J1572&lt;&gt;"",J1572,0)),IF(AND(Q1572&lt;&gt;"",J1572&lt;&gt;"",Q1572=J1572),Q1572,X1572)),0)),"")</f>
        <v/>
      </c>
      <c r="AV1572" s="113" t="str">
        <f>IF(D1572&lt;&gt;"",IF(COUNTIF($D$12:$D1572,$D1572)&gt;1,0,IF(SUM(O1572,V1572,AC1572)&gt;0,IF(AND(X1572="",OR(Q1572&lt;&gt;"",J1572&lt;&gt;"")),IF(Q1572&lt;&gt;"",Q1572,IF(J1572&lt;&gt;"",J1572,0)),IF(AND(Q1572&lt;&gt;"",J1572&lt;&gt;"",Q1572=J1572),Q1572,X1572)),0)),"")</f>
        <v/>
      </c>
      <c r="AW1572" s="113" t="str">
        <f>IF(D1572&lt;&gt;"",IF(COUNTIF($D$12:$D1572,$D1572)&gt;1,0,IF(SUM(P1572,W1572,AD1572)&gt;0,IF(AND(X1572="",OR(Q1572&lt;&gt;"",J1572&lt;&gt;"")),IF(Q1572&lt;&gt;"",Q1572,IF(J1572&lt;&gt;"",J1572,0)),IF(AND(Q1572&lt;&gt;"",J1572&lt;&gt;"",Q1572=J1572),Q1572,X1572)),0)),"")</f>
        <v/>
      </c>
      <c r="AX1572" s="68" t="str">
        <f t="shared" si="509"/>
        <v/>
      </c>
      <c r="AY1572" s="68" t="str">
        <f t="shared" si="510"/>
        <v/>
      </c>
      <c r="AZ1572" s="68" t="str">
        <f t="shared" si="511"/>
        <v/>
      </c>
      <c r="BA1572" s="68" t="str">
        <f t="shared" si="512"/>
        <v/>
      </c>
      <c r="BB1572" s="68" t="str">
        <f t="shared" si="513"/>
        <v/>
      </c>
      <c r="BC1572" s="68" t="str">
        <f t="shared" si="514"/>
        <v/>
      </c>
      <c r="BD1572" s="68" t="str">
        <f t="shared" si="515"/>
        <v/>
      </c>
      <c r="BE1572" s="62" t="str">
        <f t="shared" si="516"/>
        <v/>
      </c>
      <c r="BF1572" s="62" t="str">
        <f t="shared" si="517"/>
        <v/>
      </c>
      <c r="BG1572" s="62"/>
      <c r="BH1572" s="62" t="str">
        <f t="shared" si="518"/>
        <v/>
      </c>
      <c r="BI1572" s="62" t="str">
        <f t="shared" si="519"/>
        <v/>
      </c>
      <c r="BJ1572" s="114"/>
      <c r="BK1572" s="62" t="str">
        <f t="shared" si="520"/>
        <v/>
      </c>
      <c r="BL1572" s="62" t="str">
        <f t="shared" si="521"/>
        <v/>
      </c>
      <c r="BM1572" s="62" t="str">
        <f t="shared" si="522"/>
        <v/>
      </c>
      <c r="BN1572" s="62" t="str">
        <f t="shared" si="523"/>
        <v/>
      </c>
      <c r="BO1572" s="62" t="str">
        <f t="shared" si="524"/>
        <v/>
      </c>
      <c r="BP1572" s="62" t="str">
        <f t="shared" si="525"/>
        <v/>
      </c>
      <c r="BQ1572" s="96"/>
      <c r="BR1572" s="96"/>
      <c r="BS1572" s="96"/>
      <c r="BT1572" s="96"/>
      <c r="BU1572" s="96"/>
      <c r="BV1572" s="96"/>
      <c r="BW1572" s="96"/>
      <c r="BX1572" s="96"/>
      <c r="BY1572" s="96"/>
      <c r="BZ1572" s="96"/>
      <c r="CA1572" s="96"/>
      <c r="CB1572" s="96"/>
      <c r="CC1572" s="96"/>
      <c r="CD1572" s="96"/>
      <c r="CE1572" s="96"/>
      <c r="CF1572" s="96"/>
      <c r="CG1572" s="96"/>
      <c r="CH1572" s="96"/>
      <c r="CI1572" s="96"/>
      <c r="CJ1572" s="96"/>
      <c r="CK1572" s="96"/>
      <c r="CL1572" s="96"/>
      <c r="CM1572" s="96"/>
      <c r="CN1572" s="96"/>
      <c r="CO1572" s="96"/>
      <c r="CP1572" s="96"/>
      <c r="CQ1572" s="96"/>
      <c r="CR1572" s="96"/>
      <c r="CS1572" s="96"/>
    </row>
    <row r="1573" spans="1:97" ht="18.75" customHeight="1" x14ac:dyDescent="0.2">
      <c r="A1573" s="3">
        <f t="shared" si="526"/>
        <v>1561</v>
      </c>
      <c r="B1573" s="263"/>
      <c r="C1573" s="263"/>
      <c r="D1573" s="263"/>
      <c r="E1573" s="259"/>
      <c r="F1573" s="259"/>
      <c r="G1573" s="43"/>
      <c r="H1573" s="264"/>
      <c r="I1573" s="261"/>
      <c r="J1573" s="106"/>
      <c r="K1573" s="247"/>
      <c r="L1573" s="247"/>
      <c r="M1573" s="247"/>
      <c r="N1573" s="248" t="str">
        <f>IF(AND(K1573&lt;&gt;"",L1573&lt;&gt;"",J1573&lt;&gt;""),ROUND(MIN(IF(OR(J1573="OZZ",J1573="ZZ"),5000,17300),TRUNC(0.75*(SUMIF($D$12:$D1573,$D1573,K$12:K1573)+SUMIF($D$12:$D1573,$D1573,L$12:L1573)),2)) - SUMIF($D$12:$D1572,$D1573,N$12:N1572),2),"")</f>
        <v/>
      </c>
      <c r="O1573" s="249" t="str">
        <f>IF(AND(K1573&lt;&gt;"",L1573&lt;&gt;"",M1573&lt;&gt;"",J1573&lt;&gt;"",AH1573&lt;&gt;""),IF(OR(J1573="OZZ",J1573="ZZ"),ROUND(0-SUMIF($D$12:$D1572,$D1573,O$12:O1572),2),IF(M1573=0,0,ROUND(MIN(MIN(17300,TRUNC(0.75*(SUMIF($D$12:$D$2012,$D1573,K$12:K$2012)+SUMIF($D$12:$D$2012,$D1573,L$12:L$2012)),2)+SUMIF($D$12:$D1573,$D1573,AH$12:AH1573))-SUMIF($D$12:$D1572,$D1573,O$12:O1572)-SUMIF($D$12:$D$2012,$D1573,N$12:N$2012),AH1573),2))),"")</f>
        <v/>
      </c>
      <c r="P1573" s="250" t="str">
        <f>IF(J1573&lt;&gt;"",1000 - SUMIF($D$12:$D1572,$D1573,P$12:P1572),"")</f>
        <v/>
      </c>
      <c r="Q1573" s="106"/>
      <c r="R1573" s="247"/>
      <c r="S1573" s="247"/>
      <c r="T1573" s="247"/>
      <c r="U1573" s="248" t="str">
        <f>IF(AND(R1573&lt;&gt;"",S1573&lt;&gt;"",Q1573&lt;&gt;""),ROUND(MIN(IF(OR(Q1573="OZZ",Q1573="ZZ"),5000,17300),TRUNC(0.75*(SUMIF($D$12:$D1573,$D1573,R$12:R1573)+SUMIF($D$12:$D1573,$D1573,S$12:S1573)),2)) - SUMIF($D$12:$D1572,$D1573,U$12:U1572),2),"")</f>
        <v/>
      </c>
      <c r="V1573" s="248" t="str">
        <f>IF(AND(R1573&lt;&gt;"",S1573&lt;&gt;"",T1573&lt;&gt;"",Q1573&lt;&gt;"",AL1573&lt;&gt;""),IF(OR(Q1573="OZZ",Q1573="ZZ"),ROUND(0-SUMIF($D$12:$D1572,$D1573,V$12:V1572),2),IF(T1573=0,0,ROUND(MIN(MIN(17300,TRUNC(0.75*(SUMIF($D$12:$D$2012,$D1573,R$12:R$2012)+SUMIF($D$12:$D$2012,$D1573,S$12:S$2012)),2)+SUMIF($D$12:$D1573,$D1573,AL$12:AL1573))-SUMIF($D$12:$D1572,$D1573,V$12:V1572)-SUMIF($D$12:$D$2012,$D1573,U$12:U$2012),AL1573),2))),"")</f>
        <v/>
      </c>
      <c r="W1573" s="250" t="str">
        <f>IF(Q1573&lt;&gt;"",1000 - SUMIF($D$12:$D1572,$D1573,W$12:W1572),"")</f>
        <v/>
      </c>
      <c r="X1573" s="106"/>
      <c r="Y1573" s="247"/>
      <c r="Z1573" s="247"/>
      <c r="AA1573" s="247"/>
      <c r="AB1573" s="248" t="str">
        <f>IF(AND(Y1573&lt;&gt;"",Z1573&lt;&gt;"",X1573&lt;&gt;""),ROUND(MIN(IF(OR(X1573="OZZ",X1573="ZZ"),5000,17300),TRUNC(0.75*(SUMIF($D$12:$D1573,$D1573,Y$12:Y1573)+SUMIF($D$12:$D1573,$D1573,Z$12:Z1573)),2)) - SUMIF($D$12:$D1572,$D1573,AB$12:AB1572),2),"")</f>
        <v/>
      </c>
      <c r="AC1573" s="251" t="str">
        <f>IF(AND(Y1573&lt;&gt;"",Z1573&lt;&gt;"",AA1573&lt;&gt;"",X1573&lt;&gt;"",AP1573&lt;&gt;""),IF(OR(X1573="OZZ",X1573="ZZ"),ROUND(0-SUMIF($D$12:$D1572,$D1573,AC$12:AC1572),2),IF(AA1573=0,0,ROUND(MIN(MIN(17300,TRUNC(0.75*(SUMIF($D$12:$D$2012,$D1573,Y$12:Y$2012)+SUMIF($D$12:$D$2012,$D1573,Z$12:Z$2012)),2)+SUMIF($D$12:$D1573,$D1573,AP$12:AP1573))-SUMIF($D$12:$D1572,$D1573,AC$12:AC1572)-SUMIF($D$12:$D$2012,$D1573,AB$12:AB$2012),AP1573),2))),"")</f>
        <v/>
      </c>
      <c r="AD1573" s="250" t="str">
        <f>IF(X1573&lt;&gt;"",1000 - SUMIF($D$12:$D1572,$D1573,AD$12:AD1572),"")</f>
        <v/>
      </c>
      <c r="AE1573" s="252"/>
      <c r="AF1573" s="253"/>
      <c r="AG1573" s="254"/>
      <c r="AH1573" s="255" t="str">
        <f t="shared" si="506"/>
        <v/>
      </c>
      <c r="AI1573" s="256"/>
      <c r="AJ1573" s="253"/>
      <c r="AK1573" s="254"/>
      <c r="AL1573" s="255" t="str">
        <f t="shared" si="507"/>
        <v/>
      </c>
      <c r="AM1573" s="256"/>
      <c r="AN1573" s="253"/>
      <c r="AO1573" s="254"/>
      <c r="AP1573" s="255" t="str">
        <f t="shared" si="508"/>
        <v/>
      </c>
      <c r="AQ1573" s="68"/>
      <c r="AR1573" s="68"/>
      <c r="AS1573" s="115"/>
      <c r="AT1573" s="68"/>
      <c r="AU1573" s="113" t="str">
        <f>IF(D1573&lt;&gt; "", IF(COUNTIF($D$12:$D1573,$D1573)&gt;1,0,IF(SUM(N1573,U1573,AB1573)&gt;0,IF(AND(X1573="",OR(Q1573&lt;&gt;"",J1573&lt;&gt;"")),IF(Q1573&lt;&gt;"",Q1573,IF(J1573&lt;&gt;"",J1573,0)),IF(AND(Q1573&lt;&gt;"",J1573&lt;&gt;"",Q1573=J1573),Q1573,X1573)),0)),"")</f>
        <v/>
      </c>
      <c r="AV1573" s="113" t="str">
        <f>IF(D1573&lt;&gt;"",IF(COUNTIF($D$12:$D1573,$D1573)&gt;1,0,IF(SUM(O1573,V1573,AC1573)&gt;0,IF(AND(X1573="",OR(Q1573&lt;&gt;"",J1573&lt;&gt;"")),IF(Q1573&lt;&gt;"",Q1573,IF(J1573&lt;&gt;"",J1573,0)),IF(AND(Q1573&lt;&gt;"",J1573&lt;&gt;"",Q1573=J1573),Q1573,X1573)),0)),"")</f>
        <v/>
      </c>
      <c r="AW1573" s="113" t="str">
        <f>IF(D1573&lt;&gt;"",IF(COUNTIF($D$12:$D1573,$D1573)&gt;1,0,IF(SUM(P1573,W1573,AD1573)&gt;0,IF(AND(X1573="",OR(Q1573&lt;&gt;"",J1573&lt;&gt;"")),IF(Q1573&lt;&gt;"",Q1573,IF(J1573&lt;&gt;"",J1573,0)),IF(AND(Q1573&lt;&gt;"",J1573&lt;&gt;"",Q1573=J1573),Q1573,X1573)),0)),"")</f>
        <v/>
      </c>
      <c r="AX1573" s="68" t="str">
        <f t="shared" si="509"/>
        <v/>
      </c>
      <c r="AY1573" s="68" t="str">
        <f t="shared" si="510"/>
        <v/>
      </c>
      <c r="AZ1573" s="68" t="str">
        <f t="shared" si="511"/>
        <v/>
      </c>
      <c r="BA1573" s="68" t="str">
        <f t="shared" si="512"/>
        <v/>
      </c>
      <c r="BB1573" s="68" t="str">
        <f t="shared" si="513"/>
        <v/>
      </c>
      <c r="BC1573" s="68" t="str">
        <f t="shared" si="514"/>
        <v/>
      </c>
      <c r="BD1573" s="68" t="str">
        <f t="shared" si="515"/>
        <v/>
      </c>
      <c r="BE1573" s="62" t="str">
        <f t="shared" si="516"/>
        <v/>
      </c>
      <c r="BF1573" s="62" t="str">
        <f t="shared" si="517"/>
        <v/>
      </c>
      <c r="BG1573" s="62"/>
      <c r="BH1573" s="62" t="str">
        <f t="shared" si="518"/>
        <v/>
      </c>
      <c r="BI1573" s="62" t="str">
        <f t="shared" si="519"/>
        <v/>
      </c>
      <c r="BJ1573" s="114"/>
      <c r="BK1573" s="62" t="str">
        <f t="shared" si="520"/>
        <v/>
      </c>
      <c r="BL1573" s="62" t="str">
        <f t="shared" si="521"/>
        <v/>
      </c>
      <c r="BM1573" s="62" t="str">
        <f t="shared" si="522"/>
        <v/>
      </c>
      <c r="BN1573" s="62" t="str">
        <f t="shared" si="523"/>
        <v/>
      </c>
      <c r="BO1573" s="62" t="str">
        <f t="shared" si="524"/>
        <v/>
      </c>
      <c r="BP1573" s="62" t="str">
        <f t="shared" si="525"/>
        <v/>
      </c>
      <c r="BQ1573" s="96"/>
      <c r="BR1573" s="96"/>
      <c r="BS1573" s="96"/>
      <c r="BT1573" s="96"/>
      <c r="BU1573" s="96"/>
      <c r="BV1573" s="96"/>
      <c r="BW1573" s="96"/>
      <c r="BX1573" s="96"/>
      <c r="BY1573" s="96"/>
      <c r="BZ1573" s="96"/>
      <c r="CA1573" s="96"/>
      <c r="CB1573" s="96"/>
      <c r="CC1573" s="96"/>
      <c r="CD1573" s="96"/>
      <c r="CE1573" s="96"/>
      <c r="CF1573" s="96"/>
      <c r="CG1573" s="96"/>
      <c r="CH1573" s="96"/>
      <c r="CI1573" s="96"/>
      <c r="CJ1573" s="96"/>
      <c r="CK1573" s="96"/>
      <c r="CL1573" s="96"/>
      <c r="CM1573" s="96"/>
      <c r="CN1573" s="96"/>
      <c r="CO1573" s="96"/>
      <c r="CP1573" s="96"/>
      <c r="CQ1573" s="96"/>
      <c r="CR1573" s="96"/>
      <c r="CS1573" s="96"/>
    </row>
    <row r="1574" spans="1:97" ht="18.75" customHeight="1" x14ac:dyDescent="0.2">
      <c r="A1574" s="3">
        <f t="shared" si="526"/>
        <v>1562</v>
      </c>
      <c r="B1574" s="263"/>
      <c r="C1574" s="263"/>
      <c r="D1574" s="263"/>
      <c r="E1574" s="259"/>
      <c r="F1574" s="259"/>
      <c r="G1574" s="43"/>
      <c r="H1574" s="264"/>
      <c r="I1574" s="261"/>
      <c r="J1574" s="106"/>
      <c r="K1574" s="247"/>
      <c r="L1574" s="247"/>
      <c r="M1574" s="247"/>
      <c r="N1574" s="248" t="str">
        <f>IF(AND(K1574&lt;&gt;"",L1574&lt;&gt;"",J1574&lt;&gt;""),ROUND(MIN(IF(OR(J1574="OZZ",J1574="ZZ"),5000,17300),TRUNC(0.75*(SUMIF($D$12:$D1574,$D1574,K$12:K1574)+SUMIF($D$12:$D1574,$D1574,L$12:L1574)),2)) - SUMIF($D$12:$D1573,$D1574,N$12:N1573),2),"")</f>
        <v/>
      </c>
      <c r="O1574" s="249" t="str">
        <f>IF(AND(K1574&lt;&gt;"",L1574&lt;&gt;"",M1574&lt;&gt;"",J1574&lt;&gt;"",AH1574&lt;&gt;""),IF(OR(J1574="OZZ",J1574="ZZ"),ROUND(0-SUMIF($D$12:$D1573,$D1574,O$12:O1573),2),IF(M1574=0,0,ROUND(MIN(MIN(17300,TRUNC(0.75*(SUMIF($D$12:$D$2012,$D1574,K$12:K$2012)+SUMIF($D$12:$D$2012,$D1574,L$12:L$2012)),2)+SUMIF($D$12:$D1574,$D1574,AH$12:AH1574))-SUMIF($D$12:$D1573,$D1574,O$12:O1573)-SUMIF($D$12:$D$2012,$D1574,N$12:N$2012),AH1574),2))),"")</f>
        <v/>
      </c>
      <c r="P1574" s="250" t="str">
        <f>IF(J1574&lt;&gt;"",1000 - SUMIF($D$12:$D1573,$D1574,P$12:P1573),"")</f>
        <v/>
      </c>
      <c r="Q1574" s="106"/>
      <c r="R1574" s="247"/>
      <c r="S1574" s="247"/>
      <c r="T1574" s="247"/>
      <c r="U1574" s="248" t="str">
        <f>IF(AND(R1574&lt;&gt;"",S1574&lt;&gt;"",Q1574&lt;&gt;""),ROUND(MIN(IF(OR(Q1574="OZZ",Q1574="ZZ"),5000,17300),TRUNC(0.75*(SUMIF($D$12:$D1574,$D1574,R$12:R1574)+SUMIF($D$12:$D1574,$D1574,S$12:S1574)),2)) - SUMIF($D$12:$D1573,$D1574,U$12:U1573),2),"")</f>
        <v/>
      </c>
      <c r="V1574" s="248" t="str">
        <f>IF(AND(R1574&lt;&gt;"",S1574&lt;&gt;"",T1574&lt;&gt;"",Q1574&lt;&gt;"",AL1574&lt;&gt;""),IF(OR(Q1574="OZZ",Q1574="ZZ"),ROUND(0-SUMIF($D$12:$D1573,$D1574,V$12:V1573),2),IF(T1574=0,0,ROUND(MIN(MIN(17300,TRUNC(0.75*(SUMIF($D$12:$D$2012,$D1574,R$12:R$2012)+SUMIF($D$12:$D$2012,$D1574,S$12:S$2012)),2)+SUMIF($D$12:$D1574,$D1574,AL$12:AL1574))-SUMIF($D$12:$D1573,$D1574,V$12:V1573)-SUMIF($D$12:$D$2012,$D1574,U$12:U$2012),AL1574),2))),"")</f>
        <v/>
      </c>
      <c r="W1574" s="250" t="str">
        <f>IF(Q1574&lt;&gt;"",1000 - SUMIF($D$12:$D1573,$D1574,W$12:W1573),"")</f>
        <v/>
      </c>
      <c r="X1574" s="106"/>
      <c r="Y1574" s="247"/>
      <c r="Z1574" s="247"/>
      <c r="AA1574" s="247"/>
      <c r="AB1574" s="248" t="str">
        <f>IF(AND(Y1574&lt;&gt;"",Z1574&lt;&gt;"",X1574&lt;&gt;""),ROUND(MIN(IF(OR(X1574="OZZ",X1574="ZZ"),5000,17300),TRUNC(0.75*(SUMIF($D$12:$D1574,$D1574,Y$12:Y1574)+SUMIF($D$12:$D1574,$D1574,Z$12:Z1574)),2)) - SUMIF($D$12:$D1573,$D1574,AB$12:AB1573),2),"")</f>
        <v/>
      </c>
      <c r="AC1574" s="251" t="str">
        <f>IF(AND(Y1574&lt;&gt;"",Z1574&lt;&gt;"",AA1574&lt;&gt;"",X1574&lt;&gt;"",AP1574&lt;&gt;""),IF(OR(X1574="OZZ",X1574="ZZ"),ROUND(0-SUMIF($D$12:$D1573,$D1574,AC$12:AC1573),2),IF(AA1574=0,0,ROUND(MIN(MIN(17300,TRUNC(0.75*(SUMIF($D$12:$D$2012,$D1574,Y$12:Y$2012)+SUMIF($D$12:$D$2012,$D1574,Z$12:Z$2012)),2)+SUMIF($D$12:$D1574,$D1574,AP$12:AP1574))-SUMIF($D$12:$D1573,$D1574,AC$12:AC1573)-SUMIF($D$12:$D$2012,$D1574,AB$12:AB$2012),AP1574),2))),"")</f>
        <v/>
      </c>
      <c r="AD1574" s="250" t="str">
        <f>IF(X1574&lt;&gt;"",1000 - SUMIF($D$12:$D1573,$D1574,AD$12:AD1573),"")</f>
        <v/>
      </c>
      <c r="AE1574" s="252"/>
      <c r="AF1574" s="253"/>
      <c r="AG1574" s="254"/>
      <c r="AH1574" s="255" t="str">
        <f t="shared" si="506"/>
        <v/>
      </c>
      <c r="AI1574" s="256"/>
      <c r="AJ1574" s="253"/>
      <c r="AK1574" s="254"/>
      <c r="AL1574" s="255" t="str">
        <f t="shared" si="507"/>
        <v/>
      </c>
      <c r="AM1574" s="256"/>
      <c r="AN1574" s="253"/>
      <c r="AO1574" s="254"/>
      <c r="AP1574" s="255" t="str">
        <f t="shared" si="508"/>
        <v/>
      </c>
      <c r="AQ1574" s="68"/>
      <c r="AR1574" s="68"/>
      <c r="AS1574" s="115"/>
      <c r="AT1574" s="68"/>
      <c r="AU1574" s="113" t="str">
        <f>IF(D1574&lt;&gt; "", IF(COUNTIF($D$12:$D1574,$D1574)&gt;1,0,IF(SUM(N1574,U1574,AB1574)&gt;0,IF(AND(X1574="",OR(Q1574&lt;&gt;"",J1574&lt;&gt;"")),IF(Q1574&lt;&gt;"",Q1574,IF(J1574&lt;&gt;"",J1574,0)),IF(AND(Q1574&lt;&gt;"",J1574&lt;&gt;"",Q1574=J1574),Q1574,X1574)),0)),"")</f>
        <v/>
      </c>
      <c r="AV1574" s="113" t="str">
        <f>IF(D1574&lt;&gt;"",IF(COUNTIF($D$12:$D1574,$D1574)&gt;1,0,IF(SUM(O1574,V1574,AC1574)&gt;0,IF(AND(X1574="",OR(Q1574&lt;&gt;"",J1574&lt;&gt;"")),IF(Q1574&lt;&gt;"",Q1574,IF(J1574&lt;&gt;"",J1574,0)),IF(AND(Q1574&lt;&gt;"",J1574&lt;&gt;"",Q1574=J1574),Q1574,X1574)),0)),"")</f>
        <v/>
      </c>
      <c r="AW1574" s="113" t="str">
        <f>IF(D1574&lt;&gt;"",IF(COUNTIF($D$12:$D1574,$D1574)&gt;1,0,IF(SUM(P1574,W1574,AD1574)&gt;0,IF(AND(X1574="",OR(Q1574&lt;&gt;"",J1574&lt;&gt;"")),IF(Q1574&lt;&gt;"",Q1574,IF(J1574&lt;&gt;"",J1574,0)),IF(AND(Q1574&lt;&gt;"",J1574&lt;&gt;"",Q1574=J1574),Q1574,X1574)),0)),"")</f>
        <v/>
      </c>
      <c r="AX1574" s="68" t="str">
        <f t="shared" si="509"/>
        <v/>
      </c>
      <c r="AY1574" s="68" t="str">
        <f t="shared" si="510"/>
        <v/>
      </c>
      <c r="AZ1574" s="68" t="str">
        <f t="shared" si="511"/>
        <v/>
      </c>
      <c r="BA1574" s="68" t="str">
        <f t="shared" si="512"/>
        <v/>
      </c>
      <c r="BB1574" s="68" t="str">
        <f t="shared" si="513"/>
        <v/>
      </c>
      <c r="BC1574" s="68" t="str">
        <f t="shared" si="514"/>
        <v/>
      </c>
      <c r="BD1574" s="68" t="str">
        <f t="shared" si="515"/>
        <v/>
      </c>
      <c r="BE1574" s="62" t="str">
        <f t="shared" si="516"/>
        <v/>
      </c>
      <c r="BF1574" s="62" t="str">
        <f t="shared" si="517"/>
        <v/>
      </c>
      <c r="BG1574" s="62"/>
      <c r="BH1574" s="62" t="str">
        <f t="shared" si="518"/>
        <v/>
      </c>
      <c r="BI1574" s="62" t="str">
        <f t="shared" si="519"/>
        <v/>
      </c>
      <c r="BJ1574" s="114"/>
      <c r="BK1574" s="62" t="str">
        <f t="shared" si="520"/>
        <v/>
      </c>
      <c r="BL1574" s="62" t="str">
        <f t="shared" si="521"/>
        <v/>
      </c>
      <c r="BM1574" s="62" t="str">
        <f t="shared" si="522"/>
        <v/>
      </c>
      <c r="BN1574" s="62" t="str">
        <f t="shared" si="523"/>
        <v/>
      </c>
      <c r="BO1574" s="62" t="str">
        <f t="shared" si="524"/>
        <v/>
      </c>
      <c r="BP1574" s="62" t="str">
        <f t="shared" si="525"/>
        <v/>
      </c>
      <c r="BQ1574" s="96"/>
      <c r="BR1574" s="96"/>
      <c r="BS1574" s="96"/>
      <c r="BT1574" s="96"/>
      <c r="BU1574" s="96"/>
      <c r="BV1574" s="96"/>
      <c r="BW1574" s="96"/>
      <c r="BX1574" s="96"/>
      <c r="BY1574" s="96"/>
      <c r="BZ1574" s="96"/>
      <c r="CA1574" s="96"/>
      <c r="CB1574" s="96"/>
      <c r="CC1574" s="96"/>
      <c r="CD1574" s="96"/>
      <c r="CE1574" s="96"/>
      <c r="CF1574" s="96"/>
      <c r="CG1574" s="96"/>
      <c r="CH1574" s="96"/>
      <c r="CI1574" s="96"/>
      <c r="CJ1574" s="96"/>
      <c r="CK1574" s="96"/>
      <c r="CL1574" s="96"/>
      <c r="CM1574" s="96"/>
      <c r="CN1574" s="96"/>
      <c r="CO1574" s="96"/>
      <c r="CP1574" s="96"/>
      <c r="CQ1574" s="96"/>
      <c r="CR1574" s="96"/>
      <c r="CS1574" s="96"/>
    </row>
    <row r="1575" spans="1:97" ht="18.75" customHeight="1" x14ac:dyDescent="0.2">
      <c r="A1575" s="3">
        <f t="shared" si="526"/>
        <v>1563</v>
      </c>
      <c r="B1575" s="263"/>
      <c r="C1575" s="263"/>
      <c r="D1575" s="263"/>
      <c r="E1575" s="259"/>
      <c r="F1575" s="259"/>
      <c r="G1575" s="43"/>
      <c r="H1575" s="264"/>
      <c r="I1575" s="261"/>
      <c r="J1575" s="106"/>
      <c r="K1575" s="247"/>
      <c r="L1575" s="247"/>
      <c r="M1575" s="247"/>
      <c r="N1575" s="248" t="str">
        <f>IF(AND(K1575&lt;&gt;"",L1575&lt;&gt;"",J1575&lt;&gt;""),ROUND(MIN(IF(OR(J1575="OZZ",J1575="ZZ"),5000,17300),TRUNC(0.75*(SUMIF($D$12:$D1575,$D1575,K$12:K1575)+SUMIF($D$12:$D1575,$D1575,L$12:L1575)),2)) - SUMIF($D$12:$D1574,$D1575,N$12:N1574),2),"")</f>
        <v/>
      </c>
      <c r="O1575" s="249" t="str">
        <f>IF(AND(K1575&lt;&gt;"",L1575&lt;&gt;"",M1575&lt;&gt;"",J1575&lt;&gt;"",AH1575&lt;&gt;""),IF(OR(J1575="OZZ",J1575="ZZ"),ROUND(0-SUMIF($D$12:$D1574,$D1575,O$12:O1574),2),IF(M1575=0,0,ROUND(MIN(MIN(17300,TRUNC(0.75*(SUMIF($D$12:$D$2012,$D1575,K$12:K$2012)+SUMIF($D$12:$D$2012,$D1575,L$12:L$2012)),2)+SUMIF($D$12:$D1575,$D1575,AH$12:AH1575))-SUMIF($D$12:$D1574,$D1575,O$12:O1574)-SUMIF($D$12:$D$2012,$D1575,N$12:N$2012),AH1575),2))),"")</f>
        <v/>
      </c>
      <c r="P1575" s="250" t="str">
        <f>IF(J1575&lt;&gt;"",1000 - SUMIF($D$12:$D1574,$D1575,P$12:P1574),"")</f>
        <v/>
      </c>
      <c r="Q1575" s="106"/>
      <c r="R1575" s="247"/>
      <c r="S1575" s="247"/>
      <c r="T1575" s="247"/>
      <c r="U1575" s="248" t="str">
        <f>IF(AND(R1575&lt;&gt;"",S1575&lt;&gt;"",Q1575&lt;&gt;""),ROUND(MIN(IF(OR(Q1575="OZZ",Q1575="ZZ"),5000,17300),TRUNC(0.75*(SUMIF($D$12:$D1575,$D1575,R$12:R1575)+SUMIF($D$12:$D1575,$D1575,S$12:S1575)),2)) - SUMIF($D$12:$D1574,$D1575,U$12:U1574),2),"")</f>
        <v/>
      </c>
      <c r="V1575" s="248" t="str">
        <f>IF(AND(R1575&lt;&gt;"",S1575&lt;&gt;"",T1575&lt;&gt;"",Q1575&lt;&gt;"",AL1575&lt;&gt;""),IF(OR(Q1575="OZZ",Q1575="ZZ"),ROUND(0-SUMIF($D$12:$D1574,$D1575,V$12:V1574),2),IF(T1575=0,0,ROUND(MIN(MIN(17300,TRUNC(0.75*(SUMIF($D$12:$D$2012,$D1575,R$12:R$2012)+SUMIF($D$12:$D$2012,$D1575,S$12:S$2012)),2)+SUMIF($D$12:$D1575,$D1575,AL$12:AL1575))-SUMIF($D$12:$D1574,$D1575,V$12:V1574)-SUMIF($D$12:$D$2012,$D1575,U$12:U$2012),AL1575),2))),"")</f>
        <v/>
      </c>
      <c r="W1575" s="250" t="str">
        <f>IF(Q1575&lt;&gt;"",1000 - SUMIF($D$12:$D1574,$D1575,W$12:W1574),"")</f>
        <v/>
      </c>
      <c r="X1575" s="106"/>
      <c r="Y1575" s="247"/>
      <c r="Z1575" s="247"/>
      <c r="AA1575" s="247"/>
      <c r="AB1575" s="248" t="str">
        <f>IF(AND(Y1575&lt;&gt;"",Z1575&lt;&gt;"",X1575&lt;&gt;""),ROUND(MIN(IF(OR(X1575="OZZ",X1575="ZZ"),5000,17300),TRUNC(0.75*(SUMIF($D$12:$D1575,$D1575,Y$12:Y1575)+SUMIF($D$12:$D1575,$D1575,Z$12:Z1575)),2)) - SUMIF($D$12:$D1574,$D1575,AB$12:AB1574),2),"")</f>
        <v/>
      </c>
      <c r="AC1575" s="251" t="str">
        <f>IF(AND(Y1575&lt;&gt;"",Z1575&lt;&gt;"",AA1575&lt;&gt;"",X1575&lt;&gt;"",AP1575&lt;&gt;""),IF(OR(X1575="OZZ",X1575="ZZ"),ROUND(0-SUMIF($D$12:$D1574,$D1575,AC$12:AC1574),2),IF(AA1575=0,0,ROUND(MIN(MIN(17300,TRUNC(0.75*(SUMIF($D$12:$D$2012,$D1575,Y$12:Y$2012)+SUMIF($D$12:$D$2012,$D1575,Z$12:Z$2012)),2)+SUMIF($D$12:$D1575,$D1575,AP$12:AP1575))-SUMIF($D$12:$D1574,$D1575,AC$12:AC1574)-SUMIF($D$12:$D$2012,$D1575,AB$12:AB$2012),AP1575),2))),"")</f>
        <v/>
      </c>
      <c r="AD1575" s="250" t="str">
        <f>IF(X1575&lt;&gt;"",1000 - SUMIF($D$12:$D1574,$D1575,AD$12:AD1574),"")</f>
        <v/>
      </c>
      <c r="AE1575" s="252"/>
      <c r="AF1575" s="253"/>
      <c r="AG1575" s="254"/>
      <c r="AH1575" s="255" t="str">
        <f t="shared" si="506"/>
        <v/>
      </c>
      <c r="AI1575" s="256"/>
      <c r="AJ1575" s="253"/>
      <c r="AK1575" s="254"/>
      <c r="AL1575" s="255" t="str">
        <f t="shared" si="507"/>
        <v/>
      </c>
      <c r="AM1575" s="256"/>
      <c r="AN1575" s="253"/>
      <c r="AO1575" s="254"/>
      <c r="AP1575" s="255" t="str">
        <f t="shared" si="508"/>
        <v/>
      </c>
      <c r="AQ1575" s="68"/>
      <c r="AR1575" s="68"/>
      <c r="AS1575" s="115"/>
      <c r="AT1575" s="68"/>
      <c r="AU1575" s="113" t="str">
        <f>IF(D1575&lt;&gt; "", IF(COUNTIF($D$12:$D1575,$D1575)&gt;1,0,IF(SUM(N1575,U1575,AB1575)&gt;0,IF(AND(X1575="",OR(Q1575&lt;&gt;"",J1575&lt;&gt;"")),IF(Q1575&lt;&gt;"",Q1575,IF(J1575&lt;&gt;"",J1575,0)),IF(AND(Q1575&lt;&gt;"",J1575&lt;&gt;"",Q1575=J1575),Q1575,X1575)),0)),"")</f>
        <v/>
      </c>
      <c r="AV1575" s="113" t="str">
        <f>IF(D1575&lt;&gt;"",IF(COUNTIF($D$12:$D1575,$D1575)&gt;1,0,IF(SUM(O1575,V1575,AC1575)&gt;0,IF(AND(X1575="",OR(Q1575&lt;&gt;"",J1575&lt;&gt;"")),IF(Q1575&lt;&gt;"",Q1575,IF(J1575&lt;&gt;"",J1575,0)),IF(AND(Q1575&lt;&gt;"",J1575&lt;&gt;"",Q1575=J1575),Q1575,X1575)),0)),"")</f>
        <v/>
      </c>
      <c r="AW1575" s="113" t="str">
        <f>IF(D1575&lt;&gt;"",IF(COUNTIF($D$12:$D1575,$D1575)&gt;1,0,IF(SUM(P1575,W1575,AD1575)&gt;0,IF(AND(X1575="",OR(Q1575&lt;&gt;"",J1575&lt;&gt;"")),IF(Q1575&lt;&gt;"",Q1575,IF(J1575&lt;&gt;"",J1575,0)),IF(AND(Q1575&lt;&gt;"",J1575&lt;&gt;"",Q1575=J1575),Q1575,X1575)),0)),"")</f>
        <v/>
      </c>
      <c r="AX1575" s="68" t="str">
        <f t="shared" si="509"/>
        <v/>
      </c>
      <c r="AY1575" s="68" t="str">
        <f t="shared" si="510"/>
        <v/>
      </c>
      <c r="AZ1575" s="68" t="str">
        <f t="shared" si="511"/>
        <v/>
      </c>
      <c r="BA1575" s="68" t="str">
        <f t="shared" si="512"/>
        <v/>
      </c>
      <c r="BB1575" s="68" t="str">
        <f t="shared" si="513"/>
        <v/>
      </c>
      <c r="BC1575" s="68" t="str">
        <f t="shared" si="514"/>
        <v/>
      </c>
      <c r="BD1575" s="68" t="str">
        <f t="shared" si="515"/>
        <v/>
      </c>
      <c r="BE1575" s="62" t="str">
        <f t="shared" si="516"/>
        <v/>
      </c>
      <c r="BF1575" s="62" t="str">
        <f t="shared" si="517"/>
        <v/>
      </c>
      <c r="BG1575" s="62"/>
      <c r="BH1575" s="62" t="str">
        <f t="shared" si="518"/>
        <v/>
      </c>
      <c r="BI1575" s="62" t="str">
        <f t="shared" si="519"/>
        <v/>
      </c>
      <c r="BJ1575" s="114"/>
      <c r="BK1575" s="62" t="str">
        <f t="shared" si="520"/>
        <v/>
      </c>
      <c r="BL1575" s="62" t="str">
        <f t="shared" si="521"/>
        <v/>
      </c>
      <c r="BM1575" s="62" t="str">
        <f t="shared" si="522"/>
        <v/>
      </c>
      <c r="BN1575" s="62" t="str">
        <f t="shared" si="523"/>
        <v/>
      </c>
      <c r="BO1575" s="62" t="str">
        <f t="shared" si="524"/>
        <v/>
      </c>
      <c r="BP1575" s="62" t="str">
        <f t="shared" si="525"/>
        <v/>
      </c>
      <c r="BQ1575" s="96"/>
      <c r="BR1575" s="96"/>
      <c r="BS1575" s="96"/>
      <c r="BT1575" s="96"/>
      <c r="BU1575" s="96"/>
      <c r="BV1575" s="96"/>
      <c r="BW1575" s="96"/>
      <c r="BX1575" s="96"/>
      <c r="BY1575" s="96"/>
      <c r="BZ1575" s="96"/>
      <c r="CA1575" s="96"/>
      <c r="CB1575" s="96"/>
      <c r="CC1575" s="96"/>
      <c r="CD1575" s="96"/>
      <c r="CE1575" s="96"/>
      <c r="CF1575" s="96"/>
      <c r="CG1575" s="96"/>
      <c r="CH1575" s="96"/>
      <c r="CI1575" s="96"/>
      <c r="CJ1575" s="96"/>
      <c r="CK1575" s="96"/>
      <c r="CL1575" s="96"/>
      <c r="CM1575" s="96"/>
      <c r="CN1575" s="96"/>
      <c r="CO1575" s="96"/>
      <c r="CP1575" s="96"/>
      <c r="CQ1575" s="96"/>
      <c r="CR1575" s="96"/>
      <c r="CS1575" s="96"/>
    </row>
    <row r="1576" spans="1:97" ht="18.75" customHeight="1" x14ac:dyDescent="0.2">
      <c r="A1576" s="3">
        <f t="shared" si="526"/>
        <v>1564</v>
      </c>
      <c r="B1576" s="263"/>
      <c r="C1576" s="263"/>
      <c r="D1576" s="263"/>
      <c r="E1576" s="259"/>
      <c r="F1576" s="259"/>
      <c r="G1576" s="43"/>
      <c r="H1576" s="264"/>
      <c r="I1576" s="261"/>
      <c r="J1576" s="106"/>
      <c r="K1576" s="247"/>
      <c r="L1576" s="247"/>
      <c r="M1576" s="247"/>
      <c r="N1576" s="248" t="str">
        <f>IF(AND(K1576&lt;&gt;"",L1576&lt;&gt;"",J1576&lt;&gt;""),ROUND(MIN(IF(OR(J1576="OZZ",J1576="ZZ"),5000,17300),TRUNC(0.75*(SUMIF($D$12:$D1576,$D1576,K$12:K1576)+SUMIF($D$12:$D1576,$D1576,L$12:L1576)),2)) - SUMIF($D$12:$D1575,$D1576,N$12:N1575),2),"")</f>
        <v/>
      </c>
      <c r="O1576" s="249" t="str">
        <f>IF(AND(K1576&lt;&gt;"",L1576&lt;&gt;"",M1576&lt;&gt;"",J1576&lt;&gt;"",AH1576&lt;&gt;""),IF(OR(J1576="OZZ",J1576="ZZ"),ROUND(0-SUMIF($D$12:$D1575,$D1576,O$12:O1575),2),IF(M1576=0,0,ROUND(MIN(MIN(17300,TRUNC(0.75*(SUMIF($D$12:$D$2012,$D1576,K$12:K$2012)+SUMIF($D$12:$D$2012,$D1576,L$12:L$2012)),2)+SUMIF($D$12:$D1576,$D1576,AH$12:AH1576))-SUMIF($D$12:$D1575,$D1576,O$12:O1575)-SUMIF($D$12:$D$2012,$D1576,N$12:N$2012),AH1576),2))),"")</f>
        <v/>
      </c>
      <c r="P1576" s="250" t="str">
        <f>IF(J1576&lt;&gt;"",1000 - SUMIF($D$12:$D1575,$D1576,P$12:P1575),"")</f>
        <v/>
      </c>
      <c r="Q1576" s="106"/>
      <c r="R1576" s="247"/>
      <c r="S1576" s="247"/>
      <c r="T1576" s="247"/>
      <c r="U1576" s="248" t="str">
        <f>IF(AND(R1576&lt;&gt;"",S1576&lt;&gt;"",Q1576&lt;&gt;""),ROUND(MIN(IF(OR(Q1576="OZZ",Q1576="ZZ"),5000,17300),TRUNC(0.75*(SUMIF($D$12:$D1576,$D1576,R$12:R1576)+SUMIF($D$12:$D1576,$D1576,S$12:S1576)),2)) - SUMIF($D$12:$D1575,$D1576,U$12:U1575),2),"")</f>
        <v/>
      </c>
      <c r="V1576" s="248" t="str">
        <f>IF(AND(R1576&lt;&gt;"",S1576&lt;&gt;"",T1576&lt;&gt;"",Q1576&lt;&gt;"",AL1576&lt;&gt;""),IF(OR(Q1576="OZZ",Q1576="ZZ"),ROUND(0-SUMIF($D$12:$D1575,$D1576,V$12:V1575),2),IF(T1576=0,0,ROUND(MIN(MIN(17300,TRUNC(0.75*(SUMIF($D$12:$D$2012,$D1576,R$12:R$2012)+SUMIF($D$12:$D$2012,$D1576,S$12:S$2012)),2)+SUMIF($D$12:$D1576,$D1576,AL$12:AL1576))-SUMIF($D$12:$D1575,$D1576,V$12:V1575)-SUMIF($D$12:$D$2012,$D1576,U$12:U$2012),AL1576),2))),"")</f>
        <v/>
      </c>
      <c r="W1576" s="250" t="str">
        <f>IF(Q1576&lt;&gt;"",1000 - SUMIF($D$12:$D1575,$D1576,W$12:W1575),"")</f>
        <v/>
      </c>
      <c r="X1576" s="106"/>
      <c r="Y1576" s="247"/>
      <c r="Z1576" s="247"/>
      <c r="AA1576" s="247"/>
      <c r="AB1576" s="248" t="str">
        <f>IF(AND(Y1576&lt;&gt;"",Z1576&lt;&gt;"",X1576&lt;&gt;""),ROUND(MIN(IF(OR(X1576="OZZ",X1576="ZZ"),5000,17300),TRUNC(0.75*(SUMIF($D$12:$D1576,$D1576,Y$12:Y1576)+SUMIF($D$12:$D1576,$D1576,Z$12:Z1576)),2)) - SUMIF($D$12:$D1575,$D1576,AB$12:AB1575),2),"")</f>
        <v/>
      </c>
      <c r="AC1576" s="251" t="str">
        <f>IF(AND(Y1576&lt;&gt;"",Z1576&lt;&gt;"",AA1576&lt;&gt;"",X1576&lt;&gt;"",AP1576&lt;&gt;""),IF(OR(X1576="OZZ",X1576="ZZ"),ROUND(0-SUMIF($D$12:$D1575,$D1576,AC$12:AC1575),2),IF(AA1576=0,0,ROUND(MIN(MIN(17300,TRUNC(0.75*(SUMIF($D$12:$D$2012,$D1576,Y$12:Y$2012)+SUMIF($D$12:$D$2012,$D1576,Z$12:Z$2012)),2)+SUMIF($D$12:$D1576,$D1576,AP$12:AP1576))-SUMIF($D$12:$D1575,$D1576,AC$12:AC1575)-SUMIF($D$12:$D$2012,$D1576,AB$12:AB$2012),AP1576),2))),"")</f>
        <v/>
      </c>
      <c r="AD1576" s="250" t="str">
        <f>IF(X1576&lt;&gt;"",1000 - SUMIF($D$12:$D1575,$D1576,AD$12:AD1575),"")</f>
        <v/>
      </c>
      <c r="AE1576" s="252"/>
      <c r="AF1576" s="253"/>
      <c r="AG1576" s="254"/>
      <c r="AH1576" s="255" t="str">
        <f t="shared" si="506"/>
        <v/>
      </c>
      <c r="AI1576" s="256"/>
      <c r="AJ1576" s="253"/>
      <c r="AK1576" s="254"/>
      <c r="AL1576" s="255" t="str">
        <f t="shared" si="507"/>
        <v/>
      </c>
      <c r="AM1576" s="256"/>
      <c r="AN1576" s="253"/>
      <c r="AO1576" s="254"/>
      <c r="AP1576" s="255" t="str">
        <f t="shared" si="508"/>
        <v/>
      </c>
      <c r="AQ1576" s="68"/>
      <c r="AR1576" s="68"/>
      <c r="AS1576" s="115"/>
      <c r="AT1576" s="68"/>
      <c r="AU1576" s="113" t="str">
        <f>IF(D1576&lt;&gt; "", IF(COUNTIF($D$12:$D1576,$D1576)&gt;1,0,IF(SUM(N1576,U1576,AB1576)&gt;0,IF(AND(X1576="",OR(Q1576&lt;&gt;"",J1576&lt;&gt;"")),IF(Q1576&lt;&gt;"",Q1576,IF(J1576&lt;&gt;"",J1576,0)),IF(AND(Q1576&lt;&gt;"",J1576&lt;&gt;"",Q1576=J1576),Q1576,X1576)),0)),"")</f>
        <v/>
      </c>
      <c r="AV1576" s="113" t="str">
        <f>IF(D1576&lt;&gt;"",IF(COUNTIF($D$12:$D1576,$D1576)&gt;1,0,IF(SUM(O1576,V1576,AC1576)&gt;0,IF(AND(X1576="",OR(Q1576&lt;&gt;"",J1576&lt;&gt;"")),IF(Q1576&lt;&gt;"",Q1576,IF(J1576&lt;&gt;"",J1576,0)),IF(AND(Q1576&lt;&gt;"",J1576&lt;&gt;"",Q1576=J1576),Q1576,X1576)),0)),"")</f>
        <v/>
      </c>
      <c r="AW1576" s="113" t="str">
        <f>IF(D1576&lt;&gt;"",IF(COUNTIF($D$12:$D1576,$D1576)&gt;1,0,IF(SUM(P1576,W1576,AD1576)&gt;0,IF(AND(X1576="",OR(Q1576&lt;&gt;"",J1576&lt;&gt;"")),IF(Q1576&lt;&gt;"",Q1576,IF(J1576&lt;&gt;"",J1576,0)),IF(AND(Q1576&lt;&gt;"",J1576&lt;&gt;"",Q1576=J1576),Q1576,X1576)),0)),"")</f>
        <v/>
      </c>
      <c r="AX1576" s="68" t="str">
        <f t="shared" si="509"/>
        <v/>
      </c>
      <c r="AY1576" s="68" t="str">
        <f t="shared" si="510"/>
        <v/>
      </c>
      <c r="AZ1576" s="68" t="str">
        <f t="shared" si="511"/>
        <v/>
      </c>
      <c r="BA1576" s="68" t="str">
        <f t="shared" si="512"/>
        <v/>
      </c>
      <c r="BB1576" s="68" t="str">
        <f t="shared" si="513"/>
        <v/>
      </c>
      <c r="BC1576" s="68" t="str">
        <f t="shared" si="514"/>
        <v/>
      </c>
      <c r="BD1576" s="68" t="str">
        <f t="shared" si="515"/>
        <v/>
      </c>
      <c r="BE1576" s="62" t="str">
        <f t="shared" si="516"/>
        <v/>
      </c>
      <c r="BF1576" s="62" t="str">
        <f t="shared" si="517"/>
        <v/>
      </c>
      <c r="BG1576" s="62"/>
      <c r="BH1576" s="62" t="str">
        <f t="shared" si="518"/>
        <v/>
      </c>
      <c r="BI1576" s="62" t="str">
        <f t="shared" si="519"/>
        <v/>
      </c>
      <c r="BJ1576" s="114"/>
      <c r="BK1576" s="62" t="str">
        <f t="shared" si="520"/>
        <v/>
      </c>
      <c r="BL1576" s="62" t="str">
        <f t="shared" si="521"/>
        <v/>
      </c>
      <c r="BM1576" s="62" t="str">
        <f t="shared" si="522"/>
        <v/>
      </c>
      <c r="BN1576" s="62" t="str">
        <f t="shared" si="523"/>
        <v/>
      </c>
      <c r="BO1576" s="62" t="str">
        <f t="shared" si="524"/>
        <v/>
      </c>
      <c r="BP1576" s="62" t="str">
        <f t="shared" si="525"/>
        <v/>
      </c>
      <c r="BQ1576" s="96"/>
      <c r="BR1576" s="96"/>
      <c r="BS1576" s="96"/>
      <c r="BT1576" s="96"/>
      <c r="BU1576" s="96"/>
      <c r="BV1576" s="96"/>
      <c r="BW1576" s="96"/>
      <c r="BX1576" s="96"/>
      <c r="BY1576" s="96"/>
      <c r="BZ1576" s="96"/>
      <c r="CA1576" s="96"/>
      <c r="CB1576" s="96"/>
      <c r="CC1576" s="96"/>
      <c r="CD1576" s="96"/>
      <c r="CE1576" s="96"/>
      <c r="CF1576" s="96"/>
      <c r="CG1576" s="96"/>
      <c r="CH1576" s="96"/>
      <c r="CI1576" s="96"/>
      <c r="CJ1576" s="96"/>
      <c r="CK1576" s="96"/>
      <c r="CL1576" s="96"/>
      <c r="CM1576" s="96"/>
      <c r="CN1576" s="96"/>
      <c r="CO1576" s="96"/>
      <c r="CP1576" s="96"/>
      <c r="CQ1576" s="96"/>
      <c r="CR1576" s="96"/>
      <c r="CS1576" s="96"/>
    </row>
    <row r="1577" spans="1:97" ht="18.75" customHeight="1" x14ac:dyDescent="0.2">
      <c r="A1577" s="3">
        <f t="shared" si="526"/>
        <v>1565</v>
      </c>
      <c r="B1577" s="263"/>
      <c r="C1577" s="263"/>
      <c r="D1577" s="263"/>
      <c r="E1577" s="259"/>
      <c r="F1577" s="259"/>
      <c r="G1577" s="43"/>
      <c r="H1577" s="264"/>
      <c r="I1577" s="261"/>
      <c r="J1577" s="106"/>
      <c r="K1577" s="247"/>
      <c r="L1577" s="247"/>
      <c r="M1577" s="247"/>
      <c r="N1577" s="248" t="str">
        <f>IF(AND(K1577&lt;&gt;"",L1577&lt;&gt;"",J1577&lt;&gt;""),ROUND(MIN(IF(OR(J1577="OZZ",J1577="ZZ"),5000,17300),TRUNC(0.75*(SUMIF($D$12:$D1577,$D1577,K$12:K1577)+SUMIF($D$12:$D1577,$D1577,L$12:L1577)),2)) - SUMIF($D$12:$D1576,$D1577,N$12:N1576),2),"")</f>
        <v/>
      </c>
      <c r="O1577" s="249" t="str">
        <f>IF(AND(K1577&lt;&gt;"",L1577&lt;&gt;"",M1577&lt;&gt;"",J1577&lt;&gt;"",AH1577&lt;&gt;""),IF(OR(J1577="OZZ",J1577="ZZ"),ROUND(0-SUMIF($D$12:$D1576,$D1577,O$12:O1576),2),IF(M1577=0,0,ROUND(MIN(MIN(17300,TRUNC(0.75*(SUMIF($D$12:$D$2012,$D1577,K$12:K$2012)+SUMIF($D$12:$D$2012,$D1577,L$12:L$2012)),2)+SUMIF($D$12:$D1577,$D1577,AH$12:AH1577))-SUMIF($D$12:$D1576,$D1577,O$12:O1576)-SUMIF($D$12:$D$2012,$D1577,N$12:N$2012),AH1577),2))),"")</f>
        <v/>
      </c>
      <c r="P1577" s="250" t="str">
        <f>IF(J1577&lt;&gt;"",1000 - SUMIF($D$12:$D1576,$D1577,P$12:P1576),"")</f>
        <v/>
      </c>
      <c r="Q1577" s="106"/>
      <c r="R1577" s="247"/>
      <c r="S1577" s="247"/>
      <c r="T1577" s="247"/>
      <c r="U1577" s="248" t="str">
        <f>IF(AND(R1577&lt;&gt;"",S1577&lt;&gt;"",Q1577&lt;&gt;""),ROUND(MIN(IF(OR(Q1577="OZZ",Q1577="ZZ"),5000,17300),TRUNC(0.75*(SUMIF($D$12:$D1577,$D1577,R$12:R1577)+SUMIF($D$12:$D1577,$D1577,S$12:S1577)),2)) - SUMIF($D$12:$D1576,$D1577,U$12:U1576),2),"")</f>
        <v/>
      </c>
      <c r="V1577" s="248" t="str">
        <f>IF(AND(R1577&lt;&gt;"",S1577&lt;&gt;"",T1577&lt;&gt;"",Q1577&lt;&gt;"",AL1577&lt;&gt;""),IF(OR(Q1577="OZZ",Q1577="ZZ"),ROUND(0-SUMIF($D$12:$D1576,$D1577,V$12:V1576),2),IF(T1577=0,0,ROUND(MIN(MIN(17300,TRUNC(0.75*(SUMIF($D$12:$D$2012,$D1577,R$12:R$2012)+SUMIF($D$12:$D$2012,$D1577,S$12:S$2012)),2)+SUMIF($D$12:$D1577,$D1577,AL$12:AL1577))-SUMIF($D$12:$D1576,$D1577,V$12:V1576)-SUMIF($D$12:$D$2012,$D1577,U$12:U$2012),AL1577),2))),"")</f>
        <v/>
      </c>
      <c r="W1577" s="250" t="str">
        <f>IF(Q1577&lt;&gt;"",1000 - SUMIF($D$12:$D1576,$D1577,W$12:W1576),"")</f>
        <v/>
      </c>
      <c r="X1577" s="106"/>
      <c r="Y1577" s="247"/>
      <c r="Z1577" s="247"/>
      <c r="AA1577" s="247"/>
      <c r="AB1577" s="248" t="str">
        <f>IF(AND(Y1577&lt;&gt;"",Z1577&lt;&gt;"",X1577&lt;&gt;""),ROUND(MIN(IF(OR(X1577="OZZ",X1577="ZZ"),5000,17300),TRUNC(0.75*(SUMIF($D$12:$D1577,$D1577,Y$12:Y1577)+SUMIF($D$12:$D1577,$D1577,Z$12:Z1577)),2)) - SUMIF($D$12:$D1576,$D1577,AB$12:AB1576),2),"")</f>
        <v/>
      </c>
      <c r="AC1577" s="251" t="str">
        <f>IF(AND(Y1577&lt;&gt;"",Z1577&lt;&gt;"",AA1577&lt;&gt;"",X1577&lt;&gt;"",AP1577&lt;&gt;""),IF(OR(X1577="OZZ",X1577="ZZ"),ROUND(0-SUMIF($D$12:$D1576,$D1577,AC$12:AC1576),2),IF(AA1577=0,0,ROUND(MIN(MIN(17300,TRUNC(0.75*(SUMIF($D$12:$D$2012,$D1577,Y$12:Y$2012)+SUMIF($D$12:$D$2012,$D1577,Z$12:Z$2012)),2)+SUMIF($D$12:$D1577,$D1577,AP$12:AP1577))-SUMIF($D$12:$D1576,$D1577,AC$12:AC1576)-SUMIF($D$12:$D$2012,$D1577,AB$12:AB$2012),AP1577),2))),"")</f>
        <v/>
      </c>
      <c r="AD1577" s="250" t="str">
        <f>IF(X1577&lt;&gt;"",1000 - SUMIF($D$12:$D1576,$D1577,AD$12:AD1576),"")</f>
        <v/>
      </c>
      <c r="AE1577" s="252"/>
      <c r="AF1577" s="253"/>
      <c r="AG1577" s="254"/>
      <c r="AH1577" s="255" t="str">
        <f t="shared" ref="AH1577:AH1640" si="527">IF(K1577&lt;&gt;"",ROUND(AE1577,2)+ROUND(AF1577,2)+ROUND(AG1577,2),"")</f>
        <v/>
      </c>
      <c r="AI1577" s="256"/>
      <c r="AJ1577" s="253"/>
      <c r="AK1577" s="254"/>
      <c r="AL1577" s="255" t="str">
        <f t="shared" ref="AL1577:AL1640" si="528">IF(R1577&lt;&gt;"",ROUND(AI1577,2)+ROUND(AJ1577,2)+ROUND(AK1577,2),"")</f>
        <v/>
      </c>
      <c r="AM1577" s="256"/>
      <c r="AN1577" s="253"/>
      <c r="AO1577" s="254"/>
      <c r="AP1577" s="255" t="str">
        <f t="shared" si="508"/>
        <v/>
      </c>
      <c r="AQ1577" s="68"/>
      <c r="AR1577" s="68"/>
      <c r="AS1577" s="115"/>
      <c r="AT1577" s="68"/>
      <c r="AU1577" s="113" t="str">
        <f>IF(D1577&lt;&gt; "", IF(COUNTIF($D$12:$D1577,$D1577)&gt;1,0,IF(SUM(N1577,U1577,AB1577)&gt;0,IF(AND(X1577="",OR(Q1577&lt;&gt;"",J1577&lt;&gt;"")),IF(Q1577&lt;&gt;"",Q1577,IF(J1577&lt;&gt;"",J1577,0)),IF(AND(Q1577&lt;&gt;"",J1577&lt;&gt;"",Q1577=J1577),Q1577,X1577)),0)),"")</f>
        <v/>
      </c>
      <c r="AV1577" s="113" t="str">
        <f>IF(D1577&lt;&gt;"",IF(COUNTIF($D$12:$D1577,$D1577)&gt;1,0,IF(SUM(O1577,V1577,AC1577)&gt;0,IF(AND(X1577="",OR(Q1577&lt;&gt;"",J1577&lt;&gt;"")),IF(Q1577&lt;&gt;"",Q1577,IF(J1577&lt;&gt;"",J1577,0)),IF(AND(Q1577&lt;&gt;"",J1577&lt;&gt;"",Q1577=J1577),Q1577,X1577)),0)),"")</f>
        <v/>
      </c>
      <c r="AW1577" s="113" t="str">
        <f>IF(D1577&lt;&gt;"",IF(COUNTIF($D$12:$D1577,$D1577)&gt;1,0,IF(SUM(P1577,W1577,AD1577)&gt;0,IF(AND(X1577="",OR(Q1577&lt;&gt;"",J1577&lt;&gt;"")),IF(Q1577&lt;&gt;"",Q1577,IF(J1577&lt;&gt;"",J1577,0)),IF(AND(Q1577&lt;&gt;"",J1577&lt;&gt;"",Q1577=J1577),Q1577,X1577)),0)),"")</f>
        <v/>
      </c>
      <c r="AX1577" s="68" t="str">
        <f t="shared" si="509"/>
        <v/>
      </c>
      <c r="AY1577" s="68" t="str">
        <f t="shared" si="510"/>
        <v/>
      </c>
      <c r="AZ1577" s="68" t="str">
        <f t="shared" si="511"/>
        <v/>
      </c>
      <c r="BA1577" s="68" t="str">
        <f t="shared" si="512"/>
        <v/>
      </c>
      <c r="BB1577" s="68" t="str">
        <f t="shared" si="513"/>
        <v/>
      </c>
      <c r="BC1577" s="68" t="str">
        <f t="shared" si="514"/>
        <v/>
      </c>
      <c r="BD1577" s="68" t="str">
        <f t="shared" si="515"/>
        <v/>
      </c>
      <c r="BE1577" s="62" t="str">
        <f t="shared" si="516"/>
        <v/>
      </c>
      <c r="BF1577" s="62" t="str">
        <f t="shared" si="517"/>
        <v/>
      </c>
      <c r="BG1577" s="62"/>
      <c r="BH1577" s="62" t="str">
        <f t="shared" si="518"/>
        <v/>
      </c>
      <c r="BI1577" s="62" t="str">
        <f t="shared" si="519"/>
        <v/>
      </c>
      <c r="BJ1577" s="114"/>
      <c r="BK1577" s="62" t="str">
        <f t="shared" si="520"/>
        <v/>
      </c>
      <c r="BL1577" s="62" t="str">
        <f t="shared" si="521"/>
        <v/>
      </c>
      <c r="BM1577" s="62" t="str">
        <f t="shared" si="522"/>
        <v/>
      </c>
      <c r="BN1577" s="62" t="str">
        <f t="shared" si="523"/>
        <v/>
      </c>
      <c r="BO1577" s="62" t="str">
        <f t="shared" si="524"/>
        <v/>
      </c>
      <c r="BP1577" s="62" t="str">
        <f t="shared" si="525"/>
        <v/>
      </c>
      <c r="BQ1577" s="96"/>
      <c r="BR1577" s="96"/>
      <c r="BS1577" s="96"/>
      <c r="BT1577" s="96"/>
      <c r="BU1577" s="96"/>
      <c r="BV1577" s="96"/>
      <c r="BW1577" s="96"/>
      <c r="BX1577" s="96"/>
      <c r="BY1577" s="96"/>
      <c r="BZ1577" s="96"/>
      <c r="CA1577" s="96"/>
      <c r="CB1577" s="96"/>
      <c r="CC1577" s="96"/>
      <c r="CD1577" s="96"/>
      <c r="CE1577" s="96"/>
      <c r="CF1577" s="96"/>
      <c r="CG1577" s="96"/>
      <c r="CH1577" s="96"/>
      <c r="CI1577" s="96"/>
      <c r="CJ1577" s="96"/>
      <c r="CK1577" s="96"/>
      <c r="CL1577" s="96"/>
      <c r="CM1577" s="96"/>
      <c r="CN1577" s="96"/>
      <c r="CO1577" s="96"/>
      <c r="CP1577" s="96"/>
      <c r="CQ1577" s="96"/>
      <c r="CR1577" s="96"/>
      <c r="CS1577" s="96"/>
    </row>
    <row r="1578" spans="1:97" ht="18.75" customHeight="1" x14ac:dyDescent="0.2">
      <c r="A1578" s="3">
        <f t="shared" si="526"/>
        <v>1566</v>
      </c>
      <c r="B1578" s="263"/>
      <c r="C1578" s="263"/>
      <c r="D1578" s="263"/>
      <c r="E1578" s="259"/>
      <c r="F1578" s="259"/>
      <c r="G1578" s="43"/>
      <c r="H1578" s="264"/>
      <c r="I1578" s="261"/>
      <c r="J1578" s="106"/>
      <c r="K1578" s="247"/>
      <c r="L1578" s="247"/>
      <c r="M1578" s="247"/>
      <c r="N1578" s="248" t="str">
        <f>IF(AND(K1578&lt;&gt;"",L1578&lt;&gt;"",J1578&lt;&gt;""),ROUND(MIN(IF(OR(J1578="OZZ",J1578="ZZ"),5000,17300),TRUNC(0.75*(SUMIF($D$12:$D1578,$D1578,K$12:K1578)+SUMIF($D$12:$D1578,$D1578,L$12:L1578)),2)) - SUMIF($D$12:$D1577,$D1578,N$12:N1577),2),"")</f>
        <v/>
      </c>
      <c r="O1578" s="249" t="str">
        <f>IF(AND(K1578&lt;&gt;"",L1578&lt;&gt;"",M1578&lt;&gt;"",J1578&lt;&gt;"",AH1578&lt;&gt;""),IF(OR(J1578="OZZ",J1578="ZZ"),ROUND(0-SUMIF($D$12:$D1577,$D1578,O$12:O1577),2),IF(M1578=0,0,ROUND(MIN(MIN(17300,TRUNC(0.75*(SUMIF($D$12:$D$2012,$D1578,K$12:K$2012)+SUMIF($D$12:$D$2012,$D1578,L$12:L$2012)),2)+SUMIF($D$12:$D1578,$D1578,AH$12:AH1578))-SUMIF($D$12:$D1577,$D1578,O$12:O1577)-SUMIF($D$12:$D$2012,$D1578,N$12:N$2012),AH1578),2))),"")</f>
        <v/>
      </c>
      <c r="P1578" s="250" t="str">
        <f>IF(J1578&lt;&gt;"",1000 - SUMIF($D$12:$D1577,$D1578,P$12:P1577),"")</f>
        <v/>
      </c>
      <c r="Q1578" s="106"/>
      <c r="R1578" s="247"/>
      <c r="S1578" s="247"/>
      <c r="T1578" s="247"/>
      <c r="U1578" s="248" t="str">
        <f>IF(AND(R1578&lt;&gt;"",S1578&lt;&gt;"",Q1578&lt;&gt;""),ROUND(MIN(IF(OR(Q1578="OZZ",Q1578="ZZ"),5000,17300),TRUNC(0.75*(SUMIF($D$12:$D1578,$D1578,R$12:R1578)+SUMIF($D$12:$D1578,$D1578,S$12:S1578)),2)) - SUMIF($D$12:$D1577,$D1578,U$12:U1577),2),"")</f>
        <v/>
      </c>
      <c r="V1578" s="248" t="str">
        <f>IF(AND(R1578&lt;&gt;"",S1578&lt;&gt;"",T1578&lt;&gt;"",Q1578&lt;&gt;"",AL1578&lt;&gt;""),IF(OR(Q1578="OZZ",Q1578="ZZ"),ROUND(0-SUMIF($D$12:$D1577,$D1578,V$12:V1577),2),IF(T1578=0,0,ROUND(MIN(MIN(17300,TRUNC(0.75*(SUMIF($D$12:$D$2012,$D1578,R$12:R$2012)+SUMIF($D$12:$D$2012,$D1578,S$12:S$2012)),2)+SUMIF($D$12:$D1578,$D1578,AL$12:AL1578))-SUMIF($D$12:$D1577,$D1578,V$12:V1577)-SUMIF($D$12:$D$2012,$D1578,U$12:U$2012),AL1578),2))),"")</f>
        <v/>
      </c>
      <c r="W1578" s="250" t="str">
        <f>IF(Q1578&lt;&gt;"",1000 - SUMIF($D$12:$D1577,$D1578,W$12:W1577),"")</f>
        <v/>
      </c>
      <c r="X1578" s="106"/>
      <c r="Y1578" s="247"/>
      <c r="Z1578" s="247"/>
      <c r="AA1578" s="247"/>
      <c r="AB1578" s="248" t="str">
        <f>IF(AND(Y1578&lt;&gt;"",Z1578&lt;&gt;"",X1578&lt;&gt;""),ROUND(MIN(IF(OR(X1578="OZZ",X1578="ZZ"),5000,17300),TRUNC(0.75*(SUMIF($D$12:$D1578,$D1578,Y$12:Y1578)+SUMIF($D$12:$D1578,$D1578,Z$12:Z1578)),2)) - SUMIF($D$12:$D1577,$D1578,AB$12:AB1577),2),"")</f>
        <v/>
      </c>
      <c r="AC1578" s="251" t="str">
        <f>IF(AND(Y1578&lt;&gt;"",Z1578&lt;&gt;"",AA1578&lt;&gt;"",X1578&lt;&gt;"",AP1578&lt;&gt;""),IF(OR(X1578="OZZ",X1578="ZZ"),ROUND(0-SUMIF($D$12:$D1577,$D1578,AC$12:AC1577),2),IF(AA1578=0,0,ROUND(MIN(MIN(17300,TRUNC(0.75*(SUMIF($D$12:$D$2012,$D1578,Y$12:Y$2012)+SUMIF($D$12:$D$2012,$D1578,Z$12:Z$2012)),2)+SUMIF($D$12:$D1578,$D1578,AP$12:AP1578))-SUMIF($D$12:$D1577,$D1578,AC$12:AC1577)-SUMIF($D$12:$D$2012,$D1578,AB$12:AB$2012),AP1578),2))),"")</f>
        <v/>
      </c>
      <c r="AD1578" s="250" t="str">
        <f>IF(X1578&lt;&gt;"",1000 - SUMIF($D$12:$D1577,$D1578,AD$12:AD1577),"")</f>
        <v/>
      </c>
      <c r="AE1578" s="252"/>
      <c r="AF1578" s="253"/>
      <c r="AG1578" s="254"/>
      <c r="AH1578" s="255" t="str">
        <f t="shared" si="527"/>
        <v/>
      </c>
      <c r="AI1578" s="256"/>
      <c r="AJ1578" s="253"/>
      <c r="AK1578" s="254"/>
      <c r="AL1578" s="255" t="str">
        <f t="shared" si="528"/>
        <v/>
      </c>
      <c r="AM1578" s="256"/>
      <c r="AN1578" s="253"/>
      <c r="AO1578" s="254"/>
      <c r="AP1578" s="255" t="str">
        <f t="shared" si="508"/>
        <v/>
      </c>
      <c r="AQ1578" s="68"/>
      <c r="AR1578" s="68"/>
      <c r="AS1578" s="115"/>
      <c r="AT1578" s="68"/>
      <c r="AU1578" s="113" t="str">
        <f>IF(D1578&lt;&gt; "", IF(COUNTIF($D$12:$D1578,$D1578)&gt;1,0,IF(SUM(N1578,U1578,AB1578)&gt;0,IF(AND(X1578="",OR(Q1578&lt;&gt;"",J1578&lt;&gt;"")),IF(Q1578&lt;&gt;"",Q1578,IF(J1578&lt;&gt;"",J1578,0)),IF(AND(Q1578&lt;&gt;"",J1578&lt;&gt;"",Q1578=J1578),Q1578,X1578)),0)),"")</f>
        <v/>
      </c>
      <c r="AV1578" s="113" t="str">
        <f>IF(D1578&lt;&gt;"",IF(COUNTIF($D$12:$D1578,$D1578)&gt;1,0,IF(SUM(O1578,V1578,AC1578)&gt;0,IF(AND(X1578="",OR(Q1578&lt;&gt;"",J1578&lt;&gt;"")),IF(Q1578&lt;&gt;"",Q1578,IF(J1578&lt;&gt;"",J1578,0)),IF(AND(Q1578&lt;&gt;"",J1578&lt;&gt;"",Q1578=J1578),Q1578,X1578)),0)),"")</f>
        <v/>
      </c>
      <c r="AW1578" s="113" t="str">
        <f>IF(D1578&lt;&gt;"",IF(COUNTIF($D$12:$D1578,$D1578)&gt;1,0,IF(SUM(P1578,W1578,AD1578)&gt;0,IF(AND(X1578="",OR(Q1578&lt;&gt;"",J1578&lt;&gt;"")),IF(Q1578&lt;&gt;"",Q1578,IF(J1578&lt;&gt;"",J1578,0)),IF(AND(Q1578&lt;&gt;"",J1578&lt;&gt;"",Q1578=J1578),Q1578,X1578)),0)),"")</f>
        <v/>
      </c>
      <c r="AX1578" s="68" t="str">
        <f t="shared" si="509"/>
        <v/>
      </c>
      <c r="AY1578" s="68" t="str">
        <f t="shared" si="510"/>
        <v/>
      </c>
      <c r="AZ1578" s="68" t="str">
        <f t="shared" si="511"/>
        <v/>
      </c>
      <c r="BA1578" s="68" t="str">
        <f t="shared" si="512"/>
        <v/>
      </c>
      <c r="BB1578" s="68" t="str">
        <f t="shared" si="513"/>
        <v/>
      </c>
      <c r="BC1578" s="68" t="str">
        <f t="shared" si="514"/>
        <v/>
      </c>
      <c r="BD1578" s="68" t="str">
        <f t="shared" si="515"/>
        <v/>
      </c>
      <c r="BE1578" s="62" t="str">
        <f t="shared" si="516"/>
        <v/>
      </c>
      <c r="BF1578" s="62" t="str">
        <f t="shared" si="517"/>
        <v/>
      </c>
      <c r="BG1578" s="62"/>
      <c r="BH1578" s="62" t="str">
        <f t="shared" si="518"/>
        <v/>
      </c>
      <c r="BI1578" s="62" t="str">
        <f t="shared" si="519"/>
        <v/>
      </c>
      <c r="BJ1578" s="114"/>
      <c r="BK1578" s="62" t="str">
        <f t="shared" si="520"/>
        <v/>
      </c>
      <c r="BL1578" s="62" t="str">
        <f t="shared" si="521"/>
        <v/>
      </c>
      <c r="BM1578" s="62" t="str">
        <f t="shared" si="522"/>
        <v/>
      </c>
      <c r="BN1578" s="62" t="str">
        <f t="shared" si="523"/>
        <v/>
      </c>
      <c r="BO1578" s="62" t="str">
        <f t="shared" si="524"/>
        <v/>
      </c>
      <c r="BP1578" s="62" t="str">
        <f t="shared" si="525"/>
        <v/>
      </c>
      <c r="BQ1578" s="96"/>
      <c r="BR1578" s="96"/>
      <c r="BS1578" s="96"/>
      <c r="BT1578" s="96"/>
      <c r="BU1578" s="96"/>
      <c r="BV1578" s="96"/>
      <c r="BW1578" s="96"/>
      <c r="BX1578" s="96"/>
      <c r="BY1578" s="96"/>
      <c r="BZ1578" s="96"/>
      <c r="CA1578" s="96"/>
      <c r="CB1578" s="96"/>
      <c r="CC1578" s="96"/>
      <c r="CD1578" s="96"/>
      <c r="CE1578" s="96"/>
      <c r="CF1578" s="96"/>
      <c r="CG1578" s="96"/>
      <c r="CH1578" s="96"/>
      <c r="CI1578" s="96"/>
      <c r="CJ1578" s="96"/>
      <c r="CK1578" s="96"/>
      <c r="CL1578" s="96"/>
      <c r="CM1578" s="96"/>
      <c r="CN1578" s="96"/>
      <c r="CO1578" s="96"/>
      <c r="CP1578" s="96"/>
      <c r="CQ1578" s="96"/>
      <c r="CR1578" s="96"/>
      <c r="CS1578" s="96"/>
    </row>
    <row r="1579" spans="1:97" ht="18.75" customHeight="1" x14ac:dyDescent="0.2">
      <c r="A1579" s="3">
        <f t="shared" si="526"/>
        <v>1567</v>
      </c>
      <c r="B1579" s="263"/>
      <c r="C1579" s="263"/>
      <c r="D1579" s="263"/>
      <c r="E1579" s="259"/>
      <c r="F1579" s="259"/>
      <c r="G1579" s="43"/>
      <c r="H1579" s="264"/>
      <c r="I1579" s="261"/>
      <c r="J1579" s="106"/>
      <c r="K1579" s="247"/>
      <c r="L1579" s="247"/>
      <c r="M1579" s="247"/>
      <c r="N1579" s="248" t="str">
        <f>IF(AND(K1579&lt;&gt;"",L1579&lt;&gt;"",J1579&lt;&gt;""),ROUND(MIN(IF(OR(J1579="OZZ",J1579="ZZ"),5000,17300),TRUNC(0.75*(SUMIF($D$12:$D1579,$D1579,K$12:K1579)+SUMIF($D$12:$D1579,$D1579,L$12:L1579)),2)) - SUMIF($D$12:$D1578,$D1579,N$12:N1578),2),"")</f>
        <v/>
      </c>
      <c r="O1579" s="249" t="str">
        <f>IF(AND(K1579&lt;&gt;"",L1579&lt;&gt;"",M1579&lt;&gt;"",J1579&lt;&gt;"",AH1579&lt;&gt;""),IF(OR(J1579="OZZ",J1579="ZZ"),ROUND(0-SUMIF($D$12:$D1578,$D1579,O$12:O1578),2),IF(M1579=0,0,ROUND(MIN(MIN(17300,TRUNC(0.75*(SUMIF($D$12:$D$2012,$D1579,K$12:K$2012)+SUMIF($D$12:$D$2012,$D1579,L$12:L$2012)),2)+SUMIF($D$12:$D1579,$D1579,AH$12:AH1579))-SUMIF($D$12:$D1578,$D1579,O$12:O1578)-SUMIF($D$12:$D$2012,$D1579,N$12:N$2012),AH1579),2))),"")</f>
        <v/>
      </c>
      <c r="P1579" s="250" t="str">
        <f>IF(J1579&lt;&gt;"",1000 - SUMIF($D$12:$D1578,$D1579,P$12:P1578),"")</f>
        <v/>
      </c>
      <c r="Q1579" s="106"/>
      <c r="R1579" s="247"/>
      <c r="S1579" s="247"/>
      <c r="T1579" s="247"/>
      <c r="U1579" s="248" t="str">
        <f>IF(AND(R1579&lt;&gt;"",S1579&lt;&gt;"",Q1579&lt;&gt;""),ROUND(MIN(IF(OR(Q1579="OZZ",Q1579="ZZ"),5000,17300),TRUNC(0.75*(SUMIF($D$12:$D1579,$D1579,R$12:R1579)+SUMIF($D$12:$D1579,$D1579,S$12:S1579)),2)) - SUMIF($D$12:$D1578,$D1579,U$12:U1578),2),"")</f>
        <v/>
      </c>
      <c r="V1579" s="248" t="str">
        <f>IF(AND(R1579&lt;&gt;"",S1579&lt;&gt;"",T1579&lt;&gt;"",Q1579&lt;&gt;"",AL1579&lt;&gt;""),IF(OR(Q1579="OZZ",Q1579="ZZ"),ROUND(0-SUMIF($D$12:$D1578,$D1579,V$12:V1578),2),IF(T1579=0,0,ROUND(MIN(MIN(17300,TRUNC(0.75*(SUMIF($D$12:$D$2012,$D1579,R$12:R$2012)+SUMIF($D$12:$D$2012,$D1579,S$12:S$2012)),2)+SUMIF($D$12:$D1579,$D1579,AL$12:AL1579))-SUMIF($D$12:$D1578,$D1579,V$12:V1578)-SUMIF($D$12:$D$2012,$D1579,U$12:U$2012),AL1579),2))),"")</f>
        <v/>
      </c>
      <c r="W1579" s="250" t="str">
        <f>IF(Q1579&lt;&gt;"",1000 - SUMIF($D$12:$D1578,$D1579,W$12:W1578),"")</f>
        <v/>
      </c>
      <c r="X1579" s="106"/>
      <c r="Y1579" s="247"/>
      <c r="Z1579" s="247"/>
      <c r="AA1579" s="247"/>
      <c r="AB1579" s="248" t="str">
        <f>IF(AND(Y1579&lt;&gt;"",Z1579&lt;&gt;"",X1579&lt;&gt;""),ROUND(MIN(IF(OR(X1579="OZZ",X1579="ZZ"),5000,17300),TRUNC(0.75*(SUMIF($D$12:$D1579,$D1579,Y$12:Y1579)+SUMIF($D$12:$D1579,$D1579,Z$12:Z1579)),2)) - SUMIF($D$12:$D1578,$D1579,AB$12:AB1578),2),"")</f>
        <v/>
      </c>
      <c r="AC1579" s="251" t="str">
        <f>IF(AND(Y1579&lt;&gt;"",Z1579&lt;&gt;"",AA1579&lt;&gt;"",X1579&lt;&gt;"",AP1579&lt;&gt;""),IF(OR(X1579="OZZ",X1579="ZZ"),ROUND(0-SUMIF($D$12:$D1578,$D1579,AC$12:AC1578),2),IF(AA1579=0,0,ROUND(MIN(MIN(17300,TRUNC(0.75*(SUMIF($D$12:$D$2012,$D1579,Y$12:Y$2012)+SUMIF($D$12:$D$2012,$D1579,Z$12:Z$2012)),2)+SUMIF($D$12:$D1579,$D1579,AP$12:AP1579))-SUMIF($D$12:$D1578,$D1579,AC$12:AC1578)-SUMIF($D$12:$D$2012,$D1579,AB$12:AB$2012),AP1579),2))),"")</f>
        <v/>
      </c>
      <c r="AD1579" s="250" t="str">
        <f>IF(X1579&lt;&gt;"",1000 - SUMIF($D$12:$D1578,$D1579,AD$12:AD1578),"")</f>
        <v/>
      </c>
      <c r="AE1579" s="252"/>
      <c r="AF1579" s="253"/>
      <c r="AG1579" s="254"/>
      <c r="AH1579" s="255" t="str">
        <f t="shared" si="527"/>
        <v/>
      </c>
      <c r="AI1579" s="256"/>
      <c r="AJ1579" s="253"/>
      <c r="AK1579" s="254"/>
      <c r="AL1579" s="255" t="str">
        <f t="shared" si="528"/>
        <v/>
      </c>
      <c r="AM1579" s="256"/>
      <c r="AN1579" s="253"/>
      <c r="AO1579" s="254"/>
      <c r="AP1579" s="255" t="str">
        <f t="shared" si="508"/>
        <v/>
      </c>
      <c r="AQ1579" s="68"/>
      <c r="AR1579" s="68"/>
      <c r="AS1579" s="115"/>
      <c r="AT1579" s="68"/>
      <c r="AU1579" s="113" t="str">
        <f>IF(D1579&lt;&gt; "", IF(COUNTIF($D$12:$D1579,$D1579)&gt;1,0,IF(SUM(N1579,U1579,AB1579)&gt;0,IF(AND(X1579="",OR(Q1579&lt;&gt;"",J1579&lt;&gt;"")),IF(Q1579&lt;&gt;"",Q1579,IF(J1579&lt;&gt;"",J1579,0)),IF(AND(Q1579&lt;&gt;"",J1579&lt;&gt;"",Q1579=J1579),Q1579,X1579)),0)),"")</f>
        <v/>
      </c>
      <c r="AV1579" s="113" t="str">
        <f>IF(D1579&lt;&gt;"",IF(COUNTIF($D$12:$D1579,$D1579)&gt;1,0,IF(SUM(O1579,V1579,AC1579)&gt;0,IF(AND(X1579="",OR(Q1579&lt;&gt;"",J1579&lt;&gt;"")),IF(Q1579&lt;&gt;"",Q1579,IF(J1579&lt;&gt;"",J1579,0)),IF(AND(Q1579&lt;&gt;"",J1579&lt;&gt;"",Q1579=J1579),Q1579,X1579)),0)),"")</f>
        <v/>
      </c>
      <c r="AW1579" s="113" t="str">
        <f>IF(D1579&lt;&gt;"",IF(COUNTIF($D$12:$D1579,$D1579)&gt;1,0,IF(SUM(P1579,W1579,AD1579)&gt;0,IF(AND(X1579="",OR(Q1579&lt;&gt;"",J1579&lt;&gt;"")),IF(Q1579&lt;&gt;"",Q1579,IF(J1579&lt;&gt;"",J1579,0)),IF(AND(Q1579&lt;&gt;"",J1579&lt;&gt;"",Q1579=J1579),Q1579,X1579)),0)),"")</f>
        <v/>
      </c>
      <c r="AX1579" s="68" t="str">
        <f t="shared" si="509"/>
        <v/>
      </c>
      <c r="AY1579" s="68" t="str">
        <f t="shared" si="510"/>
        <v/>
      </c>
      <c r="AZ1579" s="68" t="str">
        <f t="shared" si="511"/>
        <v/>
      </c>
      <c r="BA1579" s="68" t="str">
        <f t="shared" si="512"/>
        <v/>
      </c>
      <c r="BB1579" s="68" t="str">
        <f t="shared" si="513"/>
        <v/>
      </c>
      <c r="BC1579" s="68" t="str">
        <f t="shared" si="514"/>
        <v/>
      </c>
      <c r="BD1579" s="68" t="str">
        <f t="shared" si="515"/>
        <v/>
      </c>
      <c r="BE1579" s="62" t="str">
        <f t="shared" si="516"/>
        <v/>
      </c>
      <c r="BF1579" s="62" t="str">
        <f t="shared" si="517"/>
        <v/>
      </c>
      <c r="BG1579" s="62"/>
      <c r="BH1579" s="62" t="str">
        <f t="shared" si="518"/>
        <v/>
      </c>
      <c r="BI1579" s="62" t="str">
        <f t="shared" si="519"/>
        <v/>
      </c>
      <c r="BJ1579" s="114"/>
      <c r="BK1579" s="62" t="str">
        <f t="shared" si="520"/>
        <v/>
      </c>
      <c r="BL1579" s="62" t="str">
        <f t="shared" si="521"/>
        <v/>
      </c>
      <c r="BM1579" s="62" t="str">
        <f t="shared" si="522"/>
        <v/>
      </c>
      <c r="BN1579" s="62" t="str">
        <f t="shared" si="523"/>
        <v/>
      </c>
      <c r="BO1579" s="62" t="str">
        <f t="shared" si="524"/>
        <v/>
      </c>
      <c r="BP1579" s="62" t="str">
        <f t="shared" si="525"/>
        <v/>
      </c>
      <c r="BQ1579" s="96"/>
      <c r="BR1579" s="96"/>
      <c r="BS1579" s="96"/>
      <c r="BT1579" s="96"/>
      <c r="BU1579" s="96"/>
      <c r="BV1579" s="96"/>
      <c r="BW1579" s="96"/>
      <c r="BX1579" s="96"/>
      <c r="BY1579" s="96"/>
      <c r="BZ1579" s="96"/>
      <c r="CA1579" s="96"/>
      <c r="CB1579" s="96"/>
      <c r="CC1579" s="96"/>
      <c r="CD1579" s="96"/>
      <c r="CE1579" s="96"/>
      <c r="CF1579" s="96"/>
      <c r="CG1579" s="96"/>
      <c r="CH1579" s="96"/>
      <c r="CI1579" s="96"/>
      <c r="CJ1579" s="96"/>
      <c r="CK1579" s="96"/>
      <c r="CL1579" s="96"/>
      <c r="CM1579" s="96"/>
      <c r="CN1579" s="96"/>
      <c r="CO1579" s="96"/>
      <c r="CP1579" s="96"/>
      <c r="CQ1579" s="96"/>
      <c r="CR1579" s="96"/>
      <c r="CS1579" s="96"/>
    </row>
    <row r="1580" spans="1:97" ht="18.75" customHeight="1" x14ac:dyDescent="0.2">
      <c r="A1580" s="3">
        <f t="shared" si="526"/>
        <v>1568</v>
      </c>
      <c r="B1580" s="263"/>
      <c r="C1580" s="263"/>
      <c r="D1580" s="263"/>
      <c r="E1580" s="259"/>
      <c r="F1580" s="259"/>
      <c r="G1580" s="43"/>
      <c r="H1580" s="264"/>
      <c r="I1580" s="261"/>
      <c r="J1580" s="106"/>
      <c r="K1580" s="247"/>
      <c r="L1580" s="247"/>
      <c r="M1580" s="247"/>
      <c r="N1580" s="248" t="str">
        <f>IF(AND(K1580&lt;&gt;"",L1580&lt;&gt;"",J1580&lt;&gt;""),ROUND(MIN(IF(OR(J1580="OZZ",J1580="ZZ"),5000,17300),TRUNC(0.75*(SUMIF($D$12:$D1580,$D1580,K$12:K1580)+SUMIF($D$12:$D1580,$D1580,L$12:L1580)),2)) - SUMIF($D$12:$D1579,$D1580,N$12:N1579),2),"")</f>
        <v/>
      </c>
      <c r="O1580" s="249" t="str">
        <f>IF(AND(K1580&lt;&gt;"",L1580&lt;&gt;"",M1580&lt;&gt;"",J1580&lt;&gt;"",AH1580&lt;&gt;""),IF(OR(J1580="OZZ",J1580="ZZ"),ROUND(0-SUMIF($D$12:$D1579,$D1580,O$12:O1579),2),IF(M1580=0,0,ROUND(MIN(MIN(17300,TRUNC(0.75*(SUMIF($D$12:$D$2012,$D1580,K$12:K$2012)+SUMIF($D$12:$D$2012,$D1580,L$12:L$2012)),2)+SUMIF($D$12:$D1580,$D1580,AH$12:AH1580))-SUMIF($D$12:$D1579,$D1580,O$12:O1579)-SUMIF($D$12:$D$2012,$D1580,N$12:N$2012),AH1580),2))),"")</f>
        <v/>
      </c>
      <c r="P1580" s="250" t="str">
        <f>IF(J1580&lt;&gt;"",1000 - SUMIF($D$12:$D1579,$D1580,P$12:P1579),"")</f>
        <v/>
      </c>
      <c r="Q1580" s="106"/>
      <c r="R1580" s="247"/>
      <c r="S1580" s="247"/>
      <c r="T1580" s="247"/>
      <c r="U1580" s="248" t="str">
        <f>IF(AND(R1580&lt;&gt;"",S1580&lt;&gt;"",Q1580&lt;&gt;""),ROUND(MIN(IF(OR(Q1580="OZZ",Q1580="ZZ"),5000,17300),TRUNC(0.75*(SUMIF($D$12:$D1580,$D1580,R$12:R1580)+SUMIF($D$12:$D1580,$D1580,S$12:S1580)),2)) - SUMIF($D$12:$D1579,$D1580,U$12:U1579),2),"")</f>
        <v/>
      </c>
      <c r="V1580" s="248" t="str">
        <f>IF(AND(R1580&lt;&gt;"",S1580&lt;&gt;"",T1580&lt;&gt;"",Q1580&lt;&gt;"",AL1580&lt;&gt;""),IF(OR(Q1580="OZZ",Q1580="ZZ"),ROUND(0-SUMIF($D$12:$D1579,$D1580,V$12:V1579),2),IF(T1580=0,0,ROUND(MIN(MIN(17300,TRUNC(0.75*(SUMIF($D$12:$D$2012,$D1580,R$12:R$2012)+SUMIF($D$12:$D$2012,$D1580,S$12:S$2012)),2)+SUMIF($D$12:$D1580,$D1580,AL$12:AL1580))-SUMIF($D$12:$D1579,$D1580,V$12:V1579)-SUMIF($D$12:$D$2012,$D1580,U$12:U$2012),AL1580),2))),"")</f>
        <v/>
      </c>
      <c r="W1580" s="250" t="str">
        <f>IF(Q1580&lt;&gt;"",1000 - SUMIF($D$12:$D1579,$D1580,W$12:W1579),"")</f>
        <v/>
      </c>
      <c r="X1580" s="106"/>
      <c r="Y1580" s="247"/>
      <c r="Z1580" s="247"/>
      <c r="AA1580" s="247"/>
      <c r="AB1580" s="248" t="str">
        <f>IF(AND(Y1580&lt;&gt;"",Z1580&lt;&gt;"",X1580&lt;&gt;""),ROUND(MIN(IF(OR(X1580="OZZ",X1580="ZZ"),5000,17300),TRUNC(0.75*(SUMIF($D$12:$D1580,$D1580,Y$12:Y1580)+SUMIF($D$12:$D1580,$D1580,Z$12:Z1580)),2)) - SUMIF($D$12:$D1579,$D1580,AB$12:AB1579),2),"")</f>
        <v/>
      </c>
      <c r="AC1580" s="251" t="str">
        <f>IF(AND(Y1580&lt;&gt;"",Z1580&lt;&gt;"",AA1580&lt;&gt;"",X1580&lt;&gt;"",AP1580&lt;&gt;""),IF(OR(X1580="OZZ",X1580="ZZ"),ROUND(0-SUMIF($D$12:$D1579,$D1580,AC$12:AC1579),2),IF(AA1580=0,0,ROUND(MIN(MIN(17300,TRUNC(0.75*(SUMIF($D$12:$D$2012,$D1580,Y$12:Y$2012)+SUMIF($D$12:$D$2012,$D1580,Z$12:Z$2012)),2)+SUMIF($D$12:$D1580,$D1580,AP$12:AP1580))-SUMIF($D$12:$D1579,$D1580,AC$12:AC1579)-SUMIF($D$12:$D$2012,$D1580,AB$12:AB$2012),AP1580),2))),"")</f>
        <v/>
      </c>
      <c r="AD1580" s="250" t="str">
        <f>IF(X1580&lt;&gt;"",1000 - SUMIF($D$12:$D1579,$D1580,AD$12:AD1579),"")</f>
        <v/>
      </c>
      <c r="AE1580" s="252"/>
      <c r="AF1580" s="253"/>
      <c r="AG1580" s="254"/>
      <c r="AH1580" s="255" t="str">
        <f t="shared" si="527"/>
        <v/>
      </c>
      <c r="AI1580" s="256"/>
      <c r="AJ1580" s="253"/>
      <c r="AK1580" s="254"/>
      <c r="AL1580" s="255" t="str">
        <f t="shared" si="528"/>
        <v/>
      </c>
      <c r="AM1580" s="256"/>
      <c r="AN1580" s="253"/>
      <c r="AO1580" s="254"/>
      <c r="AP1580" s="255" t="str">
        <f t="shared" si="508"/>
        <v/>
      </c>
      <c r="AQ1580" s="68"/>
      <c r="AR1580" s="68"/>
      <c r="AS1580" s="115"/>
      <c r="AT1580" s="68"/>
      <c r="AU1580" s="113" t="str">
        <f>IF(D1580&lt;&gt; "", IF(COUNTIF($D$12:$D1580,$D1580)&gt;1,0,IF(SUM(N1580,U1580,AB1580)&gt;0,IF(AND(X1580="",OR(Q1580&lt;&gt;"",J1580&lt;&gt;"")),IF(Q1580&lt;&gt;"",Q1580,IF(J1580&lt;&gt;"",J1580,0)),IF(AND(Q1580&lt;&gt;"",J1580&lt;&gt;"",Q1580=J1580),Q1580,X1580)),0)),"")</f>
        <v/>
      </c>
      <c r="AV1580" s="113" t="str">
        <f>IF(D1580&lt;&gt;"",IF(COUNTIF($D$12:$D1580,$D1580)&gt;1,0,IF(SUM(O1580,V1580,AC1580)&gt;0,IF(AND(X1580="",OR(Q1580&lt;&gt;"",J1580&lt;&gt;"")),IF(Q1580&lt;&gt;"",Q1580,IF(J1580&lt;&gt;"",J1580,0)),IF(AND(Q1580&lt;&gt;"",J1580&lt;&gt;"",Q1580=J1580),Q1580,X1580)),0)),"")</f>
        <v/>
      </c>
      <c r="AW1580" s="113" t="str">
        <f>IF(D1580&lt;&gt;"",IF(COUNTIF($D$12:$D1580,$D1580)&gt;1,0,IF(SUM(P1580,W1580,AD1580)&gt;0,IF(AND(X1580="",OR(Q1580&lt;&gt;"",J1580&lt;&gt;"")),IF(Q1580&lt;&gt;"",Q1580,IF(J1580&lt;&gt;"",J1580,0)),IF(AND(Q1580&lt;&gt;"",J1580&lt;&gt;"",Q1580=J1580),Q1580,X1580)),0)),"")</f>
        <v/>
      </c>
      <c r="AX1580" s="68" t="str">
        <f t="shared" si="509"/>
        <v/>
      </c>
      <c r="AY1580" s="68" t="str">
        <f t="shared" si="510"/>
        <v/>
      </c>
      <c r="AZ1580" s="68" t="str">
        <f t="shared" si="511"/>
        <v/>
      </c>
      <c r="BA1580" s="68" t="str">
        <f t="shared" si="512"/>
        <v/>
      </c>
      <c r="BB1580" s="68" t="str">
        <f t="shared" si="513"/>
        <v/>
      </c>
      <c r="BC1580" s="68" t="str">
        <f t="shared" si="514"/>
        <v/>
      </c>
      <c r="BD1580" s="68" t="str">
        <f t="shared" si="515"/>
        <v/>
      </c>
      <c r="BE1580" s="62" t="str">
        <f t="shared" si="516"/>
        <v/>
      </c>
      <c r="BF1580" s="62" t="str">
        <f t="shared" si="517"/>
        <v/>
      </c>
      <c r="BG1580" s="62"/>
      <c r="BH1580" s="62" t="str">
        <f t="shared" si="518"/>
        <v/>
      </c>
      <c r="BI1580" s="62" t="str">
        <f t="shared" si="519"/>
        <v/>
      </c>
      <c r="BJ1580" s="114"/>
      <c r="BK1580" s="62" t="str">
        <f t="shared" si="520"/>
        <v/>
      </c>
      <c r="BL1580" s="62" t="str">
        <f t="shared" si="521"/>
        <v/>
      </c>
      <c r="BM1580" s="62" t="str">
        <f t="shared" si="522"/>
        <v/>
      </c>
      <c r="BN1580" s="62" t="str">
        <f t="shared" si="523"/>
        <v/>
      </c>
      <c r="BO1580" s="62" t="str">
        <f t="shared" si="524"/>
        <v/>
      </c>
      <c r="BP1580" s="62" t="str">
        <f t="shared" si="525"/>
        <v/>
      </c>
      <c r="BQ1580" s="96"/>
      <c r="BR1580" s="96"/>
      <c r="BS1580" s="96"/>
      <c r="BT1580" s="96"/>
      <c r="BU1580" s="96"/>
      <c r="BV1580" s="96"/>
      <c r="BW1580" s="96"/>
      <c r="BX1580" s="96"/>
      <c r="BY1580" s="96"/>
      <c r="BZ1580" s="96"/>
      <c r="CA1580" s="96"/>
      <c r="CB1580" s="96"/>
      <c r="CC1580" s="96"/>
      <c r="CD1580" s="96"/>
      <c r="CE1580" s="96"/>
      <c r="CF1580" s="96"/>
      <c r="CG1580" s="96"/>
      <c r="CH1580" s="96"/>
      <c r="CI1580" s="96"/>
      <c r="CJ1580" s="96"/>
      <c r="CK1580" s="96"/>
      <c r="CL1580" s="96"/>
      <c r="CM1580" s="96"/>
      <c r="CN1580" s="96"/>
      <c r="CO1580" s="96"/>
      <c r="CP1580" s="96"/>
      <c r="CQ1580" s="96"/>
      <c r="CR1580" s="96"/>
      <c r="CS1580" s="96"/>
    </row>
    <row r="1581" spans="1:97" ht="18.75" customHeight="1" x14ac:dyDescent="0.2">
      <c r="A1581" s="3">
        <f t="shared" si="526"/>
        <v>1569</v>
      </c>
      <c r="B1581" s="263"/>
      <c r="C1581" s="263"/>
      <c r="D1581" s="263"/>
      <c r="E1581" s="259"/>
      <c r="F1581" s="259"/>
      <c r="G1581" s="43"/>
      <c r="H1581" s="264"/>
      <c r="I1581" s="261"/>
      <c r="J1581" s="106"/>
      <c r="K1581" s="247"/>
      <c r="L1581" s="247"/>
      <c r="M1581" s="247"/>
      <c r="N1581" s="248" t="str">
        <f>IF(AND(K1581&lt;&gt;"",L1581&lt;&gt;"",J1581&lt;&gt;""),ROUND(MIN(IF(OR(J1581="OZZ",J1581="ZZ"),5000,17300),TRUNC(0.75*(SUMIF($D$12:$D1581,$D1581,K$12:K1581)+SUMIF($D$12:$D1581,$D1581,L$12:L1581)),2)) - SUMIF($D$12:$D1580,$D1581,N$12:N1580),2),"")</f>
        <v/>
      </c>
      <c r="O1581" s="249" t="str">
        <f>IF(AND(K1581&lt;&gt;"",L1581&lt;&gt;"",M1581&lt;&gt;"",J1581&lt;&gt;"",AH1581&lt;&gt;""),IF(OR(J1581="OZZ",J1581="ZZ"),ROUND(0-SUMIF($D$12:$D1580,$D1581,O$12:O1580),2),IF(M1581=0,0,ROUND(MIN(MIN(17300,TRUNC(0.75*(SUMIF($D$12:$D$2012,$D1581,K$12:K$2012)+SUMIF($D$12:$D$2012,$D1581,L$12:L$2012)),2)+SUMIF($D$12:$D1581,$D1581,AH$12:AH1581))-SUMIF($D$12:$D1580,$D1581,O$12:O1580)-SUMIF($D$12:$D$2012,$D1581,N$12:N$2012),AH1581),2))),"")</f>
        <v/>
      </c>
      <c r="P1581" s="250" t="str">
        <f>IF(J1581&lt;&gt;"",1000 - SUMIF($D$12:$D1580,$D1581,P$12:P1580),"")</f>
        <v/>
      </c>
      <c r="Q1581" s="106"/>
      <c r="R1581" s="247"/>
      <c r="S1581" s="247"/>
      <c r="T1581" s="247"/>
      <c r="U1581" s="248" t="str">
        <f>IF(AND(R1581&lt;&gt;"",S1581&lt;&gt;"",Q1581&lt;&gt;""),ROUND(MIN(IF(OR(Q1581="OZZ",Q1581="ZZ"),5000,17300),TRUNC(0.75*(SUMIF($D$12:$D1581,$D1581,R$12:R1581)+SUMIF($D$12:$D1581,$D1581,S$12:S1581)),2)) - SUMIF($D$12:$D1580,$D1581,U$12:U1580),2),"")</f>
        <v/>
      </c>
      <c r="V1581" s="248" t="str">
        <f>IF(AND(R1581&lt;&gt;"",S1581&lt;&gt;"",T1581&lt;&gt;"",Q1581&lt;&gt;"",AL1581&lt;&gt;""),IF(OR(Q1581="OZZ",Q1581="ZZ"),ROUND(0-SUMIF($D$12:$D1580,$D1581,V$12:V1580),2),IF(T1581=0,0,ROUND(MIN(MIN(17300,TRUNC(0.75*(SUMIF($D$12:$D$2012,$D1581,R$12:R$2012)+SUMIF($D$12:$D$2012,$D1581,S$12:S$2012)),2)+SUMIF($D$12:$D1581,$D1581,AL$12:AL1581))-SUMIF($D$12:$D1580,$D1581,V$12:V1580)-SUMIF($D$12:$D$2012,$D1581,U$12:U$2012),AL1581),2))),"")</f>
        <v/>
      </c>
      <c r="W1581" s="250" t="str">
        <f>IF(Q1581&lt;&gt;"",1000 - SUMIF($D$12:$D1580,$D1581,W$12:W1580),"")</f>
        <v/>
      </c>
      <c r="X1581" s="106"/>
      <c r="Y1581" s="247"/>
      <c r="Z1581" s="247"/>
      <c r="AA1581" s="247"/>
      <c r="AB1581" s="248" t="str">
        <f>IF(AND(Y1581&lt;&gt;"",Z1581&lt;&gt;"",X1581&lt;&gt;""),ROUND(MIN(IF(OR(X1581="OZZ",X1581="ZZ"),5000,17300),TRUNC(0.75*(SUMIF($D$12:$D1581,$D1581,Y$12:Y1581)+SUMIF($D$12:$D1581,$D1581,Z$12:Z1581)),2)) - SUMIF($D$12:$D1580,$D1581,AB$12:AB1580),2),"")</f>
        <v/>
      </c>
      <c r="AC1581" s="251" t="str">
        <f>IF(AND(Y1581&lt;&gt;"",Z1581&lt;&gt;"",AA1581&lt;&gt;"",X1581&lt;&gt;"",AP1581&lt;&gt;""),IF(OR(X1581="OZZ",X1581="ZZ"),ROUND(0-SUMIF($D$12:$D1580,$D1581,AC$12:AC1580),2),IF(AA1581=0,0,ROUND(MIN(MIN(17300,TRUNC(0.75*(SUMIF($D$12:$D$2012,$D1581,Y$12:Y$2012)+SUMIF($D$12:$D$2012,$D1581,Z$12:Z$2012)),2)+SUMIF($D$12:$D1581,$D1581,AP$12:AP1581))-SUMIF($D$12:$D1580,$D1581,AC$12:AC1580)-SUMIF($D$12:$D$2012,$D1581,AB$12:AB$2012),AP1581),2))),"")</f>
        <v/>
      </c>
      <c r="AD1581" s="250" t="str">
        <f>IF(X1581&lt;&gt;"",1000 - SUMIF($D$12:$D1580,$D1581,AD$12:AD1580),"")</f>
        <v/>
      </c>
      <c r="AE1581" s="252"/>
      <c r="AF1581" s="253"/>
      <c r="AG1581" s="254"/>
      <c r="AH1581" s="255" t="str">
        <f t="shared" si="527"/>
        <v/>
      </c>
      <c r="AI1581" s="256"/>
      <c r="AJ1581" s="253"/>
      <c r="AK1581" s="254"/>
      <c r="AL1581" s="255" t="str">
        <f t="shared" si="528"/>
        <v/>
      </c>
      <c r="AM1581" s="256"/>
      <c r="AN1581" s="253"/>
      <c r="AO1581" s="254"/>
      <c r="AP1581" s="255" t="str">
        <f t="shared" si="508"/>
        <v/>
      </c>
      <c r="AQ1581" s="68"/>
      <c r="AR1581" s="68"/>
      <c r="AS1581" s="115"/>
      <c r="AT1581" s="68"/>
      <c r="AU1581" s="113" t="str">
        <f>IF(D1581&lt;&gt; "", IF(COUNTIF($D$12:$D1581,$D1581)&gt;1,0,IF(SUM(N1581,U1581,AB1581)&gt;0,IF(AND(X1581="",OR(Q1581&lt;&gt;"",J1581&lt;&gt;"")),IF(Q1581&lt;&gt;"",Q1581,IF(J1581&lt;&gt;"",J1581,0)),IF(AND(Q1581&lt;&gt;"",J1581&lt;&gt;"",Q1581=J1581),Q1581,X1581)),0)),"")</f>
        <v/>
      </c>
      <c r="AV1581" s="113" t="str">
        <f>IF(D1581&lt;&gt;"",IF(COUNTIF($D$12:$D1581,$D1581)&gt;1,0,IF(SUM(O1581,V1581,AC1581)&gt;0,IF(AND(X1581="",OR(Q1581&lt;&gt;"",J1581&lt;&gt;"")),IF(Q1581&lt;&gt;"",Q1581,IF(J1581&lt;&gt;"",J1581,0)),IF(AND(Q1581&lt;&gt;"",J1581&lt;&gt;"",Q1581=J1581),Q1581,X1581)),0)),"")</f>
        <v/>
      </c>
      <c r="AW1581" s="113" t="str">
        <f>IF(D1581&lt;&gt;"",IF(COUNTIF($D$12:$D1581,$D1581)&gt;1,0,IF(SUM(P1581,W1581,AD1581)&gt;0,IF(AND(X1581="",OR(Q1581&lt;&gt;"",J1581&lt;&gt;"")),IF(Q1581&lt;&gt;"",Q1581,IF(J1581&lt;&gt;"",J1581,0)),IF(AND(Q1581&lt;&gt;"",J1581&lt;&gt;"",Q1581=J1581),Q1581,X1581)),0)),"")</f>
        <v/>
      </c>
      <c r="AX1581" s="68" t="str">
        <f t="shared" si="509"/>
        <v/>
      </c>
      <c r="AY1581" s="68" t="str">
        <f t="shared" si="510"/>
        <v/>
      </c>
      <c r="AZ1581" s="68" t="str">
        <f t="shared" si="511"/>
        <v/>
      </c>
      <c r="BA1581" s="68" t="str">
        <f t="shared" si="512"/>
        <v/>
      </c>
      <c r="BB1581" s="68" t="str">
        <f t="shared" si="513"/>
        <v/>
      </c>
      <c r="BC1581" s="68" t="str">
        <f t="shared" si="514"/>
        <v/>
      </c>
      <c r="BD1581" s="68" t="str">
        <f t="shared" si="515"/>
        <v/>
      </c>
      <c r="BE1581" s="62" t="str">
        <f t="shared" si="516"/>
        <v/>
      </c>
      <c r="BF1581" s="62" t="str">
        <f t="shared" si="517"/>
        <v/>
      </c>
      <c r="BG1581" s="62"/>
      <c r="BH1581" s="62" t="str">
        <f t="shared" si="518"/>
        <v/>
      </c>
      <c r="BI1581" s="62" t="str">
        <f t="shared" si="519"/>
        <v/>
      </c>
      <c r="BJ1581" s="114"/>
      <c r="BK1581" s="62" t="str">
        <f t="shared" si="520"/>
        <v/>
      </c>
      <c r="BL1581" s="62" t="str">
        <f t="shared" si="521"/>
        <v/>
      </c>
      <c r="BM1581" s="62" t="str">
        <f t="shared" si="522"/>
        <v/>
      </c>
      <c r="BN1581" s="62" t="str">
        <f t="shared" si="523"/>
        <v/>
      </c>
      <c r="BO1581" s="62" t="str">
        <f t="shared" si="524"/>
        <v/>
      </c>
      <c r="BP1581" s="62" t="str">
        <f t="shared" si="525"/>
        <v/>
      </c>
      <c r="BQ1581" s="96"/>
      <c r="BR1581" s="96"/>
      <c r="BS1581" s="96"/>
      <c r="BT1581" s="96"/>
      <c r="BU1581" s="96"/>
      <c r="BV1581" s="96"/>
      <c r="BW1581" s="96"/>
      <c r="BX1581" s="96"/>
      <c r="BY1581" s="96"/>
      <c r="BZ1581" s="96"/>
      <c r="CA1581" s="96"/>
      <c r="CB1581" s="96"/>
      <c r="CC1581" s="96"/>
      <c r="CD1581" s="96"/>
      <c r="CE1581" s="96"/>
      <c r="CF1581" s="96"/>
      <c r="CG1581" s="96"/>
      <c r="CH1581" s="96"/>
      <c r="CI1581" s="96"/>
      <c r="CJ1581" s="96"/>
      <c r="CK1581" s="96"/>
      <c r="CL1581" s="96"/>
      <c r="CM1581" s="96"/>
      <c r="CN1581" s="96"/>
      <c r="CO1581" s="96"/>
      <c r="CP1581" s="96"/>
      <c r="CQ1581" s="96"/>
      <c r="CR1581" s="96"/>
      <c r="CS1581" s="96"/>
    </row>
    <row r="1582" spans="1:97" ht="18.75" customHeight="1" x14ac:dyDescent="0.2">
      <c r="A1582" s="3">
        <f t="shared" si="526"/>
        <v>1570</v>
      </c>
      <c r="B1582" s="263"/>
      <c r="C1582" s="263"/>
      <c r="D1582" s="263"/>
      <c r="E1582" s="259"/>
      <c r="F1582" s="259"/>
      <c r="G1582" s="43"/>
      <c r="H1582" s="264"/>
      <c r="I1582" s="261"/>
      <c r="J1582" s="106"/>
      <c r="K1582" s="247"/>
      <c r="L1582" s="247"/>
      <c r="M1582" s="247"/>
      <c r="N1582" s="248" t="str">
        <f>IF(AND(K1582&lt;&gt;"",L1582&lt;&gt;"",J1582&lt;&gt;""),ROUND(MIN(IF(OR(J1582="OZZ",J1582="ZZ"),5000,17300),TRUNC(0.75*(SUMIF($D$12:$D1582,$D1582,K$12:K1582)+SUMIF($D$12:$D1582,$D1582,L$12:L1582)),2)) - SUMIF($D$12:$D1581,$D1582,N$12:N1581),2),"")</f>
        <v/>
      </c>
      <c r="O1582" s="249" t="str">
        <f>IF(AND(K1582&lt;&gt;"",L1582&lt;&gt;"",M1582&lt;&gt;"",J1582&lt;&gt;"",AH1582&lt;&gt;""),IF(OR(J1582="OZZ",J1582="ZZ"),ROUND(0-SUMIF($D$12:$D1581,$D1582,O$12:O1581),2),IF(M1582=0,0,ROUND(MIN(MIN(17300,TRUNC(0.75*(SUMIF($D$12:$D$2012,$D1582,K$12:K$2012)+SUMIF($D$12:$D$2012,$D1582,L$12:L$2012)),2)+SUMIF($D$12:$D1582,$D1582,AH$12:AH1582))-SUMIF($D$12:$D1581,$D1582,O$12:O1581)-SUMIF($D$12:$D$2012,$D1582,N$12:N$2012),AH1582),2))),"")</f>
        <v/>
      </c>
      <c r="P1582" s="250" t="str">
        <f>IF(J1582&lt;&gt;"",1000 - SUMIF($D$12:$D1581,$D1582,P$12:P1581),"")</f>
        <v/>
      </c>
      <c r="Q1582" s="106"/>
      <c r="R1582" s="247"/>
      <c r="S1582" s="247"/>
      <c r="T1582" s="247"/>
      <c r="U1582" s="248" t="str">
        <f>IF(AND(R1582&lt;&gt;"",S1582&lt;&gt;"",Q1582&lt;&gt;""),ROUND(MIN(IF(OR(Q1582="OZZ",Q1582="ZZ"),5000,17300),TRUNC(0.75*(SUMIF($D$12:$D1582,$D1582,R$12:R1582)+SUMIF($D$12:$D1582,$D1582,S$12:S1582)),2)) - SUMIF($D$12:$D1581,$D1582,U$12:U1581),2),"")</f>
        <v/>
      </c>
      <c r="V1582" s="248" t="str">
        <f>IF(AND(R1582&lt;&gt;"",S1582&lt;&gt;"",T1582&lt;&gt;"",Q1582&lt;&gt;"",AL1582&lt;&gt;""),IF(OR(Q1582="OZZ",Q1582="ZZ"),ROUND(0-SUMIF($D$12:$D1581,$D1582,V$12:V1581),2),IF(T1582=0,0,ROUND(MIN(MIN(17300,TRUNC(0.75*(SUMIF($D$12:$D$2012,$D1582,R$12:R$2012)+SUMIF($D$12:$D$2012,$D1582,S$12:S$2012)),2)+SUMIF($D$12:$D1582,$D1582,AL$12:AL1582))-SUMIF($D$12:$D1581,$D1582,V$12:V1581)-SUMIF($D$12:$D$2012,$D1582,U$12:U$2012),AL1582),2))),"")</f>
        <v/>
      </c>
      <c r="W1582" s="250" t="str">
        <f>IF(Q1582&lt;&gt;"",1000 - SUMIF($D$12:$D1581,$D1582,W$12:W1581),"")</f>
        <v/>
      </c>
      <c r="X1582" s="106"/>
      <c r="Y1582" s="247"/>
      <c r="Z1582" s="247"/>
      <c r="AA1582" s="247"/>
      <c r="AB1582" s="248" t="str">
        <f>IF(AND(Y1582&lt;&gt;"",Z1582&lt;&gt;"",X1582&lt;&gt;""),ROUND(MIN(IF(OR(X1582="OZZ",X1582="ZZ"),5000,17300),TRUNC(0.75*(SUMIF($D$12:$D1582,$D1582,Y$12:Y1582)+SUMIF($D$12:$D1582,$D1582,Z$12:Z1582)),2)) - SUMIF($D$12:$D1581,$D1582,AB$12:AB1581),2),"")</f>
        <v/>
      </c>
      <c r="AC1582" s="251" t="str">
        <f>IF(AND(Y1582&lt;&gt;"",Z1582&lt;&gt;"",AA1582&lt;&gt;"",X1582&lt;&gt;"",AP1582&lt;&gt;""),IF(OR(X1582="OZZ",X1582="ZZ"),ROUND(0-SUMIF($D$12:$D1581,$D1582,AC$12:AC1581),2),IF(AA1582=0,0,ROUND(MIN(MIN(17300,TRUNC(0.75*(SUMIF($D$12:$D$2012,$D1582,Y$12:Y$2012)+SUMIF($D$12:$D$2012,$D1582,Z$12:Z$2012)),2)+SUMIF($D$12:$D1582,$D1582,AP$12:AP1582))-SUMIF($D$12:$D1581,$D1582,AC$12:AC1581)-SUMIF($D$12:$D$2012,$D1582,AB$12:AB$2012),AP1582),2))),"")</f>
        <v/>
      </c>
      <c r="AD1582" s="250" t="str">
        <f>IF(X1582&lt;&gt;"",1000 - SUMIF($D$12:$D1581,$D1582,AD$12:AD1581),"")</f>
        <v/>
      </c>
      <c r="AE1582" s="252"/>
      <c r="AF1582" s="253"/>
      <c r="AG1582" s="254"/>
      <c r="AH1582" s="255" t="str">
        <f t="shared" si="527"/>
        <v/>
      </c>
      <c r="AI1582" s="256"/>
      <c r="AJ1582" s="253"/>
      <c r="AK1582" s="254"/>
      <c r="AL1582" s="255" t="str">
        <f t="shared" si="528"/>
        <v/>
      </c>
      <c r="AM1582" s="256"/>
      <c r="AN1582" s="253"/>
      <c r="AO1582" s="254"/>
      <c r="AP1582" s="255" t="str">
        <f t="shared" si="508"/>
        <v/>
      </c>
      <c r="AQ1582" s="68"/>
      <c r="AR1582" s="68"/>
      <c r="AS1582" s="115"/>
      <c r="AT1582" s="68"/>
      <c r="AU1582" s="113" t="str">
        <f>IF(D1582&lt;&gt; "", IF(COUNTIF($D$12:$D1582,$D1582)&gt;1,0,IF(SUM(N1582,U1582,AB1582)&gt;0,IF(AND(X1582="",OR(Q1582&lt;&gt;"",J1582&lt;&gt;"")),IF(Q1582&lt;&gt;"",Q1582,IF(J1582&lt;&gt;"",J1582,0)),IF(AND(Q1582&lt;&gt;"",J1582&lt;&gt;"",Q1582=J1582),Q1582,X1582)),0)),"")</f>
        <v/>
      </c>
      <c r="AV1582" s="113" t="str">
        <f>IF(D1582&lt;&gt;"",IF(COUNTIF($D$12:$D1582,$D1582)&gt;1,0,IF(SUM(O1582,V1582,AC1582)&gt;0,IF(AND(X1582="",OR(Q1582&lt;&gt;"",J1582&lt;&gt;"")),IF(Q1582&lt;&gt;"",Q1582,IF(J1582&lt;&gt;"",J1582,0)),IF(AND(Q1582&lt;&gt;"",J1582&lt;&gt;"",Q1582=J1582),Q1582,X1582)),0)),"")</f>
        <v/>
      </c>
      <c r="AW1582" s="113" t="str">
        <f>IF(D1582&lt;&gt;"",IF(COUNTIF($D$12:$D1582,$D1582)&gt;1,0,IF(SUM(P1582,W1582,AD1582)&gt;0,IF(AND(X1582="",OR(Q1582&lt;&gt;"",J1582&lt;&gt;"")),IF(Q1582&lt;&gt;"",Q1582,IF(J1582&lt;&gt;"",J1582,0)),IF(AND(Q1582&lt;&gt;"",J1582&lt;&gt;"",Q1582=J1582),Q1582,X1582)),0)),"")</f>
        <v/>
      </c>
      <c r="AX1582" s="68" t="str">
        <f t="shared" si="509"/>
        <v/>
      </c>
      <c r="AY1582" s="68" t="str">
        <f t="shared" si="510"/>
        <v/>
      </c>
      <c r="AZ1582" s="68" t="str">
        <f t="shared" si="511"/>
        <v/>
      </c>
      <c r="BA1582" s="68" t="str">
        <f t="shared" si="512"/>
        <v/>
      </c>
      <c r="BB1582" s="68" t="str">
        <f t="shared" si="513"/>
        <v/>
      </c>
      <c r="BC1582" s="68" t="str">
        <f t="shared" si="514"/>
        <v/>
      </c>
      <c r="BD1582" s="68" t="str">
        <f t="shared" si="515"/>
        <v/>
      </c>
      <c r="BE1582" s="62" t="str">
        <f t="shared" si="516"/>
        <v/>
      </c>
      <c r="BF1582" s="62" t="str">
        <f t="shared" si="517"/>
        <v/>
      </c>
      <c r="BG1582" s="62"/>
      <c r="BH1582" s="62" t="str">
        <f t="shared" si="518"/>
        <v/>
      </c>
      <c r="BI1582" s="62" t="str">
        <f t="shared" si="519"/>
        <v/>
      </c>
      <c r="BJ1582" s="114"/>
      <c r="BK1582" s="62" t="str">
        <f t="shared" si="520"/>
        <v/>
      </c>
      <c r="BL1582" s="62" t="str">
        <f t="shared" si="521"/>
        <v/>
      </c>
      <c r="BM1582" s="62" t="str">
        <f t="shared" si="522"/>
        <v/>
      </c>
      <c r="BN1582" s="62" t="str">
        <f t="shared" si="523"/>
        <v/>
      </c>
      <c r="BO1582" s="62" t="str">
        <f t="shared" si="524"/>
        <v/>
      </c>
      <c r="BP1582" s="62" t="str">
        <f t="shared" si="525"/>
        <v/>
      </c>
      <c r="BQ1582" s="96"/>
      <c r="BR1582" s="96"/>
      <c r="BS1582" s="96"/>
      <c r="BT1582" s="96"/>
      <c r="BU1582" s="96"/>
      <c r="BV1582" s="96"/>
      <c r="BW1582" s="96"/>
      <c r="BX1582" s="96"/>
      <c r="BY1582" s="96"/>
      <c r="BZ1582" s="96"/>
      <c r="CA1582" s="96"/>
      <c r="CB1582" s="96"/>
      <c r="CC1582" s="96"/>
      <c r="CD1582" s="96"/>
      <c r="CE1582" s="96"/>
      <c r="CF1582" s="96"/>
      <c r="CG1582" s="96"/>
      <c r="CH1582" s="96"/>
      <c r="CI1582" s="96"/>
      <c r="CJ1582" s="96"/>
      <c r="CK1582" s="96"/>
      <c r="CL1582" s="96"/>
      <c r="CM1582" s="96"/>
      <c r="CN1582" s="96"/>
      <c r="CO1582" s="96"/>
      <c r="CP1582" s="96"/>
      <c r="CQ1582" s="96"/>
      <c r="CR1582" s="96"/>
      <c r="CS1582" s="96"/>
    </row>
    <row r="1583" spans="1:97" ht="18.75" customHeight="1" x14ac:dyDescent="0.2">
      <c r="A1583" s="3">
        <f t="shared" si="526"/>
        <v>1571</v>
      </c>
      <c r="B1583" s="263"/>
      <c r="C1583" s="263"/>
      <c r="D1583" s="263"/>
      <c r="E1583" s="259"/>
      <c r="F1583" s="259"/>
      <c r="G1583" s="43"/>
      <c r="H1583" s="264"/>
      <c r="I1583" s="261"/>
      <c r="J1583" s="106"/>
      <c r="K1583" s="247"/>
      <c r="L1583" s="247"/>
      <c r="M1583" s="247"/>
      <c r="N1583" s="248" t="str">
        <f>IF(AND(K1583&lt;&gt;"",L1583&lt;&gt;"",J1583&lt;&gt;""),ROUND(MIN(IF(OR(J1583="OZZ",J1583="ZZ"),5000,17300),TRUNC(0.75*(SUMIF($D$12:$D1583,$D1583,K$12:K1583)+SUMIF($D$12:$D1583,$D1583,L$12:L1583)),2)) - SUMIF($D$12:$D1582,$D1583,N$12:N1582),2),"")</f>
        <v/>
      </c>
      <c r="O1583" s="249" t="str">
        <f>IF(AND(K1583&lt;&gt;"",L1583&lt;&gt;"",M1583&lt;&gt;"",J1583&lt;&gt;"",AH1583&lt;&gt;""),IF(OR(J1583="OZZ",J1583="ZZ"),ROUND(0-SUMIF($D$12:$D1582,$D1583,O$12:O1582),2),IF(M1583=0,0,ROUND(MIN(MIN(17300,TRUNC(0.75*(SUMIF($D$12:$D$2012,$D1583,K$12:K$2012)+SUMIF($D$12:$D$2012,$D1583,L$12:L$2012)),2)+SUMIF($D$12:$D1583,$D1583,AH$12:AH1583))-SUMIF($D$12:$D1582,$D1583,O$12:O1582)-SUMIF($D$12:$D$2012,$D1583,N$12:N$2012),AH1583),2))),"")</f>
        <v/>
      </c>
      <c r="P1583" s="250" t="str">
        <f>IF(J1583&lt;&gt;"",1000 - SUMIF($D$12:$D1582,$D1583,P$12:P1582),"")</f>
        <v/>
      </c>
      <c r="Q1583" s="106"/>
      <c r="R1583" s="247"/>
      <c r="S1583" s="247"/>
      <c r="T1583" s="247"/>
      <c r="U1583" s="248" t="str">
        <f>IF(AND(R1583&lt;&gt;"",S1583&lt;&gt;"",Q1583&lt;&gt;""),ROUND(MIN(IF(OR(Q1583="OZZ",Q1583="ZZ"),5000,17300),TRUNC(0.75*(SUMIF($D$12:$D1583,$D1583,R$12:R1583)+SUMIF($D$12:$D1583,$D1583,S$12:S1583)),2)) - SUMIF($D$12:$D1582,$D1583,U$12:U1582),2),"")</f>
        <v/>
      </c>
      <c r="V1583" s="248" t="str">
        <f>IF(AND(R1583&lt;&gt;"",S1583&lt;&gt;"",T1583&lt;&gt;"",Q1583&lt;&gt;"",AL1583&lt;&gt;""),IF(OR(Q1583="OZZ",Q1583="ZZ"),ROUND(0-SUMIF($D$12:$D1582,$D1583,V$12:V1582),2),IF(T1583=0,0,ROUND(MIN(MIN(17300,TRUNC(0.75*(SUMIF($D$12:$D$2012,$D1583,R$12:R$2012)+SUMIF($D$12:$D$2012,$D1583,S$12:S$2012)),2)+SUMIF($D$12:$D1583,$D1583,AL$12:AL1583))-SUMIF($D$12:$D1582,$D1583,V$12:V1582)-SUMIF($D$12:$D$2012,$D1583,U$12:U$2012),AL1583),2))),"")</f>
        <v/>
      </c>
      <c r="W1583" s="250" t="str">
        <f>IF(Q1583&lt;&gt;"",1000 - SUMIF($D$12:$D1582,$D1583,W$12:W1582),"")</f>
        <v/>
      </c>
      <c r="X1583" s="106"/>
      <c r="Y1583" s="247"/>
      <c r="Z1583" s="247"/>
      <c r="AA1583" s="247"/>
      <c r="AB1583" s="248" t="str">
        <f>IF(AND(Y1583&lt;&gt;"",Z1583&lt;&gt;"",X1583&lt;&gt;""),ROUND(MIN(IF(OR(X1583="OZZ",X1583="ZZ"),5000,17300),TRUNC(0.75*(SUMIF($D$12:$D1583,$D1583,Y$12:Y1583)+SUMIF($D$12:$D1583,$D1583,Z$12:Z1583)),2)) - SUMIF($D$12:$D1582,$D1583,AB$12:AB1582),2),"")</f>
        <v/>
      </c>
      <c r="AC1583" s="251" t="str">
        <f>IF(AND(Y1583&lt;&gt;"",Z1583&lt;&gt;"",AA1583&lt;&gt;"",X1583&lt;&gt;"",AP1583&lt;&gt;""),IF(OR(X1583="OZZ",X1583="ZZ"),ROUND(0-SUMIF($D$12:$D1582,$D1583,AC$12:AC1582),2),IF(AA1583=0,0,ROUND(MIN(MIN(17300,TRUNC(0.75*(SUMIF($D$12:$D$2012,$D1583,Y$12:Y$2012)+SUMIF($D$12:$D$2012,$D1583,Z$12:Z$2012)),2)+SUMIF($D$12:$D1583,$D1583,AP$12:AP1583))-SUMIF($D$12:$D1582,$D1583,AC$12:AC1582)-SUMIF($D$12:$D$2012,$D1583,AB$12:AB$2012),AP1583),2))),"")</f>
        <v/>
      </c>
      <c r="AD1583" s="250" t="str">
        <f>IF(X1583&lt;&gt;"",1000 - SUMIF($D$12:$D1582,$D1583,AD$12:AD1582),"")</f>
        <v/>
      </c>
      <c r="AE1583" s="252"/>
      <c r="AF1583" s="253"/>
      <c r="AG1583" s="254"/>
      <c r="AH1583" s="255" t="str">
        <f t="shared" si="527"/>
        <v/>
      </c>
      <c r="AI1583" s="256"/>
      <c r="AJ1583" s="253"/>
      <c r="AK1583" s="254"/>
      <c r="AL1583" s="255" t="str">
        <f t="shared" si="528"/>
        <v/>
      </c>
      <c r="AM1583" s="256"/>
      <c r="AN1583" s="253"/>
      <c r="AO1583" s="254"/>
      <c r="AP1583" s="255" t="str">
        <f t="shared" si="508"/>
        <v/>
      </c>
      <c r="AQ1583" s="68"/>
      <c r="AR1583" s="68"/>
      <c r="AS1583" s="115"/>
      <c r="AT1583" s="68"/>
      <c r="AU1583" s="113" t="str">
        <f>IF(D1583&lt;&gt; "", IF(COUNTIF($D$12:$D1583,$D1583)&gt;1,0,IF(SUM(N1583,U1583,AB1583)&gt;0,IF(AND(X1583="",OR(Q1583&lt;&gt;"",J1583&lt;&gt;"")),IF(Q1583&lt;&gt;"",Q1583,IF(J1583&lt;&gt;"",J1583,0)),IF(AND(Q1583&lt;&gt;"",J1583&lt;&gt;"",Q1583=J1583),Q1583,X1583)),0)),"")</f>
        <v/>
      </c>
      <c r="AV1583" s="113" t="str">
        <f>IF(D1583&lt;&gt;"",IF(COUNTIF($D$12:$D1583,$D1583)&gt;1,0,IF(SUM(O1583,V1583,AC1583)&gt;0,IF(AND(X1583="",OR(Q1583&lt;&gt;"",J1583&lt;&gt;"")),IF(Q1583&lt;&gt;"",Q1583,IF(J1583&lt;&gt;"",J1583,0)),IF(AND(Q1583&lt;&gt;"",J1583&lt;&gt;"",Q1583=J1583),Q1583,X1583)),0)),"")</f>
        <v/>
      </c>
      <c r="AW1583" s="113" t="str">
        <f>IF(D1583&lt;&gt;"",IF(COUNTIF($D$12:$D1583,$D1583)&gt;1,0,IF(SUM(P1583,W1583,AD1583)&gt;0,IF(AND(X1583="",OR(Q1583&lt;&gt;"",J1583&lt;&gt;"")),IF(Q1583&lt;&gt;"",Q1583,IF(J1583&lt;&gt;"",J1583,0)),IF(AND(Q1583&lt;&gt;"",J1583&lt;&gt;"",Q1583=J1583),Q1583,X1583)),0)),"")</f>
        <v/>
      </c>
      <c r="AX1583" s="68" t="str">
        <f t="shared" si="509"/>
        <v/>
      </c>
      <c r="AY1583" s="68" t="str">
        <f t="shared" si="510"/>
        <v/>
      </c>
      <c r="AZ1583" s="68" t="str">
        <f t="shared" si="511"/>
        <v/>
      </c>
      <c r="BA1583" s="68" t="str">
        <f t="shared" si="512"/>
        <v/>
      </c>
      <c r="BB1583" s="68" t="str">
        <f t="shared" si="513"/>
        <v/>
      </c>
      <c r="BC1583" s="68" t="str">
        <f t="shared" si="514"/>
        <v/>
      </c>
      <c r="BD1583" s="68" t="str">
        <f t="shared" si="515"/>
        <v/>
      </c>
      <c r="BE1583" s="62" t="str">
        <f t="shared" si="516"/>
        <v/>
      </c>
      <c r="BF1583" s="62" t="str">
        <f t="shared" si="517"/>
        <v/>
      </c>
      <c r="BG1583" s="62"/>
      <c r="BH1583" s="62" t="str">
        <f t="shared" si="518"/>
        <v/>
      </c>
      <c r="BI1583" s="62" t="str">
        <f t="shared" si="519"/>
        <v/>
      </c>
      <c r="BJ1583" s="114"/>
      <c r="BK1583" s="62" t="str">
        <f t="shared" si="520"/>
        <v/>
      </c>
      <c r="BL1583" s="62" t="str">
        <f t="shared" si="521"/>
        <v/>
      </c>
      <c r="BM1583" s="62" t="str">
        <f t="shared" si="522"/>
        <v/>
      </c>
      <c r="BN1583" s="62" t="str">
        <f t="shared" si="523"/>
        <v/>
      </c>
      <c r="BO1583" s="62" t="str">
        <f t="shared" si="524"/>
        <v/>
      </c>
      <c r="BP1583" s="62" t="str">
        <f t="shared" si="525"/>
        <v/>
      </c>
      <c r="BQ1583" s="96"/>
      <c r="BR1583" s="96"/>
      <c r="BS1583" s="96"/>
      <c r="BT1583" s="96"/>
      <c r="BU1583" s="96"/>
      <c r="BV1583" s="96"/>
      <c r="BW1583" s="96"/>
      <c r="BX1583" s="96"/>
      <c r="BY1583" s="96"/>
      <c r="BZ1583" s="96"/>
      <c r="CA1583" s="96"/>
      <c r="CB1583" s="96"/>
      <c r="CC1583" s="96"/>
      <c r="CD1583" s="96"/>
      <c r="CE1583" s="96"/>
      <c r="CF1583" s="96"/>
      <c r="CG1583" s="96"/>
      <c r="CH1583" s="96"/>
      <c r="CI1583" s="96"/>
      <c r="CJ1583" s="96"/>
      <c r="CK1583" s="96"/>
      <c r="CL1583" s="96"/>
      <c r="CM1583" s="96"/>
      <c r="CN1583" s="96"/>
      <c r="CO1583" s="96"/>
      <c r="CP1583" s="96"/>
      <c r="CQ1583" s="96"/>
      <c r="CR1583" s="96"/>
      <c r="CS1583" s="96"/>
    </row>
    <row r="1584" spans="1:97" ht="18.75" customHeight="1" x14ac:dyDescent="0.2">
      <c r="A1584" s="3">
        <f t="shared" si="526"/>
        <v>1572</v>
      </c>
      <c r="B1584" s="263"/>
      <c r="C1584" s="263"/>
      <c r="D1584" s="263"/>
      <c r="E1584" s="259"/>
      <c r="F1584" s="259"/>
      <c r="G1584" s="43"/>
      <c r="H1584" s="264"/>
      <c r="I1584" s="261"/>
      <c r="J1584" s="106"/>
      <c r="K1584" s="247"/>
      <c r="L1584" s="247"/>
      <c r="M1584" s="247"/>
      <c r="N1584" s="248" t="str">
        <f>IF(AND(K1584&lt;&gt;"",L1584&lt;&gt;"",J1584&lt;&gt;""),ROUND(MIN(IF(OR(J1584="OZZ",J1584="ZZ"),5000,17300),TRUNC(0.75*(SUMIF($D$12:$D1584,$D1584,K$12:K1584)+SUMIF($D$12:$D1584,$D1584,L$12:L1584)),2)) - SUMIF($D$12:$D1583,$D1584,N$12:N1583),2),"")</f>
        <v/>
      </c>
      <c r="O1584" s="249" t="str">
        <f>IF(AND(K1584&lt;&gt;"",L1584&lt;&gt;"",M1584&lt;&gt;"",J1584&lt;&gt;"",AH1584&lt;&gt;""),IF(OR(J1584="OZZ",J1584="ZZ"),ROUND(0-SUMIF($D$12:$D1583,$D1584,O$12:O1583),2),IF(M1584=0,0,ROUND(MIN(MIN(17300,TRUNC(0.75*(SUMIF($D$12:$D$2012,$D1584,K$12:K$2012)+SUMIF($D$12:$D$2012,$D1584,L$12:L$2012)),2)+SUMIF($D$12:$D1584,$D1584,AH$12:AH1584))-SUMIF($D$12:$D1583,$D1584,O$12:O1583)-SUMIF($D$12:$D$2012,$D1584,N$12:N$2012),AH1584),2))),"")</f>
        <v/>
      </c>
      <c r="P1584" s="250" t="str">
        <f>IF(J1584&lt;&gt;"",1000 - SUMIF($D$12:$D1583,$D1584,P$12:P1583),"")</f>
        <v/>
      </c>
      <c r="Q1584" s="106"/>
      <c r="R1584" s="247"/>
      <c r="S1584" s="247"/>
      <c r="T1584" s="247"/>
      <c r="U1584" s="248" t="str">
        <f>IF(AND(R1584&lt;&gt;"",S1584&lt;&gt;"",Q1584&lt;&gt;""),ROUND(MIN(IF(OR(Q1584="OZZ",Q1584="ZZ"),5000,17300),TRUNC(0.75*(SUMIF($D$12:$D1584,$D1584,R$12:R1584)+SUMIF($D$12:$D1584,$D1584,S$12:S1584)),2)) - SUMIF($D$12:$D1583,$D1584,U$12:U1583),2),"")</f>
        <v/>
      </c>
      <c r="V1584" s="248" t="str">
        <f>IF(AND(R1584&lt;&gt;"",S1584&lt;&gt;"",T1584&lt;&gt;"",Q1584&lt;&gt;"",AL1584&lt;&gt;""),IF(OR(Q1584="OZZ",Q1584="ZZ"),ROUND(0-SUMIF($D$12:$D1583,$D1584,V$12:V1583),2),IF(T1584=0,0,ROUND(MIN(MIN(17300,TRUNC(0.75*(SUMIF($D$12:$D$2012,$D1584,R$12:R$2012)+SUMIF($D$12:$D$2012,$D1584,S$12:S$2012)),2)+SUMIF($D$12:$D1584,$D1584,AL$12:AL1584))-SUMIF($D$12:$D1583,$D1584,V$12:V1583)-SUMIF($D$12:$D$2012,$D1584,U$12:U$2012),AL1584),2))),"")</f>
        <v/>
      </c>
      <c r="W1584" s="250" t="str">
        <f>IF(Q1584&lt;&gt;"",1000 - SUMIF($D$12:$D1583,$D1584,W$12:W1583),"")</f>
        <v/>
      </c>
      <c r="X1584" s="106"/>
      <c r="Y1584" s="247"/>
      <c r="Z1584" s="247"/>
      <c r="AA1584" s="247"/>
      <c r="AB1584" s="248" t="str">
        <f>IF(AND(Y1584&lt;&gt;"",Z1584&lt;&gt;"",X1584&lt;&gt;""),ROUND(MIN(IF(OR(X1584="OZZ",X1584="ZZ"),5000,17300),TRUNC(0.75*(SUMIF($D$12:$D1584,$D1584,Y$12:Y1584)+SUMIF($D$12:$D1584,$D1584,Z$12:Z1584)),2)) - SUMIF($D$12:$D1583,$D1584,AB$12:AB1583),2),"")</f>
        <v/>
      </c>
      <c r="AC1584" s="251" t="str">
        <f>IF(AND(Y1584&lt;&gt;"",Z1584&lt;&gt;"",AA1584&lt;&gt;"",X1584&lt;&gt;"",AP1584&lt;&gt;""),IF(OR(X1584="OZZ",X1584="ZZ"),ROUND(0-SUMIF($D$12:$D1583,$D1584,AC$12:AC1583),2),IF(AA1584=0,0,ROUND(MIN(MIN(17300,TRUNC(0.75*(SUMIF($D$12:$D$2012,$D1584,Y$12:Y$2012)+SUMIF($D$12:$D$2012,$D1584,Z$12:Z$2012)),2)+SUMIF($D$12:$D1584,$D1584,AP$12:AP1584))-SUMIF($D$12:$D1583,$D1584,AC$12:AC1583)-SUMIF($D$12:$D$2012,$D1584,AB$12:AB$2012),AP1584),2))),"")</f>
        <v/>
      </c>
      <c r="AD1584" s="250" t="str">
        <f>IF(X1584&lt;&gt;"",1000 - SUMIF($D$12:$D1583,$D1584,AD$12:AD1583),"")</f>
        <v/>
      </c>
      <c r="AE1584" s="252"/>
      <c r="AF1584" s="253"/>
      <c r="AG1584" s="254"/>
      <c r="AH1584" s="255" t="str">
        <f t="shared" si="527"/>
        <v/>
      </c>
      <c r="AI1584" s="256"/>
      <c r="AJ1584" s="253"/>
      <c r="AK1584" s="254"/>
      <c r="AL1584" s="255" t="str">
        <f t="shared" si="528"/>
        <v/>
      </c>
      <c r="AM1584" s="256"/>
      <c r="AN1584" s="253"/>
      <c r="AO1584" s="254"/>
      <c r="AP1584" s="255" t="str">
        <f t="shared" si="508"/>
        <v/>
      </c>
      <c r="AQ1584" s="68"/>
      <c r="AR1584" s="68"/>
      <c r="AS1584" s="115"/>
      <c r="AT1584" s="68"/>
      <c r="AU1584" s="113" t="str">
        <f>IF(D1584&lt;&gt; "", IF(COUNTIF($D$12:$D1584,$D1584)&gt;1,0,IF(SUM(N1584,U1584,AB1584)&gt;0,IF(AND(X1584="",OR(Q1584&lt;&gt;"",J1584&lt;&gt;"")),IF(Q1584&lt;&gt;"",Q1584,IF(J1584&lt;&gt;"",J1584,0)),IF(AND(Q1584&lt;&gt;"",J1584&lt;&gt;"",Q1584=J1584),Q1584,X1584)),0)),"")</f>
        <v/>
      </c>
      <c r="AV1584" s="113" t="str">
        <f>IF(D1584&lt;&gt;"",IF(COUNTIF($D$12:$D1584,$D1584)&gt;1,0,IF(SUM(O1584,V1584,AC1584)&gt;0,IF(AND(X1584="",OR(Q1584&lt;&gt;"",J1584&lt;&gt;"")),IF(Q1584&lt;&gt;"",Q1584,IF(J1584&lt;&gt;"",J1584,0)),IF(AND(Q1584&lt;&gt;"",J1584&lt;&gt;"",Q1584=J1584),Q1584,X1584)),0)),"")</f>
        <v/>
      </c>
      <c r="AW1584" s="113" t="str">
        <f>IF(D1584&lt;&gt;"",IF(COUNTIF($D$12:$D1584,$D1584)&gt;1,0,IF(SUM(P1584,W1584,AD1584)&gt;0,IF(AND(X1584="",OR(Q1584&lt;&gt;"",J1584&lt;&gt;"")),IF(Q1584&lt;&gt;"",Q1584,IF(J1584&lt;&gt;"",J1584,0)),IF(AND(Q1584&lt;&gt;"",J1584&lt;&gt;"",Q1584=J1584),Q1584,X1584)),0)),"")</f>
        <v/>
      </c>
      <c r="AX1584" s="68" t="str">
        <f t="shared" si="509"/>
        <v/>
      </c>
      <c r="AY1584" s="68" t="str">
        <f t="shared" si="510"/>
        <v/>
      </c>
      <c r="AZ1584" s="68" t="str">
        <f t="shared" si="511"/>
        <v/>
      </c>
      <c r="BA1584" s="68" t="str">
        <f t="shared" si="512"/>
        <v/>
      </c>
      <c r="BB1584" s="68" t="str">
        <f t="shared" si="513"/>
        <v/>
      </c>
      <c r="BC1584" s="68" t="str">
        <f t="shared" si="514"/>
        <v/>
      </c>
      <c r="BD1584" s="68" t="str">
        <f t="shared" si="515"/>
        <v/>
      </c>
      <c r="BE1584" s="62" t="str">
        <f t="shared" si="516"/>
        <v/>
      </c>
      <c r="BF1584" s="62" t="str">
        <f t="shared" si="517"/>
        <v/>
      </c>
      <c r="BG1584" s="62"/>
      <c r="BH1584" s="62" t="str">
        <f t="shared" si="518"/>
        <v/>
      </c>
      <c r="BI1584" s="62" t="str">
        <f t="shared" si="519"/>
        <v/>
      </c>
      <c r="BJ1584" s="114"/>
      <c r="BK1584" s="62" t="str">
        <f t="shared" si="520"/>
        <v/>
      </c>
      <c r="BL1584" s="62" t="str">
        <f t="shared" si="521"/>
        <v/>
      </c>
      <c r="BM1584" s="62" t="str">
        <f t="shared" si="522"/>
        <v/>
      </c>
      <c r="BN1584" s="62" t="str">
        <f t="shared" si="523"/>
        <v/>
      </c>
      <c r="BO1584" s="62" t="str">
        <f t="shared" si="524"/>
        <v/>
      </c>
      <c r="BP1584" s="62" t="str">
        <f t="shared" si="525"/>
        <v/>
      </c>
      <c r="BQ1584" s="96"/>
      <c r="BR1584" s="96"/>
      <c r="BS1584" s="96"/>
      <c r="BT1584" s="96"/>
      <c r="BU1584" s="96"/>
      <c r="BV1584" s="96"/>
      <c r="BW1584" s="96"/>
      <c r="BX1584" s="96"/>
      <c r="BY1584" s="96"/>
      <c r="BZ1584" s="96"/>
      <c r="CA1584" s="96"/>
      <c r="CB1584" s="96"/>
      <c r="CC1584" s="96"/>
      <c r="CD1584" s="96"/>
      <c r="CE1584" s="96"/>
      <c r="CF1584" s="96"/>
      <c r="CG1584" s="96"/>
      <c r="CH1584" s="96"/>
      <c r="CI1584" s="96"/>
      <c r="CJ1584" s="96"/>
      <c r="CK1584" s="96"/>
      <c r="CL1584" s="96"/>
      <c r="CM1584" s="96"/>
      <c r="CN1584" s="96"/>
      <c r="CO1584" s="96"/>
      <c r="CP1584" s="96"/>
      <c r="CQ1584" s="96"/>
      <c r="CR1584" s="96"/>
      <c r="CS1584" s="96"/>
    </row>
    <row r="1585" spans="1:97" ht="18.75" customHeight="1" x14ac:dyDescent="0.2">
      <c r="A1585" s="3">
        <f t="shared" si="526"/>
        <v>1573</v>
      </c>
      <c r="B1585" s="263"/>
      <c r="C1585" s="263"/>
      <c r="D1585" s="263"/>
      <c r="E1585" s="259"/>
      <c r="F1585" s="259"/>
      <c r="G1585" s="43"/>
      <c r="H1585" s="264"/>
      <c r="I1585" s="261"/>
      <c r="J1585" s="106"/>
      <c r="K1585" s="247"/>
      <c r="L1585" s="247"/>
      <c r="M1585" s="247"/>
      <c r="N1585" s="248" t="str">
        <f>IF(AND(K1585&lt;&gt;"",L1585&lt;&gt;"",J1585&lt;&gt;""),ROUND(MIN(IF(OR(J1585="OZZ",J1585="ZZ"),5000,17300),TRUNC(0.75*(SUMIF($D$12:$D1585,$D1585,K$12:K1585)+SUMIF($D$12:$D1585,$D1585,L$12:L1585)),2)) - SUMIF($D$12:$D1584,$D1585,N$12:N1584),2),"")</f>
        <v/>
      </c>
      <c r="O1585" s="249" t="str">
        <f>IF(AND(K1585&lt;&gt;"",L1585&lt;&gt;"",M1585&lt;&gt;"",J1585&lt;&gt;"",AH1585&lt;&gt;""),IF(OR(J1585="OZZ",J1585="ZZ"),ROUND(0-SUMIF($D$12:$D1584,$D1585,O$12:O1584),2),IF(M1585=0,0,ROUND(MIN(MIN(17300,TRUNC(0.75*(SUMIF($D$12:$D$2012,$D1585,K$12:K$2012)+SUMIF($D$12:$D$2012,$D1585,L$12:L$2012)),2)+SUMIF($D$12:$D1585,$D1585,AH$12:AH1585))-SUMIF($D$12:$D1584,$D1585,O$12:O1584)-SUMIF($D$12:$D$2012,$D1585,N$12:N$2012),AH1585),2))),"")</f>
        <v/>
      </c>
      <c r="P1585" s="250" t="str">
        <f>IF(J1585&lt;&gt;"",1000 - SUMIF($D$12:$D1584,$D1585,P$12:P1584),"")</f>
        <v/>
      </c>
      <c r="Q1585" s="106"/>
      <c r="R1585" s="247"/>
      <c r="S1585" s="247"/>
      <c r="T1585" s="247"/>
      <c r="U1585" s="248" t="str">
        <f>IF(AND(R1585&lt;&gt;"",S1585&lt;&gt;"",Q1585&lt;&gt;""),ROUND(MIN(IF(OR(Q1585="OZZ",Q1585="ZZ"),5000,17300),TRUNC(0.75*(SUMIF($D$12:$D1585,$D1585,R$12:R1585)+SUMIF($D$12:$D1585,$D1585,S$12:S1585)),2)) - SUMIF($D$12:$D1584,$D1585,U$12:U1584),2),"")</f>
        <v/>
      </c>
      <c r="V1585" s="248" t="str">
        <f>IF(AND(R1585&lt;&gt;"",S1585&lt;&gt;"",T1585&lt;&gt;"",Q1585&lt;&gt;"",AL1585&lt;&gt;""),IF(OR(Q1585="OZZ",Q1585="ZZ"),ROUND(0-SUMIF($D$12:$D1584,$D1585,V$12:V1584),2),IF(T1585=0,0,ROUND(MIN(MIN(17300,TRUNC(0.75*(SUMIF($D$12:$D$2012,$D1585,R$12:R$2012)+SUMIF($D$12:$D$2012,$D1585,S$12:S$2012)),2)+SUMIF($D$12:$D1585,$D1585,AL$12:AL1585))-SUMIF($D$12:$D1584,$D1585,V$12:V1584)-SUMIF($D$12:$D$2012,$D1585,U$12:U$2012),AL1585),2))),"")</f>
        <v/>
      </c>
      <c r="W1585" s="250" t="str">
        <f>IF(Q1585&lt;&gt;"",1000 - SUMIF($D$12:$D1584,$D1585,W$12:W1584),"")</f>
        <v/>
      </c>
      <c r="X1585" s="106"/>
      <c r="Y1585" s="247"/>
      <c r="Z1585" s="247"/>
      <c r="AA1585" s="247"/>
      <c r="AB1585" s="248" t="str">
        <f>IF(AND(Y1585&lt;&gt;"",Z1585&lt;&gt;"",X1585&lt;&gt;""),ROUND(MIN(IF(OR(X1585="OZZ",X1585="ZZ"),5000,17300),TRUNC(0.75*(SUMIF($D$12:$D1585,$D1585,Y$12:Y1585)+SUMIF($D$12:$D1585,$D1585,Z$12:Z1585)),2)) - SUMIF($D$12:$D1584,$D1585,AB$12:AB1584),2),"")</f>
        <v/>
      </c>
      <c r="AC1585" s="251" t="str">
        <f>IF(AND(Y1585&lt;&gt;"",Z1585&lt;&gt;"",AA1585&lt;&gt;"",X1585&lt;&gt;"",AP1585&lt;&gt;""),IF(OR(X1585="OZZ",X1585="ZZ"),ROUND(0-SUMIF($D$12:$D1584,$D1585,AC$12:AC1584),2),IF(AA1585=0,0,ROUND(MIN(MIN(17300,TRUNC(0.75*(SUMIF($D$12:$D$2012,$D1585,Y$12:Y$2012)+SUMIF($D$12:$D$2012,$D1585,Z$12:Z$2012)),2)+SUMIF($D$12:$D1585,$D1585,AP$12:AP1585))-SUMIF($D$12:$D1584,$D1585,AC$12:AC1584)-SUMIF($D$12:$D$2012,$D1585,AB$12:AB$2012),AP1585),2))),"")</f>
        <v/>
      </c>
      <c r="AD1585" s="250" t="str">
        <f>IF(X1585&lt;&gt;"",1000 - SUMIF($D$12:$D1584,$D1585,AD$12:AD1584),"")</f>
        <v/>
      </c>
      <c r="AE1585" s="252"/>
      <c r="AF1585" s="253"/>
      <c r="AG1585" s="254"/>
      <c r="AH1585" s="255" t="str">
        <f t="shared" si="527"/>
        <v/>
      </c>
      <c r="AI1585" s="256"/>
      <c r="AJ1585" s="253"/>
      <c r="AK1585" s="254"/>
      <c r="AL1585" s="255" t="str">
        <f t="shared" si="528"/>
        <v/>
      </c>
      <c r="AM1585" s="256"/>
      <c r="AN1585" s="253"/>
      <c r="AO1585" s="254"/>
      <c r="AP1585" s="255" t="str">
        <f t="shared" si="508"/>
        <v/>
      </c>
      <c r="AQ1585" s="68"/>
      <c r="AR1585" s="68"/>
      <c r="AS1585" s="115"/>
      <c r="AT1585" s="68"/>
      <c r="AU1585" s="113" t="str">
        <f>IF(D1585&lt;&gt; "", IF(COUNTIF($D$12:$D1585,$D1585)&gt;1,0,IF(SUM(N1585,U1585,AB1585)&gt;0,IF(AND(X1585="",OR(Q1585&lt;&gt;"",J1585&lt;&gt;"")),IF(Q1585&lt;&gt;"",Q1585,IF(J1585&lt;&gt;"",J1585,0)),IF(AND(Q1585&lt;&gt;"",J1585&lt;&gt;"",Q1585=J1585),Q1585,X1585)),0)),"")</f>
        <v/>
      </c>
      <c r="AV1585" s="113" t="str">
        <f>IF(D1585&lt;&gt;"",IF(COUNTIF($D$12:$D1585,$D1585)&gt;1,0,IF(SUM(O1585,V1585,AC1585)&gt;0,IF(AND(X1585="",OR(Q1585&lt;&gt;"",J1585&lt;&gt;"")),IF(Q1585&lt;&gt;"",Q1585,IF(J1585&lt;&gt;"",J1585,0)),IF(AND(Q1585&lt;&gt;"",J1585&lt;&gt;"",Q1585=J1585),Q1585,X1585)),0)),"")</f>
        <v/>
      </c>
      <c r="AW1585" s="113" t="str">
        <f>IF(D1585&lt;&gt;"",IF(COUNTIF($D$12:$D1585,$D1585)&gt;1,0,IF(SUM(P1585,W1585,AD1585)&gt;0,IF(AND(X1585="",OR(Q1585&lt;&gt;"",J1585&lt;&gt;"")),IF(Q1585&lt;&gt;"",Q1585,IF(J1585&lt;&gt;"",J1585,0)),IF(AND(Q1585&lt;&gt;"",J1585&lt;&gt;"",Q1585=J1585),Q1585,X1585)),0)),"")</f>
        <v/>
      </c>
      <c r="AX1585" s="68" t="str">
        <f t="shared" si="509"/>
        <v/>
      </c>
      <c r="AY1585" s="68" t="str">
        <f t="shared" si="510"/>
        <v/>
      </c>
      <c r="AZ1585" s="68" t="str">
        <f t="shared" si="511"/>
        <v/>
      </c>
      <c r="BA1585" s="68" t="str">
        <f t="shared" si="512"/>
        <v/>
      </c>
      <c r="BB1585" s="68" t="str">
        <f t="shared" si="513"/>
        <v/>
      </c>
      <c r="BC1585" s="68" t="str">
        <f t="shared" si="514"/>
        <v/>
      </c>
      <c r="BD1585" s="68" t="str">
        <f t="shared" si="515"/>
        <v/>
      </c>
      <c r="BE1585" s="62" t="str">
        <f t="shared" si="516"/>
        <v/>
      </c>
      <c r="BF1585" s="62" t="str">
        <f t="shared" si="517"/>
        <v/>
      </c>
      <c r="BG1585" s="62"/>
      <c r="BH1585" s="62" t="str">
        <f t="shared" si="518"/>
        <v/>
      </c>
      <c r="BI1585" s="62" t="str">
        <f t="shared" si="519"/>
        <v/>
      </c>
      <c r="BJ1585" s="114"/>
      <c r="BK1585" s="62" t="str">
        <f t="shared" si="520"/>
        <v/>
      </c>
      <c r="BL1585" s="62" t="str">
        <f t="shared" si="521"/>
        <v/>
      </c>
      <c r="BM1585" s="62" t="str">
        <f t="shared" si="522"/>
        <v/>
      </c>
      <c r="BN1585" s="62" t="str">
        <f t="shared" si="523"/>
        <v/>
      </c>
      <c r="BO1585" s="62" t="str">
        <f t="shared" si="524"/>
        <v/>
      </c>
      <c r="BP1585" s="62" t="str">
        <f t="shared" si="525"/>
        <v/>
      </c>
      <c r="BQ1585" s="96"/>
      <c r="BR1585" s="96"/>
      <c r="BS1585" s="96"/>
      <c r="BT1585" s="96"/>
      <c r="BU1585" s="96"/>
      <c r="BV1585" s="96"/>
      <c r="BW1585" s="96"/>
      <c r="BX1585" s="96"/>
      <c r="BY1585" s="96"/>
      <c r="BZ1585" s="96"/>
      <c r="CA1585" s="96"/>
      <c r="CB1585" s="96"/>
      <c r="CC1585" s="96"/>
      <c r="CD1585" s="96"/>
      <c r="CE1585" s="96"/>
      <c r="CF1585" s="96"/>
      <c r="CG1585" s="96"/>
      <c r="CH1585" s="96"/>
      <c r="CI1585" s="96"/>
      <c r="CJ1585" s="96"/>
      <c r="CK1585" s="96"/>
      <c r="CL1585" s="96"/>
      <c r="CM1585" s="96"/>
      <c r="CN1585" s="96"/>
      <c r="CO1585" s="96"/>
      <c r="CP1585" s="96"/>
      <c r="CQ1585" s="96"/>
      <c r="CR1585" s="96"/>
      <c r="CS1585" s="96"/>
    </row>
    <row r="1586" spans="1:97" ht="18.75" customHeight="1" x14ac:dyDescent="0.2">
      <c r="A1586" s="3">
        <f t="shared" si="526"/>
        <v>1574</v>
      </c>
      <c r="B1586" s="263"/>
      <c r="C1586" s="263"/>
      <c r="D1586" s="263"/>
      <c r="E1586" s="259"/>
      <c r="F1586" s="259"/>
      <c r="G1586" s="43"/>
      <c r="H1586" s="264"/>
      <c r="I1586" s="261"/>
      <c r="J1586" s="106"/>
      <c r="K1586" s="247"/>
      <c r="L1586" s="247"/>
      <c r="M1586" s="247"/>
      <c r="N1586" s="248" t="str">
        <f>IF(AND(K1586&lt;&gt;"",L1586&lt;&gt;"",J1586&lt;&gt;""),ROUND(MIN(IF(OR(J1586="OZZ",J1586="ZZ"),5000,17300),TRUNC(0.75*(SUMIF($D$12:$D1586,$D1586,K$12:K1586)+SUMIF($D$12:$D1586,$D1586,L$12:L1586)),2)) - SUMIF($D$12:$D1585,$D1586,N$12:N1585),2),"")</f>
        <v/>
      </c>
      <c r="O1586" s="249" t="str">
        <f>IF(AND(K1586&lt;&gt;"",L1586&lt;&gt;"",M1586&lt;&gt;"",J1586&lt;&gt;"",AH1586&lt;&gt;""),IF(OR(J1586="OZZ",J1586="ZZ"),ROUND(0-SUMIF($D$12:$D1585,$D1586,O$12:O1585),2),IF(M1586=0,0,ROUND(MIN(MIN(17300,TRUNC(0.75*(SUMIF($D$12:$D$2012,$D1586,K$12:K$2012)+SUMIF($D$12:$D$2012,$D1586,L$12:L$2012)),2)+SUMIF($D$12:$D1586,$D1586,AH$12:AH1586))-SUMIF($D$12:$D1585,$D1586,O$12:O1585)-SUMIF($D$12:$D$2012,$D1586,N$12:N$2012),AH1586),2))),"")</f>
        <v/>
      </c>
      <c r="P1586" s="250" t="str">
        <f>IF(J1586&lt;&gt;"",1000 - SUMIF($D$12:$D1585,$D1586,P$12:P1585),"")</f>
        <v/>
      </c>
      <c r="Q1586" s="106"/>
      <c r="R1586" s="247"/>
      <c r="S1586" s="247"/>
      <c r="T1586" s="247"/>
      <c r="U1586" s="248" t="str">
        <f>IF(AND(R1586&lt;&gt;"",S1586&lt;&gt;"",Q1586&lt;&gt;""),ROUND(MIN(IF(OR(Q1586="OZZ",Q1586="ZZ"),5000,17300),TRUNC(0.75*(SUMIF($D$12:$D1586,$D1586,R$12:R1586)+SUMIF($D$12:$D1586,$D1586,S$12:S1586)),2)) - SUMIF($D$12:$D1585,$D1586,U$12:U1585),2),"")</f>
        <v/>
      </c>
      <c r="V1586" s="248" t="str">
        <f>IF(AND(R1586&lt;&gt;"",S1586&lt;&gt;"",T1586&lt;&gt;"",Q1586&lt;&gt;"",AL1586&lt;&gt;""),IF(OR(Q1586="OZZ",Q1586="ZZ"),ROUND(0-SUMIF($D$12:$D1585,$D1586,V$12:V1585),2),IF(T1586=0,0,ROUND(MIN(MIN(17300,TRUNC(0.75*(SUMIF($D$12:$D$2012,$D1586,R$12:R$2012)+SUMIF($D$12:$D$2012,$D1586,S$12:S$2012)),2)+SUMIF($D$12:$D1586,$D1586,AL$12:AL1586))-SUMIF($D$12:$D1585,$D1586,V$12:V1585)-SUMIF($D$12:$D$2012,$D1586,U$12:U$2012),AL1586),2))),"")</f>
        <v/>
      </c>
      <c r="W1586" s="250" t="str">
        <f>IF(Q1586&lt;&gt;"",1000 - SUMIF($D$12:$D1585,$D1586,W$12:W1585),"")</f>
        <v/>
      </c>
      <c r="X1586" s="106"/>
      <c r="Y1586" s="247"/>
      <c r="Z1586" s="247"/>
      <c r="AA1586" s="247"/>
      <c r="AB1586" s="248" t="str">
        <f>IF(AND(Y1586&lt;&gt;"",Z1586&lt;&gt;"",X1586&lt;&gt;""),ROUND(MIN(IF(OR(X1586="OZZ",X1586="ZZ"),5000,17300),TRUNC(0.75*(SUMIF($D$12:$D1586,$D1586,Y$12:Y1586)+SUMIF($D$12:$D1586,$D1586,Z$12:Z1586)),2)) - SUMIF($D$12:$D1585,$D1586,AB$12:AB1585),2),"")</f>
        <v/>
      </c>
      <c r="AC1586" s="251" t="str">
        <f>IF(AND(Y1586&lt;&gt;"",Z1586&lt;&gt;"",AA1586&lt;&gt;"",X1586&lt;&gt;"",AP1586&lt;&gt;""),IF(OR(X1586="OZZ",X1586="ZZ"),ROUND(0-SUMIF($D$12:$D1585,$D1586,AC$12:AC1585),2),IF(AA1586=0,0,ROUND(MIN(MIN(17300,TRUNC(0.75*(SUMIF($D$12:$D$2012,$D1586,Y$12:Y$2012)+SUMIF($D$12:$D$2012,$D1586,Z$12:Z$2012)),2)+SUMIF($D$12:$D1586,$D1586,AP$12:AP1586))-SUMIF($D$12:$D1585,$D1586,AC$12:AC1585)-SUMIF($D$12:$D$2012,$D1586,AB$12:AB$2012),AP1586),2))),"")</f>
        <v/>
      </c>
      <c r="AD1586" s="250" t="str">
        <f>IF(X1586&lt;&gt;"",1000 - SUMIF($D$12:$D1585,$D1586,AD$12:AD1585),"")</f>
        <v/>
      </c>
      <c r="AE1586" s="252"/>
      <c r="AF1586" s="253"/>
      <c r="AG1586" s="254"/>
      <c r="AH1586" s="255" t="str">
        <f t="shared" si="527"/>
        <v/>
      </c>
      <c r="AI1586" s="256"/>
      <c r="AJ1586" s="253"/>
      <c r="AK1586" s="254"/>
      <c r="AL1586" s="255" t="str">
        <f t="shared" si="528"/>
        <v/>
      </c>
      <c r="AM1586" s="256"/>
      <c r="AN1586" s="253"/>
      <c r="AO1586" s="254"/>
      <c r="AP1586" s="255" t="str">
        <f t="shared" si="508"/>
        <v/>
      </c>
      <c r="AQ1586" s="68"/>
      <c r="AR1586" s="68"/>
      <c r="AS1586" s="115"/>
      <c r="AT1586" s="68"/>
      <c r="AU1586" s="113" t="str">
        <f>IF(D1586&lt;&gt; "", IF(COUNTIF($D$12:$D1586,$D1586)&gt;1,0,IF(SUM(N1586,U1586,AB1586)&gt;0,IF(AND(X1586="",OR(Q1586&lt;&gt;"",J1586&lt;&gt;"")),IF(Q1586&lt;&gt;"",Q1586,IF(J1586&lt;&gt;"",J1586,0)),IF(AND(Q1586&lt;&gt;"",J1586&lt;&gt;"",Q1586=J1586),Q1586,X1586)),0)),"")</f>
        <v/>
      </c>
      <c r="AV1586" s="113" t="str">
        <f>IF(D1586&lt;&gt;"",IF(COUNTIF($D$12:$D1586,$D1586)&gt;1,0,IF(SUM(O1586,V1586,AC1586)&gt;0,IF(AND(X1586="",OR(Q1586&lt;&gt;"",J1586&lt;&gt;"")),IF(Q1586&lt;&gt;"",Q1586,IF(J1586&lt;&gt;"",J1586,0)),IF(AND(Q1586&lt;&gt;"",J1586&lt;&gt;"",Q1586=J1586),Q1586,X1586)),0)),"")</f>
        <v/>
      </c>
      <c r="AW1586" s="113" t="str">
        <f>IF(D1586&lt;&gt;"",IF(COUNTIF($D$12:$D1586,$D1586)&gt;1,0,IF(SUM(P1586,W1586,AD1586)&gt;0,IF(AND(X1586="",OR(Q1586&lt;&gt;"",J1586&lt;&gt;"")),IF(Q1586&lt;&gt;"",Q1586,IF(J1586&lt;&gt;"",J1586,0)),IF(AND(Q1586&lt;&gt;"",J1586&lt;&gt;"",Q1586=J1586),Q1586,X1586)),0)),"")</f>
        <v/>
      </c>
      <c r="AX1586" s="68" t="str">
        <f t="shared" si="509"/>
        <v/>
      </c>
      <c r="AY1586" s="68" t="str">
        <f t="shared" si="510"/>
        <v/>
      </c>
      <c r="AZ1586" s="68" t="str">
        <f t="shared" si="511"/>
        <v/>
      </c>
      <c r="BA1586" s="68" t="str">
        <f t="shared" si="512"/>
        <v/>
      </c>
      <c r="BB1586" s="68" t="str">
        <f t="shared" si="513"/>
        <v/>
      </c>
      <c r="BC1586" s="68" t="str">
        <f t="shared" si="514"/>
        <v/>
      </c>
      <c r="BD1586" s="68" t="str">
        <f t="shared" si="515"/>
        <v/>
      </c>
      <c r="BE1586" s="62" t="str">
        <f t="shared" si="516"/>
        <v/>
      </c>
      <c r="BF1586" s="62" t="str">
        <f t="shared" si="517"/>
        <v/>
      </c>
      <c r="BG1586" s="62"/>
      <c r="BH1586" s="62" t="str">
        <f t="shared" si="518"/>
        <v/>
      </c>
      <c r="BI1586" s="62" t="str">
        <f t="shared" si="519"/>
        <v/>
      </c>
      <c r="BJ1586" s="114"/>
      <c r="BK1586" s="62" t="str">
        <f t="shared" si="520"/>
        <v/>
      </c>
      <c r="BL1586" s="62" t="str">
        <f t="shared" si="521"/>
        <v/>
      </c>
      <c r="BM1586" s="62" t="str">
        <f t="shared" si="522"/>
        <v/>
      </c>
      <c r="BN1586" s="62" t="str">
        <f t="shared" si="523"/>
        <v/>
      </c>
      <c r="BO1586" s="62" t="str">
        <f t="shared" si="524"/>
        <v/>
      </c>
      <c r="BP1586" s="62" t="str">
        <f t="shared" si="525"/>
        <v/>
      </c>
      <c r="BQ1586" s="96"/>
      <c r="BR1586" s="96"/>
      <c r="BS1586" s="96"/>
      <c r="BT1586" s="96"/>
      <c r="BU1586" s="96"/>
      <c r="BV1586" s="96"/>
      <c r="BW1586" s="96"/>
      <c r="BX1586" s="96"/>
      <c r="BY1586" s="96"/>
      <c r="BZ1586" s="96"/>
      <c r="CA1586" s="96"/>
      <c r="CB1586" s="96"/>
      <c r="CC1586" s="96"/>
      <c r="CD1586" s="96"/>
      <c r="CE1586" s="96"/>
      <c r="CF1586" s="96"/>
      <c r="CG1586" s="96"/>
      <c r="CH1586" s="96"/>
      <c r="CI1586" s="96"/>
      <c r="CJ1586" s="96"/>
      <c r="CK1586" s="96"/>
      <c r="CL1586" s="96"/>
      <c r="CM1586" s="96"/>
      <c r="CN1586" s="96"/>
      <c r="CO1586" s="96"/>
      <c r="CP1586" s="96"/>
      <c r="CQ1586" s="96"/>
      <c r="CR1586" s="96"/>
      <c r="CS1586" s="96"/>
    </row>
    <row r="1587" spans="1:97" ht="18.75" customHeight="1" x14ac:dyDescent="0.2">
      <c r="A1587" s="3">
        <f t="shared" si="526"/>
        <v>1575</v>
      </c>
      <c r="B1587" s="263"/>
      <c r="C1587" s="263"/>
      <c r="D1587" s="263"/>
      <c r="E1587" s="259"/>
      <c r="F1587" s="259"/>
      <c r="G1587" s="43"/>
      <c r="H1587" s="264"/>
      <c r="I1587" s="261"/>
      <c r="J1587" s="106"/>
      <c r="K1587" s="247"/>
      <c r="L1587" s="247"/>
      <c r="M1587" s="247"/>
      <c r="N1587" s="248" t="str">
        <f>IF(AND(K1587&lt;&gt;"",L1587&lt;&gt;"",J1587&lt;&gt;""),ROUND(MIN(IF(OR(J1587="OZZ",J1587="ZZ"),5000,17300),TRUNC(0.75*(SUMIF($D$12:$D1587,$D1587,K$12:K1587)+SUMIF($D$12:$D1587,$D1587,L$12:L1587)),2)) - SUMIF($D$12:$D1586,$D1587,N$12:N1586),2),"")</f>
        <v/>
      </c>
      <c r="O1587" s="249" t="str">
        <f>IF(AND(K1587&lt;&gt;"",L1587&lt;&gt;"",M1587&lt;&gt;"",J1587&lt;&gt;"",AH1587&lt;&gt;""),IF(OR(J1587="OZZ",J1587="ZZ"),ROUND(0-SUMIF($D$12:$D1586,$D1587,O$12:O1586),2),IF(M1587=0,0,ROUND(MIN(MIN(17300,TRUNC(0.75*(SUMIF($D$12:$D$2012,$D1587,K$12:K$2012)+SUMIF($D$12:$D$2012,$D1587,L$12:L$2012)),2)+SUMIF($D$12:$D1587,$D1587,AH$12:AH1587))-SUMIF($D$12:$D1586,$D1587,O$12:O1586)-SUMIF($D$12:$D$2012,$D1587,N$12:N$2012),AH1587),2))),"")</f>
        <v/>
      </c>
      <c r="P1587" s="250" t="str">
        <f>IF(J1587&lt;&gt;"",1000 - SUMIF($D$12:$D1586,$D1587,P$12:P1586),"")</f>
        <v/>
      </c>
      <c r="Q1587" s="106"/>
      <c r="R1587" s="247"/>
      <c r="S1587" s="247"/>
      <c r="T1587" s="247"/>
      <c r="U1587" s="248" t="str">
        <f>IF(AND(R1587&lt;&gt;"",S1587&lt;&gt;"",Q1587&lt;&gt;""),ROUND(MIN(IF(OR(Q1587="OZZ",Q1587="ZZ"),5000,17300),TRUNC(0.75*(SUMIF($D$12:$D1587,$D1587,R$12:R1587)+SUMIF($D$12:$D1587,$D1587,S$12:S1587)),2)) - SUMIF($D$12:$D1586,$D1587,U$12:U1586),2),"")</f>
        <v/>
      </c>
      <c r="V1587" s="248" t="str">
        <f>IF(AND(R1587&lt;&gt;"",S1587&lt;&gt;"",T1587&lt;&gt;"",Q1587&lt;&gt;"",AL1587&lt;&gt;""),IF(OR(Q1587="OZZ",Q1587="ZZ"),ROUND(0-SUMIF($D$12:$D1586,$D1587,V$12:V1586),2),IF(T1587=0,0,ROUND(MIN(MIN(17300,TRUNC(0.75*(SUMIF($D$12:$D$2012,$D1587,R$12:R$2012)+SUMIF($D$12:$D$2012,$D1587,S$12:S$2012)),2)+SUMIF($D$12:$D1587,$D1587,AL$12:AL1587))-SUMIF($D$12:$D1586,$D1587,V$12:V1586)-SUMIF($D$12:$D$2012,$D1587,U$12:U$2012),AL1587),2))),"")</f>
        <v/>
      </c>
      <c r="W1587" s="250" t="str">
        <f>IF(Q1587&lt;&gt;"",1000 - SUMIF($D$12:$D1586,$D1587,W$12:W1586),"")</f>
        <v/>
      </c>
      <c r="X1587" s="106"/>
      <c r="Y1587" s="247"/>
      <c r="Z1587" s="247"/>
      <c r="AA1587" s="247"/>
      <c r="AB1587" s="248" t="str">
        <f>IF(AND(Y1587&lt;&gt;"",Z1587&lt;&gt;"",X1587&lt;&gt;""),ROUND(MIN(IF(OR(X1587="OZZ",X1587="ZZ"),5000,17300),TRUNC(0.75*(SUMIF($D$12:$D1587,$D1587,Y$12:Y1587)+SUMIF($D$12:$D1587,$D1587,Z$12:Z1587)),2)) - SUMIF($D$12:$D1586,$D1587,AB$12:AB1586),2),"")</f>
        <v/>
      </c>
      <c r="AC1587" s="251" t="str">
        <f>IF(AND(Y1587&lt;&gt;"",Z1587&lt;&gt;"",AA1587&lt;&gt;"",X1587&lt;&gt;"",AP1587&lt;&gt;""),IF(OR(X1587="OZZ",X1587="ZZ"),ROUND(0-SUMIF($D$12:$D1586,$D1587,AC$12:AC1586),2),IF(AA1587=0,0,ROUND(MIN(MIN(17300,TRUNC(0.75*(SUMIF($D$12:$D$2012,$D1587,Y$12:Y$2012)+SUMIF($D$12:$D$2012,$D1587,Z$12:Z$2012)),2)+SUMIF($D$12:$D1587,$D1587,AP$12:AP1587))-SUMIF($D$12:$D1586,$D1587,AC$12:AC1586)-SUMIF($D$12:$D$2012,$D1587,AB$12:AB$2012),AP1587),2))),"")</f>
        <v/>
      </c>
      <c r="AD1587" s="250" t="str">
        <f>IF(X1587&lt;&gt;"",1000 - SUMIF($D$12:$D1586,$D1587,AD$12:AD1586),"")</f>
        <v/>
      </c>
      <c r="AE1587" s="252"/>
      <c r="AF1587" s="253"/>
      <c r="AG1587" s="254"/>
      <c r="AH1587" s="255" t="str">
        <f t="shared" si="527"/>
        <v/>
      </c>
      <c r="AI1587" s="256"/>
      <c r="AJ1587" s="253"/>
      <c r="AK1587" s="254"/>
      <c r="AL1587" s="255" t="str">
        <f t="shared" si="528"/>
        <v/>
      </c>
      <c r="AM1587" s="256"/>
      <c r="AN1587" s="253"/>
      <c r="AO1587" s="254"/>
      <c r="AP1587" s="255" t="str">
        <f t="shared" si="508"/>
        <v/>
      </c>
      <c r="AQ1587" s="68"/>
      <c r="AR1587" s="68"/>
      <c r="AS1587" s="115"/>
      <c r="AT1587" s="68"/>
      <c r="AU1587" s="113" t="str">
        <f>IF(D1587&lt;&gt; "", IF(COUNTIF($D$12:$D1587,$D1587)&gt;1,0,IF(SUM(N1587,U1587,AB1587)&gt;0,IF(AND(X1587="",OR(Q1587&lt;&gt;"",J1587&lt;&gt;"")),IF(Q1587&lt;&gt;"",Q1587,IF(J1587&lt;&gt;"",J1587,0)),IF(AND(Q1587&lt;&gt;"",J1587&lt;&gt;"",Q1587=J1587),Q1587,X1587)),0)),"")</f>
        <v/>
      </c>
      <c r="AV1587" s="113" t="str">
        <f>IF(D1587&lt;&gt;"",IF(COUNTIF($D$12:$D1587,$D1587)&gt;1,0,IF(SUM(O1587,V1587,AC1587)&gt;0,IF(AND(X1587="",OR(Q1587&lt;&gt;"",J1587&lt;&gt;"")),IF(Q1587&lt;&gt;"",Q1587,IF(J1587&lt;&gt;"",J1587,0)),IF(AND(Q1587&lt;&gt;"",J1587&lt;&gt;"",Q1587=J1587),Q1587,X1587)),0)),"")</f>
        <v/>
      </c>
      <c r="AW1587" s="113" t="str">
        <f>IF(D1587&lt;&gt;"",IF(COUNTIF($D$12:$D1587,$D1587)&gt;1,0,IF(SUM(P1587,W1587,AD1587)&gt;0,IF(AND(X1587="",OR(Q1587&lt;&gt;"",J1587&lt;&gt;"")),IF(Q1587&lt;&gt;"",Q1587,IF(J1587&lt;&gt;"",J1587,0)),IF(AND(Q1587&lt;&gt;"",J1587&lt;&gt;"",Q1587=J1587),Q1587,X1587)),0)),"")</f>
        <v/>
      </c>
      <c r="AX1587" s="68" t="str">
        <f t="shared" si="509"/>
        <v/>
      </c>
      <c r="AY1587" s="68" t="str">
        <f t="shared" si="510"/>
        <v/>
      </c>
      <c r="AZ1587" s="68" t="str">
        <f t="shared" si="511"/>
        <v/>
      </c>
      <c r="BA1587" s="68" t="str">
        <f t="shared" si="512"/>
        <v/>
      </c>
      <c r="BB1587" s="68" t="str">
        <f t="shared" si="513"/>
        <v/>
      </c>
      <c r="BC1587" s="68" t="str">
        <f t="shared" si="514"/>
        <v/>
      </c>
      <c r="BD1587" s="68" t="str">
        <f t="shared" si="515"/>
        <v/>
      </c>
      <c r="BE1587" s="62" t="str">
        <f t="shared" si="516"/>
        <v/>
      </c>
      <c r="BF1587" s="62" t="str">
        <f t="shared" si="517"/>
        <v/>
      </c>
      <c r="BG1587" s="62"/>
      <c r="BH1587" s="62" t="str">
        <f t="shared" si="518"/>
        <v/>
      </c>
      <c r="BI1587" s="62" t="str">
        <f t="shared" si="519"/>
        <v/>
      </c>
      <c r="BJ1587" s="114"/>
      <c r="BK1587" s="62" t="str">
        <f t="shared" si="520"/>
        <v/>
      </c>
      <c r="BL1587" s="62" t="str">
        <f t="shared" si="521"/>
        <v/>
      </c>
      <c r="BM1587" s="62" t="str">
        <f t="shared" si="522"/>
        <v/>
      </c>
      <c r="BN1587" s="62" t="str">
        <f t="shared" si="523"/>
        <v/>
      </c>
      <c r="BO1587" s="62" t="str">
        <f t="shared" si="524"/>
        <v/>
      </c>
      <c r="BP1587" s="62" t="str">
        <f t="shared" si="525"/>
        <v/>
      </c>
      <c r="BQ1587" s="96"/>
      <c r="BR1587" s="96"/>
      <c r="BS1587" s="96"/>
      <c r="BT1587" s="96"/>
      <c r="BU1587" s="96"/>
      <c r="BV1587" s="96"/>
      <c r="BW1587" s="96"/>
      <c r="BX1587" s="96"/>
      <c r="BY1587" s="96"/>
      <c r="BZ1587" s="96"/>
      <c r="CA1587" s="96"/>
      <c r="CB1587" s="96"/>
      <c r="CC1587" s="96"/>
      <c r="CD1587" s="96"/>
      <c r="CE1587" s="96"/>
      <c r="CF1587" s="96"/>
      <c r="CG1587" s="96"/>
      <c r="CH1587" s="96"/>
      <c r="CI1587" s="96"/>
      <c r="CJ1587" s="96"/>
      <c r="CK1587" s="96"/>
      <c r="CL1587" s="96"/>
      <c r="CM1587" s="96"/>
      <c r="CN1587" s="96"/>
      <c r="CO1587" s="96"/>
      <c r="CP1587" s="96"/>
      <c r="CQ1587" s="96"/>
      <c r="CR1587" s="96"/>
      <c r="CS1587" s="96"/>
    </row>
    <row r="1588" spans="1:97" ht="18.75" customHeight="1" x14ac:dyDescent="0.2">
      <c r="A1588" s="3">
        <f t="shared" si="526"/>
        <v>1576</v>
      </c>
      <c r="B1588" s="263"/>
      <c r="C1588" s="263"/>
      <c r="D1588" s="263"/>
      <c r="E1588" s="259"/>
      <c r="F1588" s="259"/>
      <c r="G1588" s="43"/>
      <c r="H1588" s="264"/>
      <c r="I1588" s="261"/>
      <c r="J1588" s="106"/>
      <c r="K1588" s="247"/>
      <c r="L1588" s="247"/>
      <c r="M1588" s="247"/>
      <c r="N1588" s="248" t="str">
        <f>IF(AND(K1588&lt;&gt;"",L1588&lt;&gt;"",J1588&lt;&gt;""),ROUND(MIN(IF(OR(J1588="OZZ",J1588="ZZ"),5000,17300),TRUNC(0.75*(SUMIF($D$12:$D1588,$D1588,K$12:K1588)+SUMIF($D$12:$D1588,$D1588,L$12:L1588)),2)) - SUMIF($D$12:$D1587,$D1588,N$12:N1587),2),"")</f>
        <v/>
      </c>
      <c r="O1588" s="249" t="str">
        <f>IF(AND(K1588&lt;&gt;"",L1588&lt;&gt;"",M1588&lt;&gt;"",J1588&lt;&gt;"",AH1588&lt;&gt;""),IF(OR(J1588="OZZ",J1588="ZZ"),ROUND(0-SUMIF($D$12:$D1587,$D1588,O$12:O1587),2),IF(M1588=0,0,ROUND(MIN(MIN(17300,TRUNC(0.75*(SUMIF($D$12:$D$2012,$D1588,K$12:K$2012)+SUMIF($D$12:$D$2012,$D1588,L$12:L$2012)),2)+SUMIF($D$12:$D1588,$D1588,AH$12:AH1588))-SUMIF($D$12:$D1587,$D1588,O$12:O1587)-SUMIF($D$12:$D$2012,$D1588,N$12:N$2012),AH1588),2))),"")</f>
        <v/>
      </c>
      <c r="P1588" s="250" t="str">
        <f>IF(J1588&lt;&gt;"",1000 - SUMIF($D$12:$D1587,$D1588,P$12:P1587),"")</f>
        <v/>
      </c>
      <c r="Q1588" s="106"/>
      <c r="R1588" s="247"/>
      <c r="S1588" s="247"/>
      <c r="T1588" s="247"/>
      <c r="U1588" s="248" t="str">
        <f>IF(AND(R1588&lt;&gt;"",S1588&lt;&gt;"",Q1588&lt;&gt;""),ROUND(MIN(IF(OR(Q1588="OZZ",Q1588="ZZ"),5000,17300),TRUNC(0.75*(SUMIF($D$12:$D1588,$D1588,R$12:R1588)+SUMIF($D$12:$D1588,$D1588,S$12:S1588)),2)) - SUMIF($D$12:$D1587,$D1588,U$12:U1587),2),"")</f>
        <v/>
      </c>
      <c r="V1588" s="248" t="str">
        <f>IF(AND(R1588&lt;&gt;"",S1588&lt;&gt;"",T1588&lt;&gt;"",Q1588&lt;&gt;"",AL1588&lt;&gt;""),IF(OR(Q1588="OZZ",Q1588="ZZ"),ROUND(0-SUMIF($D$12:$D1587,$D1588,V$12:V1587),2),IF(T1588=0,0,ROUND(MIN(MIN(17300,TRUNC(0.75*(SUMIF($D$12:$D$2012,$D1588,R$12:R$2012)+SUMIF($D$12:$D$2012,$D1588,S$12:S$2012)),2)+SUMIF($D$12:$D1588,$D1588,AL$12:AL1588))-SUMIF($D$12:$D1587,$D1588,V$12:V1587)-SUMIF($D$12:$D$2012,$D1588,U$12:U$2012),AL1588),2))),"")</f>
        <v/>
      </c>
      <c r="W1588" s="250" t="str">
        <f>IF(Q1588&lt;&gt;"",1000 - SUMIF($D$12:$D1587,$D1588,W$12:W1587),"")</f>
        <v/>
      </c>
      <c r="X1588" s="106"/>
      <c r="Y1588" s="247"/>
      <c r="Z1588" s="247"/>
      <c r="AA1588" s="247"/>
      <c r="AB1588" s="248" t="str">
        <f>IF(AND(Y1588&lt;&gt;"",Z1588&lt;&gt;"",X1588&lt;&gt;""),ROUND(MIN(IF(OR(X1588="OZZ",X1588="ZZ"),5000,17300),TRUNC(0.75*(SUMIF($D$12:$D1588,$D1588,Y$12:Y1588)+SUMIF($D$12:$D1588,$D1588,Z$12:Z1588)),2)) - SUMIF($D$12:$D1587,$D1588,AB$12:AB1587),2),"")</f>
        <v/>
      </c>
      <c r="AC1588" s="251" t="str">
        <f>IF(AND(Y1588&lt;&gt;"",Z1588&lt;&gt;"",AA1588&lt;&gt;"",X1588&lt;&gt;"",AP1588&lt;&gt;""),IF(OR(X1588="OZZ",X1588="ZZ"),ROUND(0-SUMIF($D$12:$D1587,$D1588,AC$12:AC1587),2),IF(AA1588=0,0,ROUND(MIN(MIN(17300,TRUNC(0.75*(SUMIF($D$12:$D$2012,$D1588,Y$12:Y$2012)+SUMIF($D$12:$D$2012,$D1588,Z$12:Z$2012)),2)+SUMIF($D$12:$D1588,$D1588,AP$12:AP1588))-SUMIF($D$12:$D1587,$D1588,AC$12:AC1587)-SUMIF($D$12:$D$2012,$D1588,AB$12:AB$2012),AP1588),2))),"")</f>
        <v/>
      </c>
      <c r="AD1588" s="250" t="str">
        <f>IF(X1588&lt;&gt;"",1000 - SUMIF($D$12:$D1587,$D1588,AD$12:AD1587),"")</f>
        <v/>
      </c>
      <c r="AE1588" s="252"/>
      <c r="AF1588" s="253"/>
      <c r="AG1588" s="254"/>
      <c r="AH1588" s="255" t="str">
        <f t="shared" si="527"/>
        <v/>
      </c>
      <c r="AI1588" s="256"/>
      <c r="AJ1588" s="253"/>
      <c r="AK1588" s="254"/>
      <c r="AL1588" s="255" t="str">
        <f t="shared" si="528"/>
        <v/>
      </c>
      <c r="AM1588" s="256"/>
      <c r="AN1588" s="253"/>
      <c r="AO1588" s="254"/>
      <c r="AP1588" s="255" t="str">
        <f t="shared" si="508"/>
        <v/>
      </c>
      <c r="AQ1588" s="68"/>
      <c r="AR1588" s="68"/>
      <c r="AS1588" s="115"/>
      <c r="AT1588" s="68"/>
      <c r="AU1588" s="113" t="str">
        <f>IF(D1588&lt;&gt; "", IF(COUNTIF($D$12:$D1588,$D1588)&gt;1,0,IF(SUM(N1588,U1588,AB1588)&gt;0,IF(AND(X1588="",OR(Q1588&lt;&gt;"",J1588&lt;&gt;"")),IF(Q1588&lt;&gt;"",Q1588,IF(J1588&lt;&gt;"",J1588,0)),IF(AND(Q1588&lt;&gt;"",J1588&lt;&gt;"",Q1588=J1588),Q1588,X1588)),0)),"")</f>
        <v/>
      </c>
      <c r="AV1588" s="113" t="str">
        <f>IF(D1588&lt;&gt;"",IF(COUNTIF($D$12:$D1588,$D1588)&gt;1,0,IF(SUM(O1588,V1588,AC1588)&gt;0,IF(AND(X1588="",OR(Q1588&lt;&gt;"",J1588&lt;&gt;"")),IF(Q1588&lt;&gt;"",Q1588,IF(J1588&lt;&gt;"",J1588,0)),IF(AND(Q1588&lt;&gt;"",J1588&lt;&gt;"",Q1588=J1588),Q1588,X1588)),0)),"")</f>
        <v/>
      </c>
      <c r="AW1588" s="113" t="str">
        <f>IF(D1588&lt;&gt;"",IF(COUNTIF($D$12:$D1588,$D1588)&gt;1,0,IF(SUM(P1588,W1588,AD1588)&gt;0,IF(AND(X1588="",OR(Q1588&lt;&gt;"",J1588&lt;&gt;"")),IF(Q1588&lt;&gt;"",Q1588,IF(J1588&lt;&gt;"",J1588,0)),IF(AND(Q1588&lt;&gt;"",J1588&lt;&gt;"",Q1588=J1588),Q1588,X1588)),0)),"")</f>
        <v/>
      </c>
      <c r="AX1588" s="68" t="str">
        <f t="shared" si="509"/>
        <v/>
      </c>
      <c r="AY1588" s="68" t="str">
        <f t="shared" si="510"/>
        <v/>
      </c>
      <c r="AZ1588" s="68" t="str">
        <f t="shared" si="511"/>
        <v/>
      </c>
      <c r="BA1588" s="68" t="str">
        <f t="shared" si="512"/>
        <v/>
      </c>
      <c r="BB1588" s="68" t="str">
        <f t="shared" si="513"/>
        <v/>
      </c>
      <c r="BC1588" s="68" t="str">
        <f t="shared" si="514"/>
        <v/>
      </c>
      <c r="BD1588" s="68" t="str">
        <f t="shared" si="515"/>
        <v/>
      </c>
      <c r="BE1588" s="62" t="str">
        <f t="shared" si="516"/>
        <v/>
      </c>
      <c r="BF1588" s="62" t="str">
        <f t="shared" si="517"/>
        <v/>
      </c>
      <c r="BG1588" s="62"/>
      <c r="BH1588" s="62" t="str">
        <f t="shared" si="518"/>
        <v/>
      </c>
      <c r="BI1588" s="62" t="str">
        <f t="shared" si="519"/>
        <v/>
      </c>
      <c r="BJ1588" s="114"/>
      <c r="BK1588" s="62" t="str">
        <f t="shared" si="520"/>
        <v/>
      </c>
      <c r="BL1588" s="62" t="str">
        <f t="shared" si="521"/>
        <v/>
      </c>
      <c r="BM1588" s="62" t="str">
        <f t="shared" si="522"/>
        <v/>
      </c>
      <c r="BN1588" s="62" t="str">
        <f t="shared" si="523"/>
        <v/>
      </c>
      <c r="BO1588" s="62" t="str">
        <f t="shared" si="524"/>
        <v/>
      </c>
      <c r="BP1588" s="62" t="str">
        <f t="shared" si="525"/>
        <v/>
      </c>
      <c r="BQ1588" s="96"/>
      <c r="BR1588" s="96"/>
      <c r="BS1588" s="96"/>
      <c r="BT1588" s="96"/>
      <c r="BU1588" s="96"/>
      <c r="BV1588" s="96"/>
      <c r="BW1588" s="96"/>
      <c r="BX1588" s="96"/>
      <c r="BY1588" s="96"/>
      <c r="BZ1588" s="96"/>
      <c r="CA1588" s="96"/>
      <c r="CB1588" s="96"/>
      <c r="CC1588" s="96"/>
      <c r="CD1588" s="96"/>
      <c r="CE1588" s="96"/>
      <c r="CF1588" s="96"/>
      <c r="CG1588" s="96"/>
      <c r="CH1588" s="96"/>
      <c r="CI1588" s="96"/>
      <c r="CJ1588" s="96"/>
      <c r="CK1588" s="96"/>
      <c r="CL1588" s="96"/>
      <c r="CM1588" s="96"/>
      <c r="CN1588" s="96"/>
      <c r="CO1588" s="96"/>
      <c r="CP1588" s="96"/>
      <c r="CQ1588" s="96"/>
      <c r="CR1588" s="96"/>
      <c r="CS1588" s="96"/>
    </row>
    <row r="1589" spans="1:97" ht="18.75" customHeight="1" x14ac:dyDescent="0.2">
      <c r="A1589" s="3">
        <f t="shared" si="526"/>
        <v>1577</v>
      </c>
      <c r="B1589" s="263"/>
      <c r="C1589" s="263"/>
      <c r="D1589" s="263"/>
      <c r="E1589" s="259"/>
      <c r="F1589" s="259"/>
      <c r="G1589" s="43"/>
      <c r="H1589" s="264"/>
      <c r="I1589" s="261"/>
      <c r="J1589" s="106"/>
      <c r="K1589" s="247"/>
      <c r="L1589" s="247"/>
      <c r="M1589" s="247"/>
      <c r="N1589" s="248" t="str">
        <f>IF(AND(K1589&lt;&gt;"",L1589&lt;&gt;"",J1589&lt;&gt;""),ROUND(MIN(IF(OR(J1589="OZZ",J1589="ZZ"),5000,17300),TRUNC(0.75*(SUMIF($D$12:$D1589,$D1589,K$12:K1589)+SUMIF($D$12:$D1589,$D1589,L$12:L1589)),2)) - SUMIF($D$12:$D1588,$D1589,N$12:N1588),2),"")</f>
        <v/>
      </c>
      <c r="O1589" s="249" t="str">
        <f>IF(AND(K1589&lt;&gt;"",L1589&lt;&gt;"",M1589&lt;&gt;"",J1589&lt;&gt;"",AH1589&lt;&gt;""),IF(OR(J1589="OZZ",J1589="ZZ"),ROUND(0-SUMIF($D$12:$D1588,$D1589,O$12:O1588),2),IF(M1589=0,0,ROUND(MIN(MIN(17300,TRUNC(0.75*(SUMIF($D$12:$D$2012,$D1589,K$12:K$2012)+SUMIF($D$12:$D$2012,$D1589,L$12:L$2012)),2)+SUMIF($D$12:$D1589,$D1589,AH$12:AH1589))-SUMIF($D$12:$D1588,$D1589,O$12:O1588)-SUMIF($D$12:$D$2012,$D1589,N$12:N$2012),AH1589),2))),"")</f>
        <v/>
      </c>
      <c r="P1589" s="250" t="str">
        <f>IF(J1589&lt;&gt;"",1000 - SUMIF($D$12:$D1588,$D1589,P$12:P1588),"")</f>
        <v/>
      </c>
      <c r="Q1589" s="106"/>
      <c r="R1589" s="247"/>
      <c r="S1589" s="247"/>
      <c r="T1589" s="247"/>
      <c r="U1589" s="248" t="str">
        <f>IF(AND(R1589&lt;&gt;"",S1589&lt;&gt;"",Q1589&lt;&gt;""),ROUND(MIN(IF(OR(Q1589="OZZ",Q1589="ZZ"),5000,17300),TRUNC(0.75*(SUMIF($D$12:$D1589,$D1589,R$12:R1589)+SUMIF($D$12:$D1589,$D1589,S$12:S1589)),2)) - SUMIF($D$12:$D1588,$D1589,U$12:U1588),2),"")</f>
        <v/>
      </c>
      <c r="V1589" s="248" t="str">
        <f>IF(AND(R1589&lt;&gt;"",S1589&lt;&gt;"",T1589&lt;&gt;"",Q1589&lt;&gt;"",AL1589&lt;&gt;""),IF(OR(Q1589="OZZ",Q1589="ZZ"),ROUND(0-SUMIF($D$12:$D1588,$D1589,V$12:V1588),2),IF(T1589=0,0,ROUND(MIN(MIN(17300,TRUNC(0.75*(SUMIF($D$12:$D$2012,$D1589,R$12:R$2012)+SUMIF($D$12:$D$2012,$D1589,S$12:S$2012)),2)+SUMIF($D$12:$D1589,$D1589,AL$12:AL1589))-SUMIF($D$12:$D1588,$D1589,V$12:V1588)-SUMIF($D$12:$D$2012,$D1589,U$12:U$2012),AL1589),2))),"")</f>
        <v/>
      </c>
      <c r="W1589" s="250" t="str">
        <f>IF(Q1589&lt;&gt;"",1000 - SUMIF($D$12:$D1588,$D1589,W$12:W1588),"")</f>
        <v/>
      </c>
      <c r="X1589" s="106"/>
      <c r="Y1589" s="247"/>
      <c r="Z1589" s="247"/>
      <c r="AA1589" s="247"/>
      <c r="AB1589" s="248" t="str">
        <f>IF(AND(Y1589&lt;&gt;"",Z1589&lt;&gt;"",X1589&lt;&gt;""),ROUND(MIN(IF(OR(X1589="OZZ",X1589="ZZ"),5000,17300),TRUNC(0.75*(SUMIF($D$12:$D1589,$D1589,Y$12:Y1589)+SUMIF($D$12:$D1589,$D1589,Z$12:Z1589)),2)) - SUMIF($D$12:$D1588,$D1589,AB$12:AB1588),2),"")</f>
        <v/>
      </c>
      <c r="AC1589" s="251" t="str">
        <f>IF(AND(Y1589&lt;&gt;"",Z1589&lt;&gt;"",AA1589&lt;&gt;"",X1589&lt;&gt;"",AP1589&lt;&gt;""),IF(OR(X1589="OZZ",X1589="ZZ"),ROUND(0-SUMIF($D$12:$D1588,$D1589,AC$12:AC1588),2),IF(AA1589=0,0,ROUND(MIN(MIN(17300,TRUNC(0.75*(SUMIF($D$12:$D$2012,$D1589,Y$12:Y$2012)+SUMIF($D$12:$D$2012,$D1589,Z$12:Z$2012)),2)+SUMIF($D$12:$D1589,$D1589,AP$12:AP1589))-SUMIF($D$12:$D1588,$D1589,AC$12:AC1588)-SUMIF($D$12:$D$2012,$D1589,AB$12:AB$2012),AP1589),2))),"")</f>
        <v/>
      </c>
      <c r="AD1589" s="250" t="str">
        <f>IF(X1589&lt;&gt;"",1000 - SUMIF($D$12:$D1588,$D1589,AD$12:AD1588),"")</f>
        <v/>
      </c>
      <c r="AE1589" s="252"/>
      <c r="AF1589" s="253"/>
      <c r="AG1589" s="254"/>
      <c r="AH1589" s="255" t="str">
        <f t="shared" si="527"/>
        <v/>
      </c>
      <c r="AI1589" s="256"/>
      <c r="AJ1589" s="253"/>
      <c r="AK1589" s="254"/>
      <c r="AL1589" s="255" t="str">
        <f t="shared" si="528"/>
        <v/>
      </c>
      <c r="AM1589" s="256"/>
      <c r="AN1589" s="253"/>
      <c r="AO1589" s="254"/>
      <c r="AP1589" s="255" t="str">
        <f t="shared" si="508"/>
        <v/>
      </c>
      <c r="AQ1589" s="68"/>
      <c r="AR1589" s="68"/>
      <c r="AS1589" s="115"/>
      <c r="AT1589" s="68"/>
      <c r="AU1589" s="113" t="str">
        <f>IF(D1589&lt;&gt; "", IF(COUNTIF($D$12:$D1589,$D1589)&gt;1,0,IF(SUM(N1589,U1589,AB1589)&gt;0,IF(AND(X1589="",OR(Q1589&lt;&gt;"",J1589&lt;&gt;"")),IF(Q1589&lt;&gt;"",Q1589,IF(J1589&lt;&gt;"",J1589,0)),IF(AND(Q1589&lt;&gt;"",J1589&lt;&gt;"",Q1589=J1589),Q1589,X1589)),0)),"")</f>
        <v/>
      </c>
      <c r="AV1589" s="113" t="str">
        <f>IF(D1589&lt;&gt;"",IF(COUNTIF($D$12:$D1589,$D1589)&gt;1,0,IF(SUM(O1589,V1589,AC1589)&gt;0,IF(AND(X1589="",OR(Q1589&lt;&gt;"",J1589&lt;&gt;"")),IF(Q1589&lt;&gt;"",Q1589,IF(J1589&lt;&gt;"",J1589,0)),IF(AND(Q1589&lt;&gt;"",J1589&lt;&gt;"",Q1589=J1589),Q1589,X1589)),0)),"")</f>
        <v/>
      </c>
      <c r="AW1589" s="113" t="str">
        <f>IF(D1589&lt;&gt;"",IF(COUNTIF($D$12:$D1589,$D1589)&gt;1,0,IF(SUM(P1589,W1589,AD1589)&gt;0,IF(AND(X1589="",OR(Q1589&lt;&gt;"",J1589&lt;&gt;"")),IF(Q1589&lt;&gt;"",Q1589,IF(J1589&lt;&gt;"",J1589,0)),IF(AND(Q1589&lt;&gt;"",J1589&lt;&gt;"",Q1589=J1589),Q1589,X1589)),0)),"")</f>
        <v/>
      </c>
      <c r="AX1589" s="68" t="str">
        <f t="shared" si="509"/>
        <v/>
      </c>
      <c r="AY1589" s="68" t="str">
        <f t="shared" si="510"/>
        <v/>
      </c>
      <c r="AZ1589" s="68" t="str">
        <f t="shared" si="511"/>
        <v/>
      </c>
      <c r="BA1589" s="68" t="str">
        <f t="shared" si="512"/>
        <v/>
      </c>
      <c r="BB1589" s="68" t="str">
        <f t="shared" si="513"/>
        <v/>
      </c>
      <c r="BC1589" s="68" t="str">
        <f t="shared" si="514"/>
        <v/>
      </c>
      <c r="BD1589" s="68" t="str">
        <f t="shared" si="515"/>
        <v/>
      </c>
      <c r="BE1589" s="62" t="str">
        <f t="shared" si="516"/>
        <v/>
      </c>
      <c r="BF1589" s="62" t="str">
        <f t="shared" si="517"/>
        <v/>
      </c>
      <c r="BG1589" s="62"/>
      <c r="BH1589" s="62" t="str">
        <f t="shared" si="518"/>
        <v/>
      </c>
      <c r="BI1589" s="62" t="str">
        <f t="shared" si="519"/>
        <v/>
      </c>
      <c r="BJ1589" s="114"/>
      <c r="BK1589" s="62" t="str">
        <f t="shared" si="520"/>
        <v/>
      </c>
      <c r="BL1589" s="62" t="str">
        <f t="shared" si="521"/>
        <v/>
      </c>
      <c r="BM1589" s="62" t="str">
        <f t="shared" si="522"/>
        <v/>
      </c>
      <c r="BN1589" s="62" t="str">
        <f t="shared" si="523"/>
        <v/>
      </c>
      <c r="BO1589" s="62" t="str">
        <f t="shared" si="524"/>
        <v/>
      </c>
      <c r="BP1589" s="62" t="str">
        <f t="shared" si="525"/>
        <v/>
      </c>
      <c r="BQ1589" s="96"/>
      <c r="BR1589" s="96"/>
      <c r="BS1589" s="96"/>
      <c r="BT1589" s="96"/>
      <c r="BU1589" s="96"/>
      <c r="BV1589" s="96"/>
      <c r="BW1589" s="96"/>
      <c r="BX1589" s="96"/>
      <c r="BY1589" s="96"/>
      <c r="BZ1589" s="96"/>
      <c r="CA1589" s="96"/>
      <c r="CB1589" s="96"/>
      <c r="CC1589" s="96"/>
      <c r="CD1589" s="96"/>
      <c r="CE1589" s="96"/>
      <c r="CF1589" s="96"/>
      <c r="CG1589" s="96"/>
      <c r="CH1589" s="96"/>
      <c r="CI1589" s="96"/>
      <c r="CJ1589" s="96"/>
      <c r="CK1589" s="96"/>
      <c r="CL1589" s="96"/>
      <c r="CM1589" s="96"/>
      <c r="CN1589" s="96"/>
      <c r="CO1589" s="96"/>
      <c r="CP1589" s="96"/>
      <c r="CQ1589" s="96"/>
      <c r="CR1589" s="96"/>
      <c r="CS1589" s="96"/>
    </row>
    <row r="1590" spans="1:97" ht="18.75" customHeight="1" x14ac:dyDescent="0.2">
      <c r="A1590" s="3">
        <f t="shared" si="526"/>
        <v>1578</v>
      </c>
      <c r="B1590" s="263"/>
      <c r="C1590" s="263"/>
      <c r="D1590" s="263"/>
      <c r="E1590" s="259"/>
      <c r="F1590" s="259"/>
      <c r="G1590" s="43"/>
      <c r="H1590" s="264"/>
      <c r="I1590" s="261"/>
      <c r="J1590" s="106"/>
      <c r="K1590" s="247"/>
      <c r="L1590" s="247"/>
      <c r="M1590" s="247"/>
      <c r="N1590" s="248" t="str">
        <f>IF(AND(K1590&lt;&gt;"",L1590&lt;&gt;"",J1590&lt;&gt;""),ROUND(MIN(IF(OR(J1590="OZZ",J1590="ZZ"),5000,17300),TRUNC(0.75*(SUMIF($D$12:$D1590,$D1590,K$12:K1590)+SUMIF($D$12:$D1590,$D1590,L$12:L1590)),2)) - SUMIF($D$12:$D1589,$D1590,N$12:N1589),2),"")</f>
        <v/>
      </c>
      <c r="O1590" s="249" t="str">
        <f>IF(AND(K1590&lt;&gt;"",L1590&lt;&gt;"",M1590&lt;&gt;"",J1590&lt;&gt;"",AH1590&lt;&gt;""),IF(OR(J1590="OZZ",J1590="ZZ"),ROUND(0-SUMIF($D$12:$D1589,$D1590,O$12:O1589),2),IF(M1590=0,0,ROUND(MIN(MIN(17300,TRUNC(0.75*(SUMIF($D$12:$D$2012,$D1590,K$12:K$2012)+SUMIF($D$12:$D$2012,$D1590,L$12:L$2012)),2)+SUMIF($D$12:$D1590,$D1590,AH$12:AH1590))-SUMIF($D$12:$D1589,$D1590,O$12:O1589)-SUMIF($D$12:$D$2012,$D1590,N$12:N$2012),AH1590),2))),"")</f>
        <v/>
      </c>
      <c r="P1590" s="250" t="str">
        <f>IF(J1590&lt;&gt;"",1000 - SUMIF($D$12:$D1589,$D1590,P$12:P1589),"")</f>
        <v/>
      </c>
      <c r="Q1590" s="106"/>
      <c r="R1590" s="247"/>
      <c r="S1590" s="247"/>
      <c r="T1590" s="247"/>
      <c r="U1590" s="248" t="str">
        <f>IF(AND(R1590&lt;&gt;"",S1590&lt;&gt;"",Q1590&lt;&gt;""),ROUND(MIN(IF(OR(Q1590="OZZ",Q1590="ZZ"),5000,17300),TRUNC(0.75*(SUMIF($D$12:$D1590,$D1590,R$12:R1590)+SUMIF($D$12:$D1590,$D1590,S$12:S1590)),2)) - SUMIF($D$12:$D1589,$D1590,U$12:U1589),2),"")</f>
        <v/>
      </c>
      <c r="V1590" s="248" t="str">
        <f>IF(AND(R1590&lt;&gt;"",S1590&lt;&gt;"",T1590&lt;&gt;"",Q1590&lt;&gt;"",AL1590&lt;&gt;""),IF(OR(Q1590="OZZ",Q1590="ZZ"),ROUND(0-SUMIF($D$12:$D1589,$D1590,V$12:V1589),2),IF(T1590=0,0,ROUND(MIN(MIN(17300,TRUNC(0.75*(SUMIF($D$12:$D$2012,$D1590,R$12:R$2012)+SUMIF($D$12:$D$2012,$D1590,S$12:S$2012)),2)+SUMIF($D$12:$D1590,$D1590,AL$12:AL1590))-SUMIF($D$12:$D1589,$D1590,V$12:V1589)-SUMIF($D$12:$D$2012,$D1590,U$12:U$2012),AL1590),2))),"")</f>
        <v/>
      </c>
      <c r="W1590" s="250" t="str">
        <f>IF(Q1590&lt;&gt;"",1000 - SUMIF($D$12:$D1589,$D1590,W$12:W1589),"")</f>
        <v/>
      </c>
      <c r="X1590" s="106"/>
      <c r="Y1590" s="247"/>
      <c r="Z1590" s="247"/>
      <c r="AA1590" s="247"/>
      <c r="AB1590" s="248" t="str">
        <f>IF(AND(Y1590&lt;&gt;"",Z1590&lt;&gt;"",X1590&lt;&gt;""),ROUND(MIN(IF(OR(X1590="OZZ",X1590="ZZ"),5000,17300),TRUNC(0.75*(SUMIF($D$12:$D1590,$D1590,Y$12:Y1590)+SUMIF($D$12:$D1590,$D1590,Z$12:Z1590)),2)) - SUMIF($D$12:$D1589,$D1590,AB$12:AB1589),2),"")</f>
        <v/>
      </c>
      <c r="AC1590" s="251" t="str">
        <f>IF(AND(Y1590&lt;&gt;"",Z1590&lt;&gt;"",AA1590&lt;&gt;"",X1590&lt;&gt;"",AP1590&lt;&gt;""),IF(OR(X1590="OZZ",X1590="ZZ"),ROUND(0-SUMIF($D$12:$D1589,$D1590,AC$12:AC1589),2),IF(AA1590=0,0,ROUND(MIN(MIN(17300,TRUNC(0.75*(SUMIF($D$12:$D$2012,$D1590,Y$12:Y$2012)+SUMIF($D$12:$D$2012,$D1590,Z$12:Z$2012)),2)+SUMIF($D$12:$D1590,$D1590,AP$12:AP1590))-SUMIF($D$12:$D1589,$D1590,AC$12:AC1589)-SUMIF($D$12:$D$2012,$D1590,AB$12:AB$2012),AP1590),2))),"")</f>
        <v/>
      </c>
      <c r="AD1590" s="250" t="str">
        <f>IF(X1590&lt;&gt;"",1000 - SUMIF($D$12:$D1589,$D1590,AD$12:AD1589),"")</f>
        <v/>
      </c>
      <c r="AE1590" s="252"/>
      <c r="AF1590" s="253"/>
      <c r="AG1590" s="254"/>
      <c r="AH1590" s="255" t="str">
        <f t="shared" si="527"/>
        <v/>
      </c>
      <c r="AI1590" s="256"/>
      <c r="AJ1590" s="253"/>
      <c r="AK1590" s="254"/>
      <c r="AL1590" s="255" t="str">
        <f t="shared" si="528"/>
        <v/>
      </c>
      <c r="AM1590" s="256"/>
      <c r="AN1590" s="253"/>
      <c r="AO1590" s="254"/>
      <c r="AP1590" s="255" t="str">
        <f t="shared" si="508"/>
        <v/>
      </c>
      <c r="AQ1590" s="68"/>
      <c r="AR1590" s="68"/>
      <c r="AS1590" s="115"/>
      <c r="AT1590" s="68"/>
      <c r="AU1590" s="113" t="str">
        <f>IF(D1590&lt;&gt; "", IF(COUNTIF($D$12:$D1590,$D1590)&gt;1,0,IF(SUM(N1590,U1590,AB1590)&gt;0,IF(AND(X1590="",OR(Q1590&lt;&gt;"",J1590&lt;&gt;"")),IF(Q1590&lt;&gt;"",Q1590,IF(J1590&lt;&gt;"",J1590,0)),IF(AND(Q1590&lt;&gt;"",J1590&lt;&gt;"",Q1590=J1590),Q1590,X1590)),0)),"")</f>
        <v/>
      </c>
      <c r="AV1590" s="113" t="str">
        <f>IF(D1590&lt;&gt;"",IF(COUNTIF($D$12:$D1590,$D1590)&gt;1,0,IF(SUM(O1590,V1590,AC1590)&gt;0,IF(AND(X1590="",OR(Q1590&lt;&gt;"",J1590&lt;&gt;"")),IF(Q1590&lt;&gt;"",Q1590,IF(J1590&lt;&gt;"",J1590,0)),IF(AND(Q1590&lt;&gt;"",J1590&lt;&gt;"",Q1590=J1590),Q1590,X1590)),0)),"")</f>
        <v/>
      </c>
      <c r="AW1590" s="113" t="str">
        <f>IF(D1590&lt;&gt;"",IF(COUNTIF($D$12:$D1590,$D1590)&gt;1,0,IF(SUM(P1590,W1590,AD1590)&gt;0,IF(AND(X1590="",OR(Q1590&lt;&gt;"",J1590&lt;&gt;"")),IF(Q1590&lt;&gt;"",Q1590,IF(J1590&lt;&gt;"",J1590,0)),IF(AND(Q1590&lt;&gt;"",J1590&lt;&gt;"",Q1590=J1590),Q1590,X1590)),0)),"")</f>
        <v/>
      </c>
      <c r="AX1590" s="68" t="str">
        <f t="shared" si="509"/>
        <v/>
      </c>
      <c r="AY1590" s="68" t="str">
        <f t="shared" si="510"/>
        <v/>
      </c>
      <c r="AZ1590" s="68" t="str">
        <f t="shared" si="511"/>
        <v/>
      </c>
      <c r="BA1590" s="68" t="str">
        <f t="shared" si="512"/>
        <v/>
      </c>
      <c r="BB1590" s="68" t="str">
        <f t="shared" si="513"/>
        <v/>
      </c>
      <c r="BC1590" s="68" t="str">
        <f t="shared" si="514"/>
        <v/>
      </c>
      <c r="BD1590" s="68" t="str">
        <f t="shared" si="515"/>
        <v/>
      </c>
      <c r="BE1590" s="62" t="str">
        <f t="shared" si="516"/>
        <v/>
      </c>
      <c r="BF1590" s="62" t="str">
        <f t="shared" si="517"/>
        <v/>
      </c>
      <c r="BG1590" s="62"/>
      <c r="BH1590" s="62" t="str">
        <f t="shared" si="518"/>
        <v/>
      </c>
      <c r="BI1590" s="62" t="str">
        <f t="shared" si="519"/>
        <v/>
      </c>
      <c r="BJ1590" s="114"/>
      <c r="BK1590" s="62" t="str">
        <f t="shared" si="520"/>
        <v/>
      </c>
      <c r="BL1590" s="62" t="str">
        <f t="shared" si="521"/>
        <v/>
      </c>
      <c r="BM1590" s="62" t="str">
        <f t="shared" si="522"/>
        <v/>
      </c>
      <c r="BN1590" s="62" t="str">
        <f t="shared" si="523"/>
        <v/>
      </c>
      <c r="BO1590" s="62" t="str">
        <f t="shared" si="524"/>
        <v/>
      </c>
      <c r="BP1590" s="62" t="str">
        <f t="shared" si="525"/>
        <v/>
      </c>
      <c r="BQ1590" s="96"/>
      <c r="BR1590" s="96"/>
      <c r="BS1590" s="96"/>
      <c r="BT1590" s="96"/>
      <c r="BU1590" s="96"/>
      <c r="BV1590" s="96"/>
      <c r="BW1590" s="96"/>
      <c r="BX1590" s="96"/>
      <c r="BY1590" s="96"/>
      <c r="BZ1590" s="96"/>
      <c r="CA1590" s="96"/>
      <c r="CB1590" s="96"/>
      <c r="CC1590" s="96"/>
      <c r="CD1590" s="96"/>
      <c r="CE1590" s="96"/>
      <c r="CF1590" s="96"/>
      <c r="CG1590" s="96"/>
      <c r="CH1590" s="96"/>
      <c r="CI1590" s="96"/>
      <c r="CJ1590" s="96"/>
      <c r="CK1590" s="96"/>
      <c r="CL1590" s="96"/>
      <c r="CM1590" s="96"/>
      <c r="CN1590" s="96"/>
      <c r="CO1590" s="96"/>
      <c r="CP1590" s="96"/>
      <c r="CQ1590" s="96"/>
      <c r="CR1590" s="96"/>
      <c r="CS1590" s="96"/>
    </row>
    <row r="1591" spans="1:97" ht="18.75" customHeight="1" x14ac:dyDescent="0.2">
      <c r="A1591" s="3">
        <f t="shared" si="526"/>
        <v>1579</v>
      </c>
      <c r="B1591" s="263"/>
      <c r="C1591" s="263"/>
      <c r="D1591" s="263"/>
      <c r="E1591" s="259"/>
      <c r="F1591" s="259"/>
      <c r="G1591" s="43"/>
      <c r="H1591" s="264"/>
      <c r="I1591" s="261"/>
      <c r="J1591" s="106"/>
      <c r="K1591" s="247"/>
      <c r="L1591" s="247"/>
      <c r="M1591" s="247"/>
      <c r="N1591" s="248" t="str">
        <f>IF(AND(K1591&lt;&gt;"",L1591&lt;&gt;"",J1591&lt;&gt;""),ROUND(MIN(IF(OR(J1591="OZZ",J1591="ZZ"),5000,17300),TRUNC(0.75*(SUMIF($D$12:$D1591,$D1591,K$12:K1591)+SUMIF($D$12:$D1591,$D1591,L$12:L1591)),2)) - SUMIF($D$12:$D1590,$D1591,N$12:N1590),2),"")</f>
        <v/>
      </c>
      <c r="O1591" s="249" t="str">
        <f>IF(AND(K1591&lt;&gt;"",L1591&lt;&gt;"",M1591&lt;&gt;"",J1591&lt;&gt;"",AH1591&lt;&gt;""),IF(OR(J1591="OZZ",J1591="ZZ"),ROUND(0-SUMIF($D$12:$D1590,$D1591,O$12:O1590),2),IF(M1591=0,0,ROUND(MIN(MIN(17300,TRUNC(0.75*(SUMIF($D$12:$D$2012,$D1591,K$12:K$2012)+SUMIF($D$12:$D$2012,$D1591,L$12:L$2012)),2)+SUMIF($D$12:$D1591,$D1591,AH$12:AH1591))-SUMIF($D$12:$D1590,$D1591,O$12:O1590)-SUMIF($D$12:$D$2012,$D1591,N$12:N$2012),AH1591),2))),"")</f>
        <v/>
      </c>
      <c r="P1591" s="250" t="str">
        <f>IF(J1591&lt;&gt;"",1000 - SUMIF($D$12:$D1590,$D1591,P$12:P1590),"")</f>
        <v/>
      </c>
      <c r="Q1591" s="106"/>
      <c r="R1591" s="247"/>
      <c r="S1591" s="247"/>
      <c r="T1591" s="247"/>
      <c r="U1591" s="248" t="str">
        <f>IF(AND(R1591&lt;&gt;"",S1591&lt;&gt;"",Q1591&lt;&gt;""),ROUND(MIN(IF(OR(Q1591="OZZ",Q1591="ZZ"),5000,17300),TRUNC(0.75*(SUMIF($D$12:$D1591,$D1591,R$12:R1591)+SUMIF($D$12:$D1591,$D1591,S$12:S1591)),2)) - SUMIF($D$12:$D1590,$D1591,U$12:U1590),2),"")</f>
        <v/>
      </c>
      <c r="V1591" s="248" t="str">
        <f>IF(AND(R1591&lt;&gt;"",S1591&lt;&gt;"",T1591&lt;&gt;"",Q1591&lt;&gt;"",AL1591&lt;&gt;""),IF(OR(Q1591="OZZ",Q1591="ZZ"),ROUND(0-SUMIF($D$12:$D1590,$D1591,V$12:V1590),2),IF(T1591=0,0,ROUND(MIN(MIN(17300,TRUNC(0.75*(SUMIF($D$12:$D$2012,$D1591,R$12:R$2012)+SUMIF($D$12:$D$2012,$D1591,S$12:S$2012)),2)+SUMIF($D$12:$D1591,$D1591,AL$12:AL1591))-SUMIF($D$12:$D1590,$D1591,V$12:V1590)-SUMIF($D$12:$D$2012,$D1591,U$12:U$2012),AL1591),2))),"")</f>
        <v/>
      </c>
      <c r="W1591" s="250" t="str">
        <f>IF(Q1591&lt;&gt;"",1000 - SUMIF($D$12:$D1590,$D1591,W$12:W1590),"")</f>
        <v/>
      </c>
      <c r="X1591" s="106"/>
      <c r="Y1591" s="247"/>
      <c r="Z1591" s="247"/>
      <c r="AA1591" s="247"/>
      <c r="AB1591" s="248" t="str">
        <f>IF(AND(Y1591&lt;&gt;"",Z1591&lt;&gt;"",X1591&lt;&gt;""),ROUND(MIN(IF(OR(X1591="OZZ",X1591="ZZ"),5000,17300),TRUNC(0.75*(SUMIF($D$12:$D1591,$D1591,Y$12:Y1591)+SUMIF($D$12:$D1591,$D1591,Z$12:Z1591)),2)) - SUMIF($D$12:$D1590,$D1591,AB$12:AB1590),2),"")</f>
        <v/>
      </c>
      <c r="AC1591" s="251" t="str">
        <f>IF(AND(Y1591&lt;&gt;"",Z1591&lt;&gt;"",AA1591&lt;&gt;"",X1591&lt;&gt;"",AP1591&lt;&gt;""),IF(OR(X1591="OZZ",X1591="ZZ"),ROUND(0-SUMIF($D$12:$D1590,$D1591,AC$12:AC1590),2),IF(AA1591=0,0,ROUND(MIN(MIN(17300,TRUNC(0.75*(SUMIF($D$12:$D$2012,$D1591,Y$12:Y$2012)+SUMIF($D$12:$D$2012,$D1591,Z$12:Z$2012)),2)+SUMIF($D$12:$D1591,$D1591,AP$12:AP1591))-SUMIF($D$12:$D1590,$D1591,AC$12:AC1590)-SUMIF($D$12:$D$2012,$D1591,AB$12:AB$2012),AP1591),2))),"")</f>
        <v/>
      </c>
      <c r="AD1591" s="250" t="str">
        <f>IF(X1591&lt;&gt;"",1000 - SUMIF($D$12:$D1590,$D1591,AD$12:AD1590),"")</f>
        <v/>
      </c>
      <c r="AE1591" s="252"/>
      <c r="AF1591" s="253"/>
      <c r="AG1591" s="254"/>
      <c r="AH1591" s="255" t="str">
        <f t="shared" si="527"/>
        <v/>
      </c>
      <c r="AI1591" s="256"/>
      <c r="AJ1591" s="253"/>
      <c r="AK1591" s="254"/>
      <c r="AL1591" s="255" t="str">
        <f t="shared" si="528"/>
        <v/>
      </c>
      <c r="AM1591" s="256"/>
      <c r="AN1591" s="253"/>
      <c r="AO1591" s="254"/>
      <c r="AP1591" s="255" t="str">
        <f t="shared" si="508"/>
        <v/>
      </c>
      <c r="AQ1591" s="68"/>
      <c r="AR1591" s="68"/>
      <c r="AS1591" s="115"/>
      <c r="AT1591" s="68"/>
      <c r="AU1591" s="113" t="str">
        <f>IF(D1591&lt;&gt; "", IF(COUNTIF($D$12:$D1591,$D1591)&gt;1,0,IF(SUM(N1591,U1591,AB1591)&gt;0,IF(AND(X1591="",OR(Q1591&lt;&gt;"",J1591&lt;&gt;"")),IF(Q1591&lt;&gt;"",Q1591,IF(J1591&lt;&gt;"",J1591,0)),IF(AND(Q1591&lt;&gt;"",J1591&lt;&gt;"",Q1591=J1591),Q1591,X1591)),0)),"")</f>
        <v/>
      </c>
      <c r="AV1591" s="113" t="str">
        <f>IF(D1591&lt;&gt;"",IF(COUNTIF($D$12:$D1591,$D1591)&gt;1,0,IF(SUM(O1591,V1591,AC1591)&gt;0,IF(AND(X1591="",OR(Q1591&lt;&gt;"",J1591&lt;&gt;"")),IF(Q1591&lt;&gt;"",Q1591,IF(J1591&lt;&gt;"",J1591,0)),IF(AND(Q1591&lt;&gt;"",J1591&lt;&gt;"",Q1591=J1591),Q1591,X1591)),0)),"")</f>
        <v/>
      </c>
      <c r="AW1591" s="113" t="str">
        <f>IF(D1591&lt;&gt;"",IF(COUNTIF($D$12:$D1591,$D1591)&gt;1,0,IF(SUM(P1591,W1591,AD1591)&gt;0,IF(AND(X1591="",OR(Q1591&lt;&gt;"",J1591&lt;&gt;"")),IF(Q1591&lt;&gt;"",Q1591,IF(J1591&lt;&gt;"",J1591,0)),IF(AND(Q1591&lt;&gt;"",J1591&lt;&gt;"",Q1591=J1591),Q1591,X1591)),0)),"")</f>
        <v/>
      </c>
      <c r="AX1591" s="68" t="str">
        <f t="shared" si="509"/>
        <v/>
      </c>
      <c r="AY1591" s="68" t="str">
        <f t="shared" si="510"/>
        <v/>
      </c>
      <c r="AZ1591" s="68" t="str">
        <f t="shared" si="511"/>
        <v/>
      </c>
      <c r="BA1591" s="68" t="str">
        <f t="shared" si="512"/>
        <v/>
      </c>
      <c r="BB1591" s="68" t="str">
        <f t="shared" si="513"/>
        <v/>
      </c>
      <c r="BC1591" s="68" t="str">
        <f t="shared" si="514"/>
        <v/>
      </c>
      <c r="BD1591" s="68" t="str">
        <f t="shared" si="515"/>
        <v/>
      </c>
      <c r="BE1591" s="62" t="str">
        <f t="shared" si="516"/>
        <v/>
      </c>
      <c r="BF1591" s="62" t="str">
        <f t="shared" si="517"/>
        <v/>
      </c>
      <c r="BG1591" s="62"/>
      <c r="BH1591" s="62" t="str">
        <f t="shared" si="518"/>
        <v/>
      </c>
      <c r="BI1591" s="62" t="str">
        <f t="shared" si="519"/>
        <v/>
      </c>
      <c r="BJ1591" s="114"/>
      <c r="BK1591" s="62" t="str">
        <f t="shared" si="520"/>
        <v/>
      </c>
      <c r="BL1591" s="62" t="str">
        <f t="shared" si="521"/>
        <v/>
      </c>
      <c r="BM1591" s="62" t="str">
        <f t="shared" si="522"/>
        <v/>
      </c>
      <c r="BN1591" s="62" t="str">
        <f t="shared" si="523"/>
        <v/>
      </c>
      <c r="BO1591" s="62" t="str">
        <f t="shared" si="524"/>
        <v/>
      </c>
      <c r="BP1591" s="62" t="str">
        <f t="shared" si="525"/>
        <v/>
      </c>
      <c r="BQ1591" s="96"/>
      <c r="BR1591" s="96"/>
      <c r="BS1591" s="96"/>
      <c r="BT1591" s="96"/>
      <c r="BU1591" s="96"/>
      <c r="BV1591" s="96"/>
      <c r="BW1591" s="96"/>
      <c r="BX1591" s="96"/>
      <c r="BY1591" s="96"/>
      <c r="BZ1591" s="96"/>
      <c r="CA1591" s="96"/>
      <c r="CB1591" s="96"/>
      <c r="CC1591" s="96"/>
      <c r="CD1591" s="96"/>
      <c r="CE1591" s="96"/>
      <c r="CF1591" s="96"/>
      <c r="CG1591" s="96"/>
      <c r="CH1591" s="96"/>
      <c r="CI1591" s="96"/>
      <c r="CJ1591" s="96"/>
      <c r="CK1591" s="96"/>
      <c r="CL1591" s="96"/>
      <c r="CM1591" s="96"/>
      <c r="CN1591" s="96"/>
      <c r="CO1591" s="96"/>
      <c r="CP1591" s="96"/>
      <c r="CQ1591" s="96"/>
      <c r="CR1591" s="96"/>
      <c r="CS1591" s="96"/>
    </row>
    <row r="1592" spans="1:97" ht="18.75" customHeight="1" x14ac:dyDescent="0.2">
      <c r="A1592" s="3">
        <f t="shared" si="526"/>
        <v>1580</v>
      </c>
      <c r="B1592" s="263"/>
      <c r="C1592" s="263"/>
      <c r="D1592" s="263"/>
      <c r="E1592" s="259"/>
      <c r="F1592" s="259"/>
      <c r="G1592" s="43"/>
      <c r="H1592" s="264"/>
      <c r="I1592" s="261"/>
      <c r="J1592" s="106"/>
      <c r="K1592" s="247"/>
      <c r="L1592" s="247"/>
      <c r="M1592" s="247"/>
      <c r="N1592" s="248" t="str">
        <f>IF(AND(K1592&lt;&gt;"",L1592&lt;&gt;"",J1592&lt;&gt;""),ROUND(MIN(IF(OR(J1592="OZZ",J1592="ZZ"),5000,17300),TRUNC(0.75*(SUMIF($D$12:$D1592,$D1592,K$12:K1592)+SUMIF($D$12:$D1592,$D1592,L$12:L1592)),2)) - SUMIF($D$12:$D1591,$D1592,N$12:N1591),2),"")</f>
        <v/>
      </c>
      <c r="O1592" s="249" t="str">
        <f>IF(AND(K1592&lt;&gt;"",L1592&lt;&gt;"",M1592&lt;&gt;"",J1592&lt;&gt;"",AH1592&lt;&gt;""),IF(OR(J1592="OZZ",J1592="ZZ"),ROUND(0-SUMIF($D$12:$D1591,$D1592,O$12:O1591),2),IF(M1592=0,0,ROUND(MIN(MIN(17300,TRUNC(0.75*(SUMIF($D$12:$D$2012,$D1592,K$12:K$2012)+SUMIF($D$12:$D$2012,$D1592,L$12:L$2012)),2)+SUMIF($D$12:$D1592,$D1592,AH$12:AH1592))-SUMIF($D$12:$D1591,$D1592,O$12:O1591)-SUMIF($D$12:$D$2012,$D1592,N$12:N$2012),AH1592),2))),"")</f>
        <v/>
      </c>
      <c r="P1592" s="250" t="str">
        <f>IF(J1592&lt;&gt;"",1000 - SUMIF($D$12:$D1591,$D1592,P$12:P1591),"")</f>
        <v/>
      </c>
      <c r="Q1592" s="106"/>
      <c r="R1592" s="247"/>
      <c r="S1592" s="247"/>
      <c r="T1592" s="247"/>
      <c r="U1592" s="248" t="str">
        <f>IF(AND(R1592&lt;&gt;"",S1592&lt;&gt;"",Q1592&lt;&gt;""),ROUND(MIN(IF(OR(Q1592="OZZ",Q1592="ZZ"),5000,17300),TRUNC(0.75*(SUMIF($D$12:$D1592,$D1592,R$12:R1592)+SUMIF($D$12:$D1592,$D1592,S$12:S1592)),2)) - SUMIF($D$12:$D1591,$D1592,U$12:U1591),2),"")</f>
        <v/>
      </c>
      <c r="V1592" s="248" t="str">
        <f>IF(AND(R1592&lt;&gt;"",S1592&lt;&gt;"",T1592&lt;&gt;"",Q1592&lt;&gt;"",AL1592&lt;&gt;""),IF(OR(Q1592="OZZ",Q1592="ZZ"),ROUND(0-SUMIF($D$12:$D1591,$D1592,V$12:V1591),2),IF(T1592=0,0,ROUND(MIN(MIN(17300,TRUNC(0.75*(SUMIF($D$12:$D$2012,$D1592,R$12:R$2012)+SUMIF($D$12:$D$2012,$D1592,S$12:S$2012)),2)+SUMIF($D$12:$D1592,$D1592,AL$12:AL1592))-SUMIF($D$12:$D1591,$D1592,V$12:V1591)-SUMIF($D$12:$D$2012,$D1592,U$12:U$2012),AL1592),2))),"")</f>
        <v/>
      </c>
      <c r="W1592" s="250" t="str">
        <f>IF(Q1592&lt;&gt;"",1000 - SUMIF($D$12:$D1591,$D1592,W$12:W1591),"")</f>
        <v/>
      </c>
      <c r="X1592" s="106"/>
      <c r="Y1592" s="247"/>
      <c r="Z1592" s="247"/>
      <c r="AA1592" s="247"/>
      <c r="AB1592" s="248" t="str">
        <f>IF(AND(Y1592&lt;&gt;"",Z1592&lt;&gt;"",X1592&lt;&gt;""),ROUND(MIN(IF(OR(X1592="OZZ",X1592="ZZ"),5000,17300),TRUNC(0.75*(SUMIF($D$12:$D1592,$D1592,Y$12:Y1592)+SUMIF($D$12:$D1592,$D1592,Z$12:Z1592)),2)) - SUMIF($D$12:$D1591,$D1592,AB$12:AB1591),2),"")</f>
        <v/>
      </c>
      <c r="AC1592" s="251" t="str">
        <f>IF(AND(Y1592&lt;&gt;"",Z1592&lt;&gt;"",AA1592&lt;&gt;"",X1592&lt;&gt;"",AP1592&lt;&gt;""),IF(OR(X1592="OZZ",X1592="ZZ"),ROUND(0-SUMIF($D$12:$D1591,$D1592,AC$12:AC1591),2),IF(AA1592=0,0,ROUND(MIN(MIN(17300,TRUNC(0.75*(SUMIF($D$12:$D$2012,$D1592,Y$12:Y$2012)+SUMIF($D$12:$D$2012,$D1592,Z$12:Z$2012)),2)+SUMIF($D$12:$D1592,$D1592,AP$12:AP1592))-SUMIF($D$12:$D1591,$D1592,AC$12:AC1591)-SUMIF($D$12:$D$2012,$D1592,AB$12:AB$2012),AP1592),2))),"")</f>
        <v/>
      </c>
      <c r="AD1592" s="250" t="str">
        <f>IF(X1592&lt;&gt;"",1000 - SUMIF($D$12:$D1591,$D1592,AD$12:AD1591),"")</f>
        <v/>
      </c>
      <c r="AE1592" s="252"/>
      <c r="AF1592" s="253"/>
      <c r="AG1592" s="254"/>
      <c r="AH1592" s="255" t="str">
        <f t="shared" si="527"/>
        <v/>
      </c>
      <c r="AI1592" s="256"/>
      <c r="AJ1592" s="253"/>
      <c r="AK1592" s="254"/>
      <c r="AL1592" s="255" t="str">
        <f t="shared" si="528"/>
        <v/>
      </c>
      <c r="AM1592" s="256"/>
      <c r="AN1592" s="253"/>
      <c r="AO1592" s="254"/>
      <c r="AP1592" s="255" t="str">
        <f t="shared" si="508"/>
        <v/>
      </c>
      <c r="AQ1592" s="68"/>
      <c r="AR1592" s="68"/>
      <c r="AS1592" s="115"/>
      <c r="AT1592" s="68"/>
      <c r="AU1592" s="113" t="str">
        <f>IF(D1592&lt;&gt; "", IF(COUNTIF($D$12:$D1592,$D1592)&gt;1,0,IF(SUM(N1592,U1592,AB1592)&gt;0,IF(AND(X1592="",OR(Q1592&lt;&gt;"",J1592&lt;&gt;"")),IF(Q1592&lt;&gt;"",Q1592,IF(J1592&lt;&gt;"",J1592,0)),IF(AND(Q1592&lt;&gt;"",J1592&lt;&gt;"",Q1592=J1592),Q1592,X1592)),0)),"")</f>
        <v/>
      </c>
      <c r="AV1592" s="113" t="str">
        <f>IF(D1592&lt;&gt;"",IF(COUNTIF($D$12:$D1592,$D1592)&gt;1,0,IF(SUM(O1592,V1592,AC1592)&gt;0,IF(AND(X1592="",OR(Q1592&lt;&gt;"",J1592&lt;&gt;"")),IF(Q1592&lt;&gt;"",Q1592,IF(J1592&lt;&gt;"",J1592,0)),IF(AND(Q1592&lt;&gt;"",J1592&lt;&gt;"",Q1592=J1592),Q1592,X1592)),0)),"")</f>
        <v/>
      </c>
      <c r="AW1592" s="113" t="str">
        <f>IF(D1592&lt;&gt;"",IF(COUNTIF($D$12:$D1592,$D1592)&gt;1,0,IF(SUM(P1592,W1592,AD1592)&gt;0,IF(AND(X1592="",OR(Q1592&lt;&gt;"",J1592&lt;&gt;"")),IF(Q1592&lt;&gt;"",Q1592,IF(J1592&lt;&gt;"",J1592,0)),IF(AND(Q1592&lt;&gt;"",J1592&lt;&gt;"",Q1592=J1592),Q1592,X1592)),0)),"")</f>
        <v/>
      </c>
      <c r="AX1592" s="68" t="str">
        <f t="shared" si="509"/>
        <v/>
      </c>
      <c r="AY1592" s="68" t="str">
        <f t="shared" si="510"/>
        <v/>
      </c>
      <c r="AZ1592" s="68" t="str">
        <f t="shared" si="511"/>
        <v/>
      </c>
      <c r="BA1592" s="68" t="str">
        <f t="shared" si="512"/>
        <v/>
      </c>
      <c r="BB1592" s="68" t="str">
        <f t="shared" si="513"/>
        <v/>
      </c>
      <c r="BC1592" s="68" t="str">
        <f t="shared" si="514"/>
        <v/>
      </c>
      <c r="BD1592" s="68" t="str">
        <f t="shared" si="515"/>
        <v/>
      </c>
      <c r="BE1592" s="62" t="str">
        <f t="shared" si="516"/>
        <v/>
      </c>
      <c r="BF1592" s="62" t="str">
        <f t="shared" si="517"/>
        <v/>
      </c>
      <c r="BG1592" s="62"/>
      <c r="BH1592" s="62" t="str">
        <f t="shared" si="518"/>
        <v/>
      </c>
      <c r="BI1592" s="62" t="str">
        <f t="shared" si="519"/>
        <v/>
      </c>
      <c r="BJ1592" s="114"/>
      <c r="BK1592" s="62" t="str">
        <f t="shared" si="520"/>
        <v/>
      </c>
      <c r="BL1592" s="62" t="str">
        <f t="shared" si="521"/>
        <v/>
      </c>
      <c r="BM1592" s="62" t="str">
        <f t="shared" si="522"/>
        <v/>
      </c>
      <c r="BN1592" s="62" t="str">
        <f t="shared" si="523"/>
        <v/>
      </c>
      <c r="BO1592" s="62" t="str">
        <f t="shared" si="524"/>
        <v/>
      </c>
      <c r="BP1592" s="62" t="str">
        <f t="shared" si="525"/>
        <v/>
      </c>
      <c r="BQ1592" s="96"/>
      <c r="BR1592" s="96"/>
      <c r="BS1592" s="96"/>
      <c r="BT1592" s="96"/>
      <c r="BU1592" s="96"/>
      <c r="BV1592" s="96"/>
      <c r="BW1592" s="96"/>
      <c r="BX1592" s="96"/>
      <c r="BY1592" s="96"/>
      <c r="BZ1592" s="96"/>
      <c r="CA1592" s="96"/>
      <c r="CB1592" s="96"/>
      <c r="CC1592" s="96"/>
      <c r="CD1592" s="96"/>
      <c r="CE1592" s="96"/>
      <c r="CF1592" s="96"/>
      <c r="CG1592" s="96"/>
      <c r="CH1592" s="96"/>
      <c r="CI1592" s="96"/>
      <c r="CJ1592" s="96"/>
      <c r="CK1592" s="96"/>
      <c r="CL1592" s="96"/>
      <c r="CM1592" s="96"/>
      <c r="CN1592" s="96"/>
      <c r="CO1592" s="96"/>
      <c r="CP1592" s="96"/>
      <c r="CQ1592" s="96"/>
      <c r="CR1592" s="96"/>
      <c r="CS1592" s="96"/>
    </row>
    <row r="1593" spans="1:97" ht="18.75" customHeight="1" x14ac:dyDescent="0.2">
      <c r="A1593" s="3">
        <f t="shared" si="526"/>
        <v>1581</v>
      </c>
      <c r="B1593" s="263"/>
      <c r="C1593" s="263"/>
      <c r="D1593" s="263"/>
      <c r="E1593" s="259"/>
      <c r="F1593" s="259"/>
      <c r="G1593" s="43"/>
      <c r="H1593" s="264"/>
      <c r="I1593" s="261"/>
      <c r="J1593" s="106"/>
      <c r="K1593" s="247"/>
      <c r="L1593" s="247"/>
      <c r="M1593" s="247"/>
      <c r="N1593" s="248" t="str">
        <f>IF(AND(K1593&lt;&gt;"",L1593&lt;&gt;"",J1593&lt;&gt;""),ROUND(MIN(IF(OR(J1593="OZZ",J1593="ZZ"),5000,17300),TRUNC(0.75*(SUMIF($D$12:$D1593,$D1593,K$12:K1593)+SUMIF($D$12:$D1593,$D1593,L$12:L1593)),2)) - SUMIF($D$12:$D1592,$D1593,N$12:N1592),2),"")</f>
        <v/>
      </c>
      <c r="O1593" s="249" t="str">
        <f>IF(AND(K1593&lt;&gt;"",L1593&lt;&gt;"",M1593&lt;&gt;"",J1593&lt;&gt;"",AH1593&lt;&gt;""),IF(OR(J1593="OZZ",J1593="ZZ"),ROUND(0-SUMIF($D$12:$D1592,$D1593,O$12:O1592),2),IF(M1593=0,0,ROUND(MIN(MIN(17300,TRUNC(0.75*(SUMIF($D$12:$D$2012,$D1593,K$12:K$2012)+SUMIF($D$12:$D$2012,$D1593,L$12:L$2012)),2)+SUMIF($D$12:$D1593,$D1593,AH$12:AH1593))-SUMIF($D$12:$D1592,$D1593,O$12:O1592)-SUMIF($D$12:$D$2012,$D1593,N$12:N$2012),AH1593),2))),"")</f>
        <v/>
      </c>
      <c r="P1593" s="250" t="str">
        <f>IF(J1593&lt;&gt;"",1000 - SUMIF($D$12:$D1592,$D1593,P$12:P1592),"")</f>
        <v/>
      </c>
      <c r="Q1593" s="106"/>
      <c r="R1593" s="247"/>
      <c r="S1593" s="247"/>
      <c r="T1593" s="247"/>
      <c r="U1593" s="248" t="str">
        <f>IF(AND(R1593&lt;&gt;"",S1593&lt;&gt;"",Q1593&lt;&gt;""),ROUND(MIN(IF(OR(Q1593="OZZ",Q1593="ZZ"),5000,17300),TRUNC(0.75*(SUMIF($D$12:$D1593,$D1593,R$12:R1593)+SUMIF($D$12:$D1593,$D1593,S$12:S1593)),2)) - SUMIF($D$12:$D1592,$D1593,U$12:U1592),2),"")</f>
        <v/>
      </c>
      <c r="V1593" s="248" t="str">
        <f>IF(AND(R1593&lt;&gt;"",S1593&lt;&gt;"",T1593&lt;&gt;"",Q1593&lt;&gt;"",AL1593&lt;&gt;""),IF(OR(Q1593="OZZ",Q1593="ZZ"),ROUND(0-SUMIF($D$12:$D1592,$D1593,V$12:V1592),2),IF(T1593=0,0,ROUND(MIN(MIN(17300,TRUNC(0.75*(SUMIF($D$12:$D$2012,$D1593,R$12:R$2012)+SUMIF($D$12:$D$2012,$D1593,S$12:S$2012)),2)+SUMIF($D$12:$D1593,$D1593,AL$12:AL1593))-SUMIF($D$12:$D1592,$D1593,V$12:V1592)-SUMIF($D$12:$D$2012,$D1593,U$12:U$2012),AL1593),2))),"")</f>
        <v/>
      </c>
      <c r="W1593" s="250" t="str">
        <f>IF(Q1593&lt;&gt;"",1000 - SUMIF($D$12:$D1592,$D1593,W$12:W1592),"")</f>
        <v/>
      </c>
      <c r="X1593" s="106"/>
      <c r="Y1593" s="247"/>
      <c r="Z1593" s="247"/>
      <c r="AA1593" s="247"/>
      <c r="AB1593" s="248" t="str">
        <f>IF(AND(Y1593&lt;&gt;"",Z1593&lt;&gt;"",X1593&lt;&gt;""),ROUND(MIN(IF(OR(X1593="OZZ",X1593="ZZ"),5000,17300),TRUNC(0.75*(SUMIF($D$12:$D1593,$D1593,Y$12:Y1593)+SUMIF($D$12:$D1593,$D1593,Z$12:Z1593)),2)) - SUMIF($D$12:$D1592,$D1593,AB$12:AB1592),2),"")</f>
        <v/>
      </c>
      <c r="AC1593" s="251" t="str">
        <f>IF(AND(Y1593&lt;&gt;"",Z1593&lt;&gt;"",AA1593&lt;&gt;"",X1593&lt;&gt;"",AP1593&lt;&gt;""),IF(OR(X1593="OZZ",X1593="ZZ"),ROUND(0-SUMIF($D$12:$D1592,$D1593,AC$12:AC1592),2),IF(AA1593=0,0,ROUND(MIN(MIN(17300,TRUNC(0.75*(SUMIF($D$12:$D$2012,$D1593,Y$12:Y$2012)+SUMIF($D$12:$D$2012,$D1593,Z$12:Z$2012)),2)+SUMIF($D$12:$D1593,$D1593,AP$12:AP1593))-SUMIF($D$12:$D1592,$D1593,AC$12:AC1592)-SUMIF($D$12:$D$2012,$D1593,AB$12:AB$2012),AP1593),2))),"")</f>
        <v/>
      </c>
      <c r="AD1593" s="250" t="str">
        <f>IF(X1593&lt;&gt;"",1000 - SUMIF($D$12:$D1592,$D1593,AD$12:AD1592),"")</f>
        <v/>
      </c>
      <c r="AE1593" s="252"/>
      <c r="AF1593" s="253"/>
      <c r="AG1593" s="254"/>
      <c r="AH1593" s="255" t="str">
        <f t="shared" si="527"/>
        <v/>
      </c>
      <c r="AI1593" s="256"/>
      <c r="AJ1593" s="253"/>
      <c r="AK1593" s="254"/>
      <c r="AL1593" s="255" t="str">
        <f t="shared" si="528"/>
        <v/>
      </c>
      <c r="AM1593" s="256"/>
      <c r="AN1593" s="253"/>
      <c r="AO1593" s="254"/>
      <c r="AP1593" s="255" t="str">
        <f t="shared" si="508"/>
        <v/>
      </c>
      <c r="AQ1593" s="68"/>
      <c r="AR1593" s="68"/>
      <c r="AS1593" s="115"/>
      <c r="AT1593" s="68"/>
      <c r="AU1593" s="113" t="str">
        <f>IF(D1593&lt;&gt; "", IF(COUNTIF($D$12:$D1593,$D1593)&gt;1,0,IF(SUM(N1593,U1593,AB1593)&gt;0,IF(AND(X1593="",OR(Q1593&lt;&gt;"",J1593&lt;&gt;"")),IF(Q1593&lt;&gt;"",Q1593,IF(J1593&lt;&gt;"",J1593,0)),IF(AND(Q1593&lt;&gt;"",J1593&lt;&gt;"",Q1593=J1593),Q1593,X1593)),0)),"")</f>
        <v/>
      </c>
      <c r="AV1593" s="113" t="str">
        <f>IF(D1593&lt;&gt;"",IF(COUNTIF($D$12:$D1593,$D1593)&gt;1,0,IF(SUM(O1593,V1593,AC1593)&gt;0,IF(AND(X1593="",OR(Q1593&lt;&gt;"",J1593&lt;&gt;"")),IF(Q1593&lt;&gt;"",Q1593,IF(J1593&lt;&gt;"",J1593,0)),IF(AND(Q1593&lt;&gt;"",J1593&lt;&gt;"",Q1593=J1593),Q1593,X1593)),0)),"")</f>
        <v/>
      </c>
      <c r="AW1593" s="113" t="str">
        <f>IF(D1593&lt;&gt;"",IF(COUNTIF($D$12:$D1593,$D1593)&gt;1,0,IF(SUM(P1593,W1593,AD1593)&gt;0,IF(AND(X1593="",OR(Q1593&lt;&gt;"",J1593&lt;&gt;"")),IF(Q1593&lt;&gt;"",Q1593,IF(J1593&lt;&gt;"",J1593,0)),IF(AND(Q1593&lt;&gt;"",J1593&lt;&gt;"",Q1593=J1593),Q1593,X1593)),0)),"")</f>
        <v/>
      </c>
      <c r="AX1593" s="68" t="str">
        <f t="shared" si="509"/>
        <v/>
      </c>
      <c r="AY1593" s="68" t="str">
        <f t="shared" si="510"/>
        <v/>
      </c>
      <c r="AZ1593" s="68" t="str">
        <f t="shared" si="511"/>
        <v/>
      </c>
      <c r="BA1593" s="68" t="str">
        <f t="shared" si="512"/>
        <v/>
      </c>
      <c r="BB1593" s="68" t="str">
        <f t="shared" si="513"/>
        <v/>
      </c>
      <c r="BC1593" s="68" t="str">
        <f t="shared" si="514"/>
        <v/>
      </c>
      <c r="BD1593" s="68" t="str">
        <f t="shared" si="515"/>
        <v/>
      </c>
      <c r="BE1593" s="62" t="str">
        <f t="shared" si="516"/>
        <v/>
      </c>
      <c r="BF1593" s="62" t="str">
        <f t="shared" si="517"/>
        <v/>
      </c>
      <c r="BG1593" s="62"/>
      <c r="BH1593" s="62" t="str">
        <f t="shared" si="518"/>
        <v/>
      </c>
      <c r="BI1593" s="62" t="str">
        <f t="shared" si="519"/>
        <v/>
      </c>
      <c r="BJ1593" s="114"/>
      <c r="BK1593" s="62" t="str">
        <f t="shared" si="520"/>
        <v/>
      </c>
      <c r="BL1593" s="62" t="str">
        <f t="shared" si="521"/>
        <v/>
      </c>
      <c r="BM1593" s="62" t="str">
        <f t="shared" si="522"/>
        <v/>
      </c>
      <c r="BN1593" s="62" t="str">
        <f t="shared" si="523"/>
        <v/>
      </c>
      <c r="BO1593" s="62" t="str">
        <f t="shared" si="524"/>
        <v/>
      </c>
      <c r="BP1593" s="62" t="str">
        <f t="shared" si="525"/>
        <v/>
      </c>
      <c r="BQ1593" s="96"/>
      <c r="BR1593" s="96"/>
      <c r="BS1593" s="96"/>
      <c r="BT1593" s="96"/>
      <c r="BU1593" s="96"/>
      <c r="BV1593" s="96"/>
      <c r="BW1593" s="96"/>
      <c r="BX1593" s="96"/>
      <c r="BY1593" s="96"/>
      <c r="BZ1593" s="96"/>
      <c r="CA1593" s="96"/>
      <c r="CB1593" s="96"/>
      <c r="CC1593" s="96"/>
      <c r="CD1593" s="96"/>
      <c r="CE1593" s="96"/>
      <c r="CF1593" s="96"/>
      <c r="CG1593" s="96"/>
      <c r="CH1593" s="96"/>
      <c r="CI1593" s="96"/>
      <c r="CJ1593" s="96"/>
      <c r="CK1593" s="96"/>
      <c r="CL1593" s="96"/>
      <c r="CM1593" s="96"/>
      <c r="CN1593" s="96"/>
      <c r="CO1593" s="96"/>
      <c r="CP1593" s="96"/>
      <c r="CQ1593" s="96"/>
      <c r="CR1593" s="96"/>
      <c r="CS1593" s="96"/>
    </row>
    <row r="1594" spans="1:97" ht="18.75" customHeight="1" x14ac:dyDescent="0.2">
      <c r="A1594" s="3">
        <f t="shared" si="526"/>
        <v>1582</v>
      </c>
      <c r="B1594" s="263"/>
      <c r="C1594" s="263"/>
      <c r="D1594" s="263"/>
      <c r="E1594" s="259"/>
      <c r="F1594" s="259"/>
      <c r="G1594" s="43"/>
      <c r="H1594" s="264"/>
      <c r="I1594" s="261"/>
      <c r="J1594" s="106"/>
      <c r="K1594" s="247"/>
      <c r="L1594" s="247"/>
      <c r="M1594" s="247"/>
      <c r="N1594" s="248" t="str">
        <f>IF(AND(K1594&lt;&gt;"",L1594&lt;&gt;"",J1594&lt;&gt;""),ROUND(MIN(IF(OR(J1594="OZZ",J1594="ZZ"),5000,17300),TRUNC(0.75*(SUMIF($D$12:$D1594,$D1594,K$12:K1594)+SUMIF($D$12:$D1594,$D1594,L$12:L1594)),2)) - SUMIF($D$12:$D1593,$D1594,N$12:N1593),2),"")</f>
        <v/>
      </c>
      <c r="O1594" s="249" t="str">
        <f>IF(AND(K1594&lt;&gt;"",L1594&lt;&gt;"",M1594&lt;&gt;"",J1594&lt;&gt;"",AH1594&lt;&gt;""),IF(OR(J1594="OZZ",J1594="ZZ"),ROUND(0-SUMIF($D$12:$D1593,$D1594,O$12:O1593),2),IF(M1594=0,0,ROUND(MIN(MIN(17300,TRUNC(0.75*(SUMIF($D$12:$D$2012,$D1594,K$12:K$2012)+SUMIF($D$12:$D$2012,$D1594,L$12:L$2012)),2)+SUMIF($D$12:$D1594,$D1594,AH$12:AH1594))-SUMIF($D$12:$D1593,$D1594,O$12:O1593)-SUMIF($D$12:$D$2012,$D1594,N$12:N$2012),AH1594),2))),"")</f>
        <v/>
      </c>
      <c r="P1594" s="250" t="str">
        <f>IF(J1594&lt;&gt;"",1000 - SUMIF($D$12:$D1593,$D1594,P$12:P1593),"")</f>
        <v/>
      </c>
      <c r="Q1594" s="106"/>
      <c r="R1594" s="247"/>
      <c r="S1594" s="247"/>
      <c r="T1594" s="247"/>
      <c r="U1594" s="248" t="str">
        <f>IF(AND(R1594&lt;&gt;"",S1594&lt;&gt;"",Q1594&lt;&gt;""),ROUND(MIN(IF(OR(Q1594="OZZ",Q1594="ZZ"),5000,17300),TRUNC(0.75*(SUMIF($D$12:$D1594,$D1594,R$12:R1594)+SUMIF($D$12:$D1594,$D1594,S$12:S1594)),2)) - SUMIF($D$12:$D1593,$D1594,U$12:U1593),2),"")</f>
        <v/>
      </c>
      <c r="V1594" s="248" t="str">
        <f>IF(AND(R1594&lt;&gt;"",S1594&lt;&gt;"",T1594&lt;&gt;"",Q1594&lt;&gt;"",AL1594&lt;&gt;""),IF(OR(Q1594="OZZ",Q1594="ZZ"),ROUND(0-SUMIF($D$12:$D1593,$D1594,V$12:V1593),2),IF(T1594=0,0,ROUND(MIN(MIN(17300,TRUNC(0.75*(SUMIF($D$12:$D$2012,$D1594,R$12:R$2012)+SUMIF($D$12:$D$2012,$D1594,S$12:S$2012)),2)+SUMIF($D$12:$D1594,$D1594,AL$12:AL1594))-SUMIF($D$12:$D1593,$D1594,V$12:V1593)-SUMIF($D$12:$D$2012,$D1594,U$12:U$2012),AL1594),2))),"")</f>
        <v/>
      </c>
      <c r="W1594" s="250" t="str">
        <f>IF(Q1594&lt;&gt;"",1000 - SUMIF($D$12:$D1593,$D1594,W$12:W1593),"")</f>
        <v/>
      </c>
      <c r="X1594" s="106"/>
      <c r="Y1594" s="247"/>
      <c r="Z1594" s="247"/>
      <c r="AA1594" s="247"/>
      <c r="AB1594" s="248" t="str">
        <f>IF(AND(Y1594&lt;&gt;"",Z1594&lt;&gt;"",X1594&lt;&gt;""),ROUND(MIN(IF(OR(X1594="OZZ",X1594="ZZ"),5000,17300),TRUNC(0.75*(SUMIF($D$12:$D1594,$D1594,Y$12:Y1594)+SUMIF($D$12:$D1594,$D1594,Z$12:Z1594)),2)) - SUMIF($D$12:$D1593,$D1594,AB$12:AB1593),2),"")</f>
        <v/>
      </c>
      <c r="AC1594" s="251" t="str">
        <f>IF(AND(Y1594&lt;&gt;"",Z1594&lt;&gt;"",AA1594&lt;&gt;"",X1594&lt;&gt;"",AP1594&lt;&gt;""),IF(OR(X1594="OZZ",X1594="ZZ"),ROUND(0-SUMIF($D$12:$D1593,$D1594,AC$12:AC1593),2),IF(AA1594=0,0,ROUND(MIN(MIN(17300,TRUNC(0.75*(SUMIF($D$12:$D$2012,$D1594,Y$12:Y$2012)+SUMIF($D$12:$D$2012,$D1594,Z$12:Z$2012)),2)+SUMIF($D$12:$D1594,$D1594,AP$12:AP1594))-SUMIF($D$12:$D1593,$D1594,AC$12:AC1593)-SUMIF($D$12:$D$2012,$D1594,AB$12:AB$2012),AP1594),2))),"")</f>
        <v/>
      </c>
      <c r="AD1594" s="250" t="str">
        <f>IF(X1594&lt;&gt;"",1000 - SUMIF($D$12:$D1593,$D1594,AD$12:AD1593),"")</f>
        <v/>
      </c>
      <c r="AE1594" s="252"/>
      <c r="AF1594" s="253"/>
      <c r="AG1594" s="254"/>
      <c r="AH1594" s="255" t="str">
        <f t="shared" si="527"/>
        <v/>
      </c>
      <c r="AI1594" s="256"/>
      <c r="AJ1594" s="253"/>
      <c r="AK1594" s="254"/>
      <c r="AL1594" s="255" t="str">
        <f t="shared" si="528"/>
        <v/>
      </c>
      <c r="AM1594" s="256"/>
      <c r="AN1594" s="253"/>
      <c r="AO1594" s="254"/>
      <c r="AP1594" s="255" t="str">
        <f t="shared" si="508"/>
        <v/>
      </c>
      <c r="AQ1594" s="68"/>
      <c r="AR1594" s="68"/>
      <c r="AS1594" s="115"/>
      <c r="AT1594" s="68"/>
      <c r="AU1594" s="113" t="str">
        <f>IF(D1594&lt;&gt; "", IF(COUNTIF($D$12:$D1594,$D1594)&gt;1,0,IF(SUM(N1594,U1594,AB1594)&gt;0,IF(AND(X1594="",OR(Q1594&lt;&gt;"",J1594&lt;&gt;"")),IF(Q1594&lt;&gt;"",Q1594,IF(J1594&lt;&gt;"",J1594,0)),IF(AND(Q1594&lt;&gt;"",J1594&lt;&gt;"",Q1594=J1594),Q1594,X1594)),0)),"")</f>
        <v/>
      </c>
      <c r="AV1594" s="113" t="str">
        <f>IF(D1594&lt;&gt;"",IF(COUNTIF($D$12:$D1594,$D1594)&gt;1,0,IF(SUM(O1594,V1594,AC1594)&gt;0,IF(AND(X1594="",OR(Q1594&lt;&gt;"",J1594&lt;&gt;"")),IF(Q1594&lt;&gt;"",Q1594,IF(J1594&lt;&gt;"",J1594,0)),IF(AND(Q1594&lt;&gt;"",J1594&lt;&gt;"",Q1594=J1594),Q1594,X1594)),0)),"")</f>
        <v/>
      </c>
      <c r="AW1594" s="113" t="str">
        <f>IF(D1594&lt;&gt;"",IF(COUNTIF($D$12:$D1594,$D1594)&gt;1,0,IF(SUM(P1594,W1594,AD1594)&gt;0,IF(AND(X1594="",OR(Q1594&lt;&gt;"",J1594&lt;&gt;"")),IF(Q1594&lt;&gt;"",Q1594,IF(J1594&lt;&gt;"",J1594,0)),IF(AND(Q1594&lt;&gt;"",J1594&lt;&gt;"",Q1594=J1594),Q1594,X1594)),0)),"")</f>
        <v/>
      </c>
      <c r="AX1594" s="68" t="str">
        <f t="shared" si="509"/>
        <v/>
      </c>
      <c r="AY1594" s="68" t="str">
        <f t="shared" si="510"/>
        <v/>
      </c>
      <c r="AZ1594" s="68" t="str">
        <f t="shared" si="511"/>
        <v/>
      </c>
      <c r="BA1594" s="68" t="str">
        <f t="shared" si="512"/>
        <v/>
      </c>
      <c r="BB1594" s="68" t="str">
        <f t="shared" si="513"/>
        <v/>
      </c>
      <c r="BC1594" s="68" t="str">
        <f t="shared" si="514"/>
        <v/>
      </c>
      <c r="BD1594" s="68" t="str">
        <f t="shared" si="515"/>
        <v/>
      </c>
      <c r="BE1594" s="62" t="str">
        <f t="shared" si="516"/>
        <v/>
      </c>
      <c r="BF1594" s="62" t="str">
        <f t="shared" si="517"/>
        <v/>
      </c>
      <c r="BG1594" s="62"/>
      <c r="BH1594" s="62" t="str">
        <f t="shared" si="518"/>
        <v/>
      </c>
      <c r="BI1594" s="62" t="str">
        <f t="shared" si="519"/>
        <v/>
      </c>
      <c r="BJ1594" s="114"/>
      <c r="BK1594" s="62" t="str">
        <f t="shared" si="520"/>
        <v/>
      </c>
      <c r="BL1594" s="62" t="str">
        <f t="shared" si="521"/>
        <v/>
      </c>
      <c r="BM1594" s="62" t="str">
        <f t="shared" si="522"/>
        <v/>
      </c>
      <c r="BN1594" s="62" t="str">
        <f t="shared" si="523"/>
        <v/>
      </c>
      <c r="BO1594" s="62" t="str">
        <f t="shared" si="524"/>
        <v/>
      </c>
      <c r="BP1594" s="62" t="str">
        <f t="shared" si="525"/>
        <v/>
      </c>
      <c r="BQ1594" s="96"/>
      <c r="BR1594" s="96"/>
      <c r="BS1594" s="96"/>
      <c r="BT1594" s="96"/>
      <c r="BU1594" s="96"/>
      <c r="BV1594" s="96"/>
      <c r="BW1594" s="96"/>
      <c r="BX1594" s="96"/>
      <c r="BY1594" s="96"/>
      <c r="BZ1594" s="96"/>
      <c r="CA1594" s="96"/>
      <c r="CB1594" s="96"/>
      <c r="CC1594" s="96"/>
      <c r="CD1594" s="96"/>
      <c r="CE1594" s="96"/>
      <c r="CF1594" s="96"/>
      <c r="CG1594" s="96"/>
      <c r="CH1594" s="96"/>
      <c r="CI1594" s="96"/>
      <c r="CJ1594" s="96"/>
      <c r="CK1594" s="96"/>
      <c r="CL1594" s="96"/>
      <c r="CM1594" s="96"/>
      <c r="CN1594" s="96"/>
      <c r="CO1594" s="96"/>
      <c r="CP1594" s="96"/>
      <c r="CQ1594" s="96"/>
      <c r="CR1594" s="96"/>
      <c r="CS1594" s="96"/>
    </row>
    <row r="1595" spans="1:97" ht="18.75" customHeight="1" x14ac:dyDescent="0.2">
      <c r="A1595" s="3">
        <f t="shared" si="526"/>
        <v>1583</v>
      </c>
      <c r="B1595" s="263"/>
      <c r="C1595" s="263"/>
      <c r="D1595" s="263"/>
      <c r="E1595" s="259"/>
      <c r="F1595" s="259"/>
      <c r="G1595" s="43"/>
      <c r="H1595" s="264"/>
      <c r="I1595" s="261"/>
      <c r="J1595" s="106"/>
      <c r="K1595" s="247"/>
      <c r="L1595" s="247"/>
      <c r="M1595" s="247"/>
      <c r="N1595" s="248" t="str">
        <f>IF(AND(K1595&lt;&gt;"",L1595&lt;&gt;"",J1595&lt;&gt;""),ROUND(MIN(IF(OR(J1595="OZZ",J1595="ZZ"),5000,17300),TRUNC(0.75*(SUMIF($D$12:$D1595,$D1595,K$12:K1595)+SUMIF($D$12:$D1595,$D1595,L$12:L1595)),2)) - SUMIF($D$12:$D1594,$D1595,N$12:N1594),2),"")</f>
        <v/>
      </c>
      <c r="O1595" s="249" t="str">
        <f>IF(AND(K1595&lt;&gt;"",L1595&lt;&gt;"",M1595&lt;&gt;"",J1595&lt;&gt;"",AH1595&lt;&gt;""),IF(OR(J1595="OZZ",J1595="ZZ"),ROUND(0-SUMIF($D$12:$D1594,$D1595,O$12:O1594),2),IF(M1595=0,0,ROUND(MIN(MIN(17300,TRUNC(0.75*(SUMIF($D$12:$D$2012,$D1595,K$12:K$2012)+SUMIF($D$12:$D$2012,$D1595,L$12:L$2012)),2)+SUMIF($D$12:$D1595,$D1595,AH$12:AH1595))-SUMIF($D$12:$D1594,$D1595,O$12:O1594)-SUMIF($D$12:$D$2012,$D1595,N$12:N$2012),AH1595),2))),"")</f>
        <v/>
      </c>
      <c r="P1595" s="250" t="str">
        <f>IF(J1595&lt;&gt;"",1000 - SUMIF($D$12:$D1594,$D1595,P$12:P1594),"")</f>
        <v/>
      </c>
      <c r="Q1595" s="106"/>
      <c r="R1595" s="247"/>
      <c r="S1595" s="247"/>
      <c r="T1595" s="247"/>
      <c r="U1595" s="248" t="str">
        <f>IF(AND(R1595&lt;&gt;"",S1595&lt;&gt;"",Q1595&lt;&gt;""),ROUND(MIN(IF(OR(Q1595="OZZ",Q1595="ZZ"),5000,17300),TRUNC(0.75*(SUMIF($D$12:$D1595,$D1595,R$12:R1595)+SUMIF($D$12:$D1595,$D1595,S$12:S1595)),2)) - SUMIF($D$12:$D1594,$D1595,U$12:U1594),2),"")</f>
        <v/>
      </c>
      <c r="V1595" s="248" t="str">
        <f>IF(AND(R1595&lt;&gt;"",S1595&lt;&gt;"",T1595&lt;&gt;"",Q1595&lt;&gt;"",AL1595&lt;&gt;""),IF(OR(Q1595="OZZ",Q1595="ZZ"),ROUND(0-SUMIF($D$12:$D1594,$D1595,V$12:V1594),2),IF(T1595=0,0,ROUND(MIN(MIN(17300,TRUNC(0.75*(SUMIF($D$12:$D$2012,$D1595,R$12:R$2012)+SUMIF($D$12:$D$2012,$D1595,S$12:S$2012)),2)+SUMIF($D$12:$D1595,$D1595,AL$12:AL1595))-SUMIF($D$12:$D1594,$D1595,V$12:V1594)-SUMIF($D$12:$D$2012,$D1595,U$12:U$2012),AL1595),2))),"")</f>
        <v/>
      </c>
      <c r="W1595" s="250" t="str">
        <f>IF(Q1595&lt;&gt;"",1000 - SUMIF($D$12:$D1594,$D1595,W$12:W1594),"")</f>
        <v/>
      </c>
      <c r="X1595" s="106"/>
      <c r="Y1595" s="247"/>
      <c r="Z1595" s="247"/>
      <c r="AA1595" s="247"/>
      <c r="AB1595" s="248" t="str">
        <f>IF(AND(Y1595&lt;&gt;"",Z1595&lt;&gt;"",X1595&lt;&gt;""),ROUND(MIN(IF(OR(X1595="OZZ",X1595="ZZ"),5000,17300),TRUNC(0.75*(SUMIF($D$12:$D1595,$D1595,Y$12:Y1595)+SUMIF($D$12:$D1595,$D1595,Z$12:Z1595)),2)) - SUMIF($D$12:$D1594,$D1595,AB$12:AB1594),2),"")</f>
        <v/>
      </c>
      <c r="AC1595" s="251" t="str">
        <f>IF(AND(Y1595&lt;&gt;"",Z1595&lt;&gt;"",AA1595&lt;&gt;"",X1595&lt;&gt;"",AP1595&lt;&gt;""),IF(OR(X1595="OZZ",X1595="ZZ"),ROUND(0-SUMIF($D$12:$D1594,$D1595,AC$12:AC1594),2),IF(AA1595=0,0,ROUND(MIN(MIN(17300,TRUNC(0.75*(SUMIF($D$12:$D$2012,$D1595,Y$12:Y$2012)+SUMIF($D$12:$D$2012,$D1595,Z$12:Z$2012)),2)+SUMIF($D$12:$D1595,$D1595,AP$12:AP1595))-SUMIF($D$12:$D1594,$D1595,AC$12:AC1594)-SUMIF($D$12:$D$2012,$D1595,AB$12:AB$2012),AP1595),2))),"")</f>
        <v/>
      </c>
      <c r="AD1595" s="250" t="str">
        <f>IF(X1595&lt;&gt;"",1000 - SUMIF($D$12:$D1594,$D1595,AD$12:AD1594),"")</f>
        <v/>
      </c>
      <c r="AE1595" s="252"/>
      <c r="AF1595" s="253"/>
      <c r="AG1595" s="254"/>
      <c r="AH1595" s="255" t="str">
        <f t="shared" si="527"/>
        <v/>
      </c>
      <c r="AI1595" s="256"/>
      <c r="AJ1595" s="253"/>
      <c r="AK1595" s="254"/>
      <c r="AL1595" s="255" t="str">
        <f t="shared" si="528"/>
        <v/>
      </c>
      <c r="AM1595" s="256"/>
      <c r="AN1595" s="253"/>
      <c r="AO1595" s="254"/>
      <c r="AP1595" s="255" t="str">
        <f t="shared" si="508"/>
        <v/>
      </c>
      <c r="AQ1595" s="68"/>
      <c r="AR1595" s="68"/>
      <c r="AS1595" s="115"/>
      <c r="AT1595" s="68"/>
      <c r="AU1595" s="113" t="str">
        <f>IF(D1595&lt;&gt; "", IF(COUNTIF($D$12:$D1595,$D1595)&gt;1,0,IF(SUM(N1595,U1595,AB1595)&gt;0,IF(AND(X1595="",OR(Q1595&lt;&gt;"",J1595&lt;&gt;"")),IF(Q1595&lt;&gt;"",Q1595,IF(J1595&lt;&gt;"",J1595,0)),IF(AND(Q1595&lt;&gt;"",J1595&lt;&gt;"",Q1595=J1595),Q1595,X1595)),0)),"")</f>
        <v/>
      </c>
      <c r="AV1595" s="113" t="str">
        <f>IF(D1595&lt;&gt;"",IF(COUNTIF($D$12:$D1595,$D1595)&gt;1,0,IF(SUM(O1595,V1595,AC1595)&gt;0,IF(AND(X1595="",OR(Q1595&lt;&gt;"",J1595&lt;&gt;"")),IF(Q1595&lt;&gt;"",Q1595,IF(J1595&lt;&gt;"",J1595,0)),IF(AND(Q1595&lt;&gt;"",J1595&lt;&gt;"",Q1595=J1595),Q1595,X1595)),0)),"")</f>
        <v/>
      </c>
      <c r="AW1595" s="113" t="str">
        <f>IF(D1595&lt;&gt;"",IF(COUNTIF($D$12:$D1595,$D1595)&gt;1,0,IF(SUM(P1595,W1595,AD1595)&gt;0,IF(AND(X1595="",OR(Q1595&lt;&gt;"",J1595&lt;&gt;"")),IF(Q1595&lt;&gt;"",Q1595,IF(J1595&lt;&gt;"",J1595,0)),IF(AND(Q1595&lt;&gt;"",J1595&lt;&gt;"",Q1595=J1595),Q1595,X1595)),0)),"")</f>
        <v/>
      </c>
      <c r="AX1595" s="68" t="str">
        <f t="shared" si="509"/>
        <v/>
      </c>
      <c r="AY1595" s="68" t="str">
        <f t="shared" si="510"/>
        <v/>
      </c>
      <c r="AZ1595" s="68" t="str">
        <f t="shared" si="511"/>
        <v/>
      </c>
      <c r="BA1595" s="68" t="str">
        <f t="shared" si="512"/>
        <v/>
      </c>
      <c r="BB1595" s="68" t="str">
        <f t="shared" si="513"/>
        <v/>
      </c>
      <c r="BC1595" s="68" t="str">
        <f t="shared" si="514"/>
        <v/>
      </c>
      <c r="BD1595" s="68" t="str">
        <f t="shared" si="515"/>
        <v/>
      </c>
      <c r="BE1595" s="62" t="str">
        <f t="shared" si="516"/>
        <v/>
      </c>
      <c r="BF1595" s="62" t="str">
        <f t="shared" si="517"/>
        <v/>
      </c>
      <c r="BG1595" s="62"/>
      <c r="BH1595" s="62" t="str">
        <f t="shared" si="518"/>
        <v/>
      </c>
      <c r="BI1595" s="62" t="str">
        <f t="shared" si="519"/>
        <v/>
      </c>
      <c r="BJ1595" s="114"/>
      <c r="BK1595" s="62" t="str">
        <f t="shared" si="520"/>
        <v/>
      </c>
      <c r="BL1595" s="62" t="str">
        <f t="shared" si="521"/>
        <v/>
      </c>
      <c r="BM1595" s="62" t="str">
        <f t="shared" si="522"/>
        <v/>
      </c>
      <c r="BN1595" s="62" t="str">
        <f t="shared" si="523"/>
        <v/>
      </c>
      <c r="BO1595" s="62" t="str">
        <f t="shared" si="524"/>
        <v/>
      </c>
      <c r="BP1595" s="62" t="str">
        <f t="shared" si="525"/>
        <v/>
      </c>
      <c r="BQ1595" s="96"/>
      <c r="BR1595" s="96"/>
      <c r="BS1595" s="96"/>
      <c r="BT1595" s="96"/>
      <c r="BU1595" s="96"/>
      <c r="BV1595" s="96"/>
      <c r="BW1595" s="96"/>
      <c r="BX1595" s="96"/>
      <c r="BY1595" s="96"/>
      <c r="BZ1595" s="96"/>
      <c r="CA1595" s="96"/>
      <c r="CB1595" s="96"/>
      <c r="CC1595" s="96"/>
      <c r="CD1595" s="96"/>
      <c r="CE1595" s="96"/>
      <c r="CF1595" s="96"/>
      <c r="CG1595" s="96"/>
      <c r="CH1595" s="96"/>
      <c r="CI1595" s="96"/>
      <c r="CJ1595" s="96"/>
      <c r="CK1595" s="96"/>
      <c r="CL1595" s="96"/>
      <c r="CM1595" s="96"/>
      <c r="CN1595" s="96"/>
      <c r="CO1595" s="96"/>
      <c r="CP1595" s="96"/>
      <c r="CQ1595" s="96"/>
      <c r="CR1595" s="96"/>
      <c r="CS1595" s="96"/>
    </row>
    <row r="1596" spans="1:97" ht="18.75" customHeight="1" x14ac:dyDescent="0.2">
      <c r="A1596" s="3">
        <f t="shared" si="526"/>
        <v>1584</v>
      </c>
      <c r="B1596" s="263"/>
      <c r="C1596" s="263"/>
      <c r="D1596" s="263"/>
      <c r="E1596" s="259"/>
      <c r="F1596" s="259"/>
      <c r="G1596" s="43"/>
      <c r="H1596" s="264"/>
      <c r="I1596" s="261"/>
      <c r="J1596" s="106"/>
      <c r="K1596" s="247"/>
      <c r="L1596" s="247"/>
      <c r="M1596" s="247"/>
      <c r="N1596" s="248" t="str">
        <f>IF(AND(K1596&lt;&gt;"",L1596&lt;&gt;"",J1596&lt;&gt;""),ROUND(MIN(IF(OR(J1596="OZZ",J1596="ZZ"),5000,17300),TRUNC(0.75*(SUMIF($D$12:$D1596,$D1596,K$12:K1596)+SUMIF($D$12:$D1596,$D1596,L$12:L1596)),2)) - SUMIF($D$12:$D1595,$D1596,N$12:N1595),2),"")</f>
        <v/>
      </c>
      <c r="O1596" s="249" t="str">
        <f>IF(AND(K1596&lt;&gt;"",L1596&lt;&gt;"",M1596&lt;&gt;"",J1596&lt;&gt;"",AH1596&lt;&gt;""),IF(OR(J1596="OZZ",J1596="ZZ"),ROUND(0-SUMIF($D$12:$D1595,$D1596,O$12:O1595),2),IF(M1596=0,0,ROUND(MIN(MIN(17300,TRUNC(0.75*(SUMIF($D$12:$D$2012,$D1596,K$12:K$2012)+SUMIF($D$12:$D$2012,$D1596,L$12:L$2012)),2)+SUMIF($D$12:$D1596,$D1596,AH$12:AH1596))-SUMIF($D$12:$D1595,$D1596,O$12:O1595)-SUMIF($D$12:$D$2012,$D1596,N$12:N$2012),AH1596),2))),"")</f>
        <v/>
      </c>
      <c r="P1596" s="250" t="str">
        <f>IF(J1596&lt;&gt;"",1000 - SUMIF($D$12:$D1595,$D1596,P$12:P1595),"")</f>
        <v/>
      </c>
      <c r="Q1596" s="106"/>
      <c r="R1596" s="247"/>
      <c r="S1596" s="247"/>
      <c r="T1596" s="247"/>
      <c r="U1596" s="248" t="str">
        <f>IF(AND(R1596&lt;&gt;"",S1596&lt;&gt;"",Q1596&lt;&gt;""),ROUND(MIN(IF(OR(Q1596="OZZ",Q1596="ZZ"),5000,17300),TRUNC(0.75*(SUMIF($D$12:$D1596,$D1596,R$12:R1596)+SUMIF($D$12:$D1596,$D1596,S$12:S1596)),2)) - SUMIF($D$12:$D1595,$D1596,U$12:U1595),2),"")</f>
        <v/>
      </c>
      <c r="V1596" s="248" t="str">
        <f>IF(AND(R1596&lt;&gt;"",S1596&lt;&gt;"",T1596&lt;&gt;"",Q1596&lt;&gt;"",AL1596&lt;&gt;""),IF(OR(Q1596="OZZ",Q1596="ZZ"),ROUND(0-SUMIF($D$12:$D1595,$D1596,V$12:V1595),2),IF(T1596=0,0,ROUND(MIN(MIN(17300,TRUNC(0.75*(SUMIF($D$12:$D$2012,$D1596,R$12:R$2012)+SUMIF($D$12:$D$2012,$D1596,S$12:S$2012)),2)+SUMIF($D$12:$D1596,$D1596,AL$12:AL1596))-SUMIF($D$12:$D1595,$D1596,V$12:V1595)-SUMIF($D$12:$D$2012,$D1596,U$12:U$2012),AL1596),2))),"")</f>
        <v/>
      </c>
      <c r="W1596" s="250" t="str">
        <f>IF(Q1596&lt;&gt;"",1000 - SUMIF($D$12:$D1595,$D1596,W$12:W1595),"")</f>
        <v/>
      </c>
      <c r="X1596" s="106"/>
      <c r="Y1596" s="247"/>
      <c r="Z1596" s="247"/>
      <c r="AA1596" s="247"/>
      <c r="AB1596" s="248" t="str">
        <f>IF(AND(Y1596&lt;&gt;"",Z1596&lt;&gt;"",X1596&lt;&gt;""),ROUND(MIN(IF(OR(X1596="OZZ",X1596="ZZ"),5000,17300),TRUNC(0.75*(SUMIF($D$12:$D1596,$D1596,Y$12:Y1596)+SUMIF($D$12:$D1596,$D1596,Z$12:Z1596)),2)) - SUMIF($D$12:$D1595,$D1596,AB$12:AB1595),2),"")</f>
        <v/>
      </c>
      <c r="AC1596" s="251" t="str">
        <f>IF(AND(Y1596&lt;&gt;"",Z1596&lt;&gt;"",AA1596&lt;&gt;"",X1596&lt;&gt;"",AP1596&lt;&gt;""),IF(OR(X1596="OZZ",X1596="ZZ"),ROUND(0-SUMIF($D$12:$D1595,$D1596,AC$12:AC1595),2),IF(AA1596=0,0,ROUND(MIN(MIN(17300,TRUNC(0.75*(SUMIF($D$12:$D$2012,$D1596,Y$12:Y$2012)+SUMIF($D$12:$D$2012,$D1596,Z$12:Z$2012)),2)+SUMIF($D$12:$D1596,$D1596,AP$12:AP1596))-SUMIF($D$12:$D1595,$D1596,AC$12:AC1595)-SUMIF($D$12:$D$2012,$D1596,AB$12:AB$2012),AP1596),2))),"")</f>
        <v/>
      </c>
      <c r="AD1596" s="250" t="str">
        <f>IF(X1596&lt;&gt;"",1000 - SUMIF($D$12:$D1595,$D1596,AD$12:AD1595),"")</f>
        <v/>
      </c>
      <c r="AE1596" s="252"/>
      <c r="AF1596" s="253"/>
      <c r="AG1596" s="254"/>
      <c r="AH1596" s="255" t="str">
        <f t="shared" si="527"/>
        <v/>
      </c>
      <c r="AI1596" s="256"/>
      <c r="AJ1596" s="253"/>
      <c r="AK1596" s="254"/>
      <c r="AL1596" s="255" t="str">
        <f t="shared" si="528"/>
        <v/>
      </c>
      <c r="AM1596" s="256"/>
      <c r="AN1596" s="253"/>
      <c r="AO1596" s="254"/>
      <c r="AP1596" s="255" t="str">
        <f t="shared" si="508"/>
        <v/>
      </c>
      <c r="AQ1596" s="68"/>
      <c r="AR1596" s="68"/>
      <c r="AS1596" s="115"/>
      <c r="AT1596" s="68"/>
      <c r="AU1596" s="113" t="str">
        <f>IF(D1596&lt;&gt; "", IF(COUNTIF($D$12:$D1596,$D1596)&gt;1,0,IF(SUM(N1596,U1596,AB1596)&gt;0,IF(AND(X1596="",OR(Q1596&lt;&gt;"",J1596&lt;&gt;"")),IF(Q1596&lt;&gt;"",Q1596,IF(J1596&lt;&gt;"",J1596,0)),IF(AND(Q1596&lt;&gt;"",J1596&lt;&gt;"",Q1596=J1596),Q1596,X1596)),0)),"")</f>
        <v/>
      </c>
      <c r="AV1596" s="113" t="str">
        <f>IF(D1596&lt;&gt;"",IF(COUNTIF($D$12:$D1596,$D1596)&gt;1,0,IF(SUM(O1596,V1596,AC1596)&gt;0,IF(AND(X1596="",OR(Q1596&lt;&gt;"",J1596&lt;&gt;"")),IF(Q1596&lt;&gt;"",Q1596,IF(J1596&lt;&gt;"",J1596,0)),IF(AND(Q1596&lt;&gt;"",J1596&lt;&gt;"",Q1596=J1596),Q1596,X1596)),0)),"")</f>
        <v/>
      </c>
      <c r="AW1596" s="113" t="str">
        <f>IF(D1596&lt;&gt;"",IF(COUNTIF($D$12:$D1596,$D1596)&gt;1,0,IF(SUM(P1596,W1596,AD1596)&gt;0,IF(AND(X1596="",OR(Q1596&lt;&gt;"",J1596&lt;&gt;"")),IF(Q1596&lt;&gt;"",Q1596,IF(J1596&lt;&gt;"",J1596,0)),IF(AND(Q1596&lt;&gt;"",J1596&lt;&gt;"",Q1596=J1596),Q1596,X1596)),0)),"")</f>
        <v/>
      </c>
      <c r="AX1596" s="68" t="str">
        <f t="shared" si="509"/>
        <v/>
      </c>
      <c r="AY1596" s="68" t="str">
        <f t="shared" si="510"/>
        <v/>
      </c>
      <c r="AZ1596" s="68" t="str">
        <f t="shared" si="511"/>
        <v/>
      </c>
      <c r="BA1596" s="68" t="str">
        <f t="shared" si="512"/>
        <v/>
      </c>
      <c r="BB1596" s="68" t="str">
        <f t="shared" si="513"/>
        <v/>
      </c>
      <c r="BC1596" s="68" t="str">
        <f t="shared" si="514"/>
        <v/>
      </c>
      <c r="BD1596" s="68" t="str">
        <f t="shared" si="515"/>
        <v/>
      </c>
      <c r="BE1596" s="62" t="str">
        <f t="shared" si="516"/>
        <v/>
      </c>
      <c r="BF1596" s="62" t="str">
        <f t="shared" si="517"/>
        <v/>
      </c>
      <c r="BG1596" s="62"/>
      <c r="BH1596" s="62" t="str">
        <f t="shared" si="518"/>
        <v/>
      </c>
      <c r="BI1596" s="62" t="str">
        <f t="shared" si="519"/>
        <v/>
      </c>
      <c r="BJ1596" s="114"/>
      <c r="BK1596" s="62" t="str">
        <f t="shared" si="520"/>
        <v/>
      </c>
      <c r="BL1596" s="62" t="str">
        <f t="shared" si="521"/>
        <v/>
      </c>
      <c r="BM1596" s="62" t="str">
        <f t="shared" si="522"/>
        <v/>
      </c>
      <c r="BN1596" s="62" t="str">
        <f t="shared" si="523"/>
        <v/>
      </c>
      <c r="BO1596" s="62" t="str">
        <f t="shared" si="524"/>
        <v/>
      </c>
      <c r="BP1596" s="62" t="str">
        <f t="shared" si="525"/>
        <v/>
      </c>
      <c r="BQ1596" s="96"/>
      <c r="BR1596" s="96"/>
      <c r="BS1596" s="96"/>
      <c r="BT1596" s="96"/>
      <c r="BU1596" s="96"/>
      <c r="BV1596" s="96"/>
      <c r="BW1596" s="96"/>
      <c r="BX1596" s="96"/>
      <c r="BY1596" s="96"/>
      <c r="BZ1596" s="96"/>
      <c r="CA1596" s="96"/>
      <c r="CB1596" s="96"/>
      <c r="CC1596" s="96"/>
      <c r="CD1596" s="96"/>
      <c r="CE1596" s="96"/>
      <c r="CF1596" s="96"/>
      <c r="CG1596" s="96"/>
      <c r="CH1596" s="96"/>
      <c r="CI1596" s="96"/>
      <c r="CJ1596" s="96"/>
      <c r="CK1596" s="96"/>
      <c r="CL1596" s="96"/>
      <c r="CM1596" s="96"/>
      <c r="CN1596" s="96"/>
      <c r="CO1596" s="96"/>
      <c r="CP1596" s="96"/>
      <c r="CQ1596" s="96"/>
      <c r="CR1596" s="96"/>
      <c r="CS1596" s="96"/>
    </row>
    <row r="1597" spans="1:97" ht="18.75" customHeight="1" x14ac:dyDescent="0.2">
      <c r="A1597" s="3">
        <f t="shared" si="526"/>
        <v>1585</v>
      </c>
      <c r="B1597" s="263"/>
      <c r="C1597" s="263"/>
      <c r="D1597" s="263"/>
      <c r="E1597" s="259"/>
      <c r="F1597" s="259"/>
      <c r="G1597" s="43"/>
      <c r="H1597" s="264"/>
      <c r="I1597" s="261"/>
      <c r="J1597" s="106"/>
      <c r="K1597" s="247"/>
      <c r="L1597" s="247"/>
      <c r="M1597" s="247"/>
      <c r="N1597" s="248" t="str">
        <f>IF(AND(K1597&lt;&gt;"",L1597&lt;&gt;"",J1597&lt;&gt;""),ROUND(MIN(IF(OR(J1597="OZZ",J1597="ZZ"),5000,17300),TRUNC(0.75*(SUMIF($D$12:$D1597,$D1597,K$12:K1597)+SUMIF($D$12:$D1597,$D1597,L$12:L1597)),2)) - SUMIF($D$12:$D1596,$D1597,N$12:N1596),2),"")</f>
        <v/>
      </c>
      <c r="O1597" s="249" t="str">
        <f>IF(AND(K1597&lt;&gt;"",L1597&lt;&gt;"",M1597&lt;&gt;"",J1597&lt;&gt;"",AH1597&lt;&gt;""),IF(OR(J1597="OZZ",J1597="ZZ"),ROUND(0-SUMIF($D$12:$D1596,$D1597,O$12:O1596),2),IF(M1597=0,0,ROUND(MIN(MIN(17300,TRUNC(0.75*(SUMIF($D$12:$D$2012,$D1597,K$12:K$2012)+SUMIF($D$12:$D$2012,$D1597,L$12:L$2012)),2)+SUMIF($D$12:$D1597,$D1597,AH$12:AH1597))-SUMIF($D$12:$D1596,$D1597,O$12:O1596)-SUMIF($D$12:$D$2012,$D1597,N$12:N$2012),AH1597),2))),"")</f>
        <v/>
      </c>
      <c r="P1597" s="250" t="str">
        <f>IF(J1597&lt;&gt;"",1000 - SUMIF($D$12:$D1596,$D1597,P$12:P1596),"")</f>
        <v/>
      </c>
      <c r="Q1597" s="106"/>
      <c r="R1597" s="247"/>
      <c r="S1597" s="247"/>
      <c r="T1597" s="247"/>
      <c r="U1597" s="248" t="str">
        <f>IF(AND(R1597&lt;&gt;"",S1597&lt;&gt;"",Q1597&lt;&gt;""),ROUND(MIN(IF(OR(Q1597="OZZ",Q1597="ZZ"),5000,17300),TRUNC(0.75*(SUMIF($D$12:$D1597,$D1597,R$12:R1597)+SUMIF($D$12:$D1597,$D1597,S$12:S1597)),2)) - SUMIF($D$12:$D1596,$D1597,U$12:U1596),2),"")</f>
        <v/>
      </c>
      <c r="V1597" s="248" t="str">
        <f>IF(AND(R1597&lt;&gt;"",S1597&lt;&gt;"",T1597&lt;&gt;"",Q1597&lt;&gt;"",AL1597&lt;&gt;""),IF(OR(Q1597="OZZ",Q1597="ZZ"),ROUND(0-SUMIF($D$12:$D1596,$D1597,V$12:V1596),2),IF(T1597=0,0,ROUND(MIN(MIN(17300,TRUNC(0.75*(SUMIF($D$12:$D$2012,$D1597,R$12:R$2012)+SUMIF($D$12:$D$2012,$D1597,S$12:S$2012)),2)+SUMIF($D$12:$D1597,$D1597,AL$12:AL1597))-SUMIF($D$12:$D1596,$D1597,V$12:V1596)-SUMIF($D$12:$D$2012,$D1597,U$12:U$2012),AL1597),2))),"")</f>
        <v/>
      </c>
      <c r="W1597" s="250" t="str">
        <f>IF(Q1597&lt;&gt;"",1000 - SUMIF($D$12:$D1596,$D1597,W$12:W1596),"")</f>
        <v/>
      </c>
      <c r="X1597" s="106"/>
      <c r="Y1597" s="247"/>
      <c r="Z1597" s="247"/>
      <c r="AA1597" s="247"/>
      <c r="AB1597" s="248" t="str">
        <f>IF(AND(Y1597&lt;&gt;"",Z1597&lt;&gt;"",X1597&lt;&gt;""),ROUND(MIN(IF(OR(X1597="OZZ",X1597="ZZ"),5000,17300),TRUNC(0.75*(SUMIF($D$12:$D1597,$D1597,Y$12:Y1597)+SUMIF($D$12:$D1597,$D1597,Z$12:Z1597)),2)) - SUMIF($D$12:$D1596,$D1597,AB$12:AB1596),2),"")</f>
        <v/>
      </c>
      <c r="AC1597" s="251" t="str">
        <f>IF(AND(Y1597&lt;&gt;"",Z1597&lt;&gt;"",AA1597&lt;&gt;"",X1597&lt;&gt;"",AP1597&lt;&gt;""),IF(OR(X1597="OZZ",X1597="ZZ"),ROUND(0-SUMIF($D$12:$D1596,$D1597,AC$12:AC1596),2),IF(AA1597=0,0,ROUND(MIN(MIN(17300,TRUNC(0.75*(SUMIF($D$12:$D$2012,$D1597,Y$12:Y$2012)+SUMIF($D$12:$D$2012,$D1597,Z$12:Z$2012)),2)+SUMIF($D$12:$D1597,$D1597,AP$12:AP1597))-SUMIF($D$12:$D1596,$D1597,AC$12:AC1596)-SUMIF($D$12:$D$2012,$D1597,AB$12:AB$2012),AP1597),2))),"")</f>
        <v/>
      </c>
      <c r="AD1597" s="250" t="str">
        <f>IF(X1597&lt;&gt;"",1000 - SUMIF($D$12:$D1596,$D1597,AD$12:AD1596),"")</f>
        <v/>
      </c>
      <c r="AE1597" s="252"/>
      <c r="AF1597" s="253"/>
      <c r="AG1597" s="254"/>
      <c r="AH1597" s="255" t="str">
        <f t="shared" si="527"/>
        <v/>
      </c>
      <c r="AI1597" s="256"/>
      <c r="AJ1597" s="253"/>
      <c r="AK1597" s="254"/>
      <c r="AL1597" s="255" t="str">
        <f t="shared" si="528"/>
        <v/>
      </c>
      <c r="AM1597" s="256"/>
      <c r="AN1597" s="253"/>
      <c r="AO1597" s="254"/>
      <c r="AP1597" s="255" t="str">
        <f t="shared" si="508"/>
        <v/>
      </c>
      <c r="AQ1597" s="68"/>
      <c r="AR1597" s="68"/>
      <c r="AS1597" s="115"/>
      <c r="AT1597" s="68"/>
      <c r="AU1597" s="113" t="str">
        <f>IF(D1597&lt;&gt; "", IF(COUNTIF($D$12:$D1597,$D1597)&gt;1,0,IF(SUM(N1597,U1597,AB1597)&gt;0,IF(AND(X1597="",OR(Q1597&lt;&gt;"",J1597&lt;&gt;"")),IF(Q1597&lt;&gt;"",Q1597,IF(J1597&lt;&gt;"",J1597,0)),IF(AND(Q1597&lt;&gt;"",J1597&lt;&gt;"",Q1597=J1597),Q1597,X1597)),0)),"")</f>
        <v/>
      </c>
      <c r="AV1597" s="113" t="str">
        <f>IF(D1597&lt;&gt;"",IF(COUNTIF($D$12:$D1597,$D1597)&gt;1,0,IF(SUM(O1597,V1597,AC1597)&gt;0,IF(AND(X1597="",OR(Q1597&lt;&gt;"",J1597&lt;&gt;"")),IF(Q1597&lt;&gt;"",Q1597,IF(J1597&lt;&gt;"",J1597,0)),IF(AND(Q1597&lt;&gt;"",J1597&lt;&gt;"",Q1597=J1597),Q1597,X1597)),0)),"")</f>
        <v/>
      </c>
      <c r="AW1597" s="113" t="str">
        <f>IF(D1597&lt;&gt;"",IF(COUNTIF($D$12:$D1597,$D1597)&gt;1,0,IF(SUM(P1597,W1597,AD1597)&gt;0,IF(AND(X1597="",OR(Q1597&lt;&gt;"",J1597&lt;&gt;"")),IF(Q1597&lt;&gt;"",Q1597,IF(J1597&lt;&gt;"",J1597,0)),IF(AND(Q1597&lt;&gt;"",J1597&lt;&gt;"",Q1597=J1597),Q1597,X1597)),0)),"")</f>
        <v/>
      </c>
      <c r="AX1597" s="68" t="str">
        <f t="shared" si="509"/>
        <v/>
      </c>
      <c r="AY1597" s="68" t="str">
        <f t="shared" si="510"/>
        <v/>
      </c>
      <c r="AZ1597" s="68" t="str">
        <f t="shared" si="511"/>
        <v/>
      </c>
      <c r="BA1597" s="68" t="str">
        <f t="shared" si="512"/>
        <v/>
      </c>
      <c r="BB1597" s="68" t="str">
        <f t="shared" si="513"/>
        <v/>
      </c>
      <c r="BC1597" s="68" t="str">
        <f t="shared" si="514"/>
        <v/>
      </c>
      <c r="BD1597" s="68" t="str">
        <f t="shared" si="515"/>
        <v/>
      </c>
      <c r="BE1597" s="62" t="str">
        <f t="shared" si="516"/>
        <v/>
      </c>
      <c r="BF1597" s="62" t="str">
        <f t="shared" si="517"/>
        <v/>
      </c>
      <c r="BG1597" s="62"/>
      <c r="BH1597" s="62" t="str">
        <f t="shared" si="518"/>
        <v/>
      </c>
      <c r="BI1597" s="62" t="str">
        <f t="shared" si="519"/>
        <v/>
      </c>
      <c r="BJ1597" s="114"/>
      <c r="BK1597" s="62" t="str">
        <f t="shared" si="520"/>
        <v/>
      </c>
      <c r="BL1597" s="62" t="str">
        <f t="shared" si="521"/>
        <v/>
      </c>
      <c r="BM1597" s="62" t="str">
        <f t="shared" si="522"/>
        <v/>
      </c>
      <c r="BN1597" s="62" t="str">
        <f t="shared" si="523"/>
        <v/>
      </c>
      <c r="BO1597" s="62" t="str">
        <f t="shared" si="524"/>
        <v/>
      </c>
      <c r="BP1597" s="62" t="str">
        <f t="shared" si="525"/>
        <v/>
      </c>
      <c r="BQ1597" s="96"/>
      <c r="BR1597" s="96"/>
      <c r="BS1597" s="96"/>
      <c r="BT1597" s="96"/>
      <c r="BU1597" s="96"/>
      <c r="BV1597" s="96"/>
      <c r="BW1597" s="96"/>
      <c r="BX1597" s="96"/>
      <c r="BY1597" s="96"/>
      <c r="BZ1597" s="96"/>
      <c r="CA1597" s="96"/>
      <c r="CB1597" s="96"/>
      <c r="CC1597" s="96"/>
      <c r="CD1597" s="96"/>
      <c r="CE1597" s="96"/>
      <c r="CF1597" s="96"/>
      <c r="CG1597" s="96"/>
      <c r="CH1597" s="96"/>
      <c r="CI1597" s="96"/>
      <c r="CJ1597" s="96"/>
      <c r="CK1597" s="96"/>
      <c r="CL1597" s="96"/>
      <c r="CM1597" s="96"/>
      <c r="CN1597" s="96"/>
      <c r="CO1597" s="96"/>
      <c r="CP1597" s="96"/>
      <c r="CQ1597" s="96"/>
      <c r="CR1597" s="96"/>
      <c r="CS1597" s="96"/>
    </row>
    <row r="1598" spans="1:97" ht="18.75" customHeight="1" x14ac:dyDescent="0.2">
      <c r="A1598" s="3">
        <f t="shared" si="526"/>
        <v>1586</v>
      </c>
      <c r="B1598" s="263"/>
      <c r="C1598" s="263"/>
      <c r="D1598" s="263"/>
      <c r="E1598" s="259"/>
      <c r="F1598" s="259"/>
      <c r="G1598" s="43"/>
      <c r="H1598" s="264"/>
      <c r="I1598" s="261"/>
      <c r="J1598" s="106"/>
      <c r="K1598" s="247"/>
      <c r="L1598" s="247"/>
      <c r="M1598" s="247"/>
      <c r="N1598" s="248" t="str">
        <f>IF(AND(K1598&lt;&gt;"",L1598&lt;&gt;"",J1598&lt;&gt;""),ROUND(MIN(IF(OR(J1598="OZZ",J1598="ZZ"),5000,17300),TRUNC(0.75*(SUMIF($D$12:$D1598,$D1598,K$12:K1598)+SUMIF($D$12:$D1598,$D1598,L$12:L1598)),2)) - SUMIF($D$12:$D1597,$D1598,N$12:N1597),2),"")</f>
        <v/>
      </c>
      <c r="O1598" s="249" t="str">
        <f>IF(AND(K1598&lt;&gt;"",L1598&lt;&gt;"",M1598&lt;&gt;"",J1598&lt;&gt;"",AH1598&lt;&gt;""),IF(OR(J1598="OZZ",J1598="ZZ"),ROUND(0-SUMIF($D$12:$D1597,$D1598,O$12:O1597),2),IF(M1598=0,0,ROUND(MIN(MIN(17300,TRUNC(0.75*(SUMIF($D$12:$D$2012,$D1598,K$12:K$2012)+SUMIF($D$12:$D$2012,$D1598,L$12:L$2012)),2)+SUMIF($D$12:$D1598,$D1598,AH$12:AH1598))-SUMIF($D$12:$D1597,$D1598,O$12:O1597)-SUMIF($D$12:$D$2012,$D1598,N$12:N$2012),AH1598),2))),"")</f>
        <v/>
      </c>
      <c r="P1598" s="250" t="str">
        <f>IF(J1598&lt;&gt;"",1000 - SUMIF($D$12:$D1597,$D1598,P$12:P1597),"")</f>
        <v/>
      </c>
      <c r="Q1598" s="106"/>
      <c r="R1598" s="247"/>
      <c r="S1598" s="247"/>
      <c r="T1598" s="247"/>
      <c r="U1598" s="248" t="str">
        <f>IF(AND(R1598&lt;&gt;"",S1598&lt;&gt;"",Q1598&lt;&gt;""),ROUND(MIN(IF(OR(Q1598="OZZ",Q1598="ZZ"),5000,17300),TRUNC(0.75*(SUMIF($D$12:$D1598,$D1598,R$12:R1598)+SUMIF($D$12:$D1598,$D1598,S$12:S1598)),2)) - SUMIF($D$12:$D1597,$D1598,U$12:U1597),2),"")</f>
        <v/>
      </c>
      <c r="V1598" s="248" t="str">
        <f>IF(AND(R1598&lt;&gt;"",S1598&lt;&gt;"",T1598&lt;&gt;"",Q1598&lt;&gt;"",AL1598&lt;&gt;""),IF(OR(Q1598="OZZ",Q1598="ZZ"),ROUND(0-SUMIF($D$12:$D1597,$D1598,V$12:V1597),2),IF(T1598=0,0,ROUND(MIN(MIN(17300,TRUNC(0.75*(SUMIF($D$12:$D$2012,$D1598,R$12:R$2012)+SUMIF($D$12:$D$2012,$D1598,S$12:S$2012)),2)+SUMIF($D$12:$D1598,$D1598,AL$12:AL1598))-SUMIF($D$12:$D1597,$D1598,V$12:V1597)-SUMIF($D$12:$D$2012,$D1598,U$12:U$2012),AL1598),2))),"")</f>
        <v/>
      </c>
      <c r="W1598" s="250" t="str">
        <f>IF(Q1598&lt;&gt;"",1000 - SUMIF($D$12:$D1597,$D1598,W$12:W1597),"")</f>
        <v/>
      </c>
      <c r="X1598" s="106"/>
      <c r="Y1598" s="247"/>
      <c r="Z1598" s="247"/>
      <c r="AA1598" s="247"/>
      <c r="AB1598" s="248" t="str">
        <f>IF(AND(Y1598&lt;&gt;"",Z1598&lt;&gt;"",X1598&lt;&gt;""),ROUND(MIN(IF(OR(X1598="OZZ",X1598="ZZ"),5000,17300),TRUNC(0.75*(SUMIF($D$12:$D1598,$D1598,Y$12:Y1598)+SUMIF($D$12:$D1598,$D1598,Z$12:Z1598)),2)) - SUMIF($D$12:$D1597,$D1598,AB$12:AB1597),2),"")</f>
        <v/>
      </c>
      <c r="AC1598" s="251" t="str">
        <f>IF(AND(Y1598&lt;&gt;"",Z1598&lt;&gt;"",AA1598&lt;&gt;"",X1598&lt;&gt;"",AP1598&lt;&gt;""),IF(OR(X1598="OZZ",X1598="ZZ"),ROUND(0-SUMIF($D$12:$D1597,$D1598,AC$12:AC1597),2),IF(AA1598=0,0,ROUND(MIN(MIN(17300,TRUNC(0.75*(SUMIF($D$12:$D$2012,$D1598,Y$12:Y$2012)+SUMIF($D$12:$D$2012,$D1598,Z$12:Z$2012)),2)+SUMIF($D$12:$D1598,$D1598,AP$12:AP1598))-SUMIF($D$12:$D1597,$D1598,AC$12:AC1597)-SUMIF($D$12:$D$2012,$D1598,AB$12:AB$2012),AP1598),2))),"")</f>
        <v/>
      </c>
      <c r="AD1598" s="250" t="str">
        <f>IF(X1598&lt;&gt;"",1000 - SUMIF($D$12:$D1597,$D1598,AD$12:AD1597),"")</f>
        <v/>
      </c>
      <c r="AE1598" s="252"/>
      <c r="AF1598" s="253"/>
      <c r="AG1598" s="254"/>
      <c r="AH1598" s="255" t="str">
        <f t="shared" si="527"/>
        <v/>
      </c>
      <c r="AI1598" s="256"/>
      <c r="AJ1598" s="253"/>
      <c r="AK1598" s="254"/>
      <c r="AL1598" s="255" t="str">
        <f t="shared" si="528"/>
        <v/>
      </c>
      <c r="AM1598" s="256"/>
      <c r="AN1598" s="253"/>
      <c r="AO1598" s="254"/>
      <c r="AP1598" s="255" t="str">
        <f t="shared" si="508"/>
        <v/>
      </c>
      <c r="AQ1598" s="68"/>
      <c r="AR1598" s="68"/>
      <c r="AS1598" s="115"/>
      <c r="AT1598" s="68"/>
      <c r="AU1598" s="113" t="str">
        <f>IF(D1598&lt;&gt; "", IF(COUNTIF($D$12:$D1598,$D1598)&gt;1,0,IF(SUM(N1598,U1598,AB1598)&gt;0,IF(AND(X1598="",OR(Q1598&lt;&gt;"",J1598&lt;&gt;"")),IF(Q1598&lt;&gt;"",Q1598,IF(J1598&lt;&gt;"",J1598,0)),IF(AND(Q1598&lt;&gt;"",J1598&lt;&gt;"",Q1598=J1598),Q1598,X1598)),0)),"")</f>
        <v/>
      </c>
      <c r="AV1598" s="113" t="str">
        <f>IF(D1598&lt;&gt;"",IF(COUNTIF($D$12:$D1598,$D1598)&gt;1,0,IF(SUM(O1598,V1598,AC1598)&gt;0,IF(AND(X1598="",OR(Q1598&lt;&gt;"",J1598&lt;&gt;"")),IF(Q1598&lt;&gt;"",Q1598,IF(J1598&lt;&gt;"",J1598,0)),IF(AND(Q1598&lt;&gt;"",J1598&lt;&gt;"",Q1598=J1598),Q1598,X1598)),0)),"")</f>
        <v/>
      </c>
      <c r="AW1598" s="113" t="str">
        <f>IF(D1598&lt;&gt;"",IF(COUNTIF($D$12:$D1598,$D1598)&gt;1,0,IF(SUM(P1598,W1598,AD1598)&gt;0,IF(AND(X1598="",OR(Q1598&lt;&gt;"",J1598&lt;&gt;"")),IF(Q1598&lt;&gt;"",Q1598,IF(J1598&lt;&gt;"",J1598,0)),IF(AND(Q1598&lt;&gt;"",J1598&lt;&gt;"",Q1598=J1598),Q1598,X1598)),0)),"")</f>
        <v/>
      </c>
      <c r="AX1598" s="68" t="str">
        <f t="shared" si="509"/>
        <v/>
      </c>
      <c r="AY1598" s="68" t="str">
        <f t="shared" si="510"/>
        <v/>
      </c>
      <c r="AZ1598" s="68" t="str">
        <f t="shared" si="511"/>
        <v/>
      </c>
      <c r="BA1598" s="68" t="str">
        <f t="shared" si="512"/>
        <v/>
      </c>
      <c r="BB1598" s="68" t="str">
        <f t="shared" si="513"/>
        <v/>
      </c>
      <c r="BC1598" s="68" t="str">
        <f t="shared" si="514"/>
        <v/>
      </c>
      <c r="BD1598" s="68" t="str">
        <f t="shared" si="515"/>
        <v/>
      </c>
      <c r="BE1598" s="62" t="str">
        <f t="shared" si="516"/>
        <v/>
      </c>
      <c r="BF1598" s="62" t="str">
        <f t="shared" si="517"/>
        <v/>
      </c>
      <c r="BG1598" s="62"/>
      <c r="BH1598" s="62" t="str">
        <f t="shared" si="518"/>
        <v/>
      </c>
      <c r="BI1598" s="62" t="str">
        <f t="shared" si="519"/>
        <v/>
      </c>
      <c r="BJ1598" s="114"/>
      <c r="BK1598" s="62" t="str">
        <f t="shared" si="520"/>
        <v/>
      </c>
      <c r="BL1598" s="62" t="str">
        <f t="shared" si="521"/>
        <v/>
      </c>
      <c r="BM1598" s="62" t="str">
        <f t="shared" si="522"/>
        <v/>
      </c>
      <c r="BN1598" s="62" t="str">
        <f t="shared" si="523"/>
        <v/>
      </c>
      <c r="BO1598" s="62" t="str">
        <f t="shared" si="524"/>
        <v/>
      </c>
      <c r="BP1598" s="62" t="str">
        <f t="shared" si="525"/>
        <v/>
      </c>
      <c r="BQ1598" s="96"/>
      <c r="BR1598" s="96"/>
      <c r="BS1598" s="96"/>
      <c r="BT1598" s="96"/>
      <c r="BU1598" s="96"/>
      <c r="BV1598" s="96"/>
      <c r="BW1598" s="96"/>
      <c r="BX1598" s="96"/>
      <c r="BY1598" s="96"/>
      <c r="BZ1598" s="96"/>
      <c r="CA1598" s="96"/>
      <c r="CB1598" s="96"/>
      <c r="CC1598" s="96"/>
      <c r="CD1598" s="96"/>
      <c r="CE1598" s="96"/>
      <c r="CF1598" s="96"/>
      <c r="CG1598" s="96"/>
      <c r="CH1598" s="96"/>
      <c r="CI1598" s="96"/>
      <c r="CJ1598" s="96"/>
      <c r="CK1598" s="96"/>
      <c r="CL1598" s="96"/>
      <c r="CM1598" s="96"/>
      <c r="CN1598" s="96"/>
      <c r="CO1598" s="96"/>
      <c r="CP1598" s="96"/>
      <c r="CQ1598" s="96"/>
      <c r="CR1598" s="96"/>
      <c r="CS1598" s="96"/>
    </row>
    <row r="1599" spans="1:97" ht="18.75" customHeight="1" x14ac:dyDescent="0.2">
      <c r="A1599" s="3">
        <f t="shared" si="526"/>
        <v>1587</v>
      </c>
      <c r="B1599" s="263"/>
      <c r="C1599" s="263"/>
      <c r="D1599" s="263"/>
      <c r="E1599" s="259"/>
      <c r="F1599" s="259"/>
      <c r="G1599" s="43"/>
      <c r="H1599" s="264"/>
      <c r="I1599" s="261"/>
      <c r="J1599" s="106"/>
      <c r="K1599" s="247"/>
      <c r="L1599" s="247"/>
      <c r="M1599" s="247"/>
      <c r="N1599" s="248" t="str">
        <f>IF(AND(K1599&lt;&gt;"",L1599&lt;&gt;"",J1599&lt;&gt;""),ROUND(MIN(IF(OR(J1599="OZZ",J1599="ZZ"),5000,17300),TRUNC(0.75*(SUMIF($D$12:$D1599,$D1599,K$12:K1599)+SUMIF($D$12:$D1599,$D1599,L$12:L1599)),2)) - SUMIF($D$12:$D1598,$D1599,N$12:N1598),2),"")</f>
        <v/>
      </c>
      <c r="O1599" s="249" t="str">
        <f>IF(AND(K1599&lt;&gt;"",L1599&lt;&gt;"",M1599&lt;&gt;"",J1599&lt;&gt;"",AH1599&lt;&gt;""),IF(OR(J1599="OZZ",J1599="ZZ"),ROUND(0-SUMIF($D$12:$D1598,$D1599,O$12:O1598),2),IF(M1599=0,0,ROUND(MIN(MIN(17300,TRUNC(0.75*(SUMIF($D$12:$D$2012,$D1599,K$12:K$2012)+SUMIF($D$12:$D$2012,$D1599,L$12:L$2012)),2)+SUMIF($D$12:$D1599,$D1599,AH$12:AH1599))-SUMIF($D$12:$D1598,$D1599,O$12:O1598)-SUMIF($D$12:$D$2012,$D1599,N$12:N$2012),AH1599),2))),"")</f>
        <v/>
      </c>
      <c r="P1599" s="250" t="str">
        <f>IF(J1599&lt;&gt;"",1000 - SUMIF($D$12:$D1598,$D1599,P$12:P1598),"")</f>
        <v/>
      </c>
      <c r="Q1599" s="106"/>
      <c r="R1599" s="247"/>
      <c r="S1599" s="247"/>
      <c r="T1599" s="247"/>
      <c r="U1599" s="248" t="str">
        <f>IF(AND(R1599&lt;&gt;"",S1599&lt;&gt;"",Q1599&lt;&gt;""),ROUND(MIN(IF(OR(Q1599="OZZ",Q1599="ZZ"),5000,17300),TRUNC(0.75*(SUMIF($D$12:$D1599,$D1599,R$12:R1599)+SUMIF($D$12:$D1599,$D1599,S$12:S1599)),2)) - SUMIF($D$12:$D1598,$D1599,U$12:U1598),2),"")</f>
        <v/>
      </c>
      <c r="V1599" s="248" t="str">
        <f>IF(AND(R1599&lt;&gt;"",S1599&lt;&gt;"",T1599&lt;&gt;"",Q1599&lt;&gt;"",AL1599&lt;&gt;""),IF(OR(Q1599="OZZ",Q1599="ZZ"),ROUND(0-SUMIF($D$12:$D1598,$D1599,V$12:V1598),2),IF(T1599=0,0,ROUND(MIN(MIN(17300,TRUNC(0.75*(SUMIF($D$12:$D$2012,$D1599,R$12:R$2012)+SUMIF($D$12:$D$2012,$D1599,S$12:S$2012)),2)+SUMIF($D$12:$D1599,$D1599,AL$12:AL1599))-SUMIF($D$12:$D1598,$D1599,V$12:V1598)-SUMIF($D$12:$D$2012,$D1599,U$12:U$2012),AL1599),2))),"")</f>
        <v/>
      </c>
      <c r="W1599" s="250" t="str">
        <f>IF(Q1599&lt;&gt;"",1000 - SUMIF($D$12:$D1598,$D1599,W$12:W1598),"")</f>
        <v/>
      </c>
      <c r="X1599" s="106"/>
      <c r="Y1599" s="247"/>
      <c r="Z1599" s="247"/>
      <c r="AA1599" s="247"/>
      <c r="AB1599" s="248" t="str">
        <f>IF(AND(Y1599&lt;&gt;"",Z1599&lt;&gt;"",X1599&lt;&gt;""),ROUND(MIN(IF(OR(X1599="OZZ",X1599="ZZ"),5000,17300),TRUNC(0.75*(SUMIF($D$12:$D1599,$D1599,Y$12:Y1599)+SUMIF($D$12:$D1599,$D1599,Z$12:Z1599)),2)) - SUMIF($D$12:$D1598,$D1599,AB$12:AB1598),2),"")</f>
        <v/>
      </c>
      <c r="AC1599" s="251" t="str">
        <f>IF(AND(Y1599&lt;&gt;"",Z1599&lt;&gt;"",AA1599&lt;&gt;"",X1599&lt;&gt;"",AP1599&lt;&gt;""),IF(OR(X1599="OZZ",X1599="ZZ"),ROUND(0-SUMIF($D$12:$D1598,$D1599,AC$12:AC1598),2),IF(AA1599=0,0,ROUND(MIN(MIN(17300,TRUNC(0.75*(SUMIF($D$12:$D$2012,$D1599,Y$12:Y$2012)+SUMIF($D$12:$D$2012,$D1599,Z$12:Z$2012)),2)+SUMIF($D$12:$D1599,$D1599,AP$12:AP1599))-SUMIF($D$12:$D1598,$D1599,AC$12:AC1598)-SUMIF($D$12:$D$2012,$D1599,AB$12:AB$2012),AP1599),2))),"")</f>
        <v/>
      </c>
      <c r="AD1599" s="250" t="str">
        <f>IF(X1599&lt;&gt;"",1000 - SUMIF($D$12:$D1598,$D1599,AD$12:AD1598),"")</f>
        <v/>
      </c>
      <c r="AE1599" s="252"/>
      <c r="AF1599" s="253"/>
      <c r="AG1599" s="254"/>
      <c r="AH1599" s="255" t="str">
        <f t="shared" si="527"/>
        <v/>
      </c>
      <c r="AI1599" s="256"/>
      <c r="AJ1599" s="253"/>
      <c r="AK1599" s="254"/>
      <c r="AL1599" s="255" t="str">
        <f t="shared" si="528"/>
        <v/>
      </c>
      <c r="AM1599" s="256"/>
      <c r="AN1599" s="253"/>
      <c r="AO1599" s="254"/>
      <c r="AP1599" s="255" t="str">
        <f t="shared" si="508"/>
        <v/>
      </c>
      <c r="AQ1599" s="68"/>
      <c r="AR1599" s="68"/>
      <c r="AS1599" s="115"/>
      <c r="AT1599" s="68"/>
      <c r="AU1599" s="113" t="str">
        <f>IF(D1599&lt;&gt; "", IF(COUNTIF($D$12:$D1599,$D1599)&gt;1,0,IF(SUM(N1599,U1599,AB1599)&gt;0,IF(AND(X1599="",OR(Q1599&lt;&gt;"",J1599&lt;&gt;"")),IF(Q1599&lt;&gt;"",Q1599,IF(J1599&lt;&gt;"",J1599,0)),IF(AND(Q1599&lt;&gt;"",J1599&lt;&gt;"",Q1599=J1599),Q1599,X1599)),0)),"")</f>
        <v/>
      </c>
      <c r="AV1599" s="113" t="str">
        <f>IF(D1599&lt;&gt;"",IF(COUNTIF($D$12:$D1599,$D1599)&gt;1,0,IF(SUM(O1599,V1599,AC1599)&gt;0,IF(AND(X1599="",OR(Q1599&lt;&gt;"",J1599&lt;&gt;"")),IF(Q1599&lt;&gt;"",Q1599,IF(J1599&lt;&gt;"",J1599,0)),IF(AND(Q1599&lt;&gt;"",J1599&lt;&gt;"",Q1599=J1599),Q1599,X1599)),0)),"")</f>
        <v/>
      </c>
      <c r="AW1599" s="113" t="str">
        <f>IF(D1599&lt;&gt;"",IF(COUNTIF($D$12:$D1599,$D1599)&gt;1,0,IF(SUM(P1599,W1599,AD1599)&gt;0,IF(AND(X1599="",OR(Q1599&lt;&gt;"",J1599&lt;&gt;"")),IF(Q1599&lt;&gt;"",Q1599,IF(J1599&lt;&gt;"",J1599,0)),IF(AND(Q1599&lt;&gt;"",J1599&lt;&gt;"",Q1599=J1599),Q1599,X1599)),0)),"")</f>
        <v/>
      </c>
      <c r="AX1599" s="68" t="str">
        <f t="shared" si="509"/>
        <v/>
      </c>
      <c r="AY1599" s="68" t="str">
        <f t="shared" si="510"/>
        <v/>
      </c>
      <c r="AZ1599" s="68" t="str">
        <f t="shared" si="511"/>
        <v/>
      </c>
      <c r="BA1599" s="68" t="str">
        <f t="shared" si="512"/>
        <v/>
      </c>
      <c r="BB1599" s="68" t="str">
        <f t="shared" si="513"/>
        <v/>
      </c>
      <c r="BC1599" s="68" t="str">
        <f t="shared" si="514"/>
        <v/>
      </c>
      <c r="BD1599" s="68" t="str">
        <f t="shared" si="515"/>
        <v/>
      </c>
      <c r="BE1599" s="62" t="str">
        <f t="shared" si="516"/>
        <v/>
      </c>
      <c r="BF1599" s="62" t="str">
        <f t="shared" si="517"/>
        <v/>
      </c>
      <c r="BG1599" s="62"/>
      <c r="BH1599" s="62" t="str">
        <f t="shared" si="518"/>
        <v/>
      </c>
      <c r="BI1599" s="62" t="str">
        <f t="shared" si="519"/>
        <v/>
      </c>
      <c r="BJ1599" s="114"/>
      <c r="BK1599" s="62" t="str">
        <f t="shared" si="520"/>
        <v/>
      </c>
      <c r="BL1599" s="62" t="str">
        <f t="shared" si="521"/>
        <v/>
      </c>
      <c r="BM1599" s="62" t="str">
        <f t="shared" si="522"/>
        <v/>
      </c>
      <c r="BN1599" s="62" t="str">
        <f t="shared" si="523"/>
        <v/>
      </c>
      <c r="BO1599" s="62" t="str">
        <f t="shared" si="524"/>
        <v/>
      </c>
      <c r="BP1599" s="62" t="str">
        <f t="shared" si="525"/>
        <v/>
      </c>
      <c r="BQ1599" s="96"/>
      <c r="BR1599" s="96"/>
      <c r="BS1599" s="96"/>
      <c r="BT1599" s="96"/>
      <c r="BU1599" s="96"/>
      <c r="BV1599" s="96"/>
      <c r="BW1599" s="96"/>
      <c r="BX1599" s="96"/>
      <c r="BY1599" s="96"/>
      <c r="BZ1599" s="96"/>
      <c r="CA1599" s="96"/>
      <c r="CB1599" s="96"/>
      <c r="CC1599" s="96"/>
      <c r="CD1599" s="96"/>
      <c r="CE1599" s="96"/>
      <c r="CF1599" s="96"/>
      <c r="CG1599" s="96"/>
      <c r="CH1599" s="96"/>
      <c r="CI1599" s="96"/>
      <c r="CJ1599" s="96"/>
      <c r="CK1599" s="96"/>
      <c r="CL1599" s="96"/>
      <c r="CM1599" s="96"/>
      <c r="CN1599" s="96"/>
      <c r="CO1599" s="96"/>
      <c r="CP1599" s="96"/>
      <c r="CQ1599" s="96"/>
      <c r="CR1599" s="96"/>
      <c r="CS1599" s="96"/>
    </row>
    <row r="1600" spans="1:97" ht="18.75" customHeight="1" x14ac:dyDescent="0.2">
      <c r="A1600" s="3">
        <f t="shared" si="526"/>
        <v>1588</v>
      </c>
      <c r="B1600" s="263"/>
      <c r="C1600" s="263"/>
      <c r="D1600" s="263"/>
      <c r="E1600" s="259"/>
      <c r="F1600" s="259"/>
      <c r="G1600" s="43"/>
      <c r="H1600" s="264"/>
      <c r="I1600" s="261"/>
      <c r="J1600" s="106"/>
      <c r="K1600" s="247"/>
      <c r="L1600" s="247"/>
      <c r="M1600" s="247"/>
      <c r="N1600" s="248" t="str">
        <f>IF(AND(K1600&lt;&gt;"",L1600&lt;&gt;"",J1600&lt;&gt;""),ROUND(MIN(IF(OR(J1600="OZZ",J1600="ZZ"),5000,17300),TRUNC(0.75*(SUMIF($D$12:$D1600,$D1600,K$12:K1600)+SUMIF($D$12:$D1600,$D1600,L$12:L1600)),2)) - SUMIF($D$12:$D1599,$D1600,N$12:N1599),2),"")</f>
        <v/>
      </c>
      <c r="O1600" s="249" t="str">
        <f>IF(AND(K1600&lt;&gt;"",L1600&lt;&gt;"",M1600&lt;&gt;"",J1600&lt;&gt;"",AH1600&lt;&gt;""),IF(OR(J1600="OZZ",J1600="ZZ"),ROUND(0-SUMIF($D$12:$D1599,$D1600,O$12:O1599),2),IF(M1600=0,0,ROUND(MIN(MIN(17300,TRUNC(0.75*(SUMIF($D$12:$D$2012,$D1600,K$12:K$2012)+SUMIF($D$12:$D$2012,$D1600,L$12:L$2012)),2)+SUMIF($D$12:$D1600,$D1600,AH$12:AH1600))-SUMIF($D$12:$D1599,$D1600,O$12:O1599)-SUMIF($D$12:$D$2012,$D1600,N$12:N$2012),AH1600),2))),"")</f>
        <v/>
      </c>
      <c r="P1600" s="250" t="str">
        <f>IF(J1600&lt;&gt;"",1000 - SUMIF($D$12:$D1599,$D1600,P$12:P1599),"")</f>
        <v/>
      </c>
      <c r="Q1600" s="106"/>
      <c r="R1600" s="247"/>
      <c r="S1600" s="247"/>
      <c r="T1600" s="247"/>
      <c r="U1600" s="248" t="str">
        <f>IF(AND(R1600&lt;&gt;"",S1600&lt;&gt;"",Q1600&lt;&gt;""),ROUND(MIN(IF(OR(Q1600="OZZ",Q1600="ZZ"),5000,17300),TRUNC(0.75*(SUMIF($D$12:$D1600,$D1600,R$12:R1600)+SUMIF($D$12:$D1600,$D1600,S$12:S1600)),2)) - SUMIF($D$12:$D1599,$D1600,U$12:U1599),2),"")</f>
        <v/>
      </c>
      <c r="V1600" s="248" t="str">
        <f>IF(AND(R1600&lt;&gt;"",S1600&lt;&gt;"",T1600&lt;&gt;"",Q1600&lt;&gt;"",AL1600&lt;&gt;""),IF(OR(Q1600="OZZ",Q1600="ZZ"),ROUND(0-SUMIF($D$12:$D1599,$D1600,V$12:V1599),2),IF(T1600=0,0,ROUND(MIN(MIN(17300,TRUNC(0.75*(SUMIF($D$12:$D$2012,$D1600,R$12:R$2012)+SUMIF($D$12:$D$2012,$D1600,S$12:S$2012)),2)+SUMIF($D$12:$D1600,$D1600,AL$12:AL1600))-SUMIF($D$12:$D1599,$D1600,V$12:V1599)-SUMIF($D$12:$D$2012,$D1600,U$12:U$2012),AL1600),2))),"")</f>
        <v/>
      </c>
      <c r="W1600" s="250" t="str">
        <f>IF(Q1600&lt;&gt;"",1000 - SUMIF($D$12:$D1599,$D1600,W$12:W1599),"")</f>
        <v/>
      </c>
      <c r="X1600" s="106"/>
      <c r="Y1600" s="247"/>
      <c r="Z1600" s="247"/>
      <c r="AA1600" s="247"/>
      <c r="AB1600" s="248" t="str">
        <f>IF(AND(Y1600&lt;&gt;"",Z1600&lt;&gt;"",X1600&lt;&gt;""),ROUND(MIN(IF(OR(X1600="OZZ",X1600="ZZ"),5000,17300),TRUNC(0.75*(SUMIF($D$12:$D1600,$D1600,Y$12:Y1600)+SUMIF($D$12:$D1600,$D1600,Z$12:Z1600)),2)) - SUMIF($D$12:$D1599,$D1600,AB$12:AB1599),2),"")</f>
        <v/>
      </c>
      <c r="AC1600" s="251" t="str">
        <f>IF(AND(Y1600&lt;&gt;"",Z1600&lt;&gt;"",AA1600&lt;&gt;"",X1600&lt;&gt;"",AP1600&lt;&gt;""),IF(OR(X1600="OZZ",X1600="ZZ"),ROUND(0-SUMIF($D$12:$D1599,$D1600,AC$12:AC1599),2),IF(AA1600=0,0,ROUND(MIN(MIN(17300,TRUNC(0.75*(SUMIF($D$12:$D$2012,$D1600,Y$12:Y$2012)+SUMIF($D$12:$D$2012,$D1600,Z$12:Z$2012)),2)+SUMIF($D$12:$D1600,$D1600,AP$12:AP1600))-SUMIF($D$12:$D1599,$D1600,AC$12:AC1599)-SUMIF($D$12:$D$2012,$D1600,AB$12:AB$2012),AP1600),2))),"")</f>
        <v/>
      </c>
      <c r="AD1600" s="250" t="str">
        <f>IF(X1600&lt;&gt;"",1000 - SUMIF($D$12:$D1599,$D1600,AD$12:AD1599),"")</f>
        <v/>
      </c>
      <c r="AE1600" s="252"/>
      <c r="AF1600" s="253"/>
      <c r="AG1600" s="254"/>
      <c r="AH1600" s="255" t="str">
        <f t="shared" si="527"/>
        <v/>
      </c>
      <c r="AI1600" s="256"/>
      <c r="AJ1600" s="253"/>
      <c r="AK1600" s="254"/>
      <c r="AL1600" s="255" t="str">
        <f t="shared" si="528"/>
        <v/>
      </c>
      <c r="AM1600" s="256"/>
      <c r="AN1600" s="253"/>
      <c r="AO1600" s="254"/>
      <c r="AP1600" s="255" t="str">
        <f t="shared" si="508"/>
        <v/>
      </c>
      <c r="AQ1600" s="68"/>
      <c r="AR1600" s="68"/>
      <c r="AS1600" s="115"/>
      <c r="AT1600" s="68"/>
      <c r="AU1600" s="113" t="str">
        <f>IF(D1600&lt;&gt; "", IF(COUNTIF($D$12:$D1600,$D1600)&gt;1,0,IF(SUM(N1600,U1600,AB1600)&gt;0,IF(AND(X1600="",OR(Q1600&lt;&gt;"",J1600&lt;&gt;"")),IF(Q1600&lt;&gt;"",Q1600,IF(J1600&lt;&gt;"",J1600,0)),IF(AND(Q1600&lt;&gt;"",J1600&lt;&gt;"",Q1600=J1600),Q1600,X1600)),0)),"")</f>
        <v/>
      </c>
      <c r="AV1600" s="113" t="str">
        <f>IF(D1600&lt;&gt;"",IF(COUNTIF($D$12:$D1600,$D1600)&gt;1,0,IF(SUM(O1600,V1600,AC1600)&gt;0,IF(AND(X1600="",OR(Q1600&lt;&gt;"",J1600&lt;&gt;"")),IF(Q1600&lt;&gt;"",Q1600,IF(J1600&lt;&gt;"",J1600,0)),IF(AND(Q1600&lt;&gt;"",J1600&lt;&gt;"",Q1600=J1600),Q1600,X1600)),0)),"")</f>
        <v/>
      </c>
      <c r="AW1600" s="113" t="str">
        <f>IF(D1600&lt;&gt;"",IF(COUNTIF($D$12:$D1600,$D1600)&gt;1,0,IF(SUM(P1600,W1600,AD1600)&gt;0,IF(AND(X1600="",OR(Q1600&lt;&gt;"",J1600&lt;&gt;"")),IF(Q1600&lt;&gt;"",Q1600,IF(J1600&lt;&gt;"",J1600,0)),IF(AND(Q1600&lt;&gt;"",J1600&lt;&gt;"",Q1600=J1600),Q1600,X1600)),0)),"")</f>
        <v/>
      </c>
      <c r="AX1600" s="68" t="str">
        <f t="shared" si="509"/>
        <v/>
      </c>
      <c r="AY1600" s="68" t="str">
        <f t="shared" si="510"/>
        <v/>
      </c>
      <c r="AZ1600" s="68" t="str">
        <f t="shared" si="511"/>
        <v/>
      </c>
      <c r="BA1600" s="68" t="str">
        <f t="shared" si="512"/>
        <v/>
      </c>
      <c r="BB1600" s="68" t="str">
        <f t="shared" si="513"/>
        <v/>
      </c>
      <c r="BC1600" s="68" t="str">
        <f t="shared" si="514"/>
        <v/>
      </c>
      <c r="BD1600" s="68" t="str">
        <f t="shared" si="515"/>
        <v/>
      </c>
      <c r="BE1600" s="62" t="str">
        <f t="shared" si="516"/>
        <v/>
      </c>
      <c r="BF1600" s="62" t="str">
        <f t="shared" si="517"/>
        <v/>
      </c>
      <c r="BG1600" s="62"/>
      <c r="BH1600" s="62" t="str">
        <f t="shared" si="518"/>
        <v/>
      </c>
      <c r="BI1600" s="62" t="str">
        <f t="shared" si="519"/>
        <v/>
      </c>
      <c r="BJ1600" s="114"/>
      <c r="BK1600" s="62" t="str">
        <f t="shared" si="520"/>
        <v/>
      </c>
      <c r="BL1600" s="62" t="str">
        <f t="shared" si="521"/>
        <v/>
      </c>
      <c r="BM1600" s="62" t="str">
        <f t="shared" si="522"/>
        <v/>
      </c>
      <c r="BN1600" s="62" t="str">
        <f t="shared" si="523"/>
        <v/>
      </c>
      <c r="BO1600" s="62" t="str">
        <f t="shared" si="524"/>
        <v/>
      </c>
      <c r="BP1600" s="62" t="str">
        <f t="shared" si="525"/>
        <v/>
      </c>
      <c r="BQ1600" s="96"/>
      <c r="BR1600" s="96"/>
      <c r="BS1600" s="96"/>
      <c r="BT1600" s="96"/>
      <c r="BU1600" s="96"/>
      <c r="BV1600" s="96"/>
      <c r="BW1600" s="96"/>
      <c r="BX1600" s="96"/>
      <c r="BY1600" s="96"/>
      <c r="BZ1600" s="96"/>
      <c r="CA1600" s="96"/>
      <c r="CB1600" s="96"/>
      <c r="CC1600" s="96"/>
      <c r="CD1600" s="96"/>
      <c r="CE1600" s="96"/>
      <c r="CF1600" s="96"/>
      <c r="CG1600" s="96"/>
      <c r="CH1600" s="96"/>
      <c r="CI1600" s="96"/>
      <c r="CJ1600" s="96"/>
      <c r="CK1600" s="96"/>
      <c r="CL1600" s="96"/>
      <c r="CM1600" s="96"/>
      <c r="CN1600" s="96"/>
      <c r="CO1600" s="96"/>
      <c r="CP1600" s="96"/>
      <c r="CQ1600" s="96"/>
      <c r="CR1600" s="96"/>
      <c r="CS1600" s="96"/>
    </row>
    <row r="1601" spans="1:97" ht="18.75" customHeight="1" x14ac:dyDescent="0.2">
      <c r="A1601" s="3">
        <f t="shared" si="526"/>
        <v>1589</v>
      </c>
      <c r="B1601" s="263"/>
      <c r="C1601" s="263"/>
      <c r="D1601" s="263"/>
      <c r="E1601" s="259"/>
      <c r="F1601" s="259"/>
      <c r="G1601" s="43"/>
      <c r="H1601" s="264"/>
      <c r="I1601" s="261"/>
      <c r="J1601" s="106"/>
      <c r="K1601" s="247"/>
      <c r="L1601" s="247"/>
      <c r="M1601" s="247"/>
      <c r="N1601" s="248" t="str">
        <f>IF(AND(K1601&lt;&gt;"",L1601&lt;&gt;"",J1601&lt;&gt;""),ROUND(MIN(IF(OR(J1601="OZZ",J1601="ZZ"),5000,17300),TRUNC(0.75*(SUMIF($D$12:$D1601,$D1601,K$12:K1601)+SUMIF($D$12:$D1601,$D1601,L$12:L1601)),2)) - SUMIF($D$12:$D1600,$D1601,N$12:N1600),2),"")</f>
        <v/>
      </c>
      <c r="O1601" s="249" t="str">
        <f>IF(AND(K1601&lt;&gt;"",L1601&lt;&gt;"",M1601&lt;&gt;"",J1601&lt;&gt;"",AH1601&lt;&gt;""),IF(OR(J1601="OZZ",J1601="ZZ"),ROUND(0-SUMIF($D$12:$D1600,$D1601,O$12:O1600),2),IF(M1601=0,0,ROUND(MIN(MIN(17300,TRUNC(0.75*(SUMIF($D$12:$D$2012,$D1601,K$12:K$2012)+SUMIF($D$12:$D$2012,$D1601,L$12:L$2012)),2)+SUMIF($D$12:$D1601,$D1601,AH$12:AH1601))-SUMIF($D$12:$D1600,$D1601,O$12:O1600)-SUMIF($D$12:$D$2012,$D1601,N$12:N$2012),AH1601),2))),"")</f>
        <v/>
      </c>
      <c r="P1601" s="250" t="str">
        <f>IF(J1601&lt;&gt;"",1000 - SUMIF($D$12:$D1600,$D1601,P$12:P1600),"")</f>
        <v/>
      </c>
      <c r="Q1601" s="106"/>
      <c r="R1601" s="247"/>
      <c r="S1601" s="247"/>
      <c r="T1601" s="247"/>
      <c r="U1601" s="248" t="str">
        <f>IF(AND(R1601&lt;&gt;"",S1601&lt;&gt;"",Q1601&lt;&gt;""),ROUND(MIN(IF(OR(Q1601="OZZ",Q1601="ZZ"),5000,17300),TRUNC(0.75*(SUMIF($D$12:$D1601,$D1601,R$12:R1601)+SUMIF($D$12:$D1601,$D1601,S$12:S1601)),2)) - SUMIF($D$12:$D1600,$D1601,U$12:U1600),2),"")</f>
        <v/>
      </c>
      <c r="V1601" s="248" t="str">
        <f>IF(AND(R1601&lt;&gt;"",S1601&lt;&gt;"",T1601&lt;&gt;"",Q1601&lt;&gt;"",AL1601&lt;&gt;""),IF(OR(Q1601="OZZ",Q1601="ZZ"),ROUND(0-SUMIF($D$12:$D1600,$D1601,V$12:V1600),2),IF(T1601=0,0,ROUND(MIN(MIN(17300,TRUNC(0.75*(SUMIF($D$12:$D$2012,$D1601,R$12:R$2012)+SUMIF($D$12:$D$2012,$D1601,S$12:S$2012)),2)+SUMIF($D$12:$D1601,$D1601,AL$12:AL1601))-SUMIF($D$12:$D1600,$D1601,V$12:V1600)-SUMIF($D$12:$D$2012,$D1601,U$12:U$2012),AL1601),2))),"")</f>
        <v/>
      </c>
      <c r="W1601" s="250" t="str">
        <f>IF(Q1601&lt;&gt;"",1000 - SUMIF($D$12:$D1600,$D1601,W$12:W1600),"")</f>
        <v/>
      </c>
      <c r="X1601" s="106"/>
      <c r="Y1601" s="247"/>
      <c r="Z1601" s="247"/>
      <c r="AA1601" s="247"/>
      <c r="AB1601" s="248" t="str">
        <f>IF(AND(Y1601&lt;&gt;"",Z1601&lt;&gt;"",X1601&lt;&gt;""),ROUND(MIN(IF(OR(X1601="OZZ",X1601="ZZ"),5000,17300),TRUNC(0.75*(SUMIF($D$12:$D1601,$D1601,Y$12:Y1601)+SUMIF($D$12:$D1601,$D1601,Z$12:Z1601)),2)) - SUMIF($D$12:$D1600,$D1601,AB$12:AB1600),2),"")</f>
        <v/>
      </c>
      <c r="AC1601" s="251" t="str">
        <f>IF(AND(Y1601&lt;&gt;"",Z1601&lt;&gt;"",AA1601&lt;&gt;"",X1601&lt;&gt;"",AP1601&lt;&gt;""),IF(OR(X1601="OZZ",X1601="ZZ"),ROUND(0-SUMIF($D$12:$D1600,$D1601,AC$12:AC1600),2),IF(AA1601=0,0,ROUND(MIN(MIN(17300,TRUNC(0.75*(SUMIF($D$12:$D$2012,$D1601,Y$12:Y$2012)+SUMIF($D$12:$D$2012,$D1601,Z$12:Z$2012)),2)+SUMIF($D$12:$D1601,$D1601,AP$12:AP1601))-SUMIF($D$12:$D1600,$D1601,AC$12:AC1600)-SUMIF($D$12:$D$2012,$D1601,AB$12:AB$2012),AP1601),2))),"")</f>
        <v/>
      </c>
      <c r="AD1601" s="250" t="str">
        <f>IF(X1601&lt;&gt;"",1000 - SUMIF($D$12:$D1600,$D1601,AD$12:AD1600),"")</f>
        <v/>
      </c>
      <c r="AE1601" s="252"/>
      <c r="AF1601" s="253"/>
      <c r="AG1601" s="254"/>
      <c r="AH1601" s="255" t="str">
        <f t="shared" si="527"/>
        <v/>
      </c>
      <c r="AI1601" s="256"/>
      <c r="AJ1601" s="253"/>
      <c r="AK1601" s="254"/>
      <c r="AL1601" s="255" t="str">
        <f t="shared" si="528"/>
        <v/>
      </c>
      <c r="AM1601" s="256"/>
      <c r="AN1601" s="253"/>
      <c r="AO1601" s="254"/>
      <c r="AP1601" s="255" t="str">
        <f t="shared" si="508"/>
        <v/>
      </c>
      <c r="AQ1601" s="68"/>
      <c r="AR1601" s="68"/>
      <c r="AS1601" s="115"/>
      <c r="AT1601" s="68"/>
      <c r="AU1601" s="113" t="str">
        <f>IF(D1601&lt;&gt; "", IF(COUNTIF($D$12:$D1601,$D1601)&gt;1,0,IF(SUM(N1601,U1601,AB1601)&gt;0,IF(AND(X1601="",OR(Q1601&lt;&gt;"",J1601&lt;&gt;"")),IF(Q1601&lt;&gt;"",Q1601,IF(J1601&lt;&gt;"",J1601,0)),IF(AND(Q1601&lt;&gt;"",J1601&lt;&gt;"",Q1601=J1601),Q1601,X1601)),0)),"")</f>
        <v/>
      </c>
      <c r="AV1601" s="113" t="str">
        <f>IF(D1601&lt;&gt;"",IF(COUNTIF($D$12:$D1601,$D1601)&gt;1,0,IF(SUM(O1601,V1601,AC1601)&gt;0,IF(AND(X1601="",OR(Q1601&lt;&gt;"",J1601&lt;&gt;"")),IF(Q1601&lt;&gt;"",Q1601,IF(J1601&lt;&gt;"",J1601,0)),IF(AND(Q1601&lt;&gt;"",J1601&lt;&gt;"",Q1601=J1601),Q1601,X1601)),0)),"")</f>
        <v/>
      </c>
      <c r="AW1601" s="113" t="str">
        <f>IF(D1601&lt;&gt;"",IF(COUNTIF($D$12:$D1601,$D1601)&gt;1,0,IF(SUM(P1601,W1601,AD1601)&gt;0,IF(AND(X1601="",OR(Q1601&lt;&gt;"",J1601&lt;&gt;"")),IF(Q1601&lt;&gt;"",Q1601,IF(J1601&lt;&gt;"",J1601,0)),IF(AND(Q1601&lt;&gt;"",J1601&lt;&gt;"",Q1601=J1601),Q1601,X1601)),0)),"")</f>
        <v/>
      </c>
      <c r="AX1601" s="68" t="str">
        <f t="shared" si="509"/>
        <v/>
      </c>
      <c r="AY1601" s="68" t="str">
        <f t="shared" si="510"/>
        <v/>
      </c>
      <c r="AZ1601" s="68" t="str">
        <f t="shared" si="511"/>
        <v/>
      </c>
      <c r="BA1601" s="68" t="str">
        <f t="shared" si="512"/>
        <v/>
      </c>
      <c r="BB1601" s="68" t="str">
        <f t="shared" si="513"/>
        <v/>
      </c>
      <c r="BC1601" s="68" t="str">
        <f t="shared" si="514"/>
        <v/>
      </c>
      <c r="BD1601" s="68" t="str">
        <f t="shared" si="515"/>
        <v/>
      </c>
      <c r="BE1601" s="62" t="str">
        <f t="shared" si="516"/>
        <v/>
      </c>
      <c r="BF1601" s="62" t="str">
        <f t="shared" si="517"/>
        <v/>
      </c>
      <c r="BG1601" s="62"/>
      <c r="BH1601" s="62" t="str">
        <f t="shared" si="518"/>
        <v/>
      </c>
      <c r="BI1601" s="62" t="str">
        <f t="shared" si="519"/>
        <v/>
      </c>
      <c r="BJ1601" s="114"/>
      <c r="BK1601" s="62" t="str">
        <f t="shared" si="520"/>
        <v/>
      </c>
      <c r="BL1601" s="62" t="str">
        <f t="shared" si="521"/>
        <v/>
      </c>
      <c r="BM1601" s="62" t="str">
        <f t="shared" si="522"/>
        <v/>
      </c>
      <c r="BN1601" s="62" t="str">
        <f t="shared" si="523"/>
        <v/>
      </c>
      <c r="BO1601" s="62" t="str">
        <f t="shared" si="524"/>
        <v/>
      </c>
      <c r="BP1601" s="62" t="str">
        <f t="shared" si="525"/>
        <v/>
      </c>
      <c r="BQ1601" s="96"/>
      <c r="BR1601" s="96"/>
      <c r="BS1601" s="96"/>
      <c r="BT1601" s="96"/>
      <c r="BU1601" s="96"/>
      <c r="BV1601" s="96"/>
      <c r="BW1601" s="96"/>
      <c r="BX1601" s="96"/>
      <c r="BY1601" s="96"/>
      <c r="BZ1601" s="96"/>
      <c r="CA1601" s="96"/>
      <c r="CB1601" s="96"/>
      <c r="CC1601" s="96"/>
      <c r="CD1601" s="96"/>
      <c r="CE1601" s="96"/>
      <c r="CF1601" s="96"/>
      <c r="CG1601" s="96"/>
      <c r="CH1601" s="96"/>
      <c r="CI1601" s="96"/>
      <c r="CJ1601" s="96"/>
      <c r="CK1601" s="96"/>
      <c r="CL1601" s="96"/>
      <c r="CM1601" s="96"/>
      <c r="CN1601" s="96"/>
      <c r="CO1601" s="96"/>
      <c r="CP1601" s="96"/>
      <c r="CQ1601" s="96"/>
      <c r="CR1601" s="96"/>
      <c r="CS1601" s="96"/>
    </row>
    <row r="1602" spans="1:97" ht="18.75" customHeight="1" x14ac:dyDescent="0.2">
      <c r="A1602" s="3">
        <f t="shared" si="526"/>
        <v>1590</v>
      </c>
      <c r="B1602" s="263"/>
      <c r="C1602" s="263"/>
      <c r="D1602" s="263"/>
      <c r="E1602" s="259"/>
      <c r="F1602" s="259"/>
      <c r="G1602" s="43"/>
      <c r="H1602" s="264"/>
      <c r="I1602" s="261"/>
      <c r="J1602" s="106"/>
      <c r="K1602" s="247"/>
      <c r="L1602" s="247"/>
      <c r="M1602" s="247"/>
      <c r="N1602" s="248" t="str">
        <f>IF(AND(K1602&lt;&gt;"",L1602&lt;&gt;"",J1602&lt;&gt;""),ROUND(MIN(IF(OR(J1602="OZZ",J1602="ZZ"),5000,17300),TRUNC(0.75*(SUMIF($D$12:$D1602,$D1602,K$12:K1602)+SUMIF($D$12:$D1602,$D1602,L$12:L1602)),2)) - SUMIF($D$12:$D1601,$D1602,N$12:N1601),2),"")</f>
        <v/>
      </c>
      <c r="O1602" s="249" t="str">
        <f>IF(AND(K1602&lt;&gt;"",L1602&lt;&gt;"",M1602&lt;&gt;"",J1602&lt;&gt;"",AH1602&lt;&gt;""),IF(OR(J1602="OZZ",J1602="ZZ"),ROUND(0-SUMIF($D$12:$D1601,$D1602,O$12:O1601),2),IF(M1602=0,0,ROUND(MIN(MIN(17300,TRUNC(0.75*(SUMIF($D$12:$D$2012,$D1602,K$12:K$2012)+SUMIF($D$12:$D$2012,$D1602,L$12:L$2012)),2)+SUMIF($D$12:$D1602,$D1602,AH$12:AH1602))-SUMIF($D$12:$D1601,$D1602,O$12:O1601)-SUMIF($D$12:$D$2012,$D1602,N$12:N$2012),AH1602),2))),"")</f>
        <v/>
      </c>
      <c r="P1602" s="250" t="str">
        <f>IF(J1602&lt;&gt;"",1000 - SUMIF($D$12:$D1601,$D1602,P$12:P1601),"")</f>
        <v/>
      </c>
      <c r="Q1602" s="106"/>
      <c r="R1602" s="247"/>
      <c r="S1602" s="247"/>
      <c r="T1602" s="247"/>
      <c r="U1602" s="248" t="str">
        <f>IF(AND(R1602&lt;&gt;"",S1602&lt;&gt;"",Q1602&lt;&gt;""),ROUND(MIN(IF(OR(Q1602="OZZ",Q1602="ZZ"),5000,17300),TRUNC(0.75*(SUMIF($D$12:$D1602,$D1602,R$12:R1602)+SUMIF($D$12:$D1602,$D1602,S$12:S1602)),2)) - SUMIF($D$12:$D1601,$D1602,U$12:U1601),2),"")</f>
        <v/>
      </c>
      <c r="V1602" s="248" t="str">
        <f>IF(AND(R1602&lt;&gt;"",S1602&lt;&gt;"",T1602&lt;&gt;"",Q1602&lt;&gt;"",AL1602&lt;&gt;""),IF(OR(Q1602="OZZ",Q1602="ZZ"),ROUND(0-SUMIF($D$12:$D1601,$D1602,V$12:V1601),2),IF(T1602=0,0,ROUND(MIN(MIN(17300,TRUNC(0.75*(SUMIF($D$12:$D$2012,$D1602,R$12:R$2012)+SUMIF($D$12:$D$2012,$D1602,S$12:S$2012)),2)+SUMIF($D$12:$D1602,$D1602,AL$12:AL1602))-SUMIF($D$12:$D1601,$D1602,V$12:V1601)-SUMIF($D$12:$D$2012,$D1602,U$12:U$2012),AL1602),2))),"")</f>
        <v/>
      </c>
      <c r="W1602" s="250" t="str">
        <f>IF(Q1602&lt;&gt;"",1000 - SUMIF($D$12:$D1601,$D1602,W$12:W1601),"")</f>
        <v/>
      </c>
      <c r="X1602" s="106"/>
      <c r="Y1602" s="247"/>
      <c r="Z1602" s="247"/>
      <c r="AA1602" s="247"/>
      <c r="AB1602" s="248" t="str">
        <f>IF(AND(Y1602&lt;&gt;"",Z1602&lt;&gt;"",X1602&lt;&gt;""),ROUND(MIN(IF(OR(X1602="OZZ",X1602="ZZ"),5000,17300),TRUNC(0.75*(SUMIF($D$12:$D1602,$D1602,Y$12:Y1602)+SUMIF($D$12:$D1602,$D1602,Z$12:Z1602)),2)) - SUMIF($D$12:$D1601,$D1602,AB$12:AB1601),2),"")</f>
        <v/>
      </c>
      <c r="AC1602" s="251" t="str">
        <f>IF(AND(Y1602&lt;&gt;"",Z1602&lt;&gt;"",AA1602&lt;&gt;"",X1602&lt;&gt;"",AP1602&lt;&gt;""),IF(OR(X1602="OZZ",X1602="ZZ"),ROUND(0-SUMIF($D$12:$D1601,$D1602,AC$12:AC1601),2),IF(AA1602=0,0,ROUND(MIN(MIN(17300,TRUNC(0.75*(SUMIF($D$12:$D$2012,$D1602,Y$12:Y$2012)+SUMIF($D$12:$D$2012,$D1602,Z$12:Z$2012)),2)+SUMIF($D$12:$D1602,$D1602,AP$12:AP1602))-SUMIF($D$12:$D1601,$D1602,AC$12:AC1601)-SUMIF($D$12:$D$2012,$D1602,AB$12:AB$2012),AP1602),2))),"")</f>
        <v/>
      </c>
      <c r="AD1602" s="250" t="str">
        <f>IF(X1602&lt;&gt;"",1000 - SUMIF($D$12:$D1601,$D1602,AD$12:AD1601),"")</f>
        <v/>
      </c>
      <c r="AE1602" s="252"/>
      <c r="AF1602" s="253"/>
      <c r="AG1602" s="254"/>
      <c r="AH1602" s="255" t="str">
        <f t="shared" si="527"/>
        <v/>
      </c>
      <c r="AI1602" s="256"/>
      <c r="AJ1602" s="253"/>
      <c r="AK1602" s="254"/>
      <c r="AL1602" s="255" t="str">
        <f t="shared" si="528"/>
        <v/>
      </c>
      <c r="AM1602" s="256"/>
      <c r="AN1602" s="253"/>
      <c r="AO1602" s="254"/>
      <c r="AP1602" s="255" t="str">
        <f t="shared" si="508"/>
        <v/>
      </c>
      <c r="AQ1602" s="68"/>
      <c r="AR1602" s="68"/>
      <c r="AS1602" s="115"/>
      <c r="AT1602" s="68"/>
      <c r="AU1602" s="113" t="str">
        <f>IF(D1602&lt;&gt; "", IF(COUNTIF($D$12:$D1602,$D1602)&gt;1,0,IF(SUM(N1602,U1602,AB1602)&gt;0,IF(AND(X1602="",OR(Q1602&lt;&gt;"",J1602&lt;&gt;"")),IF(Q1602&lt;&gt;"",Q1602,IF(J1602&lt;&gt;"",J1602,0)),IF(AND(Q1602&lt;&gt;"",J1602&lt;&gt;"",Q1602=J1602),Q1602,X1602)),0)),"")</f>
        <v/>
      </c>
      <c r="AV1602" s="113" t="str">
        <f>IF(D1602&lt;&gt;"",IF(COUNTIF($D$12:$D1602,$D1602)&gt;1,0,IF(SUM(O1602,V1602,AC1602)&gt;0,IF(AND(X1602="",OR(Q1602&lt;&gt;"",J1602&lt;&gt;"")),IF(Q1602&lt;&gt;"",Q1602,IF(J1602&lt;&gt;"",J1602,0)),IF(AND(Q1602&lt;&gt;"",J1602&lt;&gt;"",Q1602=J1602),Q1602,X1602)),0)),"")</f>
        <v/>
      </c>
      <c r="AW1602" s="113" t="str">
        <f>IF(D1602&lt;&gt;"",IF(COUNTIF($D$12:$D1602,$D1602)&gt;1,0,IF(SUM(P1602,W1602,AD1602)&gt;0,IF(AND(X1602="",OR(Q1602&lt;&gt;"",J1602&lt;&gt;"")),IF(Q1602&lt;&gt;"",Q1602,IF(J1602&lt;&gt;"",J1602,0)),IF(AND(Q1602&lt;&gt;"",J1602&lt;&gt;"",Q1602=J1602),Q1602,X1602)),0)),"")</f>
        <v/>
      </c>
      <c r="AX1602" s="68" t="str">
        <f t="shared" si="509"/>
        <v/>
      </c>
      <c r="AY1602" s="68" t="str">
        <f t="shared" si="510"/>
        <v/>
      </c>
      <c r="AZ1602" s="68" t="str">
        <f t="shared" si="511"/>
        <v/>
      </c>
      <c r="BA1602" s="68" t="str">
        <f t="shared" si="512"/>
        <v/>
      </c>
      <c r="BB1602" s="68" t="str">
        <f t="shared" si="513"/>
        <v/>
      </c>
      <c r="BC1602" s="68" t="str">
        <f t="shared" si="514"/>
        <v/>
      </c>
      <c r="BD1602" s="68" t="str">
        <f t="shared" si="515"/>
        <v/>
      </c>
      <c r="BE1602" s="62" t="str">
        <f t="shared" si="516"/>
        <v/>
      </c>
      <c r="BF1602" s="62" t="str">
        <f t="shared" si="517"/>
        <v/>
      </c>
      <c r="BG1602" s="62"/>
      <c r="BH1602" s="62" t="str">
        <f t="shared" si="518"/>
        <v/>
      </c>
      <c r="BI1602" s="62" t="str">
        <f t="shared" si="519"/>
        <v/>
      </c>
      <c r="BJ1602" s="114"/>
      <c r="BK1602" s="62" t="str">
        <f t="shared" si="520"/>
        <v/>
      </c>
      <c r="BL1602" s="62" t="str">
        <f t="shared" si="521"/>
        <v/>
      </c>
      <c r="BM1602" s="62" t="str">
        <f t="shared" si="522"/>
        <v/>
      </c>
      <c r="BN1602" s="62" t="str">
        <f t="shared" si="523"/>
        <v/>
      </c>
      <c r="BO1602" s="62" t="str">
        <f t="shared" si="524"/>
        <v/>
      </c>
      <c r="BP1602" s="62" t="str">
        <f t="shared" si="525"/>
        <v/>
      </c>
      <c r="BQ1602" s="96"/>
      <c r="BR1602" s="96"/>
      <c r="BS1602" s="96"/>
      <c r="BT1602" s="96"/>
      <c r="BU1602" s="96"/>
      <c r="BV1602" s="96"/>
      <c r="BW1602" s="96"/>
      <c r="BX1602" s="96"/>
      <c r="BY1602" s="96"/>
      <c r="BZ1602" s="96"/>
      <c r="CA1602" s="96"/>
      <c r="CB1602" s="96"/>
      <c r="CC1602" s="96"/>
      <c r="CD1602" s="96"/>
      <c r="CE1602" s="96"/>
      <c r="CF1602" s="96"/>
      <c r="CG1602" s="96"/>
      <c r="CH1602" s="96"/>
      <c r="CI1602" s="96"/>
      <c r="CJ1602" s="96"/>
      <c r="CK1602" s="96"/>
      <c r="CL1602" s="96"/>
      <c r="CM1602" s="96"/>
      <c r="CN1602" s="96"/>
      <c r="CO1602" s="96"/>
      <c r="CP1602" s="96"/>
      <c r="CQ1602" s="96"/>
      <c r="CR1602" s="96"/>
      <c r="CS1602" s="96"/>
    </row>
    <row r="1603" spans="1:97" ht="18.75" customHeight="1" x14ac:dyDescent="0.2">
      <c r="A1603" s="3">
        <f t="shared" si="526"/>
        <v>1591</v>
      </c>
      <c r="B1603" s="263"/>
      <c r="C1603" s="263"/>
      <c r="D1603" s="263"/>
      <c r="E1603" s="259"/>
      <c r="F1603" s="259"/>
      <c r="G1603" s="43"/>
      <c r="H1603" s="264"/>
      <c r="I1603" s="261"/>
      <c r="J1603" s="106"/>
      <c r="K1603" s="247"/>
      <c r="L1603" s="247"/>
      <c r="M1603" s="247"/>
      <c r="N1603" s="248" t="str">
        <f>IF(AND(K1603&lt;&gt;"",L1603&lt;&gt;"",J1603&lt;&gt;""),ROUND(MIN(IF(OR(J1603="OZZ",J1603="ZZ"),5000,17300),TRUNC(0.75*(SUMIF($D$12:$D1603,$D1603,K$12:K1603)+SUMIF($D$12:$D1603,$D1603,L$12:L1603)),2)) - SUMIF($D$12:$D1602,$D1603,N$12:N1602),2),"")</f>
        <v/>
      </c>
      <c r="O1603" s="249" t="str">
        <f>IF(AND(K1603&lt;&gt;"",L1603&lt;&gt;"",M1603&lt;&gt;"",J1603&lt;&gt;"",AH1603&lt;&gt;""),IF(OR(J1603="OZZ",J1603="ZZ"),ROUND(0-SUMIF($D$12:$D1602,$D1603,O$12:O1602),2),IF(M1603=0,0,ROUND(MIN(MIN(17300,TRUNC(0.75*(SUMIF($D$12:$D$2012,$D1603,K$12:K$2012)+SUMIF($D$12:$D$2012,$D1603,L$12:L$2012)),2)+SUMIF($D$12:$D1603,$D1603,AH$12:AH1603))-SUMIF($D$12:$D1602,$D1603,O$12:O1602)-SUMIF($D$12:$D$2012,$D1603,N$12:N$2012),AH1603),2))),"")</f>
        <v/>
      </c>
      <c r="P1603" s="250" t="str">
        <f>IF(J1603&lt;&gt;"",1000 - SUMIF($D$12:$D1602,$D1603,P$12:P1602),"")</f>
        <v/>
      </c>
      <c r="Q1603" s="106"/>
      <c r="R1603" s="247"/>
      <c r="S1603" s="247"/>
      <c r="T1603" s="247"/>
      <c r="U1603" s="248" t="str">
        <f>IF(AND(R1603&lt;&gt;"",S1603&lt;&gt;"",Q1603&lt;&gt;""),ROUND(MIN(IF(OR(Q1603="OZZ",Q1603="ZZ"),5000,17300),TRUNC(0.75*(SUMIF($D$12:$D1603,$D1603,R$12:R1603)+SUMIF($D$12:$D1603,$D1603,S$12:S1603)),2)) - SUMIF($D$12:$D1602,$D1603,U$12:U1602),2),"")</f>
        <v/>
      </c>
      <c r="V1603" s="248" t="str">
        <f>IF(AND(R1603&lt;&gt;"",S1603&lt;&gt;"",T1603&lt;&gt;"",Q1603&lt;&gt;"",AL1603&lt;&gt;""),IF(OR(Q1603="OZZ",Q1603="ZZ"),ROUND(0-SUMIF($D$12:$D1602,$D1603,V$12:V1602),2),IF(T1603=0,0,ROUND(MIN(MIN(17300,TRUNC(0.75*(SUMIF($D$12:$D$2012,$D1603,R$12:R$2012)+SUMIF($D$12:$D$2012,$D1603,S$12:S$2012)),2)+SUMIF($D$12:$D1603,$D1603,AL$12:AL1603))-SUMIF($D$12:$D1602,$D1603,V$12:V1602)-SUMIF($D$12:$D$2012,$D1603,U$12:U$2012),AL1603),2))),"")</f>
        <v/>
      </c>
      <c r="W1603" s="250" t="str">
        <f>IF(Q1603&lt;&gt;"",1000 - SUMIF($D$12:$D1602,$D1603,W$12:W1602),"")</f>
        <v/>
      </c>
      <c r="X1603" s="106"/>
      <c r="Y1603" s="247"/>
      <c r="Z1603" s="247"/>
      <c r="AA1603" s="247"/>
      <c r="AB1603" s="248" t="str">
        <f>IF(AND(Y1603&lt;&gt;"",Z1603&lt;&gt;"",X1603&lt;&gt;""),ROUND(MIN(IF(OR(X1603="OZZ",X1603="ZZ"),5000,17300),TRUNC(0.75*(SUMIF($D$12:$D1603,$D1603,Y$12:Y1603)+SUMIF($D$12:$D1603,$D1603,Z$12:Z1603)),2)) - SUMIF($D$12:$D1602,$D1603,AB$12:AB1602),2),"")</f>
        <v/>
      </c>
      <c r="AC1603" s="251" t="str">
        <f>IF(AND(Y1603&lt;&gt;"",Z1603&lt;&gt;"",AA1603&lt;&gt;"",X1603&lt;&gt;"",AP1603&lt;&gt;""),IF(OR(X1603="OZZ",X1603="ZZ"),ROUND(0-SUMIF($D$12:$D1602,$D1603,AC$12:AC1602),2),IF(AA1603=0,0,ROUND(MIN(MIN(17300,TRUNC(0.75*(SUMIF($D$12:$D$2012,$D1603,Y$12:Y$2012)+SUMIF($D$12:$D$2012,$D1603,Z$12:Z$2012)),2)+SUMIF($D$12:$D1603,$D1603,AP$12:AP1603))-SUMIF($D$12:$D1602,$D1603,AC$12:AC1602)-SUMIF($D$12:$D$2012,$D1603,AB$12:AB$2012),AP1603),2))),"")</f>
        <v/>
      </c>
      <c r="AD1603" s="250" t="str">
        <f>IF(X1603&lt;&gt;"",1000 - SUMIF($D$12:$D1602,$D1603,AD$12:AD1602),"")</f>
        <v/>
      </c>
      <c r="AE1603" s="252"/>
      <c r="AF1603" s="253"/>
      <c r="AG1603" s="254"/>
      <c r="AH1603" s="255" t="str">
        <f t="shared" si="527"/>
        <v/>
      </c>
      <c r="AI1603" s="256"/>
      <c r="AJ1603" s="253"/>
      <c r="AK1603" s="254"/>
      <c r="AL1603" s="255" t="str">
        <f t="shared" si="528"/>
        <v/>
      </c>
      <c r="AM1603" s="256"/>
      <c r="AN1603" s="253"/>
      <c r="AO1603" s="254"/>
      <c r="AP1603" s="255" t="str">
        <f t="shared" si="508"/>
        <v/>
      </c>
      <c r="AQ1603" s="68"/>
      <c r="AR1603" s="68"/>
      <c r="AS1603" s="115"/>
      <c r="AT1603" s="68"/>
      <c r="AU1603" s="113" t="str">
        <f>IF(D1603&lt;&gt; "", IF(COUNTIF($D$12:$D1603,$D1603)&gt;1,0,IF(SUM(N1603,U1603,AB1603)&gt;0,IF(AND(X1603="",OR(Q1603&lt;&gt;"",J1603&lt;&gt;"")),IF(Q1603&lt;&gt;"",Q1603,IF(J1603&lt;&gt;"",J1603,0)),IF(AND(Q1603&lt;&gt;"",J1603&lt;&gt;"",Q1603=J1603),Q1603,X1603)),0)),"")</f>
        <v/>
      </c>
      <c r="AV1603" s="113" t="str">
        <f>IF(D1603&lt;&gt;"",IF(COUNTIF($D$12:$D1603,$D1603)&gt;1,0,IF(SUM(O1603,V1603,AC1603)&gt;0,IF(AND(X1603="",OR(Q1603&lt;&gt;"",J1603&lt;&gt;"")),IF(Q1603&lt;&gt;"",Q1603,IF(J1603&lt;&gt;"",J1603,0)),IF(AND(Q1603&lt;&gt;"",J1603&lt;&gt;"",Q1603=J1603),Q1603,X1603)),0)),"")</f>
        <v/>
      </c>
      <c r="AW1603" s="113" t="str">
        <f>IF(D1603&lt;&gt;"",IF(COUNTIF($D$12:$D1603,$D1603)&gt;1,0,IF(SUM(P1603,W1603,AD1603)&gt;0,IF(AND(X1603="",OR(Q1603&lt;&gt;"",J1603&lt;&gt;"")),IF(Q1603&lt;&gt;"",Q1603,IF(J1603&lt;&gt;"",J1603,0)),IF(AND(Q1603&lt;&gt;"",J1603&lt;&gt;"",Q1603=J1603),Q1603,X1603)),0)),"")</f>
        <v/>
      </c>
      <c r="AX1603" s="68" t="str">
        <f t="shared" si="509"/>
        <v/>
      </c>
      <c r="AY1603" s="68" t="str">
        <f t="shared" si="510"/>
        <v/>
      </c>
      <c r="AZ1603" s="68" t="str">
        <f t="shared" si="511"/>
        <v/>
      </c>
      <c r="BA1603" s="68" t="str">
        <f t="shared" si="512"/>
        <v/>
      </c>
      <c r="BB1603" s="68" t="str">
        <f t="shared" si="513"/>
        <v/>
      </c>
      <c r="BC1603" s="68" t="str">
        <f t="shared" si="514"/>
        <v/>
      </c>
      <c r="BD1603" s="68" t="str">
        <f t="shared" si="515"/>
        <v/>
      </c>
      <c r="BE1603" s="62" t="str">
        <f t="shared" si="516"/>
        <v/>
      </c>
      <c r="BF1603" s="62" t="str">
        <f t="shared" si="517"/>
        <v/>
      </c>
      <c r="BG1603" s="62"/>
      <c r="BH1603" s="62" t="str">
        <f t="shared" si="518"/>
        <v/>
      </c>
      <c r="BI1603" s="62" t="str">
        <f t="shared" si="519"/>
        <v/>
      </c>
      <c r="BJ1603" s="114"/>
      <c r="BK1603" s="62" t="str">
        <f t="shared" si="520"/>
        <v/>
      </c>
      <c r="BL1603" s="62" t="str">
        <f t="shared" si="521"/>
        <v/>
      </c>
      <c r="BM1603" s="62" t="str">
        <f t="shared" si="522"/>
        <v/>
      </c>
      <c r="BN1603" s="62" t="str">
        <f t="shared" si="523"/>
        <v/>
      </c>
      <c r="BO1603" s="62" t="str">
        <f t="shared" si="524"/>
        <v/>
      </c>
      <c r="BP1603" s="62" t="str">
        <f t="shared" si="525"/>
        <v/>
      </c>
      <c r="BQ1603" s="96"/>
      <c r="BR1603" s="96"/>
      <c r="BS1603" s="96"/>
      <c r="BT1603" s="96"/>
      <c r="BU1603" s="96"/>
      <c r="BV1603" s="96"/>
      <c r="BW1603" s="96"/>
      <c r="BX1603" s="96"/>
      <c r="BY1603" s="96"/>
      <c r="BZ1603" s="96"/>
      <c r="CA1603" s="96"/>
      <c r="CB1603" s="96"/>
      <c r="CC1603" s="96"/>
      <c r="CD1603" s="96"/>
      <c r="CE1603" s="96"/>
      <c r="CF1603" s="96"/>
      <c r="CG1603" s="96"/>
      <c r="CH1603" s="96"/>
      <c r="CI1603" s="96"/>
      <c r="CJ1603" s="96"/>
      <c r="CK1603" s="96"/>
      <c r="CL1603" s="96"/>
      <c r="CM1603" s="96"/>
      <c r="CN1603" s="96"/>
      <c r="CO1603" s="96"/>
      <c r="CP1603" s="96"/>
      <c r="CQ1603" s="96"/>
      <c r="CR1603" s="96"/>
      <c r="CS1603" s="96"/>
    </row>
    <row r="1604" spans="1:97" ht="18.75" customHeight="1" x14ac:dyDescent="0.2">
      <c r="A1604" s="3">
        <f t="shared" si="526"/>
        <v>1592</v>
      </c>
      <c r="B1604" s="263"/>
      <c r="C1604" s="263"/>
      <c r="D1604" s="263"/>
      <c r="E1604" s="259"/>
      <c r="F1604" s="259"/>
      <c r="G1604" s="43"/>
      <c r="H1604" s="264"/>
      <c r="I1604" s="261"/>
      <c r="J1604" s="106"/>
      <c r="K1604" s="247"/>
      <c r="L1604" s="247"/>
      <c r="M1604" s="247"/>
      <c r="N1604" s="248" t="str">
        <f>IF(AND(K1604&lt;&gt;"",L1604&lt;&gt;"",J1604&lt;&gt;""),ROUND(MIN(IF(OR(J1604="OZZ",J1604="ZZ"),5000,17300),TRUNC(0.75*(SUMIF($D$12:$D1604,$D1604,K$12:K1604)+SUMIF($D$12:$D1604,$D1604,L$12:L1604)),2)) - SUMIF($D$12:$D1603,$D1604,N$12:N1603),2),"")</f>
        <v/>
      </c>
      <c r="O1604" s="249" t="str">
        <f>IF(AND(K1604&lt;&gt;"",L1604&lt;&gt;"",M1604&lt;&gt;"",J1604&lt;&gt;"",AH1604&lt;&gt;""),IF(OR(J1604="OZZ",J1604="ZZ"),ROUND(0-SUMIF($D$12:$D1603,$D1604,O$12:O1603),2),IF(M1604=0,0,ROUND(MIN(MIN(17300,TRUNC(0.75*(SUMIF($D$12:$D$2012,$D1604,K$12:K$2012)+SUMIF($D$12:$D$2012,$D1604,L$12:L$2012)),2)+SUMIF($D$12:$D1604,$D1604,AH$12:AH1604))-SUMIF($D$12:$D1603,$D1604,O$12:O1603)-SUMIF($D$12:$D$2012,$D1604,N$12:N$2012),AH1604),2))),"")</f>
        <v/>
      </c>
      <c r="P1604" s="250" t="str">
        <f>IF(J1604&lt;&gt;"",1000 - SUMIF($D$12:$D1603,$D1604,P$12:P1603),"")</f>
        <v/>
      </c>
      <c r="Q1604" s="106"/>
      <c r="R1604" s="247"/>
      <c r="S1604" s="247"/>
      <c r="T1604" s="247"/>
      <c r="U1604" s="248" t="str">
        <f>IF(AND(R1604&lt;&gt;"",S1604&lt;&gt;"",Q1604&lt;&gt;""),ROUND(MIN(IF(OR(Q1604="OZZ",Q1604="ZZ"),5000,17300),TRUNC(0.75*(SUMIF($D$12:$D1604,$D1604,R$12:R1604)+SUMIF($D$12:$D1604,$D1604,S$12:S1604)),2)) - SUMIF($D$12:$D1603,$D1604,U$12:U1603),2),"")</f>
        <v/>
      </c>
      <c r="V1604" s="248" t="str">
        <f>IF(AND(R1604&lt;&gt;"",S1604&lt;&gt;"",T1604&lt;&gt;"",Q1604&lt;&gt;"",AL1604&lt;&gt;""),IF(OR(Q1604="OZZ",Q1604="ZZ"),ROUND(0-SUMIF($D$12:$D1603,$D1604,V$12:V1603),2),IF(T1604=0,0,ROUND(MIN(MIN(17300,TRUNC(0.75*(SUMIF($D$12:$D$2012,$D1604,R$12:R$2012)+SUMIF($D$12:$D$2012,$D1604,S$12:S$2012)),2)+SUMIF($D$12:$D1604,$D1604,AL$12:AL1604))-SUMIF($D$12:$D1603,$D1604,V$12:V1603)-SUMIF($D$12:$D$2012,$D1604,U$12:U$2012),AL1604),2))),"")</f>
        <v/>
      </c>
      <c r="W1604" s="250" t="str">
        <f>IF(Q1604&lt;&gt;"",1000 - SUMIF($D$12:$D1603,$D1604,W$12:W1603),"")</f>
        <v/>
      </c>
      <c r="X1604" s="106"/>
      <c r="Y1604" s="247"/>
      <c r="Z1604" s="247"/>
      <c r="AA1604" s="247"/>
      <c r="AB1604" s="248" t="str">
        <f>IF(AND(Y1604&lt;&gt;"",Z1604&lt;&gt;"",X1604&lt;&gt;""),ROUND(MIN(IF(OR(X1604="OZZ",X1604="ZZ"),5000,17300),TRUNC(0.75*(SUMIF($D$12:$D1604,$D1604,Y$12:Y1604)+SUMIF($D$12:$D1604,$D1604,Z$12:Z1604)),2)) - SUMIF($D$12:$D1603,$D1604,AB$12:AB1603),2),"")</f>
        <v/>
      </c>
      <c r="AC1604" s="251" t="str">
        <f>IF(AND(Y1604&lt;&gt;"",Z1604&lt;&gt;"",AA1604&lt;&gt;"",X1604&lt;&gt;"",AP1604&lt;&gt;""),IF(OR(X1604="OZZ",X1604="ZZ"),ROUND(0-SUMIF($D$12:$D1603,$D1604,AC$12:AC1603),2),IF(AA1604=0,0,ROUND(MIN(MIN(17300,TRUNC(0.75*(SUMIF($D$12:$D$2012,$D1604,Y$12:Y$2012)+SUMIF($D$12:$D$2012,$D1604,Z$12:Z$2012)),2)+SUMIF($D$12:$D1604,$D1604,AP$12:AP1604))-SUMIF($D$12:$D1603,$D1604,AC$12:AC1603)-SUMIF($D$12:$D$2012,$D1604,AB$12:AB$2012),AP1604),2))),"")</f>
        <v/>
      </c>
      <c r="AD1604" s="250" t="str">
        <f>IF(X1604&lt;&gt;"",1000 - SUMIF($D$12:$D1603,$D1604,AD$12:AD1603),"")</f>
        <v/>
      </c>
      <c r="AE1604" s="252"/>
      <c r="AF1604" s="253"/>
      <c r="AG1604" s="254"/>
      <c r="AH1604" s="255" t="str">
        <f t="shared" si="527"/>
        <v/>
      </c>
      <c r="AI1604" s="256"/>
      <c r="AJ1604" s="253"/>
      <c r="AK1604" s="254"/>
      <c r="AL1604" s="255" t="str">
        <f t="shared" si="528"/>
        <v/>
      </c>
      <c r="AM1604" s="256"/>
      <c r="AN1604" s="253"/>
      <c r="AO1604" s="254"/>
      <c r="AP1604" s="255" t="str">
        <f t="shared" si="508"/>
        <v/>
      </c>
      <c r="AQ1604" s="68"/>
      <c r="AR1604" s="68"/>
      <c r="AS1604" s="115"/>
      <c r="AT1604" s="68"/>
      <c r="AU1604" s="113" t="str">
        <f>IF(D1604&lt;&gt; "", IF(COUNTIF($D$12:$D1604,$D1604)&gt;1,0,IF(SUM(N1604,U1604,AB1604)&gt;0,IF(AND(X1604="",OR(Q1604&lt;&gt;"",J1604&lt;&gt;"")),IF(Q1604&lt;&gt;"",Q1604,IF(J1604&lt;&gt;"",J1604,0)),IF(AND(Q1604&lt;&gt;"",J1604&lt;&gt;"",Q1604=J1604),Q1604,X1604)),0)),"")</f>
        <v/>
      </c>
      <c r="AV1604" s="113" t="str">
        <f>IF(D1604&lt;&gt;"",IF(COUNTIF($D$12:$D1604,$D1604)&gt;1,0,IF(SUM(O1604,V1604,AC1604)&gt;0,IF(AND(X1604="",OR(Q1604&lt;&gt;"",J1604&lt;&gt;"")),IF(Q1604&lt;&gt;"",Q1604,IF(J1604&lt;&gt;"",J1604,0)),IF(AND(Q1604&lt;&gt;"",J1604&lt;&gt;"",Q1604=J1604),Q1604,X1604)),0)),"")</f>
        <v/>
      </c>
      <c r="AW1604" s="113" t="str">
        <f>IF(D1604&lt;&gt;"",IF(COUNTIF($D$12:$D1604,$D1604)&gt;1,0,IF(SUM(P1604,W1604,AD1604)&gt;0,IF(AND(X1604="",OR(Q1604&lt;&gt;"",J1604&lt;&gt;"")),IF(Q1604&lt;&gt;"",Q1604,IF(J1604&lt;&gt;"",J1604,0)),IF(AND(Q1604&lt;&gt;"",J1604&lt;&gt;"",Q1604=J1604),Q1604,X1604)),0)),"")</f>
        <v/>
      </c>
      <c r="AX1604" s="68" t="str">
        <f t="shared" si="509"/>
        <v/>
      </c>
      <c r="AY1604" s="68" t="str">
        <f t="shared" si="510"/>
        <v/>
      </c>
      <c r="AZ1604" s="68" t="str">
        <f t="shared" si="511"/>
        <v/>
      </c>
      <c r="BA1604" s="68" t="str">
        <f t="shared" si="512"/>
        <v/>
      </c>
      <c r="BB1604" s="68" t="str">
        <f t="shared" si="513"/>
        <v/>
      </c>
      <c r="BC1604" s="68" t="str">
        <f t="shared" si="514"/>
        <v/>
      </c>
      <c r="BD1604" s="68" t="str">
        <f t="shared" si="515"/>
        <v/>
      </c>
      <c r="BE1604" s="62" t="str">
        <f t="shared" si="516"/>
        <v/>
      </c>
      <c r="BF1604" s="62" t="str">
        <f t="shared" si="517"/>
        <v/>
      </c>
      <c r="BG1604" s="62"/>
      <c r="BH1604" s="62" t="str">
        <f t="shared" si="518"/>
        <v/>
      </c>
      <c r="BI1604" s="62" t="str">
        <f t="shared" si="519"/>
        <v/>
      </c>
      <c r="BJ1604" s="114"/>
      <c r="BK1604" s="62" t="str">
        <f t="shared" si="520"/>
        <v/>
      </c>
      <c r="BL1604" s="62" t="str">
        <f t="shared" si="521"/>
        <v/>
      </c>
      <c r="BM1604" s="62" t="str">
        <f t="shared" si="522"/>
        <v/>
      </c>
      <c r="BN1604" s="62" t="str">
        <f t="shared" si="523"/>
        <v/>
      </c>
      <c r="BO1604" s="62" t="str">
        <f t="shared" si="524"/>
        <v/>
      </c>
      <c r="BP1604" s="62" t="str">
        <f t="shared" si="525"/>
        <v/>
      </c>
      <c r="BQ1604" s="96"/>
      <c r="BR1604" s="96"/>
      <c r="BS1604" s="96"/>
      <c r="BT1604" s="96"/>
      <c r="BU1604" s="96"/>
      <c r="BV1604" s="96"/>
      <c r="BW1604" s="96"/>
      <c r="BX1604" s="96"/>
      <c r="BY1604" s="96"/>
      <c r="BZ1604" s="96"/>
      <c r="CA1604" s="96"/>
      <c r="CB1604" s="96"/>
      <c r="CC1604" s="96"/>
      <c r="CD1604" s="96"/>
      <c r="CE1604" s="96"/>
      <c r="CF1604" s="96"/>
      <c r="CG1604" s="96"/>
      <c r="CH1604" s="96"/>
      <c r="CI1604" s="96"/>
      <c r="CJ1604" s="96"/>
      <c r="CK1604" s="96"/>
      <c r="CL1604" s="96"/>
      <c r="CM1604" s="96"/>
      <c r="CN1604" s="96"/>
      <c r="CO1604" s="96"/>
      <c r="CP1604" s="96"/>
      <c r="CQ1604" s="96"/>
      <c r="CR1604" s="96"/>
      <c r="CS1604" s="96"/>
    </row>
    <row r="1605" spans="1:97" ht="18.75" customHeight="1" x14ac:dyDescent="0.2">
      <c r="A1605" s="3">
        <f t="shared" si="526"/>
        <v>1593</v>
      </c>
      <c r="B1605" s="263"/>
      <c r="C1605" s="263"/>
      <c r="D1605" s="263"/>
      <c r="E1605" s="259"/>
      <c r="F1605" s="259"/>
      <c r="G1605" s="43"/>
      <c r="H1605" s="264"/>
      <c r="I1605" s="261"/>
      <c r="J1605" s="106"/>
      <c r="K1605" s="247"/>
      <c r="L1605" s="247"/>
      <c r="M1605" s="247"/>
      <c r="N1605" s="248" t="str">
        <f>IF(AND(K1605&lt;&gt;"",L1605&lt;&gt;"",J1605&lt;&gt;""),ROUND(MIN(IF(OR(J1605="OZZ",J1605="ZZ"),5000,17300),TRUNC(0.75*(SUMIF($D$12:$D1605,$D1605,K$12:K1605)+SUMIF($D$12:$D1605,$D1605,L$12:L1605)),2)) - SUMIF($D$12:$D1604,$D1605,N$12:N1604),2),"")</f>
        <v/>
      </c>
      <c r="O1605" s="249" t="str">
        <f>IF(AND(K1605&lt;&gt;"",L1605&lt;&gt;"",M1605&lt;&gt;"",J1605&lt;&gt;"",AH1605&lt;&gt;""),IF(OR(J1605="OZZ",J1605="ZZ"),ROUND(0-SUMIF($D$12:$D1604,$D1605,O$12:O1604),2),IF(M1605=0,0,ROUND(MIN(MIN(17300,TRUNC(0.75*(SUMIF($D$12:$D$2012,$D1605,K$12:K$2012)+SUMIF($D$12:$D$2012,$D1605,L$12:L$2012)),2)+SUMIF($D$12:$D1605,$D1605,AH$12:AH1605))-SUMIF($D$12:$D1604,$D1605,O$12:O1604)-SUMIF($D$12:$D$2012,$D1605,N$12:N$2012),AH1605),2))),"")</f>
        <v/>
      </c>
      <c r="P1605" s="250" t="str">
        <f>IF(J1605&lt;&gt;"",1000 - SUMIF($D$12:$D1604,$D1605,P$12:P1604),"")</f>
        <v/>
      </c>
      <c r="Q1605" s="106"/>
      <c r="R1605" s="247"/>
      <c r="S1605" s="247"/>
      <c r="T1605" s="247"/>
      <c r="U1605" s="248" t="str">
        <f>IF(AND(R1605&lt;&gt;"",S1605&lt;&gt;"",Q1605&lt;&gt;""),ROUND(MIN(IF(OR(Q1605="OZZ",Q1605="ZZ"),5000,17300),TRUNC(0.75*(SUMIF($D$12:$D1605,$D1605,R$12:R1605)+SUMIF($D$12:$D1605,$D1605,S$12:S1605)),2)) - SUMIF($D$12:$D1604,$D1605,U$12:U1604),2),"")</f>
        <v/>
      </c>
      <c r="V1605" s="248" t="str">
        <f>IF(AND(R1605&lt;&gt;"",S1605&lt;&gt;"",T1605&lt;&gt;"",Q1605&lt;&gt;"",AL1605&lt;&gt;""),IF(OR(Q1605="OZZ",Q1605="ZZ"),ROUND(0-SUMIF($D$12:$D1604,$D1605,V$12:V1604),2),IF(T1605=0,0,ROUND(MIN(MIN(17300,TRUNC(0.75*(SUMIF($D$12:$D$2012,$D1605,R$12:R$2012)+SUMIF($D$12:$D$2012,$D1605,S$12:S$2012)),2)+SUMIF($D$12:$D1605,$D1605,AL$12:AL1605))-SUMIF($D$12:$D1604,$D1605,V$12:V1604)-SUMIF($D$12:$D$2012,$D1605,U$12:U$2012),AL1605),2))),"")</f>
        <v/>
      </c>
      <c r="W1605" s="250" t="str">
        <f>IF(Q1605&lt;&gt;"",1000 - SUMIF($D$12:$D1604,$D1605,W$12:W1604),"")</f>
        <v/>
      </c>
      <c r="X1605" s="106"/>
      <c r="Y1605" s="247"/>
      <c r="Z1605" s="247"/>
      <c r="AA1605" s="247"/>
      <c r="AB1605" s="248" t="str">
        <f>IF(AND(Y1605&lt;&gt;"",Z1605&lt;&gt;"",X1605&lt;&gt;""),ROUND(MIN(IF(OR(X1605="OZZ",X1605="ZZ"),5000,17300),TRUNC(0.75*(SUMIF($D$12:$D1605,$D1605,Y$12:Y1605)+SUMIF($D$12:$D1605,$D1605,Z$12:Z1605)),2)) - SUMIF($D$12:$D1604,$D1605,AB$12:AB1604),2),"")</f>
        <v/>
      </c>
      <c r="AC1605" s="251" t="str">
        <f>IF(AND(Y1605&lt;&gt;"",Z1605&lt;&gt;"",AA1605&lt;&gt;"",X1605&lt;&gt;"",AP1605&lt;&gt;""),IF(OR(X1605="OZZ",X1605="ZZ"),ROUND(0-SUMIF($D$12:$D1604,$D1605,AC$12:AC1604),2),IF(AA1605=0,0,ROUND(MIN(MIN(17300,TRUNC(0.75*(SUMIF($D$12:$D$2012,$D1605,Y$12:Y$2012)+SUMIF($D$12:$D$2012,$D1605,Z$12:Z$2012)),2)+SUMIF($D$12:$D1605,$D1605,AP$12:AP1605))-SUMIF($D$12:$D1604,$D1605,AC$12:AC1604)-SUMIF($D$12:$D$2012,$D1605,AB$12:AB$2012),AP1605),2))),"")</f>
        <v/>
      </c>
      <c r="AD1605" s="250" t="str">
        <f>IF(X1605&lt;&gt;"",1000 - SUMIF($D$12:$D1604,$D1605,AD$12:AD1604),"")</f>
        <v/>
      </c>
      <c r="AE1605" s="252"/>
      <c r="AF1605" s="253"/>
      <c r="AG1605" s="254"/>
      <c r="AH1605" s="255" t="str">
        <f t="shared" si="527"/>
        <v/>
      </c>
      <c r="AI1605" s="256"/>
      <c r="AJ1605" s="253"/>
      <c r="AK1605" s="254"/>
      <c r="AL1605" s="255" t="str">
        <f t="shared" si="528"/>
        <v/>
      </c>
      <c r="AM1605" s="256"/>
      <c r="AN1605" s="253"/>
      <c r="AO1605" s="254"/>
      <c r="AP1605" s="255" t="str">
        <f t="shared" si="508"/>
        <v/>
      </c>
      <c r="AQ1605" s="68"/>
      <c r="AR1605" s="68"/>
      <c r="AS1605" s="115"/>
      <c r="AT1605" s="68"/>
      <c r="AU1605" s="113" t="str">
        <f>IF(D1605&lt;&gt; "", IF(COUNTIF($D$12:$D1605,$D1605)&gt;1,0,IF(SUM(N1605,U1605,AB1605)&gt;0,IF(AND(X1605="",OR(Q1605&lt;&gt;"",J1605&lt;&gt;"")),IF(Q1605&lt;&gt;"",Q1605,IF(J1605&lt;&gt;"",J1605,0)),IF(AND(Q1605&lt;&gt;"",J1605&lt;&gt;"",Q1605=J1605),Q1605,X1605)),0)),"")</f>
        <v/>
      </c>
      <c r="AV1605" s="113" t="str">
        <f>IF(D1605&lt;&gt;"",IF(COUNTIF($D$12:$D1605,$D1605)&gt;1,0,IF(SUM(O1605,V1605,AC1605)&gt;0,IF(AND(X1605="",OR(Q1605&lt;&gt;"",J1605&lt;&gt;"")),IF(Q1605&lt;&gt;"",Q1605,IF(J1605&lt;&gt;"",J1605,0)),IF(AND(Q1605&lt;&gt;"",J1605&lt;&gt;"",Q1605=J1605),Q1605,X1605)),0)),"")</f>
        <v/>
      </c>
      <c r="AW1605" s="113" t="str">
        <f>IF(D1605&lt;&gt;"",IF(COUNTIF($D$12:$D1605,$D1605)&gt;1,0,IF(SUM(P1605,W1605,AD1605)&gt;0,IF(AND(X1605="",OR(Q1605&lt;&gt;"",J1605&lt;&gt;"")),IF(Q1605&lt;&gt;"",Q1605,IF(J1605&lt;&gt;"",J1605,0)),IF(AND(Q1605&lt;&gt;"",J1605&lt;&gt;"",Q1605=J1605),Q1605,X1605)),0)),"")</f>
        <v/>
      </c>
      <c r="AX1605" s="68" t="str">
        <f t="shared" si="509"/>
        <v/>
      </c>
      <c r="AY1605" s="68" t="str">
        <f t="shared" si="510"/>
        <v/>
      </c>
      <c r="AZ1605" s="68" t="str">
        <f t="shared" si="511"/>
        <v/>
      </c>
      <c r="BA1605" s="68" t="str">
        <f t="shared" si="512"/>
        <v/>
      </c>
      <c r="BB1605" s="68" t="str">
        <f t="shared" si="513"/>
        <v/>
      </c>
      <c r="BC1605" s="68" t="str">
        <f t="shared" si="514"/>
        <v/>
      </c>
      <c r="BD1605" s="68" t="str">
        <f t="shared" si="515"/>
        <v/>
      </c>
      <c r="BE1605" s="62" t="str">
        <f t="shared" si="516"/>
        <v/>
      </c>
      <c r="BF1605" s="62" t="str">
        <f t="shared" si="517"/>
        <v/>
      </c>
      <c r="BG1605" s="62"/>
      <c r="BH1605" s="62" t="str">
        <f t="shared" si="518"/>
        <v/>
      </c>
      <c r="BI1605" s="62" t="str">
        <f t="shared" si="519"/>
        <v/>
      </c>
      <c r="BJ1605" s="114"/>
      <c r="BK1605" s="62" t="str">
        <f t="shared" si="520"/>
        <v/>
      </c>
      <c r="BL1605" s="62" t="str">
        <f t="shared" si="521"/>
        <v/>
      </c>
      <c r="BM1605" s="62" t="str">
        <f t="shared" si="522"/>
        <v/>
      </c>
      <c r="BN1605" s="62" t="str">
        <f t="shared" si="523"/>
        <v/>
      </c>
      <c r="BO1605" s="62" t="str">
        <f t="shared" si="524"/>
        <v/>
      </c>
      <c r="BP1605" s="62" t="str">
        <f t="shared" si="525"/>
        <v/>
      </c>
      <c r="BQ1605" s="96"/>
      <c r="BR1605" s="96"/>
      <c r="BS1605" s="96"/>
      <c r="BT1605" s="96"/>
      <c r="BU1605" s="96"/>
      <c r="BV1605" s="96"/>
      <c r="BW1605" s="96"/>
      <c r="BX1605" s="96"/>
      <c r="BY1605" s="96"/>
      <c r="BZ1605" s="96"/>
      <c r="CA1605" s="96"/>
      <c r="CB1605" s="96"/>
      <c r="CC1605" s="96"/>
      <c r="CD1605" s="96"/>
      <c r="CE1605" s="96"/>
      <c r="CF1605" s="96"/>
      <c r="CG1605" s="96"/>
      <c r="CH1605" s="96"/>
      <c r="CI1605" s="96"/>
      <c r="CJ1605" s="96"/>
      <c r="CK1605" s="96"/>
      <c r="CL1605" s="96"/>
      <c r="CM1605" s="96"/>
      <c r="CN1605" s="96"/>
      <c r="CO1605" s="96"/>
      <c r="CP1605" s="96"/>
      <c r="CQ1605" s="96"/>
      <c r="CR1605" s="96"/>
      <c r="CS1605" s="96"/>
    </row>
    <row r="1606" spans="1:97" ht="18.75" customHeight="1" x14ac:dyDescent="0.2">
      <c r="A1606" s="3">
        <f t="shared" si="526"/>
        <v>1594</v>
      </c>
      <c r="B1606" s="263"/>
      <c r="C1606" s="263"/>
      <c r="D1606" s="263"/>
      <c r="E1606" s="259"/>
      <c r="F1606" s="259"/>
      <c r="G1606" s="43"/>
      <c r="H1606" s="264"/>
      <c r="I1606" s="261"/>
      <c r="J1606" s="106"/>
      <c r="K1606" s="247"/>
      <c r="L1606" s="247"/>
      <c r="M1606" s="247"/>
      <c r="N1606" s="248" t="str">
        <f>IF(AND(K1606&lt;&gt;"",L1606&lt;&gt;"",J1606&lt;&gt;""),ROUND(MIN(IF(OR(J1606="OZZ",J1606="ZZ"),5000,17300),TRUNC(0.75*(SUMIF($D$12:$D1606,$D1606,K$12:K1606)+SUMIF($D$12:$D1606,$D1606,L$12:L1606)),2)) - SUMIF($D$12:$D1605,$D1606,N$12:N1605),2),"")</f>
        <v/>
      </c>
      <c r="O1606" s="249" t="str">
        <f>IF(AND(K1606&lt;&gt;"",L1606&lt;&gt;"",M1606&lt;&gt;"",J1606&lt;&gt;"",AH1606&lt;&gt;""),IF(OR(J1606="OZZ",J1606="ZZ"),ROUND(0-SUMIF($D$12:$D1605,$D1606,O$12:O1605),2),IF(M1606=0,0,ROUND(MIN(MIN(17300,TRUNC(0.75*(SUMIF($D$12:$D$2012,$D1606,K$12:K$2012)+SUMIF($D$12:$D$2012,$D1606,L$12:L$2012)),2)+SUMIF($D$12:$D1606,$D1606,AH$12:AH1606))-SUMIF($D$12:$D1605,$D1606,O$12:O1605)-SUMIF($D$12:$D$2012,$D1606,N$12:N$2012),AH1606),2))),"")</f>
        <v/>
      </c>
      <c r="P1606" s="250" t="str">
        <f>IF(J1606&lt;&gt;"",1000 - SUMIF($D$12:$D1605,$D1606,P$12:P1605),"")</f>
        <v/>
      </c>
      <c r="Q1606" s="106"/>
      <c r="R1606" s="247"/>
      <c r="S1606" s="247"/>
      <c r="T1606" s="247"/>
      <c r="U1606" s="248" t="str">
        <f>IF(AND(R1606&lt;&gt;"",S1606&lt;&gt;"",Q1606&lt;&gt;""),ROUND(MIN(IF(OR(Q1606="OZZ",Q1606="ZZ"),5000,17300),TRUNC(0.75*(SUMIF($D$12:$D1606,$D1606,R$12:R1606)+SUMIF($D$12:$D1606,$D1606,S$12:S1606)),2)) - SUMIF($D$12:$D1605,$D1606,U$12:U1605),2),"")</f>
        <v/>
      </c>
      <c r="V1606" s="248" t="str">
        <f>IF(AND(R1606&lt;&gt;"",S1606&lt;&gt;"",T1606&lt;&gt;"",Q1606&lt;&gt;"",AL1606&lt;&gt;""),IF(OR(Q1606="OZZ",Q1606="ZZ"),ROUND(0-SUMIF($D$12:$D1605,$D1606,V$12:V1605),2),IF(T1606=0,0,ROUND(MIN(MIN(17300,TRUNC(0.75*(SUMIF($D$12:$D$2012,$D1606,R$12:R$2012)+SUMIF($D$12:$D$2012,$D1606,S$12:S$2012)),2)+SUMIF($D$12:$D1606,$D1606,AL$12:AL1606))-SUMIF($D$12:$D1605,$D1606,V$12:V1605)-SUMIF($D$12:$D$2012,$D1606,U$12:U$2012),AL1606),2))),"")</f>
        <v/>
      </c>
      <c r="W1606" s="250" t="str">
        <f>IF(Q1606&lt;&gt;"",1000 - SUMIF($D$12:$D1605,$D1606,W$12:W1605),"")</f>
        <v/>
      </c>
      <c r="X1606" s="106"/>
      <c r="Y1606" s="247"/>
      <c r="Z1606" s="247"/>
      <c r="AA1606" s="247"/>
      <c r="AB1606" s="248" t="str">
        <f>IF(AND(Y1606&lt;&gt;"",Z1606&lt;&gt;"",X1606&lt;&gt;""),ROUND(MIN(IF(OR(X1606="OZZ",X1606="ZZ"),5000,17300),TRUNC(0.75*(SUMIF($D$12:$D1606,$D1606,Y$12:Y1606)+SUMIF($D$12:$D1606,$D1606,Z$12:Z1606)),2)) - SUMIF($D$12:$D1605,$D1606,AB$12:AB1605),2),"")</f>
        <v/>
      </c>
      <c r="AC1606" s="251" t="str">
        <f>IF(AND(Y1606&lt;&gt;"",Z1606&lt;&gt;"",AA1606&lt;&gt;"",X1606&lt;&gt;"",AP1606&lt;&gt;""),IF(OR(X1606="OZZ",X1606="ZZ"),ROUND(0-SUMIF($D$12:$D1605,$D1606,AC$12:AC1605),2),IF(AA1606=0,0,ROUND(MIN(MIN(17300,TRUNC(0.75*(SUMIF($D$12:$D$2012,$D1606,Y$12:Y$2012)+SUMIF($D$12:$D$2012,$D1606,Z$12:Z$2012)),2)+SUMIF($D$12:$D1606,$D1606,AP$12:AP1606))-SUMIF($D$12:$D1605,$D1606,AC$12:AC1605)-SUMIF($D$12:$D$2012,$D1606,AB$12:AB$2012),AP1606),2))),"")</f>
        <v/>
      </c>
      <c r="AD1606" s="250" t="str">
        <f>IF(X1606&lt;&gt;"",1000 - SUMIF($D$12:$D1605,$D1606,AD$12:AD1605),"")</f>
        <v/>
      </c>
      <c r="AE1606" s="252"/>
      <c r="AF1606" s="253"/>
      <c r="AG1606" s="254"/>
      <c r="AH1606" s="255" t="str">
        <f t="shared" si="527"/>
        <v/>
      </c>
      <c r="AI1606" s="256"/>
      <c r="AJ1606" s="253"/>
      <c r="AK1606" s="254"/>
      <c r="AL1606" s="255" t="str">
        <f t="shared" si="528"/>
        <v/>
      </c>
      <c r="AM1606" s="256"/>
      <c r="AN1606" s="253"/>
      <c r="AO1606" s="254"/>
      <c r="AP1606" s="255" t="str">
        <f t="shared" si="508"/>
        <v/>
      </c>
      <c r="AQ1606" s="68"/>
      <c r="AR1606" s="68"/>
      <c r="AS1606" s="115"/>
      <c r="AT1606" s="68"/>
      <c r="AU1606" s="113" t="str">
        <f>IF(D1606&lt;&gt; "", IF(COUNTIF($D$12:$D1606,$D1606)&gt;1,0,IF(SUM(N1606,U1606,AB1606)&gt;0,IF(AND(X1606="",OR(Q1606&lt;&gt;"",J1606&lt;&gt;"")),IF(Q1606&lt;&gt;"",Q1606,IF(J1606&lt;&gt;"",J1606,0)),IF(AND(Q1606&lt;&gt;"",J1606&lt;&gt;"",Q1606=J1606),Q1606,X1606)),0)),"")</f>
        <v/>
      </c>
      <c r="AV1606" s="113" t="str">
        <f>IF(D1606&lt;&gt;"",IF(COUNTIF($D$12:$D1606,$D1606)&gt;1,0,IF(SUM(O1606,V1606,AC1606)&gt;0,IF(AND(X1606="",OR(Q1606&lt;&gt;"",J1606&lt;&gt;"")),IF(Q1606&lt;&gt;"",Q1606,IF(J1606&lt;&gt;"",J1606,0)),IF(AND(Q1606&lt;&gt;"",J1606&lt;&gt;"",Q1606=J1606),Q1606,X1606)),0)),"")</f>
        <v/>
      </c>
      <c r="AW1606" s="113" t="str">
        <f>IF(D1606&lt;&gt;"",IF(COUNTIF($D$12:$D1606,$D1606)&gt;1,0,IF(SUM(P1606,W1606,AD1606)&gt;0,IF(AND(X1606="",OR(Q1606&lt;&gt;"",J1606&lt;&gt;"")),IF(Q1606&lt;&gt;"",Q1606,IF(J1606&lt;&gt;"",J1606,0)),IF(AND(Q1606&lt;&gt;"",J1606&lt;&gt;"",Q1606=J1606),Q1606,X1606)),0)),"")</f>
        <v/>
      </c>
      <c r="AX1606" s="68" t="str">
        <f t="shared" si="509"/>
        <v/>
      </c>
      <c r="AY1606" s="68" t="str">
        <f t="shared" si="510"/>
        <v/>
      </c>
      <c r="AZ1606" s="68" t="str">
        <f t="shared" si="511"/>
        <v/>
      </c>
      <c r="BA1606" s="68" t="str">
        <f t="shared" si="512"/>
        <v/>
      </c>
      <c r="BB1606" s="68" t="str">
        <f t="shared" si="513"/>
        <v/>
      </c>
      <c r="BC1606" s="68" t="str">
        <f t="shared" si="514"/>
        <v/>
      </c>
      <c r="BD1606" s="68" t="str">
        <f t="shared" si="515"/>
        <v/>
      </c>
      <c r="BE1606" s="62" t="str">
        <f t="shared" si="516"/>
        <v/>
      </c>
      <c r="BF1606" s="62" t="str">
        <f t="shared" si="517"/>
        <v/>
      </c>
      <c r="BG1606" s="62"/>
      <c r="BH1606" s="62" t="str">
        <f t="shared" si="518"/>
        <v/>
      </c>
      <c r="BI1606" s="62" t="str">
        <f t="shared" si="519"/>
        <v/>
      </c>
      <c r="BJ1606" s="114"/>
      <c r="BK1606" s="62" t="str">
        <f t="shared" si="520"/>
        <v/>
      </c>
      <c r="BL1606" s="62" t="str">
        <f t="shared" si="521"/>
        <v/>
      </c>
      <c r="BM1606" s="62" t="str">
        <f t="shared" si="522"/>
        <v/>
      </c>
      <c r="BN1606" s="62" t="str">
        <f t="shared" si="523"/>
        <v/>
      </c>
      <c r="BO1606" s="62" t="str">
        <f t="shared" si="524"/>
        <v/>
      </c>
      <c r="BP1606" s="62" t="str">
        <f t="shared" si="525"/>
        <v/>
      </c>
      <c r="BQ1606" s="96"/>
      <c r="BR1606" s="96"/>
      <c r="BS1606" s="96"/>
      <c r="BT1606" s="96"/>
      <c r="BU1606" s="96"/>
      <c r="BV1606" s="96"/>
      <c r="BW1606" s="96"/>
      <c r="BX1606" s="96"/>
      <c r="BY1606" s="96"/>
      <c r="BZ1606" s="96"/>
      <c r="CA1606" s="96"/>
      <c r="CB1606" s="96"/>
      <c r="CC1606" s="96"/>
      <c r="CD1606" s="96"/>
      <c r="CE1606" s="96"/>
      <c r="CF1606" s="96"/>
      <c r="CG1606" s="96"/>
      <c r="CH1606" s="96"/>
      <c r="CI1606" s="96"/>
      <c r="CJ1606" s="96"/>
      <c r="CK1606" s="96"/>
      <c r="CL1606" s="96"/>
      <c r="CM1606" s="96"/>
      <c r="CN1606" s="96"/>
      <c r="CO1606" s="96"/>
      <c r="CP1606" s="96"/>
      <c r="CQ1606" s="96"/>
      <c r="CR1606" s="96"/>
      <c r="CS1606" s="96"/>
    </row>
    <row r="1607" spans="1:97" ht="18.75" customHeight="1" x14ac:dyDescent="0.2">
      <c r="A1607" s="3">
        <f t="shared" si="526"/>
        <v>1595</v>
      </c>
      <c r="B1607" s="263"/>
      <c r="C1607" s="263"/>
      <c r="D1607" s="263"/>
      <c r="E1607" s="259"/>
      <c r="F1607" s="259"/>
      <c r="G1607" s="43"/>
      <c r="H1607" s="264"/>
      <c r="I1607" s="261"/>
      <c r="J1607" s="106"/>
      <c r="K1607" s="247"/>
      <c r="L1607" s="247"/>
      <c r="M1607" s="247"/>
      <c r="N1607" s="248" t="str">
        <f>IF(AND(K1607&lt;&gt;"",L1607&lt;&gt;"",J1607&lt;&gt;""),ROUND(MIN(IF(OR(J1607="OZZ",J1607="ZZ"),5000,17300),TRUNC(0.75*(SUMIF($D$12:$D1607,$D1607,K$12:K1607)+SUMIF($D$12:$D1607,$D1607,L$12:L1607)),2)) - SUMIF($D$12:$D1606,$D1607,N$12:N1606),2),"")</f>
        <v/>
      </c>
      <c r="O1607" s="249" t="str">
        <f>IF(AND(K1607&lt;&gt;"",L1607&lt;&gt;"",M1607&lt;&gt;"",J1607&lt;&gt;"",AH1607&lt;&gt;""),IF(OR(J1607="OZZ",J1607="ZZ"),ROUND(0-SUMIF($D$12:$D1606,$D1607,O$12:O1606),2),IF(M1607=0,0,ROUND(MIN(MIN(17300,TRUNC(0.75*(SUMIF($D$12:$D$2012,$D1607,K$12:K$2012)+SUMIF($D$12:$D$2012,$D1607,L$12:L$2012)),2)+SUMIF($D$12:$D1607,$D1607,AH$12:AH1607))-SUMIF($D$12:$D1606,$D1607,O$12:O1606)-SUMIF($D$12:$D$2012,$D1607,N$12:N$2012),AH1607),2))),"")</f>
        <v/>
      </c>
      <c r="P1607" s="250" t="str">
        <f>IF(J1607&lt;&gt;"",1000 - SUMIF($D$12:$D1606,$D1607,P$12:P1606),"")</f>
        <v/>
      </c>
      <c r="Q1607" s="106"/>
      <c r="R1607" s="247"/>
      <c r="S1607" s="247"/>
      <c r="T1607" s="247"/>
      <c r="U1607" s="248" t="str">
        <f>IF(AND(R1607&lt;&gt;"",S1607&lt;&gt;"",Q1607&lt;&gt;""),ROUND(MIN(IF(OR(Q1607="OZZ",Q1607="ZZ"),5000,17300),TRUNC(0.75*(SUMIF($D$12:$D1607,$D1607,R$12:R1607)+SUMIF($D$12:$D1607,$D1607,S$12:S1607)),2)) - SUMIF($D$12:$D1606,$D1607,U$12:U1606),2),"")</f>
        <v/>
      </c>
      <c r="V1607" s="248" t="str">
        <f>IF(AND(R1607&lt;&gt;"",S1607&lt;&gt;"",T1607&lt;&gt;"",Q1607&lt;&gt;"",AL1607&lt;&gt;""),IF(OR(Q1607="OZZ",Q1607="ZZ"),ROUND(0-SUMIF($D$12:$D1606,$D1607,V$12:V1606),2),IF(T1607=0,0,ROUND(MIN(MIN(17300,TRUNC(0.75*(SUMIF($D$12:$D$2012,$D1607,R$12:R$2012)+SUMIF($D$12:$D$2012,$D1607,S$12:S$2012)),2)+SUMIF($D$12:$D1607,$D1607,AL$12:AL1607))-SUMIF($D$12:$D1606,$D1607,V$12:V1606)-SUMIF($D$12:$D$2012,$D1607,U$12:U$2012),AL1607),2))),"")</f>
        <v/>
      </c>
      <c r="W1607" s="250" t="str">
        <f>IF(Q1607&lt;&gt;"",1000 - SUMIF($D$12:$D1606,$D1607,W$12:W1606),"")</f>
        <v/>
      </c>
      <c r="X1607" s="106"/>
      <c r="Y1607" s="247"/>
      <c r="Z1607" s="247"/>
      <c r="AA1607" s="247"/>
      <c r="AB1607" s="248" t="str">
        <f>IF(AND(Y1607&lt;&gt;"",Z1607&lt;&gt;"",X1607&lt;&gt;""),ROUND(MIN(IF(OR(X1607="OZZ",X1607="ZZ"),5000,17300),TRUNC(0.75*(SUMIF($D$12:$D1607,$D1607,Y$12:Y1607)+SUMIF($D$12:$D1607,$D1607,Z$12:Z1607)),2)) - SUMIF($D$12:$D1606,$D1607,AB$12:AB1606),2),"")</f>
        <v/>
      </c>
      <c r="AC1607" s="251" t="str">
        <f>IF(AND(Y1607&lt;&gt;"",Z1607&lt;&gt;"",AA1607&lt;&gt;"",X1607&lt;&gt;"",AP1607&lt;&gt;""),IF(OR(X1607="OZZ",X1607="ZZ"),ROUND(0-SUMIF($D$12:$D1606,$D1607,AC$12:AC1606),2),IF(AA1607=0,0,ROUND(MIN(MIN(17300,TRUNC(0.75*(SUMIF($D$12:$D$2012,$D1607,Y$12:Y$2012)+SUMIF($D$12:$D$2012,$D1607,Z$12:Z$2012)),2)+SUMIF($D$12:$D1607,$D1607,AP$12:AP1607))-SUMIF($D$12:$D1606,$D1607,AC$12:AC1606)-SUMIF($D$12:$D$2012,$D1607,AB$12:AB$2012),AP1607),2))),"")</f>
        <v/>
      </c>
      <c r="AD1607" s="250" t="str">
        <f>IF(X1607&lt;&gt;"",1000 - SUMIF($D$12:$D1606,$D1607,AD$12:AD1606),"")</f>
        <v/>
      </c>
      <c r="AE1607" s="252"/>
      <c r="AF1607" s="253"/>
      <c r="AG1607" s="254"/>
      <c r="AH1607" s="255" t="str">
        <f t="shared" si="527"/>
        <v/>
      </c>
      <c r="AI1607" s="256"/>
      <c r="AJ1607" s="253"/>
      <c r="AK1607" s="254"/>
      <c r="AL1607" s="255" t="str">
        <f t="shared" si="528"/>
        <v/>
      </c>
      <c r="AM1607" s="256"/>
      <c r="AN1607" s="253"/>
      <c r="AO1607" s="254"/>
      <c r="AP1607" s="255" t="str">
        <f t="shared" si="508"/>
        <v/>
      </c>
      <c r="AQ1607" s="68"/>
      <c r="AR1607" s="68"/>
      <c r="AS1607" s="115"/>
      <c r="AT1607" s="68"/>
      <c r="AU1607" s="113" t="str">
        <f>IF(D1607&lt;&gt; "", IF(COUNTIF($D$12:$D1607,$D1607)&gt;1,0,IF(SUM(N1607,U1607,AB1607)&gt;0,IF(AND(X1607="",OR(Q1607&lt;&gt;"",J1607&lt;&gt;"")),IF(Q1607&lt;&gt;"",Q1607,IF(J1607&lt;&gt;"",J1607,0)),IF(AND(Q1607&lt;&gt;"",J1607&lt;&gt;"",Q1607=J1607),Q1607,X1607)),0)),"")</f>
        <v/>
      </c>
      <c r="AV1607" s="113" t="str">
        <f>IF(D1607&lt;&gt;"",IF(COUNTIF($D$12:$D1607,$D1607)&gt;1,0,IF(SUM(O1607,V1607,AC1607)&gt;0,IF(AND(X1607="",OR(Q1607&lt;&gt;"",J1607&lt;&gt;"")),IF(Q1607&lt;&gt;"",Q1607,IF(J1607&lt;&gt;"",J1607,0)),IF(AND(Q1607&lt;&gt;"",J1607&lt;&gt;"",Q1607=J1607),Q1607,X1607)),0)),"")</f>
        <v/>
      </c>
      <c r="AW1607" s="113" t="str">
        <f>IF(D1607&lt;&gt;"",IF(COUNTIF($D$12:$D1607,$D1607)&gt;1,0,IF(SUM(P1607,W1607,AD1607)&gt;0,IF(AND(X1607="",OR(Q1607&lt;&gt;"",J1607&lt;&gt;"")),IF(Q1607&lt;&gt;"",Q1607,IF(J1607&lt;&gt;"",J1607,0)),IF(AND(Q1607&lt;&gt;"",J1607&lt;&gt;"",Q1607=J1607),Q1607,X1607)),0)),"")</f>
        <v/>
      </c>
      <c r="AX1607" s="68" t="str">
        <f t="shared" si="509"/>
        <v/>
      </c>
      <c r="AY1607" s="68" t="str">
        <f t="shared" si="510"/>
        <v/>
      </c>
      <c r="AZ1607" s="68" t="str">
        <f t="shared" si="511"/>
        <v/>
      </c>
      <c r="BA1607" s="68" t="str">
        <f t="shared" si="512"/>
        <v/>
      </c>
      <c r="BB1607" s="68" t="str">
        <f t="shared" si="513"/>
        <v/>
      </c>
      <c r="BC1607" s="68" t="str">
        <f t="shared" si="514"/>
        <v/>
      </c>
      <c r="BD1607" s="68" t="str">
        <f t="shared" si="515"/>
        <v/>
      </c>
      <c r="BE1607" s="62" t="str">
        <f t="shared" si="516"/>
        <v/>
      </c>
      <c r="BF1607" s="62" t="str">
        <f t="shared" si="517"/>
        <v/>
      </c>
      <c r="BG1607" s="62"/>
      <c r="BH1607" s="62" t="str">
        <f t="shared" si="518"/>
        <v/>
      </c>
      <c r="BI1607" s="62" t="str">
        <f t="shared" si="519"/>
        <v/>
      </c>
      <c r="BJ1607" s="114"/>
      <c r="BK1607" s="62" t="str">
        <f t="shared" si="520"/>
        <v/>
      </c>
      <c r="BL1607" s="62" t="str">
        <f t="shared" si="521"/>
        <v/>
      </c>
      <c r="BM1607" s="62" t="str">
        <f t="shared" si="522"/>
        <v/>
      </c>
      <c r="BN1607" s="62" t="str">
        <f t="shared" si="523"/>
        <v/>
      </c>
      <c r="BO1607" s="62" t="str">
        <f t="shared" si="524"/>
        <v/>
      </c>
      <c r="BP1607" s="62" t="str">
        <f t="shared" si="525"/>
        <v/>
      </c>
      <c r="BQ1607" s="96"/>
      <c r="BR1607" s="96"/>
      <c r="BS1607" s="96"/>
      <c r="BT1607" s="96"/>
      <c r="BU1607" s="96"/>
      <c r="BV1607" s="96"/>
      <c r="BW1607" s="96"/>
      <c r="BX1607" s="96"/>
      <c r="BY1607" s="96"/>
      <c r="BZ1607" s="96"/>
      <c r="CA1607" s="96"/>
      <c r="CB1607" s="96"/>
      <c r="CC1607" s="96"/>
      <c r="CD1607" s="96"/>
      <c r="CE1607" s="96"/>
      <c r="CF1607" s="96"/>
      <c r="CG1607" s="96"/>
      <c r="CH1607" s="96"/>
      <c r="CI1607" s="96"/>
      <c r="CJ1607" s="96"/>
      <c r="CK1607" s="96"/>
      <c r="CL1607" s="96"/>
      <c r="CM1607" s="96"/>
      <c r="CN1607" s="96"/>
      <c r="CO1607" s="96"/>
      <c r="CP1607" s="96"/>
      <c r="CQ1607" s="96"/>
      <c r="CR1607" s="96"/>
      <c r="CS1607" s="96"/>
    </row>
    <row r="1608" spans="1:97" ht="18.75" customHeight="1" x14ac:dyDescent="0.2">
      <c r="A1608" s="3">
        <f t="shared" si="526"/>
        <v>1596</v>
      </c>
      <c r="B1608" s="263"/>
      <c r="C1608" s="263"/>
      <c r="D1608" s="263"/>
      <c r="E1608" s="259"/>
      <c r="F1608" s="259"/>
      <c r="G1608" s="43"/>
      <c r="H1608" s="264"/>
      <c r="I1608" s="261"/>
      <c r="J1608" s="106"/>
      <c r="K1608" s="247"/>
      <c r="L1608" s="247"/>
      <c r="M1608" s="247"/>
      <c r="N1608" s="248" t="str">
        <f>IF(AND(K1608&lt;&gt;"",L1608&lt;&gt;"",J1608&lt;&gt;""),ROUND(MIN(IF(OR(J1608="OZZ",J1608="ZZ"),5000,17300),TRUNC(0.75*(SUMIF($D$12:$D1608,$D1608,K$12:K1608)+SUMIF($D$12:$D1608,$D1608,L$12:L1608)),2)) - SUMIF($D$12:$D1607,$D1608,N$12:N1607),2),"")</f>
        <v/>
      </c>
      <c r="O1608" s="249" t="str">
        <f>IF(AND(K1608&lt;&gt;"",L1608&lt;&gt;"",M1608&lt;&gt;"",J1608&lt;&gt;"",AH1608&lt;&gt;""),IF(OR(J1608="OZZ",J1608="ZZ"),ROUND(0-SUMIF($D$12:$D1607,$D1608,O$12:O1607),2),IF(M1608=0,0,ROUND(MIN(MIN(17300,TRUNC(0.75*(SUMIF($D$12:$D$2012,$D1608,K$12:K$2012)+SUMIF($D$12:$D$2012,$D1608,L$12:L$2012)),2)+SUMIF($D$12:$D1608,$D1608,AH$12:AH1608))-SUMIF($D$12:$D1607,$D1608,O$12:O1607)-SUMIF($D$12:$D$2012,$D1608,N$12:N$2012),AH1608),2))),"")</f>
        <v/>
      </c>
      <c r="P1608" s="250" t="str">
        <f>IF(J1608&lt;&gt;"",1000 - SUMIF($D$12:$D1607,$D1608,P$12:P1607),"")</f>
        <v/>
      </c>
      <c r="Q1608" s="106"/>
      <c r="R1608" s="247"/>
      <c r="S1608" s="247"/>
      <c r="T1608" s="247"/>
      <c r="U1608" s="248" t="str">
        <f>IF(AND(R1608&lt;&gt;"",S1608&lt;&gt;"",Q1608&lt;&gt;""),ROUND(MIN(IF(OR(Q1608="OZZ",Q1608="ZZ"),5000,17300),TRUNC(0.75*(SUMIF($D$12:$D1608,$D1608,R$12:R1608)+SUMIF($D$12:$D1608,$D1608,S$12:S1608)),2)) - SUMIF($D$12:$D1607,$D1608,U$12:U1607),2),"")</f>
        <v/>
      </c>
      <c r="V1608" s="248" t="str">
        <f>IF(AND(R1608&lt;&gt;"",S1608&lt;&gt;"",T1608&lt;&gt;"",Q1608&lt;&gt;"",AL1608&lt;&gt;""),IF(OR(Q1608="OZZ",Q1608="ZZ"),ROUND(0-SUMIF($D$12:$D1607,$D1608,V$12:V1607),2),IF(T1608=0,0,ROUND(MIN(MIN(17300,TRUNC(0.75*(SUMIF($D$12:$D$2012,$D1608,R$12:R$2012)+SUMIF($D$12:$D$2012,$D1608,S$12:S$2012)),2)+SUMIF($D$12:$D1608,$D1608,AL$12:AL1608))-SUMIF($D$12:$D1607,$D1608,V$12:V1607)-SUMIF($D$12:$D$2012,$D1608,U$12:U$2012),AL1608),2))),"")</f>
        <v/>
      </c>
      <c r="W1608" s="250" t="str">
        <f>IF(Q1608&lt;&gt;"",1000 - SUMIF($D$12:$D1607,$D1608,W$12:W1607),"")</f>
        <v/>
      </c>
      <c r="X1608" s="106"/>
      <c r="Y1608" s="247"/>
      <c r="Z1608" s="247"/>
      <c r="AA1608" s="247"/>
      <c r="AB1608" s="248" t="str">
        <f>IF(AND(Y1608&lt;&gt;"",Z1608&lt;&gt;"",X1608&lt;&gt;""),ROUND(MIN(IF(OR(X1608="OZZ",X1608="ZZ"),5000,17300),TRUNC(0.75*(SUMIF($D$12:$D1608,$D1608,Y$12:Y1608)+SUMIF($D$12:$D1608,$D1608,Z$12:Z1608)),2)) - SUMIF($D$12:$D1607,$D1608,AB$12:AB1607),2),"")</f>
        <v/>
      </c>
      <c r="AC1608" s="251" t="str">
        <f>IF(AND(Y1608&lt;&gt;"",Z1608&lt;&gt;"",AA1608&lt;&gt;"",X1608&lt;&gt;"",AP1608&lt;&gt;""),IF(OR(X1608="OZZ",X1608="ZZ"),ROUND(0-SUMIF($D$12:$D1607,$D1608,AC$12:AC1607),2),IF(AA1608=0,0,ROUND(MIN(MIN(17300,TRUNC(0.75*(SUMIF($D$12:$D$2012,$D1608,Y$12:Y$2012)+SUMIF($D$12:$D$2012,$D1608,Z$12:Z$2012)),2)+SUMIF($D$12:$D1608,$D1608,AP$12:AP1608))-SUMIF($D$12:$D1607,$D1608,AC$12:AC1607)-SUMIF($D$12:$D$2012,$D1608,AB$12:AB$2012),AP1608),2))),"")</f>
        <v/>
      </c>
      <c r="AD1608" s="250" t="str">
        <f>IF(X1608&lt;&gt;"",1000 - SUMIF($D$12:$D1607,$D1608,AD$12:AD1607),"")</f>
        <v/>
      </c>
      <c r="AE1608" s="252"/>
      <c r="AF1608" s="253"/>
      <c r="AG1608" s="254"/>
      <c r="AH1608" s="255" t="str">
        <f t="shared" si="527"/>
        <v/>
      </c>
      <c r="AI1608" s="256"/>
      <c r="AJ1608" s="253"/>
      <c r="AK1608" s="254"/>
      <c r="AL1608" s="255" t="str">
        <f t="shared" si="528"/>
        <v/>
      </c>
      <c r="AM1608" s="256"/>
      <c r="AN1608" s="253"/>
      <c r="AO1608" s="254"/>
      <c r="AP1608" s="255" t="str">
        <f t="shared" si="508"/>
        <v/>
      </c>
      <c r="AQ1608" s="68"/>
      <c r="AR1608" s="68"/>
      <c r="AS1608" s="115"/>
      <c r="AT1608" s="68"/>
      <c r="AU1608" s="113" t="str">
        <f>IF(D1608&lt;&gt; "", IF(COUNTIF($D$12:$D1608,$D1608)&gt;1,0,IF(SUM(N1608,U1608,AB1608)&gt;0,IF(AND(X1608="",OR(Q1608&lt;&gt;"",J1608&lt;&gt;"")),IF(Q1608&lt;&gt;"",Q1608,IF(J1608&lt;&gt;"",J1608,0)),IF(AND(Q1608&lt;&gt;"",J1608&lt;&gt;"",Q1608=J1608),Q1608,X1608)),0)),"")</f>
        <v/>
      </c>
      <c r="AV1608" s="113" t="str">
        <f>IF(D1608&lt;&gt;"",IF(COUNTIF($D$12:$D1608,$D1608)&gt;1,0,IF(SUM(O1608,V1608,AC1608)&gt;0,IF(AND(X1608="",OR(Q1608&lt;&gt;"",J1608&lt;&gt;"")),IF(Q1608&lt;&gt;"",Q1608,IF(J1608&lt;&gt;"",J1608,0)),IF(AND(Q1608&lt;&gt;"",J1608&lt;&gt;"",Q1608=J1608),Q1608,X1608)),0)),"")</f>
        <v/>
      </c>
      <c r="AW1608" s="113" t="str">
        <f>IF(D1608&lt;&gt;"",IF(COUNTIF($D$12:$D1608,$D1608)&gt;1,0,IF(SUM(P1608,W1608,AD1608)&gt;0,IF(AND(X1608="",OR(Q1608&lt;&gt;"",J1608&lt;&gt;"")),IF(Q1608&lt;&gt;"",Q1608,IF(J1608&lt;&gt;"",J1608,0)),IF(AND(Q1608&lt;&gt;"",J1608&lt;&gt;"",Q1608=J1608),Q1608,X1608)),0)),"")</f>
        <v/>
      </c>
      <c r="AX1608" s="68" t="str">
        <f t="shared" si="509"/>
        <v/>
      </c>
      <c r="AY1608" s="68" t="str">
        <f t="shared" si="510"/>
        <v/>
      </c>
      <c r="AZ1608" s="68" t="str">
        <f t="shared" si="511"/>
        <v/>
      </c>
      <c r="BA1608" s="68" t="str">
        <f t="shared" si="512"/>
        <v/>
      </c>
      <c r="BB1608" s="68" t="str">
        <f t="shared" si="513"/>
        <v/>
      </c>
      <c r="BC1608" s="68" t="str">
        <f t="shared" si="514"/>
        <v/>
      </c>
      <c r="BD1608" s="68" t="str">
        <f t="shared" si="515"/>
        <v/>
      </c>
      <c r="BE1608" s="62" t="str">
        <f t="shared" si="516"/>
        <v/>
      </c>
      <c r="BF1608" s="62" t="str">
        <f t="shared" si="517"/>
        <v/>
      </c>
      <c r="BG1608" s="62"/>
      <c r="BH1608" s="62" t="str">
        <f t="shared" si="518"/>
        <v/>
      </c>
      <c r="BI1608" s="62" t="str">
        <f t="shared" si="519"/>
        <v/>
      </c>
      <c r="BJ1608" s="114"/>
      <c r="BK1608" s="62" t="str">
        <f t="shared" si="520"/>
        <v/>
      </c>
      <c r="BL1608" s="62" t="str">
        <f t="shared" si="521"/>
        <v/>
      </c>
      <c r="BM1608" s="62" t="str">
        <f t="shared" si="522"/>
        <v/>
      </c>
      <c r="BN1608" s="62" t="str">
        <f t="shared" si="523"/>
        <v/>
      </c>
      <c r="BO1608" s="62" t="str">
        <f t="shared" si="524"/>
        <v/>
      </c>
      <c r="BP1608" s="62" t="str">
        <f t="shared" si="525"/>
        <v/>
      </c>
      <c r="BQ1608" s="96"/>
      <c r="BR1608" s="96"/>
      <c r="BS1608" s="96"/>
      <c r="BT1608" s="96"/>
      <c r="BU1608" s="96"/>
      <c r="BV1608" s="96"/>
      <c r="BW1608" s="96"/>
      <c r="BX1608" s="96"/>
      <c r="BY1608" s="96"/>
      <c r="BZ1608" s="96"/>
      <c r="CA1608" s="96"/>
      <c r="CB1608" s="96"/>
      <c r="CC1608" s="96"/>
      <c r="CD1608" s="96"/>
      <c r="CE1608" s="96"/>
      <c r="CF1608" s="96"/>
      <c r="CG1608" s="96"/>
      <c r="CH1608" s="96"/>
      <c r="CI1608" s="96"/>
      <c r="CJ1608" s="96"/>
      <c r="CK1608" s="96"/>
      <c r="CL1608" s="96"/>
      <c r="CM1608" s="96"/>
      <c r="CN1608" s="96"/>
      <c r="CO1608" s="96"/>
      <c r="CP1608" s="96"/>
      <c r="CQ1608" s="96"/>
      <c r="CR1608" s="96"/>
      <c r="CS1608" s="96"/>
    </row>
    <row r="1609" spans="1:97" ht="18.75" customHeight="1" x14ac:dyDescent="0.2">
      <c r="A1609" s="3">
        <f t="shared" si="526"/>
        <v>1597</v>
      </c>
      <c r="B1609" s="263"/>
      <c r="C1609" s="263"/>
      <c r="D1609" s="263"/>
      <c r="E1609" s="259"/>
      <c r="F1609" s="259"/>
      <c r="G1609" s="43"/>
      <c r="H1609" s="264"/>
      <c r="I1609" s="261"/>
      <c r="J1609" s="106"/>
      <c r="K1609" s="247"/>
      <c r="L1609" s="247"/>
      <c r="M1609" s="247"/>
      <c r="N1609" s="248" t="str">
        <f>IF(AND(K1609&lt;&gt;"",L1609&lt;&gt;"",J1609&lt;&gt;""),ROUND(MIN(IF(OR(J1609="OZZ",J1609="ZZ"),5000,17300),TRUNC(0.75*(SUMIF($D$12:$D1609,$D1609,K$12:K1609)+SUMIF($D$12:$D1609,$D1609,L$12:L1609)),2)) - SUMIF($D$12:$D1608,$D1609,N$12:N1608),2),"")</f>
        <v/>
      </c>
      <c r="O1609" s="249" t="str">
        <f>IF(AND(K1609&lt;&gt;"",L1609&lt;&gt;"",M1609&lt;&gt;"",J1609&lt;&gt;"",AH1609&lt;&gt;""),IF(OR(J1609="OZZ",J1609="ZZ"),ROUND(0-SUMIF($D$12:$D1608,$D1609,O$12:O1608),2),IF(M1609=0,0,ROUND(MIN(MIN(17300,TRUNC(0.75*(SUMIF($D$12:$D$2012,$D1609,K$12:K$2012)+SUMIF($D$12:$D$2012,$D1609,L$12:L$2012)),2)+SUMIF($D$12:$D1609,$D1609,AH$12:AH1609))-SUMIF($D$12:$D1608,$D1609,O$12:O1608)-SUMIF($D$12:$D$2012,$D1609,N$12:N$2012),AH1609),2))),"")</f>
        <v/>
      </c>
      <c r="P1609" s="250" t="str">
        <f>IF(J1609&lt;&gt;"",1000 - SUMIF($D$12:$D1608,$D1609,P$12:P1608),"")</f>
        <v/>
      </c>
      <c r="Q1609" s="106"/>
      <c r="R1609" s="247"/>
      <c r="S1609" s="247"/>
      <c r="T1609" s="247"/>
      <c r="U1609" s="248" t="str">
        <f>IF(AND(R1609&lt;&gt;"",S1609&lt;&gt;"",Q1609&lt;&gt;""),ROUND(MIN(IF(OR(Q1609="OZZ",Q1609="ZZ"),5000,17300),TRUNC(0.75*(SUMIF($D$12:$D1609,$D1609,R$12:R1609)+SUMIF($D$12:$D1609,$D1609,S$12:S1609)),2)) - SUMIF($D$12:$D1608,$D1609,U$12:U1608),2),"")</f>
        <v/>
      </c>
      <c r="V1609" s="248" t="str">
        <f>IF(AND(R1609&lt;&gt;"",S1609&lt;&gt;"",T1609&lt;&gt;"",Q1609&lt;&gt;"",AL1609&lt;&gt;""),IF(OR(Q1609="OZZ",Q1609="ZZ"),ROUND(0-SUMIF($D$12:$D1608,$D1609,V$12:V1608),2),IF(T1609=0,0,ROUND(MIN(MIN(17300,TRUNC(0.75*(SUMIF($D$12:$D$2012,$D1609,R$12:R$2012)+SUMIF($D$12:$D$2012,$D1609,S$12:S$2012)),2)+SUMIF($D$12:$D1609,$D1609,AL$12:AL1609))-SUMIF($D$12:$D1608,$D1609,V$12:V1608)-SUMIF($D$12:$D$2012,$D1609,U$12:U$2012),AL1609),2))),"")</f>
        <v/>
      </c>
      <c r="W1609" s="250" t="str">
        <f>IF(Q1609&lt;&gt;"",1000 - SUMIF($D$12:$D1608,$D1609,W$12:W1608),"")</f>
        <v/>
      </c>
      <c r="X1609" s="106"/>
      <c r="Y1609" s="247"/>
      <c r="Z1609" s="247"/>
      <c r="AA1609" s="247"/>
      <c r="AB1609" s="248" t="str">
        <f>IF(AND(Y1609&lt;&gt;"",Z1609&lt;&gt;"",X1609&lt;&gt;""),ROUND(MIN(IF(OR(X1609="OZZ",X1609="ZZ"),5000,17300),TRUNC(0.75*(SUMIF($D$12:$D1609,$D1609,Y$12:Y1609)+SUMIF($D$12:$D1609,$D1609,Z$12:Z1609)),2)) - SUMIF($D$12:$D1608,$D1609,AB$12:AB1608),2),"")</f>
        <v/>
      </c>
      <c r="AC1609" s="251" t="str">
        <f>IF(AND(Y1609&lt;&gt;"",Z1609&lt;&gt;"",AA1609&lt;&gt;"",X1609&lt;&gt;"",AP1609&lt;&gt;""),IF(OR(X1609="OZZ",X1609="ZZ"),ROUND(0-SUMIF($D$12:$D1608,$D1609,AC$12:AC1608),2),IF(AA1609=0,0,ROUND(MIN(MIN(17300,TRUNC(0.75*(SUMIF($D$12:$D$2012,$D1609,Y$12:Y$2012)+SUMIF($D$12:$D$2012,$D1609,Z$12:Z$2012)),2)+SUMIF($D$12:$D1609,$D1609,AP$12:AP1609))-SUMIF($D$12:$D1608,$D1609,AC$12:AC1608)-SUMIF($D$12:$D$2012,$D1609,AB$12:AB$2012),AP1609),2))),"")</f>
        <v/>
      </c>
      <c r="AD1609" s="250" t="str">
        <f>IF(X1609&lt;&gt;"",1000 - SUMIF($D$12:$D1608,$D1609,AD$12:AD1608),"")</f>
        <v/>
      </c>
      <c r="AE1609" s="252"/>
      <c r="AF1609" s="253"/>
      <c r="AG1609" s="254"/>
      <c r="AH1609" s="255" t="str">
        <f t="shared" si="527"/>
        <v/>
      </c>
      <c r="AI1609" s="256"/>
      <c r="AJ1609" s="253"/>
      <c r="AK1609" s="254"/>
      <c r="AL1609" s="255" t="str">
        <f t="shared" si="528"/>
        <v/>
      </c>
      <c r="AM1609" s="256"/>
      <c r="AN1609" s="253"/>
      <c r="AO1609" s="254"/>
      <c r="AP1609" s="255" t="str">
        <f t="shared" si="508"/>
        <v/>
      </c>
      <c r="AQ1609" s="68"/>
      <c r="AR1609" s="68"/>
      <c r="AS1609" s="115"/>
      <c r="AT1609" s="68"/>
      <c r="AU1609" s="113" t="str">
        <f>IF(D1609&lt;&gt; "", IF(COUNTIF($D$12:$D1609,$D1609)&gt;1,0,IF(SUM(N1609,U1609,AB1609)&gt;0,IF(AND(X1609="",OR(Q1609&lt;&gt;"",J1609&lt;&gt;"")),IF(Q1609&lt;&gt;"",Q1609,IF(J1609&lt;&gt;"",J1609,0)),IF(AND(Q1609&lt;&gt;"",J1609&lt;&gt;"",Q1609=J1609),Q1609,X1609)),0)),"")</f>
        <v/>
      </c>
      <c r="AV1609" s="113" t="str">
        <f>IF(D1609&lt;&gt;"",IF(COUNTIF($D$12:$D1609,$D1609)&gt;1,0,IF(SUM(O1609,V1609,AC1609)&gt;0,IF(AND(X1609="",OR(Q1609&lt;&gt;"",J1609&lt;&gt;"")),IF(Q1609&lt;&gt;"",Q1609,IF(J1609&lt;&gt;"",J1609,0)),IF(AND(Q1609&lt;&gt;"",J1609&lt;&gt;"",Q1609=J1609),Q1609,X1609)),0)),"")</f>
        <v/>
      </c>
      <c r="AW1609" s="113" t="str">
        <f>IF(D1609&lt;&gt;"",IF(COUNTIF($D$12:$D1609,$D1609)&gt;1,0,IF(SUM(P1609,W1609,AD1609)&gt;0,IF(AND(X1609="",OR(Q1609&lt;&gt;"",J1609&lt;&gt;"")),IF(Q1609&lt;&gt;"",Q1609,IF(J1609&lt;&gt;"",J1609,0)),IF(AND(Q1609&lt;&gt;"",J1609&lt;&gt;"",Q1609=J1609),Q1609,X1609)),0)),"")</f>
        <v/>
      </c>
      <c r="AX1609" s="68" t="str">
        <f t="shared" si="509"/>
        <v/>
      </c>
      <c r="AY1609" s="68" t="str">
        <f t="shared" si="510"/>
        <v/>
      </c>
      <c r="AZ1609" s="68" t="str">
        <f t="shared" si="511"/>
        <v/>
      </c>
      <c r="BA1609" s="68" t="str">
        <f t="shared" si="512"/>
        <v/>
      </c>
      <c r="BB1609" s="68" t="str">
        <f t="shared" si="513"/>
        <v/>
      </c>
      <c r="BC1609" s="68" t="str">
        <f t="shared" si="514"/>
        <v/>
      </c>
      <c r="BD1609" s="68" t="str">
        <f t="shared" si="515"/>
        <v/>
      </c>
      <c r="BE1609" s="62" t="str">
        <f t="shared" si="516"/>
        <v/>
      </c>
      <c r="BF1609" s="62" t="str">
        <f t="shared" si="517"/>
        <v/>
      </c>
      <c r="BG1609" s="62"/>
      <c r="BH1609" s="62" t="str">
        <f t="shared" si="518"/>
        <v/>
      </c>
      <c r="BI1609" s="62" t="str">
        <f t="shared" si="519"/>
        <v/>
      </c>
      <c r="BJ1609" s="114"/>
      <c r="BK1609" s="62" t="str">
        <f t="shared" si="520"/>
        <v/>
      </c>
      <c r="BL1609" s="62" t="str">
        <f t="shared" si="521"/>
        <v/>
      </c>
      <c r="BM1609" s="62" t="str">
        <f t="shared" si="522"/>
        <v/>
      </c>
      <c r="BN1609" s="62" t="str">
        <f t="shared" si="523"/>
        <v/>
      </c>
      <c r="BO1609" s="62" t="str">
        <f t="shared" si="524"/>
        <v/>
      </c>
      <c r="BP1609" s="62" t="str">
        <f t="shared" si="525"/>
        <v/>
      </c>
      <c r="BQ1609" s="96"/>
      <c r="BR1609" s="96"/>
      <c r="BS1609" s="96"/>
      <c r="BT1609" s="96"/>
      <c r="BU1609" s="96"/>
      <c r="BV1609" s="96"/>
      <c r="BW1609" s="96"/>
      <c r="BX1609" s="96"/>
      <c r="BY1609" s="96"/>
      <c r="BZ1609" s="96"/>
      <c r="CA1609" s="96"/>
      <c r="CB1609" s="96"/>
      <c r="CC1609" s="96"/>
      <c r="CD1609" s="96"/>
      <c r="CE1609" s="96"/>
      <c r="CF1609" s="96"/>
      <c r="CG1609" s="96"/>
      <c r="CH1609" s="96"/>
      <c r="CI1609" s="96"/>
      <c r="CJ1609" s="96"/>
      <c r="CK1609" s="96"/>
      <c r="CL1609" s="96"/>
      <c r="CM1609" s="96"/>
      <c r="CN1609" s="96"/>
      <c r="CO1609" s="96"/>
      <c r="CP1609" s="96"/>
      <c r="CQ1609" s="96"/>
      <c r="CR1609" s="96"/>
      <c r="CS1609" s="96"/>
    </row>
    <row r="1610" spans="1:97" ht="18.75" customHeight="1" x14ac:dyDescent="0.2">
      <c r="A1610" s="3">
        <f t="shared" si="526"/>
        <v>1598</v>
      </c>
      <c r="B1610" s="263"/>
      <c r="C1610" s="263"/>
      <c r="D1610" s="263"/>
      <c r="E1610" s="259"/>
      <c r="F1610" s="259"/>
      <c r="G1610" s="43"/>
      <c r="H1610" s="264"/>
      <c r="I1610" s="261"/>
      <c r="J1610" s="106"/>
      <c r="K1610" s="247"/>
      <c r="L1610" s="247"/>
      <c r="M1610" s="247"/>
      <c r="N1610" s="248" t="str">
        <f>IF(AND(K1610&lt;&gt;"",L1610&lt;&gt;"",J1610&lt;&gt;""),ROUND(MIN(IF(OR(J1610="OZZ",J1610="ZZ"),5000,17300),TRUNC(0.75*(SUMIF($D$12:$D1610,$D1610,K$12:K1610)+SUMIF($D$12:$D1610,$D1610,L$12:L1610)),2)) - SUMIF($D$12:$D1609,$D1610,N$12:N1609),2),"")</f>
        <v/>
      </c>
      <c r="O1610" s="249" t="str">
        <f>IF(AND(K1610&lt;&gt;"",L1610&lt;&gt;"",M1610&lt;&gt;"",J1610&lt;&gt;"",AH1610&lt;&gt;""),IF(OR(J1610="OZZ",J1610="ZZ"),ROUND(0-SUMIF($D$12:$D1609,$D1610,O$12:O1609),2),IF(M1610=0,0,ROUND(MIN(MIN(17300,TRUNC(0.75*(SUMIF($D$12:$D$2012,$D1610,K$12:K$2012)+SUMIF($D$12:$D$2012,$D1610,L$12:L$2012)),2)+SUMIF($D$12:$D1610,$D1610,AH$12:AH1610))-SUMIF($D$12:$D1609,$D1610,O$12:O1609)-SUMIF($D$12:$D$2012,$D1610,N$12:N$2012),AH1610),2))),"")</f>
        <v/>
      </c>
      <c r="P1610" s="250" t="str">
        <f>IF(J1610&lt;&gt;"",1000 - SUMIF($D$12:$D1609,$D1610,P$12:P1609),"")</f>
        <v/>
      </c>
      <c r="Q1610" s="106"/>
      <c r="R1610" s="247"/>
      <c r="S1610" s="247"/>
      <c r="T1610" s="247"/>
      <c r="U1610" s="248" t="str">
        <f>IF(AND(R1610&lt;&gt;"",S1610&lt;&gt;"",Q1610&lt;&gt;""),ROUND(MIN(IF(OR(Q1610="OZZ",Q1610="ZZ"),5000,17300),TRUNC(0.75*(SUMIF($D$12:$D1610,$D1610,R$12:R1610)+SUMIF($D$12:$D1610,$D1610,S$12:S1610)),2)) - SUMIF($D$12:$D1609,$D1610,U$12:U1609),2),"")</f>
        <v/>
      </c>
      <c r="V1610" s="248" t="str">
        <f>IF(AND(R1610&lt;&gt;"",S1610&lt;&gt;"",T1610&lt;&gt;"",Q1610&lt;&gt;"",AL1610&lt;&gt;""),IF(OR(Q1610="OZZ",Q1610="ZZ"),ROUND(0-SUMIF($D$12:$D1609,$D1610,V$12:V1609),2),IF(T1610=0,0,ROUND(MIN(MIN(17300,TRUNC(0.75*(SUMIF($D$12:$D$2012,$D1610,R$12:R$2012)+SUMIF($D$12:$D$2012,$D1610,S$12:S$2012)),2)+SUMIF($D$12:$D1610,$D1610,AL$12:AL1610))-SUMIF($D$12:$D1609,$D1610,V$12:V1609)-SUMIF($D$12:$D$2012,$D1610,U$12:U$2012),AL1610),2))),"")</f>
        <v/>
      </c>
      <c r="W1610" s="250" t="str">
        <f>IF(Q1610&lt;&gt;"",1000 - SUMIF($D$12:$D1609,$D1610,W$12:W1609),"")</f>
        <v/>
      </c>
      <c r="X1610" s="106"/>
      <c r="Y1610" s="247"/>
      <c r="Z1610" s="247"/>
      <c r="AA1610" s="247"/>
      <c r="AB1610" s="248" t="str">
        <f>IF(AND(Y1610&lt;&gt;"",Z1610&lt;&gt;"",X1610&lt;&gt;""),ROUND(MIN(IF(OR(X1610="OZZ",X1610="ZZ"),5000,17300),TRUNC(0.75*(SUMIF($D$12:$D1610,$D1610,Y$12:Y1610)+SUMIF($D$12:$D1610,$D1610,Z$12:Z1610)),2)) - SUMIF($D$12:$D1609,$D1610,AB$12:AB1609),2),"")</f>
        <v/>
      </c>
      <c r="AC1610" s="251" t="str">
        <f>IF(AND(Y1610&lt;&gt;"",Z1610&lt;&gt;"",AA1610&lt;&gt;"",X1610&lt;&gt;"",AP1610&lt;&gt;""),IF(OR(X1610="OZZ",X1610="ZZ"),ROUND(0-SUMIF($D$12:$D1609,$D1610,AC$12:AC1609),2),IF(AA1610=0,0,ROUND(MIN(MIN(17300,TRUNC(0.75*(SUMIF($D$12:$D$2012,$D1610,Y$12:Y$2012)+SUMIF($D$12:$D$2012,$D1610,Z$12:Z$2012)),2)+SUMIF($D$12:$D1610,$D1610,AP$12:AP1610))-SUMIF($D$12:$D1609,$D1610,AC$12:AC1609)-SUMIF($D$12:$D$2012,$D1610,AB$12:AB$2012),AP1610),2))),"")</f>
        <v/>
      </c>
      <c r="AD1610" s="250" t="str">
        <f>IF(X1610&lt;&gt;"",1000 - SUMIF($D$12:$D1609,$D1610,AD$12:AD1609),"")</f>
        <v/>
      </c>
      <c r="AE1610" s="252"/>
      <c r="AF1610" s="253"/>
      <c r="AG1610" s="254"/>
      <c r="AH1610" s="255" t="str">
        <f t="shared" si="527"/>
        <v/>
      </c>
      <c r="AI1610" s="256"/>
      <c r="AJ1610" s="253"/>
      <c r="AK1610" s="254"/>
      <c r="AL1610" s="255" t="str">
        <f t="shared" si="528"/>
        <v/>
      </c>
      <c r="AM1610" s="256"/>
      <c r="AN1610" s="253"/>
      <c r="AO1610" s="254"/>
      <c r="AP1610" s="255" t="str">
        <f t="shared" si="508"/>
        <v/>
      </c>
      <c r="AQ1610" s="68"/>
      <c r="AR1610" s="68"/>
      <c r="AS1610" s="115"/>
      <c r="AT1610" s="68"/>
      <c r="AU1610" s="113" t="str">
        <f>IF(D1610&lt;&gt; "", IF(COUNTIF($D$12:$D1610,$D1610)&gt;1,0,IF(SUM(N1610,U1610,AB1610)&gt;0,IF(AND(X1610="",OR(Q1610&lt;&gt;"",J1610&lt;&gt;"")),IF(Q1610&lt;&gt;"",Q1610,IF(J1610&lt;&gt;"",J1610,0)),IF(AND(Q1610&lt;&gt;"",J1610&lt;&gt;"",Q1610=J1610),Q1610,X1610)),0)),"")</f>
        <v/>
      </c>
      <c r="AV1610" s="113" t="str">
        <f>IF(D1610&lt;&gt;"",IF(COUNTIF($D$12:$D1610,$D1610)&gt;1,0,IF(SUM(O1610,V1610,AC1610)&gt;0,IF(AND(X1610="",OR(Q1610&lt;&gt;"",J1610&lt;&gt;"")),IF(Q1610&lt;&gt;"",Q1610,IF(J1610&lt;&gt;"",J1610,0)),IF(AND(Q1610&lt;&gt;"",J1610&lt;&gt;"",Q1610=J1610),Q1610,X1610)),0)),"")</f>
        <v/>
      </c>
      <c r="AW1610" s="113" t="str">
        <f>IF(D1610&lt;&gt;"",IF(COUNTIF($D$12:$D1610,$D1610)&gt;1,0,IF(SUM(P1610,W1610,AD1610)&gt;0,IF(AND(X1610="",OR(Q1610&lt;&gt;"",J1610&lt;&gt;"")),IF(Q1610&lt;&gt;"",Q1610,IF(J1610&lt;&gt;"",J1610,0)),IF(AND(Q1610&lt;&gt;"",J1610&lt;&gt;"",Q1610=J1610),Q1610,X1610)),0)),"")</f>
        <v/>
      </c>
      <c r="AX1610" s="68" t="str">
        <f t="shared" si="509"/>
        <v/>
      </c>
      <c r="AY1610" s="68" t="str">
        <f t="shared" si="510"/>
        <v/>
      </c>
      <c r="AZ1610" s="68" t="str">
        <f t="shared" si="511"/>
        <v/>
      </c>
      <c r="BA1610" s="68" t="str">
        <f t="shared" si="512"/>
        <v/>
      </c>
      <c r="BB1610" s="68" t="str">
        <f t="shared" si="513"/>
        <v/>
      </c>
      <c r="BC1610" s="68" t="str">
        <f t="shared" si="514"/>
        <v/>
      </c>
      <c r="BD1610" s="68" t="str">
        <f t="shared" si="515"/>
        <v/>
      </c>
      <c r="BE1610" s="62" t="str">
        <f t="shared" si="516"/>
        <v/>
      </c>
      <c r="BF1610" s="62" t="str">
        <f t="shared" si="517"/>
        <v/>
      </c>
      <c r="BG1610" s="62"/>
      <c r="BH1610" s="62" t="str">
        <f t="shared" si="518"/>
        <v/>
      </c>
      <c r="BI1610" s="62" t="str">
        <f t="shared" si="519"/>
        <v/>
      </c>
      <c r="BJ1610" s="114"/>
      <c r="BK1610" s="62" t="str">
        <f t="shared" si="520"/>
        <v/>
      </c>
      <c r="BL1610" s="62" t="str">
        <f t="shared" si="521"/>
        <v/>
      </c>
      <c r="BM1610" s="62" t="str">
        <f t="shared" si="522"/>
        <v/>
      </c>
      <c r="BN1610" s="62" t="str">
        <f t="shared" si="523"/>
        <v/>
      </c>
      <c r="BO1610" s="62" t="str">
        <f t="shared" si="524"/>
        <v/>
      </c>
      <c r="BP1610" s="62" t="str">
        <f t="shared" si="525"/>
        <v/>
      </c>
      <c r="BQ1610" s="96"/>
      <c r="BR1610" s="96"/>
      <c r="BS1610" s="96"/>
      <c r="BT1610" s="96"/>
      <c r="BU1610" s="96"/>
      <c r="BV1610" s="96"/>
      <c r="BW1610" s="96"/>
      <c r="BX1610" s="96"/>
      <c r="BY1610" s="96"/>
      <c r="BZ1610" s="96"/>
      <c r="CA1610" s="96"/>
      <c r="CB1610" s="96"/>
      <c r="CC1610" s="96"/>
      <c r="CD1610" s="96"/>
      <c r="CE1610" s="96"/>
      <c r="CF1610" s="96"/>
      <c r="CG1610" s="96"/>
      <c r="CH1610" s="96"/>
      <c r="CI1610" s="96"/>
      <c r="CJ1610" s="96"/>
      <c r="CK1610" s="96"/>
      <c r="CL1610" s="96"/>
      <c r="CM1610" s="96"/>
      <c r="CN1610" s="96"/>
      <c r="CO1610" s="96"/>
      <c r="CP1610" s="96"/>
      <c r="CQ1610" s="96"/>
      <c r="CR1610" s="96"/>
      <c r="CS1610" s="96"/>
    </row>
    <row r="1611" spans="1:97" ht="18.75" customHeight="1" x14ac:dyDescent="0.2">
      <c r="A1611" s="3">
        <f t="shared" si="526"/>
        <v>1599</v>
      </c>
      <c r="B1611" s="263"/>
      <c r="C1611" s="263"/>
      <c r="D1611" s="263"/>
      <c r="E1611" s="259"/>
      <c r="F1611" s="259"/>
      <c r="G1611" s="43"/>
      <c r="H1611" s="264"/>
      <c r="I1611" s="261"/>
      <c r="J1611" s="106"/>
      <c r="K1611" s="247"/>
      <c r="L1611" s="247"/>
      <c r="M1611" s="247"/>
      <c r="N1611" s="248" t="str">
        <f>IF(AND(K1611&lt;&gt;"",L1611&lt;&gt;"",J1611&lt;&gt;""),ROUND(MIN(IF(OR(J1611="OZZ",J1611="ZZ"),5000,17300),TRUNC(0.75*(SUMIF($D$12:$D1611,$D1611,K$12:K1611)+SUMIF($D$12:$D1611,$D1611,L$12:L1611)),2)) - SUMIF($D$12:$D1610,$D1611,N$12:N1610),2),"")</f>
        <v/>
      </c>
      <c r="O1611" s="249" t="str">
        <f>IF(AND(K1611&lt;&gt;"",L1611&lt;&gt;"",M1611&lt;&gt;"",J1611&lt;&gt;"",AH1611&lt;&gt;""),IF(OR(J1611="OZZ",J1611="ZZ"),ROUND(0-SUMIF($D$12:$D1610,$D1611,O$12:O1610),2),IF(M1611=0,0,ROUND(MIN(MIN(17300,TRUNC(0.75*(SUMIF($D$12:$D$2012,$D1611,K$12:K$2012)+SUMIF($D$12:$D$2012,$D1611,L$12:L$2012)),2)+SUMIF($D$12:$D1611,$D1611,AH$12:AH1611))-SUMIF($D$12:$D1610,$D1611,O$12:O1610)-SUMIF($D$12:$D$2012,$D1611,N$12:N$2012),AH1611),2))),"")</f>
        <v/>
      </c>
      <c r="P1611" s="250" t="str">
        <f>IF(J1611&lt;&gt;"",1000 - SUMIF($D$12:$D1610,$D1611,P$12:P1610),"")</f>
        <v/>
      </c>
      <c r="Q1611" s="106"/>
      <c r="R1611" s="247"/>
      <c r="S1611" s="247"/>
      <c r="T1611" s="247"/>
      <c r="U1611" s="248" t="str">
        <f>IF(AND(R1611&lt;&gt;"",S1611&lt;&gt;"",Q1611&lt;&gt;""),ROUND(MIN(IF(OR(Q1611="OZZ",Q1611="ZZ"),5000,17300),TRUNC(0.75*(SUMIF($D$12:$D1611,$D1611,R$12:R1611)+SUMIF($D$12:$D1611,$D1611,S$12:S1611)),2)) - SUMIF($D$12:$D1610,$D1611,U$12:U1610),2),"")</f>
        <v/>
      </c>
      <c r="V1611" s="248" t="str">
        <f>IF(AND(R1611&lt;&gt;"",S1611&lt;&gt;"",T1611&lt;&gt;"",Q1611&lt;&gt;"",AL1611&lt;&gt;""),IF(OR(Q1611="OZZ",Q1611="ZZ"),ROUND(0-SUMIF($D$12:$D1610,$D1611,V$12:V1610),2),IF(T1611=0,0,ROUND(MIN(MIN(17300,TRUNC(0.75*(SUMIF($D$12:$D$2012,$D1611,R$12:R$2012)+SUMIF($D$12:$D$2012,$D1611,S$12:S$2012)),2)+SUMIF($D$12:$D1611,$D1611,AL$12:AL1611))-SUMIF($D$12:$D1610,$D1611,V$12:V1610)-SUMIF($D$12:$D$2012,$D1611,U$12:U$2012),AL1611),2))),"")</f>
        <v/>
      </c>
      <c r="W1611" s="250" t="str">
        <f>IF(Q1611&lt;&gt;"",1000 - SUMIF($D$12:$D1610,$D1611,W$12:W1610),"")</f>
        <v/>
      </c>
      <c r="X1611" s="106"/>
      <c r="Y1611" s="247"/>
      <c r="Z1611" s="247"/>
      <c r="AA1611" s="247"/>
      <c r="AB1611" s="248" t="str">
        <f>IF(AND(Y1611&lt;&gt;"",Z1611&lt;&gt;"",X1611&lt;&gt;""),ROUND(MIN(IF(OR(X1611="OZZ",X1611="ZZ"),5000,17300),TRUNC(0.75*(SUMIF($D$12:$D1611,$D1611,Y$12:Y1611)+SUMIF($D$12:$D1611,$D1611,Z$12:Z1611)),2)) - SUMIF($D$12:$D1610,$D1611,AB$12:AB1610),2),"")</f>
        <v/>
      </c>
      <c r="AC1611" s="251" t="str">
        <f>IF(AND(Y1611&lt;&gt;"",Z1611&lt;&gt;"",AA1611&lt;&gt;"",X1611&lt;&gt;"",AP1611&lt;&gt;""),IF(OR(X1611="OZZ",X1611="ZZ"),ROUND(0-SUMIF($D$12:$D1610,$D1611,AC$12:AC1610),2),IF(AA1611=0,0,ROUND(MIN(MIN(17300,TRUNC(0.75*(SUMIF($D$12:$D$2012,$D1611,Y$12:Y$2012)+SUMIF($D$12:$D$2012,$D1611,Z$12:Z$2012)),2)+SUMIF($D$12:$D1611,$D1611,AP$12:AP1611))-SUMIF($D$12:$D1610,$D1611,AC$12:AC1610)-SUMIF($D$12:$D$2012,$D1611,AB$12:AB$2012),AP1611),2))),"")</f>
        <v/>
      </c>
      <c r="AD1611" s="250" t="str">
        <f>IF(X1611&lt;&gt;"",1000 - SUMIF($D$12:$D1610,$D1611,AD$12:AD1610),"")</f>
        <v/>
      </c>
      <c r="AE1611" s="252"/>
      <c r="AF1611" s="253"/>
      <c r="AG1611" s="254"/>
      <c r="AH1611" s="255" t="str">
        <f t="shared" si="527"/>
        <v/>
      </c>
      <c r="AI1611" s="256"/>
      <c r="AJ1611" s="253"/>
      <c r="AK1611" s="254"/>
      <c r="AL1611" s="255" t="str">
        <f t="shared" si="528"/>
        <v/>
      </c>
      <c r="AM1611" s="256"/>
      <c r="AN1611" s="253"/>
      <c r="AO1611" s="254"/>
      <c r="AP1611" s="255" t="str">
        <f t="shared" si="508"/>
        <v/>
      </c>
      <c r="AQ1611" s="68"/>
      <c r="AR1611" s="68"/>
      <c r="AS1611" s="115"/>
      <c r="AT1611" s="68"/>
      <c r="AU1611" s="113" t="str">
        <f>IF(D1611&lt;&gt; "", IF(COUNTIF($D$12:$D1611,$D1611)&gt;1,0,IF(SUM(N1611,U1611,AB1611)&gt;0,IF(AND(X1611="",OR(Q1611&lt;&gt;"",J1611&lt;&gt;"")),IF(Q1611&lt;&gt;"",Q1611,IF(J1611&lt;&gt;"",J1611,0)),IF(AND(Q1611&lt;&gt;"",J1611&lt;&gt;"",Q1611=J1611),Q1611,X1611)),0)),"")</f>
        <v/>
      </c>
      <c r="AV1611" s="113" t="str">
        <f>IF(D1611&lt;&gt;"",IF(COUNTIF($D$12:$D1611,$D1611)&gt;1,0,IF(SUM(O1611,V1611,AC1611)&gt;0,IF(AND(X1611="",OR(Q1611&lt;&gt;"",J1611&lt;&gt;"")),IF(Q1611&lt;&gt;"",Q1611,IF(J1611&lt;&gt;"",J1611,0)),IF(AND(Q1611&lt;&gt;"",J1611&lt;&gt;"",Q1611=J1611),Q1611,X1611)),0)),"")</f>
        <v/>
      </c>
      <c r="AW1611" s="113" t="str">
        <f>IF(D1611&lt;&gt;"",IF(COUNTIF($D$12:$D1611,$D1611)&gt;1,0,IF(SUM(P1611,W1611,AD1611)&gt;0,IF(AND(X1611="",OR(Q1611&lt;&gt;"",J1611&lt;&gt;"")),IF(Q1611&lt;&gt;"",Q1611,IF(J1611&lt;&gt;"",J1611,0)),IF(AND(Q1611&lt;&gt;"",J1611&lt;&gt;"",Q1611=J1611),Q1611,X1611)),0)),"")</f>
        <v/>
      </c>
      <c r="AX1611" s="68" t="str">
        <f t="shared" si="509"/>
        <v/>
      </c>
      <c r="AY1611" s="68" t="str">
        <f t="shared" si="510"/>
        <v/>
      </c>
      <c r="AZ1611" s="68" t="str">
        <f t="shared" si="511"/>
        <v/>
      </c>
      <c r="BA1611" s="68" t="str">
        <f t="shared" si="512"/>
        <v/>
      </c>
      <c r="BB1611" s="68" t="str">
        <f t="shared" si="513"/>
        <v/>
      </c>
      <c r="BC1611" s="68" t="str">
        <f t="shared" si="514"/>
        <v/>
      </c>
      <c r="BD1611" s="68" t="str">
        <f t="shared" si="515"/>
        <v/>
      </c>
      <c r="BE1611" s="62" t="str">
        <f t="shared" si="516"/>
        <v/>
      </c>
      <c r="BF1611" s="62" t="str">
        <f t="shared" si="517"/>
        <v/>
      </c>
      <c r="BG1611" s="62"/>
      <c r="BH1611" s="62" t="str">
        <f t="shared" si="518"/>
        <v/>
      </c>
      <c r="BI1611" s="62" t="str">
        <f t="shared" si="519"/>
        <v/>
      </c>
      <c r="BJ1611" s="114"/>
      <c r="BK1611" s="62" t="str">
        <f t="shared" si="520"/>
        <v/>
      </c>
      <c r="BL1611" s="62" t="str">
        <f t="shared" si="521"/>
        <v/>
      </c>
      <c r="BM1611" s="62" t="str">
        <f t="shared" si="522"/>
        <v/>
      </c>
      <c r="BN1611" s="62" t="str">
        <f t="shared" si="523"/>
        <v/>
      </c>
      <c r="BO1611" s="62" t="str">
        <f t="shared" si="524"/>
        <v/>
      </c>
      <c r="BP1611" s="62" t="str">
        <f t="shared" si="525"/>
        <v/>
      </c>
      <c r="BQ1611" s="96"/>
      <c r="BR1611" s="96"/>
      <c r="BS1611" s="96"/>
      <c r="BT1611" s="96"/>
      <c r="BU1611" s="96"/>
      <c r="BV1611" s="96"/>
      <c r="BW1611" s="96"/>
      <c r="BX1611" s="96"/>
      <c r="BY1611" s="96"/>
      <c r="BZ1611" s="96"/>
      <c r="CA1611" s="96"/>
      <c r="CB1611" s="96"/>
      <c r="CC1611" s="96"/>
      <c r="CD1611" s="96"/>
      <c r="CE1611" s="96"/>
      <c r="CF1611" s="96"/>
      <c r="CG1611" s="96"/>
      <c r="CH1611" s="96"/>
      <c r="CI1611" s="96"/>
      <c r="CJ1611" s="96"/>
      <c r="CK1611" s="96"/>
      <c r="CL1611" s="96"/>
      <c r="CM1611" s="96"/>
      <c r="CN1611" s="96"/>
      <c r="CO1611" s="96"/>
      <c r="CP1611" s="96"/>
      <c r="CQ1611" s="96"/>
      <c r="CR1611" s="96"/>
      <c r="CS1611" s="96"/>
    </row>
    <row r="1612" spans="1:97" ht="18.75" customHeight="1" x14ac:dyDescent="0.2">
      <c r="A1612" s="3">
        <f t="shared" si="526"/>
        <v>1600</v>
      </c>
      <c r="B1612" s="263"/>
      <c r="C1612" s="263"/>
      <c r="D1612" s="263"/>
      <c r="E1612" s="259"/>
      <c r="F1612" s="259"/>
      <c r="G1612" s="43"/>
      <c r="H1612" s="264"/>
      <c r="I1612" s="261"/>
      <c r="J1612" s="106"/>
      <c r="K1612" s="247"/>
      <c r="L1612" s="247"/>
      <c r="M1612" s="247"/>
      <c r="N1612" s="248" t="str">
        <f>IF(AND(K1612&lt;&gt;"",L1612&lt;&gt;"",J1612&lt;&gt;""),ROUND(MIN(IF(OR(J1612="OZZ",J1612="ZZ"),5000,17300),TRUNC(0.75*(SUMIF($D$12:$D1612,$D1612,K$12:K1612)+SUMIF($D$12:$D1612,$D1612,L$12:L1612)),2)) - SUMIF($D$12:$D1611,$D1612,N$12:N1611),2),"")</f>
        <v/>
      </c>
      <c r="O1612" s="249" t="str">
        <f>IF(AND(K1612&lt;&gt;"",L1612&lt;&gt;"",M1612&lt;&gt;"",J1612&lt;&gt;"",AH1612&lt;&gt;""),IF(OR(J1612="OZZ",J1612="ZZ"),ROUND(0-SUMIF($D$12:$D1611,$D1612,O$12:O1611),2),IF(M1612=0,0,ROUND(MIN(MIN(17300,TRUNC(0.75*(SUMIF($D$12:$D$2012,$D1612,K$12:K$2012)+SUMIF($D$12:$D$2012,$D1612,L$12:L$2012)),2)+SUMIF($D$12:$D1612,$D1612,AH$12:AH1612))-SUMIF($D$12:$D1611,$D1612,O$12:O1611)-SUMIF($D$12:$D$2012,$D1612,N$12:N$2012),AH1612),2))),"")</f>
        <v/>
      </c>
      <c r="P1612" s="250" t="str">
        <f>IF(J1612&lt;&gt;"",1000 - SUMIF($D$12:$D1611,$D1612,P$12:P1611),"")</f>
        <v/>
      </c>
      <c r="Q1612" s="106"/>
      <c r="R1612" s="247"/>
      <c r="S1612" s="247"/>
      <c r="T1612" s="247"/>
      <c r="U1612" s="248" t="str">
        <f>IF(AND(R1612&lt;&gt;"",S1612&lt;&gt;"",Q1612&lt;&gt;""),ROUND(MIN(IF(OR(Q1612="OZZ",Q1612="ZZ"),5000,17300),TRUNC(0.75*(SUMIF($D$12:$D1612,$D1612,R$12:R1612)+SUMIF($D$12:$D1612,$D1612,S$12:S1612)),2)) - SUMIF($D$12:$D1611,$D1612,U$12:U1611),2),"")</f>
        <v/>
      </c>
      <c r="V1612" s="248" t="str">
        <f>IF(AND(R1612&lt;&gt;"",S1612&lt;&gt;"",T1612&lt;&gt;"",Q1612&lt;&gt;"",AL1612&lt;&gt;""),IF(OR(Q1612="OZZ",Q1612="ZZ"),ROUND(0-SUMIF($D$12:$D1611,$D1612,V$12:V1611),2),IF(T1612=0,0,ROUND(MIN(MIN(17300,TRUNC(0.75*(SUMIF($D$12:$D$2012,$D1612,R$12:R$2012)+SUMIF($D$12:$D$2012,$D1612,S$12:S$2012)),2)+SUMIF($D$12:$D1612,$D1612,AL$12:AL1612))-SUMIF($D$12:$D1611,$D1612,V$12:V1611)-SUMIF($D$12:$D$2012,$D1612,U$12:U$2012),AL1612),2))),"")</f>
        <v/>
      </c>
      <c r="W1612" s="250" t="str">
        <f>IF(Q1612&lt;&gt;"",1000 - SUMIF($D$12:$D1611,$D1612,W$12:W1611),"")</f>
        <v/>
      </c>
      <c r="X1612" s="106"/>
      <c r="Y1612" s="247"/>
      <c r="Z1612" s="247"/>
      <c r="AA1612" s="247"/>
      <c r="AB1612" s="248" t="str">
        <f>IF(AND(Y1612&lt;&gt;"",Z1612&lt;&gt;"",X1612&lt;&gt;""),ROUND(MIN(IF(OR(X1612="OZZ",X1612="ZZ"),5000,17300),TRUNC(0.75*(SUMIF($D$12:$D1612,$D1612,Y$12:Y1612)+SUMIF($D$12:$D1612,$D1612,Z$12:Z1612)),2)) - SUMIF($D$12:$D1611,$D1612,AB$12:AB1611),2),"")</f>
        <v/>
      </c>
      <c r="AC1612" s="251" t="str">
        <f>IF(AND(Y1612&lt;&gt;"",Z1612&lt;&gt;"",AA1612&lt;&gt;"",X1612&lt;&gt;"",AP1612&lt;&gt;""),IF(OR(X1612="OZZ",X1612="ZZ"),ROUND(0-SUMIF($D$12:$D1611,$D1612,AC$12:AC1611),2),IF(AA1612=0,0,ROUND(MIN(MIN(17300,TRUNC(0.75*(SUMIF($D$12:$D$2012,$D1612,Y$12:Y$2012)+SUMIF($D$12:$D$2012,$D1612,Z$12:Z$2012)),2)+SUMIF($D$12:$D1612,$D1612,AP$12:AP1612))-SUMIF($D$12:$D1611,$D1612,AC$12:AC1611)-SUMIF($D$12:$D$2012,$D1612,AB$12:AB$2012),AP1612),2))),"")</f>
        <v/>
      </c>
      <c r="AD1612" s="250" t="str">
        <f>IF(X1612&lt;&gt;"",1000 - SUMIF($D$12:$D1611,$D1612,AD$12:AD1611),"")</f>
        <v/>
      </c>
      <c r="AE1612" s="252"/>
      <c r="AF1612" s="253"/>
      <c r="AG1612" s="254"/>
      <c r="AH1612" s="255" t="str">
        <f t="shared" si="527"/>
        <v/>
      </c>
      <c r="AI1612" s="256"/>
      <c r="AJ1612" s="253"/>
      <c r="AK1612" s="254"/>
      <c r="AL1612" s="255" t="str">
        <f t="shared" si="528"/>
        <v/>
      </c>
      <c r="AM1612" s="256"/>
      <c r="AN1612" s="253"/>
      <c r="AO1612" s="254"/>
      <c r="AP1612" s="255" t="str">
        <f t="shared" si="508"/>
        <v/>
      </c>
      <c r="AQ1612" s="68"/>
      <c r="AR1612" s="68"/>
      <c r="AS1612" s="115"/>
      <c r="AT1612" s="68"/>
      <c r="AU1612" s="113" t="str">
        <f>IF(D1612&lt;&gt; "", IF(COUNTIF($D$12:$D1612,$D1612)&gt;1,0,IF(SUM(N1612,U1612,AB1612)&gt;0,IF(AND(X1612="",OR(Q1612&lt;&gt;"",J1612&lt;&gt;"")),IF(Q1612&lt;&gt;"",Q1612,IF(J1612&lt;&gt;"",J1612,0)),IF(AND(Q1612&lt;&gt;"",J1612&lt;&gt;"",Q1612=J1612),Q1612,X1612)),0)),"")</f>
        <v/>
      </c>
      <c r="AV1612" s="113" t="str">
        <f>IF(D1612&lt;&gt;"",IF(COUNTIF($D$12:$D1612,$D1612)&gt;1,0,IF(SUM(O1612,V1612,AC1612)&gt;0,IF(AND(X1612="",OR(Q1612&lt;&gt;"",J1612&lt;&gt;"")),IF(Q1612&lt;&gt;"",Q1612,IF(J1612&lt;&gt;"",J1612,0)),IF(AND(Q1612&lt;&gt;"",J1612&lt;&gt;"",Q1612=J1612),Q1612,X1612)),0)),"")</f>
        <v/>
      </c>
      <c r="AW1612" s="113" t="str">
        <f>IF(D1612&lt;&gt;"",IF(COUNTIF($D$12:$D1612,$D1612)&gt;1,0,IF(SUM(P1612,W1612,AD1612)&gt;0,IF(AND(X1612="",OR(Q1612&lt;&gt;"",J1612&lt;&gt;"")),IF(Q1612&lt;&gt;"",Q1612,IF(J1612&lt;&gt;"",J1612,0)),IF(AND(Q1612&lt;&gt;"",J1612&lt;&gt;"",Q1612=J1612),Q1612,X1612)),0)),"")</f>
        <v/>
      </c>
      <c r="AX1612" s="68" t="str">
        <f t="shared" si="509"/>
        <v/>
      </c>
      <c r="AY1612" s="68" t="str">
        <f t="shared" si="510"/>
        <v/>
      </c>
      <c r="AZ1612" s="68" t="str">
        <f t="shared" si="511"/>
        <v/>
      </c>
      <c r="BA1612" s="68" t="str">
        <f t="shared" si="512"/>
        <v/>
      </c>
      <c r="BB1612" s="68" t="str">
        <f t="shared" si="513"/>
        <v/>
      </c>
      <c r="BC1612" s="68" t="str">
        <f t="shared" si="514"/>
        <v/>
      </c>
      <c r="BD1612" s="68" t="str">
        <f t="shared" si="515"/>
        <v/>
      </c>
      <c r="BE1612" s="62" t="str">
        <f t="shared" si="516"/>
        <v/>
      </c>
      <c r="BF1612" s="62" t="str">
        <f t="shared" si="517"/>
        <v/>
      </c>
      <c r="BG1612" s="62"/>
      <c r="BH1612" s="62" t="str">
        <f t="shared" si="518"/>
        <v/>
      </c>
      <c r="BI1612" s="62" t="str">
        <f t="shared" si="519"/>
        <v/>
      </c>
      <c r="BJ1612" s="114"/>
      <c r="BK1612" s="62" t="str">
        <f t="shared" si="520"/>
        <v/>
      </c>
      <c r="BL1612" s="62" t="str">
        <f t="shared" si="521"/>
        <v/>
      </c>
      <c r="BM1612" s="62" t="str">
        <f t="shared" si="522"/>
        <v/>
      </c>
      <c r="BN1612" s="62" t="str">
        <f t="shared" si="523"/>
        <v/>
      </c>
      <c r="BO1612" s="62" t="str">
        <f t="shared" si="524"/>
        <v/>
      </c>
      <c r="BP1612" s="62" t="str">
        <f t="shared" si="525"/>
        <v/>
      </c>
      <c r="BQ1612" s="96"/>
      <c r="BR1612" s="96"/>
      <c r="BS1612" s="96"/>
      <c r="BT1612" s="96"/>
      <c r="BU1612" s="96"/>
      <c r="BV1612" s="96"/>
      <c r="BW1612" s="96"/>
      <c r="BX1612" s="96"/>
      <c r="BY1612" s="96"/>
      <c r="BZ1612" s="96"/>
      <c r="CA1612" s="96"/>
      <c r="CB1612" s="96"/>
      <c r="CC1612" s="96"/>
      <c r="CD1612" s="96"/>
      <c r="CE1612" s="96"/>
      <c r="CF1612" s="96"/>
      <c r="CG1612" s="96"/>
      <c r="CH1612" s="96"/>
      <c r="CI1612" s="96"/>
      <c r="CJ1612" s="96"/>
      <c r="CK1612" s="96"/>
      <c r="CL1612" s="96"/>
      <c r="CM1612" s="96"/>
      <c r="CN1612" s="96"/>
      <c r="CO1612" s="96"/>
      <c r="CP1612" s="96"/>
      <c r="CQ1612" s="96"/>
      <c r="CR1612" s="96"/>
      <c r="CS1612" s="96"/>
    </row>
    <row r="1613" spans="1:97" ht="18.75" customHeight="1" x14ac:dyDescent="0.2">
      <c r="A1613" s="3">
        <f t="shared" si="526"/>
        <v>1601</v>
      </c>
      <c r="B1613" s="263"/>
      <c r="C1613" s="263"/>
      <c r="D1613" s="263"/>
      <c r="E1613" s="259"/>
      <c r="F1613" s="259"/>
      <c r="G1613" s="43"/>
      <c r="H1613" s="264"/>
      <c r="I1613" s="261"/>
      <c r="J1613" s="106"/>
      <c r="K1613" s="247"/>
      <c r="L1613" s="247"/>
      <c r="M1613" s="247"/>
      <c r="N1613" s="248" t="str">
        <f>IF(AND(K1613&lt;&gt;"",L1613&lt;&gt;"",J1613&lt;&gt;""),ROUND(MIN(IF(OR(J1613="OZZ",J1613="ZZ"),5000,17300),TRUNC(0.75*(SUMIF($D$12:$D1613,$D1613,K$12:K1613)+SUMIF($D$12:$D1613,$D1613,L$12:L1613)),2)) - SUMIF($D$12:$D1612,$D1613,N$12:N1612),2),"")</f>
        <v/>
      </c>
      <c r="O1613" s="249" t="str">
        <f>IF(AND(K1613&lt;&gt;"",L1613&lt;&gt;"",M1613&lt;&gt;"",J1613&lt;&gt;"",AH1613&lt;&gt;""),IF(OR(J1613="OZZ",J1613="ZZ"),ROUND(0-SUMIF($D$12:$D1612,$D1613,O$12:O1612),2),IF(M1613=0,0,ROUND(MIN(MIN(17300,TRUNC(0.75*(SUMIF($D$12:$D$2012,$D1613,K$12:K$2012)+SUMIF($D$12:$D$2012,$D1613,L$12:L$2012)),2)+SUMIF($D$12:$D1613,$D1613,AH$12:AH1613))-SUMIF($D$12:$D1612,$D1613,O$12:O1612)-SUMIF($D$12:$D$2012,$D1613,N$12:N$2012),AH1613),2))),"")</f>
        <v/>
      </c>
      <c r="P1613" s="250" t="str">
        <f>IF(J1613&lt;&gt;"",1000 - SUMIF($D$12:$D1612,$D1613,P$12:P1612),"")</f>
        <v/>
      </c>
      <c r="Q1613" s="106"/>
      <c r="R1613" s="247"/>
      <c r="S1613" s="247"/>
      <c r="T1613" s="247"/>
      <c r="U1613" s="248" t="str">
        <f>IF(AND(R1613&lt;&gt;"",S1613&lt;&gt;"",Q1613&lt;&gt;""),ROUND(MIN(IF(OR(Q1613="OZZ",Q1613="ZZ"),5000,17300),TRUNC(0.75*(SUMIF($D$12:$D1613,$D1613,R$12:R1613)+SUMIF($D$12:$D1613,$D1613,S$12:S1613)),2)) - SUMIF($D$12:$D1612,$D1613,U$12:U1612),2),"")</f>
        <v/>
      </c>
      <c r="V1613" s="248" t="str">
        <f>IF(AND(R1613&lt;&gt;"",S1613&lt;&gt;"",T1613&lt;&gt;"",Q1613&lt;&gt;"",AL1613&lt;&gt;""),IF(OR(Q1613="OZZ",Q1613="ZZ"),ROUND(0-SUMIF($D$12:$D1612,$D1613,V$12:V1612),2),IF(T1613=0,0,ROUND(MIN(MIN(17300,TRUNC(0.75*(SUMIF($D$12:$D$2012,$D1613,R$12:R$2012)+SUMIF($D$12:$D$2012,$D1613,S$12:S$2012)),2)+SUMIF($D$12:$D1613,$D1613,AL$12:AL1613))-SUMIF($D$12:$D1612,$D1613,V$12:V1612)-SUMIF($D$12:$D$2012,$D1613,U$12:U$2012),AL1613),2))),"")</f>
        <v/>
      </c>
      <c r="W1613" s="250" t="str">
        <f>IF(Q1613&lt;&gt;"",1000 - SUMIF($D$12:$D1612,$D1613,W$12:W1612),"")</f>
        <v/>
      </c>
      <c r="X1613" s="106"/>
      <c r="Y1613" s="247"/>
      <c r="Z1613" s="247"/>
      <c r="AA1613" s="247"/>
      <c r="AB1613" s="248" t="str">
        <f>IF(AND(Y1613&lt;&gt;"",Z1613&lt;&gt;"",X1613&lt;&gt;""),ROUND(MIN(IF(OR(X1613="OZZ",X1613="ZZ"),5000,17300),TRUNC(0.75*(SUMIF($D$12:$D1613,$D1613,Y$12:Y1613)+SUMIF($D$12:$D1613,$D1613,Z$12:Z1613)),2)) - SUMIF($D$12:$D1612,$D1613,AB$12:AB1612),2),"")</f>
        <v/>
      </c>
      <c r="AC1613" s="251" t="str">
        <f>IF(AND(Y1613&lt;&gt;"",Z1613&lt;&gt;"",AA1613&lt;&gt;"",X1613&lt;&gt;"",AP1613&lt;&gt;""),IF(OR(X1613="OZZ",X1613="ZZ"),ROUND(0-SUMIF($D$12:$D1612,$D1613,AC$12:AC1612),2),IF(AA1613=0,0,ROUND(MIN(MIN(17300,TRUNC(0.75*(SUMIF($D$12:$D$2012,$D1613,Y$12:Y$2012)+SUMIF($D$12:$D$2012,$D1613,Z$12:Z$2012)),2)+SUMIF($D$12:$D1613,$D1613,AP$12:AP1613))-SUMIF($D$12:$D1612,$D1613,AC$12:AC1612)-SUMIF($D$12:$D$2012,$D1613,AB$12:AB$2012),AP1613),2))),"")</f>
        <v/>
      </c>
      <c r="AD1613" s="250" t="str">
        <f>IF(X1613&lt;&gt;"",1000 - SUMIF($D$12:$D1612,$D1613,AD$12:AD1612),"")</f>
        <v/>
      </c>
      <c r="AE1613" s="252"/>
      <c r="AF1613" s="253"/>
      <c r="AG1613" s="254"/>
      <c r="AH1613" s="255" t="str">
        <f t="shared" si="527"/>
        <v/>
      </c>
      <c r="AI1613" s="256"/>
      <c r="AJ1613" s="253"/>
      <c r="AK1613" s="254"/>
      <c r="AL1613" s="255" t="str">
        <f t="shared" si="528"/>
        <v/>
      </c>
      <c r="AM1613" s="256"/>
      <c r="AN1613" s="253"/>
      <c r="AO1613" s="254"/>
      <c r="AP1613" s="255" t="str">
        <f t="shared" ref="AP1613:AP1676" si="529">IF(Y1613&lt;&gt;"",ROUND(AM1613,2)+ROUND(AN1613,2)+ROUND(AO1613,2),"")</f>
        <v/>
      </c>
      <c r="AQ1613" s="68"/>
      <c r="AR1613" s="68"/>
      <c r="AS1613" s="115"/>
      <c r="AT1613" s="68"/>
      <c r="AU1613" s="113" t="str">
        <f>IF(D1613&lt;&gt; "", IF(COUNTIF($D$12:$D1613,$D1613)&gt;1,0,IF(SUM(N1613,U1613,AB1613)&gt;0,IF(AND(X1613="",OR(Q1613&lt;&gt;"",J1613&lt;&gt;"")),IF(Q1613&lt;&gt;"",Q1613,IF(J1613&lt;&gt;"",J1613,0)),IF(AND(Q1613&lt;&gt;"",J1613&lt;&gt;"",Q1613=J1613),Q1613,X1613)),0)),"")</f>
        <v/>
      </c>
      <c r="AV1613" s="113" t="str">
        <f>IF(D1613&lt;&gt;"",IF(COUNTIF($D$12:$D1613,$D1613)&gt;1,0,IF(SUM(O1613,V1613,AC1613)&gt;0,IF(AND(X1613="",OR(Q1613&lt;&gt;"",J1613&lt;&gt;"")),IF(Q1613&lt;&gt;"",Q1613,IF(J1613&lt;&gt;"",J1613,0)),IF(AND(Q1613&lt;&gt;"",J1613&lt;&gt;"",Q1613=J1613),Q1613,X1613)),0)),"")</f>
        <v/>
      </c>
      <c r="AW1613" s="113" t="str">
        <f>IF(D1613&lt;&gt;"",IF(COUNTIF($D$12:$D1613,$D1613)&gt;1,0,IF(SUM(P1613,W1613,AD1613)&gt;0,IF(AND(X1613="",OR(Q1613&lt;&gt;"",J1613&lt;&gt;"")),IF(Q1613&lt;&gt;"",Q1613,IF(J1613&lt;&gt;"",J1613,0)),IF(AND(Q1613&lt;&gt;"",J1613&lt;&gt;"",Q1613=J1613),Q1613,X1613)),0)),"")</f>
        <v/>
      </c>
      <c r="AX1613" s="68" t="str">
        <f t="shared" ref="AX1613:AX1676" si="530">IF(D1613&lt;&gt;"",IF(J1613="OZP12",N1613,0),"")</f>
        <v/>
      </c>
      <c r="AY1613" s="68" t="str">
        <f t="shared" ref="AY1613:AY1676" si="531">IF(D1613&lt;&gt;"",IF(Q1613="OZP12",U1613,0),"")</f>
        <v/>
      </c>
      <c r="AZ1613" s="68" t="str">
        <f t="shared" ref="AZ1613:AZ1676" si="532">IF(D1613&lt;&gt;"",IF(X1613="OZP12",AB1613,0),"")</f>
        <v/>
      </c>
      <c r="BA1613" s="68" t="str">
        <f t="shared" ref="BA1613:BA1676" si="533">IF(D1613&lt;&gt;"",IF(J1613="TZP",N1613,0),"")</f>
        <v/>
      </c>
      <c r="BB1613" s="68" t="str">
        <f t="shared" ref="BB1613:BB1676" si="534">IF(D1613&lt;&gt;"",IF(Q1613="TZP",U1613,0),"")</f>
        <v/>
      </c>
      <c r="BC1613" s="68" t="str">
        <f t="shared" ref="BC1613:BC1676" si="535">IF(D1613&lt;&gt;"",IF(X1613="TZP",AB1613,0),"")</f>
        <v/>
      </c>
      <c r="BD1613" s="68" t="str">
        <f t="shared" ref="BD1613:BD1676" si="536">IF(D1613&lt;&gt;"",IF(J1613="OZZ",N1613,0),"")</f>
        <v/>
      </c>
      <c r="BE1613" s="62" t="str">
        <f t="shared" ref="BE1613:BE1676" si="537">IF(D1613&lt;&gt;"",IF(Q1613="OZZ",U1613,0),"")</f>
        <v/>
      </c>
      <c r="BF1613" s="62" t="str">
        <f t="shared" ref="BF1613:BF1676" si="538">IF(D1613&lt;&gt;"",IF(X1613="OZZ",AB1613,0),"")</f>
        <v/>
      </c>
      <c r="BG1613" s="62"/>
      <c r="BH1613" s="62" t="str">
        <f t="shared" ref="BH1613:BH1676" si="539">IF(D1613&lt;&gt;"",IF(ISERROR(FIND("/",D1613)), 0, 1),"")</f>
        <v/>
      </c>
      <c r="BI1613" s="62" t="str">
        <f t="shared" ref="BI1613:BI1676" si="540">IF(D1613&lt;&gt;"",IF(BH1613*1=0,D1613,CONCATENATE(MID(D1613,1,FIND("/",D1613,1)-1),MID(D1613,FIND("/",D1613,1)+1,LEN(D1613)))),"")</f>
        <v/>
      </c>
      <c r="BJ1613" s="114"/>
      <c r="BK1613" s="62" t="str">
        <f t="shared" ref="BK1613:BK1676" si="541">IF(D1613&lt;&gt;"",IF(J1613="OZP12",O1613,0),"")</f>
        <v/>
      </c>
      <c r="BL1613" s="62" t="str">
        <f t="shared" ref="BL1613:BL1676" si="542">IF(D1613&lt;&gt;"",IF(Q1613="OZP12",V1613,0),"")</f>
        <v/>
      </c>
      <c r="BM1613" s="62" t="str">
        <f t="shared" ref="BM1613:BM1676" si="543">IF(D1613&lt;&gt;"",IF(X1613="OZP12",AC1613,0),"")</f>
        <v/>
      </c>
      <c r="BN1613" s="62" t="str">
        <f t="shared" ref="BN1613:BN1676" si="544">IF(D1613&lt;&gt;"",IF(J1613="TZP",O1613,0),"")</f>
        <v/>
      </c>
      <c r="BO1613" s="62" t="str">
        <f t="shared" ref="BO1613:BO1676" si="545">IF(D1613&lt;&gt;"",IF(Q1613="TZP",V1613,0),"")</f>
        <v/>
      </c>
      <c r="BP1613" s="62" t="str">
        <f t="shared" ref="BP1613:BP1676" si="546">IF(D1613&lt;&gt;"",IF(X1613="TZP",AC1613,0),"")</f>
        <v/>
      </c>
      <c r="BQ1613" s="96"/>
      <c r="BR1613" s="96"/>
      <c r="BS1613" s="96"/>
      <c r="BT1613" s="96"/>
      <c r="BU1613" s="96"/>
      <c r="BV1613" s="96"/>
      <c r="BW1613" s="96"/>
      <c r="BX1613" s="96"/>
      <c r="BY1613" s="96"/>
      <c r="BZ1613" s="96"/>
      <c r="CA1613" s="96"/>
      <c r="CB1613" s="96"/>
      <c r="CC1613" s="96"/>
      <c r="CD1613" s="96"/>
      <c r="CE1613" s="96"/>
      <c r="CF1613" s="96"/>
      <c r="CG1613" s="96"/>
      <c r="CH1613" s="96"/>
      <c r="CI1613" s="96"/>
      <c r="CJ1613" s="96"/>
      <c r="CK1613" s="96"/>
      <c r="CL1613" s="96"/>
      <c r="CM1613" s="96"/>
      <c r="CN1613" s="96"/>
      <c r="CO1613" s="96"/>
      <c r="CP1613" s="96"/>
      <c r="CQ1613" s="96"/>
      <c r="CR1613" s="96"/>
      <c r="CS1613" s="96"/>
    </row>
    <row r="1614" spans="1:97" ht="18.75" customHeight="1" x14ac:dyDescent="0.2">
      <c r="A1614" s="3">
        <f t="shared" ref="A1614:A1677" si="547">A1613+1</f>
        <v>1602</v>
      </c>
      <c r="B1614" s="263"/>
      <c r="C1614" s="263"/>
      <c r="D1614" s="263"/>
      <c r="E1614" s="259"/>
      <c r="F1614" s="259"/>
      <c r="G1614" s="43"/>
      <c r="H1614" s="264"/>
      <c r="I1614" s="261"/>
      <c r="J1614" s="106"/>
      <c r="K1614" s="247"/>
      <c r="L1614" s="247"/>
      <c r="M1614" s="247"/>
      <c r="N1614" s="248" t="str">
        <f>IF(AND(K1614&lt;&gt;"",L1614&lt;&gt;"",J1614&lt;&gt;""),ROUND(MIN(IF(OR(J1614="OZZ",J1614="ZZ"),5000,17300),TRUNC(0.75*(SUMIF($D$12:$D1614,$D1614,K$12:K1614)+SUMIF($D$12:$D1614,$D1614,L$12:L1614)),2)) - SUMIF($D$12:$D1613,$D1614,N$12:N1613),2),"")</f>
        <v/>
      </c>
      <c r="O1614" s="249" t="str">
        <f>IF(AND(K1614&lt;&gt;"",L1614&lt;&gt;"",M1614&lt;&gt;"",J1614&lt;&gt;"",AH1614&lt;&gt;""),IF(OR(J1614="OZZ",J1614="ZZ"),ROUND(0-SUMIF($D$12:$D1613,$D1614,O$12:O1613),2),IF(M1614=0,0,ROUND(MIN(MIN(17300,TRUNC(0.75*(SUMIF($D$12:$D$2012,$D1614,K$12:K$2012)+SUMIF($D$12:$D$2012,$D1614,L$12:L$2012)),2)+SUMIF($D$12:$D1614,$D1614,AH$12:AH1614))-SUMIF($D$12:$D1613,$D1614,O$12:O1613)-SUMIF($D$12:$D$2012,$D1614,N$12:N$2012),AH1614),2))),"")</f>
        <v/>
      </c>
      <c r="P1614" s="250" t="str">
        <f>IF(J1614&lt;&gt;"",1000 - SUMIF($D$12:$D1613,$D1614,P$12:P1613),"")</f>
        <v/>
      </c>
      <c r="Q1614" s="106"/>
      <c r="R1614" s="247"/>
      <c r="S1614" s="247"/>
      <c r="T1614" s="247"/>
      <c r="U1614" s="248" t="str">
        <f>IF(AND(R1614&lt;&gt;"",S1614&lt;&gt;"",Q1614&lt;&gt;""),ROUND(MIN(IF(OR(Q1614="OZZ",Q1614="ZZ"),5000,17300),TRUNC(0.75*(SUMIF($D$12:$D1614,$D1614,R$12:R1614)+SUMIF($D$12:$D1614,$D1614,S$12:S1614)),2)) - SUMIF($D$12:$D1613,$D1614,U$12:U1613),2),"")</f>
        <v/>
      </c>
      <c r="V1614" s="248" t="str">
        <f>IF(AND(R1614&lt;&gt;"",S1614&lt;&gt;"",T1614&lt;&gt;"",Q1614&lt;&gt;"",AL1614&lt;&gt;""),IF(OR(Q1614="OZZ",Q1614="ZZ"),ROUND(0-SUMIF($D$12:$D1613,$D1614,V$12:V1613),2),IF(T1614=0,0,ROUND(MIN(MIN(17300,TRUNC(0.75*(SUMIF($D$12:$D$2012,$D1614,R$12:R$2012)+SUMIF($D$12:$D$2012,$D1614,S$12:S$2012)),2)+SUMIF($D$12:$D1614,$D1614,AL$12:AL1614))-SUMIF($D$12:$D1613,$D1614,V$12:V1613)-SUMIF($D$12:$D$2012,$D1614,U$12:U$2012),AL1614),2))),"")</f>
        <v/>
      </c>
      <c r="W1614" s="250" t="str">
        <f>IF(Q1614&lt;&gt;"",1000 - SUMIF($D$12:$D1613,$D1614,W$12:W1613),"")</f>
        <v/>
      </c>
      <c r="X1614" s="106"/>
      <c r="Y1614" s="247"/>
      <c r="Z1614" s="247"/>
      <c r="AA1614" s="247"/>
      <c r="AB1614" s="248" t="str">
        <f>IF(AND(Y1614&lt;&gt;"",Z1614&lt;&gt;"",X1614&lt;&gt;""),ROUND(MIN(IF(OR(X1614="OZZ",X1614="ZZ"),5000,17300),TRUNC(0.75*(SUMIF($D$12:$D1614,$D1614,Y$12:Y1614)+SUMIF($D$12:$D1614,$D1614,Z$12:Z1614)),2)) - SUMIF($D$12:$D1613,$D1614,AB$12:AB1613),2),"")</f>
        <v/>
      </c>
      <c r="AC1614" s="251" t="str">
        <f>IF(AND(Y1614&lt;&gt;"",Z1614&lt;&gt;"",AA1614&lt;&gt;"",X1614&lt;&gt;"",AP1614&lt;&gt;""),IF(OR(X1614="OZZ",X1614="ZZ"),ROUND(0-SUMIF($D$12:$D1613,$D1614,AC$12:AC1613),2),IF(AA1614=0,0,ROUND(MIN(MIN(17300,TRUNC(0.75*(SUMIF($D$12:$D$2012,$D1614,Y$12:Y$2012)+SUMIF($D$12:$D$2012,$D1614,Z$12:Z$2012)),2)+SUMIF($D$12:$D1614,$D1614,AP$12:AP1614))-SUMIF($D$12:$D1613,$D1614,AC$12:AC1613)-SUMIF($D$12:$D$2012,$D1614,AB$12:AB$2012),AP1614),2))),"")</f>
        <v/>
      </c>
      <c r="AD1614" s="250" t="str">
        <f>IF(X1614&lt;&gt;"",1000 - SUMIF($D$12:$D1613,$D1614,AD$12:AD1613),"")</f>
        <v/>
      </c>
      <c r="AE1614" s="252"/>
      <c r="AF1614" s="253"/>
      <c r="AG1614" s="254"/>
      <c r="AH1614" s="255" t="str">
        <f t="shared" si="527"/>
        <v/>
      </c>
      <c r="AI1614" s="256"/>
      <c r="AJ1614" s="253"/>
      <c r="AK1614" s="254"/>
      <c r="AL1614" s="255" t="str">
        <f t="shared" si="528"/>
        <v/>
      </c>
      <c r="AM1614" s="256"/>
      <c r="AN1614" s="253"/>
      <c r="AO1614" s="254"/>
      <c r="AP1614" s="255" t="str">
        <f t="shared" si="529"/>
        <v/>
      </c>
      <c r="AQ1614" s="68"/>
      <c r="AR1614" s="68"/>
      <c r="AS1614" s="115"/>
      <c r="AT1614" s="68"/>
      <c r="AU1614" s="113" t="str">
        <f>IF(D1614&lt;&gt; "", IF(COUNTIF($D$12:$D1614,$D1614)&gt;1,0,IF(SUM(N1614,U1614,AB1614)&gt;0,IF(AND(X1614="",OR(Q1614&lt;&gt;"",J1614&lt;&gt;"")),IF(Q1614&lt;&gt;"",Q1614,IF(J1614&lt;&gt;"",J1614,0)),IF(AND(Q1614&lt;&gt;"",J1614&lt;&gt;"",Q1614=J1614),Q1614,X1614)),0)),"")</f>
        <v/>
      </c>
      <c r="AV1614" s="113" t="str">
        <f>IF(D1614&lt;&gt;"",IF(COUNTIF($D$12:$D1614,$D1614)&gt;1,0,IF(SUM(O1614,V1614,AC1614)&gt;0,IF(AND(X1614="",OR(Q1614&lt;&gt;"",J1614&lt;&gt;"")),IF(Q1614&lt;&gt;"",Q1614,IF(J1614&lt;&gt;"",J1614,0)),IF(AND(Q1614&lt;&gt;"",J1614&lt;&gt;"",Q1614=J1614),Q1614,X1614)),0)),"")</f>
        <v/>
      </c>
      <c r="AW1614" s="113" t="str">
        <f>IF(D1614&lt;&gt;"",IF(COUNTIF($D$12:$D1614,$D1614)&gt;1,0,IF(SUM(P1614,W1614,AD1614)&gt;0,IF(AND(X1614="",OR(Q1614&lt;&gt;"",J1614&lt;&gt;"")),IF(Q1614&lt;&gt;"",Q1614,IF(J1614&lt;&gt;"",J1614,0)),IF(AND(Q1614&lt;&gt;"",J1614&lt;&gt;"",Q1614=J1614),Q1614,X1614)),0)),"")</f>
        <v/>
      </c>
      <c r="AX1614" s="68" t="str">
        <f t="shared" si="530"/>
        <v/>
      </c>
      <c r="AY1614" s="68" t="str">
        <f t="shared" si="531"/>
        <v/>
      </c>
      <c r="AZ1614" s="68" t="str">
        <f t="shared" si="532"/>
        <v/>
      </c>
      <c r="BA1614" s="68" t="str">
        <f t="shared" si="533"/>
        <v/>
      </c>
      <c r="BB1614" s="68" t="str">
        <f t="shared" si="534"/>
        <v/>
      </c>
      <c r="BC1614" s="68" t="str">
        <f t="shared" si="535"/>
        <v/>
      </c>
      <c r="BD1614" s="68" t="str">
        <f t="shared" si="536"/>
        <v/>
      </c>
      <c r="BE1614" s="62" t="str">
        <f t="shared" si="537"/>
        <v/>
      </c>
      <c r="BF1614" s="62" t="str">
        <f t="shared" si="538"/>
        <v/>
      </c>
      <c r="BG1614" s="62"/>
      <c r="BH1614" s="62" t="str">
        <f t="shared" si="539"/>
        <v/>
      </c>
      <c r="BI1614" s="62" t="str">
        <f t="shared" si="540"/>
        <v/>
      </c>
      <c r="BJ1614" s="114"/>
      <c r="BK1614" s="62" t="str">
        <f t="shared" si="541"/>
        <v/>
      </c>
      <c r="BL1614" s="62" t="str">
        <f t="shared" si="542"/>
        <v/>
      </c>
      <c r="BM1614" s="62" t="str">
        <f t="shared" si="543"/>
        <v/>
      </c>
      <c r="BN1614" s="62" t="str">
        <f t="shared" si="544"/>
        <v/>
      </c>
      <c r="BO1614" s="62" t="str">
        <f t="shared" si="545"/>
        <v/>
      </c>
      <c r="BP1614" s="62" t="str">
        <f t="shared" si="546"/>
        <v/>
      </c>
      <c r="BQ1614" s="96"/>
      <c r="BR1614" s="96"/>
      <c r="BS1614" s="96"/>
      <c r="BT1614" s="96"/>
      <c r="BU1614" s="96"/>
      <c r="BV1614" s="96"/>
      <c r="BW1614" s="96"/>
      <c r="BX1614" s="96"/>
      <c r="BY1614" s="96"/>
      <c r="BZ1614" s="96"/>
      <c r="CA1614" s="96"/>
      <c r="CB1614" s="96"/>
      <c r="CC1614" s="96"/>
      <c r="CD1614" s="96"/>
      <c r="CE1614" s="96"/>
      <c r="CF1614" s="96"/>
      <c r="CG1614" s="96"/>
      <c r="CH1614" s="96"/>
      <c r="CI1614" s="96"/>
      <c r="CJ1614" s="96"/>
      <c r="CK1614" s="96"/>
      <c r="CL1614" s="96"/>
      <c r="CM1614" s="96"/>
      <c r="CN1614" s="96"/>
      <c r="CO1614" s="96"/>
      <c r="CP1614" s="96"/>
      <c r="CQ1614" s="96"/>
      <c r="CR1614" s="96"/>
      <c r="CS1614" s="96"/>
    </row>
    <row r="1615" spans="1:97" ht="18.75" customHeight="1" x14ac:dyDescent="0.2">
      <c r="A1615" s="3">
        <f t="shared" si="547"/>
        <v>1603</v>
      </c>
      <c r="B1615" s="263"/>
      <c r="C1615" s="263"/>
      <c r="D1615" s="263"/>
      <c r="E1615" s="259"/>
      <c r="F1615" s="259"/>
      <c r="G1615" s="43"/>
      <c r="H1615" s="264"/>
      <c r="I1615" s="261"/>
      <c r="J1615" s="106"/>
      <c r="K1615" s="247"/>
      <c r="L1615" s="247"/>
      <c r="M1615" s="247"/>
      <c r="N1615" s="248" t="str">
        <f>IF(AND(K1615&lt;&gt;"",L1615&lt;&gt;"",J1615&lt;&gt;""),ROUND(MIN(IF(OR(J1615="OZZ",J1615="ZZ"),5000,17300),TRUNC(0.75*(SUMIF($D$12:$D1615,$D1615,K$12:K1615)+SUMIF($D$12:$D1615,$D1615,L$12:L1615)),2)) - SUMIF($D$12:$D1614,$D1615,N$12:N1614),2),"")</f>
        <v/>
      </c>
      <c r="O1615" s="249" t="str">
        <f>IF(AND(K1615&lt;&gt;"",L1615&lt;&gt;"",M1615&lt;&gt;"",J1615&lt;&gt;"",AH1615&lt;&gt;""),IF(OR(J1615="OZZ",J1615="ZZ"),ROUND(0-SUMIF($D$12:$D1614,$D1615,O$12:O1614),2),IF(M1615=0,0,ROUND(MIN(MIN(17300,TRUNC(0.75*(SUMIF($D$12:$D$2012,$D1615,K$12:K$2012)+SUMIF($D$12:$D$2012,$D1615,L$12:L$2012)),2)+SUMIF($D$12:$D1615,$D1615,AH$12:AH1615))-SUMIF($D$12:$D1614,$D1615,O$12:O1614)-SUMIF($D$12:$D$2012,$D1615,N$12:N$2012),AH1615),2))),"")</f>
        <v/>
      </c>
      <c r="P1615" s="250" t="str">
        <f>IF(J1615&lt;&gt;"",1000 - SUMIF($D$12:$D1614,$D1615,P$12:P1614),"")</f>
        <v/>
      </c>
      <c r="Q1615" s="106"/>
      <c r="R1615" s="247"/>
      <c r="S1615" s="247"/>
      <c r="T1615" s="247"/>
      <c r="U1615" s="248" t="str">
        <f>IF(AND(R1615&lt;&gt;"",S1615&lt;&gt;"",Q1615&lt;&gt;""),ROUND(MIN(IF(OR(Q1615="OZZ",Q1615="ZZ"),5000,17300),TRUNC(0.75*(SUMIF($D$12:$D1615,$D1615,R$12:R1615)+SUMIF($D$12:$D1615,$D1615,S$12:S1615)),2)) - SUMIF($D$12:$D1614,$D1615,U$12:U1614),2),"")</f>
        <v/>
      </c>
      <c r="V1615" s="248" t="str">
        <f>IF(AND(R1615&lt;&gt;"",S1615&lt;&gt;"",T1615&lt;&gt;"",Q1615&lt;&gt;"",AL1615&lt;&gt;""),IF(OR(Q1615="OZZ",Q1615="ZZ"),ROUND(0-SUMIF($D$12:$D1614,$D1615,V$12:V1614),2),IF(T1615=0,0,ROUND(MIN(MIN(17300,TRUNC(0.75*(SUMIF($D$12:$D$2012,$D1615,R$12:R$2012)+SUMIF($D$12:$D$2012,$D1615,S$12:S$2012)),2)+SUMIF($D$12:$D1615,$D1615,AL$12:AL1615))-SUMIF($D$12:$D1614,$D1615,V$12:V1614)-SUMIF($D$12:$D$2012,$D1615,U$12:U$2012),AL1615),2))),"")</f>
        <v/>
      </c>
      <c r="W1615" s="250" t="str">
        <f>IF(Q1615&lt;&gt;"",1000 - SUMIF($D$12:$D1614,$D1615,W$12:W1614),"")</f>
        <v/>
      </c>
      <c r="X1615" s="106"/>
      <c r="Y1615" s="247"/>
      <c r="Z1615" s="247"/>
      <c r="AA1615" s="247"/>
      <c r="AB1615" s="248" t="str">
        <f>IF(AND(Y1615&lt;&gt;"",Z1615&lt;&gt;"",X1615&lt;&gt;""),ROUND(MIN(IF(OR(X1615="OZZ",X1615="ZZ"),5000,17300),TRUNC(0.75*(SUMIF($D$12:$D1615,$D1615,Y$12:Y1615)+SUMIF($D$12:$D1615,$D1615,Z$12:Z1615)),2)) - SUMIF($D$12:$D1614,$D1615,AB$12:AB1614),2),"")</f>
        <v/>
      </c>
      <c r="AC1615" s="251" t="str">
        <f>IF(AND(Y1615&lt;&gt;"",Z1615&lt;&gt;"",AA1615&lt;&gt;"",X1615&lt;&gt;"",AP1615&lt;&gt;""),IF(OR(X1615="OZZ",X1615="ZZ"),ROUND(0-SUMIF($D$12:$D1614,$D1615,AC$12:AC1614),2),IF(AA1615=0,0,ROUND(MIN(MIN(17300,TRUNC(0.75*(SUMIF($D$12:$D$2012,$D1615,Y$12:Y$2012)+SUMIF($D$12:$D$2012,$D1615,Z$12:Z$2012)),2)+SUMIF($D$12:$D1615,$D1615,AP$12:AP1615))-SUMIF($D$12:$D1614,$D1615,AC$12:AC1614)-SUMIF($D$12:$D$2012,$D1615,AB$12:AB$2012),AP1615),2))),"")</f>
        <v/>
      </c>
      <c r="AD1615" s="250" t="str">
        <f>IF(X1615&lt;&gt;"",1000 - SUMIF($D$12:$D1614,$D1615,AD$12:AD1614),"")</f>
        <v/>
      </c>
      <c r="AE1615" s="252"/>
      <c r="AF1615" s="253"/>
      <c r="AG1615" s="254"/>
      <c r="AH1615" s="255" t="str">
        <f t="shared" si="527"/>
        <v/>
      </c>
      <c r="AI1615" s="256"/>
      <c r="AJ1615" s="253"/>
      <c r="AK1615" s="254"/>
      <c r="AL1615" s="255" t="str">
        <f t="shared" si="528"/>
        <v/>
      </c>
      <c r="AM1615" s="256"/>
      <c r="AN1615" s="253"/>
      <c r="AO1615" s="254"/>
      <c r="AP1615" s="255" t="str">
        <f t="shared" si="529"/>
        <v/>
      </c>
      <c r="AQ1615" s="68"/>
      <c r="AR1615" s="68"/>
      <c r="AS1615" s="115"/>
      <c r="AT1615" s="68"/>
      <c r="AU1615" s="113" t="str">
        <f>IF(D1615&lt;&gt; "", IF(COUNTIF($D$12:$D1615,$D1615)&gt;1,0,IF(SUM(N1615,U1615,AB1615)&gt;0,IF(AND(X1615="",OR(Q1615&lt;&gt;"",J1615&lt;&gt;"")),IF(Q1615&lt;&gt;"",Q1615,IF(J1615&lt;&gt;"",J1615,0)),IF(AND(Q1615&lt;&gt;"",J1615&lt;&gt;"",Q1615=J1615),Q1615,X1615)),0)),"")</f>
        <v/>
      </c>
      <c r="AV1615" s="113" t="str">
        <f>IF(D1615&lt;&gt;"",IF(COUNTIF($D$12:$D1615,$D1615)&gt;1,0,IF(SUM(O1615,V1615,AC1615)&gt;0,IF(AND(X1615="",OR(Q1615&lt;&gt;"",J1615&lt;&gt;"")),IF(Q1615&lt;&gt;"",Q1615,IF(J1615&lt;&gt;"",J1615,0)),IF(AND(Q1615&lt;&gt;"",J1615&lt;&gt;"",Q1615=J1615),Q1615,X1615)),0)),"")</f>
        <v/>
      </c>
      <c r="AW1615" s="113" t="str">
        <f>IF(D1615&lt;&gt;"",IF(COUNTIF($D$12:$D1615,$D1615)&gt;1,0,IF(SUM(P1615,W1615,AD1615)&gt;0,IF(AND(X1615="",OR(Q1615&lt;&gt;"",J1615&lt;&gt;"")),IF(Q1615&lt;&gt;"",Q1615,IF(J1615&lt;&gt;"",J1615,0)),IF(AND(Q1615&lt;&gt;"",J1615&lt;&gt;"",Q1615=J1615),Q1615,X1615)),0)),"")</f>
        <v/>
      </c>
      <c r="AX1615" s="68" t="str">
        <f t="shared" si="530"/>
        <v/>
      </c>
      <c r="AY1615" s="68" t="str">
        <f t="shared" si="531"/>
        <v/>
      </c>
      <c r="AZ1615" s="68" t="str">
        <f t="shared" si="532"/>
        <v/>
      </c>
      <c r="BA1615" s="68" t="str">
        <f t="shared" si="533"/>
        <v/>
      </c>
      <c r="BB1615" s="68" t="str">
        <f t="shared" si="534"/>
        <v/>
      </c>
      <c r="BC1615" s="68" t="str">
        <f t="shared" si="535"/>
        <v/>
      </c>
      <c r="BD1615" s="68" t="str">
        <f t="shared" si="536"/>
        <v/>
      </c>
      <c r="BE1615" s="62" t="str">
        <f t="shared" si="537"/>
        <v/>
      </c>
      <c r="BF1615" s="62" t="str">
        <f t="shared" si="538"/>
        <v/>
      </c>
      <c r="BG1615" s="62"/>
      <c r="BH1615" s="62" t="str">
        <f t="shared" si="539"/>
        <v/>
      </c>
      <c r="BI1615" s="62" t="str">
        <f t="shared" si="540"/>
        <v/>
      </c>
      <c r="BJ1615" s="114"/>
      <c r="BK1615" s="62" t="str">
        <f t="shared" si="541"/>
        <v/>
      </c>
      <c r="BL1615" s="62" t="str">
        <f t="shared" si="542"/>
        <v/>
      </c>
      <c r="BM1615" s="62" t="str">
        <f t="shared" si="543"/>
        <v/>
      </c>
      <c r="BN1615" s="62" t="str">
        <f t="shared" si="544"/>
        <v/>
      </c>
      <c r="BO1615" s="62" t="str">
        <f t="shared" si="545"/>
        <v/>
      </c>
      <c r="BP1615" s="62" t="str">
        <f t="shared" si="546"/>
        <v/>
      </c>
      <c r="BQ1615" s="96"/>
      <c r="BR1615" s="96"/>
      <c r="BS1615" s="96"/>
      <c r="BT1615" s="96"/>
      <c r="BU1615" s="96"/>
      <c r="BV1615" s="96"/>
      <c r="BW1615" s="96"/>
      <c r="BX1615" s="96"/>
      <c r="BY1615" s="96"/>
      <c r="BZ1615" s="96"/>
      <c r="CA1615" s="96"/>
      <c r="CB1615" s="96"/>
      <c r="CC1615" s="96"/>
      <c r="CD1615" s="96"/>
      <c r="CE1615" s="96"/>
      <c r="CF1615" s="96"/>
      <c r="CG1615" s="96"/>
      <c r="CH1615" s="96"/>
      <c r="CI1615" s="96"/>
      <c r="CJ1615" s="96"/>
      <c r="CK1615" s="96"/>
      <c r="CL1615" s="96"/>
      <c r="CM1615" s="96"/>
      <c r="CN1615" s="96"/>
      <c r="CO1615" s="96"/>
      <c r="CP1615" s="96"/>
      <c r="CQ1615" s="96"/>
      <c r="CR1615" s="96"/>
      <c r="CS1615" s="96"/>
    </row>
    <row r="1616" spans="1:97" ht="18.75" customHeight="1" x14ac:dyDescent="0.2">
      <c r="A1616" s="3">
        <f t="shared" si="547"/>
        <v>1604</v>
      </c>
      <c r="B1616" s="263"/>
      <c r="C1616" s="263"/>
      <c r="D1616" s="263"/>
      <c r="E1616" s="259"/>
      <c r="F1616" s="259"/>
      <c r="G1616" s="43"/>
      <c r="H1616" s="264"/>
      <c r="I1616" s="261"/>
      <c r="J1616" s="106"/>
      <c r="K1616" s="247"/>
      <c r="L1616" s="247"/>
      <c r="M1616" s="247"/>
      <c r="N1616" s="248" t="str">
        <f>IF(AND(K1616&lt;&gt;"",L1616&lt;&gt;"",J1616&lt;&gt;""),ROUND(MIN(IF(OR(J1616="OZZ",J1616="ZZ"),5000,17300),TRUNC(0.75*(SUMIF($D$12:$D1616,$D1616,K$12:K1616)+SUMIF($D$12:$D1616,$D1616,L$12:L1616)),2)) - SUMIF($D$12:$D1615,$D1616,N$12:N1615),2),"")</f>
        <v/>
      </c>
      <c r="O1616" s="249" t="str">
        <f>IF(AND(K1616&lt;&gt;"",L1616&lt;&gt;"",M1616&lt;&gt;"",J1616&lt;&gt;"",AH1616&lt;&gt;""),IF(OR(J1616="OZZ",J1616="ZZ"),ROUND(0-SUMIF($D$12:$D1615,$D1616,O$12:O1615),2),IF(M1616=0,0,ROUND(MIN(MIN(17300,TRUNC(0.75*(SUMIF($D$12:$D$2012,$D1616,K$12:K$2012)+SUMIF($D$12:$D$2012,$D1616,L$12:L$2012)),2)+SUMIF($D$12:$D1616,$D1616,AH$12:AH1616))-SUMIF($D$12:$D1615,$D1616,O$12:O1615)-SUMIF($D$12:$D$2012,$D1616,N$12:N$2012),AH1616),2))),"")</f>
        <v/>
      </c>
      <c r="P1616" s="250" t="str">
        <f>IF(J1616&lt;&gt;"",1000 - SUMIF($D$12:$D1615,$D1616,P$12:P1615),"")</f>
        <v/>
      </c>
      <c r="Q1616" s="106"/>
      <c r="R1616" s="247"/>
      <c r="S1616" s="247"/>
      <c r="T1616" s="247"/>
      <c r="U1616" s="248" t="str">
        <f>IF(AND(R1616&lt;&gt;"",S1616&lt;&gt;"",Q1616&lt;&gt;""),ROUND(MIN(IF(OR(Q1616="OZZ",Q1616="ZZ"),5000,17300),TRUNC(0.75*(SUMIF($D$12:$D1616,$D1616,R$12:R1616)+SUMIF($D$12:$D1616,$D1616,S$12:S1616)),2)) - SUMIF($D$12:$D1615,$D1616,U$12:U1615),2),"")</f>
        <v/>
      </c>
      <c r="V1616" s="248" t="str">
        <f>IF(AND(R1616&lt;&gt;"",S1616&lt;&gt;"",T1616&lt;&gt;"",Q1616&lt;&gt;"",AL1616&lt;&gt;""),IF(OR(Q1616="OZZ",Q1616="ZZ"),ROUND(0-SUMIF($D$12:$D1615,$D1616,V$12:V1615),2),IF(T1616=0,0,ROUND(MIN(MIN(17300,TRUNC(0.75*(SUMIF($D$12:$D$2012,$D1616,R$12:R$2012)+SUMIF($D$12:$D$2012,$D1616,S$12:S$2012)),2)+SUMIF($D$12:$D1616,$D1616,AL$12:AL1616))-SUMIF($D$12:$D1615,$D1616,V$12:V1615)-SUMIF($D$12:$D$2012,$D1616,U$12:U$2012),AL1616),2))),"")</f>
        <v/>
      </c>
      <c r="W1616" s="250" t="str">
        <f>IF(Q1616&lt;&gt;"",1000 - SUMIF($D$12:$D1615,$D1616,W$12:W1615),"")</f>
        <v/>
      </c>
      <c r="X1616" s="106"/>
      <c r="Y1616" s="247"/>
      <c r="Z1616" s="247"/>
      <c r="AA1616" s="247"/>
      <c r="AB1616" s="248" t="str">
        <f>IF(AND(Y1616&lt;&gt;"",Z1616&lt;&gt;"",X1616&lt;&gt;""),ROUND(MIN(IF(OR(X1616="OZZ",X1616="ZZ"),5000,17300),TRUNC(0.75*(SUMIF($D$12:$D1616,$D1616,Y$12:Y1616)+SUMIF($D$12:$D1616,$D1616,Z$12:Z1616)),2)) - SUMIF($D$12:$D1615,$D1616,AB$12:AB1615),2),"")</f>
        <v/>
      </c>
      <c r="AC1616" s="251" t="str">
        <f>IF(AND(Y1616&lt;&gt;"",Z1616&lt;&gt;"",AA1616&lt;&gt;"",X1616&lt;&gt;"",AP1616&lt;&gt;""),IF(OR(X1616="OZZ",X1616="ZZ"),ROUND(0-SUMIF($D$12:$D1615,$D1616,AC$12:AC1615),2),IF(AA1616=0,0,ROUND(MIN(MIN(17300,TRUNC(0.75*(SUMIF($D$12:$D$2012,$D1616,Y$12:Y$2012)+SUMIF($D$12:$D$2012,$D1616,Z$12:Z$2012)),2)+SUMIF($D$12:$D1616,$D1616,AP$12:AP1616))-SUMIF($D$12:$D1615,$D1616,AC$12:AC1615)-SUMIF($D$12:$D$2012,$D1616,AB$12:AB$2012),AP1616),2))),"")</f>
        <v/>
      </c>
      <c r="AD1616" s="250" t="str">
        <f>IF(X1616&lt;&gt;"",1000 - SUMIF($D$12:$D1615,$D1616,AD$12:AD1615),"")</f>
        <v/>
      </c>
      <c r="AE1616" s="252"/>
      <c r="AF1616" s="253"/>
      <c r="AG1616" s="254"/>
      <c r="AH1616" s="255" t="str">
        <f t="shared" si="527"/>
        <v/>
      </c>
      <c r="AI1616" s="256"/>
      <c r="AJ1616" s="253"/>
      <c r="AK1616" s="254"/>
      <c r="AL1616" s="255" t="str">
        <f t="shared" si="528"/>
        <v/>
      </c>
      <c r="AM1616" s="256"/>
      <c r="AN1616" s="253"/>
      <c r="AO1616" s="254"/>
      <c r="AP1616" s="255" t="str">
        <f t="shared" si="529"/>
        <v/>
      </c>
      <c r="AQ1616" s="68"/>
      <c r="AR1616" s="68"/>
      <c r="AS1616" s="115"/>
      <c r="AT1616" s="68"/>
      <c r="AU1616" s="113" t="str">
        <f>IF(D1616&lt;&gt; "", IF(COUNTIF($D$12:$D1616,$D1616)&gt;1,0,IF(SUM(N1616,U1616,AB1616)&gt;0,IF(AND(X1616="",OR(Q1616&lt;&gt;"",J1616&lt;&gt;"")),IF(Q1616&lt;&gt;"",Q1616,IF(J1616&lt;&gt;"",J1616,0)),IF(AND(Q1616&lt;&gt;"",J1616&lt;&gt;"",Q1616=J1616),Q1616,X1616)),0)),"")</f>
        <v/>
      </c>
      <c r="AV1616" s="113" t="str">
        <f>IF(D1616&lt;&gt;"",IF(COUNTIF($D$12:$D1616,$D1616)&gt;1,0,IF(SUM(O1616,V1616,AC1616)&gt;0,IF(AND(X1616="",OR(Q1616&lt;&gt;"",J1616&lt;&gt;"")),IF(Q1616&lt;&gt;"",Q1616,IF(J1616&lt;&gt;"",J1616,0)),IF(AND(Q1616&lt;&gt;"",J1616&lt;&gt;"",Q1616=J1616),Q1616,X1616)),0)),"")</f>
        <v/>
      </c>
      <c r="AW1616" s="113" t="str">
        <f>IF(D1616&lt;&gt;"",IF(COUNTIF($D$12:$D1616,$D1616)&gt;1,0,IF(SUM(P1616,W1616,AD1616)&gt;0,IF(AND(X1616="",OR(Q1616&lt;&gt;"",J1616&lt;&gt;"")),IF(Q1616&lt;&gt;"",Q1616,IF(J1616&lt;&gt;"",J1616,0)),IF(AND(Q1616&lt;&gt;"",J1616&lt;&gt;"",Q1616=J1616),Q1616,X1616)),0)),"")</f>
        <v/>
      </c>
      <c r="AX1616" s="68" t="str">
        <f t="shared" si="530"/>
        <v/>
      </c>
      <c r="AY1616" s="68" t="str">
        <f t="shared" si="531"/>
        <v/>
      </c>
      <c r="AZ1616" s="68" t="str">
        <f t="shared" si="532"/>
        <v/>
      </c>
      <c r="BA1616" s="68" t="str">
        <f t="shared" si="533"/>
        <v/>
      </c>
      <c r="BB1616" s="68" t="str">
        <f t="shared" si="534"/>
        <v/>
      </c>
      <c r="BC1616" s="68" t="str">
        <f t="shared" si="535"/>
        <v/>
      </c>
      <c r="BD1616" s="68" t="str">
        <f t="shared" si="536"/>
        <v/>
      </c>
      <c r="BE1616" s="62" t="str">
        <f t="shared" si="537"/>
        <v/>
      </c>
      <c r="BF1616" s="62" t="str">
        <f t="shared" si="538"/>
        <v/>
      </c>
      <c r="BG1616" s="62"/>
      <c r="BH1616" s="62" t="str">
        <f t="shared" si="539"/>
        <v/>
      </c>
      <c r="BI1616" s="62" t="str">
        <f t="shared" si="540"/>
        <v/>
      </c>
      <c r="BJ1616" s="114"/>
      <c r="BK1616" s="62" t="str">
        <f t="shared" si="541"/>
        <v/>
      </c>
      <c r="BL1616" s="62" t="str">
        <f t="shared" si="542"/>
        <v/>
      </c>
      <c r="BM1616" s="62" t="str">
        <f t="shared" si="543"/>
        <v/>
      </c>
      <c r="BN1616" s="62" t="str">
        <f t="shared" si="544"/>
        <v/>
      </c>
      <c r="BO1616" s="62" t="str">
        <f t="shared" si="545"/>
        <v/>
      </c>
      <c r="BP1616" s="62" t="str">
        <f t="shared" si="546"/>
        <v/>
      </c>
      <c r="BQ1616" s="96"/>
      <c r="BR1616" s="96"/>
      <c r="BS1616" s="96"/>
      <c r="BT1616" s="96"/>
      <c r="BU1616" s="96"/>
      <c r="BV1616" s="96"/>
      <c r="BW1616" s="96"/>
      <c r="BX1616" s="96"/>
      <c r="BY1616" s="96"/>
      <c r="BZ1616" s="96"/>
      <c r="CA1616" s="96"/>
      <c r="CB1616" s="96"/>
      <c r="CC1616" s="96"/>
      <c r="CD1616" s="96"/>
      <c r="CE1616" s="96"/>
      <c r="CF1616" s="96"/>
      <c r="CG1616" s="96"/>
      <c r="CH1616" s="96"/>
      <c r="CI1616" s="96"/>
      <c r="CJ1616" s="96"/>
      <c r="CK1616" s="96"/>
      <c r="CL1616" s="96"/>
      <c r="CM1616" s="96"/>
      <c r="CN1616" s="96"/>
      <c r="CO1616" s="96"/>
      <c r="CP1616" s="96"/>
      <c r="CQ1616" s="96"/>
      <c r="CR1616" s="96"/>
      <c r="CS1616" s="96"/>
    </row>
    <row r="1617" spans="1:97" ht="18.75" customHeight="1" x14ac:dyDescent="0.2">
      <c r="A1617" s="3">
        <f t="shared" si="547"/>
        <v>1605</v>
      </c>
      <c r="B1617" s="263"/>
      <c r="C1617" s="263"/>
      <c r="D1617" s="263"/>
      <c r="E1617" s="259"/>
      <c r="F1617" s="259"/>
      <c r="G1617" s="43"/>
      <c r="H1617" s="264"/>
      <c r="I1617" s="261"/>
      <c r="J1617" s="106"/>
      <c r="K1617" s="247"/>
      <c r="L1617" s="247"/>
      <c r="M1617" s="247"/>
      <c r="N1617" s="248" t="str">
        <f>IF(AND(K1617&lt;&gt;"",L1617&lt;&gt;"",J1617&lt;&gt;""),ROUND(MIN(IF(OR(J1617="OZZ",J1617="ZZ"),5000,17300),TRUNC(0.75*(SUMIF($D$12:$D1617,$D1617,K$12:K1617)+SUMIF($D$12:$D1617,$D1617,L$12:L1617)),2)) - SUMIF($D$12:$D1616,$D1617,N$12:N1616),2),"")</f>
        <v/>
      </c>
      <c r="O1617" s="249" t="str">
        <f>IF(AND(K1617&lt;&gt;"",L1617&lt;&gt;"",M1617&lt;&gt;"",J1617&lt;&gt;"",AH1617&lt;&gt;""),IF(OR(J1617="OZZ",J1617="ZZ"),ROUND(0-SUMIF($D$12:$D1616,$D1617,O$12:O1616),2),IF(M1617=0,0,ROUND(MIN(MIN(17300,TRUNC(0.75*(SUMIF($D$12:$D$2012,$D1617,K$12:K$2012)+SUMIF($D$12:$D$2012,$D1617,L$12:L$2012)),2)+SUMIF($D$12:$D1617,$D1617,AH$12:AH1617))-SUMIF($D$12:$D1616,$D1617,O$12:O1616)-SUMIF($D$12:$D$2012,$D1617,N$12:N$2012),AH1617),2))),"")</f>
        <v/>
      </c>
      <c r="P1617" s="250" t="str">
        <f>IF(J1617&lt;&gt;"",1000 - SUMIF($D$12:$D1616,$D1617,P$12:P1616),"")</f>
        <v/>
      </c>
      <c r="Q1617" s="106"/>
      <c r="R1617" s="247"/>
      <c r="S1617" s="247"/>
      <c r="T1617" s="247"/>
      <c r="U1617" s="248" t="str">
        <f>IF(AND(R1617&lt;&gt;"",S1617&lt;&gt;"",Q1617&lt;&gt;""),ROUND(MIN(IF(OR(Q1617="OZZ",Q1617="ZZ"),5000,17300),TRUNC(0.75*(SUMIF($D$12:$D1617,$D1617,R$12:R1617)+SUMIF($D$12:$D1617,$D1617,S$12:S1617)),2)) - SUMIF($D$12:$D1616,$D1617,U$12:U1616),2),"")</f>
        <v/>
      </c>
      <c r="V1617" s="248" t="str">
        <f>IF(AND(R1617&lt;&gt;"",S1617&lt;&gt;"",T1617&lt;&gt;"",Q1617&lt;&gt;"",AL1617&lt;&gt;""),IF(OR(Q1617="OZZ",Q1617="ZZ"),ROUND(0-SUMIF($D$12:$D1616,$D1617,V$12:V1616),2),IF(T1617=0,0,ROUND(MIN(MIN(17300,TRUNC(0.75*(SUMIF($D$12:$D$2012,$D1617,R$12:R$2012)+SUMIF($D$12:$D$2012,$D1617,S$12:S$2012)),2)+SUMIF($D$12:$D1617,$D1617,AL$12:AL1617))-SUMIF($D$12:$D1616,$D1617,V$12:V1616)-SUMIF($D$12:$D$2012,$D1617,U$12:U$2012),AL1617),2))),"")</f>
        <v/>
      </c>
      <c r="W1617" s="250" t="str">
        <f>IF(Q1617&lt;&gt;"",1000 - SUMIF($D$12:$D1616,$D1617,W$12:W1616),"")</f>
        <v/>
      </c>
      <c r="X1617" s="106"/>
      <c r="Y1617" s="247"/>
      <c r="Z1617" s="247"/>
      <c r="AA1617" s="247"/>
      <c r="AB1617" s="248" t="str">
        <f>IF(AND(Y1617&lt;&gt;"",Z1617&lt;&gt;"",X1617&lt;&gt;""),ROUND(MIN(IF(OR(X1617="OZZ",X1617="ZZ"),5000,17300),TRUNC(0.75*(SUMIF($D$12:$D1617,$D1617,Y$12:Y1617)+SUMIF($D$12:$D1617,$D1617,Z$12:Z1617)),2)) - SUMIF($D$12:$D1616,$D1617,AB$12:AB1616),2),"")</f>
        <v/>
      </c>
      <c r="AC1617" s="251" t="str">
        <f>IF(AND(Y1617&lt;&gt;"",Z1617&lt;&gt;"",AA1617&lt;&gt;"",X1617&lt;&gt;"",AP1617&lt;&gt;""),IF(OR(X1617="OZZ",X1617="ZZ"),ROUND(0-SUMIF($D$12:$D1616,$D1617,AC$12:AC1616),2),IF(AA1617=0,0,ROUND(MIN(MIN(17300,TRUNC(0.75*(SUMIF($D$12:$D$2012,$D1617,Y$12:Y$2012)+SUMIF($D$12:$D$2012,$D1617,Z$12:Z$2012)),2)+SUMIF($D$12:$D1617,$D1617,AP$12:AP1617))-SUMIF($D$12:$D1616,$D1617,AC$12:AC1616)-SUMIF($D$12:$D$2012,$D1617,AB$12:AB$2012),AP1617),2))),"")</f>
        <v/>
      </c>
      <c r="AD1617" s="250" t="str">
        <f>IF(X1617&lt;&gt;"",1000 - SUMIF($D$12:$D1616,$D1617,AD$12:AD1616),"")</f>
        <v/>
      </c>
      <c r="AE1617" s="252"/>
      <c r="AF1617" s="253"/>
      <c r="AG1617" s="254"/>
      <c r="AH1617" s="255" t="str">
        <f t="shared" si="527"/>
        <v/>
      </c>
      <c r="AI1617" s="256"/>
      <c r="AJ1617" s="253"/>
      <c r="AK1617" s="254"/>
      <c r="AL1617" s="255" t="str">
        <f t="shared" si="528"/>
        <v/>
      </c>
      <c r="AM1617" s="256"/>
      <c r="AN1617" s="253"/>
      <c r="AO1617" s="254"/>
      <c r="AP1617" s="255" t="str">
        <f t="shared" si="529"/>
        <v/>
      </c>
      <c r="AQ1617" s="68"/>
      <c r="AR1617" s="68"/>
      <c r="AS1617" s="115"/>
      <c r="AT1617" s="68"/>
      <c r="AU1617" s="113" t="str">
        <f>IF(D1617&lt;&gt; "", IF(COUNTIF($D$12:$D1617,$D1617)&gt;1,0,IF(SUM(N1617,U1617,AB1617)&gt;0,IF(AND(X1617="",OR(Q1617&lt;&gt;"",J1617&lt;&gt;"")),IF(Q1617&lt;&gt;"",Q1617,IF(J1617&lt;&gt;"",J1617,0)),IF(AND(Q1617&lt;&gt;"",J1617&lt;&gt;"",Q1617=J1617),Q1617,X1617)),0)),"")</f>
        <v/>
      </c>
      <c r="AV1617" s="113" t="str">
        <f>IF(D1617&lt;&gt;"",IF(COUNTIF($D$12:$D1617,$D1617)&gt;1,0,IF(SUM(O1617,V1617,AC1617)&gt;0,IF(AND(X1617="",OR(Q1617&lt;&gt;"",J1617&lt;&gt;"")),IF(Q1617&lt;&gt;"",Q1617,IF(J1617&lt;&gt;"",J1617,0)),IF(AND(Q1617&lt;&gt;"",J1617&lt;&gt;"",Q1617=J1617),Q1617,X1617)),0)),"")</f>
        <v/>
      </c>
      <c r="AW1617" s="113" t="str">
        <f>IF(D1617&lt;&gt;"",IF(COUNTIF($D$12:$D1617,$D1617)&gt;1,0,IF(SUM(P1617,W1617,AD1617)&gt;0,IF(AND(X1617="",OR(Q1617&lt;&gt;"",J1617&lt;&gt;"")),IF(Q1617&lt;&gt;"",Q1617,IF(J1617&lt;&gt;"",J1617,0)),IF(AND(Q1617&lt;&gt;"",J1617&lt;&gt;"",Q1617=J1617),Q1617,X1617)),0)),"")</f>
        <v/>
      </c>
      <c r="AX1617" s="68" t="str">
        <f t="shared" si="530"/>
        <v/>
      </c>
      <c r="AY1617" s="68" t="str">
        <f t="shared" si="531"/>
        <v/>
      </c>
      <c r="AZ1617" s="68" t="str">
        <f t="shared" si="532"/>
        <v/>
      </c>
      <c r="BA1617" s="68" t="str">
        <f t="shared" si="533"/>
        <v/>
      </c>
      <c r="BB1617" s="68" t="str">
        <f t="shared" si="534"/>
        <v/>
      </c>
      <c r="BC1617" s="68" t="str">
        <f t="shared" si="535"/>
        <v/>
      </c>
      <c r="BD1617" s="68" t="str">
        <f t="shared" si="536"/>
        <v/>
      </c>
      <c r="BE1617" s="62" t="str">
        <f t="shared" si="537"/>
        <v/>
      </c>
      <c r="BF1617" s="62" t="str">
        <f t="shared" si="538"/>
        <v/>
      </c>
      <c r="BG1617" s="62"/>
      <c r="BH1617" s="62" t="str">
        <f t="shared" si="539"/>
        <v/>
      </c>
      <c r="BI1617" s="62" t="str">
        <f t="shared" si="540"/>
        <v/>
      </c>
      <c r="BJ1617" s="114"/>
      <c r="BK1617" s="62" t="str">
        <f t="shared" si="541"/>
        <v/>
      </c>
      <c r="BL1617" s="62" t="str">
        <f t="shared" si="542"/>
        <v/>
      </c>
      <c r="BM1617" s="62" t="str">
        <f t="shared" si="543"/>
        <v/>
      </c>
      <c r="BN1617" s="62" t="str">
        <f t="shared" si="544"/>
        <v/>
      </c>
      <c r="BO1617" s="62" t="str">
        <f t="shared" si="545"/>
        <v/>
      </c>
      <c r="BP1617" s="62" t="str">
        <f t="shared" si="546"/>
        <v/>
      </c>
      <c r="BQ1617" s="96"/>
      <c r="BR1617" s="96"/>
      <c r="BS1617" s="96"/>
      <c r="BT1617" s="96"/>
      <c r="BU1617" s="96"/>
      <c r="BV1617" s="96"/>
      <c r="BW1617" s="96"/>
      <c r="BX1617" s="96"/>
      <c r="BY1617" s="96"/>
      <c r="BZ1617" s="96"/>
      <c r="CA1617" s="96"/>
      <c r="CB1617" s="96"/>
      <c r="CC1617" s="96"/>
      <c r="CD1617" s="96"/>
      <c r="CE1617" s="96"/>
      <c r="CF1617" s="96"/>
      <c r="CG1617" s="96"/>
      <c r="CH1617" s="96"/>
      <c r="CI1617" s="96"/>
      <c r="CJ1617" s="96"/>
      <c r="CK1617" s="96"/>
      <c r="CL1617" s="96"/>
      <c r="CM1617" s="96"/>
      <c r="CN1617" s="96"/>
      <c r="CO1617" s="96"/>
      <c r="CP1617" s="96"/>
      <c r="CQ1617" s="96"/>
      <c r="CR1617" s="96"/>
      <c r="CS1617" s="96"/>
    </row>
    <row r="1618" spans="1:97" ht="18.75" customHeight="1" x14ac:dyDescent="0.2">
      <c r="A1618" s="3">
        <f t="shared" si="547"/>
        <v>1606</v>
      </c>
      <c r="B1618" s="263"/>
      <c r="C1618" s="263"/>
      <c r="D1618" s="263"/>
      <c r="E1618" s="259"/>
      <c r="F1618" s="259"/>
      <c r="G1618" s="43"/>
      <c r="H1618" s="264"/>
      <c r="I1618" s="261"/>
      <c r="J1618" s="106"/>
      <c r="K1618" s="247"/>
      <c r="L1618" s="247"/>
      <c r="M1618" s="247"/>
      <c r="N1618" s="248" t="str">
        <f>IF(AND(K1618&lt;&gt;"",L1618&lt;&gt;"",J1618&lt;&gt;""),ROUND(MIN(IF(OR(J1618="OZZ",J1618="ZZ"),5000,17300),TRUNC(0.75*(SUMIF($D$12:$D1618,$D1618,K$12:K1618)+SUMIF($D$12:$D1618,$D1618,L$12:L1618)),2)) - SUMIF($D$12:$D1617,$D1618,N$12:N1617),2),"")</f>
        <v/>
      </c>
      <c r="O1618" s="249" t="str">
        <f>IF(AND(K1618&lt;&gt;"",L1618&lt;&gt;"",M1618&lt;&gt;"",J1618&lt;&gt;"",AH1618&lt;&gt;""),IF(OR(J1618="OZZ",J1618="ZZ"),ROUND(0-SUMIF($D$12:$D1617,$D1618,O$12:O1617),2),IF(M1618=0,0,ROUND(MIN(MIN(17300,TRUNC(0.75*(SUMIF($D$12:$D$2012,$D1618,K$12:K$2012)+SUMIF($D$12:$D$2012,$D1618,L$12:L$2012)),2)+SUMIF($D$12:$D1618,$D1618,AH$12:AH1618))-SUMIF($D$12:$D1617,$D1618,O$12:O1617)-SUMIF($D$12:$D$2012,$D1618,N$12:N$2012),AH1618),2))),"")</f>
        <v/>
      </c>
      <c r="P1618" s="250" t="str">
        <f>IF(J1618&lt;&gt;"",1000 - SUMIF($D$12:$D1617,$D1618,P$12:P1617),"")</f>
        <v/>
      </c>
      <c r="Q1618" s="106"/>
      <c r="R1618" s="247"/>
      <c r="S1618" s="247"/>
      <c r="T1618" s="247"/>
      <c r="U1618" s="248" t="str">
        <f>IF(AND(R1618&lt;&gt;"",S1618&lt;&gt;"",Q1618&lt;&gt;""),ROUND(MIN(IF(OR(Q1618="OZZ",Q1618="ZZ"),5000,17300),TRUNC(0.75*(SUMIF($D$12:$D1618,$D1618,R$12:R1618)+SUMIF($D$12:$D1618,$D1618,S$12:S1618)),2)) - SUMIF($D$12:$D1617,$D1618,U$12:U1617),2),"")</f>
        <v/>
      </c>
      <c r="V1618" s="248" t="str">
        <f>IF(AND(R1618&lt;&gt;"",S1618&lt;&gt;"",T1618&lt;&gt;"",Q1618&lt;&gt;"",AL1618&lt;&gt;""),IF(OR(Q1618="OZZ",Q1618="ZZ"),ROUND(0-SUMIF($D$12:$D1617,$D1618,V$12:V1617),2),IF(T1618=0,0,ROUND(MIN(MIN(17300,TRUNC(0.75*(SUMIF($D$12:$D$2012,$D1618,R$12:R$2012)+SUMIF($D$12:$D$2012,$D1618,S$12:S$2012)),2)+SUMIF($D$12:$D1618,$D1618,AL$12:AL1618))-SUMIF($D$12:$D1617,$D1618,V$12:V1617)-SUMIF($D$12:$D$2012,$D1618,U$12:U$2012),AL1618),2))),"")</f>
        <v/>
      </c>
      <c r="W1618" s="250" t="str">
        <f>IF(Q1618&lt;&gt;"",1000 - SUMIF($D$12:$D1617,$D1618,W$12:W1617),"")</f>
        <v/>
      </c>
      <c r="X1618" s="106"/>
      <c r="Y1618" s="247"/>
      <c r="Z1618" s="247"/>
      <c r="AA1618" s="247"/>
      <c r="AB1618" s="248" t="str">
        <f>IF(AND(Y1618&lt;&gt;"",Z1618&lt;&gt;"",X1618&lt;&gt;""),ROUND(MIN(IF(OR(X1618="OZZ",X1618="ZZ"),5000,17300),TRUNC(0.75*(SUMIF($D$12:$D1618,$D1618,Y$12:Y1618)+SUMIF($D$12:$D1618,$D1618,Z$12:Z1618)),2)) - SUMIF($D$12:$D1617,$D1618,AB$12:AB1617),2),"")</f>
        <v/>
      </c>
      <c r="AC1618" s="251" t="str">
        <f>IF(AND(Y1618&lt;&gt;"",Z1618&lt;&gt;"",AA1618&lt;&gt;"",X1618&lt;&gt;"",AP1618&lt;&gt;""),IF(OR(X1618="OZZ",X1618="ZZ"),ROUND(0-SUMIF($D$12:$D1617,$D1618,AC$12:AC1617),2),IF(AA1618=0,0,ROUND(MIN(MIN(17300,TRUNC(0.75*(SUMIF($D$12:$D$2012,$D1618,Y$12:Y$2012)+SUMIF($D$12:$D$2012,$D1618,Z$12:Z$2012)),2)+SUMIF($D$12:$D1618,$D1618,AP$12:AP1618))-SUMIF($D$12:$D1617,$D1618,AC$12:AC1617)-SUMIF($D$12:$D$2012,$D1618,AB$12:AB$2012),AP1618),2))),"")</f>
        <v/>
      </c>
      <c r="AD1618" s="250" t="str">
        <f>IF(X1618&lt;&gt;"",1000 - SUMIF($D$12:$D1617,$D1618,AD$12:AD1617),"")</f>
        <v/>
      </c>
      <c r="AE1618" s="252"/>
      <c r="AF1618" s="253"/>
      <c r="AG1618" s="254"/>
      <c r="AH1618" s="255" t="str">
        <f t="shared" si="527"/>
        <v/>
      </c>
      <c r="AI1618" s="256"/>
      <c r="AJ1618" s="253"/>
      <c r="AK1618" s="254"/>
      <c r="AL1618" s="255" t="str">
        <f t="shared" si="528"/>
        <v/>
      </c>
      <c r="AM1618" s="256"/>
      <c r="AN1618" s="253"/>
      <c r="AO1618" s="254"/>
      <c r="AP1618" s="255" t="str">
        <f t="shared" si="529"/>
        <v/>
      </c>
      <c r="AQ1618" s="68"/>
      <c r="AR1618" s="68"/>
      <c r="AS1618" s="115"/>
      <c r="AT1618" s="68"/>
      <c r="AU1618" s="113" t="str">
        <f>IF(D1618&lt;&gt; "", IF(COUNTIF($D$12:$D1618,$D1618)&gt;1,0,IF(SUM(N1618,U1618,AB1618)&gt;0,IF(AND(X1618="",OR(Q1618&lt;&gt;"",J1618&lt;&gt;"")),IF(Q1618&lt;&gt;"",Q1618,IF(J1618&lt;&gt;"",J1618,0)),IF(AND(Q1618&lt;&gt;"",J1618&lt;&gt;"",Q1618=J1618),Q1618,X1618)),0)),"")</f>
        <v/>
      </c>
      <c r="AV1618" s="113" t="str">
        <f>IF(D1618&lt;&gt;"",IF(COUNTIF($D$12:$D1618,$D1618)&gt;1,0,IF(SUM(O1618,V1618,AC1618)&gt;0,IF(AND(X1618="",OR(Q1618&lt;&gt;"",J1618&lt;&gt;"")),IF(Q1618&lt;&gt;"",Q1618,IF(J1618&lt;&gt;"",J1618,0)),IF(AND(Q1618&lt;&gt;"",J1618&lt;&gt;"",Q1618=J1618),Q1618,X1618)),0)),"")</f>
        <v/>
      </c>
      <c r="AW1618" s="113" t="str">
        <f>IF(D1618&lt;&gt;"",IF(COUNTIF($D$12:$D1618,$D1618)&gt;1,0,IF(SUM(P1618,W1618,AD1618)&gt;0,IF(AND(X1618="",OR(Q1618&lt;&gt;"",J1618&lt;&gt;"")),IF(Q1618&lt;&gt;"",Q1618,IF(J1618&lt;&gt;"",J1618,0)),IF(AND(Q1618&lt;&gt;"",J1618&lt;&gt;"",Q1618=J1618),Q1618,X1618)),0)),"")</f>
        <v/>
      </c>
      <c r="AX1618" s="68" t="str">
        <f t="shared" si="530"/>
        <v/>
      </c>
      <c r="AY1618" s="68" t="str">
        <f t="shared" si="531"/>
        <v/>
      </c>
      <c r="AZ1618" s="68" t="str">
        <f t="shared" si="532"/>
        <v/>
      </c>
      <c r="BA1618" s="68" t="str">
        <f t="shared" si="533"/>
        <v/>
      </c>
      <c r="BB1618" s="68" t="str">
        <f t="shared" si="534"/>
        <v/>
      </c>
      <c r="BC1618" s="68" t="str">
        <f t="shared" si="535"/>
        <v/>
      </c>
      <c r="BD1618" s="68" t="str">
        <f t="shared" si="536"/>
        <v/>
      </c>
      <c r="BE1618" s="62" t="str">
        <f t="shared" si="537"/>
        <v/>
      </c>
      <c r="BF1618" s="62" t="str">
        <f t="shared" si="538"/>
        <v/>
      </c>
      <c r="BG1618" s="62"/>
      <c r="BH1618" s="62" t="str">
        <f t="shared" si="539"/>
        <v/>
      </c>
      <c r="BI1618" s="62" t="str">
        <f t="shared" si="540"/>
        <v/>
      </c>
      <c r="BJ1618" s="114"/>
      <c r="BK1618" s="62" t="str">
        <f t="shared" si="541"/>
        <v/>
      </c>
      <c r="BL1618" s="62" t="str">
        <f t="shared" si="542"/>
        <v/>
      </c>
      <c r="BM1618" s="62" t="str">
        <f t="shared" si="543"/>
        <v/>
      </c>
      <c r="BN1618" s="62" t="str">
        <f t="shared" si="544"/>
        <v/>
      </c>
      <c r="BO1618" s="62" t="str">
        <f t="shared" si="545"/>
        <v/>
      </c>
      <c r="BP1618" s="62" t="str">
        <f t="shared" si="546"/>
        <v/>
      </c>
      <c r="BQ1618" s="96"/>
      <c r="BR1618" s="96"/>
      <c r="BS1618" s="96"/>
      <c r="BT1618" s="96"/>
      <c r="BU1618" s="96"/>
      <c r="BV1618" s="96"/>
      <c r="BW1618" s="96"/>
      <c r="BX1618" s="96"/>
      <c r="BY1618" s="96"/>
      <c r="BZ1618" s="96"/>
      <c r="CA1618" s="96"/>
      <c r="CB1618" s="96"/>
      <c r="CC1618" s="96"/>
      <c r="CD1618" s="96"/>
      <c r="CE1618" s="96"/>
      <c r="CF1618" s="96"/>
      <c r="CG1618" s="96"/>
      <c r="CH1618" s="96"/>
      <c r="CI1618" s="96"/>
      <c r="CJ1618" s="96"/>
      <c r="CK1618" s="96"/>
      <c r="CL1618" s="96"/>
      <c r="CM1618" s="96"/>
      <c r="CN1618" s="96"/>
      <c r="CO1618" s="96"/>
      <c r="CP1618" s="96"/>
      <c r="CQ1618" s="96"/>
      <c r="CR1618" s="96"/>
      <c r="CS1618" s="96"/>
    </row>
    <row r="1619" spans="1:97" ht="18.75" customHeight="1" x14ac:dyDescent="0.2">
      <c r="A1619" s="3">
        <f t="shared" si="547"/>
        <v>1607</v>
      </c>
      <c r="B1619" s="263"/>
      <c r="C1619" s="263"/>
      <c r="D1619" s="263"/>
      <c r="E1619" s="259"/>
      <c r="F1619" s="259"/>
      <c r="G1619" s="43"/>
      <c r="H1619" s="264"/>
      <c r="I1619" s="261"/>
      <c r="J1619" s="106"/>
      <c r="K1619" s="247"/>
      <c r="L1619" s="247"/>
      <c r="M1619" s="247"/>
      <c r="N1619" s="248" t="str">
        <f>IF(AND(K1619&lt;&gt;"",L1619&lt;&gt;"",J1619&lt;&gt;""),ROUND(MIN(IF(OR(J1619="OZZ",J1619="ZZ"),5000,17300),TRUNC(0.75*(SUMIF($D$12:$D1619,$D1619,K$12:K1619)+SUMIF($D$12:$D1619,$D1619,L$12:L1619)),2)) - SUMIF($D$12:$D1618,$D1619,N$12:N1618),2),"")</f>
        <v/>
      </c>
      <c r="O1619" s="249" t="str">
        <f>IF(AND(K1619&lt;&gt;"",L1619&lt;&gt;"",M1619&lt;&gt;"",J1619&lt;&gt;"",AH1619&lt;&gt;""),IF(OR(J1619="OZZ",J1619="ZZ"),ROUND(0-SUMIF($D$12:$D1618,$D1619,O$12:O1618),2),IF(M1619=0,0,ROUND(MIN(MIN(17300,TRUNC(0.75*(SUMIF($D$12:$D$2012,$D1619,K$12:K$2012)+SUMIF($D$12:$D$2012,$D1619,L$12:L$2012)),2)+SUMIF($D$12:$D1619,$D1619,AH$12:AH1619))-SUMIF($D$12:$D1618,$D1619,O$12:O1618)-SUMIF($D$12:$D$2012,$D1619,N$12:N$2012),AH1619),2))),"")</f>
        <v/>
      </c>
      <c r="P1619" s="250" t="str">
        <f>IF(J1619&lt;&gt;"",1000 - SUMIF($D$12:$D1618,$D1619,P$12:P1618),"")</f>
        <v/>
      </c>
      <c r="Q1619" s="106"/>
      <c r="R1619" s="247"/>
      <c r="S1619" s="247"/>
      <c r="T1619" s="247"/>
      <c r="U1619" s="248" t="str">
        <f>IF(AND(R1619&lt;&gt;"",S1619&lt;&gt;"",Q1619&lt;&gt;""),ROUND(MIN(IF(OR(Q1619="OZZ",Q1619="ZZ"),5000,17300),TRUNC(0.75*(SUMIF($D$12:$D1619,$D1619,R$12:R1619)+SUMIF($D$12:$D1619,$D1619,S$12:S1619)),2)) - SUMIF($D$12:$D1618,$D1619,U$12:U1618),2),"")</f>
        <v/>
      </c>
      <c r="V1619" s="248" t="str">
        <f>IF(AND(R1619&lt;&gt;"",S1619&lt;&gt;"",T1619&lt;&gt;"",Q1619&lt;&gt;"",AL1619&lt;&gt;""),IF(OR(Q1619="OZZ",Q1619="ZZ"),ROUND(0-SUMIF($D$12:$D1618,$D1619,V$12:V1618),2),IF(T1619=0,0,ROUND(MIN(MIN(17300,TRUNC(0.75*(SUMIF($D$12:$D$2012,$D1619,R$12:R$2012)+SUMIF($D$12:$D$2012,$D1619,S$12:S$2012)),2)+SUMIF($D$12:$D1619,$D1619,AL$12:AL1619))-SUMIF($D$12:$D1618,$D1619,V$12:V1618)-SUMIF($D$12:$D$2012,$D1619,U$12:U$2012),AL1619),2))),"")</f>
        <v/>
      </c>
      <c r="W1619" s="250" t="str">
        <f>IF(Q1619&lt;&gt;"",1000 - SUMIF($D$12:$D1618,$D1619,W$12:W1618),"")</f>
        <v/>
      </c>
      <c r="X1619" s="106"/>
      <c r="Y1619" s="247"/>
      <c r="Z1619" s="247"/>
      <c r="AA1619" s="247"/>
      <c r="AB1619" s="248" t="str">
        <f>IF(AND(Y1619&lt;&gt;"",Z1619&lt;&gt;"",X1619&lt;&gt;""),ROUND(MIN(IF(OR(X1619="OZZ",X1619="ZZ"),5000,17300),TRUNC(0.75*(SUMIF($D$12:$D1619,$D1619,Y$12:Y1619)+SUMIF($D$12:$D1619,$D1619,Z$12:Z1619)),2)) - SUMIF($D$12:$D1618,$D1619,AB$12:AB1618),2),"")</f>
        <v/>
      </c>
      <c r="AC1619" s="251" t="str">
        <f>IF(AND(Y1619&lt;&gt;"",Z1619&lt;&gt;"",AA1619&lt;&gt;"",X1619&lt;&gt;"",AP1619&lt;&gt;""),IF(OR(X1619="OZZ",X1619="ZZ"),ROUND(0-SUMIF($D$12:$D1618,$D1619,AC$12:AC1618),2),IF(AA1619=0,0,ROUND(MIN(MIN(17300,TRUNC(0.75*(SUMIF($D$12:$D$2012,$D1619,Y$12:Y$2012)+SUMIF($D$12:$D$2012,$D1619,Z$12:Z$2012)),2)+SUMIF($D$12:$D1619,$D1619,AP$12:AP1619))-SUMIF($D$12:$D1618,$D1619,AC$12:AC1618)-SUMIF($D$12:$D$2012,$D1619,AB$12:AB$2012),AP1619),2))),"")</f>
        <v/>
      </c>
      <c r="AD1619" s="250" t="str">
        <f>IF(X1619&lt;&gt;"",1000 - SUMIF($D$12:$D1618,$D1619,AD$12:AD1618),"")</f>
        <v/>
      </c>
      <c r="AE1619" s="252"/>
      <c r="AF1619" s="253"/>
      <c r="AG1619" s="254"/>
      <c r="AH1619" s="255" t="str">
        <f t="shared" si="527"/>
        <v/>
      </c>
      <c r="AI1619" s="256"/>
      <c r="AJ1619" s="253"/>
      <c r="AK1619" s="254"/>
      <c r="AL1619" s="255" t="str">
        <f t="shared" si="528"/>
        <v/>
      </c>
      <c r="AM1619" s="256"/>
      <c r="AN1619" s="253"/>
      <c r="AO1619" s="254"/>
      <c r="AP1619" s="255" t="str">
        <f t="shared" si="529"/>
        <v/>
      </c>
      <c r="AQ1619" s="68"/>
      <c r="AR1619" s="68"/>
      <c r="AS1619" s="115"/>
      <c r="AT1619" s="68"/>
      <c r="AU1619" s="113" t="str">
        <f>IF(D1619&lt;&gt; "", IF(COUNTIF($D$12:$D1619,$D1619)&gt;1,0,IF(SUM(N1619,U1619,AB1619)&gt;0,IF(AND(X1619="",OR(Q1619&lt;&gt;"",J1619&lt;&gt;"")),IF(Q1619&lt;&gt;"",Q1619,IF(J1619&lt;&gt;"",J1619,0)),IF(AND(Q1619&lt;&gt;"",J1619&lt;&gt;"",Q1619=J1619),Q1619,X1619)),0)),"")</f>
        <v/>
      </c>
      <c r="AV1619" s="113" t="str">
        <f>IF(D1619&lt;&gt;"",IF(COUNTIF($D$12:$D1619,$D1619)&gt;1,0,IF(SUM(O1619,V1619,AC1619)&gt;0,IF(AND(X1619="",OR(Q1619&lt;&gt;"",J1619&lt;&gt;"")),IF(Q1619&lt;&gt;"",Q1619,IF(J1619&lt;&gt;"",J1619,0)),IF(AND(Q1619&lt;&gt;"",J1619&lt;&gt;"",Q1619=J1619),Q1619,X1619)),0)),"")</f>
        <v/>
      </c>
      <c r="AW1619" s="113" t="str">
        <f>IF(D1619&lt;&gt;"",IF(COUNTIF($D$12:$D1619,$D1619)&gt;1,0,IF(SUM(P1619,W1619,AD1619)&gt;0,IF(AND(X1619="",OR(Q1619&lt;&gt;"",J1619&lt;&gt;"")),IF(Q1619&lt;&gt;"",Q1619,IF(J1619&lt;&gt;"",J1619,0)),IF(AND(Q1619&lt;&gt;"",J1619&lt;&gt;"",Q1619=J1619),Q1619,X1619)),0)),"")</f>
        <v/>
      </c>
      <c r="AX1619" s="68" t="str">
        <f t="shared" si="530"/>
        <v/>
      </c>
      <c r="AY1619" s="68" t="str">
        <f t="shared" si="531"/>
        <v/>
      </c>
      <c r="AZ1619" s="68" t="str">
        <f t="shared" si="532"/>
        <v/>
      </c>
      <c r="BA1619" s="68" t="str">
        <f t="shared" si="533"/>
        <v/>
      </c>
      <c r="BB1619" s="68" t="str">
        <f t="shared" si="534"/>
        <v/>
      </c>
      <c r="BC1619" s="68" t="str">
        <f t="shared" si="535"/>
        <v/>
      </c>
      <c r="BD1619" s="68" t="str">
        <f t="shared" si="536"/>
        <v/>
      </c>
      <c r="BE1619" s="62" t="str">
        <f t="shared" si="537"/>
        <v/>
      </c>
      <c r="BF1619" s="62" t="str">
        <f t="shared" si="538"/>
        <v/>
      </c>
      <c r="BG1619" s="62"/>
      <c r="BH1619" s="62" t="str">
        <f t="shared" si="539"/>
        <v/>
      </c>
      <c r="BI1619" s="62" t="str">
        <f t="shared" si="540"/>
        <v/>
      </c>
      <c r="BJ1619" s="114"/>
      <c r="BK1619" s="62" t="str">
        <f t="shared" si="541"/>
        <v/>
      </c>
      <c r="BL1619" s="62" t="str">
        <f t="shared" si="542"/>
        <v/>
      </c>
      <c r="BM1619" s="62" t="str">
        <f t="shared" si="543"/>
        <v/>
      </c>
      <c r="BN1619" s="62" t="str">
        <f t="shared" si="544"/>
        <v/>
      </c>
      <c r="BO1619" s="62" t="str">
        <f t="shared" si="545"/>
        <v/>
      </c>
      <c r="BP1619" s="62" t="str">
        <f t="shared" si="546"/>
        <v/>
      </c>
      <c r="BQ1619" s="96"/>
      <c r="BR1619" s="96"/>
      <c r="BS1619" s="96"/>
      <c r="BT1619" s="96"/>
      <c r="BU1619" s="96"/>
      <c r="BV1619" s="96"/>
      <c r="BW1619" s="96"/>
      <c r="BX1619" s="96"/>
      <c r="BY1619" s="96"/>
      <c r="BZ1619" s="96"/>
      <c r="CA1619" s="96"/>
      <c r="CB1619" s="96"/>
      <c r="CC1619" s="96"/>
      <c r="CD1619" s="96"/>
      <c r="CE1619" s="96"/>
      <c r="CF1619" s="96"/>
      <c r="CG1619" s="96"/>
      <c r="CH1619" s="96"/>
      <c r="CI1619" s="96"/>
      <c r="CJ1619" s="96"/>
      <c r="CK1619" s="96"/>
      <c r="CL1619" s="96"/>
      <c r="CM1619" s="96"/>
      <c r="CN1619" s="96"/>
      <c r="CO1619" s="96"/>
      <c r="CP1619" s="96"/>
      <c r="CQ1619" s="96"/>
      <c r="CR1619" s="96"/>
      <c r="CS1619" s="96"/>
    </row>
    <row r="1620" spans="1:97" ht="18.75" customHeight="1" x14ac:dyDescent="0.2">
      <c r="A1620" s="3">
        <f t="shared" si="547"/>
        <v>1608</v>
      </c>
      <c r="B1620" s="263"/>
      <c r="C1620" s="263"/>
      <c r="D1620" s="263"/>
      <c r="E1620" s="259"/>
      <c r="F1620" s="259"/>
      <c r="G1620" s="43"/>
      <c r="H1620" s="264"/>
      <c r="I1620" s="261"/>
      <c r="J1620" s="106"/>
      <c r="K1620" s="247"/>
      <c r="L1620" s="247"/>
      <c r="M1620" s="247"/>
      <c r="N1620" s="248" t="str">
        <f>IF(AND(K1620&lt;&gt;"",L1620&lt;&gt;"",J1620&lt;&gt;""),ROUND(MIN(IF(OR(J1620="OZZ",J1620="ZZ"),5000,17300),TRUNC(0.75*(SUMIF($D$12:$D1620,$D1620,K$12:K1620)+SUMIF($D$12:$D1620,$D1620,L$12:L1620)),2)) - SUMIF($D$12:$D1619,$D1620,N$12:N1619),2),"")</f>
        <v/>
      </c>
      <c r="O1620" s="249" t="str">
        <f>IF(AND(K1620&lt;&gt;"",L1620&lt;&gt;"",M1620&lt;&gt;"",J1620&lt;&gt;"",AH1620&lt;&gt;""),IF(OR(J1620="OZZ",J1620="ZZ"),ROUND(0-SUMIF($D$12:$D1619,$D1620,O$12:O1619),2),IF(M1620=0,0,ROUND(MIN(MIN(17300,TRUNC(0.75*(SUMIF($D$12:$D$2012,$D1620,K$12:K$2012)+SUMIF($D$12:$D$2012,$D1620,L$12:L$2012)),2)+SUMIF($D$12:$D1620,$D1620,AH$12:AH1620))-SUMIF($D$12:$D1619,$D1620,O$12:O1619)-SUMIF($D$12:$D$2012,$D1620,N$12:N$2012),AH1620),2))),"")</f>
        <v/>
      </c>
      <c r="P1620" s="250" t="str">
        <f>IF(J1620&lt;&gt;"",1000 - SUMIF($D$12:$D1619,$D1620,P$12:P1619),"")</f>
        <v/>
      </c>
      <c r="Q1620" s="106"/>
      <c r="R1620" s="247"/>
      <c r="S1620" s="247"/>
      <c r="T1620" s="247"/>
      <c r="U1620" s="248" t="str">
        <f>IF(AND(R1620&lt;&gt;"",S1620&lt;&gt;"",Q1620&lt;&gt;""),ROUND(MIN(IF(OR(Q1620="OZZ",Q1620="ZZ"),5000,17300),TRUNC(0.75*(SUMIF($D$12:$D1620,$D1620,R$12:R1620)+SUMIF($D$12:$D1620,$D1620,S$12:S1620)),2)) - SUMIF($D$12:$D1619,$D1620,U$12:U1619),2),"")</f>
        <v/>
      </c>
      <c r="V1620" s="248" t="str">
        <f>IF(AND(R1620&lt;&gt;"",S1620&lt;&gt;"",T1620&lt;&gt;"",Q1620&lt;&gt;"",AL1620&lt;&gt;""),IF(OR(Q1620="OZZ",Q1620="ZZ"),ROUND(0-SUMIF($D$12:$D1619,$D1620,V$12:V1619),2),IF(T1620=0,0,ROUND(MIN(MIN(17300,TRUNC(0.75*(SUMIF($D$12:$D$2012,$D1620,R$12:R$2012)+SUMIF($D$12:$D$2012,$D1620,S$12:S$2012)),2)+SUMIF($D$12:$D1620,$D1620,AL$12:AL1620))-SUMIF($D$12:$D1619,$D1620,V$12:V1619)-SUMIF($D$12:$D$2012,$D1620,U$12:U$2012),AL1620),2))),"")</f>
        <v/>
      </c>
      <c r="W1620" s="250" t="str">
        <f>IF(Q1620&lt;&gt;"",1000 - SUMIF($D$12:$D1619,$D1620,W$12:W1619),"")</f>
        <v/>
      </c>
      <c r="X1620" s="106"/>
      <c r="Y1620" s="247"/>
      <c r="Z1620" s="247"/>
      <c r="AA1620" s="247"/>
      <c r="AB1620" s="248" t="str">
        <f>IF(AND(Y1620&lt;&gt;"",Z1620&lt;&gt;"",X1620&lt;&gt;""),ROUND(MIN(IF(OR(X1620="OZZ",X1620="ZZ"),5000,17300),TRUNC(0.75*(SUMIF($D$12:$D1620,$D1620,Y$12:Y1620)+SUMIF($D$12:$D1620,$D1620,Z$12:Z1620)),2)) - SUMIF($D$12:$D1619,$D1620,AB$12:AB1619),2),"")</f>
        <v/>
      </c>
      <c r="AC1620" s="251" t="str">
        <f>IF(AND(Y1620&lt;&gt;"",Z1620&lt;&gt;"",AA1620&lt;&gt;"",X1620&lt;&gt;"",AP1620&lt;&gt;""),IF(OR(X1620="OZZ",X1620="ZZ"),ROUND(0-SUMIF($D$12:$D1619,$D1620,AC$12:AC1619),2),IF(AA1620=0,0,ROUND(MIN(MIN(17300,TRUNC(0.75*(SUMIF($D$12:$D$2012,$D1620,Y$12:Y$2012)+SUMIF($D$12:$D$2012,$D1620,Z$12:Z$2012)),2)+SUMIF($D$12:$D1620,$D1620,AP$12:AP1620))-SUMIF($D$12:$D1619,$D1620,AC$12:AC1619)-SUMIF($D$12:$D$2012,$D1620,AB$12:AB$2012),AP1620),2))),"")</f>
        <v/>
      </c>
      <c r="AD1620" s="250" t="str">
        <f>IF(X1620&lt;&gt;"",1000 - SUMIF($D$12:$D1619,$D1620,AD$12:AD1619),"")</f>
        <v/>
      </c>
      <c r="AE1620" s="252"/>
      <c r="AF1620" s="253"/>
      <c r="AG1620" s="254"/>
      <c r="AH1620" s="255" t="str">
        <f t="shared" si="527"/>
        <v/>
      </c>
      <c r="AI1620" s="256"/>
      <c r="AJ1620" s="253"/>
      <c r="AK1620" s="254"/>
      <c r="AL1620" s="255" t="str">
        <f t="shared" si="528"/>
        <v/>
      </c>
      <c r="AM1620" s="256"/>
      <c r="AN1620" s="253"/>
      <c r="AO1620" s="254"/>
      <c r="AP1620" s="255" t="str">
        <f t="shared" si="529"/>
        <v/>
      </c>
      <c r="AQ1620" s="68"/>
      <c r="AR1620" s="68"/>
      <c r="AS1620" s="115"/>
      <c r="AT1620" s="68"/>
      <c r="AU1620" s="113" t="str">
        <f>IF(D1620&lt;&gt; "", IF(COUNTIF($D$12:$D1620,$D1620)&gt;1,0,IF(SUM(N1620,U1620,AB1620)&gt;0,IF(AND(X1620="",OR(Q1620&lt;&gt;"",J1620&lt;&gt;"")),IF(Q1620&lt;&gt;"",Q1620,IF(J1620&lt;&gt;"",J1620,0)),IF(AND(Q1620&lt;&gt;"",J1620&lt;&gt;"",Q1620=J1620),Q1620,X1620)),0)),"")</f>
        <v/>
      </c>
      <c r="AV1620" s="113" t="str">
        <f>IF(D1620&lt;&gt;"",IF(COUNTIF($D$12:$D1620,$D1620)&gt;1,0,IF(SUM(O1620,V1620,AC1620)&gt;0,IF(AND(X1620="",OR(Q1620&lt;&gt;"",J1620&lt;&gt;"")),IF(Q1620&lt;&gt;"",Q1620,IF(J1620&lt;&gt;"",J1620,0)),IF(AND(Q1620&lt;&gt;"",J1620&lt;&gt;"",Q1620=J1620),Q1620,X1620)),0)),"")</f>
        <v/>
      </c>
      <c r="AW1620" s="113" t="str">
        <f>IF(D1620&lt;&gt;"",IF(COUNTIF($D$12:$D1620,$D1620)&gt;1,0,IF(SUM(P1620,W1620,AD1620)&gt;0,IF(AND(X1620="",OR(Q1620&lt;&gt;"",J1620&lt;&gt;"")),IF(Q1620&lt;&gt;"",Q1620,IF(J1620&lt;&gt;"",J1620,0)),IF(AND(Q1620&lt;&gt;"",J1620&lt;&gt;"",Q1620=J1620),Q1620,X1620)),0)),"")</f>
        <v/>
      </c>
      <c r="AX1620" s="68" t="str">
        <f t="shared" si="530"/>
        <v/>
      </c>
      <c r="AY1620" s="68" t="str">
        <f t="shared" si="531"/>
        <v/>
      </c>
      <c r="AZ1620" s="68" t="str">
        <f t="shared" si="532"/>
        <v/>
      </c>
      <c r="BA1620" s="68" t="str">
        <f t="shared" si="533"/>
        <v/>
      </c>
      <c r="BB1620" s="68" t="str">
        <f t="shared" si="534"/>
        <v/>
      </c>
      <c r="BC1620" s="68" t="str">
        <f t="shared" si="535"/>
        <v/>
      </c>
      <c r="BD1620" s="68" t="str">
        <f t="shared" si="536"/>
        <v/>
      </c>
      <c r="BE1620" s="62" t="str">
        <f t="shared" si="537"/>
        <v/>
      </c>
      <c r="BF1620" s="62" t="str">
        <f t="shared" si="538"/>
        <v/>
      </c>
      <c r="BG1620" s="62"/>
      <c r="BH1620" s="62" t="str">
        <f t="shared" si="539"/>
        <v/>
      </c>
      <c r="BI1620" s="62" t="str">
        <f t="shared" si="540"/>
        <v/>
      </c>
      <c r="BJ1620" s="114"/>
      <c r="BK1620" s="62" t="str">
        <f t="shared" si="541"/>
        <v/>
      </c>
      <c r="BL1620" s="62" t="str">
        <f t="shared" si="542"/>
        <v/>
      </c>
      <c r="BM1620" s="62" t="str">
        <f t="shared" si="543"/>
        <v/>
      </c>
      <c r="BN1620" s="62" t="str">
        <f t="shared" si="544"/>
        <v/>
      </c>
      <c r="BO1620" s="62" t="str">
        <f t="shared" si="545"/>
        <v/>
      </c>
      <c r="BP1620" s="62" t="str">
        <f t="shared" si="546"/>
        <v/>
      </c>
      <c r="BQ1620" s="96"/>
      <c r="BR1620" s="96"/>
      <c r="BS1620" s="96"/>
      <c r="BT1620" s="96"/>
      <c r="BU1620" s="96"/>
      <c r="BV1620" s="96"/>
      <c r="BW1620" s="96"/>
      <c r="BX1620" s="96"/>
      <c r="BY1620" s="96"/>
      <c r="BZ1620" s="96"/>
      <c r="CA1620" s="96"/>
      <c r="CB1620" s="96"/>
      <c r="CC1620" s="96"/>
      <c r="CD1620" s="96"/>
      <c r="CE1620" s="96"/>
      <c r="CF1620" s="96"/>
      <c r="CG1620" s="96"/>
      <c r="CH1620" s="96"/>
      <c r="CI1620" s="96"/>
      <c r="CJ1620" s="96"/>
      <c r="CK1620" s="96"/>
      <c r="CL1620" s="96"/>
      <c r="CM1620" s="96"/>
      <c r="CN1620" s="96"/>
      <c r="CO1620" s="96"/>
      <c r="CP1620" s="96"/>
      <c r="CQ1620" s="96"/>
      <c r="CR1620" s="96"/>
      <c r="CS1620" s="96"/>
    </row>
    <row r="1621" spans="1:97" ht="18.75" customHeight="1" x14ac:dyDescent="0.2">
      <c r="A1621" s="3">
        <f t="shared" si="547"/>
        <v>1609</v>
      </c>
      <c r="B1621" s="263"/>
      <c r="C1621" s="263"/>
      <c r="D1621" s="263"/>
      <c r="E1621" s="259"/>
      <c r="F1621" s="259"/>
      <c r="G1621" s="43"/>
      <c r="H1621" s="264"/>
      <c r="I1621" s="261"/>
      <c r="J1621" s="106"/>
      <c r="K1621" s="247"/>
      <c r="L1621" s="247"/>
      <c r="M1621" s="247"/>
      <c r="N1621" s="248" t="str">
        <f>IF(AND(K1621&lt;&gt;"",L1621&lt;&gt;"",J1621&lt;&gt;""),ROUND(MIN(IF(OR(J1621="OZZ",J1621="ZZ"),5000,17300),TRUNC(0.75*(SUMIF($D$12:$D1621,$D1621,K$12:K1621)+SUMIF($D$12:$D1621,$D1621,L$12:L1621)),2)) - SUMIF($D$12:$D1620,$D1621,N$12:N1620),2),"")</f>
        <v/>
      </c>
      <c r="O1621" s="249" t="str">
        <f>IF(AND(K1621&lt;&gt;"",L1621&lt;&gt;"",M1621&lt;&gt;"",J1621&lt;&gt;"",AH1621&lt;&gt;""),IF(OR(J1621="OZZ",J1621="ZZ"),ROUND(0-SUMIF($D$12:$D1620,$D1621,O$12:O1620),2),IF(M1621=0,0,ROUND(MIN(MIN(17300,TRUNC(0.75*(SUMIF($D$12:$D$2012,$D1621,K$12:K$2012)+SUMIF($D$12:$D$2012,$D1621,L$12:L$2012)),2)+SUMIF($D$12:$D1621,$D1621,AH$12:AH1621))-SUMIF($D$12:$D1620,$D1621,O$12:O1620)-SUMIF($D$12:$D$2012,$D1621,N$12:N$2012),AH1621),2))),"")</f>
        <v/>
      </c>
      <c r="P1621" s="250" t="str">
        <f>IF(J1621&lt;&gt;"",1000 - SUMIF($D$12:$D1620,$D1621,P$12:P1620),"")</f>
        <v/>
      </c>
      <c r="Q1621" s="106"/>
      <c r="R1621" s="247"/>
      <c r="S1621" s="247"/>
      <c r="T1621" s="247"/>
      <c r="U1621" s="248" t="str">
        <f>IF(AND(R1621&lt;&gt;"",S1621&lt;&gt;"",Q1621&lt;&gt;""),ROUND(MIN(IF(OR(Q1621="OZZ",Q1621="ZZ"),5000,17300),TRUNC(0.75*(SUMIF($D$12:$D1621,$D1621,R$12:R1621)+SUMIF($D$12:$D1621,$D1621,S$12:S1621)),2)) - SUMIF($D$12:$D1620,$D1621,U$12:U1620),2),"")</f>
        <v/>
      </c>
      <c r="V1621" s="248" t="str">
        <f>IF(AND(R1621&lt;&gt;"",S1621&lt;&gt;"",T1621&lt;&gt;"",Q1621&lt;&gt;"",AL1621&lt;&gt;""),IF(OR(Q1621="OZZ",Q1621="ZZ"),ROUND(0-SUMIF($D$12:$D1620,$D1621,V$12:V1620),2),IF(T1621=0,0,ROUND(MIN(MIN(17300,TRUNC(0.75*(SUMIF($D$12:$D$2012,$D1621,R$12:R$2012)+SUMIF($D$12:$D$2012,$D1621,S$12:S$2012)),2)+SUMIF($D$12:$D1621,$D1621,AL$12:AL1621))-SUMIF($D$12:$D1620,$D1621,V$12:V1620)-SUMIF($D$12:$D$2012,$D1621,U$12:U$2012),AL1621),2))),"")</f>
        <v/>
      </c>
      <c r="W1621" s="250" t="str">
        <f>IF(Q1621&lt;&gt;"",1000 - SUMIF($D$12:$D1620,$D1621,W$12:W1620),"")</f>
        <v/>
      </c>
      <c r="X1621" s="106"/>
      <c r="Y1621" s="247"/>
      <c r="Z1621" s="247"/>
      <c r="AA1621" s="247"/>
      <c r="AB1621" s="248" t="str">
        <f>IF(AND(Y1621&lt;&gt;"",Z1621&lt;&gt;"",X1621&lt;&gt;""),ROUND(MIN(IF(OR(X1621="OZZ",X1621="ZZ"),5000,17300),TRUNC(0.75*(SUMIF($D$12:$D1621,$D1621,Y$12:Y1621)+SUMIF($D$12:$D1621,$D1621,Z$12:Z1621)),2)) - SUMIF($D$12:$D1620,$D1621,AB$12:AB1620),2),"")</f>
        <v/>
      </c>
      <c r="AC1621" s="251" t="str">
        <f>IF(AND(Y1621&lt;&gt;"",Z1621&lt;&gt;"",AA1621&lt;&gt;"",X1621&lt;&gt;"",AP1621&lt;&gt;""),IF(OR(X1621="OZZ",X1621="ZZ"),ROUND(0-SUMIF($D$12:$D1620,$D1621,AC$12:AC1620),2),IF(AA1621=0,0,ROUND(MIN(MIN(17300,TRUNC(0.75*(SUMIF($D$12:$D$2012,$D1621,Y$12:Y$2012)+SUMIF($D$12:$D$2012,$D1621,Z$12:Z$2012)),2)+SUMIF($D$12:$D1621,$D1621,AP$12:AP1621))-SUMIF($D$12:$D1620,$D1621,AC$12:AC1620)-SUMIF($D$12:$D$2012,$D1621,AB$12:AB$2012),AP1621),2))),"")</f>
        <v/>
      </c>
      <c r="AD1621" s="250" t="str">
        <f>IF(X1621&lt;&gt;"",1000 - SUMIF($D$12:$D1620,$D1621,AD$12:AD1620),"")</f>
        <v/>
      </c>
      <c r="AE1621" s="252"/>
      <c r="AF1621" s="253"/>
      <c r="AG1621" s="254"/>
      <c r="AH1621" s="255" t="str">
        <f t="shared" si="527"/>
        <v/>
      </c>
      <c r="AI1621" s="256"/>
      <c r="AJ1621" s="253"/>
      <c r="AK1621" s="254"/>
      <c r="AL1621" s="255" t="str">
        <f t="shared" si="528"/>
        <v/>
      </c>
      <c r="AM1621" s="256"/>
      <c r="AN1621" s="253"/>
      <c r="AO1621" s="254"/>
      <c r="AP1621" s="255" t="str">
        <f t="shared" si="529"/>
        <v/>
      </c>
      <c r="AQ1621" s="68"/>
      <c r="AR1621" s="68"/>
      <c r="AS1621" s="115"/>
      <c r="AT1621" s="68"/>
      <c r="AU1621" s="113" t="str">
        <f>IF(D1621&lt;&gt; "", IF(COUNTIF($D$12:$D1621,$D1621)&gt;1,0,IF(SUM(N1621,U1621,AB1621)&gt;0,IF(AND(X1621="",OR(Q1621&lt;&gt;"",J1621&lt;&gt;"")),IF(Q1621&lt;&gt;"",Q1621,IF(J1621&lt;&gt;"",J1621,0)),IF(AND(Q1621&lt;&gt;"",J1621&lt;&gt;"",Q1621=J1621),Q1621,X1621)),0)),"")</f>
        <v/>
      </c>
      <c r="AV1621" s="113" t="str">
        <f>IF(D1621&lt;&gt;"",IF(COUNTIF($D$12:$D1621,$D1621)&gt;1,0,IF(SUM(O1621,V1621,AC1621)&gt;0,IF(AND(X1621="",OR(Q1621&lt;&gt;"",J1621&lt;&gt;"")),IF(Q1621&lt;&gt;"",Q1621,IF(J1621&lt;&gt;"",J1621,0)),IF(AND(Q1621&lt;&gt;"",J1621&lt;&gt;"",Q1621=J1621),Q1621,X1621)),0)),"")</f>
        <v/>
      </c>
      <c r="AW1621" s="113" t="str">
        <f>IF(D1621&lt;&gt;"",IF(COUNTIF($D$12:$D1621,$D1621)&gt;1,0,IF(SUM(P1621,W1621,AD1621)&gt;0,IF(AND(X1621="",OR(Q1621&lt;&gt;"",J1621&lt;&gt;"")),IF(Q1621&lt;&gt;"",Q1621,IF(J1621&lt;&gt;"",J1621,0)),IF(AND(Q1621&lt;&gt;"",J1621&lt;&gt;"",Q1621=J1621),Q1621,X1621)),0)),"")</f>
        <v/>
      </c>
      <c r="AX1621" s="68" t="str">
        <f t="shared" si="530"/>
        <v/>
      </c>
      <c r="AY1621" s="68" t="str">
        <f t="shared" si="531"/>
        <v/>
      </c>
      <c r="AZ1621" s="68" t="str">
        <f t="shared" si="532"/>
        <v/>
      </c>
      <c r="BA1621" s="68" t="str">
        <f t="shared" si="533"/>
        <v/>
      </c>
      <c r="BB1621" s="68" t="str">
        <f t="shared" si="534"/>
        <v/>
      </c>
      <c r="BC1621" s="68" t="str">
        <f t="shared" si="535"/>
        <v/>
      </c>
      <c r="BD1621" s="68" t="str">
        <f t="shared" si="536"/>
        <v/>
      </c>
      <c r="BE1621" s="62" t="str">
        <f t="shared" si="537"/>
        <v/>
      </c>
      <c r="BF1621" s="62" t="str">
        <f t="shared" si="538"/>
        <v/>
      </c>
      <c r="BG1621" s="62"/>
      <c r="BH1621" s="62" t="str">
        <f t="shared" si="539"/>
        <v/>
      </c>
      <c r="BI1621" s="62" t="str">
        <f t="shared" si="540"/>
        <v/>
      </c>
      <c r="BJ1621" s="114"/>
      <c r="BK1621" s="62" t="str">
        <f t="shared" si="541"/>
        <v/>
      </c>
      <c r="BL1621" s="62" t="str">
        <f t="shared" si="542"/>
        <v/>
      </c>
      <c r="BM1621" s="62" t="str">
        <f t="shared" si="543"/>
        <v/>
      </c>
      <c r="BN1621" s="62" t="str">
        <f t="shared" si="544"/>
        <v/>
      </c>
      <c r="BO1621" s="62" t="str">
        <f t="shared" si="545"/>
        <v/>
      </c>
      <c r="BP1621" s="62" t="str">
        <f t="shared" si="546"/>
        <v/>
      </c>
      <c r="BQ1621" s="96"/>
      <c r="BR1621" s="96"/>
      <c r="BS1621" s="96"/>
      <c r="BT1621" s="96"/>
      <c r="BU1621" s="96"/>
      <c r="BV1621" s="96"/>
      <c r="BW1621" s="96"/>
      <c r="BX1621" s="96"/>
      <c r="BY1621" s="96"/>
      <c r="BZ1621" s="96"/>
      <c r="CA1621" s="96"/>
      <c r="CB1621" s="96"/>
      <c r="CC1621" s="96"/>
      <c r="CD1621" s="96"/>
      <c r="CE1621" s="96"/>
      <c r="CF1621" s="96"/>
      <c r="CG1621" s="96"/>
      <c r="CH1621" s="96"/>
      <c r="CI1621" s="96"/>
      <c r="CJ1621" s="96"/>
      <c r="CK1621" s="96"/>
      <c r="CL1621" s="96"/>
      <c r="CM1621" s="96"/>
      <c r="CN1621" s="96"/>
      <c r="CO1621" s="96"/>
      <c r="CP1621" s="96"/>
      <c r="CQ1621" s="96"/>
      <c r="CR1621" s="96"/>
      <c r="CS1621" s="96"/>
    </row>
    <row r="1622" spans="1:97" ht="18.75" customHeight="1" x14ac:dyDescent="0.2">
      <c r="A1622" s="3">
        <f t="shared" si="547"/>
        <v>1610</v>
      </c>
      <c r="B1622" s="263"/>
      <c r="C1622" s="263"/>
      <c r="D1622" s="263"/>
      <c r="E1622" s="259"/>
      <c r="F1622" s="259"/>
      <c r="G1622" s="43"/>
      <c r="H1622" s="264"/>
      <c r="I1622" s="261"/>
      <c r="J1622" s="106"/>
      <c r="K1622" s="247"/>
      <c r="L1622" s="247"/>
      <c r="M1622" s="247"/>
      <c r="N1622" s="248" t="str">
        <f>IF(AND(K1622&lt;&gt;"",L1622&lt;&gt;"",J1622&lt;&gt;""),ROUND(MIN(IF(OR(J1622="OZZ",J1622="ZZ"),5000,17300),TRUNC(0.75*(SUMIF($D$12:$D1622,$D1622,K$12:K1622)+SUMIF($D$12:$D1622,$D1622,L$12:L1622)),2)) - SUMIF($D$12:$D1621,$D1622,N$12:N1621),2),"")</f>
        <v/>
      </c>
      <c r="O1622" s="249" t="str">
        <f>IF(AND(K1622&lt;&gt;"",L1622&lt;&gt;"",M1622&lt;&gt;"",J1622&lt;&gt;"",AH1622&lt;&gt;""),IF(OR(J1622="OZZ",J1622="ZZ"),ROUND(0-SUMIF($D$12:$D1621,$D1622,O$12:O1621),2),IF(M1622=0,0,ROUND(MIN(MIN(17300,TRUNC(0.75*(SUMIF($D$12:$D$2012,$D1622,K$12:K$2012)+SUMIF($D$12:$D$2012,$D1622,L$12:L$2012)),2)+SUMIF($D$12:$D1622,$D1622,AH$12:AH1622))-SUMIF($D$12:$D1621,$D1622,O$12:O1621)-SUMIF($D$12:$D$2012,$D1622,N$12:N$2012),AH1622),2))),"")</f>
        <v/>
      </c>
      <c r="P1622" s="250" t="str">
        <f>IF(J1622&lt;&gt;"",1000 - SUMIF($D$12:$D1621,$D1622,P$12:P1621),"")</f>
        <v/>
      </c>
      <c r="Q1622" s="106"/>
      <c r="R1622" s="247"/>
      <c r="S1622" s="247"/>
      <c r="T1622" s="247"/>
      <c r="U1622" s="248" t="str">
        <f>IF(AND(R1622&lt;&gt;"",S1622&lt;&gt;"",Q1622&lt;&gt;""),ROUND(MIN(IF(OR(Q1622="OZZ",Q1622="ZZ"),5000,17300),TRUNC(0.75*(SUMIF($D$12:$D1622,$D1622,R$12:R1622)+SUMIF($D$12:$D1622,$D1622,S$12:S1622)),2)) - SUMIF($D$12:$D1621,$D1622,U$12:U1621),2),"")</f>
        <v/>
      </c>
      <c r="V1622" s="248" t="str">
        <f>IF(AND(R1622&lt;&gt;"",S1622&lt;&gt;"",T1622&lt;&gt;"",Q1622&lt;&gt;"",AL1622&lt;&gt;""),IF(OR(Q1622="OZZ",Q1622="ZZ"),ROUND(0-SUMIF($D$12:$D1621,$D1622,V$12:V1621),2),IF(T1622=0,0,ROUND(MIN(MIN(17300,TRUNC(0.75*(SUMIF($D$12:$D$2012,$D1622,R$12:R$2012)+SUMIF($D$12:$D$2012,$D1622,S$12:S$2012)),2)+SUMIF($D$12:$D1622,$D1622,AL$12:AL1622))-SUMIF($D$12:$D1621,$D1622,V$12:V1621)-SUMIF($D$12:$D$2012,$D1622,U$12:U$2012),AL1622),2))),"")</f>
        <v/>
      </c>
      <c r="W1622" s="250" t="str">
        <f>IF(Q1622&lt;&gt;"",1000 - SUMIF($D$12:$D1621,$D1622,W$12:W1621),"")</f>
        <v/>
      </c>
      <c r="X1622" s="106"/>
      <c r="Y1622" s="247"/>
      <c r="Z1622" s="247"/>
      <c r="AA1622" s="247"/>
      <c r="AB1622" s="248" t="str">
        <f>IF(AND(Y1622&lt;&gt;"",Z1622&lt;&gt;"",X1622&lt;&gt;""),ROUND(MIN(IF(OR(X1622="OZZ",X1622="ZZ"),5000,17300),TRUNC(0.75*(SUMIF($D$12:$D1622,$D1622,Y$12:Y1622)+SUMIF($D$12:$D1622,$D1622,Z$12:Z1622)),2)) - SUMIF($D$12:$D1621,$D1622,AB$12:AB1621),2),"")</f>
        <v/>
      </c>
      <c r="AC1622" s="251" t="str">
        <f>IF(AND(Y1622&lt;&gt;"",Z1622&lt;&gt;"",AA1622&lt;&gt;"",X1622&lt;&gt;"",AP1622&lt;&gt;""),IF(OR(X1622="OZZ",X1622="ZZ"),ROUND(0-SUMIF($D$12:$D1621,$D1622,AC$12:AC1621),2),IF(AA1622=0,0,ROUND(MIN(MIN(17300,TRUNC(0.75*(SUMIF($D$12:$D$2012,$D1622,Y$12:Y$2012)+SUMIF($D$12:$D$2012,$D1622,Z$12:Z$2012)),2)+SUMIF($D$12:$D1622,$D1622,AP$12:AP1622))-SUMIF($D$12:$D1621,$D1622,AC$12:AC1621)-SUMIF($D$12:$D$2012,$D1622,AB$12:AB$2012),AP1622),2))),"")</f>
        <v/>
      </c>
      <c r="AD1622" s="250" t="str">
        <f>IF(X1622&lt;&gt;"",1000 - SUMIF($D$12:$D1621,$D1622,AD$12:AD1621),"")</f>
        <v/>
      </c>
      <c r="AE1622" s="252"/>
      <c r="AF1622" s="253"/>
      <c r="AG1622" s="254"/>
      <c r="AH1622" s="255" t="str">
        <f t="shared" si="527"/>
        <v/>
      </c>
      <c r="AI1622" s="256"/>
      <c r="AJ1622" s="253"/>
      <c r="AK1622" s="254"/>
      <c r="AL1622" s="255" t="str">
        <f t="shared" si="528"/>
        <v/>
      </c>
      <c r="AM1622" s="256"/>
      <c r="AN1622" s="253"/>
      <c r="AO1622" s="254"/>
      <c r="AP1622" s="255" t="str">
        <f t="shared" si="529"/>
        <v/>
      </c>
      <c r="AQ1622" s="68"/>
      <c r="AR1622" s="68"/>
      <c r="AS1622" s="115"/>
      <c r="AT1622" s="68"/>
      <c r="AU1622" s="113" t="str">
        <f>IF(D1622&lt;&gt; "", IF(COUNTIF($D$12:$D1622,$D1622)&gt;1,0,IF(SUM(N1622,U1622,AB1622)&gt;0,IF(AND(X1622="",OR(Q1622&lt;&gt;"",J1622&lt;&gt;"")),IF(Q1622&lt;&gt;"",Q1622,IF(J1622&lt;&gt;"",J1622,0)),IF(AND(Q1622&lt;&gt;"",J1622&lt;&gt;"",Q1622=J1622),Q1622,X1622)),0)),"")</f>
        <v/>
      </c>
      <c r="AV1622" s="113" t="str">
        <f>IF(D1622&lt;&gt;"",IF(COUNTIF($D$12:$D1622,$D1622)&gt;1,0,IF(SUM(O1622,V1622,AC1622)&gt;0,IF(AND(X1622="",OR(Q1622&lt;&gt;"",J1622&lt;&gt;"")),IF(Q1622&lt;&gt;"",Q1622,IF(J1622&lt;&gt;"",J1622,0)),IF(AND(Q1622&lt;&gt;"",J1622&lt;&gt;"",Q1622=J1622),Q1622,X1622)),0)),"")</f>
        <v/>
      </c>
      <c r="AW1622" s="113" t="str">
        <f>IF(D1622&lt;&gt;"",IF(COUNTIF($D$12:$D1622,$D1622)&gt;1,0,IF(SUM(P1622,W1622,AD1622)&gt;0,IF(AND(X1622="",OR(Q1622&lt;&gt;"",J1622&lt;&gt;"")),IF(Q1622&lt;&gt;"",Q1622,IF(J1622&lt;&gt;"",J1622,0)),IF(AND(Q1622&lt;&gt;"",J1622&lt;&gt;"",Q1622=J1622),Q1622,X1622)),0)),"")</f>
        <v/>
      </c>
      <c r="AX1622" s="68" t="str">
        <f t="shared" si="530"/>
        <v/>
      </c>
      <c r="AY1622" s="68" t="str">
        <f t="shared" si="531"/>
        <v/>
      </c>
      <c r="AZ1622" s="68" t="str">
        <f t="shared" si="532"/>
        <v/>
      </c>
      <c r="BA1622" s="68" t="str">
        <f t="shared" si="533"/>
        <v/>
      </c>
      <c r="BB1622" s="68" t="str">
        <f t="shared" si="534"/>
        <v/>
      </c>
      <c r="BC1622" s="68" t="str">
        <f t="shared" si="535"/>
        <v/>
      </c>
      <c r="BD1622" s="68" t="str">
        <f t="shared" si="536"/>
        <v/>
      </c>
      <c r="BE1622" s="62" t="str">
        <f t="shared" si="537"/>
        <v/>
      </c>
      <c r="BF1622" s="62" t="str">
        <f t="shared" si="538"/>
        <v/>
      </c>
      <c r="BG1622" s="62"/>
      <c r="BH1622" s="62" t="str">
        <f t="shared" si="539"/>
        <v/>
      </c>
      <c r="BI1622" s="62" t="str">
        <f t="shared" si="540"/>
        <v/>
      </c>
      <c r="BJ1622" s="114"/>
      <c r="BK1622" s="62" t="str">
        <f t="shared" si="541"/>
        <v/>
      </c>
      <c r="BL1622" s="62" t="str">
        <f t="shared" si="542"/>
        <v/>
      </c>
      <c r="BM1622" s="62" t="str">
        <f t="shared" si="543"/>
        <v/>
      </c>
      <c r="BN1622" s="62" t="str">
        <f t="shared" si="544"/>
        <v/>
      </c>
      <c r="BO1622" s="62" t="str">
        <f t="shared" si="545"/>
        <v/>
      </c>
      <c r="BP1622" s="62" t="str">
        <f t="shared" si="546"/>
        <v/>
      </c>
      <c r="BQ1622" s="96"/>
      <c r="BR1622" s="96"/>
      <c r="BS1622" s="96"/>
      <c r="BT1622" s="96"/>
      <c r="BU1622" s="96"/>
      <c r="BV1622" s="96"/>
      <c r="BW1622" s="96"/>
      <c r="BX1622" s="96"/>
      <c r="BY1622" s="96"/>
      <c r="BZ1622" s="96"/>
      <c r="CA1622" s="96"/>
      <c r="CB1622" s="96"/>
      <c r="CC1622" s="96"/>
      <c r="CD1622" s="96"/>
      <c r="CE1622" s="96"/>
      <c r="CF1622" s="96"/>
      <c r="CG1622" s="96"/>
      <c r="CH1622" s="96"/>
      <c r="CI1622" s="96"/>
      <c r="CJ1622" s="96"/>
      <c r="CK1622" s="96"/>
      <c r="CL1622" s="96"/>
      <c r="CM1622" s="96"/>
      <c r="CN1622" s="96"/>
      <c r="CO1622" s="96"/>
      <c r="CP1622" s="96"/>
      <c r="CQ1622" s="96"/>
      <c r="CR1622" s="96"/>
      <c r="CS1622" s="96"/>
    </row>
    <row r="1623" spans="1:97" ht="18.75" customHeight="1" x14ac:dyDescent="0.2">
      <c r="A1623" s="3">
        <f t="shared" si="547"/>
        <v>1611</v>
      </c>
      <c r="B1623" s="263"/>
      <c r="C1623" s="263"/>
      <c r="D1623" s="263"/>
      <c r="E1623" s="259"/>
      <c r="F1623" s="259"/>
      <c r="G1623" s="43"/>
      <c r="H1623" s="264"/>
      <c r="I1623" s="261"/>
      <c r="J1623" s="106"/>
      <c r="K1623" s="247"/>
      <c r="L1623" s="247"/>
      <c r="M1623" s="247"/>
      <c r="N1623" s="248" t="str">
        <f>IF(AND(K1623&lt;&gt;"",L1623&lt;&gt;"",J1623&lt;&gt;""),ROUND(MIN(IF(OR(J1623="OZZ",J1623="ZZ"),5000,17300),TRUNC(0.75*(SUMIF($D$12:$D1623,$D1623,K$12:K1623)+SUMIF($D$12:$D1623,$D1623,L$12:L1623)),2)) - SUMIF($D$12:$D1622,$D1623,N$12:N1622),2),"")</f>
        <v/>
      </c>
      <c r="O1623" s="249" t="str">
        <f>IF(AND(K1623&lt;&gt;"",L1623&lt;&gt;"",M1623&lt;&gt;"",J1623&lt;&gt;"",AH1623&lt;&gt;""),IF(OR(J1623="OZZ",J1623="ZZ"),ROUND(0-SUMIF($D$12:$D1622,$D1623,O$12:O1622),2),IF(M1623=0,0,ROUND(MIN(MIN(17300,TRUNC(0.75*(SUMIF($D$12:$D$2012,$D1623,K$12:K$2012)+SUMIF($D$12:$D$2012,$D1623,L$12:L$2012)),2)+SUMIF($D$12:$D1623,$D1623,AH$12:AH1623))-SUMIF($D$12:$D1622,$D1623,O$12:O1622)-SUMIF($D$12:$D$2012,$D1623,N$12:N$2012),AH1623),2))),"")</f>
        <v/>
      </c>
      <c r="P1623" s="250" t="str">
        <f>IF(J1623&lt;&gt;"",1000 - SUMIF($D$12:$D1622,$D1623,P$12:P1622),"")</f>
        <v/>
      </c>
      <c r="Q1623" s="106"/>
      <c r="R1623" s="247"/>
      <c r="S1623" s="247"/>
      <c r="T1623" s="247"/>
      <c r="U1623" s="248" t="str">
        <f>IF(AND(R1623&lt;&gt;"",S1623&lt;&gt;"",Q1623&lt;&gt;""),ROUND(MIN(IF(OR(Q1623="OZZ",Q1623="ZZ"),5000,17300),TRUNC(0.75*(SUMIF($D$12:$D1623,$D1623,R$12:R1623)+SUMIF($D$12:$D1623,$D1623,S$12:S1623)),2)) - SUMIF($D$12:$D1622,$D1623,U$12:U1622),2),"")</f>
        <v/>
      </c>
      <c r="V1623" s="248" t="str">
        <f>IF(AND(R1623&lt;&gt;"",S1623&lt;&gt;"",T1623&lt;&gt;"",Q1623&lt;&gt;"",AL1623&lt;&gt;""),IF(OR(Q1623="OZZ",Q1623="ZZ"),ROUND(0-SUMIF($D$12:$D1622,$D1623,V$12:V1622),2),IF(T1623=0,0,ROUND(MIN(MIN(17300,TRUNC(0.75*(SUMIF($D$12:$D$2012,$D1623,R$12:R$2012)+SUMIF($D$12:$D$2012,$D1623,S$12:S$2012)),2)+SUMIF($D$12:$D1623,$D1623,AL$12:AL1623))-SUMIF($D$12:$D1622,$D1623,V$12:V1622)-SUMIF($D$12:$D$2012,$D1623,U$12:U$2012),AL1623),2))),"")</f>
        <v/>
      </c>
      <c r="W1623" s="250" t="str">
        <f>IF(Q1623&lt;&gt;"",1000 - SUMIF($D$12:$D1622,$D1623,W$12:W1622),"")</f>
        <v/>
      </c>
      <c r="X1623" s="106"/>
      <c r="Y1623" s="247"/>
      <c r="Z1623" s="247"/>
      <c r="AA1623" s="247"/>
      <c r="AB1623" s="248" t="str">
        <f>IF(AND(Y1623&lt;&gt;"",Z1623&lt;&gt;"",X1623&lt;&gt;""),ROUND(MIN(IF(OR(X1623="OZZ",X1623="ZZ"),5000,17300),TRUNC(0.75*(SUMIF($D$12:$D1623,$D1623,Y$12:Y1623)+SUMIF($D$12:$D1623,$D1623,Z$12:Z1623)),2)) - SUMIF($D$12:$D1622,$D1623,AB$12:AB1622),2),"")</f>
        <v/>
      </c>
      <c r="AC1623" s="251" t="str">
        <f>IF(AND(Y1623&lt;&gt;"",Z1623&lt;&gt;"",AA1623&lt;&gt;"",X1623&lt;&gt;"",AP1623&lt;&gt;""),IF(OR(X1623="OZZ",X1623="ZZ"),ROUND(0-SUMIF($D$12:$D1622,$D1623,AC$12:AC1622),2),IF(AA1623=0,0,ROUND(MIN(MIN(17300,TRUNC(0.75*(SUMIF($D$12:$D$2012,$D1623,Y$12:Y$2012)+SUMIF($D$12:$D$2012,$D1623,Z$12:Z$2012)),2)+SUMIF($D$12:$D1623,$D1623,AP$12:AP1623))-SUMIF($D$12:$D1622,$D1623,AC$12:AC1622)-SUMIF($D$12:$D$2012,$D1623,AB$12:AB$2012),AP1623),2))),"")</f>
        <v/>
      </c>
      <c r="AD1623" s="250" t="str">
        <f>IF(X1623&lt;&gt;"",1000 - SUMIF($D$12:$D1622,$D1623,AD$12:AD1622),"")</f>
        <v/>
      </c>
      <c r="AE1623" s="252"/>
      <c r="AF1623" s="253"/>
      <c r="AG1623" s="254"/>
      <c r="AH1623" s="255" t="str">
        <f t="shared" si="527"/>
        <v/>
      </c>
      <c r="AI1623" s="256"/>
      <c r="AJ1623" s="253"/>
      <c r="AK1623" s="254"/>
      <c r="AL1623" s="255" t="str">
        <f t="shared" si="528"/>
        <v/>
      </c>
      <c r="AM1623" s="256"/>
      <c r="AN1623" s="253"/>
      <c r="AO1623" s="254"/>
      <c r="AP1623" s="255" t="str">
        <f t="shared" si="529"/>
        <v/>
      </c>
      <c r="AQ1623" s="68"/>
      <c r="AR1623" s="68"/>
      <c r="AS1623" s="115"/>
      <c r="AT1623" s="68"/>
      <c r="AU1623" s="113" t="str">
        <f>IF(D1623&lt;&gt; "", IF(COUNTIF($D$12:$D1623,$D1623)&gt;1,0,IF(SUM(N1623,U1623,AB1623)&gt;0,IF(AND(X1623="",OR(Q1623&lt;&gt;"",J1623&lt;&gt;"")),IF(Q1623&lt;&gt;"",Q1623,IF(J1623&lt;&gt;"",J1623,0)),IF(AND(Q1623&lt;&gt;"",J1623&lt;&gt;"",Q1623=J1623),Q1623,X1623)),0)),"")</f>
        <v/>
      </c>
      <c r="AV1623" s="113" t="str">
        <f>IF(D1623&lt;&gt;"",IF(COUNTIF($D$12:$D1623,$D1623)&gt;1,0,IF(SUM(O1623,V1623,AC1623)&gt;0,IF(AND(X1623="",OR(Q1623&lt;&gt;"",J1623&lt;&gt;"")),IF(Q1623&lt;&gt;"",Q1623,IF(J1623&lt;&gt;"",J1623,0)),IF(AND(Q1623&lt;&gt;"",J1623&lt;&gt;"",Q1623=J1623),Q1623,X1623)),0)),"")</f>
        <v/>
      </c>
      <c r="AW1623" s="113" t="str">
        <f>IF(D1623&lt;&gt;"",IF(COUNTIF($D$12:$D1623,$D1623)&gt;1,0,IF(SUM(P1623,W1623,AD1623)&gt;0,IF(AND(X1623="",OR(Q1623&lt;&gt;"",J1623&lt;&gt;"")),IF(Q1623&lt;&gt;"",Q1623,IF(J1623&lt;&gt;"",J1623,0)),IF(AND(Q1623&lt;&gt;"",J1623&lt;&gt;"",Q1623=J1623),Q1623,X1623)),0)),"")</f>
        <v/>
      </c>
      <c r="AX1623" s="68" t="str">
        <f t="shared" si="530"/>
        <v/>
      </c>
      <c r="AY1623" s="68" t="str">
        <f t="shared" si="531"/>
        <v/>
      </c>
      <c r="AZ1623" s="68" t="str">
        <f t="shared" si="532"/>
        <v/>
      </c>
      <c r="BA1623" s="68" t="str">
        <f t="shared" si="533"/>
        <v/>
      </c>
      <c r="BB1623" s="68" t="str">
        <f t="shared" si="534"/>
        <v/>
      </c>
      <c r="BC1623" s="68" t="str">
        <f t="shared" si="535"/>
        <v/>
      </c>
      <c r="BD1623" s="68" t="str">
        <f t="shared" si="536"/>
        <v/>
      </c>
      <c r="BE1623" s="62" t="str">
        <f t="shared" si="537"/>
        <v/>
      </c>
      <c r="BF1623" s="62" t="str">
        <f t="shared" si="538"/>
        <v/>
      </c>
      <c r="BG1623" s="62"/>
      <c r="BH1623" s="62" t="str">
        <f t="shared" si="539"/>
        <v/>
      </c>
      <c r="BI1623" s="62" t="str">
        <f t="shared" si="540"/>
        <v/>
      </c>
      <c r="BJ1623" s="114"/>
      <c r="BK1623" s="62" t="str">
        <f t="shared" si="541"/>
        <v/>
      </c>
      <c r="BL1623" s="62" t="str">
        <f t="shared" si="542"/>
        <v/>
      </c>
      <c r="BM1623" s="62" t="str">
        <f t="shared" si="543"/>
        <v/>
      </c>
      <c r="BN1623" s="62" t="str">
        <f t="shared" si="544"/>
        <v/>
      </c>
      <c r="BO1623" s="62" t="str">
        <f t="shared" si="545"/>
        <v/>
      </c>
      <c r="BP1623" s="62" t="str">
        <f t="shared" si="546"/>
        <v/>
      </c>
      <c r="BQ1623" s="96"/>
      <c r="BR1623" s="96"/>
      <c r="BS1623" s="96"/>
      <c r="BT1623" s="96"/>
      <c r="BU1623" s="96"/>
      <c r="BV1623" s="96"/>
      <c r="BW1623" s="96"/>
      <c r="BX1623" s="96"/>
      <c r="BY1623" s="96"/>
      <c r="BZ1623" s="96"/>
      <c r="CA1623" s="96"/>
      <c r="CB1623" s="96"/>
      <c r="CC1623" s="96"/>
      <c r="CD1623" s="96"/>
      <c r="CE1623" s="96"/>
      <c r="CF1623" s="96"/>
      <c r="CG1623" s="96"/>
      <c r="CH1623" s="96"/>
      <c r="CI1623" s="96"/>
      <c r="CJ1623" s="96"/>
      <c r="CK1623" s="96"/>
      <c r="CL1623" s="96"/>
      <c r="CM1623" s="96"/>
      <c r="CN1623" s="96"/>
      <c r="CO1623" s="96"/>
      <c r="CP1623" s="96"/>
      <c r="CQ1623" s="96"/>
      <c r="CR1623" s="96"/>
      <c r="CS1623" s="96"/>
    </row>
    <row r="1624" spans="1:97" ht="18.75" customHeight="1" x14ac:dyDescent="0.2">
      <c r="A1624" s="3">
        <f t="shared" si="547"/>
        <v>1612</v>
      </c>
      <c r="B1624" s="263"/>
      <c r="C1624" s="263"/>
      <c r="D1624" s="263"/>
      <c r="E1624" s="259"/>
      <c r="F1624" s="259"/>
      <c r="G1624" s="43"/>
      <c r="H1624" s="264"/>
      <c r="I1624" s="261"/>
      <c r="J1624" s="106"/>
      <c r="K1624" s="247"/>
      <c r="L1624" s="247"/>
      <c r="M1624" s="247"/>
      <c r="N1624" s="248" t="str">
        <f>IF(AND(K1624&lt;&gt;"",L1624&lt;&gt;"",J1624&lt;&gt;""),ROUND(MIN(IF(OR(J1624="OZZ",J1624="ZZ"),5000,17300),TRUNC(0.75*(SUMIF($D$12:$D1624,$D1624,K$12:K1624)+SUMIF($D$12:$D1624,$D1624,L$12:L1624)),2)) - SUMIF($D$12:$D1623,$D1624,N$12:N1623),2),"")</f>
        <v/>
      </c>
      <c r="O1624" s="249" t="str">
        <f>IF(AND(K1624&lt;&gt;"",L1624&lt;&gt;"",M1624&lt;&gt;"",J1624&lt;&gt;"",AH1624&lt;&gt;""),IF(OR(J1624="OZZ",J1624="ZZ"),ROUND(0-SUMIF($D$12:$D1623,$D1624,O$12:O1623),2),IF(M1624=0,0,ROUND(MIN(MIN(17300,TRUNC(0.75*(SUMIF($D$12:$D$2012,$D1624,K$12:K$2012)+SUMIF($D$12:$D$2012,$D1624,L$12:L$2012)),2)+SUMIF($D$12:$D1624,$D1624,AH$12:AH1624))-SUMIF($D$12:$D1623,$D1624,O$12:O1623)-SUMIF($D$12:$D$2012,$D1624,N$12:N$2012),AH1624),2))),"")</f>
        <v/>
      </c>
      <c r="P1624" s="250" t="str">
        <f>IF(J1624&lt;&gt;"",1000 - SUMIF($D$12:$D1623,$D1624,P$12:P1623),"")</f>
        <v/>
      </c>
      <c r="Q1624" s="106"/>
      <c r="R1624" s="247"/>
      <c r="S1624" s="247"/>
      <c r="T1624" s="247"/>
      <c r="U1624" s="248" t="str">
        <f>IF(AND(R1624&lt;&gt;"",S1624&lt;&gt;"",Q1624&lt;&gt;""),ROUND(MIN(IF(OR(Q1624="OZZ",Q1624="ZZ"),5000,17300),TRUNC(0.75*(SUMIF($D$12:$D1624,$D1624,R$12:R1624)+SUMIF($D$12:$D1624,$D1624,S$12:S1624)),2)) - SUMIF($D$12:$D1623,$D1624,U$12:U1623),2),"")</f>
        <v/>
      </c>
      <c r="V1624" s="248" t="str">
        <f>IF(AND(R1624&lt;&gt;"",S1624&lt;&gt;"",T1624&lt;&gt;"",Q1624&lt;&gt;"",AL1624&lt;&gt;""),IF(OR(Q1624="OZZ",Q1624="ZZ"),ROUND(0-SUMIF($D$12:$D1623,$D1624,V$12:V1623),2),IF(T1624=0,0,ROUND(MIN(MIN(17300,TRUNC(0.75*(SUMIF($D$12:$D$2012,$D1624,R$12:R$2012)+SUMIF($D$12:$D$2012,$D1624,S$12:S$2012)),2)+SUMIF($D$12:$D1624,$D1624,AL$12:AL1624))-SUMIF($D$12:$D1623,$D1624,V$12:V1623)-SUMIF($D$12:$D$2012,$D1624,U$12:U$2012),AL1624),2))),"")</f>
        <v/>
      </c>
      <c r="W1624" s="250" t="str">
        <f>IF(Q1624&lt;&gt;"",1000 - SUMIF($D$12:$D1623,$D1624,W$12:W1623),"")</f>
        <v/>
      </c>
      <c r="X1624" s="106"/>
      <c r="Y1624" s="247"/>
      <c r="Z1624" s="247"/>
      <c r="AA1624" s="247"/>
      <c r="AB1624" s="248" t="str">
        <f>IF(AND(Y1624&lt;&gt;"",Z1624&lt;&gt;"",X1624&lt;&gt;""),ROUND(MIN(IF(OR(X1624="OZZ",X1624="ZZ"),5000,17300),TRUNC(0.75*(SUMIF($D$12:$D1624,$D1624,Y$12:Y1624)+SUMIF($D$12:$D1624,$D1624,Z$12:Z1624)),2)) - SUMIF($D$12:$D1623,$D1624,AB$12:AB1623),2),"")</f>
        <v/>
      </c>
      <c r="AC1624" s="251" t="str">
        <f>IF(AND(Y1624&lt;&gt;"",Z1624&lt;&gt;"",AA1624&lt;&gt;"",X1624&lt;&gt;"",AP1624&lt;&gt;""),IF(OR(X1624="OZZ",X1624="ZZ"),ROUND(0-SUMIF($D$12:$D1623,$D1624,AC$12:AC1623),2),IF(AA1624=0,0,ROUND(MIN(MIN(17300,TRUNC(0.75*(SUMIF($D$12:$D$2012,$D1624,Y$12:Y$2012)+SUMIF($D$12:$D$2012,$D1624,Z$12:Z$2012)),2)+SUMIF($D$12:$D1624,$D1624,AP$12:AP1624))-SUMIF($D$12:$D1623,$D1624,AC$12:AC1623)-SUMIF($D$12:$D$2012,$D1624,AB$12:AB$2012),AP1624),2))),"")</f>
        <v/>
      </c>
      <c r="AD1624" s="250" t="str">
        <f>IF(X1624&lt;&gt;"",1000 - SUMIF($D$12:$D1623,$D1624,AD$12:AD1623),"")</f>
        <v/>
      </c>
      <c r="AE1624" s="252"/>
      <c r="AF1624" s="253"/>
      <c r="AG1624" s="254"/>
      <c r="AH1624" s="255" t="str">
        <f t="shared" si="527"/>
        <v/>
      </c>
      <c r="AI1624" s="256"/>
      <c r="AJ1624" s="253"/>
      <c r="AK1624" s="254"/>
      <c r="AL1624" s="255" t="str">
        <f t="shared" si="528"/>
        <v/>
      </c>
      <c r="AM1624" s="256"/>
      <c r="AN1624" s="253"/>
      <c r="AO1624" s="254"/>
      <c r="AP1624" s="255" t="str">
        <f t="shared" si="529"/>
        <v/>
      </c>
      <c r="AQ1624" s="68"/>
      <c r="AR1624" s="68"/>
      <c r="AS1624" s="115"/>
      <c r="AT1624" s="68"/>
      <c r="AU1624" s="113" t="str">
        <f>IF(D1624&lt;&gt; "", IF(COUNTIF($D$12:$D1624,$D1624)&gt;1,0,IF(SUM(N1624,U1624,AB1624)&gt;0,IF(AND(X1624="",OR(Q1624&lt;&gt;"",J1624&lt;&gt;"")),IF(Q1624&lt;&gt;"",Q1624,IF(J1624&lt;&gt;"",J1624,0)),IF(AND(Q1624&lt;&gt;"",J1624&lt;&gt;"",Q1624=J1624),Q1624,X1624)),0)),"")</f>
        <v/>
      </c>
      <c r="AV1624" s="113" t="str">
        <f>IF(D1624&lt;&gt;"",IF(COUNTIF($D$12:$D1624,$D1624)&gt;1,0,IF(SUM(O1624,V1624,AC1624)&gt;0,IF(AND(X1624="",OR(Q1624&lt;&gt;"",J1624&lt;&gt;"")),IF(Q1624&lt;&gt;"",Q1624,IF(J1624&lt;&gt;"",J1624,0)),IF(AND(Q1624&lt;&gt;"",J1624&lt;&gt;"",Q1624=J1624),Q1624,X1624)),0)),"")</f>
        <v/>
      </c>
      <c r="AW1624" s="113" t="str">
        <f>IF(D1624&lt;&gt;"",IF(COUNTIF($D$12:$D1624,$D1624)&gt;1,0,IF(SUM(P1624,W1624,AD1624)&gt;0,IF(AND(X1624="",OR(Q1624&lt;&gt;"",J1624&lt;&gt;"")),IF(Q1624&lt;&gt;"",Q1624,IF(J1624&lt;&gt;"",J1624,0)),IF(AND(Q1624&lt;&gt;"",J1624&lt;&gt;"",Q1624=J1624),Q1624,X1624)),0)),"")</f>
        <v/>
      </c>
      <c r="AX1624" s="68" t="str">
        <f t="shared" si="530"/>
        <v/>
      </c>
      <c r="AY1624" s="68" t="str">
        <f t="shared" si="531"/>
        <v/>
      </c>
      <c r="AZ1624" s="68" t="str">
        <f t="shared" si="532"/>
        <v/>
      </c>
      <c r="BA1624" s="68" t="str">
        <f t="shared" si="533"/>
        <v/>
      </c>
      <c r="BB1624" s="68" t="str">
        <f t="shared" si="534"/>
        <v/>
      </c>
      <c r="BC1624" s="68" t="str">
        <f t="shared" si="535"/>
        <v/>
      </c>
      <c r="BD1624" s="68" t="str">
        <f t="shared" si="536"/>
        <v/>
      </c>
      <c r="BE1624" s="62" t="str">
        <f t="shared" si="537"/>
        <v/>
      </c>
      <c r="BF1624" s="62" t="str">
        <f t="shared" si="538"/>
        <v/>
      </c>
      <c r="BG1624" s="62"/>
      <c r="BH1624" s="62" t="str">
        <f t="shared" si="539"/>
        <v/>
      </c>
      <c r="BI1624" s="62" t="str">
        <f t="shared" si="540"/>
        <v/>
      </c>
      <c r="BJ1624" s="114"/>
      <c r="BK1624" s="62" t="str">
        <f t="shared" si="541"/>
        <v/>
      </c>
      <c r="BL1624" s="62" t="str">
        <f t="shared" si="542"/>
        <v/>
      </c>
      <c r="BM1624" s="62" t="str">
        <f t="shared" si="543"/>
        <v/>
      </c>
      <c r="BN1624" s="62" t="str">
        <f t="shared" si="544"/>
        <v/>
      </c>
      <c r="BO1624" s="62" t="str">
        <f t="shared" si="545"/>
        <v/>
      </c>
      <c r="BP1624" s="62" t="str">
        <f t="shared" si="546"/>
        <v/>
      </c>
      <c r="BQ1624" s="96"/>
      <c r="BR1624" s="96"/>
      <c r="BS1624" s="96"/>
      <c r="BT1624" s="96"/>
      <c r="BU1624" s="96"/>
      <c r="BV1624" s="96"/>
      <c r="BW1624" s="96"/>
      <c r="BX1624" s="96"/>
      <c r="BY1624" s="96"/>
      <c r="BZ1624" s="96"/>
      <c r="CA1624" s="96"/>
      <c r="CB1624" s="96"/>
      <c r="CC1624" s="96"/>
      <c r="CD1624" s="96"/>
      <c r="CE1624" s="96"/>
      <c r="CF1624" s="96"/>
      <c r="CG1624" s="96"/>
      <c r="CH1624" s="96"/>
      <c r="CI1624" s="96"/>
      <c r="CJ1624" s="96"/>
      <c r="CK1624" s="96"/>
      <c r="CL1624" s="96"/>
      <c r="CM1624" s="96"/>
      <c r="CN1624" s="96"/>
      <c r="CO1624" s="96"/>
      <c r="CP1624" s="96"/>
      <c r="CQ1624" s="96"/>
      <c r="CR1624" s="96"/>
      <c r="CS1624" s="96"/>
    </row>
    <row r="1625" spans="1:97" ht="18.75" customHeight="1" x14ac:dyDescent="0.2">
      <c r="A1625" s="3">
        <f t="shared" si="547"/>
        <v>1613</v>
      </c>
      <c r="B1625" s="263"/>
      <c r="C1625" s="263"/>
      <c r="D1625" s="263"/>
      <c r="E1625" s="259"/>
      <c r="F1625" s="259"/>
      <c r="G1625" s="43"/>
      <c r="H1625" s="264"/>
      <c r="I1625" s="261"/>
      <c r="J1625" s="106"/>
      <c r="K1625" s="247"/>
      <c r="L1625" s="247"/>
      <c r="M1625" s="247"/>
      <c r="N1625" s="248" t="str">
        <f>IF(AND(K1625&lt;&gt;"",L1625&lt;&gt;"",J1625&lt;&gt;""),ROUND(MIN(IF(OR(J1625="OZZ",J1625="ZZ"),5000,17300),TRUNC(0.75*(SUMIF($D$12:$D1625,$D1625,K$12:K1625)+SUMIF($D$12:$D1625,$D1625,L$12:L1625)),2)) - SUMIF($D$12:$D1624,$D1625,N$12:N1624),2),"")</f>
        <v/>
      </c>
      <c r="O1625" s="249" t="str">
        <f>IF(AND(K1625&lt;&gt;"",L1625&lt;&gt;"",M1625&lt;&gt;"",J1625&lt;&gt;"",AH1625&lt;&gt;""),IF(OR(J1625="OZZ",J1625="ZZ"),ROUND(0-SUMIF($D$12:$D1624,$D1625,O$12:O1624),2),IF(M1625=0,0,ROUND(MIN(MIN(17300,TRUNC(0.75*(SUMIF($D$12:$D$2012,$D1625,K$12:K$2012)+SUMIF($D$12:$D$2012,$D1625,L$12:L$2012)),2)+SUMIF($D$12:$D1625,$D1625,AH$12:AH1625))-SUMIF($D$12:$D1624,$D1625,O$12:O1624)-SUMIF($D$12:$D$2012,$D1625,N$12:N$2012),AH1625),2))),"")</f>
        <v/>
      </c>
      <c r="P1625" s="250" t="str">
        <f>IF(J1625&lt;&gt;"",1000 - SUMIF($D$12:$D1624,$D1625,P$12:P1624),"")</f>
        <v/>
      </c>
      <c r="Q1625" s="106"/>
      <c r="R1625" s="247"/>
      <c r="S1625" s="247"/>
      <c r="T1625" s="247"/>
      <c r="U1625" s="248" t="str">
        <f>IF(AND(R1625&lt;&gt;"",S1625&lt;&gt;"",Q1625&lt;&gt;""),ROUND(MIN(IF(OR(Q1625="OZZ",Q1625="ZZ"),5000,17300),TRUNC(0.75*(SUMIF($D$12:$D1625,$D1625,R$12:R1625)+SUMIF($D$12:$D1625,$D1625,S$12:S1625)),2)) - SUMIF($D$12:$D1624,$D1625,U$12:U1624),2),"")</f>
        <v/>
      </c>
      <c r="V1625" s="248" t="str">
        <f>IF(AND(R1625&lt;&gt;"",S1625&lt;&gt;"",T1625&lt;&gt;"",Q1625&lt;&gt;"",AL1625&lt;&gt;""),IF(OR(Q1625="OZZ",Q1625="ZZ"),ROUND(0-SUMIF($D$12:$D1624,$D1625,V$12:V1624),2),IF(T1625=0,0,ROUND(MIN(MIN(17300,TRUNC(0.75*(SUMIF($D$12:$D$2012,$D1625,R$12:R$2012)+SUMIF($D$12:$D$2012,$D1625,S$12:S$2012)),2)+SUMIF($D$12:$D1625,$D1625,AL$12:AL1625))-SUMIF($D$12:$D1624,$D1625,V$12:V1624)-SUMIF($D$12:$D$2012,$D1625,U$12:U$2012),AL1625),2))),"")</f>
        <v/>
      </c>
      <c r="W1625" s="250" t="str">
        <f>IF(Q1625&lt;&gt;"",1000 - SUMIF($D$12:$D1624,$D1625,W$12:W1624),"")</f>
        <v/>
      </c>
      <c r="X1625" s="106"/>
      <c r="Y1625" s="247"/>
      <c r="Z1625" s="247"/>
      <c r="AA1625" s="247"/>
      <c r="AB1625" s="248" t="str">
        <f>IF(AND(Y1625&lt;&gt;"",Z1625&lt;&gt;"",X1625&lt;&gt;""),ROUND(MIN(IF(OR(X1625="OZZ",X1625="ZZ"),5000,17300),TRUNC(0.75*(SUMIF($D$12:$D1625,$D1625,Y$12:Y1625)+SUMIF($D$12:$D1625,$D1625,Z$12:Z1625)),2)) - SUMIF($D$12:$D1624,$D1625,AB$12:AB1624),2),"")</f>
        <v/>
      </c>
      <c r="AC1625" s="251" t="str">
        <f>IF(AND(Y1625&lt;&gt;"",Z1625&lt;&gt;"",AA1625&lt;&gt;"",X1625&lt;&gt;"",AP1625&lt;&gt;""),IF(OR(X1625="OZZ",X1625="ZZ"),ROUND(0-SUMIF($D$12:$D1624,$D1625,AC$12:AC1624),2),IF(AA1625=0,0,ROUND(MIN(MIN(17300,TRUNC(0.75*(SUMIF($D$12:$D$2012,$D1625,Y$12:Y$2012)+SUMIF($D$12:$D$2012,$D1625,Z$12:Z$2012)),2)+SUMIF($D$12:$D1625,$D1625,AP$12:AP1625))-SUMIF($D$12:$D1624,$D1625,AC$12:AC1624)-SUMIF($D$12:$D$2012,$D1625,AB$12:AB$2012),AP1625),2))),"")</f>
        <v/>
      </c>
      <c r="AD1625" s="250" t="str">
        <f>IF(X1625&lt;&gt;"",1000 - SUMIF($D$12:$D1624,$D1625,AD$12:AD1624),"")</f>
        <v/>
      </c>
      <c r="AE1625" s="252"/>
      <c r="AF1625" s="253"/>
      <c r="AG1625" s="254"/>
      <c r="AH1625" s="255" t="str">
        <f t="shared" si="527"/>
        <v/>
      </c>
      <c r="AI1625" s="256"/>
      <c r="AJ1625" s="253"/>
      <c r="AK1625" s="254"/>
      <c r="AL1625" s="255" t="str">
        <f t="shared" si="528"/>
        <v/>
      </c>
      <c r="AM1625" s="256"/>
      <c r="AN1625" s="253"/>
      <c r="AO1625" s="254"/>
      <c r="AP1625" s="255" t="str">
        <f t="shared" si="529"/>
        <v/>
      </c>
      <c r="AQ1625" s="68"/>
      <c r="AR1625" s="68"/>
      <c r="AS1625" s="115"/>
      <c r="AT1625" s="68"/>
      <c r="AU1625" s="113" t="str">
        <f>IF(D1625&lt;&gt; "", IF(COUNTIF($D$12:$D1625,$D1625)&gt;1,0,IF(SUM(N1625,U1625,AB1625)&gt;0,IF(AND(X1625="",OR(Q1625&lt;&gt;"",J1625&lt;&gt;"")),IF(Q1625&lt;&gt;"",Q1625,IF(J1625&lt;&gt;"",J1625,0)),IF(AND(Q1625&lt;&gt;"",J1625&lt;&gt;"",Q1625=J1625),Q1625,X1625)),0)),"")</f>
        <v/>
      </c>
      <c r="AV1625" s="113" t="str">
        <f>IF(D1625&lt;&gt;"",IF(COUNTIF($D$12:$D1625,$D1625)&gt;1,0,IF(SUM(O1625,V1625,AC1625)&gt;0,IF(AND(X1625="",OR(Q1625&lt;&gt;"",J1625&lt;&gt;"")),IF(Q1625&lt;&gt;"",Q1625,IF(J1625&lt;&gt;"",J1625,0)),IF(AND(Q1625&lt;&gt;"",J1625&lt;&gt;"",Q1625=J1625),Q1625,X1625)),0)),"")</f>
        <v/>
      </c>
      <c r="AW1625" s="113" t="str">
        <f>IF(D1625&lt;&gt;"",IF(COUNTIF($D$12:$D1625,$D1625)&gt;1,0,IF(SUM(P1625,W1625,AD1625)&gt;0,IF(AND(X1625="",OR(Q1625&lt;&gt;"",J1625&lt;&gt;"")),IF(Q1625&lt;&gt;"",Q1625,IF(J1625&lt;&gt;"",J1625,0)),IF(AND(Q1625&lt;&gt;"",J1625&lt;&gt;"",Q1625=J1625),Q1625,X1625)),0)),"")</f>
        <v/>
      </c>
      <c r="AX1625" s="68" t="str">
        <f t="shared" si="530"/>
        <v/>
      </c>
      <c r="AY1625" s="68" t="str">
        <f t="shared" si="531"/>
        <v/>
      </c>
      <c r="AZ1625" s="68" t="str">
        <f t="shared" si="532"/>
        <v/>
      </c>
      <c r="BA1625" s="68" t="str">
        <f t="shared" si="533"/>
        <v/>
      </c>
      <c r="BB1625" s="68" t="str">
        <f t="shared" si="534"/>
        <v/>
      </c>
      <c r="BC1625" s="68" t="str">
        <f t="shared" si="535"/>
        <v/>
      </c>
      <c r="BD1625" s="68" t="str">
        <f t="shared" si="536"/>
        <v/>
      </c>
      <c r="BE1625" s="62" t="str">
        <f t="shared" si="537"/>
        <v/>
      </c>
      <c r="BF1625" s="62" t="str">
        <f t="shared" si="538"/>
        <v/>
      </c>
      <c r="BG1625" s="62"/>
      <c r="BH1625" s="62" t="str">
        <f t="shared" si="539"/>
        <v/>
      </c>
      <c r="BI1625" s="62" t="str">
        <f t="shared" si="540"/>
        <v/>
      </c>
      <c r="BJ1625" s="114"/>
      <c r="BK1625" s="62" t="str">
        <f t="shared" si="541"/>
        <v/>
      </c>
      <c r="BL1625" s="62" t="str">
        <f t="shared" si="542"/>
        <v/>
      </c>
      <c r="BM1625" s="62" t="str">
        <f t="shared" si="543"/>
        <v/>
      </c>
      <c r="BN1625" s="62" t="str">
        <f t="shared" si="544"/>
        <v/>
      </c>
      <c r="BO1625" s="62" t="str">
        <f t="shared" si="545"/>
        <v/>
      </c>
      <c r="BP1625" s="62" t="str">
        <f t="shared" si="546"/>
        <v/>
      </c>
      <c r="BQ1625" s="96"/>
      <c r="BR1625" s="96"/>
      <c r="BS1625" s="96"/>
      <c r="BT1625" s="96"/>
      <c r="BU1625" s="96"/>
      <c r="BV1625" s="96"/>
      <c r="BW1625" s="96"/>
      <c r="BX1625" s="96"/>
      <c r="BY1625" s="96"/>
      <c r="BZ1625" s="96"/>
      <c r="CA1625" s="96"/>
      <c r="CB1625" s="96"/>
      <c r="CC1625" s="96"/>
      <c r="CD1625" s="96"/>
      <c r="CE1625" s="96"/>
      <c r="CF1625" s="96"/>
      <c r="CG1625" s="96"/>
      <c r="CH1625" s="96"/>
      <c r="CI1625" s="96"/>
      <c r="CJ1625" s="96"/>
      <c r="CK1625" s="96"/>
      <c r="CL1625" s="96"/>
      <c r="CM1625" s="96"/>
      <c r="CN1625" s="96"/>
      <c r="CO1625" s="96"/>
      <c r="CP1625" s="96"/>
      <c r="CQ1625" s="96"/>
      <c r="CR1625" s="96"/>
      <c r="CS1625" s="96"/>
    </row>
    <row r="1626" spans="1:97" ht="18.75" customHeight="1" x14ac:dyDescent="0.2">
      <c r="A1626" s="3">
        <f t="shared" si="547"/>
        <v>1614</v>
      </c>
      <c r="B1626" s="263"/>
      <c r="C1626" s="263"/>
      <c r="D1626" s="263"/>
      <c r="E1626" s="259"/>
      <c r="F1626" s="259"/>
      <c r="G1626" s="43"/>
      <c r="H1626" s="264"/>
      <c r="I1626" s="261"/>
      <c r="J1626" s="106"/>
      <c r="K1626" s="247"/>
      <c r="L1626" s="247"/>
      <c r="M1626" s="247"/>
      <c r="N1626" s="248" t="str">
        <f>IF(AND(K1626&lt;&gt;"",L1626&lt;&gt;"",J1626&lt;&gt;""),ROUND(MIN(IF(OR(J1626="OZZ",J1626="ZZ"),5000,17300),TRUNC(0.75*(SUMIF($D$12:$D1626,$D1626,K$12:K1626)+SUMIF($D$12:$D1626,$D1626,L$12:L1626)),2)) - SUMIF($D$12:$D1625,$D1626,N$12:N1625),2),"")</f>
        <v/>
      </c>
      <c r="O1626" s="249" t="str">
        <f>IF(AND(K1626&lt;&gt;"",L1626&lt;&gt;"",M1626&lt;&gt;"",J1626&lt;&gt;"",AH1626&lt;&gt;""),IF(OR(J1626="OZZ",J1626="ZZ"),ROUND(0-SUMIF($D$12:$D1625,$D1626,O$12:O1625),2),IF(M1626=0,0,ROUND(MIN(MIN(17300,TRUNC(0.75*(SUMIF($D$12:$D$2012,$D1626,K$12:K$2012)+SUMIF($D$12:$D$2012,$D1626,L$12:L$2012)),2)+SUMIF($D$12:$D1626,$D1626,AH$12:AH1626))-SUMIF($D$12:$D1625,$D1626,O$12:O1625)-SUMIF($D$12:$D$2012,$D1626,N$12:N$2012),AH1626),2))),"")</f>
        <v/>
      </c>
      <c r="P1626" s="250" t="str">
        <f>IF(J1626&lt;&gt;"",1000 - SUMIF($D$12:$D1625,$D1626,P$12:P1625),"")</f>
        <v/>
      </c>
      <c r="Q1626" s="106"/>
      <c r="R1626" s="247"/>
      <c r="S1626" s="247"/>
      <c r="T1626" s="247"/>
      <c r="U1626" s="248" t="str">
        <f>IF(AND(R1626&lt;&gt;"",S1626&lt;&gt;"",Q1626&lt;&gt;""),ROUND(MIN(IF(OR(Q1626="OZZ",Q1626="ZZ"),5000,17300),TRUNC(0.75*(SUMIF($D$12:$D1626,$D1626,R$12:R1626)+SUMIF($D$12:$D1626,$D1626,S$12:S1626)),2)) - SUMIF($D$12:$D1625,$D1626,U$12:U1625),2),"")</f>
        <v/>
      </c>
      <c r="V1626" s="248" t="str">
        <f>IF(AND(R1626&lt;&gt;"",S1626&lt;&gt;"",T1626&lt;&gt;"",Q1626&lt;&gt;"",AL1626&lt;&gt;""),IF(OR(Q1626="OZZ",Q1626="ZZ"),ROUND(0-SUMIF($D$12:$D1625,$D1626,V$12:V1625),2),IF(T1626=0,0,ROUND(MIN(MIN(17300,TRUNC(0.75*(SUMIF($D$12:$D$2012,$D1626,R$12:R$2012)+SUMIF($D$12:$D$2012,$D1626,S$12:S$2012)),2)+SUMIF($D$12:$D1626,$D1626,AL$12:AL1626))-SUMIF($D$12:$D1625,$D1626,V$12:V1625)-SUMIF($D$12:$D$2012,$D1626,U$12:U$2012),AL1626),2))),"")</f>
        <v/>
      </c>
      <c r="W1626" s="250" t="str">
        <f>IF(Q1626&lt;&gt;"",1000 - SUMIF($D$12:$D1625,$D1626,W$12:W1625),"")</f>
        <v/>
      </c>
      <c r="X1626" s="106"/>
      <c r="Y1626" s="247"/>
      <c r="Z1626" s="247"/>
      <c r="AA1626" s="247"/>
      <c r="AB1626" s="248" t="str">
        <f>IF(AND(Y1626&lt;&gt;"",Z1626&lt;&gt;"",X1626&lt;&gt;""),ROUND(MIN(IF(OR(X1626="OZZ",X1626="ZZ"),5000,17300),TRUNC(0.75*(SUMIF($D$12:$D1626,$D1626,Y$12:Y1626)+SUMIF($D$12:$D1626,$D1626,Z$12:Z1626)),2)) - SUMIF($D$12:$D1625,$D1626,AB$12:AB1625),2),"")</f>
        <v/>
      </c>
      <c r="AC1626" s="251" t="str">
        <f>IF(AND(Y1626&lt;&gt;"",Z1626&lt;&gt;"",AA1626&lt;&gt;"",X1626&lt;&gt;"",AP1626&lt;&gt;""),IF(OR(X1626="OZZ",X1626="ZZ"),ROUND(0-SUMIF($D$12:$D1625,$D1626,AC$12:AC1625),2),IF(AA1626=0,0,ROUND(MIN(MIN(17300,TRUNC(0.75*(SUMIF($D$12:$D$2012,$D1626,Y$12:Y$2012)+SUMIF($D$12:$D$2012,$D1626,Z$12:Z$2012)),2)+SUMIF($D$12:$D1626,$D1626,AP$12:AP1626))-SUMIF($D$12:$D1625,$D1626,AC$12:AC1625)-SUMIF($D$12:$D$2012,$D1626,AB$12:AB$2012),AP1626),2))),"")</f>
        <v/>
      </c>
      <c r="AD1626" s="250" t="str">
        <f>IF(X1626&lt;&gt;"",1000 - SUMIF($D$12:$D1625,$D1626,AD$12:AD1625),"")</f>
        <v/>
      </c>
      <c r="AE1626" s="252"/>
      <c r="AF1626" s="253"/>
      <c r="AG1626" s="254"/>
      <c r="AH1626" s="255" t="str">
        <f t="shared" si="527"/>
        <v/>
      </c>
      <c r="AI1626" s="256"/>
      <c r="AJ1626" s="253"/>
      <c r="AK1626" s="254"/>
      <c r="AL1626" s="255" t="str">
        <f t="shared" si="528"/>
        <v/>
      </c>
      <c r="AM1626" s="256"/>
      <c r="AN1626" s="253"/>
      <c r="AO1626" s="254"/>
      <c r="AP1626" s="255" t="str">
        <f t="shared" si="529"/>
        <v/>
      </c>
      <c r="AQ1626" s="68"/>
      <c r="AR1626" s="68"/>
      <c r="AS1626" s="115"/>
      <c r="AT1626" s="68"/>
      <c r="AU1626" s="113" t="str">
        <f>IF(D1626&lt;&gt; "", IF(COUNTIF($D$12:$D1626,$D1626)&gt;1,0,IF(SUM(N1626,U1626,AB1626)&gt;0,IF(AND(X1626="",OR(Q1626&lt;&gt;"",J1626&lt;&gt;"")),IF(Q1626&lt;&gt;"",Q1626,IF(J1626&lt;&gt;"",J1626,0)),IF(AND(Q1626&lt;&gt;"",J1626&lt;&gt;"",Q1626=J1626),Q1626,X1626)),0)),"")</f>
        <v/>
      </c>
      <c r="AV1626" s="113" t="str">
        <f>IF(D1626&lt;&gt;"",IF(COUNTIF($D$12:$D1626,$D1626)&gt;1,0,IF(SUM(O1626,V1626,AC1626)&gt;0,IF(AND(X1626="",OR(Q1626&lt;&gt;"",J1626&lt;&gt;"")),IF(Q1626&lt;&gt;"",Q1626,IF(J1626&lt;&gt;"",J1626,0)),IF(AND(Q1626&lt;&gt;"",J1626&lt;&gt;"",Q1626=J1626),Q1626,X1626)),0)),"")</f>
        <v/>
      </c>
      <c r="AW1626" s="113" t="str">
        <f>IF(D1626&lt;&gt;"",IF(COUNTIF($D$12:$D1626,$D1626)&gt;1,0,IF(SUM(P1626,W1626,AD1626)&gt;0,IF(AND(X1626="",OR(Q1626&lt;&gt;"",J1626&lt;&gt;"")),IF(Q1626&lt;&gt;"",Q1626,IF(J1626&lt;&gt;"",J1626,0)),IF(AND(Q1626&lt;&gt;"",J1626&lt;&gt;"",Q1626=J1626),Q1626,X1626)),0)),"")</f>
        <v/>
      </c>
      <c r="AX1626" s="68" t="str">
        <f t="shared" si="530"/>
        <v/>
      </c>
      <c r="AY1626" s="68" t="str">
        <f t="shared" si="531"/>
        <v/>
      </c>
      <c r="AZ1626" s="68" t="str">
        <f t="shared" si="532"/>
        <v/>
      </c>
      <c r="BA1626" s="68" t="str">
        <f t="shared" si="533"/>
        <v/>
      </c>
      <c r="BB1626" s="68" t="str">
        <f t="shared" si="534"/>
        <v/>
      </c>
      <c r="BC1626" s="68" t="str">
        <f t="shared" si="535"/>
        <v/>
      </c>
      <c r="BD1626" s="68" t="str">
        <f t="shared" si="536"/>
        <v/>
      </c>
      <c r="BE1626" s="62" t="str">
        <f t="shared" si="537"/>
        <v/>
      </c>
      <c r="BF1626" s="62" t="str">
        <f t="shared" si="538"/>
        <v/>
      </c>
      <c r="BG1626" s="62"/>
      <c r="BH1626" s="62" t="str">
        <f t="shared" si="539"/>
        <v/>
      </c>
      <c r="BI1626" s="62" t="str">
        <f t="shared" si="540"/>
        <v/>
      </c>
      <c r="BJ1626" s="114"/>
      <c r="BK1626" s="62" t="str">
        <f t="shared" si="541"/>
        <v/>
      </c>
      <c r="BL1626" s="62" t="str">
        <f t="shared" si="542"/>
        <v/>
      </c>
      <c r="BM1626" s="62" t="str">
        <f t="shared" si="543"/>
        <v/>
      </c>
      <c r="BN1626" s="62" t="str">
        <f t="shared" si="544"/>
        <v/>
      </c>
      <c r="BO1626" s="62" t="str">
        <f t="shared" si="545"/>
        <v/>
      </c>
      <c r="BP1626" s="62" t="str">
        <f t="shared" si="546"/>
        <v/>
      </c>
      <c r="BQ1626" s="96"/>
      <c r="BR1626" s="96"/>
      <c r="BS1626" s="96"/>
      <c r="BT1626" s="96"/>
      <c r="BU1626" s="96"/>
      <c r="BV1626" s="96"/>
      <c r="BW1626" s="96"/>
      <c r="BX1626" s="96"/>
      <c r="BY1626" s="96"/>
      <c r="BZ1626" s="96"/>
      <c r="CA1626" s="96"/>
      <c r="CB1626" s="96"/>
      <c r="CC1626" s="96"/>
      <c r="CD1626" s="96"/>
      <c r="CE1626" s="96"/>
      <c r="CF1626" s="96"/>
      <c r="CG1626" s="96"/>
      <c r="CH1626" s="96"/>
      <c r="CI1626" s="96"/>
      <c r="CJ1626" s="96"/>
      <c r="CK1626" s="96"/>
      <c r="CL1626" s="96"/>
      <c r="CM1626" s="96"/>
      <c r="CN1626" s="96"/>
      <c r="CO1626" s="96"/>
      <c r="CP1626" s="96"/>
      <c r="CQ1626" s="96"/>
      <c r="CR1626" s="96"/>
      <c r="CS1626" s="96"/>
    </row>
    <row r="1627" spans="1:97" ht="18.75" customHeight="1" x14ac:dyDescent="0.2">
      <c r="A1627" s="3">
        <f t="shared" si="547"/>
        <v>1615</v>
      </c>
      <c r="B1627" s="263"/>
      <c r="C1627" s="263"/>
      <c r="D1627" s="263"/>
      <c r="E1627" s="259"/>
      <c r="F1627" s="259"/>
      <c r="G1627" s="43"/>
      <c r="H1627" s="264"/>
      <c r="I1627" s="261"/>
      <c r="J1627" s="106"/>
      <c r="K1627" s="247"/>
      <c r="L1627" s="247"/>
      <c r="M1627" s="247"/>
      <c r="N1627" s="248" t="str">
        <f>IF(AND(K1627&lt;&gt;"",L1627&lt;&gt;"",J1627&lt;&gt;""),ROUND(MIN(IF(OR(J1627="OZZ",J1627="ZZ"),5000,17300),TRUNC(0.75*(SUMIF($D$12:$D1627,$D1627,K$12:K1627)+SUMIF($D$12:$D1627,$D1627,L$12:L1627)),2)) - SUMIF($D$12:$D1626,$D1627,N$12:N1626),2),"")</f>
        <v/>
      </c>
      <c r="O1627" s="249" t="str">
        <f>IF(AND(K1627&lt;&gt;"",L1627&lt;&gt;"",M1627&lt;&gt;"",J1627&lt;&gt;"",AH1627&lt;&gt;""),IF(OR(J1627="OZZ",J1627="ZZ"),ROUND(0-SUMIF($D$12:$D1626,$D1627,O$12:O1626),2),IF(M1627=0,0,ROUND(MIN(MIN(17300,TRUNC(0.75*(SUMIF($D$12:$D$2012,$D1627,K$12:K$2012)+SUMIF($D$12:$D$2012,$D1627,L$12:L$2012)),2)+SUMIF($D$12:$D1627,$D1627,AH$12:AH1627))-SUMIF($D$12:$D1626,$D1627,O$12:O1626)-SUMIF($D$12:$D$2012,$D1627,N$12:N$2012),AH1627),2))),"")</f>
        <v/>
      </c>
      <c r="P1627" s="250" t="str">
        <f>IF(J1627&lt;&gt;"",1000 - SUMIF($D$12:$D1626,$D1627,P$12:P1626),"")</f>
        <v/>
      </c>
      <c r="Q1627" s="106"/>
      <c r="R1627" s="247"/>
      <c r="S1627" s="247"/>
      <c r="T1627" s="247"/>
      <c r="U1627" s="248" t="str">
        <f>IF(AND(R1627&lt;&gt;"",S1627&lt;&gt;"",Q1627&lt;&gt;""),ROUND(MIN(IF(OR(Q1627="OZZ",Q1627="ZZ"),5000,17300),TRUNC(0.75*(SUMIF($D$12:$D1627,$D1627,R$12:R1627)+SUMIF($D$12:$D1627,$D1627,S$12:S1627)),2)) - SUMIF($D$12:$D1626,$D1627,U$12:U1626),2),"")</f>
        <v/>
      </c>
      <c r="V1627" s="248" t="str">
        <f>IF(AND(R1627&lt;&gt;"",S1627&lt;&gt;"",T1627&lt;&gt;"",Q1627&lt;&gt;"",AL1627&lt;&gt;""),IF(OR(Q1627="OZZ",Q1627="ZZ"),ROUND(0-SUMIF($D$12:$D1626,$D1627,V$12:V1626),2),IF(T1627=0,0,ROUND(MIN(MIN(17300,TRUNC(0.75*(SUMIF($D$12:$D$2012,$D1627,R$12:R$2012)+SUMIF($D$12:$D$2012,$D1627,S$12:S$2012)),2)+SUMIF($D$12:$D1627,$D1627,AL$12:AL1627))-SUMIF($D$12:$D1626,$D1627,V$12:V1626)-SUMIF($D$12:$D$2012,$D1627,U$12:U$2012),AL1627),2))),"")</f>
        <v/>
      </c>
      <c r="W1627" s="250" t="str">
        <f>IF(Q1627&lt;&gt;"",1000 - SUMIF($D$12:$D1626,$D1627,W$12:W1626),"")</f>
        <v/>
      </c>
      <c r="X1627" s="106"/>
      <c r="Y1627" s="247"/>
      <c r="Z1627" s="247"/>
      <c r="AA1627" s="247"/>
      <c r="AB1627" s="248" t="str">
        <f>IF(AND(Y1627&lt;&gt;"",Z1627&lt;&gt;"",X1627&lt;&gt;""),ROUND(MIN(IF(OR(X1627="OZZ",X1627="ZZ"),5000,17300),TRUNC(0.75*(SUMIF($D$12:$D1627,$D1627,Y$12:Y1627)+SUMIF($D$12:$D1627,$D1627,Z$12:Z1627)),2)) - SUMIF($D$12:$D1626,$D1627,AB$12:AB1626),2),"")</f>
        <v/>
      </c>
      <c r="AC1627" s="251" t="str">
        <f>IF(AND(Y1627&lt;&gt;"",Z1627&lt;&gt;"",AA1627&lt;&gt;"",X1627&lt;&gt;"",AP1627&lt;&gt;""),IF(OR(X1627="OZZ",X1627="ZZ"),ROUND(0-SUMIF($D$12:$D1626,$D1627,AC$12:AC1626),2),IF(AA1627=0,0,ROUND(MIN(MIN(17300,TRUNC(0.75*(SUMIF($D$12:$D$2012,$D1627,Y$12:Y$2012)+SUMIF($D$12:$D$2012,$D1627,Z$12:Z$2012)),2)+SUMIF($D$12:$D1627,$D1627,AP$12:AP1627))-SUMIF($D$12:$D1626,$D1627,AC$12:AC1626)-SUMIF($D$12:$D$2012,$D1627,AB$12:AB$2012),AP1627),2))),"")</f>
        <v/>
      </c>
      <c r="AD1627" s="250" t="str">
        <f>IF(X1627&lt;&gt;"",1000 - SUMIF($D$12:$D1626,$D1627,AD$12:AD1626),"")</f>
        <v/>
      </c>
      <c r="AE1627" s="252"/>
      <c r="AF1627" s="253"/>
      <c r="AG1627" s="254"/>
      <c r="AH1627" s="255" t="str">
        <f t="shared" si="527"/>
        <v/>
      </c>
      <c r="AI1627" s="256"/>
      <c r="AJ1627" s="253"/>
      <c r="AK1627" s="254"/>
      <c r="AL1627" s="255" t="str">
        <f t="shared" si="528"/>
        <v/>
      </c>
      <c r="AM1627" s="256"/>
      <c r="AN1627" s="253"/>
      <c r="AO1627" s="254"/>
      <c r="AP1627" s="255" t="str">
        <f t="shared" si="529"/>
        <v/>
      </c>
      <c r="AQ1627" s="68"/>
      <c r="AR1627" s="68"/>
      <c r="AS1627" s="115"/>
      <c r="AT1627" s="68"/>
      <c r="AU1627" s="113" t="str">
        <f>IF(D1627&lt;&gt; "", IF(COUNTIF($D$12:$D1627,$D1627)&gt;1,0,IF(SUM(N1627,U1627,AB1627)&gt;0,IF(AND(X1627="",OR(Q1627&lt;&gt;"",J1627&lt;&gt;"")),IF(Q1627&lt;&gt;"",Q1627,IF(J1627&lt;&gt;"",J1627,0)),IF(AND(Q1627&lt;&gt;"",J1627&lt;&gt;"",Q1627=J1627),Q1627,X1627)),0)),"")</f>
        <v/>
      </c>
      <c r="AV1627" s="113" t="str">
        <f>IF(D1627&lt;&gt;"",IF(COUNTIF($D$12:$D1627,$D1627)&gt;1,0,IF(SUM(O1627,V1627,AC1627)&gt;0,IF(AND(X1627="",OR(Q1627&lt;&gt;"",J1627&lt;&gt;"")),IF(Q1627&lt;&gt;"",Q1627,IF(J1627&lt;&gt;"",J1627,0)),IF(AND(Q1627&lt;&gt;"",J1627&lt;&gt;"",Q1627=J1627),Q1627,X1627)),0)),"")</f>
        <v/>
      </c>
      <c r="AW1627" s="113" t="str">
        <f>IF(D1627&lt;&gt;"",IF(COUNTIF($D$12:$D1627,$D1627)&gt;1,0,IF(SUM(P1627,W1627,AD1627)&gt;0,IF(AND(X1627="",OR(Q1627&lt;&gt;"",J1627&lt;&gt;"")),IF(Q1627&lt;&gt;"",Q1627,IF(J1627&lt;&gt;"",J1627,0)),IF(AND(Q1627&lt;&gt;"",J1627&lt;&gt;"",Q1627=J1627),Q1627,X1627)),0)),"")</f>
        <v/>
      </c>
      <c r="AX1627" s="68" t="str">
        <f t="shared" si="530"/>
        <v/>
      </c>
      <c r="AY1627" s="68" t="str">
        <f t="shared" si="531"/>
        <v/>
      </c>
      <c r="AZ1627" s="68" t="str">
        <f t="shared" si="532"/>
        <v/>
      </c>
      <c r="BA1627" s="68" t="str">
        <f t="shared" si="533"/>
        <v/>
      </c>
      <c r="BB1627" s="68" t="str">
        <f t="shared" si="534"/>
        <v/>
      </c>
      <c r="BC1627" s="68" t="str">
        <f t="shared" si="535"/>
        <v/>
      </c>
      <c r="BD1627" s="68" t="str">
        <f t="shared" si="536"/>
        <v/>
      </c>
      <c r="BE1627" s="62" t="str">
        <f t="shared" si="537"/>
        <v/>
      </c>
      <c r="BF1627" s="62" t="str">
        <f t="shared" si="538"/>
        <v/>
      </c>
      <c r="BG1627" s="62"/>
      <c r="BH1627" s="62" t="str">
        <f t="shared" si="539"/>
        <v/>
      </c>
      <c r="BI1627" s="62" t="str">
        <f t="shared" si="540"/>
        <v/>
      </c>
      <c r="BJ1627" s="114"/>
      <c r="BK1627" s="62" t="str">
        <f t="shared" si="541"/>
        <v/>
      </c>
      <c r="BL1627" s="62" t="str">
        <f t="shared" si="542"/>
        <v/>
      </c>
      <c r="BM1627" s="62" t="str">
        <f t="shared" si="543"/>
        <v/>
      </c>
      <c r="BN1627" s="62" t="str">
        <f t="shared" si="544"/>
        <v/>
      </c>
      <c r="BO1627" s="62" t="str">
        <f t="shared" si="545"/>
        <v/>
      </c>
      <c r="BP1627" s="62" t="str">
        <f t="shared" si="546"/>
        <v/>
      </c>
      <c r="BQ1627" s="96"/>
      <c r="BR1627" s="96"/>
      <c r="BS1627" s="96"/>
      <c r="BT1627" s="96"/>
      <c r="BU1627" s="96"/>
      <c r="BV1627" s="96"/>
      <c r="BW1627" s="96"/>
      <c r="BX1627" s="96"/>
      <c r="BY1627" s="96"/>
      <c r="BZ1627" s="96"/>
      <c r="CA1627" s="96"/>
      <c r="CB1627" s="96"/>
      <c r="CC1627" s="96"/>
      <c r="CD1627" s="96"/>
      <c r="CE1627" s="96"/>
      <c r="CF1627" s="96"/>
      <c r="CG1627" s="96"/>
      <c r="CH1627" s="96"/>
      <c r="CI1627" s="96"/>
      <c r="CJ1627" s="96"/>
      <c r="CK1627" s="96"/>
      <c r="CL1627" s="96"/>
      <c r="CM1627" s="96"/>
      <c r="CN1627" s="96"/>
      <c r="CO1627" s="96"/>
      <c r="CP1627" s="96"/>
      <c r="CQ1627" s="96"/>
      <c r="CR1627" s="96"/>
      <c r="CS1627" s="96"/>
    </row>
    <row r="1628" spans="1:97" ht="18.75" customHeight="1" x14ac:dyDescent="0.2">
      <c r="A1628" s="3">
        <f t="shared" si="547"/>
        <v>1616</v>
      </c>
      <c r="B1628" s="263"/>
      <c r="C1628" s="263"/>
      <c r="D1628" s="263"/>
      <c r="E1628" s="259"/>
      <c r="F1628" s="259"/>
      <c r="G1628" s="43"/>
      <c r="H1628" s="264"/>
      <c r="I1628" s="261"/>
      <c r="J1628" s="106"/>
      <c r="K1628" s="247"/>
      <c r="L1628" s="247"/>
      <c r="M1628" s="247"/>
      <c r="N1628" s="248" t="str">
        <f>IF(AND(K1628&lt;&gt;"",L1628&lt;&gt;"",J1628&lt;&gt;""),ROUND(MIN(IF(OR(J1628="OZZ",J1628="ZZ"),5000,17300),TRUNC(0.75*(SUMIF($D$12:$D1628,$D1628,K$12:K1628)+SUMIF($D$12:$D1628,$D1628,L$12:L1628)),2)) - SUMIF($D$12:$D1627,$D1628,N$12:N1627),2),"")</f>
        <v/>
      </c>
      <c r="O1628" s="249" t="str">
        <f>IF(AND(K1628&lt;&gt;"",L1628&lt;&gt;"",M1628&lt;&gt;"",J1628&lt;&gt;"",AH1628&lt;&gt;""),IF(OR(J1628="OZZ",J1628="ZZ"),ROUND(0-SUMIF($D$12:$D1627,$D1628,O$12:O1627),2),IF(M1628=0,0,ROUND(MIN(MIN(17300,TRUNC(0.75*(SUMIF($D$12:$D$2012,$D1628,K$12:K$2012)+SUMIF($D$12:$D$2012,$D1628,L$12:L$2012)),2)+SUMIF($D$12:$D1628,$D1628,AH$12:AH1628))-SUMIF($D$12:$D1627,$D1628,O$12:O1627)-SUMIF($D$12:$D$2012,$D1628,N$12:N$2012),AH1628),2))),"")</f>
        <v/>
      </c>
      <c r="P1628" s="250" t="str">
        <f>IF(J1628&lt;&gt;"",1000 - SUMIF($D$12:$D1627,$D1628,P$12:P1627),"")</f>
        <v/>
      </c>
      <c r="Q1628" s="106"/>
      <c r="R1628" s="247"/>
      <c r="S1628" s="247"/>
      <c r="T1628" s="247"/>
      <c r="U1628" s="248" t="str">
        <f>IF(AND(R1628&lt;&gt;"",S1628&lt;&gt;"",Q1628&lt;&gt;""),ROUND(MIN(IF(OR(Q1628="OZZ",Q1628="ZZ"),5000,17300),TRUNC(0.75*(SUMIF($D$12:$D1628,$D1628,R$12:R1628)+SUMIF($D$12:$D1628,$D1628,S$12:S1628)),2)) - SUMIF($D$12:$D1627,$D1628,U$12:U1627),2),"")</f>
        <v/>
      </c>
      <c r="V1628" s="248" t="str">
        <f>IF(AND(R1628&lt;&gt;"",S1628&lt;&gt;"",T1628&lt;&gt;"",Q1628&lt;&gt;"",AL1628&lt;&gt;""),IF(OR(Q1628="OZZ",Q1628="ZZ"),ROUND(0-SUMIF($D$12:$D1627,$D1628,V$12:V1627),2),IF(T1628=0,0,ROUND(MIN(MIN(17300,TRUNC(0.75*(SUMIF($D$12:$D$2012,$D1628,R$12:R$2012)+SUMIF($D$12:$D$2012,$D1628,S$12:S$2012)),2)+SUMIF($D$12:$D1628,$D1628,AL$12:AL1628))-SUMIF($D$12:$D1627,$D1628,V$12:V1627)-SUMIF($D$12:$D$2012,$D1628,U$12:U$2012),AL1628),2))),"")</f>
        <v/>
      </c>
      <c r="W1628" s="250" t="str">
        <f>IF(Q1628&lt;&gt;"",1000 - SUMIF($D$12:$D1627,$D1628,W$12:W1627),"")</f>
        <v/>
      </c>
      <c r="X1628" s="106"/>
      <c r="Y1628" s="247"/>
      <c r="Z1628" s="247"/>
      <c r="AA1628" s="247"/>
      <c r="AB1628" s="248" t="str">
        <f>IF(AND(Y1628&lt;&gt;"",Z1628&lt;&gt;"",X1628&lt;&gt;""),ROUND(MIN(IF(OR(X1628="OZZ",X1628="ZZ"),5000,17300),TRUNC(0.75*(SUMIF($D$12:$D1628,$D1628,Y$12:Y1628)+SUMIF($D$12:$D1628,$D1628,Z$12:Z1628)),2)) - SUMIF($D$12:$D1627,$D1628,AB$12:AB1627),2),"")</f>
        <v/>
      </c>
      <c r="AC1628" s="251" t="str">
        <f>IF(AND(Y1628&lt;&gt;"",Z1628&lt;&gt;"",AA1628&lt;&gt;"",X1628&lt;&gt;"",AP1628&lt;&gt;""),IF(OR(X1628="OZZ",X1628="ZZ"),ROUND(0-SUMIF($D$12:$D1627,$D1628,AC$12:AC1627),2),IF(AA1628=0,0,ROUND(MIN(MIN(17300,TRUNC(0.75*(SUMIF($D$12:$D$2012,$D1628,Y$12:Y$2012)+SUMIF($D$12:$D$2012,$D1628,Z$12:Z$2012)),2)+SUMIF($D$12:$D1628,$D1628,AP$12:AP1628))-SUMIF($D$12:$D1627,$D1628,AC$12:AC1627)-SUMIF($D$12:$D$2012,$D1628,AB$12:AB$2012),AP1628),2))),"")</f>
        <v/>
      </c>
      <c r="AD1628" s="250" t="str">
        <f>IF(X1628&lt;&gt;"",1000 - SUMIF($D$12:$D1627,$D1628,AD$12:AD1627),"")</f>
        <v/>
      </c>
      <c r="AE1628" s="252"/>
      <c r="AF1628" s="253"/>
      <c r="AG1628" s="254"/>
      <c r="AH1628" s="255" t="str">
        <f t="shared" si="527"/>
        <v/>
      </c>
      <c r="AI1628" s="256"/>
      <c r="AJ1628" s="253"/>
      <c r="AK1628" s="254"/>
      <c r="AL1628" s="255" t="str">
        <f t="shared" si="528"/>
        <v/>
      </c>
      <c r="AM1628" s="256"/>
      <c r="AN1628" s="253"/>
      <c r="AO1628" s="254"/>
      <c r="AP1628" s="255" t="str">
        <f t="shared" si="529"/>
        <v/>
      </c>
      <c r="AQ1628" s="68"/>
      <c r="AR1628" s="68"/>
      <c r="AS1628" s="115"/>
      <c r="AT1628" s="68"/>
      <c r="AU1628" s="113" t="str">
        <f>IF(D1628&lt;&gt; "", IF(COUNTIF($D$12:$D1628,$D1628)&gt;1,0,IF(SUM(N1628,U1628,AB1628)&gt;0,IF(AND(X1628="",OR(Q1628&lt;&gt;"",J1628&lt;&gt;"")),IF(Q1628&lt;&gt;"",Q1628,IF(J1628&lt;&gt;"",J1628,0)),IF(AND(Q1628&lt;&gt;"",J1628&lt;&gt;"",Q1628=J1628),Q1628,X1628)),0)),"")</f>
        <v/>
      </c>
      <c r="AV1628" s="113" t="str">
        <f>IF(D1628&lt;&gt;"",IF(COUNTIF($D$12:$D1628,$D1628)&gt;1,0,IF(SUM(O1628,V1628,AC1628)&gt;0,IF(AND(X1628="",OR(Q1628&lt;&gt;"",J1628&lt;&gt;"")),IF(Q1628&lt;&gt;"",Q1628,IF(J1628&lt;&gt;"",J1628,0)),IF(AND(Q1628&lt;&gt;"",J1628&lt;&gt;"",Q1628=J1628),Q1628,X1628)),0)),"")</f>
        <v/>
      </c>
      <c r="AW1628" s="113" t="str">
        <f>IF(D1628&lt;&gt;"",IF(COUNTIF($D$12:$D1628,$D1628)&gt;1,0,IF(SUM(P1628,W1628,AD1628)&gt;0,IF(AND(X1628="",OR(Q1628&lt;&gt;"",J1628&lt;&gt;"")),IF(Q1628&lt;&gt;"",Q1628,IF(J1628&lt;&gt;"",J1628,0)),IF(AND(Q1628&lt;&gt;"",J1628&lt;&gt;"",Q1628=J1628),Q1628,X1628)),0)),"")</f>
        <v/>
      </c>
      <c r="AX1628" s="68" t="str">
        <f t="shared" si="530"/>
        <v/>
      </c>
      <c r="AY1628" s="68" t="str">
        <f t="shared" si="531"/>
        <v/>
      </c>
      <c r="AZ1628" s="68" t="str">
        <f t="shared" si="532"/>
        <v/>
      </c>
      <c r="BA1628" s="68" t="str">
        <f t="shared" si="533"/>
        <v/>
      </c>
      <c r="BB1628" s="68" t="str">
        <f t="shared" si="534"/>
        <v/>
      </c>
      <c r="BC1628" s="68" t="str">
        <f t="shared" si="535"/>
        <v/>
      </c>
      <c r="BD1628" s="68" t="str">
        <f t="shared" si="536"/>
        <v/>
      </c>
      <c r="BE1628" s="62" t="str">
        <f t="shared" si="537"/>
        <v/>
      </c>
      <c r="BF1628" s="62" t="str">
        <f t="shared" si="538"/>
        <v/>
      </c>
      <c r="BG1628" s="62"/>
      <c r="BH1628" s="62" t="str">
        <f t="shared" si="539"/>
        <v/>
      </c>
      <c r="BI1628" s="62" t="str">
        <f t="shared" si="540"/>
        <v/>
      </c>
      <c r="BJ1628" s="114"/>
      <c r="BK1628" s="62" t="str">
        <f t="shared" si="541"/>
        <v/>
      </c>
      <c r="BL1628" s="62" t="str">
        <f t="shared" si="542"/>
        <v/>
      </c>
      <c r="BM1628" s="62" t="str">
        <f t="shared" si="543"/>
        <v/>
      </c>
      <c r="BN1628" s="62" t="str">
        <f t="shared" si="544"/>
        <v/>
      </c>
      <c r="BO1628" s="62" t="str">
        <f t="shared" si="545"/>
        <v/>
      </c>
      <c r="BP1628" s="62" t="str">
        <f t="shared" si="546"/>
        <v/>
      </c>
      <c r="BQ1628" s="96"/>
      <c r="BR1628" s="96"/>
      <c r="BS1628" s="96"/>
      <c r="BT1628" s="96"/>
      <c r="BU1628" s="96"/>
      <c r="BV1628" s="96"/>
      <c r="BW1628" s="96"/>
      <c r="BX1628" s="96"/>
      <c r="BY1628" s="96"/>
      <c r="BZ1628" s="96"/>
      <c r="CA1628" s="96"/>
      <c r="CB1628" s="96"/>
      <c r="CC1628" s="96"/>
      <c r="CD1628" s="96"/>
      <c r="CE1628" s="96"/>
      <c r="CF1628" s="96"/>
      <c r="CG1628" s="96"/>
      <c r="CH1628" s="96"/>
      <c r="CI1628" s="96"/>
      <c r="CJ1628" s="96"/>
      <c r="CK1628" s="96"/>
      <c r="CL1628" s="96"/>
      <c r="CM1628" s="96"/>
      <c r="CN1628" s="96"/>
      <c r="CO1628" s="96"/>
      <c r="CP1628" s="96"/>
      <c r="CQ1628" s="96"/>
      <c r="CR1628" s="96"/>
      <c r="CS1628" s="96"/>
    </row>
    <row r="1629" spans="1:97" ht="18.75" customHeight="1" x14ac:dyDescent="0.2">
      <c r="A1629" s="3">
        <f t="shared" si="547"/>
        <v>1617</v>
      </c>
      <c r="B1629" s="263"/>
      <c r="C1629" s="263"/>
      <c r="D1629" s="263"/>
      <c r="E1629" s="259"/>
      <c r="F1629" s="259"/>
      <c r="G1629" s="43"/>
      <c r="H1629" s="264"/>
      <c r="I1629" s="261"/>
      <c r="J1629" s="106"/>
      <c r="K1629" s="247"/>
      <c r="L1629" s="247"/>
      <c r="M1629" s="247"/>
      <c r="N1629" s="248" t="str">
        <f>IF(AND(K1629&lt;&gt;"",L1629&lt;&gt;"",J1629&lt;&gt;""),ROUND(MIN(IF(OR(J1629="OZZ",J1629="ZZ"),5000,17300),TRUNC(0.75*(SUMIF($D$12:$D1629,$D1629,K$12:K1629)+SUMIF($D$12:$D1629,$D1629,L$12:L1629)),2)) - SUMIF($D$12:$D1628,$D1629,N$12:N1628),2),"")</f>
        <v/>
      </c>
      <c r="O1629" s="249" t="str">
        <f>IF(AND(K1629&lt;&gt;"",L1629&lt;&gt;"",M1629&lt;&gt;"",J1629&lt;&gt;"",AH1629&lt;&gt;""),IF(OR(J1629="OZZ",J1629="ZZ"),ROUND(0-SUMIF($D$12:$D1628,$D1629,O$12:O1628),2),IF(M1629=0,0,ROUND(MIN(MIN(17300,TRUNC(0.75*(SUMIF($D$12:$D$2012,$D1629,K$12:K$2012)+SUMIF($D$12:$D$2012,$D1629,L$12:L$2012)),2)+SUMIF($D$12:$D1629,$D1629,AH$12:AH1629))-SUMIF($D$12:$D1628,$D1629,O$12:O1628)-SUMIF($D$12:$D$2012,$D1629,N$12:N$2012),AH1629),2))),"")</f>
        <v/>
      </c>
      <c r="P1629" s="250" t="str">
        <f>IF(J1629&lt;&gt;"",1000 - SUMIF($D$12:$D1628,$D1629,P$12:P1628),"")</f>
        <v/>
      </c>
      <c r="Q1629" s="106"/>
      <c r="R1629" s="247"/>
      <c r="S1629" s="247"/>
      <c r="T1629" s="247"/>
      <c r="U1629" s="248" t="str">
        <f>IF(AND(R1629&lt;&gt;"",S1629&lt;&gt;"",Q1629&lt;&gt;""),ROUND(MIN(IF(OR(Q1629="OZZ",Q1629="ZZ"),5000,17300),TRUNC(0.75*(SUMIF($D$12:$D1629,$D1629,R$12:R1629)+SUMIF($D$12:$D1629,$D1629,S$12:S1629)),2)) - SUMIF($D$12:$D1628,$D1629,U$12:U1628),2),"")</f>
        <v/>
      </c>
      <c r="V1629" s="248" t="str">
        <f>IF(AND(R1629&lt;&gt;"",S1629&lt;&gt;"",T1629&lt;&gt;"",Q1629&lt;&gt;"",AL1629&lt;&gt;""),IF(OR(Q1629="OZZ",Q1629="ZZ"),ROUND(0-SUMIF($D$12:$D1628,$D1629,V$12:V1628),2),IF(T1629=0,0,ROUND(MIN(MIN(17300,TRUNC(0.75*(SUMIF($D$12:$D$2012,$D1629,R$12:R$2012)+SUMIF($D$12:$D$2012,$D1629,S$12:S$2012)),2)+SUMIF($D$12:$D1629,$D1629,AL$12:AL1629))-SUMIF($D$12:$D1628,$D1629,V$12:V1628)-SUMIF($D$12:$D$2012,$D1629,U$12:U$2012),AL1629),2))),"")</f>
        <v/>
      </c>
      <c r="W1629" s="250" t="str">
        <f>IF(Q1629&lt;&gt;"",1000 - SUMIF($D$12:$D1628,$D1629,W$12:W1628),"")</f>
        <v/>
      </c>
      <c r="X1629" s="106"/>
      <c r="Y1629" s="247"/>
      <c r="Z1629" s="247"/>
      <c r="AA1629" s="247"/>
      <c r="AB1629" s="248" t="str">
        <f>IF(AND(Y1629&lt;&gt;"",Z1629&lt;&gt;"",X1629&lt;&gt;""),ROUND(MIN(IF(OR(X1629="OZZ",X1629="ZZ"),5000,17300),TRUNC(0.75*(SUMIF($D$12:$D1629,$D1629,Y$12:Y1629)+SUMIF($D$12:$D1629,$D1629,Z$12:Z1629)),2)) - SUMIF($D$12:$D1628,$D1629,AB$12:AB1628),2),"")</f>
        <v/>
      </c>
      <c r="AC1629" s="251" t="str">
        <f>IF(AND(Y1629&lt;&gt;"",Z1629&lt;&gt;"",AA1629&lt;&gt;"",X1629&lt;&gt;"",AP1629&lt;&gt;""),IF(OR(X1629="OZZ",X1629="ZZ"),ROUND(0-SUMIF($D$12:$D1628,$D1629,AC$12:AC1628),2),IF(AA1629=0,0,ROUND(MIN(MIN(17300,TRUNC(0.75*(SUMIF($D$12:$D$2012,$D1629,Y$12:Y$2012)+SUMIF($D$12:$D$2012,$D1629,Z$12:Z$2012)),2)+SUMIF($D$12:$D1629,$D1629,AP$12:AP1629))-SUMIF($D$12:$D1628,$D1629,AC$12:AC1628)-SUMIF($D$12:$D$2012,$D1629,AB$12:AB$2012),AP1629),2))),"")</f>
        <v/>
      </c>
      <c r="AD1629" s="250" t="str">
        <f>IF(X1629&lt;&gt;"",1000 - SUMIF($D$12:$D1628,$D1629,AD$12:AD1628),"")</f>
        <v/>
      </c>
      <c r="AE1629" s="252"/>
      <c r="AF1629" s="253"/>
      <c r="AG1629" s="254"/>
      <c r="AH1629" s="255" t="str">
        <f t="shared" si="527"/>
        <v/>
      </c>
      <c r="AI1629" s="256"/>
      <c r="AJ1629" s="253"/>
      <c r="AK1629" s="254"/>
      <c r="AL1629" s="255" t="str">
        <f t="shared" si="528"/>
        <v/>
      </c>
      <c r="AM1629" s="256"/>
      <c r="AN1629" s="253"/>
      <c r="AO1629" s="254"/>
      <c r="AP1629" s="255" t="str">
        <f t="shared" si="529"/>
        <v/>
      </c>
      <c r="AQ1629" s="68"/>
      <c r="AR1629" s="68"/>
      <c r="AS1629" s="115"/>
      <c r="AT1629" s="68"/>
      <c r="AU1629" s="113" t="str">
        <f>IF(D1629&lt;&gt; "", IF(COUNTIF($D$12:$D1629,$D1629)&gt;1,0,IF(SUM(N1629,U1629,AB1629)&gt;0,IF(AND(X1629="",OR(Q1629&lt;&gt;"",J1629&lt;&gt;"")),IF(Q1629&lt;&gt;"",Q1629,IF(J1629&lt;&gt;"",J1629,0)),IF(AND(Q1629&lt;&gt;"",J1629&lt;&gt;"",Q1629=J1629),Q1629,X1629)),0)),"")</f>
        <v/>
      </c>
      <c r="AV1629" s="113" t="str">
        <f>IF(D1629&lt;&gt;"",IF(COUNTIF($D$12:$D1629,$D1629)&gt;1,0,IF(SUM(O1629,V1629,AC1629)&gt;0,IF(AND(X1629="",OR(Q1629&lt;&gt;"",J1629&lt;&gt;"")),IF(Q1629&lt;&gt;"",Q1629,IF(J1629&lt;&gt;"",J1629,0)),IF(AND(Q1629&lt;&gt;"",J1629&lt;&gt;"",Q1629=J1629),Q1629,X1629)),0)),"")</f>
        <v/>
      </c>
      <c r="AW1629" s="113" t="str">
        <f>IF(D1629&lt;&gt;"",IF(COUNTIF($D$12:$D1629,$D1629)&gt;1,0,IF(SUM(P1629,W1629,AD1629)&gt;0,IF(AND(X1629="",OR(Q1629&lt;&gt;"",J1629&lt;&gt;"")),IF(Q1629&lt;&gt;"",Q1629,IF(J1629&lt;&gt;"",J1629,0)),IF(AND(Q1629&lt;&gt;"",J1629&lt;&gt;"",Q1629=J1629),Q1629,X1629)),0)),"")</f>
        <v/>
      </c>
      <c r="AX1629" s="68" t="str">
        <f t="shared" si="530"/>
        <v/>
      </c>
      <c r="AY1629" s="68" t="str">
        <f t="shared" si="531"/>
        <v/>
      </c>
      <c r="AZ1629" s="68" t="str">
        <f t="shared" si="532"/>
        <v/>
      </c>
      <c r="BA1629" s="68" t="str">
        <f t="shared" si="533"/>
        <v/>
      </c>
      <c r="BB1629" s="68" t="str">
        <f t="shared" si="534"/>
        <v/>
      </c>
      <c r="BC1629" s="68" t="str">
        <f t="shared" si="535"/>
        <v/>
      </c>
      <c r="BD1629" s="68" t="str">
        <f t="shared" si="536"/>
        <v/>
      </c>
      <c r="BE1629" s="62" t="str">
        <f t="shared" si="537"/>
        <v/>
      </c>
      <c r="BF1629" s="62" t="str">
        <f t="shared" si="538"/>
        <v/>
      </c>
      <c r="BG1629" s="62"/>
      <c r="BH1629" s="62" t="str">
        <f t="shared" si="539"/>
        <v/>
      </c>
      <c r="BI1629" s="62" t="str">
        <f t="shared" si="540"/>
        <v/>
      </c>
      <c r="BJ1629" s="114"/>
      <c r="BK1629" s="62" t="str">
        <f t="shared" si="541"/>
        <v/>
      </c>
      <c r="BL1629" s="62" t="str">
        <f t="shared" si="542"/>
        <v/>
      </c>
      <c r="BM1629" s="62" t="str">
        <f t="shared" si="543"/>
        <v/>
      </c>
      <c r="BN1629" s="62" t="str">
        <f t="shared" si="544"/>
        <v/>
      </c>
      <c r="BO1629" s="62" t="str">
        <f t="shared" si="545"/>
        <v/>
      </c>
      <c r="BP1629" s="62" t="str">
        <f t="shared" si="546"/>
        <v/>
      </c>
      <c r="BQ1629" s="96"/>
      <c r="BR1629" s="96"/>
      <c r="BS1629" s="96"/>
      <c r="BT1629" s="96"/>
      <c r="BU1629" s="96"/>
      <c r="BV1629" s="96"/>
      <c r="BW1629" s="96"/>
      <c r="BX1629" s="96"/>
      <c r="BY1629" s="96"/>
      <c r="BZ1629" s="96"/>
      <c r="CA1629" s="96"/>
      <c r="CB1629" s="96"/>
      <c r="CC1629" s="96"/>
      <c r="CD1629" s="96"/>
      <c r="CE1629" s="96"/>
      <c r="CF1629" s="96"/>
      <c r="CG1629" s="96"/>
      <c r="CH1629" s="96"/>
      <c r="CI1629" s="96"/>
      <c r="CJ1629" s="96"/>
      <c r="CK1629" s="96"/>
      <c r="CL1629" s="96"/>
      <c r="CM1629" s="96"/>
      <c r="CN1629" s="96"/>
      <c r="CO1629" s="96"/>
      <c r="CP1629" s="96"/>
      <c r="CQ1629" s="96"/>
      <c r="CR1629" s="96"/>
      <c r="CS1629" s="96"/>
    </row>
    <row r="1630" spans="1:97" ht="18.75" customHeight="1" x14ac:dyDescent="0.2">
      <c r="A1630" s="3">
        <f t="shared" si="547"/>
        <v>1618</v>
      </c>
      <c r="B1630" s="263"/>
      <c r="C1630" s="263"/>
      <c r="D1630" s="263"/>
      <c r="E1630" s="259"/>
      <c r="F1630" s="259"/>
      <c r="G1630" s="43"/>
      <c r="H1630" s="264"/>
      <c r="I1630" s="261"/>
      <c r="J1630" s="106"/>
      <c r="K1630" s="247"/>
      <c r="L1630" s="247"/>
      <c r="M1630" s="247"/>
      <c r="N1630" s="248" t="str">
        <f>IF(AND(K1630&lt;&gt;"",L1630&lt;&gt;"",J1630&lt;&gt;""),ROUND(MIN(IF(OR(J1630="OZZ",J1630="ZZ"),5000,17300),TRUNC(0.75*(SUMIF($D$12:$D1630,$D1630,K$12:K1630)+SUMIF($D$12:$D1630,$D1630,L$12:L1630)),2)) - SUMIF($D$12:$D1629,$D1630,N$12:N1629),2),"")</f>
        <v/>
      </c>
      <c r="O1630" s="249" t="str">
        <f>IF(AND(K1630&lt;&gt;"",L1630&lt;&gt;"",M1630&lt;&gt;"",J1630&lt;&gt;"",AH1630&lt;&gt;""),IF(OR(J1630="OZZ",J1630="ZZ"),ROUND(0-SUMIF($D$12:$D1629,$D1630,O$12:O1629),2),IF(M1630=0,0,ROUND(MIN(MIN(17300,TRUNC(0.75*(SUMIF($D$12:$D$2012,$D1630,K$12:K$2012)+SUMIF($D$12:$D$2012,$D1630,L$12:L$2012)),2)+SUMIF($D$12:$D1630,$D1630,AH$12:AH1630))-SUMIF($D$12:$D1629,$D1630,O$12:O1629)-SUMIF($D$12:$D$2012,$D1630,N$12:N$2012),AH1630),2))),"")</f>
        <v/>
      </c>
      <c r="P1630" s="250" t="str">
        <f>IF(J1630&lt;&gt;"",1000 - SUMIF($D$12:$D1629,$D1630,P$12:P1629),"")</f>
        <v/>
      </c>
      <c r="Q1630" s="106"/>
      <c r="R1630" s="247"/>
      <c r="S1630" s="247"/>
      <c r="T1630" s="247"/>
      <c r="U1630" s="248" t="str">
        <f>IF(AND(R1630&lt;&gt;"",S1630&lt;&gt;"",Q1630&lt;&gt;""),ROUND(MIN(IF(OR(Q1630="OZZ",Q1630="ZZ"),5000,17300),TRUNC(0.75*(SUMIF($D$12:$D1630,$D1630,R$12:R1630)+SUMIF($D$12:$D1630,$D1630,S$12:S1630)),2)) - SUMIF($D$12:$D1629,$D1630,U$12:U1629),2),"")</f>
        <v/>
      </c>
      <c r="V1630" s="248" t="str">
        <f>IF(AND(R1630&lt;&gt;"",S1630&lt;&gt;"",T1630&lt;&gt;"",Q1630&lt;&gt;"",AL1630&lt;&gt;""),IF(OR(Q1630="OZZ",Q1630="ZZ"),ROUND(0-SUMIF($D$12:$D1629,$D1630,V$12:V1629),2),IF(T1630=0,0,ROUND(MIN(MIN(17300,TRUNC(0.75*(SUMIF($D$12:$D$2012,$D1630,R$12:R$2012)+SUMIF($D$12:$D$2012,$D1630,S$12:S$2012)),2)+SUMIF($D$12:$D1630,$D1630,AL$12:AL1630))-SUMIF($D$12:$D1629,$D1630,V$12:V1629)-SUMIF($D$12:$D$2012,$D1630,U$12:U$2012),AL1630),2))),"")</f>
        <v/>
      </c>
      <c r="W1630" s="250" t="str">
        <f>IF(Q1630&lt;&gt;"",1000 - SUMIF($D$12:$D1629,$D1630,W$12:W1629),"")</f>
        <v/>
      </c>
      <c r="X1630" s="106"/>
      <c r="Y1630" s="247"/>
      <c r="Z1630" s="247"/>
      <c r="AA1630" s="247"/>
      <c r="AB1630" s="248" t="str">
        <f>IF(AND(Y1630&lt;&gt;"",Z1630&lt;&gt;"",X1630&lt;&gt;""),ROUND(MIN(IF(OR(X1630="OZZ",X1630="ZZ"),5000,17300),TRUNC(0.75*(SUMIF($D$12:$D1630,$D1630,Y$12:Y1630)+SUMIF($D$12:$D1630,$D1630,Z$12:Z1630)),2)) - SUMIF($D$12:$D1629,$D1630,AB$12:AB1629),2),"")</f>
        <v/>
      </c>
      <c r="AC1630" s="251" t="str">
        <f>IF(AND(Y1630&lt;&gt;"",Z1630&lt;&gt;"",AA1630&lt;&gt;"",X1630&lt;&gt;"",AP1630&lt;&gt;""),IF(OR(X1630="OZZ",X1630="ZZ"),ROUND(0-SUMIF($D$12:$D1629,$D1630,AC$12:AC1629),2),IF(AA1630=0,0,ROUND(MIN(MIN(17300,TRUNC(0.75*(SUMIF($D$12:$D$2012,$D1630,Y$12:Y$2012)+SUMIF($D$12:$D$2012,$D1630,Z$12:Z$2012)),2)+SUMIF($D$12:$D1630,$D1630,AP$12:AP1630))-SUMIF($D$12:$D1629,$D1630,AC$12:AC1629)-SUMIF($D$12:$D$2012,$D1630,AB$12:AB$2012),AP1630),2))),"")</f>
        <v/>
      </c>
      <c r="AD1630" s="250" t="str">
        <f>IF(X1630&lt;&gt;"",1000 - SUMIF($D$12:$D1629,$D1630,AD$12:AD1629),"")</f>
        <v/>
      </c>
      <c r="AE1630" s="252"/>
      <c r="AF1630" s="253"/>
      <c r="AG1630" s="254"/>
      <c r="AH1630" s="255" t="str">
        <f t="shared" si="527"/>
        <v/>
      </c>
      <c r="AI1630" s="256"/>
      <c r="AJ1630" s="253"/>
      <c r="AK1630" s="254"/>
      <c r="AL1630" s="255" t="str">
        <f t="shared" si="528"/>
        <v/>
      </c>
      <c r="AM1630" s="256"/>
      <c r="AN1630" s="253"/>
      <c r="AO1630" s="254"/>
      <c r="AP1630" s="255" t="str">
        <f t="shared" si="529"/>
        <v/>
      </c>
      <c r="AQ1630" s="68"/>
      <c r="AR1630" s="68"/>
      <c r="AS1630" s="115"/>
      <c r="AT1630" s="68"/>
      <c r="AU1630" s="113" t="str">
        <f>IF(D1630&lt;&gt; "", IF(COUNTIF($D$12:$D1630,$D1630)&gt;1,0,IF(SUM(N1630,U1630,AB1630)&gt;0,IF(AND(X1630="",OR(Q1630&lt;&gt;"",J1630&lt;&gt;"")),IF(Q1630&lt;&gt;"",Q1630,IF(J1630&lt;&gt;"",J1630,0)),IF(AND(Q1630&lt;&gt;"",J1630&lt;&gt;"",Q1630=J1630),Q1630,X1630)),0)),"")</f>
        <v/>
      </c>
      <c r="AV1630" s="113" t="str">
        <f>IF(D1630&lt;&gt;"",IF(COUNTIF($D$12:$D1630,$D1630)&gt;1,0,IF(SUM(O1630,V1630,AC1630)&gt;0,IF(AND(X1630="",OR(Q1630&lt;&gt;"",J1630&lt;&gt;"")),IF(Q1630&lt;&gt;"",Q1630,IF(J1630&lt;&gt;"",J1630,0)),IF(AND(Q1630&lt;&gt;"",J1630&lt;&gt;"",Q1630=J1630),Q1630,X1630)),0)),"")</f>
        <v/>
      </c>
      <c r="AW1630" s="113" t="str">
        <f>IF(D1630&lt;&gt;"",IF(COUNTIF($D$12:$D1630,$D1630)&gt;1,0,IF(SUM(P1630,W1630,AD1630)&gt;0,IF(AND(X1630="",OR(Q1630&lt;&gt;"",J1630&lt;&gt;"")),IF(Q1630&lt;&gt;"",Q1630,IF(J1630&lt;&gt;"",J1630,0)),IF(AND(Q1630&lt;&gt;"",J1630&lt;&gt;"",Q1630=J1630),Q1630,X1630)),0)),"")</f>
        <v/>
      </c>
      <c r="AX1630" s="68" t="str">
        <f t="shared" si="530"/>
        <v/>
      </c>
      <c r="AY1630" s="68" t="str">
        <f t="shared" si="531"/>
        <v/>
      </c>
      <c r="AZ1630" s="68" t="str">
        <f t="shared" si="532"/>
        <v/>
      </c>
      <c r="BA1630" s="68" t="str">
        <f t="shared" si="533"/>
        <v/>
      </c>
      <c r="BB1630" s="68" t="str">
        <f t="shared" si="534"/>
        <v/>
      </c>
      <c r="BC1630" s="68" t="str">
        <f t="shared" si="535"/>
        <v/>
      </c>
      <c r="BD1630" s="68" t="str">
        <f t="shared" si="536"/>
        <v/>
      </c>
      <c r="BE1630" s="62" t="str">
        <f t="shared" si="537"/>
        <v/>
      </c>
      <c r="BF1630" s="62" t="str">
        <f t="shared" si="538"/>
        <v/>
      </c>
      <c r="BG1630" s="62"/>
      <c r="BH1630" s="62" t="str">
        <f t="shared" si="539"/>
        <v/>
      </c>
      <c r="BI1630" s="62" t="str">
        <f t="shared" si="540"/>
        <v/>
      </c>
      <c r="BJ1630" s="114"/>
      <c r="BK1630" s="62" t="str">
        <f t="shared" si="541"/>
        <v/>
      </c>
      <c r="BL1630" s="62" t="str">
        <f t="shared" si="542"/>
        <v/>
      </c>
      <c r="BM1630" s="62" t="str">
        <f t="shared" si="543"/>
        <v/>
      </c>
      <c r="BN1630" s="62" t="str">
        <f t="shared" si="544"/>
        <v/>
      </c>
      <c r="BO1630" s="62" t="str">
        <f t="shared" si="545"/>
        <v/>
      </c>
      <c r="BP1630" s="62" t="str">
        <f t="shared" si="546"/>
        <v/>
      </c>
      <c r="BQ1630" s="96"/>
      <c r="BR1630" s="96"/>
      <c r="BS1630" s="96"/>
      <c r="BT1630" s="96"/>
      <c r="BU1630" s="96"/>
      <c r="BV1630" s="96"/>
      <c r="BW1630" s="96"/>
      <c r="BX1630" s="96"/>
      <c r="BY1630" s="96"/>
      <c r="BZ1630" s="96"/>
      <c r="CA1630" s="96"/>
      <c r="CB1630" s="96"/>
      <c r="CC1630" s="96"/>
      <c r="CD1630" s="96"/>
      <c r="CE1630" s="96"/>
      <c r="CF1630" s="96"/>
      <c r="CG1630" s="96"/>
      <c r="CH1630" s="96"/>
      <c r="CI1630" s="96"/>
      <c r="CJ1630" s="96"/>
      <c r="CK1630" s="96"/>
      <c r="CL1630" s="96"/>
      <c r="CM1630" s="96"/>
      <c r="CN1630" s="96"/>
      <c r="CO1630" s="96"/>
      <c r="CP1630" s="96"/>
      <c r="CQ1630" s="96"/>
      <c r="CR1630" s="96"/>
      <c r="CS1630" s="96"/>
    </row>
    <row r="1631" spans="1:97" ht="18.75" customHeight="1" x14ac:dyDescent="0.2">
      <c r="A1631" s="3">
        <f t="shared" si="547"/>
        <v>1619</v>
      </c>
      <c r="B1631" s="263"/>
      <c r="C1631" s="263"/>
      <c r="D1631" s="263"/>
      <c r="E1631" s="259"/>
      <c r="F1631" s="259"/>
      <c r="G1631" s="43"/>
      <c r="H1631" s="264"/>
      <c r="I1631" s="261"/>
      <c r="J1631" s="106"/>
      <c r="K1631" s="247"/>
      <c r="L1631" s="247"/>
      <c r="M1631" s="247"/>
      <c r="N1631" s="248" t="str">
        <f>IF(AND(K1631&lt;&gt;"",L1631&lt;&gt;"",J1631&lt;&gt;""),ROUND(MIN(IF(OR(J1631="OZZ",J1631="ZZ"),5000,17300),TRUNC(0.75*(SUMIF($D$12:$D1631,$D1631,K$12:K1631)+SUMIF($D$12:$D1631,$D1631,L$12:L1631)),2)) - SUMIF($D$12:$D1630,$D1631,N$12:N1630),2),"")</f>
        <v/>
      </c>
      <c r="O1631" s="249" t="str">
        <f>IF(AND(K1631&lt;&gt;"",L1631&lt;&gt;"",M1631&lt;&gt;"",J1631&lt;&gt;"",AH1631&lt;&gt;""),IF(OR(J1631="OZZ",J1631="ZZ"),ROUND(0-SUMIF($D$12:$D1630,$D1631,O$12:O1630),2),IF(M1631=0,0,ROUND(MIN(MIN(17300,TRUNC(0.75*(SUMIF($D$12:$D$2012,$D1631,K$12:K$2012)+SUMIF($D$12:$D$2012,$D1631,L$12:L$2012)),2)+SUMIF($D$12:$D1631,$D1631,AH$12:AH1631))-SUMIF($D$12:$D1630,$D1631,O$12:O1630)-SUMIF($D$12:$D$2012,$D1631,N$12:N$2012),AH1631),2))),"")</f>
        <v/>
      </c>
      <c r="P1631" s="250" t="str">
        <f>IF(J1631&lt;&gt;"",1000 - SUMIF($D$12:$D1630,$D1631,P$12:P1630),"")</f>
        <v/>
      </c>
      <c r="Q1631" s="106"/>
      <c r="R1631" s="247"/>
      <c r="S1631" s="247"/>
      <c r="T1631" s="247"/>
      <c r="U1631" s="248" t="str">
        <f>IF(AND(R1631&lt;&gt;"",S1631&lt;&gt;"",Q1631&lt;&gt;""),ROUND(MIN(IF(OR(Q1631="OZZ",Q1631="ZZ"),5000,17300),TRUNC(0.75*(SUMIF($D$12:$D1631,$D1631,R$12:R1631)+SUMIF($D$12:$D1631,$D1631,S$12:S1631)),2)) - SUMIF($D$12:$D1630,$D1631,U$12:U1630),2),"")</f>
        <v/>
      </c>
      <c r="V1631" s="248" t="str">
        <f>IF(AND(R1631&lt;&gt;"",S1631&lt;&gt;"",T1631&lt;&gt;"",Q1631&lt;&gt;"",AL1631&lt;&gt;""),IF(OR(Q1631="OZZ",Q1631="ZZ"),ROUND(0-SUMIF($D$12:$D1630,$D1631,V$12:V1630),2),IF(T1631=0,0,ROUND(MIN(MIN(17300,TRUNC(0.75*(SUMIF($D$12:$D$2012,$D1631,R$12:R$2012)+SUMIF($D$12:$D$2012,$D1631,S$12:S$2012)),2)+SUMIF($D$12:$D1631,$D1631,AL$12:AL1631))-SUMIF($D$12:$D1630,$D1631,V$12:V1630)-SUMIF($D$12:$D$2012,$D1631,U$12:U$2012),AL1631),2))),"")</f>
        <v/>
      </c>
      <c r="W1631" s="250" t="str">
        <f>IF(Q1631&lt;&gt;"",1000 - SUMIF($D$12:$D1630,$D1631,W$12:W1630),"")</f>
        <v/>
      </c>
      <c r="X1631" s="106"/>
      <c r="Y1631" s="247"/>
      <c r="Z1631" s="247"/>
      <c r="AA1631" s="247"/>
      <c r="AB1631" s="248" t="str">
        <f>IF(AND(Y1631&lt;&gt;"",Z1631&lt;&gt;"",X1631&lt;&gt;""),ROUND(MIN(IF(OR(X1631="OZZ",X1631="ZZ"),5000,17300),TRUNC(0.75*(SUMIF($D$12:$D1631,$D1631,Y$12:Y1631)+SUMIF($D$12:$D1631,$D1631,Z$12:Z1631)),2)) - SUMIF($D$12:$D1630,$D1631,AB$12:AB1630),2),"")</f>
        <v/>
      </c>
      <c r="AC1631" s="251" t="str">
        <f>IF(AND(Y1631&lt;&gt;"",Z1631&lt;&gt;"",AA1631&lt;&gt;"",X1631&lt;&gt;"",AP1631&lt;&gt;""),IF(OR(X1631="OZZ",X1631="ZZ"),ROUND(0-SUMIF($D$12:$D1630,$D1631,AC$12:AC1630),2),IF(AA1631=0,0,ROUND(MIN(MIN(17300,TRUNC(0.75*(SUMIF($D$12:$D$2012,$D1631,Y$12:Y$2012)+SUMIF($D$12:$D$2012,$D1631,Z$12:Z$2012)),2)+SUMIF($D$12:$D1631,$D1631,AP$12:AP1631))-SUMIF($D$12:$D1630,$D1631,AC$12:AC1630)-SUMIF($D$12:$D$2012,$D1631,AB$12:AB$2012),AP1631),2))),"")</f>
        <v/>
      </c>
      <c r="AD1631" s="250" t="str">
        <f>IF(X1631&lt;&gt;"",1000 - SUMIF($D$12:$D1630,$D1631,AD$12:AD1630),"")</f>
        <v/>
      </c>
      <c r="AE1631" s="252"/>
      <c r="AF1631" s="253"/>
      <c r="AG1631" s="254"/>
      <c r="AH1631" s="255" t="str">
        <f t="shared" si="527"/>
        <v/>
      </c>
      <c r="AI1631" s="256"/>
      <c r="AJ1631" s="253"/>
      <c r="AK1631" s="254"/>
      <c r="AL1631" s="255" t="str">
        <f t="shared" si="528"/>
        <v/>
      </c>
      <c r="AM1631" s="256"/>
      <c r="AN1631" s="253"/>
      <c r="AO1631" s="254"/>
      <c r="AP1631" s="255" t="str">
        <f t="shared" si="529"/>
        <v/>
      </c>
      <c r="AQ1631" s="68"/>
      <c r="AR1631" s="68"/>
      <c r="AS1631" s="115"/>
      <c r="AT1631" s="68"/>
      <c r="AU1631" s="113" t="str">
        <f>IF(D1631&lt;&gt; "", IF(COUNTIF($D$12:$D1631,$D1631)&gt;1,0,IF(SUM(N1631,U1631,AB1631)&gt;0,IF(AND(X1631="",OR(Q1631&lt;&gt;"",J1631&lt;&gt;"")),IF(Q1631&lt;&gt;"",Q1631,IF(J1631&lt;&gt;"",J1631,0)),IF(AND(Q1631&lt;&gt;"",J1631&lt;&gt;"",Q1631=J1631),Q1631,X1631)),0)),"")</f>
        <v/>
      </c>
      <c r="AV1631" s="113" t="str">
        <f>IF(D1631&lt;&gt;"",IF(COUNTIF($D$12:$D1631,$D1631)&gt;1,0,IF(SUM(O1631,V1631,AC1631)&gt;0,IF(AND(X1631="",OR(Q1631&lt;&gt;"",J1631&lt;&gt;"")),IF(Q1631&lt;&gt;"",Q1631,IF(J1631&lt;&gt;"",J1631,0)),IF(AND(Q1631&lt;&gt;"",J1631&lt;&gt;"",Q1631=J1631),Q1631,X1631)),0)),"")</f>
        <v/>
      </c>
      <c r="AW1631" s="113" t="str">
        <f>IF(D1631&lt;&gt;"",IF(COUNTIF($D$12:$D1631,$D1631)&gt;1,0,IF(SUM(P1631,W1631,AD1631)&gt;0,IF(AND(X1631="",OR(Q1631&lt;&gt;"",J1631&lt;&gt;"")),IF(Q1631&lt;&gt;"",Q1631,IF(J1631&lt;&gt;"",J1631,0)),IF(AND(Q1631&lt;&gt;"",J1631&lt;&gt;"",Q1631=J1631),Q1631,X1631)),0)),"")</f>
        <v/>
      </c>
      <c r="AX1631" s="68" t="str">
        <f t="shared" si="530"/>
        <v/>
      </c>
      <c r="AY1631" s="68" t="str">
        <f t="shared" si="531"/>
        <v/>
      </c>
      <c r="AZ1631" s="68" t="str">
        <f t="shared" si="532"/>
        <v/>
      </c>
      <c r="BA1631" s="68" t="str">
        <f t="shared" si="533"/>
        <v/>
      </c>
      <c r="BB1631" s="68" t="str">
        <f t="shared" si="534"/>
        <v/>
      </c>
      <c r="BC1631" s="68" t="str">
        <f t="shared" si="535"/>
        <v/>
      </c>
      <c r="BD1631" s="68" t="str">
        <f t="shared" si="536"/>
        <v/>
      </c>
      <c r="BE1631" s="62" t="str">
        <f t="shared" si="537"/>
        <v/>
      </c>
      <c r="BF1631" s="62" t="str">
        <f t="shared" si="538"/>
        <v/>
      </c>
      <c r="BG1631" s="62"/>
      <c r="BH1631" s="62" t="str">
        <f t="shared" si="539"/>
        <v/>
      </c>
      <c r="BI1631" s="62" t="str">
        <f t="shared" si="540"/>
        <v/>
      </c>
      <c r="BJ1631" s="114"/>
      <c r="BK1631" s="62" t="str">
        <f t="shared" si="541"/>
        <v/>
      </c>
      <c r="BL1631" s="62" t="str">
        <f t="shared" si="542"/>
        <v/>
      </c>
      <c r="BM1631" s="62" t="str">
        <f t="shared" si="543"/>
        <v/>
      </c>
      <c r="BN1631" s="62" t="str">
        <f t="shared" si="544"/>
        <v/>
      </c>
      <c r="BO1631" s="62" t="str">
        <f t="shared" si="545"/>
        <v/>
      </c>
      <c r="BP1631" s="62" t="str">
        <f t="shared" si="546"/>
        <v/>
      </c>
      <c r="BQ1631" s="96"/>
      <c r="BR1631" s="96"/>
      <c r="BS1631" s="96"/>
      <c r="BT1631" s="96"/>
      <c r="BU1631" s="96"/>
      <c r="BV1631" s="96"/>
      <c r="BW1631" s="96"/>
      <c r="BX1631" s="96"/>
      <c r="BY1631" s="96"/>
      <c r="BZ1631" s="96"/>
      <c r="CA1631" s="96"/>
      <c r="CB1631" s="96"/>
      <c r="CC1631" s="96"/>
      <c r="CD1631" s="96"/>
      <c r="CE1631" s="96"/>
      <c r="CF1631" s="96"/>
      <c r="CG1631" s="96"/>
      <c r="CH1631" s="96"/>
      <c r="CI1631" s="96"/>
      <c r="CJ1631" s="96"/>
      <c r="CK1631" s="96"/>
      <c r="CL1631" s="96"/>
      <c r="CM1631" s="96"/>
      <c r="CN1631" s="96"/>
      <c r="CO1631" s="96"/>
      <c r="CP1631" s="96"/>
      <c r="CQ1631" s="96"/>
      <c r="CR1631" s="96"/>
      <c r="CS1631" s="96"/>
    </row>
    <row r="1632" spans="1:97" ht="18.75" customHeight="1" x14ac:dyDescent="0.2">
      <c r="A1632" s="3">
        <f t="shared" si="547"/>
        <v>1620</v>
      </c>
      <c r="B1632" s="263"/>
      <c r="C1632" s="263"/>
      <c r="D1632" s="263"/>
      <c r="E1632" s="259"/>
      <c r="F1632" s="259"/>
      <c r="G1632" s="43"/>
      <c r="H1632" s="264"/>
      <c r="I1632" s="261"/>
      <c r="J1632" s="106"/>
      <c r="K1632" s="247"/>
      <c r="L1632" s="247"/>
      <c r="M1632" s="247"/>
      <c r="N1632" s="248" t="str">
        <f>IF(AND(K1632&lt;&gt;"",L1632&lt;&gt;"",J1632&lt;&gt;""),ROUND(MIN(IF(OR(J1632="OZZ",J1632="ZZ"),5000,17300),TRUNC(0.75*(SUMIF($D$12:$D1632,$D1632,K$12:K1632)+SUMIF($D$12:$D1632,$D1632,L$12:L1632)),2)) - SUMIF($D$12:$D1631,$D1632,N$12:N1631),2),"")</f>
        <v/>
      </c>
      <c r="O1632" s="249" t="str">
        <f>IF(AND(K1632&lt;&gt;"",L1632&lt;&gt;"",M1632&lt;&gt;"",J1632&lt;&gt;"",AH1632&lt;&gt;""),IF(OR(J1632="OZZ",J1632="ZZ"),ROUND(0-SUMIF($D$12:$D1631,$D1632,O$12:O1631),2),IF(M1632=0,0,ROUND(MIN(MIN(17300,TRUNC(0.75*(SUMIF($D$12:$D$2012,$D1632,K$12:K$2012)+SUMIF($D$12:$D$2012,$D1632,L$12:L$2012)),2)+SUMIF($D$12:$D1632,$D1632,AH$12:AH1632))-SUMIF($D$12:$D1631,$D1632,O$12:O1631)-SUMIF($D$12:$D$2012,$D1632,N$12:N$2012),AH1632),2))),"")</f>
        <v/>
      </c>
      <c r="P1632" s="250" t="str">
        <f>IF(J1632&lt;&gt;"",1000 - SUMIF($D$12:$D1631,$D1632,P$12:P1631),"")</f>
        <v/>
      </c>
      <c r="Q1632" s="106"/>
      <c r="R1632" s="247"/>
      <c r="S1632" s="247"/>
      <c r="T1632" s="247"/>
      <c r="U1632" s="248" t="str">
        <f>IF(AND(R1632&lt;&gt;"",S1632&lt;&gt;"",Q1632&lt;&gt;""),ROUND(MIN(IF(OR(Q1632="OZZ",Q1632="ZZ"),5000,17300),TRUNC(0.75*(SUMIF($D$12:$D1632,$D1632,R$12:R1632)+SUMIF($D$12:$D1632,$D1632,S$12:S1632)),2)) - SUMIF($D$12:$D1631,$D1632,U$12:U1631),2),"")</f>
        <v/>
      </c>
      <c r="V1632" s="248" t="str">
        <f>IF(AND(R1632&lt;&gt;"",S1632&lt;&gt;"",T1632&lt;&gt;"",Q1632&lt;&gt;"",AL1632&lt;&gt;""),IF(OR(Q1632="OZZ",Q1632="ZZ"),ROUND(0-SUMIF($D$12:$D1631,$D1632,V$12:V1631),2),IF(T1632=0,0,ROUND(MIN(MIN(17300,TRUNC(0.75*(SUMIF($D$12:$D$2012,$D1632,R$12:R$2012)+SUMIF($D$12:$D$2012,$D1632,S$12:S$2012)),2)+SUMIF($D$12:$D1632,$D1632,AL$12:AL1632))-SUMIF($D$12:$D1631,$D1632,V$12:V1631)-SUMIF($D$12:$D$2012,$D1632,U$12:U$2012),AL1632),2))),"")</f>
        <v/>
      </c>
      <c r="W1632" s="250" t="str">
        <f>IF(Q1632&lt;&gt;"",1000 - SUMIF($D$12:$D1631,$D1632,W$12:W1631),"")</f>
        <v/>
      </c>
      <c r="X1632" s="106"/>
      <c r="Y1632" s="247"/>
      <c r="Z1632" s="247"/>
      <c r="AA1632" s="247"/>
      <c r="AB1632" s="248" t="str">
        <f>IF(AND(Y1632&lt;&gt;"",Z1632&lt;&gt;"",X1632&lt;&gt;""),ROUND(MIN(IF(OR(X1632="OZZ",X1632="ZZ"),5000,17300),TRUNC(0.75*(SUMIF($D$12:$D1632,$D1632,Y$12:Y1632)+SUMIF($D$12:$D1632,$D1632,Z$12:Z1632)),2)) - SUMIF($D$12:$D1631,$D1632,AB$12:AB1631),2),"")</f>
        <v/>
      </c>
      <c r="AC1632" s="251" t="str">
        <f>IF(AND(Y1632&lt;&gt;"",Z1632&lt;&gt;"",AA1632&lt;&gt;"",X1632&lt;&gt;"",AP1632&lt;&gt;""),IF(OR(X1632="OZZ",X1632="ZZ"),ROUND(0-SUMIF($D$12:$D1631,$D1632,AC$12:AC1631),2),IF(AA1632=0,0,ROUND(MIN(MIN(17300,TRUNC(0.75*(SUMIF($D$12:$D$2012,$D1632,Y$12:Y$2012)+SUMIF($D$12:$D$2012,$D1632,Z$12:Z$2012)),2)+SUMIF($D$12:$D1632,$D1632,AP$12:AP1632))-SUMIF($D$12:$D1631,$D1632,AC$12:AC1631)-SUMIF($D$12:$D$2012,$D1632,AB$12:AB$2012),AP1632),2))),"")</f>
        <v/>
      </c>
      <c r="AD1632" s="250" t="str">
        <f>IF(X1632&lt;&gt;"",1000 - SUMIF($D$12:$D1631,$D1632,AD$12:AD1631),"")</f>
        <v/>
      </c>
      <c r="AE1632" s="252"/>
      <c r="AF1632" s="253"/>
      <c r="AG1632" s="254"/>
      <c r="AH1632" s="255" t="str">
        <f t="shared" si="527"/>
        <v/>
      </c>
      <c r="AI1632" s="256"/>
      <c r="AJ1632" s="253"/>
      <c r="AK1632" s="254"/>
      <c r="AL1632" s="255" t="str">
        <f t="shared" si="528"/>
        <v/>
      </c>
      <c r="AM1632" s="256"/>
      <c r="AN1632" s="253"/>
      <c r="AO1632" s="254"/>
      <c r="AP1632" s="255" t="str">
        <f t="shared" si="529"/>
        <v/>
      </c>
      <c r="AQ1632" s="68"/>
      <c r="AR1632" s="68"/>
      <c r="AS1632" s="115"/>
      <c r="AT1632" s="68"/>
      <c r="AU1632" s="113" t="str">
        <f>IF(D1632&lt;&gt; "", IF(COUNTIF($D$12:$D1632,$D1632)&gt;1,0,IF(SUM(N1632,U1632,AB1632)&gt;0,IF(AND(X1632="",OR(Q1632&lt;&gt;"",J1632&lt;&gt;"")),IF(Q1632&lt;&gt;"",Q1632,IF(J1632&lt;&gt;"",J1632,0)),IF(AND(Q1632&lt;&gt;"",J1632&lt;&gt;"",Q1632=J1632),Q1632,X1632)),0)),"")</f>
        <v/>
      </c>
      <c r="AV1632" s="113" t="str">
        <f>IF(D1632&lt;&gt;"",IF(COUNTIF($D$12:$D1632,$D1632)&gt;1,0,IF(SUM(O1632,V1632,AC1632)&gt;0,IF(AND(X1632="",OR(Q1632&lt;&gt;"",J1632&lt;&gt;"")),IF(Q1632&lt;&gt;"",Q1632,IF(J1632&lt;&gt;"",J1632,0)),IF(AND(Q1632&lt;&gt;"",J1632&lt;&gt;"",Q1632=J1632),Q1632,X1632)),0)),"")</f>
        <v/>
      </c>
      <c r="AW1632" s="113" t="str">
        <f>IF(D1632&lt;&gt;"",IF(COUNTIF($D$12:$D1632,$D1632)&gt;1,0,IF(SUM(P1632,W1632,AD1632)&gt;0,IF(AND(X1632="",OR(Q1632&lt;&gt;"",J1632&lt;&gt;"")),IF(Q1632&lt;&gt;"",Q1632,IF(J1632&lt;&gt;"",J1632,0)),IF(AND(Q1632&lt;&gt;"",J1632&lt;&gt;"",Q1632=J1632),Q1632,X1632)),0)),"")</f>
        <v/>
      </c>
      <c r="AX1632" s="68" t="str">
        <f t="shared" si="530"/>
        <v/>
      </c>
      <c r="AY1632" s="68" t="str">
        <f t="shared" si="531"/>
        <v/>
      </c>
      <c r="AZ1632" s="68" t="str">
        <f t="shared" si="532"/>
        <v/>
      </c>
      <c r="BA1632" s="68" t="str">
        <f t="shared" si="533"/>
        <v/>
      </c>
      <c r="BB1632" s="68" t="str">
        <f t="shared" si="534"/>
        <v/>
      </c>
      <c r="BC1632" s="68" t="str">
        <f t="shared" si="535"/>
        <v/>
      </c>
      <c r="BD1632" s="68" t="str">
        <f t="shared" si="536"/>
        <v/>
      </c>
      <c r="BE1632" s="62" t="str">
        <f t="shared" si="537"/>
        <v/>
      </c>
      <c r="BF1632" s="62" t="str">
        <f t="shared" si="538"/>
        <v/>
      </c>
      <c r="BG1632" s="62"/>
      <c r="BH1632" s="62" t="str">
        <f t="shared" si="539"/>
        <v/>
      </c>
      <c r="BI1632" s="62" t="str">
        <f t="shared" si="540"/>
        <v/>
      </c>
      <c r="BJ1632" s="114"/>
      <c r="BK1632" s="62" t="str">
        <f t="shared" si="541"/>
        <v/>
      </c>
      <c r="BL1632" s="62" t="str">
        <f t="shared" si="542"/>
        <v/>
      </c>
      <c r="BM1632" s="62" t="str">
        <f t="shared" si="543"/>
        <v/>
      </c>
      <c r="BN1632" s="62" t="str">
        <f t="shared" si="544"/>
        <v/>
      </c>
      <c r="BO1632" s="62" t="str">
        <f t="shared" si="545"/>
        <v/>
      </c>
      <c r="BP1632" s="62" t="str">
        <f t="shared" si="546"/>
        <v/>
      </c>
      <c r="BQ1632" s="96"/>
      <c r="BR1632" s="96"/>
      <c r="BS1632" s="96"/>
      <c r="BT1632" s="96"/>
      <c r="BU1632" s="96"/>
      <c r="BV1632" s="96"/>
      <c r="BW1632" s="96"/>
      <c r="BX1632" s="96"/>
      <c r="BY1632" s="96"/>
      <c r="BZ1632" s="96"/>
      <c r="CA1632" s="96"/>
      <c r="CB1632" s="96"/>
      <c r="CC1632" s="96"/>
      <c r="CD1632" s="96"/>
      <c r="CE1632" s="96"/>
      <c r="CF1632" s="96"/>
      <c r="CG1632" s="96"/>
      <c r="CH1632" s="96"/>
      <c r="CI1632" s="96"/>
      <c r="CJ1632" s="96"/>
      <c r="CK1632" s="96"/>
      <c r="CL1632" s="96"/>
      <c r="CM1632" s="96"/>
      <c r="CN1632" s="96"/>
      <c r="CO1632" s="96"/>
      <c r="CP1632" s="96"/>
      <c r="CQ1632" s="96"/>
      <c r="CR1632" s="96"/>
      <c r="CS1632" s="96"/>
    </row>
    <row r="1633" spans="1:97" ht="18.75" customHeight="1" x14ac:dyDescent="0.2">
      <c r="A1633" s="3">
        <f t="shared" si="547"/>
        <v>1621</v>
      </c>
      <c r="B1633" s="263"/>
      <c r="C1633" s="263"/>
      <c r="D1633" s="263"/>
      <c r="E1633" s="259"/>
      <c r="F1633" s="259"/>
      <c r="G1633" s="43"/>
      <c r="H1633" s="264"/>
      <c r="I1633" s="261"/>
      <c r="J1633" s="106"/>
      <c r="K1633" s="247"/>
      <c r="L1633" s="247"/>
      <c r="M1633" s="247"/>
      <c r="N1633" s="248" t="str">
        <f>IF(AND(K1633&lt;&gt;"",L1633&lt;&gt;"",J1633&lt;&gt;""),ROUND(MIN(IF(OR(J1633="OZZ",J1633="ZZ"),5000,17300),TRUNC(0.75*(SUMIF($D$12:$D1633,$D1633,K$12:K1633)+SUMIF($D$12:$D1633,$D1633,L$12:L1633)),2)) - SUMIF($D$12:$D1632,$D1633,N$12:N1632),2),"")</f>
        <v/>
      </c>
      <c r="O1633" s="249" t="str">
        <f>IF(AND(K1633&lt;&gt;"",L1633&lt;&gt;"",M1633&lt;&gt;"",J1633&lt;&gt;"",AH1633&lt;&gt;""),IF(OR(J1633="OZZ",J1633="ZZ"),ROUND(0-SUMIF($D$12:$D1632,$D1633,O$12:O1632),2),IF(M1633=0,0,ROUND(MIN(MIN(17300,TRUNC(0.75*(SUMIF($D$12:$D$2012,$D1633,K$12:K$2012)+SUMIF($D$12:$D$2012,$D1633,L$12:L$2012)),2)+SUMIF($D$12:$D1633,$D1633,AH$12:AH1633))-SUMIF($D$12:$D1632,$D1633,O$12:O1632)-SUMIF($D$12:$D$2012,$D1633,N$12:N$2012),AH1633),2))),"")</f>
        <v/>
      </c>
      <c r="P1633" s="250" t="str">
        <f>IF(J1633&lt;&gt;"",1000 - SUMIF($D$12:$D1632,$D1633,P$12:P1632),"")</f>
        <v/>
      </c>
      <c r="Q1633" s="106"/>
      <c r="R1633" s="247"/>
      <c r="S1633" s="247"/>
      <c r="T1633" s="247"/>
      <c r="U1633" s="248" t="str">
        <f>IF(AND(R1633&lt;&gt;"",S1633&lt;&gt;"",Q1633&lt;&gt;""),ROUND(MIN(IF(OR(Q1633="OZZ",Q1633="ZZ"),5000,17300),TRUNC(0.75*(SUMIF($D$12:$D1633,$D1633,R$12:R1633)+SUMIF($D$12:$D1633,$D1633,S$12:S1633)),2)) - SUMIF($D$12:$D1632,$D1633,U$12:U1632),2),"")</f>
        <v/>
      </c>
      <c r="V1633" s="248" t="str">
        <f>IF(AND(R1633&lt;&gt;"",S1633&lt;&gt;"",T1633&lt;&gt;"",Q1633&lt;&gt;"",AL1633&lt;&gt;""),IF(OR(Q1633="OZZ",Q1633="ZZ"),ROUND(0-SUMIF($D$12:$D1632,$D1633,V$12:V1632),2),IF(T1633=0,0,ROUND(MIN(MIN(17300,TRUNC(0.75*(SUMIF($D$12:$D$2012,$D1633,R$12:R$2012)+SUMIF($D$12:$D$2012,$D1633,S$12:S$2012)),2)+SUMIF($D$12:$D1633,$D1633,AL$12:AL1633))-SUMIF($D$12:$D1632,$D1633,V$12:V1632)-SUMIF($D$12:$D$2012,$D1633,U$12:U$2012),AL1633),2))),"")</f>
        <v/>
      </c>
      <c r="W1633" s="250" t="str">
        <f>IF(Q1633&lt;&gt;"",1000 - SUMIF($D$12:$D1632,$D1633,W$12:W1632),"")</f>
        <v/>
      </c>
      <c r="X1633" s="106"/>
      <c r="Y1633" s="247"/>
      <c r="Z1633" s="247"/>
      <c r="AA1633" s="247"/>
      <c r="AB1633" s="248" t="str">
        <f>IF(AND(Y1633&lt;&gt;"",Z1633&lt;&gt;"",X1633&lt;&gt;""),ROUND(MIN(IF(OR(X1633="OZZ",X1633="ZZ"),5000,17300),TRUNC(0.75*(SUMIF($D$12:$D1633,$D1633,Y$12:Y1633)+SUMIF($D$12:$D1633,$D1633,Z$12:Z1633)),2)) - SUMIF($D$12:$D1632,$D1633,AB$12:AB1632),2),"")</f>
        <v/>
      </c>
      <c r="AC1633" s="251" t="str">
        <f>IF(AND(Y1633&lt;&gt;"",Z1633&lt;&gt;"",AA1633&lt;&gt;"",X1633&lt;&gt;"",AP1633&lt;&gt;""),IF(OR(X1633="OZZ",X1633="ZZ"),ROUND(0-SUMIF($D$12:$D1632,$D1633,AC$12:AC1632),2),IF(AA1633=0,0,ROUND(MIN(MIN(17300,TRUNC(0.75*(SUMIF($D$12:$D$2012,$D1633,Y$12:Y$2012)+SUMIF($D$12:$D$2012,$D1633,Z$12:Z$2012)),2)+SUMIF($D$12:$D1633,$D1633,AP$12:AP1633))-SUMIF($D$12:$D1632,$D1633,AC$12:AC1632)-SUMIF($D$12:$D$2012,$D1633,AB$12:AB$2012),AP1633),2))),"")</f>
        <v/>
      </c>
      <c r="AD1633" s="250" t="str">
        <f>IF(X1633&lt;&gt;"",1000 - SUMIF($D$12:$D1632,$D1633,AD$12:AD1632),"")</f>
        <v/>
      </c>
      <c r="AE1633" s="252"/>
      <c r="AF1633" s="253"/>
      <c r="AG1633" s="254"/>
      <c r="AH1633" s="255" t="str">
        <f t="shared" si="527"/>
        <v/>
      </c>
      <c r="AI1633" s="256"/>
      <c r="AJ1633" s="253"/>
      <c r="AK1633" s="254"/>
      <c r="AL1633" s="255" t="str">
        <f t="shared" si="528"/>
        <v/>
      </c>
      <c r="AM1633" s="256"/>
      <c r="AN1633" s="253"/>
      <c r="AO1633" s="254"/>
      <c r="AP1633" s="255" t="str">
        <f t="shared" si="529"/>
        <v/>
      </c>
      <c r="AQ1633" s="68"/>
      <c r="AR1633" s="68"/>
      <c r="AS1633" s="115"/>
      <c r="AT1633" s="68"/>
      <c r="AU1633" s="113" t="str">
        <f>IF(D1633&lt;&gt; "", IF(COUNTIF($D$12:$D1633,$D1633)&gt;1,0,IF(SUM(N1633,U1633,AB1633)&gt;0,IF(AND(X1633="",OR(Q1633&lt;&gt;"",J1633&lt;&gt;"")),IF(Q1633&lt;&gt;"",Q1633,IF(J1633&lt;&gt;"",J1633,0)),IF(AND(Q1633&lt;&gt;"",J1633&lt;&gt;"",Q1633=J1633),Q1633,X1633)),0)),"")</f>
        <v/>
      </c>
      <c r="AV1633" s="113" t="str">
        <f>IF(D1633&lt;&gt;"",IF(COUNTIF($D$12:$D1633,$D1633)&gt;1,0,IF(SUM(O1633,V1633,AC1633)&gt;0,IF(AND(X1633="",OR(Q1633&lt;&gt;"",J1633&lt;&gt;"")),IF(Q1633&lt;&gt;"",Q1633,IF(J1633&lt;&gt;"",J1633,0)),IF(AND(Q1633&lt;&gt;"",J1633&lt;&gt;"",Q1633=J1633),Q1633,X1633)),0)),"")</f>
        <v/>
      </c>
      <c r="AW1633" s="113" t="str">
        <f>IF(D1633&lt;&gt;"",IF(COUNTIF($D$12:$D1633,$D1633)&gt;1,0,IF(SUM(P1633,W1633,AD1633)&gt;0,IF(AND(X1633="",OR(Q1633&lt;&gt;"",J1633&lt;&gt;"")),IF(Q1633&lt;&gt;"",Q1633,IF(J1633&lt;&gt;"",J1633,0)),IF(AND(Q1633&lt;&gt;"",J1633&lt;&gt;"",Q1633=J1633),Q1633,X1633)),0)),"")</f>
        <v/>
      </c>
      <c r="AX1633" s="68" t="str">
        <f t="shared" si="530"/>
        <v/>
      </c>
      <c r="AY1633" s="68" t="str">
        <f t="shared" si="531"/>
        <v/>
      </c>
      <c r="AZ1633" s="68" t="str">
        <f t="shared" si="532"/>
        <v/>
      </c>
      <c r="BA1633" s="68" t="str">
        <f t="shared" si="533"/>
        <v/>
      </c>
      <c r="BB1633" s="68" t="str">
        <f t="shared" si="534"/>
        <v/>
      </c>
      <c r="BC1633" s="68" t="str">
        <f t="shared" si="535"/>
        <v/>
      </c>
      <c r="BD1633" s="68" t="str">
        <f t="shared" si="536"/>
        <v/>
      </c>
      <c r="BE1633" s="62" t="str">
        <f t="shared" si="537"/>
        <v/>
      </c>
      <c r="BF1633" s="62" t="str">
        <f t="shared" si="538"/>
        <v/>
      </c>
      <c r="BG1633" s="62"/>
      <c r="BH1633" s="62" t="str">
        <f t="shared" si="539"/>
        <v/>
      </c>
      <c r="BI1633" s="62" t="str">
        <f t="shared" si="540"/>
        <v/>
      </c>
      <c r="BJ1633" s="114"/>
      <c r="BK1633" s="62" t="str">
        <f t="shared" si="541"/>
        <v/>
      </c>
      <c r="BL1633" s="62" t="str">
        <f t="shared" si="542"/>
        <v/>
      </c>
      <c r="BM1633" s="62" t="str">
        <f t="shared" si="543"/>
        <v/>
      </c>
      <c r="BN1633" s="62" t="str">
        <f t="shared" si="544"/>
        <v/>
      </c>
      <c r="BO1633" s="62" t="str">
        <f t="shared" si="545"/>
        <v/>
      </c>
      <c r="BP1633" s="62" t="str">
        <f t="shared" si="546"/>
        <v/>
      </c>
      <c r="BQ1633" s="96"/>
      <c r="BR1633" s="96"/>
      <c r="BS1633" s="96"/>
      <c r="BT1633" s="96"/>
      <c r="BU1633" s="96"/>
      <c r="BV1633" s="96"/>
      <c r="BW1633" s="96"/>
      <c r="BX1633" s="96"/>
      <c r="BY1633" s="96"/>
      <c r="BZ1633" s="96"/>
      <c r="CA1633" s="96"/>
      <c r="CB1633" s="96"/>
      <c r="CC1633" s="96"/>
      <c r="CD1633" s="96"/>
      <c r="CE1633" s="96"/>
      <c r="CF1633" s="96"/>
      <c r="CG1633" s="96"/>
      <c r="CH1633" s="96"/>
      <c r="CI1633" s="96"/>
      <c r="CJ1633" s="96"/>
      <c r="CK1633" s="96"/>
      <c r="CL1633" s="96"/>
      <c r="CM1633" s="96"/>
      <c r="CN1633" s="96"/>
      <c r="CO1633" s="96"/>
      <c r="CP1633" s="96"/>
      <c r="CQ1633" s="96"/>
      <c r="CR1633" s="96"/>
      <c r="CS1633" s="96"/>
    </row>
    <row r="1634" spans="1:97" ht="18.75" customHeight="1" x14ac:dyDescent="0.2">
      <c r="A1634" s="3">
        <f t="shared" si="547"/>
        <v>1622</v>
      </c>
      <c r="B1634" s="263"/>
      <c r="C1634" s="263"/>
      <c r="D1634" s="263"/>
      <c r="E1634" s="259"/>
      <c r="F1634" s="259"/>
      <c r="G1634" s="43"/>
      <c r="H1634" s="264"/>
      <c r="I1634" s="261"/>
      <c r="J1634" s="106"/>
      <c r="K1634" s="247"/>
      <c r="L1634" s="247"/>
      <c r="M1634" s="247"/>
      <c r="N1634" s="248" t="str">
        <f>IF(AND(K1634&lt;&gt;"",L1634&lt;&gt;"",J1634&lt;&gt;""),ROUND(MIN(IF(OR(J1634="OZZ",J1634="ZZ"),5000,17300),TRUNC(0.75*(SUMIF($D$12:$D1634,$D1634,K$12:K1634)+SUMIF($D$12:$D1634,$D1634,L$12:L1634)),2)) - SUMIF($D$12:$D1633,$D1634,N$12:N1633),2),"")</f>
        <v/>
      </c>
      <c r="O1634" s="249" t="str">
        <f>IF(AND(K1634&lt;&gt;"",L1634&lt;&gt;"",M1634&lt;&gt;"",J1634&lt;&gt;"",AH1634&lt;&gt;""),IF(OR(J1634="OZZ",J1634="ZZ"),ROUND(0-SUMIF($D$12:$D1633,$D1634,O$12:O1633),2),IF(M1634=0,0,ROUND(MIN(MIN(17300,TRUNC(0.75*(SUMIF($D$12:$D$2012,$D1634,K$12:K$2012)+SUMIF($D$12:$D$2012,$D1634,L$12:L$2012)),2)+SUMIF($D$12:$D1634,$D1634,AH$12:AH1634))-SUMIF($D$12:$D1633,$D1634,O$12:O1633)-SUMIF($D$12:$D$2012,$D1634,N$12:N$2012),AH1634),2))),"")</f>
        <v/>
      </c>
      <c r="P1634" s="250" t="str">
        <f>IF(J1634&lt;&gt;"",1000 - SUMIF($D$12:$D1633,$D1634,P$12:P1633),"")</f>
        <v/>
      </c>
      <c r="Q1634" s="106"/>
      <c r="R1634" s="247"/>
      <c r="S1634" s="247"/>
      <c r="T1634" s="247"/>
      <c r="U1634" s="248" t="str">
        <f>IF(AND(R1634&lt;&gt;"",S1634&lt;&gt;"",Q1634&lt;&gt;""),ROUND(MIN(IF(OR(Q1634="OZZ",Q1634="ZZ"),5000,17300),TRUNC(0.75*(SUMIF($D$12:$D1634,$D1634,R$12:R1634)+SUMIF($D$12:$D1634,$D1634,S$12:S1634)),2)) - SUMIF($D$12:$D1633,$D1634,U$12:U1633),2),"")</f>
        <v/>
      </c>
      <c r="V1634" s="248" t="str">
        <f>IF(AND(R1634&lt;&gt;"",S1634&lt;&gt;"",T1634&lt;&gt;"",Q1634&lt;&gt;"",AL1634&lt;&gt;""),IF(OR(Q1634="OZZ",Q1634="ZZ"),ROUND(0-SUMIF($D$12:$D1633,$D1634,V$12:V1633),2),IF(T1634=0,0,ROUND(MIN(MIN(17300,TRUNC(0.75*(SUMIF($D$12:$D$2012,$D1634,R$12:R$2012)+SUMIF($D$12:$D$2012,$D1634,S$12:S$2012)),2)+SUMIF($D$12:$D1634,$D1634,AL$12:AL1634))-SUMIF($D$12:$D1633,$D1634,V$12:V1633)-SUMIF($D$12:$D$2012,$D1634,U$12:U$2012),AL1634),2))),"")</f>
        <v/>
      </c>
      <c r="W1634" s="250" t="str">
        <f>IF(Q1634&lt;&gt;"",1000 - SUMIF($D$12:$D1633,$D1634,W$12:W1633),"")</f>
        <v/>
      </c>
      <c r="X1634" s="106"/>
      <c r="Y1634" s="247"/>
      <c r="Z1634" s="247"/>
      <c r="AA1634" s="247"/>
      <c r="AB1634" s="248" t="str">
        <f>IF(AND(Y1634&lt;&gt;"",Z1634&lt;&gt;"",X1634&lt;&gt;""),ROUND(MIN(IF(OR(X1634="OZZ",X1634="ZZ"),5000,17300),TRUNC(0.75*(SUMIF($D$12:$D1634,$D1634,Y$12:Y1634)+SUMIF($D$12:$D1634,$D1634,Z$12:Z1634)),2)) - SUMIF($D$12:$D1633,$D1634,AB$12:AB1633),2),"")</f>
        <v/>
      </c>
      <c r="AC1634" s="251" t="str">
        <f>IF(AND(Y1634&lt;&gt;"",Z1634&lt;&gt;"",AA1634&lt;&gt;"",X1634&lt;&gt;"",AP1634&lt;&gt;""),IF(OR(X1634="OZZ",X1634="ZZ"),ROUND(0-SUMIF($D$12:$D1633,$D1634,AC$12:AC1633),2),IF(AA1634=0,0,ROUND(MIN(MIN(17300,TRUNC(0.75*(SUMIF($D$12:$D$2012,$D1634,Y$12:Y$2012)+SUMIF($D$12:$D$2012,$D1634,Z$12:Z$2012)),2)+SUMIF($D$12:$D1634,$D1634,AP$12:AP1634))-SUMIF($D$12:$D1633,$D1634,AC$12:AC1633)-SUMIF($D$12:$D$2012,$D1634,AB$12:AB$2012),AP1634),2))),"")</f>
        <v/>
      </c>
      <c r="AD1634" s="250" t="str">
        <f>IF(X1634&lt;&gt;"",1000 - SUMIF($D$12:$D1633,$D1634,AD$12:AD1633),"")</f>
        <v/>
      </c>
      <c r="AE1634" s="252"/>
      <c r="AF1634" s="253"/>
      <c r="AG1634" s="254"/>
      <c r="AH1634" s="255" t="str">
        <f t="shared" si="527"/>
        <v/>
      </c>
      <c r="AI1634" s="256"/>
      <c r="AJ1634" s="253"/>
      <c r="AK1634" s="254"/>
      <c r="AL1634" s="255" t="str">
        <f t="shared" si="528"/>
        <v/>
      </c>
      <c r="AM1634" s="256"/>
      <c r="AN1634" s="253"/>
      <c r="AO1634" s="254"/>
      <c r="AP1634" s="255" t="str">
        <f t="shared" si="529"/>
        <v/>
      </c>
      <c r="AQ1634" s="68"/>
      <c r="AR1634" s="68"/>
      <c r="AS1634" s="115"/>
      <c r="AT1634" s="68"/>
      <c r="AU1634" s="113" t="str">
        <f>IF(D1634&lt;&gt; "", IF(COUNTIF($D$12:$D1634,$D1634)&gt;1,0,IF(SUM(N1634,U1634,AB1634)&gt;0,IF(AND(X1634="",OR(Q1634&lt;&gt;"",J1634&lt;&gt;"")),IF(Q1634&lt;&gt;"",Q1634,IF(J1634&lt;&gt;"",J1634,0)),IF(AND(Q1634&lt;&gt;"",J1634&lt;&gt;"",Q1634=J1634),Q1634,X1634)),0)),"")</f>
        <v/>
      </c>
      <c r="AV1634" s="113" t="str">
        <f>IF(D1634&lt;&gt;"",IF(COUNTIF($D$12:$D1634,$D1634)&gt;1,0,IF(SUM(O1634,V1634,AC1634)&gt;0,IF(AND(X1634="",OR(Q1634&lt;&gt;"",J1634&lt;&gt;"")),IF(Q1634&lt;&gt;"",Q1634,IF(J1634&lt;&gt;"",J1634,0)),IF(AND(Q1634&lt;&gt;"",J1634&lt;&gt;"",Q1634=J1634),Q1634,X1634)),0)),"")</f>
        <v/>
      </c>
      <c r="AW1634" s="113" t="str">
        <f>IF(D1634&lt;&gt;"",IF(COUNTIF($D$12:$D1634,$D1634)&gt;1,0,IF(SUM(P1634,W1634,AD1634)&gt;0,IF(AND(X1634="",OR(Q1634&lt;&gt;"",J1634&lt;&gt;"")),IF(Q1634&lt;&gt;"",Q1634,IF(J1634&lt;&gt;"",J1634,0)),IF(AND(Q1634&lt;&gt;"",J1634&lt;&gt;"",Q1634=J1634),Q1634,X1634)),0)),"")</f>
        <v/>
      </c>
      <c r="AX1634" s="68" t="str">
        <f t="shared" si="530"/>
        <v/>
      </c>
      <c r="AY1634" s="68" t="str">
        <f t="shared" si="531"/>
        <v/>
      </c>
      <c r="AZ1634" s="68" t="str">
        <f t="shared" si="532"/>
        <v/>
      </c>
      <c r="BA1634" s="68" t="str">
        <f t="shared" si="533"/>
        <v/>
      </c>
      <c r="BB1634" s="68" t="str">
        <f t="shared" si="534"/>
        <v/>
      </c>
      <c r="BC1634" s="68" t="str">
        <f t="shared" si="535"/>
        <v/>
      </c>
      <c r="BD1634" s="68" t="str">
        <f t="shared" si="536"/>
        <v/>
      </c>
      <c r="BE1634" s="62" t="str">
        <f t="shared" si="537"/>
        <v/>
      </c>
      <c r="BF1634" s="62" t="str">
        <f t="shared" si="538"/>
        <v/>
      </c>
      <c r="BG1634" s="62"/>
      <c r="BH1634" s="62" t="str">
        <f t="shared" si="539"/>
        <v/>
      </c>
      <c r="BI1634" s="62" t="str">
        <f t="shared" si="540"/>
        <v/>
      </c>
      <c r="BJ1634" s="114"/>
      <c r="BK1634" s="62" t="str">
        <f t="shared" si="541"/>
        <v/>
      </c>
      <c r="BL1634" s="62" t="str">
        <f t="shared" si="542"/>
        <v/>
      </c>
      <c r="BM1634" s="62" t="str">
        <f t="shared" si="543"/>
        <v/>
      </c>
      <c r="BN1634" s="62" t="str">
        <f t="shared" si="544"/>
        <v/>
      </c>
      <c r="BO1634" s="62" t="str">
        <f t="shared" si="545"/>
        <v/>
      </c>
      <c r="BP1634" s="62" t="str">
        <f t="shared" si="546"/>
        <v/>
      </c>
      <c r="BQ1634" s="96"/>
      <c r="BR1634" s="96"/>
      <c r="BS1634" s="96"/>
      <c r="BT1634" s="96"/>
      <c r="BU1634" s="96"/>
      <c r="BV1634" s="96"/>
      <c r="BW1634" s="96"/>
      <c r="BX1634" s="96"/>
      <c r="BY1634" s="96"/>
      <c r="BZ1634" s="96"/>
      <c r="CA1634" s="96"/>
      <c r="CB1634" s="96"/>
      <c r="CC1634" s="96"/>
      <c r="CD1634" s="96"/>
      <c r="CE1634" s="96"/>
      <c r="CF1634" s="96"/>
      <c r="CG1634" s="96"/>
      <c r="CH1634" s="96"/>
      <c r="CI1634" s="96"/>
      <c r="CJ1634" s="96"/>
      <c r="CK1634" s="96"/>
      <c r="CL1634" s="96"/>
      <c r="CM1634" s="96"/>
      <c r="CN1634" s="96"/>
      <c r="CO1634" s="96"/>
      <c r="CP1634" s="96"/>
      <c r="CQ1634" s="96"/>
      <c r="CR1634" s="96"/>
      <c r="CS1634" s="96"/>
    </row>
    <row r="1635" spans="1:97" ht="18.75" customHeight="1" x14ac:dyDescent="0.2">
      <c r="A1635" s="3">
        <f t="shared" si="547"/>
        <v>1623</v>
      </c>
      <c r="B1635" s="263"/>
      <c r="C1635" s="263"/>
      <c r="D1635" s="263"/>
      <c r="E1635" s="259"/>
      <c r="F1635" s="259"/>
      <c r="G1635" s="43"/>
      <c r="H1635" s="264"/>
      <c r="I1635" s="261"/>
      <c r="J1635" s="106"/>
      <c r="K1635" s="247"/>
      <c r="L1635" s="247"/>
      <c r="M1635" s="247"/>
      <c r="N1635" s="248" t="str">
        <f>IF(AND(K1635&lt;&gt;"",L1635&lt;&gt;"",J1635&lt;&gt;""),ROUND(MIN(IF(OR(J1635="OZZ",J1635="ZZ"),5000,17300),TRUNC(0.75*(SUMIF($D$12:$D1635,$D1635,K$12:K1635)+SUMIF($D$12:$D1635,$D1635,L$12:L1635)),2)) - SUMIF($D$12:$D1634,$D1635,N$12:N1634),2),"")</f>
        <v/>
      </c>
      <c r="O1635" s="249" t="str">
        <f>IF(AND(K1635&lt;&gt;"",L1635&lt;&gt;"",M1635&lt;&gt;"",J1635&lt;&gt;"",AH1635&lt;&gt;""),IF(OR(J1635="OZZ",J1635="ZZ"),ROUND(0-SUMIF($D$12:$D1634,$D1635,O$12:O1634),2),IF(M1635=0,0,ROUND(MIN(MIN(17300,TRUNC(0.75*(SUMIF($D$12:$D$2012,$D1635,K$12:K$2012)+SUMIF($D$12:$D$2012,$D1635,L$12:L$2012)),2)+SUMIF($D$12:$D1635,$D1635,AH$12:AH1635))-SUMIF($D$12:$D1634,$D1635,O$12:O1634)-SUMIF($D$12:$D$2012,$D1635,N$12:N$2012),AH1635),2))),"")</f>
        <v/>
      </c>
      <c r="P1635" s="250" t="str">
        <f>IF(J1635&lt;&gt;"",1000 - SUMIF($D$12:$D1634,$D1635,P$12:P1634),"")</f>
        <v/>
      </c>
      <c r="Q1635" s="106"/>
      <c r="R1635" s="247"/>
      <c r="S1635" s="247"/>
      <c r="T1635" s="247"/>
      <c r="U1635" s="248" t="str">
        <f>IF(AND(R1635&lt;&gt;"",S1635&lt;&gt;"",Q1635&lt;&gt;""),ROUND(MIN(IF(OR(Q1635="OZZ",Q1635="ZZ"),5000,17300),TRUNC(0.75*(SUMIF($D$12:$D1635,$D1635,R$12:R1635)+SUMIF($D$12:$D1635,$D1635,S$12:S1635)),2)) - SUMIF($D$12:$D1634,$D1635,U$12:U1634),2),"")</f>
        <v/>
      </c>
      <c r="V1635" s="248" t="str">
        <f>IF(AND(R1635&lt;&gt;"",S1635&lt;&gt;"",T1635&lt;&gt;"",Q1635&lt;&gt;"",AL1635&lt;&gt;""),IF(OR(Q1635="OZZ",Q1635="ZZ"),ROUND(0-SUMIF($D$12:$D1634,$D1635,V$12:V1634),2),IF(T1635=0,0,ROUND(MIN(MIN(17300,TRUNC(0.75*(SUMIF($D$12:$D$2012,$D1635,R$12:R$2012)+SUMIF($D$12:$D$2012,$D1635,S$12:S$2012)),2)+SUMIF($D$12:$D1635,$D1635,AL$12:AL1635))-SUMIF($D$12:$D1634,$D1635,V$12:V1634)-SUMIF($D$12:$D$2012,$D1635,U$12:U$2012),AL1635),2))),"")</f>
        <v/>
      </c>
      <c r="W1635" s="250" t="str">
        <f>IF(Q1635&lt;&gt;"",1000 - SUMIF($D$12:$D1634,$D1635,W$12:W1634),"")</f>
        <v/>
      </c>
      <c r="X1635" s="106"/>
      <c r="Y1635" s="247"/>
      <c r="Z1635" s="247"/>
      <c r="AA1635" s="247"/>
      <c r="AB1635" s="248" t="str">
        <f>IF(AND(Y1635&lt;&gt;"",Z1635&lt;&gt;"",X1635&lt;&gt;""),ROUND(MIN(IF(OR(X1635="OZZ",X1635="ZZ"),5000,17300),TRUNC(0.75*(SUMIF($D$12:$D1635,$D1635,Y$12:Y1635)+SUMIF($D$12:$D1635,$D1635,Z$12:Z1635)),2)) - SUMIF($D$12:$D1634,$D1635,AB$12:AB1634),2),"")</f>
        <v/>
      </c>
      <c r="AC1635" s="251" t="str">
        <f>IF(AND(Y1635&lt;&gt;"",Z1635&lt;&gt;"",AA1635&lt;&gt;"",X1635&lt;&gt;"",AP1635&lt;&gt;""),IF(OR(X1635="OZZ",X1635="ZZ"),ROUND(0-SUMIF($D$12:$D1634,$D1635,AC$12:AC1634),2),IF(AA1635=0,0,ROUND(MIN(MIN(17300,TRUNC(0.75*(SUMIF($D$12:$D$2012,$D1635,Y$12:Y$2012)+SUMIF($D$12:$D$2012,$D1635,Z$12:Z$2012)),2)+SUMIF($D$12:$D1635,$D1635,AP$12:AP1635))-SUMIF($D$12:$D1634,$D1635,AC$12:AC1634)-SUMIF($D$12:$D$2012,$D1635,AB$12:AB$2012),AP1635),2))),"")</f>
        <v/>
      </c>
      <c r="AD1635" s="250" t="str">
        <f>IF(X1635&lt;&gt;"",1000 - SUMIF($D$12:$D1634,$D1635,AD$12:AD1634),"")</f>
        <v/>
      </c>
      <c r="AE1635" s="252"/>
      <c r="AF1635" s="253"/>
      <c r="AG1635" s="254"/>
      <c r="AH1635" s="255" t="str">
        <f t="shared" si="527"/>
        <v/>
      </c>
      <c r="AI1635" s="256"/>
      <c r="AJ1635" s="253"/>
      <c r="AK1635" s="254"/>
      <c r="AL1635" s="255" t="str">
        <f t="shared" si="528"/>
        <v/>
      </c>
      <c r="AM1635" s="256"/>
      <c r="AN1635" s="253"/>
      <c r="AO1635" s="254"/>
      <c r="AP1635" s="255" t="str">
        <f t="shared" si="529"/>
        <v/>
      </c>
      <c r="AQ1635" s="68"/>
      <c r="AR1635" s="68"/>
      <c r="AS1635" s="115"/>
      <c r="AT1635" s="68"/>
      <c r="AU1635" s="113" t="str">
        <f>IF(D1635&lt;&gt; "", IF(COUNTIF($D$12:$D1635,$D1635)&gt;1,0,IF(SUM(N1635,U1635,AB1635)&gt;0,IF(AND(X1635="",OR(Q1635&lt;&gt;"",J1635&lt;&gt;"")),IF(Q1635&lt;&gt;"",Q1635,IF(J1635&lt;&gt;"",J1635,0)),IF(AND(Q1635&lt;&gt;"",J1635&lt;&gt;"",Q1635=J1635),Q1635,X1635)),0)),"")</f>
        <v/>
      </c>
      <c r="AV1635" s="113" t="str">
        <f>IF(D1635&lt;&gt;"",IF(COUNTIF($D$12:$D1635,$D1635)&gt;1,0,IF(SUM(O1635,V1635,AC1635)&gt;0,IF(AND(X1635="",OR(Q1635&lt;&gt;"",J1635&lt;&gt;"")),IF(Q1635&lt;&gt;"",Q1635,IF(J1635&lt;&gt;"",J1635,0)),IF(AND(Q1635&lt;&gt;"",J1635&lt;&gt;"",Q1635=J1635),Q1635,X1635)),0)),"")</f>
        <v/>
      </c>
      <c r="AW1635" s="113" t="str">
        <f>IF(D1635&lt;&gt;"",IF(COUNTIF($D$12:$D1635,$D1635)&gt;1,0,IF(SUM(P1635,W1635,AD1635)&gt;0,IF(AND(X1635="",OR(Q1635&lt;&gt;"",J1635&lt;&gt;"")),IF(Q1635&lt;&gt;"",Q1635,IF(J1635&lt;&gt;"",J1635,0)),IF(AND(Q1635&lt;&gt;"",J1635&lt;&gt;"",Q1635=J1635),Q1635,X1635)),0)),"")</f>
        <v/>
      </c>
      <c r="AX1635" s="68" t="str">
        <f t="shared" si="530"/>
        <v/>
      </c>
      <c r="AY1635" s="68" t="str">
        <f t="shared" si="531"/>
        <v/>
      </c>
      <c r="AZ1635" s="68" t="str">
        <f t="shared" si="532"/>
        <v/>
      </c>
      <c r="BA1635" s="68" t="str">
        <f t="shared" si="533"/>
        <v/>
      </c>
      <c r="BB1635" s="68" t="str">
        <f t="shared" si="534"/>
        <v/>
      </c>
      <c r="BC1635" s="68" t="str">
        <f t="shared" si="535"/>
        <v/>
      </c>
      <c r="BD1635" s="68" t="str">
        <f t="shared" si="536"/>
        <v/>
      </c>
      <c r="BE1635" s="62" t="str">
        <f t="shared" si="537"/>
        <v/>
      </c>
      <c r="BF1635" s="62" t="str">
        <f t="shared" si="538"/>
        <v/>
      </c>
      <c r="BG1635" s="62"/>
      <c r="BH1635" s="62" t="str">
        <f t="shared" si="539"/>
        <v/>
      </c>
      <c r="BI1635" s="62" t="str">
        <f t="shared" si="540"/>
        <v/>
      </c>
      <c r="BJ1635" s="114"/>
      <c r="BK1635" s="62" t="str">
        <f t="shared" si="541"/>
        <v/>
      </c>
      <c r="BL1635" s="62" t="str">
        <f t="shared" si="542"/>
        <v/>
      </c>
      <c r="BM1635" s="62" t="str">
        <f t="shared" si="543"/>
        <v/>
      </c>
      <c r="BN1635" s="62" t="str">
        <f t="shared" si="544"/>
        <v/>
      </c>
      <c r="BO1635" s="62" t="str">
        <f t="shared" si="545"/>
        <v/>
      </c>
      <c r="BP1635" s="62" t="str">
        <f t="shared" si="546"/>
        <v/>
      </c>
      <c r="BQ1635" s="96"/>
      <c r="BR1635" s="96"/>
      <c r="BS1635" s="96"/>
      <c r="BT1635" s="96"/>
      <c r="BU1635" s="96"/>
      <c r="BV1635" s="96"/>
      <c r="BW1635" s="96"/>
      <c r="BX1635" s="96"/>
      <c r="BY1635" s="96"/>
      <c r="BZ1635" s="96"/>
      <c r="CA1635" s="96"/>
      <c r="CB1635" s="96"/>
      <c r="CC1635" s="96"/>
      <c r="CD1635" s="96"/>
      <c r="CE1635" s="96"/>
      <c r="CF1635" s="96"/>
      <c r="CG1635" s="96"/>
      <c r="CH1635" s="96"/>
      <c r="CI1635" s="96"/>
      <c r="CJ1635" s="96"/>
      <c r="CK1635" s="96"/>
      <c r="CL1635" s="96"/>
      <c r="CM1635" s="96"/>
      <c r="CN1635" s="96"/>
      <c r="CO1635" s="96"/>
      <c r="CP1635" s="96"/>
      <c r="CQ1635" s="96"/>
      <c r="CR1635" s="96"/>
      <c r="CS1635" s="96"/>
    </row>
    <row r="1636" spans="1:97" ht="18.75" customHeight="1" x14ac:dyDescent="0.2">
      <c r="A1636" s="3">
        <f t="shared" si="547"/>
        <v>1624</v>
      </c>
      <c r="B1636" s="263"/>
      <c r="C1636" s="263"/>
      <c r="D1636" s="263"/>
      <c r="E1636" s="259"/>
      <c r="F1636" s="259"/>
      <c r="G1636" s="43"/>
      <c r="H1636" s="264"/>
      <c r="I1636" s="261"/>
      <c r="J1636" s="106"/>
      <c r="K1636" s="247"/>
      <c r="L1636" s="247"/>
      <c r="M1636" s="247"/>
      <c r="N1636" s="248" t="str">
        <f>IF(AND(K1636&lt;&gt;"",L1636&lt;&gt;"",J1636&lt;&gt;""),ROUND(MIN(IF(OR(J1636="OZZ",J1636="ZZ"),5000,17300),TRUNC(0.75*(SUMIF($D$12:$D1636,$D1636,K$12:K1636)+SUMIF($D$12:$D1636,$D1636,L$12:L1636)),2)) - SUMIF($D$12:$D1635,$D1636,N$12:N1635),2),"")</f>
        <v/>
      </c>
      <c r="O1636" s="249" t="str">
        <f>IF(AND(K1636&lt;&gt;"",L1636&lt;&gt;"",M1636&lt;&gt;"",J1636&lt;&gt;"",AH1636&lt;&gt;""),IF(OR(J1636="OZZ",J1636="ZZ"),ROUND(0-SUMIF($D$12:$D1635,$D1636,O$12:O1635),2),IF(M1636=0,0,ROUND(MIN(MIN(17300,TRUNC(0.75*(SUMIF($D$12:$D$2012,$D1636,K$12:K$2012)+SUMIF($D$12:$D$2012,$D1636,L$12:L$2012)),2)+SUMIF($D$12:$D1636,$D1636,AH$12:AH1636))-SUMIF($D$12:$D1635,$D1636,O$12:O1635)-SUMIF($D$12:$D$2012,$D1636,N$12:N$2012),AH1636),2))),"")</f>
        <v/>
      </c>
      <c r="P1636" s="250" t="str">
        <f>IF(J1636&lt;&gt;"",1000 - SUMIF($D$12:$D1635,$D1636,P$12:P1635),"")</f>
        <v/>
      </c>
      <c r="Q1636" s="106"/>
      <c r="R1636" s="247"/>
      <c r="S1636" s="247"/>
      <c r="T1636" s="247"/>
      <c r="U1636" s="248" t="str">
        <f>IF(AND(R1636&lt;&gt;"",S1636&lt;&gt;"",Q1636&lt;&gt;""),ROUND(MIN(IF(OR(Q1636="OZZ",Q1636="ZZ"),5000,17300),TRUNC(0.75*(SUMIF($D$12:$D1636,$D1636,R$12:R1636)+SUMIF($D$12:$D1636,$D1636,S$12:S1636)),2)) - SUMIF($D$12:$D1635,$D1636,U$12:U1635),2),"")</f>
        <v/>
      </c>
      <c r="V1636" s="248" t="str">
        <f>IF(AND(R1636&lt;&gt;"",S1636&lt;&gt;"",T1636&lt;&gt;"",Q1636&lt;&gt;"",AL1636&lt;&gt;""),IF(OR(Q1636="OZZ",Q1636="ZZ"),ROUND(0-SUMIF($D$12:$D1635,$D1636,V$12:V1635),2),IF(T1636=0,0,ROUND(MIN(MIN(17300,TRUNC(0.75*(SUMIF($D$12:$D$2012,$D1636,R$12:R$2012)+SUMIF($D$12:$D$2012,$D1636,S$12:S$2012)),2)+SUMIF($D$12:$D1636,$D1636,AL$12:AL1636))-SUMIF($D$12:$D1635,$D1636,V$12:V1635)-SUMIF($D$12:$D$2012,$D1636,U$12:U$2012),AL1636),2))),"")</f>
        <v/>
      </c>
      <c r="W1636" s="250" t="str">
        <f>IF(Q1636&lt;&gt;"",1000 - SUMIF($D$12:$D1635,$D1636,W$12:W1635),"")</f>
        <v/>
      </c>
      <c r="X1636" s="106"/>
      <c r="Y1636" s="247"/>
      <c r="Z1636" s="247"/>
      <c r="AA1636" s="247"/>
      <c r="AB1636" s="248" t="str">
        <f>IF(AND(Y1636&lt;&gt;"",Z1636&lt;&gt;"",X1636&lt;&gt;""),ROUND(MIN(IF(OR(X1636="OZZ",X1636="ZZ"),5000,17300),TRUNC(0.75*(SUMIF($D$12:$D1636,$D1636,Y$12:Y1636)+SUMIF($D$12:$D1636,$D1636,Z$12:Z1636)),2)) - SUMIF($D$12:$D1635,$D1636,AB$12:AB1635),2),"")</f>
        <v/>
      </c>
      <c r="AC1636" s="251" t="str">
        <f>IF(AND(Y1636&lt;&gt;"",Z1636&lt;&gt;"",AA1636&lt;&gt;"",X1636&lt;&gt;"",AP1636&lt;&gt;""),IF(OR(X1636="OZZ",X1636="ZZ"),ROUND(0-SUMIF($D$12:$D1635,$D1636,AC$12:AC1635),2),IF(AA1636=0,0,ROUND(MIN(MIN(17300,TRUNC(0.75*(SUMIF($D$12:$D$2012,$D1636,Y$12:Y$2012)+SUMIF($D$12:$D$2012,$D1636,Z$12:Z$2012)),2)+SUMIF($D$12:$D1636,$D1636,AP$12:AP1636))-SUMIF($D$12:$D1635,$D1636,AC$12:AC1635)-SUMIF($D$12:$D$2012,$D1636,AB$12:AB$2012),AP1636),2))),"")</f>
        <v/>
      </c>
      <c r="AD1636" s="250" t="str">
        <f>IF(X1636&lt;&gt;"",1000 - SUMIF($D$12:$D1635,$D1636,AD$12:AD1635),"")</f>
        <v/>
      </c>
      <c r="AE1636" s="252"/>
      <c r="AF1636" s="253"/>
      <c r="AG1636" s="254"/>
      <c r="AH1636" s="255" t="str">
        <f t="shared" si="527"/>
        <v/>
      </c>
      <c r="AI1636" s="256"/>
      <c r="AJ1636" s="253"/>
      <c r="AK1636" s="254"/>
      <c r="AL1636" s="255" t="str">
        <f t="shared" si="528"/>
        <v/>
      </c>
      <c r="AM1636" s="256"/>
      <c r="AN1636" s="253"/>
      <c r="AO1636" s="254"/>
      <c r="AP1636" s="255" t="str">
        <f t="shared" si="529"/>
        <v/>
      </c>
      <c r="AQ1636" s="68"/>
      <c r="AR1636" s="68"/>
      <c r="AS1636" s="115"/>
      <c r="AT1636" s="68"/>
      <c r="AU1636" s="113" t="str">
        <f>IF(D1636&lt;&gt; "", IF(COUNTIF($D$12:$D1636,$D1636)&gt;1,0,IF(SUM(N1636,U1636,AB1636)&gt;0,IF(AND(X1636="",OR(Q1636&lt;&gt;"",J1636&lt;&gt;"")),IF(Q1636&lt;&gt;"",Q1636,IF(J1636&lt;&gt;"",J1636,0)),IF(AND(Q1636&lt;&gt;"",J1636&lt;&gt;"",Q1636=J1636),Q1636,X1636)),0)),"")</f>
        <v/>
      </c>
      <c r="AV1636" s="113" t="str">
        <f>IF(D1636&lt;&gt;"",IF(COUNTIF($D$12:$D1636,$D1636)&gt;1,0,IF(SUM(O1636,V1636,AC1636)&gt;0,IF(AND(X1636="",OR(Q1636&lt;&gt;"",J1636&lt;&gt;"")),IF(Q1636&lt;&gt;"",Q1636,IF(J1636&lt;&gt;"",J1636,0)),IF(AND(Q1636&lt;&gt;"",J1636&lt;&gt;"",Q1636=J1636),Q1636,X1636)),0)),"")</f>
        <v/>
      </c>
      <c r="AW1636" s="113" t="str">
        <f>IF(D1636&lt;&gt;"",IF(COUNTIF($D$12:$D1636,$D1636)&gt;1,0,IF(SUM(P1636,W1636,AD1636)&gt;0,IF(AND(X1636="",OR(Q1636&lt;&gt;"",J1636&lt;&gt;"")),IF(Q1636&lt;&gt;"",Q1636,IF(J1636&lt;&gt;"",J1636,0)),IF(AND(Q1636&lt;&gt;"",J1636&lt;&gt;"",Q1636=J1636),Q1636,X1636)),0)),"")</f>
        <v/>
      </c>
      <c r="AX1636" s="68" t="str">
        <f t="shared" si="530"/>
        <v/>
      </c>
      <c r="AY1636" s="68" t="str">
        <f t="shared" si="531"/>
        <v/>
      </c>
      <c r="AZ1636" s="68" t="str">
        <f t="shared" si="532"/>
        <v/>
      </c>
      <c r="BA1636" s="68" t="str">
        <f t="shared" si="533"/>
        <v/>
      </c>
      <c r="BB1636" s="68" t="str">
        <f t="shared" si="534"/>
        <v/>
      </c>
      <c r="BC1636" s="68" t="str">
        <f t="shared" si="535"/>
        <v/>
      </c>
      <c r="BD1636" s="68" t="str">
        <f t="shared" si="536"/>
        <v/>
      </c>
      <c r="BE1636" s="62" t="str">
        <f t="shared" si="537"/>
        <v/>
      </c>
      <c r="BF1636" s="62" t="str">
        <f t="shared" si="538"/>
        <v/>
      </c>
      <c r="BG1636" s="62"/>
      <c r="BH1636" s="62" t="str">
        <f t="shared" si="539"/>
        <v/>
      </c>
      <c r="BI1636" s="62" t="str">
        <f t="shared" si="540"/>
        <v/>
      </c>
      <c r="BJ1636" s="114"/>
      <c r="BK1636" s="62" t="str">
        <f t="shared" si="541"/>
        <v/>
      </c>
      <c r="BL1636" s="62" t="str">
        <f t="shared" si="542"/>
        <v/>
      </c>
      <c r="BM1636" s="62" t="str">
        <f t="shared" si="543"/>
        <v/>
      </c>
      <c r="BN1636" s="62" t="str">
        <f t="shared" si="544"/>
        <v/>
      </c>
      <c r="BO1636" s="62" t="str">
        <f t="shared" si="545"/>
        <v/>
      </c>
      <c r="BP1636" s="62" t="str">
        <f t="shared" si="546"/>
        <v/>
      </c>
      <c r="BQ1636" s="96"/>
      <c r="BR1636" s="96"/>
      <c r="BS1636" s="96"/>
      <c r="BT1636" s="96"/>
      <c r="BU1636" s="96"/>
      <c r="BV1636" s="96"/>
      <c r="BW1636" s="96"/>
      <c r="BX1636" s="96"/>
      <c r="BY1636" s="96"/>
      <c r="BZ1636" s="96"/>
      <c r="CA1636" s="96"/>
      <c r="CB1636" s="96"/>
      <c r="CC1636" s="96"/>
      <c r="CD1636" s="96"/>
      <c r="CE1636" s="96"/>
      <c r="CF1636" s="96"/>
      <c r="CG1636" s="96"/>
      <c r="CH1636" s="96"/>
      <c r="CI1636" s="96"/>
      <c r="CJ1636" s="96"/>
      <c r="CK1636" s="96"/>
      <c r="CL1636" s="96"/>
      <c r="CM1636" s="96"/>
      <c r="CN1636" s="96"/>
      <c r="CO1636" s="96"/>
      <c r="CP1636" s="96"/>
      <c r="CQ1636" s="96"/>
      <c r="CR1636" s="96"/>
      <c r="CS1636" s="96"/>
    </row>
    <row r="1637" spans="1:97" ht="18.75" customHeight="1" x14ac:dyDescent="0.2">
      <c r="A1637" s="3">
        <f t="shared" si="547"/>
        <v>1625</v>
      </c>
      <c r="B1637" s="263"/>
      <c r="C1637" s="263"/>
      <c r="D1637" s="263"/>
      <c r="E1637" s="259"/>
      <c r="F1637" s="259"/>
      <c r="G1637" s="43"/>
      <c r="H1637" s="264"/>
      <c r="I1637" s="261"/>
      <c r="J1637" s="106"/>
      <c r="K1637" s="247"/>
      <c r="L1637" s="247"/>
      <c r="M1637" s="247"/>
      <c r="N1637" s="248" t="str">
        <f>IF(AND(K1637&lt;&gt;"",L1637&lt;&gt;"",J1637&lt;&gt;""),ROUND(MIN(IF(OR(J1637="OZZ",J1637="ZZ"),5000,17300),TRUNC(0.75*(SUMIF($D$12:$D1637,$D1637,K$12:K1637)+SUMIF($D$12:$D1637,$D1637,L$12:L1637)),2)) - SUMIF($D$12:$D1636,$D1637,N$12:N1636),2),"")</f>
        <v/>
      </c>
      <c r="O1637" s="249" t="str">
        <f>IF(AND(K1637&lt;&gt;"",L1637&lt;&gt;"",M1637&lt;&gt;"",J1637&lt;&gt;"",AH1637&lt;&gt;""),IF(OR(J1637="OZZ",J1637="ZZ"),ROUND(0-SUMIF($D$12:$D1636,$D1637,O$12:O1636),2),IF(M1637=0,0,ROUND(MIN(MIN(17300,TRUNC(0.75*(SUMIF($D$12:$D$2012,$D1637,K$12:K$2012)+SUMIF($D$12:$D$2012,$D1637,L$12:L$2012)),2)+SUMIF($D$12:$D1637,$D1637,AH$12:AH1637))-SUMIF($D$12:$D1636,$D1637,O$12:O1636)-SUMIF($D$12:$D$2012,$D1637,N$12:N$2012),AH1637),2))),"")</f>
        <v/>
      </c>
      <c r="P1637" s="250" t="str">
        <f>IF(J1637&lt;&gt;"",1000 - SUMIF($D$12:$D1636,$D1637,P$12:P1636),"")</f>
        <v/>
      </c>
      <c r="Q1637" s="106"/>
      <c r="R1637" s="247"/>
      <c r="S1637" s="247"/>
      <c r="T1637" s="247"/>
      <c r="U1637" s="248" t="str">
        <f>IF(AND(R1637&lt;&gt;"",S1637&lt;&gt;"",Q1637&lt;&gt;""),ROUND(MIN(IF(OR(Q1637="OZZ",Q1637="ZZ"),5000,17300),TRUNC(0.75*(SUMIF($D$12:$D1637,$D1637,R$12:R1637)+SUMIF($D$12:$D1637,$D1637,S$12:S1637)),2)) - SUMIF($D$12:$D1636,$D1637,U$12:U1636),2),"")</f>
        <v/>
      </c>
      <c r="V1637" s="248" t="str">
        <f>IF(AND(R1637&lt;&gt;"",S1637&lt;&gt;"",T1637&lt;&gt;"",Q1637&lt;&gt;"",AL1637&lt;&gt;""),IF(OR(Q1637="OZZ",Q1637="ZZ"),ROUND(0-SUMIF($D$12:$D1636,$D1637,V$12:V1636),2),IF(T1637=0,0,ROUND(MIN(MIN(17300,TRUNC(0.75*(SUMIF($D$12:$D$2012,$D1637,R$12:R$2012)+SUMIF($D$12:$D$2012,$D1637,S$12:S$2012)),2)+SUMIF($D$12:$D1637,$D1637,AL$12:AL1637))-SUMIF($D$12:$D1636,$D1637,V$12:V1636)-SUMIF($D$12:$D$2012,$D1637,U$12:U$2012),AL1637),2))),"")</f>
        <v/>
      </c>
      <c r="W1637" s="250" t="str">
        <f>IF(Q1637&lt;&gt;"",1000 - SUMIF($D$12:$D1636,$D1637,W$12:W1636),"")</f>
        <v/>
      </c>
      <c r="X1637" s="106"/>
      <c r="Y1637" s="247"/>
      <c r="Z1637" s="247"/>
      <c r="AA1637" s="247"/>
      <c r="AB1637" s="248" t="str">
        <f>IF(AND(Y1637&lt;&gt;"",Z1637&lt;&gt;"",X1637&lt;&gt;""),ROUND(MIN(IF(OR(X1637="OZZ",X1637="ZZ"),5000,17300),TRUNC(0.75*(SUMIF($D$12:$D1637,$D1637,Y$12:Y1637)+SUMIF($D$12:$D1637,$D1637,Z$12:Z1637)),2)) - SUMIF($D$12:$D1636,$D1637,AB$12:AB1636),2),"")</f>
        <v/>
      </c>
      <c r="AC1637" s="251" t="str">
        <f>IF(AND(Y1637&lt;&gt;"",Z1637&lt;&gt;"",AA1637&lt;&gt;"",X1637&lt;&gt;"",AP1637&lt;&gt;""),IF(OR(X1637="OZZ",X1637="ZZ"),ROUND(0-SUMIF($D$12:$D1636,$D1637,AC$12:AC1636),2),IF(AA1637=0,0,ROUND(MIN(MIN(17300,TRUNC(0.75*(SUMIF($D$12:$D$2012,$D1637,Y$12:Y$2012)+SUMIF($D$12:$D$2012,$D1637,Z$12:Z$2012)),2)+SUMIF($D$12:$D1637,$D1637,AP$12:AP1637))-SUMIF($D$12:$D1636,$D1637,AC$12:AC1636)-SUMIF($D$12:$D$2012,$D1637,AB$12:AB$2012),AP1637),2))),"")</f>
        <v/>
      </c>
      <c r="AD1637" s="250" t="str">
        <f>IF(X1637&lt;&gt;"",1000 - SUMIF($D$12:$D1636,$D1637,AD$12:AD1636),"")</f>
        <v/>
      </c>
      <c r="AE1637" s="252"/>
      <c r="AF1637" s="253"/>
      <c r="AG1637" s="254"/>
      <c r="AH1637" s="255" t="str">
        <f t="shared" si="527"/>
        <v/>
      </c>
      <c r="AI1637" s="256"/>
      <c r="AJ1637" s="253"/>
      <c r="AK1637" s="254"/>
      <c r="AL1637" s="255" t="str">
        <f t="shared" si="528"/>
        <v/>
      </c>
      <c r="AM1637" s="256"/>
      <c r="AN1637" s="253"/>
      <c r="AO1637" s="254"/>
      <c r="AP1637" s="255" t="str">
        <f t="shared" si="529"/>
        <v/>
      </c>
      <c r="AQ1637" s="68"/>
      <c r="AR1637" s="68"/>
      <c r="AS1637" s="115"/>
      <c r="AT1637" s="68"/>
      <c r="AU1637" s="113" t="str">
        <f>IF(D1637&lt;&gt; "", IF(COUNTIF($D$12:$D1637,$D1637)&gt;1,0,IF(SUM(N1637,U1637,AB1637)&gt;0,IF(AND(X1637="",OR(Q1637&lt;&gt;"",J1637&lt;&gt;"")),IF(Q1637&lt;&gt;"",Q1637,IF(J1637&lt;&gt;"",J1637,0)),IF(AND(Q1637&lt;&gt;"",J1637&lt;&gt;"",Q1637=J1637),Q1637,X1637)),0)),"")</f>
        <v/>
      </c>
      <c r="AV1637" s="113" t="str">
        <f>IF(D1637&lt;&gt;"",IF(COUNTIF($D$12:$D1637,$D1637)&gt;1,0,IF(SUM(O1637,V1637,AC1637)&gt;0,IF(AND(X1637="",OR(Q1637&lt;&gt;"",J1637&lt;&gt;"")),IF(Q1637&lt;&gt;"",Q1637,IF(J1637&lt;&gt;"",J1637,0)),IF(AND(Q1637&lt;&gt;"",J1637&lt;&gt;"",Q1637=J1637),Q1637,X1637)),0)),"")</f>
        <v/>
      </c>
      <c r="AW1637" s="113" t="str">
        <f>IF(D1637&lt;&gt;"",IF(COUNTIF($D$12:$D1637,$D1637)&gt;1,0,IF(SUM(P1637,W1637,AD1637)&gt;0,IF(AND(X1637="",OR(Q1637&lt;&gt;"",J1637&lt;&gt;"")),IF(Q1637&lt;&gt;"",Q1637,IF(J1637&lt;&gt;"",J1637,0)),IF(AND(Q1637&lt;&gt;"",J1637&lt;&gt;"",Q1637=J1637),Q1637,X1637)),0)),"")</f>
        <v/>
      </c>
      <c r="AX1637" s="68" t="str">
        <f t="shared" si="530"/>
        <v/>
      </c>
      <c r="AY1637" s="68" t="str">
        <f t="shared" si="531"/>
        <v/>
      </c>
      <c r="AZ1637" s="68" t="str">
        <f t="shared" si="532"/>
        <v/>
      </c>
      <c r="BA1637" s="68" t="str">
        <f t="shared" si="533"/>
        <v/>
      </c>
      <c r="BB1637" s="68" t="str">
        <f t="shared" si="534"/>
        <v/>
      </c>
      <c r="BC1637" s="68" t="str">
        <f t="shared" si="535"/>
        <v/>
      </c>
      <c r="BD1637" s="68" t="str">
        <f t="shared" si="536"/>
        <v/>
      </c>
      <c r="BE1637" s="62" t="str">
        <f t="shared" si="537"/>
        <v/>
      </c>
      <c r="BF1637" s="62" t="str">
        <f t="shared" si="538"/>
        <v/>
      </c>
      <c r="BG1637" s="62"/>
      <c r="BH1637" s="62" t="str">
        <f t="shared" si="539"/>
        <v/>
      </c>
      <c r="BI1637" s="62" t="str">
        <f t="shared" si="540"/>
        <v/>
      </c>
      <c r="BJ1637" s="114"/>
      <c r="BK1637" s="62" t="str">
        <f t="shared" si="541"/>
        <v/>
      </c>
      <c r="BL1637" s="62" t="str">
        <f t="shared" si="542"/>
        <v/>
      </c>
      <c r="BM1637" s="62" t="str">
        <f t="shared" si="543"/>
        <v/>
      </c>
      <c r="BN1637" s="62" t="str">
        <f t="shared" si="544"/>
        <v/>
      </c>
      <c r="BO1637" s="62" t="str">
        <f t="shared" si="545"/>
        <v/>
      </c>
      <c r="BP1637" s="62" t="str">
        <f t="shared" si="546"/>
        <v/>
      </c>
      <c r="BQ1637" s="96"/>
      <c r="BR1637" s="96"/>
      <c r="BS1637" s="96"/>
      <c r="BT1637" s="96"/>
      <c r="BU1637" s="96"/>
      <c r="BV1637" s="96"/>
      <c r="BW1637" s="96"/>
      <c r="BX1637" s="96"/>
      <c r="BY1637" s="96"/>
      <c r="BZ1637" s="96"/>
      <c r="CA1637" s="96"/>
      <c r="CB1637" s="96"/>
      <c r="CC1637" s="96"/>
      <c r="CD1637" s="96"/>
      <c r="CE1637" s="96"/>
      <c r="CF1637" s="96"/>
      <c r="CG1637" s="96"/>
      <c r="CH1637" s="96"/>
      <c r="CI1637" s="96"/>
      <c r="CJ1637" s="96"/>
      <c r="CK1637" s="96"/>
      <c r="CL1637" s="96"/>
      <c r="CM1637" s="96"/>
      <c r="CN1637" s="96"/>
      <c r="CO1637" s="96"/>
      <c r="CP1637" s="96"/>
      <c r="CQ1637" s="96"/>
      <c r="CR1637" s="96"/>
      <c r="CS1637" s="96"/>
    </row>
    <row r="1638" spans="1:97" ht="18.75" customHeight="1" x14ac:dyDescent="0.2">
      <c r="A1638" s="3">
        <f t="shared" si="547"/>
        <v>1626</v>
      </c>
      <c r="B1638" s="263"/>
      <c r="C1638" s="263"/>
      <c r="D1638" s="263"/>
      <c r="E1638" s="259"/>
      <c r="F1638" s="259"/>
      <c r="G1638" s="43"/>
      <c r="H1638" s="264"/>
      <c r="I1638" s="261"/>
      <c r="J1638" s="106"/>
      <c r="K1638" s="247"/>
      <c r="L1638" s="247"/>
      <c r="M1638" s="247"/>
      <c r="N1638" s="248" t="str">
        <f>IF(AND(K1638&lt;&gt;"",L1638&lt;&gt;"",J1638&lt;&gt;""),ROUND(MIN(IF(OR(J1638="OZZ",J1638="ZZ"),5000,17300),TRUNC(0.75*(SUMIF($D$12:$D1638,$D1638,K$12:K1638)+SUMIF($D$12:$D1638,$D1638,L$12:L1638)),2)) - SUMIF($D$12:$D1637,$D1638,N$12:N1637),2),"")</f>
        <v/>
      </c>
      <c r="O1638" s="249" t="str">
        <f>IF(AND(K1638&lt;&gt;"",L1638&lt;&gt;"",M1638&lt;&gt;"",J1638&lt;&gt;"",AH1638&lt;&gt;""),IF(OR(J1638="OZZ",J1638="ZZ"),ROUND(0-SUMIF($D$12:$D1637,$D1638,O$12:O1637),2),IF(M1638=0,0,ROUND(MIN(MIN(17300,TRUNC(0.75*(SUMIF($D$12:$D$2012,$D1638,K$12:K$2012)+SUMIF($D$12:$D$2012,$D1638,L$12:L$2012)),2)+SUMIF($D$12:$D1638,$D1638,AH$12:AH1638))-SUMIF($D$12:$D1637,$D1638,O$12:O1637)-SUMIF($D$12:$D$2012,$D1638,N$12:N$2012),AH1638),2))),"")</f>
        <v/>
      </c>
      <c r="P1638" s="250" t="str">
        <f>IF(J1638&lt;&gt;"",1000 - SUMIF($D$12:$D1637,$D1638,P$12:P1637),"")</f>
        <v/>
      </c>
      <c r="Q1638" s="106"/>
      <c r="R1638" s="247"/>
      <c r="S1638" s="247"/>
      <c r="T1638" s="247"/>
      <c r="U1638" s="248" t="str">
        <f>IF(AND(R1638&lt;&gt;"",S1638&lt;&gt;"",Q1638&lt;&gt;""),ROUND(MIN(IF(OR(Q1638="OZZ",Q1638="ZZ"),5000,17300),TRUNC(0.75*(SUMIF($D$12:$D1638,$D1638,R$12:R1638)+SUMIF($D$12:$D1638,$D1638,S$12:S1638)),2)) - SUMIF($D$12:$D1637,$D1638,U$12:U1637),2),"")</f>
        <v/>
      </c>
      <c r="V1638" s="248" t="str">
        <f>IF(AND(R1638&lt;&gt;"",S1638&lt;&gt;"",T1638&lt;&gt;"",Q1638&lt;&gt;"",AL1638&lt;&gt;""),IF(OR(Q1638="OZZ",Q1638="ZZ"),ROUND(0-SUMIF($D$12:$D1637,$D1638,V$12:V1637),2),IF(T1638=0,0,ROUND(MIN(MIN(17300,TRUNC(0.75*(SUMIF($D$12:$D$2012,$D1638,R$12:R$2012)+SUMIF($D$12:$D$2012,$D1638,S$12:S$2012)),2)+SUMIF($D$12:$D1638,$D1638,AL$12:AL1638))-SUMIF($D$12:$D1637,$D1638,V$12:V1637)-SUMIF($D$12:$D$2012,$D1638,U$12:U$2012),AL1638),2))),"")</f>
        <v/>
      </c>
      <c r="W1638" s="250" t="str">
        <f>IF(Q1638&lt;&gt;"",1000 - SUMIF($D$12:$D1637,$D1638,W$12:W1637),"")</f>
        <v/>
      </c>
      <c r="X1638" s="106"/>
      <c r="Y1638" s="247"/>
      <c r="Z1638" s="247"/>
      <c r="AA1638" s="247"/>
      <c r="AB1638" s="248" t="str">
        <f>IF(AND(Y1638&lt;&gt;"",Z1638&lt;&gt;"",X1638&lt;&gt;""),ROUND(MIN(IF(OR(X1638="OZZ",X1638="ZZ"),5000,17300),TRUNC(0.75*(SUMIF($D$12:$D1638,$D1638,Y$12:Y1638)+SUMIF($D$12:$D1638,$D1638,Z$12:Z1638)),2)) - SUMIF($D$12:$D1637,$D1638,AB$12:AB1637),2),"")</f>
        <v/>
      </c>
      <c r="AC1638" s="251" t="str">
        <f>IF(AND(Y1638&lt;&gt;"",Z1638&lt;&gt;"",AA1638&lt;&gt;"",X1638&lt;&gt;"",AP1638&lt;&gt;""),IF(OR(X1638="OZZ",X1638="ZZ"),ROUND(0-SUMIF($D$12:$D1637,$D1638,AC$12:AC1637),2),IF(AA1638=0,0,ROUND(MIN(MIN(17300,TRUNC(0.75*(SUMIF($D$12:$D$2012,$D1638,Y$12:Y$2012)+SUMIF($D$12:$D$2012,$D1638,Z$12:Z$2012)),2)+SUMIF($D$12:$D1638,$D1638,AP$12:AP1638))-SUMIF($D$12:$D1637,$D1638,AC$12:AC1637)-SUMIF($D$12:$D$2012,$D1638,AB$12:AB$2012),AP1638),2))),"")</f>
        <v/>
      </c>
      <c r="AD1638" s="250" t="str">
        <f>IF(X1638&lt;&gt;"",1000 - SUMIF($D$12:$D1637,$D1638,AD$12:AD1637),"")</f>
        <v/>
      </c>
      <c r="AE1638" s="252"/>
      <c r="AF1638" s="253"/>
      <c r="AG1638" s="254"/>
      <c r="AH1638" s="255" t="str">
        <f t="shared" si="527"/>
        <v/>
      </c>
      <c r="AI1638" s="256"/>
      <c r="AJ1638" s="253"/>
      <c r="AK1638" s="254"/>
      <c r="AL1638" s="255" t="str">
        <f t="shared" si="528"/>
        <v/>
      </c>
      <c r="AM1638" s="256"/>
      <c r="AN1638" s="253"/>
      <c r="AO1638" s="254"/>
      <c r="AP1638" s="255" t="str">
        <f t="shared" si="529"/>
        <v/>
      </c>
      <c r="AQ1638" s="68"/>
      <c r="AR1638" s="68"/>
      <c r="AS1638" s="115"/>
      <c r="AT1638" s="68"/>
      <c r="AU1638" s="113" t="str">
        <f>IF(D1638&lt;&gt; "", IF(COUNTIF($D$12:$D1638,$D1638)&gt;1,0,IF(SUM(N1638,U1638,AB1638)&gt;0,IF(AND(X1638="",OR(Q1638&lt;&gt;"",J1638&lt;&gt;"")),IF(Q1638&lt;&gt;"",Q1638,IF(J1638&lt;&gt;"",J1638,0)),IF(AND(Q1638&lt;&gt;"",J1638&lt;&gt;"",Q1638=J1638),Q1638,X1638)),0)),"")</f>
        <v/>
      </c>
      <c r="AV1638" s="113" t="str">
        <f>IF(D1638&lt;&gt;"",IF(COUNTIF($D$12:$D1638,$D1638)&gt;1,0,IF(SUM(O1638,V1638,AC1638)&gt;0,IF(AND(X1638="",OR(Q1638&lt;&gt;"",J1638&lt;&gt;"")),IF(Q1638&lt;&gt;"",Q1638,IF(J1638&lt;&gt;"",J1638,0)),IF(AND(Q1638&lt;&gt;"",J1638&lt;&gt;"",Q1638=J1638),Q1638,X1638)),0)),"")</f>
        <v/>
      </c>
      <c r="AW1638" s="113" t="str">
        <f>IF(D1638&lt;&gt;"",IF(COUNTIF($D$12:$D1638,$D1638)&gt;1,0,IF(SUM(P1638,W1638,AD1638)&gt;0,IF(AND(X1638="",OR(Q1638&lt;&gt;"",J1638&lt;&gt;"")),IF(Q1638&lt;&gt;"",Q1638,IF(J1638&lt;&gt;"",J1638,0)),IF(AND(Q1638&lt;&gt;"",J1638&lt;&gt;"",Q1638=J1638),Q1638,X1638)),0)),"")</f>
        <v/>
      </c>
      <c r="AX1638" s="68" t="str">
        <f t="shared" si="530"/>
        <v/>
      </c>
      <c r="AY1638" s="68" t="str">
        <f t="shared" si="531"/>
        <v/>
      </c>
      <c r="AZ1638" s="68" t="str">
        <f t="shared" si="532"/>
        <v/>
      </c>
      <c r="BA1638" s="68" t="str">
        <f t="shared" si="533"/>
        <v/>
      </c>
      <c r="BB1638" s="68" t="str">
        <f t="shared" si="534"/>
        <v/>
      </c>
      <c r="BC1638" s="68" t="str">
        <f t="shared" si="535"/>
        <v/>
      </c>
      <c r="BD1638" s="68" t="str">
        <f t="shared" si="536"/>
        <v/>
      </c>
      <c r="BE1638" s="62" t="str">
        <f t="shared" si="537"/>
        <v/>
      </c>
      <c r="BF1638" s="62" t="str">
        <f t="shared" si="538"/>
        <v/>
      </c>
      <c r="BG1638" s="62"/>
      <c r="BH1638" s="62" t="str">
        <f t="shared" si="539"/>
        <v/>
      </c>
      <c r="BI1638" s="62" t="str">
        <f t="shared" si="540"/>
        <v/>
      </c>
      <c r="BJ1638" s="114"/>
      <c r="BK1638" s="62" t="str">
        <f t="shared" si="541"/>
        <v/>
      </c>
      <c r="BL1638" s="62" t="str">
        <f t="shared" si="542"/>
        <v/>
      </c>
      <c r="BM1638" s="62" t="str">
        <f t="shared" si="543"/>
        <v/>
      </c>
      <c r="BN1638" s="62" t="str">
        <f t="shared" si="544"/>
        <v/>
      </c>
      <c r="BO1638" s="62" t="str">
        <f t="shared" si="545"/>
        <v/>
      </c>
      <c r="BP1638" s="62" t="str">
        <f t="shared" si="546"/>
        <v/>
      </c>
      <c r="BQ1638" s="96"/>
      <c r="BR1638" s="96"/>
      <c r="BS1638" s="96"/>
      <c r="BT1638" s="96"/>
      <c r="BU1638" s="96"/>
      <c r="BV1638" s="96"/>
      <c r="BW1638" s="96"/>
      <c r="BX1638" s="96"/>
      <c r="BY1638" s="96"/>
      <c r="BZ1638" s="96"/>
      <c r="CA1638" s="96"/>
      <c r="CB1638" s="96"/>
      <c r="CC1638" s="96"/>
      <c r="CD1638" s="96"/>
      <c r="CE1638" s="96"/>
      <c r="CF1638" s="96"/>
      <c r="CG1638" s="96"/>
      <c r="CH1638" s="96"/>
      <c r="CI1638" s="96"/>
      <c r="CJ1638" s="96"/>
      <c r="CK1638" s="96"/>
      <c r="CL1638" s="96"/>
      <c r="CM1638" s="96"/>
      <c r="CN1638" s="96"/>
      <c r="CO1638" s="96"/>
      <c r="CP1638" s="96"/>
      <c r="CQ1638" s="96"/>
      <c r="CR1638" s="96"/>
      <c r="CS1638" s="96"/>
    </row>
    <row r="1639" spans="1:97" ht="18.75" customHeight="1" x14ac:dyDescent="0.2">
      <c r="A1639" s="3">
        <f t="shared" si="547"/>
        <v>1627</v>
      </c>
      <c r="B1639" s="263"/>
      <c r="C1639" s="263"/>
      <c r="D1639" s="263"/>
      <c r="E1639" s="259"/>
      <c r="F1639" s="259"/>
      <c r="G1639" s="43"/>
      <c r="H1639" s="264"/>
      <c r="I1639" s="261"/>
      <c r="J1639" s="106"/>
      <c r="K1639" s="247"/>
      <c r="L1639" s="247"/>
      <c r="M1639" s="247"/>
      <c r="N1639" s="248" t="str">
        <f>IF(AND(K1639&lt;&gt;"",L1639&lt;&gt;"",J1639&lt;&gt;""),ROUND(MIN(IF(OR(J1639="OZZ",J1639="ZZ"),5000,17300),TRUNC(0.75*(SUMIF($D$12:$D1639,$D1639,K$12:K1639)+SUMIF($D$12:$D1639,$D1639,L$12:L1639)),2)) - SUMIF($D$12:$D1638,$D1639,N$12:N1638),2),"")</f>
        <v/>
      </c>
      <c r="O1639" s="249" t="str">
        <f>IF(AND(K1639&lt;&gt;"",L1639&lt;&gt;"",M1639&lt;&gt;"",J1639&lt;&gt;"",AH1639&lt;&gt;""),IF(OR(J1639="OZZ",J1639="ZZ"),ROUND(0-SUMIF($D$12:$D1638,$D1639,O$12:O1638),2),IF(M1639=0,0,ROUND(MIN(MIN(17300,TRUNC(0.75*(SUMIF($D$12:$D$2012,$D1639,K$12:K$2012)+SUMIF($D$12:$D$2012,$D1639,L$12:L$2012)),2)+SUMIF($D$12:$D1639,$D1639,AH$12:AH1639))-SUMIF($D$12:$D1638,$D1639,O$12:O1638)-SUMIF($D$12:$D$2012,$D1639,N$12:N$2012),AH1639),2))),"")</f>
        <v/>
      </c>
      <c r="P1639" s="250" t="str">
        <f>IF(J1639&lt;&gt;"",1000 - SUMIF($D$12:$D1638,$D1639,P$12:P1638),"")</f>
        <v/>
      </c>
      <c r="Q1639" s="106"/>
      <c r="R1639" s="247"/>
      <c r="S1639" s="247"/>
      <c r="T1639" s="247"/>
      <c r="U1639" s="248" t="str">
        <f>IF(AND(R1639&lt;&gt;"",S1639&lt;&gt;"",Q1639&lt;&gt;""),ROUND(MIN(IF(OR(Q1639="OZZ",Q1639="ZZ"),5000,17300),TRUNC(0.75*(SUMIF($D$12:$D1639,$D1639,R$12:R1639)+SUMIF($D$12:$D1639,$D1639,S$12:S1639)),2)) - SUMIF($D$12:$D1638,$D1639,U$12:U1638),2),"")</f>
        <v/>
      </c>
      <c r="V1639" s="248" t="str">
        <f>IF(AND(R1639&lt;&gt;"",S1639&lt;&gt;"",T1639&lt;&gt;"",Q1639&lt;&gt;"",AL1639&lt;&gt;""),IF(OR(Q1639="OZZ",Q1639="ZZ"),ROUND(0-SUMIF($D$12:$D1638,$D1639,V$12:V1638),2),IF(T1639=0,0,ROUND(MIN(MIN(17300,TRUNC(0.75*(SUMIF($D$12:$D$2012,$D1639,R$12:R$2012)+SUMIF($D$12:$D$2012,$D1639,S$12:S$2012)),2)+SUMIF($D$12:$D1639,$D1639,AL$12:AL1639))-SUMIF($D$12:$D1638,$D1639,V$12:V1638)-SUMIF($D$12:$D$2012,$D1639,U$12:U$2012),AL1639),2))),"")</f>
        <v/>
      </c>
      <c r="W1639" s="250" t="str">
        <f>IF(Q1639&lt;&gt;"",1000 - SUMIF($D$12:$D1638,$D1639,W$12:W1638),"")</f>
        <v/>
      </c>
      <c r="X1639" s="106"/>
      <c r="Y1639" s="247"/>
      <c r="Z1639" s="247"/>
      <c r="AA1639" s="247"/>
      <c r="AB1639" s="248" t="str">
        <f>IF(AND(Y1639&lt;&gt;"",Z1639&lt;&gt;"",X1639&lt;&gt;""),ROUND(MIN(IF(OR(X1639="OZZ",X1639="ZZ"),5000,17300),TRUNC(0.75*(SUMIF($D$12:$D1639,$D1639,Y$12:Y1639)+SUMIF($D$12:$D1639,$D1639,Z$12:Z1639)),2)) - SUMIF($D$12:$D1638,$D1639,AB$12:AB1638),2),"")</f>
        <v/>
      </c>
      <c r="AC1639" s="251" t="str">
        <f>IF(AND(Y1639&lt;&gt;"",Z1639&lt;&gt;"",AA1639&lt;&gt;"",X1639&lt;&gt;"",AP1639&lt;&gt;""),IF(OR(X1639="OZZ",X1639="ZZ"),ROUND(0-SUMIF($D$12:$D1638,$D1639,AC$12:AC1638),2),IF(AA1639=0,0,ROUND(MIN(MIN(17300,TRUNC(0.75*(SUMIF($D$12:$D$2012,$D1639,Y$12:Y$2012)+SUMIF($D$12:$D$2012,$D1639,Z$12:Z$2012)),2)+SUMIF($D$12:$D1639,$D1639,AP$12:AP1639))-SUMIF($D$12:$D1638,$D1639,AC$12:AC1638)-SUMIF($D$12:$D$2012,$D1639,AB$12:AB$2012),AP1639),2))),"")</f>
        <v/>
      </c>
      <c r="AD1639" s="250" t="str">
        <f>IF(X1639&lt;&gt;"",1000 - SUMIF($D$12:$D1638,$D1639,AD$12:AD1638),"")</f>
        <v/>
      </c>
      <c r="AE1639" s="252"/>
      <c r="AF1639" s="253"/>
      <c r="AG1639" s="254"/>
      <c r="AH1639" s="255" t="str">
        <f t="shared" si="527"/>
        <v/>
      </c>
      <c r="AI1639" s="256"/>
      <c r="AJ1639" s="253"/>
      <c r="AK1639" s="254"/>
      <c r="AL1639" s="255" t="str">
        <f t="shared" si="528"/>
        <v/>
      </c>
      <c r="AM1639" s="256"/>
      <c r="AN1639" s="253"/>
      <c r="AO1639" s="254"/>
      <c r="AP1639" s="255" t="str">
        <f t="shared" si="529"/>
        <v/>
      </c>
      <c r="AQ1639" s="68"/>
      <c r="AR1639" s="68"/>
      <c r="AS1639" s="115"/>
      <c r="AT1639" s="68"/>
      <c r="AU1639" s="113" t="str">
        <f>IF(D1639&lt;&gt; "", IF(COUNTIF($D$12:$D1639,$D1639)&gt;1,0,IF(SUM(N1639,U1639,AB1639)&gt;0,IF(AND(X1639="",OR(Q1639&lt;&gt;"",J1639&lt;&gt;"")),IF(Q1639&lt;&gt;"",Q1639,IF(J1639&lt;&gt;"",J1639,0)),IF(AND(Q1639&lt;&gt;"",J1639&lt;&gt;"",Q1639=J1639),Q1639,X1639)),0)),"")</f>
        <v/>
      </c>
      <c r="AV1639" s="113" t="str">
        <f>IF(D1639&lt;&gt;"",IF(COUNTIF($D$12:$D1639,$D1639)&gt;1,0,IF(SUM(O1639,V1639,AC1639)&gt;0,IF(AND(X1639="",OR(Q1639&lt;&gt;"",J1639&lt;&gt;"")),IF(Q1639&lt;&gt;"",Q1639,IF(J1639&lt;&gt;"",J1639,0)),IF(AND(Q1639&lt;&gt;"",J1639&lt;&gt;"",Q1639=J1639),Q1639,X1639)),0)),"")</f>
        <v/>
      </c>
      <c r="AW1639" s="113" t="str">
        <f>IF(D1639&lt;&gt;"",IF(COUNTIF($D$12:$D1639,$D1639)&gt;1,0,IF(SUM(P1639,W1639,AD1639)&gt;0,IF(AND(X1639="",OR(Q1639&lt;&gt;"",J1639&lt;&gt;"")),IF(Q1639&lt;&gt;"",Q1639,IF(J1639&lt;&gt;"",J1639,0)),IF(AND(Q1639&lt;&gt;"",J1639&lt;&gt;"",Q1639=J1639),Q1639,X1639)),0)),"")</f>
        <v/>
      </c>
      <c r="AX1639" s="68" t="str">
        <f t="shared" si="530"/>
        <v/>
      </c>
      <c r="AY1639" s="68" t="str">
        <f t="shared" si="531"/>
        <v/>
      </c>
      <c r="AZ1639" s="68" t="str">
        <f t="shared" si="532"/>
        <v/>
      </c>
      <c r="BA1639" s="68" t="str">
        <f t="shared" si="533"/>
        <v/>
      </c>
      <c r="BB1639" s="68" t="str">
        <f t="shared" si="534"/>
        <v/>
      </c>
      <c r="BC1639" s="68" t="str">
        <f t="shared" si="535"/>
        <v/>
      </c>
      <c r="BD1639" s="68" t="str">
        <f t="shared" si="536"/>
        <v/>
      </c>
      <c r="BE1639" s="62" t="str">
        <f t="shared" si="537"/>
        <v/>
      </c>
      <c r="BF1639" s="62" t="str">
        <f t="shared" si="538"/>
        <v/>
      </c>
      <c r="BG1639" s="62"/>
      <c r="BH1639" s="62" t="str">
        <f t="shared" si="539"/>
        <v/>
      </c>
      <c r="BI1639" s="62" t="str">
        <f t="shared" si="540"/>
        <v/>
      </c>
      <c r="BJ1639" s="114"/>
      <c r="BK1639" s="62" t="str">
        <f t="shared" si="541"/>
        <v/>
      </c>
      <c r="BL1639" s="62" t="str">
        <f t="shared" si="542"/>
        <v/>
      </c>
      <c r="BM1639" s="62" t="str">
        <f t="shared" si="543"/>
        <v/>
      </c>
      <c r="BN1639" s="62" t="str">
        <f t="shared" si="544"/>
        <v/>
      </c>
      <c r="BO1639" s="62" t="str">
        <f t="shared" si="545"/>
        <v/>
      </c>
      <c r="BP1639" s="62" t="str">
        <f t="shared" si="546"/>
        <v/>
      </c>
      <c r="BQ1639" s="96"/>
      <c r="BR1639" s="96"/>
      <c r="BS1639" s="96"/>
      <c r="BT1639" s="96"/>
      <c r="BU1639" s="96"/>
      <c r="BV1639" s="96"/>
      <c r="BW1639" s="96"/>
      <c r="BX1639" s="96"/>
      <c r="BY1639" s="96"/>
      <c r="BZ1639" s="96"/>
      <c r="CA1639" s="96"/>
      <c r="CB1639" s="96"/>
      <c r="CC1639" s="96"/>
      <c r="CD1639" s="96"/>
      <c r="CE1639" s="96"/>
      <c r="CF1639" s="96"/>
      <c r="CG1639" s="96"/>
      <c r="CH1639" s="96"/>
      <c r="CI1639" s="96"/>
      <c r="CJ1639" s="96"/>
      <c r="CK1639" s="96"/>
      <c r="CL1639" s="96"/>
      <c r="CM1639" s="96"/>
      <c r="CN1639" s="96"/>
      <c r="CO1639" s="96"/>
      <c r="CP1639" s="96"/>
      <c r="CQ1639" s="96"/>
      <c r="CR1639" s="96"/>
      <c r="CS1639" s="96"/>
    </row>
    <row r="1640" spans="1:97" ht="18.75" customHeight="1" x14ac:dyDescent="0.2">
      <c r="A1640" s="3">
        <f t="shared" si="547"/>
        <v>1628</v>
      </c>
      <c r="B1640" s="263"/>
      <c r="C1640" s="263"/>
      <c r="D1640" s="263"/>
      <c r="E1640" s="259"/>
      <c r="F1640" s="259"/>
      <c r="G1640" s="43"/>
      <c r="H1640" s="264"/>
      <c r="I1640" s="261"/>
      <c r="J1640" s="106"/>
      <c r="K1640" s="247"/>
      <c r="L1640" s="247"/>
      <c r="M1640" s="247"/>
      <c r="N1640" s="248" t="str">
        <f>IF(AND(K1640&lt;&gt;"",L1640&lt;&gt;"",J1640&lt;&gt;""),ROUND(MIN(IF(OR(J1640="OZZ",J1640="ZZ"),5000,17300),TRUNC(0.75*(SUMIF($D$12:$D1640,$D1640,K$12:K1640)+SUMIF($D$12:$D1640,$D1640,L$12:L1640)),2)) - SUMIF($D$12:$D1639,$D1640,N$12:N1639),2),"")</f>
        <v/>
      </c>
      <c r="O1640" s="249" t="str">
        <f>IF(AND(K1640&lt;&gt;"",L1640&lt;&gt;"",M1640&lt;&gt;"",J1640&lt;&gt;"",AH1640&lt;&gt;""),IF(OR(J1640="OZZ",J1640="ZZ"),ROUND(0-SUMIF($D$12:$D1639,$D1640,O$12:O1639),2),IF(M1640=0,0,ROUND(MIN(MIN(17300,TRUNC(0.75*(SUMIF($D$12:$D$2012,$D1640,K$12:K$2012)+SUMIF($D$12:$D$2012,$D1640,L$12:L$2012)),2)+SUMIF($D$12:$D1640,$D1640,AH$12:AH1640))-SUMIF($D$12:$D1639,$D1640,O$12:O1639)-SUMIF($D$12:$D$2012,$D1640,N$12:N$2012),AH1640),2))),"")</f>
        <v/>
      </c>
      <c r="P1640" s="250" t="str">
        <f>IF(J1640&lt;&gt;"",1000 - SUMIF($D$12:$D1639,$D1640,P$12:P1639),"")</f>
        <v/>
      </c>
      <c r="Q1640" s="106"/>
      <c r="R1640" s="247"/>
      <c r="S1640" s="247"/>
      <c r="T1640" s="247"/>
      <c r="U1640" s="248" t="str">
        <f>IF(AND(R1640&lt;&gt;"",S1640&lt;&gt;"",Q1640&lt;&gt;""),ROUND(MIN(IF(OR(Q1640="OZZ",Q1640="ZZ"),5000,17300),TRUNC(0.75*(SUMIF($D$12:$D1640,$D1640,R$12:R1640)+SUMIF($D$12:$D1640,$D1640,S$12:S1640)),2)) - SUMIF($D$12:$D1639,$D1640,U$12:U1639),2),"")</f>
        <v/>
      </c>
      <c r="V1640" s="248" t="str">
        <f>IF(AND(R1640&lt;&gt;"",S1640&lt;&gt;"",T1640&lt;&gt;"",Q1640&lt;&gt;"",AL1640&lt;&gt;""),IF(OR(Q1640="OZZ",Q1640="ZZ"),ROUND(0-SUMIF($D$12:$D1639,$D1640,V$12:V1639),2),IF(T1640=0,0,ROUND(MIN(MIN(17300,TRUNC(0.75*(SUMIF($D$12:$D$2012,$D1640,R$12:R$2012)+SUMIF($D$12:$D$2012,$D1640,S$12:S$2012)),2)+SUMIF($D$12:$D1640,$D1640,AL$12:AL1640))-SUMIF($D$12:$D1639,$D1640,V$12:V1639)-SUMIF($D$12:$D$2012,$D1640,U$12:U$2012),AL1640),2))),"")</f>
        <v/>
      </c>
      <c r="W1640" s="250" t="str">
        <f>IF(Q1640&lt;&gt;"",1000 - SUMIF($D$12:$D1639,$D1640,W$12:W1639),"")</f>
        <v/>
      </c>
      <c r="X1640" s="106"/>
      <c r="Y1640" s="247"/>
      <c r="Z1640" s="247"/>
      <c r="AA1640" s="247"/>
      <c r="AB1640" s="248" t="str">
        <f>IF(AND(Y1640&lt;&gt;"",Z1640&lt;&gt;"",X1640&lt;&gt;""),ROUND(MIN(IF(OR(X1640="OZZ",X1640="ZZ"),5000,17300),TRUNC(0.75*(SUMIF($D$12:$D1640,$D1640,Y$12:Y1640)+SUMIF($D$12:$D1640,$D1640,Z$12:Z1640)),2)) - SUMIF($D$12:$D1639,$D1640,AB$12:AB1639),2),"")</f>
        <v/>
      </c>
      <c r="AC1640" s="251" t="str">
        <f>IF(AND(Y1640&lt;&gt;"",Z1640&lt;&gt;"",AA1640&lt;&gt;"",X1640&lt;&gt;"",AP1640&lt;&gt;""),IF(OR(X1640="OZZ",X1640="ZZ"),ROUND(0-SUMIF($D$12:$D1639,$D1640,AC$12:AC1639),2),IF(AA1640=0,0,ROUND(MIN(MIN(17300,TRUNC(0.75*(SUMIF($D$12:$D$2012,$D1640,Y$12:Y$2012)+SUMIF($D$12:$D$2012,$D1640,Z$12:Z$2012)),2)+SUMIF($D$12:$D1640,$D1640,AP$12:AP1640))-SUMIF($D$12:$D1639,$D1640,AC$12:AC1639)-SUMIF($D$12:$D$2012,$D1640,AB$12:AB$2012),AP1640),2))),"")</f>
        <v/>
      </c>
      <c r="AD1640" s="250" t="str">
        <f>IF(X1640&lt;&gt;"",1000 - SUMIF($D$12:$D1639,$D1640,AD$12:AD1639),"")</f>
        <v/>
      </c>
      <c r="AE1640" s="252"/>
      <c r="AF1640" s="253"/>
      <c r="AG1640" s="254"/>
      <c r="AH1640" s="255" t="str">
        <f t="shared" si="527"/>
        <v/>
      </c>
      <c r="AI1640" s="256"/>
      <c r="AJ1640" s="253"/>
      <c r="AK1640" s="254"/>
      <c r="AL1640" s="255" t="str">
        <f t="shared" si="528"/>
        <v/>
      </c>
      <c r="AM1640" s="256"/>
      <c r="AN1640" s="253"/>
      <c r="AO1640" s="254"/>
      <c r="AP1640" s="255" t="str">
        <f t="shared" si="529"/>
        <v/>
      </c>
      <c r="AQ1640" s="68"/>
      <c r="AR1640" s="68"/>
      <c r="AS1640" s="115"/>
      <c r="AT1640" s="68"/>
      <c r="AU1640" s="113" t="str">
        <f>IF(D1640&lt;&gt; "", IF(COUNTIF($D$12:$D1640,$D1640)&gt;1,0,IF(SUM(N1640,U1640,AB1640)&gt;0,IF(AND(X1640="",OR(Q1640&lt;&gt;"",J1640&lt;&gt;"")),IF(Q1640&lt;&gt;"",Q1640,IF(J1640&lt;&gt;"",J1640,0)),IF(AND(Q1640&lt;&gt;"",J1640&lt;&gt;"",Q1640=J1640),Q1640,X1640)),0)),"")</f>
        <v/>
      </c>
      <c r="AV1640" s="113" t="str">
        <f>IF(D1640&lt;&gt;"",IF(COUNTIF($D$12:$D1640,$D1640)&gt;1,0,IF(SUM(O1640,V1640,AC1640)&gt;0,IF(AND(X1640="",OR(Q1640&lt;&gt;"",J1640&lt;&gt;"")),IF(Q1640&lt;&gt;"",Q1640,IF(J1640&lt;&gt;"",J1640,0)),IF(AND(Q1640&lt;&gt;"",J1640&lt;&gt;"",Q1640=J1640),Q1640,X1640)),0)),"")</f>
        <v/>
      </c>
      <c r="AW1640" s="113" t="str">
        <f>IF(D1640&lt;&gt;"",IF(COUNTIF($D$12:$D1640,$D1640)&gt;1,0,IF(SUM(P1640,W1640,AD1640)&gt;0,IF(AND(X1640="",OR(Q1640&lt;&gt;"",J1640&lt;&gt;"")),IF(Q1640&lt;&gt;"",Q1640,IF(J1640&lt;&gt;"",J1640,0)),IF(AND(Q1640&lt;&gt;"",J1640&lt;&gt;"",Q1640=J1640),Q1640,X1640)),0)),"")</f>
        <v/>
      </c>
      <c r="AX1640" s="68" t="str">
        <f t="shared" si="530"/>
        <v/>
      </c>
      <c r="AY1640" s="68" t="str">
        <f t="shared" si="531"/>
        <v/>
      </c>
      <c r="AZ1640" s="68" t="str">
        <f t="shared" si="532"/>
        <v/>
      </c>
      <c r="BA1640" s="68" t="str">
        <f t="shared" si="533"/>
        <v/>
      </c>
      <c r="BB1640" s="68" t="str">
        <f t="shared" si="534"/>
        <v/>
      </c>
      <c r="BC1640" s="68" t="str">
        <f t="shared" si="535"/>
        <v/>
      </c>
      <c r="BD1640" s="68" t="str">
        <f t="shared" si="536"/>
        <v/>
      </c>
      <c r="BE1640" s="62" t="str">
        <f t="shared" si="537"/>
        <v/>
      </c>
      <c r="BF1640" s="62" t="str">
        <f t="shared" si="538"/>
        <v/>
      </c>
      <c r="BG1640" s="62"/>
      <c r="BH1640" s="62" t="str">
        <f t="shared" si="539"/>
        <v/>
      </c>
      <c r="BI1640" s="62" t="str">
        <f t="shared" si="540"/>
        <v/>
      </c>
      <c r="BJ1640" s="114"/>
      <c r="BK1640" s="62" t="str">
        <f t="shared" si="541"/>
        <v/>
      </c>
      <c r="BL1640" s="62" t="str">
        <f t="shared" si="542"/>
        <v/>
      </c>
      <c r="BM1640" s="62" t="str">
        <f t="shared" si="543"/>
        <v/>
      </c>
      <c r="BN1640" s="62" t="str">
        <f t="shared" si="544"/>
        <v/>
      </c>
      <c r="BO1640" s="62" t="str">
        <f t="shared" si="545"/>
        <v/>
      </c>
      <c r="BP1640" s="62" t="str">
        <f t="shared" si="546"/>
        <v/>
      </c>
      <c r="BQ1640" s="96"/>
      <c r="BR1640" s="96"/>
      <c r="BS1640" s="96"/>
      <c r="BT1640" s="96"/>
      <c r="BU1640" s="96"/>
      <c r="BV1640" s="96"/>
      <c r="BW1640" s="96"/>
      <c r="BX1640" s="96"/>
      <c r="BY1640" s="96"/>
      <c r="BZ1640" s="96"/>
      <c r="CA1640" s="96"/>
      <c r="CB1640" s="96"/>
      <c r="CC1640" s="96"/>
      <c r="CD1640" s="96"/>
      <c r="CE1640" s="96"/>
      <c r="CF1640" s="96"/>
      <c r="CG1640" s="96"/>
      <c r="CH1640" s="96"/>
      <c r="CI1640" s="96"/>
      <c r="CJ1640" s="96"/>
      <c r="CK1640" s="96"/>
      <c r="CL1640" s="96"/>
      <c r="CM1640" s="96"/>
      <c r="CN1640" s="96"/>
      <c r="CO1640" s="96"/>
      <c r="CP1640" s="96"/>
      <c r="CQ1640" s="96"/>
      <c r="CR1640" s="96"/>
      <c r="CS1640" s="96"/>
    </row>
    <row r="1641" spans="1:97" ht="18.75" customHeight="1" x14ac:dyDescent="0.2">
      <c r="A1641" s="3">
        <f t="shared" si="547"/>
        <v>1629</v>
      </c>
      <c r="B1641" s="263"/>
      <c r="C1641" s="263"/>
      <c r="D1641" s="263"/>
      <c r="E1641" s="259"/>
      <c r="F1641" s="259"/>
      <c r="G1641" s="43"/>
      <c r="H1641" s="264"/>
      <c r="I1641" s="261"/>
      <c r="J1641" s="106"/>
      <c r="K1641" s="247"/>
      <c r="L1641" s="247"/>
      <c r="M1641" s="247"/>
      <c r="N1641" s="248" t="str">
        <f>IF(AND(K1641&lt;&gt;"",L1641&lt;&gt;"",J1641&lt;&gt;""),ROUND(MIN(IF(OR(J1641="OZZ",J1641="ZZ"),5000,17300),TRUNC(0.75*(SUMIF($D$12:$D1641,$D1641,K$12:K1641)+SUMIF($D$12:$D1641,$D1641,L$12:L1641)),2)) - SUMIF($D$12:$D1640,$D1641,N$12:N1640),2),"")</f>
        <v/>
      </c>
      <c r="O1641" s="249" t="str">
        <f>IF(AND(K1641&lt;&gt;"",L1641&lt;&gt;"",M1641&lt;&gt;"",J1641&lt;&gt;"",AH1641&lt;&gt;""),IF(OR(J1641="OZZ",J1641="ZZ"),ROUND(0-SUMIF($D$12:$D1640,$D1641,O$12:O1640),2),IF(M1641=0,0,ROUND(MIN(MIN(17300,TRUNC(0.75*(SUMIF($D$12:$D$2012,$D1641,K$12:K$2012)+SUMIF($D$12:$D$2012,$D1641,L$12:L$2012)),2)+SUMIF($D$12:$D1641,$D1641,AH$12:AH1641))-SUMIF($D$12:$D1640,$D1641,O$12:O1640)-SUMIF($D$12:$D$2012,$D1641,N$12:N$2012),AH1641),2))),"")</f>
        <v/>
      </c>
      <c r="P1641" s="250" t="str">
        <f>IF(J1641&lt;&gt;"",1000 - SUMIF($D$12:$D1640,$D1641,P$12:P1640),"")</f>
        <v/>
      </c>
      <c r="Q1641" s="106"/>
      <c r="R1641" s="247"/>
      <c r="S1641" s="247"/>
      <c r="T1641" s="247"/>
      <c r="U1641" s="248" t="str">
        <f>IF(AND(R1641&lt;&gt;"",S1641&lt;&gt;"",Q1641&lt;&gt;""),ROUND(MIN(IF(OR(Q1641="OZZ",Q1641="ZZ"),5000,17300),TRUNC(0.75*(SUMIF($D$12:$D1641,$D1641,R$12:R1641)+SUMIF($D$12:$D1641,$D1641,S$12:S1641)),2)) - SUMIF($D$12:$D1640,$D1641,U$12:U1640),2),"")</f>
        <v/>
      </c>
      <c r="V1641" s="248" t="str">
        <f>IF(AND(R1641&lt;&gt;"",S1641&lt;&gt;"",T1641&lt;&gt;"",Q1641&lt;&gt;"",AL1641&lt;&gt;""),IF(OR(Q1641="OZZ",Q1641="ZZ"),ROUND(0-SUMIF($D$12:$D1640,$D1641,V$12:V1640),2),IF(T1641=0,0,ROUND(MIN(MIN(17300,TRUNC(0.75*(SUMIF($D$12:$D$2012,$D1641,R$12:R$2012)+SUMIF($D$12:$D$2012,$D1641,S$12:S$2012)),2)+SUMIF($D$12:$D1641,$D1641,AL$12:AL1641))-SUMIF($D$12:$D1640,$D1641,V$12:V1640)-SUMIF($D$12:$D$2012,$D1641,U$12:U$2012),AL1641),2))),"")</f>
        <v/>
      </c>
      <c r="W1641" s="250" t="str">
        <f>IF(Q1641&lt;&gt;"",1000 - SUMIF($D$12:$D1640,$D1641,W$12:W1640),"")</f>
        <v/>
      </c>
      <c r="X1641" s="106"/>
      <c r="Y1641" s="247"/>
      <c r="Z1641" s="247"/>
      <c r="AA1641" s="247"/>
      <c r="AB1641" s="248" t="str">
        <f>IF(AND(Y1641&lt;&gt;"",Z1641&lt;&gt;"",X1641&lt;&gt;""),ROUND(MIN(IF(OR(X1641="OZZ",X1641="ZZ"),5000,17300),TRUNC(0.75*(SUMIF($D$12:$D1641,$D1641,Y$12:Y1641)+SUMIF($D$12:$D1641,$D1641,Z$12:Z1641)),2)) - SUMIF($D$12:$D1640,$D1641,AB$12:AB1640),2),"")</f>
        <v/>
      </c>
      <c r="AC1641" s="251" t="str">
        <f>IF(AND(Y1641&lt;&gt;"",Z1641&lt;&gt;"",AA1641&lt;&gt;"",X1641&lt;&gt;"",AP1641&lt;&gt;""),IF(OR(X1641="OZZ",X1641="ZZ"),ROUND(0-SUMIF($D$12:$D1640,$D1641,AC$12:AC1640),2),IF(AA1641=0,0,ROUND(MIN(MIN(17300,TRUNC(0.75*(SUMIF($D$12:$D$2012,$D1641,Y$12:Y$2012)+SUMIF($D$12:$D$2012,$D1641,Z$12:Z$2012)),2)+SUMIF($D$12:$D1641,$D1641,AP$12:AP1641))-SUMIF($D$12:$D1640,$D1641,AC$12:AC1640)-SUMIF($D$12:$D$2012,$D1641,AB$12:AB$2012),AP1641),2))),"")</f>
        <v/>
      </c>
      <c r="AD1641" s="250" t="str">
        <f>IF(X1641&lt;&gt;"",1000 - SUMIF($D$12:$D1640,$D1641,AD$12:AD1640),"")</f>
        <v/>
      </c>
      <c r="AE1641" s="252"/>
      <c r="AF1641" s="253"/>
      <c r="AG1641" s="254"/>
      <c r="AH1641" s="255" t="str">
        <f t="shared" ref="AH1641:AH1704" si="548">IF(K1641&lt;&gt;"",ROUND(AE1641,2)+ROUND(AF1641,2)+ROUND(AG1641,2),"")</f>
        <v/>
      </c>
      <c r="AI1641" s="256"/>
      <c r="AJ1641" s="253"/>
      <c r="AK1641" s="254"/>
      <c r="AL1641" s="255" t="str">
        <f t="shared" ref="AL1641:AL1704" si="549">IF(R1641&lt;&gt;"",ROUND(AI1641,2)+ROUND(AJ1641,2)+ROUND(AK1641,2),"")</f>
        <v/>
      </c>
      <c r="AM1641" s="256"/>
      <c r="AN1641" s="253"/>
      <c r="AO1641" s="254"/>
      <c r="AP1641" s="255" t="str">
        <f t="shared" si="529"/>
        <v/>
      </c>
      <c r="AQ1641" s="68"/>
      <c r="AR1641" s="68"/>
      <c r="AS1641" s="115"/>
      <c r="AT1641" s="68"/>
      <c r="AU1641" s="113" t="str">
        <f>IF(D1641&lt;&gt; "", IF(COUNTIF($D$12:$D1641,$D1641)&gt;1,0,IF(SUM(N1641,U1641,AB1641)&gt;0,IF(AND(X1641="",OR(Q1641&lt;&gt;"",J1641&lt;&gt;"")),IF(Q1641&lt;&gt;"",Q1641,IF(J1641&lt;&gt;"",J1641,0)),IF(AND(Q1641&lt;&gt;"",J1641&lt;&gt;"",Q1641=J1641),Q1641,X1641)),0)),"")</f>
        <v/>
      </c>
      <c r="AV1641" s="113" t="str">
        <f>IF(D1641&lt;&gt;"",IF(COUNTIF($D$12:$D1641,$D1641)&gt;1,0,IF(SUM(O1641,V1641,AC1641)&gt;0,IF(AND(X1641="",OR(Q1641&lt;&gt;"",J1641&lt;&gt;"")),IF(Q1641&lt;&gt;"",Q1641,IF(J1641&lt;&gt;"",J1641,0)),IF(AND(Q1641&lt;&gt;"",J1641&lt;&gt;"",Q1641=J1641),Q1641,X1641)),0)),"")</f>
        <v/>
      </c>
      <c r="AW1641" s="113" t="str">
        <f>IF(D1641&lt;&gt;"",IF(COUNTIF($D$12:$D1641,$D1641)&gt;1,0,IF(SUM(P1641,W1641,AD1641)&gt;0,IF(AND(X1641="",OR(Q1641&lt;&gt;"",J1641&lt;&gt;"")),IF(Q1641&lt;&gt;"",Q1641,IF(J1641&lt;&gt;"",J1641,0)),IF(AND(Q1641&lt;&gt;"",J1641&lt;&gt;"",Q1641=J1641),Q1641,X1641)),0)),"")</f>
        <v/>
      </c>
      <c r="AX1641" s="68" t="str">
        <f t="shared" si="530"/>
        <v/>
      </c>
      <c r="AY1641" s="68" t="str">
        <f t="shared" si="531"/>
        <v/>
      </c>
      <c r="AZ1641" s="68" t="str">
        <f t="shared" si="532"/>
        <v/>
      </c>
      <c r="BA1641" s="68" t="str">
        <f t="shared" si="533"/>
        <v/>
      </c>
      <c r="BB1641" s="68" t="str">
        <f t="shared" si="534"/>
        <v/>
      </c>
      <c r="BC1641" s="68" t="str">
        <f t="shared" si="535"/>
        <v/>
      </c>
      <c r="BD1641" s="68" t="str">
        <f t="shared" si="536"/>
        <v/>
      </c>
      <c r="BE1641" s="62" t="str">
        <f t="shared" si="537"/>
        <v/>
      </c>
      <c r="BF1641" s="62" t="str">
        <f t="shared" si="538"/>
        <v/>
      </c>
      <c r="BG1641" s="62"/>
      <c r="BH1641" s="62" t="str">
        <f t="shared" si="539"/>
        <v/>
      </c>
      <c r="BI1641" s="62" t="str">
        <f t="shared" si="540"/>
        <v/>
      </c>
      <c r="BJ1641" s="114"/>
      <c r="BK1641" s="62" t="str">
        <f t="shared" si="541"/>
        <v/>
      </c>
      <c r="BL1641" s="62" t="str">
        <f t="shared" si="542"/>
        <v/>
      </c>
      <c r="BM1641" s="62" t="str">
        <f t="shared" si="543"/>
        <v/>
      </c>
      <c r="BN1641" s="62" t="str">
        <f t="shared" si="544"/>
        <v/>
      </c>
      <c r="BO1641" s="62" t="str">
        <f t="shared" si="545"/>
        <v/>
      </c>
      <c r="BP1641" s="62" t="str">
        <f t="shared" si="546"/>
        <v/>
      </c>
      <c r="BQ1641" s="96"/>
      <c r="BR1641" s="96"/>
      <c r="BS1641" s="96"/>
      <c r="BT1641" s="96"/>
      <c r="BU1641" s="96"/>
      <c r="BV1641" s="96"/>
      <c r="BW1641" s="96"/>
      <c r="BX1641" s="96"/>
      <c r="BY1641" s="96"/>
      <c r="BZ1641" s="96"/>
      <c r="CA1641" s="96"/>
      <c r="CB1641" s="96"/>
      <c r="CC1641" s="96"/>
      <c r="CD1641" s="96"/>
      <c r="CE1641" s="96"/>
      <c r="CF1641" s="96"/>
      <c r="CG1641" s="96"/>
      <c r="CH1641" s="96"/>
      <c r="CI1641" s="96"/>
      <c r="CJ1641" s="96"/>
      <c r="CK1641" s="96"/>
      <c r="CL1641" s="96"/>
      <c r="CM1641" s="96"/>
      <c r="CN1641" s="96"/>
      <c r="CO1641" s="96"/>
      <c r="CP1641" s="96"/>
      <c r="CQ1641" s="96"/>
      <c r="CR1641" s="96"/>
      <c r="CS1641" s="96"/>
    </row>
    <row r="1642" spans="1:97" ht="18.75" customHeight="1" x14ac:dyDescent="0.2">
      <c r="A1642" s="3">
        <f t="shared" si="547"/>
        <v>1630</v>
      </c>
      <c r="B1642" s="263"/>
      <c r="C1642" s="263"/>
      <c r="D1642" s="263"/>
      <c r="E1642" s="259"/>
      <c r="F1642" s="259"/>
      <c r="G1642" s="43"/>
      <c r="H1642" s="264"/>
      <c r="I1642" s="261"/>
      <c r="J1642" s="106"/>
      <c r="K1642" s="247"/>
      <c r="L1642" s="247"/>
      <c r="M1642" s="247"/>
      <c r="N1642" s="248" t="str">
        <f>IF(AND(K1642&lt;&gt;"",L1642&lt;&gt;"",J1642&lt;&gt;""),ROUND(MIN(IF(OR(J1642="OZZ",J1642="ZZ"),5000,17300),TRUNC(0.75*(SUMIF($D$12:$D1642,$D1642,K$12:K1642)+SUMIF($D$12:$D1642,$D1642,L$12:L1642)),2)) - SUMIF($D$12:$D1641,$D1642,N$12:N1641),2),"")</f>
        <v/>
      </c>
      <c r="O1642" s="249" t="str">
        <f>IF(AND(K1642&lt;&gt;"",L1642&lt;&gt;"",M1642&lt;&gt;"",J1642&lt;&gt;"",AH1642&lt;&gt;""),IF(OR(J1642="OZZ",J1642="ZZ"),ROUND(0-SUMIF($D$12:$D1641,$D1642,O$12:O1641),2),IF(M1642=0,0,ROUND(MIN(MIN(17300,TRUNC(0.75*(SUMIF($D$12:$D$2012,$D1642,K$12:K$2012)+SUMIF($D$12:$D$2012,$D1642,L$12:L$2012)),2)+SUMIF($D$12:$D1642,$D1642,AH$12:AH1642))-SUMIF($D$12:$D1641,$D1642,O$12:O1641)-SUMIF($D$12:$D$2012,$D1642,N$12:N$2012),AH1642),2))),"")</f>
        <v/>
      </c>
      <c r="P1642" s="250" t="str">
        <f>IF(J1642&lt;&gt;"",1000 - SUMIF($D$12:$D1641,$D1642,P$12:P1641),"")</f>
        <v/>
      </c>
      <c r="Q1642" s="106"/>
      <c r="R1642" s="247"/>
      <c r="S1642" s="247"/>
      <c r="T1642" s="247"/>
      <c r="U1642" s="248" t="str">
        <f>IF(AND(R1642&lt;&gt;"",S1642&lt;&gt;"",Q1642&lt;&gt;""),ROUND(MIN(IF(OR(Q1642="OZZ",Q1642="ZZ"),5000,17300),TRUNC(0.75*(SUMIF($D$12:$D1642,$D1642,R$12:R1642)+SUMIF($D$12:$D1642,$D1642,S$12:S1642)),2)) - SUMIF($D$12:$D1641,$D1642,U$12:U1641),2),"")</f>
        <v/>
      </c>
      <c r="V1642" s="248" t="str">
        <f>IF(AND(R1642&lt;&gt;"",S1642&lt;&gt;"",T1642&lt;&gt;"",Q1642&lt;&gt;"",AL1642&lt;&gt;""),IF(OR(Q1642="OZZ",Q1642="ZZ"),ROUND(0-SUMIF($D$12:$D1641,$D1642,V$12:V1641),2),IF(T1642=0,0,ROUND(MIN(MIN(17300,TRUNC(0.75*(SUMIF($D$12:$D$2012,$D1642,R$12:R$2012)+SUMIF($D$12:$D$2012,$D1642,S$12:S$2012)),2)+SUMIF($D$12:$D1642,$D1642,AL$12:AL1642))-SUMIF($D$12:$D1641,$D1642,V$12:V1641)-SUMIF($D$12:$D$2012,$D1642,U$12:U$2012),AL1642),2))),"")</f>
        <v/>
      </c>
      <c r="W1642" s="250" t="str">
        <f>IF(Q1642&lt;&gt;"",1000 - SUMIF($D$12:$D1641,$D1642,W$12:W1641),"")</f>
        <v/>
      </c>
      <c r="X1642" s="106"/>
      <c r="Y1642" s="247"/>
      <c r="Z1642" s="247"/>
      <c r="AA1642" s="247"/>
      <c r="AB1642" s="248" t="str">
        <f>IF(AND(Y1642&lt;&gt;"",Z1642&lt;&gt;"",X1642&lt;&gt;""),ROUND(MIN(IF(OR(X1642="OZZ",X1642="ZZ"),5000,17300),TRUNC(0.75*(SUMIF($D$12:$D1642,$D1642,Y$12:Y1642)+SUMIF($D$12:$D1642,$D1642,Z$12:Z1642)),2)) - SUMIF($D$12:$D1641,$D1642,AB$12:AB1641),2),"")</f>
        <v/>
      </c>
      <c r="AC1642" s="251" t="str">
        <f>IF(AND(Y1642&lt;&gt;"",Z1642&lt;&gt;"",AA1642&lt;&gt;"",X1642&lt;&gt;"",AP1642&lt;&gt;""),IF(OR(X1642="OZZ",X1642="ZZ"),ROUND(0-SUMIF($D$12:$D1641,$D1642,AC$12:AC1641),2),IF(AA1642=0,0,ROUND(MIN(MIN(17300,TRUNC(0.75*(SUMIF($D$12:$D$2012,$D1642,Y$12:Y$2012)+SUMIF($D$12:$D$2012,$D1642,Z$12:Z$2012)),2)+SUMIF($D$12:$D1642,$D1642,AP$12:AP1642))-SUMIF($D$12:$D1641,$D1642,AC$12:AC1641)-SUMIF($D$12:$D$2012,$D1642,AB$12:AB$2012),AP1642),2))),"")</f>
        <v/>
      </c>
      <c r="AD1642" s="250" t="str">
        <f>IF(X1642&lt;&gt;"",1000 - SUMIF($D$12:$D1641,$D1642,AD$12:AD1641),"")</f>
        <v/>
      </c>
      <c r="AE1642" s="252"/>
      <c r="AF1642" s="253"/>
      <c r="AG1642" s="254"/>
      <c r="AH1642" s="255" t="str">
        <f t="shared" si="548"/>
        <v/>
      </c>
      <c r="AI1642" s="256"/>
      <c r="AJ1642" s="253"/>
      <c r="AK1642" s="254"/>
      <c r="AL1642" s="255" t="str">
        <f t="shared" si="549"/>
        <v/>
      </c>
      <c r="AM1642" s="256"/>
      <c r="AN1642" s="253"/>
      <c r="AO1642" s="254"/>
      <c r="AP1642" s="255" t="str">
        <f t="shared" si="529"/>
        <v/>
      </c>
      <c r="AQ1642" s="68"/>
      <c r="AR1642" s="68"/>
      <c r="AS1642" s="115"/>
      <c r="AT1642" s="68"/>
      <c r="AU1642" s="113" t="str">
        <f>IF(D1642&lt;&gt; "", IF(COUNTIF($D$12:$D1642,$D1642)&gt;1,0,IF(SUM(N1642,U1642,AB1642)&gt;0,IF(AND(X1642="",OR(Q1642&lt;&gt;"",J1642&lt;&gt;"")),IF(Q1642&lt;&gt;"",Q1642,IF(J1642&lt;&gt;"",J1642,0)),IF(AND(Q1642&lt;&gt;"",J1642&lt;&gt;"",Q1642=J1642),Q1642,X1642)),0)),"")</f>
        <v/>
      </c>
      <c r="AV1642" s="113" t="str">
        <f>IF(D1642&lt;&gt;"",IF(COUNTIF($D$12:$D1642,$D1642)&gt;1,0,IF(SUM(O1642,V1642,AC1642)&gt;0,IF(AND(X1642="",OR(Q1642&lt;&gt;"",J1642&lt;&gt;"")),IF(Q1642&lt;&gt;"",Q1642,IF(J1642&lt;&gt;"",J1642,0)),IF(AND(Q1642&lt;&gt;"",J1642&lt;&gt;"",Q1642=J1642),Q1642,X1642)),0)),"")</f>
        <v/>
      </c>
      <c r="AW1642" s="113" t="str">
        <f>IF(D1642&lt;&gt;"",IF(COUNTIF($D$12:$D1642,$D1642)&gt;1,0,IF(SUM(P1642,W1642,AD1642)&gt;0,IF(AND(X1642="",OR(Q1642&lt;&gt;"",J1642&lt;&gt;"")),IF(Q1642&lt;&gt;"",Q1642,IF(J1642&lt;&gt;"",J1642,0)),IF(AND(Q1642&lt;&gt;"",J1642&lt;&gt;"",Q1642=J1642),Q1642,X1642)),0)),"")</f>
        <v/>
      </c>
      <c r="AX1642" s="68" t="str">
        <f t="shared" si="530"/>
        <v/>
      </c>
      <c r="AY1642" s="68" t="str">
        <f t="shared" si="531"/>
        <v/>
      </c>
      <c r="AZ1642" s="68" t="str">
        <f t="shared" si="532"/>
        <v/>
      </c>
      <c r="BA1642" s="68" t="str">
        <f t="shared" si="533"/>
        <v/>
      </c>
      <c r="BB1642" s="68" t="str">
        <f t="shared" si="534"/>
        <v/>
      </c>
      <c r="BC1642" s="68" t="str">
        <f t="shared" si="535"/>
        <v/>
      </c>
      <c r="BD1642" s="68" t="str">
        <f t="shared" si="536"/>
        <v/>
      </c>
      <c r="BE1642" s="62" t="str">
        <f t="shared" si="537"/>
        <v/>
      </c>
      <c r="BF1642" s="62" t="str">
        <f t="shared" si="538"/>
        <v/>
      </c>
      <c r="BG1642" s="62"/>
      <c r="BH1642" s="62" t="str">
        <f t="shared" si="539"/>
        <v/>
      </c>
      <c r="BI1642" s="62" t="str">
        <f t="shared" si="540"/>
        <v/>
      </c>
      <c r="BJ1642" s="114"/>
      <c r="BK1642" s="62" t="str">
        <f t="shared" si="541"/>
        <v/>
      </c>
      <c r="BL1642" s="62" t="str">
        <f t="shared" si="542"/>
        <v/>
      </c>
      <c r="BM1642" s="62" t="str">
        <f t="shared" si="543"/>
        <v/>
      </c>
      <c r="BN1642" s="62" t="str">
        <f t="shared" si="544"/>
        <v/>
      </c>
      <c r="BO1642" s="62" t="str">
        <f t="shared" si="545"/>
        <v/>
      </c>
      <c r="BP1642" s="62" t="str">
        <f t="shared" si="546"/>
        <v/>
      </c>
      <c r="BQ1642" s="96"/>
      <c r="BR1642" s="96"/>
      <c r="BS1642" s="96"/>
      <c r="BT1642" s="96"/>
      <c r="BU1642" s="96"/>
      <c r="BV1642" s="96"/>
      <c r="BW1642" s="96"/>
      <c r="BX1642" s="96"/>
      <c r="BY1642" s="96"/>
      <c r="BZ1642" s="96"/>
      <c r="CA1642" s="96"/>
      <c r="CB1642" s="96"/>
      <c r="CC1642" s="96"/>
      <c r="CD1642" s="96"/>
      <c r="CE1642" s="96"/>
      <c r="CF1642" s="96"/>
      <c r="CG1642" s="96"/>
      <c r="CH1642" s="96"/>
      <c r="CI1642" s="96"/>
      <c r="CJ1642" s="96"/>
      <c r="CK1642" s="96"/>
      <c r="CL1642" s="96"/>
      <c r="CM1642" s="96"/>
      <c r="CN1642" s="96"/>
      <c r="CO1642" s="96"/>
      <c r="CP1642" s="96"/>
      <c r="CQ1642" s="96"/>
      <c r="CR1642" s="96"/>
      <c r="CS1642" s="96"/>
    </row>
    <row r="1643" spans="1:97" ht="18.75" customHeight="1" x14ac:dyDescent="0.2">
      <c r="A1643" s="3">
        <f t="shared" si="547"/>
        <v>1631</v>
      </c>
      <c r="B1643" s="263"/>
      <c r="C1643" s="263"/>
      <c r="D1643" s="263"/>
      <c r="E1643" s="259"/>
      <c r="F1643" s="259"/>
      <c r="G1643" s="43"/>
      <c r="H1643" s="264"/>
      <c r="I1643" s="261"/>
      <c r="J1643" s="106"/>
      <c r="K1643" s="247"/>
      <c r="L1643" s="247"/>
      <c r="M1643" s="247"/>
      <c r="N1643" s="248" t="str">
        <f>IF(AND(K1643&lt;&gt;"",L1643&lt;&gt;"",J1643&lt;&gt;""),ROUND(MIN(IF(OR(J1643="OZZ",J1643="ZZ"),5000,17300),TRUNC(0.75*(SUMIF($D$12:$D1643,$D1643,K$12:K1643)+SUMIF($D$12:$D1643,$D1643,L$12:L1643)),2)) - SUMIF($D$12:$D1642,$D1643,N$12:N1642),2),"")</f>
        <v/>
      </c>
      <c r="O1643" s="249" t="str">
        <f>IF(AND(K1643&lt;&gt;"",L1643&lt;&gt;"",M1643&lt;&gt;"",J1643&lt;&gt;"",AH1643&lt;&gt;""),IF(OR(J1643="OZZ",J1643="ZZ"),ROUND(0-SUMIF($D$12:$D1642,$D1643,O$12:O1642),2),IF(M1643=0,0,ROUND(MIN(MIN(17300,TRUNC(0.75*(SUMIF($D$12:$D$2012,$D1643,K$12:K$2012)+SUMIF($D$12:$D$2012,$D1643,L$12:L$2012)),2)+SUMIF($D$12:$D1643,$D1643,AH$12:AH1643))-SUMIF($D$12:$D1642,$D1643,O$12:O1642)-SUMIF($D$12:$D$2012,$D1643,N$12:N$2012),AH1643),2))),"")</f>
        <v/>
      </c>
      <c r="P1643" s="250" t="str">
        <f>IF(J1643&lt;&gt;"",1000 - SUMIF($D$12:$D1642,$D1643,P$12:P1642),"")</f>
        <v/>
      </c>
      <c r="Q1643" s="106"/>
      <c r="R1643" s="247"/>
      <c r="S1643" s="247"/>
      <c r="T1643" s="247"/>
      <c r="U1643" s="248" t="str">
        <f>IF(AND(R1643&lt;&gt;"",S1643&lt;&gt;"",Q1643&lt;&gt;""),ROUND(MIN(IF(OR(Q1643="OZZ",Q1643="ZZ"),5000,17300),TRUNC(0.75*(SUMIF($D$12:$D1643,$D1643,R$12:R1643)+SUMIF($D$12:$D1643,$D1643,S$12:S1643)),2)) - SUMIF($D$12:$D1642,$D1643,U$12:U1642),2),"")</f>
        <v/>
      </c>
      <c r="V1643" s="248" t="str">
        <f>IF(AND(R1643&lt;&gt;"",S1643&lt;&gt;"",T1643&lt;&gt;"",Q1643&lt;&gt;"",AL1643&lt;&gt;""),IF(OR(Q1643="OZZ",Q1643="ZZ"),ROUND(0-SUMIF($D$12:$D1642,$D1643,V$12:V1642),2),IF(T1643=0,0,ROUND(MIN(MIN(17300,TRUNC(0.75*(SUMIF($D$12:$D$2012,$D1643,R$12:R$2012)+SUMIF($D$12:$D$2012,$D1643,S$12:S$2012)),2)+SUMIF($D$12:$D1643,$D1643,AL$12:AL1643))-SUMIF($D$12:$D1642,$D1643,V$12:V1642)-SUMIF($D$12:$D$2012,$D1643,U$12:U$2012),AL1643),2))),"")</f>
        <v/>
      </c>
      <c r="W1643" s="250" t="str">
        <f>IF(Q1643&lt;&gt;"",1000 - SUMIF($D$12:$D1642,$D1643,W$12:W1642),"")</f>
        <v/>
      </c>
      <c r="X1643" s="106"/>
      <c r="Y1643" s="247"/>
      <c r="Z1643" s="247"/>
      <c r="AA1643" s="247"/>
      <c r="AB1643" s="248" t="str">
        <f>IF(AND(Y1643&lt;&gt;"",Z1643&lt;&gt;"",X1643&lt;&gt;""),ROUND(MIN(IF(OR(X1643="OZZ",X1643="ZZ"),5000,17300),TRUNC(0.75*(SUMIF($D$12:$D1643,$D1643,Y$12:Y1643)+SUMIF($D$12:$D1643,$D1643,Z$12:Z1643)),2)) - SUMIF($D$12:$D1642,$D1643,AB$12:AB1642),2),"")</f>
        <v/>
      </c>
      <c r="AC1643" s="251" t="str">
        <f>IF(AND(Y1643&lt;&gt;"",Z1643&lt;&gt;"",AA1643&lt;&gt;"",X1643&lt;&gt;"",AP1643&lt;&gt;""),IF(OR(X1643="OZZ",X1643="ZZ"),ROUND(0-SUMIF($D$12:$D1642,$D1643,AC$12:AC1642),2),IF(AA1643=0,0,ROUND(MIN(MIN(17300,TRUNC(0.75*(SUMIF($D$12:$D$2012,$D1643,Y$12:Y$2012)+SUMIF($D$12:$D$2012,$D1643,Z$12:Z$2012)),2)+SUMIF($D$12:$D1643,$D1643,AP$12:AP1643))-SUMIF($D$12:$D1642,$D1643,AC$12:AC1642)-SUMIF($D$12:$D$2012,$D1643,AB$12:AB$2012),AP1643),2))),"")</f>
        <v/>
      </c>
      <c r="AD1643" s="250" t="str">
        <f>IF(X1643&lt;&gt;"",1000 - SUMIF($D$12:$D1642,$D1643,AD$12:AD1642),"")</f>
        <v/>
      </c>
      <c r="AE1643" s="252"/>
      <c r="AF1643" s="253"/>
      <c r="AG1643" s="254"/>
      <c r="AH1643" s="255" t="str">
        <f t="shared" si="548"/>
        <v/>
      </c>
      <c r="AI1643" s="256"/>
      <c r="AJ1643" s="253"/>
      <c r="AK1643" s="254"/>
      <c r="AL1643" s="255" t="str">
        <f t="shared" si="549"/>
        <v/>
      </c>
      <c r="AM1643" s="256"/>
      <c r="AN1643" s="253"/>
      <c r="AO1643" s="254"/>
      <c r="AP1643" s="255" t="str">
        <f t="shared" si="529"/>
        <v/>
      </c>
      <c r="AQ1643" s="68"/>
      <c r="AR1643" s="68"/>
      <c r="AS1643" s="115"/>
      <c r="AT1643" s="68"/>
      <c r="AU1643" s="113" t="str">
        <f>IF(D1643&lt;&gt; "", IF(COUNTIF($D$12:$D1643,$D1643)&gt;1,0,IF(SUM(N1643,U1643,AB1643)&gt;0,IF(AND(X1643="",OR(Q1643&lt;&gt;"",J1643&lt;&gt;"")),IF(Q1643&lt;&gt;"",Q1643,IF(J1643&lt;&gt;"",J1643,0)),IF(AND(Q1643&lt;&gt;"",J1643&lt;&gt;"",Q1643=J1643),Q1643,X1643)),0)),"")</f>
        <v/>
      </c>
      <c r="AV1643" s="113" t="str">
        <f>IF(D1643&lt;&gt;"",IF(COUNTIF($D$12:$D1643,$D1643)&gt;1,0,IF(SUM(O1643,V1643,AC1643)&gt;0,IF(AND(X1643="",OR(Q1643&lt;&gt;"",J1643&lt;&gt;"")),IF(Q1643&lt;&gt;"",Q1643,IF(J1643&lt;&gt;"",J1643,0)),IF(AND(Q1643&lt;&gt;"",J1643&lt;&gt;"",Q1643=J1643),Q1643,X1643)),0)),"")</f>
        <v/>
      </c>
      <c r="AW1643" s="113" t="str">
        <f>IF(D1643&lt;&gt;"",IF(COUNTIF($D$12:$D1643,$D1643)&gt;1,0,IF(SUM(P1643,W1643,AD1643)&gt;0,IF(AND(X1643="",OR(Q1643&lt;&gt;"",J1643&lt;&gt;"")),IF(Q1643&lt;&gt;"",Q1643,IF(J1643&lt;&gt;"",J1643,0)),IF(AND(Q1643&lt;&gt;"",J1643&lt;&gt;"",Q1643=J1643),Q1643,X1643)),0)),"")</f>
        <v/>
      </c>
      <c r="AX1643" s="68" t="str">
        <f t="shared" si="530"/>
        <v/>
      </c>
      <c r="AY1643" s="68" t="str">
        <f t="shared" si="531"/>
        <v/>
      </c>
      <c r="AZ1643" s="68" t="str">
        <f t="shared" si="532"/>
        <v/>
      </c>
      <c r="BA1643" s="68" t="str">
        <f t="shared" si="533"/>
        <v/>
      </c>
      <c r="BB1643" s="68" t="str">
        <f t="shared" si="534"/>
        <v/>
      </c>
      <c r="BC1643" s="68" t="str">
        <f t="shared" si="535"/>
        <v/>
      </c>
      <c r="BD1643" s="68" t="str">
        <f t="shared" si="536"/>
        <v/>
      </c>
      <c r="BE1643" s="62" t="str">
        <f t="shared" si="537"/>
        <v/>
      </c>
      <c r="BF1643" s="62" t="str">
        <f t="shared" si="538"/>
        <v/>
      </c>
      <c r="BG1643" s="62"/>
      <c r="BH1643" s="62" t="str">
        <f t="shared" si="539"/>
        <v/>
      </c>
      <c r="BI1643" s="62" t="str">
        <f t="shared" si="540"/>
        <v/>
      </c>
      <c r="BJ1643" s="114"/>
      <c r="BK1643" s="62" t="str">
        <f t="shared" si="541"/>
        <v/>
      </c>
      <c r="BL1643" s="62" t="str">
        <f t="shared" si="542"/>
        <v/>
      </c>
      <c r="BM1643" s="62" t="str">
        <f t="shared" si="543"/>
        <v/>
      </c>
      <c r="BN1643" s="62" t="str">
        <f t="shared" si="544"/>
        <v/>
      </c>
      <c r="BO1643" s="62" t="str">
        <f t="shared" si="545"/>
        <v/>
      </c>
      <c r="BP1643" s="62" t="str">
        <f t="shared" si="546"/>
        <v/>
      </c>
      <c r="BQ1643" s="96"/>
      <c r="BR1643" s="96"/>
      <c r="BS1643" s="96"/>
      <c r="BT1643" s="96"/>
      <c r="BU1643" s="96"/>
      <c r="BV1643" s="96"/>
      <c r="BW1643" s="96"/>
      <c r="BX1643" s="96"/>
      <c r="BY1643" s="96"/>
      <c r="BZ1643" s="96"/>
      <c r="CA1643" s="96"/>
      <c r="CB1643" s="96"/>
      <c r="CC1643" s="96"/>
      <c r="CD1643" s="96"/>
      <c r="CE1643" s="96"/>
      <c r="CF1643" s="96"/>
      <c r="CG1643" s="96"/>
      <c r="CH1643" s="96"/>
      <c r="CI1643" s="96"/>
      <c r="CJ1643" s="96"/>
      <c r="CK1643" s="96"/>
      <c r="CL1643" s="96"/>
      <c r="CM1643" s="96"/>
      <c r="CN1643" s="96"/>
      <c r="CO1643" s="96"/>
      <c r="CP1643" s="96"/>
      <c r="CQ1643" s="96"/>
      <c r="CR1643" s="96"/>
      <c r="CS1643" s="96"/>
    </row>
    <row r="1644" spans="1:97" ht="18.75" customHeight="1" x14ac:dyDescent="0.2">
      <c r="A1644" s="3">
        <f t="shared" si="547"/>
        <v>1632</v>
      </c>
      <c r="B1644" s="263"/>
      <c r="C1644" s="263"/>
      <c r="D1644" s="263"/>
      <c r="E1644" s="259"/>
      <c r="F1644" s="259"/>
      <c r="G1644" s="43"/>
      <c r="H1644" s="264"/>
      <c r="I1644" s="261"/>
      <c r="J1644" s="106"/>
      <c r="K1644" s="247"/>
      <c r="L1644" s="247"/>
      <c r="M1644" s="247"/>
      <c r="N1644" s="248" t="str">
        <f>IF(AND(K1644&lt;&gt;"",L1644&lt;&gt;"",J1644&lt;&gt;""),ROUND(MIN(IF(OR(J1644="OZZ",J1644="ZZ"),5000,17300),TRUNC(0.75*(SUMIF($D$12:$D1644,$D1644,K$12:K1644)+SUMIF($D$12:$D1644,$D1644,L$12:L1644)),2)) - SUMIF($D$12:$D1643,$D1644,N$12:N1643),2),"")</f>
        <v/>
      </c>
      <c r="O1644" s="249" t="str">
        <f>IF(AND(K1644&lt;&gt;"",L1644&lt;&gt;"",M1644&lt;&gt;"",J1644&lt;&gt;"",AH1644&lt;&gt;""),IF(OR(J1644="OZZ",J1644="ZZ"),ROUND(0-SUMIF($D$12:$D1643,$D1644,O$12:O1643),2),IF(M1644=0,0,ROUND(MIN(MIN(17300,TRUNC(0.75*(SUMIF($D$12:$D$2012,$D1644,K$12:K$2012)+SUMIF($D$12:$D$2012,$D1644,L$12:L$2012)),2)+SUMIF($D$12:$D1644,$D1644,AH$12:AH1644))-SUMIF($D$12:$D1643,$D1644,O$12:O1643)-SUMIF($D$12:$D$2012,$D1644,N$12:N$2012),AH1644),2))),"")</f>
        <v/>
      </c>
      <c r="P1644" s="250" t="str">
        <f>IF(J1644&lt;&gt;"",1000 - SUMIF($D$12:$D1643,$D1644,P$12:P1643),"")</f>
        <v/>
      </c>
      <c r="Q1644" s="106"/>
      <c r="R1644" s="247"/>
      <c r="S1644" s="247"/>
      <c r="T1644" s="247"/>
      <c r="U1644" s="248" t="str">
        <f>IF(AND(R1644&lt;&gt;"",S1644&lt;&gt;"",Q1644&lt;&gt;""),ROUND(MIN(IF(OR(Q1644="OZZ",Q1644="ZZ"),5000,17300),TRUNC(0.75*(SUMIF($D$12:$D1644,$D1644,R$12:R1644)+SUMIF($D$12:$D1644,$D1644,S$12:S1644)),2)) - SUMIF($D$12:$D1643,$D1644,U$12:U1643),2),"")</f>
        <v/>
      </c>
      <c r="V1644" s="248" t="str">
        <f>IF(AND(R1644&lt;&gt;"",S1644&lt;&gt;"",T1644&lt;&gt;"",Q1644&lt;&gt;"",AL1644&lt;&gt;""),IF(OR(Q1644="OZZ",Q1644="ZZ"),ROUND(0-SUMIF($D$12:$D1643,$D1644,V$12:V1643),2),IF(T1644=0,0,ROUND(MIN(MIN(17300,TRUNC(0.75*(SUMIF($D$12:$D$2012,$D1644,R$12:R$2012)+SUMIF($D$12:$D$2012,$D1644,S$12:S$2012)),2)+SUMIF($D$12:$D1644,$D1644,AL$12:AL1644))-SUMIF($D$12:$D1643,$D1644,V$12:V1643)-SUMIF($D$12:$D$2012,$D1644,U$12:U$2012),AL1644),2))),"")</f>
        <v/>
      </c>
      <c r="W1644" s="250" t="str">
        <f>IF(Q1644&lt;&gt;"",1000 - SUMIF($D$12:$D1643,$D1644,W$12:W1643),"")</f>
        <v/>
      </c>
      <c r="X1644" s="106"/>
      <c r="Y1644" s="247"/>
      <c r="Z1644" s="247"/>
      <c r="AA1644" s="247"/>
      <c r="AB1644" s="248" t="str">
        <f>IF(AND(Y1644&lt;&gt;"",Z1644&lt;&gt;"",X1644&lt;&gt;""),ROUND(MIN(IF(OR(X1644="OZZ",X1644="ZZ"),5000,17300),TRUNC(0.75*(SUMIF($D$12:$D1644,$D1644,Y$12:Y1644)+SUMIF($D$12:$D1644,$D1644,Z$12:Z1644)),2)) - SUMIF($D$12:$D1643,$D1644,AB$12:AB1643),2),"")</f>
        <v/>
      </c>
      <c r="AC1644" s="251" t="str">
        <f>IF(AND(Y1644&lt;&gt;"",Z1644&lt;&gt;"",AA1644&lt;&gt;"",X1644&lt;&gt;"",AP1644&lt;&gt;""),IF(OR(X1644="OZZ",X1644="ZZ"),ROUND(0-SUMIF($D$12:$D1643,$D1644,AC$12:AC1643),2),IF(AA1644=0,0,ROUND(MIN(MIN(17300,TRUNC(0.75*(SUMIF($D$12:$D$2012,$D1644,Y$12:Y$2012)+SUMIF($D$12:$D$2012,$D1644,Z$12:Z$2012)),2)+SUMIF($D$12:$D1644,$D1644,AP$12:AP1644))-SUMIF($D$12:$D1643,$D1644,AC$12:AC1643)-SUMIF($D$12:$D$2012,$D1644,AB$12:AB$2012),AP1644),2))),"")</f>
        <v/>
      </c>
      <c r="AD1644" s="250" t="str">
        <f>IF(X1644&lt;&gt;"",1000 - SUMIF($D$12:$D1643,$D1644,AD$12:AD1643),"")</f>
        <v/>
      </c>
      <c r="AE1644" s="252"/>
      <c r="AF1644" s="253"/>
      <c r="AG1644" s="254"/>
      <c r="AH1644" s="255" t="str">
        <f t="shared" si="548"/>
        <v/>
      </c>
      <c r="AI1644" s="256"/>
      <c r="AJ1644" s="253"/>
      <c r="AK1644" s="254"/>
      <c r="AL1644" s="255" t="str">
        <f t="shared" si="549"/>
        <v/>
      </c>
      <c r="AM1644" s="256"/>
      <c r="AN1644" s="253"/>
      <c r="AO1644" s="254"/>
      <c r="AP1644" s="255" t="str">
        <f t="shared" si="529"/>
        <v/>
      </c>
      <c r="AQ1644" s="68"/>
      <c r="AR1644" s="68"/>
      <c r="AS1644" s="115"/>
      <c r="AT1644" s="68"/>
      <c r="AU1644" s="113" t="str">
        <f>IF(D1644&lt;&gt; "", IF(COUNTIF($D$12:$D1644,$D1644)&gt;1,0,IF(SUM(N1644,U1644,AB1644)&gt;0,IF(AND(X1644="",OR(Q1644&lt;&gt;"",J1644&lt;&gt;"")),IF(Q1644&lt;&gt;"",Q1644,IF(J1644&lt;&gt;"",J1644,0)),IF(AND(Q1644&lt;&gt;"",J1644&lt;&gt;"",Q1644=J1644),Q1644,X1644)),0)),"")</f>
        <v/>
      </c>
      <c r="AV1644" s="113" t="str">
        <f>IF(D1644&lt;&gt;"",IF(COUNTIF($D$12:$D1644,$D1644)&gt;1,0,IF(SUM(O1644,V1644,AC1644)&gt;0,IF(AND(X1644="",OR(Q1644&lt;&gt;"",J1644&lt;&gt;"")),IF(Q1644&lt;&gt;"",Q1644,IF(J1644&lt;&gt;"",J1644,0)),IF(AND(Q1644&lt;&gt;"",J1644&lt;&gt;"",Q1644=J1644),Q1644,X1644)),0)),"")</f>
        <v/>
      </c>
      <c r="AW1644" s="113" t="str">
        <f>IF(D1644&lt;&gt;"",IF(COUNTIF($D$12:$D1644,$D1644)&gt;1,0,IF(SUM(P1644,W1644,AD1644)&gt;0,IF(AND(X1644="",OR(Q1644&lt;&gt;"",J1644&lt;&gt;"")),IF(Q1644&lt;&gt;"",Q1644,IF(J1644&lt;&gt;"",J1644,0)),IF(AND(Q1644&lt;&gt;"",J1644&lt;&gt;"",Q1644=J1644),Q1644,X1644)),0)),"")</f>
        <v/>
      </c>
      <c r="AX1644" s="68" t="str">
        <f t="shared" si="530"/>
        <v/>
      </c>
      <c r="AY1644" s="68" t="str">
        <f t="shared" si="531"/>
        <v/>
      </c>
      <c r="AZ1644" s="68" t="str">
        <f t="shared" si="532"/>
        <v/>
      </c>
      <c r="BA1644" s="68" t="str">
        <f t="shared" si="533"/>
        <v/>
      </c>
      <c r="BB1644" s="68" t="str">
        <f t="shared" si="534"/>
        <v/>
      </c>
      <c r="BC1644" s="68" t="str">
        <f t="shared" si="535"/>
        <v/>
      </c>
      <c r="BD1644" s="68" t="str">
        <f t="shared" si="536"/>
        <v/>
      </c>
      <c r="BE1644" s="62" t="str">
        <f t="shared" si="537"/>
        <v/>
      </c>
      <c r="BF1644" s="62" t="str">
        <f t="shared" si="538"/>
        <v/>
      </c>
      <c r="BG1644" s="62"/>
      <c r="BH1644" s="62" t="str">
        <f t="shared" si="539"/>
        <v/>
      </c>
      <c r="BI1644" s="62" t="str">
        <f t="shared" si="540"/>
        <v/>
      </c>
      <c r="BJ1644" s="114"/>
      <c r="BK1644" s="62" t="str">
        <f t="shared" si="541"/>
        <v/>
      </c>
      <c r="BL1644" s="62" t="str">
        <f t="shared" si="542"/>
        <v/>
      </c>
      <c r="BM1644" s="62" t="str">
        <f t="shared" si="543"/>
        <v/>
      </c>
      <c r="BN1644" s="62" t="str">
        <f t="shared" si="544"/>
        <v/>
      </c>
      <c r="BO1644" s="62" t="str">
        <f t="shared" si="545"/>
        <v/>
      </c>
      <c r="BP1644" s="62" t="str">
        <f t="shared" si="546"/>
        <v/>
      </c>
      <c r="BQ1644" s="96"/>
      <c r="BR1644" s="96"/>
      <c r="BS1644" s="96"/>
      <c r="BT1644" s="96"/>
      <c r="BU1644" s="96"/>
      <c r="BV1644" s="96"/>
      <c r="BW1644" s="96"/>
      <c r="BX1644" s="96"/>
      <c r="BY1644" s="96"/>
      <c r="BZ1644" s="96"/>
      <c r="CA1644" s="96"/>
      <c r="CB1644" s="96"/>
      <c r="CC1644" s="96"/>
      <c r="CD1644" s="96"/>
      <c r="CE1644" s="96"/>
      <c r="CF1644" s="96"/>
      <c r="CG1644" s="96"/>
      <c r="CH1644" s="96"/>
      <c r="CI1644" s="96"/>
      <c r="CJ1644" s="96"/>
      <c r="CK1644" s="96"/>
      <c r="CL1644" s="96"/>
      <c r="CM1644" s="96"/>
      <c r="CN1644" s="96"/>
      <c r="CO1644" s="96"/>
      <c r="CP1644" s="96"/>
      <c r="CQ1644" s="96"/>
      <c r="CR1644" s="96"/>
      <c r="CS1644" s="96"/>
    </row>
    <row r="1645" spans="1:97" ht="18.75" customHeight="1" x14ac:dyDescent="0.2">
      <c r="A1645" s="3">
        <f t="shared" si="547"/>
        <v>1633</v>
      </c>
      <c r="B1645" s="263"/>
      <c r="C1645" s="263"/>
      <c r="D1645" s="263"/>
      <c r="E1645" s="259"/>
      <c r="F1645" s="259"/>
      <c r="G1645" s="43"/>
      <c r="H1645" s="264"/>
      <c r="I1645" s="261"/>
      <c r="J1645" s="106"/>
      <c r="K1645" s="247"/>
      <c r="L1645" s="247"/>
      <c r="M1645" s="247"/>
      <c r="N1645" s="248" t="str">
        <f>IF(AND(K1645&lt;&gt;"",L1645&lt;&gt;"",J1645&lt;&gt;""),ROUND(MIN(IF(OR(J1645="OZZ",J1645="ZZ"),5000,17300),TRUNC(0.75*(SUMIF($D$12:$D1645,$D1645,K$12:K1645)+SUMIF($D$12:$D1645,$D1645,L$12:L1645)),2)) - SUMIF($D$12:$D1644,$D1645,N$12:N1644),2),"")</f>
        <v/>
      </c>
      <c r="O1645" s="249" t="str">
        <f>IF(AND(K1645&lt;&gt;"",L1645&lt;&gt;"",M1645&lt;&gt;"",J1645&lt;&gt;"",AH1645&lt;&gt;""),IF(OR(J1645="OZZ",J1645="ZZ"),ROUND(0-SUMIF($D$12:$D1644,$D1645,O$12:O1644),2),IF(M1645=0,0,ROUND(MIN(MIN(17300,TRUNC(0.75*(SUMIF($D$12:$D$2012,$D1645,K$12:K$2012)+SUMIF($D$12:$D$2012,$D1645,L$12:L$2012)),2)+SUMIF($D$12:$D1645,$D1645,AH$12:AH1645))-SUMIF($D$12:$D1644,$D1645,O$12:O1644)-SUMIF($D$12:$D$2012,$D1645,N$12:N$2012),AH1645),2))),"")</f>
        <v/>
      </c>
      <c r="P1645" s="250" t="str">
        <f>IF(J1645&lt;&gt;"",1000 - SUMIF($D$12:$D1644,$D1645,P$12:P1644),"")</f>
        <v/>
      </c>
      <c r="Q1645" s="106"/>
      <c r="R1645" s="247"/>
      <c r="S1645" s="247"/>
      <c r="T1645" s="247"/>
      <c r="U1645" s="248" t="str">
        <f>IF(AND(R1645&lt;&gt;"",S1645&lt;&gt;"",Q1645&lt;&gt;""),ROUND(MIN(IF(OR(Q1645="OZZ",Q1645="ZZ"),5000,17300),TRUNC(0.75*(SUMIF($D$12:$D1645,$D1645,R$12:R1645)+SUMIF($D$12:$D1645,$D1645,S$12:S1645)),2)) - SUMIF($D$12:$D1644,$D1645,U$12:U1644),2),"")</f>
        <v/>
      </c>
      <c r="V1645" s="248" t="str">
        <f>IF(AND(R1645&lt;&gt;"",S1645&lt;&gt;"",T1645&lt;&gt;"",Q1645&lt;&gt;"",AL1645&lt;&gt;""),IF(OR(Q1645="OZZ",Q1645="ZZ"),ROUND(0-SUMIF($D$12:$D1644,$D1645,V$12:V1644),2),IF(T1645=0,0,ROUND(MIN(MIN(17300,TRUNC(0.75*(SUMIF($D$12:$D$2012,$D1645,R$12:R$2012)+SUMIF($D$12:$D$2012,$D1645,S$12:S$2012)),2)+SUMIF($D$12:$D1645,$D1645,AL$12:AL1645))-SUMIF($D$12:$D1644,$D1645,V$12:V1644)-SUMIF($D$12:$D$2012,$D1645,U$12:U$2012),AL1645),2))),"")</f>
        <v/>
      </c>
      <c r="W1645" s="250" t="str">
        <f>IF(Q1645&lt;&gt;"",1000 - SUMIF($D$12:$D1644,$D1645,W$12:W1644),"")</f>
        <v/>
      </c>
      <c r="X1645" s="106"/>
      <c r="Y1645" s="247"/>
      <c r="Z1645" s="247"/>
      <c r="AA1645" s="247"/>
      <c r="AB1645" s="248" t="str">
        <f>IF(AND(Y1645&lt;&gt;"",Z1645&lt;&gt;"",X1645&lt;&gt;""),ROUND(MIN(IF(OR(X1645="OZZ",X1645="ZZ"),5000,17300),TRUNC(0.75*(SUMIF($D$12:$D1645,$D1645,Y$12:Y1645)+SUMIF($D$12:$D1645,$D1645,Z$12:Z1645)),2)) - SUMIF($D$12:$D1644,$D1645,AB$12:AB1644),2),"")</f>
        <v/>
      </c>
      <c r="AC1645" s="251" t="str">
        <f>IF(AND(Y1645&lt;&gt;"",Z1645&lt;&gt;"",AA1645&lt;&gt;"",X1645&lt;&gt;"",AP1645&lt;&gt;""),IF(OR(X1645="OZZ",X1645="ZZ"),ROUND(0-SUMIF($D$12:$D1644,$D1645,AC$12:AC1644),2),IF(AA1645=0,0,ROUND(MIN(MIN(17300,TRUNC(0.75*(SUMIF($D$12:$D$2012,$D1645,Y$12:Y$2012)+SUMIF($D$12:$D$2012,$D1645,Z$12:Z$2012)),2)+SUMIF($D$12:$D1645,$D1645,AP$12:AP1645))-SUMIF($D$12:$D1644,$D1645,AC$12:AC1644)-SUMIF($D$12:$D$2012,$D1645,AB$12:AB$2012),AP1645),2))),"")</f>
        <v/>
      </c>
      <c r="AD1645" s="250" t="str">
        <f>IF(X1645&lt;&gt;"",1000 - SUMIF($D$12:$D1644,$D1645,AD$12:AD1644),"")</f>
        <v/>
      </c>
      <c r="AE1645" s="252"/>
      <c r="AF1645" s="253"/>
      <c r="AG1645" s="254"/>
      <c r="AH1645" s="255" t="str">
        <f t="shared" si="548"/>
        <v/>
      </c>
      <c r="AI1645" s="256"/>
      <c r="AJ1645" s="253"/>
      <c r="AK1645" s="254"/>
      <c r="AL1645" s="255" t="str">
        <f t="shared" si="549"/>
        <v/>
      </c>
      <c r="AM1645" s="256"/>
      <c r="AN1645" s="253"/>
      <c r="AO1645" s="254"/>
      <c r="AP1645" s="255" t="str">
        <f t="shared" si="529"/>
        <v/>
      </c>
      <c r="AQ1645" s="68"/>
      <c r="AR1645" s="68"/>
      <c r="AS1645" s="115"/>
      <c r="AT1645" s="68"/>
      <c r="AU1645" s="113" t="str">
        <f>IF(D1645&lt;&gt; "", IF(COUNTIF($D$12:$D1645,$D1645)&gt;1,0,IF(SUM(N1645,U1645,AB1645)&gt;0,IF(AND(X1645="",OR(Q1645&lt;&gt;"",J1645&lt;&gt;"")),IF(Q1645&lt;&gt;"",Q1645,IF(J1645&lt;&gt;"",J1645,0)),IF(AND(Q1645&lt;&gt;"",J1645&lt;&gt;"",Q1645=J1645),Q1645,X1645)),0)),"")</f>
        <v/>
      </c>
      <c r="AV1645" s="113" t="str">
        <f>IF(D1645&lt;&gt;"",IF(COUNTIF($D$12:$D1645,$D1645)&gt;1,0,IF(SUM(O1645,V1645,AC1645)&gt;0,IF(AND(X1645="",OR(Q1645&lt;&gt;"",J1645&lt;&gt;"")),IF(Q1645&lt;&gt;"",Q1645,IF(J1645&lt;&gt;"",J1645,0)),IF(AND(Q1645&lt;&gt;"",J1645&lt;&gt;"",Q1645=J1645),Q1645,X1645)),0)),"")</f>
        <v/>
      </c>
      <c r="AW1645" s="113" t="str">
        <f>IF(D1645&lt;&gt;"",IF(COUNTIF($D$12:$D1645,$D1645)&gt;1,0,IF(SUM(P1645,W1645,AD1645)&gt;0,IF(AND(X1645="",OR(Q1645&lt;&gt;"",J1645&lt;&gt;"")),IF(Q1645&lt;&gt;"",Q1645,IF(J1645&lt;&gt;"",J1645,0)),IF(AND(Q1645&lt;&gt;"",J1645&lt;&gt;"",Q1645=J1645),Q1645,X1645)),0)),"")</f>
        <v/>
      </c>
      <c r="AX1645" s="68" t="str">
        <f t="shared" si="530"/>
        <v/>
      </c>
      <c r="AY1645" s="68" t="str">
        <f t="shared" si="531"/>
        <v/>
      </c>
      <c r="AZ1645" s="68" t="str">
        <f t="shared" si="532"/>
        <v/>
      </c>
      <c r="BA1645" s="68" t="str">
        <f t="shared" si="533"/>
        <v/>
      </c>
      <c r="BB1645" s="68" t="str">
        <f t="shared" si="534"/>
        <v/>
      </c>
      <c r="BC1645" s="68" t="str">
        <f t="shared" si="535"/>
        <v/>
      </c>
      <c r="BD1645" s="68" t="str">
        <f t="shared" si="536"/>
        <v/>
      </c>
      <c r="BE1645" s="62" t="str">
        <f t="shared" si="537"/>
        <v/>
      </c>
      <c r="BF1645" s="62" t="str">
        <f t="shared" si="538"/>
        <v/>
      </c>
      <c r="BG1645" s="62"/>
      <c r="BH1645" s="62" t="str">
        <f t="shared" si="539"/>
        <v/>
      </c>
      <c r="BI1645" s="62" t="str">
        <f t="shared" si="540"/>
        <v/>
      </c>
      <c r="BJ1645" s="114"/>
      <c r="BK1645" s="62" t="str">
        <f t="shared" si="541"/>
        <v/>
      </c>
      <c r="BL1645" s="62" t="str">
        <f t="shared" si="542"/>
        <v/>
      </c>
      <c r="BM1645" s="62" t="str">
        <f t="shared" si="543"/>
        <v/>
      </c>
      <c r="BN1645" s="62" t="str">
        <f t="shared" si="544"/>
        <v/>
      </c>
      <c r="BO1645" s="62" t="str">
        <f t="shared" si="545"/>
        <v/>
      </c>
      <c r="BP1645" s="62" t="str">
        <f t="shared" si="546"/>
        <v/>
      </c>
      <c r="BQ1645" s="96"/>
      <c r="BR1645" s="96"/>
      <c r="BS1645" s="96"/>
      <c r="BT1645" s="96"/>
      <c r="BU1645" s="96"/>
      <c r="BV1645" s="96"/>
      <c r="BW1645" s="96"/>
      <c r="BX1645" s="96"/>
      <c r="BY1645" s="96"/>
      <c r="BZ1645" s="96"/>
      <c r="CA1645" s="96"/>
      <c r="CB1645" s="96"/>
      <c r="CC1645" s="96"/>
      <c r="CD1645" s="96"/>
      <c r="CE1645" s="96"/>
      <c r="CF1645" s="96"/>
      <c r="CG1645" s="96"/>
      <c r="CH1645" s="96"/>
      <c r="CI1645" s="96"/>
      <c r="CJ1645" s="96"/>
      <c r="CK1645" s="96"/>
      <c r="CL1645" s="96"/>
      <c r="CM1645" s="96"/>
      <c r="CN1645" s="96"/>
      <c r="CO1645" s="96"/>
      <c r="CP1645" s="96"/>
      <c r="CQ1645" s="96"/>
      <c r="CR1645" s="96"/>
      <c r="CS1645" s="96"/>
    </row>
    <row r="1646" spans="1:97" ht="18.75" customHeight="1" x14ac:dyDescent="0.2">
      <c r="A1646" s="3">
        <f t="shared" si="547"/>
        <v>1634</v>
      </c>
      <c r="B1646" s="263"/>
      <c r="C1646" s="263"/>
      <c r="D1646" s="263"/>
      <c r="E1646" s="259"/>
      <c r="F1646" s="259"/>
      <c r="G1646" s="43"/>
      <c r="H1646" s="264"/>
      <c r="I1646" s="261"/>
      <c r="J1646" s="106"/>
      <c r="K1646" s="247"/>
      <c r="L1646" s="247"/>
      <c r="M1646" s="247"/>
      <c r="N1646" s="248" t="str">
        <f>IF(AND(K1646&lt;&gt;"",L1646&lt;&gt;"",J1646&lt;&gt;""),ROUND(MIN(IF(OR(J1646="OZZ",J1646="ZZ"),5000,17300),TRUNC(0.75*(SUMIF($D$12:$D1646,$D1646,K$12:K1646)+SUMIF($D$12:$D1646,$D1646,L$12:L1646)),2)) - SUMIF($D$12:$D1645,$D1646,N$12:N1645),2),"")</f>
        <v/>
      </c>
      <c r="O1646" s="249" t="str">
        <f>IF(AND(K1646&lt;&gt;"",L1646&lt;&gt;"",M1646&lt;&gt;"",J1646&lt;&gt;"",AH1646&lt;&gt;""),IF(OR(J1646="OZZ",J1646="ZZ"),ROUND(0-SUMIF($D$12:$D1645,$D1646,O$12:O1645),2),IF(M1646=0,0,ROUND(MIN(MIN(17300,TRUNC(0.75*(SUMIF($D$12:$D$2012,$D1646,K$12:K$2012)+SUMIF($D$12:$D$2012,$D1646,L$12:L$2012)),2)+SUMIF($D$12:$D1646,$D1646,AH$12:AH1646))-SUMIF($D$12:$D1645,$D1646,O$12:O1645)-SUMIF($D$12:$D$2012,$D1646,N$12:N$2012),AH1646),2))),"")</f>
        <v/>
      </c>
      <c r="P1646" s="250" t="str">
        <f>IF(J1646&lt;&gt;"",1000 - SUMIF($D$12:$D1645,$D1646,P$12:P1645),"")</f>
        <v/>
      </c>
      <c r="Q1646" s="106"/>
      <c r="R1646" s="247"/>
      <c r="S1646" s="247"/>
      <c r="T1646" s="247"/>
      <c r="U1646" s="248" t="str">
        <f>IF(AND(R1646&lt;&gt;"",S1646&lt;&gt;"",Q1646&lt;&gt;""),ROUND(MIN(IF(OR(Q1646="OZZ",Q1646="ZZ"),5000,17300),TRUNC(0.75*(SUMIF($D$12:$D1646,$D1646,R$12:R1646)+SUMIF($D$12:$D1646,$D1646,S$12:S1646)),2)) - SUMIF($D$12:$D1645,$D1646,U$12:U1645),2),"")</f>
        <v/>
      </c>
      <c r="V1646" s="248" t="str">
        <f>IF(AND(R1646&lt;&gt;"",S1646&lt;&gt;"",T1646&lt;&gt;"",Q1646&lt;&gt;"",AL1646&lt;&gt;""),IF(OR(Q1646="OZZ",Q1646="ZZ"),ROUND(0-SUMIF($D$12:$D1645,$D1646,V$12:V1645),2),IF(T1646=0,0,ROUND(MIN(MIN(17300,TRUNC(0.75*(SUMIF($D$12:$D$2012,$D1646,R$12:R$2012)+SUMIF($D$12:$D$2012,$D1646,S$12:S$2012)),2)+SUMIF($D$12:$D1646,$D1646,AL$12:AL1646))-SUMIF($D$12:$D1645,$D1646,V$12:V1645)-SUMIF($D$12:$D$2012,$D1646,U$12:U$2012),AL1646),2))),"")</f>
        <v/>
      </c>
      <c r="W1646" s="250" t="str">
        <f>IF(Q1646&lt;&gt;"",1000 - SUMIF($D$12:$D1645,$D1646,W$12:W1645),"")</f>
        <v/>
      </c>
      <c r="X1646" s="106"/>
      <c r="Y1646" s="247"/>
      <c r="Z1646" s="247"/>
      <c r="AA1646" s="247"/>
      <c r="AB1646" s="248" t="str">
        <f>IF(AND(Y1646&lt;&gt;"",Z1646&lt;&gt;"",X1646&lt;&gt;""),ROUND(MIN(IF(OR(X1646="OZZ",X1646="ZZ"),5000,17300),TRUNC(0.75*(SUMIF($D$12:$D1646,$D1646,Y$12:Y1646)+SUMIF($D$12:$D1646,$D1646,Z$12:Z1646)),2)) - SUMIF($D$12:$D1645,$D1646,AB$12:AB1645),2),"")</f>
        <v/>
      </c>
      <c r="AC1646" s="251" t="str">
        <f>IF(AND(Y1646&lt;&gt;"",Z1646&lt;&gt;"",AA1646&lt;&gt;"",X1646&lt;&gt;"",AP1646&lt;&gt;""),IF(OR(X1646="OZZ",X1646="ZZ"),ROUND(0-SUMIF($D$12:$D1645,$D1646,AC$12:AC1645),2),IF(AA1646=0,0,ROUND(MIN(MIN(17300,TRUNC(0.75*(SUMIF($D$12:$D$2012,$D1646,Y$12:Y$2012)+SUMIF($D$12:$D$2012,$D1646,Z$12:Z$2012)),2)+SUMIF($D$12:$D1646,$D1646,AP$12:AP1646))-SUMIF($D$12:$D1645,$D1646,AC$12:AC1645)-SUMIF($D$12:$D$2012,$D1646,AB$12:AB$2012),AP1646),2))),"")</f>
        <v/>
      </c>
      <c r="AD1646" s="250" t="str">
        <f>IF(X1646&lt;&gt;"",1000 - SUMIF($D$12:$D1645,$D1646,AD$12:AD1645),"")</f>
        <v/>
      </c>
      <c r="AE1646" s="252"/>
      <c r="AF1646" s="253"/>
      <c r="AG1646" s="254"/>
      <c r="AH1646" s="255" t="str">
        <f t="shared" si="548"/>
        <v/>
      </c>
      <c r="AI1646" s="256"/>
      <c r="AJ1646" s="253"/>
      <c r="AK1646" s="254"/>
      <c r="AL1646" s="255" t="str">
        <f t="shared" si="549"/>
        <v/>
      </c>
      <c r="AM1646" s="256"/>
      <c r="AN1646" s="253"/>
      <c r="AO1646" s="254"/>
      <c r="AP1646" s="255" t="str">
        <f t="shared" si="529"/>
        <v/>
      </c>
      <c r="AQ1646" s="68"/>
      <c r="AR1646" s="68"/>
      <c r="AS1646" s="115"/>
      <c r="AT1646" s="68"/>
      <c r="AU1646" s="113" t="str">
        <f>IF(D1646&lt;&gt; "", IF(COUNTIF($D$12:$D1646,$D1646)&gt;1,0,IF(SUM(N1646,U1646,AB1646)&gt;0,IF(AND(X1646="",OR(Q1646&lt;&gt;"",J1646&lt;&gt;"")),IF(Q1646&lt;&gt;"",Q1646,IF(J1646&lt;&gt;"",J1646,0)),IF(AND(Q1646&lt;&gt;"",J1646&lt;&gt;"",Q1646=J1646),Q1646,X1646)),0)),"")</f>
        <v/>
      </c>
      <c r="AV1646" s="113" t="str">
        <f>IF(D1646&lt;&gt;"",IF(COUNTIF($D$12:$D1646,$D1646)&gt;1,0,IF(SUM(O1646,V1646,AC1646)&gt;0,IF(AND(X1646="",OR(Q1646&lt;&gt;"",J1646&lt;&gt;"")),IF(Q1646&lt;&gt;"",Q1646,IF(J1646&lt;&gt;"",J1646,0)),IF(AND(Q1646&lt;&gt;"",J1646&lt;&gt;"",Q1646=J1646),Q1646,X1646)),0)),"")</f>
        <v/>
      </c>
      <c r="AW1646" s="113" t="str">
        <f>IF(D1646&lt;&gt;"",IF(COUNTIF($D$12:$D1646,$D1646)&gt;1,0,IF(SUM(P1646,W1646,AD1646)&gt;0,IF(AND(X1646="",OR(Q1646&lt;&gt;"",J1646&lt;&gt;"")),IF(Q1646&lt;&gt;"",Q1646,IF(J1646&lt;&gt;"",J1646,0)),IF(AND(Q1646&lt;&gt;"",J1646&lt;&gt;"",Q1646=J1646),Q1646,X1646)),0)),"")</f>
        <v/>
      </c>
      <c r="AX1646" s="68" t="str">
        <f t="shared" si="530"/>
        <v/>
      </c>
      <c r="AY1646" s="68" t="str">
        <f t="shared" si="531"/>
        <v/>
      </c>
      <c r="AZ1646" s="68" t="str">
        <f t="shared" si="532"/>
        <v/>
      </c>
      <c r="BA1646" s="68" t="str">
        <f t="shared" si="533"/>
        <v/>
      </c>
      <c r="BB1646" s="68" t="str">
        <f t="shared" si="534"/>
        <v/>
      </c>
      <c r="BC1646" s="68" t="str">
        <f t="shared" si="535"/>
        <v/>
      </c>
      <c r="BD1646" s="68" t="str">
        <f t="shared" si="536"/>
        <v/>
      </c>
      <c r="BE1646" s="62" t="str">
        <f t="shared" si="537"/>
        <v/>
      </c>
      <c r="BF1646" s="62" t="str">
        <f t="shared" si="538"/>
        <v/>
      </c>
      <c r="BG1646" s="62"/>
      <c r="BH1646" s="62" t="str">
        <f t="shared" si="539"/>
        <v/>
      </c>
      <c r="BI1646" s="62" t="str">
        <f t="shared" si="540"/>
        <v/>
      </c>
      <c r="BJ1646" s="114"/>
      <c r="BK1646" s="62" t="str">
        <f t="shared" si="541"/>
        <v/>
      </c>
      <c r="BL1646" s="62" t="str">
        <f t="shared" si="542"/>
        <v/>
      </c>
      <c r="BM1646" s="62" t="str">
        <f t="shared" si="543"/>
        <v/>
      </c>
      <c r="BN1646" s="62" t="str">
        <f t="shared" si="544"/>
        <v/>
      </c>
      <c r="BO1646" s="62" t="str">
        <f t="shared" si="545"/>
        <v/>
      </c>
      <c r="BP1646" s="62" t="str">
        <f t="shared" si="546"/>
        <v/>
      </c>
      <c r="BQ1646" s="96"/>
      <c r="BR1646" s="96"/>
      <c r="BS1646" s="96"/>
      <c r="BT1646" s="96"/>
      <c r="BU1646" s="96"/>
      <c r="BV1646" s="96"/>
      <c r="BW1646" s="96"/>
      <c r="BX1646" s="96"/>
      <c r="BY1646" s="96"/>
      <c r="BZ1646" s="96"/>
      <c r="CA1646" s="96"/>
      <c r="CB1646" s="96"/>
      <c r="CC1646" s="96"/>
      <c r="CD1646" s="96"/>
      <c r="CE1646" s="96"/>
      <c r="CF1646" s="96"/>
      <c r="CG1646" s="96"/>
      <c r="CH1646" s="96"/>
      <c r="CI1646" s="96"/>
      <c r="CJ1646" s="96"/>
      <c r="CK1646" s="96"/>
      <c r="CL1646" s="96"/>
      <c r="CM1646" s="96"/>
      <c r="CN1646" s="96"/>
      <c r="CO1646" s="96"/>
      <c r="CP1646" s="96"/>
      <c r="CQ1646" s="96"/>
      <c r="CR1646" s="96"/>
      <c r="CS1646" s="96"/>
    </row>
    <row r="1647" spans="1:97" ht="18.75" customHeight="1" x14ac:dyDescent="0.2">
      <c r="A1647" s="3">
        <f t="shared" si="547"/>
        <v>1635</v>
      </c>
      <c r="B1647" s="263"/>
      <c r="C1647" s="263"/>
      <c r="D1647" s="263"/>
      <c r="E1647" s="259"/>
      <c r="F1647" s="259"/>
      <c r="G1647" s="43"/>
      <c r="H1647" s="264"/>
      <c r="I1647" s="261"/>
      <c r="J1647" s="106"/>
      <c r="K1647" s="247"/>
      <c r="L1647" s="247"/>
      <c r="M1647" s="247"/>
      <c r="N1647" s="248" t="str">
        <f>IF(AND(K1647&lt;&gt;"",L1647&lt;&gt;"",J1647&lt;&gt;""),ROUND(MIN(IF(OR(J1647="OZZ",J1647="ZZ"),5000,17300),TRUNC(0.75*(SUMIF($D$12:$D1647,$D1647,K$12:K1647)+SUMIF($D$12:$D1647,$D1647,L$12:L1647)),2)) - SUMIF($D$12:$D1646,$D1647,N$12:N1646),2),"")</f>
        <v/>
      </c>
      <c r="O1647" s="249" t="str">
        <f>IF(AND(K1647&lt;&gt;"",L1647&lt;&gt;"",M1647&lt;&gt;"",J1647&lt;&gt;"",AH1647&lt;&gt;""),IF(OR(J1647="OZZ",J1647="ZZ"),ROUND(0-SUMIF($D$12:$D1646,$D1647,O$12:O1646),2),IF(M1647=0,0,ROUND(MIN(MIN(17300,TRUNC(0.75*(SUMIF($D$12:$D$2012,$D1647,K$12:K$2012)+SUMIF($D$12:$D$2012,$D1647,L$12:L$2012)),2)+SUMIF($D$12:$D1647,$D1647,AH$12:AH1647))-SUMIF($D$12:$D1646,$D1647,O$12:O1646)-SUMIF($D$12:$D$2012,$D1647,N$12:N$2012),AH1647),2))),"")</f>
        <v/>
      </c>
      <c r="P1647" s="250" t="str">
        <f>IF(J1647&lt;&gt;"",1000 - SUMIF($D$12:$D1646,$D1647,P$12:P1646),"")</f>
        <v/>
      </c>
      <c r="Q1647" s="106"/>
      <c r="R1647" s="247"/>
      <c r="S1647" s="247"/>
      <c r="T1647" s="247"/>
      <c r="U1647" s="248" t="str">
        <f>IF(AND(R1647&lt;&gt;"",S1647&lt;&gt;"",Q1647&lt;&gt;""),ROUND(MIN(IF(OR(Q1647="OZZ",Q1647="ZZ"),5000,17300),TRUNC(0.75*(SUMIF($D$12:$D1647,$D1647,R$12:R1647)+SUMIF($D$12:$D1647,$D1647,S$12:S1647)),2)) - SUMIF($D$12:$D1646,$D1647,U$12:U1646),2),"")</f>
        <v/>
      </c>
      <c r="V1647" s="248" t="str">
        <f>IF(AND(R1647&lt;&gt;"",S1647&lt;&gt;"",T1647&lt;&gt;"",Q1647&lt;&gt;"",AL1647&lt;&gt;""),IF(OR(Q1647="OZZ",Q1647="ZZ"),ROUND(0-SUMIF($D$12:$D1646,$D1647,V$12:V1646),2),IF(T1647=0,0,ROUND(MIN(MIN(17300,TRUNC(0.75*(SUMIF($D$12:$D$2012,$D1647,R$12:R$2012)+SUMIF($D$12:$D$2012,$D1647,S$12:S$2012)),2)+SUMIF($D$12:$D1647,$D1647,AL$12:AL1647))-SUMIF($D$12:$D1646,$D1647,V$12:V1646)-SUMIF($D$12:$D$2012,$D1647,U$12:U$2012),AL1647),2))),"")</f>
        <v/>
      </c>
      <c r="W1647" s="250" t="str">
        <f>IF(Q1647&lt;&gt;"",1000 - SUMIF($D$12:$D1646,$D1647,W$12:W1646),"")</f>
        <v/>
      </c>
      <c r="X1647" s="106"/>
      <c r="Y1647" s="247"/>
      <c r="Z1647" s="247"/>
      <c r="AA1647" s="247"/>
      <c r="AB1647" s="248" t="str">
        <f>IF(AND(Y1647&lt;&gt;"",Z1647&lt;&gt;"",X1647&lt;&gt;""),ROUND(MIN(IF(OR(X1647="OZZ",X1647="ZZ"),5000,17300),TRUNC(0.75*(SUMIF($D$12:$D1647,$D1647,Y$12:Y1647)+SUMIF($D$12:$D1647,$D1647,Z$12:Z1647)),2)) - SUMIF($D$12:$D1646,$D1647,AB$12:AB1646),2),"")</f>
        <v/>
      </c>
      <c r="AC1647" s="251" t="str">
        <f>IF(AND(Y1647&lt;&gt;"",Z1647&lt;&gt;"",AA1647&lt;&gt;"",X1647&lt;&gt;"",AP1647&lt;&gt;""),IF(OR(X1647="OZZ",X1647="ZZ"),ROUND(0-SUMIF($D$12:$D1646,$D1647,AC$12:AC1646),2),IF(AA1647=0,0,ROUND(MIN(MIN(17300,TRUNC(0.75*(SUMIF($D$12:$D$2012,$D1647,Y$12:Y$2012)+SUMIF($D$12:$D$2012,$D1647,Z$12:Z$2012)),2)+SUMIF($D$12:$D1647,$D1647,AP$12:AP1647))-SUMIF($D$12:$D1646,$D1647,AC$12:AC1646)-SUMIF($D$12:$D$2012,$D1647,AB$12:AB$2012),AP1647),2))),"")</f>
        <v/>
      </c>
      <c r="AD1647" s="250" t="str">
        <f>IF(X1647&lt;&gt;"",1000 - SUMIF($D$12:$D1646,$D1647,AD$12:AD1646),"")</f>
        <v/>
      </c>
      <c r="AE1647" s="252"/>
      <c r="AF1647" s="253"/>
      <c r="AG1647" s="254"/>
      <c r="AH1647" s="255" t="str">
        <f t="shared" si="548"/>
        <v/>
      </c>
      <c r="AI1647" s="256"/>
      <c r="AJ1647" s="253"/>
      <c r="AK1647" s="254"/>
      <c r="AL1647" s="255" t="str">
        <f t="shared" si="549"/>
        <v/>
      </c>
      <c r="AM1647" s="256"/>
      <c r="AN1647" s="253"/>
      <c r="AO1647" s="254"/>
      <c r="AP1647" s="255" t="str">
        <f t="shared" si="529"/>
        <v/>
      </c>
      <c r="AQ1647" s="68"/>
      <c r="AR1647" s="68"/>
      <c r="AS1647" s="115"/>
      <c r="AT1647" s="68"/>
      <c r="AU1647" s="113" t="str">
        <f>IF(D1647&lt;&gt; "", IF(COUNTIF($D$12:$D1647,$D1647)&gt;1,0,IF(SUM(N1647,U1647,AB1647)&gt;0,IF(AND(X1647="",OR(Q1647&lt;&gt;"",J1647&lt;&gt;"")),IF(Q1647&lt;&gt;"",Q1647,IF(J1647&lt;&gt;"",J1647,0)),IF(AND(Q1647&lt;&gt;"",J1647&lt;&gt;"",Q1647=J1647),Q1647,X1647)),0)),"")</f>
        <v/>
      </c>
      <c r="AV1647" s="113" t="str">
        <f>IF(D1647&lt;&gt;"",IF(COUNTIF($D$12:$D1647,$D1647)&gt;1,0,IF(SUM(O1647,V1647,AC1647)&gt;0,IF(AND(X1647="",OR(Q1647&lt;&gt;"",J1647&lt;&gt;"")),IF(Q1647&lt;&gt;"",Q1647,IF(J1647&lt;&gt;"",J1647,0)),IF(AND(Q1647&lt;&gt;"",J1647&lt;&gt;"",Q1647=J1647),Q1647,X1647)),0)),"")</f>
        <v/>
      </c>
      <c r="AW1647" s="113" t="str">
        <f>IF(D1647&lt;&gt;"",IF(COUNTIF($D$12:$D1647,$D1647)&gt;1,0,IF(SUM(P1647,W1647,AD1647)&gt;0,IF(AND(X1647="",OR(Q1647&lt;&gt;"",J1647&lt;&gt;"")),IF(Q1647&lt;&gt;"",Q1647,IF(J1647&lt;&gt;"",J1647,0)),IF(AND(Q1647&lt;&gt;"",J1647&lt;&gt;"",Q1647=J1647),Q1647,X1647)),0)),"")</f>
        <v/>
      </c>
      <c r="AX1647" s="68" t="str">
        <f t="shared" si="530"/>
        <v/>
      </c>
      <c r="AY1647" s="68" t="str">
        <f t="shared" si="531"/>
        <v/>
      </c>
      <c r="AZ1647" s="68" t="str">
        <f t="shared" si="532"/>
        <v/>
      </c>
      <c r="BA1647" s="68" t="str">
        <f t="shared" si="533"/>
        <v/>
      </c>
      <c r="BB1647" s="68" t="str">
        <f t="shared" si="534"/>
        <v/>
      </c>
      <c r="BC1647" s="68" t="str">
        <f t="shared" si="535"/>
        <v/>
      </c>
      <c r="BD1647" s="68" t="str">
        <f t="shared" si="536"/>
        <v/>
      </c>
      <c r="BE1647" s="62" t="str">
        <f t="shared" si="537"/>
        <v/>
      </c>
      <c r="BF1647" s="62" t="str">
        <f t="shared" si="538"/>
        <v/>
      </c>
      <c r="BG1647" s="62"/>
      <c r="BH1647" s="62" t="str">
        <f t="shared" si="539"/>
        <v/>
      </c>
      <c r="BI1647" s="62" t="str">
        <f t="shared" si="540"/>
        <v/>
      </c>
      <c r="BJ1647" s="114"/>
      <c r="BK1647" s="62" t="str">
        <f t="shared" si="541"/>
        <v/>
      </c>
      <c r="BL1647" s="62" t="str">
        <f t="shared" si="542"/>
        <v/>
      </c>
      <c r="BM1647" s="62" t="str">
        <f t="shared" si="543"/>
        <v/>
      </c>
      <c r="BN1647" s="62" t="str">
        <f t="shared" si="544"/>
        <v/>
      </c>
      <c r="BO1647" s="62" t="str">
        <f t="shared" si="545"/>
        <v/>
      </c>
      <c r="BP1647" s="62" t="str">
        <f t="shared" si="546"/>
        <v/>
      </c>
      <c r="BQ1647" s="96"/>
      <c r="BR1647" s="96"/>
      <c r="BS1647" s="96"/>
      <c r="BT1647" s="96"/>
      <c r="BU1647" s="96"/>
      <c r="BV1647" s="96"/>
      <c r="BW1647" s="96"/>
      <c r="BX1647" s="96"/>
      <c r="BY1647" s="96"/>
      <c r="BZ1647" s="96"/>
      <c r="CA1647" s="96"/>
      <c r="CB1647" s="96"/>
      <c r="CC1647" s="96"/>
      <c r="CD1647" s="96"/>
      <c r="CE1647" s="96"/>
      <c r="CF1647" s="96"/>
      <c r="CG1647" s="96"/>
      <c r="CH1647" s="96"/>
      <c r="CI1647" s="96"/>
      <c r="CJ1647" s="96"/>
      <c r="CK1647" s="96"/>
      <c r="CL1647" s="96"/>
      <c r="CM1647" s="96"/>
      <c r="CN1647" s="96"/>
      <c r="CO1647" s="96"/>
      <c r="CP1647" s="96"/>
      <c r="CQ1647" s="96"/>
      <c r="CR1647" s="96"/>
      <c r="CS1647" s="96"/>
    </row>
    <row r="1648" spans="1:97" ht="18.75" customHeight="1" x14ac:dyDescent="0.2">
      <c r="A1648" s="3">
        <f t="shared" si="547"/>
        <v>1636</v>
      </c>
      <c r="B1648" s="263"/>
      <c r="C1648" s="263"/>
      <c r="D1648" s="263"/>
      <c r="E1648" s="259"/>
      <c r="F1648" s="259"/>
      <c r="G1648" s="43"/>
      <c r="H1648" s="264"/>
      <c r="I1648" s="261"/>
      <c r="J1648" s="106"/>
      <c r="K1648" s="247"/>
      <c r="L1648" s="247"/>
      <c r="M1648" s="247"/>
      <c r="N1648" s="248" t="str">
        <f>IF(AND(K1648&lt;&gt;"",L1648&lt;&gt;"",J1648&lt;&gt;""),ROUND(MIN(IF(OR(J1648="OZZ",J1648="ZZ"),5000,17300),TRUNC(0.75*(SUMIF($D$12:$D1648,$D1648,K$12:K1648)+SUMIF($D$12:$D1648,$D1648,L$12:L1648)),2)) - SUMIF($D$12:$D1647,$D1648,N$12:N1647),2),"")</f>
        <v/>
      </c>
      <c r="O1648" s="249" t="str">
        <f>IF(AND(K1648&lt;&gt;"",L1648&lt;&gt;"",M1648&lt;&gt;"",J1648&lt;&gt;"",AH1648&lt;&gt;""),IF(OR(J1648="OZZ",J1648="ZZ"),ROUND(0-SUMIF($D$12:$D1647,$D1648,O$12:O1647),2),IF(M1648=0,0,ROUND(MIN(MIN(17300,TRUNC(0.75*(SUMIF($D$12:$D$2012,$D1648,K$12:K$2012)+SUMIF($D$12:$D$2012,$D1648,L$12:L$2012)),2)+SUMIF($D$12:$D1648,$D1648,AH$12:AH1648))-SUMIF($D$12:$D1647,$D1648,O$12:O1647)-SUMIF($D$12:$D$2012,$D1648,N$12:N$2012),AH1648),2))),"")</f>
        <v/>
      </c>
      <c r="P1648" s="250" t="str">
        <f>IF(J1648&lt;&gt;"",1000 - SUMIF($D$12:$D1647,$D1648,P$12:P1647),"")</f>
        <v/>
      </c>
      <c r="Q1648" s="106"/>
      <c r="R1648" s="247"/>
      <c r="S1648" s="247"/>
      <c r="T1648" s="247"/>
      <c r="U1648" s="248" t="str">
        <f>IF(AND(R1648&lt;&gt;"",S1648&lt;&gt;"",Q1648&lt;&gt;""),ROUND(MIN(IF(OR(Q1648="OZZ",Q1648="ZZ"),5000,17300),TRUNC(0.75*(SUMIF($D$12:$D1648,$D1648,R$12:R1648)+SUMIF($D$12:$D1648,$D1648,S$12:S1648)),2)) - SUMIF($D$12:$D1647,$D1648,U$12:U1647),2),"")</f>
        <v/>
      </c>
      <c r="V1648" s="248" t="str">
        <f>IF(AND(R1648&lt;&gt;"",S1648&lt;&gt;"",T1648&lt;&gt;"",Q1648&lt;&gt;"",AL1648&lt;&gt;""),IF(OR(Q1648="OZZ",Q1648="ZZ"),ROUND(0-SUMIF($D$12:$D1647,$D1648,V$12:V1647),2),IF(T1648=0,0,ROUND(MIN(MIN(17300,TRUNC(0.75*(SUMIF($D$12:$D$2012,$D1648,R$12:R$2012)+SUMIF($D$12:$D$2012,$D1648,S$12:S$2012)),2)+SUMIF($D$12:$D1648,$D1648,AL$12:AL1648))-SUMIF($D$12:$D1647,$D1648,V$12:V1647)-SUMIF($D$12:$D$2012,$D1648,U$12:U$2012),AL1648),2))),"")</f>
        <v/>
      </c>
      <c r="W1648" s="250" t="str">
        <f>IF(Q1648&lt;&gt;"",1000 - SUMIF($D$12:$D1647,$D1648,W$12:W1647),"")</f>
        <v/>
      </c>
      <c r="X1648" s="106"/>
      <c r="Y1648" s="247"/>
      <c r="Z1648" s="247"/>
      <c r="AA1648" s="247"/>
      <c r="AB1648" s="248" t="str">
        <f>IF(AND(Y1648&lt;&gt;"",Z1648&lt;&gt;"",X1648&lt;&gt;""),ROUND(MIN(IF(OR(X1648="OZZ",X1648="ZZ"),5000,17300),TRUNC(0.75*(SUMIF($D$12:$D1648,$D1648,Y$12:Y1648)+SUMIF($D$12:$D1648,$D1648,Z$12:Z1648)),2)) - SUMIF($D$12:$D1647,$D1648,AB$12:AB1647),2),"")</f>
        <v/>
      </c>
      <c r="AC1648" s="251" t="str">
        <f>IF(AND(Y1648&lt;&gt;"",Z1648&lt;&gt;"",AA1648&lt;&gt;"",X1648&lt;&gt;"",AP1648&lt;&gt;""),IF(OR(X1648="OZZ",X1648="ZZ"),ROUND(0-SUMIF($D$12:$D1647,$D1648,AC$12:AC1647),2),IF(AA1648=0,0,ROUND(MIN(MIN(17300,TRUNC(0.75*(SUMIF($D$12:$D$2012,$D1648,Y$12:Y$2012)+SUMIF($D$12:$D$2012,$D1648,Z$12:Z$2012)),2)+SUMIF($D$12:$D1648,$D1648,AP$12:AP1648))-SUMIF($D$12:$D1647,$D1648,AC$12:AC1647)-SUMIF($D$12:$D$2012,$D1648,AB$12:AB$2012),AP1648),2))),"")</f>
        <v/>
      </c>
      <c r="AD1648" s="250" t="str">
        <f>IF(X1648&lt;&gt;"",1000 - SUMIF($D$12:$D1647,$D1648,AD$12:AD1647),"")</f>
        <v/>
      </c>
      <c r="AE1648" s="252"/>
      <c r="AF1648" s="253"/>
      <c r="AG1648" s="254"/>
      <c r="AH1648" s="255" t="str">
        <f t="shared" si="548"/>
        <v/>
      </c>
      <c r="AI1648" s="256"/>
      <c r="AJ1648" s="253"/>
      <c r="AK1648" s="254"/>
      <c r="AL1648" s="255" t="str">
        <f t="shared" si="549"/>
        <v/>
      </c>
      <c r="AM1648" s="256"/>
      <c r="AN1648" s="253"/>
      <c r="AO1648" s="254"/>
      <c r="AP1648" s="255" t="str">
        <f t="shared" si="529"/>
        <v/>
      </c>
      <c r="AQ1648" s="68"/>
      <c r="AR1648" s="68"/>
      <c r="AS1648" s="115"/>
      <c r="AT1648" s="68"/>
      <c r="AU1648" s="113" t="str">
        <f>IF(D1648&lt;&gt; "", IF(COUNTIF($D$12:$D1648,$D1648)&gt;1,0,IF(SUM(N1648,U1648,AB1648)&gt;0,IF(AND(X1648="",OR(Q1648&lt;&gt;"",J1648&lt;&gt;"")),IF(Q1648&lt;&gt;"",Q1648,IF(J1648&lt;&gt;"",J1648,0)),IF(AND(Q1648&lt;&gt;"",J1648&lt;&gt;"",Q1648=J1648),Q1648,X1648)),0)),"")</f>
        <v/>
      </c>
      <c r="AV1648" s="113" t="str">
        <f>IF(D1648&lt;&gt;"",IF(COUNTIF($D$12:$D1648,$D1648)&gt;1,0,IF(SUM(O1648,V1648,AC1648)&gt;0,IF(AND(X1648="",OR(Q1648&lt;&gt;"",J1648&lt;&gt;"")),IF(Q1648&lt;&gt;"",Q1648,IF(J1648&lt;&gt;"",J1648,0)),IF(AND(Q1648&lt;&gt;"",J1648&lt;&gt;"",Q1648=J1648),Q1648,X1648)),0)),"")</f>
        <v/>
      </c>
      <c r="AW1648" s="113" t="str">
        <f>IF(D1648&lt;&gt;"",IF(COUNTIF($D$12:$D1648,$D1648)&gt;1,0,IF(SUM(P1648,W1648,AD1648)&gt;0,IF(AND(X1648="",OR(Q1648&lt;&gt;"",J1648&lt;&gt;"")),IF(Q1648&lt;&gt;"",Q1648,IF(J1648&lt;&gt;"",J1648,0)),IF(AND(Q1648&lt;&gt;"",J1648&lt;&gt;"",Q1648=J1648),Q1648,X1648)),0)),"")</f>
        <v/>
      </c>
      <c r="AX1648" s="68" t="str">
        <f t="shared" si="530"/>
        <v/>
      </c>
      <c r="AY1648" s="68" t="str">
        <f t="shared" si="531"/>
        <v/>
      </c>
      <c r="AZ1648" s="68" t="str">
        <f t="shared" si="532"/>
        <v/>
      </c>
      <c r="BA1648" s="68" t="str">
        <f t="shared" si="533"/>
        <v/>
      </c>
      <c r="BB1648" s="68" t="str">
        <f t="shared" si="534"/>
        <v/>
      </c>
      <c r="BC1648" s="68" t="str">
        <f t="shared" si="535"/>
        <v/>
      </c>
      <c r="BD1648" s="68" t="str">
        <f t="shared" si="536"/>
        <v/>
      </c>
      <c r="BE1648" s="62" t="str">
        <f t="shared" si="537"/>
        <v/>
      </c>
      <c r="BF1648" s="62" t="str">
        <f t="shared" si="538"/>
        <v/>
      </c>
      <c r="BG1648" s="62"/>
      <c r="BH1648" s="62" t="str">
        <f t="shared" si="539"/>
        <v/>
      </c>
      <c r="BI1648" s="62" t="str">
        <f t="shared" si="540"/>
        <v/>
      </c>
      <c r="BJ1648" s="114"/>
      <c r="BK1648" s="62" t="str">
        <f t="shared" si="541"/>
        <v/>
      </c>
      <c r="BL1648" s="62" t="str">
        <f t="shared" si="542"/>
        <v/>
      </c>
      <c r="BM1648" s="62" t="str">
        <f t="shared" si="543"/>
        <v/>
      </c>
      <c r="BN1648" s="62" t="str">
        <f t="shared" si="544"/>
        <v/>
      </c>
      <c r="BO1648" s="62" t="str">
        <f t="shared" si="545"/>
        <v/>
      </c>
      <c r="BP1648" s="62" t="str">
        <f t="shared" si="546"/>
        <v/>
      </c>
      <c r="BQ1648" s="96"/>
      <c r="BR1648" s="96"/>
      <c r="BS1648" s="96"/>
      <c r="BT1648" s="96"/>
      <c r="BU1648" s="96"/>
      <c r="BV1648" s="96"/>
      <c r="BW1648" s="96"/>
      <c r="BX1648" s="96"/>
      <c r="BY1648" s="96"/>
      <c r="BZ1648" s="96"/>
      <c r="CA1648" s="96"/>
      <c r="CB1648" s="96"/>
      <c r="CC1648" s="96"/>
      <c r="CD1648" s="96"/>
      <c r="CE1648" s="96"/>
      <c r="CF1648" s="96"/>
      <c r="CG1648" s="96"/>
      <c r="CH1648" s="96"/>
      <c r="CI1648" s="96"/>
      <c r="CJ1648" s="96"/>
      <c r="CK1648" s="96"/>
      <c r="CL1648" s="96"/>
      <c r="CM1648" s="96"/>
      <c r="CN1648" s="96"/>
      <c r="CO1648" s="96"/>
      <c r="CP1648" s="96"/>
      <c r="CQ1648" s="96"/>
      <c r="CR1648" s="96"/>
      <c r="CS1648" s="96"/>
    </row>
    <row r="1649" spans="1:97" ht="18.75" customHeight="1" x14ac:dyDescent="0.2">
      <c r="A1649" s="3">
        <f t="shared" si="547"/>
        <v>1637</v>
      </c>
      <c r="B1649" s="263"/>
      <c r="C1649" s="263"/>
      <c r="D1649" s="263"/>
      <c r="E1649" s="259"/>
      <c r="F1649" s="259"/>
      <c r="G1649" s="43"/>
      <c r="H1649" s="264"/>
      <c r="I1649" s="261"/>
      <c r="J1649" s="106"/>
      <c r="K1649" s="247"/>
      <c r="L1649" s="247"/>
      <c r="M1649" s="247"/>
      <c r="N1649" s="248" t="str">
        <f>IF(AND(K1649&lt;&gt;"",L1649&lt;&gt;"",J1649&lt;&gt;""),ROUND(MIN(IF(OR(J1649="OZZ",J1649="ZZ"),5000,17300),TRUNC(0.75*(SUMIF($D$12:$D1649,$D1649,K$12:K1649)+SUMIF($D$12:$D1649,$D1649,L$12:L1649)),2)) - SUMIF($D$12:$D1648,$D1649,N$12:N1648),2),"")</f>
        <v/>
      </c>
      <c r="O1649" s="249" t="str">
        <f>IF(AND(K1649&lt;&gt;"",L1649&lt;&gt;"",M1649&lt;&gt;"",J1649&lt;&gt;"",AH1649&lt;&gt;""),IF(OR(J1649="OZZ",J1649="ZZ"),ROUND(0-SUMIF($D$12:$D1648,$D1649,O$12:O1648),2),IF(M1649=0,0,ROUND(MIN(MIN(17300,TRUNC(0.75*(SUMIF($D$12:$D$2012,$D1649,K$12:K$2012)+SUMIF($D$12:$D$2012,$D1649,L$12:L$2012)),2)+SUMIF($D$12:$D1649,$D1649,AH$12:AH1649))-SUMIF($D$12:$D1648,$D1649,O$12:O1648)-SUMIF($D$12:$D$2012,$D1649,N$12:N$2012),AH1649),2))),"")</f>
        <v/>
      </c>
      <c r="P1649" s="250" t="str">
        <f>IF(J1649&lt;&gt;"",1000 - SUMIF($D$12:$D1648,$D1649,P$12:P1648),"")</f>
        <v/>
      </c>
      <c r="Q1649" s="106"/>
      <c r="R1649" s="247"/>
      <c r="S1649" s="247"/>
      <c r="T1649" s="247"/>
      <c r="U1649" s="248" t="str">
        <f>IF(AND(R1649&lt;&gt;"",S1649&lt;&gt;"",Q1649&lt;&gt;""),ROUND(MIN(IF(OR(Q1649="OZZ",Q1649="ZZ"),5000,17300),TRUNC(0.75*(SUMIF($D$12:$D1649,$D1649,R$12:R1649)+SUMIF($D$12:$D1649,$D1649,S$12:S1649)),2)) - SUMIF($D$12:$D1648,$D1649,U$12:U1648),2),"")</f>
        <v/>
      </c>
      <c r="V1649" s="248" t="str">
        <f>IF(AND(R1649&lt;&gt;"",S1649&lt;&gt;"",T1649&lt;&gt;"",Q1649&lt;&gt;"",AL1649&lt;&gt;""),IF(OR(Q1649="OZZ",Q1649="ZZ"),ROUND(0-SUMIF($D$12:$D1648,$D1649,V$12:V1648),2),IF(T1649=0,0,ROUND(MIN(MIN(17300,TRUNC(0.75*(SUMIF($D$12:$D$2012,$D1649,R$12:R$2012)+SUMIF($D$12:$D$2012,$D1649,S$12:S$2012)),2)+SUMIF($D$12:$D1649,$D1649,AL$12:AL1649))-SUMIF($D$12:$D1648,$D1649,V$12:V1648)-SUMIF($D$12:$D$2012,$D1649,U$12:U$2012),AL1649),2))),"")</f>
        <v/>
      </c>
      <c r="W1649" s="250" t="str">
        <f>IF(Q1649&lt;&gt;"",1000 - SUMIF($D$12:$D1648,$D1649,W$12:W1648),"")</f>
        <v/>
      </c>
      <c r="X1649" s="106"/>
      <c r="Y1649" s="247"/>
      <c r="Z1649" s="247"/>
      <c r="AA1649" s="247"/>
      <c r="AB1649" s="248" t="str">
        <f>IF(AND(Y1649&lt;&gt;"",Z1649&lt;&gt;"",X1649&lt;&gt;""),ROUND(MIN(IF(OR(X1649="OZZ",X1649="ZZ"),5000,17300),TRUNC(0.75*(SUMIF($D$12:$D1649,$D1649,Y$12:Y1649)+SUMIF($D$12:$D1649,$D1649,Z$12:Z1649)),2)) - SUMIF($D$12:$D1648,$D1649,AB$12:AB1648),2),"")</f>
        <v/>
      </c>
      <c r="AC1649" s="251" t="str">
        <f>IF(AND(Y1649&lt;&gt;"",Z1649&lt;&gt;"",AA1649&lt;&gt;"",X1649&lt;&gt;"",AP1649&lt;&gt;""),IF(OR(X1649="OZZ",X1649="ZZ"),ROUND(0-SUMIF($D$12:$D1648,$D1649,AC$12:AC1648),2),IF(AA1649=0,0,ROUND(MIN(MIN(17300,TRUNC(0.75*(SUMIF($D$12:$D$2012,$D1649,Y$12:Y$2012)+SUMIF($D$12:$D$2012,$D1649,Z$12:Z$2012)),2)+SUMIF($D$12:$D1649,$D1649,AP$12:AP1649))-SUMIF($D$12:$D1648,$D1649,AC$12:AC1648)-SUMIF($D$12:$D$2012,$D1649,AB$12:AB$2012),AP1649),2))),"")</f>
        <v/>
      </c>
      <c r="AD1649" s="250" t="str">
        <f>IF(X1649&lt;&gt;"",1000 - SUMIF($D$12:$D1648,$D1649,AD$12:AD1648),"")</f>
        <v/>
      </c>
      <c r="AE1649" s="252"/>
      <c r="AF1649" s="253"/>
      <c r="AG1649" s="254"/>
      <c r="AH1649" s="255" t="str">
        <f t="shared" si="548"/>
        <v/>
      </c>
      <c r="AI1649" s="256"/>
      <c r="AJ1649" s="253"/>
      <c r="AK1649" s="254"/>
      <c r="AL1649" s="255" t="str">
        <f t="shared" si="549"/>
        <v/>
      </c>
      <c r="AM1649" s="256"/>
      <c r="AN1649" s="253"/>
      <c r="AO1649" s="254"/>
      <c r="AP1649" s="255" t="str">
        <f t="shared" si="529"/>
        <v/>
      </c>
      <c r="AQ1649" s="68"/>
      <c r="AR1649" s="68"/>
      <c r="AS1649" s="115"/>
      <c r="AT1649" s="68"/>
      <c r="AU1649" s="113" t="str">
        <f>IF(D1649&lt;&gt; "", IF(COUNTIF($D$12:$D1649,$D1649)&gt;1,0,IF(SUM(N1649,U1649,AB1649)&gt;0,IF(AND(X1649="",OR(Q1649&lt;&gt;"",J1649&lt;&gt;"")),IF(Q1649&lt;&gt;"",Q1649,IF(J1649&lt;&gt;"",J1649,0)),IF(AND(Q1649&lt;&gt;"",J1649&lt;&gt;"",Q1649=J1649),Q1649,X1649)),0)),"")</f>
        <v/>
      </c>
      <c r="AV1649" s="113" t="str">
        <f>IF(D1649&lt;&gt;"",IF(COUNTIF($D$12:$D1649,$D1649)&gt;1,0,IF(SUM(O1649,V1649,AC1649)&gt;0,IF(AND(X1649="",OR(Q1649&lt;&gt;"",J1649&lt;&gt;"")),IF(Q1649&lt;&gt;"",Q1649,IF(J1649&lt;&gt;"",J1649,0)),IF(AND(Q1649&lt;&gt;"",J1649&lt;&gt;"",Q1649=J1649),Q1649,X1649)),0)),"")</f>
        <v/>
      </c>
      <c r="AW1649" s="113" t="str">
        <f>IF(D1649&lt;&gt;"",IF(COUNTIF($D$12:$D1649,$D1649)&gt;1,0,IF(SUM(P1649,W1649,AD1649)&gt;0,IF(AND(X1649="",OR(Q1649&lt;&gt;"",J1649&lt;&gt;"")),IF(Q1649&lt;&gt;"",Q1649,IF(J1649&lt;&gt;"",J1649,0)),IF(AND(Q1649&lt;&gt;"",J1649&lt;&gt;"",Q1649=J1649),Q1649,X1649)),0)),"")</f>
        <v/>
      </c>
      <c r="AX1649" s="68" t="str">
        <f t="shared" si="530"/>
        <v/>
      </c>
      <c r="AY1649" s="68" t="str">
        <f t="shared" si="531"/>
        <v/>
      </c>
      <c r="AZ1649" s="68" t="str">
        <f t="shared" si="532"/>
        <v/>
      </c>
      <c r="BA1649" s="68" t="str">
        <f t="shared" si="533"/>
        <v/>
      </c>
      <c r="BB1649" s="68" t="str">
        <f t="shared" si="534"/>
        <v/>
      </c>
      <c r="BC1649" s="68" t="str">
        <f t="shared" si="535"/>
        <v/>
      </c>
      <c r="BD1649" s="68" t="str">
        <f t="shared" si="536"/>
        <v/>
      </c>
      <c r="BE1649" s="62" t="str">
        <f t="shared" si="537"/>
        <v/>
      </c>
      <c r="BF1649" s="62" t="str">
        <f t="shared" si="538"/>
        <v/>
      </c>
      <c r="BG1649" s="62"/>
      <c r="BH1649" s="62" t="str">
        <f t="shared" si="539"/>
        <v/>
      </c>
      <c r="BI1649" s="62" t="str">
        <f t="shared" si="540"/>
        <v/>
      </c>
      <c r="BJ1649" s="114"/>
      <c r="BK1649" s="62" t="str">
        <f t="shared" si="541"/>
        <v/>
      </c>
      <c r="BL1649" s="62" t="str">
        <f t="shared" si="542"/>
        <v/>
      </c>
      <c r="BM1649" s="62" t="str">
        <f t="shared" si="543"/>
        <v/>
      </c>
      <c r="BN1649" s="62" t="str">
        <f t="shared" si="544"/>
        <v/>
      </c>
      <c r="BO1649" s="62" t="str">
        <f t="shared" si="545"/>
        <v/>
      </c>
      <c r="BP1649" s="62" t="str">
        <f t="shared" si="546"/>
        <v/>
      </c>
      <c r="BQ1649" s="96"/>
      <c r="BR1649" s="96"/>
      <c r="BS1649" s="96"/>
      <c r="BT1649" s="96"/>
      <c r="BU1649" s="96"/>
      <c r="BV1649" s="96"/>
      <c r="BW1649" s="96"/>
      <c r="BX1649" s="96"/>
      <c r="BY1649" s="96"/>
      <c r="BZ1649" s="96"/>
      <c r="CA1649" s="96"/>
      <c r="CB1649" s="96"/>
      <c r="CC1649" s="96"/>
      <c r="CD1649" s="96"/>
      <c r="CE1649" s="96"/>
      <c r="CF1649" s="96"/>
      <c r="CG1649" s="96"/>
      <c r="CH1649" s="96"/>
      <c r="CI1649" s="96"/>
      <c r="CJ1649" s="96"/>
      <c r="CK1649" s="96"/>
      <c r="CL1649" s="96"/>
      <c r="CM1649" s="96"/>
      <c r="CN1649" s="96"/>
      <c r="CO1649" s="96"/>
      <c r="CP1649" s="96"/>
      <c r="CQ1649" s="96"/>
      <c r="CR1649" s="96"/>
      <c r="CS1649" s="96"/>
    </row>
    <row r="1650" spans="1:97" ht="18.75" customHeight="1" x14ac:dyDescent="0.2">
      <c r="A1650" s="3">
        <f t="shared" si="547"/>
        <v>1638</v>
      </c>
      <c r="B1650" s="263"/>
      <c r="C1650" s="263"/>
      <c r="D1650" s="263"/>
      <c r="E1650" s="259"/>
      <c r="F1650" s="259"/>
      <c r="G1650" s="43"/>
      <c r="H1650" s="264"/>
      <c r="I1650" s="261"/>
      <c r="J1650" s="106"/>
      <c r="K1650" s="247"/>
      <c r="L1650" s="247"/>
      <c r="M1650" s="247"/>
      <c r="N1650" s="248" t="str">
        <f>IF(AND(K1650&lt;&gt;"",L1650&lt;&gt;"",J1650&lt;&gt;""),ROUND(MIN(IF(OR(J1650="OZZ",J1650="ZZ"),5000,17300),TRUNC(0.75*(SUMIF($D$12:$D1650,$D1650,K$12:K1650)+SUMIF($D$12:$D1650,$D1650,L$12:L1650)),2)) - SUMIF($D$12:$D1649,$D1650,N$12:N1649),2),"")</f>
        <v/>
      </c>
      <c r="O1650" s="249" t="str">
        <f>IF(AND(K1650&lt;&gt;"",L1650&lt;&gt;"",M1650&lt;&gt;"",J1650&lt;&gt;"",AH1650&lt;&gt;""),IF(OR(J1650="OZZ",J1650="ZZ"),ROUND(0-SUMIF($D$12:$D1649,$D1650,O$12:O1649),2),IF(M1650=0,0,ROUND(MIN(MIN(17300,TRUNC(0.75*(SUMIF($D$12:$D$2012,$D1650,K$12:K$2012)+SUMIF($D$12:$D$2012,$D1650,L$12:L$2012)),2)+SUMIF($D$12:$D1650,$D1650,AH$12:AH1650))-SUMIF($D$12:$D1649,$D1650,O$12:O1649)-SUMIF($D$12:$D$2012,$D1650,N$12:N$2012),AH1650),2))),"")</f>
        <v/>
      </c>
      <c r="P1650" s="250" t="str">
        <f>IF(J1650&lt;&gt;"",1000 - SUMIF($D$12:$D1649,$D1650,P$12:P1649),"")</f>
        <v/>
      </c>
      <c r="Q1650" s="106"/>
      <c r="R1650" s="247"/>
      <c r="S1650" s="247"/>
      <c r="T1650" s="247"/>
      <c r="U1650" s="248" t="str">
        <f>IF(AND(R1650&lt;&gt;"",S1650&lt;&gt;"",Q1650&lt;&gt;""),ROUND(MIN(IF(OR(Q1650="OZZ",Q1650="ZZ"),5000,17300),TRUNC(0.75*(SUMIF($D$12:$D1650,$D1650,R$12:R1650)+SUMIF($D$12:$D1650,$D1650,S$12:S1650)),2)) - SUMIF($D$12:$D1649,$D1650,U$12:U1649),2),"")</f>
        <v/>
      </c>
      <c r="V1650" s="248" t="str">
        <f>IF(AND(R1650&lt;&gt;"",S1650&lt;&gt;"",T1650&lt;&gt;"",Q1650&lt;&gt;"",AL1650&lt;&gt;""),IF(OR(Q1650="OZZ",Q1650="ZZ"),ROUND(0-SUMIF($D$12:$D1649,$D1650,V$12:V1649),2),IF(T1650=0,0,ROUND(MIN(MIN(17300,TRUNC(0.75*(SUMIF($D$12:$D$2012,$D1650,R$12:R$2012)+SUMIF($D$12:$D$2012,$D1650,S$12:S$2012)),2)+SUMIF($D$12:$D1650,$D1650,AL$12:AL1650))-SUMIF($D$12:$D1649,$D1650,V$12:V1649)-SUMIF($D$12:$D$2012,$D1650,U$12:U$2012),AL1650),2))),"")</f>
        <v/>
      </c>
      <c r="W1650" s="250" t="str">
        <f>IF(Q1650&lt;&gt;"",1000 - SUMIF($D$12:$D1649,$D1650,W$12:W1649),"")</f>
        <v/>
      </c>
      <c r="X1650" s="106"/>
      <c r="Y1650" s="247"/>
      <c r="Z1650" s="247"/>
      <c r="AA1650" s="247"/>
      <c r="AB1650" s="248" t="str">
        <f>IF(AND(Y1650&lt;&gt;"",Z1650&lt;&gt;"",X1650&lt;&gt;""),ROUND(MIN(IF(OR(X1650="OZZ",X1650="ZZ"),5000,17300),TRUNC(0.75*(SUMIF($D$12:$D1650,$D1650,Y$12:Y1650)+SUMIF($D$12:$D1650,$D1650,Z$12:Z1650)),2)) - SUMIF($D$12:$D1649,$D1650,AB$12:AB1649),2),"")</f>
        <v/>
      </c>
      <c r="AC1650" s="251" t="str">
        <f>IF(AND(Y1650&lt;&gt;"",Z1650&lt;&gt;"",AA1650&lt;&gt;"",X1650&lt;&gt;"",AP1650&lt;&gt;""),IF(OR(X1650="OZZ",X1650="ZZ"),ROUND(0-SUMIF($D$12:$D1649,$D1650,AC$12:AC1649),2),IF(AA1650=0,0,ROUND(MIN(MIN(17300,TRUNC(0.75*(SUMIF($D$12:$D$2012,$D1650,Y$12:Y$2012)+SUMIF($D$12:$D$2012,$D1650,Z$12:Z$2012)),2)+SUMIF($D$12:$D1650,$D1650,AP$12:AP1650))-SUMIF($D$12:$D1649,$D1650,AC$12:AC1649)-SUMIF($D$12:$D$2012,$D1650,AB$12:AB$2012),AP1650),2))),"")</f>
        <v/>
      </c>
      <c r="AD1650" s="250" t="str">
        <f>IF(X1650&lt;&gt;"",1000 - SUMIF($D$12:$D1649,$D1650,AD$12:AD1649),"")</f>
        <v/>
      </c>
      <c r="AE1650" s="252"/>
      <c r="AF1650" s="253"/>
      <c r="AG1650" s="254"/>
      <c r="AH1650" s="255" t="str">
        <f t="shared" si="548"/>
        <v/>
      </c>
      <c r="AI1650" s="256"/>
      <c r="AJ1650" s="253"/>
      <c r="AK1650" s="254"/>
      <c r="AL1650" s="255" t="str">
        <f t="shared" si="549"/>
        <v/>
      </c>
      <c r="AM1650" s="256"/>
      <c r="AN1650" s="253"/>
      <c r="AO1650" s="254"/>
      <c r="AP1650" s="255" t="str">
        <f t="shared" si="529"/>
        <v/>
      </c>
      <c r="AQ1650" s="68"/>
      <c r="AR1650" s="68"/>
      <c r="AS1650" s="115"/>
      <c r="AT1650" s="68"/>
      <c r="AU1650" s="113" t="str">
        <f>IF(D1650&lt;&gt; "", IF(COUNTIF($D$12:$D1650,$D1650)&gt;1,0,IF(SUM(N1650,U1650,AB1650)&gt;0,IF(AND(X1650="",OR(Q1650&lt;&gt;"",J1650&lt;&gt;"")),IF(Q1650&lt;&gt;"",Q1650,IF(J1650&lt;&gt;"",J1650,0)),IF(AND(Q1650&lt;&gt;"",J1650&lt;&gt;"",Q1650=J1650),Q1650,X1650)),0)),"")</f>
        <v/>
      </c>
      <c r="AV1650" s="113" t="str">
        <f>IF(D1650&lt;&gt;"",IF(COUNTIF($D$12:$D1650,$D1650)&gt;1,0,IF(SUM(O1650,V1650,AC1650)&gt;0,IF(AND(X1650="",OR(Q1650&lt;&gt;"",J1650&lt;&gt;"")),IF(Q1650&lt;&gt;"",Q1650,IF(J1650&lt;&gt;"",J1650,0)),IF(AND(Q1650&lt;&gt;"",J1650&lt;&gt;"",Q1650=J1650),Q1650,X1650)),0)),"")</f>
        <v/>
      </c>
      <c r="AW1650" s="113" t="str">
        <f>IF(D1650&lt;&gt;"",IF(COUNTIF($D$12:$D1650,$D1650)&gt;1,0,IF(SUM(P1650,W1650,AD1650)&gt;0,IF(AND(X1650="",OR(Q1650&lt;&gt;"",J1650&lt;&gt;"")),IF(Q1650&lt;&gt;"",Q1650,IF(J1650&lt;&gt;"",J1650,0)),IF(AND(Q1650&lt;&gt;"",J1650&lt;&gt;"",Q1650=J1650),Q1650,X1650)),0)),"")</f>
        <v/>
      </c>
      <c r="AX1650" s="68" t="str">
        <f t="shared" si="530"/>
        <v/>
      </c>
      <c r="AY1650" s="68" t="str">
        <f t="shared" si="531"/>
        <v/>
      </c>
      <c r="AZ1650" s="68" t="str">
        <f t="shared" si="532"/>
        <v/>
      </c>
      <c r="BA1650" s="68" t="str">
        <f t="shared" si="533"/>
        <v/>
      </c>
      <c r="BB1650" s="68" t="str">
        <f t="shared" si="534"/>
        <v/>
      </c>
      <c r="BC1650" s="68" t="str">
        <f t="shared" si="535"/>
        <v/>
      </c>
      <c r="BD1650" s="68" t="str">
        <f t="shared" si="536"/>
        <v/>
      </c>
      <c r="BE1650" s="62" t="str">
        <f t="shared" si="537"/>
        <v/>
      </c>
      <c r="BF1650" s="62" t="str">
        <f t="shared" si="538"/>
        <v/>
      </c>
      <c r="BG1650" s="62"/>
      <c r="BH1650" s="62" t="str">
        <f t="shared" si="539"/>
        <v/>
      </c>
      <c r="BI1650" s="62" t="str">
        <f t="shared" si="540"/>
        <v/>
      </c>
      <c r="BJ1650" s="114"/>
      <c r="BK1650" s="62" t="str">
        <f t="shared" si="541"/>
        <v/>
      </c>
      <c r="BL1650" s="62" t="str">
        <f t="shared" si="542"/>
        <v/>
      </c>
      <c r="BM1650" s="62" t="str">
        <f t="shared" si="543"/>
        <v/>
      </c>
      <c r="BN1650" s="62" t="str">
        <f t="shared" si="544"/>
        <v/>
      </c>
      <c r="BO1650" s="62" t="str">
        <f t="shared" si="545"/>
        <v/>
      </c>
      <c r="BP1650" s="62" t="str">
        <f t="shared" si="546"/>
        <v/>
      </c>
      <c r="BQ1650" s="96"/>
      <c r="BR1650" s="96"/>
      <c r="BS1650" s="96"/>
      <c r="BT1650" s="96"/>
      <c r="BU1650" s="96"/>
      <c r="BV1650" s="96"/>
      <c r="BW1650" s="96"/>
      <c r="BX1650" s="96"/>
      <c r="BY1650" s="96"/>
      <c r="BZ1650" s="96"/>
      <c r="CA1650" s="96"/>
      <c r="CB1650" s="96"/>
      <c r="CC1650" s="96"/>
      <c r="CD1650" s="96"/>
      <c r="CE1650" s="96"/>
      <c r="CF1650" s="96"/>
      <c r="CG1650" s="96"/>
      <c r="CH1650" s="96"/>
      <c r="CI1650" s="96"/>
      <c r="CJ1650" s="96"/>
      <c r="CK1650" s="96"/>
      <c r="CL1650" s="96"/>
      <c r="CM1650" s="96"/>
      <c r="CN1650" s="96"/>
      <c r="CO1650" s="96"/>
      <c r="CP1650" s="96"/>
      <c r="CQ1650" s="96"/>
      <c r="CR1650" s="96"/>
      <c r="CS1650" s="96"/>
    </row>
    <row r="1651" spans="1:97" ht="18.75" customHeight="1" x14ac:dyDescent="0.2">
      <c r="A1651" s="3">
        <f t="shared" si="547"/>
        <v>1639</v>
      </c>
      <c r="B1651" s="263"/>
      <c r="C1651" s="263"/>
      <c r="D1651" s="263"/>
      <c r="E1651" s="259"/>
      <c r="F1651" s="259"/>
      <c r="G1651" s="43"/>
      <c r="H1651" s="264"/>
      <c r="I1651" s="261"/>
      <c r="J1651" s="106"/>
      <c r="K1651" s="247"/>
      <c r="L1651" s="247"/>
      <c r="M1651" s="247"/>
      <c r="N1651" s="248" t="str">
        <f>IF(AND(K1651&lt;&gt;"",L1651&lt;&gt;"",J1651&lt;&gt;""),ROUND(MIN(IF(OR(J1651="OZZ",J1651="ZZ"),5000,17300),TRUNC(0.75*(SUMIF($D$12:$D1651,$D1651,K$12:K1651)+SUMIF($D$12:$D1651,$D1651,L$12:L1651)),2)) - SUMIF($D$12:$D1650,$D1651,N$12:N1650),2),"")</f>
        <v/>
      </c>
      <c r="O1651" s="249" t="str">
        <f>IF(AND(K1651&lt;&gt;"",L1651&lt;&gt;"",M1651&lt;&gt;"",J1651&lt;&gt;"",AH1651&lt;&gt;""),IF(OR(J1651="OZZ",J1651="ZZ"),ROUND(0-SUMIF($D$12:$D1650,$D1651,O$12:O1650),2),IF(M1651=0,0,ROUND(MIN(MIN(17300,TRUNC(0.75*(SUMIF($D$12:$D$2012,$D1651,K$12:K$2012)+SUMIF($D$12:$D$2012,$D1651,L$12:L$2012)),2)+SUMIF($D$12:$D1651,$D1651,AH$12:AH1651))-SUMIF($D$12:$D1650,$D1651,O$12:O1650)-SUMIF($D$12:$D$2012,$D1651,N$12:N$2012),AH1651),2))),"")</f>
        <v/>
      </c>
      <c r="P1651" s="250" t="str">
        <f>IF(J1651&lt;&gt;"",1000 - SUMIF($D$12:$D1650,$D1651,P$12:P1650),"")</f>
        <v/>
      </c>
      <c r="Q1651" s="106"/>
      <c r="R1651" s="247"/>
      <c r="S1651" s="247"/>
      <c r="T1651" s="247"/>
      <c r="U1651" s="248" t="str">
        <f>IF(AND(R1651&lt;&gt;"",S1651&lt;&gt;"",Q1651&lt;&gt;""),ROUND(MIN(IF(OR(Q1651="OZZ",Q1651="ZZ"),5000,17300),TRUNC(0.75*(SUMIF($D$12:$D1651,$D1651,R$12:R1651)+SUMIF($D$12:$D1651,$D1651,S$12:S1651)),2)) - SUMIF($D$12:$D1650,$D1651,U$12:U1650),2),"")</f>
        <v/>
      </c>
      <c r="V1651" s="248" t="str">
        <f>IF(AND(R1651&lt;&gt;"",S1651&lt;&gt;"",T1651&lt;&gt;"",Q1651&lt;&gt;"",AL1651&lt;&gt;""),IF(OR(Q1651="OZZ",Q1651="ZZ"),ROUND(0-SUMIF($D$12:$D1650,$D1651,V$12:V1650),2),IF(T1651=0,0,ROUND(MIN(MIN(17300,TRUNC(0.75*(SUMIF($D$12:$D$2012,$D1651,R$12:R$2012)+SUMIF($D$12:$D$2012,$D1651,S$12:S$2012)),2)+SUMIF($D$12:$D1651,$D1651,AL$12:AL1651))-SUMIF($D$12:$D1650,$D1651,V$12:V1650)-SUMIF($D$12:$D$2012,$D1651,U$12:U$2012),AL1651),2))),"")</f>
        <v/>
      </c>
      <c r="W1651" s="250" t="str">
        <f>IF(Q1651&lt;&gt;"",1000 - SUMIF($D$12:$D1650,$D1651,W$12:W1650),"")</f>
        <v/>
      </c>
      <c r="X1651" s="106"/>
      <c r="Y1651" s="247"/>
      <c r="Z1651" s="247"/>
      <c r="AA1651" s="247"/>
      <c r="AB1651" s="248" t="str">
        <f>IF(AND(Y1651&lt;&gt;"",Z1651&lt;&gt;"",X1651&lt;&gt;""),ROUND(MIN(IF(OR(X1651="OZZ",X1651="ZZ"),5000,17300),TRUNC(0.75*(SUMIF($D$12:$D1651,$D1651,Y$12:Y1651)+SUMIF($D$12:$D1651,$D1651,Z$12:Z1651)),2)) - SUMIF($D$12:$D1650,$D1651,AB$12:AB1650),2),"")</f>
        <v/>
      </c>
      <c r="AC1651" s="251" t="str">
        <f>IF(AND(Y1651&lt;&gt;"",Z1651&lt;&gt;"",AA1651&lt;&gt;"",X1651&lt;&gt;"",AP1651&lt;&gt;""),IF(OR(X1651="OZZ",X1651="ZZ"),ROUND(0-SUMIF($D$12:$D1650,$D1651,AC$12:AC1650),2),IF(AA1651=0,0,ROUND(MIN(MIN(17300,TRUNC(0.75*(SUMIF($D$12:$D$2012,$D1651,Y$12:Y$2012)+SUMIF($D$12:$D$2012,$D1651,Z$12:Z$2012)),2)+SUMIF($D$12:$D1651,$D1651,AP$12:AP1651))-SUMIF($D$12:$D1650,$D1651,AC$12:AC1650)-SUMIF($D$12:$D$2012,$D1651,AB$12:AB$2012),AP1651),2))),"")</f>
        <v/>
      </c>
      <c r="AD1651" s="250" t="str">
        <f>IF(X1651&lt;&gt;"",1000 - SUMIF($D$12:$D1650,$D1651,AD$12:AD1650),"")</f>
        <v/>
      </c>
      <c r="AE1651" s="252"/>
      <c r="AF1651" s="253"/>
      <c r="AG1651" s="254"/>
      <c r="AH1651" s="255" t="str">
        <f t="shared" si="548"/>
        <v/>
      </c>
      <c r="AI1651" s="256"/>
      <c r="AJ1651" s="253"/>
      <c r="AK1651" s="254"/>
      <c r="AL1651" s="255" t="str">
        <f t="shared" si="549"/>
        <v/>
      </c>
      <c r="AM1651" s="256"/>
      <c r="AN1651" s="253"/>
      <c r="AO1651" s="254"/>
      <c r="AP1651" s="255" t="str">
        <f t="shared" si="529"/>
        <v/>
      </c>
      <c r="AQ1651" s="68"/>
      <c r="AR1651" s="68"/>
      <c r="AS1651" s="115"/>
      <c r="AT1651" s="68"/>
      <c r="AU1651" s="113" t="str">
        <f>IF(D1651&lt;&gt; "", IF(COUNTIF($D$12:$D1651,$D1651)&gt;1,0,IF(SUM(N1651,U1651,AB1651)&gt;0,IF(AND(X1651="",OR(Q1651&lt;&gt;"",J1651&lt;&gt;"")),IF(Q1651&lt;&gt;"",Q1651,IF(J1651&lt;&gt;"",J1651,0)),IF(AND(Q1651&lt;&gt;"",J1651&lt;&gt;"",Q1651=J1651),Q1651,X1651)),0)),"")</f>
        <v/>
      </c>
      <c r="AV1651" s="113" t="str">
        <f>IF(D1651&lt;&gt;"",IF(COUNTIF($D$12:$D1651,$D1651)&gt;1,0,IF(SUM(O1651,V1651,AC1651)&gt;0,IF(AND(X1651="",OR(Q1651&lt;&gt;"",J1651&lt;&gt;"")),IF(Q1651&lt;&gt;"",Q1651,IF(J1651&lt;&gt;"",J1651,0)),IF(AND(Q1651&lt;&gt;"",J1651&lt;&gt;"",Q1651=J1651),Q1651,X1651)),0)),"")</f>
        <v/>
      </c>
      <c r="AW1651" s="113" t="str">
        <f>IF(D1651&lt;&gt;"",IF(COUNTIF($D$12:$D1651,$D1651)&gt;1,0,IF(SUM(P1651,W1651,AD1651)&gt;0,IF(AND(X1651="",OR(Q1651&lt;&gt;"",J1651&lt;&gt;"")),IF(Q1651&lt;&gt;"",Q1651,IF(J1651&lt;&gt;"",J1651,0)),IF(AND(Q1651&lt;&gt;"",J1651&lt;&gt;"",Q1651=J1651),Q1651,X1651)),0)),"")</f>
        <v/>
      </c>
      <c r="AX1651" s="68" t="str">
        <f t="shared" si="530"/>
        <v/>
      </c>
      <c r="AY1651" s="68" t="str">
        <f t="shared" si="531"/>
        <v/>
      </c>
      <c r="AZ1651" s="68" t="str">
        <f t="shared" si="532"/>
        <v/>
      </c>
      <c r="BA1651" s="68" t="str">
        <f t="shared" si="533"/>
        <v/>
      </c>
      <c r="BB1651" s="68" t="str">
        <f t="shared" si="534"/>
        <v/>
      </c>
      <c r="BC1651" s="68" t="str">
        <f t="shared" si="535"/>
        <v/>
      </c>
      <c r="BD1651" s="68" t="str">
        <f t="shared" si="536"/>
        <v/>
      </c>
      <c r="BE1651" s="62" t="str">
        <f t="shared" si="537"/>
        <v/>
      </c>
      <c r="BF1651" s="62" t="str">
        <f t="shared" si="538"/>
        <v/>
      </c>
      <c r="BG1651" s="62"/>
      <c r="BH1651" s="62" t="str">
        <f t="shared" si="539"/>
        <v/>
      </c>
      <c r="BI1651" s="62" t="str">
        <f t="shared" si="540"/>
        <v/>
      </c>
      <c r="BJ1651" s="114"/>
      <c r="BK1651" s="62" t="str">
        <f t="shared" si="541"/>
        <v/>
      </c>
      <c r="BL1651" s="62" t="str">
        <f t="shared" si="542"/>
        <v/>
      </c>
      <c r="BM1651" s="62" t="str">
        <f t="shared" si="543"/>
        <v/>
      </c>
      <c r="BN1651" s="62" t="str">
        <f t="shared" si="544"/>
        <v/>
      </c>
      <c r="BO1651" s="62" t="str">
        <f t="shared" si="545"/>
        <v/>
      </c>
      <c r="BP1651" s="62" t="str">
        <f t="shared" si="546"/>
        <v/>
      </c>
      <c r="BQ1651" s="96"/>
      <c r="BR1651" s="96"/>
      <c r="BS1651" s="96"/>
      <c r="BT1651" s="96"/>
      <c r="BU1651" s="96"/>
      <c r="BV1651" s="96"/>
      <c r="BW1651" s="96"/>
      <c r="BX1651" s="96"/>
      <c r="BY1651" s="96"/>
      <c r="BZ1651" s="96"/>
      <c r="CA1651" s="96"/>
      <c r="CB1651" s="96"/>
      <c r="CC1651" s="96"/>
      <c r="CD1651" s="96"/>
      <c r="CE1651" s="96"/>
      <c r="CF1651" s="96"/>
      <c r="CG1651" s="96"/>
      <c r="CH1651" s="96"/>
      <c r="CI1651" s="96"/>
      <c r="CJ1651" s="96"/>
      <c r="CK1651" s="96"/>
      <c r="CL1651" s="96"/>
      <c r="CM1651" s="96"/>
      <c r="CN1651" s="96"/>
      <c r="CO1651" s="96"/>
      <c r="CP1651" s="96"/>
      <c r="CQ1651" s="96"/>
      <c r="CR1651" s="96"/>
      <c r="CS1651" s="96"/>
    </row>
    <row r="1652" spans="1:97" ht="18.75" customHeight="1" x14ac:dyDescent="0.2">
      <c r="A1652" s="3">
        <f t="shared" si="547"/>
        <v>1640</v>
      </c>
      <c r="B1652" s="263"/>
      <c r="C1652" s="263"/>
      <c r="D1652" s="263"/>
      <c r="E1652" s="259"/>
      <c r="F1652" s="259"/>
      <c r="G1652" s="43"/>
      <c r="H1652" s="264"/>
      <c r="I1652" s="261"/>
      <c r="J1652" s="106"/>
      <c r="K1652" s="247"/>
      <c r="L1652" s="247"/>
      <c r="M1652" s="247"/>
      <c r="N1652" s="248" t="str">
        <f>IF(AND(K1652&lt;&gt;"",L1652&lt;&gt;"",J1652&lt;&gt;""),ROUND(MIN(IF(OR(J1652="OZZ",J1652="ZZ"),5000,17300),TRUNC(0.75*(SUMIF($D$12:$D1652,$D1652,K$12:K1652)+SUMIF($D$12:$D1652,$D1652,L$12:L1652)),2)) - SUMIF($D$12:$D1651,$D1652,N$12:N1651),2),"")</f>
        <v/>
      </c>
      <c r="O1652" s="249" t="str">
        <f>IF(AND(K1652&lt;&gt;"",L1652&lt;&gt;"",M1652&lt;&gt;"",J1652&lt;&gt;"",AH1652&lt;&gt;""),IF(OR(J1652="OZZ",J1652="ZZ"),ROUND(0-SUMIF($D$12:$D1651,$D1652,O$12:O1651),2),IF(M1652=0,0,ROUND(MIN(MIN(17300,TRUNC(0.75*(SUMIF($D$12:$D$2012,$D1652,K$12:K$2012)+SUMIF($D$12:$D$2012,$D1652,L$12:L$2012)),2)+SUMIF($D$12:$D1652,$D1652,AH$12:AH1652))-SUMIF($D$12:$D1651,$D1652,O$12:O1651)-SUMIF($D$12:$D$2012,$D1652,N$12:N$2012),AH1652),2))),"")</f>
        <v/>
      </c>
      <c r="P1652" s="250" t="str">
        <f>IF(J1652&lt;&gt;"",1000 - SUMIF($D$12:$D1651,$D1652,P$12:P1651),"")</f>
        <v/>
      </c>
      <c r="Q1652" s="106"/>
      <c r="R1652" s="247"/>
      <c r="S1652" s="247"/>
      <c r="T1652" s="247"/>
      <c r="U1652" s="248" t="str">
        <f>IF(AND(R1652&lt;&gt;"",S1652&lt;&gt;"",Q1652&lt;&gt;""),ROUND(MIN(IF(OR(Q1652="OZZ",Q1652="ZZ"),5000,17300),TRUNC(0.75*(SUMIF($D$12:$D1652,$D1652,R$12:R1652)+SUMIF($D$12:$D1652,$D1652,S$12:S1652)),2)) - SUMIF($D$12:$D1651,$D1652,U$12:U1651),2),"")</f>
        <v/>
      </c>
      <c r="V1652" s="248" t="str">
        <f>IF(AND(R1652&lt;&gt;"",S1652&lt;&gt;"",T1652&lt;&gt;"",Q1652&lt;&gt;"",AL1652&lt;&gt;""),IF(OR(Q1652="OZZ",Q1652="ZZ"),ROUND(0-SUMIF($D$12:$D1651,$D1652,V$12:V1651),2),IF(T1652=0,0,ROUND(MIN(MIN(17300,TRUNC(0.75*(SUMIF($D$12:$D$2012,$D1652,R$12:R$2012)+SUMIF($D$12:$D$2012,$D1652,S$12:S$2012)),2)+SUMIF($D$12:$D1652,$D1652,AL$12:AL1652))-SUMIF($D$12:$D1651,$D1652,V$12:V1651)-SUMIF($D$12:$D$2012,$D1652,U$12:U$2012),AL1652),2))),"")</f>
        <v/>
      </c>
      <c r="W1652" s="250" t="str">
        <f>IF(Q1652&lt;&gt;"",1000 - SUMIF($D$12:$D1651,$D1652,W$12:W1651),"")</f>
        <v/>
      </c>
      <c r="X1652" s="106"/>
      <c r="Y1652" s="247"/>
      <c r="Z1652" s="247"/>
      <c r="AA1652" s="247"/>
      <c r="AB1652" s="248" t="str">
        <f>IF(AND(Y1652&lt;&gt;"",Z1652&lt;&gt;"",X1652&lt;&gt;""),ROUND(MIN(IF(OR(X1652="OZZ",X1652="ZZ"),5000,17300),TRUNC(0.75*(SUMIF($D$12:$D1652,$D1652,Y$12:Y1652)+SUMIF($D$12:$D1652,$D1652,Z$12:Z1652)),2)) - SUMIF($D$12:$D1651,$D1652,AB$12:AB1651),2),"")</f>
        <v/>
      </c>
      <c r="AC1652" s="251" t="str">
        <f>IF(AND(Y1652&lt;&gt;"",Z1652&lt;&gt;"",AA1652&lt;&gt;"",X1652&lt;&gt;"",AP1652&lt;&gt;""),IF(OR(X1652="OZZ",X1652="ZZ"),ROUND(0-SUMIF($D$12:$D1651,$D1652,AC$12:AC1651),2),IF(AA1652=0,0,ROUND(MIN(MIN(17300,TRUNC(0.75*(SUMIF($D$12:$D$2012,$D1652,Y$12:Y$2012)+SUMIF($D$12:$D$2012,$D1652,Z$12:Z$2012)),2)+SUMIF($D$12:$D1652,$D1652,AP$12:AP1652))-SUMIF($D$12:$D1651,$D1652,AC$12:AC1651)-SUMIF($D$12:$D$2012,$D1652,AB$12:AB$2012),AP1652),2))),"")</f>
        <v/>
      </c>
      <c r="AD1652" s="250" t="str">
        <f>IF(X1652&lt;&gt;"",1000 - SUMIF($D$12:$D1651,$D1652,AD$12:AD1651),"")</f>
        <v/>
      </c>
      <c r="AE1652" s="252"/>
      <c r="AF1652" s="253"/>
      <c r="AG1652" s="254"/>
      <c r="AH1652" s="255" t="str">
        <f t="shared" si="548"/>
        <v/>
      </c>
      <c r="AI1652" s="256"/>
      <c r="AJ1652" s="253"/>
      <c r="AK1652" s="254"/>
      <c r="AL1652" s="255" t="str">
        <f t="shared" si="549"/>
        <v/>
      </c>
      <c r="AM1652" s="256"/>
      <c r="AN1652" s="253"/>
      <c r="AO1652" s="254"/>
      <c r="AP1652" s="255" t="str">
        <f t="shared" si="529"/>
        <v/>
      </c>
      <c r="AQ1652" s="68"/>
      <c r="AR1652" s="68"/>
      <c r="AS1652" s="115"/>
      <c r="AT1652" s="68"/>
      <c r="AU1652" s="113" t="str">
        <f>IF(D1652&lt;&gt; "", IF(COUNTIF($D$12:$D1652,$D1652)&gt;1,0,IF(SUM(N1652,U1652,AB1652)&gt;0,IF(AND(X1652="",OR(Q1652&lt;&gt;"",J1652&lt;&gt;"")),IF(Q1652&lt;&gt;"",Q1652,IF(J1652&lt;&gt;"",J1652,0)),IF(AND(Q1652&lt;&gt;"",J1652&lt;&gt;"",Q1652=J1652),Q1652,X1652)),0)),"")</f>
        <v/>
      </c>
      <c r="AV1652" s="113" t="str">
        <f>IF(D1652&lt;&gt;"",IF(COUNTIF($D$12:$D1652,$D1652)&gt;1,0,IF(SUM(O1652,V1652,AC1652)&gt;0,IF(AND(X1652="",OR(Q1652&lt;&gt;"",J1652&lt;&gt;"")),IF(Q1652&lt;&gt;"",Q1652,IF(J1652&lt;&gt;"",J1652,0)),IF(AND(Q1652&lt;&gt;"",J1652&lt;&gt;"",Q1652=J1652),Q1652,X1652)),0)),"")</f>
        <v/>
      </c>
      <c r="AW1652" s="113" t="str">
        <f>IF(D1652&lt;&gt;"",IF(COUNTIF($D$12:$D1652,$D1652)&gt;1,0,IF(SUM(P1652,W1652,AD1652)&gt;0,IF(AND(X1652="",OR(Q1652&lt;&gt;"",J1652&lt;&gt;"")),IF(Q1652&lt;&gt;"",Q1652,IF(J1652&lt;&gt;"",J1652,0)),IF(AND(Q1652&lt;&gt;"",J1652&lt;&gt;"",Q1652=J1652),Q1652,X1652)),0)),"")</f>
        <v/>
      </c>
      <c r="AX1652" s="68" t="str">
        <f t="shared" si="530"/>
        <v/>
      </c>
      <c r="AY1652" s="68" t="str">
        <f t="shared" si="531"/>
        <v/>
      </c>
      <c r="AZ1652" s="68" t="str">
        <f t="shared" si="532"/>
        <v/>
      </c>
      <c r="BA1652" s="68" t="str">
        <f t="shared" si="533"/>
        <v/>
      </c>
      <c r="BB1652" s="68" t="str">
        <f t="shared" si="534"/>
        <v/>
      </c>
      <c r="BC1652" s="68" t="str">
        <f t="shared" si="535"/>
        <v/>
      </c>
      <c r="BD1652" s="68" t="str">
        <f t="shared" si="536"/>
        <v/>
      </c>
      <c r="BE1652" s="62" t="str">
        <f t="shared" si="537"/>
        <v/>
      </c>
      <c r="BF1652" s="62" t="str">
        <f t="shared" si="538"/>
        <v/>
      </c>
      <c r="BG1652" s="62"/>
      <c r="BH1652" s="62" t="str">
        <f t="shared" si="539"/>
        <v/>
      </c>
      <c r="BI1652" s="62" t="str">
        <f t="shared" si="540"/>
        <v/>
      </c>
      <c r="BJ1652" s="114"/>
      <c r="BK1652" s="62" t="str">
        <f t="shared" si="541"/>
        <v/>
      </c>
      <c r="BL1652" s="62" t="str">
        <f t="shared" si="542"/>
        <v/>
      </c>
      <c r="BM1652" s="62" t="str">
        <f t="shared" si="543"/>
        <v/>
      </c>
      <c r="BN1652" s="62" t="str">
        <f t="shared" si="544"/>
        <v/>
      </c>
      <c r="BO1652" s="62" t="str">
        <f t="shared" si="545"/>
        <v/>
      </c>
      <c r="BP1652" s="62" t="str">
        <f t="shared" si="546"/>
        <v/>
      </c>
      <c r="BQ1652" s="96"/>
      <c r="BR1652" s="96"/>
      <c r="BS1652" s="96"/>
      <c r="BT1652" s="96"/>
      <c r="BU1652" s="96"/>
      <c r="BV1652" s="96"/>
      <c r="BW1652" s="96"/>
      <c r="BX1652" s="96"/>
      <c r="BY1652" s="96"/>
      <c r="BZ1652" s="96"/>
      <c r="CA1652" s="96"/>
      <c r="CB1652" s="96"/>
      <c r="CC1652" s="96"/>
      <c r="CD1652" s="96"/>
      <c r="CE1652" s="96"/>
      <c r="CF1652" s="96"/>
      <c r="CG1652" s="96"/>
      <c r="CH1652" s="96"/>
      <c r="CI1652" s="96"/>
      <c r="CJ1652" s="96"/>
      <c r="CK1652" s="96"/>
      <c r="CL1652" s="96"/>
      <c r="CM1652" s="96"/>
      <c r="CN1652" s="96"/>
      <c r="CO1652" s="96"/>
      <c r="CP1652" s="96"/>
      <c r="CQ1652" s="96"/>
      <c r="CR1652" s="96"/>
      <c r="CS1652" s="96"/>
    </row>
    <row r="1653" spans="1:97" ht="18.75" customHeight="1" x14ac:dyDescent="0.2">
      <c r="A1653" s="3">
        <f t="shared" si="547"/>
        <v>1641</v>
      </c>
      <c r="B1653" s="263"/>
      <c r="C1653" s="263"/>
      <c r="D1653" s="263"/>
      <c r="E1653" s="259"/>
      <c r="F1653" s="259"/>
      <c r="G1653" s="43"/>
      <c r="H1653" s="264"/>
      <c r="I1653" s="261"/>
      <c r="J1653" s="106"/>
      <c r="K1653" s="247"/>
      <c r="L1653" s="247"/>
      <c r="M1653" s="247"/>
      <c r="N1653" s="248" t="str">
        <f>IF(AND(K1653&lt;&gt;"",L1653&lt;&gt;"",J1653&lt;&gt;""),ROUND(MIN(IF(OR(J1653="OZZ",J1653="ZZ"),5000,17300),TRUNC(0.75*(SUMIF($D$12:$D1653,$D1653,K$12:K1653)+SUMIF($D$12:$D1653,$D1653,L$12:L1653)),2)) - SUMIF($D$12:$D1652,$D1653,N$12:N1652),2),"")</f>
        <v/>
      </c>
      <c r="O1653" s="249" t="str">
        <f>IF(AND(K1653&lt;&gt;"",L1653&lt;&gt;"",M1653&lt;&gt;"",J1653&lt;&gt;"",AH1653&lt;&gt;""),IF(OR(J1653="OZZ",J1653="ZZ"),ROUND(0-SUMIF($D$12:$D1652,$D1653,O$12:O1652),2),IF(M1653=0,0,ROUND(MIN(MIN(17300,TRUNC(0.75*(SUMIF($D$12:$D$2012,$D1653,K$12:K$2012)+SUMIF($D$12:$D$2012,$D1653,L$12:L$2012)),2)+SUMIF($D$12:$D1653,$D1653,AH$12:AH1653))-SUMIF($D$12:$D1652,$D1653,O$12:O1652)-SUMIF($D$12:$D$2012,$D1653,N$12:N$2012),AH1653),2))),"")</f>
        <v/>
      </c>
      <c r="P1653" s="250" t="str">
        <f>IF(J1653&lt;&gt;"",1000 - SUMIF($D$12:$D1652,$D1653,P$12:P1652),"")</f>
        <v/>
      </c>
      <c r="Q1653" s="106"/>
      <c r="R1653" s="247"/>
      <c r="S1653" s="247"/>
      <c r="T1653" s="247"/>
      <c r="U1653" s="248" t="str">
        <f>IF(AND(R1653&lt;&gt;"",S1653&lt;&gt;"",Q1653&lt;&gt;""),ROUND(MIN(IF(OR(Q1653="OZZ",Q1653="ZZ"),5000,17300),TRUNC(0.75*(SUMIF($D$12:$D1653,$D1653,R$12:R1653)+SUMIF($D$12:$D1653,$D1653,S$12:S1653)),2)) - SUMIF($D$12:$D1652,$D1653,U$12:U1652),2),"")</f>
        <v/>
      </c>
      <c r="V1653" s="248" t="str">
        <f>IF(AND(R1653&lt;&gt;"",S1653&lt;&gt;"",T1653&lt;&gt;"",Q1653&lt;&gt;"",AL1653&lt;&gt;""),IF(OR(Q1653="OZZ",Q1653="ZZ"),ROUND(0-SUMIF($D$12:$D1652,$D1653,V$12:V1652),2),IF(T1653=0,0,ROUND(MIN(MIN(17300,TRUNC(0.75*(SUMIF($D$12:$D$2012,$D1653,R$12:R$2012)+SUMIF($D$12:$D$2012,$D1653,S$12:S$2012)),2)+SUMIF($D$12:$D1653,$D1653,AL$12:AL1653))-SUMIF($D$12:$D1652,$D1653,V$12:V1652)-SUMIF($D$12:$D$2012,$D1653,U$12:U$2012),AL1653),2))),"")</f>
        <v/>
      </c>
      <c r="W1653" s="250" t="str">
        <f>IF(Q1653&lt;&gt;"",1000 - SUMIF($D$12:$D1652,$D1653,W$12:W1652),"")</f>
        <v/>
      </c>
      <c r="X1653" s="106"/>
      <c r="Y1653" s="247"/>
      <c r="Z1653" s="247"/>
      <c r="AA1653" s="247"/>
      <c r="AB1653" s="248" t="str">
        <f>IF(AND(Y1653&lt;&gt;"",Z1653&lt;&gt;"",X1653&lt;&gt;""),ROUND(MIN(IF(OR(X1653="OZZ",X1653="ZZ"),5000,17300),TRUNC(0.75*(SUMIF($D$12:$D1653,$D1653,Y$12:Y1653)+SUMIF($D$12:$D1653,$D1653,Z$12:Z1653)),2)) - SUMIF($D$12:$D1652,$D1653,AB$12:AB1652),2),"")</f>
        <v/>
      </c>
      <c r="AC1653" s="251" t="str">
        <f>IF(AND(Y1653&lt;&gt;"",Z1653&lt;&gt;"",AA1653&lt;&gt;"",X1653&lt;&gt;"",AP1653&lt;&gt;""),IF(OR(X1653="OZZ",X1653="ZZ"),ROUND(0-SUMIF($D$12:$D1652,$D1653,AC$12:AC1652),2),IF(AA1653=0,0,ROUND(MIN(MIN(17300,TRUNC(0.75*(SUMIF($D$12:$D$2012,$D1653,Y$12:Y$2012)+SUMIF($D$12:$D$2012,$D1653,Z$12:Z$2012)),2)+SUMIF($D$12:$D1653,$D1653,AP$12:AP1653))-SUMIF($D$12:$D1652,$D1653,AC$12:AC1652)-SUMIF($D$12:$D$2012,$D1653,AB$12:AB$2012),AP1653),2))),"")</f>
        <v/>
      </c>
      <c r="AD1653" s="250" t="str">
        <f>IF(X1653&lt;&gt;"",1000 - SUMIF($D$12:$D1652,$D1653,AD$12:AD1652),"")</f>
        <v/>
      </c>
      <c r="AE1653" s="252"/>
      <c r="AF1653" s="253"/>
      <c r="AG1653" s="254"/>
      <c r="AH1653" s="255" t="str">
        <f t="shared" si="548"/>
        <v/>
      </c>
      <c r="AI1653" s="256"/>
      <c r="AJ1653" s="253"/>
      <c r="AK1653" s="254"/>
      <c r="AL1653" s="255" t="str">
        <f t="shared" si="549"/>
        <v/>
      </c>
      <c r="AM1653" s="256"/>
      <c r="AN1653" s="253"/>
      <c r="AO1653" s="254"/>
      <c r="AP1653" s="255" t="str">
        <f t="shared" si="529"/>
        <v/>
      </c>
      <c r="AQ1653" s="68"/>
      <c r="AR1653" s="68"/>
      <c r="AS1653" s="115"/>
      <c r="AT1653" s="68"/>
      <c r="AU1653" s="113" t="str">
        <f>IF(D1653&lt;&gt; "", IF(COUNTIF($D$12:$D1653,$D1653)&gt;1,0,IF(SUM(N1653,U1653,AB1653)&gt;0,IF(AND(X1653="",OR(Q1653&lt;&gt;"",J1653&lt;&gt;"")),IF(Q1653&lt;&gt;"",Q1653,IF(J1653&lt;&gt;"",J1653,0)),IF(AND(Q1653&lt;&gt;"",J1653&lt;&gt;"",Q1653=J1653),Q1653,X1653)),0)),"")</f>
        <v/>
      </c>
      <c r="AV1653" s="113" t="str">
        <f>IF(D1653&lt;&gt;"",IF(COUNTIF($D$12:$D1653,$D1653)&gt;1,0,IF(SUM(O1653,V1653,AC1653)&gt;0,IF(AND(X1653="",OR(Q1653&lt;&gt;"",J1653&lt;&gt;"")),IF(Q1653&lt;&gt;"",Q1653,IF(J1653&lt;&gt;"",J1653,0)),IF(AND(Q1653&lt;&gt;"",J1653&lt;&gt;"",Q1653=J1653),Q1653,X1653)),0)),"")</f>
        <v/>
      </c>
      <c r="AW1653" s="113" t="str">
        <f>IF(D1653&lt;&gt;"",IF(COUNTIF($D$12:$D1653,$D1653)&gt;1,0,IF(SUM(P1653,W1653,AD1653)&gt;0,IF(AND(X1653="",OR(Q1653&lt;&gt;"",J1653&lt;&gt;"")),IF(Q1653&lt;&gt;"",Q1653,IF(J1653&lt;&gt;"",J1653,0)),IF(AND(Q1653&lt;&gt;"",J1653&lt;&gt;"",Q1653=J1653),Q1653,X1653)),0)),"")</f>
        <v/>
      </c>
      <c r="AX1653" s="68" t="str">
        <f t="shared" si="530"/>
        <v/>
      </c>
      <c r="AY1653" s="68" t="str">
        <f t="shared" si="531"/>
        <v/>
      </c>
      <c r="AZ1653" s="68" t="str">
        <f t="shared" si="532"/>
        <v/>
      </c>
      <c r="BA1653" s="68" t="str">
        <f t="shared" si="533"/>
        <v/>
      </c>
      <c r="BB1653" s="68" t="str">
        <f t="shared" si="534"/>
        <v/>
      </c>
      <c r="BC1653" s="68" t="str">
        <f t="shared" si="535"/>
        <v/>
      </c>
      <c r="BD1653" s="68" t="str">
        <f t="shared" si="536"/>
        <v/>
      </c>
      <c r="BE1653" s="62" t="str">
        <f t="shared" si="537"/>
        <v/>
      </c>
      <c r="BF1653" s="62" t="str">
        <f t="shared" si="538"/>
        <v/>
      </c>
      <c r="BG1653" s="62"/>
      <c r="BH1653" s="62" t="str">
        <f t="shared" si="539"/>
        <v/>
      </c>
      <c r="BI1653" s="62" t="str">
        <f t="shared" si="540"/>
        <v/>
      </c>
      <c r="BJ1653" s="114"/>
      <c r="BK1653" s="62" t="str">
        <f t="shared" si="541"/>
        <v/>
      </c>
      <c r="BL1653" s="62" t="str">
        <f t="shared" si="542"/>
        <v/>
      </c>
      <c r="BM1653" s="62" t="str">
        <f t="shared" si="543"/>
        <v/>
      </c>
      <c r="BN1653" s="62" t="str">
        <f t="shared" si="544"/>
        <v/>
      </c>
      <c r="BO1653" s="62" t="str">
        <f t="shared" si="545"/>
        <v/>
      </c>
      <c r="BP1653" s="62" t="str">
        <f t="shared" si="546"/>
        <v/>
      </c>
      <c r="BQ1653" s="96"/>
      <c r="BR1653" s="96"/>
      <c r="BS1653" s="96"/>
      <c r="BT1653" s="96"/>
      <c r="BU1653" s="96"/>
      <c r="BV1653" s="96"/>
      <c r="BW1653" s="96"/>
      <c r="BX1653" s="96"/>
      <c r="BY1653" s="96"/>
      <c r="BZ1653" s="96"/>
      <c r="CA1653" s="96"/>
      <c r="CB1653" s="96"/>
      <c r="CC1653" s="96"/>
      <c r="CD1653" s="96"/>
      <c r="CE1653" s="96"/>
      <c r="CF1653" s="96"/>
      <c r="CG1653" s="96"/>
      <c r="CH1653" s="96"/>
      <c r="CI1653" s="96"/>
      <c r="CJ1653" s="96"/>
      <c r="CK1653" s="96"/>
      <c r="CL1653" s="96"/>
      <c r="CM1653" s="96"/>
      <c r="CN1653" s="96"/>
      <c r="CO1653" s="96"/>
      <c r="CP1653" s="96"/>
      <c r="CQ1653" s="96"/>
      <c r="CR1653" s="96"/>
      <c r="CS1653" s="96"/>
    </row>
    <row r="1654" spans="1:97" ht="18.75" customHeight="1" x14ac:dyDescent="0.2">
      <c r="A1654" s="3">
        <f t="shared" si="547"/>
        <v>1642</v>
      </c>
      <c r="B1654" s="263"/>
      <c r="C1654" s="263"/>
      <c r="D1654" s="263"/>
      <c r="E1654" s="259"/>
      <c r="F1654" s="259"/>
      <c r="G1654" s="43"/>
      <c r="H1654" s="264"/>
      <c r="I1654" s="261"/>
      <c r="J1654" s="106"/>
      <c r="K1654" s="247"/>
      <c r="L1654" s="247"/>
      <c r="M1654" s="247"/>
      <c r="N1654" s="248" t="str">
        <f>IF(AND(K1654&lt;&gt;"",L1654&lt;&gt;"",J1654&lt;&gt;""),ROUND(MIN(IF(OR(J1654="OZZ",J1654="ZZ"),5000,17300),TRUNC(0.75*(SUMIF($D$12:$D1654,$D1654,K$12:K1654)+SUMIF($D$12:$D1654,$D1654,L$12:L1654)),2)) - SUMIF($D$12:$D1653,$D1654,N$12:N1653),2),"")</f>
        <v/>
      </c>
      <c r="O1654" s="249" t="str">
        <f>IF(AND(K1654&lt;&gt;"",L1654&lt;&gt;"",M1654&lt;&gt;"",J1654&lt;&gt;"",AH1654&lt;&gt;""),IF(OR(J1654="OZZ",J1654="ZZ"),ROUND(0-SUMIF($D$12:$D1653,$D1654,O$12:O1653),2),IF(M1654=0,0,ROUND(MIN(MIN(17300,TRUNC(0.75*(SUMIF($D$12:$D$2012,$D1654,K$12:K$2012)+SUMIF($D$12:$D$2012,$D1654,L$12:L$2012)),2)+SUMIF($D$12:$D1654,$D1654,AH$12:AH1654))-SUMIF($D$12:$D1653,$D1654,O$12:O1653)-SUMIF($D$12:$D$2012,$D1654,N$12:N$2012),AH1654),2))),"")</f>
        <v/>
      </c>
      <c r="P1654" s="250" t="str">
        <f>IF(J1654&lt;&gt;"",1000 - SUMIF($D$12:$D1653,$D1654,P$12:P1653),"")</f>
        <v/>
      </c>
      <c r="Q1654" s="106"/>
      <c r="R1654" s="247"/>
      <c r="S1654" s="247"/>
      <c r="T1654" s="247"/>
      <c r="U1654" s="248" t="str">
        <f>IF(AND(R1654&lt;&gt;"",S1654&lt;&gt;"",Q1654&lt;&gt;""),ROUND(MIN(IF(OR(Q1654="OZZ",Q1654="ZZ"),5000,17300),TRUNC(0.75*(SUMIF($D$12:$D1654,$D1654,R$12:R1654)+SUMIF($D$12:$D1654,$D1654,S$12:S1654)),2)) - SUMIF($D$12:$D1653,$D1654,U$12:U1653),2),"")</f>
        <v/>
      </c>
      <c r="V1654" s="248" t="str">
        <f>IF(AND(R1654&lt;&gt;"",S1654&lt;&gt;"",T1654&lt;&gt;"",Q1654&lt;&gt;"",AL1654&lt;&gt;""),IF(OR(Q1654="OZZ",Q1654="ZZ"),ROUND(0-SUMIF($D$12:$D1653,$D1654,V$12:V1653),2),IF(T1654=0,0,ROUND(MIN(MIN(17300,TRUNC(0.75*(SUMIF($D$12:$D$2012,$D1654,R$12:R$2012)+SUMIF($D$12:$D$2012,$D1654,S$12:S$2012)),2)+SUMIF($D$12:$D1654,$D1654,AL$12:AL1654))-SUMIF($D$12:$D1653,$D1654,V$12:V1653)-SUMIF($D$12:$D$2012,$D1654,U$12:U$2012),AL1654),2))),"")</f>
        <v/>
      </c>
      <c r="W1654" s="250" t="str">
        <f>IF(Q1654&lt;&gt;"",1000 - SUMIF($D$12:$D1653,$D1654,W$12:W1653),"")</f>
        <v/>
      </c>
      <c r="X1654" s="106"/>
      <c r="Y1654" s="247"/>
      <c r="Z1654" s="247"/>
      <c r="AA1654" s="247"/>
      <c r="AB1654" s="248" t="str">
        <f>IF(AND(Y1654&lt;&gt;"",Z1654&lt;&gt;"",X1654&lt;&gt;""),ROUND(MIN(IF(OR(X1654="OZZ",X1654="ZZ"),5000,17300),TRUNC(0.75*(SUMIF($D$12:$D1654,$D1654,Y$12:Y1654)+SUMIF($D$12:$D1654,$D1654,Z$12:Z1654)),2)) - SUMIF($D$12:$D1653,$D1654,AB$12:AB1653),2),"")</f>
        <v/>
      </c>
      <c r="AC1654" s="251" t="str">
        <f>IF(AND(Y1654&lt;&gt;"",Z1654&lt;&gt;"",AA1654&lt;&gt;"",X1654&lt;&gt;"",AP1654&lt;&gt;""),IF(OR(X1654="OZZ",X1654="ZZ"),ROUND(0-SUMIF($D$12:$D1653,$D1654,AC$12:AC1653),2),IF(AA1654=0,0,ROUND(MIN(MIN(17300,TRUNC(0.75*(SUMIF($D$12:$D$2012,$D1654,Y$12:Y$2012)+SUMIF($D$12:$D$2012,$D1654,Z$12:Z$2012)),2)+SUMIF($D$12:$D1654,$D1654,AP$12:AP1654))-SUMIF($D$12:$D1653,$D1654,AC$12:AC1653)-SUMIF($D$12:$D$2012,$D1654,AB$12:AB$2012),AP1654),2))),"")</f>
        <v/>
      </c>
      <c r="AD1654" s="250" t="str">
        <f>IF(X1654&lt;&gt;"",1000 - SUMIF($D$12:$D1653,$D1654,AD$12:AD1653),"")</f>
        <v/>
      </c>
      <c r="AE1654" s="252"/>
      <c r="AF1654" s="253"/>
      <c r="AG1654" s="254"/>
      <c r="AH1654" s="255" t="str">
        <f t="shared" si="548"/>
        <v/>
      </c>
      <c r="AI1654" s="256"/>
      <c r="AJ1654" s="253"/>
      <c r="AK1654" s="254"/>
      <c r="AL1654" s="255" t="str">
        <f t="shared" si="549"/>
        <v/>
      </c>
      <c r="AM1654" s="256"/>
      <c r="AN1654" s="253"/>
      <c r="AO1654" s="254"/>
      <c r="AP1654" s="255" t="str">
        <f t="shared" si="529"/>
        <v/>
      </c>
      <c r="AQ1654" s="68"/>
      <c r="AR1654" s="68"/>
      <c r="AS1654" s="115"/>
      <c r="AT1654" s="68"/>
      <c r="AU1654" s="113" t="str">
        <f>IF(D1654&lt;&gt; "", IF(COUNTIF($D$12:$D1654,$D1654)&gt;1,0,IF(SUM(N1654,U1654,AB1654)&gt;0,IF(AND(X1654="",OR(Q1654&lt;&gt;"",J1654&lt;&gt;"")),IF(Q1654&lt;&gt;"",Q1654,IF(J1654&lt;&gt;"",J1654,0)),IF(AND(Q1654&lt;&gt;"",J1654&lt;&gt;"",Q1654=J1654),Q1654,X1654)),0)),"")</f>
        <v/>
      </c>
      <c r="AV1654" s="113" t="str">
        <f>IF(D1654&lt;&gt;"",IF(COUNTIF($D$12:$D1654,$D1654)&gt;1,0,IF(SUM(O1654,V1654,AC1654)&gt;0,IF(AND(X1654="",OR(Q1654&lt;&gt;"",J1654&lt;&gt;"")),IF(Q1654&lt;&gt;"",Q1654,IF(J1654&lt;&gt;"",J1654,0)),IF(AND(Q1654&lt;&gt;"",J1654&lt;&gt;"",Q1654=J1654),Q1654,X1654)),0)),"")</f>
        <v/>
      </c>
      <c r="AW1654" s="113" t="str">
        <f>IF(D1654&lt;&gt;"",IF(COUNTIF($D$12:$D1654,$D1654)&gt;1,0,IF(SUM(P1654,W1654,AD1654)&gt;0,IF(AND(X1654="",OR(Q1654&lt;&gt;"",J1654&lt;&gt;"")),IF(Q1654&lt;&gt;"",Q1654,IF(J1654&lt;&gt;"",J1654,0)),IF(AND(Q1654&lt;&gt;"",J1654&lt;&gt;"",Q1654=J1654),Q1654,X1654)),0)),"")</f>
        <v/>
      </c>
      <c r="AX1654" s="68" t="str">
        <f t="shared" si="530"/>
        <v/>
      </c>
      <c r="AY1654" s="68" t="str">
        <f t="shared" si="531"/>
        <v/>
      </c>
      <c r="AZ1654" s="68" t="str">
        <f t="shared" si="532"/>
        <v/>
      </c>
      <c r="BA1654" s="68" t="str">
        <f t="shared" si="533"/>
        <v/>
      </c>
      <c r="BB1654" s="68" t="str">
        <f t="shared" si="534"/>
        <v/>
      </c>
      <c r="BC1654" s="68" t="str">
        <f t="shared" si="535"/>
        <v/>
      </c>
      <c r="BD1654" s="68" t="str">
        <f t="shared" si="536"/>
        <v/>
      </c>
      <c r="BE1654" s="62" t="str">
        <f t="shared" si="537"/>
        <v/>
      </c>
      <c r="BF1654" s="62" t="str">
        <f t="shared" si="538"/>
        <v/>
      </c>
      <c r="BG1654" s="62"/>
      <c r="BH1654" s="62" t="str">
        <f t="shared" si="539"/>
        <v/>
      </c>
      <c r="BI1654" s="62" t="str">
        <f t="shared" si="540"/>
        <v/>
      </c>
      <c r="BJ1654" s="114"/>
      <c r="BK1654" s="62" t="str">
        <f t="shared" si="541"/>
        <v/>
      </c>
      <c r="BL1654" s="62" t="str">
        <f t="shared" si="542"/>
        <v/>
      </c>
      <c r="BM1654" s="62" t="str">
        <f t="shared" si="543"/>
        <v/>
      </c>
      <c r="BN1654" s="62" t="str">
        <f t="shared" si="544"/>
        <v/>
      </c>
      <c r="BO1654" s="62" t="str">
        <f t="shared" si="545"/>
        <v/>
      </c>
      <c r="BP1654" s="62" t="str">
        <f t="shared" si="546"/>
        <v/>
      </c>
      <c r="BQ1654" s="96"/>
      <c r="BR1654" s="96"/>
      <c r="BS1654" s="96"/>
      <c r="BT1654" s="96"/>
      <c r="BU1654" s="96"/>
      <c r="BV1654" s="96"/>
      <c r="BW1654" s="96"/>
      <c r="BX1654" s="96"/>
      <c r="BY1654" s="96"/>
      <c r="BZ1654" s="96"/>
      <c r="CA1654" s="96"/>
      <c r="CB1654" s="96"/>
      <c r="CC1654" s="96"/>
      <c r="CD1654" s="96"/>
      <c r="CE1654" s="96"/>
      <c r="CF1654" s="96"/>
      <c r="CG1654" s="96"/>
      <c r="CH1654" s="96"/>
      <c r="CI1654" s="96"/>
      <c r="CJ1654" s="96"/>
      <c r="CK1654" s="96"/>
      <c r="CL1654" s="96"/>
      <c r="CM1654" s="96"/>
      <c r="CN1654" s="96"/>
      <c r="CO1654" s="96"/>
      <c r="CP1654" s="96"/>
      <c r="CQ1654" s="96"/>
      <c r="CR1654" s="96"/>
      <c r="CS1654" s="96"/>
    </row>
    <row r="1655" spans="1:97" ht="18.75" customHeight="1" x14ac:dyDescent="0.2">
      <c r="A1655" s="3">
        <f t="shared" si="547"/>
        <v>1643</v>
      </c>
      <c r="B1655" s="263"/>
      <c r="C1655" s="263"/>
      <c r="D1655" s="263"/>
      <c r="E1655" s="259"/>
      <c r="F1655" s="259"/>
      <c r="G1655" s="43"/>
      <c r="H1655" s="264"/>
      <c r="I1655" s="261"/>
      <c r="J1655" s="106"/>
      <c r="K1655" s="247"/>
      <c r="L1655" s="247"/>
      <c r="M1655" s="247"/>
      <c r="N1655" s="248" t="str">
        <f>IF(AND(K1655&lt;&gt;"",L1655&lt;&gt;"",J1655&lt;&gt;""),ROUND(MIN(IF(OR(J1655="OZZ",J1655="ZZ"),5000,17300),TRUNC(0.75*(SUMIF($D$12:$D1655,$D1655,K$12:K1655)+SUMIF($D$12:$D1655,$D1655,L$12:L1655)),2)) - SUMIF($D$12:$D1654,$D1655,N$12:N1654),2),"")</f>
        <v/>
      </c>
      <c r="O1655" s="249" t="str">
        <f>IF(AND(K1655&lt;&gt;"",L1655&lt;&gt;"",M1655&lt;&gt;"",J1655&lt;&gt;"",AH1655&lt;&gt;""),IF(OR(J1655="OZZ",J1655="ZZ"),ROUND(0-SUMIF($D$12:$D1654,$D1655,O$12:O1654),2),IF(M1655=0,0,ROUND(MIN(MIN(17300,TRUNC(0.75*(SUMIF($D$12:$D$2012,$D1655,K$12:K$2012)+SUMIF($D$12:$D$2012,$D1655,L$12:L$2012)),2)+SUMIF($D$12:$D1655,$D1655,AH$12:AH1655))-SUMIF($D$12:$D1654,$D1655,O$12:O1654)-SUMIF($D$12:$D$2012,$D1655,N$12:N$2012),AH1655),2))),"")</f>
        <v/>
      </c>
      <c r="P1655" s="250" t="str">
        <f>IF(J1655&lt;&gt;"",1000 - SUMIF($D$12:$D1654,$D1655,P$12:P1654),"")</f>
        <v/>
      </c>
      <c r="Q1655" s="106"/>
      <c r="R1655" s="247"/>
      <c r="S1655" s="247"/>
      <c r="T1655" s="247"/>
      <c r="U1655" s="248" t="str">
        <f>IF(AND(R1655&lt;&gt;"",S1655&lt;&gt;"",Q1655&lt;&gt;""),ROUND(MIN(IF(OR(Q1655="OZZ",Q1655="ZZ"),5000,17300),TRUNC(0.75*(SUMIF($D$12:$D1655,$D1655,R$12:R1655)+SUMIF($D$12:$D1655,$D1655,S$12:S1655)),2)) - SUMIF($D$12:$D1654,$D1655,U$12:U1654),2),"")</f>
        <v/>
      </c>
      <c r="V1655" s="248" t="str">
        <f>IF(AND(R1655&lt;&gt;"",S1655&lt;&gt;"",T1655&lt;&gt;"",Q1655&lt;&gt;"",AL1655&lt;&gt;""),IF(OR(Q1655="OZZ",Q1655="ZZ"),ROUND(0-SUMIF($D$12:$D1654,$D1655,V$12:V1654),2),IF(T1655=0,0,ROUND(MIN(MIN(17300,TRUNC(0.75*(SUMIF($D$12:$D$2012,$D1655,R$12:R$2012)+SUMIF($D$12:$D$2012,$D1655,S$12:S$2012)),2)+SUMIF($D$12:$D1655,$D1655,AL$12:AL1655))-SUMIF($D$12:$D1654,$D1655,V$12:V1654)-SUMIF($D$12:$D$2012,$D1655,U$12:U$2012),AL1655),2))),"")</f>
        <v/>
      </c>
      <c r="W1655" s="250" t="str">
        <f>IF(Q1655&lt;&gt;"",1000 - SUMIF($D$12:$D1654,$D1655,W$12:W1654),"")</f>
        <v/>
      </c>
      <c r="X1655" s="106"/>
      <c r="Y1655" s="247"/>
      <c r="Z1655" s="247"/>
      <c r="AA1655" s="247"/>
      <c r="AB1655" s="248" t="str">
        <f>IF(AND(Y1655&lt;&gt;"",Z1655&lt;&gt;"",X1655&lt;&gt;""),ROUND(MIN(IF(OR(X1655="OZZ",X1655="ZZ"),5000,17300),TRUNC(0.75*(SUMIF($D$12:$D1655,$D1655,Y$12:Y1655)+SUMIF($D$12:$D1655,$D1655,Z$12:Z1655)),2)) - SUMIF($D$12:$D1654,$D1655,AB$12:AB1654),2),"")</f>
        <v/>
      </c>
      <c r="AC1655" s="251" t="str">
        <f>IF(AND(Y1655&lt;&gt;"",Z1655&lt;&gt;"",AA1655&lt;&gt;"",X1655&lt;&gt;"",AP1655&lt;&gt;""),IF(OR(X1655="OZZ",X1655="ZZ"),ROUND(0-SUMIF($D$12:$D1654,$D1655,AC$12:AC1654),2),IF(AA1655=0,0,ROUND(MIN(MIN(17300,TRUNC(0.75*(SUMIF($D$12:$D$2012,$D1655,Y$12:Y$2012)+SUMIF($D$12:$D$2012,$D1655,Z$12:Z$2012)),2)+SUMIF($D$12:$D1655,$D1655,AP$12:AP1655))-SUMIF($D$12:$D1654,$D1655,AC$12:AC1654)-SUMIF($D$12:$D$2012,$D1655,AB$12:AB$2012),AP1655),2))),"")</f>
        <v/>
      </c>
      <c r="AD1655" s="250" t="str">
        <f>IF(X1655&lt;&gt;"",1000 - SUMIF($D$12:$D1654,$D1655,AD$12:AD1654),"")</f>
        <v/>
      </c>
      <c r="AE1655" s="252"/>
      <c r="AF1655" s="253"/>
      <c r="AG1655" s="254"/>
      <c r="AH1655" s="255" t="str">
        <f t="shared" si="548"/>
        <v/>
      </c>
      <c r="AI1655" s="256"/>
      <c r="AJ1655" s="253"/>
      <c r="AK1655" s="254"/>
      <c r="AL1655" s="255" t="str">
        <f t="shared" si="549"/>
        <v/>
      </c>
      <c r="AM1655" s="256"/>
      <c r="AN1655" s="253"/>
      <c r="AO1655" s="254"/>
      <c r="AP1655" s="255" t="str">
        <f t="shared" si="529"/>
        <v/>
      </c>
      <c r="AQ1655" s="68"/>
      <c r="AR1655" s="68"/>
      <c r="AS1655" s="115"/>
      <c r="AT1655" s="68"/>
      <c r="AU1655" s="113" t="str">
        <f>IF(D1655&lt;&gt; "", IF(COUNTIF($D$12:$D1655,$D1655)&gt;1,0,IF(SUM(N1655,U1655,AB1655)&gt;0,IF(AND(X1655="",OR(Q1655&lt;&gt;"",J1655&lt;&gt;"")),IF(Q1655&lt;&gt;"",Q1655,IF(J1655&lt;&gt;"",J1655,0)),IF(AND(Q1655&lt;&gt;"",J1655&lt;&gt;"",Q1655=J1655),Q1655,X1655)),0)),"")</f>
        <v/>
      </c>
      <c r="AV1655" s="113" t="str">
        <f>IF(D1655&lt;&gt;"",IF(COUNTIF($D$12:$D1655,$D1655)&gt;1,0,IF(SUM(O1655,V1655,AC1655)&gt;0,IF(AND(X1655="",OR(Q1655&lt;&gt;"",J1655&lt;&gt;"")),IF(Q1655&lt;&gt;"",Q1655,IF(J1655&lt;&gt;"",J1655,0)),IF(AND(Q1655&lt;&gt;"",J1655&lt;&gt;"",Q1655=J1655),Q1655,X1655)),0)),"")</f>
        <v/>
      </c>
      <c r="AW1655" s="113" t="str">
        <f>IF(D1655&lt;&gt;"",IF(COUNTIF($D$12:$D1655,$D1655)&gt;1,0,IF(SUM(P1655,W1655,AD1655)&gt;0,IF(AND(X1655="",OR(Q1655&lt;&gt;"",J1655&lt;&gt;"")),IF(Q1655&lt;&gt;"",Q1655,IF(J1655&lt;&gt;"",J1655,0)),IF(AND(Q1655&lt;&gt;"",J1655&lt;&gt;"",Q1655=J1655),Q1655,X1655)),0)),"")</f>
        <v/>
      </c>
      <c r="AX1655" s="68" t="str">
        <f t="shared" si="530"/>
        <v/>
      </c>
      <c r="AY1655" s="68" t="str">
        <f t="shared" si="531"/>
        <v/>
      </c>
      <c r="AZ1655" s="68" t="str">
        <f t="shared" si="532"/>
        <v/>
      </c>
      <c r="BA1655" s="68" t="str">
        <f t="shared" si="533"/>
        <v/>
      </c>
      <c r="BB1655" s="68" t="str">
        <f t="shared" si="534"/>
        <v/>
      </c>
      <c r="BC1655" s="68" t="str">
        <f t="shared" si="535"/>
        <v/>
      </c>
      <c r="BD1655" s="68" t="str">
        <f t="shared" si="536"/>
        <v/>
      </c>
      <c r="BE1655" s="62" t="str">
        <f t="shared" si="537"/>
        <v/>
      </c>
      <c r="BF1655" s="62" t="str">
        <f t="shared" si="538"/>
        <v/>
      </c>
      <c r="BG1655" s="62"/>
      <c r="BH1655" s="62" t="str">
        <f t="shared" si="539"/>
        <v/>
      </c>
      <c r="BI1655" s="62" t="str">
        <f t="shared" si="540"/>
        <v/>
      </c>
      <c r="BJ1655" s="114"/>
      <c r="BK1655" s="62" t="str">
        <f t="shared" si="541"/>
        <v/>
      </c>
      <c r="BL1655" s="62" t="str">
        <f t="shared" si="542"/>
        <v/>
      </c>
      <c r="BM1655" s="62" t="str">
        <f t="shared" si="543"/>
        <v/>
      </c>
      <c r="BN1655" s="62" t="str">
        <f t="shared" si="544"/>
        <v/>
      </c>
      <c r="BO1655" s="62" t="str">
        <f t="shared" si="545"/>
        <v/>
      </c>
      <c r="BP1655" s="62" t="str">
        <f t="shared" si="546"/>
        <v/>
      </c>
      <c r="BQ1655" s="96"/>
      <c r="BR1655" s="96"/>
      <c r="BS1655" s="96"/>
      <c r="BT1655" s="96"/>
      <c r="BU1655" s="96"/>
      <c r="BV1655" s="96"/>
      <c r="BW1655" s="96"/>
      <c r="BX1655" s="96"/>
      <c r="BY1655" s="96"/>
      <c r="BZ1655" s="96"/>
      <c r="CA1655" s="96"/>
      <c r="CB1655" s="96"/>
      <c r="CC1655" s="96"/>
      <c r="CD1655" s="96"/>
      <c r="CE1655" s="96"/>
      <c r="CF1655" s="96"/>
      <c r="CG1655" s="96"/>
      <c r="CH1655" s="96"/>
      <c r="CI1655" s="96"/>
      <c r="CJ1655" s="96"/>
      <c r="CK1655" s="96"/>
      <c r="CL1655" s="96"/>
      <c r="CM1655" s="96"/>
      <c r="CN1655" s="96"/>
      <c r="CO1655" s="96"/>
      <c r="CP1655" s="96"/>
      <c r="CQ1655" s="96"/>
      <c r="CR1655" s="96"/>
      <c r="CS1655" s="96"/>
    </row>
    <row r="1656" spans="1:97" ht="18.75" customHeight="1" x14ac:dyDescent="0.2">
      <c r="A1656" s="3">
        <f t="shared" si="547"/>
        <v>1644</v>
      </c>
      <c r="B1656" s="263"/>
      <c r="C1656" s="263"/>
      <c r="D1656" s="263"/>
      <c r="E1656" s="259"/>
      <c r="F1656" s="259"/>
      <c r="G1656" s="43"/>
      <c r="H1656" s="264"/>
      <c r="I1656" s="261"/>
      <c r="J1656" s="106"/>
      <c r="K1656" s="247"/>
      <c r="L1656" s="247"/>
      <c r="M1656" s="247"/>
      <c r="N1656" s="248" t="str">
        <f>IF(AND(K1656&lt;&gt;"",L1656&lt;&gt;"",J1656&lt;&gt;""),ROUND(MIN(IF(OR(J1656="OZZ",J1656="ZZ"),5000,17300),TRUNC(0.75*(SUMIF($D$12:$D1656,$D1656,K$12:K1656)+SUMIF($D$12:$D1656,$D1656,L$12:L1656)),2)) - SUMIF($D$12:$D1655,$D1656,N$12:N1655),2),"")</f>
        <v/>
      </c>
      <c r="O1656" s="249" t="str">
        <f>IF(AND(K1656&lt;&gt;"",L1656&lt;&gt;"",M1656&lt;&gt;"",J1656&lt;&gt;"",AH1656&lt;&gt;""),IF(OR(J1656="OZZ",J1656="ZZ"),ROUND(0-SUMIF($D$12:$D1655,$D1656,O$12:O1655),2),IF(M1656=0,0,ROUND(MIN(MIN(17300,TRUNC(0.75*(SUMIF($D$12:$D$2012,$D1656,K$12:K$2012)+SUMIF($D$12:$D$2012,$D1656,L$12:L$2012)),2)+SUMIF($D$12:$D1656,$D1656,AH$12:AH1656))-SUMIF($D$12:$D1655,$D1656,O$12:O1655)-SUMIF($D$12:$D$2012,$D1656,N$12:N$2012),AH1656),2))),"")</f>
        <v/>
      </c>
      <c r="P1656" s="250" t="str">
        <f>IF(J1656&lt;&gt;"",1000 - SUMIF($D$12:$D1655,$D1656,P$12:P1655),"")</f>
        <v/>
      </c>
      <c r="Q1656" s="106"/>
      <c r="R1656" s="247"/>
      <c r="S1656" s="247"/>
      <c r="T1656" s="247"/>
      <c r="U1656" s="248" t="str">
        <f>IF(AND(R1656&lt;&gt;"",S1656&lt;&gt;"",Q1656&lt;&gt;""),ROUND(MIN(IF(OR(Q1656="OZZ",Q1656="ZZ"),5000,17300),TRUNC(0.75*(SUMIF($D$12:$D1656,$D1656,R$12:R1656)+SUMIF($D$12:$D1656,$D1656,S$12:S1656)),2)) - SUMIF($D$12:$D1655,$D1656,U$12:U1655),2),"")</f>
        <v/>
      </c>
      <c r="V1656" s="248" t="str">
        <f>IF(AND(R1656&lt;&gt;"",S1656&lt;&gt;"",T1656&lt;&gt;"",Q1656&lt;&gt;"",AL1656&lt;&gt;""),IF(OR(Q1656="OZZ",Q1656="ZZ"),ROUND(0-SUMIF($D$12:$D1655,$D1656,V$12:V1655),2),IF(T1656=0,0,ROUND(MIN(MIN(17300,TRUNC(0.75*(SUMIF($D$12:$D$2012,$D1656,R$12:R$2012)+SUMIF($D$12:$D$2012,$D1656,S$12:S$2012)),2)+SUMIF($D$12:$D1656,$D1656,AL$12:AL1656))-SUMIF($D$12:$D1655,$D1656,V$12:V1655)-SUMIF($D$12:$D$2012,$D1656,U$12:U$2012),AL1656),2))),"")</f>
        <v/>
      </c>
      <c r="W1656" s="250" t="str">
        <f>IF(Q1656&lt;&gt;"",1000 - SUMIF($D$12:$D1655,$D1656,W$12:W1655),"")</f>
        <v/>
      </c>
      <c r="X1656" s="106"/>
      <c r="Y1656" s="247"/>
      <c r="Z1656" s="247"/>
      <c r="AA1656" s="247"/>
      <c r="AB1656" s="248" t="str">
        <f>IF(AND(Y1656&lt;&gt;"",Z1656&lt;&gt;"",X1656&lt;&gt;""),ROUND(MIN(IF(OR(X1656="OZZ",X1656="ZZ"),5000,17300),TRUNC(0.75*(SUMIF($D$12:$D1656,$D1656,Y$12:Y1656)+SUMIF($D$12:$D1656,$D1656,Z$12:Z1656)),2)) - SUMIF($D$12:$D1655,$D1656,AB$12:AB1655),2),"")</f>
        <v/>
      </c>
      <c r="AC1656" s="251" t="str">
        <f>IF(AND(Y1656&lt;&gt;"",Z1656&lt;&gt;"",AA1656&lt;&gt;"",X1656&lt;&gt;"",AP1656&lt;&gt;""),IF(OR(X1656="OZZ",X1656="ZZ"),ROUND(0-SUMIF($D$12:$D1655,$D1656,AC$12:AC1655),2),IF(AA1656=0,0,ROUND(MIN(MIN(17300,TRUNC(0.75*(SUMIF($D$12:$D$2012,$D1656,Y$12:Y$2012)+SUMIF($D$12:$D$2012,$D1656,Z$12:Z$2012)),2)+SUMIF($D$12:$D1656,$D1656,AP$12:AP1656))-SUMIF($D$12:$D1655,$D1656,AC$12:AC1655)-SUMIF($D$12:$D$2012,$D1656,AB$12:AB$2012),AP1656),2))),"")</f>
        <v/>
      </c>
      <c r="AD1656" s="250" t="str">
        <f>IF(X1656&lt;&gt;"",1000 - SUMIF($D$12:$D1655,$D1656,AD$12:AD1655),"")</f>
        <v/>
      </c>
      <c r="AE1656" s="252"/>
      <c r="AF1656" s="253"/>
      <c r="AG1656" s="254"/>
      <c r="AH1656" s="255" t="str">
        <f t="shared" si="548"/>
        <v/>
      </c>
      <c r="AI1656" s="256"/>
      <c r="AJ1656" s="253"/>
      <c r="AK1656" s="254"/>
      <c r="AL1656" s="255" t="str">
        <f t="shared" si="549"/>
        <v/>
      </c>
      <c r="AM1656" s="256"/>
      <c r="AN1656" s="253"/>
      <c r="AO1656" s="254"/>
      <c r="AP1656" s="255" t="str">
        <f t="shared" si="529"/>
        <v/>
      </c>
      <c r="AQ1656" s="68"/>
      <c r="AR1656" s="68"/>
      <c r="AS1656" s="115"/>
      <c r="AT1656" s="68"/>
      <c r="AU1656" s="113" t="str">
        <f>IF(D1656&lt;&gt; "", IF(COUNTIF($D$12:$D1656,$D1656)&gt;1,0,IF(SUM(N1656,U1656,AB1656)&gt;0,IF(AND(X1656="",OR(Q1656&lt;&gt;"",J1656&lt;&gt;"")),IF(Q1656&lt;&gt;"",Q1656,IF(J1656&lt;&gt;"",J1656,0)),IF(AND(Q1656&lt;&gt;"",J1656&lt;&gt;"",Q1656=J1656),Q1656,X1656)),0)),"")</f>
        <v/>
      </c>
      <c r="AV1656" s="113" t="str">
        <f>IF(D1656&lt;&gt;"",IF(COUNTIF($D$12:$D1656,$D1656)&gt;1,0,IF(SUM(O1656,V1656,AC1656)&gt;0,IF(AND(X1656="",OR(Q1656&lt;&gt;"",J1656&lt;&gt;"")),IF(Q1656&lt;&gt;"",Q1656,IF(J1656&lt;&gt;"",J1656,0)),IF(AND(Q1656&lt;&gt;"",J1656&lt;&gt;"",Q1656=J1656),Q1656,X1656)),0)),"")</f>
        <v/>
      </c>
      <c r="AW1656" s="113" t="str">
        <f>IF(D1656&lt;&gt;"",IF(COUNTIF($D$12:$D1656,$D1656)&gt;1,0,IF(SUM(P1656,W1656,AD1656)&gt;0,IF(AND(X1656="",OR(Q1656&lt;&gt;"",J1656&lt;&gt;"")),IF(Q1656&lt;&gt;"",Q1656,IF(J1656&lt;&gt;"",J1656,0)),IF(AND(Q1656&lt;&gt;"",J1656&lt;&gt;"",Q1656=J1656),Q1656,X1656)),0)),"")</f>
        <v/>
      </c>
      <c r="AX1656" s="68" t="str">
        <f t="shared" si="530"/>
        <v/>
      </c>
      <c r="AY1656" s="68" t="str">
        <f t="shared" si="531"/>
        <v/>
      </c>
      <c r="AZ1656" s="68" t="str">
        <f t="shared" si="532"/>
        <v/>
      </c>
      <c r="BA1656" s="68" t="str">
        <f t="shared" si="533"/>
        <v/>
      </c>
      <c r="BB1656" s="68" t="str">
        <f t="shared" si="534"/>
        <v/>
      </c>
      <c r="BC1656" s="68" t="str">
        <f t="shared" si="535"/>
        <v/>
      </c>
      <c r="BD1656" s="68" t="str">
        <f t="shared" si="536"/>
        <v/>
      </c>
      <c r="BE1656" s="62" t="str">
        <f t="shared" si="537"/>
        <v/>
      </c>
      <c r="BF1656" s="62" t="str">
        <f t="shared" si="538"/>
        <v/>
      </c>
      <c r="BG1656" s="62"/>
      <c r="BH1656" s="62" t="str">
        <f t="shared" si="539"/>
        <v/>
      </c>
      <c r="BI1656" s="62" t="str">
        <f t="shared" si="540"/>
        <v/>
      </c>
      <c r="BJ1656" s="114"/>
      <c r="BK1656" s="62" t="str">
        <f t="shared" si="541"/>
        <v/>
      </c>
      <c r="BL1656" s="62" t="str">
        <f t="shared" si="542"/>
        <v/>
      </c>
      <c r="BM1656" s="62" t="str">
        <f t="shared" si="543"/>
        <v/>
      </c>
      <c r="BN1656" s="62" t="str">
        <f t="shared" si="544"/>
        <v/>
      </c>
      <c r="BO1656" s="62" t="str">
        <f t="shared" si="545"/>
        <v/>
      </c>
      <c r="BP1656" s="62" t="str">
        <f t="shared" si="546"/>
        <v/>
      </c>
      <c r="BQ1656" s="96"/>
      <c r="BR1656" s="96"/>
      <c r="BS1656" s="96"/>
      <c r="BT1656" s="96"/>
      <c r="BU1656" s="96"/>
      <c r="BV1656" s="96"/>
      <c r="BW1656" s="96"/>
      <c r="BX1656" s="96"/>
      <c r="BY1656" s="96"/>
      <c r="BZ1656" s="96"/>
      <c r="CA1656" s="96"/>
      <c r="CB1656" s="96"/>
      <c r="CC1656" s="96"/>
      <c r="CD1656" s="96"/>
      <c r="CE1656" s="96"/>
      <c r="CF1656" s="96"/>
      <c r="CG1656" s="96"/>
      <c r="CH1656" s="96"/>
      <c r="CI1656" s="96"/>
      <c r="CJ1656" s="96"/>
      <c r="CK1656" s="96"/>
      <c r="CL1656" s="96"/>
      <c r="CM1656" s="96"/>
      <c r="CN1656" s="96"/>
      <c r="CO1656" s="96"/>
      <c r="CP1656" s="96"/>
      <c r="CQ1656" s="96"/>
      <c r="CR1656" s="96"/>
      <c r="CS1656" s="96"/>
    </row>
    <row r="1657" spans="1:97" ht="18.75" customHeight="1" x14ac:dyDescent="0.2">
      <c r="A1657" s="3">
        <f t="shared" si="547"/>
        <v>1645</v>
      </c>
      <c r="B1657" s="263"/>
      <c r="C1657" s="263"/>
      <c r="D1657" s="263"/>
      <c r="E1657" s="259"/>
      <c r="F1657" s="259"/>
      <c r="G1657" s="43"/>
      <c r="H1657" s="264"/>
      <c r="I1657" s="261"/>
      <c r="J1657" s="106"/>
      <c r="K1657" s="247"/>
      <c r="L1657" s="247"/>
      <c r="M1657" s="247"/>
      <c r="N1657" s="248" t="str">
        <f>IF(AND(K1657&lt;&gt;"",L1657&lt;&gt;"",J1657&lt;&gt;""),ROUND(MIN(IF(OR(J1657="OZZ",J1657="ZZ"),5000,17300),TRUNC(0.75*(SUMIF($D$12:$D1657,$D1657,K$12:K1657)+SUMIF($D$12:$D1657,$D1657,L$12:L1657)),2)) - SUMIF($D$12:$D1656,$D1657,N$12:N1656),2),"")</f>
        <v/>
      </c>
      <c r="O1657" s="249" t="str">
        <f>IF(AND(K1657&lt;&gt;"",L1657&lt;&gt;"",M1657&lt;&gt;"",J1657&lt;&gt;"",AH1657&lt;&gt;""),IF(OR(J1657="OZZ",J1657="ZZ"),ROUND(0-SUMIF($D$12:$D1656,$D1657,O$12:O1656),2),IF(M1657=0,0,ROUND(MIN(MIN(17300,TRUNC(0.75*(SUMIF($D$12:$D$2012,$D1657,K$12:K$2012)+SUMIF($D$12:$D$2012,$D1657,L$12:L$2012)),2)+SUMIF($D$12:$D1657,$D1657,AH$12:AH1657))-SUMIF($D$12:$D1656,$D1657,O$12:O1656)-SUMIF($D$12:$D$2012,$D1657,N$12:N$2012),AH1657),2))),"")</f>
        <v/>
      </c>
      <c r="P1657" s="250" t="str">
        <f>IF(J1657&lt;&gt;"",1000 - SUMIF($D$12:$D1656,$D1657,P$12:P1656),"")</f>
        <v/>
      </c>
      <c r="Q1657" s="106"/>
      <c r="R1657" s="247"/>
      <c r="S1657" s="247"/>
      <c r="T1657" s="247"/>
      <c r="U1657" s="248" t="str">
        <f>IF(AND(R1657&lt;&gt;"",S1657&lt;&gt;"",Q1657&lt;&gt;""),ROUND(MIN(IF(OR(Q1657="OZZ",Q1657="ZZ"),5000,17300),TRUNC(0.75*(SUMIF($D$12:$D1657,$D1657,R$12:R1657)+SUMIF($D$12:$D1657,$D1657,S$12:S1657)),2)) - SUMIF($D$12:$D1656,$D1657,U$12:U1656),2),"")</f>
        <v/>
      </c>
      <c r="V1657" s="248" t="str">
        <f>IF(AND(R1657&lt;&gt;"",S1657&lt;&gt;"",T1657&lt;&gt;"",Q1657&lt;&gt;"",AL1657&lt;&gt;""),IF(OR(Q1657="OZZ",Q1657="ZZ"),ROUND(0-SUMIF($D$12:$D1656,$D1657,V$12:V1656),2),IF(T1657=0,0,ROUND(MIN(MIN(17300,TRUNC(0.75*(SUMIF($D$12:$D$2012,$D1657,R$12:R$2012)+SUMIF($D$12:$D$2012,$D1657,S$12:S$2012)),2)+SUMIF($D$12:$D1657,$D1657,AL$12:AL1657))-SUMIF($D$12:$D1656,$D1657,V$12:V1656)-SUMIF($D$12:$D$2012,$D1657,U$12:U$2012),AL1657),2))),"")</f>
        <v/>
      </c>
      <c r="W1657" s="250" t="str">
        <f>IF(Q1657&lt;&gt;"",1000 - SUMIF($D$12:$D1656,$D1657,W$12:W1656),"")</f>
        <v/>
      </c>
      <c r="X1657" s="106"/>
      <c r="Y1657" s="247"/>
      <c r="Z1657" s="247"/>
      <c r="AA1657" s="247"/>
      <c r="AB1657" s="248" t="str">
        <f>IF(AND(Y1657&lt;&gt;"",Z1657&lt;&gt;"",X1657&lt;&gt;""),ROUND(MIN(IF(OR(X1657="OZZ",X1657="ZZ"),5000,17300),TRUNC(0.75*(SUMIF($D$12:$D1657,$D1657,Y$12:Y1657)+SUMIF($D$12:$D1657,$D1657,Z$12:Z1657)),2)) - SUMIF($D$12:$D1656,$D1657,AB$12:AB1656),2),"")</f>
        <v/>
      </c>
      <c r="AC1657" s="251" t="str">
        <f>IF(AND(Y1657&lt;&gt;"",Z1657&lt;&gt;"",AA1657&lt;&gt;"",X1657&lt;&gt;"",AP1657&lt;&gt;""),IF(OR(X1657="OZZ",X1657="ZZ"),ROUND(0-SUMIF($D$12:$D1656,$D1657,AC$12:AC1656),2),IF(AA1657=0,0,ROUND(MIN(MIN(17300,TRUNC(0.75*(SUMIF($D$12:$D$2012,$D1657,Y$12:Y$2012)+SUMIF($D$12:$D$2012,$D1657,Z$12:Z$2012)),2)+SUMIF($D$12:$D1657,$D1657,AP$12:AP1657))-SUMIF($D$12:$D1656,$D1657,AC$12:AC1656)-SUMIF($D$12:$D$2012,$D1657,AB$12:AB$2012),AP1657),2))),"")</f>
        <v/>
      </c>
      <c r="AD1657" s="250" t="str">
        <f>IF(X1657&lt;&gt;"",1000 - SUMIF($D$12:$D1656,$D1657,AD$12:AD1656),"")</f>
        <v/>
      </c>
      <c r="AE1657" s="252"/>
      <c r="AF1657" s="253"/>
      <c r="AG1657" s="254"/>
      <c r="AH1657" s="255" t="str">
        <f t="shared" si="548"/>
        <v/>
      </c>
      <c r="AI1657" s="256"/>
      <c r="AJ1657" s="253"/>
      <c r="AK1657" s="254"/>
      <c r="AL1657" s="255" t="str">
        <f t="shared" si="549"/>
        <v/>
      </c>
      <c r="AM1657" s="256"/>
      <c r="AN1657" s="253"/>
      <c r="AO1657" s="254"/>
      <c r="AP1657" s="255" t="str">
        <f t="shared" si="529"/>
        <v/>
      </c>
      <c r="AQ1657" s="68"/>
      <c r="AR1657" s="68"/>
      <c r="AS1657" s="115"/>
      <c r="AT1657" s="68"/>
      <c r="AU1657" s="113" t="str">
        <f>IF(D1657&lt;&gt; "", IF(COUNTIF($D$12:$D1657,$D1657)&gt;1,0,IF(SUM(N1657,U1657,AB1657)&gt;0,IF(AND(X1657="",OR(Q1657&lt;&gt;"",J1657&lt;&gt;"")),IF(Q1657&lt;&gt;"",Q1657,IF(J1657&lt;&gt;"",J1657,0)),IF(AND(Q1657&lt;&gt;"",J1657&lt;&gt;"",Q1657=J1657),Q1657,X1657)),0)),"")</f>
        <v/>
      </c>
      <c r="AV1657" s="113" t="str">
        <f>IF(D1657&lt;&gt;"",IF(COUNTIF($D$12:$D1657,$D1657)&gt;1,0,IF(SUM(O1657,V1657,AC1657)&gt;0,IF(AND(X1657="",OR(Q1657&lt;&gt;"",J1657&lt;&gt;"")),IF(Q1657&lt;&gt;"",Q1657,IF(J1657&lt;&gt;"",J1657,0)),IF(AND(Q1657&lt;&gt;"",J1657&lt;&gt;"",Q1657=J1657),Q1657,X1657)),0)),"")</f>
        <v/>
      </c>
      <c r="AW1657" s="113" t="str">
        <f>IF(D1657&lt;&gt;"",IF(COUNTIF($D$12:$D1657,$D1657)&gt;1,0,IF(SUM(P1657,W1657,AD1657)&gt;0,IF(AND(X1657="",OR(Q1657&lt;&gt;"",J1657&lt;&gt;"")),IF(Q1657&lt;&gt;"",Q1657,IF(J1657&lt;&gt;"",J1657,0)),IF(AND(Q1657&lt;&gt;"",J1657&lt;&gt;"",Q1657=J1657),Q1657,X1657)),0)),"")</f>
        <v/>
      </c>
      <c r="AX1657" s="68" t="str">
        <f t="shared" si="530"/>
        <v/>
      </c>
      <c r="AY1657" s="68" t="str">
        <f t="shared" si="531"/>
        <v/>
      </c>
      <c r="AZ1657" s="68" t="str">
        <f t="shared" si="532"/>
        <v/>
      </c>
      <c r="BA1657" s="68" t="str">
        <f t="shared" si="533"/>
        <v/>
      </c>
      <c r="BB1657" s="68" t="str">
        <f t="shared" si="534"/>
        <v/>
      </c>
      <c r="BC1657" s="68" t="str">
        <f t="shared" si="535"/>
        <v/>
      </c>
      <c r="BD1657" s="68" t="str">
        <f t="shared" si="536"/>
        <v/>
      </c>
      <c r="BE1657" s="62" t="str">
        <f t="shared" si="537"/>
        <v/>
      </c>
      <c r="BF1657" s="62" t="str">
        <f t="shared" si="538"/>
        <v/>
      </c>
      <c r="BG1657" s="62"/>
      <c r="BH1657" s="62" t="str">
        <f t="shared" si="539"/>
        <v/>
      </c>
      <c r="BI1657" s="62" t="str">
        <f t="shared" si="540"/>
        <v/>
      </c>
      <c r="BJ1657" s="114"/>
      <c r="BK1657" s="62" t="str">
        <f t="shared" si="541"/>
        <v/>
      </c>
      <c r="BL1657" s="62" t="str">
        <f t="shared" si="542"/>
        <v/>
      </c>
      <c r="BM1657" s="62" t="str">
        <f t="shared" si="543"/>
        <v/>
      </c>
      <c r="BN1657" s="62" t="str">
        <f t="shared" si="544"/>
        <v/>
      </c>
      <c r="BO1657" s="62" t="str">
        <f t="shared" si="545"/>
        <v/>
      </c>
      <c r="BP1657" s="62" t="str">
        <f t="shared" si="546"/>
        <v/>
      </c>
      <c r="BQ1657" s="96"/>
      <c r="BR1657" s="96"/>
      <c r="BS1657" s="96"/>
      <c r="BT1657" s="96"/>
      <c r="BU1657" s="96"/>
      <c r="BV1657" s="96"/>
      <c r="BW1657" s="96"/>
      <c r="BX1657" s="96"/>
      <c r="BY1657" s="96"/>
      <c r="BZ1657" s="96"/>
      <c r="CA1657" s="96"/>
      <c r="CB1657" s="96"/>
      <c r="CC1657" s="96"/>
      <c r="CD1657" s="96"/>
      <c r="CE1657" s="96"/>
      <c r="CF1657" s="96"/>
      <c r="CG1657" s="96"/>
      <c r="CH1657" s="96"/>
      <c r="CI1657" s="96"/>
      <c r="CJ1657" s="96"/>
      <c r="CK1657" s="96"/>
      <c r="CL1657" s="96"/>
      <c r="CM1657" s="96"/>
      <c r="CN1657" s="96"/>
      <c r="CO1657" s="96"/>
      <c r="CP1657" s="96"/>
      <c r="CQ1657" s="96"/>
      <c r="CR1657" s="96"/>
      <c r="CS1657" s="96"/>
    </row>
    <row r="1658" spans="1:97" ht="18.75" customHeight="1" x14ac:dyDescent="0.2">
      <c r="A1658" s="3">
        <f t="shared" si="547"/>
        <v>1646</v>
      </c>
      <c r="B1658" s="263"/>
      <c r="C1658" s="263"/>
      <c r="D1658" s="263"/>
      <c r="E1658" s="259"/>
      <c r="F1658" s="259"/>
      <c r="G1658" s="43"/>
      <c r="H1658" s="264"/>
      <c r="I1658" s="261"/>
      <c r="J1658" s="106"/>
      <c r="K1658" s="247"/>
      <c r="L1658" s="247"/>
      <c r="M1658" s="247"/>
      <c r="N1658" s="248" t="str">
        <f>IF(AND(K1658&lt;&gt;"",L1658&lt;&gt;"",J1658&lt;&gt;""),ROUND(MIN(IF(OR(J1658="OZZ",J1658="ZZ"),5000,17300),TRUNC(0.75*(SUMIF($D$12:$D1658,$D1658,K$12:K1658)+SUMIF($D$12:$D1658,$D1658,L$12:L1658)),2)) - SUMIF($D$12:$D1657,$D1658,N$12:N1657),2),"")</f>
        <v/>
      </c>
      <c r="O1658" s="249" t="str">
        <f>IF(AND(K1658&lt;&gt;"",L1658&lt;&gt;"",M1658&lt;&gt;"",J1658&lt;&gt;"",AH1658&lt;&gt;""),IF(OR(J1658="OZZ",J1658="ZZ"),ROUND(0-SUMIF($D$12:$D1657,$D1658,O$12:O1657),2),IF(M1658=0,0,ROUND(MIN(MIN(17300,TRUNC(0.75*(SUMIF($D$12:$D$2012,$D1658,K$12:K$2012)+SUMIF($D$12:$D$2012,$D1658,L$12:L$2012)),2)+SUMIF($D$12:$D1658,$D1658,AH$12:AH1658))-SUMIF($D$12:$D1657,$D1658,O$12:O1657)-SUMIF($D$12:$D$2012,$D1658,N$12:N$2012),AH1658),2))),"")</f>
        <v/>
      </c>
      <c r="P1658" s="250" t="str">
        <f>IF(J1658&lt;&gt;"",1000 - SUMIF($D$12:$D1657,$D1658,P$12:P1657),"")</f>
        <v/>
      </c>
      <c r="Q1658" s="106"/>
      <c r="R1658" s="247"/>
      <c r="S1658" s="247"/>
      <c r="T1658" s="247"/>
      <c r="U1658" s="248" t="str">
        <f>IF(AND(R1658&lt;&gt;"",S1658&lt;&gt;"",Q1658&lt;&gt;""),ROUND(MIN(IF(OR(Q1658="OZZ",Q1658="ZZ"),5000,17300),TRUNC(0.75*(SUMIF($D$12:$D1658,$D1658,R$12:R1658)+SUMIF($D$12:$D1658,$D1658,S$12:S1658)),2)) - SUMIF($D$12:$D1657,$D1658,U$12:U1657),2),"")</f>
        <v/>
      </c>
      <c r="V1658" s="248" t="str">
        <f>IF(AND(R1658&lt;&gt;"",S1658&lt;&gt;"",T1658&lt;&gt;"",Q1658&lt;&gt;"",AL1658&lt;&gt;""),IF(OR(Q1658="OZZ",Q1658="ZZ"),ROUND(0-SUMIF($D$12:$D1657,$D1658,V$12:V1657),2),IF(T1658=0,0,ROUND(MIN(MIN(17300,TRUNC(0.75*(SUMIF($D$12:$D$2012,$D1658,R$12:R$2012)+SUMIF($D$12:$D$2012,$D1658,S$12:S$2012)),2)+SUMIF($D$12:$D1658,$D1658,AL$12:AL1658))-SUMIF($D$12:$D1657,$D1658,V$12:V1657)-SUMIF($D$12:$D$2012,$D1658,U$12:U$2012),AL1658),2))),"")</f>
        <v/>
      </c>
      <c r="W1658" s="250" t="str">
        <f>IF(Q1658&lt;&gt;"",1000 - SUMIF($D$12:$D1657,$D1658,W$12:W1657),"")</f>
        <v/>
      </c>
      <c r="X1658" s="106"/>
      <c r="Y1658" s="247"/>
      <c r="Z1658" s="247"/>
      <c r="AA1658" s="247"/>
      <c r="AB1658" s="248" t="str">
        <f>IF(AND(Y1658&lt;&gt;"",Z1658&lt;&gt;"",X1658&lt;&gt;""),ROUND(MIN(IF(OR(X1658="OZZ",X1658="ZZ"),5000,17300),TRUNC(0.75*(SUMIF($D$12:$D1658,$D1658,Y$12:Y1658)+SUMIF($D$12:$D1658,$D1658,Z$12:Z1658)),2)) - SUMIF($D$12:$D1657,$D1658,AB$12:AB1657),2),"")</f>
        <v/>
      </c>
      <c r="AC1658" s="251" t="str">
        <f>IF(AND(Y1658&lt;&gt;"",Z1658&lt;&gt;"",AA1658&lt;&gt;"",X1658&lt;&gt;"",AP1658&lt;&gt;""),IF(OR(X1658="OZZ",X1658="ZZ"),ROUND(0-SUMIF($D$12:$D1657,$D1658,AC$12:AC1657),2),IF(AA1658=0,0,ROUND(MIN(MIN(17300,TRUNC(0.75*(SUMIF($D$12:$D$2012,$D1658,Y$12:Y$2012)+SUMIF($D$12:$D$2012,$D1658,Z$12:Z$2012)),2)+SUMIF($D$12:$D1658,$D1658,AP$12:AP1658))-SUMIF($D$12:$D1657,$D1658,AC$12:AC1657)-SUMIF($D$12:$D$2012,$D1658,AB$12:AB$2012),AP1658),2))),"")</f>
        <v/>
      </c>
      <c r="AD1658" s="250" t="str">
        <f>IF(X1658&lt;&gt;"",1000 - SUMIF($D$12:$D1657,$D1658,AD$12:AD1657),"")</f>
        <v/>
      </c>
      <c r="AE1658" s="252"/>
      <c r="AF1658" s="253"/>
      <c r="AG1658" s="254"/>
      <c r="AH1658" s="255" t="str">
        <f t="shared" si="548"/>
        <v/>
      </c>
      <c r="AI1658" s="256"/>
      <c r="AJ1658" s="253"/>
      <c r="AK1658" s="254"/>
      <c r="AL1658" s="255" t="str">
        <f t="shared" si="549"/>
        <v/>
      </c>
      <c r="AM1658" s="256"/>
      <c r="AN1658" s="253"/>
      <c r="AO1658" s="254"/>
      <c r="AP1658" s="255" t="str">
        <f t="shared" si="529"/>
        <v/>
      </c>
      <c r="AQ1658" s="68"/>
      <c r="AR1658" s="68"/>
      <c r="AS1658" s="115"/>
      <c r="AT1658" s="68"/>
      <c r="AU1658" s="113" t="str">
        <f>IF(D1658&lt;&gt; "", IF(COUNTIF($D$12:$D1658,$D1658)&gt;1,0,IF(SUM(N1658,U1658,AB1658)&gt;0,IF(AND(X1658="",OR(Q1658&lt;&gt;"",J1658&lt;&gt;"")),IF(Q1658&lt;&gt;"",Q1658,IF(J1658&lt;&gt;"",J1658,0)),IF(AND(Q1658&lt;&gt;"",J1658&lt;&gt;"",Q1658=J1658),Q1658,X1658)),0)),"")</f>
        <v/>
      </c>
      <c r="AV1658" s="113" t="str">
        <f>IF(D1658&lt;&gt;"",IF(COUNTIF($D$12:$D1658,$D1658)&gt;1,0,IF(SUM(O1658,V1658,AC1658)&gt;0,IF(AND(X1658="",OR(Q1658&lt;&gt;"",J1658&lt;&gt;"")),IF(Q1658&lt;&gt;"",Q1658,IF(J1658&lt;&gt;"",J1658,0)),IF(AND(Q1658&lt;&gt;"",J1658&lt;&gt;"",Q1658=J1658),Q1658,X1658)),0)),"")</f>
        <v/>
      </c>
      <c r="AW1658" s="113" t="str">
        <f>IF(D1658&lt;&gt;"",IF(COUNTIF($D$12:$D1658,$D1658)&gt;1,0,IF(SUM(P1658,W1658,AD1658)&gt;0,IF(AND(X1658="",OR(Q1658&lt;&gt;"",J1658&lt;&gt;"")),IF(Q1658&lt;&gt;"",Q1658,IF(J1658&lt;&gt;"",J1658,0)),IF(AND(Q1658&lt;&gt;"",J1658&lt;&gt;"",Q1658=J1658),Q1658,X1658)),0)),"")</f>
        <v/>
      </c>
      <c r="AX1658" s="68" t="str">
        <f t="shared" si="530"/>
        <v/>
      </c>
      <c r="AY1658" s="68" t="str">
        <f t="shared" si="531"/>
        <v/>
      </c>
      <c r="AZ1658" s="68" t="str">
        <f t="shared" si="532"/>
        <v/>
      </c>
      <c r="BA1658" s="68" t="str">
        <f t="shared" si="533"/>
        <v/>
      </c>
      <c r="BB1658" s="68" t="str">
        <f t="shared" si="534"/>
        <v/>
      </c>
      <c r="BC1658" s="68" t="str">
        <f t="shared" si="535"/>
        <v/>
      </c>
      <c r="BD1658" s="68" t="str">
        <f t="shared" si="536"/>
        <v/>
      </c>
      <c r="BE1658" s="62" t="str">
        <f t="shared" si="537"/>
        <v/>
      </c>
      <c r="BF1658" s="62" t="str">
        <f t="shared" si="538"/>
        <v/>
      </c>
      <c r="BG1658" s="62"/>
      <c r="BH1658" s="62" t="str">
        <f t="shared" si="539"/>
        <v/>
      </c>
      <c r="BI1658" s="62" t="str">
        <f t="shared" si="540"/>
        <v/>
      </c>
      <c r="BJ1658" s="114"/>
      <c r="BK1658" s="62" t="str">
        <f t="shared" si="541"/>
        <v/>
      </c>
      <c r="BL1658" s="62" t="str">
        <f t="shared" si="542"/>
        <v/>
      </c>
      <c r="BM1658" s="62" t="str">
        <f t="shared" si="543"/>
        <v/>
      </c>
      <c r="BN1658" s="62" t="str">
        <f t="shared" si="544"/>
        <v/>
      </c>
      <c r="BO1658" s="62" t="str">
        <f t="shared" si="545"/>
        <v/>
      </c>
      <c r="BP1658" s="62" t="str">
        <f t="shared" si="546"/>
        <v/>
      </c>
      <c r="BQ1658" s="96"/>
      <c r="BR1658" s="96"/>
      <c r="BS1658" s="96"/>
      <c r="BT1658" s="96"/>
      <c r="BU1658" s="96"/>
      <c r="BV1658" s="96"/>
      <c r="BW1658" s="96"/>
      <c r="BX1658" s="96"/>
      <c r="BY1658" s="96"/>
      <c r="BZ1658" s="96"/>
      <c r="CA1658" s="96"/>
      <c r="CB1658" s="96"/>
      <c r="CC1658" s="96"/>
      <c r="CD1658" s="96"/>
      <c r="CE1658" s="96"/>
      <c r="CF1658" s="96"/>
      <c r="CG1658" s="96"/>
      <c r="CH1658" s="96"/>
      <c r="CI1658" s="96"/>
      <c r="CJ1658" s="96"/>
      <c r="CK1658" s="96"/>
      <c r="CL1658" s="96"/>
      <c r="CM1658" s="96"/>
      <c r="CN1658" s="96"/>
      <c r="CO1658" s="96"/>
      <c r="CP1658" s="96"/>
      <c r="CQ1658" s="96"/>
      <c r="CR1658" s="96"/>
      <c r="CS1658" s="96"/>
    </row>
    <row r="1659" spans="1:97" ht="18.75" customHeight="1" x14ac:dyDescent="0.2">
      <c r="A1659" s="3">
        <f t="shared" si="547"/>
        <v>1647</v>
      </c>
      <c r="B1659" s="263"/>
      <c r="C1659" s="263"/>
      <c r="D1659" s="263"/>
      <c r="E1659" s="259"/>
      <c r="F1659" s="259"/>
      <c r="G1659" s="43"/>
      <c r="H1659" s="264"/>
      <c r="I1659" s="261"/>
      <c r="J1659" s="106"/>
      <c r="K1659" s="247"/>
      <c r="L1659" s="247"/>
      <c r="M1659" s="247"/>
      <c r="N1659" s="248" t="str">
        <f>IF(AND(K1659&lt;&gt;"",L1659&lt;&gt;"",J1659&lt;&gt;""),ROUND(MIN(IF(OR(J1659="OZZ",J1659="ZZ"),5000,17300),TRUNC(0.75*(SUMIF($D$12:$D1659,$D1659,K$12:K1659)+SUMIF($D$12:$D1659,$D1659,L$12:L1659)),2)) - SUMIF($D$12:$D1658,$D1659,N$12:N1658),2),"")</f>
        <v/>
      </c>
      <c r="O1659" s="249" t="str">
        <f>IF(AND(K1659&lt;&gt;"",L1659&lt;&gt;"",M1659&lt;&gt;"",J1659&lt;&gt;"",AH1659&lt;&gt;""),IF(OR(J1659="OZZ",J1659="ZZ"),ROUND(0-SUMIF($D$12:$D1658,$D1659,O$12:O1658),2),IF(M1659=0,0,ROUND(MIN(MIN(17300,TRUNC(0.75*(SUMIF($D$12:$D$2012,$D1659,K$12:K$2012)+SUMIF($D$12:$D$2012,$D1659,L$12:L$2012)),2)+SUMIF($D$12:$D1659,$D1659,AH$12:AH1659))-SUMIF($D$12:$D1658,$D1659,O$12:O1658)-SUMIF($D$12:$D$2012,$D1659,N$12:N$2012),AH1659),2))),"")</f>
        <v/>
      </c>
      <c r="P1659" s="250" t="str">
        <f>IF(J1659&lt;&gt;"",1000 - SUMIF($D$12:$D1658,$D1659,P$12:P1658),"")</f>
        <v/>
      </c>
      <c r="Q1659" s="106"/>
      <c r="R1659" s="247"/>
      <c r="S1659" s="247"/>
      <c r="T1659" s="247"/>
      <c r="U1659" s="248" t="str">
        <f>IF(AND(R1659&lt;&gt;"",S1659&lt;&gt;"",Q1659&lt;&gt;""),ROUND(MIN(IF(OR(Q1659="OZZ",Q1659="ZZ"),5000,17300),TRUNC(0.75*(SUMIF($D$12:$D1659,$D1659,R$12:R1659)+SUMIF($D$12:$D1659,$D1659,S$12:S1659)),2)) - SUMIF($D$12:$D1658,$D1659,U$12:U1658),2),"")</f>
        <v/>
      </c>
      <c r="V1659" s="248" t="str">
        <f>IF(AND(R1659&lt;&gt;"",S1659&lt;&gt;"",T1659&lt;&gt;"",Q1659&lt;&gt;"",AL1659&lt;&gt;""),IF(OR(Q1659="OZZ",Q1659="ZZ"),ROUND(0-SUMIF($D$12:$D1658,$D1659,V$12:V1658),2),IF(T1659=0,0,ROUND(MIN(MIN(17300,TRUNC(0.75*(SUMIF($D$12:$D$2012,$D1659,R$12:R$2012)+SUMIF($D$12:$D$2012,$D1659,S$12:S$2012)),2)+SUMIF($D$12:$D1659,$D1659,AL$12:AL1659))-SUMIF($D$12:$D1658,$D1659,V$12:V1658)-SUMIF($D$12:$D$2012,$D1659,U$12:U$2012),AL1659),2))),"")</f>
        <v/>
      </c>
      <c r="W1659" s="250" t="str">
        <f>IF(Q1659&lt;&gt;"",1000 - SUMIF($D$12:$D1658,$D1659,W$12:W1658),"")</f>
        <v/>
      </c>
      <c r="X1659" s="106"/>
      <c r="Y1659" s="247"/>
      <c r="Z1659" s="247"/>
      <c r="AA1659" s="247"/>
      <c r="AB1659" s="248" t="str">
        <f>IF(AND(Y1659&lt;&gt;"",Z1659&lt;&gt;"",X1659&lt;&gt;""),ROUND(MIN(IF(OR(X1659="OZZ",X1659="ZZ"),5000,17300),TRUNC(0.75*(SUMIF($D$12:$D1659,$D1659,Y$12:Y1659)+SUMIF($D$12:$D1659,$D1659,Z$12:Z1659)),2)) - SUMIF($D$12:$D1658,$D1659,AB$12:AB1658),2),"")</f>
        <v/>
      </c>
      <c r="AC1659" s="251" t="str">
        <f>IF(AND(Y1659&lt;&gt;"",Z1659&lt;&gt;"",AA1659&lt;&gt;"",X1659&lt;&gt;"",AP1659&lt;&gt;""),IF(OR(X1659="OZZ",X1659="ZZ"),ROUND(0-SUMIF($D$12:$D1658,$D1659,AC$12:AC1658),2),IF(AA1659=0,0,ROUND(MIN(MIN(17300,TRUNC(0.75*(SUMIF($D$12:$D$2012,$D1659,Y$12:Y$2012)+SUMIF($D$12:$D$2012,$D1659,Z$12:Z$2012)),2)+SUMIF($D$12:$D1659,$D1659,AP$12:AP1659))-SUMIF($D$12:$D1658,$D1659,AC$12:AC1658)-SUMIF($D$12:$D$2012,$D1659,AB$12:AB$2012),AP1659),2))),"")</f>
        <v/>
      </c>
      <c r="AD1659" s="250" t="str">
        <f>IF(X1659&lt;&gt;"",1000 - SUMIF($D$12:$D1658,$D1659,AD$12:AD1658),"")</f>
        <v/>
      </c>
      <c r="AE1659" s="252"/>
      <c r="AF1659" s="253"/>
      <c r="AG1659" s="254"/>
      <c r="AH1659" s="255" t="str">
        <f t="shared" si="548"/>
        <v/>
      </c>
      <c r="AI1659" s="256"/>
      <c r="AJ1659" s="253"/>
      <c r="AK1659" s="254"/>
      <c r="AL1659" s="255" t="str">
        <f t="shared" si="549"/>
        <v/>
      </c>
      <c r="AM1659" s="256"/>
      <c r="AN1659" s="253"/>
      <c r="AO1659" s="254"/>
      <c r="AP1659" s="255" t="str">
        <f t="shared" si="529"/>
        <v/>
      </c>
      <c r="AQ1659" s="68"/>
      <c r="AR1659" s="68"/>
      <c r="AS1659" s="115"/>
      <c r="AT1659" s="68"/>
      <c r="AU1659" s="113" t="str">
        <f>IF(D1659&lt;&gt; "", IF(COUNTIF($D$12:$D1659,$D1659)&gt;1,0,IF(SUM(N1659,U1659,AB1659)&gt;0,IF(AND(X1659="",OR(Q1659&lt;&gt;"",J1659&lt;&gt;"")),IF(Q1659&lt;&gt;"",Q1659,IF(J1659&lt;&gt;"",J1659,0)),IF(AND(Q1659&lt;&gt;"",J1659&lt;&gt;"",Q1659=J1659),Q1659,X1659)),0)),"")</f>
        <v/>
      </c>
      <c r="AV1659" s="113" t="str">
        <f>IF(D1659&lt;&gt;"",IF(COUNTIF($D$12:$D1659,$D1659)&gt;1,0,IF(SUM(O1659,V1659,AC1659)&gt;0,IF(AND(X1659="",OR(Q1659&lt;&gt;"",J1659&lt;&gt;"")),IF(Q1659&lt;&gt;"",Q1659,IF(J1659&lt;&gt;"",J1659,0)),IF(AND(Q1659&lt;&gt;"",J1659&lt;&gt;"",Q1659=J1659),Q1659,X1659)),0)),"")</f>
        <v/>
      </c>
      <c r="AW1659" s="113" t="str">
        <f>IF(D1659&lt;&gt;"",IF(COUNTIF($D$12:$D1659,$D1659)&gt;1,0,IF(SUM(P1659,W1659,AD1659)&gt;0,IF(AND(X1659="",OR(Q1659&lt;&gt;"",J1659&lt;&gt;"")),IF(Q1659&lt;&gt;"",Q1659,IF(J1659&lt;&gt;"",J1659,0)),IF(AND(Q1659&lt;&gt;"",J1659&lt;&gt;"",Q1659=J1659),Q1659,X1659)),0)),"")</f>
        <v/>
      </c>
      <c r="AX1659" s="68" t="str">
        <f t="shared" si="530"/>
        <v/>
      </c>
      <c r="AY1659" s="68" t="str">
        <f t="shared" si="531"/>
        <v/>
      </c>
      <c r="AZ1659" s="68" t="str">
        <f t="shared" si="532"/>
        <v/>
      </c>
      <c r="BA1659" s="68" t="str">
        <f t="shared" si="533"/>
        <v/>
      </c>
      <c r="BB1659" s="68" t="str">
        <f t="shared" si="534"/>
        <v/>
      </c>
      <c r="BC1659" s="68" t="str">
        <f t="shared" si="535"/>
        <v/>
      </c>
      <c r="BD1659" s="68" t="str">
        <f t="shared" si="536"/>
        <v/>
      </c>
      <c r="BE1659" s="62" t="str">
        <f t="shared" si="537"/>
        <v/>
      </c>
      <c r="BF1659" s="62" t="str">
        <f t="shared" si="538"/>
        <v/>
      </c>
      <c r="BG1659" s="62"/>
      <c r="BH1659" s="62" t="str">
        <f t="shared" si="539"/>
        <v/>
      </c>
      <c r="BI1659" s="62" t="str">
        <f t="shared" si="540"/>
        <v/>
      </c>
      <c r="BJ1659" s="114"/>
      <c r="BK1659" s="62" t="str">
        <f t="shared" si="541"/>
        <v/>
      </c>
      <c r="BL1659" s="62" t="str">
        <f t="shared" si="542"/>
        <v/>
      </c>
      <c r="BM1659" s="62" t="str">
        <f t="shared" si="543"/>
        <v/>
      </c>
      <c r="BN1659" s="62" t="str">
        <f t="shared" si="544"/>
        <v/>
      </c>
      <c r="BO1659" s="62" t="str">
        <f t="shared" si="545"/>
        <v/>
      </c>
      <c r="BP1659" s="62" t="str">
        <f t="shared" si="546"/>
        <v/>
      </c>
      <c r="BQ1659" s="96"/>
      <c r="BR1659" s="96"/>
      <c r="BS1659" s="96"/>
      <c r="BT1659" s="96"/>
      <c r="BU1659" s="96"/>
      <c r="BV1659" s="96"/>
      <c r="BW1659" s="96"/>
      <c r="BX1659" s="96"/>
      <c r="BY1659" s="96"/>
      <c r="BZ1659" s="96"/>
      <c r="CA1659" s="96"/>
      <c r="CB1659" s="96"/>
      <c r="CC1659" s="96"/>
      <c r="CD1659" s="96"/>
      <c r="CE1659" s="96"/>
      <c r="CF1659" s="96"/>
      <c r="CG1659" s="96"/>
      <c r="CH1659" s="96"/>
      <c r="CI1659" s="96"/>
      <c r="CJ1659" s="96"/>
      <c r="CK1659" s="96"/>
      <c r="CL1659" s="96"/>
      <c r="CM1659" s="96"/>
      <c r="CN1659" s="96"/>
      <c r="CO1659" s="96"/>
      <c r="CP1659" s="96"/>
      <c r="CQ1659" s="96"/>
      <c r="CR1659" s="96"/>
      <c r="CS1659" s="96"/>
    </row>
    <row r="1660" spans="1:97" ht="18.75" customHeight="1" x14ac:dyDescent="0.2">
      <c r="A1660" s="3">
        <f t="shared" si="547"/>
        <v>1648</v>
      </c>
      <c r="B1660" s="263"/>
      <c r="C1660" s="263"/>
      <c r="D1660" s="263"/>
      <c r="E1660" s="259"/>
      <c r="F1660" s="259"/>
      <c r="G1660" s="43"/>
      <c r="H1660" s="264"/>
      <c r="I1660" s="261"/>
      <c r="J1660" s="106"/>
      <c r="K1660" s="247"/>
      <c r="L1660" s="247"/>
      <c r="M1660" s="247"/>
      <c r="N1660" s="248" t="str">
        <f>IF(AND(K1660&lt;&gt;"",L1660&lt;&gt;"",J1660&lt;&gt;""),ROUND(MIN(IF(OR(J1660="OZZ",J1660="ZZ"),5000,17300),TRUNC(0.75*(SUMIF($D$12:$D1660,$D1660,K$12:K1660)+SUMIF($D$12:$D1660,$D1660,L$12:L1660)),2)) - SUMIF($D$12:$D1659,$D1660,N$12:N1659),2),"")</f>
        <v/>
      </c>
      <c r="O1660" s="249" t="str">
        <f>IF(AND(K1660&lt;&gt;"",L1660&lt;&gt;"",M1660&lt;&gt;"",J1660&lt;&gt;"",AH1660&lt;&gt;""),IF(OR(J1660="OZZ",J1660="ZZ"),ROUND(0-SUMIF($D$12:$D1659,$D1660,O$12:O1659),2),IF(M1660=0,0,ROUND(MIN(MIN(17300,TRUNC(0.75*(SUMIF($D$12:$D$2012,$D1660,K$12:K$2012)+SUMIF($D$12:$D$2012,$D1660,L$12:L$2012)),2)+SUMIF($D$12:$D1660,$D1660,AH$12:AH1660))-SUMIF($D$12:$D1659,$D1660,O$12:O1659)-SUMIF($D$12:$D$2012,$D1660,N$12:N$2012),AH1660),2))),"")</f>
        <v/>
      </c>
      <c r="P1660" s="250" t="str">
        <f>IF(J1660&lt;&gt;"",1000 - SUMIF($D$12:$D1659,$D1660,P$12:P1659),"")</f>
        <v/>
      </c>
      <c r="Q1660" s="106"/>
      <c r="R1660" s="247"/>
      <c r="S1660" s="247"/>
      <c r="T1660" s="247"/>
      <c r="U1660" s="248" t="str">
        <f>IF(AND(R1660&lt;&gt;"",S1660&lt;&gt;"",Q1660&lt;&gt;""),ROUND(MIN(IF(OR(Q1660="OZZ",Q1660="ZZ"),5000,17300),TRUNC(0.75*(SUMIF($D$12:$D1660,$D1660,R$12:R1660)+SUMIF($D$12:$D1660,$D1660,S$12:S1660)),2)) - SUMIF($D$12:$D1659,$D1660,U$12:U1659),2),"")</f>
        <v/>
      </c>
      <c r="V1660" s="248" t="str">
        <f>IF(AND(R1660&lt;&gt;"",S1660&lt;&gt;"",T1660&lt;&gt;"",Q1660&lt;&gt;"",AL1660&lt;&gt;""),IF(OR(Q1660="OZZ",Q1660="ZZ"),ROUND(0-SUMIF($D$12:$D1659,$D1660,V$12:V1659),2),IF(T1660=0,0,ROUND(MIN(MIN(17300,TRUNC(0.75*(SUMIF($D$12:$D$2012,$D1660,R$12:R$2012)+SUMIF($D$12:$D$2012,$D1660,S$12:S$2012)),2)+SUMIF($D$12:$D1660,$D1660,AL$12:AL1660))-SUMIF($D$12:$D1659,$D1660,V$12:V1659)-SUMIF($D$12:$D$2012,$D1660,U$12:U$2012),AL1660),2))),"")</f>
        <v/>
      </c>
      <c r="W1660" s="250" t="str">
        <f>IF(Q1660&lt;&gt;"",1000 - SUMIF($D$12:$D1659,$D1660,W$12:W1659),"")</f>
        <v/>
      </c>
      <c r="X1660" s="106"/>
      <c r="Y1660" s="247"/>
      <c r="Z1660" s="247"/>
      <c r="AA1660" s="247"/>
      <c r="AB1660" s="248" t="str">
        <f>IF(AND(Y1660&lt;&gt;"",Z1660&lt;&gt;"",X1660&lt;&gt;""),ROUND(MIN(IF(OR(X1660="OZZ",X1660="ZZ"),5000,17300),TRUNC(0.75*(SUMIF($D$12:$D1660,$D1660,Y$12:Y1660)+SUMIF($D$12:$D1660,$D1660,Z$12:Z1660)),2)) - SUMIF($D$12:$D1659,$D1660,AB$12:AB1659),2),"")</f>
        <v/>
      </c>
      <c r="AC1660" s="251" t="str">
        <f>IF(AND(Y1660&lt;&gt;"",Z1660&lt;&gt;"",AA1660&lt;&gt;"",X1660&lt;&gt;"",AP1660&lt;&gt;""),IF(OR(X1660="OZZ",X1660="ZZ"),ROUND(0-SUMIF($D$12:$D1659,$D1660,AC$12:AC1659),2),IF(AA1660=0,0,ROUND(MIN(MIN(17300,TRUNC(0.75*(SUMIF($D$12:$D$2012,$D1660,Y$12:Y$2012)+SUMIF($D$12:$D$2012,$D1660,Z$12:Z$2012)),2)+SUMIF($D$12:$D1660,$D1660,AP$12:AP1660))-SUMIF($D$12:$D1659,$D1660,AC$12:AC1659)-SUMIF($D$12:$D$2012,$D1660,AB$12:AB$2012),AP1660),2))),"")</f>
        <v/>
      </c>
      <c r="AD1660" s="250" t="str">
        <f>IF(X1660&lt;&gt;"",1000 - SUMIF($D$12:$D1659,$D1660,AD$12:AD1659),"")</f>
        <v/>
      </c>
      <c r="AE1660" s="252"/>
      <c r="AF1660" s="253"/>
      <c r="AG1660" s="254"/>
      <c r="AH1660" s="255" t="str">
        <f t="shared" si="548"/>
        <v/>
      </c>
      <c r="AI1660" s="256"/>
      <c r="AJ1660" s="253"/>
      <c r="AK1660" s="254"/>
      <c r="AL1660" s="255" t="str">
        <f t="shared" si="549"/>
        <v/>
      </c>
      <c r="AM1660" s="256"/>
      <c r="AN1660" s="253"/>
      <c r="AO1660" s="254"/>
      <c r="AP1660" s="255" t="str">
        <f t="shared" si="529"/>
        <v/>
      </c>
      <c r="AQ1660" s="68"/>
      <c r="AR1660" s="68"/>
      <c r="AS1660" s="115"/>
      <c r="AT1660" s="68"/>
      <c r="AU1660" s="113" t="str">
        <f>IF(D1660&lt;&gt; "", IF(COUNTIF($D$12:$D1660,$D1660)&gt;1,0,IF(SUM(N1660,U1660,AB1660)&gt;0,IF(AND(X1660="",OR(Q1660&lt;&gt;"",J1660&lt;&gt;"")),IF(Q1660&lt;&gt;"",Q1660,IF(J1660&lt;&gt;"",J1660,0)),IF(AND(Q1660&lt;&gt;"",J1660&lt;&gt;"",Q1660=J1660),Q1660,X1660)),0)),"")</f>
        <v/>
      </c>
      <c r="AV1660" s="113" t="str">
        <f>IF(D1660&lt;&gt;"",IF(COUNTIF($D$12:$D1660,$D1660)&gt;1,0,IF(SUM(O1660,V1660,AC1660)&gt;0,IF(AND(X1660="",OR(Q1660&lt;&gt;"",J1660&lt;&gt;"")),IF(Q1660&lt;&gt;"",Q1660,IF(J1660&lt;&gt;"",J1660,0)),IF(AND(Q1660&lt;&gt;"",J1660&lt;&gt;"",Q1660=J1660),Q1660,X1660)),0)),"")</f>
        <v/>
      </c>
      <c r="AW1660" s="113" t="str">
        <f>IF(D1660&lt;&gt;"",IF(COUNTIF($D$12:$D1660,$D1660)&gt;1,0,IF(SUM(P1660,W1660,AD1660)&gt;0,IF(AND(X1660="",OR(Q1660&lt;&gt;"",J1660&lt;&gt;"")),IF(Q1660&lt;&gt;"",Q1660,IF(J1660&lt;&gt;"",J1660,0)),IF(AND(Q1660&lt;&gt;"",J1660&lt;&gt;"",Q1660=J1660),Q1660,X1660)),0)),"")</f>
        <v/>
      </c>
      <c r="AX1660" s="68" t="str">
        <f t="shared" si="530"/>
        <v/>
      </c>
      <c r="AY1660" s="68" t="str">
        <f t="shared" si="531"/>
        <v/>
      </c>
      <c r="AZ1660" s="68" t="str">
        <f t="shared" si="532"/>
        <v/>
      </c>
      <c r="BA1660" s="68" t="str">
        <f t="shared" si="533"/>
        <v/>
      </c>
      <c r="BB1660" s="68" t="str">
        <f t="shared" si="534"/>
        <v/>
      </c>
      <c r="BC1660" s="68" t="str">
        <f t="shared" si="535"/>
        <v/>
      </c>
      <c r="BD1660" s="68" t="str">
        <f t="shared" si="536"/>
        <v/>
      </c>
      <c r="BE1660" s="62" t="str">
        <f t="shared" si="537"/>
        <v/>
      </c>
      <c r="BF1660" s="62" t="str">
        <f t="shared" si="538"/>
        <v/>
      </c>
      <c r="BG1660" s="62"/>
      <c r="BH1660" s="62" t="str">
        <f t="shared" si="539"/>
        <v/>
      </c>
      <c r="BI1660" s="62" t="str">
        <f t="shared" si="540"/>
        <v/>
      </c>
      <c r="BJ1660" s="114"/>
      <c r="BK1660" s="62" t="str">
        <f t="shared" si="541"/>
        <v/>
      </c>
      <c r="BL1660" s="62" t="str">
        <f t="shared" si="542"/>
        <v/>
      </c>
      <c r="BM1660" s="62" t="str">
        <f t="shared" si="543"/>
        <v/>
      </c>
      <c r="BN1660" s="62" t="str">
        <f t="shared" si="544"/>
        <v/>
      </c>
      <c r="BO1660" s="62" t="str">
        <f t="shared" si="545"/>
        <v/>
      </c>
      <c r="BP1660" s="62" t="str">
        <f t="shared" si="546"/>
        <v/>
      </c>
      <c r="BQ1660" s="96"/>
      <c r="BR1660" s="96"/>
      <c r="BS1660" s="96"/>
      <c r="BT1660" s="96"/>
      <c r="BU1660" s="96"/>
      <c r="BV1660" s="96"/>
      <c r="BW1660" s="96"/>
      <c r="BX1660" s="96"/>
      <c r="BY1660" s="96"/>
      <c r="BZ1660" s="96"/>
      <c r="CA1660" s="96"/>
      <c r="CB1660" s="96"/>
      <c r="CC1660" s="96"/>
      <c r="CD1660" s="96"/>
      <c r="CE1660" s="96"/>
      <c r="CF1660" s="96"/>
      <c r="CG1660" s="96"/>
      <c r="CH1660" s="96"/>
      <c r="CI1660" s="96"/>
      <c r="CJ1660" s="96"/>
      <c r="CK1660" s="96"/>
      <c r="CL1660" s="96"/>
      <c r="CM1660" s="96"/>
      <c r="CN1660" s="96"/>
      <c r="CO1660" s="96"/>
      <c r="CP1660" s="96"/>
      <c r="CQ1660" s="96"/>
      <c r="CR1660" s="96"/>
      <c r="CS1660" s="96"/>
    </row>
    <row r="1661" spans="1:97" ht="18.75" customHeight="1" x14ac:dyDescent="0.2">
      <c r="A1661" s="3">
        <f t="shared" si="547"/>
        <v>1649</v>
      </c>
      <c r="B1661" s="263"/>
      <c r="C1661" s="263"/>
      <c r="D1661" s="263"/>
      <c r="E1661" s="259"/>
      <c r="F1661" s="259"/>
      <c r="G1661" s="43"/>
      <c r="H1661" s="264"/>
      <c r="I1661" s="261"/>
      <c r="J1661" s="106"/>
      <c r="K1661" s="247"/>
      <c r="L1661" s="247"/>
      <c r="M1661" s="247"/>
      <c r="N1661" s="248" t="str">
        <f>IF(AND(K1661&lt;&gt;"",L1661&lt;&gt;"",J1661&lt;&gt;""),ROUND(MIN(IF(OR(J1661="OZZ",J1661="ZZ"),5000,17300),TRUNC(0.75*(SUMIF($D$12:$D1661,$D1661,K$12:K1661)+SUMIF($D$12:$D1661,$D1661,L$12:L1661)),2)) - SUMIF($D$12:$D1660,$D1661,N$12:N1660),2),"")</f>
        <v/>
      </c>
      <c r="O1661" s="249" t="str">
        <f>IF(AND(K1661&lt;&gt;"",L1661&lt;&gt;"",M1661&lt;&gt;"",J1661&lt;&gt;"",AH1661&lt;&gt;""),IF(OR(J1661="OZZ",J1661="ZZ"),ROUND(0-SUMIF($D$12:$D1660,$D1661,O$12:O1660),2),IF(M1661=0,0,ROUND(MIN(MIN(17300,TRUNC(0.75*(SUMIF($D$12:$D$2012,$D1661,K$12:K$2012)+SUMIF($D$12:$D$2012,$D1661,L$12:L$2012)),2)+SUMIF($D$12:$D1661,$D1661,AH$12:AH1661))-SUMIF($D$12:$D1660,$D1661,O$12:O1660)-SUMIF($D$12:$D$2012,$D1661,N$12:N$2012),AH1661),2))),"")</f>
        <v/>
      </c>
      <c r="P1661" s="250" t="str">
        <f>IF(J1661&lt;&gt;"",1000 - SUMIF($D$12:$D1660,$D1661,P$12:P1660),"")</f>
        <v/>
      </c>
      <c r="Q1661" s="106"/>
      <c r="R1661" s="247"/>
      <c r="S1661" s="247"/>
      <c r="T1661" s="247"/>
      <c r="U1661" s="248" t="str">
        <f>IF(AND(R1661&lt;&gt;"",S1661&lt;&gt;"",Q1661&lt;&gt;""),ROUND(MIN(IF(OR(Q1661="OZZ",Q1661="ZZ"),5000,17300),TRUNC(0.75*(SUMIF($D$12:$D1661,$D1661,R$12:R1661)+SUMIF($D$12:$D1661,$D1661,S$12:S1661)),2)) - SUMIF($D$12:$D1660,$D1661,U$12:U1660),2),"")</f>
        <v/>
      </c>
      <c r="V1661" s="248" t="str">
        <f>IF(AND(R1661&lt;&gt;"",S1661&lt;&gt;"",T1661&lt;&gt;"",Q1661&lt;&gt;"",AL1661&lt;&gt;""),IF(OR(Q1661="OZZ",Q1661="ZZ"),ROUND(0-SUMIF($D$12:$D1660,$D1661,V$12:V1660),2),IF(T1661=0,0,ROUND(MIN(MIN(17300,TRUNC(0.75*(SUMIF($D$12:$D$2012,$D1661,R$12:R$2012)+SUMIF($D$12:$D$2012,$D1661,S$12:S$2012)),2)+SUMIF($D$12:$D1661,$D1661,AL$12:AL1661))-SUMIF($D$12:$D1660,$D1661,V$12:V1660)-SUMIF($D$12:$D$2012,$D1661,U$12:U$2012),AL1661),2))),"")</f>
        <v/>
      </c>
      <c r="W1661" s="250" t="str">
        <f>IF(Q1661&lt;&gt;"",1000 - SUMIF($D$12:$D1660,$D1661,W$12:W1660),"")</f>
        <v/>
      </c>
      <c r="X1661" s="106"/>
      <c r="Y1661" s="247"/>
      <c r="Z1661" s="247"/>
      <c r="AA1661" s="247"/>
      <c r="AB1661" s="248" t="str">
        <f>IF(AND(Y1661&lt;&gt;"",Z1661&lt;&gt;"",X1661&lt;&gt;""),ROUND(MIN(IF(OR(X1661="OZZ",X1661="ZZ"),5000,17300),TRUNC(0.75*(SUMIF($D$12:$D1661,$D1661,Y$12:Y1661)+SUMIF($D$12:$D1661,$D1661,Z$12:Z1661)),2)) - SUMIF($D$12:$D1660,$D1661,AB$12:AB1660),2),"")</f>
        <v/>
      </c>
      <c r="AC1661" s="251" t="str">
        <f>IF(AND(Y1661&lt;&gt;"",Z1661&lt;&gt;"",AA1661&lt;&gt;"",X1661&lt;&gt;"",AP1661&lt;&gt;""),IF(OR(X1661="OZZ",X1661="ZZ"),ROUND(0-SUMIF($D$12:$D1660,$D1661,AC$12:AC1660),2),IF(AA1661=0,0,ROUND(MIN(MIN(17300,TRUNC(0.75*(SUMIF($D$12:$D$2012,$D1661,Y$12:Y$2012)+SUMIF($D$12:$D$2012,$D1661,Z$12:Z$2012)),2)+SUMIF($D$12:$D1661,$D1661,AP$12:AP1661))-SUMIF($D$12:$D1660,$D1661,AC$12:AC1660)-SUMIF($D$12:$D$2012,$D1661,AB$12:AB$2012),AP1661),2))),"")</f>
        <v/>
      </c>
      <c r="AD1661" s="250" t="str">
        <f>IF(X1661&lt;&gt;"",1000 - SUMIF($D$12:$D1660,$D1661,AD$12:AD1660),"")</f>
        <v/>
      </c>
      <c r="AE1661" s="252"/>
      <c r="AF1661" s="253"/>
      <c r="AG1661" s="254"/>
      <c r="AH1661" s="255" t="str">
        <f t="shared" si="548"/>
        <v/>
      </c>
      <c r="AI1661" s="256"/>
      <c r="AJ1661" s="253"/>
      <c r="AK1661" s="254"/>
      <c r="AL1661" s="255" t="str">
        <f t="shared" si="549"/>
        <v/>
      </c>
      <c r="AM1661" s="256"/>
      <c r="AN1661" s="253"/>
      <c r="AO1661" s="254"/>
      <c r="AP1661" s="255" t="str">
        <f t="shared" si="529"/>
        <v/>
      </c>
      <c r="AQ1661" s="68"/>
      <c r="AR1661" s="68"/>
      <c r="AS1661" s="115"/>
      <c r="AT1661" s="68"/>
      <c r="AU1661" s="113" t="str">
        <f>IF(D1661&lt;&gt; "", IF(COUNTIF($D$12:$D1661,$D1661)&gt;1,0,IF(SUM(N1661,U1661,AB1661)&gt;0,IF(AND(X1661="",OR(Q1661&lt;&gt;"",J1661&lt;&gt;"")),IF(Q1661&lt;&gt;"",Q1661,IF(J1661&lt;&gt;"",J1661,0)),IF(AND(Q1661&lt;&gt;"",J1661&lt;&gt;"",Q1661=J1661),Q1661,X1661)),0)),"")</f>
        <v/>
      </c>
      <c r="AV1661" s="113" t="str">
        <f>IF(D1661&lt;&gt;"",IF(COUNTIF($D$12:$D1661,$D1661)&gt;1,0,IF(SUM(O1661,V1661,AC1661)&gt;0,IF(AND(X1661="",OR(Q1661&lt;&gt;"",J1661&lt;&gt;"")),IF(Q1661&lt;&gt;"",Q1661,IF(J1661&lt;&gt;"",J1661,0)),IF(AND(Q1661&lt;&gt;"",J1661&lt;&gt;"",Q1661=J1661),Q1661,X1661)),0)),"")</f>
        <v/>
      </c>
      <c r="AW1661" s="113" t="str">
        <f>IF(D1661&lt;&gt;"",IF(COUNTIF($D$12:$D1661,$D1661)&gt;1,0,IF(SUM(P1661,W1661,AD1661)&gt;0,IF(AND(X1661="",OR(Q1661&lt;&gt;"",J1661&lt;&gt;"")),IF(Q1661&lt;&gt;"",Q1661,IF(J1661&lt;&gt;"",J1661,0)),IF(AND(Q1661&lt;&gt;"",J1661&lt;&gt;"",Q1661=J1661),Q1661,X1661)),0)),"")</f>
        <v/>
      </c>
      <c r="AX1661" s="68" t="str">
        <f t="shared" si="530"/>
        <v/>
      </c>
      <c r="AY1661" s="68" t="str">
        <f t="shared" si="531"/>
        <v/>
      </c>
      <c r="AZ1661" s="68" t="str">
        <f t="shared" si="532"/>
        <v/>
      </c>
      <c r="BA1661" s="68" t="str">
        <f t="shared" si="533"/>
        <v/>
      </c>
      <c r="BB1661" s="68" t="str">
        <f t="shared" si="534"/>
        <v/>
      </c>
      <c r="BC1661" s="68" t="str">
        <f t="shared" si="535"/>
        <v/>
      </c>
      <c r="BD1661" s="68" t="str">
        <f t="shared" si="536"/>
        <v/>
      </c>
      <c r="BE1661" s="62" t="str">
        <f t="shared" si="537"/>
        <v/>
      </c>
      <c r="BF1661" s="62" t="str">
        <f t="shared" si="538"/>
        <v/>
      </c>
      <c r="BG1661" s="62"/>
      <c r="BH1661" s="62" t="str">
        <f t="shared" si="539"/>
        <v/>
      </c>
      <c r="BI1661" s="62" t="str">
        <f t="shared" si="540"/>
        <v/>
      </c>
      <c r="BJ1661" s="114"/>
      <c r="BK1661" s="62" t="str">
        <f t="shared" si="541"/>
        <v/>
      </c>
      <c r="BL1661" s="62" t="str">
        <f t="shared" si="542"/>
        <v/>
      </c>
      <c r="BM1661" s="62" t="str">
        <f t="shared" si="543"/>
        <v/>
      </c>
      <c r="BN1661" s="62" t="str">
        <f t="shared" si="544"/>
        <v/>
      </c>
      <c r="BO1661" s="62" t="str">
        <f t="shared" si="545"/>
        <v/>
      </c>
      <c r="BP1661" s="62" t="str">
        <f t="shared" si="546"/>
        <v/>
      </c>
      <c r="BQ1661" s="96"/>
      <c r="BR1661" s="96"/>
      <c r="BS1661" s="96"/>
      <c r="BT1661" s="96"/>
      <c r="BU1661" s="96"/>
      <c r="BV1661" s="96"/>
      <c r="BW1661" s="96"/>
      <c r="BX1661" s="96"/>
      <c r="BY1661" s="96"/>
      <c r="BZ1661" s="96"/>
      <c r="CA1661" s="96"/>
      <c r="CB1661" s="96"/>
      <c r="CC1661" s="96"/>
      <c r="CD1661" s="96"/>
      <c r="CE1661" s="96"/>
      <c r="CF1661" s="96"/>
      <c r="CG1661" s="96"/>
      <c r="CH1661" s="96"/>
      <c r="CI1661" s="96"/>
      <c r="CJ1661" s="96"/>
      <c r="CK1661" s="96"/>
      <c r="CL1661" s="96"/>
      <c r="CM1661" s="96"/>
      <c r="CN1661" s="96"/>
      <c r="CO1661" s="96"/>
      <c r="CP1661" s="96"/>
      <c r="CQ1661" s="96"/>
      <c r="CR1661" s="96"/>
      <c r="CS1661" s="96"/>
    </row>
    <row r="1662" spans="1:97" ht="18.75" customHeight="1" x14ac:dyDescent="0.2">
      <c r="A1662" s="3">
        <f t="shared" si="547"/>
        <v>1650</v>
      </c>
      <c r="B1662" s="263"/>
      <c r="C1662" s="263"/>
      <c r="D1662" s="263"/>
      <c r="E1662" s="259"/>
      <c r="F1662" s="259"/>
      <c r="G1662" s="43"/>
      <c r="H1662" s="264"/>
      <c r="I1662" s="261"/>
      <c r="J1662" s="106"/>
      <c r="K1662" s="247"/>
      <c r="L1662" s="247"/>
      <c r="M1662" s="247"/>
      <c r="N1662" s="248" t="str">
        <f>IF(AND(K1662&lt;&gt;"",L1662&lt;&gt;"",J1662&lt;&gt;""),ROUND(MIN(IF(OR(J1662="OZZ",J1662="ZZ"),5000,17300),TRUNC(0.75*(SUMIF($D$12:$D1662,$D1662,K$12:K1662)+SUMIF($D$12:$D1662,$D1662,L$12:L1662)),2)) - SUMIF($D$12:$D1661,$D1662,N$12:N1661),2),"")</f>
        <v/>
      </c>
      <c r="O1662" s="249" t="str">
        <f>IF(AND(K1662&lt;&gt;"",L1662&lt;&gt;"",M1662&lt;&gt;"",J1662&lt;&gt;"",AH1662&lt;&gt;""),IF(OR(J1662="OZZ",J1662="ZZ"),ROUND(0-SUMIF($D$12:$D1661,$D1662,O$12:O1661),2),IF(M1662=0,0,ROUND(MIN(MIN(17300,TRUNC(0.75*(SUMIF($D$12:$D$2012,$D1662,K$12:K$2012)+SUMIF($D$12:$D$2012,$D1662,L$12:L$2012)),2)+SUMIF($D$12:$D1662,$D1662,AH$12:AH1662))-SUMIF($D$12:$D1661,$D1662,O$12:O1661)-SUMIF($D$12:$D$2012,$D1662,N$12:N$2012),AH1662),2))),"")</f>
        <v/>
      </c>
      <c r="P1662" s="250" t="str">
        <f>IF(J1662&lt;&gt;"",1000 - SUMIF($D$12:$D1661,$D1662,P$12:P1661),"")</f>
        <v/>
      </c>
      <c r="Q1662" s="106"/>
      <c r="R1662" s="247"/>
      <c r="S1662" s="247"/>
      <c r="T1662" s="247"/>
      <c r="U1662" s="248" t="str">
        <f>IF(AND(R1662&lt;&gt;"",S1662&lt;&gt;"",Q1662&lt;&gt;""),ROUND(MIN(IF(OR(Q1662="OZZ",Q1662="ZZ"),5000,17300),TRUNC(0.75*(SUMIF($D$12:$D1662,$D1662,R$12:R1662)+SUMIF($D$12:$D1662,$D1662,S$12:S1662)),2)) - SUMIF($D$12:$D1661,$D1662,U$12:U1661),2),"")</f>
        <v/>
      </c>
      <c r="V1662" s="248" t="str">
        <f>IF(AND(R1662&lt;&gt;"",S1662&lt;&gt;"",T1662&lt;&gt;"",Q1662&lt;&gt;"",AL1662&lt;&gt;""),IF(OR(Q1662="OZZ",Q1662="ZZ"),ROUND(0-SUMIF($D$12:$D1661,$D1662,V$12:V1661),2),IF(T1662=0,0,ROUND(MIN(MIN(17300,TRUNC(0.75*(SUMIF($D$12:$D$2012,$D1662,R$12:R$2012)+SUMIF($D$12:$D$2012,$D1662,S$12:S$2012)),2)+SUMIF($D$12:$D1662,$D1662,AL$12:AL1662))-SUMIF($D$12:$D1661,$D1662,V$12:V1661)-SUMIF($D$12:$D$2012,$D1662,U$12:U$2012),AL1662),2))),"")</f>
        <v/>
      </c>
      <c r="W1662" s="250" t="str">
        <f>IF(Q1662&lt;&gt;"",1000 - SUMIF($D$12:$D1661,$D1662,W$12:W1661),"")</f>
        <v/>
      </c>
      <c r="X1662" s="106"/>
      <c r="Y1662" s="247"/>
      <c r="Z1662" s="247"/>
      <c r="AA1662" s="247"/>
      <c r="AB1662" s="248" t="str">
        <f>IF(AND(Y1662&lt;&gt;"",Z1662&lt;&gt;"",X1662&lt;&gt;""),ROUND(MIN(IF(OR(X1662="OZZ",X1662="ZZ"),5000,17300),TRUNC(0.75*(SUMIF($D$12:$D1662,$D1662,Y$12:Y1662)+SUMIF($D$12:$D1662,$D1662,Z$12:Z1662)),2)) - SUMIF($D$12:$D1661,$D1662,AB$12:AB1661),2),"")</f>
        <v/>
      </c>
      <c r="AC1662" s="251" t="str">
        <f>IF(AND(Y1662&lt;&gt;"",Z1662&lt;&gt;"",AA1662&lt;&gt;"",X1662&lt;&gt;"",AP1662&lt;&gt;""),IF(OR(X1662="OZZ",X1662="ZZ"),ROUND(0-SUMIF($D$12:$D1661,$D1662,AC$12:AC1661),2),IF(AA1662=0,0,ROUND(MIN(MIN(17300,TRUNC(0.75*(SUMIF($D$12:$D$2012,$D1662,Y$12:Y$2012)+SUMIF($D$12:$D$2012,$D1662,Z$12:Z$2012)),2)+SUMIF($D$12:$D1662,$D1662,AP$12:AP1662))-SUMIF($D$12:$D1661,$D1662,AC$12:AC1661)-SUMIF($D$12:$D$2012,$D1662,AB$12:AB$2012),AP1662),2))),"")</f>
        <v/>
      </c>
      <c r="AD1662" s="250" t="str">
        <f>IF(X1662&lt;&gt;"",1000 - SUMIF($D$12:$D1661,$D1662,AD$12:AD1661),"")</f>
        <v/>
      </c>
      <c r="AE1662" s="252"/>
      <c r="AF1662" s="253"/>
      <c r="AG1662" s="254"/>
      <c r="AH1662" s="255" t="str">
        <f t="shared" si="548"/>
        <v/>
      </c>
      <c r="AI1662" s="256"/>
      <c r="AJ1662" s="253"/>
      <c r="AK1662" s="254"/>
      <c r="AL1662" s="255" t="str">
        <f t="shared" si="549"/>
        <v/>
      </c>
      <c r="AM1662" s="256"/>
      <c r="AN1662" s="253"/>
      <c r="AO1662" s="254"/>
      <c r="AP1662" s="255" t="str">
        <f t="shared" si="529"/>
        <v/>
      </c>
      <c r="AQ1662" s="68"/>
      <c r="AR1662" s="68"/>
      <c r="AS1662" s="115"/>
      <c r="AT1662" s="68"/>
      <c r="AU1662" s="113" t="str">
        <f>IF(D1662&lt;&gt; "", IF(COUNTIF($D$12:$D1662,$D1662)&gt;1,0,IF(SUM(N1662,U1662,AB1662)&gt;0,IF(AND(X1662="",OR(Q1662&lt;&gt;"",J1662&lt;&gt;"")),IF(Q1662&lt;&gt;"",Q1662,IF(J1662&lt;&gt;"",J1662,0)),IF(AND(Q1662&lt;&gt;"",J1662&lt;&gt;"",Q1662=J1662),Q1662,X1662)),0)),"")</f>
        <v/>
      </c>
      <c r="AV1662" s="113" t="str">
        <f>IF(D1662&lt;&gt;"",IF(COUNTIF($D$12:$D1662,$D1662)&gt;1,0,IF(SUM(O1662,V1662,AC1662)&gt;0,IF(AND(X1662="",OR(Q1662&lt;&gt;"",J1662&lt;&gt;"")),IF(Q1662&lt;&gt;"",Q1662,IF(J1662&lt;&gt;"",J1662,0)),IF(AND(Q1662&lt;&gt;"",J1662&lt;&gt;"",Q1662=J1662),Q1662,X1662)),0)),"")</f>
        <v/>
      </c>
      <c r="AW1662" s="113" t="str">
        <f>IF(D1662&lt;&gt;"",IF(COUNTIF($D$12:$D1662,$D1662)&gt;1,0,IF(SUM(P1662,W1662,AD1662)&gt;0,IF(AND(X1662="",OR(Q1662&lt;&gt;"",J1662&lt;&gt;"")),IF(Q1662&lt;&gt;"",Q1662,IF(J1662&lt;&gt;"",J1662,0)),IF(AND(Q1662&lt;&gt;"",J1662&lt;&gt;"",Q1662=J1662),Q1662,X1662)),0)),"")</f>
        <v/>
      </c>
      <c r="AX1662" s="68" t="str">
        <f t="shared" si="530"/>
        <v/>
      </c>
      <c r="AY1662" s="68" t="str">
        <f t="shared" si="531"/>
        <v/>
      </c>
      <c r="AZ1662" s="68" t="str">
        <f t="shared" si="532"/>
        <v/>
      </c>
      <c r="BA1662" s="68" t="str">
        <f t="shared" si="533"/>
        <v/>
      </c>
      <c r="BB1662" s="68" t="str">
        <f t="shared" si="534"/>
        <v/>
      </c>
      <c r="BC1662" s="68" t="str">
        <f t="shared" si="535"/>
        <v/>
      </c>
      <c r="BD1662" s="68" t="str">
        <f t="shared" si="536"/>
        <v/>
      </c>
      <c r="BE1662" s="62" t="str">
        <f t="shared" si="537"/>
        <v/>
      </c>
      <c r="BF1662" s="62" t="str">
        <f t="shared" si="538"/>
        <v/>
      </c>
      <c r="BG1662" s="62"/>
      <c r="BH1662" s="62" t="str">
        <f t="shared" si="539"/>
        <v/>
      </c>
      <c r="BI1662" s="62" t="str">
        <f t="shared" si="540"/>
        <v/>
      </c>
      <c r="BJ1662" s="114"/>
      <c r="BK1662" s="62" t="str">
        <f t="shared" si="541"/>
        <v/>
      </c>
      <c r="BL1662" s="62" t="str">
        <f t="shared" si="542"/>
        <v/>
      </c>
      <c r="BM1662" s="62" t="str">
        <f t="shared" si="543"/>
        <v/>
      </c>
      <c r="BN1662" s="62" t="str">
        <f t="shared" si="544"/>
        <v/>
      </c>
      <c r="BO1662" s="62" t="str">
        <f t="shared" si="545"/>
        <v/>
      </c>
      <c r="BP1662" s="62" t="str">
        <f t="shared" si="546"/>
        <v/>
      </c>
      <c r="BQ1662" s="96"/>
      <c r="BR1662" s="96"/>
      <c r="BS1662" s="96"/>
      <c r="BT1662" s="96"/>
      <c r="BU1662" s="96"/>
      <c r="BV1662" s="96"/>
      <c r="BW1662" s="96"/>
      <c r="BX1662" s="96"/>
      <c r="BY1662" s="96"/>
      <c r="BZ1662" s="96"/>
      <c r="CA1662" s="96"/>
      <c r="CB1662" s="96"/>
      <c r="CC1662" s="96"/>
      <c r="CD1662" s="96"/>
      <c r="CE1662" s="96"/>
      <c r="CF1662" s="96"/>
      <c r="CG1662" s="96"/>
      <c r="CH1662" s="96"/>
      <c r="CI1662" s="96"/>
      <c r="CJ1662" s="96"/>
      <c r="CK1662" s="96"/>
      <c r="CL1662" s="96"/>
      <c r="CM1662" s="96"/>
      <c r="CN1662" s="96"/>
      <c r="CO1662" s="96"/>
      <c r="CP1662" s="96"/>
      <c r="CQ1662" s="96"/>
      <c r="CR1662" s="96"/>
      <c r="CS1662" s="96"/>
    </row>
    <row r="1663" spans="1:97" ht="18.75" customHeight="1" x14ac:dyDescent="0.2">
      <c r="A1663" s="3">
        <f t="shared" si="547"/>
        <v>1651</v>
      </c>
      <c r="B1663" s="263"/>
      <c r="C1663" s="263"/>
      <c r="D1663" s="263"/>
      <c r="E1663" s="259"/>
      <c r="F1663" s="259"/>
      <c r="G1663" s="43"/>
      <c r="H1663" s="264"/>
      <c r="I1663" s="261"/>
      <c r="J1663" s="106"/>
      <c r="K1663" s="247"/>
      <c r="L1663" s="247"/>
      <c r="M1663" s="247"/>
      <c r="N1663" s="248" t="str">
        <f>IF(AND(K1663&lt;&gt;"",L1663&lt;&gt;"",J1663&lt;&gt;""),ROUND(MIN(IF(OR(J1663="OZZ",J1663="ZZ"),5000,17300),TRUNC(0.75*(SUMIF($D$12:$D1663,$D1663,K$12:K1663)+SUMIF($D$12:$D1663,$D1663,L$12:L1663)),2)) - SUMIF($D$12:$D1662,$D1663,N$12:N1662),2),"")</f>
        <v/>
      </c>
      <c r="O1663" s="249" t="str">
        <f>IF(AND(K1663&lt;&gt;"",L1663&lt;&gt;"",M1663&lt;&gt;"",J1663&lt;&gt;"",AH1663&lt;&gt;""),IF(OR(J1663="OZZ",J1663="ZZ"),ROUND(0-SUMIF($D$12:$D1662,$D1663,O$12:O1662),2),IF(M1663=0,0,ROUND(MIN(MIN(17300,TRUNC(0.75*(SUMIF($D$12:$D$2012,$D1663,K$12:K$2012)+SUMIF($D$12:$D$2012,$D1663,L$12:L$2012)),2)+SUMIF($D$12:$D1663,$D1663,AH$12:AH1663))-SUMIF($D$12:$D1662,$D1663,O$12:O1662)-SUMIF($D$12:$D$2012,$D1663,N$12:N$2012),AH1663),2))),"")</f>
        <v/>
      </c>
      <c r="P1663" s="250" t="str">
        <f>IF(J1663&lt;&gt;"",1000 - SUMIF($D$12:$D1662,$D1663,P$12:P1662),"")</f>
        <v/>
      </c>
      <c r="Q1663" s="106"/>
      <c r="R1663" s="247"/>
      <c r="S1663" s="247"/>
      <c r="T1663" s="247"/>
      <c r="U1663" s="248" t="str">
        <f>IF(AND(R1663&lt;&gt;"",S1663&lt;&gt;"",Q1663&lt;&gt;""),ROUND(MIN(IF(OR(Q1663="OZZ",Q1663="ZZ"),5000,17300),TRUNC(0.75*(SUMIF($D$12:$D1663,$D1663,R$12:R1663)+SUMIF($D$12:$D1663,$D1663,S$12:S1663)),2)) - SUMIF($D$12:$D1662,$D1663,U$12:U1662),2),"")</f>
        <v/>
      </c>
      <c r="V1663" s="248" t="str">
        <f>IF(AND(R1663&lt;&gt;"",S1663&lt;&gt;"",T1663&lt;&gt;"",Q1663&lt;&gt;"",AL1663&lt;&gt;""),IF(OR(Q1663="OZZ",Q1663="ZZ"),ROUND(0-SUMIF($D$12:$D1662,$D1663,V$12:V1662),2),IF(T1663=0,0,ROUND(MIN(MIN(17300,TRUNC(0.75*(SUMIF($D$12:$D$2012,$D1663,R$12:R$2012)+SUMIF($D$12:$D$2012,$D1663,S$12:S$2012)),2)+SUMIF($D$12:$D1663,$D1663,AL$12:AL1663))-SUMIF($D$12:$D1662,$D1663,V$12:V1662)-SUMIF($D$12:$D$2012,$D1663,U$12:U$2012),AL1663),2))),"")</f>
        <v/>
      </c>
      <c r="W1663" s="250" t="str">
        <f>IF(Q1663&lt;&gt;"",1000 - SUMIF($D$12:$D1662,$D1663,W$12:W1662),"")</f>
        <v/>
      </c>
      <c r="X1663" s="106"/>
      <c r="Y1663" s="247"/>
      <c r="Z1663" s="247"/>
      <c r="AA1663" s="247"/>
      <c r="AB1663" s="248" t="str">
        <f>IF(AND(Y1663&lt;&gt;"",Z1663&lt;&gt;"",X1663&lt;&gt;""),ROUND(MIN(IF(OR(X1663="OZZ",X1663="ZZ"),5000,17300),TRUNC(0.75*(SUMIF($D$12:$D1663,$D1663,Y$12:Y1663)+SUMIF($D$12:$D1663,$D1663,Z$12:Z1663)),2)) - SUMIF($D$12:$D1662,$D1663,AB$12:AB1662),2),"")</f>
        <v/>
      </c>
      <c r="AC1663" s="251" t="str">
        <f>IF(AND(Y1663&lt;&gt;"",Z1663&lt;&gt;"",AA1663&lt;&gt;"",X1663&lt;&gt;"",AP1663&lt;&gt;""),IF(OR(X1663="OZZ",X1663="ZZ"),ROUND(0-SUMIF($D$12:$D1662,$D1663,AC$12:AC1662),2),IF(AA1663=0,0,ROUND(MIN(MIN(17300,TRUNC(0.75*(SUMIF($D$12:$D$2012,$D1663,Y$12:Y$2012)+SUMIF($D$12:$D$2012,$D1663,Z$12:Z$2012)),2)+SUMIF($D$12:$D1663,$D1663,AP$12:AP1663))-SUMIF($D$12:$D1662,$D1663,AC$12:AC1662)-SUMIF($D$12:$D$2012,$D1663,AB$12:AB$2012),AP1663),2))),"")</f>
        <v/>
      </c>
      <c r="AD1663" s="250" t="str">
        <f>IF(X1663&lt;&gt;"",1000 - SUMIF($D$12:$D1662,$D1663,AD$12:AD1662),"")</f>
        <v/>
      </c>
      <c r="AE1663" s="252"/>
      <c r="AF1663" s="253"/>
      <c r="AG1663" s="254"/>
      <c r="AH1663" s="255" t="str">
        <f t="shared" si="548"/>
        <v/>
      </c>
      <c r="AI1663" s="256"/>
      <c r="AJ1663" s="253"/>
      <c r="AK1663" s="254"/>
      <c r="AL1663" s="255" t="str">
        <f t="shared" si="549"/>
        <v/>
      </c>
      <c r="AM1663" s="256"/>
      <c r="AN1663" s="253"/>
      <c r="AO1663" s="254"/>
      <c r="AP1663" s="255" t="str">
        <f t="shared" si="529"/>
        <v/>
      </c>
      <c r="AQ1663" s="68"/>
      <c r="AR1663" s="68"/>
      <c r="AS1663" s="115"/>
      <c r="AT1663" s="68"/>
      <c r="AU1663" s="113" t="str">
        <f>IF(D1663&lt;&gt; "", IF(COUNTIF($D$12:$D1663,$D1663)&gt;1,0,IF(SUM(N1663,U1663,AB1663)&gt;0,IF(AND(X1663="",OR(Q1663&lt;&gt;"",J1663&lt;&gt;"")),IF(Q1663&lt;&gt;"",Q1663,IF(J1663&lt;&gt;"",J1663,0)),IF(AND(Q1663&lt;&gt;"",J1663&lt;&gt;"",Q1663=J1663),Q1663,X1663)),0)),"")</f>
        <v/>
      </c>
      <c r="AV1663" s="113" t="str">
        <f>IF(D1663&lt;&gt;"",IF(COUNTIF($D$12:$D1663,$D1663)&gt;1,0,IF(SUM(O1663,V1663,AC1663)&gt;0,IF(AND(X1663="",OR(Q1663&lt;&gt;"",J1663&lt;&gt;"")),IF(Q1663&lt;&gt;"",Q1663,IF(J1663&lt;&gt;"",J1663,0)),IF(AND(Q1663&lt;&gt;"",J1663&lt;&gt;"",Q1663=J1663),Q1663,X1663)),0)),"")</f>
        <v/>
      </c>
      <c r="AW1663" s="113" t="str">
        <f>IF(D1663&lt;&gt;"",IF(COUNTIF($D$12:$D1663,$D1663)&gt;1,0,IF(SUM(P1663,W1663,AD1663)&gt;0,IF(AND(X1663="",OR(Q1663&lt;&gt;"",J1663&lt;&gt;"")),IF(Q1663&lt;&gt;"",Q1663,IF(J1663&lt;&gt;"",J1663,0)),IF(AND(Q1663&lt;&gt;"",J1663&lt;&gt;"",Q1663=J1663),Q1663,X1663)),0)),"")</f>
        <v/>
      </c>
      <c r="AX1663" s="68" t="str">
        <f t="shared" si="530"/>
        <v/>
      </c>
      <c r="AY1663" s="68" t="str">
        <f t="shared" si="531"/>
        <v/>
      </c>
      <c r="AZ1663" s="68" t="str">
        <f t="shared" si="532"/>
        <v/>
      </c>
      <c r="BA1663" s="68" t="str">
        <f t="shared" si="533"/>
        <v/>
      </c>
      <c r="BB1663" s="68" t="str">
        <f t="shared" si="534"/>
        <v/>
      </c>
      <c r="BC1663" s="68" t="str">
        <f t="shared" si="535"/>
        <v/>
      </c>
      <c r="BD1663" s="68" t="str">
        <f t="shared" si="536"/>
        <v/>
      </c>
      <c r="BE1663" s="62" t="str">
        <f t="shared" si="537"/>
        <v/>
      </c>
      <c r="BF1663" s="62" t="str">
        <f t="shared" si="538"/>
        <v/>
      </c>
      <c r="BG1663" s="62"/>
      <c r="BH1663" s="62" t="str">
        <f t="shared" si="539"/>
        <v/>
      </c>
      <c r="BI1663" s="62" t="str">
        <f t="shared" si="540"/>
        <v/>
      </c>
      <c r="BJ1663" s="114"/>
      <c r="BK1663" s="62" t="str">
        <f t="shared" si="541"/>
        <v/>
      </c>
      <c r="BL1663" s="62" t="str">
        <f t="shared" si="542"/>
        <v/>
      </c>
      <c r="BM1663" s="62" t="str">
        <f t="shared" si="543"/>
        <v/>
      </c>
      <c r="BN1663" s="62" t="str">
        <f t="shared" si="544"/>
        <v/>
      </c>
      <c r="BO1663" s="62" t="str">
        <f t="shared" si="545"/>
        <v/>
      </c>
      <c r="BP1663" s="62" t="str">
        <f t="shared" si="546"/>
        <v/>
      </c>
      <c r="BQ1663" s="96"/>
      <c r="BR1663" s="96"/>
      <c r="BS1663" s="96"/>
      <c r="BT1663" s="96"/>
      <c r="BU1663" s="96"/>
      <c r="BV1663" s="96"/>
      <c r="BW1663" s="96"/>
      <c r="BX1663" s="96"/>
      <c r="BY1663" s="96"/>
      <c r="BZ1663" s="96"/>
      <c r="CA1663" s="96"/>
      <c r="CB1663" s="96"/>
      <c r="CC1663" s="96"/>
      <c r="CD1663" s="96"/>
      <c r="CE1663" s="96"/>
      <c r="CF1663" s="96"/>
      <c r="CG1663" s="96"/>
      <c r="CH1663" s="96"/>
      <c r="CI1663" s="96"/>
      <c r="CJ1663" s="96"/>
      <c r="CK1663" s="96"/>
      <c r="CL1663" s="96"/>
      <c r="CM1663" s="96"/>
      <c r="CN1663" s="96"/>
      <c r="CO1663" s="96"/>
      <c r="CP1663" s="96"/>
      <c r="CQ1663" s="96"/>
      <c r="CR1663" s="96"/>
      <c r="CS1663" s="96"/>
    </row>
    <row r="1664" spans="1:97" ht="18.75" customHeight="1" x14ac:dyDescent="0.2">
      <c r="A1664" s="3">
        <f t="shared" si="547"/>
        <v>1652</v>
      </c>
      <c r="B1664" s="263"/>
      <c r="C1664" s="263"/>
      <c r="D1664" s="263"/>
      <c r="E1664" s="259"/>
      <c r="F1664" s="259"/>
      <c r="G1664" s="43"/>
      <c r="H1664" s="264"/>
      <c r="I1664" s="261"/>
      <c r="J1664" s="106"/>
      <c r="K1664" s="247"/>
      <c r="L1664" s="247"/>
      <c r="M1664" s="247"/>
      <c r="N1664" s="248" t="str">
        <f>IF(AND(K1664&lt;&gt;"",L1664&lt;&gt;"",J1664&lt;&gt;""),ROUND(MIN(IF(OR(J1664="OZZ",J1664="ZZ"),5000,17300),TRUNC(0.75*(SUMIF($D$12:$D1664,$D1664,K$12:K1664)+SUMIF($D$12:$D1664,$D1664,L$12:L1664)),2)) - SUMIF($D$12:$D1663,$D1664,N$12:N1663),2),"")</f>
        <v/>
      </c>
      <c r="O1664" s="249" t="str">
        <f>IF(AND(K1664&lt;&gt;"",L1664&lt;&gt;"",M1664&lt;&gt;"",J1664&lt;&gt;"",AH1664&lt;&gt;""),IF(OR(J1664="OZZ",J1664="ZZ"),ROUND(0-SUMIF($D$12:$D1663,$D1664,O$12:O1663),2),IF(M1664=0,0,ROUND(MIN(MIN(17300,TRUNC(0.75*(SUMIF($D$12:$D$2012,$D1664,K$12:K$2012)+SUMIF($D$12:$D$2012,$D1664,L$12:L$2012)),2)+SUMIF($D$12:$D1664,$D1664,AH$12:AH1664))-SUMIF($D$12:$D1663,$D1664,O$12:O1663)-SUMIF($D$12:$D$2012,$D1664,N$12:N$2012),AH1664),2))),"")</f>
        <v/>
      </c>
      <c r="P1664" s="250" t="str">
        <f>IF(J1664&lt;&gt;"",1000 - SUMIF($D$12:$D1663,$D1664,P$12:P1663),"")</f>
        <v/>
      </c>
      <c r="Q1664" s="106"/>
      <c r="R1664" s="247"/>
      <c r="S1664" s="247"/>
      <c r="T1664" s="247"/>
      <c r="U1664" s="248" t="str">
        <f>IF(AND(R1664&lt;&gt;"",S1664&lt;&gt;"",Q1664&lt;&gt;""),ROUND(MIN(IF(OR(Q1664="OZZ",Q1664="ZZ"),5000,17300),TRUNC(0.75*(SUMIF($D$12:$D1664,$D1664,R$12:R1664)+SUMIF($D$12:$D1664,$D1664,S$12:S1664)),2)) - SUMIF($D$12:$D1663,$D1664,U$12:U1663),2),"")</f>
        <v/>
      </c>
      <c r="V1664" s="248" t="str">
        <f>IF(AND(R1664&lt;&gt;"",S1664&lt;&gt;"",T1664&lt;&gt;"",Q1664&lt;&gt;"",AL1664&lt;&gt;""),IF(OR(Q1664="OZZ",Q1664="ZZ"),ROUND(0-SUMIF($D$12:$D1663,$D1664,V$12:V1663),2),IF(T1664=0,0,ROUND(MIN(MIN(17300,TRUNC(0.75*(SUMIF($D$12:$D$2012,$D1664,R$12:R$2012)+SUMIF($D$12:$D$2012,$D1664,S$12:S$2012)),2)+SUMIF($D$12:$D1664,$D1664,AL$12:AL1664))-SUMIF($D$12:$D1663,$D1664,V$12:V1663)-SUMIF($D$12:$D$2012,$D1664,U$12:U$2012),AL1664),2))),"")</f>
        <v/>
      </c>
      <c r="W1664" s="250" t="str">
        <f>IF(Q1664&lt;&gt;"",1000 - SUMIF($D$12:$D1663,$D1664,W$12:W1663),"")</f>
        <v/>
      </c>
      <c r="X1664" s="106"/>
      <c r="Y1664" s="247"/>
      <c r="Z1664" s="247"/>
      <c r="AA1664" s="247"/>
      <c r="AB1664" s="248" t="str">
        <f>IF(AND(Y1664&lt;&gt;"",Z1664&lt;&gt;"",X1664&lt;&gt;""),ROUND(MIN(IF(OR(X1664="OZZ",X1664="ZZ"),5000,17300),TRUNC(0.75*(SUMIF($D$12:$D1664,$D1664,Y$12:Y1664)+SUMIF($D$12:$D1664,$D1664,Z$12:Z1664)),2)) - SUMIF($D$12:$D1663,$D1664,AB$12:AB1663),2),"")</f>
        <v/>
      </c>
      <c r="AC1664" s="251" t="str">
        <f>IF(AND(Y1664&lt;&gt;"",Z1664&lt;&gt;"",AA1664&lt;&gt;"",X1664&lt;&gt;"",AP1664&lt;&gt;""),IF(OR(X1664="OZZ",X1664="ZZ"),ROUND(0-SUMIF($D$12:$D1663,$D1664,AC$12:AC1663),2),IF(AA1664=0,0,ROUND(MIN(MIN(17300,TRUNC(0.75*(SUMIF($D$12:$D$2012,$D1664,Y$12:Y$2012)+SUMIF($D$12:$D$2012,$D1664,Z$12:Z$2012)),2)+SUMIF($D$12:$D1664,$D1664,AP$12:AP1664))-SUMIF($D$12:$D1663,$D1664,AC$12:AC1663)-SUMIF($D$12:$D$2012,$D1664,AB$12:AB$2012),AP1664),2))),"")</f>
        <v/>
      </c>
      <c r="AD1664" s="250" t="str">
        <f>IF(X1664&lt;&gt;"",1000 - SUMIF($D$12:$D1663,$D1664,AD$12:AD1663),"")</f>
        <v/>
      </c>
      <c r="AE1664" s="252"/>
      <c r="AF1664" s="253"/>
      <c r="AG1664" s="254"/>
      <c r="AH1664" s="255" t="str">
        <f t="shared" si="548"/>
        <v/>
      </c>
      <c r="AI1664" s="256"/>
      <c r="AJ1664" s="253"/>
      <c r="AK1664" s="254"/>
      <c r="AL1664" s="255" t="str">
        <f t="shared" si="549"/>
        <v/>
      </c>
      <c r="AM1664" s="256"/>
      <c r="AN1664" s="253"/>
      <c r="AO1664" s="254"/>
      <c r="AP1664" s="255" t="str">
        <f t="shared" si="529"/>
        <v/>
      </c>
      <c r="AQ1664" s="68"/>
      <c r="AR1664" s="68"/>
      <c r="AS1664" s="115"/>
      <c r="AT1664" s="68"/>
      <c r="AU1664" s="113" t="str">
        <f>IF(D1664&lt;&gt; "", IF(COUNTIF($D$12:$D1664,$D1664)&gt;1,0,IF(SUM(N1664,U1664,AB1664)&gt;0,IF(AND(X1664="",OR(Q1664&lt;&gt;"",J1664&lt;&gt;"")),IF(Q1664&lt;&gt;"",Q1664,IF(J1664&lt;&gt;"",J1664,0)),IF(AND(Q1664&lt;&gt;"",J1664&lt;&gt;"",Q1664=J1664),Q1664,X1664)),0)),"")</f>
        <v/>
      </c>
      <c r="AV1664" s="113" t="str">
        <f>IF(D1664&lt;&gt;"",IF(COUNTIF($D$12:$D1664,$D1664)&gt;1,0,IF(SUM(O1664,V1664,AC1664)&gt;0,IF(AND(X1664="",OR(Q1664&lt;&gt;"",J1664&lt;&gt;"")),IF(Q1664&lt;&gt;"",Q1664,IF(J1664&lt;&gt;"",J1664,0)),IF(AND(Q1664&lt;&gt;"",J1664&lt;&gt;"",Q1664=J1664),Q1664,X1664)),0)),"")</f>
        <v/>
      </c>
      <c r="AW1664" s="113" t="str">
        <f>IF(D1664&lt;&gt;"",IF(COUNTIF($D$12:$D1664,$D1664)&gt;1,0,IF(SUM(P1664,W1664,AD1664)&gt;0,IF(AND(X1664="",OR(Q1664&lt;&gt;"",J1664&lt;&gt;"")),IF(Q1664&lt;&gt;"",Q1664,IF(J1664&lt;&gt;"",J1664,0)),IF(AND(Q1664&lt;&gt;"",J1664&lt;&gt;"",Q1664=J1664),Q1664,X1664)),0)),"")</f>
        <v/>
      </c>
      <c r="AX1664" s="68" t="str">
        <f t="shared" si="530"/>
        <v/>
      </c>
      <c r="AY1664" s="68" t="str">
        <f t="shared" si="531"/>
        <v/>
      </c>
      <c r="AZ1664" s="68" t="str">
        <f t="shared" si="532"/>
        <v/>
      </c>
      <c r="BA1664" s="68" t="str">
        <f t="shared" si="533"/>
        <v/>
      </c>
      <c r="BB1664" s="68" t="str">
        <f t="shared" si="534"/>
        <v/>
      </c>
      <c r="BC1664" s="68" t="str">
        <f t="shared" si="535"/>
        <v/>
      </c>
      <c r="BD1664" s="68" t="str">
        <f t="shared" si="536"/>
        <v/>
      </c>
      <c r="BE1664" s="62" t="str">
        <f t="shared" si="537"/>
        <v/>
      </c>
      <c r="BF1664" s="62" t="str">
        <f t="shared" si="538"/>
        <v/>
      </c>
      <c r="BG1664" s="62"/>
      <c r="BH1664" s="62" t="str">
        <f t="shared" si="539"/>
        <v/>
      </c>
      <c r="BI1664" s="62" t="str">
        <f t="shared" si="540"/>
        <v/>
      </c>
      <c r="BJ1664" s="114"/>
      <c r="BK1664" s="62" t="str">
        <f t="shared" si="541"/>
        <v/>
      </c>
      <c r="BL1664" s="62" t="str">
        <f t="shared" si="542"/>
        <v/>
      </c>
      <c r="BM1664" s="62" t="str">
        <f t="shared" si="543"/>
        <v/>
      </c>
      <c r="BN1664" s="62" t="str">
        <f t="shared" si="544"/>
        <v/>
      </c>
      <c r="BO1664" s="62" t="str">
        <f t="shared" si="545"/>
        <v/>
      </c>
      <c r="BP1664" s="62" t="str">
        <f t="shared" si="546"/>
        <v/>
      </c>
      <c r="BQ1664" s="96"/>
      <c r="BR1664" s="96"/>
      <c r="BS1664" s="96"/>
      <c r="BT1664" s="96"/>
      <c r="BU1664" s="96"/>
      <c r="BV1664" s="96"/>
      <c r="BW1664" s="96"/>
      <c r="BX1664" s="96"/>
      <c r="BY1664" s="96"/>
      <c r="BZ1664" s="96"/>
      <c r="CA1664" s="96"/>
      <c r="CB1664" s="96"/>
      <c r="CC1664" s="96"/>
      <c r="CD1664" s="96"/>
      <c r="CE1664" s="96"/>
      <c r="CF1664" s="96"/>
      <c r="CG1664" s="96"/>
      <c r="CH1664" s="96"/>
      <c r="CI1664" s="96"/>
      <c r="CJ1664" s="96"/>
      <c r="CK1664" s="96"/>
      <c r="CL1664" s="96"/>
      <c r="CM1664" s="96"/>
      <c r="CN1664" s="96"/>
      <c r="CO1664" s="96"/>
      <c r="CP1664" s="96"/>
      <c r="CQ1664" s="96"/>
      <c r="CR1664" s="96"/>
      <c r="CS1664" s="96"/>
    </row>
    <row r="1665" spans="1:97" ht="18.75" customHeight="1" x14ac:dyDescent="0.2">
      <c r="A1665" s="3">
        <f t="shared" si="547"/>
        <v>1653</v>
      </c>
      <c r="B1665" s="263"/>
      <c r="C1665" s="263"/>
      <c r="D1665" s="263"/>
      <c r="E1665" s="259"/>
      <c r="F1665" s="259"/>
      <c r="G1665" s="43"/>
      <c r="H1665" s="264"/>
      <c r="I1665" s="261"/>
      <c r="J1665" s="106"/>
      <c r="K1665" s="247"/>
      <c r="L1665" s="247"/>
      <c r="M1665" s="247"/>
      <c r="N1665" s="248" t="str">
        <f>IF(AND(K1665&lt;&gt;"",L1665&lt;&gt;"",J1665&lt;&gt;""),ROUND(MIN(IF(OR(J1665="OZZ",J1665="ZZ"),5000,17300),TRUNC(0.75*(SUMIF($D$12:$D1665,$D1665,K$12:K1665)+SUMIF($D$12:$D1665,$D1665,L$12:L1665)),2)) - SUMIF($D$12:$D1664,$D1665,N$12:N1664),2),"")</f>
        <v/>
      </c>
      <c r="O1665" s="249" t="str">
        <f>IF(AND(K1665&lt;&gt;"",L1665&lt;&gt;"",M1665&lt;&gt;"",J1665&lt;&gt;"",AH1665&lt;&gt;""),IF(OR(J1665="OZZ",J1665="ZZ"),ROUND(0-SUMIF($D$12:$D1664,$D1665,O$12:O1664),2),IF(M1665=0,0,ROUND(MIN(MIN(17300,TRUNC(0.75*(SUMIF($D$12:$D$2012,$D1665,K$12:K$2012)+SUMIF($D$12:$D$2012,$D1665,L$12:L$2012)),2)+SUMIF($D$12:$D1665,$D1665,AH$12:AH1665))-SUMIF($D$12:$D1664,$D1665,O$12:O1664)-SUMIF($D$12:$D$2012,$D1665,N$12:N$2012),AH1665),2))),"")</f>
        <v/>
      </c>
      <c r="P1665" s="250" t="str">
        <f>IF(J1665&lt;&gt;"",1000 - SUMIF($D$12:$D1664,$D1665,P$12:P1664),"")</f>
        <v/>
      </c>
      <c r="Q1665" s="106"/>
      <c r="R1665" s="247"/>
      <c r="S1665" s="247"/>
      <c r="T1665" s="247"/>
      <c r="U1665" s="248" t="str">
        <f>IF(AND(R1665&lt;&gt;"",S1665&lt;&gt;"",Q1665&lt;&gt;""),ROUND(MIN(IF(OR(Q1665="OZZ",Q1665="ZZ"),5000,17300),TRUNC(0.75*(SUMIF($D$12:$D1665,$D1665,R$12:R1665)+SUMIF($D$12:$D1665,$D1665,S$12:S1665)),2)) - SUMIF($D$12:$D1664,$D1665,U$12:U1664),2),"")</f>
        <v/>
      </c>
      <c r="V1665" s="248" t="str">
        <f>IF(AND(R1665&lt;&gt;"",S1665&lt;&gt;"",T1665&lt;&gt;"",Q1665&lt;&gt;"",AL1665&lt;&gt;""),IF(OR(Q1665="OZZ",Q1665="ZZ"),ROUND(0-SUMIF($D$12:$D1664,$D1665,V$12:V1664),2),IF(T1665=0,0,ROUND(MIN(MIN(17300,TRUNC(0.75*(SUMIF($D$12:$D$2012,$D1665,R$12:R$2012)+SUMIF($D$12:$D$2012,$D1665,S$12:S$2012)),2)+SUMIF($D$12:$D1665,$D1665,AL$12:AL1665))-SUMIF($D$12:$D1664,$D1665,V$12:V1664)-SUMIF($D$12:$D$2012,$D1665,U$12:U$2012),AL1665),2))),"")</f>
        <v/>
      </c>
      <c r="W1665" s="250" t="str">
        <f>IF(Q1665&lt;&gt;"",1000 - SUMIF($D$12:$D1664,$D1665,W$12:W1664),"")</f>
        <v/>
      </c>
      <c r="X1665" s="106"/>
      <c r="Y1665" s="247"/>
      <c r="Z1665" s="247"/>
      <c r="AA1665" s="247"/>
      <c r="AB1665" s="248" t="str">
        <f>IF(AND(Y1665&lt;&gt;"",Z1665&lt;&gt;"",X1665&lt;&gt;""),ROUND(MIN(IF(OR(X1665="OZZ",X1665="ZZ"),5000,17300),TRUNC(0.75*(SUMIF($D$12:$D1665,$D1665,Y$12:Y1665)+SUMIF($D$12:$D1665,$D1665,Z$12:Z1665)),2)) - SUMIF($D$12:$D1664,$D1665,AB$12:AB1664),2),"")</f>
        <v/>
      </c>
      <c r="AC1665" s="251" t="str">
        <f>IF(AND(Y1665&lt;&gt;"",Z1665&lt;&gt;"",AA1665&lt;&gt;"",X1665&lt;&gt;"",AP1665&lt;&gt;""),IF(OR(X1665="OZZ",X1665="ZZ"),ROUND(0-SUMIF($D$12:$D1664,$D1665,AC$12:AC1664),2),IF(AA1665=0,0,ROUND(MIN(MIN(17300,TRUNC(0.75*(SUMIF($D$12:$D$2012,$D1665,Y$12:Y$2012)+SUMIF($D$12:$D$2012,$D1665,Z$12:Z$2012)),2)+SUMIF($D$12:$D1665,$D1665,AP$12:AP1665))-SUMIF($D$12:$D1664,$D1665,AC$12:AC1664)-SUMIF($D$12:$D$2012,$D1665,AB$12:AB$2012),AP1665),2))),"")</f>
        <v/>
      </c>
      <c r="AD1665" s="250" t="str">
        <f>IF(X1665&lt;&gt;"",1000 - SUMIF($D$12:$D1664,$D1665,AD$12:AD1664),"")</f>
        <v/>
      </c>
      <c r="AE1665" s="252"/>
      <c r="AF1665" s="253"/>
      <c r="AG1665" s="254"/>
      <c r="AH1665" s="255" t="str">
        <f t="shared" si="548"/>
        <v/>
      </c>
      <c r="AI1665" s="256"/>
      <c r="AJ1665" s="253"/>
      <c r="AK1665" s="254"/>
      <c r="AL1665" s="255" t="str">
        <f t="shared" si="549"/>
        <v/>
      </c>
      <c r="AM1665" s="256"/>
      <c r="AN1665" s="253"/>
      <c r="AO1665" s="254"/>
      <c r="AP1665" s="255" t="str">
        <f t="shared" si="529"/>
        <v/>
      </c>
      <c r="AQ1665" s="68"/>
      <c r="AR1665" s="68"/>
      <c r="AS1665" s="115"/>
      <c r="AT1665" s="68"/>
      <c r="AU1665" s="113" t="str">
        <f>IF(D1665&lt;&gt; "", IF(COUNTIF($D$12:$D1665,$D1665)&gt;1,0,IF(SUM(N1665,U1665,AB1665)&gt;0,IF(AND(X1665="",OR(Q1665&lt;&gt;"",J1665&lt;&gt;"")),IF(Q1665&lt;&gt;"",Q1665,IF(J1665&lt;&gt;"",J1665,0)),IF(AND(Q1665&lt;&gt;"",J1665&lt;&gt;"",Q1665=J1665),Q1665,X1665)),0)),"")</f>
        <v/>
      </c>
      <c r="AV1665" s="113" t="str">
        <f>IF(D1665&lt;&gt;"",IF(COUNTIF($D$12:$D1665,$D1665)&gt;1,0,IF(SUM(O1665,V1665,AC1665)&gt;0,IF(AND(X1665="",OR(Q1665&lt;&gt;"",J1665&lt;&gt;"")),IF(Q1665&lt;&gt;"",Q1665,IF(J1665&lt;&gt;"",J1665,0)),IF(AND(Q1665&lt;&gt;"",J1665&lt;&gt;"",Q1665=J1665),Q1665,X1665)),0)),"")</f>
        <v/>
      </c>
      <c r="AW1665" s="113" t="str">
        <f>IF(D1665&lt;&gt;"",IF(COUNTIF($D$12:$D1665,$D1665)&gt;1,0,IF(SUM(P1665,W1665,AD1665)&gt;0,IF(AND(X1665="",OR(Q1665&lt;&gt;"",J1665&lt;&gt;"")),IF(Q1665&lt;&gt;"",Q1665,IF(J1665&lt;&gt;"",J1665,0)),IF(AND(Q1665&lt;&gt;"",J1665&lt;&gt;"",Q1665=J1665),Q1665,X1665)),0)),"")</f>
        <v/>
      </c>
      <c r="AX1665" s="68" t="str">
        <f t="shared" si="530"/>
        <v/>
      </c>
      <c r="AY1665" s="68" t="str">
        <f t="shared" si="531"/>
        <v/>
      </c>
      <c r="AZ1665" s="68" t="str">
        <f t="shared" si="532"/>
        <v/>
      </c>
      <c r="BA1665" s="68" t="str">
        <f t="shared" si="533"/>
        <v/>
      </c>
      <c r="BB1665" s="68" t="str">
        <f t="shared" si="534"/>
        <v/>
      </c>
      <c r="BC1665" s="68" t="str">
        <f t="shared" si="535"/>
        <v/>
      </c>
      <c r="BD1665" s="68" t="str">
        <f t="shared" si="536"/>
        <v/>
      </c>
      <c r="BE1665" s="62" t="str">
        <f t="shared" si="537"/>
        <v/>
      </c>
      <c r="BF1665" s="62" t="str">
        <f t="shared" si="538"/>
        <v/>
      </c>
      <c r="BG1665" s="62"/>
      <c r="BH1665" s="62" t="str">
        <f t="shared" si="539"/>
        <v/>
      </c>
      <c r="BI1665" s="62" t="str">
        <f t="shared" si="540"/>
        <v/>
      </c>
      <c r="BJ1665" s="114"/>
      <c r="BK1665" s="62" t="str">
        <f t="shared" si="541"/>
        <v/>
      </c>
      <c r="BL1665" s="62" t="str">
        <f t="shared" si="542"/>
        <v/>
      </c>
      <c r="BM1665" s="62" t="str">
        <f t="shared" si="543"/>
        <v/>
      </c>
      <c r="BN1665" s="62" t="str">
        <f t="shared" si="544"/>
        <v/>
      </c>
      <c r="BO1665" s="62" t="str">
        <f t="shared" si="545"/>
        <v/>
      </c>
      <c r="BP1665" s="62" t="str">
        <f t="shared" si="546"/>
        <v/>
      </c>
      <c r="BQ1665" s="96"/>
      <c r="BR1665" s="96"/>
      <c r="BS1665" s="96"/>
      <c r="BT1665" s="96"/>
      <c r="BU1665" s="96"/>
      <c r="BV1665" s="96"/>
      <c r="BW1665" s="96"/>
      <c r="BX1665" s="96"/>
      <c r="BY1665" s="96"/>
      <c r="BZ1665" s="96"/>
      <c r="CA1665" s="96"/>
      <c r="CB1665" s="96"/>
      <c r="CC1665" s="96"/>
      <c r="CD1665" s="96"/>
      <c r="CE1665" s="96"/>
      <c r="CF1665" s="96"/>
      <c r="CG1665" s="96"/>
      <c r="CH1665" s="96"/>
      <c r="CI1665" s="96"/>
      <c r="CJ1665" s="96"/>
      <c r="CK1665" s="96"/>
      <c r="CL1665" s="96"/>
      <c r="CM1665" s="96"/>
      <c r="CN1665" s="96"/>
      <c r="CO1665" s="96"/>
      <c r="CP1665" s="96"/>
      <c r="CQ1665" s="96"/>
      <c r="CR1665" s="96"/>
      <c r="CS1665" s="96"/>
    </row>
    <row r="1666" spans="1:97" ht="18.75" customHeight="1" x14ac:dyDescent="0.2">
      <c r="A1666" s="3">
        <f t="shared" si="547"/>
        <v>1654</v>
      </c>
      <c r="B1666" s="263"/>
      <c r="C1666" s="263"/>
      <c r="D1666" s="263"/>
      <c r="E1666" s="259"/>
      <c r="F1666" s="259"/>
      <c r="G1666" s="43"/>
      <c r="H1666" s="264"/>
      <c r="I1666" s="261"/>
      <c r="J1666" s="106"/>
      <c r="K1666" s="247"/>
      <c r="L1666" s="247"/>
      <c r="M1666" s="247"/>
      <c r="N1666" s="248" t="str">
        <f>IF(AND(K1666&lt;&gt;"",L1666&lt;&gt;"",J1666&lt;&gt;""),ROUND(MIN(IF(OR(J1666="OZZ",J1666="ZZ"),5000,17300),TRUNC(0.75*(SUMIF($D$12:$D1666,$D1666,K$12:K1666)+SUMIF($D$12:$D1666,$D1666,L$12:L1666)),2)) - SUMIF($D$12:$D1665,$D1666,N$12:N1665),2),"")</f>
        <v/>
      </c>
      <c r="O1666" s="249" t="str">
        <f>IF(AND(K1666&lt;&gt;"",L1666&lt;&gt;"",M1666&lt;&gt;"",J1666&lt;&gt;"",AH1666&lt;&gt;""),IF(OR(J1666="OZZ",J1666="ZZ"),ROUND(0-SUMIF($D$12:$D1665,$D1666,O$12:O1665),2),IF(M1666=0,0,ROUND(MIN(MIN(17300,TRUNC(0.75*(SUMIF($D$12:$D$2012,$D1666,K$12:K$2012)+SUMIF($D$12:$D$2012,$D1666,L$12:L$2012)),2)+SUMIF($D$12:$D1666,$D1666,AH$12:AH1666))-SUMIF($D$12:$D1665,$D1666,O$12:O1665)-SUMIF($D$12:$D$2012,$D1666,N$12:N$2012),AH1666),2))),"")</f>
        <v/>
      </c>
      <c r="P1666" s="250" t="str">
        <f>IF(J1666&lt;&gt;"",1000 - SUMIF($D$12:$D1665,$D1666,P$12:P1665),"")</f>
        <v/>
      </c>
      <c r="Q1666" s="106"/>
      <c r="R1666" s="247"/>
      <c r="S1666" s="247"/>
      <c r="T1666" s="247"/>
      <c r="U1666" s="248" t="str">
        <f>IF(AND(R1666&lt;&gt;"",S1666&lt;&gt;"",Q1666&lt;&gt;""),ROUND(MIN(IF(OR(Q1666="OZZ",Q1666="ZZ"),5000,17300),TRUNC(0.75*(SUMIF($D$12:$D1666,$D1666,R$12:R1666)+SUMIF($D$12:$D1666,$D1666,S$12:S1666)),2)) - SUMIF($D$12:$D1665,$D1666,U$12:U1665),2),"")</f>
        <v/>
      </c>
      <c r="V1666" s="248" t="str">
        <f>IF(AND(R1666&lt;&gt;"",S1666&lt;&gt;"",T1666&lt;&gt;"",Q1666&lt;&gt;"",AL1666&lt;&gt;""),IF(OR(Q1666="OZZ",Q1666="ZZ"),ROUND(0-SUMIF($D$12:$D1665,$D1666,V$12:V1665),2),IF(T1666=0,0,ROUND(MIN(MIN(17300,TRUNC(0.75*(SUMIF($D$12:$D$2012,$D1666,R$12:R$2012)+SUMIF($D$12:$D$2012,$D1666,S$12:S$2012)),2)+SUMIF($D$12:$D1666,$D1666,AL$12:AL1666))-SUMIF($D$12:$D1665,$D1666,V$12:V1665)-SUMIF($D$12:$D$2012,$D1666,U$12:U$2012),AL1666),2))),"")</f>
        <v/>
      </c>
      <c r="W1666" s="250" t="str">
        <f>IF(Q1666&lt;&gt;"",1000 - SUMIF($D$12:$D1665,$D1666,W$12:W1665),"")</f>
        <v/>
      </c>
      <c r="X1666" s="106"/>
      <c r="Y1666" s="247"/>
      <c r="Z1666" s="247"/>
      <c r="AA1666" s="247"/>
      <c r="AB1666" s="248" t="str">
        <f>IF(AND(Y1666&lt;&gt;"",Z1666&lt;&gt;"",X1666&lt;&gt;""),ROUND(MIN(IF(OR(X1666="OZZ",X1666="ZZ"),5000,17300),TRUNC(0.75*(SUMIF($D$12:$D1666,$D1666,Y$12:Y1666)+SUMIF($D$12:$D1666,$D1666,Z$12:Z1666)),2)) - SUMIF($D$12:$D1665,$D1666,AB$12:AB1665),2),"")</f>
        <v/>
      </c>
      <c r="AC1666" s="251" t="str">
        <f>IF(AND(Y1666&lt;&gt;"",Z1666&lt;&gt;"",AA1666&lt;&gt;"",X1666&lt;&gt;"",AP1666&lt;&gt;""),IF(OR(X1666="OZZ",X1666="ZZ"),ROUND(0-SUMIF($D$12:$D1665,$D1666,AC$12:AC1665),2),IF(AA1666=0,0,ROUND(MIN(MIN(17300,TRUNC(0.75*(SUMIF($D$12:$D$2012,$D1666,Y$12:Y$2012)+SUMIF($D$12:$D$2012,$D1666,Z$12:Z$2012)),2)+SUMIF($D$12:$D1666,$D1666,AP$12:AP1666))-SUMIF($D$12:$D1665,$D1666,AC$12:AC1665)-SUMIF($D$12:$D$2012,$D1666,AB$12:AB$2012),AP1666),2))),"")</f>
        <v/>
      </c>
      <c r="AD1666" s="250" t="str">
        <f>IF(X1666&lt;&gt;"",1000 - SUMIF($D$12:$D1665,$D1666,AD$12:AD1665),"")</f>
        <v/>
      </c>
      <c r="AE1666" s="252"/>
      <c r="AF1666" s="253"/>
      <c r="AG1666" s="254"/>
      <c r="AH1666" s="255" t="str">
        <f t="shared" si="548"/>
        <v/>
      </c>
      <c r="AI1666" s="256"/>
      <c r="AJ1666" s="253"/>
      <c r="AK1666" s="254"/>
      <c r="AL1666" s="255" t="str">
        <f t="shared" si="549"/>
        <v/>
      </c>
      <c r="AM1666" s="256"/>
      <c r="AN1666" s="253"/>
      <c r="AO1666" s="254"/>
      <c r="AP1666" s="255" t="str">
        <f t="shared" si="529"/>
        <v/>
      </c>
      <c r="AQ1666" s="68"/>
      <c r="AR1666" s="68"/>
      <c r="AS1666" s="115"/>
      <c r="AT1666" s="68"/>
      <c r="AU1666" s="113" t="str">
        <f>IF(D1666&lt;&gt; "", IF(COUNTIF($D$12:$D1666,$D1666)&gt;1,0,IF(SUM(N1666,U1666,AB1666)&gt;0,IF(AND(X1666="",OR(Q1666&lt;&gt;"",J1666&lt;&gt;"")),IF(Q1666&lt;&gt;"",Q1666,IF(J1666&lt;&gt;"",J1666,0)),IF(AND(Q1666&lt;&gt;"",J1666&lt;&gt;"",Q1666=J1666),Q1666,X1666)),0)),"")</f>
        <v/>
      </c>
      <c r="AV1666" s="113" t="str">
        <f>IF(D1666&lt;&gt;"",IF(COUNTIF($D$12:$D1666,$D1666)&gt;1,0,IF(SUM(O1666,V1666,AC1666)&gt;0,IF(AND(X1666="",OR(Q1666&lt;&gt;"",J1666&lt;&gt;"")),IF(Q1666&lt;&gt;"",Q1666,IF(J1666&lt;&gt;"",J1666,0)),IF(AND(Q1666&lt;&gt;"",J1666&lt;&gt;"",Q1666=J1666),Q1666,X1666)),0)),"")</f>
        <v/>
      </c>
      <c r="AW1666" s="113" t="str">
        <f>IF(D1666&lt;&gt;"",IF(COUNTIF($D$12:$D1666,$D1666)&gt;1,0,IF(SUM(P1666,W1666,AD1666)&gt;0,IF(AND(X1666="",OR(Q1666&lt;&gt;"",J1666&lt;&gt;"")),IF(Q1666&lt;&gt;"",Q1666,IF(J1666&lt;&gt;"",J1666,0)),IF(AND(Q1666&lt;&gt;"",J1666&lt;&gt;"",Q1666=J1666),Q1666,X1666)),0)),"")</f>
        <v/>
      </c>
      <c r="AX1666" s="68" t="str">
        <f t="shared" si="530"/>
        <v/>
      </c>
      <c r="AY1666" s="68" t="str">
        <f t="shared" si="531"/>
        <v/>
      </c>
      <c r="AZ1666" s="68" t="str">
        <f t="shared" si="532"/>
        <v/>
      </c>
      <c r="BA1666" s="68" t="str">
        <f t="shared" si="533"/>
        <v/>
      </c>
      <c r="BB1666" s="68" t="str">
        <f t="shared" si="534"/>
        <v/>
      </c>
      <c r="BC1666" s="68" t="str">
        <f t="shared" si="535"/>
        <v/>
      </c>
      <c r="BD1666" s="68" t="str">
        <f t="shared" si="536"/>
        <v/>
      </c>
      <c r="BE1666" s="62" t="str">
        <f t="shared" si="537"/>
        <v/>
      </c>
      <c r="BF1666" s="62" t="str">
        <f t="shared" si="538"/>
        <v/>
      </c>
      <c r="BG1666" s="62"/>
      <c r="BH1666" s="62" t="str">
        <f t="shared" si="539"/>
        <v/>
      </c>
      <c r="BI1666" s="62" t="str">
        <f t="shared" si="540"/>
        <v/>
      </c>
      <c r="BJ1666" s="114"/>
      <c r="BK1666" s="62" t="str">
        <f t="shared" si="541"/>
        <v/>
      </c>
      <c r="BL1666" s="62" t="str">
        <f t="shared" si="542"/>
        <v/>
      </c>
      <c r="BM1666" s="62" t="str">
        <f t="shared" si="543"/>
        <v/>
      </c>
      <c r="BN1666" s="62" t="str">
        <f t="shared" si="544"/>
        <v/>
      </c>
      <c r="BO1666" s="62" t="str">
        <f t="shared" si="545"/>
        <v/>
      </c>
      <c r="BP1666" s="62" t="str">
        <f t="shared" si="546"/>
        <v/>
      </c>
      <c r="BQ1666" s="96"/>
      <c r="BR1666" s="96"/>
      <c r="BS1666" s="96"/>
      <c r="BT1666" s="96"/>
      <c r="BU1666" s="96"/>
      <c r="BV1666" s="96"/>
      <c r="BW1666" s="96"/>
      <c r="BX1666" s="96"/>
      <c r="BY1666" s="96"/>
      <c r="BZ1666" s="96"/>
      <c r="CA1666" s="96"/>
      <c r="CB1666" s="96"/>
      <c r="CC1666" s="96"/>
      <c r="CD1666" s="96"/>
      <c r="CE1666" s="96"/>
      <c r="CF1666" s="96"/>
      <c r="CG1666" s="96"/>
      <c r="CH1666" s="96"/>
      <c r="CI1666" s="96"/>
      <c r="CJ1666" s="96"/>
      <c r="CK1666" s="96"/>
      <c r="CL1666" s="96"/>
      <c r="CM1666" s="96"/>
      <c r="CN1666" s="96"/>
      <c r="CO1666" s="96"/>
      <c r="CP1666" s="96"/>
      <c r="CQ1666" s="96"/>
      <c r="CR1666" s="96"/>
      <c r="CS1666" s="96"/>
    </row>
    <row r="1667" spans="1:97" ht="18.75" customHeight="1" x14ac:dyDescent="0.2">
      <c r="A1667" s="3">
        <f t="shared" si="547"/>
        <v>1655</v>
      </c>
      <c r="B1667" s="263"/>
      <c r="C1667" s="263"/>
      <c r="D1667" s="263"/>
      <c r="E1667" s="259"/>
      <c r="F1667" s="259"/>
      <c r="G1667" s="43"/>
      <c r="H1667" s="264"/>
      <c r="I1667" s="261"/>
      <c r="J1667" s="106"/>
      <c r="K1667" s="247"/>
      <c r="L1667" s="247"/>
      <c r="M1667" s="247"/>
      <c r="N1667" s="248" t="str">
        <f>IF(AND(K1667&lt;&gt;"",L1667&lt;&gt;"",J1667&lt;&gt;""),ROUND(MIN(IF(OR(J1667="OZZ",J1667="ZZ"),5000,17300),TRUNC(0.75*(SUMIF($D$12:$D1667,$D1667,K$12:K1667)+SUMIF($D$12:$D1667,$D1667,L$12:L1667)),2)) - SUMIF($D$12:$D1666,$D1667,N$12:N1666),2),"")</f>
        <v/>
      </c>
      <c r="O1667" s="249" t="str">
        <f>IF(AND(K1667&lt;&gt;"",L1667&lt;&gt;"",M1667&lt;&gt;"",J1667&lt;&gt;"",AH1667&lt;&gt;""),IF(OR(J1667="OZZ",J1667="ZZ"),ROUND(0-SUMIF($D$12:$D1666,$D1667,O$12:O1666),2),IF(M1667=0,0,ROUND(MIN(MIN(17300,TRUNC(0.75*(SUMIF($D$12:$D$2012,$D1667,K$12:K$2012)+SUMIF($D$12:$D$2012,$D1667,L$12:L$2012)),2)+SUMIF($D$12:$D1667,$D1667,AH$12:AH1667))-SUMIF($D$12:$D1666,$D1667,O$12:O1666)-SUMIF($D$12:$D$2012,$D1667,N$12:N$2012),AH1667),2))),"")</f>
        <v/>
      </c>
      <c r="P1667" s="250" t="str">
        <f>IF(J1667&lt;&gt;"",1000 - SUMIF($D$12:$D1666,$D1667,P$12:P1666),"")</f>
        <v/>
      </c>
      <c r="Q1667" s="106"/>
      <c r="R1667" s="247"/>
      <c r="S1667" s="247"/>
      <c r="T1667" s="247"/>
      <c r="U1667" s="248" t="str">
        <f>IF(AND(R1667&lt;&gt;"",S1667&lt;&gt;"",Q1667&lt;&gt;""),ROUND(MIN(IF(OR(Q1667="OZZ",Q1667="ZZ"),5000,17300),TRUNC(0.75*(SUMIF($D$12:$D1667,$D1667,R$12:R1667)+SUMIF($D$12:$D1667,$D1667,S$12:S1667)),2)) - SUMIF($D$12:$D1666,$D1667,U$12:U1666),2),"")</f>
        <v/>
      </c>
      <c r="V1667" s="248" t="str">
        <f>IF(AND(R1667&lt;&gt;"",S1667&lt;&gt;"",T1667&lt;&gt;"",Q1667&lt;&gt;"",AL1667&lt;&gt;""),IF(OR(Q1667="OZZ",Q1667="ZZ"),ROUND(0-SUMIF($D$12:$D1666,$D1667,V$12:V1666),2),IF(T1667=0,0,ROUND(MIN(MIN(17300,TRUNC(0.75*(SUMIF($D$12:$D$2012,$D1667,R$12:R$2012)+SUMIF($D$12:$D$2012,$D1667,S$12:S$2012)),2)+SUMIF($D$12:$D1667,$D1667,AL$12:AL1667))-SUMIF($D$12:$D1666,$D1667,V$12:V1666)-SUMIF($D$12:$D$2012,$D1667,U$12:U$2012),AL1667),2))),"")</f>
        <v/>
      </c>
      <c r="W1667" s="250" t="str">
        <f>IF(Q1667&lt;&gt;"",1000 - SUMIF($D$12:$D1666,$D1667,W$12:W1666),"")</f>
        <v/>
      </c>
      <c r="X1667" s="106"/>
      <c r="Y1667" s="247"/>
      <c r="Z1667" s="247"/>
      <c r="AA1667" s="247"/>
      <c r="AB1667" s="248" t="str">
        <f>IF(AND(Y1667&lt;&gt;"",Z1667&lt;&gt;"",X1667&lt;&gt;""),ROUND(MIN(IF(OR(X1667="OZZ",X1667="ZZ"),5000,17300),TRUNC(0.75*(SUMIF($D$12:$D1667,$D1667,Y$12:Y1667)+SUMIF($D$12:$D1667,$D1667,Z$12:Z1667)),2)) - SUMIF($D$12:$D1666,$D1667,AB$12:AB1666),2),"")</f>
        <v/>
      </c>
      <c r="AC1667" s="251" t="str">
        <f>IF(AND(Y1667&lt;&gt;"",Z1667&lt;&gt;"",AA1667&lt;&gt;"",X1667&lt;&gt;"",AP1667&lt;&gt;""),IF(OR(X1667="OZZ",X1667="ZZ"),ROUND(0-SUMIF($D$12:$D1666,$D1667,AC$12:AC1666),2),IF(AA1667=0,0,ROUND(MIN(MIN(17300,TRUNC(0.75*(SUMIF($D$12:$D$2012,$D1667,Y$12:Y$2012)+SUMIF($D$12:$D$2012,$D1667,Z$12:Z$2012)),2)+SUMIF($D$12:$D1667,$D1667,AP$12:AP1667))-SUMIF($D$12:$D1666,$D1667,AC$12:AC1666)-SUMIF($D$12:$D$2012,$D1667,AB$12:AB$2012),AP1667),2))),"")</f>
        <v/>
      </c>
      <c r="AD1667" s="250" t="str">
        <f>IF(X1667&lt;&gt;"",1000 - SUMIF($D$12:$D1666,$D1667,AD$12:AD1666),"")</f>
        <v/>
      </c>
      <c r="AE1667" s="252"/>
      <c r="AF1667" s="253"/>
      <c r="AG1667" s="254"/>
      <c r="AH1667" s="255" t="str">
        <f t="shared" si="548"/>
        <v/>
      </c>
      <c r="AI1667" s="256"/>
      <c r="AJ1667" s="253"/>
      <c r="AK1667" s="254"/>
      <c r="AL1667" s="255" t="str">
        <f t="shared" si="549"/>
        <v/>
      </c>
      <c r="AM1667" s="256"/>
      <c r="AN1667" s="253"/>
      <c r="AO1667" s="254"/>
      <c r="AP1667" s="255" t="str">
        <f t="shared" si="529"/>
        <v/>
      </c>
      <c r="AQ1667" s="68"/>
      <c r="AR1667" s="68"/>
      <c r="AS1667" s="115"/>
      <c r="AT1667" s="68"/>
      <c r="AU1667" s="113" t="str">
        <f>IF(D1667&lt;&gt; "", IF(COUNTIF($D$12:$D1667,$D1667)&gt;1,0,IF(SUM(N1667,U1667,AB1667)&gt;0,IF(AND(X1667="",OR(Q1667&lt;&gt;"",J1667&lt;&gt;"")),IF(Q1667&lt;&gt;"",Q1667,IF(J1667&lt;&gt;"",J1667,0)),IF(AND(Q1667&lt;&gt;"",J1667&lt;&gt;"",Q1667=J1667),Q1667,X1667)),0)),"")</f>
        <v/>
      </c>
      <c r="AV1667" s="113" t="str">
        <f>IF(D1667&lt;&gt;"",IF(COUNTIF($D$12:$D1667,$D1667)&gt;1,0,IF(SUM(O1667,V1667,AC1667)&gt;0,IF(AND(X1667="",OR(Q1667&lt;&gt;"",J1667&lt;&gt;"")),IF(Q1667&lt;&gt;"",Q1667,IF(J1667&lt;&gt;"",J1667,0)),IF(AND(Q1667&lt;&gt;"",J1667&lt;&gt;"",Q1667=J1667),Q1667,X1667)),0)),"")</f>
        <v/>
      </c>
      <c r="AW1667" s="113" t="str">
        <f>IF(D1667&lt;&gt;"",IF(COUNTIF($D$12:$D1667,$D1667)&gt;1,0,IF(SUM(P1667,W1667,AD1667)&gt;0,IF(AND(X1667="",OR(Q1667&lt;&gt;"",J1667&lt;&gt;"")),IF(Q1667&lt;&gt;"",Q1667,IF(J1667&lt;&gt;"",J1667,0)),IF(AND(Q1667&lt;&gt;"",J1667&lt;&gt;"",Q1667=J1667),Q1667,X1667)),0)),"")</f>
        <v/>
      </c>
      <c r="AX1667" s="68" t="str">
        <f t="shared" si="530"/>
        <v/>
      </c>
      <c r="AY1667" s="68" t="str">
        <f t="shared" si="531"/>
        <v/>
      </c>
      <c r="AZ1667" s="68" t="str">
        <f t="shared" si="532"/>
        <v/>
      </c>
      <c r="BA1667" s="68" t="str">
        <f t="shared" si="533"/>
        <v/>
      </c>
      <c r="BB1667" s="68" t="str">
        <f t="shared" si="534"/>
        <v/>
      </c>
      <c r="BC1667" s="68" t="str">
        <f t="shared" si="535"/>
        <v/>
      </c>
      <c r="BD1667" s="68" t="str">
        <f t="shared" si="536"/>
        <v/>
      </c>
      <c r="BE1667" s="62" t="str">
        <f t="shared" si="537"/>
        <v/>
      </c>
      <c r="BF1667" s="62" t="str">
        <f t="shared" si="538"/>
        <v/>
      </c>
      <c r="BG1667" s="62"/>
      <c r="BH1667" s="62" t="str">
        <f t="shared" si="539"/>
        <v/>
      </c>
      <c r="BI1667" s="62" t="str">
        <f t="shared" si="540"/>
        <v/>
      </c>
      <c r="BJ1667" s="114"/>
      <c r="BK1667" s="62" t="str">
        <f t="shared" si="541"/>
        <v/>
      </c>
      <c r="BL1667" s="62" t="str">
        <f t="shared" si="542"/>
        <v/>
      </c>
      <c r="BM1667" s="62" t="str">
        <f t="shared" si="543"/>
        <v/>
      </c>
      <c r="BN1667" s="62" t="str">
        <f t="shared" si="544"/>
        <v/>
      </c>
      <c r="BO1667" s="62" t="str">
        <f t="shared" si="545"/>
        <v/>
      </c>
      <c r="BP1667" s="62" t="str">
        <f t="shared" si="546"/>
        <v/>
      </c>
      <c r="BQ1667" s="96"/>
      <c r="BR1667" s="96"/>
      <c r="BS1667" s="96"/>
      <c r="BT1667" s="96"/>
      <c r="BU1667" s="96"/>
      <c r="BV1667" s="96"/>
      <c r="BW1667" s="96"/>
      <c r="BX1667" s="96"/>
      <c r="BY1667" s="96"/>
      <c r="BZ1667" s="96"/>
      <c r="CA1667" s="96"/>
      <c r="CB1667" s="96"/>
      <c r="CC1667" s="96"/>
      <c r="CD1667" s="96"/>
      <c r="CE1667" s="96"/>
      <c r="CF1667" s="96"/>
      <c r="CG1667" s="96"/>
      <c r="CH1667" s="96"/>
      <c r="CI1667" s="96"/>
      <c r="CJ1667" s="96"/>
      <c r="CK1667" s="96"/>
      <c r="CL1667" s="96"/>
      <c r="CM1667" s="96"/>
      <c r="CN1667" s="96"/>
      <c r="CO1667" s="96"/>
      <c r="CP1667" s="96"/>
      <c r="CQ1667" s="96"/>
      <c r="CR1667" s="96"/>
      <c r="CS1667" s="96"/>
    </row>
    <row r="1668" spans="1:97" ht="18.75" customHeight="1" x14ac:dyDescent="0.2">
      <c r="A1668" s="3">
        <f t="shared" si="547"/>
        <v>1656</v>
      </c>
      <c r="B1668" s="263"/>
      <c r="C1668" s="263"/>
      <c r="D1668" s="263"/>
      <c r="E1668" s="259"/>
      <c r="F1668" s="259"/>
      <c r="G1668" s="43"/>
      <c r="H1668" s="264"/>
      <c r="I1668" s="261"/>
      <c r="J1668" s="106"/>
      <c r="K1668" s="247"/>
      <c r="L1668" s="247"/>
      <c r="M1668" s="247"/>
      <c r="N1668" s="248" t="str">
        <f>IF(AND(K1668&lt;&gt;"",L1668&lt;&gt;"",J1668&lt;&gt;""),ROUND(MIN(IF(OR(J1668="OZZ",J1668="ZZ"),5000,17300),TRUNC(0.75*(SUMIF($D$12:$D1668,$D1668,K$12:K1668)+SUMIF($D$12:$D1668,$D1668,L$12:L1668)),2)) - SUMIF($D$12:$D1667,$D1668,N$12:N1667),2),"")</f>
        <v/>
      </c>
      <c r="O1668" s="249" t="str">
        <f>IF(AND(K1668&lt;&gt;"",L1668&lt;&gt;"",M1668&lt;&gt;"",J1668&lt;&gt;"",AH1668&lt;&gt;""),IF(OR(J1668="OZZ",J1668="ZZ"),ROUND(0-SUMIF($D$12:$D1667,$D1668,O$12:O1667),2),IF(M1668=0,0,ROUND(MIN(MIN(17300,TRUNC(0.75*(SUMIF($D$12:$D$2012,$D1668,K$12:K$2012)+SUMIF($D$12:$D$2012,$D1668,L$12:L$2012)),2)+SUMIF($D$12:$D1668,$D1668,AH$12:AH1668))-SUMIF($D$12:$D1667,$D1668,O$12:O1667)-SUMIF($D$12:$D$2012,$D1668,N$12:N$2012),AH1668),2))),"")</f>
        <v/>
      </c>
      <c r="P1668" s="250" t="str">
        <f>IF(J1668&lt;&gt;"",1000 - SUMIF($D$12:$D1667,$D1668,P$12:P1667),"")</f>
        <v/>
      </c>
      <c r="Q1668" s="106"/>
      <c r="R1668" s="247"/>
      <c r="S1668" s="247"/>
      <c r="T1668" s="247"/>
      <c r="U1668" s="248" t="str">
        <f>IF(AND(R1668&lt;&gt;"",S1668&lt;&gt;"",Q1668&lt;&gt;""),ROUND(MIN(IF(OR(Q1668="OZZ",Q1668="ZZ"),5000,17300),TRUNC(0.75*(SUMIF($D$12:$D1668,$D1668,R$12:R1668)+SUMIF($D$12:$D1668,$D1668,S$12:S1668)),2)) - SUMIF($D$12:$D1667,$D1668,U$12:U1667),2),"")</f>
        <v/>
      </c>
      <c r="V1668" s="248" t="str">
        <f>IF(AND(R1668&lt;&gt;"",S1668&lt;&gt;"",T1668&lt;&gt;"",Q1668&lt;&gt;"",AL1668&lt;&gt;""),IF(OR(Q1668="OZZ",Q1668="ZZ"),ROUND(0-SUMIF($D$12:$D1667,$D1668,V$12:V1667),2),IF(T1668=0,0,ROUND(MIN(MIN(17300,TRUNC(0.75*(SUMIF($D$12:$D$2012,$D1668,R$12:R$2012)+SUMIF($D$12:$D$2012,$D1668,S$12:S$2012)),2)+SUMIF($D$12:$D1668,$D1668,AL$12:AL1668))-SUMIF($D$12:$D1667,$D1668,V$12:V1667)-SUMIF($D$12:$D$2012,$D1668,U$12:U$2012),AL1668),2))),"")</f>
        <v/>
      </c>
      <c r="W1668" s="250" t="str">
        <f>IF(Q1668&lt;&gt;"",1000 - SUMIF($D$12:$D1667,$D1668,W$12:W1667),"")</f>
        <v/>
      </c>
      <c r="X1668" s="106"/>
      <c r="Y1668" s="247"/>
      <c r="Z1668" s="247"/>
      <c r="AA1668" s="247"/>
      <c r="AB1668" s="248" t="str">
        <f>IF(AND(Y1668&lt;&gt;"",Z1668&lt;&gt;"",X1668&lt;&gt;""),ROUND(MIN(IF(OR(X1668="OZZ",X1668="ZZ"),5000,17300),TRUNC(0.75*(SUMIF($D$12:$D1668,$D1668,Y$12:Y1668)+SUMIF($D$12:$D1668,$D1668,Z$12:Z1668)),2)) - SUMIF($D$12:$D1667,$D1668,AB$12:AB1667),2),"")</f>
        <v/>
      </c>
      <c r="AC1668" s="251" t="str">
        <f>IF(AND(Y1668&lt;&gt;"",Z1668&lt;&gt;"",AA1668&lt;&gt;"",X1668&lt;&gt;"",AP1668&lt;&gt;""),IF(OR(X1668="OZZ",X1668="ZZ"),ROUND(0-SUMIF($D$12:$D1667,$D1668,AC$12:AC1667),2),IF(AA1668=0,0,ROUND(MIN(MIN(17300,TRUNC(0.75*(SUMIF($D$12:$D$2012,$D1668,Y$12:Y$2012)+SUMIF($D$12:$D$2012,$D1668,Z$12:Z$2012)),2)+SUMIF($D$12:$D1668,$D1668,AP$12:AP1668))-SUMIF($D$12:$D1667,$D1668,AC$12:AC1667)-SUMIF($D$12:$D$2012,$D1668,AB$12:AB$2012),AP1668),2))),"")</f>
        <v/>
      </c>
      <c r="AD1668" s="250" t="str">
        <f>IF(X1668&lt;&gt;"",1000 - SUMIF($D$12:$D1667,$D1668,AD$12:AD1667),"")</f>
        <v/>
      </c>
      <c r="AE1668" s="252"/>
      <c r="AF1668" s="253"/>
      <c r="AG1668" s="254"/>
      <c r="AH1668" s="255" t="str">
        <f t="shared" si="548"/>
        <v/>
      </c>
      <c r="AI1668" s="256"/>
      <c r="AJ1668" s="253"/>
      <c r="AK1668" s="254"/>
      <c r="AL1668" s="255" t="str">
        <f t="shared" si="549"/>
        <v/>
      </c>
      <c r="AM1668" s="256"/>
      <c r="AN1668" s="253"/>
      <c r="AO1668" s="254"/>
      <c r="AP1668" s="255" t="str">
        <f t="shared" si="529"/>
        <v/>
      </c>
      <c r="AQ1668" s="68"/>
      <c r="AR1668" s="68"/>
      <c r="AS1668" s="115"/>
      <c r="AT1668" s="68"/>
      <c r="AU1668" s="113" t="str">
        <f>IF(D1668&lt;&gt; "", IF(COUNTIF($D$12:$D1668,$D1668)&gt;1,0,IF(SUM(N1668,U1668,AB1668)&gt;0,IF(AND(X1668="",OR(Q1668&lt;&gt;"",J1668&lt;&gt;"")),IF(Q1668&lt;&gt;"",Q1668,IF(J1668&lt;&gt;"",J1668,0)),IF(AND(Q1668&lt;&gt;"",J1668&lt;&gt;"",Q1668=J1668),Q1668,X1668)),0)),"")</f>
        <v/>
      </c>
      <c r="AV1668" s="113" t="str">
        <f>IF(D1668&lt;&gt;"",IF(COUNTIF($D$12:$D1668,$D1668)&gt;1,0,IF(SUM(O1668,V1668,AC1668)&gt;0,IF(AND(X1668="",OR(Q1668&lt;&gt;"",J1668&lt;&gt;"")),IF(Q1668&lt;&gt;"",Q1668,IF(J1668&lt;&gt;"",J1668,0)),IF(AND(Q1668&lt;&gt;"",J1668&lt;&gt;"",Q1668=J1668),Q1668,X1668)),0)),"")</f>
        <v/>
      </c>
      <c r="AW1668" s="113" t="str">
        <f>IF(D1668&lt;&gt;"",IF(COUNTIF($D$12:$D1668,$D1668)&gt;1,0,IF(SUM(P1668,W1668,AD1668)&gt;0,IF(AND(X1668="",OR(Q1668&lt;&gt;"",J1668&lt;&gt;"")),IF(Q1668&lt;&gt;"",Q1668,IF(J1668&lt;&gt;"",J1668,0)),IF(AND(Q1668&lt;&gt;"",J1668&lt;&gt;"",Q1668=J1668),Q1668,X1668)),0)),"")</f>
        <v/>
      </c>
      <c r="AX1668" s="68" t="str">
        <f t="shared" si="530"/>
        <v/>
      </c>
      <c r="AY1668" s="68" t="str">
        <f t="shared" si="531"/>
        <v/>
      </c>
      <c r="AZ1668" s="68" t="str">
        <f t="shared" si="532"/>
        <v/>
      </c>
      <c r="BA1668" s="68" t="str">
        <f t="shared" si="533"/>
        <v/>
      </c>
      <c r="BB1668" s="68" t="str">
        <f t="shared" si="534"/>
        <v/>
      </c>
      <c r="BC1668" s="68" t="str">
        <f t="shared" si="535"/>
        <v/>
      </c>
      <c r="BD1668" s="68" t="str">
        <f t="shared" si="536"/>
        <v/>
      </c>
      <c r="BE1668" s="62" t="str">
        <f t="shared" si="537"/>
        <v/>
      </c>
      <c r="BF1668" s="62" t="str">
        <f t="shared" si="538"/>
        <v/>
      </c>
      <c r="BG1668" s="62"/>
      <c r="BH1668" s="62" t="str">
        <f t="shared" si="539"/>
        <v/>
      </c>
      <c r="BI1668" s="62" t="str">
        <f t="shared" si="540"/>
        <v/>
      </c>
      <c r="BJ1668" s="114"/>
      <c r="BK1668" s="62" t="str">
        <f t="shared" si="541"/>
        <v/>
      </c>
      <c r="BL1668" s="62" t="str">
        <f t="shared" si="542"/>
        <v/>
      </c>
      <c r="BM1668" s="62" t="str">
        <f t="shared" si="543"/>
        <v/>
      </c>
      <c r="BN1668" s="62" t="str">
        <f t="shared" si="544"/>
        <v/>
      </c>
      <c r="BO1668" s="62" t="str">
        <f t="shared" si="545"/>
        <v/>
      </c>
      <c r="BP1668" s="62" t="str">
        <f t="shared" si="546"/>
        <v/>
      </c>
      <c r="BQ1668" s="96"/>
      <c r="BR1668" s="96"/>
      <c r="BS1668" s="96"/>
      <c r="BT1668" s="96"/>
      <c r="BU1668" s="96"/>
      <c r="BV1668" s="96"/>
      <c r="BW1668" s="96"/>
      <c r="BX1668" s="96"/>
      <c r="BY1668" s="96"/>
      <c r="BZ1668" s="96"/>
      <c r="CA1668" s="96"/>
      <c r="CB1668" s="96"/>
      <c r="CC1668" s="96"/>
      <c r="CD1668" s="96"/>
      <c r="CE1668" s="96"/>
      <c r="CF1668" s="96"/>
      <c r="CG1668" s="96"/>
      <c r="CH1668" s="96"/>
      <c r="CI1668" s="96"/>
      <c r="CJ1668" s="96"/>
      <c r="CK1668" s="96"/>
      <c r="CL1668" s="96"/>
      <c r="CM1668" s="96"/>
      <c r="CN1668" s="96"/>
      <c r="CO1668" s="96"/>
      <c r="CP1668" s="96"/>
      <c r="CQ1668" s="96"/>
      <c r="CR1668" s="96"/>
      <c r="CS1668" s="96"/>
    </row>
    <row r="1669" spans="1:97" ht="18.75" customHeight="1" x14ac:dyDescent="0.2">
      <c r="A1669" s="3">
        <f t="shared" si="547"/>
        <v>1657</v>
      </c>
      <c r="B1669" s="263"/>
      <c r="C1669" s="263"/>
      <c r="D1669" s="263"/>
      <c r="E1669" s="259"/>
      <c r="F1669" s="259"/>
      <c r="G1669" s="43"/>
      <c r="H1669" s="264"/>
      <c r="I1669" s="261"/>
      <c r="J1669" s="106"/>
      <c r="K1669" s="247"/>
      <c r="L1669" s="247"/>
      <c r="M1669" s="247"/>
      <c r="N1669" s="248" t="str">
        <f>IF(AND(K1669&lt;&gt;"",L1669&lt;&gt;"",J1669&lt;&gt;""),ROUND(MIN(IF(OR(J1669="OZZ",J1669="ZZ"),5000,17300),TRUNC(0.75*(SUMIF($D$12:$D1669,$D1669,K$12:K1669)+SUMIF($D$12:$D1669,$D1669,L$12:L1669)),2)) - SUMIF($D$12:$D1668,$D1669,N$12:N1668),2),"")</f>
        <v/>
      </c>
      <c r="O1669" s="249" t="str">
        <f>IF(AND(K1669&lt;&gt;"",L1669&lt;&gt;"",M1669&lt;&gt;"",J1669&lt;&gt;"",AH1669&lt;&gt;""),IF(OR(J1669="OZZ",J1669="ZZ"),ROUND(0-SUMIF($D$12:$D1668,$D1669,O$12:O1668),2),IF(M1669=0,0,ROUND(MIN(MIN(17300,TRUNC(0.75*(SUMIF($D$12:$D$2012,$D1669,K$12:K$2012)+SUMIF($D$12:$D$2012,$D1669,L$12:L$2012)),2)+SUMIF($D$12:$D1669,$D1669,AH$12:AH1669))-SUMIF($D$12:$D1668,$D1669,O$12:O1668)-SUMIF($D$12:$D$2012,$D1669,N$12:N$2012),AH1669),2))),"")</f>
        <v/>
      </c>
      <c r="P1669" s="250" t="str">
        <f>IF(J1669&lt;&gt;"",1000 - SUMIF($D$12:$D1668,$D1669,P$12:P1668),"")</f>
        <v/>
      </c>
      <c r="Q1669" s="106"/>
      <c r="R1669" s="247"/>
      <c r="S1669" s="247"/>
      <c r="T1669" s="247"/>
      <c r="U1669" s="248" t="str">
        <f>IF(AND(R1669&lt;&gt;"",S1669&lt;&gt;"",Q1669&lt;&gt;""),ROUND(MIN(IF(OR(Q1669="OZZ",Q1669="ZZ"),5000,17300),TRUNC(0.75*(SUMIF($D$12:$D1669,$D1669,R$12:R1669)+SUMIF($D$12:$D1669,$D1669,S$12:S1669)),2)) - SUMIF($D$12:$D1668,$D1669,U$12:U1668),2),"")</f>
        <v/>
      </c>
      <c r="V1669" s="248" t="str">
        <f>IF(AND(R1669&lt;&gt;"",S1669&lt;&gt;"",T1669&lt;&gt;"",Q1669&lt;&gt;"",AL1669&lt;&gt;""),IF(OR(Q1669="OZZ",Q1669="ZZ"),ROUND(0-SUMIF($D$12:$D1668,$D1669,V$12:V1668),2),IF(T1669=0,0,ROUND(MIN(MIN(17300,TRUNC(0.75*(SUMIF($D$12:$D$2012,$D1669,R$12:R$2012)+SUMIF($D$12:$D$2012,$D1669,S$12:S$2012)),2)+SUMIF($D$12:$D1669,$D1669,AL$12:AL1669))-SUMIF($D$12:$D1668,$D1669,V$12:V1668)-SUMIF($D$12:$D$2012,$D1669,U$12:U$2012),AL1669),2))),"")</f>
        <v/>
      </c>
      <c r="W1669" s="250" t="str">
        <f>IF(Q1669&lt;&gt;"",1000 - SUMIF($D$12:$D1668,$D1669,W$12:W1668),"")</f>
        <v/>
      </c>
      <c r="X1669" s="106"/>
      <c r="Y1669" s="247"/>
      <c r="Z1669" s="247"/>
      <c r="AA1669" s="247"/>
      <c r="AB1669" s="248" t="str">
        <f>IF(AND(Y1669&lt;&gt;"",Z1669&lt;&gt;"",X1669&lt;&gt;""),ROUND(MIN(IF(OR(X1669="OZZ",X1669="ZZ"),5000,17300),TRUNC(0.75*(SUMIF($D$12:$D1669,$D1669,Y$12:Y1669)+SUMIF($D$12:$D1669,$D1669,Z$12:Z1669)),2)) - SUMIF($D$12:$D1668,$D1669,AB$12:AB1668),2),"")</f>
        <v/>
      </c>
      <c r="AC1669" s="251" t="str">
        <f>IF(AND(Y1669&lt;&gt;"",Z1669&lt;&gt;"",AA1669&lt;&gt;"",X1669&lt;&gt;"",AP1669&lt;&gt;""),IF(OR(X1669="OZZ",X1669="ZZ"),ROUND(0-SUMIF($D$12:$D1668,$D1669,AC$12:AC1668),2),IF(AA1669=0,0,ROUND(MIN(MIN(17300,TRUNC(0.75*(SUMIF($D$12:$D$2012,$D1669,Y$12:Y$2012)+SUMIF($D$12:$D$2012,$D1669,Z$12:Z$2012)),2)+SUMIF($D$12:$D1669,$D1669,AP$12:AP1669))-SUMIF($D$12:$D1668,$D1669,AC$12:AC1668)-SUMIF($D$12:$D$2012,$D1669,AB$12:AB$2012),AP1669),2))),"")</f>
        <v/>
      </c>
      <c r="AD1669" s="250" t="str">
        <f>IF(X1669&lt;&gt;"",1000 - SUMIF($D$12:$D1668,$D1669,AD$12:AD1668),"")</f>
        <v/>
      </c>
      <c r="AE1669" s="252"/>
      <c r="AF1669" s="253"/>
      <c r="AG1669" s="254"/>
      <c r="AH1669" s="255" t="str">
        <f t="shared" si="548"/>
        <v/>
      </c>
      <c r="AI1669" s="256"/>
      <c r="AJ1669" s="253"/>
      <c r="AK1669" s="254"/>
      <c r="AL1669" s="255" t="str">
        <f t="shared" si="549"/>
        <v/>
      </c>
      <c r="AM1669" s="256"/>
      <c r="AN1669" s="253"/>
      <c r="AO1669" s="254"/>
      <c r="AP1669" s="255" t="str">
        <f t="shared" si="529"/>
        <v/>
      </c>
      <c r="AQ1669" s="68"/>
      <c r="AR1669" s="68"/>
      <c r="AS1669" s="115"/>
      <c r="AT1669" s="68"/>
      <c r="AU1669" s="113" t="str">
        <f>IF(D1669&lt;&gt; "", IF(COUNTIF($D$12:$D1669,$D1669)&gt;1,0,IF(SUM(N1669,U1669,AB1669)&gt;0,IF(AND(X1669="",OR(Q1669&lt;&gt;"",J1669&lt;&gt;"")),IF(Q1669&lt;&gt;"",Q1669,IF(J1669&lt;&gt;"",J1669,0)),IF(AND(Q1669&lt;&gt;"",J1669&lt;&gt;"",Q1669=J1669),Q1669,X1669)),0)),"")</f>
        <v/>
      </c>
      <c r="AV1669" s="113" t="str">
        <f>IF(D1669&lt;&gt;"",IF(COUNTIF($D$12:$D1669,$D1669)&gt;1,0,IF(SUM(O1669,V1669,AC1669)&gt;0,IF(AND(X1669="",OR(Q1669&lt;&gt;"",J1669&lt;&gt;"")),IF(Q1669&lt;&gt;"",Q1669,IF(J1669&lt;&gt;"",J1669,0)),IF(AND(Q1669&lt;&gt;"",J1669&lt;&gt;"",Q1669=J1669),Q1669,X1669)),0)),"")</f>
        <v/>
      </c>
      <c r="AW1669" s="113" t="str">
        <f>IF(D1669&lt;&gt;"",IF(COUNTIF($D$12:$D1669,$D1669)&gt;1,0,IF(SUM(P1669,W1669,AD1669)&gt;0,IF(AND(X1669="",OR(Q1669&lt;&gt;"",J1669&lt;&gt;"")),IF(Q1669&lt;&gt;"",Q1669,IF(J1669&lt;&gt;"",J1669,0)),IF(AND(Q1669&lt;&gt;"",J1669&lt;&gt;"",Q1669=J1669),Q1669,X1669)),0)),"")</f>
        <v/>
      </c>
      <c r="AX1669" s="68" t="str">
        <f t="shared" si="530"/>
        <v/>
      </c>
      <c r="AY1669" s="68" t="str">
        <f t="shared" si="531"/>
        <v/>
      </c>
      <c r="AZ1669" s="68" t="str">
        <f t="shared" si="532"/>
        <v/>
      </c>
      <c r="BA1669" s="68" t="str">
        <f t="shared" si="533"/>
        <v/>
      </c>
      <c r="BB1669" s="68" t="str">
        <f t="shared" si="534"/>
        <v/>
      </c>
      <c r="BC1669" s="68" t="str">
        <f t="shared" si="535"/>
        <v/>
      </c>
      <c r="BD1669" s="68" t="str">
        <f t="shared" si="536"/>
        <v/>
      </c>
      <c r="BE1669" s="62" t="str">
        <f t="shared" si="537"/>
        <v/>
      </c>
      <c r="BF1669" s="62" t="str">
        <f t="shared" si="538"/>
        <v/>
      </c>
      <c r="BG1669" s="62"/>
      <c r="BH1669" s="62" t="str">
        <f t="shared" si="539"/>
        <v/>
      </c>
      <c r="BI1669" s="62" t="str">
        <f t="shared" si="540"/>
        <v/>
      </c>
      <c r="BJ1669" s="114"/>
      <c r="BK1669" s="62" t="str">
        <f t="shared" si="541"/>
        <v/>
      </c>
      <c r="BL1669" s="62" t="str">
        <f t="shared" si="542"/>
        <v/>
      </c>
      <c r="BM1669" s="62" t="str">
        <f t="shared" si="543"/>
        <v/>
      </c>
      <c r="BN1669" s="62" t="str">
        <f t="shared" si="544"/>
        <v/>
      </c>
      <c r="BO1669" s="62" t="str">
        <f t="shared" si="545"/>
        <v/>
      </c>
      <c r="BP1669" s="62" t="str">
        <f t="shared" si="546"/>
        <v/>
      </c>
      <c r="BQ1669" s="96"/>
      <c r="BR1669" s="96"/>
      <c r="BS1669" s="96"/>
      <c r="BT1669" s="96"/>
      <c r="BU1669" s="96"/>
      <c r="BV1669" s="96"/>
      <c r="BW1669" s="96"/>
      <c r="BX1669" s="96"/>
      <c r="BY1669" s="96"/>
      <c r="BZ1669" s="96"/>
      <c r="CA1669" s="96"/>
      <c r="CB1669" s="96"/>
      <c r="CC1669" s="96"/>
      <c r="CD1669" s="96"/>
      <c r="CE1669" s="96"/>
      <c r="CF1669" s="96"/>
      <c r="CG1669" s="96"/>
      <c r="CH1669" s="96"/>
      <c r="CI1669" s="96"/>
      <c r="CJ1669" s="96"/>
      <c r="CK1669" s="96"/>
      <c r="CL1669" s="96"/>
      <c r="CM1669" s="96"/>
      <c r="CN1669" s="96"/>
      <c r="CO1669" s="96"/>
      <c r="CP1669" s="96"/>
      <c r="CQ1669" s="96"/>
      <c r="CR1669" s="96"/>
      <c r="CS1669" s="96"/>
    </row>
    <row r="1670" spans="1:97" ht="18.75" customHeight="1" x14ac:dyDescent="0.2">
      <c r="A1670" s="3">
        <f t="shared" si="547"/>
        <v>1658</v>
      </c>
      <c r="B1670" s="263"/>
      <c r="C1670" s="263"/>
      <c r="D1670" s="263"/>
      <c r="E1670" s="259"/>
      <c r="F1670" s="259"/>
      <c r="G1670" s="43"/>
      <c r="H1670" s="264"/>
      <c r="I1670" s="261"/>
      <c r="J1670" s="106"/>
      <c r="K1670" s="247"/>
      <c r="L1670" s="247"/>
      <c r="M1670" s="247"/>
      <c r="N1670" s="248" t="str">
        <f>IF(AND(K1670&lt;&gt;"",L1670&lt;&gt;"",J1670&lt;&gt;""),ROUND(MIN(IF(OR(J1670="OZZ",J1670="ZZ"),5000,17300),TRUNC(0.75*(SUMIF($D$12:$D1670,$D1670,K$12:K1670)+SUMIF($D$12:$D1670,$D1670,L$12:L1670)),2)) - SUMIF($D$12:$D1669,$D1670,N$12:N1669),2),"")</f>
        <v/>
      </c>
      <c r="O1670" s="249" t="str">
        <f>IF(AND(K1670&lt;&gt;"",L1670&lt;&gt;"",M1670&lt;&gt;"",J1670&lt;&gt;"",AH1670&lt;&gt;""),IF(OR(J1670="OZZ",J1670="ZZ"),ROUND(0-SUMIF($D$12:$D1669,$D1670,O$12:O1669),2),IF(M1670=0,0,ROUND(MIN(MIN(17300,TRUNC(0.75*(SUMIF($D$12:$D$2012,$D1670,K$12:K$2012)+SUMIF($D$12:$D$2012,$D1670,L$12:L$2012)),2)+SUMIF($D$12:$D1670,$D1670,AH$12:AH1670))-SUMIF($D$12:$D1669,$D1670,O$12:O1669)-SUMIF($D$12:$D$2012,$D1670,N$12:N$2012),AH1670),2))),"")</f>
        <v/>
      </c>
      <c r="P1670" s="250" t="str">
        <f>IF(J1670&lt;&gt;"",1000 - SUMIF($D$12:$D1669,$D1670,P$12:P1669),"")</f>
        <v/>
      </c>
      <c r="Q1670" s="106"/>
      <c r="R1670" s="247"/>
      <c r="S1670" s="247"/>
      <c r="T1670" s="247"/>
      <c r="U1670" s="248" t="str">
        <f>IF(AND(R1670&lt;&gt;"",S1670&lt;&gt;"",Q1670&lt;&gt;""),ROUND(MIN(IF(OR(Q1670="OZZ",Q1670="ZZ"),5000,17300),TRUNC(0.75*(SUMIF($D$12:$D1670,$D1670,R$12:R1670)+SUMIF($D$12:$D1670,$D1670,S$12:S1670)),2)) - SUMIF($D$12:$D1669,$D1670,U$12:U1669),2),"")</f>
        <v/>
      </c>
      <c r="V1670" s="248" t="str">
        <f>IF(AND(R1670&lt;&gt;"",S1670&lt;&gt;"",T1670&lt;&gt;"",Q1670&lt;&gt;"",AL1670&lt;&gt;""),IF(OR(Q1670="OZZ",Q1670="ZZ"),ROUND(0-SUMIF($D$12:$D1669,$D1670,V$12:V1669),2),IF(T1670=0,0,ROUND(MIN(MIN(17300,TRUNC(0.75*(SUMIF($D$12:$D$2012,$D1670,R$12:R$2012)+SUMIF($D$12:$D$2012,$D1670,S$12:S$2012)),2)+SUMIF($D$12:$D1670,$D1670,AL$12:AL1670))-SUMIF($D$12:$D1669,$D1670,V$12:V1669)-SUMIF($D$12:$D$2012,$D1670,U$12:U$2012),AL1670),2))),"")</f>
        <v/>
      </c>
      <c r="W1670" s="250" t="str">
        <f>IF(Q1670&lt;&gt;"",1000 - SUMIF($D$12:$D1669,$D1670,W$12:W1669),"")</f>
        <v/>
      </c>
      <c r="X1670" s="106"/>
      <c r="Y1670" s="247"/>
      <c r="Z1670" s="247"/>
      <c r="AA1670" s="247"/>
      <c r="AB1670" s="248" t="str">
        <f>IF(AND(Y1670&lt;&gt;"",Z1670&lt;&gt;"",X1670&lt;&gt;""),ROUND(MIN(IF(OR(X1670="OZZ",X1670="ZZ"),5000,17300),TRUNC(0.75*(SUMIF($D$12:$D1670,$D1670,Y$12:Y1670)+SUMIF($D$12:$D1670,$D1670,Z$12:Z1670)),2)) - SUMIF($D$12:$D1669,$D1670,AB$12:AB1669),2),"")</f>
        <v/>
      </c>
      <c r="AC1670" s="251" t="str">
        <f>IF(AND(Y1670&lt;&gt;"",Z1670&lt;&gt;"",AA1670&lt;&gt;"",X1670&lt;&gt;"",AP1670&lt;&gt;""),IF(OR(X1670="OZZ",X1670="ZZ"),ROUND(0-SUMIF($D$12:$D1669,$D1670,AC$12:AC1669),2),IF(AA1670=0,0,ROUND(MIN(MIN(17300,TRUNC(0.75*(SUMIF($D$12:$D$2012,$D1670,Y$12:Y$2012)+SUMIF($D$12:$D$2012,$D1670,Z$12:Z$2012)),2)+SUMIF($D$12:$D1670,$D1670,AP$12:AP1670))-SUMIF($D$12:$D1669,$D1670,AC$12:AC1669)-SUMIF($D$12:$D$2012,$D1670,AB$12:AB$2012),AP1670),2))),"")</f>
        <v/>
      </c>
      <c r="AD1670" s="250" t="str">
        <f>IF(X1670&lt;&gt;"",1000 - SUMIF($D$12:$D1669,$D1670,AD$12:AD1669),"")</f>
        <v/>
      </c>
      <c r="AE1670" s="252"/>
      <c r="AF1670" s="253"/>
      <c r="AG1670" s="254"/>
      <c r="AH1670" s="255" t="str">
        <f t="shared" si="548"/>
        <v/>
      </c>
      <c r="AI1670" s="256"/>
      <c r="AJ1670" s="253"/>
      <c r="AK1670" s="254"/>
      <c r="AL1670" s="255" t="str">
        <f t="shared" si="549"/>
        <v/>
      </c>
      <c r="AM1670" s="256"/>
      <c r="AN1670" s="253"/>
      <c r="AO1670" s="254"/>
      <c r="AP1670" s="255" t="str">
        <f t="shared" si="529"/>
        <v/>
      </c>
      <c r="AQ1670" s="68"/>
      <c r="AR1670" s="68"/>
      <c r="AS1670" s="115"/>
      <c r="AT1670" s="68"/>
      <c r="AU1670" s="113" t="str">
        <f>IF(D1670&lt;&gt; "", IF(COUNTIF($D$12:$D1670,$D1670)&gt;1,0,IF(SUM(N1670,U1670,AB1670)&gt;0,IF(AND(X1670="",OR(Q1670&lt;&gt;"",J1670&lt;&gt;"")),IF(Q1670&lt;&gt;"",Q1670,IF(J1670&lt;&gt;"",J1670,0)),IF(AND(Q1670&lt;&gt;"",J1670&lt;&gt;"",Q1670=J1670),Q1670,X1670)),0)),"")</f>
        <v/>
      </c>
      <c r="AV1670" s="113" t="str">
        <f>IF(D1670&lt;&gt;"",IF(COUNTIF($D$12:$D1670,$D1670)&gt;1,0,IF(SUM(O1670,V1670,AC1670)&gt;0,IF(AND(X1670="",OR(Q1670&lt;&gt;"",J1670&lt;&gt;"")),IF(Q1670&lt;&gt;"",Q1670,IF(J1670&lt;&gt;"",J1670,0)),IF(AND(Q1670&lt;&gt;"",J1670&lt;&gt;"",Q1670=J1670),Q1670,X1670)),0)),"")</f>
        <v/>
      </c>
      <c r="AW1670" s="113" t="str">
        <f>IF(D1670&lt;&gt;"",IF(COUNTIF($D$12:$D1670,$D1670)&gt;1,0,IF(SUM(P1670,W1670,AD1670)&gt;0,IF(AND(X1670="",OR(Q1670&lt;&gt;"",J1670&lt;&gt;"")),IF(Q1670&lt;&gt;"",Q1670,IF(J1670&lt;&gt;"",J1670,0)),IF(AND(Q1670&lt;&gt;"",J1670&lt;&gt;"",Q1670=J1670),Q1670,X1670)),0)),"")</f>
        <v/>
      </c>
      <c r="AX1670" s="68" t="str">
        <f t="shared" si="530"/>
        <v/>
      </c>
      <c r="AY1670" s="68" t="str">
        <f t="shared" si="531"/>
        <v/>
      </c>
      <c r="AZ1670" s="68" t="str">
        <f t="shared" si="532"/>
        <v/>
      </c>
      <c r="BA1670" s="68" t="str">
        <f t="shared" si="533"/>
        <v/>
      </c>
      <c r="BB1670" s="68" t="str">
        <f t="shared" si="534"/>
        <v/>
      </c>
      <c r="BC1670" s="68" t="str">
        <f t="shared" si="535"/>
        <v/>
      </c>
      <c r="BD1670" s="68" t="str">
        <f t="shared" si="536"/>
        <v/>
      </c>
      <c r="BE1670" s="62" t="str">
        <f t="shared" si="537"/>
        <v/>
      </c>
      <c r="BF1670" s="62" t="str">
        <f t="shared" si="538"/>
        <v/>
      </c>
      <c r="BG1670" s="62"/>
      <c r="BH1670" s="62" t="str">
        <f t="shared" si="539"/>
        <v/>
      </c>
      <c r="BI1670" s="62" t="str">
        <f t="shared" si="540"/>
        <v/>
      </c>
      <c r="BJ1670" s="114"/>
      <c r="BK1670" s="62" t="str">
        <f t="shared" si="541"/>
        <v/>
      </c>
      <c r="BL1670" s="62" t="str">
        <f t="shared" si="542"/>
        <v/>
      </c>
      <c r="BM1670" s="62" t="str">
        <f t="shared" si="543"/>
        <v/>
      </c>
      <c r="BN1670" s="62" t="str">
        <f t="shared" si="544"/>
        <v/>
      </c>
      <c r="BO1670" s="62" t="str">
        <f t="shared" si="545"/>
        <v/>
      </c>
      <c r="BP1670" s="62" t="str">
        <f t="shared" si="546"/>
        <v/>
      </c>
      <c r="BQ1670" s="96"/>
      <c r="BR1670" s="96"/>
      <c r="BS1670" s="96"/>
      <c r="BT1670" s="96"/>
      <c r="BU1670" s="96"/>
      <c r="BV1670" s="96"/>
      <c r="BW1670" s="96"/>
      <c r="BX1670" s="96"/>
      <c r="BY1670" s="96"/>
      <c r="BZ1670" s="96"/>
      <c r="CA1670" s="96"/>
      <c r="CB1670" s="96"/>
      <c r="CC1670" s="96"/>
      <c r="CD1670" s="96"/>
      <c r="CE1670" s="96"/>
      <c r="CF1670" s="96"/>
      <c r="CG1670" s="96"/>
      <c r="CH1670" s="96"/>
      <c r="CI1670" s="96"/>
      <c r="CJ1670" s="96"/>
      <c r="CK1670" s="96"/>
      <c r="CL1670" s="96"/>
      <c r="CM1670" s="96"/>
      <c r="CN1670" s="96"/>
      <c r="CO1670" s="96"/>
      <c r="CP1670" s="96"/>
      <c r="CQ1670" s="96"/>
      <c r="CR1670" s="96"/>
      <c r="CS1670" s="96"/>
    </row>
    <row r="1671" spans="1:97" ht="18.75" customHeight="1" x14ac:dyDescent="0.2">
      <c r="A1671" s="3">
        <f t="shared" si="547"/>
        <v>1659</v>
      </c>
      <c r="B1671" s="263"/>
      <c r="C1671" s="263"/>
      <c r="D1671" s="263"/>
      <c r="E1671" s="259"/>
      <c r="F1671" s="259"/>
      <c r="G1671" s="43"/>
      <c r="H1671" s="264"/>
      <c r="I1671" s="261"/>
      <c r="J1671" s="106"/>
      <c r="K1671" s="247"/>
      <c r="L1671" s="247"/>
      <c r="M1671" s="247"/>
      <c r="N1671" s="248" t="str">
        <f>IF(AND(K1671&lt;&gt;"",L1671&lt;&gt;"",J1671&lt;&gt;""),ROUND(MIN(IF(OR(J1671="OZZ",J1671="ZZ"),5000,17300),TRUNC(0.75*(SUMIF($D$12:$D1671,$D1671,K$12:K1671)+SUMIF($D$12:$D1671,$D1671,L$12:L1671)),2)) - SUMIF($D$12:$D1670,$D1671,N$12:N1670),2),"")</f>
        <v/>
      </c>
      <c r="O1671" s="249" t="str">
        <f>IF(AND(K1671&lt;&gt;"",L1671&lt;&gt;"",M1671&lt;&gt;"",J1671&lt;&gt;"",AH1671&lt;&gt;""),IF(OR(J1671="OZZ",J1671="ZZ"),ROUND(0-SUMIF($D$12:$D1670,$D1671,O$12:O1670),2),IF(M1671=0,0,ROUND(MIN(MIN(17300,TRUNC(0.75*(SUMIF($D$12:$D$2012,$D1671,K$12:K$2012)+SUMIF($D$12:$D$2012,$D1671,L$12:L$2012)),2)+SUMIF($D$12:$D1671,$D1671,AH$12:AH1671))-SUMIF($D$12:$D1670,$D1671,O$12:O1670)-SUMIF($D$12:$D$2012,$D1671,N$12:N$2012),AH1671),2))),"")</f>
        <v/>
      </c>
      <c r="P1671" s="250" t="str">
        <f>IF(J1671&lt;&gt;"",1000 - SUMIF($D$12:$D1670,$D1671,P$12:P1670),"")</f>
        <v/>
      </c>
      <c r="Q1671" s="106"/>
      <c r="R1671" s="247"/>
      <c r="S1671" s="247"/>
      <c r="T1671" s="247"/>
      <c r="U1671" s="248" t="str">
        <f>IF(AND(R1671&lt;&gt;"",S1671&lt;&gt;"",Q1671&lt;&gt;""),ROUND(MIN(IF(OR(Q1671="OZZ",Q1671="ZZ"),5000,17300),TRUNC(0.75*(SUMIF($D$12:$D1671,$D1671,R$12:R1671)+SUMIF($D$12:$D1671,$D1671,S$12:S1671)),2)) - SUMIF($D$12:$D1670,$D1671,U$12:U1670),2),"")</f>
        <v/>
      </c>
      <c r="V1671" s="248" t="str">
        <f>IF(AND(R1671&lt;&gt;"",S1671&lt;&gt;"",T1671&lt;&gt;"",Q1671&lt;&gt;"",AL1671&lt;&gt;""),IF(OR(Q1671="OZZ",Q1671="ZZ"),ROUND(0-SUMIF($D$12:$D1670,$D1671,V$12:V1670),2),IF(T1671=0,0,ROUND(MIN(MIN(17300,TRUNC(0.75*(SUMIF($D$12:$D$2012,$D1671,R$12:R$2012)+SUMIF($D$12:$D$2012,$D1671,S$12:S$2012)),2)+SUMIF($D$12:$D1671,$D1671,AL$12:AL1671))-SUMIF($D$12:$D1670,$D1671,V$12:V1670)-SUMIF($D$12:$D$2012,$D1671,U$12:U$2012),AL1671),2))),"")</f>
        <v/>
      </c>
      <c r="W1671" s="250" t="str">
        <f>IF(Q1671&lt;&gt;"",1000 - SUMIF($D$12:$D1670,$D1671,W$12:W1670),"")</f>
        <v/>
      </c>
      <c r="X1671" s="106"/>
      <c r="Y1671" s="247"/>
      <c r="Z1671" s="247"/>
      <c r="AA1671" s="247"/>
      <c r="AB1671" s="248" t="str">
        <f>IF(AND(Y1671&lt;&gt;"",Z1671&lt;&gt;"",X1671&lt;&gt;""),ROUND(MIN(IF(OR(X1671="OZZ",X1671="ZZ"),5000,17300),TRUNC(0.75*(SUMIF($D$12:$D1671,$D1671,Y$12:Y1671)+SUMIF($D$12:$D1671,$D1671,Z$12:Z1671)),2)) - SUMIF($D$12:$D1670,$D1671,AB$12:AB1670),2),"")</f>
        <v/>
      </c>
      <c r="AC1671" s="251" t="str">
        <f>IF(AND(Y1671&lt;&gt;"",Z1671&lt;&gt;"",AA1671&lt;&gt;"",X1671&lt;&gt;"",AP1671&lt;&gt;""),IF(OR(X1671="OZZ",X1671="ZZ"),ROUND(0-SUMIF($D$12:$D1670,$D1671,AC$12:AC1670),2),IF(AA1671=0,0,ROUND(MIN(MIN(17300,TRUNC(0.75*(SUMIF($D$12:$D$2012,$D1671,Y$12:Y$2012)+SUMIF($D$12:$D$2012,$D1671,Z$12:Z$2012)),2)+SUMIF($D$12:$D1671,$D1671,AP$12:AP1671))-SUMIF($D$12:$D1670,$D1671,AC$12:AC1670)-SUMIF($D$12:$D$2012,$D1671,AB$12:AB$2012),AP1671),2))),"")</f>
        <v/>
      </c>
      <c r="AD1671" s="250" t="str">
        <f>IF(X1671&lt;&gt;"",1000 - SUMIF($D$12:$D1670,$D1671,AD$12:AD1670),"")</f>
        <v/>
      </c>
      <c r="AE1671" s="252"/>
      <c r="AF1671" s="253"/>
      <c r="AG1671" s="254"/>
      <c r="AH1671" s="255" t="str">
        <f t="shared" si="548"/>
        <v/>
      </c>
      <c r="AI1671" s="256"/>
      <c r="AJ1671" s="253"/>
      <c r="AK1671" s="254"/>
      <c r="AL1671" s="255" t="str">
        <f t="shared" si="549"/>
        <v/>
      </c>
      <c r="AM1671" s="256"/>
      <c r="AN1671" s="253"/>
      <c r="AO1671" s="254"/>
      <c r="AP1671" s="255" t="str">
        <f t="shared" si="529"/>
        <v/>
      </c>
      <c r="AQ1671" s="68"/>
      <c r="AR1671" s="68"/>
      <c r="AS1671" s="115"/>
      <c r="AT1671" s="68"/>
      <c r="AU1671" s="113" t="str">
        <f>IF(D1671&lt;&gt; "", IF(COUNTIF($D$12:$D1671,$D1671)&gt;1,0,IF(SUM(N1671,U1671,AB1671)&gt;0,IF(AND(X1671="",OR(Q1671&lt;&gt;"",J1671&lt;&gt;"")),IF(Q1671&lt;&gt;"",Q1671,IF(J1671&lt;&gt;"",J1671,0)),IF(AND(Q1671&lt;&gt;"",J1671&lt;&gt;"",Q1671=J1671),Q1671,X1671)),0)),"")</f>
        <v/>
      </c>
      <c r="AV1671" s="113" t="str">
        <f>IF(D1671&lt;&gt;"",IF(COUNTIF($D$12:$D1671,$D1671)&gt;1,0,IF(SUM(O1671,V1671,AC1671)&gt;0,IF(AND(X1671="",OR(Q1671&lt;&gt;"",J1671&lt;&gt;"")),IF(Q1671&lt;&gt;"",Q1671,IF(J1671&lt;&gt;"",J1671,0)),IF(AND(Q1671&lt;&gt;"",J1671&lt;&gt;"",Q1671=J1671),Q1671,X1671)),0)),"")</f>
        <v/>
      </c>
      <c r="AW1671" s="113" t="str">
        <f>IF(D1671&lt;&gt;"",IF(COUNTIF($D$12:$D1671,$D1671)&gt;1,0,IF(SUM(P1671,W1671,AD1671)&gt;0,IF(AND(X1671="",OR(Q1671&lt;&gt;"",J1671&lt;&gt;"")),IF(Q1671&lt;&gt;"",Q1671,IF(J1671&lt;&gt;"",J1671,0)),IF(AND(Q1671&lt;&gt;"",J1671&lt;&gt;"",Q1671=J1671),Q1671,X1671)),0)),"")</f>
        <v/>
      </c>
      <c r="AX1671" s="68" t="str">
        <f t="shared" si="530"/>
        <v/>
      </c>
      <c r="AY1671" s="68" t="str">
        <f t="shared" si="531"/>
        <v/>
      </c>
      <c r="AZ1671" s="68" t="str">
        <f t="shared" si="532"/>
        <v/>
      </c>
      <c r="BA1671" s="68" t="str">
        <f t="shared" si="533"/>
        <v/>
      </c>
      <c r="BB1671" s="68" t="str">
        <f t="shared" si="534"/>
        <v/>
      </c>
      <c r="BC1671" s="68" t="str">
        <f t="shared" si="535"/>
        <v/>
      </c>
      <c r="BD1671" s="68" t="str">
        <f t="shared" si="536"/>
        <v/>
      </c>
      <c r="BE1671" s="62" t="str">
        <f t="shared" si="537"/>
        <v/>
      </c>
      <c r="BF1671" s="62" t="str">
        <f t="shared" si="538"/>
        <v/>
      </c>
      <c r="BG1671" s="62"/>
      <c r="BH1671" s="62" t="str">
        <f t="shared" si="539"/>
        <v/>
      </c>
      <c r="BI1671" s="62" t="str">
        <f t="shared" si="540"/>
        <v/>
      </c>
      <c r="BJ1671" s="114"/>
      <c r="BK1671" s="62" t="str">
        <f t="shared" si="541"/>
        <v/>
      </c>
      <c r="BL1671" s="62" t="str">
        <f t="shared" si="542"/>
        <v/>
      </c>
      <c r="BM1671" s="62" t="str">
        <f t="shared" si="543"/>
        <v/>
      </c>
      <c r="BN1671" s="62" t="str">
        <f t="shared" si="544"/>
        <v/>
      </c>
      <c r="BO1671" s="62" t="str">
        <f t="shared" si="545"/>
        <v/>
      </c>
      <c r="BP1671" s="62" t="str">
        <f t="shared" si="546"/>
        <v/>
      </c>
      <c r="BQ1671" s="96"/>
      <c r="BR1671" s="96"/>
      <c r="BS1671" s="96"/>
      <c r="BT1671" s="96"/>
      <c r="BU1671" s="96"/>
      <c r="BV1671" s="96"/>
      <c r="BW1671" s="96"/>
      <c r="BX1671" s="96"/>
      <c r="BY1671" s="96"/>
      <c r="BZ1671" s="96"/>
      <c r="CA1671" s="96"/>
      <c r="CB1671" s="96"/>
      <c r="CC1671" s="96"/>
      <c r="CD1671" s="96"/>
      <c r="CE1671" s="96"/>
      <c r="CF1671" s="96"/>
      <c r="CG1671" s="96"/>
      <c r="CH1671" s="96"/>
      <c r="CI1671" s="96"/>
      <c r="CJ1671" s="96"/>
      <c r="CK1671" s="96"/>
      <c r="CL1671" s="96"/>
      <c r="CM1671" s="96"/>
      <c r="CN1671" s="96"/>
      <c r="CO1671" s="96"/>
      <c r="CP1671" s="96"/>
      <c r="CQ1671" s="96"/>
      <c r="CR1671" s="96"/>
      <c r="CS1671" s="96"/>
    </row>
    <row r="1672" spans="1:97" ht="18.75" customHeight="1" x14ac:dyDescent="0.2">
      <c r="A1672" s="3">
        <f t="shared" si="547"/>
        <v>1660</v>
      </c>
      <c r="B1672" s="263"/>
      <c r="C1672" s="263"/>
      <c r="D1672" s="263"/>
      <c r="E1672" s="259"/>
      <c r="F1672" s="259"/>
      <c r="G1672" s="43"/>
      <c r="H1672" s="264"/>
      <c r="I1672" s="261"/>
      <c r="J1672" s="106"/>
      <c r="K1672" s="247"/>
      <c r="L1672" s="247"/>
      <c r="M1672" s="247"/>
      <c r="N1672" s="248" t="str">
        <f>IF(AND(K1672&lt;&gt;"",L1672&lt;&gt;"",J1672&lt;&gt;""),ROUND(MIN(IF(OR(J1672="OZZ",J1672="ZZ"),5000,17300),TRUNC(0.75*(SUMIF($D$12:$D1672,$D1672,K$12:K1672)+SUMIF($D$12:$D1672,$D1672,L$12:L1672)),2)) - SUMIF($D$12:$D1671,$D1672,N$12:N1671),2),"")</f>
        <v/>
      </c>
      <c r="O1672" s="249" t="str">
        <f>IF(AND(K1672&lt;&gt;"",L1672&lt;&gt;"",M1672&lt;&gt;"",J1672&lt;&gt;"",AH1672&lt;&gt;""),IF(OR(J1672="OZZ",J1672="ZZ"),ROUND(0-SUMIF($D$12:$D1671,$D1672,O$12:O1671),2),IF(M1672=0,0,ROUND(MIN(MIN(17300,TRUNC(0.75*(SUMIF($D$12:$D$2012,$D1672,K$12:K$2012)+SUMIF($D$12:$D$2012,$D1672,L$12:L$2012)),2)+SUMIF($D$12:$D1672,$D1672,AH$12:AH1672))-SUMIF($D$12:$D1671,$D1672,O$12:O1671)-SUMIF($D$12:$D$2012,$D1672,N$12:N$2012),AH1672),2))),"")</f>
        <v/>
      </c>
      <c r="P1672" s="250" t="str">
        <f>IF(J1672&lt;&gt;"",1000 - SUMIF($D$12:$D1671,$D1672,P$12:P1671),"")</f>
        <v/>
      </c>
      <c r="Q1672" s="106"/>
      <c r="R1672" s="247"/>
      <c r="S1672" s="247"/>
      <c r="T1672" s="247"/>
      <c r="U1672" s="248" t="str">
        <f>IF(AND(R1672&lt;&gt;"",S1672&lt;&gt;"",Q1672&lt;&gt;""),ROUND(MIN(IF(OR(Q1672="OZZ",Q1672="ZZ"),5000,17300),TRUNC(0.75*(SUMIF($D$12:$D1672,$D1672,R$12:R1672)+SUMIF($D$12:$D1672,$D1672,S$12:S1672)),2)) - SUMIF($D$12:$D1671,$D1672,U$12:U1671),2),"")</f>
        <v/>
      </c>
      <c r="V1672" s="248" t="str">
        <f>IF(AND(R1672&lt;&gt;"",S1672&lt;&gt;"",T1672&lt;&gt;"",Q1672&lt;&gt;"",AL1672&lt;&gt;""),IF(OR(Q1672="OZZ",Q1672="ZZ"),ROUND(0-SUMIF($D$12:$D1671,$D1672,V$12:V1671),2),IF(T1672=0,0,ROUND(MIN(MIN(17300,TRUNC(0.75*(SUMIF($D$12:$D$2012,$D1672,R$12:R$2012)+SUMIF($D$12:$D$2012,$D1672,S$12:S$2012)),2)+SUMIF($D$12:$D1672,$D1672,AL$12:AL1672))-SUMIF($D$12:$D1671,$D1672,V$12:V1671)-SUMIF($D$12:$D$2012,$D1672,U$12:U$2012),AL1672),2))),"")</f>
        <v/>
      </c>
      <c r="W1672" s="250" t="str">
        <f>IF(Q1672&lt;&gt;"",1000 - SUMIF($D$12:$D1671,$D1672,W$12:W1671),"")</f>
        <v/>
      </c>
      <c r="X1672" s="106"/>
      <c r="Y1672" s="247"/>
      <c r="Z1672" s="247"/>
      <c r="AA1672" s="247"/>
      <c r="AB1672" s="248" t="str">
        <f>IF(AND(Y1672&lt;&gt;"",Z1672&lt;&gt;"",X1672&lt;&gt;""),ROUND(MIN(IF(OR(X1672="OZZ",X1672="ZZ"),5000,17300),TRUNC(0.75*(SUMIF($D$12:$D1672,$D1672,Y$12:Y1672)+SUMIF($D$12:$D1672,$D1672,Z$12:Z1672)),2)) - SUMIF($D$12:$D1671,$D1672,AB$12:AB1671),2),"")</f>
        <v/>
      </c>
      <c r="AC1672" s="251" t="str">
        <f>IF(AND(Y1672&lt;&gt;"",Z1672&lt;&gt;"",AA1672&lt;&gt;"",X1672&lt;&gt;"",AP1672&lt;&gt;""),IF(OR(X1672="OZZ",X1672="ZZ"),ROUND(0-SUMIF($D$12:$D1671,$D1672,AC$12:AC1671),2),IF(AA1672=0,0,ROUND(MIN(MIN(17300,TRUNC(0.75*(SUMIF($D$12:$D$2012,$D1672,Y$12:Y$2012)+SUMIF($D$12:$D$2012,$D1672,Z$12:Z$2012)),2)+SUMIF($D$12:$D1672,$D1672,AP$12:AP1672))-SUMIF($D$12:$D1671,$D1672,AC$12:AC1671)-SUMIF($D$12:$D$2012,$D1672,AB$12:AB$2012),AP1672),2))),"")</f>
        <v/>
      </c>
      <c r="AD1672" s="250" t="str">
        <f>IF(X1672&lt;&gt;"",1000 - SUMIF($D$12:$D1671,$D1672,AD$12:AD1671),"")</f>
        <v/>
      </c>
      <c r="AE1672" s="252"/>
      <c r="AF1672" s="253"/>
      <c r="AG1672" s="254"/>
      <c r="AH1672" s="255" t="str">
        <f t="shared" si="548"/>
        <v/>
      </c>
      <c r="AI1672" s="256"/>
      <c r="AJ1672" s="253"/>
      <c r="AK1672" s="254"/>
      <c r="AL1672" s="255" t="str">
        <f t="shared" si="549"/>
        <v/>
      </c>
      <c r="AM1672" s="256"/>
      <c r="AN1672" s="253"/>
      <c r="AO1672" s="254"/>
      <c r="AP1672" s="255" t="str">
        <f t="shared" si="529"/>
        <v/>
      </c>
      <c r="AQ1672" s="68"/>
      <c r="AR1672" s="68"/>
      <c r="AS1672" s="115"/>
      <c r="AT1672" s="68"/>
      <c r="AU1672" s="113" t="str">
        <f>IF(D1672&lt;&gt; "", IF(COUNTIF($D$12:$D1672,$D1672)&gt;1,0,IF(SUM(N1672,U1672,AB1672)&gt;0,IF(AND(X1672="",OR(Q1672&lt;&gt;"",J1672&lt;&gt;"")),IF(Q1672&lt;&gt;"",Q1672,IF(J1672&lt;&gt;"",J1672,0)),IF(AND(Q1672&lt;&gt;"",J1672&lt;&gt;"",Q1672=J1672),Q1672,X1672)),0)),"")</f>
        <v/>
      </c>
      <c r="AV1672" s="113" t="str">
        <f>IF(D1672&lt;&gt;"",IF(COUNTIF($D$12:$D1672,$D1672)&gt;1,0,IF(SUM(O1672,V1672,AC1672)&gt;0,IF(AND(X1672="",OR(Q1672&lt;&gt;"",J1672&lt;&gt;"")),IF(Q1672&lt;&gt;"",Q1672,IF(J1672&lt;&gt;"",J1672,0)),IF(AND(Q1672&lt;&gt;"",J1672&lt;&gt;"",Q1672=J1672),Q1672,X1672)),0)),"")</f>
        <v/>
      </c>
      <c r="AW1672" s="113" t="str">
        <f>IF(D1672&lt;&gt;"",IF(COUNTIF($D$12:$D1672,$D1672)&gt;1,0,IF(SUM(P1672,W1672,AD1672)&gt;0,IF(AND(X1672="",OR(Q1672&lt;&gt;"",J1672&lt;&gt;"")),IF(Q1672&lt;&gt;"",Q1672,IF(J1672&lt;&gt;"",J1672,0)),IF(AND(Q1672&lt;&gt;"",J1672&lt;&gt;"",Q1672=J1672),Q1672,X1672)),0)),"")</f>
        <v/>
      </c>
      <c r="AX1672" s="68" t="str">
        <f t="shared" si="530"/>
        <v/>
      </c>
      <c r="AY1672" s="68" t="str">
        <f t="shared" si="531"/>
        <v/>
      </c>
      <c r="AZ1672" s="68" t="str">
        <f t="shared" si="532"/>
        <v/>
      </c>
      <c r="BA1672" s="68" t="str">
        <f t="shared" si="533"/>
        <v/>
      </c>
      <c r="BB1672" s="68" t="str">
        <f t="shared" si="534"/>
        <v/>
      </c>
      <c r="BC1672" s="68" t="str">
        <f t="shared" si="535"/>
        <v/>
      </c>
      <c r="BD1672" s="68" t="str">
        <f t="shared" si="536"/>
        <v/>
      </c>
      <c r="BE1672" s="62" t="str">
        <f t="shared" si="537"/>
        <v/>
      </c>
      <c r="BF1672" s="62" t="str">
        <f t="shared" si="538"/>
        <v/>
      </c>
      <c r="BG1672" s="62"/>
      <c r="BH1672" s="62" t="str">
        <f t="shared" si="539"/>
        <v/>
      </c>
      <c r="BI1672" s="62" t="str">
        <f t="shared" si="540"/>
        <v/>
      </c>
      <c r="BJ1672" s="114"/>
      <c r="BK1672" s="62" t="str">
        <f t="shared" si="541"/>
        <v/>
      </c>
      <c r="BL1672" s="62" t="str">
        <f t="shared" si="542"/>
        <v/>
      </c>
      <c r="BM1672" s="62" t="str">
        <f t="shared" si="543"/>
        <v/>
      </c>
      <c r="BN1672" s="62" t="str">
        <f t="shared" si="544"/>
        <v/>
      </c>
      <c r="BO1672" s="62" t="str">
        <f t="shared" si="545"/>
        <v/>
      </c>
      <c r="BP1672" s="62" t="str">
        <f t="shared" si="546"/>
        <v/>
      </c>
      <c r="BQ1672" s="96"/>
      <c r="BR1672" s="96"/>
      <c r="BS1672" s="96"/>
      <c r="BT1672" s="96"/>
      <c r="BU1672" s="96"/>
      <c r="BV1672" s="96"/>
      <c r="BW1672" s="96"/>
      <c r="BX1672" s="96"/>
      <c r="BY1672" s="96"/>
      <c r="BZ1672" s="96"/>
      <c r="CA1672" s="96"/>
      <c r="CB1672" s="96"/>
      <c r="CC1672" s="96"/>
      <c r="CD1672" s="96"/>
      <c r="CE1672" s="96"/>
      <c r="CF1672" s="96"/>
      <c r="CG1672" s="96"/>
      <c r="CH1672" s="96"/>
      <c r="CI1672" s="96"/>
      <c r="CJ1672" s="96"/>
      <c r="CK1672" s="96"/>
      <c r="CL1672" s="96"/>
      <c r="CM1672" s="96"/>
      <c r="CN1672" s="96"/>
      <c r="CO1672" s="96"/>
      <c r="CP1672" s="96"/>
      <c r="CQ1672" s="96"/>
      <c r="CR1672" s="96"/>
      <c r="CS1672" s="96"/>
    </row>
    <row r="1673" spans="1:97" ht="18.75" customHeight="1" x14ac:dyDescent="0.2">
      <c r="A1673" s="3">
        <f t="shared" si="547"/>
        <v>1661</v>
      </c>
      <c r="B1673" s="263"/>
      <c r="C1673" s="263"/>
      <c r="D1673" s="263"/>
      <c r="E1673" s="259"/>
      <c r="F1673" s="259"/>
      <c r="G1673" s="43"/>
      <c r="H1673" s="264"/>
      <c r="I1673" s="261"/>
      <c r="J1673" s="106"/>
      <c r="K1673" s="247"/>
      <c r="L1673" s="247"/>
      <c r="M1673" s="247"/>
      <c r="N1673" s="248" t="str">
        <f>IF(AND(K1673&lt;&gt;"",L1673&lt;&gt;"",J1673&lt;&gt;""),ROUND(MIN(IF(OR(J1673="OZZ",J1673="ZZ"),5000,17300),TRUNC(0.75*(SUMIF($D$12:$D1673,$D1673,K$12:K1673)+SUMIF($D$12:$D1673,$D1673,L$12:L1673)),2)) - SUMIF($D$12:$D1672,$D1673,N$12:N1672),2),"")</f>
        <v/>
      </c>
      <c r="O1673" s="249" t="str">
        <f>IF(AND(K1673&lt;&gt;"",L1673&lt;&gt;"",M1673&lt;&gt;"",J1673&lt;&gt;"",AH1673&lt;&gt;""),IF(OR(J1673="OZZ",J1673="ZZ"),ROUND(0-SUMIF($D$12:$D1672,$D1673,O$12:O1672),2),IF(M1673=0,0,ROUND(MIN(MIN(17300,TRUNC(0.75*(SUMIF($D$12:$D$2012,$D1673,K$12:K$2012)+SUMIF($D$12:$D$2012,$D1673,L$12:L$2012)),2)+SUMIF($D$12:$D1673,$D1673,AH$12:AH1673))-SUMIF($D$12:$D1672,$D1673,O$12:O1672)-SUMIF($D$12:$D$2012,$D1673,N$12:N$2012),AH1673),2))),"")</f>
        <v/>
      </c>
      <c r="P1673" s="250" t="str">
        <f>IF(J1673&lt;&gt;"",1000 - SUMIF($D$12:$D1672,$D1673,P$12:P1672),"")</f>
        <v/>
      </c>
      <c r="Q1673" s="106"/>
      <c r="R1673" s="247"/>
      <c r="S1673" s="247"/>
      <c r="T1673" s="247"/>
      <c r="U1673" s="248" t="str">
        <f>IF(AND(R1673&lt;&gt;"",S1673&lt;&gt;"",Q1673&lt;&gt;""),ROUND(MIN(IF(OR(Q1673="OZZ",Q1673="ZZ"),5000,17300),TRUNC(0.75*(SUMIF($D$12:$D1673,$D1673,R$12:R1673)+SUMIF($D$12:$D1673,$D1673,S$12:S1673)),2)) - SUMIF($D$12:$D1672,$D1673,U$12:U1672),2),"")</f>
        <v/>
      </c>
      <c r="V1673" s="248" t="str">
        <f>IF(AND(R1673&lt;&gt;"",S1673&lt;&gt;"",T1673&lt;&gt;"",Q1673&lt;&gt;"",AL1673&lt;&gt;""),IF(OR(Q1673="OZZ",Q1673="ZZ"),ROUND(0-SUMIF($D$12:$D1672,$D1673,V$12:V1672),2),IF(T1673=0,0,ROUND(MIN(MIN(17300,TRUNC(0.75*(SUMIF($D$12:$D$2012,$D1673,R$12:R$2012)+SUMIF($D$12:$D$2012,$D1673,S$12:S$2012)),2)+SUMIF($D$12:$D1673,$D1673,AL$12:AL1673))-SUMIF($D$12:$D1672,$D1673,V$12:V1672)-SUMIF($D$12:$D$2012,$D1673,U$12:U$2012),AL1673),2))),"")</f>
        <v/>
      </c>
      <c r="W1673" s="250" t="str">
        <f>IF(Q1673&lt;&gt;"",1000 - SUMIF($D$12:$D1672,$D1673,W$12:W1672),"")</f>
        <v/>
      </c>
      <c r="X1673" s="106"/>
      <c r="Y1673" s="247"/>
      <c r="Z1673" s="247"/>
      <c r="AA1673" s="247"/>
      <c r="AB1673" s="248" t="str">
        <f>IF(AND(Y1673&lt;&gt;"",Z1673&lt;&gt;"",X1673&lt;&gt;""),ROUND(MIN(IF(OR(X1673="OZZ",X1673="ZZ"),5000,17300),TRUNC(0.75*(SUMIF($D$12:$D1673,$D1673,Y$12:Y1673)+SUMIF($D$12:$D1673,$D1673,Z$12:Z1673)),2)) - SUMIF($D$12:$D1672,$D1673,AB$12:AB1672),2),"")</f>
        <v/>
      </c>
      <c r="AC1673" s="251" t="str">
        <f>IF(AND(Y1673&lt;&gt;"",Z1673&lt;&gt;"",AA1673&lt;&gt;"",X1673&lt;&gt;"",AP1673&lt;&gt;""),IF(OR(X1673="OZZ",X1673="ZZ"),ROUND(0-SUMIF($D$12:$D1672,$D1673,AC$12:AC1672),2),IF(AA1673=0,0,ROUND(MIN(MIN(17300,TRUNC(0.75*(SUMIF($D$12:$D$2012,$D1673,Y$12:Y$2012)+SUMIF($D$12:$D$2012,$D1673,Z$12:Z$2012)),2)+SUMIF($D$12:$D1673,$D1673,AP$12:AP1673))-SUMIF($D$12:$D1672,$D1673,AC$12:AC1672)-SUMIF($D$12:$D$2012,$D1673,AB$12:AB$2012),AP1673),2))),"")</f>
        <v/>
      </c>
      <c r="AD1673" s="250" t="str">
        <f>IF(X1673&lt;&gt;"",1000 - SUMIF($D$12:$D1672,$D1673,AD$12:AD1672),"")</f>
        <v/>
      </c>
      <c r="AE1673" s="252"/>
      <c r="AF1673" s="253"/>
      <c r="AG1673" s="254"/>
      <c r="AH1673" s="255" t="str">
        <f t="shared" si="548"/>
        <v/>
      </c>
      <c r="AI1673" s="256"/>
      <c r="AJ1673" s="253"/>
      <c r="AK1673" s="254"/>
      <c r="AL1673" s="255" t="str">
        <f t="shared" si="549"/>
        <v/>
      </c>
      <c r="AM1673" s="256"/>
      <c r="AN1673" s="253"/>
      <c r="AO1673" s="254"/>
      <c r="AP1673" s="255" t="str">
        <f t="shared" si="529"/>
        <v/>
      </c>
      <c r="AQ1673" s="68"/>
      <c r="AR1673" s="68"/>
      <c r="AS1673" s="115"/>
      <c r="AT1673" s="68"/>
      <c r="AU1673" s="113" t="str">
        <f>IF(D1673&lt;&gt; "", IF(COUNTIF($D$12:$D1673,$D1673)&gt;1,0,IF(SUM(N1673,U1673,AB1673)&gt;0,IF(AND(X1673="",OR(Q1673&lt;&gt;"",J1673&lt;&gt;"")),IF(Q1673&lt;&gt;"",Q1673,IF(J1673&lt;&gt;"",J1673,0)),IF(AND(Q1673&lt;&gt;"",J1673&lt;&gt;"",Q1673=J1673),Q1673,X1673)),0)),"")</f>
        <v/>
      </c>
      <c r="AV1673" s="113" t="str">
        <f>IF(D1673&lt;&gt;"",IF(COUNTIF($D$12:$D1673,$D1673)&gt;1,0,IF(SUM(O1673,V1673,AC1673)&gt;0,IF(AND(X1673="",OR(Q1673&lt;&gt;"",J1673&lt;&gt;"")),IF(Q1673&lt;&gt;"",Q1673,IF(J1673&lt;&gt;"",J1673,0)),IF(AND(Q1673&lt;&gt;"",J1673&lt;&gt;"",Q1673=J1673),Q1673,X1673)),0)),"")</f>
        <v/>
      </c>
      <c r="AW1673" s="113" t="str">
        <f>IF(D1673&lt;&gt;"",IF(COUNTIF($D$12:$D1673,$D1673)&gt;1,0,IF(SUM(P1673,W1673,AD1673)&gt;0,IF(AND(X1673="",OR(Q1673&lt;&gt;"",J1673&lt;&gt;"")),IF(Q1673&lt;&gt;"",Q1673,IF(J1673&lt;&gt;"",J1673,0)),IF(AND(Q1673&lt;&gt;"",J1673&lt;&gt;"",Q1673=J1673),Q1673,X1673)),0)),"")</f>
        <v/>
      </c>
      <c r="AX1673" s="68" t="str">
        <f t="shared" si="530"/>
        <v/>
      </c>
      <c r="AY1673" s="68" t="str">
        <f t="shared" si="531"/>
        <v/>
      </c>
      <c r="AZ1673" s="68" t="str">
        <f t="shared" si="532"/>
        <v/>
      </c>
      <c r="BA1673" s="68" t="str">
        <f t="shared" si="533"/>
        <v/>
      </c>
      <c r="BB1673" s="68" t="str">
        <f t="shared" si="534"/>
        <v/>
      </c>
      <c r="BC1673" s="68" t="str">
        <f t="shared" si="535"/>
        <v/>
      </c>
      <c r="BD1673" s="68" t="str">
        <f t="shared" si="536"/>
        <v/>
      </c>
      <c r="BE1673" s="62" t="str">
        <f t="shared" si="537"/>
        <v/>
      </c>
      <c r="BF1673" s="62" t="str">
        <f t="shared" si="538"/>
        <v/>
      </c>
      <c r="BG1673" s="62"/>
      <c r="BH1673" s="62" t="str">
        <f t="shared" si="539"/>
        <v/>
      </c>
      <c r="BI1673" s="62" t="str">
        <f t="shared" si="540"/>
        <v/>
      </c>
      <c r="BJ1673" s="114"/>
      <c r="BK1673" s="62" t="str">
        <f t="shared" si="541"/>
        <v/>
      </c>
      <c r="BL1673" s="62" t="str">
        <f t="shared" si="542"/>
        <v/>
      </c>
      <c r="BM1673" s="62" t="str">
        <f t="shared" si="543"/>
        <v/>
      </c>
      <c r="BN1673" s="62" t="str">
        <f t="shared" si="544"/>
        <v/>
      </c>
      <c r="BO1673" s="62" t="str">
        <f t="shared" si="545"/>
        <v/>
      </c>
      <c r="BP1673" s="62" t="str">
        <f t="shared" si="546"/>
        <v/>
      </c>
      <c r="BQ1673" s="96"/>
      <c r="BR1673" s="96"/>
      <c r="BS1673" s="96"/>
      <c r="BT1673" s="96"/>
      <c r="BU1673" s="96"/>
      <c r="BV1673" s="96"/>
      <c r="BW1673" s="96"/>
      <c r="BX1673" s="96"/>
      <c r="BY1673" s="96"/>
      <c r="BZ1673" s="96"/>
      <c r="CA1673" s="96"/>
      <c r="CB1673" s="96"/>
      <c r="CC1673" s="96"/>
      <c r="CD1673" s="96"/>
      <c r="CE1673" s="96"/>
      <c r="CF1673" s="96"/>
      <c r="CG1673" s="96"/>
      <c r="CH1673" s="96"/>
      <c r="CI1673" s="96"/>
      <c r="CJ1673" s="96"/>
      <c r="CK1673" s="96"/>
      <c r="CL1673" s="96"/>
      <c r="CM1673" s="96"/>
      <c r="CN1673" s="96"/>
      <c r="CO1673" s="96"/>
      <c r="CP1673" s="96"/>
      <c r="CQ1673" s="96"/>
      <c r="CR1673" s="96"/>
      <c r="CS1673" s="96"/>
    </row>
    <row r="1674" spans="1:97" ht="18.75" customHeight="1" x14ac:dyDescent="0.2">
      <c r="A1674" s="3">
        <f t="shared" si="547"/>
        <v>1662</v>
      </c>
      <c r="B1674" s="263"/>
      <c r="C1674" s="263"/>
      <c r="D1674" s="263"/>
      <c r="E1674" s="259"/>
      <c r="F1674" s="259"/>
      <c r="G1674" s="43"/>
      <c r="H1674" s="264"/>
      <c r="I1674" s="261"/>
      <c r="J1674" s="106"/>
      <c r="K1674" s="247"/>
      <c r="L1674" s="247"/>
      <c r="M1674" s="247"/>
      <c r="N1674" s="248" t="str">
        <f>IF(AND(K1674&lt;&gt;"",L1674&lt;&gt;"",J1674&lt;&gt;""),ROUND(MIN(IF(OR(J1674="OZZ",J1674="ZZ"),5000,17300),TRUNC(0.75*(SUMIF($D$12:$D1674,$D1674,K$12:K1674)+SUMIF($D$12:$D1674,$D1674,L$12:L1674)),2)) - SUMIF($D$12:$D1673,$D1674,N$12:N1673),2),"")</f>
        <v/>
      </c>
      <c r="O1674" s="249" t="str">
        <f>IF(AND(K1674&lt;&gt;"",L1674&lt;&gt;"",M1674&lt;&gt;"",J1674&lt;&gt;"",AH1674&lt;&gt;""),IF(OR(J1674="OZZ",J1674="ZZ"),ROUND(0-SUMIF($D$12:$D1673,$D1674,O$12:O1673),2),IF(M1674=0,0,ROUND(MIN(MIN(17300,TRUNC(0.75*(SUMIF($D$12:$D$2012,$D1674,K$12:K$2012)+SUMIF($D$12:$D$2012,$D1674,L$12:L$2012)),2)+SUMIF($D$12:$D1674,$D1674,AH$12:AH1674))-SUMIF($D$12:$D1673,$D1674,O$12:O1673)-SUMIF($D$12:$D$2012,$D1674,N$12:N$2012),AH1674),2))),"")</f>
        <v/>
      </c>
      <c r="P1674" s="250" t="str">
        <f>IF(J1674&lt;&gt;"",1000 - SUMIF($D$12:$D1673,$D1674,P$12:P1673),"")</f>
        <v/>
      </c>
      <c r="Q1674" s="106"/>
      <c r="R1674" s="247"/>
      <c r="S1674" s="247"/>
      <c r="T1674" s="247"/>
      <c r="U1674" s="248" t="str">
        <f>IF(AND(R1674&lt;&gt;"",S1674&lt;&gt;"",Q1674&lt;&gt;""),ROUND(MIN(IF(OR(Q1674="OZZ",Q1674="ZZ"),5000,17300),TRUNC(0.75*(SUMIF($D$12:$D1674,$D1674,R$12:R1674)+SUMIF($D$12:$D1674,$D1674,S$12:S1674)),2)) - SUMIF($D$12:$D1673,$D1674,U$12:U1673),2),"")</f>
        <v/>
      </c>
      <c r="V1674" s="248" t="str">
        <f>IF(AND(R1674&lt;&gt;"",S1674&lt;&gt;"",T1674&lt;&gt;"",Q1674&lt;&gt;"",AL1674&lt;&gt;""),IF(OR(Q1674="OZZ",Q1674="ZZ"),ROUND(0-SUMIF($D$12:$D1673,$D1674,V$12:V1673),2),IF(T1674=0,0,ROUND(MIN(MIN(17300,TRUNC(0.75*(SUMIF($D$12:$D$2012,$D1674,R$12:R$2012)+SUMIF($D$12:$D$2012,$D1674,S$12:S$2012)),2)+SUMIF($D$12:$D1674,$D1674,AL$12:AL1674))-SUMIF($D$12:$D1673,$D1674,V$12:V1673)-SUMIF($D$12:$D$2012,$D1674,U$12:U$2012),AL1674),2))),"")</f>
        <v/>
      </c>
      <c r="W1674" s="250" t="str">
        <f>IF(Q1674&lt;&gt;"",1000 - SUMIF($D$12:$D1673,$D1674,W$12:W1673),"")</f>
        <v/>
      </c>
      <c r="X1674" s="106"/>
      <c r="Y1674" s="247"/>
      <c r="Z1674" s="247"/>
      <c r="AA1674" s="247"/>
      <c r="AB1674" s="248" t="str">
        <f>IF(AND(Y1674&lt;&gt;"",Z1674&lt;&gt;"",X1674&lt;&gt;""),ROUND(MIN(IF(OR(X1674="OZZ",X1674="ZZ"),5000,17300),TRUNC(0.75*(SUMIF($D$12:$D1674,$D1674,Y$12:Y1674)+SUMIF($D$12:$D1674,$D1674,Z$12:Z1674)),2)) - SUMIF($D$12:$D1673,$D1674,AB$12:AB1673),2),"")</f>
        <v/>
      </c>
      <c r="AC1674" s="251" t="str">
        <f>IF(AND(Y1674&lt;&gt;"",Z1674&lt;&gt;"",AA1674&lt;&gt;"",X1674&lt;&gt;"",AP1674&lt;&gt;""),IF(OR(X1674="OZZ",X1674="ZZ"),ROUND(0-SUMIF($D$12:$D1673,$D1674,AC$12:AC1673),2),IF(AA1674=0,0,ROUND(MIN(MIN(17300,TRUNC(0.75*(SUMIF($D$12:$D$2012,$D1674,Y$12:Y$2012)+SUMIF($D$12:$D$2012,$D1674,Z$12:Z$2012)),2)+SUMIF($D$12:$D1674,$D1674,AP$12:AP1674))-SUMIF($D$12:$D1673,$D1674,AC$12:AC1673)-SUMIF($D$12:$D$2012,$D1674,AB$12:AB$2012),AP1674),2))),"")</f>
        <v/>
      </c>
      <c r="AD1674" s="250" t="str">
        <f>IF(X1674&lt;&gt;"",1000 - SUMIF($D$12:$D1673,$D1674,AD$12:AD1673),"")</f>
        <v/>
      </c>
      <c r="AE1674" s="252"/>
      <c r="AF1674" s="253"/>
      <c r="AG1674" s="254"/>
      <c r="AH1674" s="255" t="str">
        <f t="shared" si="548"/>
        <v/>
      </c>
      <c r="AI1674" s="256"/>
      <c r="AJ1674" s="253"/>
      <c r="AK1674" s="254"/>
      <c r="AL1674" s="255" t="str">
        <f t="shared" si="549"/>
        <v/>
      </c>
      <c r="AM1674" s="256"/>
      <c r="AN1674" s="253"/>
      <c r="AO1674" s="254"/>
      <c r="AP1674" s="255" t="str">
        <f t="shared" si="529"/>
        <v/>
      </c>
      <c r="AQ1674" s="68"/>
      <c r="AR1674" s="68"/>
      <c r="AS1674" s="115"/>
      <c r="AT1674" s="68"/>
      <c r="AU1674" s="113" t="str">
        <f>IF(D1674&lt;&gt; "", IF(COUNTIF($D$12:$D1674,$D1674)&gt;1,0,IF(SUM(N1674,U1674,AB1674)&gt;0,IF(AND(X1674="",OR(Q1674&lt;&gt;"",J1674&lt;&gt;"")),IF(Q1674&lt;&gt;"",Q1674,IF(J1674&lt;&gt;"",J1674,0)),IF(AND(Q1674&lt;&gt;"",J1674&lt;&gt;"",Q1674=J1674),Q1674,X1674)),0)),"")</f>
        <v/>
      </c>
      <c r="AV1674" s="113" t="str">
        <f>IF(D1674&lt;&gt;"",IF(COUNTIF($D$12:$D1674,$D1674)&gt;1,0,IF(SUM(O1674,V1674,AC1674)&gt;0,IF(AND(X1674="",OR(Q1674&lt;&gt;"",J1674&lt;&gt;"")),IF(Q1674&lt;&gt;"",Q1674,IF(J1674&lt;&gt;"",J1674,0)),IF(AND(Q1674&lt;&gt;"",J1674&lt;&gt;"",Q1674=J1674),Q1674,X1674)),0)),"")</f>
        <v/>
      </c>
      <c r="AW1674" s="113" t="str">
        <f>IF(D1674&lt;&gt;"",IF(COUNTIF($D$12:$D1674,$D1674)&gt;1,0,IF(SUM(P1674,W1674,AD1674)&gt;0,IF(AND(X1674="",OR(Q1674&lt;&gt;"",J1674&lt;&gt;"")),IF(Q1674&lt;&gt;"",Q1674,IF(J1674&lt;&gt;"",J1674,0)),IF(AND(Q1674&lt;&gt;"",J1674&lt;&gt;"",Q1674=J1674),Q1674,X1674)),0)),"")</f>
        <v/>
      </c>
      <c r="AX1674" s="68" t="str">
        <f t="shared" si="530"/>
        <v/>
      </c>
      <c r="AY1674" s="68" t="str">
        <f t="shared" si="531"/>
        <v/>
      </c>
      <c r="AZ1674" s="68" t="str">
        <f t="shared" si="532"/>
        <v/>
      </c>
      <c r="BA1674" s="68" t="str">
        <f t="shared" si="533"/>
        <v/>
      </c>
      <c r="BB1674" s="68" t="str">
        <f t="shared" si="534"/>
        <v/>
      </c>
      <c r="BC1674" s="68" t="str">
        <f t="shared" si="535"/>
        <v/>
      </c>
      <c r="BD1674" s="68" t="str">
        <f t="shared" si="536"/>
        <v/>
      </c>
      <c r="BE1674" s="62" t="str">
        <f t="shared" si="537"/>
        <v/>
      </c>
      <c r="BF1674" s="62" t="str">
        <f t="shared" si="538"/>
        <v/>
      </c>
      <c r="BG1674" s="62"/>
      <c r="BH1674" s="62" t="str">
        <f t="shared" si="539"/>
        <v/>
      </c>
      <c r="BI1674" s="62" t="str">
        <f t="shared" si="540"/>
        <v/>
      </c>
      <c r="BJ1674" s="114"/>
      <c r="BK1674" s="62" t="str">
        <f t="shared" si="541"/>
        <v/>
      </c>
      <c r="BL1674" s="62" t="str">
        <f t="shared" si="542"/>
        <v/>
      </c>
      <c r="BM1674" s="62" t="str">
        <f t="shared" si="543"/>
        <v/>
      </c>
      <c r="BN1674" s="62" t="str">
        <f t="shared" si="544"/>
        <v/>
      </c>
      <c r="BO1674" s="62" t="str">
        <f t="shared" si="545"/>
        <v/>
      </c>
      <c r="BP1674" s="62" t="str">
        <f t="shared" si="546"/>
        <v/>
      </c>
      <c r="BQ1674" s="96"/>
      <c r="BR1674" s="96"/>
      <c r="BS1674" s="96"/>
      <c r="BT1674" s="96"/>
      <c r="BU1674" s="96"/>
      <c r="BV1674" s="96"/>
      <c r="BW1674" s="96"/>
      <c r="BX1674" s="96"/>
      <c r="BY1674" s="96"/>
      <c r="BZ1674" s="96"/>
      <c r="CA1674" s="96"/>
      <c r="CB1674" s="96"/>
      <c r="CC1674" s="96"/>
      <c r="CD1674" s="96"/>
      <c r="CE1674" s="96"/>
      <c r="CF1674" s="96"/>
      <c r="CG1674" s="96"/>
      <c r="CH1674" s="96"/>
      <c r="CI1674" s="96"/>
      <c r="CJ1674" s="96"/>
      <c r="CK1674" s="96"/>
      <c r="CL1674" s="96"/>
      <c r="CM1674" s="96"/>
      <c r="CN1674" s="96"/>
      <c r="CO1674" s="96"/>
      <c r="CP1674" s="96"/>
      <c r="CQ1674" s="96"/>
      <c r="CR1674" s="96"/>
      <c r="CS1674" s="96"/>
    </row>
    <row r="1675" spans="1:97" ht="18.75" customHeight="1" x14ac:dyDescent="0.2">
      <c r="A1675" s="3">
        <f t="shared" si="547"/>
        <v>1663</v>
      </c>
      <c r="B1675" s="263"/>
      <c r="C1675" s="263"/>
      <c r="D1675" s="263"/>
      <c r="E1675" s="259"/>
      <c r="F1675" s="259"/>
      <c r="G1675" s="43"/>
      <c r="H1675" s="264"/>
      <c r="I1675" s="261"/>
      <c r="J1675" s="106"/>
      <c r="K1675" s="247"/>
      <c r="L1675" s="247"/>
      <c r="M1675" s="247"/>
      <c r="N1675" s="248" t="str">
        <f>IF(AND(K1675&lt;&gt;"",L1675&lt;&gt;"",J1675&lt;&gt;""),ROUND(MIN(IF(OR(J1675="OZZ",J1675="ZZ"),5000,17300),TRUNC(0.75*(SUMIF($D$12:$D1675,$D1675,K$12:K1675)+SUMIF($D$12:$D1675,$D1675,L$12:L1675)),2)) - SUMIF($D$12:$D1674,$D1675,N$12:N1674),2),"")</f>
        <v/>
      </c>
      <c r="O1675" s="249" t="str">
        <f>IF(AND(K1675&lt;&gt;"",L1675&lt;&gt;"",M1675&lt;&gt;"",J1675&lt;&gt;"",AH1675&lt;&gt;""),IF(OR(J1675="OZZ",J1675="ZZ"),ROUND(0-SUMIF($D$12:$D1674,$D1675,O$12:O1674),2),IF(M1675=0,0,ROUND(MIN(MIN(17300,TRUNC(0.75*(SUMIF($D$12:$D$2012,$D1675,K$12:K$2012)+SUMIF($D$12:$D$2012,$D1675,L$12:L$2012)),2)+SUMIF($D$12:$D1675,$D1675,AH$12:AH1675))-SUMIF($D$12:$D1674,$D1675,O$12:O1674)-SUMIF($D$12:$D$2012,$D1675,N$12:N$2012),AH1675),2))),"")</f>
        <v/>
      </c>
      <c r="P1675" s="250" t="str">
        <f>IF(J1675&lt;&gt;"",1000 - SUMIF($D$12:$D1674,$D1675,P$12:P1674),"")</f>
        <v/>
      </c>
      <c r="Q1675" s="106"/>
      <c r="R1675" s="247"/>
      <c r="S1675" s="247"/>
      <c r="T1675" s="247"/>
      <c r="U1675" s="248" t="str">
        <f>IF(AND(R1675&lt;&gt;"",S1675&lt;&gt;"",Q1675&lt;&gt;""),ROUND(MIN(IF(OR(Q1675="OZZ",Q1675="ZZ"),5000,17300),TRUNC(0.75*(SUMIF($D$12:$D1675,$D1675,R$12:R1675)+SUMIF($D$12:$D1675,$D1675,S$12:S1675)),2)) - SUMIF($D$12:$D1674,$D1675,U$12:U1674),2),"")</f>
        <v/>
      </c>
      <c r="V1675" s="248" t="str">
        <f>IF(AND(R1675&lt;&gt;"",S1675&lt;&gt;"",T1675&lt;&gt;"",Q1675&lt;&gt;"",AL1675&lt;&gt;""),IF(OR(Q1675="OZZ",Q1675="ZZ"),ROUND(0-SUMIF($D$12:$D1674,$D1675,V$12:V1674),2),IF(T1675=0,0,ROUND(MIN(MIN(17300,TRUNC(0.75*(SUMIF($D$12:$D$2012,$D1675,R$12:R$2012)+SUMIF($D$12:$D$2012,$D1675,S$12:S$2012)),2)+SUMIF($D$12:$D1675,$D1675,AL$12:AL1675))-SUMIF($D$12:$D1674,$D1675,V$12:V1674)-SUMIF($D$12:$D$2012,$D1675,U$12:U$2012),AL1675),2))),"")</f>
        <v/>
      </c>
      <c r="W1675" s="250" t="str">
        <f>IF(Q1675&lt;&gt;"",1000 - SUMIF($D$12:$D1674,$D1675,W$12:W1674),"")</f>
        <v/>
      </c>
      <c r="X1675" s="106"/>
      <c r="Y1675" s="247"/>
      <c r="Z1675" s="247"/>
      <c r="AA1675" s="247"/>
      <c r="AB1675" s="248" t="str">
        <f>IF(AND(Y1675&lt;&gt;"",Z1675&lt;&gt;"",X1675&lt;&gt;""),ROUND(MIN(IF(OR(X1675="OZZ",X1675="ZZ"),5000,17300),TRUNC(0.75*(SUMIF($D$12:$D1675,$D1675,Y$12:Y1675)+SUMIF($D$12:$D1675,$D1675,Z$12:Z1675)),2)) - SUMIF($D$12:$D1674,$D1675,AB$12:AB1674),2),"")</f>
        <v/>
      </c>
      <c r="AC1675" s="251" t="str">
        <f>IF(AND(Y1675&lt;&gt;"",Z1675&lt;&gt;"",AA1675&lt;&gt;"",X1675&lt;&gt;"",AP1675&lt;&gt;""),IF(OR(X1675="OZZ",X1675="ZZ"),ROUND(0-SUMIF($D$12:$D1674,$D1675,AC$12:AC1674),2),IF(AA1675=0,0,ROUND(MIN(MIN(17300,TRUNC(0.75*(SUMIF($D$12:$D$2012,$D1675,Y$12:Y$2012)+SUMIF($D$12:$D$2012,$D1675,Z$12:Z$2012)),2)+SUMIF($D$12:$D1675,$D1675,AP$12:AP1675))-SUMIF($D$12:$D1674,$D1675,AC$12:AC1674)-SUMIF($D$12:$D$2012,$D1675,AB$12:AB$2012),AP1675),2))),"")</f>
        <v/>
      </c>
      <c r="AD1675" s="250" t="str">
        <f>IF(X1675&lt;&gt;"",1000 - SUMIF($D$12:$D1674,$D1675,AD$12:AD1674),"")</f>
        <v/>
      </c>
      <c r="AE1675" s="252"/>
      <c r="AF1675" s="253"/>
      <c r="AG1675" s="254"/>
      <c r="AH1675" s="255" t="str">
        <f t="shared" si="548"/>
        <v/>
      </c>
      <c r="AI1675" s="256"/>
      <c r="AJ1675" s="253"/>
      <c r="AK1675" s="254"/>
      <c r="AL1675" s="255" t="str">
        <f t="shared" si="549"/>
        <v/>
      </c>
      <c r="AM1675" s="256"/>
      <c r="AN1675" s="253"/>
      <c r="AO1675" s="254"/>
      <c r="AP1675" s="255" t="str">
        <f t="shared" si="529"/>
        <v/>
      </c>
      <c r="AQ1675" s="68"/>
      <c r="AR1675" s="68"/>
      <c r="AS1675" s="115"/>
      <c r="AT1675" s="68"/>
      <c r="AU1675" s="113" t="str">
        <f>IF(D1675&lt;&gt; "", IF(COUNTIF($D$12:$D1675,$D1675)&gt;1,0,IF(SUM(N1675,U1675,AB1675)&gt;0,IF(AND(X1675="",OR(Q1675&lt;&gt;"",J1675&lt;&gt;"")),IF(Q1675&lt;&gt;"",Q1675,IF(J1675&lt;&gt;"",J1675,0)),IF(AND(Q1675&lt;&gt;"",J1675&lt;&gt;"",Q1675=J1675),Q1675,X1675)),0)),"")</f>
        <v/>
      </c>
      <c r="AV1675" s="113" t="str">
        <f>IF(D1675&lt;&gt;"",IF(COUNTIF($D$12:$D1675,$D1675)&gt;1,0,IF(SUM(O1675,V1675,AC1675)&gt;0,IF(AND(X1675="",OR(Q1675&lt;&gt;"",J1675&lt;&gt;"")),IF(Q1675&lt;&gt;"",Q1675,IF(J1675&lt;&gt;"",J1675,0)),IF(AND(Q1675&lt;&gt;"",J1675&lt;&gt;"",Q1675=J1675),Q1675,X1675)),0)),"")</f>
        <v/>
      </c>
      <c r="AW1675" s="113" t="str">
        <f>IF(D1675&lt;&gt;"",IF(COUNTIF($D$12:$D1675,$D1675)&gt;1,0,IF(SUM(P1675,W1675,AD1675)&gt;0,IF(AND(X1675="",OR(Q1675&lt;&gt;"",J1675&lt;&gt;"")),IF(Q1675&lt;&gt;"",Q1675,IF(J1675&lt;&gt;"",J1675,0)),IF(AND(Q1675&lt;&gt;"",J1675&lt;&gt;"",Q1675=J1675),Q1675,X1675)),0)),"")</f>
        <v/>
      </c>
      <c r="AX1675" s="68" t="str">
        <f t="shared" si="530"/>
        <v/>
      </c>
      <c r="AY1675" s="68" t="str">
        <f t="shared" si="531"/>
        <v/>
      </c>
      <c r="AZ1675" s="68" t="str">
        <f t="shared" si="532"/>
        <v/>
      </c>
      <c r="BA1675" s="68" t="str">
        <f t="shared" si="533"/>
        <v/>
      </c>
      <c r="BB1675" s="68" t="str">
        <f t="shared" si="534"/>
        <v/>
      </c>
      <c r="BC1675" s="68" t="str">
        <f t="shared" si="535"/>
        <v/>
      </c>
      <c r="BD1675" s="68" t="str">
        <f t="shared" si="536"/>
        <v/>
      </c>
      <c r="BE1675" s="62" t="str">
        <f t="shared" si="537"/>
        <v/>
      </c>
      <c r="BF1675" s="62" t="str">
        <f t="shared" si="538"/>
        <v/>
      </c>
      <c r="BG1675" s="62"/>
      <c r="BH1675" s="62" t="str">
        <f t="shared" si="539"/>
        <v/>
      </c>
      <c r="BI1675" s="62" t="str">
        <f t="shared" si="540"/>
        <v/>
      </c>
      <c r="BJ1675" s="114"/>
      <c r="BK1675" s="62" t="str">
        <f t="shared" si="541"/>
        <v/>
      </c>
      <c r="BL1675" s="62" t="str">
        <f t="shared" si="542"/>
        <v/>
      </c>
      <c r="BM1675" s="62" t="str">
        <f t="shared" si="543"/>
        <v/>
      </c>
      <c r="BN1675" s="62" t="str">
        <f t="shared" si="544"/>
        <v/>
      </c>
      <c r="BO1675" s="62" t="str">
        <f t="shared" si="545"/>
        <v/>
      </c>
      <c r="BP1675" s="62" t="str">
        <f t="shared" si="546"/>
        <v/>
      </c>
      <c r="BQ1675" s="96"/>
      <c r="BR1675" s="96"/>
      <c r="BS1675" s="96"/>
      <c r="BT1675" s="96"/>
      <c r="BU1675" s="96"/>
      <c r="BV1675" s="96"/>
      <c r="BW1675" s="96"/>
      <c r="BX1675" s="96"/>
      <c r="BY1675" s="96"/>
      <c r="BZ1675" s="96"/>
      <c r="CA1675" s="96"/>
      <c r="CB1675" s="96"/>
      <c r="CC1675" s="96"/>
      <c r="CD1675" s="96"/>
      <c r="CE1675" s="96"/>
      <c r="CF1675" s="96"/>
      <c r="CG1675" s="96"/>
      <c r="CH1675" s="96"/>
      <c r="CI1675" s="96"/>
      <c r="CJ1675" s="96"/>
      <c r="CK1675" s="96"/>
      <c r="CL1675" s="96"/>
      <c r="CM1675" s="96"/>
      <c r="CN1675" s="96"/>
      <c r="CO1675" s="96"/>
      <c r="CP1675" s="96"/>
      <c r="CQ1675" s="96"/>
      <c r="CR1675" s="96"/>
      <c r="CS1675" s="96"/>
    </row>
    <row r="1676" spans="1:97" ht="18.75" customHeight="1" x14ac:dyDescent="0.2">
      <c r="A1676" s="3">
        <f t="shared" si="547"/>
        <v>1664</v>
      </c>
      <c r="B1676" s="263"/>
      <c r="C1676" s="263"/>
      <c r="D1676" s="263"/>
      <c r="E1676" s="259"/>
      <c r="F1676" s="259"/>
      <c r="G1676" s="43"/>
      <c r="H1676" s="264"/>
      <c r="I1676" s="261"/>
      <c r="J1676" s="106"/>
      <c r="K1676" s="247"/>
      <c r="L1676" s="247"/>
      <c r="M1676" s="247"/>
      <c r="N1676" s="248" t="str">
        <f>IF(AND(K1676&lt;&gt;"",L1676&lt;&gt;"",J1676&lt;&gt;""),ROUND(MIN(IF(OR(J1676="OZZ",J1676="ZZ"),5000,17300),TRUNC(0.75*(SUMIF($D$12:$D1676,$D1676,K$12:K1676)+SUMIF($D$12:$D1676,$D1676,L$12:L1676)),2)) - SUMIF($D$12:$D1675,$D1676,N$12:N1675),2),"")</f>
        <v/>
      </c>
      <c r="O1676" s="249" t="str">
        <f>IF(AND(K1676&lt;&gt;"",L1676&lt;&gt;"",M1676&lt;&gt;"",J1676&lt;&gt;"",AH1676&lt;&gt;""),IF(OR(J1676="OZZ",J1676="ZZ"),ROUND(0-SUMIF($D$12:$D1675,$D1676,O$12:O1675),2),IF(M1676=0,0,ROUND(MIN(MIN(17300,TRUNC(0.75*(SUMIF($D$12:$D$2012,$D1676,K$12:K$2012)+SUMIF($D$12:$D$2012,$D1676,L$12:L$2012)),2)+SUMIF($D$12:$D1676,$D1676,AH$12:AH1676))-SUMIF($D$12:$D1675,$D1676,O$12:O1675)-SUMIF($D$12:$D$2012,$D1676,N$12:N$2012),AH1676),2))),"")</f>
        <v/>
      </c>
      <c r="P1676" s="250" t="str">
        <f>IF(J1676&lt;&gt;"",1000 - SUMIF($D$12:$D1675,$D1676,P$12:P1675),"")</f>
        <v/>
      </c>
      <c r="Q1676" s="106"/>
      <c r="R1676" s="247"/>
      <c r="S1676" s="247"/>
      <c r="T1676" s="247"/>
      <c r="U1676" s="248" t="str">
        <f>IF(AND(R1676&lt;&gt;"",S1676&lt;&gt;"",Q1676&lt;&gt;""),ROUND(MIN(IF(OR(Q1676="OZZ",Q1676="ZZ"),5000,17300),TRUNC(0.75*(SUMIF($D$12:$D1676,$D1676,R$12:R1676)+SUMIF($D$12:$D1676,$D1676,S$12:S1676)),2)) - SUMIF($D$12:$D1675,$D1676,U$12:U1675),2),"")</f>
        <v/>
      </c>
      <c r="V1676" s="248" t="str">
        <f>IF(AND(R1676&lt;&gt;"",S1676&lt;&gt;"",T1676&lt;&gt;"",Q1676&lt;&gt;"",AL1676&lt;&gt;""),IF(OR(Q1676="OZZ",Q1676="ZZ"),ROUND(0-SUMIF($D$12:$D1675,$D1676,V$12:V1675),2),IF(T1676=0,0,ROUND(MIN(MIN(17300,TRUNC(0.75*(SUMIF($D$12:$D$2012,$D1676,R$12:R$2012)+SUMIF($D$12:$D$2012,$D1676,S$12:S$2012)),2)+SUMIF($D$12:$D1676,$D1676,AL$12:AL1676))-SUMIF($D$12:$D1675,$D1676,V$12:V1675)-SUMIF($D$12:$D$2012,$D1676,U$12:U$2012),AL1676),2))),"")</f>
        <v/>
      </c>
      <c r="W1676" s="250" t="str">
        <f>IF(Q1676&lt;&gt;"",1000 - SUMIF($D$12:$D1675,$D1676,W$12:W1675),"")</f>
        <v/>
      </c>
      <c r="X1676" s="106"/>
      <c r="Y1676" s="247"/>
      <c r="Z1676" s="247"/>
      <c r="AA1676" s="247"/>
      <c r="AB1676" s="248" t="str">
        <f>IF(AND(Y1676&lt;&gt;"",Z1676&lt;&gt;"",X1676&lt;&gt;""),ROUND(MIN(IF(OR(X1676="OZZ",X1676="ZZ"),5000,17300),TRUNC(0.75*(SUMIF($D$12:$D1676,$D1676,Y$12:Y1676)+SUMIF($D$12:$D1676,$D1676,Z$12:Z1676)),2)) - SUMIF($D$12:$D1675,$D1676,AB$12:AB1675),2),"")</f>
        <v/>
      </c>
      <c r="AC1676" s="251" t="str">
        <f>IF(AND(Y1676&lt;&gt;"",Z1676&lt;&gt;"",AA1676&lt;&gt;"",X1676&lt;&gt;"",AP1676&lt;&gt;""),IF(OR(X1676="OZZ",X1676="ZZ"),ROUND(0-SUMIF($D$12:$D1675,$D1676,AC$12:AC1675),2),IF(AA1676=0,0,ROUND(MIN(MIN(17300,TRUNC(0.75*(SUMIF($D$12:$D$2012,$D1676,Y$12:Y$2012)+SUMIF($D$12:$D$2012,$D1676,Z$12:Z$2012)),2)+SUMIF($D$12:$D1676,$D1676,AP$12:AP1676))-SUMIF($D$12:$D1675,$D1676,AC$12:AC1675)-SUMIF($D$12:$D$2012,$D1676,AB$12:AB$2012),AP1676),2))),"")</f>
        <v/>
      </c>
      <c r="AD1676" s="250" t="str">
        <f>IF(X1676&lt;&gt;"",1000 - SUMIF($D$12:$D1675,$D1676,AD$12:AD1675),"")</f>
        <v/>
      </c>
      <c r="AE1676" s="252"/>
      <c r="AF1676" s="253"/>
      <c r="AG1676" s="254"/>
      <c r="AH1676" s="255" t="str">
        <f t="shared" si="548"/>
        <v/>
      </c>
      <c r="AI1676" s="256"/>
      <c r="AJ1676" s="253"/>
      <c r="AK1676" s="254"/>
      <c r="AL1676" s="255" t="str">
        <f t="shared" si="549"/>
        <v/>
      </c>
      <c r="AM1676" s="256"/>
      <c r="AN1676" s="253"/>
      <c r="AO1676" s="254"/>
      <c r="AP1676" s="255" t="str">
        <f t="shared" si="529"/>
        <v/>
      </c>
      <c r="AQ1676" s="68"/>
      <c r="AR1676" s="68"/>
      <c r="AS1676" s="115"/>
      <c r="AT1676" s="68"/>
      <c r="AU1676" s="113" t="str">
        <f>IF(D1676&lt;&gt; "", IF(COUNTIF($D$12:$D1676,$D1676)&gt;1,0,IF(SUM(N1676,U1676,AB1676)&gt;0,IF(AND(X1676="",OR(Q1676&lt;&gt;"",J1676&lt;&gt;"")),IF(Q1676&lt;&gt;"",Q1676,IF(J1676&lt;&gt;"",J1676,0)),IF(AND(Q1676&lt;&gt;"",J1676&lt;&gt;"",Q1676=J1676),Q1676,X1676)),0)),"")</f>
        <v/>
      </c>
      <c r="AV1676" s="113" t="str">
        <f>IF(D1676&lt;&gt;"",IF(COUNTIF($D$12:$D1676,$D1676)&gt;1,0,IF(SUM(O1676,V1676,AC1676)&gt;0,IF(AND(X1676="",OR(Q1676&lt;&gt;"",J1676&lt;&gt;"")),IF(Q1676&lt;&gt;"",Q1676,IF(J1676&lt;&gt;"",J1676,0)),IF(AND(Q1676&lt;&gt;"",J1676&lt;&gt;"",Q1676=J1676),Q1676,X1676)),0)),"")</f>
        <v/>
      </c>
      <c r="AW1676" s="113" t="str">
        <f>IF(D1676&lt;&gt;"",IF(COUNTIF($D$12:$D1676,$D1676)&gt;1,0,IF(SUM(P1676,W1676,AD1676)&gt;0,IF(AND(X1676="",OR(Q1676&lt;&gt;"",J1676&lt;&gt;"")),IF(Q1676&lt;&gt;"",Q1676,IF(J1676&lt;&gt;"",J1676,0)),IF(AND(Q1676&lt;&gt;"",J1676&lt;&gt;"",Q1676=J1676),Q1676,X1676)),0)),"")</f>
        <v/>
      </c>
      <c r="AX1676" s="68" t="str">
        <f t="shared" si="530"/>
        <v/>
      </c>
      <c r="AY1676" s="68" t="str">
        <f t="shared" si="531"/>
        <v/>
      </c>
      <c r="AZ1676" s="68" t="str">
        <f t="shared" si="532"/>
        <v/>
      </c>
      <c r="BA1676" s="68" t="str">
        <f t="shared" si="533"/>
        <v/>
      </c>
      <c r="BB1676" s="68" t="str">
        <f t="shared" si="534"/>
        <v/>
      </c>
      <c r="BC1676" s="68" t="str">
        <f t="shared" si="535"/>
        <v/>
      </c>
      <c r="BD1676" s="68" t="str">
        <f t="shared" si="536"/>
        <v/>
      </c>
      <c r="BE1676" s="62" t="str">
        <f t="shared" si="537"/>
        <v/>
      </c>
      <c r="BF1676" s="62" t="str">
        <f t="shared" si="538"/>
        <v/>
      </c>
      <c r="BG1676" s="62"/>
      <c r="BH1676" s="62" t="str">
        <f t="shared" si="539"/>
        <v/>
      </c>
      <c r="BI1676" s="62" t="str">
        <f t="shared" si="540"/>
        <v/>
      </c>
      <c r="BJ1676" s="114"/>
      <c r="BK1676" s="62" t="str">
        <f t="shared" si="541"/>
        <v/>
      </c>
      <c r="BL1676" s="62" t="str">
        <f t="shared" si="542"/>
        <v/>
      </c>
      <c r="BM1676" s="62" t="str">
        <f t="shared" si="543"/>
        <v/>
      </c>
      <c r="BN1676" s="62" t="str">
        <f t="shared" si="544"/>
        <v/>
      </c>
      <c r="BO1676" s="62" t="str">
        <f t="shared" si="545"/>
        <v/>
      </c>
      <c r="BP1676" s="62" t="str">
        <f t="shared" si="546"/>
        <v/>
      </c>
      <c r="BQ1676" s="96"/>
      <c r="BR1676" s="96"/>
      <c r="BS1676" s="96"/>
      <c r="BT1676" s="96"/>
      <c r="BU1676" s="96"/>
      <c r="BV1676" s="96"/>
      <c r="BW1676" s="96"/>
      <c r="BX1676" s="96"/>
      <c r="BY1676" s="96"/>
      <c r="BZ1676" s="96"/>
      <c r="CA1676" s="96"/>
      <c r="CB1676" s="96"/>
      <c r="CC1676" s="96"/>
      <c r="CD1676" s="96"/>
      <c r="CE1676" s="96"/>
      <c r="CF1676" s="96"/>
      <c r="CG1676" s="96"/>
      <c r="CH1676" s="96"/>
      <c r="CI1676" s="96"/>
      <c r="CJ1676" s="96"/>
      <c r="CK1676" s="96"/>
      <c r="CL1676" s="96"/>
      <c r="CM1676" s="96"/>
      <c r="CN1676" s="96"/>
      <c r="CO1676" s="96"/>
      <c r="CP1676" s="96"/>
      <c r="CQ1676" s="96"/>
      <c r="CR1676" s="96"/>
      <c r="CS1676" s="96"/>
    </row>
    <row r="1677" spans="1:97" ht="18.75" customHeight="1" x14ac:dyDescent="0.2">
      <c r="A1677" s="3">
        <f t="shared" si="547"/>
        <v>1665</v>
      </c>
      <c r="B1677" s="263"/>
      <c r="C1677" s="263"/>
      <c r="D1677" s="263"/>
      <c r="E1677" s="259"/>
      <c r="F1677" s="259"/>
      <c r="G1677" s="43"/>
      <c r="H1677" s="264"/>
      <c r="I1677" s="261"/>
      <c r="J1677" s="106"/>
      <c r="K1677" s="247"/>
      <c r="L1677" s="247"/>
      <c r="M1677" s="247"/>
      <c r="N1677" s="248" t="str">
        <f>IF(AND(K1677&lt;&gt;"",L1677&lt;&gt;"",J1677&lt;&gt;""),ROUND(MIN(IF(OR(J1677="OZZ",J1677="ZZ"),5000,17300),TRUNC(0.75*(SUMIF($D$12:$D1677,$D1677,K$12:K1677)+SUMIF($D$12:$D1677,$D1677,L$12:L1677)),2)) - SUMIF($D$12:$D1676,$D1677,N$12:N1676),2),"")</f>
        <v/>
      </c>
      <c r="O1677" s="249" t="str">
        <f>IF(AND(K1677&lt;&gt;"",L1677&lt;&gt;"",M1677&lt;&gt;"",J1677&lt;&gt;"",AH1677&lt;&gt;""),IF(OR(J1677="OZZ",J1677="ZZ"),ROUND(0-SUMIF($D$12:$D1676,$D1677,O$12:O1676),2),IF(M1677=0,0,ROUND(MIN(MIN(17300,TRUNC(0.75*(SUMIF($D$12:$D$2012,$D1677,K$12:K$2012)+SUMIF($D$12:$D$2012,$D1677,L$12:L$2012)),2)+SUMIF($D$12:$D1677,$D1677,AH$12:AH1677))-SUMIF($D$12:$D1676,$D1677,O$12:O1676)-SUMIF($D$12:$D$2012,$D1677,N$12:N$2012),AH1677),2))),"")</f>
        <v/>
      </c>
      <c r="P1677" s="250" t="str">
        <f>IF(J1677&lt;&gt;"",1000 - SUMIF($D$12:$D1676,$D1677,P$12:P1676),"")</f>
        <v/>
      </c>
      <c r="Q1677" s="106"/>
      <c r="R1677" s="247"/>
      <c r="S1677" s="247"/>
      <c r="T1677" s="247"/>
      <c r="U1677" s="248" t="str">
        <f>IF(AND(R1677&lt;&gt;"",S1677&lt;&gt;"",Q1677&lt;&gt;""),ROUND(MIN(IF(OR(Q1677="OZZ",Q1677="ZZ"),5000,17300),TRUNC(0.75*(SUMIF($D$12:$D1677,$D1677,R$12:R1677)+SUMIF($D$12:$D1677,$D1677,S$12:S1677)),2)) - SUMIF($D$12:$D1676,$D1677,U$12:U1676),2),"")</f>
        <v/>
      </c>
      <c r="V1677" s="248" t="str">
        <f>IF(AND(R1677&lt;&gt;"",S1677&lt;&gt;"",T1677&lt;&gt;"",Q1677&lt;&gt;"",AL1677&lt;&gt;""),IF(OR(Q1677="OZZ",Q1677="ZZ"),ROUND(0-SUMIF($D$12:$D1676,$D1677,V$12:V1676),2),IF(T1677=0,0,ROUND(MIN(MIN(17300,TRUNC(0.75*(SUMIF($D$12:$D$2012,$D1677,R$12:R$2012)+SUMIF($D$12:$D$2012,$D1677,S$12:S$2012)),2)+SUMIF($D$12:$D1677,$D1677,AL$12:AL1677))-SUMIF($D$12:$D1676,$D1677,V$12:V1676)-SUMIF($D$12:$D$2012,$D1677,U$12:U$2012),AL1677),2))),"")</f>
        <v/>
      </c>
      <c r="W1677" s="250" t="str">
        <f>IF(Q1677&lt;&gt;"",1000 - SUMIF($D$12:$D1676,$D1677,W$12:W1676),"")</f>
        <v/>
      </c>
      <c r="X1677" s="106"/>
      <c r="Y1677" s="247"/>
      <c r="Z1677" s="247"/>
      <c r="AA1677" s="247"/>
      <c r="AB1677" s="248" t="str">
        <f>IF(AND(Y1677&lt;&gt;"",Z1677&lt;&gt;"",X1677&lt;&gt;""),ROUND(MIN(IF(OR(X1677="OZZ",X1677="ZZ"),5000,17300),TRUNC(0.75*(SUMIF($D$12:$D1677,$D1677,Y$12:Y1677)+SUMIF($D$12:$D1677,$D1677,Z$12:Z1677)),2)) - SUMIF($D$12:$D1676,$D1677,AB$12:AB1676),2),"")</f>
        <v/>
      </c>
      <c r="AC1677" s="251" t="str">
        <f>IF(AND(Y1677&lt;&gt;"",Z1677&lt;&gt;"",AA1677&lt;&gt;"",X1677&lt;&gt;"",AP1677&lt;&gt;""),IF(OR(X1677="OZZ",X1677="ZZ"),ROUND(0-SUMIF($D$12:$D1676,$D1677,AC$12:AC1676),2),IF(AA1677=0,0,ROUND(MIN(MIN(17300,TRUNC(0.75*(SUMIF($D$12:$D$2012,$D1677,Y$12:Y$2012)+SUMIF($D$12:$D$2012,$D1677,Z$12:Z$2012)),2)+SUMIF($D$12:$D1677,$D1677,AP$12:AP1677))-SUMIF($D$12:$D1676,$D1677,AC$12:AC1676)-SUMIF($D$12:$D$2012,$D1677,AB$12:AB$2012),AP1677),2))),"")</f>
        <v/>
      </c>
      <c r="AD1677" s="250" t="str">
        <f>IF(X1677&lt;&gt;"",1000 - SUMIF($D$12:$D1676,$D1677,AD$12:AD1676),"")</f>
        <v/>
      </c>
      <c r="AE1677" s="252"/>
      <c r="AF1677" s="253"/>
      <c r="AG1677" s="254"/>
      <c r="AH1677" s="255" t="str">
        <f t="shared" si="548"/>
        <v/>
      </c>
      <c r="AI1677" s="256"/>
      <c r="AJ1677" s="253"/>
      <c r="AK1677" s="254"/>
      <c r="AL1677" s="255" t="str">
        <f t="shared" si="549"/>
        <v/>
      </c>
      <c r="AM1677" s="256"/>
      <c r="AN1677" s="253"/>
      <c r="AO1677" s="254"/>
      <c r="AP1677" s="255" t="str">
        <f t="shared" ref="AP1677:AP1740" si="550">IF(Y1677&lt;&gt;"",ROUND(AM1677,2)+ROUND(AN1677,2)+ROUND(AO1677,2),"")</f>
        <v/>
      </c>
      <c r="AQ1677" s="68"/>
      <c r="AR1677" s="68"/>
      <c r="AS1677" s="115"/>
      <c r="AT1677" s="68"/>
      <c r="AU1677" s="113" t="str">
        <f>IF(D1677&lt;&gt; "", IF(COUNTIF($D$12:$D1677,$D1677)&gt;1,0,IF(SUM(N1677,U1677,AB1677)&gt;0,IF(AND(X1677="",OR(Q1677&lt;&gt;"",J1677&lt;&gt;"")),IF(Q1677&lt;&gt;"",Q1677,IF(J1677&lt;&gt;"",J1677,0)),IF(AND(Q1677&lt;&gt;"",J1677&lt;&gt;"",Q1677=J1677),Q1677,X1677)),0)),"")</f>
        <v/>
      </c>
      <c r="AV1677" s="113" t="str">
        <f>IF(D1677&lt;&gt;"",IF(COUNTIF($D$12:$D1677,$D1677)&gt;1,0,IF(SUM(O1677,V1677,AC1677)&gt;0,IF(AND(X1677="",OR(Q1677&lt;&gt;"",J1677&lt;&gt;"")),IF(Q1677&lt;&gt;"",Q1677,IF(J1677&lt;&gt;"",J1677,0)),IF(AND(Q1677&lt;&gt;"",J1677&lt;&gt;"",Q1677=J1677),Q1677,X1677)),0)),"")</f>
        <v/>
      </c>
      <c r="AW1677" s="113" t="str">
        <f>IF(D1677&lt;&gt;"",IF(COUNTIF($D$12:$D1677,$D1677)&gt;1,0,IF(SUM(P1677,W1677,AD1677)&gt;0,IF(AND(X1677="",OR(Q1677&lt;&gt;"",J1677&lt;&gt;"")),IF(Q1677&lt;&gt;"",Q1677,IF(J1677&lt;&gt;"",J1677,0)),IF(AND(Q1677&lt;&gt;"",J1677&lt;&gt;"",Q1677=J1677),Q1677,X1677)),0)),"")</f>
        <v/>
      </c>
      <c r="AX1677" s="68" t="str">
        <f t="shared" ref="AX1677:AX1740" si="551">IF(D1677&lt;&gt;"",IF(J1677="OZP12",N1677,0),"")</f>
        <v/>
      </c>
      <c r="AY1677" s="68" t="str">
        <f t="shared" ref="AY1677:AY1740" si="552">IF(D1677&lt;&gt;"",IF(Q1677="OZP12",U1677,0),"")</f>
        <v/>
      </c>
      <c r="AZ1677" s="68" t="str">
        <f t="shared" ref="AZ1677:AZ1740" si="553">IF(D1677&lt;&gt;"",IF(X1677="OZP12",AB1677,0),"")</f>
        <v/>
      </c>
      <c r="BA1677" s="68" t="str">
        <f t="shared" ref="BA1677:BA1740" si="554">IF(D1677&lt;&gt;"",IF(J1677="TZP",N1677,0),"")</f>
        <v/>
      </c>
      <c r="BB1677" s="68" t="str">
        <f t="shared" ref="BB1677:BB1740" si="555">IF(D1677&lt;&gt;"",IF(Q1677="TZP",U1677,0),"")</f>
        <v/>
      </c>
      <c r="BC1677" s="68" t="str">
        <f t="shared" ref="BC1677:BC1740" si="556">IF(D1677&lt;&gt;"",IF(X1677="TZP",AB1677,0),"")</f>
        <v/>
      </c>
      <c r="BD1677" s="68" t="str">
        <f t="shared" ref="BD1677:BD1740" si="557">IF(D1677&lt;&gt;"",IF(J1677="OZZ",N1677,0),"")</f>
        <v/>
      </c>
      <c r="BE1677" s="62" t="str">
        <f t="shared" ref="BE1677:BE1740" si="558">IF(D1677&lt;&gt;"",IF(Q1677="OZZ",U1677,0),"")</f>
        <v/>
      </c>
      <c r="BF1677" s="62" t="str">
        <f t="shared" ref="BF1677:BF1740" si="559">IF(D1677&lt;&gt;"",IF(X1677="OZZ",AB1677,0),"")</f>
        <v/>
      </c>
      <c r="BG1677" s="62"/>
      <c r="BH1677" s="62" t="str">
        <f t="shared" ref="BH1677:BH1740" si="560">IF(D1677&lt;&gt;"",IF(ISERROR(FIND("/",D1677)), 0, 1),"")</f>
        <v/>
      </c>
      <c r="BI1677" s="62" t="str">
        <f t="shared" ref="BI1677:BI1740" si="561">IF(D1677&lt;&gt;"",IF(BH1677*1=0,D1677,CONCATENATE(MID(D1677,1,FIND("/",D1677,1)-1),MID(D1677,FIND("/",D1677,1)+1,LEN(D1677)))),"")</f>
        <v/>
      </c>
      <c r="BJ1677" s="114"/>
      <c r="BK1677" s="62" t="str">
        <f t="shared" ref="BK1677:BK1740" si="562">IF(D1677&lt;&gt;"",IF(J1677="OZP12",O1677,0),"")</f>
        <v/>
      </c>
      <c r="BL1677" s="62" t="str">
        <f t="shared" ref="BL1677:BL1740" si="563">IF(D1677&lt;&gt;"",IF(Q1677="OZP12",V1677,0),"")</f>
        <v/>
      </c>
      <c r="BM1677" s="62" t="str">
        <f t="shared" ref="BM1677:BM1740" si="564">IF(D1677&lt;&gt;"",IF(X1677="OZP12",AC1677,0),"")</f>
        <v/>
      </c>
      <c r="BN1677" s="62" t="str">
        <f t="shared" ref="BN1677:BN1740" si="565">IF(D1677&lt;&gt;"",IF(J1677="TZP",O1677,0),"")</f>
        <v/>
      </c>
      <c r="BO1677" s="62" t="str">
        <f t="shared" ref="BO1677:BO1740" si="566">IF(D1677&lt;&gt;"",IF(Q1677="TZP",V1677,0),"")</f>
        <v/>
      </c>
      <c r="BP1677" s="62" t="str">
        <f t="shared" ref="BP1677:BP1740" si="567">IF(D1677&lt;&gt;"",IF(X1677="TZP",AC1677,0),"")</f>
        <v/>
      </c>
      <c r="BQ1677" s="96"/>
      <c r="BR1677" s="96"/>
      <c r="BS1677" s="96"/>
      <c r="BT1677" s="96"/>
      <c r="BU1677" s="96"/>
      <c r="BV1677" s="96"/>
      <c r="BW1677" s="96"/>
      <c r="BX1677" s="96"/>
      <c r="BY1677" s="96"/>
      <c r="BZ1677" s="96"/>
      <c r="CA1677" s="96"/>
      <c r="CB1677" s="96"/>
      <c r="CC1677" s="96"/>
      <c r="CD1677" s="96"/>
      <c r="CE1677" s="96"/>
      <c r="CF1677" s="96"/>
      <c r="CG1677" s="96"/>
      <c r="CH1677" s="96"/>
      <c r="CI1677" s="96"/>
      <c r="CJ1677" s="96"/>
      <c r="CK1677" s="96"/>
      <c r="CL1677" s="96"/>
      <c r="CM1677" s="96"/>
      <c r="CN1677" s="96"/>
      <c r="CO1677" s="96"/>
      <c r="CP1677" s="96"/>
      <c r="CQ1677" s="96"/>
      <c r="CR1677" s="96"/>
      <c r="CS1677" s="96"/>
    </row>
    <row r="1678" spans="1:97" ht="18.75" customHeight="1" x14ac:dyDescent="0.2">
      <c r="A1678" s="3">
        <f t="shared" ref="A1678:A1741" si="568">A1677+1</f>
        <v>1666</v>
      </c>
      <c r="B1678" s="263"/>
      <c r="C1678" s="263"/>
      <c r="D1678" s="263"/>
      <c r="E1678" s="259"/>
      <c r="F1678" s="259"/>
      <c r="G1678" s="43"/>
      <c r="H1678" s="264"/>
      <c r="I1678" s="261"/>
      <c r="J1678" s="106"/>
      <c r="K1678" s="247"/>
      <c r="L1678" s="247"/>
      <c r="M1678" s="247"/>
      <c r="N1678" s="248" t="str">
        <f>IF(AND(K1678&lt;&gt;"",L1678&lt;&gt;"",J1678&lt;&gt;""),ROUND(MIN(IF(OR(J1678="OZZ",J1678="ZZ"),5000,17300),TRUNC(0.75*(SUMIF($D$12:$D1678,$D1678,K$12:K1678)+SUMIF($D$12:$D1678,$D1678,L$12:L1678)),2)) - SUMIF($D$12:$D1677,$D1678,N$12:N1677),2),"")</f>
        <v/>
      </c>
      <c r="O1678" s="249" t="str">
        <f>IF(AND(K1678&lt;&gt;"",L1678&lt;&gt;"",M1678&lt;&gt;"",J1678&lt;&gt;"",AH1678&lt;&gt;""),IF(OR(J1678="OZZ",J1678="ZZ"),ROUND(0-SUMIF($D$12:$D1677,$D1678,O$12:O1677),2),IF(M1678=0,0,ROUND(MIN(MIN(17300,TRUNC(0.75*(SUMIF($D$12:$D$2012,$D1678,K$12:K$2012)+SUMIF($D$12:$D$2012,$D1678,L$12:L$2012)),2)+SUMIF($D$12:$D1678,$D1678,AH$12:AH1678))-SUMIF($D$12:$D1677,$D1678,O$12:O1677)-SUMIF($D$12:$D$2012,$D1678,N$12:N$2012),AH1678),2))),"")</f>
        <v/>
      </c>
      <c r="P1678" s="250" t="str">
        <f>IF(J1678&lt;&gt;"",1000 - SUMIF($D$12:$D1677,$D1678,P$12:P1677),"")</f>
        <v/>
      </c>
      <c r="Q1678" s="106"/>
      <c r="R1678" s="247"/>
      <c r="S1678" s="247"/>
      <c r="T1678" s="247"/>
      <c r="U1678" s="248" t="str">
        <f>IF(AND(R1678&lt;&gt;"",S1678&lt;&gt;"",Q1678&lt;&gt;""),ROUND(MIN(IF(OR(Q1678="OZZ",Q1678="ZZ"),5000,17300),TRUNC(0.75*(SUMIF($D$12:$D1678,$D1678,R$12:R1678)+SUMIF($D$12:$D1678,$D1678,S$12:S1678)),2)) - SUMIF($D$12:$D1677,$D1678,U$12:U1677),2),"")</f>
        <v/>
      </c>
      <c r="V1678" s="248" t="str">
        <f>IF(AND(R1678&lt;&gt;"",S1678&lt;&gt;"",T1678&lt;&gt;"",Q1678&lt;&gt;"",AL1678&lt;&gt;""),IF(OR(Q1678="OZZ",Q1678="ZZ"),ROUND(0-SUMIF($D$12:$D1677,$D1678,V$12:V1677),2),IF(T1678=0,0,ROUND(MIN(MIN(17300,TRUNC(0.75*(SUMIF($D$12:$D$2012,$D1678,R$12:R$2012)+SUMIF($D$12:$D$2012,$D1678,S$12:S$2012)),2)+SUMIF($D$12:$D1678,$D1678,AL$12:AL1678))-SUMIF($D$12:$D1677,$D1678,V$12:V1677)-SUMIF($D$12:$D$2012,$D1678,U$12:U$2012),AL1678),2))),"")</f>
        <v/>
      </c>
      <c r="W1678" s="250" t="str">
        <f>IF(Q1678&lt;&gt;"",1000 - SUMIF($D$12:$D1677,$D1678,W$12:W1677),"")</f>
        <v/>
      </c>
      <c r="X1678" s="106"/>
      <c r="Y1678" s="247"/>
      <c r="Z1678" s="247"/>
      <c r="AA1678" s="247"/>
      <c r="AB1678" s="248" t="str">
        <f>IF(AND(Y1678&lt;&gt;"",Z1678&lt;&gt;"",X1678&lt;&gt;""),ROUND(MIN(IF(OR(X1678="OZZ",X1678="ZZ"),5000,17300),TRUNC(0.75*(SUMIF($D$12:$D1678,$D1678,Y$12:Y1678)+SUMIF($D$12:$D1678,$D1678,Z$12:Z1678)),2)) - SUMIF($D$12:$D1677,$D1678,AB$12:AB1677),2),"")</f>
        <v/>
      </c>
      <c r="AC1678" s="251" t="str">
        <f>IF(AND(Y1678&lt;&gt;"",Z1678&lt;&gt;"",AA1678&lt;&gt;"",X1678&lt;&gt;"",AP1678&lt;&gt;""),IF(OR(X1678="OZZ",X1678="ZZ"),ROUND(0-SUMIF($D$12:$D1677,$D1678,AC$12:AC1677),2),IF(AA1678=0,0,ROUND(MIN(MIN(17300,TRUNC(0.75*(SUMIF($D$12:$D$2012,$D1678,Y$12:Y$2012)+SUMIF($D$12:$D$2012,$D1678,Z$12:Z$2012)),2)+SUMIF($D$12:$D1678,$D1678,AP$12:AP1678))-SUMIF($D$12:$D1677,$D1678,AC$12:AC1677)-SUMIF($D$12:$D$2012,$D1678,AB$12:AB$2012),AP1678),2))),"")</f>
        <v/>
      </c>
      <c r="AD1678" s="250" t="str">
        <f>IF(X1678&lt;&gt;"",1000 - SUMIF($D$12:$D1677,$D1678,AD$12:AD1677),"")</f>
        <v/>
      </c>
      <c r="AE1678" s="252"/>
      <c r="AF1678" s="253"/>
      <c r="AG1678" s="254"/>
      <c r="AH1678" s="255" t="str">
        <f t="shared" si="548"/>
        <v/>
      </c>
      <c r="AI1678" s="256"/>
      <c r="AJ1678" s="253"/>
      <c r="AK1678" s="254"/>
      <c r="AL1678" s="255" t="str">
        <f t="shared" si="549"/>
        <v/>
      </c>
      <c r="AM1678" s="256"/>
      <c r="AN1678" s="253"/>
      <c r="AO1678" s="254"/>
      <c r="AP1678" s="255" t="str">
        <f t="shared" si="550"/>
        <v/>
      </c>
      <c r="AQ1678" s="68"/>
      <c r="AR1678" s="68"/>
      <c r="AS1678" s="115"/>
      <c r="AT1678" s="68"/>
      <c r="AU1678" s="113" t="str">
        <f>IF(D1678&lt;&gt; "", IF(COUNTIF($D$12:$D1678,$D1678)&gt;1,0,IF(SUM(N1678,U1678,AB1678)&gt;0,IF(AND(X1678="",OR(Q1678&lt;&gt;"",J1678&lt;&gt;"")),IF(Q1678&lt;&gt;"",Q1678,IF(J1678&lt;&gt;"",J1678,0)),IF(AND(Q1678&lt;&gt;"",J1678&lt;&gt;"",Q1678=J1678),Q1678,X1678)),0)),"")</f>
        <v/>
      </c>
      <c r="AV1678" s="113" t="str">
        <f>IF(D1678&lt;&gt;"",IF(COUNTIF($D$12:$D1678,$D1678)&gt;1,0,IF(SUM(O1678,V1678,AC1678)&gt;0,IF(AND(X1678="",OR(Q1678&lt;&gt;"",J1678&lt;&gt;"")),IF(Q1678&lt;&gt;"",Q1678,IF(J1678&lt;&gt;"",J1678,0)),IF(AND(Q1678&lt;&gt;"",J1678&lt;&gt;"",Q1678=J1678),Q1678,X1678)),0)),"")</f>
        <v/>
      </c>
      <c r="AW1678" s="113" t="str">
        <f>IF(D1678&lt;&gt;"",IF(COUNTIF($D$12:$D1678,$D1678)&gt;1,0,IF(SUM(P1678,W1678,AD1678)&gt;0,IF(AND(X1678="",OR(Q1678&lt;&gt;"",J1678&lt;&gt;"")),IF(Q1678&lt;&gt;"",Q1678,IF(J1678&lt;&gt;"",J1678,0)),IF(AND(Q1678&lt;&gt;"",J1678&lt;&gt;"",Q1678=J1678),Q1678,X1678)),0)),"")</f>
        <v/>
      </c>
      <c r="AX1678" s="68" t="str">
        <f t="shared" si="551"/>
        <v/>
      </c>
      <c r="AY1678" s="68" t="str">
        <f t="shared" si="552"/>
        <v/>
      </c>
      <c r="AZ1678" s="68" t="str">
        <f t="shared" si="553"/>
        <v/>
      </c>
      <c r="BA1678" s="68" t="str">
        <f t="shared" si="554"/>
        <v/>
      </c>
      <c r="BB1678" s="68" t="str">
        <f t="shared" si="555"/>
        <v/>
      </c>
      <c r="BC1678" s="68" t="str">
        <f t="shared" si="556"/>
        <v/>
      </c>
      <c r="BD1678" s="68" t="str">
        <f t="shared" si="557"/>
        <v/>
      </c>
      <c r="BE1678" s="62" t="str">
        <f t="shared" si="558"/>
        <v/>
      </c>
      <c r="BF1678" s="62" t="str">
        <f t="shared" si="559"/>
        <v/>
      </c>
      <c r="BG1678" s="62"/>
      <c r="BH1678" s="62" t="str">
        <f t="shared" si="560"/>
        <v/>
      </c>
      <c r="BI1678" s="62" t="str">
        <f t="shared" si="561"/>
        <v/>
      </c>
      <c r="BJ1678" s="114"/>
      <c r="BK1678" s="62" t="str">
        <f t="shared" si="562"/>
        <v/>
      </c>
      <c r="BL1678" s="62" t="str">
        <f t="shared" si="563"/>
        <v/>
      </c>
      <c r="BM1678" s="62" t="str">
        <f t="shared" si="564"/>
        <v/>
      </c>
      <c r="BN1678" s="62" t="str">
        <f t="shared" si="565"/>
        <v/>
      </c>
      <c r="BO1678" s="62" t="str">
        <f t="shared" si="566"/>
        <v/>
      </c>
      <c r="BP1678" s="62" t="str">
        <f t="shared" si="567"/>
        <v/>
      </c>
      <c r="BQ1678" s="96"/>
      <c r="BR1678" s="96"/>
      <c r="BS1678" s="96"/>
      <c r="BT1678" s="96"/>
      <c r="BU1678" s="96"/>
      <c r="BV1678" s="96"/>
      <c r="BW1678" s="96"/>
      <c r="BX1678" s="96"/>
      <c r="BY1678" s="96"/>
      <c r="BZ1678" s="96"/>
      <c r="CA1678" s="96"/>
      <c r="CB1678" s="96"/>
      <c r="CC1678" s="96"/>
      <c r="CD1678" s="96"/>
      <c r="CE1678" s="96"/>
      <c r="CF1678" s="96"/>
      <c r="CG1678" s="96"/>
      <c r="CH1678" s="96"/>
      <c r="CI1678" s="96"/>
      <c r="CJ1678" s="96"/>
      <c r="CK1678" s="96"/>
      <c r="CL1678" s="96"/>
      <c r="CM1678" s="96"/>
      <c r="CN1678" s="96"/>
      <c r="CO1678" s="96"/>
      <c r="CP1678" s="96"/>
      <c r="CQ1678" s="96"/>
      <c r="CR1678" s="96"/>
      <c r="CS1678" s="96"/>
    </row>
    <row r="1679" spans="1:97" ht="18.75" customHeight="1" x14ac:dyDescent="0.2">
      <c r="A1679" s="3">
        <f t="shared" si="568"/>
        <v>1667</v>
      </c>
      <c r="B1679" s="263"/>
      <c r="C1679" s="263"/>
      <c r="D1679" s="263"/>
      <c r="E1679" s="259"/>
      <c r="F1679" s="259"/>
      <c r="G1679" s="43"/>
      <c r="H1679" s="264"/>
      <c r="I1679" s="261"/>
      <c r="J1679" s="106"/>
      <c r="K1679" s="247"/>
      <c r="L1679" s="247"/>
      <c r="M1679" s="247"/>
      <c r="N1679" s="248" t="str">
        <f>IF(AND(K1679&lt;&gt;"",L1679&lt;&gt;"",J1679&lt;&gt;""),ROUND(MIN(IF(OR(J1679="OZZ",J1679="ZZ"),5000,17300),TRUNC(0.75*(SUMIF($D$12:$D1679,$D1679,K$12:K1679)+SUMIF($D$12:$D1679,$D1679,L$12:L1679)),2)) - SUMIF($D$12:$D1678,$D1679,N$12:N1678),2),"")</f>
        <v/>
      </c>
      <c r="O1679" s="249" t="str">
        <f>IF(AND(K1679&lt;&gt;"",L1679&lt;&gt;"",M1679&lt;&gt;"",J1679&lt;&gt;"",AH1679&lt;&gt;""),IF(OR(J1679="OZZ",J1679="ZZ"),ROUND(0-SUMIF($D$12:$D1678,$D1679,O$12:O1678),2),IF(M1679=0,0,ROUND(MIN(MIN(17300,TRUNC(0.75*(SUMIF($D$12:$D$2012,$D1679,K$12:K$2012)+SUMIF($D$12:$D$2012,$D1679,L$12:L$2012)),2)+SUMIF($D$12:$D1679,$D1679,AH$12:AH1679))-SUMIF($D$12:$D1678,$D1679,O$12:O1678)-SUMIF($D$12:$D$2012,$D1679,N$12:N$2012),AH1679),2))),"")</f>
        <v/>
      </c>
      <c r="P1679" s="250" t="str">
        <f>IF(J1679&lt;&gt;"",1000 - SUMIF($D$12:$D1678,$D1679,P$12:P1678),"")</f>
        <v/>
      </c>
      <c r="Q1679" s="106"/>
      <c r="R1679" s="247"/>
      <c r="S1679" s="247"/>
      <c r="T1679" s="247"/>
      <c r="U1679" s="248" t="str">
        <f>IF(AND(R1679&lt;&gt;"",S1679&lt;&gt;"",Q1679&lt;&gt;""),ROUND(MIN(IF(OR(Q1679="OZZ",Q1679="ZZ"),5000,17300),TRUNC(0.75*(SUMIF($D$12:$D1679,$D1679,R$12:R1679)+SUMIF($D$12:$D1679,$D1679,S$12:S1679)),2)) - SUMIF($D$12:$D1678,$D1679,U$12:U1678),2),"")</f>
        <v/>
      </c>
      <c r="V1679" s="248" t="str">
        <f>IF(AND(R1679&lt;&gt;"",S1679&lt;&gt;"",T1679&lt;&gt;"",Q1679&lt;&gt;"",AL1679&lt;&gt;""),IF(OR(Q1679="OZZ",Q1679="ZZ"),ROUND(0-SUMIF($D$12:$D1678,$D1679,V$12:V1678),2),IF(T1679=0,0,ROUND(MIN(MIN(17300,TRUNC(0.75*(SUMIF($D$12:$D$2012,$D1679,R$12:R$2012)+SUMIF($D$12:$D$2012,$D1679,S$12:S$2012)),2)+SUMIF($D$12:$D1679,$D1679,AL$12:AL1679))-SUMIF($D$12:$D1678,$D1679,V$12:V1678)-SUMIF($D$12:$D$2012,$D1679,U$12:U$2012),AL1679),2))),"")</f>
        <v/>
      </c>
      <c r="W1679" s="250" t="str">
        <f>IF(Q1679&lt;&gt;"",1000 - SUMIF($D$12:$D1678,$D1679,W$12:W1678),"")</f>
        <v/>
      </c>
      <c r="X1679" s="106"/>
      <c r="Y1679" s="247"/>
      <c r="Z1679" s="247"/>
      <c r="AA1679" s="247"/>
      <c r="AB1679" s="248" t="str">
        <f>IF(AND(Y1679&lt;&gt;"",Z1679&lt;&gt;"",X1679&lt;&gt;""),ROUND(MIN(IF(OR(X1679="OZZ",X1679="ZZ"),5000,17300),TRUNC(0.75*(SUMIF($D$12:$D1679,$D1679,Y$12:Y1679)+SUMIF($D$12:$D1679,$D1679,Z$12:Z1679)),2)) - SUMIF($D$12:$D1678,$D1679,AB$12:AB1678),2),"")</f>
        <v/>
      </c>
      <c r="AC1679" s="251" t="str">
        <f>IF(AND(Y1679&lt;&gt;"",Z1679&lt;&gt;"",AA1679&lt;&gt;"",X1679&lt;&gt;"",AP1679&lt;&gt;""),IF(OR(X1679="OZZ",X1679="ZZ"),ROUND(0-SUMIF($D$12:$D1678,$D1679,AC$12:AC1678),2),IF(AA1679=0,0,ROUND(MIN(MIN(17300,TRUNC(0.75*(SUMIF($D$12:$D$2012,$D1679,Y$12:Y$2012)+SUMIF($D$12:$D$2012,$D1679,Z$12:Z$2012)),2)+SUMIF($D$12:$D1679,$D1679,AP$12:AP1679))-SUMIF($D$12:$D1678,$D1679,AC$12:AC1678)-SUMIF($D$12:$D$2012,$D1679,AB$12:AB$2012),AP1679),2))),"")</f>
        <v/>
      </c>
      <c r="AD1679" s="250" t="str">
        <f>IF(X1679&lt;&gt;"",1000 - SUMIF($D$12:$D1678,$D1679,AD$12:AD1678),"")</f>
        <v/>
      </c>
      <c r="AE1679" s="252"/>
      <c r="AF1679" s="253"/>
      <c r="AG1679" s="254"/>
      <c r="AH1679" s="255" t="str">
        <f t="shared" si="548"/>
        <v/>
      </c>
      <c r="AI1679" s="256"/>
      <c r="AJ1679" s="253"/>
      <c r="AK1679" s="254"/>
      <c r="AL1679" s="255" t="str">
        <f t="shared" si="549"/>
        <v/>
      </c>
      <c r="AM1679" s="256"/>
      <c r="AN1679" s="253"/>
      <c r="AO1679" s="254"/>
      <c r="AP1679" s="255" t="str">
        <f t="shared" si="550"/>
        <v/>
      </c>
      <c r="AQ1679" s="68"/>
      <c r="AR1679" s="68"/>
      <c r="AS1679" s="115"/>
      <c r="AT1679" s="68"/>
      <c r="AU1679" s="113" t="str">
        <f>IF(D1679&lt;&gt; "", IF(COUNTIF($D$12:$D1679,$D1679)&gt;1,0,IF(SUM(N1679,U1679,AB1679)&gt;0,IF(AND(X1679="",OR(Q1679&lt;&gt;"",J1679&lt;&gt;"")),IF(Q1679&lt;&gt;"",Q1679,IF(J1679&lt;&gt;"",J1679,0)),IF(AND(Q1679&lt;&gt;"",J1679&lt;&gt;"",Q1679=J1679),Q1679,X1679)),0)),"")</f>
        <v/>
      </c>
      <c r="AV1679" s="113" t="str">
        <f>IF(D1679&lt;&gt;"",IF(COUNTIF($D$12:$D1679,$D1679)&gt;1,0,IF(SUM(O1679,V1679,AC1679)&gt;0,IF(AND(X1679="",OR(Q1679&lt;&gt;"",J1679&lt;&gt;"")),IF(Q1679&lt;&gt;"",Q1679,IF(J1679&lt;&gt;"",J1679,0)),IF(AND(Q1679&lt;&gt;"",J1679&lt;&gt;"",Q1679=J1679),Q1679,X1679)),0)),"")</f>
        <v/>
      </c>
      <c r="AW1679" s="113" t="str">
        <f>IF(D1679&lt;&gt;"",IF(COUNTIF($D$12:$D1679,$D1679)&gt;1,0,IF(SUM(P1679,W1679,AD1679)&gt;0,IF(AND(X1679="",OR(Q1679&lt;&gt;"",J1679&lt;&gt;"")),IF(Q1679&lt;&gt;"",Q1679,IF(J1679&lt;&gt;"",J1679,0)),IF(AND(Q1679&lt;&gt;"",J1679&lt;&gt;"",Q1679=J1679),Q1679,X1679)),0)),"")</f>
        <v/>
      </c>
      <c r="AX1679" s="68" t="str">
        <f t="shared" si="551"/>
        <v/>
      </c>
      <c r="AY1679" s="68" t="str">
        <f t="shared" si="552"/>
        <v/>
      </c>
      <c r="AZ1679" s="68" t="str">
        <f t="shared" si="553"/>
        <v/>
      </c>
      <c r="BA1679" s="68" t="str">
        <f t="shared" si="554"/>
        <v/>
      </c>
      <c r="BB1679" s="68" t="str">
        <f t="shared" si="555"/>
        <v/>
      </c>
      <c r="BC1679" s="68" t="str">
        <f t="shared" si="556"/>
        <v/>
      </c>
      <c r="BD1679" s="68" t="str">
        <f t="shared" si="557"/>
        <v/>
      </c>
      <c r="BE1679" s="62" t="str">
        <f t="shared" si="558"/>
        <v/>
      </c>
      <c r="BF1679" s="62" t="str">
        <f t="shared" si="559"/>
        <v/>
      </c>
      <c r="BG1679" s="62"/>
      <c r="BH1679" s="62" t="str">
        <f t="shared" si="560"/>
        <v/>
      </c>
      <c r="BI1679" s="62" t="str">
        <f t="shared" si="561"/>
        <v/>
      </c>
      <c r="BJ1679" s="114"/>
      <c r="BK1679" s="62" t="str">
        <f t="shared" si="562"/>
        <v/>
      </c>
      <c r="BL1679" s="62" t="str">
        <f t="shared" si="563"/>
        <v/>
      </c>
      <c r="BM1679" s="62" t="str">
        <f t="shared" si="564"/>
        <v/>
      </c>
      <c r="BN1679" s="62" t="str">
        <f t="shared" si="565"/>
        <v/>
      </c>
      <c r="BO1679" s="62" t="str">
        <f t="shared" si="566"/>
        <v/>
      </c>
      <c r="BP1679" s="62" t="str">
        <f t="shared" si="567"/>
        <v/>
      </c>
      <c r="BQ1679" s="96"/>
      <c r="BR1679" s="96"/>
      <c r="BS1679" s="96"/>
      <c r="BT1679" s="96"/>
      <c r="BU1679" s="96"/>
      <c r="BV1679" s="96"/>
      <c r="BW1679" s="96"/>
      <c r="BX1679" s="96"/>
      <c r="BY1679" s="96"/>
      <c r="BZ1679" s="96"/>
      <c r="CA1679" s="96"/>
      <c r="CB1679" s="96"/>
      <c r="CC1679" s="96"/>
      <c r="CD1679" s="96"/>
      <c r="CE1679" s="96"/>
      <c r="CF1679" s="96"/>
      <c r="CG1679" s="96"/>
      <c r="CH1679" s="96"/>
      <c r="CI1679" s="96"/>
      <c r="CJ1679" s="96"/>
      <c r="CK1679" s="96"/>
      <c r="CL1679" s="96"/>
      <c r="CM1679" s="96"/>
      <c r="CN1679" s="96"/>
      <c r="CO1679" s="96"/>
      <c r="CP1679" s="96"/>
      <c r="CQ1679" s="96"/>
      <c r="CR1679" s="96"/>
      <c r="CS1679" s="96"/>
    </row>
    <row r="1680" spans="1:97" ht="18.75" customHeight="1" x14ac:dyDescent="0.2">
      <c r="A1680" s="3">
        <f t="shared" si="568"/>
        <v>1668</v>
      </c>
      <c r="B1680" s="263"/>
      <c r="C1680" s="263"/>
      <c r="D1680" s="263"/>
      <c r="E1680" s="259"/>
      <c r="F1680" s="259"/>
      <c r="G1680" s="43"/>
      <c r="H1680" s="264"/>
      <c r="I1680" s="261"/>
      <c r="J1680" s="106"/>
      <c r="K1680" s="247"/>
      <c r="L1680" s="247"/>
      <c r="M1680" s="247"/>
      <c r="N1680" s="248" t="str">
        <f>IF(AND(K1680&lt;&gt;"",L1680&lt;&gt;"",J1680&lt;&gt;""),ROUND(MIN(IF(OR(J1680="OZZ",J1680="ZZ"),5000,17300),TRUNC(0.75*(SUMIF($D$12:$D1680,$D1680,K$12:K1680)+SUMIF($D$12:$D1680,$D1680,L$12:L1680)),2)) - SUMIF($D$12:$D1679,$D1680,N$12:N1679),2),"")</f>
        <v/>
      </c>
      <c r="O1680" s="249" t="str">
        <f>IF(AND(K1680&lt;&gt;"",L1680&lt;&gt;"",M1680&lt;&gt;"",J1680&lt;&gt;"",AH1680&lt;&gt;""),IF(OR(J1680="OZZ",J1680="ZZ"),ROUND(0-SUMIF($D$12:$D1679,$D1680,O$12:O1679),2),IF(M1680=0,0,ROUND(MIN(MIN(17300,TRUNC(0.75*(SUMIF($D$12:$D$2012,$D1680,K$12:K$2012)+SUMIF($D$12:$D$2012,$D1680,L$12:L$2012)),2)+SUMIF($D$12:$D1680,$D1680,AH$12:AH1680))-SUMIF($D$12:$D1679,$D1680,O$12:O1679)-SUMIF($D$12:$D$2012,$D1680,N$12:N$2012),AH1680),2))),"")</f>
        <v/>
      </c>
      <c r="P1680" s="250" t="str">
        <f>IF(J1680&lt;&gt;"",1000 - SUMIF($D$12:$D1679,$D1680,P$12:P1679),"")</f>
        <v/>
      </c>
      <c r="Q1680" s="106"/>
      <c r="R1680" s="247"/>
      <c r="S1680" s="247"/>
      <c r="T1680" s="247"/>
      <c r="U1680" s="248" t="str">
        <f>IF(AND(R1680&lt;&gt;"",S1680&lt;&gt;"",Q1680&lt;&gt;""),ROUND(MIN(IF(OR(Q1680="OZZ",Q1680="ZZ"),5000,17300),TRUNC(0.75*(SUMIF($D$12:$D1680,$D1680,R$12:R1680)+SUMIF($D$12:$D1680,$D1680,S$12:S1680)),2)) - SUMIF($D$12:$D1679,$D1680,U$12:U1679),2),"")</f>
        <v/>
      </c>
      <c r="V1680" s="248" t="str">
        <f>IF(AND(R1680&lt;&gt;"",S1680&lt;&gt;"",T1680&lt;&gt;"",Q1680&lt;&gt;"",AL1680&lt;&gt;""),IF(OR(Q1680="OZZ",Q1680="ZZ"),ROUND(0-SUMIF($D$12:$D1679,$D1680,V$12:V1679),2),IF(T1680=0,0,ROUND(MIN(MIN(17300,TRUNC(0.75*(SUMIF($D$12:$D$2012,$D1680,R$12:R$2012)+SUMIF($D$12:$D$2012,$D1680,S$12:S$2012)),2)+SUMIF($D$12:$D1680,$D1680,AL$12:AL1680))-SUMIF($D$12:$D1679,$D1680,V$12:V1679)-SUMIF($D$12:$D$2012,$D1680,U$12:U$2012),AL1680),2))),"")</f>
        <v/>
      </c>
      <c r="W1680" s="250" t="str">
        <f>IF(Q1680&lt;&gt;"",1000 - SUMIF($D$12:$D1679,$D1680,W$12:W1679),"")</f>
        <v/>
      </c>
      <c r="X1680" s="106"/>
      <c r="Y1680" s="247"/>
      <c r="Z1680" s="247"/>
      <c r="AA1680" s="247"/>
      <c r="AB1680" s="248" t="str">
        <f>IF(AND(Y1680&lt;&gt;"",Z1680&lt;&gt;"",X1680&lt;&gt;""),ROUND(MIN(IF(OR(X1680="OZZ",X1680="ZZ"),5000,17300),TRUNC(0.75*(SUMIF($D$12:$D1680,$D1680,Y$12:Y1680)+SUMIF($D$12:$D1680,$D1680,Z$12:Z1680)),2)) - SUMIF($D$12:$D1679,$D1680,AB$12:AB1679),2),"")</f>
        <v/>
      </c>
      <c r="AC1680" s="251" t="str">
        <f>IF(AND(Y1680&lt;&gt;"",Z1680&lt;&gt;"",AA1680&lt;&gt;"",X1680&lt;&gt;"",AP1680&lt;&gt;""),IF(OR(X1680="OZZ",X1680="ZZ"),ROUND(0-SUMIF($D$12:$D1679,$D1680,AC$12:AC1679),2),IF(AA1680=0,0,ROUND(MIN(MIN(17300,TRUNC(0.75*(SUMIF($D$12:$D$2012,$D1680,Y$12:Y$2012)+SUMIF($D$12:$D$2012,$D1680,Z$12:Z$2012)),2)+SUMIF($D$12:$D1680,$D1680,AP$12:AP1680))-SUMIF($D$12:$D1679,$D1680,AC$12:AC1679)-SUMIF($D$12:$D$2012,$D1680,AB$12:AB$2012),AP1680),2))),"")</f>
        <v/>
      </c>
      <c r="AD1680" s="250" t="str">
        <f>IF(X1680&lt;&gt;"",1000 - SUMIF($D$12:$D1679,$D1680,AD$12:AD1679),"")</f>
        <v/>
      </c>
      <c r="AE1680" s="252"/>
      <c r="AF1680" s="253"/>
      <c r="AG1680" s="254"/>
      <c r="AH1680" s="255" t="str">
        <f t="shared" si="548"/>
        <v/>
      </c>
      <c r="AI1680" s="256"/>
      <c r="AJ1680" s="253"/>
      <c r="AK1680" s="254"/>
      <c r="AL1680" s="255" t="str">
        <f t="shared" si="549"/>
        <v/>
      </c>
      <c r="AM1680" s="256"/>
      <c r="AN1680" s="253"/>
      <c r="AO1680" s="254"/>
      <c r="AP1680" s="255" t="str">
        <f t="shared" si="550"/>
        <v/>
      </c>
      <c r="AQ1680" s="68"/>
      <c r="AR1680" s="68"/>
      <c r="AS1680" s="115"/>
      <c r="AT1680" s="68"/>
      <c r="AU1680" s="113" t="str">
        <f>IF(D1680&lt;&gt; "", IF(COUNTIF($D$12:$D1680,$D1680)&gt;1,0,IF(SUM(N1680,U1680,AB1680)&gt;0,IF(AND(X1680="",OR(Q1680&lt;&gt;"",J1680&lt;&gt;"")),IF(Q1680&lt;&gt;"",Q1680,IF(J1680&lt;&gt;"",J1680,0)),IF(AND(Q1680&lt;&gt;"",J1680&lt;&gt;"",Q1680=J1680),Q1680,X1680)),0)),"")</f>
        <v/>
      </c>
      <c r="AV1680" s="113" t="str">
        <f>IF(D1680&lt;&gt;"",IF(COUNTIF($D$12:$D1680,$D1680)&gt;1,0,IF(SUM(O1680,V1680,AC1680)&gt;0,IF(AND(X1680="",OR(Q1680&lt;&gt;"",J1680&lt;&gt;"")),IF(Q1680&lt;&gt;"",Q1680,IF(J1680&lt;&gt;"",J1680,0)),IF(AND(Q1680&lt;&gt;"",J1680&lt;&gt;"",Q1680=J1680),Q1680,X1680)),0)),"")</f>
        <v/>
      </c>
      <c r="AW1680" s="113" t="str">
        <f>IF(D1680&lt;&gt;"",IF(COUNTIF($D$12:$D1680,$D1680)&gt;1,0,IF(SUM(P1680,W1680,AD1680)&gt;0,IF(AND(X1680="",OR(Q1680&lt;&gt;"",J1680&lt;&gt;"")),IF(Q1680&lt;&gt;"",Q1680,IF(J1680&lt;&gt;"",J1680,0)),IF(AND(Q1680&lt;&gt;"",J1680&lt;&gt;"",Q1680=J1680),Q1680,X1680)),0)),"")</f>
        <v/>
      </c>
      <c r="AX1680" s="68" t="str">
        <f t="shared" si="551"/>
        <v/>
      </c>
      <c r="AY1680" s="68" t="str">
        <f t="shared" si="552"/>
        <v/>
      </c>
      <c r="AZ1680" s="68" t="str">
        <f t="shared" si="553"/>
        <v/>
      </c>
      <c r="BA1680" s="68" t="str">
        <f t="shared" si="554"/>
        <v/>
      </c>
      <c r="BB1680" s="68" t="str">
        <f t="shared" si="555"/>
        <v/>
      </c>
      <c r="BC1680" s="68" t="str">
        <f t="shared" si="556"/>
        <v/>
      </c>
      <c r="BD1680" s="68" t="str">
        <f t="shared" si="557"/>
        <v/>
      </c>
      <c r="BE1680" s="62" t="str">
        <f t="shared" si="558"/>
        <v/>
      </c>
      <c r="BF1680" s="62" t="str">
        <f t="shared" si="559"/>
        <v/>
      </c>
      <c r="BG1680" s="62"/>
      <c r="BH1680" s="62" t="str">
        <f t="shared" si="560"/>
        <v/>
      </c>
      <c r="BI1680" s="62" t="str">
        <f t="shared" si="561"/>
        <v/>
      </c>
      <c r="BJ1680" s="114"/>
      <c r="BK1680" s="62" t="str">
        <f t="shared" si="562"/>
        <v/>
      </c>
      <c r="BL1680" s="62" t="str">
        <f t="shared" si="563"/>
        <v/>
      </c>
      <c r="BM1680" s="62" t="str">
        <f t="shared" si="564"/>
        <v/>
      </c>
      <c r="BN1680" s="62" t="str">
        <f t="shared" si="565"/>
        <v/>
      </c>
      <c r="BO1680" s="62" t="str">
        <f t="shared" si="566"/>
        <v/>
      </c>
      <c r="BP1680" s="62" t="str">
        <f t="shared" si="567"/>
        <v/>
      </c>
      <c r="BQ1680" s="96"/>
      <c r="BR1680" s="96"/>
      <c r="BS1680" s="96"/>
      <c r="BT1680" s="96"/>
      <c r="BU1680" s="96"/>
      <c r="BV1680" s="96"/>
      <c r="BW1680" s="96"/>
      <c r="BX1680" s="96"/>
      <c r="BY1680" s="96"/>
      <c r="BZ1680" s="96"/>
      <c r="CA1680" s="96"/>
      <c r="CB1680" s="96"/>
      <c r="CC1680" s="96"/>
      <c r="CD1680" s="96"/>
      <c r="CE1680" s="96"/>
      <c r="CF1680" s="96"/>
      <c r="CG1680" s="96"/>
      <c r="CH1680" s="96"/>
      <c r="CI1680" s="96"/>
      <c r="CJ1680" s="96"/>
      <c r="CK1680" s="96"/>
      <c r="CL1680" s="96"/>
      <c r="CM1680" s="96"/>
      <c r="CN1680" s="96"/>
      <c r="CO1680" s="96"/>
      <c r="CP1680" s="96"/>
      <c r="CQ1680" s="96"/>
      <c r="CR1680" s="96"/>
      <c r="CS1680" s="96"/>
    </row>
    <row r="1681" spans="1:97" ht="18.75" customHeight="1" x14ac:dyDescent="0.2">
      <c r="A1681" s="3">
        <f t="shared" si="568"/>
        <v>1669</v>
      </c>
      <c r="B1681" s="263"/>
      <c r="C1681" s="263"/>
      <c r="D1681" s="263"/>
      <c r="E1681" s="259"/>
      <c r="F1681" s="259"/>
      <c r="G1681" s="43"/>
      <c r="H1681" s="264"/>
      <c r="I1681" s="261"/>
      <c r="J1681" s="106"/>
      <c r="K1681" s="247"/>
      <c r="L1681" s="247"/>
      <c r="M1681" s="247"/>
      <c r="N1681" s="248" t="str">
        <f>IF(AND(K1681&lt;&gt;"",L1681&lt;&gt;"",J1681&lt;&gt;""),ROUND(MIN(IF(OR(J1681="OZZ",J1681="ZZ"),5000,17300),TRUNC(0.75*(SUMIF($D$12:$D1681,$D1681,K$12:K1681)+SUMIF($D$12:$D1681,$D1681,L$12:L1681)),2)) - SUMIF($D$12:$D1680,$D1681,N$12:N1680),2),"")</f>
        <v/>
      </c>
      <c r="O1681" s="249" t="str">
        <f>IF(AND(K1681&lt;&gt;"",L1681&lt;&gt;"",M1681&lt;&gt;"",J1681&lt;&gt;"",AH1681&lt;&gt;""),IF(OR(J1681="OZZ",J1681="ZZ"),ROUND(0-SUMIF($D$12:$D1680,$D1681,O$12:O1680),2),IF(M1681=0,0,ROUND(MIN(MIN(17300,TRUNC(0.75*(SUMIF($D$12:$D$2012,$D1681,K$12:K$2012)+SUMIF($D$12:$D$2012,$D1681,L$12:L$2012)),2)+SUMIF($D$12:$D1681,$D1681,AH$12:AH1681))-SUMIF($D$12:$D1680,$D1681,O$12:O1680)-SUMIF($D$12:$D$2012,$D1681,N$12:N$2012),AH1681),2))),"")</f>
        <v/>
      </c>
      <c r="P1681" s="250" t="str">
        <f>IF(J1681&lt;&gt;"",1000 - SUMIF($D$12:$D1680,$D1681,P$12:P1680),"")</f>
        <v/>
      </c>
      <c r="Q1681" s="106"/>
      <c r="R1681" s="247"/>
      <c r="S1681" s="247"/>
      <c r="T1681" s="247"/>
      <c r="U1681" s="248" t="str">
        <f>IF(AND(R1681&lt;&gt;"",S1681&lt;&gt;"",Q1681&lt;&gt;""),ROUND(MIN(IF(OR(Q1681="OZZ",Q1681="ZZ"),5000,17300),TRUNC(0.75*(SUMIF($D$12:$D1681,$D1681,R$12:R1681)+SUMIF($D$12:$D1681,$D1681,S$12:S1681)),2)) - SUMIF($D$12:$D1680,$D1681,U$12:U1680),2),"")</f>
        <v/>
      </c>
      <c r="V1681" s="248" t="str">
        <f>IF(AND(R1681&lt;&gt;"",S1681&lt;&gt;"",T1681&lt;&gt;"",Q1681&lt;&gt;"",AL1681&lt;&gt;""),IF(OR(Q1681="OZZ",Q1681="ZZ"),ROUND(0-SUMIF($D$12:$D1680,$D1681,V$12:V1680),2),IF(T1681=0,0,ROUND(MIN(MIN(17300,TRUNC(0.75*(SUMIF($D$12:$D$2012,$D1681,R$12:R$2012)+SUMIF($D$12:$D$2012,$D1681,S$12:S$2012)),2)+SUMIF($D$12:$D1681,$D1681,AL$12:AL1681))-SUMIF($D$12:$D1680,$D1681,V$12:V1680)-SUMIF($D$12:$D$2012,$D1681,U$12:U$2012),AL1681),2))),"")</f>
        <v/>
      </c>
      <c r="W1681" s="250" t="str">
        <f>IF(Q1681&lt;&gt;"",1000 - SUMIF($D$12:$D1680,$D1681,W$12:W1680),"")</f>
        <v/>
      </c>
      <c r="X1681" s="106"/>
      <c r="Y1681" s="247"/>
      <c r="Z1681" s="247"/>
      <c r="AA1681" s="247"/>
      <c r="AB1681" s="248" t="str">
        <f>IF(AND(Y1681&lt;&gt;"",Z1681&lt;&gt;"",X1681&lt;&gt;""),ROUND(MIN(IF(OR(X1681="OZZ",X1681="ZZ"),5000,17300),TRUNC(0.75*(SUMIF($D$12:$D1681,$D1681,Y$12:Y1681)+SUMIF($D$12:$D1681,$D1681,Z$12:Z1681)),2)) - SUMIF($D$12:$D1680,$D1681,AB$12:AB1680),2),"")</f>
        <v/>
      </c>
      <c r="AC1681" s="251" t="str">
        <f>IF(AND(Y1681&lt;&gt;"",Z1681&lt;&gt;"",AA1681&lt;&gt;"",X1681&lt;&gt;"",AP1681&lt;&gt;""),IF(OR(X1681="OZZ",X1681="ZZ"),ROUND(0-SUMIF($D$12:$D1680,$D1681,AC$12:AC1680),2),IF(AA1681=0,0,ROUND(MIN(MIN(17300,TRUNC(0.75*(SUMIF($D$12:$D$2012,$D1681,Y$12:Y$2012)+SUMIF($D$12:$D$2012,$D1681,Z$12:Z$2012)),2)+SUMIF($D$12:$D1681,$D1681,AP$12:AP1681))-SUMIF($D$12:$D1680,$D1681,AC$12:AC1680)-SUMIF($D$12:$D$2012,$D1681,AB$12:AB$2012),AP1681),2))),"")</f>
        <v/>
      </c>
      <c r="AD1681" s="250" t="str">
        <f>IF(X1681&lt;&gt;"",1000 - SUMIF($D$12:$D1680,$D1681,AD$12:AD1680),"")</f>
        <v/>
      </c>
      <c r="AE1681" s="252"/>
      <c r="AF1681" s="253"/>
      <c r="AG1681" s="254"/>
      <c r="AH1681" s="255" t="str">
        <f t="shared" si="548"/>
        <v/>
      </c>
      <c r="AI1681" s="256"/>
      <c r="AJ1681" s="253"/>
      <c r="AK1681" s="254"/>
      <c r="AL1681" s="255" t="str">
        <f t="shared" si="549"/>
        <v/>
      </c>
      <c r="AM1681" s="256"/>
      <c r="AN1681" s="253"/>
      <c r="AO1681" s="254"/>
      <c r="AP1681" s="255" t="str">
        <f t="shared" si="550"/>
        <v/>
      </c>
      <c r="AQ1681" s="68"/>
      <c r="AR1681" s="68"/>
      <c r="AS1681" s="115"/>
      <c r="AT1681" s="68"/>
      <c r="AU1681" s="113" t="str">
        <f>IF(D1681&lt;&gt; "", IF(COUNTIF($D$12:$D1681,$D1681)&gt;1,0,IF(SUM(N1681,U1681,AB1681)&gt;0,IF(AND(X1681="",OR(Q1681&lt;&gt;"",J1681&lt;&gt;"")),IF(Q1681&lt;&gt;"",Q1681,IF(J1681&lt;&gt;"",J1681,0)),IF(AND(Q1681&lt;&gt;"",J1681&lt;&gt;"",Q1681=J1681),Q1681,X1681)),0)),"")</f>
        <v/>
      </c>
      <c r="AV1681" s="113" t="str">
        <f>IF(D1681&lt;&gt;"",IF(COUNTIF($D$12:$D1681,$D1681)&gt;1,0,IF(SUM(O1681,V1681,AC1681)&gt;0,IF(AND(X1681="",OR(Q1681&lt;&gt;"",J1681&lt;&gt;"")),IF(Q1681&lt;&gt;"",Q1681,IF(J1681&lt;&gt;"",J1681,0)),IF(AND(Q1681&lt;&gt;"",J1681&lt;&gt;"",Q1681=J1681),Q1681,X1681)),0)),"")</f>
        <v/>
      </c>
      <c r="AW1681" s="113" t="str">
        <f>IF(D1681&lt;&gt;"",IF(COUNTIF($D$12:$D1681,$D1681)&gt;1,0,IF(SUM(P1681,W1681,AD1681)&gt;0,IF(AND(X1681="",OR(Q1681&lt;&gt;"",J1681&lt;&gt;"")),IF(Q1681&lt;&gt;"",Q1681,IF(J1681&lt;&gt;"",J1681,0)),IF(AND(Q1681&lt;&gt;"",J1681&lt;&gt;"",Q1681=J1681),Q1681,X1681)),0)),"")</f>
        <v/>
      </c>
      <c r="AX1681" s="68" t="str">
        <f t="shared" si="551"/>
        <v/>
      </c>
      <c r="AY1681" s="68" t="str">
        <f t="shared" si="552"/>
        <v/>
      </c>
      <c r="AZ1681" s="68" t="str">
        <f t="shared" si="553"/>
        <v/>
      </c>
      <c r="BA1681" s="68" t="str">
        <f t="shared" si="554"/>
        <v/>
      </c>
      <c r="BB1681" s="68" t="str">
        <f t="shared" si="555"/>
        <v/>
      </c>
      <c r="BC1681" s="68" t="str">
        <f t="shared" si="556"/>
        <v/>
      </c>
      <c r="BD1681" s="68" t="str">
        <f t="shared" si="557"/>
        <v/>
      </c>
      <c r="BE1681" s="62" t="str">
        <f t="shared" si="558"/>
        <v/>
      </c>
      <c r="BF1681" s="62" t="str">
        <f t="shared" si="559"/>
        <v/>
      </c>
      <c r="BG1681" s="62"/>
      <c r="BH1681" s="62" t="str">
        <f t="shared" si="560"/>
        <v/>
      </c>
      <c r="BI1681" s="62" t="str">
        <f t="shared" si="561"/>
        <v/>
      </c>
      <c r="BJ1681" s="114"/>
      <c r="BK1681" s="62" t="str">
        <f t="shared" si="562"/>
        <v/>
      </c>
      <c r="BL1681" s="62" t="str">
        <f t="shared" si="563"/>
        <v/>
      </c>
      <c r="BM1681" s="62" t="str">
        <f t="shared" si="564"/>
        <v/>
      </c>
      <c r="BN1681" s="62" t="str">
        <f t="shared" si="565"/>
        <v/>
      </c>
      <c r="BO1681" s="62" t="str">
        <f t="shared" si="566"/>
        <v/>
      </c>
      <c r="BP1681" s="62" t="str">
        <f t="shared" si="567"/>
        <v/>
      </c>
      <c r="BQ1681" s="96"/>
      <c r="BR1681" s="96"/>
      <c r="BS1681" s="96"/>
      <c r="BT1681" s="96"/>
      <c r="BU1681" s="96"/>
      <c r="BV1681" s="96"/>
      <c r="BW1681" s="96"/>
      <c r="BX1681" s="96"/>
      <c r="BY1681" s="96"/>
      <c r="BZ1681" s="96"/>
      <c r="CA1681" s="96"/>
      <c r="CB1681" s="96"/>
      <c r="CC1681" s="96"/>
      <c r="CD1681" s="96"/>
      <c r="CE1681" s="96"/>
      <c r="CF1681" s="96"/>
      <c r="CG1681" s="96"/>
      <c r="CH1681" s="96"/>
      <c r="CI1681" s="96"/>
      <c r="CJ1681" s="96"/>
      <c r="CK1681" s="96"/>
      <c r="CL1681" s="96"/>
      <c r="CM1681" s="96"/>
      <c r="CN1681" s="96"/>
      <c r="CO1681" s="96"/>
      <c r="CP1681" s="96"/>
      <c r="CQ1681" s="96"/>
      <c r="CR1681" s="96"/>
      <c r="CS1681" s="96"/>
    </row>
    <row r="1682" spans="1:97" ht="18.75" customHeight="1" x14ac:dyDescent="0.2">
      <c r="A1682" s="3">
        <f t="shared" si="568"/>
        <v>1670</v>
      </c>
      <c r="B1682" s="263"/>
      <c r="C1682" s="263"/>
      <c r="D1682" s="263"/>
      <c r="E1682" s="259"/>
      <c r="F1682" s="259"/>
      <c r="G1682" s="43"/>
      <c r="H1682" s="264"/>
      <c r="I1682" s="261"/>
      <c r="J1682" s="106"/>
      <c r="K1682" s="247"/>
      <c r="L1682" s="247"/>
      <c r="M1682" s="247"/>
      <c r="N1682" s="248" t="str">
        <f>IF(AND(K1682&lt;&gt;"",L1682&lt;&gt;"",J1682&lt;&gt;""),ROUND(MIN(IF(OR(J1682="OZZ",J1682="ZZ"),5000,17300),TRUNC(0.75*(SUMIF($D$12:$D1682,$D1682,K$12:K1682)+SUMIF($D$12:$D1682,$D1682,L$12:L1682)),2)) - SUMIF($D$12:$D1681,$D1682,N$12:N1681),2),"")</f>
        <v/>
      </c>
      <c r="O1682" s="249" t="str">
        <f>IF(AND(K1682&lt;&gt;"",L1682&lt;&gt;"",M1682&lt;&gt;"",J1682&lt;&gt;"",AH1682&lt;&gt;""),IF(OR(J1682="OZZ",J1682="ZZ"),ROUND(0-SUMIF($D$12:$D1681,$D1682,O$12:O1681),2),IF(M1682=0,0,ROUND(MIN(MIN(17300,TRUNC(0.75*(SUMIF($D$12:$D$2012,$D1682,K$12:K$2012)+SUMIF($D$12:$D$2012,$D1682,L$12:L$2012)),2)+SUMIF($D$12:$D1682,$D1682,AH$12:AH1682))-SUMIF($D$12:$D1681,$D1682,O$12:O1681)-SUMIF($D$12:$D$2012,$D1682,N$12:N$2012),AH1682),2))),"")</f>
        <v/>
      </c>
      <c r="P1682" s="250" t="str">
        <f>IF(J1682&lt;&gt;"",1000 - SUMIF($D$12:$D1681,$D1682,P$12:P1681),"")</f>
        <v/>
      </c>
      <c r="Q1682" s="106"/>
      <c r="R1682" s="247"/>
      <c r="S1682" s="247"/>
      <c r="T1682" s="247"/>
      <c r="U1682" s="248" t="str">
        <f>IF(AND(R1682&lt;&gt;"",S1682&lt;&gt;"",Q1682&lt;&gt;""),ROUND(MIN(IF(OR(Q1682="OZZ",Q1682="ZZ"),5000,17300),TRUNC(0.75*(SUMIF($D$12:$D1682,$D1682,R$12:R1682)+SUMIF($D$12:$D1682,$D1682,S$12:S1682)),2)) - SUMIF($D$12:$D1681,$D1682,U$12:U1681),2),"")</f>
        <v/>
      </c>
      <c r="V1682" s="248" t="str">
        <f>IF(AND(R1682&lt;&gt;"",S1682&lt;&gt;"",T1682&lt;&gt;"",Q1682&lt;&gt;"",AL1682&lt;&gt;""),IF(OR(Q1682="OZZ",Q1682="ZZ"),ROUND(0-SUMIF($D$12:$D1681,$D1682,V$12:V1681),2),IF(T1682=0,0,ROUND(MIN(MIN(17300,TRUNC(0.75*(SUMIF($D$12:$D$2012,$D1682,R$12:R$2012)+SUMIF($D$12:$D$2012,$D1682,S$12:S$2012)),2)+SUMIF($D$12:$D1682,$D1682,AL$12:AL1682))-SUMIF($D$12:$D1681,$D1682,V$12:V1681)-SUMIF($D$12:$D$2012,$D1682,U$12:U$2012),AL1682),2))),"")</f>
        <v/>
      </c>
      <c r="W1682" s="250" t="str">
        <f>IF(Q1682&lt;&gt;"",1000 - SUMIF($D$12:$D1681,$D1682,W$12:W1681),"")</f>
        <v/>
      </c>
      <c r="X1682" s="106"/>
      <c r="Y1682" s="247"/>
      <c r="Z1682" s="247"/>
      <c r="AA1682" s="247"/>
      <c r="AB1682" s="248" t="str">
        <f>IF(AND(Y1682&lt;&gt;"",Z1682&lt;&gt;"",X1682&lt;&gt;""),ROUND(MIN(IF(OR(X1682="OZZ",X1682="ZZ"),5000,17300),TRUNC(0.75*(SUMIF($D$12:$D1682,$D1682,Y$12:Y1682)+SUMIF($D$12:$D1682,$D1682,Z$12:Z1682)),2)) - SUMIF($D$12:$D1681,$D1682,AB$12:AB1681),2),"")</f>
        <v/>
      </c>
      <c r="AC1682" s="251" t="str">
        <f>IF(AND(Y1682&lt;&gt;"",Z1682&lt;&gt;"",AA1682&lt;&gt;"",X1682&lt;&gt;"",AP1682&lt;&gt;""),IF(OR(X1682="OZZ",X1682="ZZ"),ROUND(0-SUMIF($D$12:$D1681,$D1682,AC$12:AC1681),2),IF(AA1682=0,0,ROUND(MIN(MIN(17300,TRUNC(0.75*(SUMIF($D$12:$D$2012,$D1682,Y$12:Y$2012)+SUMIF($D$12:$D$2012,$D1682,Z$12:Z$2012)),2)+SUMIF($D$12:$D1682,$D1682,AP$12:AP1682))-SUMIF($D$12:$D1681,$D1682,AC$12:AC1681)-SUMIF($D$12:$D$2012,$D1682,AB$12:AB$2012),AP1682),2))),"")</f>
        <v/>
      </c>
      <c r="AD1682" s="250" t="str">
        <f>IF(X1682&lt;&gt;"",1000 - SUMIF($D$12:$D1681,$D1682,AD$12:AD1681),"")</f>
        <v/>
      </c>
      <c r="AE1682" s="252"/>
      <c r="AF1682" s="253"/>
      <c r="AG1682" s="254"/>
      <c r="AH1682" s="255" t="str">
        <f t="shared" si="548"/>
        <v/>
      </c>
      <c r="AI1682" s="256"/>
      <c r="AJ1682" s="253"/>
      <c r="AK1682" s="254"/>
      <c r="AL1682" s="255" t="str">
        <f t="shared" si="549"/>
        <v/>
      </c>
      <c r="AM1682" s="256"/>
      <c r="AN1682" s="253"/>
      <c r="AO1682" s="254"/>
      <c r="AP1682" s="255" t="str">
        <f t="shared" si="550"/>
        <v/>
      </c>
      <c r="AQ1682" s="68"/>
      <c r="AR1682" s="68"/>
      <c r="AS1682" s="115"/>
      <c r="AT1682" s="68"/>
      <c r="AU1682" s="113" t="str">
        <f>IF(D1682&lt;&gt; "", IF(COUNTIF($D$12:$D1682,$D1682)&gt;1,0,IF(SUM(N1682,U1682,AB1682)&gt;0,IF(AND(X1682="",OR(Q1682&lt;&gt;"",J1682&lt;&gt;"")),IF(Q1682&lt;&gt;"",Q1682,IF(J1682&lt;&gt;"",J1682,0)),IF(AND(Q1682&lt;&gt;"",J1682&lt;&gt;"",Q1682=J1682),Q1682,X1682)),0)),"")</f>
        <v/>
      </c>
      <c r="AV1682" s="113" t="str">
        <f>IF(D1682&lt;&gt;"",IF(COUNTIF($D$12:$D1682,$D1682)&gt;1,0,IF(SUM(O1682,V1682,AC1682)&gt;0,IF(AND(X1682="",OR(Q1682&lt;&gt;"",J1682&lt;&gt;"")),IF(Q1682&lt;&gt;"",Q1682,IF(J1682&lt;&gt;"",J1682,0)),IF(AND(Q1682&lt;&gt;"",J1682&lt;&gt;"",Q1682=J1682),Q1682,X1682)),0)),"")</f>
        <v/>
      </c>
      <c r="AW1682" s="113" t="str">
        <f>IF(D1682&lt;&gt;"",IF(COUNTIF($D$12:$D1682,$D1682)&gt;1,0,IF(SUM(P1682,W1682,AD1682)&gt;0,IF(AND(X1682="",OR(Q1682&lt;&gt;"",J1682&lt;&gt;"")),IF(Q1682&lt;&gt;"",Q1682,IF(J1682&lt;&gt;"",J1682,0)),IF(AND(Q1682&lt;&gt;"",J1682&lt;&gt;"",Q1682=J1682),Q1682,X1682)),0)),"")</f>
        <v/>
      </c>
      <c r="AX1682" s="68" t="str">
        <f t="shared" si="551"/>
        <v/>
      </c>
      <c r="AY1682" s="68" t="str">
        <f t="shared" si="552"/>
        <v/>
      </c>
      <c r="AZ1682" s="68" t="str">
        <f t="shared" si="553"/>
        <v/>
      </c>
      <c r="BA1682" s="68" t="str">
        <f t="shared" si="554"/>
        <v/>
      </c>
      <c r="BB1682" s="68" t="str">
        <f t="shared" si="555"/>
        <v/>
      </c>
      <c r="BC1682" s="68" t="str">
        <f t="shared" si="556"/>
        <v/>
      </c>
      <c r="BD1682" s="68" t="str">
        <f t="shared" si="557"/>
        <v/>
      </c>
      <c r="BE1682" s="62" t="str">
        <f t="shared" si="558"/>
        <v/>
      </c>
      <c r="BF1682" s="62" t="str">
        <f t="shared" si="559"/>
        <v/>
      </c>
      <c r="BG1682" s="62"/>
      <c r="BH1682" s="62" t="str">
        <f t="shared" si="560"/>
        <v/>
      </c>
      <c r="BI1682" s="62" t="str">
        <f t="shared" si="561"/>
        <v/>
      </c>
      <c r="BJ1682" s="114"/>
      <c r="BK1682" s="62" t="str">
        <f t="shared" si="562"/>
        <v/>
      </c>
      <c r="BL1682" s="62" t="str">
        <f t="shared" si="563"/>
        <v/>
      </c>
      <c r="BM1682" s="62" t="str">
        <f t="shared" si="564"/>
        <v/>
      </c>
      <c r="BN1682" s="62" t="str">
        <f t="shared" si="565"/>
        <v/>
      </c>
      <c r="BO1682" s="62" t="str">
        <f t="shared" si="566"/>
        <v/>
      </c>
      <c r="BP1682" s="62" t="str">
        <f t="shared" si="567"/>
        <v/>
      </c>
      <c r="BQ1682" s="96"/>
      <c r="BR1682" s="96"/>
      <c r="BS1682" s="96"/>
      <c r="BT1682" s="96"/>
      <c r="BU1682" s="96"/>
      <c r="BV1682" s="96"/>
      <c r="BW1682" s="96"/>
      <c r="BX1682" s="96"/>
      <c r="BY1682" s="96"/>
      <c r="BZ1682" s="96"/>
      <c r="CA1682" s="96"/>
      <c r="CB1682" s="96"/>
      <c r="CC1682" s="96"/>
      <c r="CD1682" s="96"/>
      <c r="CE1682" s="96"/>
      <c r="CF1682" s="96"/>
      <c r="CG1682" s="96"/>
      <c r="CH1682" s="96"/>
      <c r="CI1682" s="96"/>
      <c r="CJ1682" s="96"/>
      <c r="CK1682" s="96"/>
      <c r="CL1682" s="96"/>
      <c r="CM1682" s="96"/>
      <c r="CN1682" s="96"/>
      <c r="CO1682" s="96"/>
      <c r="CP1682" s="96"/>
      <c r="CQ1682" s="96"/>
      <c r="CR1682" s="96"/>
      <c r="CS1682" s="96"/>
    </row>
    <row r="1683" spans="1:97" ht="18.75" customHeight="1" x14ac:dyDescent="0.2">
      <c r="A1683" s="3">
        <f t="shared" si="568"/>
        <v>1671</v>
      </c>
      <c r="B1683" s="263"/>
      <c r="C1683" s="263"/>
      <c r="D1683" s="263"/>
      <c r="E1683" s="259"/>
      <c r="F1683" s="259"/>
      <c r="G1683" s="43"/>
      <c r="H1683" s="264"/>
      <c r="I1683" s="261"/>
      <c r="J1683" s="106"/>
      <c r="K1683" s="247"/>
      <c r="L1683" s="247"/>
      <c r="M1683" s="247"/>
      <c r="N1683" s="248" t="str">
        <f>IF(AND(K1683&lt;&gt;"",L1683&lt;&gt;"",J1683&lt;&gt;""),ROUND(MIN(IF(OR(J1683="OZZ",J1683="ZZ"),5000,17300),TRUNC(0.75*(SUMIF($D$12:$D1683,$D1683,K$12:K1683)+SUMIF($D$12:$D1683,$D1683,L$12:L1683)),2)) - SUMIF($D$12:$D1682,$D1683,N$12:N1682),2),"")</f>
        <v/>
      </c>
      <c r="O1683" s="249" t="str">
        <f>IF(AND(K1683&lt;&gt;"",L1683&lt;&gt;"",M1683&lt;&gt;"",J1683&lt;&gt;"",AH1683&lt;&gt;""),IF(OR(J1683="OZZ",J1683="ZZ"),ROUND(0-SUMIF($D$12:$D1682,$D1683,O$12:O1682),2),IF(M1683=0,0,ROUND(MIN(MIN(17300,TRUNC(0.75*(SUMIF($D$12:$D$2012,$D1683,K$12:K$2012)+SUMIF($D$12:$D$2012,$D1683,L$12:L$2012)),2)+SUMIF($D$12:$D1683,$D1683,AH$12:AH1683))-SUMIF($D$12:$D1682,$D1683,O$12:O1682)-SUMIF($D$12:$D$2012,$D1683,N$12:N$2012),AH1683),2))),"")</f>
        <v/>
      </c>
      <c r="P1683" s="250" t="str">
        <f>IF(J1683&lt;&gt;"",1000 - SUMIF($D$12:$D1682,$D1683,P$12:P1682),"")</f>
        <v/>
      </c>
      <c r="Q1683" s="106"/>
      <c r="R1683" s="247"/>
      <c r="S1683" s="247"/>
      <c r="T1683" s="247"/>
      <c r="U1683" s="248" t="str">
        <f>IF(AND(R1683&lt;&gt;"",S1683&lt;&gt;"",Q1683&lt;&gt;""),ROUND(MIN(IF(OR(Q1683="OZZ",Q1683="ZZ"),5000,17300),TRUNC(0.75*(SUMIF($D$12:$D1683,$D1683,R$12:R1683)+SUMIF($D$12:$D1683,$D1683,S$12:S1683)),2)) - SUMIF($D$12:$D1682,$D1683,U$12:U1682),2),"")</f>
        <v/>
      </c>
      <c r="V1683" s="248" t="str">
        <f>IF(AND(R1683&lt;&gt;"",S1683&lt;&gt;"",T1683&lt;&gt;"",Q1683&lt;&gt;"",AL1683&lt;&gt;""),IF(OR(Q1683="OZZ",Q1683="ZZ"),ROUND(0-SUMIF($D$12:$D1682,$D1683,V$12:V1682),2),IF(T1683=0,0,ROUND(MIN(MIN(17300,TRUNC(0.75*(SUMIF($D$12:$D$2012,$D1683,R$12:R$2012)+SUMIF($D$12:$D$2012,$D1683,S$12:S$2012)),2)+SUMIF($D$12:$D1683,$D1683,AL$12:AL1683))-SUMIF($D$12:$D1682,$D1683,V$12:V1682)-SUMIF($D$12:$D$2012,$D1683,U$12:U$2012),AL1683),2))),"")</f>
        <v/>
      </c>
      <c r="W1683" s="250" t="str">
        <f>IF(Q1683&lt;&gt;"",1000 - SUMIF($D$12:$D1682,$D1683,W$12:W1682),"")</f>
        <v/>
      </c>
      <c r="X1683" s="106"/>
      <c r="Y1683" s="247"/>
      <c r="Z1683" s="247"/>
      <c r="AA1683" s="247"/>
      <c r="AB1683" s="248" t="str">
        <f>IF(AND(Y1683&lt;&gt;"",Z1683&lt;&gt;"",X1683&lt;&gt;""),ROUND(MIN(IF(OR(X1683="OZZ",X1683="ZZ"),5000,17300),TRUNC(0.75*(SUMIF($D$12:$D1683,$D1683,Y$12:Y1683)+SUMIF($D$12:$D1683,$D1683,Z$12:Z1683)),2)) - SUMIF($D$12:$D1682,$D1683,AB$12:AB1682),2),"")</f>
        <v/>
      </c>
      <c r="AC1683" s="251" t="str">
        <f>IF(AND(Y1683&lt;&gt;"",Z1683&lt;&gt;"",AA1683&lt;&gt;"",X1683&lt;&gt;"",AP1683&lt;&gt;""),IF(OR(X1683="OZZ",X1683="ZZ"),ROUND(0-SUMIF($D$12:$D1682,$D1683,AC$12:AC1682),2),IF(AA1683=0,0,ROUND(MIN(MIN(17300,TRUNC(0.75*(SUMIF($D$12:$D$2012,$D1683,Y$12:Y$2012)+SUMIF($D$12:$D$2012,$D1683,Z$12:Z$2012)),2)+SUMIF($D$12:$D1683,$D1683,AP$12:AP1683))-SUMIF($D$12:$D1682,$D1683,AC$12:AC1682)-SUMIF($D$12:$D$2012,$D1683,AB$12:AB$2012),AP1683),2))),"")</f>
        <v/>
      </c>
      <c r="AD1683" s="250" t="str">
        <f>IF(X1683&lt;&gt;"",1000 - SUMIF($D$12:$D1682,$D1683,AD$12:AD1682),"")</f>
        <v/>
      </c>
      <c r="AE1683" s="252"/>
      <c r="AF1683" s="253"/>
      <c r="AG1683" s="254"/>
      <c r="AH1683" s="255" t="str">
        <f t="shared" si="548"/>
        <v/>
      </c>
      <c r="AI1683" s="256"/>
      <c r="AJ1683" s="253"/>
      <c r="AK1683" s="254"/>
      <c r="AL1683" s="255" t="str">
        <f t="shared" si="549"/>
        <v/>
      </c>
      <c r="AM1683" s="256"/>
      <c r="AN1683" s="253"/>
      <c r="AO1683" s="254"/>
      <c r="AP1683" s="255" t="str">
        <f t="shared" si="550"/>
        <v/>
      </c>
      <c r="AQ1683" s="68"/>
      <c r="AR1683" s="68"/>
      <c r="AS1683" s="115"/>
      <c r="AT1683" s="68"/>
      <c r="AU1683" s="113" t="str">
        <f>IF(D1683&lt;&gt; "", IF(COUNTIF($D$12:$D1683,$D1683)&gt;1,0,IF(SUM(N1683,U1683,AB1683)&gt;0,IF(AND(X1683="",OR(Q1683&lt;&gt;"",J1683&lt;&gt;"")),IF(Q1683&lt;&gt;"",Q1683,IF(J1683&lt;&gt;"",J1683,0)),IF(AND(Q1683&lt;&gt;"",J1683&lt;&gt;"",Q1683=J1683),Q1683,X1683)),0)),"")</f>
        <v/>
      </c>
      <c r="AV1683" s="113" t="str">
        <f>IF(D1683&lt;&gt;"",IF(COUNTIF($D$12:$D1683,$D1683)&gt;1,0,IF(SUM(O1683,V1683,AC1683)&gt;0,IF(AND(X1683="",OR(Q1683&lt;&gt;"",J1683&lt;&gt;"")),IF(Q1683&lt;&gt;"",Q1683,IF(J1683&lt;&gt;"",J1683,0)),IF(AND(Q1683&lt;&gt;"",J1683&lt;&gt;"",Q1683=J1683),Q1683,X1683)),0)),"")</f>
        <v/>
      </c>
      <c r="AW1683" s="113" t="str">
        <f>IF(D1683&lt;&gt;"",IF(COUNTIF($D$12:$D1683,$D1683)&gt;1,0,IF(SUM(P1683,W1683,AD1683)&gt;0,IF(AND(X1683="",OR(Q1683&lt;&gt;"",J1683&lt;&gt;"")),IF(Q1683&lt;&gt;"",Q1683,IF(J1683&lt;&gt;"",J1683,0)),IF(AND(Q1683&lt;&gt;"",J1683&lt;&gt;"",Q1683=J1683),Q1683,X1683)),0)),"")</f>
        <v/>
      </c>
      <c r="AX1683" s="68" t="str">
        <f t="shared" si="551"/>
        <v/>
      </c>
      <c r="AY1683" s="68" t="str">
        <f t="shared" si="552"/>
        <v/>
      </c>
      <c r="AZ1683" s="68" t="str">
        <f t="shared" si="553"/>
        <v/>
      </c>
      <c r="BA1683" s="68" t="str">
        <f t="shared" si="554"/>
        <v/>
      </c>
      <c r="BB1683" s="68" t="str">
        <f t="shared" si="555"/>
        <v/>
      </c>
      <c r="BC1683" s="68" t="str">
        <f t="shared" si="556"/>
        <v/>
      </c>
      <c r="BD1683" s="68" t="str">
        <f t="shared" si="557"/>
        <v/>
      </c>
      <c r="BE1683" s="62" t="str">
        <f t="shared" si="558"/>
        <v/>
      </c>
      <c r="BF1683" s="62" t="str">
        <f t="shared" si="559"/>
        <v/>
      </c>
      <c r="BG1683" s="62"/>
      <c r="BH1683" s="62" t="str">
        <f t="shared" si="560"/>
        <v/>
      </c>
      <c r="BI1683" s="62" t="str">
        <f t="shared" si="561"/>
        <v/>
      </c>
      <c r="BJ1683" s="114"/>
      <c r="BK1683" s="62" t="str">
        <f t="shared" si="562"/>
        <v/>
      </c>
      <c r="BL1683" s="62" t="str">
        <f t="shared" si="563"/>
        <v/>
      </c>
      <c r="BM1683" s="62" t="str">
        <f t="shared" si="564"/>
        <v/>
      </c>
      <c r="BN1683" s="62" t="str">
        <f t="shared" si="565"/>
        <v/>
      </c>
      <c r="BO1683" s="62" t="str">
        <f t="shared" si="566"/>
        <v/>
      </c>
      <c r="BP1683" s="62" t="str">
        <f t="shared" si="567"/>
        <v/>
      </c>
      <c r="BQ1683" s="96"/>
      <c r="BR1683" s="96"/>
      <c r="BS1683" s="96"/>
      <c r="BT1683" s="96"/>
      <c r="BU1683" s="96"/>
      <c r="BV1683" s="96"/>
      <c r="BW1683" s="96"/>
      <c r="BX1683" s="96"/>
      <c r="BY1683" s="96"/>
      <c r="BZ1683" s="96"/>
      <c r="CA1683" s="96"/>
      <c r="CB1683" s="96"/>
      <c r="CC1683" s="96"/>
      <c r="CD1683" s="96"/>
      <c r="CE1683" s="96"/>
      <c r="CF1683" s="96"/>
      <c r="CG1683" s="96"/>
      <c r="CH1683" s="96"/>
      <c r="CI1683" s="96"/>
      <c r="CJ1683" s="96"/>
      <c r="CK1683" s="96"/>
      <c r="CL1683" s="96"/>
      <c r="CM1683" s="96"/>
      <c r="CN1683" s="96"/>
      <c r="CO1683" s="96"/>
      <c r="CP1683" s="96"/>
      <c r="CQ1683" s="96"/>
      <c r="CR1683" s="96"/>
      <c r="CS1683" s="96"/>
    </row>
    <row r="1684" spans="1:97" ht="18.75" customHeight="1" x14ac:dyDescent="0.2">
      <c r="A1684" s="3">
        <f t="shared" si="568"/>
        <v>1672</v>
      </c>
      <c r="B1684" s="263"/>
      <c r="C1684" s="263"/>
      <c r="D1684" s="263"/>
      <c r="E1684" s="259"/>
      <c r="F1684" s="259"/>
      <c r="G1684" s="43"/>
      <c r="H1684" s="264"/>
      <c r="I1684" s="261"/>
      <c r="J1684" s="106"/>
      <c r="K1684" s="247"/>
      <c r="L1684" s="247"/>
      <c r="M1684" s="247"/>
      <c r="N1684" s="248" t="str">
        <f>IF(AND(K1684&lt;&gt;"",L1684&lt;&gt;"",J1684&lt;&gt;""),ROUND(MIN(IF(OR(J1684="OZZ",J1684="ZZ"),5000,17300),TRUNC(0.75*(SUMIF($D$12:$D1684,$D1684,K$12:K1684)+SUMIF($D$12:$D1684,$D1684,L$12:L1684)),2)) - SUMIF($D$12:$D1683,$D1684,N$12:N1683),2),"")</f>
        <v/>
      </c>
      <c r="O1684" s="249" t="str">
        <f>IF(AND(K1684&lt;&gt;"",L1684&lt;&gt;"",M1684&lt;&gt;"",J1684&lt;&gt;"",AH1684&lt;&gt;""),IF(OR(J1684="OZZ",J1684="ZZ"),ROUND(0-SUMIF($D$12:$D1683,$D1684,O$12:O1683),2),IF(M1684=0,0,ROUND(MIN(MIN(17300,TRUNC(0.75*(SUMIF($D$12:$D$2012,$D1684,K$12:K$2012)+SUMIF($D$12:$D$2012,$D1684,L$12:L$2012)),2)+SUMIF($D$12:$D1684,$D1684,AH$12:AH1684))-SUMIF($D$12:$D1683,$D1684,O$12:O1683)-SUMIF($D$12:$D$2012,$D1684,N$12:N$2012),AH1684),2))),"")</f>
        <v/>
      </c>
      <c r="P1684" s="250" t="str">
        <f>IF(J1684&lt;&gt;"",1000 - SUMIF($D$12:$D1683,$D1684,P$12:P1683),"")</f>
        <v/>
      </c>
      <c r="Q1684" s="106"/>
      <c r="R1684" s="247"/>
      <c r="S1684" s="247"/>
      <c r="T1684" s="247"/>
      <c r="U1684" s="248" t="str">
        <f>IF(AND(R1684&lt;&gt;"",S1684&lt;&gt;"",Q1684&lt;&gt;""),ROUND(MIN(IF(OR(Q1684="OZZ",Q1684="ZZ"),5000,17300),TRUNC(0.75*(SUMIF($D$12:$D1684,$D1684,R$12:R1684)+SUMIF($D$12:$D1684,$D1684,S$12:S1684)),2)) - SUMIF($D$12:$D1683,$D1684,U$12:U1683),2),"")</f>
        <v/>
      </c>
      <c r="V1684" s="248" t="str">
        <f>IF(AND(R1684&lt;&gt;"",S1684&lt;&gt;"",T1684&lt;&gt;"",Q1684&lt;&gt;"",AL1684&lt;&gt;""),IF(OR(Q1684="OZZ",Q1684="ZZ"),ROUND(0-SUMIF($D$12:$D1683,$D1684,V$12:V1683),2),IF(T1684=0,0,ROUND(MIN(MIN(17300,TRUNC(0.75*(SUMIF($D$12:$D$2012,$D1684,R$12:R$2012)+SUMIF($D$12:$D$2012,$D1684,S$12:S$2012)),2)+SUMIF($D$12:$D1684,$D1684,AL$12:AL1684))-SUMIF($D$12:$D1683,$D1684,V$12:V1683)-SUMIF($D$12:$D$2012,$D1684,U$12:U$2012),AL1684),2))),"")</f>
        <v/>
      </c>
      <c r="W1684" s="250" t="str">
        <f>IF(Q1684&lt;&gt;"",1000 - SUMIF($D$12:$D1683,$D1684,W$12:W1683),"")</f>
        <v/>
      </c>
      <c r="X1684" s="106"/>
      <c r="Y1684" s="247"/>
      <c r="Z1684" s="247"/>
      <c r="AA1684" s="247"/>
      <c r="AB1684" s="248" t="str">
        <f>IF(AND(Y1684&lt;&gt;"",Z1684&lt;&gt;"",X1684&lt;&gt;""),ROUND(MIN(IF(OR(X1684="OZZ",X1684="ZZ"),5000,17300),TRUNC(0.75*(SUMIF($D$12:$D1684,$D1684,Y$12:Y1684)+SUMIF($D$12:$D1684,$D1684,Z$12:Z1684)),2)) - SUMIF($D$12:$D1683,$D1684,AB$12:AB1683),2),"")</f>
        <v/>
      </c>
      <c r="AC1684" s="251" t="str">
        <f>IF(AND(Y1684&lt;&gt;"",Z1684&lt;&gt;"",AA1684&lt;&gt;"",X1684&lt;&gt;"",AP1684&lt;&gt;""),IF(OR(X1684="OZZ",X1684="ZZ"),ROUND(0-SUMIF($D$12:$D1683,$D1684,AC$12:AC1683),2),IF(AA1684=0,0,ROUND(MIN(MIN(17300,TRUNC(0.75*(SUMIF($D$12:$D$2012,$D1684,Y$12:Y$2012)+SUMIF($D$12:$D$2012,$D1684,Z$12:Z$2012)),2)+SUMIF($D$12:$D1684,$D1684,AP$12:AP1684))-SUMIF($D$12:$D1683,$D1684,AC$12:AC1683)-SUMIF($D$12:$D$2012,$D1684,AB$12:AB$2012),AP1684),2))),"")</f>
        <v/>
      </c>
      <c r="AD1684" s="250" t="str">
        <f>IF(X1684&lt;&gt;"",1000 - SUMIF($D$12:$D1683,$D1684,AD$12:AD1683),"")</f>
        <v/>
      </c>
      <c r="AE1684" s="252"/>
      <c r="AF1684" s="253"/>
      <c r="AG1684" s="254"/>
      <c r="AH1684" s="255" t="str">
        <f t="shared" si="548"/>
        <v/>
      </c>
      <c r="AI1684" s="256"/>
      <c r="AJ1684" s="253"/>
      <c r="AK1684" s="254"/>
      <c r="AL1684" s="255" t="str">
        <f t="shared" si="549"/>
        <v/>
      </c>
      <c r="AM1684" s="256"/>
      <c r="AN1684" s="253"/>
      <c r="AO1684" s="254"/>
      <c r="AP1684" s="255" t="str">
        <f t="shared" si="550"/>
        <v/>
      </c>
      <c r="AQ1684" s="68"/>
      <c r="AR1684" s="68"/>
      <c r="AS1684" s="115"/>
      <c r="AT1684" s="68"/>
      <c r="AU1684" s="113" t="str">
        <f>IF(D1684&lt;&gt; "", IF(COUNTIF($D$12:$D1684,$D1684)&gt;1,0,IF(SUM(N1684,U1684,AB1684)&gt;0,IF(AND(X1684="",OR(Q1684&lt;&gt;"",J1684&lt;&gt;"")),IF(Q1684&lt;&gt;"",Q1684,IF(J1684&lt;&gt;"",J1684,0)),IF(AND(Q1684&lt;&gt;"",J1684&lt;&gt;"",Q1684=J1684),Q1684,X1684)),0)),"")</f>
        <v/>
      </c>
      <c r="AV1684" s="113" t="str">
        <f>IF(D1684&lt;&gt;"",IF(COUNTIF($D$12:$D1684,$D1684)&gt;1,0,IF(SUM(O1684,V1684,AC1684)&gt;0,IF(AND(X1684="",OR(Q1684&lt;&gt;"",J1684&lt;&gt;"")),IF(Q1684&lt;&gt;"",Q1684,IF(J1684&lt;&gt;"",J1684,0)),IF(AND(Q1684&lt;&gt;"",J1684&lt;&gt;"",Q1684=J1684),Q1684,X1684)),0)),"")</f>
        <v/>
      </c>
      <c r="AW1684" s="113" t="str">
        <f>IF(D1684&lt;&gt;"",IF(COUNTIF($D$12:$D1684,$D1684)&gt;1,0,IF(SUM(P1684,W1684,AD1684)&gt;0,IF(AND(X1684="",OR(Q1684&lt;&gt;"",J1684&lt;&gt;"")),IF(Q1684&lt;&gt;"",Q1684,IF(J1684&lt;&gt;"",J1684,0)),IF(AND(Q1684&lt;&gt;"",J1684&lt;&gt;"",Q1684=J1684),Q1684,X1684)),0)),"")</f>
        <v/>
      </c>
      <c r="AX1684" s="68" t="str">
        <f t="shared" si="551"/>
        <v/>
      </c>
      <c r="AY1684" s="68" t="str">
        <f t="shared" si="552"/>
        <v/>
      </c>
      <c r="AZ1684" s="68" t="str">
        <f t="shared" si="553"/>
        <v/>
      </c>
      <c r="BA1684" s="68" t="str">
        <f t="shared" si="554"/>
        <v/>
      </c>
      <c r="BB1684" s="68" t="str">
        <f t="shared" si="555"/>
        <v/>
      </c>
      <c r="BC1684" s="68" t="str">
        <f t="shared" si="556"/>
        <v/>
      </c>
      <c r="BD1684" s="68" t="str">
        <f t="shared" si="557"/>
        <v/>
      </c>
      <c r="BE1684" s="62" t="str">
        <f t="shared" si="558"/>
        <v/>
      </c>
      <c r="BF1684" s="62" t="str">
        <f t="shared" si="559"/>
        <v/>
      </c>
      <c r="BG1684" s="62"/>
      <c r="BH1684" s="62" t="str">
        <f t="shared" si="560"/>
        <v/>
      </c>
      <c r="BI1684" s="62" t="str">
        <f t="shared" si="561"/>
        <v/>
      </c>
      <c r="BJ1684" s="114"/>
      <c r="BK1684" s="62" t="str">
        <f t="shared" si="562"/>
        <v/>
      </c>
      <c r="BL1684" s="62" t="str">
        <f t="shared" si="563"/>
        <v/>
      </c>
      <c r="BM1684" s="62" t="str">
        <f t="shared" si="564"/>
        <v/>
      </c>
      <c r="BN1684" s="62" t="str">
        <f t="shared" si="565"/>
        <v/>
      </c>
      <c r="BO1684" s="62" t="str">
        <f t="shared" si="566"/>
        <v/>
      </c>
      <c r="BP1684" s="62" t="str">
        <f t="shared" si="567"/>
        <v/>
      </c>
      <c r="BQ1684" s="96"/>
      <c r="BR1684" s="96"/>
      <c r="BS1684" s="96"/>
      <c r="BT1684" s="96"/>
      <c r="BU1684" s="96"/>
      <c r="BV1684" s="96"/>
      <c r="BW1684" s="96"/>
      <c r="BX1684" s="96"/>
      <c r="BY1684" s="96"/>
      <c r="BZ1684" s="96"/>
      <c r="CA1684" s="96"/>
      <c r="CB1684" s="96"/>
      <c r="CC1684" s="96"/>
      <c r="CD1684" s="96"/>
      <c r="CE1684" s="96"/>
      <c r="CF1684" s="96"/>
      <c r="CG1684" s="96"/>
      <c r="CH1684" s="96"/>
      <c r="CI1684" s="96"/>
      <c r="CJ1684" s="96"/>
      <c r="CK1684" s="96"/>
      <c r="CL1684" s="96"/>
      <c r="CM1684" s="96"/>
      <c r="CN1684" s="96"/>
      <c r="CO1684" s="96"/>
      <c r="CP1684" s="96"/>
      <c r="CQ1684" s="96"/>
      <c r="CR1684" s="96"/>
      <c r="CS1684" s="96"/>
    </row>
    <row r="1685" spans="1:97" ht="18.75" customHeight="1" x14ac:dyDescent="0.2">
      <c r="A1685" s="3">
        <f t="shared" si="568"/>
        <v>1673</v>
      </c>
      <c r="B1685" s="263"/>
      <c r="C1685" s="263"/>
      <c r="D1685" s="263"/>
      <c r="E1685" s="259"/>
      <c r="F1685" s="259"/>
      <c r="G1685" s="43"/>
      <c r="H1685" s="264"/>
      <c r="I1685" s="261"/>
      <c r="J1685" s="106"/>
      <c r="K1685" s="247"/>
      <c r="L1685" s="247"/>
      <c r="M1685" s="247"/>
      <c r="N1685" s="248" t="str">
        <f>IF(AND(K1685&lt;&gt;"",L1685&lt;&gt;"",J1685&lt;&gt;""),ROUND(MIN(IF(OR(J1685="OZZ",J1685="ZZ"),5000,17300),TRUNC(0.75*(SUMIF($D$12:$D1685,$D1685,K$12:K1685)+SUMIF($D$12:$D1685,$D1685,L$12:L1685)),2)) - SUMIF($D$12:$D1684,$D1685,N$12:N1684),2),"")</f>
        <v/>
      </c>
      <c r="O1685" s="249" t="str">
        <f>IF(AND(K1685&lt;&gt;"",L1685&lt;&gt;"",M1685&lt;&gt;"",J1685&lt;&gt;"",AH1685&lt;&gt;""),IF(OR(J1685="OZZ",J1685="ZZ"),ROUND(0-SUMIF($D$12:$D1684,$D1685,O$12:O1684),2),IF(M1685=0,0,ROUND(MIN(MIN(17300,TRUNC(0.75*(SUMIF($D$12:$D$2012,$D1685,K$12:K$2012)+SUMIF($D$12:$D$2012,$D1685,L$12:L$2012)),2)+SUMIF($D$12:$D1685,$D1685,AH$12:AH1685))-SUMIF($D$12:$D1684,$D1685,O$12:O1684)-SUMIF($D$12:$D$2012,$D1685,N$12:N$2012),AH1685),2))),"")</f>
        <v/>
      </c>
      <c r="P1685" s="250" t="str">
        <f>IF(J1685&lt;&gt;"",1000 - SUMIF($D$12:$D1684,$D1685,P$12:P1684),"")</f>
        <v/>
      </c>
      <c r="Q1685" s="106"/>
      <c r="R1685" s="247"/>
      <c r="S1685" s="247"/>
      <c r="T1685" s="247"/>
      <c r="U1685" s="248" t="str">
        <f>IF(AND(R1685&lt;&gt;"",S1685&lt;&gt;"",Q1685&lt;&gt;""),ROUND(MIN(IF(OR(Q1685="OZZ",Q1685="ZZ"),5000,17300),TRUNC(0.75*(SUMIF($D$12:$D1685,$D1685,R$12:R1685)+SUMIF($D$12:$D1685,$D1685,S$12:S1685)),2)) - SUMIF($D$12:$D1684,$D1685,U$12:U1684),2),"")</f>
        <v/>
      </c>
      <c r="V1685" s="248" t="str">
        <f>IF(AND(R1685&lt;&gt;"",S1685&lt;&gt;"",T1685&lt;&gt;"",Q1685&lt;&gt;"",AL1685&lt;&gt;""),IF(OR(Q1685="OZZ",Q1685="ZZ"),ROUND(0-SUMIF($D$12:$D1684,$D1685,V$12:V1684),2),IF(T1685=0,0,ROUND(MIN(MIN(17300,TRUNC(0.75*(SUMIF($D$12:$D$2012,$D1685,R$12:R$2012)+SUMIF($D$12:$D$2012,$D1685,S$12:S$2012)),2)+SUMIF($D$12:$D1685,$D1685,AL$12:AL1685))-SUMIF($D$12:$D1684,$D1685,V$12:V1684)-SUMIF($D$12:$D$2012,$D1685,U$12:U$2012),AL1685),2))),"")</f>
        <v/>
      </c>
      <c r="W1685" s="250" t="str">
        <f>IF(Q1685&lt;&gt;"",1000 - SUMIF($D$12:$D1684,$D1685,W$12:W1684),"")</f>
        <v/>
      </c>
      <c r="X1685" s="106"/>
      <c r="Y1685" s="247"/>
      <c r="Z1685" s="247"/>
      <c r="AA1685" s="247"/>
      <c r="AB1685" s="248" t="str">
        <f>IF(AND(Y1685&lt;&gt;"",Z1685&lt;&gt;"",X1685&lt;&gt;""),ROUND(MIN(IF(OR(X1685="OZZ",X1685="ZZ"),5000,17300),TRUNC(0.75*(SUMIF($D$12:$D1685,$D1685,Y$12:Y1685)+SUMIF($D$12:$D1685,$D1685,Z$12:Z1685)),2)) - SUMIF($D$12:$D1684,$D1685,AB$12:AB1684),2),"")</f>
        <v/>
      </c>
      <c r="AC1685" s="251" t="str">
        <f>IF(AND(Y1685&lt;&gt;"",Z1685&lt;&gt;"",AA1685&lt;&gt;"",X1685&lt;&gt;"",AP1685&lt;&gt;""),IF(OR(X1685="OZZ",X1685="ZZ"),ROUND(0-SUMIF($D$12:$D1684,$D1685,AC$12:AC1684),2),IF(AA1685=0,0,ROUND(MIN(MIN(17300,TRUNC(0.75*(SUMIF($D$12:$D$2012,$D1685,Y$12:Y$2012)+SUMIF($D$12:$D$2012,$D1685,Z$12:Z$2012)),2)+SUMIF($D$12:$D1685,$D1685,AP$12:AP1685))-SUMIF($D$12:$D1684,$D1685,AC$12:AC1684)-SUMIF($D$12:$D$2012,$D1685,AB$12:AB$2012),AP1685),2))),"")</f>
        <v/>
      </c>
      <c r="AD1685" s="250" t="str">
        <f>IF(X1685&lt;&gt;"",1000 - SUMIF($D$12:$D1684,$D1685,AD$12:AD1684),"")</f>
        <v/>
      </c>
      <c r="AE1685" s="252"/>
      <c r="AF1685" s="253"/>
      <c r="AG1685" s="254"/>
      <c r="AH1685" s="255" t="str">
        <f t="shared" si="548"/>
        <v/>
      </c>
      <c r="AI1685" s="256"/>
      <c r="AJ1685" s="253"/>
      <c r="AK1685" s="254"/>
      <c r="AL1685" s="255" t="str">
        <f t="shared" si="549"/>
        <v/>
      </c>
      <c r="AM1685" s="256"/>
      <c r="AN1685" s="253"/>
      <c r="AO1685" s="254"/>
      <c r="AP1685" s="255" t="str">
        <f t="shared" si="550"/>
        <v/>
      </c>
      <c r="AQ1685" s="68"/>
      <c r="AR1685" s="68"/>
      <c r="AS1685" s="115"/>
      <c r="AT1685" s="68"/>
      <c r="AU1685" s="113" t="str">
        <f>IF(D1685&lt;&gt; "", IF(COUNTIF($D$12:$D1685,$D1685)&gt;1,0,IF(SUM(N1685,U1685,AB1685)&gt;0,IF(AND(X1685="",OR(Q1685&lt;&gt;"",J1685&lt;&gt;"")),IF(Q1685&lt;&gt;"",Q1685,IF(J1685&lt;&gt;"",J1685,0)),IF(AND(Q1685&lt;&gt;"",J1685&lt;&gt;"",Q1685=J1685),Q1685,X1685)),0)),"")</f>
        <v/>
      </c>
      <c r="AV1685" s="113" t="str">
        <f>IF(D1685&lt;&gt;"",IF(COUNTIF($D$12:$D1685,$D1685)&gt;1,0,IF(SUM(O1685,V1685,AC1685)&gt;0,IF(AND(X1685="",OR(Q1685&lt;&gt;"",J1685&lt;&gt;"")),IF(Q1685&lt;&gt;"",Q1685,IF(J1685&lt;&gt;"",J1685,0)),IF(AND(Q1685&lt;&gt;"",J1685&lt;&gt;"",Q1685=J1685),Q1685,X1685)),0)),"")</f>
        <v/>
      </c>
      <c r="AW1685" s="113" t="str">
        <f>IF(D1685&lt;&gt;"",IF(COUNTIF($D$12:$D1685,$D1685)&gt;1,0,IF(SUM(P1685,W1685,AD1685)&gt;0,IF(AND(X1685="",OR(Q1685&lt;&gt;"",J1685&lt;&gt;"")),IF(Q1685&lt;&gt;"",Q1685,IF(J1685&lt;&gt;"",J1685,0)),IF(AND(Q1685&lt;&gt;"",J1685&lt;&gt;"",Q1685=J1685),Q1685,X1685)),0)),"")</f>
        <v/>
      </c>
      <c r="AX1685" s="68" t="str">
        <f t="shared" si="551"/>
        <v/>
      </c>
      <c r="AY1685" s="68" t="str">
        <f t="shared" si="552"/>
        <v/>
      </c>
      <c r="AZ1685" s="68" t="str">
        <f t="shared" si="553"/>
        <v/>
      </c>
      <c r="BA1685" s="68" t="str">
        <f t="shared" si="554"/>
        <v/>
      </c>
      <c r="BB1685" s="68" t="str">
        <f t="shared" si="555"/>
        <v/>
      </c>
      <c r="BC1685" s="68" t="str">
        <f t="shared" si="556"/>
        <v/>
      </c>
      <c r="BD1685" s="68" t="str">
        <f t="shared" si="557"/>
        <v/>
      </c>
      <c r="BE1685" s="62" t="str">
        <f t="shared" si="558"/>
        <v/>
      </c>
      <c r="BF1685" s="62" t="str">
        <f t="shared" si="559"/>
        <v/>
      </c>
      <c r="BG1685" s="62"/>
      <c r="BH1685" s="62" t="str">
        <f t="shared" si="560"/>
        <v/>
      </c>
      <c r="BI1685" s="62" t="str">
        <f t="shared" si="561"/>
        <v/>
      </c>
      <c r="BJ1685" s="114"/>
      <c r="BK1685" s="62" t="str">
        <f t="shared" si="562"/>
        <v/>
      </c>
      <c r="BL1685" s="62" t="str">
        <f t="shared" si="563"/>
        <v/>
      </c>
      <c r="BM1685" s="62" t="str">
        <f t="shared" si="564"/>
        <v/>
      </c>
      <c r="BN1685" s="62" t="str">
        <f t="shared" si="565"/>
        <v/>
      </c>
      <c r="BO1685" s="62" t="str">
        <f t="shared" si="566"/>
        <v/>
      </c>
      <c r="BP1685" s="62" t="str">
        <f t="shared" si="567"/>
        <v/>
      </c>
      <c r="BQ1685" s="96"/>
      <c r="BR1685" s="96"/>
      <c r="BS1685" s="96"/>
      <c r="BT1685" s="96"/>
      <c r="BU1685" s="96"/>
      <c r="BV1685" s="96"/>
      <c r="BW1685" s="96"/>
      <c r="BX1685" s="96"/>
      <c r="BY1685" s="96"/>
      <c r="BZ1685" s="96"/>
      <c r="CA1685" s="96"/>
      <c r="CB1685" s="96"/>
      <c r="CC1685" s="96"/>
      <c r="CD1685" s="96"/>
      <c r="CE1685" s="96"/>
      <c r="CF1685" s="96"/>
      <c r="CG1685" s="96"/>
      <c r="CH1685" s="96"/>
      <c r="CI1685" s="96"/>
      <c r="CJ1685" s="96"/>
      <c r="CK1685" s="96"/>
      <c r="CL1685" s="96"/>
      <c r="CM1685" s="96"/>
      <c r="CN1685" s="96"/>
      <c r="CO1685" s="96"/>
      <c r="CP1685" s="96"/>
      <c r="CQ1685" s="96"/>
      <c r="CR1685" s="96"/>
      <c r="CS1685" s="96"/>
    </row>
    <row r="1686" spans="1:97" ht="18.75" customHeight="1" x14ac:dyDescent="0.2">
      <c r="A1686" s="3">
        <f t="shared" si="568"/>
        <v>1674</v>
      </c>
      <c r="B1686" s="263"/>
      <c r="C1686" s="263"/>
      <c r="D1686" s="263"/>
      <c r="E1686" s="259"/>
      <c r="F1686" s="259"/>
      <c r="G1686" s="43"/>
      <c r="H1686" s="264"/>
      <c r="I1686" s="261"/>
      <c r="J1686" s="106"/>
      <c r="K1686" s="247"/>
      <c r="L1686" s="247"/>
      <c r="M1686" s="247"/>
      <c r="N1686" s="248" t="str">
        <f>IF(AND(K1686&lt;&gt;"",L1686&lt;&gt;"",J1686&lt;&gt;""),ROUND(MIN(IF(OR(J1686="OZZ",J1686="ZZ"),5000,17300),TRUNC(0.75*(SUMIF($D$12:$D1686,$D1686,K$12:K1686)+SUMIF($D$12:$D1686,$D1686,L$12:L1686)),2)) - SUMIF($D$12:$D1685,$D1686,N$12:N1685),2),"")</f>
        <v/>
      </c>
      <c r="O1686" s="249" t="str">
        <f>IF(AND(K1686&lt;&gt;"",L1686&lt;&gt;"",M1686&lt;&gt;"",J1686&lt;&gt;"",AH1686&lt;&gt;""),IF(OR(J1686="OZZ",J1686="ZZ"),ROUND(0-SUMIF($D$12:$D1685,$D1686,O$12:O1685),2),IF(M1686=0,0,ROUND(MIN(MIN(17300,TRUNC(0.75*(SUMIF($D$12:$D$2012,$D1686,K$12:K$2012)+SUMIF($D$12:$D$2012,$D1686,L$12:L$2012)),2)+SUMIF($D$12:$D1686,$D1686,AH$12:AH1686))-SUMIF($D$12:$D1685,$D1686,O$12:O1685)-SUMIF($D$12:$D$2012,$D1686,N$12:N$2012),AH1686),2))),"")</f>
        <v/>
      </c>
      <c r="P1686" s="250" t="str">
        <f>IF(J1686&lt;&gt;"",1000 - SUMIF($D$12:$D1685,$D1686,P$12:P1685),"")</f>
        <v/>
      </c>
      <c r="Q1686" s="106"/>
      <c r="R1686" s="247"/>
      <c r="S1686" s="247"/>
      <c r="T1686" s="247"/>
      <c r="U1686" s="248" t="str">
        <f>IF(AND(R1686&lt;&gt;"",S1686&lt;&gt;"",Q1686&lt;&gt;""),ROUND(MIN(IF(OR(Q1686="OZZ",Q1686="ZZ"),5000,17300),TRUNC(0.75*(SUMIF($D$12:$D1686,$D1686,R$12:R1686)+SUMIF($D$12:$D1686,$D1686,S$12:S1686)),2)) - SUMIF($D$12:$D1685,$D1686,U$12:U1685),2),"")</f>
        <v/>
      </c>
      <c r="V1686" s="248" t="str">
        <f>IF(AND(R1686&lt;&gt;"",S1686&lt;&gt;"",T1686&lt;&gt;"",Q1686&lt;&gt;"",AL1686&lt;&gt;""),IF(OR(Q1686="OZZ",Q1686="ZZ"),ROUND(0-SUMIF($D$12:$D1685,$D1686,V$12:V1685),2),IF(T1686=0,0,ROUND(MIN(MIN(17300,TRUNC(0.75*(SUMIF($D$12:$D$2012,$D1686,R$12:R$2012)+SUMIF($D$12:$D$2012,$D1686,S$12:S$2012)),2)+SUMIF($D$12:$D1686,$D1686,AL$12:AL1686))-SUMIF($D$12:$D1685,$D1686,V$12:V1685)-SUMIF($D$12:$D$2012,$D1686,U$12:U$2012),AL1686),2))),"")</f>
        <v/>
      </c>
      <c r="W1686" s="250" t="str">
        <f>IF(Q1686&lt;&gt;"",1000 - SUMIF($D$12:$D1685,$D1686,W$12:W1685),"")</f>
        <v/>
      </c>
      <c r="X1686" s="106"/>
      <c r="Y1686" s="247"/>
      <c r="Z1686" s="247"/>
      <c r="AA1686" s="247"/>
      <c r="AB1686" s="248" t="str">
        <f>IF(AND(Y1686&lt;&gt;"",Z1686&lt;&gt;"",X1686&lt;&gt;""),ROUND(MIN(IF(OR(X1686="OZZ",X1686="ZZ"),5000,17300),TRUNC(0.75*(SUMIF($D$12:$D1686,$D1686,Y$12:Y1686)+SUMIF($D$12:$D1686,$D1686,Z$12:Z1686)),2)) - SUMIF($D$12:$D1685,$D1686,AB$12:AB1685),2),"")</f>
        <v/>
      </c>
      <c r="AC1686" s="251" t="str">
        <f>IF(AND(Y1686&lt;&gt;"",Z1686&lt;&gt;"",AA1686&lt;&gt;"",X1686&lt;&gt;"",AP1686&lt;&gt;""),IF(OR(X1686="OZZ",X1686="ZZ"),ROUND(0-SUMIF($D$12:$D1685,$D1686,AC$12:AC1685),2),IF(AA1686=0,0,ROUND(MIN(MIN(17300,TRUNC(0.75*(SUMIF($D$12:$D$2012,$D1686,Y$12:Y$2012)+SUMIF($D$12:$D$2012,$D1686,Z$12:Z$2012)),2)+SUMIF($D$12:$D1686,$D1686,AP$12:AP1686))-SUMIF($D$12:$D1685,$D1686,AC$12:AC1685)-SUMIF($D$12:$D$2012,$D1686,AB$12:AB$2012),AP1686),2))),"")</f>
        <v/>
      </c>
      <c r="AD1686" s="250" t="str">
        <f>IF(X1686&lt;&gt;"",1000 - SUMIF($D$12:$D1685,$D1686,AD$12:AD1685),"")</f>
        <v/>
      </c>
      <c r="AE1686" s="252"/>
      <c r="AF1686" s="253"/>
      <c r="AG1686" s="254"/>
      <c r="AH1686" s="255" t="str">
        <f t="shared" si="548"/>
        <v/>
      </c>
      <c r="AI1686" s="256"/>
      <c r="AJ1686" s="253"/>
      <c r="AK1686" s="254"/>
      <c r="AL1686" s="255" t="str">
        <f t="shared" si="549"/>
        <v/>
      </c>
      <c r="AM1686" s="256"/>
      <c r="AN1686" s="253"/>
      <c r="AO1686" s="254"/>
      <c r="AP1686" s="255" t="str">
        <f t="shared" si="550"/>
        <v/>
      </c>
      <c r="AQ1686" s="68"/>
      <c r="AR1686" s="68"/>
      <c r="AS1686" s="115"/>
      <c r="AT1686" s="68"/>
      <c r="AU1686" s="113" t="str">
        <f>IF(D1686&lt;&gt; "", IF(COUNTIF($D$12:$D1686,$D1686)&gt;1,0,IF(SUM(N1686,U1686,AB1686)&gt;0,IF(AND(X1686="",OR(Q1686&lt;&gt;"",J1686&lt;&gt;"")),IF(Q1686&lt;&gt;"",Q1686,IF(J1686&lt;&gt;"",J1686,0)),IF(AND(Q1686&lt;&gt;"",J1686&lt;&gt;"",Q1686=J1686),Q1686,X1686)),0)),"")</f>
        <v/>
      </c>
      <c r="AV1686" s="113" t="str">
        <f>IF(D1686&lt;&gt;"",IF(COUNTIF($D$12:$D1686,$D1686)&gt;1,0,IF(SUM(O1686,V1686,AC1686)&gt;0,IF(AND(X1686="",OR(Q1686&lt;&gt;"",J1686&lt;&gt;"")),IF(Q1686&lt;&gt;"",Q1686,IF(J1686&lt;&gt;"",J1686,0)),IF(AND(Q1686&lt;&gt;"",J1686&lt;&gt;"",Q1686=J1686),Q1686,X1686)),0)),"")</f>
        <v/>
      </c>
      <c r="AW1686" s="113" t="str">
        <f>IF(D1686&lt;&gt;"",IF(COUNTIF($D$12:$D1686,$D1686)&gt;1,0,IF(SUM(P1686,W1686,AD1686)&gt;0,IF(AND(X1686="",OR(Q1686&lt;&gt;"",J1686&lt;&gt;"")),IF(Q1686&lt;&gt;"",Q1686,IF(J1686&lt;&gt;"",J1686,0)),IF(AND(Q1686&lt;&gt;"",J1686&lt;&gt;"",Q1686=J1686),Q1686,X1686)),0)),"")</f>
        <v/>
      </c>
      <c r="AX1686" s="68" t="str">
        <f t="shared" si="551"/>
        <v/>
      </c>
      <c r="AY1686" s="68" t="str">
        <f t="shared" si="552"/>
        <v/>
      </c>
      <c r="AZ1686" s="68" t="str">
        <f t="shared" si="553"/>
        <v/>
      </c>
      <c r="BA1686" s="68" t="str">
        <f t="shared" si="554"/>
        <v/>
      </c>
      <c r="BB1686" s="68" t="str">
        <f t="shared" si="555"/>
        <v/>
      </c>
      <c r="BC1686" s="68" t="str">
        <f t="shared" si="556"/>
        <v/>
      </c>
      <c r="BD1686" s="68" t="str">
        <f t="shared" si="557"/>
        <v/>
      </c>
      <c r="BE1686" s="62" t="str">
        <f t="shared" si="558"/>
        <v/>
      </c>
      <c r="BF1686" s="62" t="str">
        <f t="shared" si="559"/>
        <v/>
      </c>
      <c r="BG1686" s="62"/>
      <c r="BH1686" s="62" t="str">
        <f t="shared" si="560"/>
        <v/>
      </c>
      <c r="BI1686" s="62" t="str">
        <f t="shared" si="561"/>
        <v/>
      </c>
      <c r="BJ1686" s="114"/>
      <c r="BK1686" s="62" t="str">
        <f t="shared" si="562"/>
        <v/>
      </c>
      <c r="BL1686" s="62" t="str">
        <f t="shared" si="563"/>
        <v/>
      </c>
      <c r="BM1686" s="62" t="str">
        <f t="shared" si="564"/>
        <v/>
      </c>
      <c r="BN1686" s="62" t="str">
        <f t="shared" si="565"/>
        <v/>
      </c>
      <c r="BO1686" s="62" t="str">
        <f t="shared" si="566"/>
        <v/>
      </c>
      <c r="BP1686" s="62" t="str">
        <f t="shared" si="567"/>
        <v/>
      </c>
      <c r="BQ1686" s="96"/>
      <c r="BR1686" s="96"/>
      <c r="BS1686" s="96"/>
      <c r="BT1686" s="96"/>
      <c r="BU1686" s="96"/>
      <c r="BV1686" s="96"/>
      <c r="BW1686" s="96"/>
      <c r="BX1686" s="96"/>
      <c r="BY1686" s="96"/>
      <c r="BZ1686" s="96"/>
      <c r="CA1686" s="96"/>
      <c r="CB1686" s="96"/>
      <c r="CC1686" s="96"/>
      <c r="CD1686" s="96"/>
      <c r="CE1686" s="96"/>
      <c r="CF1686" s="96"/>
      <c r="CG1686" s="96"/>
      <c r="CH1686" s="96"/>
      <c r="CI1686" s="96"/>
      <c r="CJ1686" s="96"/>
      <c r="CK1686" s="96"/>
      <c r="CL1686" s="96"/>
      <c r="CM1686" s="96"/>
      <c r="CN1686" s="96"/>
      <c r="CO1686" s="96"/>
      <c r="CP1686" s="96"/>
      <c r="CQ1686" s="96"/>
      <c r="CR1686" s="96"/>
      <c r="CS1686" s="96"/>
    </row>
    <row r="1687" spans="1:97" ht="18.75" customHeight="1" x14ac:dyDescent="0.2">
      <c r="A1687" s="3">
        <f t="shared" si="568"/>
        <v>1675</v>
      </c>
      <c r="B1687" s="263"/>
      <c r="C1687" s="263"/>
      <c r="D1687" s="263"/>
      <c r="E1687" s="259"/>
      <c r="F1687" s="259"/>
      <c r="G1687" s="43"/>
      <c r="H1687" s="264"/>
      <c r="I1687" s="261"/>
      <c r="J1687" s="106"/>
      <c r="K1687" s="247"/>
      <c r="L1687" s="247"/>
      <c r="M1687" s="247"/>
      <c r="N1687" s="248" t="str">
        <f>IF(AND(K1687&lt;&gt;"",L1687&lt;&gt;"",J1687&lt;&gt;""),ROUND(MIN(IF(OR(J1687="OZZ",J1687="ZZ"),5000,17300),TRUNC(0.75*(SUMIF($D$12:$D1687,$D1687,K$12:K1687)+SUMIF($D$12:$D1687,$D1687,L$12:L1687)),2)) - SUMIF($D$12:$D1686,$D1687,N$12:N1686),2),"")</f>
        <v/>
      </c>
      <c r="O1687" s="249" t="str">
        <f>IF(AND(K1687&lt;&gt;"",L1687&lt;&gt;"",M1687&lt;&gt;"",J1687&lt;&gt;"",AH1687&lt;&gt;""),IF(OR(J1687="OZZ",J1687="ZZ"),ROUND(0-SUMIF($D$12:$D1686,$D1687,O$12:O1686),2),IF(M1687=0,0,ROUND(MIN(MIN(17300,TRUNC(0.75*(SUMIF($D$12:$D$2012,$D1687,K$12:K$2012)+SUMIF($D$12:$D$2012,$D1687,L$12:L$2012)),2)+SUMIF($D$12:$D1687,$D1687,AH$12:AH1687))-SUMIF($D$12:$D1686,$D1687,O$12:O1686)-SUMIF($D$12:$D$2012,$D1687,N$12:N$2012),AH1687),2))),"")</f>
        <v/>
      </c>
      <c r="P1687" s="250" t="str">
        <f>IF(J1687&lt;&gt;"",1000 - SUMIF($D$12:$D1686,$D1687,P$12:P1686),"")</f>
        <v/>
      </c>
      <c r="Q1687" s="106"/>
      <c r="R1687" s="247"/>
      <c r="S1687" s="247"/>
      <c r="T1687" s="247"/>
      <c r="U1687" s="248" t="str">
        <f>IF(AND(R1687&lt;&gt;"",S1687&lt;&gt;"",Q1687&lt;&gt;""),ROUND(MIN(IF(OR(Q1687="OZZ",Q1687="ZZ"),5000,17300),TRUNC(0.75*(SUMIF($D$12:$D1687,$D1687,R$12:R1687)+SUMIF($D$12:$D1687,$D1687,S$12:S1687)),2)) - SUMIF($D$12:$D1686,$D1687,U$12:U1686),2),"")</f>
        <v/>
      </c>
      <c r="V1687" s="248" t="str">
        <f>IF(AND(R1687&lt;&gt;"",S1687&lt;&gt;"",T1687&lt;&gt;"",Q1687&lt;&gt;"",AL1687&lt;&gt;""),IF(OR(Q1687="OZZ",Q1687="ZZ"),ROUND(0-SUMIF($D$12:$D1686,$D1687,V$12:V1686),2),IF(T1687=0,0,ROUND(MIN(MIN(17300,TRUNC(0.75*(SUMIF($D$12:$D$2012,$D1687,R$12:R$2012)+SUMIF($D$12:$D$2012,$D1687,S$12:S$2012)),2)+SUMIF($D$12:$D1687,$D1687,AL$12:AL1687))-SUMIF($D$12:$D1686,$D1687,V$12:V1686)-SUMIF($D$12:$D$2012,$D1687,U$12:U$2012),AL1687),2))),"")</f>
        <v/>
      </c>
      <c r="W1687" s="250" t="str">
        <f>IF(Q1687&lt;&gt;"",1000 - SUMIF($D$12:$D1686,$D1687,W$12:W1686),"")</f>
        <v/>
      </c>
      <c r="X1687" s="106"/>
      <c r="Y1687" s="247"/>
      <c r="Z1687" s="247"/>
      <c r="AA1687" s="247"/>
      <c r="AB1687" s="248" t="str">
        <f>IF(AND(Y1687&lt;&gt;"",Z1687&lt;&gt;"",X1687&lt;&gt;""),ROUND(MIN(IF(OR(X1687="OZZ",X1687="ZZ"),5000,17300),TRUNC(0.75*(SUMIF($D$12:$D1687,$D1687,Y$12:Y1687)+SUMIF($D$12:$D1687,$D1687,Z$12:Z1687)),2)) - SUMIF($D$12:$D1686,$D1687,AB$12:AB1686),2),"")</f>
        <v/>
      </c>
      <c r="AC1687" s="251" t="str">
        <f>IF(AND(Y1687&lt;&gt;"",Z1687&lt;&gt;"",AA1687&lt;&gt;"",X1687&lt;&gt;"",AP1687&lt;&gt;""),IF(OR(X1687="OZZ",X1687="ZZ"),ROUND(0-SUMIF($D$12:$D1686,$D1687,AC$12:AC1686),2),IF(AA1687=0,0,ROUND(MIN(MIN(17300,TRUNC(0.75*(SUMIF($D$12:$D$2012,$D1687,Y$12:Y$2012)+SUMIF($D$12:$D$2012,$D1687,Z$12:Z$2012)),2)+SUMIF($D$12:$D1687,$D1687,AP$12:AP1687))-SUMIF($D$12:$D1686,$D1687,AC$12:AC1686)-SUMIF($D$12:$D$2012,$D1687,AB$12:AB$2012),AP1687),2))),"")</f>
        <v/>
      </c>
      <c r="AD1687" s="250" t="str">
        <f>IF(X1687&lt;&gt;"",1000 - SUMIF($D$12:$D1686,$D1687,AD$12:AD1686),"")</f>
        <v/>
      </c>
      <c r="AE1687" s="252"/>
      <c r="AF1687" s="253"/>
      <c r="AG1687" s="254"/>
      <c r="AH1687" s="255" t="str">
        <f t="shared" si="548"/>
        <v/>
      </c>
      <c r="AI1687" s="256"/>
      <c r="AJ1687" s="253"/>
      <c r="AK1687" s="254"/>
      <c r="AL1687" s="255" t="str">
        <f t="shared" si="549"/>
        <v/>
      </c>
      <c r="AM1687" s="256"/>
      <c r="AN1687" s="253"/>
      <c r="AO1687" s="254"/>
      <c r="AP1687" s="255" t="str">
        <f t="shared" si="550"/>
        <v/>
      </c>
      <c r="AQ1687" s="68"/>
      <c r="AR1687" s="68"/>
      <c r="AS1687" s="115"/>
      <c r="AT1687" s="68"/>
      <c r="AU1687" s="113" t="str">
        <f>IF(D1687&lt;&gt; "", IF(COUNTIF($D$12:$D1687,$D1687)&gt;1,0,IF(SUM(N1687,U1687,AB1687)&gt;0,IF(AND(X1687="",OR(Q1687&lt;&gt;"",J1687&lt;&gt;"")),IF(Q1687&lt;&gt;"",Q1687,IF(J1687&lt;&gt;"",J1687,0)),IF(AND(Q1687&lt;&gt;"",J1687&lt;&gt;"",Q1687=J1687),Q1687,X1687)),0)),"")</f>
        <v/>
      </c>
      <c r="AV1687" s="113" t="str">
        <f>IF(D1687&lt;&gt;"",IF(COUNTIF($D$12:$D1687,$D1687)&gt;1,0,IF(SUM(O1687,V1687,AC1687)&gt;0,IF(AND(X1687="",OR(Q1687&lt;&gt;"",J1687&lt;&gt;"")),IF(Q1687&lt;&gt;"",Q1687,IF(J1687&lt;&gt;"",J1687,0)),IF(AND(Q1687&lt;&gt;"",J1687&lt;&gt;"",Q1687=J1687),Q1687,X1687)),0)),"")</f>
        <v/>
      </c>
      <c r="AW1687" s="113" t="str">
        <f>IF(D1687&lt;&gt;"",IF(COUNTIF($D$12:$D1687,$D1687)&gt;1,0,IF(SUM(P1687,W1687,AD1687)&gt;0,IF(AND(X1687="",OR(Q1687&lt;&gt;"",J1687&lt;&gt;"")),IF(Q1687&lt;&gt;"",Q1687,IF(J1687&lt;&gt;"",J1687,0)),IF(AND(Q1687&lt;&gt;"",J1687&lt;&gt;"",Q1687=J1687),Q1687,X1687)),0)),"")</f>
        <v/>
      </c>
      <c r="AX1687" s="68" t="str">
        <f t="shared" si="551"/>
        <v/>
      </c>
      <c r="AY1687" s="68" t="str">
        <f t="shared" si="552"/>
        <v/>
      </c>
      <c r="AZ1687" s="68" t="str">
        <f t="shared" si="553"/>
        <v/>
      </c>
      <c r="BA1687" s="68" t="str">
        <f t="shared" si="554"/>
        <v/>
      </c>
      <c r="BB1687" s="68" t="str">
        <f t="shared" si="555"/>
        <v/>
      </c>
      <c r="BC1687" s="68" t="str">
        <f t="shared" si="556"/>
        <v/>
      </c>
      <c r="BD1687" s="68" t="str">
        <f t="shared" si="557"/>
        <v/>
      </c>
      <c r="BE1687" s="62" t="str">
        <f t="shared" si="558"/>
        <v/>
      </c>
      <c r="BF1687" s="62" t="str">
        <f t="shared" si="559"/>
        <v/>
      </c>
      <c r="BG1687" s="62"/>
      <c r="BH1687" s="62" t="str">
        <f t="shared" si="560"/>
        <v/>
      </c>
      <c r="BI1687" s="62" t="str">
        <f t="shared" si="561"/>
        <v/>
      </c>
      <c r="BJ1687" s="114"/>
      <c r="BK1687" s="62" t="str">
        <f t="shared" si="562"/>
        <v/>
      </c>
      <c r="BL1687" s="62" t="str">
        <f t="shared" si="563"/>
        <v/>
      </c>
      <c r="BM1687" s="62" t="str">
        <f t="shared" si="564"/>
        <v/>
      </c>
      <c r="BN1687" s="62" t="str">
        <f t="shared" si="565"/>
        <v/>
      </c>
      <c r="BO1687" s="62" t="str">
        <f t="shared" si="566"/>
        <v/>
      </c>
      <c r="BP1687" s="62" t="str">
        <f t="shared" si="567"/>
        <v/>
      </c>
      <c r="BQ1687" s="96"/>
      <c r="BR1687" s="96"/>
      <c r="BS1687" s="96"/>
      <c r="BT1687" s="96"/>
      <c r="BU1687" s="96"/>
      <c r="BV1687" s="96"/>
      <c r="BW1687" s="96"/>
      <c r="BX1687" s="96"/>
      <c r="BY1687" s="96"/>
      <c r="BZ1687" s="96"/>
      <c r="CA1687" s="96"/>
      <c r="CB1687" s="96"/>
      <c r="CC1687" s="96"/>
      <c r="CD1687" s="96"/>
      <c r="CE1687" s="96"/>
      <c r="CF1687" s="96"/>
      <c r="CG1687" s="96"/>
      <c r="CH1687" s="96"/>
      <c r="CI1687" s="96"/>
      <c r="CJ1687" s="96"/>
      <c r="CK1687" s="96"/>
      <c r="CL1687" s="96"/>
      <c r="CM1687" s="96"/>
      <c r="CN1687" s="96"/>
      <c r="CO1687" s="96"/>
      <c r="CP1687" s="96"/>
      <c r="CQ1687" s="96"/>
      <c r="CR1687" s="96"/>
      <c r="CS1687" s="96"/>
    </row>
    <row r="1688" spans="1:97" ht="18.75" customHeight="1" x14ac:dyDescent="0.2">
      <c r="A1688" s="3">
        <f t="shared" si="568"/>
        <v>1676</v>
      </c>
      <c r="B1688" s="263"/>
      <c r="C1688" s="263"/>
      <c r="D1688" s="263"/>
      <c r="E1688" s="259"/>
      <c r="F1688" s="259"/>
      <c r="G1688" s="43"/>
      <c r="H1688" s="264"/>
      <c r="I1688" s="261"/>
      <c r="J1688" s="106"/>
      <c r="K1688" s="247"/>
      <c r="L1688" s="247"/>
      <c r="M1688" s="247"/>
      <c r="N1688" s="248" t="str">
        <f>IF(AND(K1688&lt;&gt;"",L1688&lt;&gt;"",J1688&lt;&gt;""),ROUND(MIN(IF(OR(J1688="OZZ",J1688="ZZ"),5000,17300),TRUNC(0.75*(SUMIF($D$12:$D1688,$D1688,K$12:K1688)+SUMIF($D$12:$D1688,$D1688,L$12:L1688)),2)) - SUMIF($D$12:$D1687,$D1688,N$12:N1687),2),"")</f>
        <v/>
      </c>
      <c r="O1688" s="249" t="str">
        <f>IF(AND(K1688&lt;&gt;"",L1688&lt;&gt;"",M1688&lt;&gt;"",J1688&lt;&gt;"",AH1688&lt;&gt;""),IF(OR(J1688="OZZ",J1688="ZZ"),ROUND(0-SUMIF($D$12:$D1687,$D1688,O$12:O1687),2),IF(M1688=0,0,ROUND(MIN(MIN(17300,TRUNC(0.75*(SUMIF($D$12:$D$2012,$D1688,K$12:K$2012)+SUMIF($D$12:$D$2012,$D1688,L$12:L$2012)),2)+SUMIF($D$12:$D1688,$D1688,AH$12:AH1688))-SUMIF($D$12:$D1687,$D1688,O$12:O1687)-SUMIF($D$12:$D$2012,$D1688,N$12:N$2012),AH1688),2))),"")</f>
        <v/>
      </c>
      <c r="P1688" s="250" t="str">
        <f>IF(J1688&lt;&gt;"",1000 - SUMIF($D$12:$D1687,$D1688,P$12:P1687),"")</f>
        <v/>
      </c>
      <c r="Q1688" s="106"/>
      <c r="R1688" s="247"/>
      <c r="S1688" s="247"/>
      <c r="T1688" s="247"/>
      <c r="U1688" s="248" t="str">
        <f>IF(AND(R1688&lt;&gt;"",S1688&lt;&gt;"",Q1688&lt;&gt;""),ROUND(MIN(IF(OR(Q1688="OZZ",Q1688="ZZ"),5000,17300),TRUNC(0.75*(SUMIF($D$12:$D1688,$D1688,R$12:R1688)+SUMIF($D$12:$D1688,$D1688,S$12:S1688)),2)) - SUMIF($D$12:$D1687,$D1688,U$12:U1687),2),"")</f>
        <v/>
      </c>
      <c r="V1688" s="248" t="str">
        <f>IF(AND(R1688&lt;&gt;"",S1688&lt;&gt;"",T1688&lt;&gt;"",Q1688&lt;&gt;"",AL1688&lt;&gt;""),IF(OR(Q1688="OZZ",Q1688="ZZ"),ROUND(0-SUMIF($D$12:$D1687,$D1688,V$12:V1687),2),IF(T1688=0,0,ROUND(MIN(MIN(17300,TRUNC(0.75*(SUMIF($D$12:$D$2012,$D1688,R$12:R$2012)+SUMIF($D$12:$D$2012,$D1688,S$12:S$2012)),2)+SUMIF($D$12:$D1688,$D1688,AL$12:AL1688))-SUMIF($D$12:$D1687,$D1688,V$12:V1687)-SUMIF($D$12:$D$2012,$D1688,U$12:U$2012),AL1688),2))),"")</f>
        <v/>
      </c>
      <c r="W1688" s="250" t="str">
        <f>IF(Q1688&lt;&gt;"",1000 - SUMIF($D$12:$D1687,$D1688,W$12:W1687),"")</f>
        <v/>
      </c>
      <c r="X1688" s="106"/>
      <c r="Y1688" s="247"/>
      <c r="Z1688" s="247"/>
      <c r="AA1688" s="247"/>
      <c r="AB1688" s="248" t="str">
        <f>IF(AND(Y1688&lt;&gt;"",Z1688&lt;&gt;"",X1688&lt;&gt;""),ROUND(MIN(IF(OR(X1688="OZZ",X1688="ZZ"),5000,17300),TRUNC(0.75*(SUMIF($D$12:$D1688,$D1688,Y$12:Y1688)+SUMIF($D$12:$D1688,$D1688,Z$12:Z1688)),2)) - SUMIF($D$12:$D1687,$D1688,AB$12:AB1687),2),"")</f>
        <v/>
      </c>
      <c r="AC1688" s="251" t="str">
        <f>IF(AND(Y1688&lt;&gt;"",Z1688&lt;&gt;"",AA1688&lt;&gt;"",X1688&lt;&gt;"",AP1688&lt;&gt;""),IF(OR(X1688="OZZ",X1688="ZZ"),ROUND(0-SUMIF($D$12:$D1687,$D1688,AC$12:AC1687),2),IF(AA1688=0,0,ROUND(MIN(MIN(17300,TRUNC(0.75*(SUMIF($D$12:$D$2012,$D1688,Y$12:Y$2012)+SUMIF($D$12:$D$2012,$D1688,Z$12:Z$2012)),2)+SUMIF($D$12:$D1688,$D1688,AP$12:AP1688))-SUMIF($D$12:$D1687,$D1688,AC$12:AC1687)-SUMIF($D$12:$D$2012,$D1688,AB$12:AB$2012),AP1688),2))),"")</f>
        <v/>
      </c>
      <c r="AD1688" s="250" t="str">
        <f>IF(X1688&lt;&gt;"",1000 - SUMIF($D$12:$D1687,$D1688,AD$12:AD1687),"")</f>
        <v/>
      </c>
      <c r="AE1688" s="252"/>
      <c r="AF1688" s="253"/>
      <c r="AG1688" s="254"/>
      <c r="AH1688" s="255" t="str">
        <f t="shared" si="548"/>
        <v/>
      </c>
      <c r="AI1688" s="256"/>
      <c r="AJ1688" s="253"/>
      <c r="AK1688" s="254"/>
      <c r="AL1688" s="255" t="str">
        <f t="shared" si="549"/>
        <v/>
      </c>
      <c r="AM1688" s="256"/>
      <c r="AN1688" s="253"/>
      <c r="AO1688" s="254"/>
      <c r="AP1688" s="255" t="str">
        <f t="shared" si="550"/>
        <v/>
      </c>
      <c r="AQ1688" s="68"/>
      <c r="AR1688" s="68"/>
      <c r="AS1688" s="115"/>
      <c r="AT1688" s="68"/>
      <c r="AU1688" s="113" t="str">
        <f>IF(D1688&lt;&gt; "", IF(COUNTIF($D$12:$D1688,$D1688)&gt;1,0,IF(SUM(N1688,U1688,AB1688)&gt;0,IF(AND(X1688="",OR(Q1688&lt;&gt;"",J1688&lt;&gt;"")),IF(Q1688&lt;&gt;"",Q1688,IF(J1688&lt;&gt;"",J1688,0)),IF(AND(Q1688&lt;&gt;"",J1688&lt;&gt;"",Q1688=J1688),Q1688,X1688)),0)),"")</f>
        <v/>
      </c>
      <c r="AV1688" s="113" t="str">
        <f>IF(D1688&lt;&gt;"",IF(COUNTIF($D$12:$D1688,$D1688)&gt;1,0,IF(SUM(O1688,V1688,AC1688)&gt;0,IF(AND(X1688="",OR(Q1688&lt;&gt;"",J1688&lt;&gt;"")),IF(Q1688&lt;&gt;"",Q1688,IF(J1688&lt;&gt;"",J1688,0)),IF(AND(Q1688&lt;&gt;"",J1688&lt;&gt;"",Q1688=J1688),Q1688,X1688)),0)),"")</f>
        <v/>
      </c>
      <c r="AW1688" s="113" t="str">
        <f>IF(D1688&lt;&gt;"",IF(COUNTIF($D$12:$D1688,$D1688)&gt;1,0,IF(SUM(P1688,W1688,AD1688)&gt;0,IF(AND(X1688="",OR(Q1688&lt;&gt;"",J1688&lt;&gt;"")),IF(Q1688&lt;&gt;"",Q1688,IF(J1688&lt;&gt;"",J1688,0)),IF(AND(Q1688&lt;&gt;"",J1688&lt;&gt;"",Q1688=J1688),Q1688,X1688)),0)),"")</f>
        <v/>
      </c>
      <c r="AX1688" s="68" t="str">
        <f t="shared" si="551"/>
        <v/>
      </c>
      <c r="AY1688" s="68" t="str">
        <f t="shared" si="552"/>
        <v/>
      </c>
      <c r="AZ1688" s="68" t="str">
        <f t="shared" si="553"/>
        <v/>
      </c>
      <c r="BA1688" s="68" t="str">
        <f t="shared" si="554"/>
        <v/>
      </c>
      <c r="BB1688" s="68" t="str">
        <f t="shared" si="555"/>
        <v/>
      </c>
      <c r="BC1688" s="68" t="str">
        <f t="shared" si="556"/>
        <v/>
      </c>
      <c r="BD1688" s="68" t="str">
        <f t="shared" si="557"/>
        <v/>
      </c>
      <c r="BE1688" s="62" t="str">
        <f t="shared" si="558"/>
        <v/>
      </c>
      <c r="BF1688" s="62" t="str">
        <f t="shared" si="559"/>
        <v/>
      </c>
      <c r="BG1688" s="62"/>
      <c r="BH1688" s="62" t="str">
        <f t="shared" si="560"/>
        <v/>
      </c>
      <c r="BI1688" s="62" t="str">
        <f t="shared" si="561"/>
        <v/>
      </c>
      <c r="BJ1688" s="114"/>
      <c r="BK1688" s="62" t="str">
        <f t="shared" si="562"/>
        <v/>
      </c>
      <c r="BL1688" s="62" t="str">
        <f t="shared" si="563"/>
        <v/>
      </c>
      <c r="BM1688" s="62" t="str">
        <f t="shared" si="564"/>
        <v/>
      </c>
      <c r="BN1688" s="62" t="str">
        <f t="shared" si="565"/>
        <v/>
      </c>
      <c r="BO1688" s="62" t="str">
        <f t="shared" si="566"/>
        <v/>
      </c>
      <c r="BP1688" s="62" t="str">
        <f t="shared" si="567"/>
        <v/>
      </c>
      <c r="BQ1688" s="96"/>
      <c r="BR1688" s="96"/>
      <c r="BS1688" s="96"/>
      <c r="BT1688" s="96"/>
      <c r="BU1688" s="96"/>
      <c r="BV1688" s="96"/>
      <c r="BW1688" s="96"/>
      <c r="BX1688" s="96"/>
      <c r="BY1688" s="96"/>
      <c r="BZ1688" s="96"/>
      <c r="CA1688" s="96"/>
      <c r="CB1688" s="96"/>
      <c r="CC1688" s="96"/>
      <c r="CD1688" s="96"/>
      <c r="CE1688" s="96"/>
      <c r="CF1688" s="96"/>
      <c r="CG1688" s="96"/>
      <c r="CH1688" s="96"/>
      <c r="CI1688" s="96"/>
      <c r="CJ1688" s="96"/>
      <c r="CK1688" s="96"/>
      <c r="CL1688" s="96"/>
      <c r="CM1688" s="96"/>
      <c r="CN1688" s="96"/>
      <c r="CO1688" s="96"/>
      <c r="CP1688" s="96"/>
      <c r="CQ1688" s="96"/>
      <c r="CR1688" s="96"/>
      <c r="CS1688" s="96"/>
    </row>
    <row r="1689" spans="1:97" ht="18.75" customHeight="1" x14ac:dyDescent="0.2">
      <c r="A1689" s="3">
        <f t="shared" si="568"/>
        <v>1677</v>
      </c>
      <c r="B1689" s="263"/>
      <c r="C1689" s="263"/>
      <c r="D1689" s="263"/>
      <c r="E1689" s="259"/>
      <c r="F1689" s="259"/>
      <c r="G1689" s="43"/>
      <c r="H1689" s="264"/>
      <c r="I1689" s="261"/>
      <c r="J1689" s="106"/>
      <c r="K1689" s="247"/>
      <c r="L1689" s="247"/>
      <c r="M1689" s="247"/>
      <c r="N1689" s="248" t="str">
        <f>IF(AND(K1689&lt;&gt;"",L1689&lt;&gt;"",J1689&lt;&gt;""),ROUND(MIN(IF(OR(J1689="OZZ",J1689="ZZ"),5000,17300),TRUNC(0.75*(SUMIF($D$12:$D1689,$D1689,K$12:K1689)+SUMIF($D$12:$D1689,$D1689,L$12:L1689)),2)) - SUMIF($D$12:$D1688,$D1689,N$12:N1688),2),"")</f>
        <v/>
      </c>
      <c r="O1689" s="249" t="str">
        <f>IF(AND(K1689&lt;&gt;"",L1689&lt;&gt;"",M1689&lt;&gt;"",J1689&lt;&gt;"",AH1689&lt;&gt;""),IF(OR(J1689="OZZ",J1689="ZZ"),ROUND(0-SUMIF($D$12:$D1688,$D1689,O$12:O1688),2),IF(M1689=0,0,ROUND(MIN(MIN(17300,TRUNC(0.75*(SUMIF($D$12:$D$2012,$D1689,K$12:K$2012)+SUMIF($D$12:$D$2012,$D1689,L$12:L$2012)),2)+SUMIF($D$12:$D1689,$D1689,AH$12:AH1689))-SUMIF($D$12:$D1688,$D1689,O$12:O1688)-SUMIF($D$12:$D$2012,$D1689,N$12:N$2012),AH1689),2))),"")</f>
        <v/>
      </c>
      <c r="P1689" s="250" t="str">
        <f>IF(J1689&lt;&gt;"",1000 - SUMIF($D$12:$D1688,$D1689,P$12:P1688),"")</f>
        <v/>
      </c>
      <c r="Q1689" s="106"/>
      <c r="R1689" s="247"/>
      <c r="S1689" s="247"/>
      <c r="T1689" s="247"/>
      <c r="U1689" s="248" t="str">
        <f>IF(AND(R1689&lt;&gt;"",S1689&lt;&gt;"",Q1689&lt;&gt;""),ROUND(MIN(IF(OR(Q1689="OZZ",Q1689="ZZ"),5000,17300),TRUNC(0.75*(SUMIF($D$12:$D1689,$D1689,R$12:R1689)+SUMIF($D$12:$D1689,$D1689,S$12:S1689)),2)) - SUMIF($D$12:$D1688,$D1689,U$12:U1688),2),"")</f>
        <v/>
      </c>
      <c r="V1689" s="248" t="str">
        <f>IF(AND(R1689&lt;&gt;"",S1689&lt;&gt;"",T1689&lt;&gt;"",Q1689&lt;&gt;"",AL1689&lt;&gt;""),IF(OR(Q1689="OZZ",Q1689="ZZ"),ROUND(0-SUMIF($D$12:$D1688,$D1689,V$12:V1688),2),IF(T1689=0,0,ROUND(MIN(MIN(17300,TRUNC(0.75*(SUMIF($D$12:$D$2012,$D1689,R$12:R$2012)+SUMIF($D$12:$D$2012,$D1689,S$12:S$2012)),2)+SUMIF($D$12:$D1689,$D1689,AL$12:AL1689))-SUMIF($D$12:$D1688,$D1689,V$12:V1688)-SUMIF($D$12:$D$2012,$D1689,U$12:U$2012),AL1689),2))),"")</f>
        <v/>
      </c>
      <c r="W1689" s="250" t="str">
        <f>IF(Q1689&lt;&gt;"",1000 - SUMIF($D$12:$D1688,$D1689,W$12:W1688),"")</f>
        <v/>
      </c>
      <c r="X1689" s="106"/>
      <c r="Y1689" s="247"/>
      <c r="Z1689" s="247"/>
      <c r="AA1689" s="247"/>
      <c r="AB1689" s="248" t="str">
        <f>IF(AND(Y1689&lt;&gt;"",Z1689&lt;&gt;"",X1689&lt;&gt;""),ROUND(MIN(IF(OR(X1689="OZZ",X1689="ZZ"),5000,17300),TRUNC(0.75*(SUMIF($D$12:$D1689,$D1689,Y$12:Y1689)+SUMIF($D$12:$D1689,$D1689,Z$12:Z1689)),2)) - SUMIF($D$12:$D1688,$D1689,AB$12:AB1688),2),"")</f>
        <v/>
      </c>
      <c r="AC1689" s="251" t="str">
        <f>IF(AND(Y1689&lt;&gt;"",Z1689&lt;&gt;"",AA1689&lt;&gt;"",X1689&lt;&gt;"",AP1689&lt;&gt;""),IF(OR(X1689="OZZ",X1689="ZZ"),ROUND(0-SUMIF($D$12:$D1688,$D1689,AC$12:AC1688),2),IF(AA1689=0,0,ROUND(MIN(MIN(17300,TRUNC(0.75*(SUMIF($D$12:$D$2012,$D1689,Y$12:Y$2012)+SUMIF($D$12:$D$2012,$D1689,Z$12:Z$2012)),2)+SUMIF($D$12:$D1689,$D1689,AP$12:AP1689))-SUMIF($D$12:$D1688,$D1689,AC$12:AC1688)-SUMIF($D$12:$D$2012,$D1689,AB$12:AB$2012),AP1689),2))),"")</f>
        <v/>
      </c>
      <c r="AD1689" s="250" t="str">
        <f>IF(X1689&lt;&gt;"",1000 - SUMIF($D$12:$D1688,$D1689,AD$12:AD1688),"")</f>
        <v/>
      </c>
      <c r="AE1689" s="252"/>
      <c r="AF1689" s="253"/>
      <c r="AG1689" s="254"/>
      <c r="AH1689" s="255" t="str">
        <f t="shared" si="548"/>
        <v/>
      </c>
      <c r="AI1689" s="256"/>
      <c r="AJ1689" s="253"/>
      <c r="AK1689" s="254"/>
      <c r="AL1689" s="255" t="str">
        <f t="shared" si="549"/>
        <v/>
      </c>
      <c r="AM1689" s="256"/>
      <c r="AN1689" s="253"/>
      <c r="AO1689" s="254"/>
      <c r="AP1689" s="255" t="str">
        <f t="shared" si="550"/>
        <v/>
      </c>
      <c r="AQ1689" s="68"/>
      <c r="AR1689" s="68"/>
      <c r="AS1689" s="115"/>
      <c r="AT1689" s="68"/>
      <c r="AU1689" s="113" t="str">
        <f>IF(D1689&lt;&gt; "", IF(COUNTIF($D$12:$D1689,$D1689)&gt;1,0,IF(SUM(N1689,U1689,AB1689)&gt;0,IF(AND(X1689="",OR(Q1689&lt;&gt;"",J1689&lt;&gt;"")),IF(Q1689&lt;&gt;"",Q1689,IF(J1689&lt;&gt;"",J1689,0)),IF(AND(Q1689&lt;&gt;"",J1689&lt;&gt;"",Q1689=J1689),Q1689,X1689)),0)),"")</f>
        <v/>
      </c>
      <c r="AV1689" s="113" t="str">
        <f>IF(D1689&lt;&gt;"",IF(COUNTIF($D$12:$D1689,$D1689)&gt;1,0,IF(SUM(O1689,V1689,AC1689)&gt;0,IF(AND(X1689="",OR(Q1689&lt;&gt;"",J1689&lt;&gt;"")),IF(Q1689&lt;&gt;"",Q1689,IF(J1689&lt;&gt;"",J1689,0)),IF(AND(Q1689&lt;&gt;"",J1689&lt;&gt;"",Q1689=J1689),Q1689,X1689)),0)),"")</f>
        <v/>
      </c>
      <c r="AW1689" s="113" t="str">
        <f>IF(D1689&lt;&gt;"",IF(COUNTIF($D$12:$D1689,$D1689)&gt;1,0,IF(SUM(P1689,W1689,AD1689)&gt;0,IF(AND(X1689="",OR(Q1689&lt;&gt;"",J1689&lt;&gt;"")),IF(Q1689&lt;&gt;"",Q1689,IF(J1689&lt;&gt;"",J1689,0)),IF(AND(Q1689&lt;&gt;"",J1689&lt;&gt;"",Q1689=J1689),Q1689,X1689)),0)),"")</f>
        <v/>
      </c>
      <c r="AX1689" s="68" t="str">
        <f t="shared" si="551"/>
        <v/>
      </c>
      <c r="AY1689" s="68" t="str">
        <f t="shared" si="552"/>
        <v/>
      </c>
      <c r="AZ1689" s="68" t="str">
        <f t="shared" si="553"/>
        <v/>
      </c>
      <c r="BA1689" s="68" t="str">
        <f t="shared" si="554"/>
        <v/>
      </c>
      <c r="BB1689" s="68" t="str">
        <f t="shared" si="555"/>
        <v/>
      </c>
      <c r="BC1689" s="68" t="str">
        <f t="shared" si="556"/>
        <v/>
      </c>
      <c r="BD1689" s="68" t="str">
        <f t="shared" si="557"/>
        <v/>
      </c>
      <c r="BE1689" s="62" t="str">
        <f t="shared" si="558"/>
        <v/>
      </c>
      <c r="BF1689" s="62" t="str">
        <f t="shared" si="559"/>
        <v/>
      </c>
      <c r="BG1689" s="62"/>
      <c r="BH1689" s="62" t="str">
        <f t="shared" si="560"/>
        <v/>
      </c>
      <c r="BI1689" s="62" t="str">
        <f t="shared" si="561"/>
        <v/>
      </c>
      <c r="BJ1689" s="114"/>
      <c r="BK1689" s="62" t="str">
        <f t="shared" si="562"/>
        <v/>
      </c>
      <c r="BL1689" s="62" t="str">
        <f t="shared" si="563"/>
        <v/>
      </c>
      <c r="BM1689" s="62" t="str">
        <f t="shared" si="564"/>
        <v/>
      </c>
      <c r="BN1689" s="62" t="str">
        <f t="shared" si="565"/>
        <v/>
      </c>
      <c r="BO1689" s="62" t="str">
        <f t="shared" si="566"/>
        <v/>
      </c>
      <c r="BP1689" s="62" t="str">
        <f t="shared" si="567"/>
        <v/>
      </c>
      <c r="BQ1689" s="96"/>
      <c r="BR1689" s="96"/>
      <c r="BS1689" s="96"/>
      <c r="BT1689" s="96"/>
      <c r="BU1689" s="96"/>
      <c r="BV1689" s="96"/>
      <c r="BW1689" s="96"/>
      <c r="BX1689" s="96"/>
      <c r="BY1689" s="96"/>
      <c r="BZ1689" s="96"/>
      <c r="CA1689" s="96"/>
      <c r="CB1689" s="96"/>
      <c r="CC1689" s="96"/>
      <c r="CD1689" s="96"/>
      <c r="CE1689" s="96"/>
      <c r="CF1689" s="96"/>
      <c r="CG1689" s="96"/>
      <c r="CH1689" s="96"/>
      <c r="CI1689" s="96"/>
      <c r="CJ1689" s="96"/>
      <c r="CK1689" s="96"/>
      <c r="CL1689" s="96"/>
      <c r="CM1689" s="96"/>
      <c r="CN1689" s="96"/>
      <c r="CO1689" s="96"/>
      <c r="CP1689" s="96"/>
      <c r="CQ1689" s="96"/>
      <c r="CR1689" s="96"/>
      <c r="CS1689" s="96"/>
    </row>
    <row r="1690" spans="1:97" ht="18.75" customHeight="1" x14ac:dyDescent="0.2">
      <c r="A1690" s="3">
        <f t="shared" si="568"/>
        <v>1678</v>
      </c>
      <c r="B1690" s="263"/>
      <c r="C1690" s="263"/>
      <c r="D1690" s="263"/>
      <c r="E1690" s="259"/>
      <c r="F1690" s="259"/>
      <c r="G1690" s="43"/>
      <c r="H1690" s="264"/>
      <c r="I1690" s="261"/>
      <c r="J1690" s="106"/>
      <c r="K1690" s="247"/>
      <c r="L1690" s="247"/>
      <c r="M1690" s="247"/>
      <c r="N1690" s="248" t="str">
        <f>IF(AND(K1690&lt;&gt;"",L1690&lt;&gt;"",J1690&lt;&gt;""),ROUND(MIN(IF(OR(J1690="OZZ",J1690="ZZ"),5000,17300),TRUNC(0.75*(SUMIF($D$12:$D1690,$D1690,K$12:K1690)+SUMIF($D$12:$D1690,$D1690,L$12:L1690)),2)) - SUMIF($D$12:$D1689,$D1690,N$12:N1689),2),"")</f>
        <v/>
      </c>
      <c r="O1690" s="249" t="str">
        <f>IF(AND(K1690&lt;&gt;"",L1690&lt;&gt;"",M1690&lt;&gt;"",J1690&lt;&gt;"",AH1690&lt;&gt;""),IF(OR(J1690="OZZ",J1690="ZZ"),ROUND(0-SUMIF($D$12:$D1689,$D1690,O$12:O1689),2),IF(M1690=0,0,ROUND(MIN(MIN(17300,TRUNC(0.75*(SUMIF($D$12:$D$2012,$D1690,K$12:K$2012)+SUMIF($D$12:$D$2012,$D1690,L$12:L$2012)),2)+SUMIF($D$12:$D1690,$D1690,AH$12:AH1690))-SUMIF($D$12:$D1689,$D1690,O$12:O1689)-SUMIF($D$12:$D$2012,$D1690,N$12:N$2012),AH1690),2))),"")</f>
        <v/>
      </c>
      <c r="P1690" s="250" t="str">
        <f>IF(J1690&lt;&gt;"",1000 - SUMIF($D$12:$D1689,$D1690,P$12:P1689),"")</f>
        <v/>
      </c>
      <c r="Q1690" s="106"/>
      <c r="R1690" s="247"/>
      <c r="S1690" s="247"/>
      <c r="T1690" s="247"/>
      <c r="U1690" s="248" t="str">
        <f>IF(AND(R1690&lt;&gt;"",S1690&lt;&gt;"",Q1690&lt;&gt;""),ROUND(MIN(IF(OR(Q1690="OZZ",Q1690="ZZ"),5000,17300),TRUNC(0.75*(SUMIF($D$12:$D1690,$D1690,R$12:R1690)+SUMIF($D$12:$D1690,$D1690,S$12:S1690)),2)) - SUMIF($D$12:$D1689,$D1690,U$12:U1689),2),"")</f>
        <v/>
      </c>
      <c r="V1690" s="248" t="str">
        <f>IF(AND(R1690&lt;&gt;"",S1690&lt;&gt;"",T1690&lt;&gt;"",Q1690&lt;&gt;"",AL1690&lt;&gt;""),IF(OR(Q1690="OZZ",Q1690="ZZ"),ROUND(0-SUMIF($D$12:$D1689,$D1690,V$12:V1689),2),IF(T1690=0,0,ROUND(MIN(MIN(17300,TRUNC(0.75*(SUMIF($D$12:$D$2012,$D1690,R$12:R$2012)+SUMIF($D$12:$D$2012,$D1690,S$12:S$2012)),2)+SUMIF($D$12:$D1690,$D1690,AL$12:AL1690))-SUMIF($D$12:$D1689,$D1690,V$12:V1689)-SUMIF($D$12:$D$2012,$D1690,U$12:U$2012),AL1690),2))),"")</f>
        <v/>
      </c>
      <c r="W1690" s="250" t="str">
        <f>IF(Q1690&lt;&gt;"",1000 - SUMIF($D$12:$D1689,$D1690,W$12:W1689),"")</f>
        <v/>
      </c>
      <c r="X1690" s="106"/>
      <c r="Y1690" s="247"/>
      <c r="Z1690" s="247"/>
      <c r="AA1690" s="247"/>
      <c r="AB1690" s="248" t="str">
        <f>IF(AND(Y1690&lt;&gt;"",Z1690&lt;&gt;"",X1690&lt;&gt;""),ROUND(MIN(IF(OR(X1690="OZZ",X1690="ZZ"),5000,17300),TRUNC(0.75*(SUMIF($D$12:$D1690,$D1690,Y$12:Y1690)+SUMIF($D$12:$D1690,$D1690,Z$12:Z1690)),2)) - SUMIF($D$12:$D1689,$D1690,AB$12:AB1689),2),"")</f>
        <v/>
      </c>
      <c r="AC1690" s="251" t="str">
        <f>IF(AND(Y1690&lt;&gt;"",Z1690&lt;&gt;"",AA1690&lt;&gt;"",X1690&lt;&gt;"",AP1690&lt;&gt;""),IF(OR(X1690="OZZ",X1690="ZZ"),ROUND(0-SUMIF($D$12:$D1689,$D1690,AC$12:AC1689),2),IF(AA1690=0,0,ROUND(MIN(MIN(17300,TRUNC(0.75*(SUMIF($D$12:$D$2012,$D1690,Y$12:Y$2012)+SUMIF($D$12:$D$2012,$D1690,Z$12:Z$2012)),2)+SUMIF($D$12:$D1690,$D1690,AP$12:AP1690))-SUMIF($D$12:$D1689,$D1690,AC$12:AC1689)-SUMIF($D$12:$D$2012,$D1690,AB$12:AB$2012),AP1690),2))),"")</f>
        <v/>
      </c>
      <c r="AD1690" s="250" t="str">
        <f>IF(X1690&lt;&gt;"",1000 - SUMIF($D$12:$D1689,$D1690,AD$12:AD1689),"")</f>
        <v/>
      </c>
      <c r="AE1690" s="252"/>
      <c r="AF1690" s="253"/>
      <c r="AG1690" s="254"/>
      <c r="AH1690" s="255" t="str">
        <f t="shared" si="548"/>
        <v/>
      </c>
      <c r="AI1690" s="256"/>
      <c r="AJ1690" s="253"/>
      <c r="AK1690" s="254"/>
      <c r="AL1690" s="255" t="str">
        <f t="shared" si="549"/>
        <v/>
      </c>
      <c r="AM1690" s="256"/>
      <c r="AN1690" s="253"/>
      <c r="AO1690" s="254"/>
      <c r="AP1690" s="255" t="str">
        <f t="shared" si="550"/>
        <v/>
      </c>
      <c r="AQ1690" s="68"/>
      <c r="AR1690" s="68"/>
      <c r="AS1690" s="115"/>
      <c r="AT1690" s="68"/>
      <c r="AU1690" s="113" t="str">
        <f>IF(D1690&lt;&gt; "", IF(COUNTIF($D$12:$D1690,$D1690)&gt;1,0,IF(SUM(N1690,U1690,AB1690)&gt;0,IF(AND(X1690="",OR(Q1690&lt;&gt;"",J1690&lt;&gt;"")),IF(Q1690&lt;&gt;"",Q1690,IF(J1690&lt;&gt;"",J1690,0)),IF(AND(Q1690&lt;&gt;"",J1690&lt;&gt;"",Q1690=J1690),Q1690,X1690)),0)),"")</f>
        <v/>
      </c>
      <c r="AV1690" s="113" t="str">
        <f>IF(D1690&lt;&gt;"",IF(COUNTIF($D$12:$D1690,$D1690)&gt;1,0,IF(SUM(O1690,V1690,AC1690)&gt;0,IF(AND(X1690="",OR(Q1690&lt;&gt;"",J1690&lt;&gt;"")),IF(Q1690&lt;&gt;"",Q1690,IF(J1690&lt;&gt;"",J1690,0)),IF(AND(Q1690&lt;&gt;"",J1690&lt;&gt;"",Q1690=J1690),Q1690,X1690)),0)),"")</f>
        <v/>
      </c>
      <c r="AW1690" s="113" t="str">
        <f>IF(D1690&lt;&gt;"",IF(COUNTIF($D$12:$D1690,$D1690)&gt;1,0,IF(SUM(P1690,W1690,AD1690)&gt;0,IF(AND(X1690="",OR(Q1690&lt;&gt;"",J1690&lt;&gt;"")),IF(Q1690&lt;&gt;"",Q1690,IF(J1690&lt;&gt;"",J1690,0)),IF(AND(Q1690&lt;&gt;"",J1690&lt;&gt;"",Q1690=J1690),Q1690,X1690)),0)),"")</f>
        <v/>
      </c>
      <c r="AX1690" s="68" t="str">
        <f t="shared" si="551"/>
        <v/>
      </c>
      <c r="AY1690" s="68" t="str">
        <f t="shared" si="552"/>
        <v/>
      </c>
      <c r="AZ1690" s="68" t="str">
        <f t="shared" si="553"/>
        <v/>
      </c>
      <c r="BA1690" s="68" t="str">
        <f t="shared" si="554"/>
        <v/>
      </c>
      <c r="BB1690" s="68" t="str">
        <f t="shared" si="555"/>
        <v/>
      </c>
      <c r="BC1690" s="68" t="str">
        <f t="shared" si="556"/>
        <v/>
      </c>
      <c r="BD1690" s="68" t="str">
        <f t="shared" si="557"/>
        <v/>
      </c>
      <c r="BE1690" s="62" t="str">
        <f t="shared" si="558"/>
        <v/>
      </c>
      <c r="BF1690" s="62" t="str">
        <f t="shared" si="559"/>
        <v/>
      </c>
      <c r="BG1690" s="62"/>
      <c r="BH1690" s="62" t="str">
        <f t="shared" si="560"/>
        <v/>
      </c>
      <c r="BI1690" s="62" t="str">
        <f t="shared" si="561"/>
        <v/>
      </c>
      <c r="BJ1690" s="114"/>
      <c r="BK1690" s="62" t="str">
        <f t="shared" si="562"/>
        <v/>
      </c>
      <c r="BL1690" s="62" t="str">
        <f t="shared" si="563"/>
        <v/>
      </c>
      <c r="BM1690" s="62" t="str">
        <f t="shared" si="564"/>
        <v/>
      </c>
      <c r="BN1690" s="62" t="str">
        <f t="shared" si="565"/>
        <v/>
      </c>
      <c r="BO1690" s="62" t="str">
        <f t="shared" si="566"/>
        <v/>
      </c>
      <c r="BP1690" s="62" t="str">
        <f t="shared" si="567"/>
        <v/>
      </c>
      <c r="BQ1690" s="96"/>
      <c r="BR1690" s="96"/>
      <c r="BS1690" s="96"/>
      <c r="BT1690" s="96"/>
      <c r="BU1690" s="96"/>
      <c r="BV1690" s="96"/>
      <c r="BW1690" s="96"/>
      <c r="BX1690" s="96"/>
      <c r="BY1690" s="96"/>
      <c r="BZ1690" s="96"/>
      <c r="CA1690" s="96"/>
      <c r="CB1690" s="96"/>
      <c r="CC1690" s="96"/>
      <c r="CD1690" s="96"/>
      <c r="CE1690" s="96"/>
      <c r="CF1690" s="96"/>
      <c r="CG1690" s="96"/>
      <c r="CH1690" s="96"/>
      <c r="CI1690" s="96"/>
      <c r="CJ1690" s="96"/>
      <c r="CK1690" s="96"/>
      <c r="CL1690" s="96"/>
      <c r="CM1690" s="96"/>
      <c r="CN1690" s="96"/>
      <c r="CO1690" s="96"/>
      <c r="CP1690" s="96"/>
      <c r="CQ1690" s="96"/>
      <c r="CR1690" s="96"/>
      <c r="CS1690" s="96"/>
    </row>
    <row r="1691" spans="1:97" ht="18.75" customHeight="1" x14ac:dyDescent="0.2">
      <c r="A1691" s="3">
        <f t="shared" si="568"/>
        <v>1679</v>
      </c>
      <c r="B1691" s="263"/>
      <c r="C1691" s="263"/>
      <c r="D1691" s="263"/>
      <c r="E1691" s="259"/>
      <c r="F1691" s="259"/>
      <c r="G1691" s="43"/>
      <c r="H1691" s="264"/>
      <c r="I1691" s="261"/>
      <c r="J1691" s="106"/>
      <c r="K1691" s="247"/>
      <c r="L1691" s="247"/>
      <c r="M1691" s="247"/>
      <c r="N1691" s="248" t="str">
        <f>IF(AND(K1691&lt;&gt;"",L1691&lt;&gt;"",J1691&lt;&gt;""),ROUND(MIN(IF(OR(J1691="OZZ",J1691="ZZ"),5000,17300),TRUNC(0.75*(SUMIF($D$12:$D1691,$D1691,K$12:K1691)+SUMIF($D$12:$D1691,$D1691,L$12:L1691)),2)) - SUMIF($D$12:$D1690,$D1691,N$12:N1690),2),"")</f>
        <v/>
      </c>
      <c r="O1691" s="249" t="str">
        <f>IF(AND(K1691&lt;&gt;"",L1691&lt;&gt;"",M1691&lt;&gt;"",J1691&lt;&gt;"",AH1691&lt;&gt;""),IF(OR(J1691="OZZ",J1691="ZZ"),ROUND(0-SUMIF($D$12:$D1690,$D1691,O$12:O1690),2),IF(M1691=0,0,ROUND(MIN(MIN(17300,TRUNC(0.75*(SUMIF($D$12:$D$2012,$D1691,K$12:K$2012)+SUMIF($D$12:$D$2012,$D1691,L$12:L$2012)),2)+SUMIF($D$12:$D1691,$D1691,AH$12:AH1691))-SUMIF($D$12:$D1690,$D1691,O$12:O1690)-SUMIF($D$12:$D$2012,$D1691,N$12:N$2012),AH1691),2))),"")</f>
        <v/>
      </c>
      <c r="P1691" s="250" t="str">
        <f>IF(J1691&lt;&gt;"",1000 - SUMIF($D$12:$D1690,$D1691,P$12:P1690),"")</f>
        <v/>
      </c>
      <c r="Q1691" s="106"/>
      <c r="R1691" s="247"/>
      <c r="S1691" s="247"/>
      <c r="T1691" s="247"/>
      <c r="U1691" s="248" t="str">
        <f>IF(AND(R1691&lt;&gt;"",S1691&lt;&gt;"",Q1691&lt;&gt;""),ROUND(MIN(IF(OR(Q1691="OZZ",Q1691="ZZ"),5000,17300),TRUNC(0.75*(SUMIF($D$12:$D1691,$D1691,R$12:R1691)+SUMIF($D$12:$D1691,$D1691,S$12:S1691)),2)) - SUMIF($D$12:$D1690,$D1691,U$12:U1690),2),"")</f>
        <v/>
      </c>
      <c r="V1691" s="248" t="str">
        <f>IF(AND(R1691&lt;&gt;"",S1691&lt;&gt;"",T1691&lt;&gt;"",Q1691&lt;&gt;"",AL1691&lt;&gt;""),IF(OR(Q1691="OZZ",Q1691="ZZ"),ROUND(0-SUMIF($D$12:$D1690,$D1691,V$12:V1690),2),IF(T1691=0,0,ROUND(MIN(MIN(17300,TRUNC(0.75*(SUMIF($D$12:$D$2012,$D1691,R$12:R$2012)+SUMIF($D$12:$D$2012,$D1691,S$12:S$2012)),2)+SUMIF($D$12:$D1691,$D1691,AL$12:AL1691))-SUMIF($D$12:$D1690,$D1691,V$12:V1690)-SUMIF($D$12:$D$2012,$D1691,U$12:U$2012),AL1691),2))),"")</f>
        <v/>
      </c>
      <c r="W1691" s="250" t="str">
        <f>IF(Q1691&lt;&gt;"",1000 - SUMIF($D$12:$D1690,$D1691,W$12:W1690),"")</f>
        <v/>
      </c>
      <c r="X1691" s="106"/>
      <c r="Y1691" s="247"/>
      <c r="Z1691" s="247"/>
      <c r="AA1691" s="247"/>
      <c r="AB1691" s="248" t="str">
        <f>IF(AND(Y1691&lt;&gt;"",Z1691&lt;&gt;"",X1691&lt;&gt;""),ROUND(MIN(IF(OR(X1691="OZZ",X1691="ZZ"),5000,17300),TRUNC(0.75*(SUMIF($D$12:$D1691,$D1691,Y$12:Y1691)+SUMIF($D$12:$D1691,$D1691,Z$12:Z1691)),2)) - SUMIF($D$12:$D1690,$D1691,AB$12:AB1690),2),"")</f>
        <v/>
      </c>
      <c r="AC1691" s="251" t="str">
        <f>IF(AND(Y1691&lt;&gt;"",Z1691&lt;&gt;"",AA1691&lt;&gt;"",X1691&lt;&gt;"",AP1691&lt;&gt;""),IF(OR(X1691="OZZ",X1691="ZZ"),ROUND(0-SUMIF($D$12:$D1690,$D1691,AC$12:AC1690),2),IF(AA1691=0,0,ROUND(MIN(MIN(17300,TRUNC(0.75*(SUMIF($D$12:$D$2012,$D1691,Y$12:Y$2012)+SUMIF($D$12:$D$2012,$D1691,Z$12:Z$2012)),2)+SUMIF($D$12:$D1691,$D1691,AP$12:AP1691))-SUMIF($D$12:$D1690,$D1691,AC$12:AC1690)-SUMIF($D$12:$D$2012,$D1691,AB$12:AB$2012),AP1691),2))),"")</f>
        <v/>
      </c>
      <c r="AD1691" s="250" t="str">
        <f>IF(X1691&lt;&gt;"",1000 - SUMIF($D$12:$D1690,$D1691,AD$12:AD1690),"")</f>
        <v/>
      </c>
      <c r="AE1691" s="252"/>
      <c r="AF1691" s="253"/>
      <c r="AG1691" s="254"/>
      <c r="AH1691" s="255" t="str">
        <f t="shared" si="548"/>
        <v/>
      </c>
      <c r="AI1691" s="256"/>
      <c r="AJ1691" s="253"/>
      <c r="AK1691" s="254"/>
      <c r="AL1691" s="255" t="str">
        <f t="shared" si="549"/>
        <v/>
      </c>
      <c r="AM1691" s="256"/>
      <c r="AN1691" s="253"/>
      <c r="AO1691" s="254"/>
      <c r="AP1691" s="255" t="str">
        <f t="shared" si="550"/>
        <v/>
      </c>
      <c r="AQ1691" s="68"/>
      <c r="AR1691" s="68"/>
      <c r="AS1691" s="115"/>
      <c r="AT1691" s="68"/>
      <c r="AU1691" s="113" t="str">
        <f>IF(D1691&lt;&gt; "", IF(COUNTIF($D$12:$D1691,$D1691)&gt;1,0,IF(SUM(N1691,U1691,AB1691)&gt;0,IF(AND(X1691="",OR(Q1691&lt;&gt;"",J1691&lt;&gt;"")),IF(Q1691&lt;&gt;"",Q1691,IF(J1691&lt;&gt;"",J1691,0)),IF(AND(Q1691&lt;&gt;"",J1691&lt;&gt;"",Q1691=J1691),Q1691,X1691)),0)),"")</f>
        <v/>
      </c>
      <c r="AV1691" s="113" t="str">
        <f>IF(D1691&lt;&gt;"",IF(COUNTIF($D$12:$D1691,$D1691)&gt;1,0,IF(SUM(O1691,V1691,AC1691)&gt;0,IF(AND(X1691="",OR(Q1691&lt;&gt;"",J1691&lt;&gt;"")),IF(Q1691&lt;&gt;"",Q1691,IF(J1691&lt;&gt;"",J1691,0)),IF(AND(Q1691&lt;&gt;"",J1691&lt;&gt;"",Q1691=J1691),Q1691,X1691)),0)),"")</f>
        <v/>
      </c>
      <c r="AW1691" s="113" t="str">
        <f>IF(D1691&lt;&gt;"",IF(COUNTIF($D$12:$D1691,$D1691)&gt;1,0,IF(SUM(P1691,W1691,AD1691)&gt;0,IF(AND(X1691="",OR(Q1691&lt;&gt;"",J1691&lt;&gt;"")),IF(Q1691&lt;&gt;"",Q1691,IF(J1691&lt;&gt;"",J1691,0)),IF(AND(Q1691&lt;&gt;"",J1691&lt;&gt;"",Q1691=J1691),Q1691,X1691)),0)),"")</f>
        <v/>
      </c>
      <c r="AX1691" s="68" t="str">
        <f t="shared" si="551"/>
        <v/>
      </c>
      <c r="AY1691" s="68" t="str">
        <f t="shared" si="552"/>
        <v/>
      </c>
      <c r="AZ1691" s="68" t="str">
        <f t="shared" si="553"/>
        <v/>
      </c>
      <c r="BA1691" s="68" t="str">
        <f t="shared" si="554"/>
        <v/>
      </c>
      <c r="BB1691" s="68" t="str">
        <f t="shared" si="555"/>
        <v/>
      </c>
      <c r="BC1691" s="68" t="str">
        <f t="shared" si="556"/>
        <v/>
      </c>
      <c r="BD1691" s="68" t="str">
        <f t="shared" si="557"/>
        <v/>
      </c>
      <c r="BE1691" s="62" t="str">
        <f t="shared" si="558"/>
        <v/>
      </c>
      <c r="BF1691" s="62" t="str">
        <f t="shared" si="559"/>
        <v/>
      </c>
      <c r="BG1691" s="62"/>
      <c r="BH1691" s="62" t="str">
        <f t="shared" si="560"/>
        <v/>
      </c>
      <c r="BI1691" s="62" t="str">
        <f t="shared" si="561"/>
        <v/>
      </c>
      <c r="BJ1691" s="114"/>
      <c r="BK1691" s="62" t="str">
        <f t="shared" si="562"/>
        <v/>
      </c>
      <c r="BL1691" s="62" t="str">
        <f t="shared" si="563"/>
        <v/>
      </c>
      <c r="BM1691" s="62" t="str">
        <f t="shared" si="564"/>
        <v/>
      </c>
      <c r="BN1691" s="62" t="str">
        <f t="shared" si="565"/>
        <v/>
      </c>
      <c r="BO1691" s="62" t="str">
        <f t="shared" si="566"/>
        <v/>
      </c>
      <c r="BP1691" s="62" t="str">
        <f t="shared" si="567"/>
        <v/>
      </c>
      <c r="BQ1691" s="96"/>
      <c r="BR1691" s="96"/>
      <c r="BS1691" s="96"/>
      <c r="BT1691" s="96"/>
      <c r="BU1691" s="96"/>
      <c r="BV1691" s="96"/>
      <c r="BW1691" s="96"/>
      <c r="BX1691" s="96"/>
      <c r="BY1691" s="96"/>
      <c r="BZ1691" s="96"/>
      <c r="CA1691" s="96"/>
      <c r="CB1691" s="96"/>
      <c r="CC1691" s="96"/>
      <c r="CD1691" s="96"/>
      <c r="CE1691" s="96"/>
      <c r="CF1691" s="96"/>
      <c r="CG1691" s="96"/>
      <c r="CH1691" s="96"/>
      <c r="CI1691" s="96"/>
      <c r="CJ1691" s="96"/>
      <c r="CK1691" s="96"/>
      <c r="CL1691" s="96"/>
      <c r="CM1691" s="96"/>
      <c r="CN1691" s="96"/>
      <c r="CO1691" s="96"/>
      <c r="CP1691" s="96"/>
      <c r="CQ1691" s="96"/>
      <c r="CR1691" s="96"/>
      <c r="CS1691" s="96"/>
    </row>
    <row r="1692" spans="1:97" ht="18.75" customHeight="1" x14ac:dyDescent="0.2">
      <c r="A1692" s="3">
        <f t="shared" si="568"/>
        <v>1680</v>
      </c>
      <c r="B1692" s="263"/>
      <c r="C1692" s="263"/>
      <c r="D1692" s="263"/>
      <c r="E1692" s="259"/>
      <c r="F1692" s="259"/>
      <c r="G1692" s="43"/>
      <c r="H1692" s="264"/>
      <c r="I1692" s="261"/>
      <c r="J1692" s="106"/>
      <c r="K1692" s="247"/>
      <c r="L1692" s="247"/>
      <c r="M1692" s="247"/>
      <c r="N1692" s="248" t="str">
        <f>IF(AND(K1692&lt;&gt;"",L1692&lt;&gt;"",J1692&lt;&gt;""),ROUND(MIN(IF(OR(J1692="OZZ",J1692="ZZ"),5000,17300),TRUNC(0.75*(SUMIF($D$12:$D1692,$D1692,K$12:K1692)+SUMIF($D$12:$D1692,$D1692,L$12:L1692)),2)) - SUMIF($D$12:$D1691,$D1692,N$12:N1691),2),"")</f>
        <v/>
      </c>
      <c r="O1692" s="249" t="str">
        <f>IF(AND(K1692&lt;&gt;"",L1692&lt;&gt;"",M1692&lt;&gt;"",J1692&lt;&gt;"",AH1692&lt;&gt;""),IF(OR(J1692="OZZ",J1692="ZZ"),ROUND(0-SUMIF($D$12:$D1691,$D1692,O$12:O1691),2),IF(M1692=0,0,ROUND(MIN(MIN(17300,TRUNC(0.75*(SUMIF($D$12:$D$2012,$D1692,K$12:K$2012)+SUMIF($D$12:$D$2012,$D1692,L$12:L$2012)),2)+SUMIF($D$12:$D1692,$D1692,AH$12:AH1692))-SUMIF($D$12:$D1691,$D1692,O$12:O1691)-SUMIF($D$12:$D$2012,$D1692,N$12:N$2012),AH1692),2))),"")</f>
        <v/>
      </c>
      <c r="P1692" s="250" t="str">
        <f>IF(J1692&lt;&gt;"",1000 - SUMIF($D$12:$D1691,$D1692,P$12:P1691),"")</f>
        <v/>
      </c>
      <c r="Q1692" s="106"/>
      <c r="R1692" s="247"/>
      <c r="S1692" s="247"/>
      <c r="T1692" s="247"/>
      <c r="U1692" s="248" t="str">
        <f>IF(AND(R1692&lt;&gt;"",S1692&lt;&gt;"",Q1692&lt;&gt;""),ROUND(MIN(IF(OR(Q1692="OZZ",Q1692="ZZ"),5000,17300),TRUNC(0.75*(SUMIF($D$12:$D1692,$D1692,R$12:R1692)+SUMIF($D$12:$D1692,$D1692,S$12:S1692)),2)) - SUMIF($D$12:$D1691,$D1692,U$12:U1691),2),"")</f>
        <v/>
      </c>
      <c r="V1692" s="248" t="str">
        <f>IF(AND(R1692&lt;&gt;"",S1692&lt;&gt;"",T1692&lt;&gt;"",Q1692&lt;&gt;"",AL1692&lt;&gt;""),IF(OR(Q1692="OZZ",Q1692="ZZ"),ROUND(0-SUMIF($D$12:$D1691,$D1692,V$12:V1691),2),IF(T1692=0,0,ROUND(MIN(MIN(17300,TRUNC(0.75*(SUMIF($D$12:$D$2012,$D1692,R$12:R$2012)+SUMIF($D$12:$D$2012,$D1692,S$12:S$2012)),2)+SUMIF($D$12:$D1692,$D1692,AL$12:AL1692))-SUMIF($D$12:$D1691,$D1692,V$12:V1691)-SUMIF($D$12:$D$2012,$D1692,U$12:U$2012),AL1692),2))),"")</f>
        <v/>
      </c>
      <c r="W1692" s="250" t="str">
        <f>IF(Q1692&lt;&gt;"",1000 - SUMIF($D$12:$D1691,$D1692,W$12:W1691),"")</f>
        <v/>
      </c>
      <c r="X1692" s="106"/>
      <c r="Y1692" s="247"/>
      <c r="Z1692" s="247"/>
      <c r="AA1692" s="247"/>
      <c r="AB1692" s="248" t="str">
        <f>IF(AND(Y1692&lt;&gt;"",Z1692&lt;&gt;"",X1692&lt;&gt;""),ROUND(MIN(IF(OR(X1692="OZZ",X1692="ZZ"),5000,17300),TRUNC(0.75*(SUMIF($D$12:$D1692,$D1692,Y$12:Y1692)+SUMIF($D$12:$D1692,$D1692,Z$12:Z1692)),2)) - SUMIF($D$12:$D1691,$D1692,AB$12:AB1691),2),"")</f>
        <v/>
      </c>
      <c r="AC1692" s="251" t="str">
        <f>IF(AND(Y1692&lt;&gt;"",Z1692&lt;&gt;"",AA1692&lt;&gt;"",X1692&lt;&gt;"",AP1692&lt;&gt;""),IF(OR(X1692="OZZ",X1692="ZZ"),ROUND(0-SUMIF($D$12:$D1691,$D1692,AC$12:AC1691),2),IF(AA1692=0,0,ROUND(MIN(MIN(17300,TRUNC(0.75*(SUMIF($D$12:$D$2012,$D1692,Y$12:Y$2012)+SUMIF($D$12:$D$2012,$D1692,Z$12:Z$2012)),2)+SUMIF($D$12:$D1692,$D1692,AP$12:AP1692))-SUMIF($D$12:$D1691,$D1692,AC$12:AC1691)-SUMIF($D$12:$D$2012,$D1692,AB$12:AB$2012),AP1692),2))),"")</f>
        <v/>
      </c>
      <c r="AD1692" s="250" t="str">
        <f>IF(X1692&lt;&gt;"",1000 - SUMIF($D$12:$D1691,$D1692,AD$12:AD1691),"")</f>
        <v/>
      </c>
      <c r="AE1692" s="252"/>
      <c r="AF1692" s="253"/>
      <c r="AG1692" s="254"/>
      <c r="AH1692" s="255" t="str">
        <f t="shared" si="548"/>
        <v/>
      </c>
      <c r="AI1692" s="256"/>
      <c r="AJ1692" s="253"/>
      <c r="AK1692" s="254"/>
      <c r="AL1692" s="255" t="str">
        <f t="shared" si="549"/>
        <v/>
      </c>
      <c r="AM1692" s="256"/>
      <c r="AN1692" s="253"/>
      <c r="AO1692" s="254"/>
      <c r="AP1692" s="255" t="str">
        <f t="shared" si="550"/>
        <v/>
      </c>
      <c r="AQ1692" s="68"/>
      <c r="AR1692" s="68"/>
      <c r="AS1692" s="115"/>
      <c r="AT1692" s="68"/>
      <c r="AU1692" s="113" t="str">
        <f>IF(D1692&lt;&gt; "", IF(COUNTIF($D$12:$D1692,$D1692)&gt;1,0,IF(SUM(N1692,U1692,AB1692)&gt;0,IF(AND(X1692="",OR(Q1692&lt;&gt;"",J1692&lt;&gt;"")),IF(Q1692&lt;&gt;"",Q1692,IF(J1692&lt;&gt;"",J1692,0)),IF(AND(Q1692&lt;&gt;"",J1692&lt;&gt;"",Q1692=J1692),Q1692,X1692)),0)),"")</f>
        <v/>
      </c>
      <c r="AV1692" s="113" t="str">
        <f>IF(D1692&lt;&gt;"",IF(COUNTIF($D$12:$D1692,$D1692)&gt;1,0,IF(SUM(O1692,V1692,AC1692)&gt;0,IF(AND(X1692="",OR(Q1692&lt;&gt;"",J1692&lt;&gt;"")),IF(Q1692&lt;&gt;"",Q1692,IF(J1692&lt;&gt;"",J1692,0)),IF(AND(Q1692&lt;&gt;"",J1692&lt;&gt;"",Q1692=J1692),Q1692,X1692)),0)),"")</f>
        <v/>
      </c>
      <c r="AW1692" s="113" t="str">
        <f>IF(D1692&lt;&gt;"",IF(COUNTIF($D$12:$D1692,$D1692)&gt;1,0,IF(SUM(P1692,W1692,AD1692)&gt;0,IF(AND(X1692="",OR(Q1692&lt;&gt;"",J1692&lt;&gt;"")),IF(Q1692&lt;&gt;"",Q1692,IF(J1692&lt;&gt;"",J1692,0)),IF(AND(Q1692&lt;&gt;"",J1692&lt;&gt;"",Q1692=J1692),Q1692,X1692)),0)),"")</f>
        <v/>
      </c>
      <c r="AX1692" s="68" t="str">
        <f t="shared" si="551"/>
        <v/>
      </c>
      <c r="AY1692" s="68" t="str">
        <f t="shared" si="552"/>
        <v/>
      </c>
      <c r="AZ1692" s="68" t="str">
        <f t="shared" si="553"/>
        <v/>
      </c>
      <c r="BA1692" s="68" t="str">
        <f t="shared" si="554"/>
        <v/>
      </c>
      <c r="BB1692" s="68" t="str">
        <f t="shared" si="555"/>
        <v/>
      </c>
      <c r="BC1692" s="68" t="str">
        <f t="shared" si="556"/>
        <v/>
      </c>
      <c r="BD1692" s="68" t="str">
        <f t="shared" si="557"/>
        <v/>
      </c>
      <c r="BE1692" s="62" t="str">
        <f t="shared" si="558"/>
        <v/>
      </c>
      <c r="BF1692" s="62" t="str">
        <f t="shared" si="559"/>
        <v/>
      </c>
      <c r="BG1692" s="62"/>
      <c r="BH1692" s="62" t="str">
        <f t="shared" si="560"/>
        <v/>
      </c>
      <c r="BI1692" s="62" t="str">
        <f t="shared" si="561"/>
        <v/>
      </c>
      <c r="BJ1692" s="114"/>
      <c r="BK1692" s="62" t="str">
        <f t="shared" si="562"/>
        <v/>
      </c>
      <c r="BL1692" s="62" t="str">
        <f t="shared" si="563"/>
        <v/>
      </c>
      <c r="BM1692" s="62" t="str">
        <f t="shared" si="564"/>
        <v/>
      </c>
      <c r="BN1692" s="62" t="str">
        <f t="shared" si="565"/>
        <v/>
      </c>
      <c r="BO1692" s="62" t="str">
        <f t="shared" si="566"/>
        <v/>
      </c>
      <c r="BP1692" s="62" t="str">
        <f t="shared" si="567"/>
        <v/>
      </c>
      <c r="BQ1692" s="96"/>
      <c r="BR1692" s="96"/>
      <c r="BS1692" s="96"/>
      <c r="BT1692" s="96"/>
      <c r="BU1692" s="96"/>
      <c r="BV1692" s="96"/>
      <c r="BW1692" s="96"/>
      <c r="BX1692" s="96"/>
      <c r="BY1692" s="96"/>
      <c r="BZ1692" s="96"/>
      <c r="CA1692" s="96"/>
      <c r="CB1692" s="96"/>
      <c r="CC1692" s="96"/>
      <c r="CD1692" s="96"/>
      <c r="CE1692" s="96"/>
      <c r="CF1692" s="96"/>
      <c r="CG1692" s="96"/>
      <c r="CH1692" s="96"/>
      <c r="CI1692" s="96"/>
      <c r="CJ1692" s="96"/>
      <c r="CK1692" s="96"/>
      <c r="CL1692" s="96"/>
      <c r="CM1692" s="96"/>
      <c r="CN1692" s="96"/>
      <c r="CO1692" s="96"/>
      <c r="CP1692" s="96"/>
      <c r="CQ1692" s="96"/>
      <c r="CR1692" s="96"/>
      <c r="CS1692" s="96"/>
    </row>
    <row r="1693" spans="1:97" ht="18.75" customHeight="1" x14ac:dyDescent="0.2">
      <c r="A1693" s="3">
        <f t="shared" si="568"/>
        <v>1681</v>
      </c>
      <c r="B1693" s="263"/>
      <c r="C1693" s="263"/>
      <c r="D1693" s="263"/>
      <c r="E1693" s="259"/>
      <c r="F1693" s="259"/>
      <c r="G1693" s="43"/>
      <c r="H1693" s="264"/>
      <c r="I1693" s="261"/>
      <c r="J1693" s="106"/>
      <c r="K1693" s="247"/>
      <c r="L1693" s="247"/>
      <c r="M1693" s="247"/>
      <c r="N1693" s="248" t="str">
        <f>IF(AND(K1693&lt;&gt;"",L1693&lt;&gt;"",J1693&lt;&gt;""),ROUND(MIN(IF(OR(J1693="OZZ",J1693="ZZ"),5000,17300),TRUNC(0.75*(SUMIF($D$12:$D1693,$D1693,K$12:K1693)+SUMIF($D$12:$D1693,$D1693,L$12:L1693)),2)) - SUMIF($D$12:$D1692,$D1693,N$12:N1692),2),"")</f>
        <v/>
      </c>
      <c r="O1693" s="249" t="str">
        <f>IF(AND(K1693&lt;&gt;"",L1693&lt;&gt;"",M1693&lt;&gt;"",J1693&lt;&gt;"",AH1693&lt;&gt;""),IF(OR(J1693="OZZ",J1693="ZZ"),ROUND(0-SUMIF($D$12:$D1692,$D1693,O$12:O1692),2),IF(M1693=0,0,ROUND(MIN(MIN(17300,TRUNC(0.75*(SUMIF($D$12:$D$2012,$D1693,K$12:K$2012)+SUMIF($D$12:$D$2012,$D1693,L$12:L$2012)),2)+SUMIF($D$12:$D1693,$D1693,AH$12:AH1693))-SUMIF($D$12:$D1692,$D1693,O$12:O1692)-SUMIF($D$12:$D$2012,$D1693,N$12:N$2012),AH1693),2))),"")</f>
        <v/>
      </c>
      <c r="P1693" s="250" t="str">
        <f>IF(J1693&lt;&gt;"",1000 - SUMIF($D$12:$D1692,$D1693,P$12:P1692),"")</f>
        <v/>
      </c>
      <c r="Q1693" s="106"/>
      <c r="R1693" s="247"/>
      <c r="S1693" s="247"/>
      <c r="T1693" s="247"/>
      <c r="U1693" s="248" t="str">
        <f>IF(AND(R1693&lt;&gt;"",S1693&lt;&gt;"",Q1693&lt;&gt;""),ROUND(MIN(IF(OR(Q1693="OZZ",Q1693="ZZ"),5000,17300),TRUNC(0.75*(SUMIF($D$12:$D1693,$D1693,R$12:R1693)+SUMIF($D$12:$D1693,$D1693,S$12:S1693)),2)) - SUMIF($D$12:$D1692,$D1693,U$12:U1692),2),"")</f>
        <v/>
      </c>
      <c r="V1693" s="248" t="str">
        <f>IF(AND(R1693&lt;&gt;"",S1693&lt;&gt;"",T1693&lt;&gt;"",Q1693&lt;&gt;"",AL1693&lt;&gt;""),IF(OR(Q1693="OZZ",Q1693="ZZ"),ROUND(0-SUMIF($D$12:$D1692,$D1693,V$12:V1692),2),IF(T1693=0,0,ROUND(MIN(MIN(17300,TRUNC(0.75*(SUMIF($D$12:$D$2012,$D1693,R$12:R$2012)+SUMIF($D$12:$D$2012,$D1693,S$12:S$2012)),2)+SUMIF($D$12:$D1693,$D1693,AL$12:AL1693))-SUMIF($D$12:$D1692,$D1693,V$12:V1692)-SUMIF($D$12:$D$2012,$D1693,U$12:U$2012),AL1693),2))),"")</f>
        <v/>
      </c>
      <c r="W1693" s="250" t="str">
        <f>IF(Q1693&lt;&gt;"",1000 - SUMIF($D$12:$D1692,$D1693,W$12:W1692),"")</f>
        <v/>
      </c>
      <c r="X1693" s="106"/>
      <c r="Y1693" s="247"/>
      <c r="Z1693" s="247"/>
      <c r="AA1693" s="247"/>
      <c r="AB1693" s="248" t="str">
        <f>IF(AND(Y1693&lt;&gt;"",Z1693&lt;&gt;"",X1693&lt;&gt;""),ROUND(MIN(IF(OR(X1693="OZZ",X1693="ZZ"),5000,17300),TRUNC(0.75*(SUMIF($D$12:$D1693,$D1693,Y$12:Y1693)+SUMIF($D$12:$D1693,$D1693,Z$12:Z1693)),2)) - SUMIF($D$12:$D1692,$D1693,AB$12:AB1692),2),"")</f>
        <v/>
      </c>
      <c r="AC1693" s="251" t="str">
        <f>IF(AND(Y1693&lt;&gt;"",Z1693&lt;&gt;"",AA1693&lt;&gt;"",X1693&lt;&gt;"",AP1693&lt;&gt;""),IF(OR(X1693="OZZ",X1693="ZZ"),ROUND(0-SUMIF($D$12:$D1692,$D1693,AC$12:AC1692),2),IF(AA1693=0,0,ROUND(MIN(MIN(17300,TRUNC(0.75*(SUMIF($D$12:$D$2012,$D1693,Y$12:Y$2012)+SUMIF($D$12:$D$2012,$D1693,Z$12:Z$2012)),2)+SUMIF($D$12:$D1693,$D1693,AP$12:AP1693))-SUMIF($D$12:$D1692,$D1693,AC$12:AC1692)-SUMIF($D$12:$D$2012,$D1693,AB$12:AB$2012),AP1693),2))),"")</f>
        <v/>
      </c>
      <c r="AD1693" s="250" t="str">
        <f>IF(X1693&lt;&gt;"",1000 - SUMIF($D$12:$D1692,$D1693,AD$12:AD1692),"")</f>
        <v/>
      </c>
      <c r="AE1693" s="252"/>
      <c r="AF1693" s="253"/>
      <c r="AG1693" s="254"/>
      <c r="AH1693" s="255" t="str">
        <f t="shared" si="548"/>
        <v/>
      </c>
      <c r="AI1693" s="256"/>
      <c r="AJ1693" s="253"/>
      <c r="AK1693" s="254"/>
      <c r="AL1693" s="255" t="str">
        <f t="shared" si="549"/>
        <v/>
      </c>
      <c r="AM1693" s="256"/>
      <c r="AN1693" s="253"/>
      <c r="AO1693" s="254"/>
      <c r="AP1693" s="255" t="str">
        <f t="shared" si="550"/>
        <v/>
      </c>
      <c r="AQ1693" s="68"/>
      <c r="AR1693" s="68"/>
      <c r="AS1693" s="115"/>
      <c r="AT1693" s="68"/>
      <c r="AU1693" s="113" t="str">
        <f>IF(D1693&lt;&gt; "", IF(COUNTIF($D$12:$D1693,$D1693)&gt;1,0,IF(SUM(N1693,U1693,AB1693)&gt;0,IF(AND(X1693="",OR(Q1693&lt;&gt;"",J1693&lt;&gt;"")),IF(Q1693&lt;&gt;"",Q1693,IF(J1693&lt;&gt;"",J1693,0)),IF(AND(Q1693&lt;&gt;"",J1693&lt;&gt;"",Q1693=J1693),Q1693,X1693)),0)),"")</f>
        <v/>
      </c>
      <c r="AV1693" s="113" t="str">
        <f>IF(D1693&lt;&gt;"",IF(COUNTIF($D$12:$D1693,$D1693)&gt;1,0,IF(SUM(O1693,V1693,AC1693)&gt;0,IF(AND(X1693="",OR(Q1693&lt;&gt;"",J1693&lt;&gt;"")),IF(Q1693&lt;&gt;"",Q1693,IF(J1693&lt;&gt;"",J1693,0)),IF(AND(Q1693&lt;&gt;"",J1693&lt;&gt;"",Q1693=J1693),Q1693,X1693)),0)),"")</f>
        <v/>
      </c>
      <c r="AW1693" s="113" t="str">
        <f>IF(D1693&lt;&gt;"",IF(COUNTIF($D$12:$D1693,$D1693)&gt;1,0,IF(SUM(P1693,W1693,AD1693)&gt;0,IF(AND(X1693="",OR(Q1693&lt;&gt;"",J1693&lt;&gt;"")),IF(Q1693&lt;&gt;"",Q1693,IF(J1693&lt;&gt;"",J1693,0)),IF(AND(Q1693&lt;&gt;"",J1693&lt;&gt;"",Q1693=J1693),Q1693,X1693)),0)),"")</f>
        <v/>
      </c>
      <c r="AX1693" s="68" t="str">
        <f t="shared" si="551"/>
        <v/>
      </c>
      <c r="AY1693" s="68" t="str">
        <f t="shared" si="552"/>
        <v/>
      </c>
      <c r="AZ1693" s="68" t="str">
        <f t="shared" si="553"/>
        <v/>
      </c>
      <c r="BA1693" s="68" t="str">
        <f t="shared" si="554"/>
        <v/>
      </c>
      <c r="BB1693" s="68" t="str">
        <f t="shared" si="555"/>
        <v/>
      </c>
      <c r="BC1693" s="68" t="str">
        <f t="shared" si="556"/>
        <v/>
      </c>
      <c r="BD1693" s="68" t="str">
        <f t="shared" si="557"/>
        <v/>
      </c>
      <c r="BE1693" s="62" t="str">
        <f t="shared" si="558"/>
        <v/>
      </c>
      <c r="BF1693" s="62" t="str">
        <f t="shared" si="559"/>
        <v/>
      </c>
      <c r="BG1693" s="62"/>
      <c r="BH1693" s="62" t="str">
        <f t="shared" si="560"/>
        <v/>
      </c>
      <c r="BI1693" s="62" t="str">
        <f t="shared" si="561"/>
        <v/>
      </c>
      <c r="BJ1693" s="114"/>
      <c r="BK1693" s="62" t="str">
        <f t="shared" si="562"/>
        <v/>
      </c>
      <c r="BL1693" s="62" t="str">
        <f t="shared" si="563"/>
        <v/>
      </c>
      <c r="BM1693" s="62" t="str">
        <f t="shared" si="564"/>
        <v/>
      </c>
      <c r="BN1693" s="62" t="str">
        <f t="shared" si="565"/>
        <v/>
      </c>
      <c r="BO1693" s="62" t="str">
        <f t="shared" si="566"/>
        <v/>
      </c>
      <c r="BP1693" s="62" t="str">
        <f t="shared" si="567"/>
        <v/>
      </c>
      <c r="BQ1693" s="96"/>
      <c r="BR1693" s="96"/>
      <c r="BS1693" s="96"/>
      <c r="BT1693" s="96"/>
      <c r="BU1693" s="96"/>
      <c r="BV1693" s="96"/>
      <c r="BW1693" s="96"/>
      <c r="BX1693" s="96"/>
      <c r="BY1693" s="96"/>
      <c r="BZ1693" s="96"/>
      <c r="CA1693" s="96"/>
      <c r="CB1693" s="96"/>
      <c r="CC1693" s="96"/>
      <c r="CD1693" s="96"/>
      <c r="CE1693" s="96"/>
      <c r="CF1693" s="96"/>
      <c r="CG1693" s="96"/>
      <c r="CH1693" s="96"/>
      <c r="CI1693" s="96"/>
      <c r="CJ1693" s="96"/>
      <c r="CK1693" s="96"/>
      <c r="CL1693" s="96"/>
      <c r="CM1693" s="96"/>
      <c r="CN1693" s="96"/>
      <c r="CO1693" s="96"/>
      <c r="CP1693" s="96"/>
      <c r="CQ1693" s="96"/>
      <c r="CR1693" s="96"/>
      <c r="CS1693" s="96"/>
    </row>
    <row r="1694" spans="1:97" ht="18.75" customHeight="1" x14ac:dyDescent="0.2">
      <c r="A1694" s="3">
        <f t="shared" si="568"/>
        <v>1682</v>
      </c>
      <c r="B1694" s="263"/>
      <c r="C1694" s="263"/>
      <c r="D1694" s="263"/>
      <c r="E1694" s="259"/>
      <c r="F1694" s="259"/>
      <c r="G1694" s="43"/>
      <c r="H1694" s="264"/>
      <c r="I1694" s="261"/>
      <c r="J1694" s="106"/>
      <c r="K1694" s="247"/>
      <c r="L1694" s="247"/>
      <c r="M1694" s="247"/>
      <c r="N1694" s="248" t="str">
        <f>IF(AND(K1694&lt;&gt;"",L1694&lt;&gt;"",J1694&lt;&gt;""),ROUND(MIN(IF(OR(J1694="OZZ",J1694="ZZ"),5000,17300),TRUNC(0.75*(SUMIF($D$12:$D1694,$D1694,K$12:K1694)+SUMIF($D$12:$D1694,$D1694,L$12:L1694)),2)) - SUMIF($D$12:$D1693,$D1694,N$12:N1693),2),"")</f>
        <v/>
      </c>
      <c r="O1694" s="249" t="str">
        <f>IF(AND(K1694&lt;&gt;"",L1694&lt;&gt;"",M1694&lt;&gt;"",J1694&lt;&gt;"",AH1694&lt;&gt;""),IF(OR(J1694="OZZ",J1694="ZZ"),ROUND(0-SUMIF($D$12:$D1693,$D1694,O$12:O1693),2),IF(M1694=0,0,ROUND(MIN(MIN(17300,TRUNC(0.75*(SUMIF($D$12:$D$2012,$D1694,K$12:K$2012)+SUMIF($D$12:$D$2012,$D1694,L$12:L$2012)),2)+SUMIF($D$12:$D1694,$D1694,AH$12:AH1694))-SUMIF($D$12:$D1693,$D1694,O$12:O1693)-SUMIF($D$12:$D$2012,$D1694,N$12:N$2012),AH1694),2))),"")</f>
        <v/>
      </c>
      <c r="P1694" s="250" t="str">
        <f>IF(J1694&lt;&gt;"",1000 - SUMIF($D$12:$D1693,$D1694,P$12:P1693),"")</f>
        <v/>
      </c>
      <c r="Q1694" s="106"/>
      <c r="R1694" s="247"/>
      <c r="S1694" s="247"/>
      <c r="T1694" s="247"/>
      <c r="U1694" s="248" t="str">
        <f>IF(AND(R1694&lt;&gt;"",S1694&lt;&gt;"",Q1694&lt;&gt;""),ROUND(MIN(IF(OR(Q1694="OZZ",Q1694="ZZ"),5000,17300),TRUNC(0.75*(SUMIF($D$12:$D1694,$D1694,R$12:R1694)+SUMIF($D$12:$D1694,$D1694,S$12:S1694)),2)) - SUMIF($D$12:$D1693,$D1694,U$12:U1693),2),"")</f>
        <v/>
      </c>
      <c r="V1694" s="248" t="str">
        <f>IF(AND(R1694&lt;&gt;"",S1694&lt;&gt;"",T1694&lt;&gt;"",Q1694&lt;&gt;"",AL1694&lt;&gt;""),IF(OR(Q1694="OZZ",Q1694="ZZ"),ROUND(0-SUMIF($D$12:$D1693,$D1694,V$12:V1693),2),IF(T1694=0,0,ROUND(MIN(MIN(17300,TRUNC(0.75*(SUMIF($D$12:$D$2012,$D1694,R$12:R$2012)+SUMIF($D$12:$D$2012,$D1694,S$12:S$2012)),2)+SUMIF($D$12:$D1694,$D1694,AL$12:AL1694))-SUMIF($D$12:$D1693,$D1694,V$12:V1693)-SUMIF($D$12:$D$2012,$D1694,U$12:U$2012),AL1694),2))),"")</f>
        <v/>
      </c>
      <c r="W1694" s="250" t="str">
        <f>IF(Q1694&lt;&gt;"",1000 - SUMIF($D$12:$D1693,$D1694,W$12:W1693),"")</f>
        <v/>
      </c>
      <c r="X1694" s="106"/>
      <c r="Y1694" s="247"/>
      <c r="Z1694" s="247"/>
      <c r="AA1694" s="247"/>
      <c r="AB1694" s="248" t="str">
        <f>IF(AND(Y1694&lt;&gt;"",Z1694&lt;&gt;"",X1694&lt;&gt;""),ROUND(MIN(IF(OR(X1694="OZZ",X1694="ZZ"),5000,17300),TRUNC(0.75*(SUMIF($D$12:$D1694,$D1694,Y$12:Y1694)+SUMIF($D$12:$D1694,$D1694,Z$12:Z1694)),2)) - SUMIF($D$12:$D1693,$D1694,AB$12:AB1693),2),"")</f>
        <v/>
      </c>
      <c r="AC1694" s="251" t="str">
        <f>IF(AND(Y1694&lt;&gt;"",Z1694&lt;&gt;"",AA1694&lt;&gt;"",X1694&lt;&gt;"",AP1694&lt;&gt;""),IF(OR(X1694="OZZ",X1694="ZZ"),ROUND(0-SUMIF($D$12:$D1693,$D1694,AC$12:AC1693),2),IF(AA1694=0,0,ROUND(MIN(MIN(17300,TRUNC(0.75*(SUMIF($D$12:$D$2012,$D1694,Y$12:Y$2012)+SUMIF($D$12:$D$2012,$D1694,Z$12:Z$2012)),2)+SUMIF($D$12:$D1694,$D1694,AP$12:AP1694))-SUMIF($D$12:$D1693,$D1694,AC$12:AC1693)-SUMIF($D$12:$D$2012,$D1694,AB$12:AB$2012),AP1694),2))),"")</f>
        <v/>
      </c>
      <c r="AD1694" s="250" t="str">
        <f>IF(X1694&lt;&gt;"",1000 - SUMIF($D$12:$D1693,$D1694,AD$12:AD1693),"")</f>
        <v/>
      </c>
      <c r="AE1694" s="252"/>
      <c r="AF1694" s="253"/>
      <c r="AG1694" s="254"/>
      <c r="AH1694" s="255" t="str">
        <f t="shared" si="548"/>
        <v/>
      </c>
      <c r="AI1694" s="256"/>
      <c r="AJ1694" s="253"/>
      <c r="AK1694" s="254"/>
      <c r="AL1694" s="255" t="str">
        <f t="shared" si="549"/>
        <v/>
      </c>
      <c r="AM1694" s="256"/>
      <c r="AN1694" s="253"/>
      <c r="AO1694" s="254"/>
      <c r="AP1694" s="255" t="str">
        <f t="shared" si="550"/>
        <v/>
      </c>
      <c r="AQ1694" s="68"/>
      <c r="AR1694" s="68"/>
      <c r="AS1694" s="115"/>
      <c r="AT1694" s="68"/>
      <c r="AU1694" s="113" t="str">
        <f>IF(D1694&lt;&gt; "", IF(COUNTIF($D$12:$D1694,$D1694)&gt;1,0,IF(SUM(N1694,U1694,AB1694)&gt;0,IF(AND(X1694="",OR(Q1694&lt;&gt;"",J1694&lt;&gt;"")),IF(Q1694&lt;&gt;"",Q1694,IF(J1694&lt;&gt;"",J1694,0)),IF(AND(Q1694&lt;&gt;"",J1694&lt;&gt;"",Q1694=J1694),Q1694,X1694)),0)),"")</f>
        <v/>
      </c>
      <c r="AV1694" s="113" t="str">
        <f>IF(D1694&lt;&gt;"",IF(COUNTIF($D$12:$D1694,$D1694)&gt;1,0,IF(SUM(O1694,V1694,AC1694)&gt;0,IF(AND(X1694="",OR(Q1694&lt;&gt;"",J1694&lt;&gt;"")),IF(Q1694&lt;&gt;"",Q1694,IF(J1694&lt;&gt;"",J1694,0)),IF(AND(Q1694&lt;&gt;"",J1694&lt;&gt;"",Q1694=J1694),Q1694,X1694)),0)),"")</f>
        <v/>
      </c>
      <c r="AW1694" s="113" t="str">
        <f>IF(D1694&lt;&gt;"",IF(COUNTIF($D$12:$D1694,$D1694)&gt;1,0,IF(SUM(P1694,W1694,AD1694)&gt;0,IF(AND(X1694="",OR(Q1694&lt;&gt;"",J1694&lt;&gt;"")),IF(Q1694&lt;&gt;"",Q1694,IF(J1694&lt;&gt;"",J1694,0)),IF(AND(Q1694&lt;&gt;"",J1694&lt;&gt;"",Q1694=J1694),Q1694,X1694)),0)),"")</f>
        <v/>
      </c>
      <c r="AX1694" s="68" t="str">
        <f t="shared" si="551"/>
        <v/>
      </c>
      <c r="AY1694" s="68" t="str">
        <f t="shared" si="552"/>
        <v/>
      </c>
      <c r="AZ1694" s="68" t="str">
        <f t="shared" si="553"/>
        <v/>
      </c>
      <c r="BA1694" s="68" t="str">
        <f t="shared" si="554"/>
        <v/>
      </c>
      <c r="BB1694" s="68" t="str">
        <f t="shared" si="555"/>
        <v/>
      </c>
      <c r="BC1694" s="68" t="str">
        <f t="shared" si="556"/>
        <v/>
      </c>
      <c r="BD1694" s="68" t="str">
        <f t="shared" si="557"/>
        <v/>
      </c>
      <c r="BE1694" s="62" t="str">
        <f t="shared" si="558"/>
        <v/>
      </c>
      <c r="BF1694" s="62" t="str">
        <f t="shared" si="559"/>
        <v/>
      </c>
      <c r="BG1694" s="62"/>
      <c r="BH1694" s="62" t="str">
        <f t="shared" si="560"/>
        <v/>
      </c>
      <c r="BI1694" s="62" t="str">
        <f t="shared" si="561"/>
        <v/>
      </c>
      <c r="BJ1694" s="114"/>
      <c r="BK1694" s="62" t="str">
        <f t="shared" si="562"/>
        <v/>
      </c>
      <c r="BL1694" s="62" t="str">
        <f t="shared" si="563"/>
        <v/>
      </c>
      <c r="BM1694" s="62" t="str">
        <f t="shared" si="564"/>
        <v/>
      </c>
      <c r="BN1694" s="62" t="str">
        <f t="shared" si="565"/>
        <v/>
      </c>
      <c r="BO1694" s="62" t="str">
        <f t="shared" si="566"/>
        <v/>
      </c>
      <c r="BP1694" s="62" t="str">
        <f t="shared" si="567"/>
        <v/>
      </c>
      <c r="BQ1694" s="96"/>
      <c r="BR1694" s="96"/>
      <c r="BS1694" s="96"/>
      <c r="BT1694" s="96"/>
      <c r="BU1694" s="96"/>
      <c r="BV1694" s="96"/>
      <c r="BW1694" s="96"/>
      <c r="BX1694" s="96"/>
      <c r="BY1694" s="96"/>
      <c r="BZ1694" s="96"/>
      <c r="CA1694" s="96"/>
      <c r="CB1694" s="96"/>
      <c r="CC1694" s="96"/>
      <c r="CD1694" s="96"/>
      <c r="CE1694" s="96"/>
      <c r="CF1694" s="96"/>
      <c r="CG1694" s="96"/>
      <c r="CH1694" s="96"/>
      <c r="CI1694" s="96"/>
      <c r="CJ1694" s="96"/>
      <c r="CK1694" s="96"/>
      <c r="CL1694" s="96"/>
      <c r="CM1694" s="96"/>
      <c r="CN1694" s="96"/>
      <c r="CO1694" s="96"/>
      <c r="CP1694" s="96"/>
      <c r="CQ1694" s="96"/>
      <c r="CR1694" s="96"/>
      <c r="CS1694" s="96"/>
    </row>
    <row r="1695" spans="1:97" ht="18.75" customHeight="1" x14ac:dyDescent="0.2">
      <c r="A1695" s="3">
        <f t="shared" si="568"/>
        <v>1683</v>
      </c>
      <c r="B1695" s="263"/>
      <c r="C1695" s="263"/>
      <c r="D1695" s="263"/>
      <c r="E1695" s="259"/>
      <c r="F1695" s="259"/>
      <c r="G1695" s="43"/>
      <c r="H1695" s="264"/>
      <c r="I1695" s="261"/>
      <c r="J1695" s="106"/>
      <c r="K1695" s="247"/>
      <c r="L1695" s="247"/>
      <c r="M1695" s="247"/>
      <c r="N1695" s="248" t="str">
        <f>IF(AND(K1695&lt;&gt;"",L1695&lt;&gt;"",J1695&lt;&gt;""),ROUND(MIN(IF(OR(J1695="OZZ",J1695="ZZ"),5000,17300),TRUNC(0.75*(SUMIF($D$12:$D1695,$D1695,K$12:K1695)+SUMIF($D$12:$D1695,$D1695,L$12:L1695)),2)) - SUMIF($D$12:$D1694,$D1695,N$12:N1694),2),"")</f>
        <v/>
      </c>
      <c r="O1695" s="249" t="str">
        <f>IF(AND(K1695&lt;&gt;"",L1695&lt;&gt;"",M1695&lt;&gt;"",J1695&lt;&gt;"",AH1695&lt;&gt;""),IF(OR(J1695="OZZ",J1695="ZZ"),ROUND(0-SUMIF($D$12:$D1694,$D1695,O$12:O1694),2),IF(M1695=0,0,ROUND(MIN(MIN(17300,TRUNC(0.75*(SUMIF($D$12:$D$2012,$D1695,K$12:K$2012)+SUMIF($D$12:$D$2012,$D1695,L$12:L$2012)),2)+SUMIF($D$12:$D1695,$D1695,AH$12:AH1695))-SUMIF($D$12:$D1694,$D1695,O$12:O1694)-SUMIF($D$12:$D$2012,$D1695,N$12:N$2012),AH1695),2))),"")</f>
        <v/>
      </c>
      <c r="P1695" s="250" t="str">
        <f>IF(J1695&lt;&gt;"",1000 - SUMIF($D$12:$D1694,$D1695,P$12:P1694),"")</f>
        <v/>
      </c>
      <c r="Q1695" s="106"/>
      <c r="R1695" s="247"/>
      <c r="S1695" s="247"/>
      <c r="T1695" s="247"/>
      <c r="U1695" s="248" t="str">
        <f>IF(AND(R1695&lt;&gt;"",S1695&lt;&gt;"",Q1695&lt;&gt;""),ROUND(MIN(IF(OR(Q1695="OZZ",Q1695="ZZ"),5000,17300),TRUNC(0.75*(SUMIF($D$12:$D1695,$D1695,R$12:R1695)+SUMIF($D$12:$D1695,$D1695,S$12:S1695)),2)) - SUMIF($D$12:$D1694,$D1695,U$12:U1694),2),"")</f>
        <v/>
      </c>
      <c r="V1695" s="248" t="str">
        <f>IF(AND(R1695&lt;&gt;"",S1695&lt;&gt;"",T1695&lt;&gt;"",Q1695&lt;&gt;"",AL1695&lt;&gt;""),IF(OR(Q1695="OZZ",Q1695="ZZ"),ROUND(0-SUMIF($D$12:$D1694,$D1695,V$12:V1694),2),IF(T1695=0,0,ROUND(MIN(MIN(17300,TRUNC(0.75*(SUMIF($D$12:$D$2012,$D1695,R$12:R$2012)+SUMIF($D$12:$D$2012,$D1695,S$12:S$2012)),2)+SUMIF($D$12:$D1695,$D1695,AL$12:AL1695))-SUMIF($D$12:$D1694,$D1695,V$12:V1694)-SUMIF($D$12:$D$2012,$D1695,U$12:U$2012),AL1695),2))),"")</f>
        <v/>
      </c>
      <c r="W1695" s="250" t="str">
        <f>IF(Q1695&lt;&gt;"",1000 - SUMIF($D$12:$D1694,$D1695,W$12:W1694),"")</f>
        <v/>
      </c>
      <c r="X1695" s="106"/>
      <c r="Y1695" s="247"/>
      <c r="Z1695" s="247"/>
      <c r="AA1695" s="247"/>
      <c r="AB1695" s="248" t="str">
        <f>IF(AND(Y1695&lt;&gt;"",Z1695&lt;&gt;"",X1695&lt;&gt;""),ROUND(MIN(IF(OR(X1695="OZZ",X1695="ZZ"),5000,17300),TRUNC(0.75*(SUMIF($D$12:$D1695,$D1695,Y$12:Y1695)+SUMIF($D$12:$D1695,$D1695,Z$12:Z1695)),2)) - SUMIF($D$12:$D1694,$D1695,AB$12:AB1694),2),"")</f>
        <v/>
      </c>
      <c r="AC1695" s="251" t="str">
        <f>IF(AND(Y1695&lt;&gt;"",Z1695&lt;&gt;"",AA1695&lt;&gt;"",X1695&lt;&gt;"",AP1695&lt;&gt;""),IF(OR(X1695="OZZ",X1695="ZZ"),ROUND(0-SUMIF($D$12:$D1694,$D1695,AC$12:AC1694),2),IF(AA1695=0,0,ROUND(MIN(MIN(17300,TRUNC(0.75*(SUMIF($D$12:$D$2012,$D1695,Y$12:Y$2012)+SUMIF($D$12:$D$2012,$D1695,Z$12:Z$2012)),2)+SUMIF($D$12:$D1695,$D1695,AP$12:AP1695))-SUMIF($D$12:$D1694,$D1695,AC$12:AC1694)-SUMIF($D$12:$D$2012,$D1695,AB$12:AB$2012),AP1695),2))),"")</f>
        <v/>
      </c>
      <c r="AD1695" s="250" t="str">
        <f>IF(X1695&lt;&gt;"",1000 - SUMIF($D$12:$D1694,$D1695,AD$12:AD1694),"")</f>
        <v/>
      </c>
      <c r="AE1695" s="252"/>
      <c r="AF1695" s="253"/>
      <c r="AG1695" s="254"/>
      <c r="AH1695" s="255" t="str">
        <f t="shared" si="548"/>
        <v/>
      </c>
      <c r="AI1695" s="256"/>
      <c r="AJ1695" s="253"/>
      <c r="AK1695" s="254"/>
      <c r="AL1695" s="255" t="str">
        <f t="shared" si="549"/>
        <v/>
      </c>
      <c r="AM1695" s="256"/>
      <c r="AN1695" s="253"/>
      <c r="AO1695" s="254"/>
      <c r="AP1695" s="255" t="str">
        <f t="shared" si="550"/>
        <v/>
      </c>
      <c r="AQ1695" s="68"/>
      <c r="AR1695" s="68"/>
      <c r="AS1695" s="115"/>
      <c r="AT1695" s="68"/>
      <c r="AU1695" s="113" t="str">
        <f>IF(D1695&lt;&gt; "", IF(COUNTIF($D$12:$D1695,$D1695)&gt;1,0,IF(SUM(N1695,U1695,AB1695)&gt;0,IF(AND(X1695="",OR(Q1695&lt;&gt;"",J1695&lt;&gt;"")),IF(Q1695&lt;&gt;"",Q1695,IF(J1695&lt;&gt;"",J1695,0)),IF(AND(Q1695&lt;&gt;"",J1695&lt;&gt;"",Q1695=J1695),Q1695,X1695)),0)),"")</f>
        <v/>
      </c>
      <c r="AV1695" s="113" t="str">
        <f>IF(D1695&lt;&gt;"",IF(COUNTIF($D$12:$D1695,$D1695)&gt;1,0,IF(SUM(O1695,V1695,AC1695)&gt;0,IF(AND(X1695="",OR(Q1695&lt;&gt;"",J1695&lt;&gt;"")),IF(Q1695&lt;&gt;"",Q1695,IF(J1695&lt;&gt;"",J1695,0)),IF(AND(Q1695&lt;&gt;"",J1695&lt;&gt;"",Q1695=J1695),Q1695,X1695)),0)),"")</f>
        <v/>
      </c>
      <c r="AW1695" s="113" t="str">
        <f>IF(D1695&lt;&gt;"",IF(COUNTIF($D$12:$D1695,$D1695)&gt;1,0,IF(SUM(P1695,W1695,AD1695)&gt;0,IF(AND(X1695="",OR(Q1695&lt;&gt;"",J1695&lt;&gt;"")),IF(Q1695&lt;&gt;"",Q1695,IF(J1695&lt;&gt;"",J1695,0)),IF(AND(Q1695&lt;&gt;"",J1695&lt;&gt;"",Q1695=J1695),Q1695,X1695)),0)),"")</f>
        <v/>
      </c>
      <c r="AX1695" s="68" t="str">
        <f t="shared" si="551"/>
        <v/>
      </c>
      <c r="AY1695" s="68" t="str">
        <f t="shared" si="552"/>
        <v/>
      </c>
      <c r="AZ1695" s="68" t="str">
        <f t="shared" si="553"/>
        <v/>
      </c>
      <c r="BA1695" s="68" t="str">
        <f t="shared" si="554"/>
        <v/>
      </c>
      <c r="BB1695" s="68" t="str">
        <f t="shared" si="555"/>
        <v/>
      </c>
      <c r="BC1695" s="68" t="str">
        <f t="shared" si="556"/>
        <v/>
      </c>
      <c r="BD1695" s="68" t="str">
        <f t="shared" si="557"/>
        <v/>
      </c>
      <c r="BE1695" s="62" t="str">
        <f t="shared" si="558"/>
        <v/>
      </c>
      <c r="BF1695" s="62" t="str">
        <f t="shared" si="559"/>
        <v/>
      </c>
      <c r="BG1695" s="62"/>
      <c r="BH1695" s="62" t="str">
        <f t="shared" si="560"/>
        <v/>
      </c>
      <c r="BI1695" s="62" t="str">
        <f t="shared" si="561"/>
        <v/>
      </c>
      <c r="BJ1695" s="114"/>
      <c r="BK1695" s="62" t="str">
        <f t="shared" si="562"/>
        <v/>
      </c>
      <c r="BL1695" s="62" t="str">
        <f t="shared" si="563"/>
        <v/>
      </c>
      <c r="BM1695" s="62" t="str">
        <f t="shared" si="564"/>
        <v/>
      </c>
      <c r="BN1695" s="62" t="str">
        <f t="shared" si="565"/>
        <v/>
      </c>
      <c r="BO1695" s="62" t="str">
        <f t="shared" si="566"/>
        <v/>
      </c>
      <c r="BP1695" s="62" t="str">
        <f t="shared" si="567"/>
        <v/>
      </c>
      <c r="BQ1695" s="96"/>
      <c r="BR1695" s="96"/>
      <c r="BS1695" s="96"/>
      <c r="BT1695" s="96"/>
      <c r="BU1695" s="96"/>
      <c r="BV1695" s="96"/>
      <c r="BW1695" s="96"/>
      <c r="BX1695" s="96"/>
      <c r="BY1695" s="96"/>
      <c r="BZ1695" s="96"/>
      <c r="CA1695" s="96"/>
      <c r="CB1695" s="96"/>
      <c r="CC1695" s="96"/>
      <c r="CD1695" s="96"/>
      <c r="CE1695" s="96"/>
      <c r="CF1695" s="96"/>
      <c r="CG1695" s="96"/>
      <c r="CH1695" s="96"/>
      <c r="CI1695" s="96"/>
      <c r="CJ1695" s="96"/>
      <c r="CK1695" s="96"/>
      <c r="CL1695" s="96"/>
      <c r="CM1695" s="96"/>
      <c r="CN1695" s="96"/>
      <c r="CO1695" s="96"/>
      <c r="CP1695" s="96"/>
      <c r="CQ1695" s="96"/>
      <c r="CR1695" s="96"/>
      <c r="CS1695" s="96"/>
    </row>
    <row r="1696" spans="1:97" ht="18.75" customHeight="1" x14ac:dyDescent="0.2">
      <c r="A1696" s="3">
        <f t="shared" si="568"/>
        <v>1684</v>
      </c>
      <c r="B1696" s="263"/>
      <c r="C1696" s="263"/>
      <c r="D1696" s="263"/>
      <c r="E1696" s="259"/>
      <c r="F1696" s="259"/>
      <c r="G1696" s="43"/>
      <c r="H1696" s="264"/>
      <c r="I1696" s="261"/>
      <c r="J1696" s="106"/>
      <c r="K1696" s="247"/>
      <c r="L1696" s="247"/>
      <c r="M1696" s="247"/>
      <c r="N1696" s="248" t="str">
        <f>IF(AND(K1696&lt;&gt;"",L1696&lt;&gt;"",J1696&lt;&gt;""),ROUND(MIN(IF(OR(J1696="OZZ",J1696="ZZ"),5000,17300),TRUNC(0.75*(SUMIF($D$12:$D1696,$D1696,K$12:K1696)+SUMIF($D$12:$D1696,$D1696,L$12:L1696)),2)) - SUMIF($D$12:$D1695,$D1696,N$12:N1695),2),"")</f>
        <v/>
      </c>
      <c r="O1696" s="249" t="str">
        <f>IF(AND(K1696&lt;&gt;"",L1696&lt;&gt;"",M1696&lt;&gt;"",J1696&lt;&gt;"",AH1696&lt;&gt;""),IF(OR(J1696="OZZ",J1696="ZZ"),ROUND(0-SUMIF($D$12:$D1695,$D1696,O$12:O1695),2),IF(M1696=0,0,ROUND(MIN(MIN(17300,TRUNC(0.75*(SUMIF($D$12:$D$2012,$D1696,K$12:K$2012)+SUMIF($D$12:$D$2012,$D1696,L$12:L$2012)),2)+SUMIF($D$12:$D1696,$D1696,AH$12:AH1696))-SUMIF($D$12:$D1695,$D1696,O$12:O1695)-SUMIF($D$12:$D$2012,$D1696,N$12:N$2012),AH1696),2))),"")</f>
        <v/>
      </c>
      <c r="P1696" s="250" t="str">
        <f>IF(J1696&lt;&gt;"",1000 - SUMIF($D$12:$D1695,$D1696,P$12:P1695),"")</f>
        <v/>
      </c>
      <c r="Q1696" s="106"/>
      <c r="R1696" s="247"/>
      <c r="S1696" s="247"/>
      <c r="T1696" s="247"/>
      <c r="U1696" s="248" t="str">
        <f>IF(AND(R1696&lt;&gt;"",S1696&lt;&gt;"",Q1696&lt;&gt;""),ROUND(MIN(IF(OR(Q1696="OZZ",Q1696="ZZ"),5000,17300),TRUNC(0.75*(SUMIF($D$12:$D1696,$D1696,R$12:R1696)+SUMIF($D$12:$D1696,$D1696,S$12:S1696)),2)) - SUMIF($D$12:$D1695,$D1696,U$12:U1695),2),"")</f>
        <v/>
      </c>
      <c r="V1696" s="248" t="str">
        <f>IF(AND(R1696&lt;&gt;"",S1696&lt;&gt;"",T1696&lt;&gt;"",Q1696&lt;&gt;"",AL1696&lt;&gt;""),IF(OR(Q1696="OZZ",Q1696="ZZ"),ROUND(0-SUMIF($D$12:$D1695,$D1696,V$12:V1695),2),IF(T1696=0,0,ROUND(MIN(MIN(17300,TRUNC(0.75*(SUMIF($D$12:$D$2012,$D1696,R$12:R$2012)+SUMIF($D$12:$D$2012,$D1696,S$12:S$2012)),2)+SUMIF($D$12:$D1696,$D1696,AL$12:AL1696))-SUMIF($D$12:$D1695,$D1696,V$12:V1695)-SUMIF($D$12:$D$2012,$D1696,U$12:U$2012),AL1696),2))),"")</f>
        <v/>
      </c>
      <c r="W1696" s="250" t="str">
        <f>IF(Q1696&lt;&gt;"",1000 - SUMIF($D$12:$D1695,$D1696,W$12:W1695),"")</f>
        <v/>
      </c>
      <c r="X1696" s="106"/>
      <c r="Y1696" s="247"/>
      <c r="Z1696" s="247"/>
      <c r="AA1696" s="247"/>
      <c r="AB1696" s="248" t="str">
        <f>IF(AND(Y1696&lt;&gt;"",Z1696&lt;&gt;"",X1696&lt;&gt;""),ROUND(MIN(IF(OR(X1696="OZZ",X1696="ZZ"),5000,17300),TRUNC(0.75*(SUMIF($D$12:$D1696,$D1696,Y$12:Y1696)+SUMIF($D$12:$D1696,$D1696,Z$12:Z1696)),2)) - SUMIF($D$12:$D1695,$D1696,AB$12:AB1695),2),"")</f>
        <v/>
      </c>
      <c r="AC1696" s="251" t="str">
        <f>IF(AND(Y1696&lt;&gt;"",Z1696&lt;&gt;"",AA1696&lt;&gt;"",X1696&lt;&gt;"",AP1696&lt;&gt;""),IF(OR(X1696="OZZ",X1696="ZZ"),ROUND(0-SUMIF($D$12:$D1695,$D1696,AC$12:AC1695),2),IF(AA1696=0,0,ROUND(MIN(MIN(17300,TRUNC(0.75*(SUMIF($D$12:$D$2012,$D1696,Y$12:Y$2012)+SUMIF($D$12:$D$2012,$D1696,Z$12:Z$2012)),2)+SUMIF($D$12:$D1696,$D1696,AP$12:AP1696))-SUMIF($D$12:$D1695,$D1696,AC$12:AC1695)-SUMIF($D$12:$D$2012,$D1696,AB$12:AB$2012),AP1696),2))),"")</f>
        <v/>
      </c>
      <c r="AD1696" s="250" t="str">
        <f>IF(X1696&lt;&gt;"",1000 - SUMIF($D$12:$D1695,$D1696,AD$12:AD1695),"")</f>
        <v/>
      </c>
      <c r="AE1696" s="252"/>
      <c r="AF1696" s="253"/>
      <c r="AG1696" s="254"/>
      <c r="AH1696" s="255" t="str">
        <f t="shared" si="548"/>
        <v/>
      </c>
      <c r="AI1696" s="256"/>
      <c r="AJ1696" s="253"/>
      <c r="AK1696" s="254"/>
      <c r="AL1696" s="255" t="str">
        <f t="shared" si="549"/>
        <v/>
      </c>
      <c r="AM1696" s="256"/>
      <c r="AN1696" s="253"/>
      <c r="AO1696" s="254"/>
      <c r="AP1696" s="255" t="str">
        <f t="shared" si="550"/>
        <v/>
      </c>
      <c r="AQ1696" s="68"/>
      <c r="AR1696" s="68"/>
      <c r="AS1696" s="115"/>
      <c r="AT1696" s="68"/>
      <c r="AU1696" s="113" t="str">
        <f>IF(D1696&lt;&gt; "", IF(COUNTIF($D$12:$D1696,$D1696)&gt;1,0,IF(SUM(N1696,U1696,AB1696)&gt;0,IF(AND(X1696="",OR(Q1696&lt;&gt;"",J1696&lt;&gt;"")),IF(Q1696&lt;&gt;"",Q1696,IF(J1696&lt;&gt;"",J1696,0)),IF(AND(Q1696&lt;&gt;"",J1696&lt;&gt;"",Q1696=J1696),Q1696,X1696)),0)),"")</f>
        <v/>
      </c>
      <c r="AV1696" s="113" t="str">
        <f>IF(D1696&lt;&gt;"",IF(COUNTIF($D$12:$D1696,$D1696)&gt;1,0,IF(SUM(O1696,V1696,AC1696)&gt;0,IF(AND(X1696="",OR(Q1696&lt;&gt;"",J1696&lt;&gt;"")),IF(Q1696&lt;&gt;"",Q1696,IF(J1696&lt;&gt;"",J1696,0)),IF(AND(Q1696&lt;&gt;"",J1696&lt;&gt;"",Q1696=J1696),Q1696,X1696)),0)),"")</f>
        <v/>
      </c>
      <c r="AW1696" s="113" t="str">
        <f>IF(D1696&lt;&gt;"",IF(COUNTIF($D$12:$D1696,$D1696)&gt;1,0,IF(SUM(P1696,W1696,AD1696)&gt;0,IF(AND(X1696="",OR(Q1696&lt;&gt;"",J1696&lt;&gt;"")),IF(Q1696&lt;&gt;"",Q1696,IF(J1696&lt;&gt;"",J1696,0)),IF(AND(Q1696&lt;&gt;"",J1696&lt;&gt;"",Q1696=J1696),Q1696,X1696)),0)),"")</f>
        <v/>
      </c>
      <c r="AX1696" s="68" t="str">
        <f t="shared" si="551"/>
        <v/>
      </c>
      <c r="AY1696" s="68" t="str">
        <f t="shared" si="552"/>
        <v/>
      </c>
      <c r="AZ1696" s="68" t="str">
        <f t="shared" si="553"/>
        <v/>
      </c>
      <c r="BA1696" s="68" t="str">
        <f t="shared" si="554"/>
        <v/>
      </c>
      <c r="BB1696" s="68" t="str">
        <f t="shared" si="555"/>
        <v/>
      </c>
      <c r="BC1696" s="68" t="str">
        <f t="shared" si="556"/>
        <v/>
      </c>
      <c r="BD1696" s="68" t="str">
        <f t="shared" si="557"/>
        <v/>
      </c>
      <c r="BE1696" s="62" t="str">
        <f t="shared" si="558"/>
        <v/>
      </c>
      <c r="BF1696" s="62" t="str">
        <f t="shared" si="559"/>
        <v/>
      </c>
      <c r="BG1696" s="62"/>
      <c r="BH1696" s="62" t="str">
        <f t="shared" si="560"/>
        <v/>
      </c>
      <c r="BI1696" s="62" t="str">
        <f t="shared" si="561"/>
        <v/>
      </c>
      <c r="BJ1696" s="114"/>
      <c r="BK1696" s="62" t="str">
        <f t="shared" si="562"/>
        <v/>
      </c>
      <c r="BL1696" s="62" t="str">
        <f t="shared" si="563"/>
        <v/>
      </c>
      <c r="BM1696" s="62" t="str">
        <f t="shared" si="564"/>
        <v/>
      </c>
      <c r="BN1696" s="62" t="str">
        <f t="shared" si="565"/>
        <v/>
      </c>
      <c r="BO1696" s="62" t="str">
        <f t="shared" si="566"/>
        <v/>
      </c>
      <c r="BP1696" s="62" t="str">
        <f t="shared" si="567"/>
        <v/>
      </c>
      <c r="BQ1696" s="96"/>
      <c r="BR1696" s="96"/>
      <c r="BS1696" s="96"/>
      <c r="BT1696" s="96"/>
      <c r="BU1696" s="96"/>
      <c r="BV1696" s="96"/>
      <c r="BW1696" s="96"/>
      <c r="BX1696" s="96"/>
      <c r="BY1696" s="96"/>
      <c r="BZ1696" s="96"/>
      <c r="CA1696" s="96"/>
      <c r="CB1696" s="96"/>
      <c r="CC1696" s="96"/>
      <c r="CD1696" s="96"/>
      <c r="CE1696" s="96"/>
      <c r="CF1696" s="96"/>
      <c r="CG1696" s="96"/>
      <c r="CH1696" s="96"/>
      <c r="CI1696" s="96"/>
      <c r="CJ1696" s="96"/>
      <c r="CK1696" s="96"/>
      <c r="CL1696" s="96"/>
      <c r="CM1696" s="96"/>
      <c r="CN1696" s="96"/>
      <c r="CO1696" s="96"/>
      <c r="CP1696" s="96"/>
      <c r="CQ1696" s="96"/>
      <c r="CR1696" s="96"/>
      <c r="CS1696" s="96"/>
    </row>
    <row r="1697" spans="1:97" ht="18.75" customHeight="1" x14ac:dyDescent="0.2">
      <c r="A1697" s="3">
        <f t="shared" si="568"/>
        <v>1685</v>
      </c>
      <c r="B1697" s="263"/>
      <c r="C1697" s="263"/>
      <c r="D1697" s="263"/>
      <c r="E1697" s="259"/>
      <c r="F1697" s="259"/>
      <c r="G1697" s="43"/>
      <c r="H1697" s="264"/>
      <c r="I1697" s="261"/>
      <c r="J1697" s="106"/>
      <c r="K1697" s="247"/>
      <c r="L1697" s="247"/>
      <c r="M1697" s="247"/>
      <c r="N1697" s="248" t="str">
        <f>IF(AND(K1697&lt;&gt;"",L1697&lt;&gt;"",J1697&lt;&gt;""),ROUND(MIN(IF(OR(J1697="OZZ",J1697="ZZ"),5000,17300),TRUNC(0.75*(SUMIF($D$12:$D1697,$D1697,K$12:K1697)+SUMIF($D$12:$D1697,$D1697,L$12:L1697)),2)) - SUMIF($D$12:$D1696,$D1697,N$12:N1696),2),"")</f>
        <v/>
      </c>
      <c r="O1697" s="249" t="str">
        <f>IF(AND(K1697&lt;&gt;"",L1697&lt;&gt;"",M1697&lt;&gt;"",J1697&lt;&gt;"",AH1697&lt;&gt;""),IF(OR(J1697="OZZ",J1697="ZZ"),ROUND(0-SUMIF($D$12:$D1696,$D1697,O$12:O1696),2),IF(M1697=0,0,ROUND(MIN(MIN(17300,TRUNC(0.75*(SUMIF($D$12:$D$2012,$D1697,K$12:K$2012)+SUMIF($D$12:$D$2012,$D1697,L$12:L$2012)),2)+SUMIF($D$12:$D1697,$D1697,AH$12:AH1697))-SUMIF($D$12:$D1696,$D1697,O$12:O1696)-SUMIF($D$12:$D$2012,$D1697,N$12:N$2012),AH1697),2))),"")</f>
        <v/>
      </c>
      <c r="P1697" s="250" t="str">
        <f>IF(J1697&lt;&gt;"",1000 - SUMIF($D$12:$D1696,$D1697,P$12:P1696),"")</f>
        <v/>
      </c>
      <c r="Q1697" s="106"/>
      <c r="R1697" s="247"/>
      <c r="S1697" s="247"/>
      <c r="T1697" s="247"/>
      <c r="U1697" s="248" t="str">
        <f>IF(AND(R1697&lt;&gt;"",S1697&lt;&gt;"",Q1697&lt;&gt;""),ROUND(MIN(IF(OR(Q1697="OZZ",Q1697="ZZ"),5000,17300),TRUNC(0.75*(SUMIF($D$12:$D1697,$D1697,R$12:R1697)+SUMIF($D$12:$D1697,$D1697,S$12:S1697)),2)) - SUMIF($D$12:$D1696,$D1697,U$12:U1696),2),"")</f>
        <v/>
      </c>
      <c r="V1697" s="248" t="str">
        <f>IF(AND(R1697&lt;&gt;"",S1697&lt;&gt;"",T1697&lt;&gt;"",Q1697&lt;&gt;"",AL1697&lt;&gt;""),IF(OR(Q1697="OZZ",Q1697="ZZ"),ROUND(0-SUMIF($D$12:$D1696,$D1697,V$12:V1696),2),IF(T1697=0,0,ROUND(MIN(MIN(17300,TRUNC(0.75*(SUMIF($D$12:$D$2012,$D1697,R$12:R$2012)+SUMIF($D$12:$D$2012,$D1697,S$12:S$2012)),2)+SUMIF($D$12:$D1697,$D1697,AL$12:AL1697))-SUMIF($D$12:$D1696,$D1697,V$12:V1696)-SUMIF($D$12:$D$2012,$D1697,U$12:U$2012),AL1697),2))),"")</f>
        <v/>
      </c>
      <c r="W1697" s="250" t="str">
        <f>IF(Q1697&lt;&gt;"",1000 - SUMIF($D$12:$D1696,$D1697,W$12:W1696),"")</f>
        <v/>
      </c>
      <c r="X1697" s="106"/>
      <c r="Y1697" s="247"/>
      <c r="Z1697" s="247"/>
      <c r="AA1697" s="247"/>
      <c r="AB1697" s="248" t="str">
        <f>IF(AND(Y1697&lt;&gt;"",Z1697&lt;&gt;"",X1697&lt;&gt;""),ROUND(MIN(IF(OR(X1697="OZZ",X1697="ZZ"),5000,17300),TRUNC(0.75*(SUMIF($D$12:$D1697,$D1697,Y$12:Y1697)+SUMIF($D$12:$D1697,$D1697,Z$12:Z1697)),2)) - SUMIF($D$12:$D1696,$D1697,AB$12:AB1696),2),"")</f>
        <v/>
      </c>
      <c r="AC1697" s="251" t="str">
        <f>IF(AND(Y1697&lt;&gt;"",Z1697&lt;&gt;"",AA1697&lt;&gt;"",X1697&lt;&gt;"",AP1697&lt;&gt;""),IF(OR(X1697="OZZ",X1697="ZZ"),ROUND(0-SUMIF($D$12:$D1696,$D1697,AC$12:AC1696),2),IF(AA1697=0,0,ROUND(MIN(MIN(17300,TRUNC(0.75*(SUMIF($D$12:$D$2012,$D1697,Y$12:Y$2012)+SUMIF($D$12:$D$2012,$D1697,Z$12:Z$2012)),2)+SUMIF($D$12:$D1697,$D1697,AP$12:AP1697))-SUMIF($D$12:$D1696,$D1697,AC$12:AC1696)-SUMIF($D$12:$D$2012,$D1697,AB$12:AB$2012),AP1697),2))),"")</f>
        <v/>
      </c>
      <c r="AD1697" s="250" t="str">
        <f>IF(X1697&lt;&gt;"",1000 - SUMIF($D$12:$D1696,$D1697,AD$12:AD1696),"")</f>
        <v/>
      </c>
      <c r="AE1697" s="252"/>
      <c r="AF1697" s="253"/>
      <c r="AG1697" s="254"/>
      <c r="AH1697" s="255" t="str">
        <f t="shared" si="548"/>
        <v/>
      </c>
      <c r="AI1697" s="256"/>
      <c r="AJ1697" s="253"/>
      <c r="AK1697" s="254"/>
      <c r="AL1697" s="255" t="str">
        <f t="shared" si="549"/>
        <v/>
      </c>
      <c r="AM1697" s="256"/>
      <c r="AN1697" s="253"/>
      <c r="AO1697" s="254"/>
      <c r="AP1697" s="255" t="str">
        <f t="shared" si="550"/>
        <v/>
      </c>
      <c r="AQ1697" s="68"/>
      <c r="AR1697" s="68"/>
      <c r="AS1697" s="115"/>
      <c r="AT1697" s="68"/>
      <c r="AU1697" s="113" t="str">
        <f>IF(D1697&lt;&gt; "", IF(COUNTIF($D$12:$D1697,$D1697)&gt;1,0,IF(SUM(N1697,U1697,AB1697)&gt;0,IF(AND(X1697="",OR(Q1697&lt;&gt;"",J1697&lt;&gt;"")),IF(Q1697&lt;&gt;"",Q1697,IF(J1697&lt;&gt;"",J1697,0)),IF(AND(Q1697&lt;&gt;"",J1697&lt;&gt;"",Q1697=J1697),Q1697,X1697)),0)),"")</f>
        <v/>
      </c>
      <c r="AV1697" s="113" t="str">
        <f>IF(D1697&lt;&gt;"",IF(COUNTIF($D$12:$D1697,$D1697)&gt;1,0,IF(SUM(O1697,V1697,AC1697)&gt;0,IF(AND(X1697="",OR(Q1697&lt;&gt;"",J1697&lt;&gt;"")),IF(Q1697&lt;&gt;"",Q1697,IF(J1697&lt;&gt;"",J1697,0)),IF(AND(Q1697&lt;&gt;"",J1697&lt;&gt;"",Q1697=J1697),Q1697,X1697)),0)),"")</f>
        <v/>
      </c>
      <c r="AW1697" s="113" t="str">
        <f>IF(D1697&lt;&gt;"",IF(COUNTIF($D$12:$D1697,$D1697)&gt;1,0,IF(SUM(P1697,W1697,AD1697)&gt;0,IF(AND(X1697="",OR(Q1697&lt;&gt;"",J1697&lt;&gt;"")),IF(Q1697&lt;&gt;"",Q1697,IF(J1697&lt;&gt;"",J1697,0)),IF(AND(Q1697&lt;&gt;"",J1697&lt;&gt;"",Q1697=J1697),Q1697,X1697)),0)),"")</f>
        <v/>
      </c>
      <c r="AX1697" s="68" t="str">
        <f t="shared" si="551"/>
        <v/>
      </c>
      <c r="AY1697" s="68" t="str">
        <f t="shared" si="552"/>
        <v/>
      </c>
      <c r="AZ1697" s="68" t="str">
        <f t="shared" si="553"/>
        <v/>
      </c>
      <c r="BA1697" s="68" t="str">
        <f t="shared" si="554"/>
        <v/>
      </c>
      <c r="BB1697" s="68" t="str">
        <f t="shared" si="555"/>
        <v/>
      </c>
      <c r="BC1697" s="68" t="str">
        <f t="shared" si="556"/>
        <v/>
      </c>
      <c r="BD1697" s="68" t="str">
        <f t="shared" si="557"/>
        <v/>
      </c>
      <c r="BE1697" s="62" t="str">
        <f t="shared" si="558"/>
        <v/>
      </c>
      <c r="BF1697" s="62" t="str">
        <f t="shared" si="559"/>
        <v/>
      </c>
      <c r="BG1697" s="62"/>
      <c r="BH1697" s="62" t="str">
        <f t="shared" si="560"/>
        <v/>
      </c>
      <c r="BI1697" s="62" t="str">
        <f t="shared" si="561"/>
        <v/>
      </c>
      <c r="BJ1697" s="114"/>
      <c r="BK1697" s="62" t="str">
        <f t="shared" si="562"/>
        <v/>
      </c>
      <c r="BL1697" s="62" t="str">
        <f t="shared" si="563"/>
        <v/>
      </c>
      <c r="BM1697" s="62" t="str">
        <f t="shared" si="564"/>
        <v/>
      </c>
      <c r="BN1697" s="62" t="str">
        <f t="shared" si="565"/>
        <v/>
      </c>
      <c r="BO1697" s="62" t="str">
        <f t="shared" si="566"/>
        <v/>
      </c>
      <c r="BP1697" s="62" t="str">
        <f t="shared" si="567"/>
        <v/>
      </c>
      <c r="BQ1697" s="96"/>
      <c r="BR1697" s="96"/>
      <c r="BS1697" s="96"/>
      <c r="BT1697" s="96"/>
      <c r="BU1697" s="96"/>
      <c r="BV1697" s="96"/>
      <c r="BW1697" s="96"/>
      <c r="BX1697" s="96"/>
      <c r="BY1697" s="96"/>
      <c r="BZ1697" s="96"/>
      <c r="CA1697" s="96"/>
      <c r="CB1697" s="96"/>
      <c r="CC1697" s="96"/>
      <c r="CD1697" s="96"/>
      <c r="CE1697" s="96"/>
      <c r="CF1697" s="96"/>
      <c r="CG1697" s="96"/>
      <c r="CH1697" s="96"/>
      <c r="CI1697" s="96"/>
      <c r="CJ1697" s="96"/>
      <c r="CK1697" s="96"/>
      <c r="CL1697" s="96"/>
      <c r="CM1697" s="96"/>
      <c r="CN1697" s="96"/>
      <c r="CO1697" s="96"/>
      <c r="CP1697" s="96"/>
      <c r="CQ1697" s="96"/>
      <c r="CR1697" s="96"/>
      <c r="CS1697" s="96"/>
    </row>
    <row r="1698" spans="1:97" ht="18.75" customHeight="1" x14ac:dyDescent="0.2">
      <c r="A1698" s="3">
        <f t="shared" si="568"/>
        <v>1686</v>
      </c>
      <c r="B1698" s="263"/>
      <c r="C1698" s="263"/>
      <c r="D1698" s="263"/>
      <c r="E1698" s="259"/>
      <c r="F1698" s="259"/>
      <c r="G1698" s="43"/>
      <c r="H1698" s="264"/>
      <c r="I1698" s="261"/>
      <c r="J1698" s="106"/>
      <c r="K1698" s="247"/>
      <c r="L1698" s="247"/>
      <c r="M1698" s="247"/>
      <c r="N1698" s="248" t="str">
        <f>IF(AND(K1698&lt;&gt;"",L1698&lt;&gt;"",J1698&lt;&gt;""),ROUND(MIN(IF(OR(J1698="OZZ",J1698="ZZ"),5000,17300),TRUNC(0.75*(SUMIF($D$12:$D1698,$D1698,K$12:K1698)+SUMIF($D$12:$D1698,$D1698,L$12:L1698)),2)) - SUMIF($D$12:$D1697,$D1698,N$12:N1697),2),"")</f>
        <v/>
      </c>
      <c r="O1698" s="249" t="str">
        <f>IF(AND(K1698&lt;&gt;"",L1698&lt;&gt;"",M1698&lt;&gt;"",J1698&lt;&gt;"",AH1698&lt;&gt;""),IF(OR(J1698="OZZ",J1698="ZZ"),ROUND(0-SUMIF($D$12:$D1697,$D1698,O$12:O1697),2),IF(M1698=0,0,ROUND(MIN(MIN(17300,TRUNC(0.75*(SUMIF($D$12:$D$2012,$D1698,K$12:K$2012)+SUMIF($D$12:$D$2012,$D1698,L$12:L$2012)),2)+SUMIF($D$12:$D1698,$D1698,AH$12:AH1698))-SUMIF($D$12:$D1697,$D1698,O$12:O1697)-SUMIF($D$12:$D$2012,$D1698,N$12:N$2012),AH1698),2))),"")</f>
        <v/>
      </c>
      <c r="P1698" s="250" t="str">
        <f>IF(J1698&lt;&gt;"",1000 - SUMIF($D$12:$D1697,$D1698,P$12:P1697),"")</f>
        <v/>
      </c>
      <c r="Q1698" s="106"/>
      <c r="R1698" s="247"/>
      <c r="S1698" s="247"/>
      <c r="T1698" s="247"/>
      <c r="U1698" s="248" t="str">
        <f>IF(AND(R1698&lt;&gt;"",S1698&lt;&gt;"",Q1698&lt;&gt;""),ROUND(MIN(IF(OR(Q1698="OZZ",Q1698="ZZ"),5000,17300),TRUNC(0.75*(SUMIF($D$12:$D1698,$D1698,R$12:R1698)+SUMIF($D$12:$D1698,$D1698,S$12:S1698)),2)) - SUMIF($D$12:$D1697,$D1698,U$12:U1697),2),"")</f>
        <v/>
      </c>
      <c r="V1698" s="248" t="str">
        <f>IF(AND(R1698&lt;&gt;"",S1698&lt;&gt;"",T1698&lt;&gt;"",Q1698&lt;&gt;"",AL1698&lt;&gt;""),IF(OR(Q1698="OZZ",Q1698="ZZ"),ROUND(0-SUMIF($D$12:$D1697,$D1698,V$12:V1697),2),IF(T1698=0,0,ROUND(MIN(MIN(17300,TRUNC(0.75*(SUMIF($D$12:$D$2012,$D1698,R$12:R$2012)+SUMIF($D$12:$D$2012,$D1698,S$12:S$2012)),2)+SUMIF($D$12:$D1698,$D1698,AL$12:AL1698))-SUMIF($D$12:$D1697,$D1698,V$12:V1697)-SUMIF($D$12:$D$2012,$D1698,U$12:U$2012),AL1698),2))),"")</f>
        <v/>
      </c>
      <c r="W1698" s="250" t="str">
        <f>IF(Q1698&lt;&gt;"",1000 - SUMIF($D$12:$D1697,$D1698,W$12:W1697),"")</f>
        <v/>
      </c>
      <c r="X1698" s="106"/>
      <c r="Y1698" s="247"/>
      <c r="Z1698" s="247"/>
      <c r="AA1698" s="247"/>
      <c r="AB1698" s="248" t="str">
        <f>IF(AND(Y1698&lt;&gt;"",Z1698&lt;&gt;"",X1698&lt;&gt;""),ROUND(MIN(IF(OR(X1698="OZZ",X1698="ZZ"),5000,17300),TRUNC(0.75*(SUMIF($D$12:$D1698,$D1698,Y$12:Y1698)+SUMIF($D$12:$D1698,$D1698,Z$12:Z1698)),2)) - SUMIF($D$12:$D1697,$D1698,AB$12:AB1697),2),"")</f>
        <v/>
      </c>
      <c r="AC1698" s="251" t="str">
        <f>IF(AND(Y1698&lt;&gt;"",Z1698&lt;&gt;"",AA1698&lt;&gt;"",X1698&lt;&gt;"",AP1698&lt;&gt;""),IF(OR(X1698="OZZ",X1698="ZZ"),ROUND(0-SUMIF($D$12:$D1697,$D1698,AC$12:AC1697),2),IF(AA1698=0,0,ROUND(MIN(MIN(17300,TRUNC(0.75*(SUMIF($D$12:$D$2012,$D1698,Y$12:Y$2012)+SUMIF($D$12:$D$2012,$D1698,Z$12:Z$2012)),2)+SUMIF($D$12:$D1698,$D1698,AP$12:AP1698))-SUMIF($D$12:$D1697,$D1698,AC$12:AC1697)-SUMIF($D$12:$D$2012,$D1698,AB$12:AB$2012),AP1698),2))),"")</f>
        <v/>
      </c>
      <c r="AD1698" s="250" t="str">
        <f>IF(X1698&lt;&gt;"",1000 - SUMIF($D$12:$D1697,$D1698,AD$12:AD1697),"")</f>
        <v/>
      </c>
      <c r="AE1698" s="252"/>
      <c r="AF1698" s="253"/>
      <c r="AG1698" s="254"/>
      <c r="AH1698" s="255" t="str">
        <f t="shared" si="548"/>
        <v/>
      </c>
      <c r="AI1698" s="256"/>
      <c r="AJ1698" s="253"/>
      <c r="AK1698" s="254"/>
      <c r="AL1698" s="255" t="str">
        <f t="shared" si="549"/>
        <v/>
      </c>
      <c r="AM1698" s="256"/>
      <c r="AN1698" s="253"/>
      <c r="AO1698" s="254"/>
      <c r="AP1698" s="255" t="str">
        <f t="shared" si="550"/>
        <v/>
      </c>
      <c r="AQ1698" s="68"/>
      <c r="AR1698" s="68"/>
      <c r="AS1698" s="115"/>
      <c r="AT1698" s="68"/>
      <c r="AU1698" s="113" t="str">
        <f>IF(D1698&lt;&gt; "", IF(COUNTIF($D$12:$D1698,$D1698)&gt;1,0,IF(SUM(N1698,U1698,AB1698)&gt;0,IF(AND(X1698="",OR(Q1698&lt;&gt;"",J1698&lt;&gt;"")),IF(Q1698&lt;&gt;"",Q1698,IF(J1698&lt;&gt;"",J1698,0)),IF(AND(Q1698&lt;&gt;"",J1698&lt;&gt;"",Q1698=J1698),Q1698,X1698)),0)),"")</f>
        <v/>
      </c>
      <c r="AV1698" s="113" t="str">
        <f>IF(D1698&lt;&gt;"",IF(COUNTIF($D$12:$D1698,$D1698)&gt;1,0,IF(SUM(O1698,V1698,AC1698)&gt;0,IF(AND(X1698="",OR(Q1698&lt;&gt;"",J1698&lt;&gt;"")),IF(Q1698&lt;&gt;"",Q1698,IF(J1698&lt;&gt;"",J1698,0)),IF(AND(Q1698&lt;&gt;"",J1698&lt;&gt;"",Q1698=J1698),Q1698,X1698)),0)),"")</f>
        <v/>
      </c>
      <c r="AW1698" s="113" t="str">
        <f>IF(D1698&lt;&gt;"",IF(COUNTIF($D$12:$D1698,$D1698)&gt;1,0,IF(SUM(P1698,W1698,AD1698)&gt;0,IF(AND(X1698="",OR(Q1698&lt;&gt;"",J1698&lt;&gt;"")),IF(Q1698&lt;&gt;"",Q1698,IF(J1698&lt;&gt;"",J1698,0)),IF(AND(Q1698&lt;&gt;"",J1698&lt;&gt;"",Q1698=J1698),Q1698,X1698)),0)),"")</f>
        <v/>
      </c>
      <c r="AX1698" s="68" t="str">
        <f t="shared" si="551"/>
        <v/>
      </c>
      <c r="AY1698" s="68" t="str">
        <f t="shared" si="552"/>
        <v/>
      </c>
      <c r="AZ1698" s="68" t="str">
        <f t="shared" si="553"/>
        <v/>
      </c>
      <c r="BA1698" s="68" t="str">
        <f t="shared" si="554"/>
        <v/>
      </c>
      <c r="BB1698" s="68" t="str">
        <f t="shared" si="555"/>
        <v/>
      </c>
      <c r="BC1698" s="68" t="str">
        <f t="shared" si="556"/>
        <v/>
      </c>
      <c r="BD1698" s="68" t="str">
        <f t="shared" si="557"/>
        <v/>
      </c>
      <c r="BE1698" s="62" t="str">
        <f t="shared" si="558"/>
        <v/>
      </c>
      <c r="BF1698" s="62" t="str">
        <f t="shared" si="559"/>
        <v/>
      </c>
      <c r="BG1698" s="62"/>
      <c r="BH1698" s="62" t="str">
        <f t="shared" si="560"/>
        <v/>
      </c>
      <c r="BI1698" s="62" t="str">
        <f t="shared" si="561"/>
        <v/>
      </c>
      <c r="BJ1698" s="114"/>
      <c r="BK1698" s="62" t="str">
        <f t="shared" si="562"/>
        <v/>
      </c>
      <c r="BL1698" s="62" t="str">
        <f t="shared" si="563"/>
        <v/>
      </c>
      <c r="BM1698" s="62" t="str">
        <f t="shared" si="564"/>
        <v/>
      </c>
      <c r="BN1698" s="62" t="str">
        <f t="shared" si="565"/>
        <v/>
      </c>
      <c r="BO1698" s="62" t="str">
        <f t="shared" si="566"/>
        <v/>
      </c>
      <c r="BP1698" s="62" t="str">
        <f t="shared" si="567"/>
        <v/>
      </c>
      <c r="BQ1698" s="96"/>
      <c r="BR1698" s="96"/>
      <c r="BS1698" s="96"/>
      <c r="BT1698" s="96"/>
      <c r="BU1698" s="96"/>
      <c r="BV1698" s="96"/>
      <c r="BW1698" s="96"/>
      <c r="BX1698" s="96"/>
      <c r="BY1698" s="96"/>
      <c r="BZ1698" s="96"/>
      <c r="CA1698" s="96"/>
      <c r="CB1698" s="96"/>
      <c r="CC1698" s="96"/>
      <c r="CD1698" s="96"/>
      <c r="CE1698" s="96"/>
      <c r="CF1698" s="96"/>
      <c r="CG1698" s="96"/>
      <c r="CH1698" s="96"/>
      <c r="CI1698" s="96"/>
      <c r="CJ1698" s="96"/>
      <c r="CK1698" s="96"/>
      <c r="CL1698" s="96"/>
      <c r="CM1698" s="96"/>
      <c r="CN1698" s="96"/>
      <c r="CO1698" s="96"/>
      <c r="CP1698" s="96"/>
      <c r="CQ1698" s="96"/>
      <c r="CR1698" s="96"/>
      <c r="CS1698" s="96"/>
    </row>
    <row r="1699" spans="1:97" ht="18.75" customHeight="1" x14ac:dyDescent="0.2">
      <c r="A1699" s="3">
        <f t="shared" si="568"/>
        <v>1687</v>
      </c>
      <c r="B1699" s="263"/>
      <c r="C1699" s="263"/>
      <c r="D1699" s="263"/>
      <c r="E1699" s="259"/>
      <c r="F1699" s="259"/>
      <c r="G1699" s="43"/>
      <c r="H1699" s="264"/>
      <c r="I1699" s="261"/>
      <c r="J1699" s="106"/>
      <c r="K1699" s="247"/>
      <c r="L1699" s="247"/>
      <c r="M1699" s="247"/>
      <c r="N1699" s="248" t="str">
        <f>IF(AND(K1699&lt;&gt;"",L1699&lt;&gt;"",J1699&lt;&gt;""),ROUND(MIN(IF(OR(J1699="OZZ",J1699="ZZ"),5000,17300),TRUNC(0.75*(SUMIF($D$12:$D1699,$D1699,K$12:K1699)+SUMIF($D$12:$D1699,$D1699,L$12:L1699)),2)) - SUMIF($D$12:$D1698,$D1699,N$12:N1698),2),"")</f>
        <v/>
      </c>
      <c r="O1699" s="249" t="str">
        <f>IF(AND(K1699&lt;&gt;"",L1699&lt;&gt;"",M1699&lt;&gt;"",J1699&lt;&gt;"",AH1699&lt;&gt;""),IF(OR(J1699="OZZ",J1699="ZZ"),ROUND(0-SUMIF($D$12:$D1698,$D1699,O$12:O1698),2),IF(M1699=0,0,ROUND(MIN(MIN(17300,TRUNC(0.75*(SUMIF($D$12:$D$2012,$D1699,K$12:K$2012)+SUMIF($D$12:$D$2012,$D1699,L$12:L$2012)),2)+SUMIF($D$12:$D1699,$D1699,AH$12:AH1699))-SUMIF($D$12:$D1698,$D1699,O$12:O1698)-SUMIF($D$12:$D$2012,$D1699,N$12:N$2012),AH1699),2))),"")</f>
        <v/>
      </c>
      <c r="P1699" s="250" t="str">
        <f>IF(J1699&lt;&gt;"",1000 - SUMIF($D$12:$D1698,$D1699,P$12:P1698),"")</f>
        <v/>
      </c>
      <c r="Q1699" s="106"/>
      <c r="R1699" s="247"/>
      <c r="S1699" s="247"/>
      <c r="T1699" s="247"/>
      <c r="U1699" s="248" t="str">
        <f>IF(AND(R1699&lt;&gt;"",S1699&lt;&gt;"",Q1699&lt;&gt;""),ROUND(MIN(IF(OR(Q1699="OZZ",Q1699="ZZ"),5000,17300),TRUNC(0.75*(SUMIF($D$12:$D1699,$D1699,R$12:R1699)+SUMIF($D$12:$D1699,$D1699,S$12:S1699)),2)) - SUMIF($D$12:$D1698,$D1699,U$12:U1698),2),"")</f>
        <v/>
      </c>
      <c r="V1699" s="248" t="str">
        <f>IF(AND(R1699&lt;&gt;"",S1699&lt;&gt;"",T1699&lt;&gt;"",Q1699&lt;&gt;"",AL1699&lt;&gt;""),IF(OR(Q1699="OZZ",Q1699="ZZ"),ROUND(0-SUMIF($D$12:$D1698,$D1699,V$12:V1698),2),IF(T1699=0,0,ROUND(MIN(MIN(17300,TRUNC(0.75*(SUMIF($D$12:$D$2012,$D1699,R$12:R$2012)+SUMIF($D$12:$D$2012,$D1699,S$12:S$2012)),2)+SUMIF($D$12:$D1699,$D1699,AL$12:AL1699))-SUMIF($D$12:$D1698,$D1699,V$12:V1698)-SUMIF($D$12:$D$2012,$D1699,U$12:U$2012),AL1699),2))),"")</f>
        <v/>
      </c>
      <c r="W1699" s="250" t="str">
        <f>IF(Q1699&lt;&gt;"",1000 - SUMIF($D$12:$D1698,$D1699,W$12:W1698),"")</f>
        <v/>
      </c>
      <c r="X1699" s="106"/>
      <c r="Y1699" s="247"/>
      <c r="Z1699" s="247"/>
      <c r="AA1699" s="247"/>
      <c r="AB1699" s="248" t="str">
        <f>IF(AND(Y1699&lt;&gt;"",Z1699&lt;&gt;"",X1699&lt;&gt;""),ROUND(MIN(IF(OR(X1699="OZZ",X1699="ZZ"),5000,17300),TRUNC(0.75*(SUMIF($D$12:$D1699,$D1699,Y$12:Y1699)+SUMIF($D$12:$D1699,$D1699,Z$12:Z1699)),2)) - SUMIF($D$12:$D1698,$D1699,AB$12:AB1698),2),"")</f>
        <v/>
      </c>
      <c r="AC1699" s="251" t="str">
        <f>IF(AND(Y1699&lt;&gt;"",Z1699&lt;&gt;"",AA1699&lt;&gt;"",X1699&lt;&gt;"",AP1699&lt;&gt;""),IF(OR(X1699="OZZ",X1699="ZZ"),ROUND(0-SUMIF($D$12:$D1698,$D1699,AC$12:AC1698),2),IF(AA1699=0,0,ROUND(MIN(MIN(17300,TRUNC(0.75*(SUMIF($D$12:$D$2012,$D1699,Y$12:Y$2012)+SUMIF($D$12:$D$2012,$D1699,Z$12:Z$2012)),2)+SUMIF($D$12:$D1699,$D1699,AP$12:AP1699))-SUMIF($D$12:$D1698,$D1699,AC$12:AC1698)-SUMIF($D$12:$D$2012,$D1699,AB$12:AB$2012),AP1699),2))),"")</f>
        <v/>
      </c>
      <c r="AD1699" s="250" t="str">
        <f>IF(X1699&lt;&gt;"",1000 - SUMIF($D$12:$D1698,$D1699,AD$12:AD1698),"")</f>
        <v/>
      </c>
      <c r="AE1699" s="252"/>
      <c r="AF1699" s="253"/>
      <c r="AG1699" s="254"/>
      <c r="AH1699" s="255" t="str">
        <f t="shared" si="548"/>
        <v/>
      </c>
      <c r="AI1699" s="256"/>
      <c r="AJ1699" s="253"/>
      <c r="AK1699" s="254"/>
      <c r="AL1699" s="255" t="str">
        <f t="shared" si="549"/>
        <v/>
      </c>
      <c r="AM1699" s="256"/>
      <c r="AN1699" s="253"/>
      <c r="AO1699" s="254"/>
      <c r="AP1699" s="255" t="str">
        <f t="shared" si="550"/>
        <v/>
      </c>
      <c r="AQ1699" s="68"/>
      <c r="AR1699" s="68"/>
      <c r="AS1699" s="115"/>
      <c r="AT1699" s="68"/>
      <c r="AU1699" s="113" t="str">
        <f>IF(D1699&lt;&gt; "", IF(COUNTIF($D$12:$D1699,$D1699)&gt;1,0,IF(SUM(N1699,U1699,AB1699)&gt;0,IF(AND(X1699="",OR(Q1699&lt;&gt;"",J1699&lt;&gt;"")),IF(Q1699&lt;&gt;"",Q1699,IF(J1699&lt;&gt;"",J1699,0)),IF(AND(Q1699&lt;&gt;"",J1699&lt;&gt;"",Q1699=J1699),Q1699,X1699)),0)),"")</f>
        <v/>
      </c>
      <c r="AV1699" s="113" t="str">
        <f>IF(D1699&lt;&gt;"",IF(COUNTIF($D$12:$D1699,$D1699)&gt;1,0,IF(SUM(O1699,V1699,AC1699)&gt;0,IF(AND(X1699="",OR(Q1699&lt;&gt;"",J1699&lt;&gt;"")),IF(Q1699&lt;&gt;"",Q1699,IF(J1699&lt;&gt;"",J1699,0)),IF(AND(Q1699&lt;&gt;"",J1699&lt;&gt;"",Q1699=J1699),Q1699,X1699)),0)),"")</f>
        <v/>
      </c>
      <c r="AW1699" s="113" t="str">
        <f>IF(D1699&lt;&gt;"",IF(COUNTIF($D$12:$D1699,$D1699)&gt;1,0,IF(SUM(P1699,W1699,AD1699)&gt;0,IF(AND(X1699="",OR(Q1699&lt;&gt;"",J1699&lt;&gt;"")),IF(Q1699&lt;&gt;"",Q1699,IF(J1699&lt;&gt;"",J1699,0)),IF(AND(Q1699&lt;&gt;"",J1699&lt;&gt;"",Q1699=J1699),Q1699,X1699)),0)),"")</f>
        <v/>
      </c>
      <c r="AX1699" s="68" t="str">
        <f t="shared" si="551"/>
        <v/>
      </c>
      <c r="AY1699" s="68" t="str">
        <f t="shared" si="552"/>
        <v/>
      </c>
      <c r="AZ1699" s="68" t="str">
        <f t="shared" si="553"/>
        <v/>
      </c>
      <c r="BA1699" s="68" t="str">
        <f t="shared" si="554"/>
        <v/>
      </c>
      <c r="BB1699" s="68" t="str">
        <f t="shared" si="555"/>
        <v/>
      </c>
      <c r="BC1699" s="68" t="str">
        <f t="shared" si="556"/>
        <v/>
      </c>
      <c r="BD1699" s="68" t="str">
        <f t="shared" si="557"/>
        <v/>
      </c>
      <c r="BE1699" s="62" t="str">
        <f t="shared" si="558"/>
        <v/>
      </c>
      <c r="BF1699" s="62" t="str">
        <f t="shared" si="559"/>
        <v/>
      </c>
      <c r="BG1699" s="62"/>
      <c r="BH1699" s="62" t="str">
        <f t="shared" si="560"/>
        <v/>
      </c>
      <c r="BI1699" s="62" t="str">
        <f t="shared" si="561"/>
        <v/>
      </c>
      <c r="BJ1699" s="114"/>
      <c r="BK1699" s="62" t="str">
        <f t="shared" si="562"/>
        <v/>
      </c>
      <c r="BL1699" s="62" t="str">
        <f t="shared" si="563"/>
        <v/>
      </c>
      <c r="BM1699" s="62" t="str">
        <f t="shared" si="564"/>
        <v/>
      </c>
      <c r="BN1699" s="62" t="str">
        <f t="shared" si="565"/>
        <v/>
      </c>
      <c r="BO1699" s="62" t="str">
        <f t="shared" si="566"/>
        <v/>
      </c>
      <c r="BP1699" s="62" t="str">
        <f t="shared" si="567"/>
        <v/>
      </c>
      <c r="BQ1699" s="96"/>
      <c r="BR1699" s="96"/>
      <c r="BS1699" s="96"/>
      <c r="BT1699" s="96"/>
      <c r="BU1699" s="96"/>
      <c r="BV1699" s="96"/>
      <c r="BW1699" s="96"/>
      <c r="BX1699" s="96"/>
      <c r="BY1699" s="96"/>
      <c r="BZ1699" s="96"/>
      <c r="CA1699" s="96"/>
      <c r="CB1699" s="96"/>
      <c r="CC1699" s="96"/>
      <c r="CD1699" s="96"/>
      <c r="CE1699" s="96"/>
      <c r="CF1699" s="96"/>
      <c r="CG1699" s="96"/>
      <c r="CH1699" s="96"/>
      <c r="CI1699" s="96"/>
      <c r="CJ1699" s="96"/>
      <c r="CK1699" s="96"/>
      <c r="CL1699" s="96"/>
      <c r="CM1699" s="96"/>
      <c r="CN1699" s="96"/>
      <c r="CO1699" s="96"/>
      <c r="CP1699" s="96"/>
      <c r="CQ1699" s="96"/>
      <c r="CR1699" s="96"/>
      <c r="CS1699" s="96"/>
    </row>
    <row r="1700" spans="1:97" ht="18.75" customHeight="1" x14ac:dyDescent="0.2">
      <c r="A1700" s="3">
        <f t="shared" si="568"/>
        <v>1688</v>
      </c>
      <c r="B1700" s="263"/>
      <c r="C1700" s="263"/>
      <c r="D1700" s="263"/>
      <c r="E1700" s="259"/>
      <c r="F1700" s="259"/>
      <c r="G1700" s="43"/>
      <c r="H1700" s="264"/>
      <c r="I1700" s="261"/>
      <c r="J1700" s="106"/>
      <c r="K1700" s="247"/>
      <c r="L1700" s="247"/>
      <c r="M1700" s="247"/>
      <c r="N1700" s="248" t="str">
        <f>IF(AND(K1700&lt;&gt;"",L1700&lt;&gt;"",J1700&lt;&gt;""),ROUND(MIN(IF(OR(J1700="OZZ",J1700="ZZ"),5000,17300),TRUNC(0.75*(SUMIF($D$12:$D1700,$D1700,K$12:K1700)+SUMIF($D$12:$D1700,$D1700,L$12:L1700)),2)) - SUMIF($D$12:$D1699,$D1700,N$12:N1699),2),"")</f>
        <v/>
      </c>
      <c r="O1700" s="249" t="str">
        <f>IF(AND(K1700&lt;&gt;"",L1700&lt;&gt;"",M1700&lt;&gt;"",J1700&lt;&gt;"",AH1700&lt;&gt;""),IF(OR(J1700="OZZ",J1700="ZZ"),ROUND(0-SUMIF($D$12:$D1699,$D1700,O$12:O1699),2),IF(M1700=0,0,ROUND(MIN(MIN(17300,TRUNC(0.75*(SUMIF($D$12:$D$2012,$D1700,K$12:K$2012)+SUMIF($D$12:$D$2012,$D1700,L$12:L$2012)),2)+SUMIF($D$12:$D1700,$D1700,AH$12:AH1700))-SUMIF($D$12:$D1699,$D1700,O$12:O1699)-SUMIF($D$12:$D$2012,$D1700,N$12:N$2012),AH1700),2))),"")</f>
        <v/>
      </c>
      <c r="P1700" s="250" t="str">
        <f>IF(J1700&lt;&gt;"",1000 - SUMIF($D$12:$D1699,$D1700,P$12:P1699),"")</f>
        <v/>
      </c>
      <c r="Q1700" s="106"/>
      <c r="R1700" s="247"/>
      <c r="S1700" s="247"/>
      <c r="T1700" s="247"/>
      <c r="U1700" s="248" t="str">
        <f>IF(AND(R1700&lt;&gt;"",S1700&lt;&gt;"",Q1700&lt;&gt;""),ROUND(MIN(IF(OR(Q1700="OZZ",Q1700="ZZ"),5000,17300),TRUNC(0.75*(SUMIF($D$12:$D1700,$D1700,R$12:R1700)+SUMIF($D$12:$D1700,$D1700,S$12:S1700)),2)) - SUMIF($D$12:$D1699,$D1700,U$12:U1699),2),"")</f>
        <v/>
      </c>
      <c r="V1700" s="248" t="str">
        <f>IF(AND(R1700&lt;&gt;"",S1700&lt;&gt;"",T1700&lt;&gt;"",Q1700&lt;&gt;"",AL1700&lt;&gt;""),IF(OR(Q1700="OZZ",Q1700="ZZ"),ROUND(0-SUMIF($D$12:$D1699,$D1700,V$12:V1699),2),IF(T1700=0,0,ROUND(MIN(MIN(17300,TRUNC(0.75*(SUMIF($D$12:$D$2012,$D1700,R$12:R$2012)+SUMIF($D$12:$D$2012,$D1700,S$12:S$2012)),2)+SUMIF($D$12:$D1700,$D1700,AL$12:AL1700))-SUMIF($D$12:$D1699,$D1700,V$12:V1699)-SUMIF($D$12:$D$2012,$D1700,U$12:U$2012),AL1700),2))),"")</f>
        <v/>
      </c>
      <c r="W1700" s="250" t="str">
        <f>IF(Q1700&lt;&gt;"",1000 - SUMIF($D$12:$D1699,$D1700,W$12:W1699),"")</f>
        <v/>
      </c>
      <c r="X1700" s="106"/>
      <c r="Y1700" s="247"/>
      <c r="Z1700" s="247"/>
      <c r="AA1700" s="247"/>
      <c r="AB1700" s="248" t="str">
        <f>IF(AND(Y1700&lt;&gt;"",Z1700&lt;&gt;"",X1700&lt;&gt;""),ROUND(MIN(IF(OR(X1700="OZZ",X1700="ZZ"),5000,17300),TRUNC(0.75*(SUMIF($D$12:$D1700,$D1700,Y$12:Y1700)+SUMIF($D$12:$D1700,$D1700,Z$12:Z1700)),2)) - SUMIF($D$12:$D1699,$D1700,AB$12:AB1699),2),"")</f>
        <v/>
      </c>
      <c r="AC1700" s="251" t="str">
        <f>IF(AND(Y1700&lt;&gt;"",Z1700&lt;&gt;"",AA1700&lt;&gt;"",X1700&lt;&gt;"",AP1700&lt;&gt;""),IF(OR(X1700="OZZ",X1700="ZZ"),ROUND(0-SUMIF($D$12:$D1699,$D1700,AC$12:AC1699),2),IF(AA1700=0,0,ROUND(MIN(MIN(17300,TRUNC(0.75*(SUMIF($D$12:$D$2012,$D1700,Y$12:Y$2012)+SUMIF($D$12:$D$2012,$D1700,Z$12:Z$2012)),2)+SUMIF($D$12:$D1700,$D1700,AP$12:AP1700))-SUMIF($D$12:$D1699,$D1700,AC$12:AC1699)-SUMIF($D$12:$D$2012,$D1700,AB$12:AB$2012),AP1700),2))),"")</f>
        <v/>
      </c>
      <c r="AD1700" s="250" t="str">
        <f>IF(X1700&lt;&gt;"",1000 - SUMIF($D$12:$D1699,$D1700,AD$12:AD1699),"")</f>
        <v/>
      </c>
      <c r="AE1700" s="252"/>
      <c r="AF1700" s="253"/>
      <c r="AG1700" s="254"/>
      <c r="AH1700" s="255" t="str">
        <f t="shared" si="548"/>
        <v/>
      </c>
      <c r="AI1700" s="256"/>
      <c r="AJ1700" s="253"/>
      <c r="AK1700" s="254"/>
      <c r="AL1700" s="255" t="str">
        <f t="shared" si="549"/>
        <v/>
      </c>
      <c r="AM1700" s="256"/>
      <c r="AN1700" s="253"/>
      <c r="AO1700" s="254"/>
      <c r="AP1700" s="255" t="str">
        <f t="shared" si="550"/>
        <v/>
      </c>
      <c r="AQ1700" s="68"/>
      <c r="AR1700" s="68"/>
      <c r="AS1700" s="115"/>
      <c r="AT1700" s="68"/>
      <c r="AU1700" s="113" t="str">
        <f>IF(D1700&lt;&gt; "", IF(COUNTIF($D$12:$D1700,$D1700)&gt;1,0,IF(SUM(N1700,U1700,AB1700)&gt;0,IF(AND(X1700="",OR(Q1700&lt;&gt;"",J1700&lt;&gt;"")),IF(Q1700&lt;&gt;"",Q1700,IF(J1700&lt;&gt;"",J1700,0)),IF(AND(Q1700&lt;&gt;"",J1700&lt;&gt;"",Q1700=J1700),Q1700,X1700)),0)),"")</f>
        <v/>
      </c>
      <c r="AV1700" s="113" t="str">
        <f>IF(D1700&lt;&gt;"",IF(COUNTIF($D$12:$D1700,$D1700)&gt;1,0,IF(SUM(O1700,V1700,AC1700)&gt;0,IF(AND(X1700="",OR(Q1700&lt;&gt;"",J1700&lt;&gt;"")),IF(Q1700&lt;&gt;"",Q1700,IF(J1700&lt;&gt;"",J1700,0)),IF(AND(Q1700&lt;&gt;"",J1700&lt;&gt;"",Q1700=J1700),Q1700,X1700)),0)),"")</f>
        <v/>
      </c>
      <c r="AW1700" s="113" t="str">
        <f>IF(D1700&lt;&gt;"",IF(COUNTIF($D$12:$D1700,$D1700)&gt;1,0,IF(SUM(P1700,W1700,AD1700)&gt;0,IF(AND(X1700="",OR(Q1700&lt;&gt;"",J1700&lt;&gt;"")),IF(Q1700&lt;&gt;"",Q1700,IF(J1700&lt;&gt;"",J1700,0)),IF(AND(Q1700&lt;&gt;"",J1700&lt;&gt;"",Q1700=J1700),Q1700,X1700)),0)),"")</f>
        <v/>
      </c>
      <c r="AX1700" s="68" t="str">
        <f t="shared" si="551"/>
        <v/>
      </c>
      <c r="AY1700" s="68" t="str">
        <f t="shared" si="552"/>
        <v/>
      </c>
      <c r="AZ1700" s="68" t="str">
        <f t="shared" si="553"/>
        <v/>
      </c>
      <c r="BA1700" s="68" t="str">
        <f t="shared" si="554"/>
        <v/>
      </c>
      <c r="BB1700" s="68" t="str">
        <f t="shared" si="555"/>
        <v/>
      </c>
      <c r="BC1700" s="68" t="str">
        <f t="shared" si="556"/>
        <v/>
      </c>
      <c r="BD1700" s="68" t="str">
        <f t="shared" si="557"/>
        <v/>
      </c>
      <c r="BE1700" s="62" t="str">
        <f t="shared" si="558"/>
        <v/>
      </c>
      <c r="BF1700" s="62" t="str">
        <f t="shared" si="559"/>
        <v/>
      </c>
      <c r="BG1700" s="62"/>
      <c r="BH1700" s="62" t="str">
        <f t="shared" si="560"/>
        <v/>
      </c>
      <c r="BI1700" s="62" t="str">
        <f t="shared" si="561"/>
        <v/>
      </c>
      <c r="BJ1700" s="114"/>
      <c r="BK1700" s="62" t="str">
        <f t="shared" si="562"/>
        <v/>
      </c>
      <c r="BL1700" s="62" t="str">
        <f t="shared" si="563"/>
        <v/>
      </c>
      <c r="BM1700" s="62" t="str">
        <f t="shared" si="564"/>
        <v/>
      </c>
      <c r="BN1700" s="62" t="str">
        <f t="shared" si="565"/>
        <v/>
      </c>
      <c r="BO1700" s="62" t="str">
        <f t="shared" si="566"/>
        <v/>
      </c>
      <c r="BP1700" s="62" t="str">
        <f t="shared" si="567"/>
        <v/>
      </c>
      <c r="BQ1700" s="96"/>
      <c r="BR1700" s="96"/>
      <c r="BS1700" s="96"/>
      <c r="BT1700" s="96"/>
      <c r="BU1700" s="96"/>
      <c r="BV1700" s="96"/>
      <c r="BW1700" s="96"/>
      <c r="BX1700" s="96"/>
      <c r="BY1700" s="96"/>
      <c r="BZ1700" s="96"/>
      <c r="CA1700" s="96"/>
      <c r="CB1700" s="96"/>
      <c r="CC1700" s="96"/>
      <c r="CD1700" s="96"/>
      <c r="CE1700" s="96"/>
      <c r="CF1700" s="96"/>
      <c r="CG1700" s="96"/>
      <c r="CH1700" s="96"/>
      <c r="CI1700" s="96"/>
      <c r="CJ1700" s="96"/>
      <c r="CK1700" s="96"/>
      <c r="CL1700" s="96"/>
      <c r="CM1700" s="96"/>
      <c r="CN1700" s="96"/>
      <c r="CO1700" s="96"/>
      <c r="CP1700" s="96"/>
      <c r="CQ1700" s="96"/>
      <c r="CR1700" s="96"/>
      <c r="CS1700" s="96"/>
    </row>
    <row r="1701" spans="1:97" ht="18.75" customHeight="1" x14ac:dyDescent="0.2">
      <c r="A1701" s="3">
        <f t="shared" si="568"/>
        <v>1689</v>
      </c>
      <c r="B1701" s="263"/>
      <c r="C1701" s="263"/>
      <c r="D1701" s="263"/>
      <c r="E1701" s="259"/>
      <c r="F1701" s="259"/>
      <c r="G1701" s="43"/>
      <c r="H1701" s="264"/>
      <c r="I1701" s="261"/>
      <c r="J1701" s="106"/>
      <c r="K1701" s="247"/>
      <c r="L1701" s="247"/>
      <c r="M1701" s="247"/>
      <c r="N1701" s="248" t="str">
        <f>IF(AND(K1701&lt;&gt;"",L1701&lt;&gt;"",J1701&lt;&gt;""),ROUND(MIN(IF(OR(J1701="OZZ",J1701="ZZ"),5000,17300),TRUNC(0.75*(SUMIF($D$12:$D1701,$D1701,K$12:K1701)+SUMIF($D$12:$D1701,$D1701,L$12:L1701)),2)) - SUMIF($D$12:$D1700,$D1701,N$12:N1700),2),"")</f>
        <v/>
      </c>
      <c r="O1701" s="249" t="str">
        <f>IF(AND(K1701&lt;&gt;"",L1701&lt;&gt;"",M1701&lt;&gt;"",J1701&lt;&gt;"",AH1701&lt;&gt;""),IF(OR(J1701="OZZ",J1701="ZZ"),ROUND(0-SUMIF($D$12:$D1700,$D1701,O$12:O1700),2),IF(M1701=0,0,ROUND(MIN(MIN(17300,TRUNC(0.75*(SUMIF($D$12:$D$2012,$D1701,K$12:K$2012)+SUMIF($D$12:$D$2012,$D1701,L$12:L$2012)),2)+SUMIF($D$12:$D1701,$D1701,AH$12:AH1701))-SUMIF($D$12:$D1700,$D1701,O$12:O1700)-SUMIF($D$12:$D$2012,$D1701,N$12:N$2012),AH1701),2))),"")</f>
        <v/>
      </c>
      <c r="P1701" s="250" t="str">
        <f>IF(J1701&lt;&gt;"",1000 - SUMIF($D$12:$D1700,$D1701,P$12:P1700),"")</f>
        <v/>
      </c>
      <c r="Q1701" s="106"/>
      <c r="R1701" s="247"/>
      <c r="S1701" s="247"/>
      <c r="T1701" s="247"/>
      <c r="U1701" s="248" t="str">
        <f>IF(AND(R1701&lt;&gt;"",S1701&lt;&gt;"",Q1701&lt;&gt;""),ROUND(MIN(IF(OR(Q1701="OZZ",Q1701="ZZ"),5000,17300),TRUNC(0.75*(SUMIF($D$12:$D1701,$D1701,R$12:R1701)+SUMIF($D$12:$D1701,$D1701,S$12:S1701)),2)) - SUMIF($D$12:$D1700,$D1701,U$12:U1700),2),"")</f>
        <v/>
      </c>
      <c r="V1701" s="248" t="str">
        <f>IF(AND(R1701&lt;&gt;"",S1701&lt;&gt;"",T1701&lt;&gt;"",Q1701&lt;&gt;"",AL1701&lt;&gt;""),IF(OR(Q1701="OZZ",Q1701="ZZ"),ROUND(0-SUMIF($D$12:$D1700,$D1701,V$12:V1700),2),IF(T1701=0,0,ROUND(MIN(MIN(17300,TRUNC(0.75*(SUMIF($D$12:$D$2012,$D1701,R$12:R$2012)+SUMIF($D$12:$D$2012,$D1701,S$12:S$2012)),2)+SUMIF($D$12:$D1701,$D1701,AL$12:AL1701))-SUMIF($D$12:$D1700,$D1701,V$12:V1700)-SUMIF($D$12:$D$2012,$D1701,U$12:U$2012),AL1701),2))),"")</f>
        <v/>
      </c>
      <c r="W1701" s="250" t="str">
        <f>IF(Q1701&lt;&gt;"",1000 - SUMIF($D$12:$D1700,$D1701,W$12:W1700),"")</f>
        <v/>
      </c>
      <c r="X1701" s="106"/>
      <c r="Y1701" s="247"/>
      <c r="Z1701" s="247"/>
      <c r="AA1701" s="247"/>
      <c r="AB1701" s="248" t="str">
        <f>IF(AND(Y1701&lt;&gt;"",Z1701&lt;&gt;"",X1701&lt;&gt;""),ROUND(MIN(IF(OR(X1701="OZZ",X1701="ZZ"),5000,17300),TRUNC(0.75*(SUMIF($D$12:$D1701,$D1701,Y$12:Y1701)+SUMIF($D$12:$D1701,$D1701,Z$12:Z1701)),2)) - SUMIF($D$12:$D1700,$D1701,AB$12:AB1700),2),"")</f>
        <v/>
      </c>
      <c r="AC1701" s="251" t="str">
        <f>IF(AND(Y1701&lt;&gt;"",Z1701&lt;&gt;"",AA1701&lt;&gt;"",X1701&lt;&gt;"",AP1701&lt;&gt;""),IF(OR(X1701="OZZ",X1701="ZZ"),ROUND(0-SUMIF($D$12:$D1700,$D1701,AC$12:AC1700),2),IF(AA1701=0,0,ROUND(MIN(MIN(17300,TRUNC(0.75*(SUMIF($D$12:$D$2012,$D1701,Y$12:Y$2012)+SUMIF($D$12:$D$2012,$D1701,Z$12:Z$2012)),2)+SUMIF($D$12:$D1701,$D1701,AP$12:AP1701))-SUMIF($D$12:$D1700,$D1701,AC$12:AC1700)-SUMIF($D$12:$D$2012,$D1701,AB$12:AB$2012),AP1701),2))),"")</f>
        <v/>
      </c>
      <c r="AD1701" s="250" t="str">
        <f>IF(X1701&lt;&gt;"",1000 - SUMIF($D$12:$D1700,$D1701,AD$12:AD1700),"")</f>
        <v/>
      </c>
      <c r="AE1701" s="252"/>
      <c r="AF1701" s="253"/>
      <c r="AG1701" s="254"/>
      <c r="AH1701" s="255" t="str">
        <f t="shared" si="548"/>
        <v/>
      </c>
      <c r="AI1701" s="256"/>
      <c r="AJ1701" s="253"/>
      <c r="AK1701" s="254"/>
      <c r="AL1701" s="255" t="str">
        <f t="shared" si="549"/>
        <v/>
      </c>
      <c r="AM1701" s="256"/>
      <c r="AN1701" s="253"/>
      <c r="AO1701" s="254"/>
      <c r="AP1701" s="255" t="str">
        <f t="shared" si="550"/>
        <v/>
      </c>
      <c r="AQ1701" s="68"/>
      <c r="AR1701" s="68"/>
      <c r="AS1701" s="115"/>
      <c r="AT1701" s="68"/>
      <c r="AU1701" s="113" t="str">
        <f>IF(D1701&lt;&gt; "", IF(COUNTIF($D$12:$D1701,$D1701)&gt;1,0,IF(SUM(N1701,U1701,AB1701)&gt;0,IF(AND(X1701="",OR(Q1701&lt;&gt;"",J1701&lt;&gt;"")),IF(Q1701&lt;&gt;"",Q1701,IF(J1701&lt;&gt;"",J1701,0)),IF(AND(Q1701&lt;&gt;"",J1701&lt;&gt;"",Q1701=J1701),Q1701,X1701)),0)),"")</f>
        <v/>
      </c>
      <c r="AV1701" s="113" t="str">
        <f>IF(D1701&lt;&gt;"",IF(COUNTIF($D$12:$D1701,$D1701)&gt;1,0,IF(SUM(O1701,V1701,AC1701)&gt;0,IF(AND(X1701="",OR(Q1701&lt;&gt;"",J1701&lt;&gt;"")),IF(Q1701&lt;&gt;"",Q1701,IF(J1701&lt;&gt;"",J1701,0)),IF(AND(Q1701&lt;&gt;"",J1701&lt;&gt;"",Q1701=J1701),Q1701,X1701)),0)),"")</f>
        <v/>
      </c>
      <c r="AW1701" s="113" t="str">
        <f>IF(D1701&lt;&gt;"",IF(COUNTIF($D$12:$D1701,$D1701)&gt;1,0,IF(SUM(P1701,W1701,AD1701)&gt;0,IF(AND(X1701="",OR(Q1701&lt;&gt;"",J1701&lt;&gt;"")),IF(Q1701&lt;&gt;"",Q1701,IF(J1701&lt;&gt;"",J1701,0)),IF(AND(Q1701&lt;&gt;"",J1701&lt;&gt;"",Q1701=J1701),Q1701,X1701)),0)),"")</f>
        <v/>
      </c>
      <c r="AX1701" s="68" t="str">
        <f t="shared" si="551"/>
        <v/>
      </c>
      <c r="AY1701" s="68" t="str">
        <f t="shared" si="552"/>
        <v/>
      </c>
      <c r="AZ1701" s="68" t="str">
        <f t="shared" si="553"/>
        <v/>
      </c>
      <c r="BA1701" s="68" t="str">
        <f t="shared" si="554"/>
        <v/>
      </c>
      <c r="BB1701" s="68" t="str">
        <f t="shared" si="555"/>
        <v/>
      </c>
      <c r="BC1701" s="68" t="str">
        <f t="shared" si="556"/>
        <v/>
      </c>
      <c r="BD1701" s="68" t="str">
        <f t="shared" si="557"/>
        <v/>
      </c>
      <c r="BE1701" s="62" t="str">
        <f t="shared" si="558"/>
        <v/>
      </c>
      <c r="BF1701" s="62" t="str">
        <f t="shared" si="559"/>
        <v/>
      </c>
      <c r="BG1701" s="62"/>
      <c r="BH1701" s="62" t="str">
        <f t="shared" si="560"/>
        <v/>
      </c>
      <c r="BI1701" s="62" t="str">
        <f t="shared" si="561"/>
        <v/>
      </c>
      <c r="BJ1701" s="114"/>
      <c r="BK1701" s="62" t="str">
        <f t="shared" si="562"/>
        <v/>
      </c>
      <c r="BL1701" s="62" t="str">
        <f t="shared" si="563"/>
        <v/>
      </c>
      <c r="BM1701" s="62" t="str">
        <f t="shared" si="564"/>
        <v/>
      </c>
      <c r="BN1701" s="62" t="str">
        <f t="shared" si="565"/>
        <v/>
      </c>
      <c r="BO1701" s="62" t="str">
        <f t="shared" si="566"/>
        <v/>
      </c>
      <c r="BP1701" s="62" t="str">
        <f t="shared" si="567"/>
        <v/>
      </c>
      <c r="BQ1701" s="96"/>
      <c r="BR1701" s="96"/>
      <c r="BS1701" s="96"/>
      <c r="BT1701" s="96"/>
      <c r="BU1701" s="96"/>
      <c r="BV1701" s="96"/>
      <c r="BW1701" s="96"/>
      <c r="BX1701" s="96"/>
      <c r="BY1701" s="96"/>
      <c r="BZ1701" s="96"/>
      <c r="CA1701" s="96"/>
      <c r="CB1701" s="96"/>
      <c r="CC1701" s="96"/>
      <c r="CD1701" s="96"/>
      <c r="CE1701" s="96"/>
      <c r="CF1701" s="96"/>
      <c r="CG1701" s="96"/>
      <c r="CH1701" s="96"/>
      <c r="CI1701" s="96"/>
      <c r="CJ1701" s="96"/>
      <c r="CK1701" s="96"/>
      <c r="CL1701" s="96"/>
      <c r="CM1701" s="96"/>
      <c r="CN1701" s="96"/>
      <c r="CO1701" s="96"/>
      <c r="CP1701" s="96"/>
      <c r="CQ1701" s="96"/>
      <c r="CR1701" s="96"/>
      <c r="CS1701" s="96"/>
    </row>
    <row r="1702" spans="1:97" ht="18.75" customHeight="1" x14ac:dyDescent="0.2">
      <c r="A1702" s="3">
        <f t="shared" si="568"/>
        <v>1690</v>
      </c>
      <c r="B1702" s="263"/>
      <c r="C1702" s="263"/>
      <c r="D1702" s="263"/>
      <c r="E1702" s="259"/>
      <c r="F1702" s="259"/>
      <c r="G1702" s="43"/>
      <c r="H1702" s="264"/>
      <c r="I1702" s="261"/>
      <c r="J1702" s="106"/>
      <c r="K1702" s="247"/>
      <c r="L1702" s="247"/>
      <c r="M1702" s="247"/>
      <c r="N1702" s="248" t="str">
        <f>IF(AND(K1702&lt;&gt;"",L1702&lt;&gt;"",J1702&lt;&gt;""),ROUND(MIN(IF(OR(J1702="OZZ",J1702="ZZ"),5000,17300),TRUNC(0.75*(SUMIF($D$12:$D1702,$D1702,K$12:K1702)+SUMIF($D$12:$D1702,$D1702,L$12:L1702)),2)) - SUMIF($D$12:$D1701,$D1702,N$12:N1701),2),"")</f>
        <v/>
      </c>
      <c r="O1702" s="249" t="str">
        <f>IF(AND(K1702&lt;&gt;"",L1702&lt;&gt;"",M1702&lt;&gt;"",J1702&lt;&gt;"",AH1702&lt;&gt;""),IF(OR(J1702="OZZ",J1702="ZZ"),ROUND(0-SUMIF($D$12:$D1701,$D1702,O$12:O1701),2),IF(M1702=0,0,ROUND(MIN(MIN(17300,TRUNC(0.75*(SUMIF($D$12:$D$2012,$D1702,K$12:K$2012)+SUMIF($D$12:$D$2012,$D1702,L$12:L$2012)),2)+SUMIF($D$12:$D1702,$D1702,AH$12:AH1702))-SUMIF($D$12:$D1701,$D1702,O$12:O1701)-SUMIF($D$12:$D$2012,$D1702,N$12:N$2012),AH1702),2))),"")</f>
        <v/>
      </c>
      <c r="P1702" s="250" t="str">
        <f>IF(J1702&lt;&gt;"",1000 - SUMIF($D$12:$D1701,$D1702,P$12:P1701),"")</f>
        <v/>
      </c>
      <c r="Q1702" s="106"/>
      <c r="R1702" s="247"/>
      <c r="S1702" s="247"/>
      <c r="T1702" s="247"/>
      <c r="U1702" s="248" t="str">
        <f>IF(AND(R1702&lt;&gt;"",S1702&lt;&gt;"",Q1702&lt;&gt;""),ROUND(MIN(IF(OR(Q1702="OZZ",Q1702="ZZ"),5000,17300),TRUNC(0.75*(SUMIF($D$12:$D1702,$D1702,R$12:R1702)+SUMIF($D$12:$D1702,$D1702,S$12:S1702)),2)) - SUMIF($D$12:$D1701,$D1702,U$12:U1701),2),"")</f>
        <v/>
      </c>
      <c r="V1702" s="248" t="str">
        <f>IF(AND(R1702&lt;&gt;"",S1702&lt;&gt;"",T1702&lt;&gt;"",Q1702&lt;&gt;"",AL1702&lt;&gt;""),IF(OR(Q1702="OZZ",Q1702="ZZ"),ROUND(0-SUMIF($D$12:$D1701,$D1702,V$12:V1701),2),IF(T1702=0,0,ROUND(MIN(MIN(17300,TRUNC(0.75*(SUMIF($D$12:$D$2012,$D1702,R$12:R$2012)+SUMIF($D$12:$D$2012,$D1702,S$12:S$2012)),2)+SUMIF($D$12:$D1702,$D1702,AL$12:AL1702))-SUMIF($D$12:$D1701,$D1702,V$12:V1701)-SUMIF($D$12:$D$2012,$D1702,U$12:U$2012),AL1702),2))),"")</f>
        <v/>
      </c>
      <c r="W1702" s="250" t="str">
        <f>IF(Q1702&lt;&gt;"",1000 - SUMIF($D$12:$D1701,$D1702,W$12:W1701),"")</f>
        <v/>
      </c>
      <c r="X1702" s="106"/>
      <c r="Y1702" s="247"/>
      <c r="Z1702" s="247"/>
      <c r="AA1702" s="247"/>
      <c r="AB1702" s="248" t="str">
        <f>IF(AND(Y1702&lt;&gt;"",Z1702&lt;&gt;"",X1702&lt;&gt;""),ROUND(MIN(IF(OR(X1702="OZZ",X1702="ZZ"),5000,17300),TRUNC(0.75*(SUMIF($D$12:$D1702,$D1702,Y$12:Y1702)+SUMIF($D$12:$D1702,$D1702,Z$12:Z1702)),2)) - SUMIF($D$12:$D1701,$D1702,AB$12:AB1701),2),"")</f>
        <v/>
      </c>
      <c r="AC1702" s="251" t="str">
        <f>IF(AND(Y1702&lt;&gt;"",Z1702&lt;&gt;"",AA1702&lt;&gt;"",X1702&lt;&gt;"",AP1702&lt;&gt;""),IF(OR(X1702="OZZ",X1702="ZZ"),ROUND(0-SUMIF($D$12:$D1701,$D1702,AC$12:AC1701),2),IF(AA1702=0,0,ROUND(MIN(MIN(17300,TRUNC(0.75*(SUMIF($D$12:$D$2012,$D1702,Y$12:Y$2012)+SUMIF($D$12:$D$2012,$D1702,Z$12:Z$2012)),2)+SUMIF($D$12:$D1702,$D1702,AP$12:AP1702))-SUMIF($D$12:$D1701,$D1702,AC$12:AC1701)-SUMIF($D$12:$D$2012,$D1702,AB$12:AB$2012),AP1702),2))),"")</f>
        <v/>
      </c>
      <c r="AD1702" s="250" t="str">
        <f>IF(X1702&lt;&gt;"",1000 - SUMIF($D$12:$D1701,$D1702,AD$12:AD1701),"")</f>
        <v/>
      </c>
      <c r="AE1702" s="252"/>
      <c r="AF1702" s="253"/>
      <c r="AG1702" s="254"/>
      <c r="AH1702" s="255" t="str">
        <f t="shared" si="548"/>
        <v/>
      </c>
      <c r="AI1702" s="256"/>
      <c r="AJ1702" s="253"/>
      <c r="AK1702" s="254"/>
      <c r="AL1702" s="255" t="str">
        <f t="shared" si="549"/>
        <v/>
      </c>
      <c r="AM1702" s="256"/>
      <c r="AN1702" s="253"/>
      <c r="AO1702" s="254"/>
      <c r="AP1702" s="255" t="str">
        <f t="shared" si="550"/>
        <v/>
      </c>
      <c r="AQ1702" s="68"/>
      <c r="AR1702" s="68"/>
      <c r="AS1702" s="115"/>
      <c r="AT1702" s="68"/>
      <c r="AU1702" s="113" t="str">
        <f>IF(D1702&lt;&gt; "", IF(COUNTIF($D$12:$D1702,$D1702)&gt;1,0,IF(SUM(N1702,U1702,AB1702)&gt;0,IF(AND(X1702="",OR(Q1702&lt;&gt;"",J1702&lt;&gt;"")),IF(Q1702&lt;&gt;"",Q1702,IF(J1702&lt;&gt;"",J1702,0)),IF(AND(Q1702&lt;&gt;"",J1702&lt;&gt;"",Q1702=J1702),Q1702,X1702)),0)),"")</f>
        <v/>
      </c>
      <c r="AV1702" s="113" t="str">
        <f>IF(D1702&lt;&gt;"",IF(COUNTIF($D$12:$D1702,$D1702)&gt;1,0,IF(SUM(O1702,V1702,AC1702)&gt;0,IF(AND(X1702="",OR(Q1702&lt;&gt;"",J1702&lt;&gt;"")),IF(Q1702&lt;&gt;"",Q1702,IF(J1702&lt;&gt;"",J1702,0)),IF(AND(Q1702&lt;&gt;"",J1702&lt;&gt;"",Q1702=J1702),Q1702,X1702)),0)),"")</f>
        <v/>
      </c>
      <c r="AW1702" s="113" t="str">
        <f>IF(D1702&lt;&gt;"",IF(COUNTIF($D$12:$D1702,$D1702)&gt;1,0,IF(SUM(P1702,W1702,AD1702)&gt;0,IF(AND(X1702="",OR(Q1702&lt;&gt;"",J1702&lt;&gt;"")),IF(Q1702&lt;&gt;"",Q1702,IF(J1702&lt;&gt;"",J1702,0)),IF(AND(Q1702&lt;&gt;"",J1702&lt;&gt;"",Q1702=J1702),Q1702,X1702)),0)),"")</f>
        <v/>
      </c>
      <c r="AX1702" s="68" t="str">
        <f t="shared" si="551"/>
        <v/>
      </c>
      <c r="AY1702" s="68" t="str">
        <f t="shared" si="552"/>
        <v/>
      </c>
      <c r="AZ1702" s="68" t="str">
        <f t="shared" si="553"/>
        <v/>
      </c>
      <c r="BA1702" s="68" t="str">
        <f t="shared" si="554"/>
        <v/>
      </c>
      <c r="BB1702" s="68" t="str">
        <f t="shared" si="555"/>
        <v/>
      </c>
      <c r="BC1702" s="68" t="str">
        <f t="shared" si="556"/>
        <v/>
      </c>
      <c r="BD1702" s="68" t="str">
        <f t="shared" si="557"/>
        <v/>
      </c>
      <c r="BE1702" s="62" t="str">
        <f t="shared" si="558"/>
        <v/>
      </c>
      <c r="BF1702" s="62" t="str">
        <f t="shared" si="559"/>
        <v/>
      </c>
      <c r="BG1702" s="62"/>
      <c r="BH1702" s="62" t="str">
        <f t="shared" si="560"/>
        <v/>
      </c>
      <c r="BI1702" s="62" t="str">
        <f t="shared" si="561"/>
        <v/>
      </c>
      <c r="BJ1702" s="114"/>
      <c r="BK1702" s="62" t="str">
        <f t="shared" si="562"/>
        <v/>
      </c>
      <c r="BL1702" s="62" t="str">
        <f t="shared" si="563"/>
        <v/>
      </c>
      <c r="BM1702" s="62" t="str">
        <f t="shared" si="564"/>
        <v/>
      </c>
      <c r="BN1702" s="62" t="str">
        <f t="shared" si="565"/>
        <v/>
      </c>
      <c r="BO1702" s="62" t="str">
        <f t="shared" si="566"/>
        <v/>
      </c>
      <c r="BP1702" s="62" t="str">
        <f t="shared" si="567"/>
        <v/>
      </c>
      <c r="BQ1702" s="96"/>
      <c r="BR1702" s="96"/>
      <c r="BS1702" s="96"/>
      <c r="BT1702" s="96"/>
      <c r="BU1702" s="96"/>
      <c r="BV1702" s="96"/>
      <c r="BW1702" s="96"/>
      <c r="BX1702" s="96"/>
      <c r="BY1702" s="96"/>
      <c r="BZ1702" s="96"/>
      <c r="CA1702" s="96"/>
      <c r="CB1702" s="96"/>
      <c r="CC1702" s="96"/>
      <c r="CD1702" s="96"/>
      <c r="CE1702" s="96"/>
      <c r="CF1702" s="96"/>
      <c r="CG1702" s="96"/>
      <c r="CH1702" s="96"/>
      <c r="CI1702" s="96"/>
      <c r="CJ1702" s="96"/>
      <c r="CK1702" s="96"/>
      <c r="CL1702" s="96"/>
      <c r="CM1702" s="96"/>
      <c r="CN1702" s="96"/>
      <c r="CO1702" s="96"/>
      <c r="CP1702" s="96"/>
      <c r="CQ1702" s="96"/>
      <c r="CR1702" s="96"/>
      <c r="CS1702" s="96"/>
    </row>
    <row r="1703" spans="1:97" ht="18.75" customHeight="1" x14ac:dyDescent="0.2">
      <c r="A1703" s="3">
        <f t="shared" si="568"/>
        <v>1691</v>
      </c>
      <c r="B1703" s="263"/>
      <c r="C1703" s="263"/>
      <c r="D1703" s="263"/>
      <c r="E1703" s="259"/>
      <c r="F1703" s="259"/>
      <c r="G1703" s="43"/>
      <c r="H1703" s="264"/>
      <c r="I1703" s="261"/>
      <c r="J1703" s="106"/>
      <c r="K1703" s="247"/>
      <c r="L1703" s="247"/>
      <c r="M1703" s="247"/>
      <c r="N1703" s="248" t="str">
        <f>IF(AND(K1703&lt;&gt;"",L1703&lt;&gt;"",J1703&lt;&gt;""),ROUND(MIN(IF(OR(J1703="OZZ",J1703="ZZ"),5000,17300),TRUNC(0.75*(SUMIF($D$12:$D1703,$D1703,K$12:K1703)+SUMIF($D$12:$D1703,$D1703,L$12:L1703)),2)) - SUMIF($D$12:$D1702,$D1703,N$12:N1702),2),"")</f>
        <v/>
      </c>
      <c r="O1703" s="249" t="str">
        <f>IF(AND(K1703&lt;&gt;"",L1703&lt;&gt;"",M1703&lt;&gt;"",J1703&lt;&gt;"",AH1703&lt;&gt;""),IF(OR(J1703="OZZ",J1703="ZZ"),ROUND(0-SUMIF($D$12:$D1702,$D1703,O$12:O1702),2),IF(M1703=0,0,ROUND(MIN(MIN(17300,TRUNC(0.75*(SUMIF($D$12:$D$2012,$D1703,K$12:K$2012)+SUMIF($D$12:$D$2012,$D1703,L$12:L$2012)),2)+SUMIF($D$12:$D1703,$D1703,AH$12:AH1703))-SUMIF($D$12:$D1702,$D1703,O$12:O1702)-SUMIF($D$12:$D$2012,$D1703,N$12:N$2012),AH1703),2))),"")</f>
        <v/>
      </c>
      <c r="P1703" s="250" t="str">
        <f>IF(J1703&lt;&gt;"",1000 - SUMIF($D$12:$D1702,$D1703,P$12:P1702),"")</f>
        <v/>
      </c>
      <c r="Q1703" s="106"/>
      <c r="R1703" s="247"/>
      <c r="S1703" s="247"/>
      <c r="T1703" s="247"/>
      <c r="U1703" s="248" t="str">
        <f>IF(AND(R1703&lt;&gt;"",S1703&lt;&gt;"",Q1703&lt;&gt;""),ROUND(MIN(IF(OR(Q1703="OZZ",Q1703="ZZ"),5000,17300),TRUNC(0.75*(SUMIF($D$12:$D1703,$D1703,R$12:R1703)+SUMIF($D$12:$D1703,$D1703,S$12:S1703)),2)) - SUMIF($D$12:$D1702,$D1703,U$12:U1702),2),"")</f>
        <v/>
      </c>
      <c r="V1703" s="248" t="str">
        <f>IF(AND(R1703&lt;&gt;"",S1703&lt;&gt;"",T1703&lt;&gt;"",Q1703&lt;&gt;"",AL1703&lt;&gt;""),IF(OR(Q1703="OZZ",Q1703="ZZ"),ROUND(0-SUMIF($D$12:$D1702,$D1703,V$12:V1702),2),IF(T1703=0,0,ROUND(MIN(MIN(17300,TRUNC(0.75*(SUMIF($D$12:$D$2012,$D1703,R$12:R$2012)+SUMIF($D$12:$D$2012,$D1703,S$12:S$2012)),2)+SUMIF($D$12:$D1703,$D1703,AL$12:AL1703))-SUMIF($D$12:$D1702,$D1703,V$12:V1702)-SUMIF($D$12:$D$2012,$D1703,U$12:U$2012),AL1703),2))),"")</f>
        <v/>
      </c>
      <c r="W1703" s="250" t="str">
        <f>IF(Q1703&lt;&gt;"",1000 - SUMIF($D$12:$D1702,$D1703,W$12:W1702),"")</f>
        <v/>
      </c>
      <c r="X1703" s="106"/>
      <c r="Y1703" s="247"/>
      <c r="Z1703" s="247"/>
      <c r="AA1703" s="247"/>
      <c r="AB1703" s="248" t="str">
        <f>IF(AND(Y1703&lt;&gt;"",Z1703&lt;&gt;"",X1703&lt;&gt;""),ROUND(MIN(IF(OR(X1703="OZZ",X1703="ZZ"),5000,17300),TRUNC(0.75*(SUMIF($D$12:$D1703,$D1703,Y$12:Y1703)+SUMIF($D$12:$D1703,$D1703,Z$12:Z1703)),2)) - SUMIF($D$12:$D1702,$D1703,AB$12:AB1702),2),"")</f>
        <v/>
      </c>
      <c r="AC1703" s="251" t="str">
        <f>IF(AND(Y1703&lt;&gt;"",Z1703&lt;&gt;"",AA1703&lt;&gt;"",X1703&lt;&gt;"",AP1703&lt;&gt;""),IF(OR(X1703="OZZ",X1703="ZZ"),ROUND(0-SUMIF($D$12:$D1702,$D1703,AC$12:AC1702),2),IF(AA1703=0,0,ROUND(MIN(MIN(17300,TRUNC(0.75*(SUMIF($D$12:$D$2012,$D1703,Y$12:Y$2012)+SUMIF($D$12:$D$2012,$D1703,Z$12:Z$2012)),2)+SUMIF($D$12:$D1703,$D1703,AP$12:AP1703))-SUMIF($D$12:$D1702,$D1703,AC$12:AC1702)-SUMIF($D$12:$D$2012,$D1703,AB$12:AB$2012),AP1703),2))),"")</f>
        <v/>
      </c>
      <c r="AD1703" s="250" t="str">
        <f>IF(X1703&lt;&gt;"",1000 - SUMIF($D$12:$D1702,$D1703,AD$12:AD1702),"")</f>
        <v/>
      </c>
      <c r="AE1703" s="252"/>
      <c r="AF1703" s="253"/>
      <c r="AG1703" s="254"/>
      <c r="AH1703" s="255" t="str">
        <f t="shared" si="548"/>
        <v/>
      </c>
      <c r="AI1703" s="256"/>
      <c r="AJ1703" s="253"/>
      <c r="AK1703" s="254"/>
      <c r="AL1703" s="255" t="str">
        <f t="shared" si="549"/>
        <v/>
      </c>
      <c r="AM1703" s="256"/>
      <c r="AN1703" s="253"/>
      <c r="AO1703" s="254"/>
      <c r="AP1703" s="255" t="str">
        <f t="shared" si="550"/>
        <v/>
      </c>
      <c r="AQ1703" s="68"/>
      <c r="AR1703" s="68"/>
      <c r="AS1703" s="115"/>
      <c r="AT1703" s="68"/>
      <c r="AU1703" s="113" t="str">
        <f>IF(D1703&lt;&gt; "", IF(COUNTIF($D$12:$D1703,$D1703)&gt;1,0,IF(SUM(N1703,U1703,AB1703)&gt;0,IF(AND(X1703="",OR(Q1703&lt;&gt;"",J1703&lt;&gt;"")),IF(Q1703&lt;&gt;"",Q1703,IF(J1703&lt;&gt;"",J1703,0)),IF(AND(Q1703&lt;&gt;"",J1703&lt;&gt;"",Q1703=J1703),Q1703,X1703)),0)),"")</f>
        <v/>
      </c>
      <c r="AV1703" s="113" t="str">
        <f>IF(D1703&lt;&gt;"",IF(COUNTIF($D$12:$D1703,$D1703)&gt;1,0,IF(SUM(O1703,V1703,AC1703)&gt;0,IF(AND(X1703="",OR(Q1703&lt;&gt;"",J1703&lt;&gt;"")),IF(Q1703&lt;&gt;"",Q1703,IF(J1703&lt;&gt;"",J1703,0)),IF(AND(Q1703&lt;&gt;"",J1703&lt;&gt;"",Q1703=J1703),Q1703,X1703)),0)),"")</f>
        <v/>
      </c>
      <c r="AW1703" s="113" t="str">
        <f>IF(D1703&lt;&gt;"",IF(COUNTIF($D$12:$D1703,$D1703)&gt;1,0,IF(SUM(P1703,W1703,AD1703)&gt;0,IF(AND(X1703="",OR(Q1703&lt;&gt;"",J1703&lt;&gt;"")),IF(Q1703&lt;&gt;"",Q1703,IF(J1703&lt;&gt;"",J1703,0)),IF(AND(Q1703&lt;&gt;"",J1703&lt;&gt;"",Q1703=J1703),Q1703,X1703)),0)),"")</f>
        <v/>
      </c>
      <c r="AX1703" s="68" t="str">
        <f t="shared" si="551"/>
        <v/>
      </c>
      <c r="AY1703" s="68" t="str">
        <f t="shared" si="552"/>
        <v/>
      </c>
      <c r="AZ1703" s="68" t="str">
        <f t="shared" si="553"/>
        <v/>
      </c>
      <c r="BA1703" s="68" t="str">
        <f t="shared" si="554"/>
        <v/>
      </c>
      <c r="BB1703" s="68" t="str">
        <f t="shared" si="555"/>
        <v/>
      </c>
      <c r="BC1703" s="68" t="str">
        <f t="shared" si="556"/>
        <v/>
      </c>
      <c r="BD1703" s="68" t="str">
        <f t="shared" si="557"/>
        <v/>
      </c>
      <c r="BE1703" s="62" t="str">
        <f t="shared" si="558"/>
        <v/>
      </c>
      <c r="BF1703" s="62" t="str">
        <f t="shared" si="559"/>
        <v/>
      </c>
      <c r="BG1703" s="62"/>
      <c r="BH1703" s="62" t="str">
        <f t="shared" si="560"/>
        <v/>
      </c>
      <c r="BI1703" s="62" t="str">
        <f t="shared" si="561"/>
        <v/>
      </c>
      <c r="BJ1703" s="114"/>
      <c r="BK1703" s="62" t="str">
        <f t="shared" si="562"/>
        <v/>
      </c>
      <c r="BL1703" s="62" t="str">
        <f t="shared" si="563"/>
        <v/>
      </c>
      <c r="BM1703" s="62" t="str">
        <f t="shared" si="564"/>
        <v/>
      </c>
      <c r="BN1703" s="62" t="str">
        <f t="shared" si="565"/>
        <v/>
      </c>
      <c r="BO1703" s="62" t="str">
        <f t="shared" si="566"/>
        <v/>
      </c>
      <c r="BP1703" s="62" t="str">
        <f t="shared" si="567"/>
        <v/>
      </c>
      <c r="BQ1703" s="96"/>
      <c r="BR1703" s="96"/>
      <c r="BS1703" s="96"/>
      <c r="BT1703" s="96"/>
      <c r="BU1703" s="96"/>
      <c r="BV1703" s="96"/>
      <c r="BW1703" s="96"/>
      <c r="BX1703" s="96"/>
      <c r="BY1703" s="96"/>
      <c r="BZ1703" s="96"/>
      <c r="CA1703" s="96"/>
      <c r="CB1703" s="96"/>
      <c r="CC1703" s="96"/>
      <c r="CD1703" s="96"/>
      <c r="CE1703" s="96"/>
      <c r="CF1703" s="96"/>
      <c r="CG1703" s="96"/>
      <c r="CH1703" s="96"/>
      <c r="CI1703" s="96"/>
      <c r="CJ1703" s="96"/>
      <c r="CK1703" s="96"/>
      <c r="CL1703" s="96"/>
      <c r="CM1703" s="96"/>
      <c r="CN1703" s="96"/>
      <c r="CO1703" s="96"/>
      <c r="CP1703" s="96"/>
      <c r="CQ1703" s="96"/>
      <c r="CR1703" s="96"/>
      <c r="CS1703" s="96"/>
    </row>
    <row r="1704" spans="1:97" ht="18.75" customHeight="1" x14ac:dyDescent="0.2">
      <c r="A1704" s="3">
        <f t="shared" si="568"/>
        <v>1692</v>
      </c>
      <c r="B1704" s="263"/>
      <c r="C1704" s="263"/>
      <c r="D1704" s="263"/>
      <c r="E1704" s="259"/>
      <c r="F1704" s="259"/>
      <c r="G1704" s="43"/>
      <c r="H1704" s="264"/>
      <c r="I1704" s="261"/>
      <c r="J1704" s="106"/>
      <c r="K1704" s="247"/>
      <c r="L1704" s="247"/>
      <c r="M1704" s="247"/>
      <c r="N1704" s="248" t="str">
        <f>IF(AND(K1704&lt;&gt;"",L1704&lt;&gt;"",J1704&lt;&gt;""),ROUND(MIN(IF(OR(J1704="OZZ",J1704="ZZ"),5000,17300),TRUNC(0.75*(SUMIF($D$12:$D1704,$D1704,K$12:K1704)+SUMIF($D$12:$D1704,$D1704,L$12:L1704)),2)) - SUMIF($D$12:$D1703,$D1704,N$12:N1703),2),"")</f>
        <v/>
      </c>
      <c r="O1704" s="249" t="str">
        <f>IF(AND(K1704&lt;&gt;"",L1704&lt;&gt;"",M1704&lt;&gt;"",J1704&lt;&gt;"",AH1704&lt;&gt;""),IF(OR(J1704="OZZ",J1704="ZZ"),ROUND(0-SUMIF($D$12:$D1703,$D1704,O$12:O1703),2),IF(M1704=0,0,ROUND(MIN(MIN(17300,TRUNC(0.75*(SUMIF($D$12:$D$2012,$D1704,K$12:K$2012)+SUMIF($D$12:$D$2012,$D1704,L$12:L$2012)),2)+SUMIF($D$12:$D1704,$D1704,AH$12:AH1704))-SUMIF($D$12:$D1703,$D1704,O$12:O1703)-SUMIF($D$12:$D$2012,$D1704,N$12:N$2012),AH1704),2))),"")</f>
        <v/>
      </c>
      <c r="P1704" s="250" t="str">
        <f>IF(J1704&lt;&gt;"",1000 - SUMIF($D$12:$D1703,$D1704,P$12:P1703),"")</f>
        <v/>
      </c>
      <c r="Q1704" s="106"/>
      <c r="R1704" s="247"/>
      <c r="S1704" s="247"/>
      <c r="T1704" s="247"/>
      <c r="U1704" s="248" t="str">
        <f>IF(AND(R1704&lt;&gt;"",S1704&lt;&gt;"",Q1704&lt;&gt;""),ROUND(MIN(IF(OR(Q1704="OZZ",Q1704="ZZ"),5000,17300),TRUNC(0.75*(SUMIF($D$12:$D1704,$D1704,R$12:R1704)+SUMIF($D$12:$D1704,$D1704,S$12:S1704)),2)) - SUMIF($D$12:$D1703,$D1704,U$12:U1703),2),"")</f>
        <v/>
      </c>
      <c r="V1704" s="248" t="str">
        <f>IF(AND(R1704&lt;&gt;"",S1704&lt;&gt;"",T1704&lt;&gt;"",Q1704&lt;&gt;"",AL1704&lt;&gt;""),IF(OR(Q1704="OZZ",Q1704="ZZ"),ROUND(0-SUMIF($D$12:$D1703,$D1704,V$12:V1703),2),IF(T1704=0,0,ROUND(MIN(MIN(17300,TRUNC(0.75*(SUMIF($D$12:$D$2012,$D1704,R$12:R$2012)+SUMIF($D$12:$D$2012,$D1704,S$12:S$2012)),2)+SUMIF($D$12:$D1704,$D1704,AL$12:AL1704))-SUMIF($D$12:$D1703,$D1704,V$12:V1703)-SUMIF($D$12:$D$2012,$D1704,U$12:U$2012),AL1704),2))),"")</f>
        <v/>
      </c>
      <c r="W1704" s="250" t="str">
        <f>IF(Q1704&lt;&gt;"",1000 - SUMIF($D$12:$D1703,$D1704,W$12:W1703),"")</f>
        <v/>
      </c>
      <c r="X1704" s="106"/>
      <c r="Y1704" s="247"/>
      <c r="Z1704" s="247"/>
      <c r="AA1704" s="247"/>
      <c r="AB1704" s="248" t="str">
        <f>IF(AND(Y1704&lt;&gt;"",Z1704&lt;&gt;"",X1704&lt;&gt;""),ROUND(MIN(IF(OR(X1704="OZZ",X1704="ZZ"),5000,17300),TRUNC(0.75*(SUMIF($D$12:$D1704,$D1704,Y$12:Y1704)+SUMIF($D$12:$D1704,$D1704,Z$12:Z1704)),2)) - SUMIF($D$12:$D1703,$D1704,AB$12:AB1703),2),"")</f>
        <v/>
      </c>
      <c r="AC1704" s="251" t="str">
        <f>IF(AND(Y1704&lt;&gt;"",Z1704&lt;&gt;"",AA1704&lt;&gt;"",X1704&lt;&gt;"",AP1704&lt;&gt;""),IF(OR(X1704="OZZ",X1704="ZZ"),ROUND(0-SUMIF($D$12:$D1703,$D1704,AC$12:AC1703),2),IF(AA1704=0,0,ROUND(MIN(MIN(17300,TRUNC(0.75*(SUMIF($D$12:$D$2012,$D1704,Y$12:Y$2012)+SUMIF($D$12:$D$2012,$D1704,Z$12:Z$2012)),2)+SUMIF($D$12:$D1704,$D1704,AP$12:AP1704))-SUMIF($D$12:$D1703,$D1704,AC$12:AC1703)-SUMIF($D$12:$D$2012,$D1704,AB$12:AB$2012),AP1704),2))),"")</f>
        <v/>
      </c>
      <c r="AD1704" s="250" t="str">
        <f>IF(X1704&lt;&gt;"",1000 - SUMIF($D$12:$D1703,$D1704,AD$12:AD1703),"")</f>
        <v/>
      </c>
      <c r="AE1704" s="252"/>
      <c r="AF1704" s="253"/>
      <c r="AG1704" s="254"/>
      <c r="AH1704" s="255" t="str">
        <f t="shared" si="548"/>
        <v/>
      </c>
      <c r="AI1704" s="256"/>
      <c r="AJ1704" s="253"/>
      <c r="AK1704" s="254"/>
      <c r="AL1704" s="255" t="str">
        <f t="shared" si="549"/>
        <v/>
      </c>
      <c r="AM1704" s="256"/>
      <c r="AN1704" s="253"/>
      <c r="AO1704" s="254"/>
      <c r="AP1704" s="255" t="str">
        <f t="shared" si="550"/>
        <v/>
      </c>
      <c r="AQ1704" s="68"/>
      <c r="AR1704" s="68"/>
      <c r="AS1704" s="115"/>
      <c r="AT1704" s="68"/>
      <c r="AU1704" s="113" t="str">
        <f>IF(D1704&lt;&gt; "", IF(COUNTIF($D$12:$D1704,$D1704)&gt;1,0,IF(SUM(N1704,U1704,AB1704)&gt;0,IF(AND(X1704="",OR(Q1704&lt;&gt;"",J1704&lt;&gt;"")),IF(Q1704&lt;&gt;"",Q1704,IF(J1704&lt;&gt;"",J1704,0)),IF(AND(Q1704&lt;&gt;"",J1704&lt;&gt;"",Q1704=J1704),Q1704,X1704)),0)),"")</f>
        <v/>
      </c>
      <c r="AV1704" s="113" t="str">
        <f>IF(D1704&lt;&gt;"",IF(COUNTIF($D$12:$D1704,$D1704)&gt;1,0,IF(SUM(O1704,V1704,AC1704)&gt;0,IF(AND(X1704="",OR(Q1704&lt;&gt;"",J1704&lt;&gt;"")),IF(Q1704&lt;&gt;"",Q1704,IF(J1704&lt;&gt;"",J1704,0)),IF(AND(Q1704&lt;&gt;"",J1704&lt;&gt;"",Q1704=J1704),Q1704,X1704)),0)),"")</f>
        <v/>
      </c>
      <c r="AW1704" s="113" t="str">
        <f>IF(D1704&lt;&gt;"",IF(COUNTIF($D$12:$D1704,$D1704)&gt;1,0,IF(SUM(P1704,W1704,AD1704)&gt;0,IF(AND(X1704="",OR(Q1704&lt;&gt;"",J1704&lt;&gt;"")),IF(Q1704&lt;&gt;"",Q1704,IF(J1704&lt;&gt;"",J1704,0)),IF(AND(Q1704&lt;&gt;"",J1704&lt;&gt;"",Q1704=J1704),Q1704,X1704)),0)),"")</f>
        <v/>
      </c>
      <c r="AX1704" s="68" t="str">
        <f t="shared" si="551"/>
        <v/>
      </c>
      <c r="AY1704" s="68" t="str">
        <f t="shared" si="552"/>
        <v/>
      </c>
      <c r="AZ1704" s="68" t="str">
        <f t="shared" si="553"/>
        <v/>
      </c>
      <c r="BA1704" s="68" t="str">
        <f t="shared" si="554"/>
        <v/>
      </c>
      <c r="BB1704" s="68" t="str">
        <f t="shared" si="555"/>
        <v/>
      </c>
      <c r="BC1704" s="68" t="str">
        <f t="shared" si="556"/>
        <v/>
      </c>
      <c r="BD1704" s="68" t="str">
        <f t="shared" si="557"/>
        <v/>
      </c>
      <c r="BE1704" s="62" t="str">
        <f t="shared" si="558"/>
        <v/>
      </c>
      <c r="BF1704" s="62" t="str">
        <f t="shared" si="559"/>
        <v/>
      </c>
      <c r="BG1704" s="62"/>
      <c r="BH1704" s="62" t="str">
        <f t="shared" si="560"/>
        <v/>
      </c>
      <c r="BI1704" s="62" t="str">
        <f t="shared" si="561"/>
        <v/>
      </c>
      <c r="BJ1704" s="114"/>
      <c r="BK1704" s="62" t="str">
        <f t="shared" si="562"/>
        <v/>
      </c>
      <c r="BL1704" s="62" t="str">
        <f t="shared" si="563"/>
        <v/>
      </c>
      <c r="BM1704" s="62" t="str">
        <f t="shared" si="564"/>
        <v/>
      </c>
      <c r="BN1704" s="62" t="str">
        <f t="shared" si="565"/>
        <v/>
      </c>
      <c r="BO1704" s="62" t="str">
        <f t="shared" si="566"/>
        <v/>
      </c>
      <c r="BP1704" s="62" t="str">
        <f t="shared" si="567"/>
        <v/>
      </c>
      <c r="BQ1704" s="96"/>
      <c r="BR1704" s="96"/>
      <c r="BS1704" s="96"/>
      <c r="BT1704" s="96"/>
      <c r="BU1704" s="96"/>
      <c r="BV1704" s="96"/>
      <c r="BW1704" s="96"/>
      <c r="BX1704" s="96"/>
      <c r="BY1704" s="96"/>
      <c r="BZ1704" s="96"/>
      <c r="CA1704" s="96"/>
      <c r="CB1704" s="96"/>
      <c r="CC1704" s="96"/>
      <c r="CD1704" s="96"/>
      <c r="CE1704" s="96"/>
      <c r="CF1704" s="96"/>
      <c r="CG1704" s="96"/>
      <c r="CH1704" s="96"/>
      <c r="CI1704" s="96"/>
      <c r="CJ1704" s="96"/>
      <c r="CK1704" s="96"/>
      <c r="CL1704" s="96"/>
      <c r="CM1704" s="96"/>
      <c r="CN1704" s="96"/>
      <c r="CO1704" s="96"/>
      <c r="CP1704" s="96"/>
      <c r="CQ1704" s="96"/>
      <c r="CR1704" s="96"/>
      <c r="CS1704" s="96"/>
    </row>
    <row r="1705" spans="1:97" ht="18.75" customHeight="1" x14ac:dyDescent="0.2">
      <c r="A1705" s="3">
        <f t="shared" si="568"/>
        <v>1693</v>
      </c>
      <c r="B1705" s="263"/>
      <c r="C1705" s="263"/>
      <c r="D1705" s="263"/>
      <c r="E1705" s="259"/>
      <c r="F1705" s="259"/>
      <c r="G1705" s="43"/>
      <c r="H1705" s="264"/>
      <c r="I1705" s="261"/>
      <c r="J1705" s="106"/>
      <c r="K1705" s="247"/>
      <c r="L1705" s="247"/>
      <c r="M1705" s="247"/>
      <c r="N1705" s="248" t="str">
        <f>IF(AND(K1705&lt;&gt;"",L1705&lt;&gt;"",J1705&lt;&gt;""),ROUND(MIN(IF(OR(J1705="OZZ",J1705="ZZ"),5000,17300),TRUNC(0.75*(SUMIF($D$12:$D1705,$D1705,K$12:K1705)+SUMIF($D$12:$D1705,$D1705,L$12:L1705)),2)) - SUMIF($D$12:$D1704,$D1705,N$12:N1704),2),"")</f>
        <v/>
      </c>
      <c r="O1705" s="249" t="str">
        <f>IF(AND(K1705&lt;&gt;"",L1705&lt;&gt;"",M1705&lt;&gt;"",J1705&lt;&gt;"",AH1705&lt;&gt;""),IF(OR(J1705="OZZ",J1705="ZZ"),ROUND(0-SUMIF($D$12:$D1704,$D1705,O$12:O1704),2),IF(M1705=0,0,ROUND(MIN(MIN(17300,TRUNC(0.75*(SUMIF($D$12:$D$2012,$D1705,K$12:K$2012)+SUMIF($D$12:$D$2012,$D1705,L$12:L$2012)),2)+SUMIF($D$12:$D1705,$D1705,AH$12:AH1705))-SUMIF($D$12:$D1704,$D1705,O$12:O1704)-SUMIF($D$12:$D$2012,$D1705,N$12:N$2012),AH1705),2))),"")</f>
        <v/>
      </c>
      <c r="P1705" s="250" t="str">
        <f>IF(J1705&lt;&gt;"",1000 - SUMIF($D$12:$D1704,$D1705,P$12:P1704),"")</f>
        <v/>
      </c>
      <c r="Q1705" s="106"/>
      <c r="R1705" s="247"/>
      <c r="S1705" s="247"/>
      <c r="T1705" s="247"/>
      <c r="U1705" s="248" t="str">
        <f>IF(AND(R1705&lt;&gt;"",S1705&lt;&gt;"",Q1705&lt;&gt;""),ROUND(MIN(IF(OR(Q1705="OZZ",Q1705="ZZ"),5000,17300),TRUNC(0.75*(SUMIF($D$12:$D1705,$D1705,R$12:R1705)+SUMIF($D$12:$D1705,$D1705,S$12:S1705)),2)) - SUMIF($D$12:$D1704,$D1705,U$12:U1704),2),"")</f>
        <v/>
      </c>
      <c r="V1705" s="248" t="str">
        <f>IF(AND(R1705&lt;&gt;"",S1705&lt;&gt;"",T1705&lt;&gt;"",Q1705&lt;&gt;"",AL1705&lt;&gt;""),IF(OR(Q1705="OZZ",Q1705="ZZ"),ROUND(0-SUMIF($D$12:$D1704,$D1705,V$12:V1704),2),IF(T1705=0,0,ROUND(MIN(MIN(17300,TRUNC(0.75*(SUMIF($D$12:$D$2012,$D1705,R$12:R$2012)+SUMIF($D$12:$D$2012,$D1705,S$12:S$2012)),2)+SUMIF($D$12:$D1705,$D1705,AL$12:AL1705))-SUMIF($D$12:$D1704,$D1705,V$12:V1704)-SUMIF($D$12:$D$2012,$D1705,U$12:U$2012),AL1705),2))),"")</f>
        <v/>
      </c>
      <c r="W1705" s="250" t="str">
        <f>IF(Q1705&lt;&gt;"",1000 - SUMIF($D$12:$D1704,$D1705,W$12:W1704),"")</f>
        <v/>
      </c>
      <c r="X1705" s="106"/>
      <c r="Y1705" s="247"/>
      <c r="Z1705" s="247"/>
      <c r="AA1705" s="247"/>
      <c r="AB1705" s="248" t="str">
        <f>IF(AND(Y1705&lt;&gt;"",Z1705&lt;&gt;"",X1705&lt;&gt;""),ROUND(MIN(IF(OR(X1705="OZZ",X1705="ZZ"),5000,17300),TRUNC(0.75*(SUMIF($D$12:$D1705,$D1705,Y$12:Y1705)+SUMIF($D$12:$D1705,$D1705,Z$12:Z1705)),2)) - SUMIF($D$12:$D1704,$D1705,AB$12:AB1704),2),"")</f>
        <v/>
      </c>
      <c r="AC1705" s="251" t="str">
        <f>IF(AND(Y1705&lt;&gt;"",Z1705&lt;&gt;"",AA1705&lt;&gt;"",X1705&lt;&gt;"",AP1705&lt;&gt;""),IF(OR(X1705="OZZ",X1705="ZZ"),ROUND(0-SUMIF($D$12:$D1704,$D1705,AC$12:AC1704),2),IF(AA1705=0,0,ROUND(MIN(MIN(17300,TRUNC(0.75*(SUMIF($D$12:$D$2012,$D1705,Y$12:Y$2012)+SUMIF($D$12:$D$2012,$D1705,Z$12:Z$2012)),2)+SUMIF($D$12:$D1705,$D1705,AP$12:AP1705))-SUMIF($D$12:$D1704,$D1705,AC$12:AC1704)-SUMIF($D$12:$D$2012,$D1705,AB$12:AB$2012),AP1705),2))),"")</f>
        <v/>
      </c>
      <c r="AD1705" s="250" t="str">
        <f>IF(X1705&lt;&gt;"",1000 - SUMIF($D$12:$D1704,$D1705,AD$12:AD1704),"")</f>
        <v/>
      </c>
      <c r="AE1705" s="252"/>
      <c r="AF1705" s="253"/>
      <c r="AG1705" s="254"/>
      <c r="AH1705" s="255" t="str">
        <f t="shared" ref="AH1705:AH1768" si="569">IF(K1705&lt;&gt;"",ROUND(AE1705,2)+ROUND(AF1705,2)+ROUND(AG1705,2),"")</f>
        <v/>
      </c>
      <c r="AI1705" s="256"/>
      <c r="AJ1705" s="253"/>
      <c r="AK1705" s="254"/>
      <c r="AL1705" s="255" t="str">
        <f t="shared" ref="AL1705:AL1768" si="570">IF(R1705&lt;&gt;"",ROUND(AI1705,2)+ROUND(AJ1705,2)+ROUND(AK1705,2),"")</f>
        <v/>
      </c>
      <c r="AM1705" s="256"/>
      <c r="AN1705" s="253"/>
      <c r="AO1705" s="254"/>
      <c r="AP1705" s="255" t="str">
        <f t="shared" si="550"/>
        <v/>
      </c>
      <c r="AQ1705" s="68"/>
      <c r="AR1705" s="68"/>
      <c r="AS1705" s="115"/>
      <c r="AT1705" s="68"/>
      <c r="AU1705" s="113" t="str">
        <f>IF(D1705&lt;&gt; "", IF(COUNTIF($D$12:$D1705,$D1705)&gt;1,0,IF(SUM(N1705,U1705,AB1705)&gt;0,IF(AND(X1705="",OR(Q1705&lt;&gt;"",J1705&lt;&gt;"")),IF(Q1705&lt;&gt;"",Q1705,IF(J1705&lt;&gt;"",J1705,0)),IF(AND(Q1705&lt;&gt;"",J1705&lt;&gt;"",Q1705=J1705),Q1705,X1705)),0)),"")</f>
        <v/>
      </c>
      <c r="AV1705" s="113" t="str">
        <f>IF(D1705&lt;&gt;"",IF(COUNTIF($D$12:$D1705,$D1705)&gt;1,0,IF(SUM(O1705,V1705,AC1705)&gt;0,IF(AND(X1705="",OR(Q1705&lt;&gt;"",J1705&lt;&gt;"")),IF(Q1705&lt;&gt;"",Q1705,IF(J1705&lt;&gt;"",J1705,0)),IF(AND(Q1705&lt;&gt;"",J1705&lt;&gt;"",Q1705=J1705),Q1705,X1705)),0)),"")</f>
        <v/>
      </c>
      <c r="AW1705" s="113" t="str">
        <f>IF(D1705&lt;&gt;"",IF(COUNTIF($D$12:$D1705,$D1705)&gt;1,0,IF(SUM(P1705,W1705,AD1705)&gt;0,IF(AND(X1705="",OR(Q1705&lt;&gt;"",J1705&lt;&gt;"")),IF(Q1705&lt;&gt;"",Q1705,IF(J1705&lt;&gt;"",J1705,0)),IF(AND(Q1705&lt;&gt;"",J1705&lt;&gt;"",Q1705=J1705),Q1705,X1705)),0)),"")</f>
        <v/>
      </c>
      <c r="AX1705" s="68" t="str">
        <f t="shared" si="551"/>
        <v/>
      </c>
      <c r="AY1705" s="68" t="str">
        <f t="shared" si="552"/>
        <v/>
      </c>
      <c r="AZ1705" s="68" t="str">
        <f t="shared" si="553"/>
        <v/>
      </c>
      <c r="BA1705" s="68" t="str">
        <f t="shared" si="554"/>
        <v/>
      </c>
      <c r="BB1705" s="68" t="str">
        <f t="shared" si="555"/>
        <v/>
      </c>
      <c r="BC1705" s="68" t="str">
        <f t="shared" si="556"/>
        <v/>
      </c>
      <c r="BD1705" s="68" t="str">
        <f t="shared" si="557"/>
        <v/>
      </c>
      <c r="BE1705" s="62" t="str">
        <f t="shared" si="558"/>
        <v/>
      </c>
      <c r="BF1705" s="62" t="str">
        <f t="shared" si="559"/>
        <v/>
      </c>
      <c r="BG1705" s="62"/>
      <c r="BH1705" s="62" t="str">
        <f t="shared" si="560"/>
        <v/>
      </c>
      <c r="BI1705" s="62" t="str">
        <f t="shared" si="561"/>
        <v/>
      </c>
      <c r="BJ1705" s="114"/>
      <c r="BK1705" s="62" t="str">
        <f t="shared" si="562"/>
        <v/>
      </c>
      <c r="BL1705" s="62" t="str">
        <f t="shared" si="563"/>
        <v/>
      </c>
      <c r="BM1705" s="62" t="str">
        <f t="shared" si="564"/>
        <v/>
      </c>
      <c r="BN1705" s="62" t="str">
        <f t="shared" si="565"/>
        <v/>
      </c>
      <c r="BO1705" s="62" t="str">
        <f t="shared" si="566"/>
        <v/>
      </c>
      <c r="BP1705" s="62" t="str">
        <f t="shared" si="567"/>
        <v/>
      </c>
      <c r="BQ1705" s="96"/>
      <c r="BR1705" s="96"/>
      <c r="BS1705" s="96"/>
      <c r="BT1705" s="96"/>
      <c r="BU1705" s="96"/>
      <c r="BV1705" s="96"/>
      <c r="BW1705" s="96"/>
      <c r="BX1705" s="96"/>
      <c r="BY1705" s="96"/>
      <c r="BZ1705" s="96"/>
      <c r="CA1705" s="96"/>
      <c r="CB1705" s="96"/>
      <c r="CC1705" s="96"/>
      <c r="CD1705" s="96"/>
      <c r="CE1705" s="96"/>
      <c r="CF1705" s="96"/>
      <c r="CG1705" s="96"/>
      <c r="CH1705" s="96"/>
      <c r="CI1705" s="96"/>
      <c r="CJ1705" s="96"/>
      <c r="CK1705" s="96"/>
      <c r="CL1705" s="96"/>
      <c r="CM1705" s="96"/>
      <c r="CN1705" s="96"/>
      <c r="CO1705" s="96"/>
      <c r="CP1705" s="96"/>
      <c r="CQ1705" s="96"/>
      <c r="CR1705" s="96"/>
      <c r="CS1705" s="96"/>
    </row>
    <row r="1706" spans="1:97" ht="18.75" customHeight="1" x14ac:dyDescent="0.2">
      <c r="A1706" s="3">
        <f t="shared" si="568"/>
        <v>1694</v>
      </c>
      <c r="B1706" s="263"/>
      <c r="C1706" s="263"/>
      <c r="D1706" s="263"/>
      <c r="E1706" s="259"/>
      <c r="F1706" s="259"/>
      <c r="G1706" s="43"/>
      <c r="H1706" s="264"/>
      <c r="I1706" s="261"/>
      <c r="J1706" s="106"/>
      <c r="K1706" s="247"/>
      <c r="L1706" s="247"/>
      <c r="M1706" s="247"/>
      <c r="N1706" s="248" t="str">
        <f>IF(AND(K1706&lt;&gt;"",L1706&lt;&gt;"",J1706&lt;&gt;""),ROUND(MIN(IF(OR(J1706="OZZ",J1706="ZZ"),5000,17300),TRUNC(0.75*(SUMIF($D$12:$D1706,$D1706,K$12:K1706)+SUMIF($D$12:$D1706,$D1706,L$12:L1706)),2)) - SUMIF($D$12:$D1705,$D1706,N$12:N1705),2),"")</f>
        <v/>
      </c>
      <c r="O1706" s="249" t="str">
        <f>IF(AND(K1706&lt;&gt;"",L1706&lt;&gt;"",M1706&lt;&gt;"",J1706&lt;&gt;"",AH1706&lt;&gt;""),IF(OR(J1706="OZZ",J1706="ZZ"),ROUND(0-SUMIF($D$12:$D1705,$D1706,O$12:O1705),2),IF(M1706=0,0,ROUND(MIN(MIN(17300,TRUNC(0.75*(SUMIF($D$12:$D$2012,$D1706,K$12:K$2012)+SUMIF($D$12:$D$2012,$D1706,L$12:L$2012)),2)+SUMIF($D$12:$D1706,$D1706,AH$12:AH1706))-SUMIF($D$12:$D1705,$D1706,O$12:O1705)-SUMIF($D$12:$D$2012,$D1706,N$12:N$2012),AH1706),2))),"")</f>
        <v/>
      </c>
      <c r="P1706" s="250" t="str">
        <f>IF(J1706&lt;&gt;"",1000 - SUMIF($D$12:$D1705,$D1706,P$12:P1705),"")</f>
        <v/>
      </c>
      <c r="Q1706" s="106"/>
      <c r="R1706" s="247"/>
      <c r="S1706" s="247"/>
      <c r="T1706" s="247"/>
      <c r="U1706" s="248" t="str">
        <f>IF(AND(R1706&lt;&gt;"",S1706&lt;&gt;"",Q1706&lt;&gt;""),ROUND(MIN(IF(OR(Q1706="OZZ",Q1706="ZZ"),5000,17300),TRUNC(0.75*(SUMIF($D$12:$D1706,$D1706,R$12:R1706)+SUMIF($D$12:$D1706,$D1706,S$12:S1706)),2)) - SUMIF($D$12:$D1705,$D1706,U$12:U1705),2),"")</f>
        <v/>
      </c>
      <c r="V1706" s="248" t="str">
        <f>IF(AND(R1706&lt;&gt;"",S1706&lt;&gt;"",T1706&lt;&gt;"",Q1706&lt;&gt;"",AL1706&lt;&gt;""),IF(OR(Q1706="OZZ",Q1706="ZZ"),ROUND(0-SUMIF($D$12:$D1705,$D1706,V$12:V1705),2),IF(T1706=0,0,ROUND(MIN(MIN(17300,TRUNC(0.75*(SUMIF($D$12:$D$2012,$D1706,R$12:R$2012)+SUMIF($D$12:$D$2012,$D1706,S$12:S$2012)),2)+SUMIF($D$12:$D1706,$D1706,AL$12:AL1706))-SUMIF($D$12:$D1705,$D1706,V$12:V1705)-SUMIF($D$12:$D$2012,$D1706,U$12:U$2012),AL1706),2))),"")</f>
        <v/>
      </c>
      <c r="W1706" s="250" t="str">
        <f>IF(Q1706&lt;&gt;"",1000 - SUMIF($D$12:$D1705,$D1706,W$12:W1705),"")</f>
        <v/>
      </c>
      <c r="X1706" s="106"/>
      <c r="Y1706" s="247"/>
      <c r="Z1706" s="247"/>
      <c r="AA1706" s="247"/>
      <c r="AB1706" s="248" t="str">
        <f>IF(AND(Y1706&lt;&gt;"",Z1706&lt;&gt;"",X1706&lt;&gt;""),ROUND(MIN(IF(OR(X1706="OZZ",X1706="ZZ"),5000,17300),TRUNC(0.75*(SUMIF($D$12:$D1706,$D1706,Y$12:Y1706)+SUMIF($D$12:$D1706,$D1706,Z$12:Z1706)),2)) - SUMIF($D$12:$D1705,$D1706,AB$12:AB1705),2),"")</f>
        <v/>
      </c>
      <c r="AC1706" s="251" t="str">
        <f>IF(AND(Y1706&lt;&gt;"",Z1706&lt;&gt;"",AA1706&lt;&gt;"",X1706&lt;&gt;"",AP1706&lt;&gt;""),IF(OR(X1706="OZZ",X1706="ZZ"),ROUND(0-SUMIF($D$12:$D1705,$D1706,AC$12:AC1705),2),IF(AA1706=0,0,ROUND(MIN(MIN(17300,TRUNC(0.75*(SUMIF($D$12:$D$2012,$D1706,Y$12:Y$2012)+SUMIF($D$12:$D$2012,$D1706,Z$12:Z$2012)),2)+SUMIF($D$12:$D1706,$D1706,AP$12:AP1706))-SUMIF($D$12:$D1705,$D1706,AC$12:AC1705)-SUMIF($D$12:$D$2012,$D1706,AB$12:AB$2012),AP1706),2))),"")</f>
        <v/>
      </c>
      <c r="AD1706" s="250" t="str">
        <f>IF(X1706&lt;&gt;"",1000 - SUMIF($D$12:$D1705,$D1706,AD$12:AD1705),"")</f>
        <v/>
      </c>
      <c r="AE1706" s="252"/>
      <c r="AF1706" s="253"/>
      <c r="AG1706" s="254"/>
      <c r="AH1706" s="255" t="str">
        <f t="shared" si="569"/>
        <v/>
      </c>
      <c r="AI1706" s="256"/>
      <c r="AJ1706" s="253"/>
      <c r="AK1706" s="254"/>
      <c r="AL1706" s="255" t="str">
        <f t="shared" si="570"/>
        <v/>
      </c>
      <c r="AM1706" s="256"/>
      <c r="AN1706" s="253"/>
      <c r="AO1706" s="254"/>
      <c r="AP1706" s="255" t="str">
        <f t="shared" si="550"/>
        <v/>
      </c>
      <c r="AQ1706" s="68"/>
      <c r="AR1706" s="68"/>
      <c r="AS1706" s="115"/>
      <c r="AT1706" s="68"/>
      <c r="AU1706" s="113" t="str">
        <f>IF(D1706&lt;&gt; "", IF(COUNTIF($D$12:$D1706,$D1706)&gt;1,0,IF(SUM(N1706,U1706,AB1706)&gt;0,IF(AND(X1706="",OR(Q1706&lt;&gt;"",J1706&lt;&gt;"")),IF(Q1706&lt;&gt;"",Q1706,IF(J1706&lt;&gt;"",J1706,0)),IF(AND(Q1706&lt;&gt;"",J1706&lt;&gt;"",Q1706=J1706),Q1706,X1706)),0)),"")</f>
        <v/>
      </c>
      <c r="AV1706" s="113" t="str">
        <f>IF(D1706&lt;&gt;"",IF(COUNTIF($D$12:$D1706,$D1706)&gt;1,0,IF(SUM(O1706,V1706,AC1706)&gt;0,IF(AND(X1706="",OR(Q1706&lt;&gt;"",J1706&lt;&gt;"")),IF(Q1706&lt;&gt;"",Q1706,IF(J1706&lt;&gt;"",J1706,0)),IF(AND(Q1706&lt;&gt;"",J1706&lt;&gt;"",Q1706=J1706),Q1706,X1706)),0)),"")</f>
        <v/>
      </c>
      <c r="AW1706" s="113" t="str">
        <f>IF(D1706&lt;&gt;"",IF(COUNTIF($D$12:$D1706,$D1706)&gt;1,0,IF(SUM(P1706,W1706,AD1706)&gt;0,IF(AND(X1706="",OR(Q1706&lt;&gt;"",J1706&lt;&gt;"")),IF(Q1706&lt;&gt;"",Q1706,IF(J1706&lt;&gt;"",J1706,0)),IF(AND(Q1706&lt;&gt;"",J1706&lt;&gt;"",Q1706=J1706),Q1706,X1706)),0)),"")</f>
        <v/>
      </c>
      <c r="AX1706" s="68" t="str">
        <f t="shared" si="551"/>
        <v/>
      </c>
      <c r="AY1706" s="68" t="str">
        <f t="shared" si="552"/>
        <v/>
      </c>
      <c r="AZ1706" s="68" t="str">
        <f t="shared" si="553"/>
        <v/>
      </c>
      <c r="BA1706" s="68" t="str">
        <f t="shared" si="554"/>
        <v/>
      </c>
      <c r="BB1706" s="68" t="str">
        <f t="shared" si="555"/>
        <v/>
      </c>
      <c r="BC1706" s="68" t="str">
        <f t="shared" si="556"/>
        <v/>
      </c>
      <c r="BD1706" s="68" t="str">
        <f t="shared" si="557"/>
        <v/>
      </c>
      <c r="BE1706" s="62" t="str">
        <f t="shared" si="558"/>
        <v/>
      </c>
      <c r="BF1706" s="62" t="str">
        <f t="shared" si="559"/>
        <v/>
      </c>
      <c r="BG1706" s="62"/>
      <c r="BH1706" s="62" t="str">
        <f t="shared" si="560"/>
        <v/>
      </c>
      <c r="BI1706" s="62" t="str">
        <f t="shared" si="561"/>
        <v/>
      </c>
      <c r="BJ1706" s="114"/>
      <c r="BK1706" s="62" t="str">
        <f t="shared" si="562"/>
        <v/>
      </c>
      <c r="BL1706" s="62" t="str">
        <f t="shared" si="563"/>
        <v/>
      </c>
      <c r="BM1706" s="62" t="str">
        <f t="shared" si="564"/>
        <v/>
      </c>
      <c r="BN1706" s="62" t="str">
        <f t="shared" si="565"/>
        <v/>
      </c>
      <c r="BO1706" s="62" t="str">
        <f t="shared" si="566"/>
        <v/>
      </c>
      <c r="BP1706" s="62" t="str">
        <f t="shared" si="567"/>
        <v/>
      </c>
      <c r="BQ1706" s="96"/>
      <c r="BR1706" s="96"/>
      <c r="BS1706" s="96"/>
      <c r="BT1706" s="96"/>
      <c r="BU1706" s="96"/>
      <c r="BV1706" s="96"/>
      <c r="BW1706" s="96"/>
      <c r="BX1706" s="96"/>
      <c r="BY1706" s="96"/>
      <c r="BZ1706" s="96"/>
      <c r="CA1706" s="96"/>
      <c r="CB1706" s="96"/>
      <c r="CC1706" s="96"/>
      <c r="CD1706" s="96"/>
      <c r="CE1706" s="96"/>
      <c r="CF1706" s="96"/>
      <c r="CG1706" s="96"/>
      <c r="CH1706" s="96"/>
      <c r="CI1706" s="96"/>
      <c r="CJ1706" s="96"/>
      <c r="CK1706" s="96"/>
      <c r="CL1706" s="96"/>
      <c r="CM1706" s="96"/>
      <c r="CN1706" s="96"/>
      <c r="CO1706" s="96"/>
      <c r="CP1706" s="96"/>
      <c r="CQ1706" s="96"/>
      <c r="CR1706" s="96"/>
      <c r="CS1706" s="96"/>
    </row>
    <row r="1707" spans="1:97" ht="18.75" customHeight="1" x14ac:dyDescent="0.2">
      <c r="A1707" s="3">
        <f t="shared" si="568"/>
        <v>1695</v>
      </c>
      <c r="B1707" s="263"/>
      <c r="C1707" s="263"/>
      <c r="D1707" s="263"/>
      <c r="E1707" s="259"/>
      <c r="F1707" s="259"/>
      <c r="G1707" s="43"/>
      <c r="H1707" s="264"/>
      <c r="I1707" s="261"/>
      <c r="J1707" s="106"/>
      <c r="K1707" s="247"/>
      <c r="L1707" s="247"/>
      <c r="M1707" s="247"/>
      <c r="N1707" s="248" t="str">
        <f>IF(AND(K1707&lt;&gt;"",L1707&lt;&gt;"",J1707&lt;&gt;""),ROUND(MIN(IF(OR(J1707="OZZ",J1707="ZZ"),5000,17300),TRUNC(0.75*(SUMIF($D$12:$D1707,$D1707,K$12:K1707)+SUMIF($D$12:$D1707,$D1707,L$12:L1707)),2)) - SUMIF($D$12:$D1706,$D1707,N$12:N1706),2),"")</f>
        <v/>
      </c>
      <c r="O1707" s="249" t="str">
        <f>IF(AND(K1707&lt;&gt;"",L1707&lt;&gt;"",M1707&lt;&gt;"",J1707&lt;&gt;"",AH1707&lt;&gt;""),IF(OR(J1707="OZZ",J1707="ZZ"),ROUND(0-SUMIF($D$12:$D1706,$D1707,O$12:O1706),2),IF(M1707=0,0,ROUND(MIN(MIN(17300,TRUNC(0.75*(SUMIF($D$12:$D$2012,$D1707,K$12:K$2012)+SUMIF($D$12:$D$2012,$D1707,L$12:L$2012)),2)+SUMIF($D$12:$D1707,$D1707,AH$12:AH1707))-SUMIF($D$12:$D1706,$D1707,O$12:O1706)-SUMIF($D$12:$D$2012,$D1707,N$12:N$2012),AH1707),2))),"")</f>
        <v/>
      </c>
      <c r="P1707" s="250" t="str">
        <f>IF(J1707&lt;&gt;"",1000 - SUMIF($D$12:$D1706,$D1707,P$12:P1706),"")</f>
        <v/>
      </c>
      <c r="Q1707" s="106"/>
      <c r="R1707" s="247"/>
      <c r="S1707" s="247"/>
      <c r="T1707" s="247"/>
      <c r="U1707" s="248" t="str">
        <f>IF(AND(R1707&lt;&gt;"",S1707&lt;&gt;"",Q1707&lt;&gt;""),ROUND(MIN(IF(OR(Q1707="OZZ",Q1707="ZZ"),5000,17300),TRUNC(0.75*(SUMIF($D$12:$D1707,$D1707,R$12:R1707)+SUMIF($D$12:$D1707,$D1707,S$12:S1707)),2)) - SUMIF($D$12:$D1706,$D1707,U$12:U1706),2),"")</f>
        <v/>
      </c>
      <c r="V1707" s="248" t="str">
        <f>IF(AND(R1707&lt;&gt;"",S1707&lt;&gt;"",T1707&lt;&gt;"",Q1707&lt;&gt;"",AL1707&lt;&gt;""),IF(OR(Q1707="OZZ",Q1707="ZZ"),ROUND(0-SUMIF($D$12:$D1706,$D1707,V$12:V1706),2),IF(T1707=0,0,ROUND(MIN(MIN(17300,TRUNC(0.75*(SUMIF($D$12:$D$2012,$D1707,R$12:R$2012)+SUMIF($D$12:$D$2012,$D1707,S$12:S$2012)),2)+SUMIF($D$12:$D1707,$D1707,AL$12:AL1707))-SUMIF($D$12:$D1706,$D1707,V$12:V1706)-SUMIF($D$12:$D$2012,$D1707,U$12:U$2012),AL1707),2))),"")</f>
        <v/>
      </c>
      <c r="W1707" s="250" t="str">
        <f>IF(Q1707&lt;&gt;"",1000 - SUMIF($D$12:$D1706,$D1707,W$12:W1706),"")</f>
        <v/>
      </c>
      <c r="X1707" s="106"/>
      <c r="Y1707" s="247"/>
      <c r="Z1707" s="247"/>
      <c r="AA1707" s="247"/>
      <c r="AB1707" s="248" t="str">
        <f>IF(AND(Y1707&lt;&gt;"",Z1707&lt;&gt;"",X1707&lt;&gt;""),ROUND(MIN(IF(OR(X1707="OZZ",X1707="ZZ"),5000,17300),TRUNC(0.75*(SUMIF($D$12:$D1707,$D1707,Y$12:Y1707)+SUMIF($D$12:$D1707,$D1707,Z$12:Z1707)),2)) - SUMIF($D$12:$D1706,$D1707,AB$12:AB1706),2),"")</f>
        <v/>
      </c>
      <c r="AC1707" s="251" t="str">
        <f>IF(AND(Y1707&lt;&gt;"",Z1707&lt;&gt;"",AA1707&lt;&gt;"",X1707&lt;&gt;"",AP1707&lt;&gt;""),IF(OR(X1707="OZZ",X1707="ZZ"),ROUND(0-SUMIF($D$12:$D1706,$D1707,AC$12:AC1706),2),IF(AA1707=0,0,ROUND(MIN(MIN(17300,TRUNC(0.75*(SUMIF($D$12:$D$2012,$D1707,Y$12:Y$2012)+SUMIF($D$12:$D$2012,$D1707,Z$12:Z$2012)),2)+SUMIF($D$12:$D1707,$D1707,AP$12:AP1707))-SUMIF($D$12:$D1706,$D1707,AC$12:AC1706)-SUMIF($D$12:$D$2012,$D1707,AB$12:AB$2012),AP1707),2))),"")</f>
        <v/>
      </c>
      <c r="AD1707" s="250" t="str">
        <f>IF(X1707&lt;&gt;"",1000 - SUMIF($D$12:$D1706,$D1707,AD$12:AD1706),"")</f>
        <v/>
      </c>
      <c r="AE1707" s="252"/>
      <c r="AF1707" s="253"/>
      <c r="AG1707" s="254"/>
      <c r="AH1707" s="255" t="str">
        <f t="shared" si="569"/>
        <v/>
      </c>
      <c r="AI1707" s="256"/>
      <c r="AJ1707" s="253"/>
      <c r="AK1707" s="254"/>
      <c r="AL1707" s="255" t="str">
        <f t="shared" si="570"/>
        <v/>
      </c>
      <c r="AM1707" s="256"/>
      <c r="AN1707" s="253"/>
      <c r="AO1707" s="254"/>
      <c r="AP1707" s="255" t="str">
        <f t="shared" si="550"/>
        <v/>
      </c>
      <c r="AQ1707" s="68"/>
      <c r="AR1707" s="68"/>
      <c r="AS1707" s="115"/>
      <c r="AT1707" s="68"/>
      <c r="AU1707" s="113" t="str">
        <f>IF(D1707&lt;&gt; "", IF(COUNTIF($D$12:$D1707,$D1707)&gt;1,0,IF(SUM(N1707,U1707,AB1707)&gt;0,IF(AND(X1707="",OR(Q1707&lt;&gt;"",J1707&lt;&gt;"")),IF(Q1707&lt;&gt;"",Q1707,IF(J1707&lt;&gt;"",J1707,0)),IF(AND(Q1707&lt;&gt;"",J1707&lt;&gt;"",Q1707=J1707),Q1707,X1707)),0)),"")</f>
        <v/>
      </c>
      <c r="AV1707" s="113" t="str">
        <f>IF(D1707&lt;&gt;"",IF(COUNTIF($D$12:$D1707,$D1707)&gt;1,0,IF(SUM(O1707,V1707,AC1707)&gt;0,IF(AND(X1707="",OR(Q1707&lt;&gt;"",J1707&lt;&gt;"")),IF(Q1707&lt;&gt;"",Q1707,IF(J1707&lt;&gt;"",J1707,0)),IF(AND(Q1707&lt;&gt;"",J1707&lt;&gt;"",Q1707=J1707),Q1707,X1707)),0)),"")</f>
        <v/>
      </c>
      <c r="AW1707" s="113" t="str">
        <f>IF(D1707&lt;&gt;"",IF(COUNTIF($D$12:$D1707,$D1707)&gt;1,0,IF(SUM(P1707,W1707,AD1707)&gt;0,IF(AND(X1707="",OR(Q1707&lt;&gt;"",J1707&lt;&gt;"")),IF(Q1707&lt;&gt;"",Q1707,IF(J1707&lt;&gt;"",J1707,0)),IF(AND(Q1707&lt;&gt;"",J1707&lt;&gt;"",Q1707=J1707),Q1707,X1707)),0)),"")</f>
        <v/>
      </c>
      <c r="AX1707" s="68" t="str">
        <f t="shared" si="551"/>
        <v/>
      </c>
      <c r="AY1707" s="68" t="str">
        <f t="shared" si="552"/>
        <v/>
      </c>
      <c r="AZ1707" s="68" t="str">
        <f t="shared" si="553"/>
        <v/>
      </c>
      <c r="BA1707" s="68" t="str">
        <f t="shared" si="554"/>
        <v/>
      </c>
      <c r="BB1707" s="68" t="str">
        <f t="shared" si="555"/>
        <v/>
      </c>
      <c r="BC1707" s="68" t="str">
        <f t="shared" si="556"/>
        <v/>
      </c>
      <c r="BD1707" s="68" t="str">
        <f t="shared" si="557"/>
        <v/>
      </c>
      <c r="BE1707" s="62" t="str">
        <f t="shared" si="558"/>
        <v/>
      </c>
      <c r="BF1707" s="62" t="str">
        <f t="shared" si="559"/>
        <v/>
      </c>
      <c r="BG1707" s="62"/>
      <c r="BH1707" s="62" t="str">
        <f t="shared" si="560"/>
        <v/>
      </c>
      <c r="BI1707" s="62" t="str">
        <f t="shared" si="561"/>
        <v/>
      </c>
      <c r="BJ1707" s="114"/>
      <c r="BK1707" s="62" t="str">
        <f t="shared" si="562"/>
        <v/>
      </c>
      <c r="BL1707" s="62" t="str">
        <f t="shared" si="563"/>
        <v/>
      </c>
      <c r="BM1707" s="62" t="str">
        <f t="shared" si="564"/>
        <v/>
      </c>
      <c r="BN1707" s="62" t="str">
        <f t="shared" si="565"/>
        <v/>
      </c>
      <c r="BO1707" s="62" t="str">
        <f t="shared" si="566"/>
        <v/>
      </c>
      <c r="BP1707" s="62" t="str">
        <f t="shared" si="567"/>
        <v/>
      </c>
      <c r="BQ1707" s="96"/>
      <c r="BR1707" s="96"/>
      <c r="BS1707" s="96"/>
      <c r="BT1707" s="96"/>
      <c r="BU1707" s="96"/>
      <c r="BV1707" s="96"/>
      <c r="BW1707" s="96"/>
      <c r="BX1707" s="96"/>
      <c r="BY1707" s="96"/>
      <c r="BZ1707" s="96"/>
      <c r="CA1707" s="96"/>
      <c r="CB1707" s="96"/>
      <c r="CC1707" s="96"/>
      <c r="CD1707" s="96"/>
      <c r="CE1707" s="96"/>
      <c r="CF1707" s="96"/>
      <c r="CG1707" s="96"/>
      <c r="CH1707" s="96"/>
      <c r="CI1707" s="96"/>
      <c r="CJ1707" s="96"/>
      <c r="CK1707" s="96"/>
      <c r="CL1707" s="96"/>
      <c r="CM1707" s="96"/>
      <c r="CN1707" s="96"/>
      <c r="CO1707" s="96"/>
      <c r="CP1707" s="96"/>
      <c r="CQ1707" s="96"/>
      <c r="CR1707" s="96"/>
      <c r="CS1707" s="96"/>
    </row>
    <row r="1708" spans="1:97" ht="18.75" customHeight="1" x14ac:dyDescent="0.2">
      <c r="A1708" s="3">
        <f t="shared" si="568"/>
        <v>1696</v>
      </c>
      <c r="B1708" s="263"/>
      <c r="C1708" s="263"/>
      <c r="D1708" s="263"/>
      <c r="E1708" s="259"/>
      <c r="F1708" s="259"/>
      <c r="G1708" s="43"/>
      <c r="H1708" s="264"/>
      <c r="I1708" s="261"/>
      <c r="J1708" s="106"/>
      <c r="K1708" s="247"/>
      <c r="L1708" s="247"/>
      <c r="M1708" s="247"/>
      <c r="N1708" s="248" t="str">
        <f>IF(AND(K1708&lt;&gt;"",L1708&lt;&gt;"",J1708&lt;&gt;""),ROUND(MIN(IF(OR(J1708="OZZ",J1708="ZZ"),5000,17300),TRUNC(0.75*(SUMIF($D$12:$D1708,$D1708,K$12:K1708)+SUMIF($D$12:$D1708,$D1708,L$12:L1708)),2)) - SUMIF($D$12:$D1707,$D1708,N$12:N1707),2),"")</f>
        <v/>
      </c>
      <c r="O1708" s="249" t="str">
        <f>IF(AND(K1708&lt;&gt;"",L1708&lt;&gt;"",M1708&lt;&gt;"",J1708&lt;&gt;"",AH1708&lt;&gt;""),IF(OR(J1708="OZZ",J1708="ZZ"),ROUND(0-SUMIF($D$12:$D1707,$D1708,O$12:O1707),2),IF(M1708=0,0,ROUND(MIN(MIN(17300,TRUNC(0.75*(SUMIF($D$12:$D$2012,$D1708,K$12:K$2012)+SUMIF($D$12:$D$2012,$D1708,L$12:L$2012)),2)+SUMIF($D$12:$D1708,$D1708,AH$12:AH1708))-SUMIF($D$12:$D1707,$D1708,O$12:O1707)-SUMIF($D$12:$D$2012,$D1708,N$12:N$2012),AH1708),2))),"")</f>
        <v/>
      </c>
      <c r="P1708" s="250" t="str">
        <f>IF(J1708&lt;&gt;"",1000 - SUMIF($D$12:$D1707,$D1708,P$12:P1707),"")</f>
        <v/>
      </c>
      <c r="Q1708" s="106"/>
      <c r="R1708" s="247"/>
      <c r="S1708" s="247"/>
      <c r="T1708" s="247"/>
      <c r="U1708" s="248" t="str">
        <f>IF(AND(R1708&lt;&gt;"",S1708&lt;&gt;"",Q1708&lt;&gt;""),ROUND(MIN(IF(OR(Q1708="OZZ",Q1708="ZZ"),5000,17300),TRUNC(0.75*(SUMIF($D$12:$D1708,$D1708,R$12:R1708)+SUMIF($D$12:$D1708,$D1708,S$12:S1708)),2)) - SUMIF($D$12:$D1707,$D1708,U$12:U1707),2),"")</f>
        <v/>
      </c>
      <c r="V1708" s="248" t="str">
        <f>IF(AND(R1708&lt;&gt;"",S1708&lt;&gt;"",T1708&lt;&gt;"",Q1708&lt;&gt;"",AL1708&lt;&gt;""),IF(OR(Q1708="OZZ",Q1708="ZZ"),ROUND(0-SUMIF($D$12:$D1707,$D1708,V$12:V1707),2),IF(T1708=0,0,ROUND(MIN(MIN(17300,TRUNC(0.75*(SUMIF($D$12:$D$2012,$D1708,R$12:R$2012)+SUMIF($D$12:$D$2012,$D1708,S$12:S$2012)),2)+SUMIF($D$12:$D1708,$D1708,AL$12:AL1708))-SUMIF($D$12:$D1707,$D1708,V$12:V1707)-SUMIF($D$12:$D$2012,$D1708,U$12:U$2012),AL1708),2))),"")</f>
        <v/>
      </c>
      <c r="W1708" s="250" t="str">
        <f>IF(Q1708&lt;&gt;"",1000 - SUMIF($D$12:$D1707,$D1708,W$12:W1707),"")</f>
        <v/>
      </c>
      <c r="X1708" s="106"/>
      <c r="Y1708" s="247"/>
      <c r="Z1708" s="247"/>
      <c r="AA1708" s="247"/>
      <c r="AB1708" s="248" t="str">
        <f>IF(AND(Y1708&lt;&gt;"",Z1708&lt;&gt;"",X1708&lt;&gt;""),ROUND(MIN(IF(OR(X1708="OZZ",X1708="ZZ"),5000,17300),TRUNC(0.75*(SUMIF($D$12:$D1708,$D1708,Y$12:Y1708)+SUMIF($D$12:$D1708,$D1708,Z$12:Z1708)),2)) - SUMIF($D$12:$D1707,$D1708,AB$12:AB1707),2),"")</f>
        <v/>
      </c>
      <c r="AC1708" s="251" t="str">
        <f>IF(AND(Y1708&lt;&gt;"",Z1708&lt;&gt;"",AA1708&lt;&gt;"",X1708&lt;&gt;"",AP1708&lt;&gt;""),IF(OR(X1708="OZZ",X1708="ZZ"),ROUND(0-SUMIF($D$12:$D1707,$D1708,AC$12:AC1707),2),IF(AA1708=0,0,ROUND(MIN(MIN(17300,TRUNC(0.75*(SUMIF($D$12:$D$2012,$D1708,Y$12:Y$2012)+SUMIF($D$12:$D$2012,$D1708,Z$12:Z$2012)),2)+SUMIF($D$12:$D1708,$D1708,AP$12:AP1708))-SUMIF($D$12:$D1707,$D1708,AC$12:AC1707)-SUMIF($D$12:$D$2012,$D1708,AB$12:AB$2012),AP1708),2))),"")</f>
        <v/>
      </c>
      <c r="AD1708" s="250" t="str">
        <f>IF(X1708&lt;&gt;"",1000 - SUMIF($D$12:$D1707,$D1708,AD$12:AD1707),"")</f>
        <v/>
      </c>
      <c r="AE1708" s="252"/>
      <c r="AF1708" s="253"/>
      <c r="AG1708" s="254"/>
      <c r="AH1708" s="255" t="str">
        <f t="shared" si="569"/>
        <v/>
      </c>
      <c r="AI1708" s="256"/>
      <c r="AJ1708" s="253"/>
      <c r="AK1708" s="254"/>
      <c r="AL1708" s="255" t="str">
        <f t="shared" si="570"/>
        <v/>
      </c>
      <c r="AM1708" s="256"/>
      <c r="AN1708" s="253"/>
      <c r="AO1708" s="254"/>
      <c r="AP1708" s="255" t="str">
        <f t="shared" si="550"/>
        <v/>
      </c>
      <c r="AQ1708" s="68"/>
      <c r="AR1708" s="68"/>
      <c r="AS1708" s="115"/>
      <c r="AT1708" s="68"/>
      <c r="AU1708" s="113" t="str">
        <f>IF(D1708&lt;&gt; "", IF(COUNTIF($D$12:$D1708,$D1708)&gt;1,0,IF(SUM(N1708,U1708,AB1708)&gt;0,IF(AND(X1708="",OR(Q1708&lt;&gt;"",J1708&lt;&gt;"")),IF(Q1708&lt;&gt;"",Q1708,IF(J1708&lt;&gt;"",J1708,0)),IF(AND(Q1708&lt;&gt;"",J1708&lt;&gt;"",Q1708=J1708),Q1708,X1708)),0)),"")</f>
        <v/>
      </c>
      <c r="AV1708" s="113" t="str">
        <f>IF(D1708&lt;&gt;"",IF(COUNTIF($D$12:$D1708,$D1708)&gt;1,0,IF(SUM(O1708,V1708,AC1708)&gt;0,IF(AND(X1708="",OR(Q1708&lt;&gt;"",J1708&lt;&gt;"")),IF(Q1708&lt;&gt;"",Q1708,IF(J1708&lt;&gt;"",J1708,0)),IF(AND(Q1708&lt;&gt;"",J1708&lt;&gt;"",Q1708=J1708),Q1708,X1708)),0)),"")</f>
        <v/>
      </c>
      <c r="AW1708" s="113" t="str">
        <f>IF(D1708&lt;&gt;"",IF(COUNTIF($D$12:$D1708,$D1708)&gt;1,0,IF(SUM(P1708,W1708,AD1708)&gt;0,IF(AND(X1708="",OR(Q1708&lt;&gt;"",J1708&lt;&gt;"")),IF(Q1708&lt;&gt;"",Q1708,IF(J1708&lt;&gt;"",J1708,0)),IF(AND(Q1708&lt;&gt;"",J1708&lt;&gt;"",Q1708=J1708),Q1708,X1708)),0)),"")</f>
        <v/>
      </c>
      <c r="AX1708" s="68" t="str">
        <f t="shared" si="551"/>
        <v/>
      </c>
      <c r="AY1708" s="68" t="str">
        <f t="shared" si="552"/>
        <v/>
      </c>
      <c r="AZ1708" s="68" t="str">
        <f t="shared" si="553"/>
        <v/>
      </c>
      <c r="BA1708" s="68" t="str">
        <f t="shared" si="554"/>
        <v/>
      </c>
      <c r="BB1708" s="68" t="str">
        <f t="shared" si="555"/>
        <v/>
      </c>
      <c r="BC1708" s="68" t="str">
        <f t="shared" si="556"/>
        <v/>
      </c>
      <c r="BD1708" s="68" t="str">
        <f t="shared" si="557"/>
        <v/>
      </c>
      <c r="BE1708" s="62" t="str">
        <f t="shared" si="558"/>
        <v/>
      </c>
      <c r="BF1708" s="62" t="str">
        <f t="shared" si="559"/>
        <v/>
      </c>
      <c r="BG1708" s="62"/>
      <c r="BH1708" s="62" t="str">
        <f t="shared" si="560"/>
        <v/>
      </c>
      <c r="BI1708" s="62" t="str">
        <f t="shared" si="561"/>
        <v/>
      </c>
      <c r="BJ1708" s="114"/>
      <c r="BK1708" s="62" t="str">
        <f t="shared" si="562"/>
        <v/>
      </c>
      <c r="BL1708" s="62" t="str">
        <f t="shared" si="563"/>
        <v/>
      </c>
      <c r="BM1708" s="62" t="str">
        <f t="shared" si="564"/>
        <v/>
      </c>
      <c r="BN1708" s="62" t="str">
        <f t="shared" si="565"/>
        <v/>
      </c>
      <c r="BO1708" s="62" t="str">
        <f t="shared" si="566"/>
        <v/>
      </c>
      <c r="BP1708" s="62" t="str">
        <f t="shared" si="567"/>
        <v/>
      </c>
      <c r="BQ1708" s="96"/>
      <c r="BR1708" s="96"/>
      <c r="BS1708" s="96"/>
      <c r="BT1708" s="96"/>
      <c r="BU1708" s="96"/>
      <c r="BV1708" s="96"/>
      <c r="BW1708" s="96"/>
      <c r="BX1708" s="96"/>
      <c r="BY1708" s="96"/>
      <c r="BZ1708" s="96"/>
      <c r="CA1708" s="96"/>
      <c r="CB1708" s="96"/>
      <c r="CC1708" s="96"/>
      <c r="CD1708" s="96"/>
      <c r="CE1708" s="96"/>
      <c r="CF1708" s="96"/>
      <c r="CG1708" s="96"/>
      <c r="CH1708" s="96"/>
      <c r="CI1708" s="96"/>
      <c r="CJ1708" s="96"/>
      <c r="CK1708" s="96"/>
      <c r="CL1708" s="96"/>
      <c r="CM1708" s="96"/>
      <c r="CN1708" s="96"/>
      <c r="CO1708" s="96"/>
      <c r="CP1708" s="96"/>
      <c r="CQ1708" s="96"/>
      <c r="CR1708" s="96"/>
      <c r="CS1708" s="96"/>
    </row>
    <row r="1709" spans="1:97" ht="18.75" customHeight="1" x14ac:dyDescent="0.2">
      <c r="A1709" s="3">
        <f t="shared" si="568"/>
        <v>1697</v>
      </c>
      <c r="B1709" s="263"/>
      <c r="C1709" s="263"/>
      <c r="D1709" s="263"/>
      <c r="E1709" s="259"/>
      <c r="F1709" s="259"/>
      <c r="G1709" s="43"/>
      <c r="H1709" s="264"/>
      <c r="I1709" s="261"/>
      <c r="J1709" s="106"/>
      <c r="K1709" s="247"/>
      <c r="L1709" s="247"/>
      <c r="M1709" s="247"/>
      <c r="N1709" s="248" t="str">
        <f>IF(AND(K1709&lt;&gt;"",L1709&lt;&gt;"",J1709&lt;&gt;""),ROUND(MIN(IF(OR(J1709="OZZ",J1709="ZZ"),5000,17300),TRUNC(0.75*(SUMIF($D$12:$D1709,$D1709,K$12:K1709)+SUMIF($D$12:$D1709,$D1709,L$12:L1709)),2)) - SUMIF($D$12:$D1708,$D1709,N$12:N1708),2),"")</f>
        <v/>
      </c>
      <c r="O1709" s="249" t="str">
        <f>IF(AND(K1709&lt;&gt;"",L1709&lt;&gt;"",M1709&lt;&gt;"",J1709&lt;&gt;"",AH1709&lt;&gt;""),IF(OR(J1709="OZZ",J1709="ZZ"),ROUND(0-SUMIF($D$12:$D1708,$D1709,O$12:O1708),2),IF(M1709=0,0,ROUND(MIN(MIN(17300,TRUNC(0.75*(SUMIF($D$12:$D$2012,$D1709,K$12:K$2012)+SUMIF($D$12:$D$2012,$D1709,L$12:L$2012)),2)+SUMIF($D$12:$D1709,$D1709,AH$12:AH1709))-SUMIF($D$12:$D1708,$D1709,O$12:O1708)-SUMIF($D$12:$D$2012,$D1709,N$12:N$2012),AH1709),2))),"")</f>
        <v/>
      </c>
      <c r="P1709" s="250" t="str">
        <f>IF(J1709&lt;&gt;"",1000 - SUMIF($D$12:$D1708,$D1709,P$12:P1708),"")</f>
        <v/>
      </c>
      <c r="Q1709" s="106"/>
      <c r="R1709" s="247"/>
      <c r="S1709" s="247"/>
      <c r="T1709" s="247"/>
      <c r="U1709" s="248" t="str">
        <f>IF(AND(R1709&lt;&gt;"",S1709&lt;&gt;"",Q1709&lt;&gt;""),ROUND(MIN(IF(OR(Q1709="OZZ",Q1709="ZZ"),5000,17300),TRUNC(0.75*(SUMIF($D$12:$D1709,$D1709,R$12:R1709)+SUMIF($D$12:$D1709,$D1709,S$12:S1709)),2)) - SUMIF($D$12:$D1708,$D1709,U$12:U1708),2),"")</f>
        <v/>
      </c>
      <c r="V1709" s="248" t="str">
        <f>IF(AND(R1709&lt;&gt;"",S1709&lt;&gt;"",T1709&lt;&gt;"",Q1709&lt;&gt;"",AL1709&lt;&gt;""),IF(OR(Q1709="OZZ",Q1709="ZZ"),ROUND(0-SUMIF($D$12:$D1708,$D1709,V$12:V1708),2),IF(T1709=0,0,ROUND(MIN(MIN(17300,TRUNC(0.75*(SUMIF($D$12:$D$2012,$D1709,R$12:R$2012)+SUMIF($D$12:$D$2012,$D1709,S$12:S$2012)),2)+SUMIF($D$12:$D1709,$D1709,AL$12:AL1709))-SUMIF($D$12:$D1708,$D1709,V$12:V1708)-SUMIF($D$12:$D$2012,$D1709,U$12:U$2012),AL1709),2))),"")</f>
        <v/>
      </c>
      <c r="W1709" s="250" t="str">
        <f>IF(Q1709&lt;&gt;"",1000 - SUMIF($D$12:$D1708,$D1709,W$12:W1708),"")</f>
        <v/>
      </c>
      <c r="X1709" s="106"/>
      <c r="Y1709" s="247"/>
      <c r="Z1709" s="247"/>
      <c r="AA1709" s="247"/>
      <c r="AB1709" s="248" t="str">
        <f>IF(AND(Y1709&lt;&gt;"",Z1709&lt;&gt;"",X1709&lt;&gt;""),ROUND(MIN(IF(OR(X1709="OZZ",X1709="ZZ"),5000,17300),TRUNC(0.75*(SUMIF($D$12:$D1709,$D1709,Y$12:Y1709)+SUMIF($D$12:$D1709,$D1709,Z$12:Z1709)),2)) - SUMIF($D$12:$D1708,$D1709,AB$12:AB1708),2),"")</f>
        <v/>
      </c>
      <c r="AC1709" s="251" t="str">
        <f>IF(AND(Y1709&lt;&gt;"",Z1709&lt;&gt;"",AA1709&lt;&gt;"",X1709&lt;&gt;"",AP1709&lt;&gt;""),IF(OR(X1709="OZZ",X1709="ZZ"),ROUND(0-SUMIF($D$12:$D1708,$D1709,AC$12:AC1708),2),IF(AA1709=0,0,ROUND(MIN(MIN(17300,TRUNC(0.75*(SUMIF($D$12:$D$2012,$D1709,Y$12:Y$2012)+SUMIF($D$12:$D$2012,$D1709,Z$12:Z$2012)),2)+SUMIF($D$12:$D1709,$D1709,AP$12:AP1709))-SUMIF($D$12:$D1708,$D1709,AC$12:AC1708)-SUMIF($D$12:$D$2012,$D1709,AB$12:AB$2012),AP1709),2))),"")</f>
        <v/>
      </c>
      <c r="AD1709" s="250" t="str">
        <f>IF(X1709&lt;&gt;"",1000 - SUMIF($D$12:$D1708,$D1709,AD$12:AD1708),"")</f>
        <v/>
      </c>
      <c r="AE1709" s="252"/>
      <c r="AF1709" s="253"/>
      <c r="AG1709" s="254"/>
      <c r="AH1709" s="255" t="str">
        <f t="shared" si="569"/>
        <v/>
      </c>
      <c r="AI1709" s="256"/>
      <c r="AJ1709" s="253"/>
      <c r="AK1709" s="254"/>
      <c r="AL1709" s="255" t="str">
        <f t="shared" si="570"/>
        <v/>
      </c>
      <c r="AM1709" s="256"/>
      <c r="AN1709" s="253"/>
      <c r="AO1709" s="254"/>
      <c r="AP1709" s="255" t="str">
        <f t="shared" si="550"/>
        <v/>
      </c>
      <c r="AQ1709" s="68"/>
      <c r="AR1709" s="68"/>
      <c r="AS1709" s="115"/>
      <c r="AT1709" s="68"/>
      <c r="AU1709" s="113" t="str">
        <f>IF(D1709&lt;&gt; "", IF(COUNTIF($D$12:$D1709,$D1709)&gt;1,0,IF(SUM(N1709,U1709,AB1709)&gt;0,IF(AND(X1709="",OR(Q1709&lt;&gt;"",J1709&lt;&gt;"")),IF(Q1709&lt;&gt;"",Q1709,IF(J1709&lt;&gt;"",J1709,0)),IF(AND(Q1709&lt;&gt;"",J1709&lt;&gt;"",Q1709=J1709),Q1709,X1709)),0)),"")</f>
        <v/>
      </c>
      <c r="AV1709" s="113" t="str">
        <f>IF(D1709&lt;&gt;"",IF(COUNTIF($D$12:$D1709,$D1709)&gt;1,0,IF(SUM(O1709,V1709,AC1709)&gt;0,IF(AND(X1709="",OR(Q1709&lt;&gt;"",J1709&lt;&gt;"")),IF(Q1709&lt;&gt;"",Q1709,IF(J1709&lt;&gt;"",J1709,0)),IF(AND(Q1709&lt;&gt;"",J1709&lt;&gt;"",Q1709=J1709),Q1709,X1709)),0)),"")</f>
        <v/>
      </c>
      <c r="AW1709" s="113" t="str">
        <f>IF(D1709&lt;&gt;"",IF(COUNTIF($D$12:$D1709,$D1709)&gt;1,0,IF(SUM(P1709,W1709,AD1709)&gt;0,IF(AND(X1709="",OR(Q1709&lt;&gt;"",J1709&lt;&gt;"")),IF(Q1709&lt;&gt;"",Q1709,IF(J1709&lt;&gt;"",J1709,0)),IF(AND(Q1709&lt;&gt;"",J1709&lt;&gt;"",Q1709=J1709),Q1709,X1709)),0)),"")</f>
        <v/>
      </c>
      <c r="AX1709" s="68" t="str">
        <f t="shared" si="551"/>
        <v/>
      </c>
      <c r="AY1709" s="68" t="str">
        <f t="shared" si="552"/>
        <v/>
      </c>
      <c r="AZ1709" s="68" t="str">
        <f t="shared" si="553"/>
        <v/>
      </c>
      <c r="BA1709" s="68" t="str">
        <f t="shared" si="554"/>
        <v/>
      </c>
      <c r="BB1709" s="68" t="str">
        <f t="shared" si="555"/>
        <v/>
      </c>
      <c r="BC1709" s="68" t="str">
        <f t="shared" si="556"/>
        <v/>
      </c>
      <c r="BD1709" s="68" t="str">
        <f t="shared" si="557"/>
        <v/>
      </c>
      <c r="BE1709" s="62" t="str">
        <f t="shared" si="558"/>
        <v/>
      </c>
      <c r="BF1709" s="62" t="str">
        <f t="shared" si="559"/>
        <v/>
      </c>
      <c r="BG1709" s="62"/>
      <c r="BH1709" s="62" t="str">
        <f t="shared" si="560"/>
        <v/>
      </c>
      <c r="BI1709" s="62" t="str">
        <f t="shared" si="561"/>
        <v/>
      </c>
      <c r="BJ1709" s="114"/>
      <c r="BK1709" s="62" t="str">
        <f t="shared" si="562"/>
        <v/>
      </c>
      <c r="BL1709" s="62" t="str">
        <f t="shared" si="563"/>
        <v/>
      </c>
      <c r="BM1709" s="62" t="str">
        <f t="shared" si="564"/>
        <v/>
      </c>
      <c r="BN1709" s="62" t="str">
        <f t="shared" si="565"/>
        <v/>
      </c>
      <c r="BO1709" s="62" t="str">
        <f t="shared" si="566"/>
        <v/>
      </c>
      <c r="BP1709" s="62" t="str">
        <f t="shared" si="567"/>
        <v/>
      </c>
      <c r="BQ1709" s="96"/>
      <c r="BR1709" s="96"/>
      <c r="BS1709" s="96"/>
      <c r="BT1709" s="96"/>
      <c r="BU1709" s="96"/>
      <c r="BV1709" s="96"/>
      <c r="BW1709" s="96"/>
      <c r="BX1709" s="96"/>
      <c r="BY1709" s="96"/>
      <c r="BZ1709" s="96"/>
      <c r="CA1709" s="96"/>
      <c r="CB1709" s="96"/>
      <c r="CC1709" s="96"/>
      <c r="CD1709" s="96"/>
      <c r="CE1709" s="96"/>
      <c r="CF1709" s="96"/>
      <c r="CG1709" s="96"/>
      <c r="CH1709" s="96"/>
      <c r="CI1709" s="96"/>
      <c r="CJ1709" s="96"/>
      <c r="CK1709" s="96"/>
      <c r="CL1709" s="96"/>
      <c r="CM1709" s="96"/>
      <c r="CN1709" s="96"/>
      <c r="CO1709" s="96"/>
      <c r="CP1709" s="96"/>
      <c r="CQ1709" s="96"/>
      <c r="CR1709" s="96"/>
      <c r="CS1709" s="96"/>
    </row>
    <row r="1710" spans="1:97" ht="18.75" customHeight="1" x14ac:dyDescent="0.2">
      <c r="A1710" s="3">
        <f t="shared" si="568"/>
        <v>1698</v>
      </c>
      <c r="B1710" s="263"/>
      <c r="C1710" s="263"/>
      <c r="D1710" s="263"/>
      <c r="E1710" s="259"/>
      <c r="F1710" s="259"/>
      <c r="G1710" s="43"/>
      <c r="H1710" s="264"/>
      <c r="I1710" s="261"/>
      <c r="J1710" s="106"/>
      <c r="K1710" s="247"/>
      <c r="L1710" s="247"/>
      <c r="M1710" s="247"/>
      <c r="N1710" s="248" t="str">
        <f>IF(AND(K1710&lt;&gt;"",L1710&lt;&gt;"",J1710&lt;&gt;""),ROUND(MIN(IF(OR(J1710="OZZ",J1710="ZZ"),5000,17300),TRUNC(0.75*(SUMIF($D$12:$D1710,$D1710,K$12:K1710)+SUMIF($D$12:$D1710,$D1710,L$12:L1710)),2)) - SUMIF($D$12:$D1709,$D1710,N$12:N1709),2),"")</f>
        <v/>
      </c>
      <c r="O1710" s="249" t="str">
        <f>IF(AND(K1710&lt;&gt;"",L1710&lt;&gt;"",M1710&lt;&gt;"",J1710&lt;&gt;"",AH1710&lt;&gt;""),IF(OR(J1710="OZZ",J1710="ZZ"),ROUND(0-SUMIF($D$12:$D1709,$D1710,O$12:O1709),2),IF(M1710=0,0,ROUND(MIN(MIN(17300,TRUNC(0.75*(SUMIF($D$12:$D$2012,$D1710,K$12:K$2012)+SUMIF($D$12:$D$2012,$D1710,L$12:L$2012)),2)+SUMIF($D$12:$D1710,$D1710,AH$12:AH1710))-SUMIF($D$12:$D1709,$D1710,O$12:O1709)-SUMIF($D$12:$D$2012,$D1710,N$12:N$2012),AH1710),2))),"")</f>
        <v/>
      </c>
      <c r="P1710" s="250" t="str">
        <f>IF(J1710&lt;&gt;"",1000 - SUMIF($D$12:$D1709,$D1710,P$12:P1709),"")</f>
        <v/>
      </c>
      <c r="Q1710" s="106"/>
      <c r="R1710" s="247"/>
      <c r="S1710" s="247"/>
      <c r="T1710" s="247"/>
      <c r="U1710" s="248" t="str">
        <f>IF(AND(R1710&lt;&gt;"",S1710&lt;&gt;"",Q1710&lt;&gt;""),ROUND(MIN(IF(OR(Q1710="OZZ",Q1710="ZZ"),5000,17300),TRUNC(0.75*(SUMIF($D$12:$D1710,$D1710,R$12:R1710)+SUMIF($D$12:$D1710,$D1710,S$12:S1710)),2)) - SUMIF($D$12:$D1709,$D1710,U$12:U1709),2),"")</f>
        <v/>
      </c>
      <c r="V1710" s="248" t="str">
        <f>IF(AND(R1710&lt;&gt;"",S1710&lt;&gt;"",T1710&lt;&gt;"",Q1710&lt;&gt;"",AL1710&lt;&gt;""),IF(OR(Q1710="OZZ",Q1710="ZZ"),ROUND(0-SUMIF($D$12:$D1709,$D1710,V$12:V1709),2),IF(T1710=0,0,ROUND(MIN(MIN(17300,TRUNC(0.75*(SUMIF($D$12:$D$2012,$D1710,R$12:R$2012)+SUMIF($D$12:$D$2012,$D1710,S$12:S$2012)),2)+SUMIF($D$12:$D1710,$D1710,AL$12:AL1710))-SUMIF($D$12:$D1709,$D1710,V$12:V1709)-SUMIF($D$12:$D$2012,$D1710,U$12:U$2012),AL1710),2))),"")</f>
        <v/>
      </c>
      <c r="W1710" s="250" t="str">
        <f>IF(Q1710&lt;&gt;"",1000 - SUMIF($D$12:$D1709,$D1710,W$12:W1709),"")</f>
        <v/>
      </c>
      <c r="X1710" s="106"/>
      <c r="Y1710" s="247"/>
      <c r="Z1710" s="247"/>
      <c r="AA1710" s="247"/>
      <c r="AB1710" s="248" t="str">
        <f>IF(AND(Y1710&lt;&gt;"",Z1710&lt;&gt;"",X1710&lt;&gt;""),ROUND(MIN(IF(OR(X1710="OZZ",X1710="ZZ"),5000,17300),TRUNC(0.75*(SUMIF($D$12:$D1710,$D1710,Y$12:Y1710)+SUMIF($D$12:$D1710,$D1710,Z$12:Z1710)),2)) - SUMIF($D$12:$D1709,$D1710,AB$12:AB1709),2),"")</f>
        <v/>
      </c>
      <c r="AC1710" s="251" t="str">
        <f>IF(AND(Y1710&lt;&gt;"",Z1710&lt;&gt;"",AA1710&lt;&gt;"",X1710&lt;&gt;"",AP1710&lt;&gt;""),IF(OR(X1710="OZZ",X1710="ZZ"),ROUND(0-SUMIF($D$12:$D1709,$D1710,AC$12:AC1709),2),IF(AA1710=0,0,ROUND(MIN(MIN(17300,TRUNC(0.75*(SUMIF($D$12:$D$2012,$D1710,Y$12:Y$2012)+SUMIF($D$12:$D$2012,$D1710,Z$12:Z$2012)),2)+SUMIF($D$12:$D1710,$D1710,AP$12:AP1710))-SUMIF($D$12:$D1709,$D1710,AC$12:AC1709)-SUMIF($D$12:$D$2012,$D1710,AB$12:AB$2012),AP1710),2))),"")</f>
        <v/>
      </c>
      <c r="AD1710" s="250" t="str">
        <f>IF(X1710&lt;&gt;"",1000 - SUMIF($D$12:$D1709,$D1710,AD$12:AD1709),"")</f>
        <v/>
      </c>
      <c r="AE1710" s="252"/>
      <c r="AF1710" s="253"/>
      <c r="AG1710" s="254"/>
      <c r="AH1710" s="255" t="str">
        <f t="shared" si="569"/>
        <v/>
      </c>
      <c r="AI1710" s="256"/>
      <c r="AJ1710" s="253"/>
      <c r="AK1710" s="254"/>
      <c r="AL1710" s="255" t="str">
        <f t="shared" si="570"/>
        <v/>
      </c>
      <c r="AM1710" s="256"/>
      <c r="AN1710" s="253"/>
      <c r="AO1710" s="254"/>
      <c r="AP1710" s="255" t="str">
        <f t="shared" si="550"/>
        <v/>
      </c>
      <c r="AQ1710" s="68"/>
      <c r="AR1710" s="68"/>
      <c r="AS1710" s="115"/>
      <c r="AT1710" s="68"/>
      <c r="AU1710" s="113" t="str">
        <f>IF(D1710&lt;&gt; "", IF(COUNTIF($D$12:$D1710,$D1710)&gt;1,0,IF(SUM(N1710,U1710,AB1710)&gt;0,IF(AND(X1710="",OR(Q1710&lt;&gt;"",J1710&lt;&gt;"")),IF(Q1710&lt;&gt;"",Q1710,IF(J1710&lt;&gt;"",J1710,0)),IF(AND(Q1710&lt;&gt;"",J1710&lt;&gt;"",Q1710=J1710),Q1710,X1710)),0)),"")</f>
        <v/>
      </c>
      <c r="AV1710" s="113" t="str">
        <f>IF(D1710&lt;&gt;"",IF(COUNTIF($D$12:$D1710,$D1710)&gt;1,0,IF(SUM(O1710,V1710,AC1710)&gt;0,IF(AND(X1710="",OR(Q1710&lt;&gt;"",J1710&lt;&gt;"")),IF(Q1710&lt;&gt;"",Q1710,IF(J1710&lt;&gt;"",J1710,0)),IF(AND(Q1710&lt;&gt;"",J1710&lt;&gt;"",Q1710=J1710),Q1710,X1710)),0)),"")</f>
        <v/>
      </c>
      <c r="AW1710" s="113" t="str">
        <f>IF(D1710&lt;&gt;"",IF(COUNTIF($D$12:$D1710,$D1710)&gt;1,0,IF(SUM(P1710,W1710,AD1710)&gt;0,IF(AND(X1710="",OR(Q1710&lt;&gt;"",J1710&lt;&gt;"")),IF(Q1710&lt;&gt;"",Q1710,IF(J1710&lt;&gt;"",J1710,0)),IF(AND(Q1710&lt;&gt;"",J1710&lt;&gt;"",Q1710=J1710),Q1710,X1710)),0)),"")</f>
        <v/>
      </c>
      <c r="AX1710" s="68" t="str">
        <f t="shared" si="551"/>
        <v/>
      </c>
      <c r="AY1710" s="68" t="str">
        <f t="shared" si="552"/>
        <v/>
      </c>
      <c r="AZ1710" s="68" t="str">
        <f t="shared" si="553"/>
        <v/>
      </c>
      <c r="BA1710" s="68" t="str">
        <f t="shared" si="554"/>
        <v/>
      </c>
      <c r="BB1710" s="68" t="str">
        <f t="shared" si="555"/>
        <v/>
      </c>
      <c r="BC1710" s="68" t="str">
        <f t="shared" si="556"/>
        <v/>
      </c>
      <c r="BD1710" s="68" t="str">
        <f t="shared" si="557"/>
        <v/>
      </c>
      <c r="BE1710" s="62" t="str">
        <f t="shared" si="558"/>
        <v/>
      </c>
      <c r="BF1710" s="62" t="str">
        <f t="shared" si="559"/>
        <v/>
      </c>
      <c r="BG1710" s="62"/>
      <c r="BH1710" s="62" t="str">
        <f t="shared" si="560"/>
        <v/>
      </c>
      <c r="BI1710" s="62" t="str">
        <f t="shared" si="561"/>
        <v/>
      </c>
      <c r="BJ1710" s="114"/>
      <c r="BK1710" s="62" t="str">
        <f t="shared" si="562"/>
        <v/>
      </c>
      <c r="BL1710" s="62" t="str">
        <f t="shared" si="563"/>
        <v/>
      </c>
      <c r="BM1710" s="62" t="str">
        <f t="shared" si="564"/>
        <v/>
      </c>
      <c r="BN1710" s="62" t="str">
        <f t="shared" si="565"/>
        <v/>
      </c>
      <c r="BO1710" s="62" t="str">
        <f t="shared" si="566"/>
        <v/>
      </c>
      <c r="BP1710" s="62" t="str">
        <f t="shared" si="567"/>
        <v/>
      </c>
      <c r="BQ1710" s="96"/>
      <c r="BR1710" s="96"/>
      <c r="BS1710" s="96"/>
      <c r="BT1710" s="96"/>
      <c r="BU1710" s="96"/>
      <c r="BV1710" s="96"/>
      <c r="BW1710" s="96"/>
      <c r="BX1710" s="96"/>
      <c r="BY1710" s="96"/>
      <c r="BZ1710" s="96"/>
      <c r="CA1710" s="96"/>
      <c r="CB1710" s="96"/>
      <c r="CC1710" s="96"/>
      <c r="CD1710" s="96"/>
      <c r="CE1710" s="96"/>
      <c r="CF1710" s="96"/>
      <c r="CG1710" s="96"/>
      <c r="CH1710" s="96"/>
      <c r="CI1710" s="96"/>
      <c r="CJ1710" s="96"/>
      <c r="CK1710" s="96"/>
      <c r="CL1710" s="96"/>
      <c r="CM1710" s="96"/>
      <c r="CN1710" s="96"/>
      <c r="CO1710" s="96"/>
      <c r="CP1710" s="96"/>
      <c r="CQ1710" s="96"/>
      <c r="CR1710" s="96"/>
      <c r="CS1710" s="96"/>
    </row>
    <row r="1711" spans="1:97" ht="18.75" customHeight="1" x14ac:dyDescent="0.2">
      <c r="A1711" s="3">
        <f t="shared" si="568"/>
        <v>1699</v>
      </c>
      <c r="B1711" s="263"/>
      <c r="C1711" s="263"/>
      <c r="D1711" s="263"/>
      <c r="E1711" s="259"/>
      <c r="F1711" s="259"/>
      <c r="G1711" s="43"/>
      <c r="H1711" s="264"/>
      <c r="I1711" s="261"/>
      <c r="J1711" s="106"/>
      <c r="K1711" s="247"/>
      <c r="L1711" s="247"/>
      <c r="M1711" s="247"/>
      <c r="N1711" s="248" t="str">
        <f>IF(AND(K1711&lt;&gt;"",L1711&lt;&gt;"",J1711&lt;&gt;""),ROUND(MIN(IF(OR(J1711="OZZ",J1711="ZZ"),5000,17300),TRUNC(0.75*(SUMIF($D$12:$D1711,$D1711,K$12:K1711)+SUMIF($D$12:$D1711,$D1711,L$12:L1711)),2)) - SUMIF($D$12:$D1710,$D1711,N$12:N1710),2),"")</f>
        <v/>
      </c>
      <c r="O1711" s="249" t="str">
        <f>IF(AND(K1711&lt;&gt;"",L1711&lt;&gt;"",M1711&lt;&gt;"",J1711&lt;&gt;"",AH1711&lt;&gt;""),IF(OR(J1711="OZZ",J1711="ZZ"),ROUND(0-SUMIF($D$12:$D1710,$D1711,O$12:O1710),2),IF(M1711=0,0,ROUND(MIN(MIN(17300,TRUNC(0.75*(SUMIF($D$12:$D$2012,$D1711,K$12:K$2012)+SUMIF($D$12:$D$2012,$D1711,L$12:L$2012)),2)+SUMIF($D$12:$D1711,$D1711,AH$12:AH1711))-SUMIF($D$12:$D1710,$D1711,O$12:O1710)-SUMIF($D$12:$D$2012,$D1711,N$12:N$2012),AH1711),2))),"")</f>
        <v/>
      </c>
      <c r="P1711" s="250" t="str">
        <f>IF(J1711&lt;&gt;"",1000 - SUMIF($D$12:$D1710,$D1711,P$12:P1710),"")</f>
        <v/>
      </c>
      <c r="Q1711" s="106"/>
      <c r="R1711" s="247"/>
      <c r="S1711" s="247"/>
      <c r="T1711" s="247"/>
      <c r="U1711" s="248" t="str">
        <f>IF(AND(R1711&lt;&gt;"",S1711&lt;&gt;"",Q1711&lt;&gt;""),ROUND(MIN(IF(OR(Q1711="OZZ",Q1711="ZZ"),5000,17300),TRUNC(0.75*(SUMIF($D$12:$D1711,$D1711,R$12:R1711)+SUMIF($D$12:$D1711,$D1711,S$12:S1711)),2)) - SUMIF($D$12:$D1710,$D1711,U$12:U1710),2),"")</f>
        <v/>
      </c>
      <c r="V1711" s="248" t="str">
        <f>IF(AND(R1711&lt;&gt;"",S1711&lt;&gt;"",T1711&lt;&gt;"",Q1711&lt;&gt;"",AL1711&lt;&gt;""),IF(OR(Q1711="OZZ",Q1711="ZZ"),ROUND(0-SUMIF($D$12:$D1710,$D1711,V$12:V1710),2),IF(T1711=0,0,ROUND(MIN(MIN(17300,TRUNC(0.75*(SUMIF($D$12:$D$2012,$D1711,R$12:R$2012)+SUMIF($D$12:$D$2012,$D1711,S$12:S$2012)),2)+SUMIF($D$12:$D1711,$D1711,AL$12:AL1711))-SUMIF($D$12:$D1710,$D1711,V$12:V1710)-SUMIF($D$12:$D$2012,$D1711,U$12:U$2012),AL1711),2))),"")</f>
        <v/>
      </c>
      <c r="W1711" s="250" t="str">
        <f>IF(Q1711&lt;&gt;"",1000 - SUMIF($D$12:$D1710,$D1711,W$12:W1710),"")</f>
        <v/>
      </c>
      <c r="X1711" s="106"/>
      <c r="Y1711" s="247"/>
      <c r="Z1711" s="247"/>
      <c r="AA1711" s="247"/>
      <c r="AB1711" s="248" t="str">
        <f>IF(AND(Y1711&lt;&gt;"",Z1711&lt;&gt;"",X1711&lt;&gt;""),ROUND(MIN(IF(OR(X1711="OZZ",X1711="ZZ"),5000,17300),TRUNC(0.75*(SUMIF($D$12:$D1711,$D1711,Y$12:Y1711)+SUMIF($D$12:$D1711,$D1711,Z$12:Z1711)),2)) - SUMIF($D$12:$D1710,$D1711,AB$12:AB1710),2),"")</f>
        <v/>
      </c>
      <c r="AC1711" s="251" t="str">
        <f>IF(AND(Y1711&lt;&gt;"",Z1711&lt;&gt;"",AA1711&lt;&gt;"",X1711&lt;&gt;"",AP1711&lt;&gt;""),IF(OR(X1711="OZZ",X1711="ZZ"),ROUND(0-SUMIF($D$12:$D1710,$D1711,AC$12:AC1710),2),IF(AA1711=0,0,ROUND(MIN(MIN(17300,TRUNC(0.75*(SUMIF($D$12:$D$2012,$D1711,Y$12:Y$2012)+SUMIF($D$12:$D$2012,$D1711,Z$12:Z$2012)),2)+SUMIF($D$12:$D1711,$D1711,AP$12:AP1711))-SUMIF($D$12:$D1710,$D1711,AC$12:AC1710)-SUMIF($D$12:$D$2012,$D1711,AB$12:AB$2012),AP1711),2))),"")</f>
        <v/>
      </c>
      <c r="AD1711" s="250" t="str">
        <f>IF(X1711&lt;&gt;"",1000 - SUMIF($D$12:$D1710,$D1711,AD$12:AD1710),"")</f>
        <v/>
      </c>
      <c r="AE1711" s="252"/>
      <c r="AF1711" s="253"/>
      <c r="AG1711" s="254"/>
      <c r="AH1711" s="255" t="str">
        <f t="shared" si="569"/>
        <v/>
      </c>
      <c r="AI1711" s="256"/>
      <c r="AJ1711" s="253"/>
      <c r="AK1711" s="254"/>
      <c r="AL1711" s="255" t="str">
        <f t="shared" si="570"/>
        <v/>
      </c>
      <c r="AM1711" s="256"/>
      <c r="AN1711" s="253"/>
      <c r="AO1711" s="254"/>
      <c r="AP1711" s="255" t="str">
        <f t="shared" si="550"/>
        <v/>
      </c>
      <c r="AQ1711" s="68"/>
      <c r="AR1711" s="68"/>
      <c r="AS1711" s="115"/>
      <c r="AT1711" s="68"/>
      <c r="AU1711" s="113" t="str">
        <f>IF(D1711&lt;&gt; "", IF(COUNTIF($D$12:$D1711,$D1711)&gt;1,0,IF(SUM(N1711,U1711,AB1711)&gt;0,IF(AND(X1711="",OR(Q1711&lt;&gt;"",J1711&lt;&gt;"")),IF(Q1711&lt;&gt;"",Q1711,IF(J1711&lt;&gt;"",J1711,0)),IF(AND(Q1711&lt;&gt;"",J1711&lt;&gt;"",Q1711=J1711),Q1711,X1711)),0)),"")</f>
        <v/>
      </c>
      <c r="AV1711" s="113" t="str">
        <f>IF(D1711&lt;&gt;"",IF(COUNTIF($D$12:$D1711,$D1711)&gt;1,0,IF(SUM(O1711,V1711,AC1711)&gt;0,IF(AND(X1711="",OR(Q1711&lt;&gt;"",J1711&lt;&gt;"")),IF(Q1711&lt;&gt;"",Q1711,IF(J1711&lt;&gt;"",J1711,0)),IF(AND(Q1711&lt;&gt;"",J1711&lt;&gt;"",Q1711=J1711),Q1711,X1711)),0)),"")</f>
        <v/>
      </c>
      <c r="AW1711" s="113" t="str">
        <f>IF(D1711&lt;&gt;"",IF(COUNTIF($D$12:$D1711,$D1711)&gt;1,0,IF(SUM(P1711,W1711,AD1711)&gt;0,IF(AND(X1711="",OR(Q1711&lt;&gt;"",J1711&lt;&gt;"")),IF(Q1711&lt;&gt;"",Q1711,IF(J1711&lt;&gt;"",J1711,0)),IF(AND(Q1711&lt;&gt;"",J1711&lt;&gt;"",Q1711=J1711),Q1711,X1711)),0)),"")</f>
        <v/>
      </c>
      <c r="AX1711" s="68" t="str">
        <f t="shared" si="551"/>
        <v/>
      </c>
      <c r="AY1711" s="68" t="str">
        <f t="shared" si="552"/>
        <v/>
      </c>
      <c r="AZ1711" s="68" t="str">
        <f t="shared" si="553"/>
        <v/>
      </c>
      <c r="BA1711" s="68" t="str">
        <f t="shared" si="554"/>
        <v/>
      </c>
      <c r="BB1711" s="68" t="str">
        <f t="shared" si="555"/>
        <v/>
      </c>
      <c r="BC1711" s="68" t="str">
        <f t="shared" si="556"/>
        <v/>
      </c>
      <c r="BD1711" s="68" t="str">
        <f t="shared" si="557"/>
        <v/>
      </c>
      <c r="BE1711" s="62" t="str">
        <f t="shared" si="558"/>
        <v/>
      </c>
      <c r="BF1711" s="62" t="str">
        <f t="shared" si="559"/>
        <v/>
      </c>
      <c r="BG1711" s="62"/>
      <c r="BH1711" s="62" t="str">
        <f t="shared" si="560"/>
        <v/>
      </c>
      <c r="BI1711" s="62" t="str">
        <f t="shared" si="561"/>
        <v/>
      </c>
      <c r="BJ1711" s="114"/>
      <c r="BK1711" s="62" t="str">
        <f t="shared" si="562"/>
        <v/>
      </c>
      <c r="BL1711" s="62" t="str">
        <f t="shared" si="563"/>
        <v/>
      </c>
      <c r="BM1711" s="62" t="str">
        <f t="shared" si="564"/>
        <v/>
      </c>
      <c r="BN1711" s="62" t="str">
        <f t="shared" si="565"/>
        <v/>
      </c>
      <c r="BO1711" s="62" t="str">
        <f t="shared" si="566"/>
        <v/>
      </c>
      <c r="BP1711" s="62" t="str">
        <f t="shared" si="567"/>
        <v/>
      </c>
      <c r="BQ1711" s="96"/>
      <c r="BR1711" s="96"/>
      <c r="BS1711" s="96"/>
      <c r="BT1711" s="96"/>
      <c r="BU1711" s="96"/>
      <c r="BV1711" s="96"/>
      <c r="BW1711" s="96"/>
      <c r="BX1711" s="96"/>
      <c r="BY1711" s="96"/>
      <c r="BZ1711" s="96"/>
      <c r="CA1711" s="96"/>
      <c r="CB1711" s="96"/>
      <c r="CC1711" s="96"/>
      <c r="CD1711" s="96"/>
      <c r="CE1711" s="96"/>
      <c r="CF1711" s="96"/>
      <c r="CG1711" s="96"/>
      <c r="CH1711" s="96"/>
      <c r="CI1711" s="96"/>
      <c r="CJ1711" s="96"/>
      <c r="CK1711" s="96"/>
      <c r="CL1711" s="96"/>
      <c r="CM1711" s="96"/>
      <c r="CN1711" s="96"/>
      <c r="CO1711" s="96"/>
      <c r="CP1711" s="96"/>
      <c r="CQ1711" s="96"/>
      <c r="CR1711" s="96"/>
      <c r="CS1711" s="96"/>
    </row>
    <row r="1712" spans="1:97" ht="18.75" customHeight="1" x14ac:dyDescent="0.2">
      <c r="A1712" s="3">
        <f t="shared" si="568"/>
        <v>1700</v>
      </c>
      <c r="B1712" s="263"/>
      <c r="C1712" s="263"/>
      <c r="D1712" s="263"/>
      <c r="E1712" s="259"/>
      <c r="F1712" s="259"/>
      <c r="G1712" s="43"/>
      <c r="H1712" s="264"/>
      <c r="I1712" s="261"/>
      <c r="J1712" s="106"/>
      <c r="K1712" s="247"/>
      <c r="L1712" s="247"/>
      <c r="M1712" s="247"/>
      <c r="N1712" s="248" t="str">
        <f>IF(AND(K1712&lt;&gt;"",L1712&lt;&gt;"",J1712&lt;&gt;""),ROUND(MIN(IF(OR(J1712="OZZ",J1712="ZZ"),5000,17300),TRUNC(0.75*(SUMIF($D$12:$D1712,$D1712,K$12:K1712)+SUMIF($D$12:$D1712,$D1712,L$12:L1712)),2)) - SUMIF($D$12:$D1711,$D1712,N$12:N1711),2),"")</f>
        <v/>
      </c>
      <c r="O1712" s="249" t="str">
        <f>IF(AND(K1712&lt;&gt;"",L1712&lt;&gt;"",M1712&lt;&gt;"",J1712&lt;&gt;"",AH1712&lt;&gt;""),IF(OR(J1712="OZZ",J1712="ZZ"),ROUND(0-SUMIF($D$12:$D1711,$D1712,O$12:O1711),2),IF(M1712=0,0,ROUND(MIN(MIN(17300,TRUNC(0.75*(SUMIF($D$12:$D$2012,$D1712,K$12:K$2012)+SUMIF($D$12:$D$2012,$D1712,L$12:L$2012)),2)+SUMIF($D$12:$D1712,$D1712,AH$12:AH1712))-SUMIF($D$12:$D1711,$D1712,O$12:O1711)-SUMIF($D$12:$D$2012,$D1712,N$12:N$2012),AH1712),2))),"")</f>
        <v/>
      </c>
      <c r="P1712" s="250" t="str">
        <f>IF(J1712&lt;&gt;"",1000 - SUMIF($D$12:$D1711,$D1712,P$12:P1711),"")</f>
        <v/>
      </c>
      <c r="Q1712" s="106"/>
      <c r="R1712" s="247"/>
      <c r="S1712" s="247"/>
      <c r="T1712" s="247"/>
      <c r="U1712" s="248" t="str">
        <f>IF(AND(R1712&lt;&gt;"",S1712&lt;&gt;"",Q1712&lt;&gt;""),ROUND(MIN(IF(OR(Q1712="OZZ",Q1712="ZZ"),5000,17300),TRUNC(0.75*(SUMIF($D$12:$D1712,$D1712,R$12:R1712)+SUMIF($D$12:$D1712,$D1712,S$12:S1712)),2)) - SUMIF($D$12:$D1711,$D1712,U$12:U1711),2),"")</f>
        <v/>
      </c>
      <c r="V1712" s="248" t="str">
        <f>IF(AND(R1712&lt;&gt;"",S1712&lt;&gt;"",T1712&lt;&gt;"",Q1712&lt;&gt;"",AL1712&lt;&gt;""),IF(OR(Q1712="OZZ",Q1712="ZZ"),ROUND(0-SUMIF($D$12:$D1711,$D1712,V$12:V1711),2),IF(T1712=0,0,ROUND(MIN(MIN(17300,TRUNC(0.75*(SUMIF($D$12:$D$2012,$D1712,R$12:R$2012)+SUMIF($D$12:$D$2012,$D1712,S$12:S$2012)),2)+SUMIF($D$12:$D1712,$D1712,AL$12:AL1712))-SUMIF($D$12:$D1711,$D1712,V$12:V1711)-SUMIF($D$12:$D$2012,$D1712,U$12:U$2012),AL1712),2))),"")</f>
        <v/>
      </c>
      <c r="W1712" s="250" t="str">
        <f>IF(Q1712&lt;&gt;"",1000 - SUMIF($D$12:$D1711,$D1712,W$12:W1711),"")</f>
        <v/>
      </c>
      <c r="X1712" s="106"/>
      <c r="Y1712" s="247"/>
      <c r="Z1712" s="247"/>
      <c r="AA1712" s="247"/>
      <c r="AB1712" s="248" t="str">
        <f>IF(AND(Y1712&lt;&gt;"",Z1712&lt;&gt;"",X1712&lt;&gt;""),ROUND(MIN(IF(OR(X1712="OZZ",X1712="ZZ"),5000,17300),TRUNC(0.75*(SUMIF($D$12:$D1712,$D1712,Y$12:Y1712)+SUMIF($D$12:$D1712,$D1712,Z$12:Z1712)),2)) - SUMIF($D$12:$D1711,$D1712,AB$12:AB1711),2),"")</f>
        <v/>
      </c>
      <c r="AC1712" s="251" t="str">
        <f>IF(AND(Y1712&lt;&gt;"",Z1712&lt;&gt;"",AA1712&lt;&gt;"",X1712&lt;&gt;"",AP1712&lt;&gt;""),IF(OR(X1712="OZZ",X1712="ZZ"),ROUND(0-SUMIF($D$12:$D1711,$D1712,AC$12:AC1711),2),IF(AA1712=0,0,ROUND(MIN(MIN(17300,TRUNC(0.75*(SUMIF($D$12:$D$2012,$D1712,Y$12:Y$2012)+SUMIF($D$12:$D$2012,$D1712,Z$12:Z$2012)),2)+SUMIF($D$12:$D1712,$D1712,AP$12:AP1712))-SUMIF($D$12:$D1711,$D1712,AC$12:AC1711)-SUMIF($D$12:$D$2012,$D1712,AB$12:AB$2012),AP1712),2))),"")</f>
        <v/>
      </c>
      <c r="AD1712" s="250" t="str">
        <f>IF(X1712&lt;&gt;"",1000 - SUMIF($D$12:$D1711,$D1712,AD$12:AD1711),"")</f>
        <v/>
      </c>
      <c r="AE1712" s="252"/>
      <c r="AF1712" s="253"/>
      <c r="AG1712" s="254"/>
      <c r="AH1712" s="255" t="str">
        <f t="shared" si="569"/>
        <v/>
      </c>
      <c r="AI1712" s="256"/>
      <c r="AJ1712" s="253"/>
      <c r="AK1712" s="254"/>
      <c r="AL1712" s="255" t="str">
        <f t="shared" si="570"/>
        <v/>
      </c>
      <c r="AM1712" s="256"/>
      <c r="AN1712" s="253"/>
      <c r="AO1712" s="254"/>
      <c r="AP1712" s="255" t="str">
        <f t="shared" si="550"/>
        <v/>
      </c>
      <c r="AQ1712" s="68"/>
      <c r="AR1712" s="68"/>
      <c r="AS1712" s="115"/>
      <c r="AT1712" s="68"/>
      <c r="AU1712" s="113" t="str">
        <f>IF(D1712&lt;&gt; "", IF(COUNTIF($D$12:$D1712,$D1712)&gt;1,0,IF(SUM(N1712,U1712,AB1712)&gt;0,IF(AND(X1712="",OR(Q1712&lt;&gt;"",J1712&lt;&gt;"")),IF(Q1712&lt;&gt;"",Q1712,IF(J1712&lt;&gt;"",J1712,0)),IF(AND(Q1712&lt;&gt;"",J1712&lt;&gt;"",Q1712=J1712),Q1712,X1712)),0)),"")</f>
        <v/>
      </c>
      <c r="AV1712" s="113" t="str">
        <f>IF(D1712&lt;&gt;"",IF(COUNTIF($D$12:$D1712,$D1712)&gt;1,0,IF(SUM(O1712,V1712,AC1712)&gt;0,IF(AND(X1712="",OR(Q1712&lt;&gt;"",J1712&lt;&gt;"")),IF(Q1712&lt;&gt;"",Q1712,IF(J1712&lt;&gt;"",J1712,0)),IF(AND(Q1712&lt;&gt;"",J1712&lt;&gt;"",Q1712=J1712),Q1712,X1712)),0)),"")</f>
        <v/>
      </c>
      <c r="AW1712" s="113" t="str">
        <f>IF(D1712&lt;&gt;"",IF(COUNTIF($D$12:$D1712,$D1712)&gt;1,0,IF(SUM(P1712,W1712,AD1712)&gt;0,IF(AND(X1712="",OR(Q1712&lt;&gt;"",J1712&lt;&gt;"")),IF(Q1712&lt;&gt;"",Q1712,IF(J1712&lt;&gt;"",J1712,0)),IF(AND(Q1712&lt;&gt;"",J1712&lt;&gt;"",Q1712=J1712),Q1712,X1712)),0)),"")</f>
        <v/>
      </c>
      <c r="AX1712" s="68" t="str">
        <f t="shared" si="551"/>
        <v/>
      </c>
      <c r="AY1712" s="68" t="str">
        <f t="shared" si="552"/>
        <v/>
      </c>
      <c r="AZ1712" s="68" t="str">
        <f t="shared" si="553"/>
        <v/>
      </c>
      <c r="BA1712" s="68" t="str">
        <f t="shared" si="554"/>
        <v/>
      </c>
      <c r="BB1712" s="68" t="str">
        <f t="shared" si="555"/>
        <v/>
      </c>
      <c r="BC1712" s="68" t="str">
        <f t="shared" si="556"/>
        <v/>
      </c>
      <c r="BD1712" s="68" t="str">
        <f t="shared" si="557"/>
        <v/>
      </c>
      <c r="BE1712" s="62" t="str">
        <f t="shared" si="558"/>
        <v/>
      </c>
      <c r="BF1712" s="62" t="str">
        <f t="shared" si="559"/>
        <v/>
      </c>
      <c r="BG1712" s="62"/>
      <c r="BH1712" s="62" t="str">
        <f t="shared" si="560"/>
        <v/>
      </c>
      <c r="BI1712" s="62" t="str">
        <f t="shared" si="561"/>
        <v/>
      </c>
      <c r="BJ1712" s="114"/>
      <c r="BK1712" s="62" t="str">
        <f t="shared" si="562"/>
        <v/>
      </c>
      <c r="BL1712" s="62" t="str">
        <f t="shared" si="563"/>
        <v/>
      </c>
      <c r="BM1712" s="62" t="str">
        <f t="shared" si="564"/>
        <v/>
      </c>
      <c r="BN1712" s="62" t="str">
        <f t="shared" si="565"/>
        <v/>
      </c>
      <c r="BO1712" s="62" t="str">
        <f t="shared" si="566"/>
        <v/>
      </c>
      <c r="BP1712" s="62" t="str">
        <f t="shared" si="567"/>
        <v/>
      </c>
      <c r="BQ1712" s="96"/>
      <c r="BR1712" s="96"/>
      <c r="BS1712" s="96"/>
      <c r="BT1712" s="96"/>
      <c r="BU1712" s="96"/>
      <c r="BV1712" s="96"/>
      <c r="BW1712" s="96"/>
      <c r="BX1712" s="96"/>
      <c r="BY1712" s="96"/>
      <c r="BZ1712" s="96"/>
      <c r="CA1712" s="96"/>
      <c r="CB1712" s="96"/>
      <c r="CC1712" s="96"/>
      <c r="CD1712" s="96"/>
      <c r="CE1712" s="96"/>
      <c r="CF1712" s="96"/>
      <c r="CG1712" s="96"/>
      <c r="CH1712" s="96"/>
      <c r="CI1712" s="96"/>
      <c r="CJ1712" s="96"/>
      <c r="CK1712" s="96"/>
      <c r="CL1712" s="96"/>
      <c r="CM1712" s="96"/>
      <c r="CN1712" s="96"/>
      <c r="CO1712" s="96"/>
      <c r="CP1712" s="96"/>
      <c r="CQ1712" s="96"/>
      <c r="CR1712" s="96"/>
      <c r="CS1712" s="96"/>
    </row>
    <row r="1713" spans="1:97" ht="18.75" customHeight="1" x14ac:dyDescent="0.2">
      <c r="A1713" s="3">
        <f t="shared" si="568"/>
        <v>1701</v>
      </c>
      <c r="B1713" s="263"/>
      <c r="C1713" s="263"/>
      <c r="D1713" s="263"/>
      <c r="E1713" s="259"/>
      <c r="F1713" s="259"/>
      <c r="G1713" s="43"/>
      <c r="H1713" s="264"/>
      <c r="I1713" s="261"/>
      <c r="J1713" s="106"/>
      <c r="K1713" s="247"/>
      <c r="L1713" s="247"/>
      <c r="M1713" s="247"/>
      <c r="N1713" s="248" t="str">
        <f>IF(AND(K1713&lt;&gt;"",L1713&lt;&gt;"",J1713&lt;&gt;""),ROUND(MIN(IF(OR(J1713="OZZ",J1713="ZZ"),5000,17300),TRUNC(0.75*(SUMIF($D$12:$D1713,$D1713,K$12:K1713)+SUMIF($D$12:$D1713,$D1713,L$12:L1713)),2)) - SUMIF($D$12:$D1712,$D1713,N$12:N1712),2),"")</f>
        <v/>
      </c>
      <c r="O1713" s="249" t="str">
        <f>IF(AND(K1713&lt;&gt;"",L1713&lt;&gt;"",M1713&lt;&gt;"",J1713&lt;&gt;"",AH1713&lt;&gt;""),IF(OR(J1713="OZZ",J1713="ZZ"),ROUND(0-SUMIF($D$12:$D1712,$D1713,O$12:O1712),2),IF(M1713=0,0,ROUND(MIN(MIN(17300,TRUNC(0.75*(SUMIF($D$12:$D$2012,$D1713,K$12:K$2012)+SUMIF($D$12:$D$2012,$D1713,L$12:L$2012)),2)+SUMIF($D$12:$D1713,$D1713,AH$12:AH1713))-SUMIF($D$12:$D1712,$D1713,O$12:O1712)-SUMIF($D$12:$D$2012,$D1713,N$12:N$2012),AH1713),2))),"")</f>
        <v/>
      </c>
      <c r="P1713" s="250" t="str">
        <f>IF(J1713&lt;&gt;"",1000 - SUMIF($D$12:$D1712,$D1713,P$12:P1712),"")</f>
        <v/>
      </c>
      <c r="Q1713" s="106"/>
      <c r="R1713" s="247"/>
      <c r="S1713" s="247"/>
      <c r="T1713" s="247"/>
      <c r="U1713" s="248" t="str">
        <f>IF(AND(R1713&lt;&gt;"",S1713&lt;&gt;"",Q1713&lt;&gt;""),ROUND(MIN(IF(OR(Q1713="OZZ",Q1713="ZZ"),5000,17300),TRUNC(0.75*(SUMIF($D$12:$D1713,$D1713,R$12:R1713)+SUMIF($D$12:$D1713,$D1713,S$12:S1713)),2)) - SUMIF($D$12:$D1712,$D1713,U$12:U1712),2),"")</f>
        <v/>
      </c>
      <c r="V1713" s="248" t="str">
        <f>IF(AND(R1713&lt;&gt;"",S1713&lt;&gt;"",T1713&lt;&gt;"",Q1713&lt;&gt;"",AL1713&lt;&gt;""),IF(OR(Q1713="OZZ",Q1713="ZZ"),ROUND(0-SUMIF($D$12:$D1712,$D1713,V$12:V1712),2),IF(T1713=0,0,ROUND(MIN(MIN(17300,TRUNC(0.75*(SUMIF($D$12:$D$2012,$D1713,R$12:R$2012)+SUMIF($D$12:$D$2012,$D1713,S$12:S$2012)),2)+SUMIF($D$12:$D1713,$D1713,AL$12:AL1713))-SUMIF($D$12:$D1712,$D1713,V$12:V1712)-SUMIF($D$12:$D$2012,$D1713,U$12:U$2012),AL1713),2))),"")</f>
        <v/>
      </c>
      <c r="W1713" s="250" t="str">
        <f>IF(Q1713&lt;&gt;"",1000 - SUMIF($D$12:$D1712,$D1713,W$12:W1712),"")</f>
        <v/>
      </c>
      <c r="X1713" s="106"/>
      <c r="Y1713" s="247"/>
      <c r="Z1713" s="247"/>
      <c r="AA1713" s="247"/>
      <c r="AB1713" s="248" t="str">
        <f>IF(AND(Y1713&lt;&gt;"",Z1713&lt;&gt;"",X1713&lt;&gt;""),ROUND(MIN(IF(OR(X1713="OZZ",X1713="ZZ"),5000,17300),TRUNC(0.75*(SUMIF($D$12:$D1713,$D1713,Y$12:Y1713)+SUMIF($D$12:$D1713,$D1713,Z$12:Z1713)),2)) - SUMIF($D$12:$D1712,$D1713,AB$12:AB1712),2),"")</f>
        <v/>
      </c>
      <c r="AC1713" s="251" t="str">
        <f>IF(AND(Y1713&lt;&gt;"",Z1713&lt;&gt;"",AA1713&lt;&gt;"",X1713&lt;&gt;"",AP1713&lt;&gt;""),IF(OR(X1713="OZZ",X1713="ZZ"),ROUND(0-SUMIF($D$12:$D1712,$D1713,AC$12:AC1712),2),IF(AA1713=0,0,ROUND(MIN(MIN(17300,TRUNC(0.75*(SUMIF($D$12:$D$2012,$D1713,Y$12:Y$2012)+SUMIF($D$12:$D$2012,$D1713,Z$12:Z$2012)),2)+SUMIF($D$12:$D1713,$D1713,AP$12:AP1713))-SUMIF($D$12:$D1712,$D1713,AC$12:AC1712)-SUMIF($D$12:$D$2012,$D1713,AB$12:AB$2012),AP1713),2))),"")</f>
        <v/>
      </c>
      <c r="AD1713" s="250" t="str">
        <f>IF(X1713&lt;&gt;"",1000 - SUMIF($D$12:$D1712,$D1713,AD$12:AD1712),"")</f>
        <v/>
      </c>
      <c r="AE1713" s="252"/>
      <c r="AF1713" s="253"/>
      <c r="AG1713" s="254"/>
      <c r="AH1713" s="255" t="str">
        <f t="shared" si="569"/>
        <v/>
      </c>
      <c r="AI1713" s="256"/>
      <c r="AJ1713" s="253"/>
      <c r="AK1713" s="254"/>
      <c r="AL1713" s="255" t="str">
        <f t="shared" si="570"/>
        <v/>
      </c>
      <c r="AM1713" s="256"/>
      <c r="AN1713" s="253"/>
      <c r="AO1713" s="254"/>
      <c r="AP1713" s="255" t="str">
        <f t="shared" si="550"/>
        <v/>
      </c>
      <c r="AQ1713" s="68"/>
      <c r="AR1713" s="68"/>
      <c r="AS1713" s="115"/>
      <c r="AT1713" s="68"/>
      <c r="AU1713" s="113" t="str">
        <f>IF(D1713&lt;&gt; "", IF(COUNTIF($D$12:$D1713,$D1713)&gt;1,0,IF(SUM(N1713,U1713,AB1713)&gt;0,IF(AND(X1713="",OR(Q1713&lt;&gt;"",J1713&lt;&gt;"")),IF(Q1713&lt;&gt;"",Q1713,IF(J1713&lt;&gt;"",J1713,0)),IF(AND(Q1713&lt;&gt;"",J1713&lt;&gt;"",Q1713=J1713),Q1713,X1713)),0)),"")</f>
        <v/>
      </c>
      <c r="AV1713" s="113" t="str">
        <f>IF(D1713&lt;&gt;"",IF(COUNTIF($D$12:$D1713,$D1713)&gt;1,0,IF(SUM(O1713,V1713,AC1713)&gt;0,IF(AND(X1713="",OR(Q1713&lt;&gt;"",J1713&lt;&gt;"")),IF(Q1713&lt;&gt;"",Q1713,IF(J1713&lt;&gt;"",J1713,0)),IF(AND(Q1713&lt;&gt;"",J1713&lt;&gt;"",Q1713=J1713),Q1713,X1713)),0)),"")</f>
        <v/>
      </c>
      <c r="AW1713" s="113" t="str">
        <f>IF(D1713&lt;&gt;"",IF(COUNTIF($D$12:$D1713,$D1713)&gt;1,0,IF(SUM(P1713,W1713,AD1713)&gt;0,IF(AND(X1713="",OR(Q1713&lt;&gt;"",J1713&lt;&gt;"")),IF(Q1713&lt;&gt;"",Q1713,IF(J1713&lt;&gt;"",J1713,0)),IF(AND(Q1713&lt;&gt;"",J1713&lt;&gt;"",Q1713=J1713),Q1713,X1713)),0)),"")</f>
        <v/>
      </c>
      <c r="AX1713" s="68" t="str">
        <f t="shared" si="551"/>
        <v/>
      </c>
      <c r="AY1713" s="68" t="str">
        <f t="shared" si="552"/>
        <v/>
      </c>
      <c r="AZ1713" s="68" t="str">
        <f t="shared" si="553"/>
        <v/>
      </c>
      <c r="BA1713" s="68" t="str">
        <f t="shared" si="554"/>
        <v/>
      </c>
      <c r="BB1713" s="68" t="str">
        <f t="shared" si="555"/>
        <v/>
      </c>
      <c r="BC1713" s="68" t="str">
        <f t="shared" si="556"/>
        <v/>
      </c>
      <c r="BD1713" s="68" t="str">
        <f t="shared" si="557"/>
        <v/>
      </c>
      <c r="BE1713" s="62" t="str">
        <f t="shared" si="558"/>
        <v/>
      </c>
      <c r="BF1713" s="62" t="str">
        <f t="shared" si="559"/>
        <v/>
      </c>
      <c r="BG1713" s="62"/>
      <c r="BH1713" s="62" t="str">
        <f t="shared" si="560"/>
        <v/>
      </c>
      <c r="BI1713" s="62" t="str">
        <f t="shared" si="561"/>
        <v/>
      </c>
      <c r="BJ1713" s="114"/>
      <c r="BK1713" s="62" t="str">
        <f t="shared" si="562"/>
        <v/>
      </c>
      <c r="BL1713" s="62" t="str">
        <f t="shared" si="563"/>
        <v/>
      </c>
      <c r="BM1713" s="62" t="str">
        <f t="shared" si="564"/>
        <v/>
      </c>
      <c r="BN1713" s="62" t="str">
        <f t="shared" si="565"/>
        <v/>
      </c>
      <c r="BO1713" s="62" t="str">
        <f t="shared" si="566"/>
        <v/>
      </c>
      <c r="BP1713" s="62" t="str">
        <f t="shared" si="567"/>
        <v/>
      </c>
      <c r="BQ1713" s="96"/>
      <c r="BR1713" s="96"/>
      <c r="BS1713" s="96"/>
      <c r="BT1713" s="96"/>
      <c r="BU1713" s="96"/>
      <c r="BV1713" s="96"/>
      <c r="BW1713" s="96"/>
      <c r="BX1713" s="96"/>
      <c r="BY1713" s="96"/>
      <c r="BZ1713" s="96"/>
      <c r="CA1713" s="96"/>
      <c r="CB1713" s="96"/>
      <c r="CC1713" s="96"/>
      <c r="CD1713" s="96"/>
      <c r="CE1713" s="96"/>
      <c r="CF1713" s="96"/>
      <c r="CG1713" s="96"/>
      <c r="CH1713" s="96"/>
      <c r="CI1713" s="96"/>
      <c r="CJ1713" s="96"/>
      <c r="CK1713" s="96"/>
      <c r="CL1713" s="96"/>
      <c r="CM1713" s="96"/>
      <c r="CN1713" s="96"/>
      <c r="CO1713" s="96"/>
      <c r="CP1713" s="96"/>
      <c r="CQ1713" s="96"/>
      <c r="CR1713" s="96"/>
      <c r="CS1713" s="96"/>
    </row>
    <row r="1714" spans="1:97" ht="18.75" customHeight="1" x14ac:dyDescent="0.2">
      <c r="A1714" s="3">
        <f t="shared" si="568"/>
        <v>1702</v>
      </c>
      <c r="B1714" s="263"/>
      <c r="C1714" s="263"/>
      <c r="D1714" s="263"/>
      <c r="E1714" s="259"/>
      <c r="F1714" s="259"/>
      <c r="G1714" s="43"/>
      <c r="H1714" s="264"/>
      <c r="I1714" s="261"/>
      <c r="J1714" s="106"/>
      <c r="K1714" s="247"/>
      <c r="L1714" s="247"/>
      <c r="M1714" s="247"/>
      <c r="N1714" s="248" t="str">
        <f>IF(AND(K1714&lt;&gt;"",L1714&lt;&gt;"",J1714&lt;&gt;""),ROUND(MIN(IF(OR(J1714="OZZ",J1714="ZZ"),5000,17300),TRUNC(0.75*(SUMIF($D$12:$D1714,$D1714,K$12:K1714)+SUMIF($D$12:$D1714,$D1714,L$12:L1714)),2)) - SUMIF($D$12:$D1713,$D1714,N$12:N1713),2),"")</f>
        <v/>
      </c>
      <c r="O1714" s="249" t="str">
        <f>IF(AND(K1714&lt;&gt;"",L1714&lt;&gt;"",M1714&lt;&gt;"",J1714&lt;&gt;"",AH1714&lt;&gt;""),IF(OR(J1714="OZZ",J1714="ZZ"),ROUND(0-SUMIF($D$12:$D1713,$D1714,O$12:O1713),2),IF(M1714=0,0,ROUND(MIN(MIN(17300,TRUNC(0.75*(SUMIF($D$12:$D$2012,$D1714,K$12:K$2012)+SUMIF($D$12:$D$2012,$D1714,L$12:L$2012)),2)+SUMIF($D$12:$D1714,$D1714,AH$12:AH1714))-SUMIF($D$12:$D1713,$D1714,O$12:O1713)-SUMIF($D$12:$D$2012,$D1714,N$12:N$2012),AH1714),2))),"")</f>
        <v/>
      </c>
      <c r="P1714" s="250" t="str">
        <f>IF(J1714&lt;&gt;"",1000 - SUMIF($D$12:$D1713,$D1714,P$12:P1713),"")</f>
        <v/>
      </c>
      <c r="Q1714" s="106"/>
      <c r="R1714" s="247"/>
      <c r="S1714" s="247"/>
      <c r="T1714" s="247"/>
      <c r="U1714" s="248" t="str">
        <f>IF(AND(R1714&lt;&gt;"",S1714&lt;&gt;"",Q1714&lt;&gt;""),ROUND(MIN(IF(OR(Q1714="OZZ",Q1714="ZZ"),5000,17300),TRUNC(0.75*(SUMIF($D$12:$D1714,$D1714,R$12:R1714)+SUMIF($D$12:$D1714,$D1714,S$12:S1714)),2)) - SUMIF($D$12:$D1713,$D1714,U$12:U1713),2),"")</f>
        <v/>
      </c>
      <c r="V1714" s="248" t="str">
        <f>IF(AND(R1714&lt;&gt;"",S1714&lt;&gt;"",T1714&lt;&gt;"",Q1714&lt;&gt;"",AL1714&lt;&gt;""),IF(OR(Q1714="OZZ",Q1714="ZZ"),ROUND(0-SUMIF($D$12:$D1713,$D1714,V$12:V1713),2),IF(T1714=0,0,ROUND(MIN(MIN(17300,TRUNC(0.75*(SUMIF($D$12:$D$2012,$D1714,R$12:R$2012)+SUMIF($D$12:$D$2012,$D1714,S$12:S$2012)),2)+SUMIF($D$12:$D1714,$D1714,AL$12:AL1714))-SUMIF($D$12:$D1713,$D1714,V$12:V1713)-SUMIF($D$12:$D$2012,$D1714,U$12:U$2012),AL1714),2))),"")</f>
        <v/>
      </c>
      <c r="W1714" s="250" t="str">
        <f>IF(Q1714&lt;&gt;"",1000 - SUMIF($D$12:$D1713,$D1714,W$12:W1713),"")</f>
        <v/>
      </c>
      <c r="X1714" s="106"/>
      <c r="Y1714" s="247"/>
      <c r="Z1714" s="247"/>
      <c r="AA1714" s="247"/>
      <c r="AB1714" s="248" t="str">
        <f>IF(AND(Y1714&lt;&gt;"",Z1714&lt;&gt;"",X1714&lt;&gt;""),ROUND(MIN(IF(OR(X1714="OZZ",X1714="ZZ"),5000,17300),TRUNC(0.75*(SUMIF($D$12:$D1714,$D1714,Y$12:Y1714)+SUMIF($D$12:$D1714,$D1714,Z$12:Z1714)),2)) - SUMIF($D$12:$D1713,$D1714,AB$12:AB1713),2),"")</f>
        <v/>
      </c>
      <c r="AC1714" s="251" t="str">
        <f>IF(AND(Y1714&lt;&gt;"",Z1714&lt;&gt;"",AA1714&lt;&gt;"",X1714&lt;&gt;"",AP1714&lt;&gt;""),IF(OR(X1714="OZZ",X1714="ZZ"),ROUND(0-SUMIF($D$12:$D1713,$D1714,AC$12:AC1713),2),IF(AA1714=0,0,ROUND(MIN(MIN(17300,TRUNC(0.75*(SUMIF($D$12:$D$2012,$D1714,Y$12:Y$2012)+SUMIF($D$12:$D$2012,$D1714,Z$12:Z$2012)),2)+SUMIF($D$12:$D1714,$D1714,AP$12:AP1714))-SUMIF($D$12:$D1713,$D1714,AC$12:AC1713)-SUMIF($D$12:$D$2012,$D1714,AB$12:AB$2012),AP1714),2))),"")</f>
        <v/>
      </c>
      <c r="AD1714" s="250" t="str">
        <f>IF(X1714&lt;&gt;"",1000 - SUMIF($D$12:$D1713,$D1714,AD$12:AD1713),"")</f>
        <v/>
      </c>
      <c r="AE1714" s="252"/>
      <c r="AF1714" s="253"/>
      <c r="AG1714" s="254"/>
      <c r="AH1714" s="255" t="str">
        <f t="shared" si="569"/>
        <v/>
      </c>
      <c r="AI1714" s="256"/>
      <c r="AJ1714" s="253"/>
      <c r="AK1714" s="254"/>
      <c r="AL1714" s="255" t="str">
        <f t="shared" si="570"/>
        <v/>
      </c>
      <c r="AM1714" s="256"/>
      <c r="AN1714" s="253"/>
      <c r="AO1714" s="254"/>
      <c r="AP1714" s="255" t="str">
        <f t="shared" si="550"/>
        <v/>
      </c>
      <c r="AQ1714" s="68"/>
      <c r="AR1714" s="68"/>
      <c r="AS1714" s="115"/>
      <c r="AT1714" s="68"/>
      <c r="AU1714" s="113" t="str">
        <f>IF(D1714&lt;&gt; "", IF(COUNTIF($D$12:$D1714,$D1714)&gt;1,0,IF(SUM(N1714,U1714,AB1714)&gt;0,IF(AND(X1714="",OR(Q1714&lt;&gt;"",J1714&lt;&gt;"")),IF(Q1714&lt;&gt;"",Q1714,IF(J1714&lt;&gt;"",J1714,0)),IF(AND(Q1714&lt;&gt;"",J1714&lt;&gt;"",Q1714=J1714),Q1714,X1714)),0)),"")</f>
        <v/>
      </c>
      <c r="AV1714" s="113" t="str">
        <f>IF(D1714&lt;&gt;"",IF(COUNTIF($D$12:$D1714,$D1714)&gt;1,0,IF(SUM(O1714,V1714,AC1714)&gt;0,IF(AND(X1714="",OR(Q1714&lt;&gt;"",J1714&lt;&gt;"")),IF(Q1714&lt;&gt;"",Q1714,IF(J1714&lt;&gt;"",J1714,0)),IF(AND(Q1714&lt;&gt;"",J1714&lt;&gt;"",Q1714=J1714),Q1714,X1714)),0)),"")</f>
        <v/>
      </c>
      <c r="AW1714" s="113" t="str">
        <f>IF(D1714&lt;&gt;"",IF(COUNTIF($D$12:$D1714,$D1714)&gt;1,0,IF(SUM(P1714,W1714,AD1714)&gt;0,IF(AND(X1714="",OR(Q1714&lt;&gt;"",J1714&lt;&gt;"")),IF(Q1714&lt;&gt;"",Q1714,IF(J1714&lt;&gt;"",J1714,0)),IF(AND(Q1714&lt;&gt;"",J1714&lt;&gt;"",Q1714=J1714),Q1714,X1714)),0)),"")</f>
        <v/>
      </c>
      <c r="AX1714" s="68" t="str">
        <f t="shared" si="551"/>
        <v/>
      </c>
      <c r="AY1714" s="68" t="str">
        <f t="shared" si="552"/>
        <v/>
      </c>
      <c r="AZ1714" s="68" t="str">
        <f t="shared" si="553"/>
        <v/>
      </c>
      <c r="BA1714" s="68" t="str">
        <f t="shared" si="554"/>
        <v/>
      </c>
      <c r="BB1714" s="68" t="str">
        <f t="shared" si="555"/>
        <v/>
      </c>
      <c r="BC1714" s="68" t="str">
        <f t="shared" si="556"/>
        <v/>
      </c>
      <c r="BD1714" s="68" t="str">
        <f t="shared" si="557"/>
        <v/>
      </c>
      <c r="BE1714" s="62" t="str">
        <f t="shared" si="558"/>
        <v/>
      </c>
      <c r="BF1714" s="62" t="str">
        <f t="shared" si="559"/>
        <v/>
      </c>
      <c r="BG1714" s="62"/>
      <c r="BH1714" s="62" t="str">
        <f t="shared" si="560"/>
        <v/>
      </c>
      <c r="BI1714" s="62" t="str">
        <f t="shared" si="561"/>
        <v/>
      </c>
      <c r="BJ1714" s="114"/>
      <c r="BK1714" s="62" t="str">
        <f t="shared" si="562"/>
        <v/>
      </c>
      <c r="BL1714" s="62" t="str">
        <f t="shared" si="563"/>
        <v/>
      </c>
      <c r="BM1714" s="62" t="str">
        <f t="shared" si="564"/>
        <v/>
      </c>
      <c r="BN1714" s="62" t="str">
        <f t="shared" si="565"/>
        <v/>
      </c>
      <c r="BO1714" s="62" t="str">
        <f t="shared" si="566"/>
        <v/>
      </c>
      <c r="BP1714" s="62" t="str">
        <f t="shared" si="567"/>
        <v/>
      </c>
      <c r="BQ1714" s="96"/>
      <c r="BR1714" s="96"/>
      <c r="BS1714" s="96"/>
      <c r="BT1714" s="96"/>
      <c r="BU1714" s="96"/>
      <c r="BV1714" s="96"/>
      <c r="BW1714" s="96"/>
      <c r="BX1714" s="96"/>
      <c r="BY1714" s="96"/>
      <c r="BZ1714" s="96"/>
      <c r="CA1714" s="96"/>
      <c r="CB1714" s="96"/>
      <c r="CC1714" s="96"/>
      <c r="CD1714" s="96"/>
      <c r="CE1714" s="96"/>
      <c r="CF1714" s="96"/>
      <c r="CG1714" s="96"/>
      <c r="CH1714" s="96"/>
      <c r="CI1714" s="96"/>
      <c r="CJ1714" s="96"/>
      <c r="CK1714" s="96"/>
      <c r="CL1714" s="96"/>
      <c r="CM1714" s="96"/>
      <c r="CN1714" s="96"/>
      <c r="CO1714" s="96"/>
      <c r="CP1714" s="96"/>
      <c r="CQ1714" s="96"/>
      <c r="CR1714" s="96"/>
      <c r="CS1714" s="96"/>
    </row>
    <row r="1715" spans="1:97" ht="18.75" customHeight="1" x14ac:dyDescent="0.2">
      <c r="A1715" s="3">
        <f t="shared" si="568"/>
        <v>1703</v>
      </c>
      <c r="B1715" s="263"/>
      <c r="C1715" s="263"/>
      <c r="D1715" s="263"/>
      <c r="E1715" s="259"/>
      <c r="F1715" s="259"/>
      <c r="G1715" s="43"/>
      <c r="H1715" s="264"/>
      <c r="I1715" s="261"/>
      <c r="J1715" s="106"/>
      <c r="K1715" s="247"/>
      <c r="L1715" s="247"/>
      <c r="M1715" s="247"/>
      <c r="N1715" s="248" t="str">
        <f>IF(AND(K1715&lt;&gt;"",L1715&lt;&gt;"",J1715&lt;&gt;""),ROUND(MIN(IF(OR(J1715="OZZ",J1715="ZZ"),5000,17300),TRUNC(0.75*(SUMIF($D$12:$D1715,$D1715,K$12:K1715)+SUMIF($D$12:$D1715,$D1715,L$12:L1715)),2)) - SUMIF($D$12:$D1714,$D1715,N$12:N1714),2),"")</f>
        <v/>
      </c>
      <c r="O1715" s="249" t="str">
        <f>IF(AND(K1715&lt;&gt;"",L1715&lt;&gt;"",M1715&lt;&gt;"",J1715&lt;&gt;"",AH1715&lt;&gt;""),IF(OR(J1715="OZZ",J1715="ZZ"),ROUND(0-SUMIF($D$12:$D1714,$D1715,O$12:O1714),2),IF(M1715=0,0,ROUND(MIN(MIN(17300,TRUNC(0.75*(SUMIF($D$12:$D$2012,$D1715,K$12:K$2012)+SUMIF($D$12:$D$2012,$D1715,L$12:L$2012)),2)+SUMIF($D$12:$D1715,$D1715,AH$12:AH1715))-SUMIF($D$12:$D1714,$D1715,O$12:O1714)-SUMIF($D$12:$D$2012,$D1715,N$12:N$2012),AH1715),2))),"")</f>
        <v/>
      </c>
      <c r="P1715" s="250" t="str">
        <f>IF(J1715&lt;&gt;"",1000 - SUMIF($D$12:$D1714,$D1715,P$12:P1714),"")</f>
        <v/>
      </c>
      <c r="Q1715" s="106"/>
      <c r="R1715" s="247"/>
      <c r="S1715" s="247"/>
      <c r="T1715" s="247"/>
      <c r="U1715" s="248" t="str">
        <f>IF(AND(R1715&lt;&gt;"",S1715&lt;&gt;"",Q1715&lt;&gt;""),ROUND(MIN(IF(OR(Q1715="OZZ",Q1715="ZZ"),5000,17300),TRUNC(0.75*(SUMIF($D$12:$D1715,$D1715,R$12:R1715)+SUMIF($D$12:$D1715,$D1715,S$12:S1715)),2)) - SUMIF($D$12:$D1714,$D1715,U$12:U1714),2),"")</f>
        <v/>
      </c>
      <c r="V1715" s="248" t="str">
        <f>IF(AND(R1715&lt;&gt;"",S1715&lt;&gt;"",T1715&lt;&gt;"",Q1715&lt;&gt;"",AL1715&lt;&gt;""),IF(OR(Q1715="OZZ",Q1715="ZZ"),ROUND(0-SUMIF($D$12:$D1714,$D1715,V$12:V1714),2),IF(T1715=0,0,ROUND(MIN(MIN(17300,TRUNC(0.75*(SUMIF($D$12:$D$2012,$D1715,R$12:R$2012)+SUMIF($D$12:$D$2012,$D1715,S$12:S$2012)),2)+SUMIF($D$12:$D1715,$D1715,AL$12:AL1715))-SUMIF($D$12:$D1714,$D1715,V$12:V1714)-SUMIF($D$12:$D$2012,$D1715,U$12:U$2012),AL1715),2))),"")</f>
        <v/>
      </c>
      <c r="W1715" s="250" t="str">
        <f>IF(Q1715&lt;&gt;"",1000 - SUMIF($D$12:$D1714,$D1715,W$12:W1714),"")</f>
        <v/>
      </c>
      <c r="X1715" s="106"/>
      <c r="Y1715" s="247"/>
      <c r="Z1715" s="247"/>
      <c r="AA1715" s="247"/>
      <c r="AB1715" s="248" t="str">
        <f>IF(AND(Y1715&lt;&gt;"",Z1715&lt;&gt;"",X1715&lt;&gt;""),ROUND(MIN(IF(OR(X1715="OZZ",X1715="ZZ"),5000,17300),TRUNC(0.75*(SUMIF($D$12:$D1715,$D1715,Y$12:Y1715)+SUMIF($D$12:$D1715,$D1715,Z$12:Z1715)),2)) - SUMIF($D$12:$D1714,$D1715,AB$12:AB1714),2),"")</f>
        <v/>
      </c>
      <c r="AC1715" s="251" t="str">
        <f>IF(AND(Y1715&lt;&gt;"",Z1715&lt;&gt;"",AA1715&lt;&gt;"",X1715&lt;&gt;"",AP1715&lt;&gt;""),IF(OR(X1715="OZZ",X1715="ZZ"),ROUND(0-SUMIF($D$12:$D1714,$D1715,AC$12:AC1714),2),IF(AA1715=0,0,ROUND(MIN(MIN(17300,TRUNC(0.75*(SUMIF($D$12:$D$2012,$D1715,Y$12:Y$2012)+SUMIF($D$12:$D$2012,$D1715,Z$12:Z$2012)),2)+SUMIF($D$12:$D1715,$D1715,AP$12:AP1715))-SUMIF($D$12:$D1714,$D1715,AC$12:AC1714)-SUMIF($D$12:$D$2012,$D1715,AB$12:AB$2012),AP1715),2))),"")</f>
        <v/>
      </c>
      <c r="AD1715" s="250" t="str">
        <f>IF(X1715&lt;&gt;"",1000 - SUMIF($D$12:$D1714,$D1715,AD$12:AD1714),"")</f>
        <v/>
      </c>
      <c r="AE1715" s="252"/>
      <c r="AF1715" s="253"/>
      <c r="AG1715" s="254"/>
      <c r="AH1715" s="255" t="str">
        <f t="shared" si="569"/>
        <v/>
      </c>
      <c r="AI1715" s="256"/>
      <c r="AJ1715" s="253"/>
      <c r="AK1715" s="254"/>
      <c r="AL1715" s="255" t="str">
        <f t="shared" si="570"/>
        <v/>
      </c>
      <c r="AM1715" s="256"/>
      <c r="AN1715" s="253"/>
      <c r="AO1715" s="254"/>
      <c r="AP1715" s="255" t="str">
        <f t="shared" si="550"/>
        <v/>
      </c>
      <c r="AQ1715" s="68"/>
      <c r="AR1715" s="68"/>
      <c r="AS1715" s="115"/>
      <c r="AT1715" s="68"/>
      <c r="AU1715" s="113" t="str">
        <f>IF(D1715&lt;&gt; "", IF(COUNTIF($D$12:$D1715,$D1715)&gt;1,0,IF(SUM(N1715,U1715,AB1715)&gt;0,IF(AND(X1715="",OR(Q1715&lt;&gt;"",J1715&lt;&gt;"")),IF(Q1715&lt;&gt;"",Q1715,IF(J1715&lt;&gt;"",J1715,0)),IF(AND(Q1715&lt;&gt;"",J1715&lt;&gt;"",Q1715=J1715),Q1715,X1715)),0)),"")</f>
        <v/>
      </c>
      <c r="AV1715" s="113" t="str">
        <f>IF(D1715&lt;&gt;"",IF(COUNTIF($D$12:$D1715,$D1715)&gt;1,0,IF(SUM(O1715,V1715,AC1715)&gt;0,IF(AND(X1715="",OR(Q1715&lt;&gt;"",J1715&lt;&gt;"")),IF(Q1715&lt;&gt;"",Q1715,IF(J1715&lt;&gt;"",J1715,0)),IF(AND(Q1715&lt;&gt;"",J1715&lt;&gt;"",Q1715=J1715),Q1715,X1715)),0)),"")</f>
        <v/>
      </c>
      <c r="AW1715" s="113" t="str">
        <f>IF(D1715&lt;&gt;"",IF(COUNTIF($D$12:$D1715,$D1715)&gt;1,0,IF(SUM(P1715,W1715,AD1715)&gt;0,IF(AND(X1715="",OR(Q1715&lt;&gt;"",J1715&lt;&gt;"")),IF(Q1715&lt;&gt;"",Q1715,IF(J1715&lt;&gt;"",J1715,0)),IF(AND(Q1715&lt;&gt;"",J1715&lt;&gt;"",Q1715=J1715),Q1715,X1715)),0)),"")</f>
        <v/>
      </c>
      <c r="AX1715" s="68" t="str">
        <f t="shared" si="551"/>
        <v/>
      </c>
      <c r="AY1715" s="68" t="str">
        <f t="shared" si="552"/>
        <v/>
      </c>
      <c r="AZ1715" s="68" t="str">
        <f t="shared" si="553"/>
        <v/>
      </c>
      <c r="BA1715" s="68" t="str">
        <f t="shared" si="554"/>
        <v/>
      </c>
      <c r="BB1715" s="68" t="str">
        <f t="shared" si="555"/>
        <v/>
      </c>
      <c r="BC1715" s="68" t="str">
        <f t="shared" si="556"/>
        <v/>
      </c>
      <c r="BD1715" s="68" t="str">
        <f t="shared" si="557"/>
        <v/>
      </c>
      <c r="BE1715" s="62" t="str">
        <f t="shared" si="558"/>
        <v/>
      </c>
      <c r="BF1715" s="62" t="str">
        <f t="shared" si="559"/>
        <v/>
      </c>
      <c r="BG1715" s="62"/>
      <c r="BH1715" s="62" t="str">
        <f t="shared" si="560"/>
        <v/>
      </c>
      <c r="BI1715" s="62" t="str">
        <f t="shared" si="561"/>
        <v/>
      </c>
      <c r="BJ1715" s="114"/>
      <c r="BK1715" s="62" t="str">
        <f t="shared" si="562"/>
        <v/>
      </c>
      <c r="BL1715" s="62" t="str">
        <f t="shared" si="563"/>
        <v/>
      </c>
      <c r="BM1715" s="62" t="str">
        <f t="shared" si="564"/>
        <v/>
      </c>
      <c r="BN1715" s="62" t="str">
        <f t="shared" si="565"/>
        <v/>
      </c>
      <c r="BO1715" s="62" t="str">
        <f t="shared" si="566"/>
        <v/>
      </c>
      <c r="BP1715" s="62" t="str">
        <f t="shared" si="567"/>
        <v/>
      </c>
      <c r="BQ1715" s="96"/>
      <c r="BR1715" s="96"/>
      <c r="BS1715" s="96"/>
      <c r="BT1715" s="96"/>
      <c r="BU1715" s="96"/>
      <c r="BV1715" s="96"/>
      <c r="BW1715" s="96"/>
      <c r="BX1715" s="96"/>
      <c r="BY1715" s="96"/>
      <c r="BZ1715" s="96"/>
      <c r="CA1715" s="96"/>
      <c r="CB1715" s="96"/>
      <c r="CC1715" s="96"/>
      <c r="CD1715" s="96"/>
      <c r="CE1715" s="96"/>
      <c r="CF1715" s="96"/>
      <c r="CG1715" s="96"/>
      <c r="CH1715" s="96"/>
      <c r="CI1715" s="96"/>
      <c r="CJ1715" s="96"/>
      <c r="CK1715" s="96"/>
      <c r="CL1715" s="96"/>
      <c r="CM1715" s="96"/>
      <c r="CN1715" s="96"/>
      <c r="CO1715" s="96"/>
      <c r="CP1715" s="96"/>
      <c r="CQ1715" s="96"/>
      <c r="CR1715" s="96"/>
      <c r="CS1715" s="96"/>
    </row>
    <row r="1716" spans="1:97" ht="18.75" customHeight="1" x14ac:dyDescent="0.2">
      <c r="A1716" s="3">
        <f t="shared" si="568"/>
        <v>1704</v>
      </c>
      <c r="B1716" s="263"/>
      <c r="C1716" s="263"/>
      <c r="D1716" s="263"/>
      <c r="E1716" s="259"/>
      <c r="F1716" s="259"/>
      <c r="G1716" s="43"/>
      <c r="H1716" s="264"/>
      <c r="I1716" s="261"/>
      <c r="J1716" s="106"/>
      <c r="K1716" s="247"/>
      <c r="L1716" s="247"/>
      <c r="M1716" s="247"/>
      <c r="N1716" s="248" t="str">
        <f>IF(AND(K1716&lt;&gt;"",L1716&lt;&gt;"",J1716&lt;&gt;""),ROUND(MIN(IF(OR(J1716="OZZ",J1716="ZZ"),5000,17300),TRUNC(0.75*(SUMIF($D$12:$D1716,$D1716,K$12:K1716)+SUMIF($D$12:$D1716,$D1716,L$12:L1716)),2)) - SUMIF($D$12:$D1715,$D1716,N$12:N1715),2),"")</f>
        <v/>
      </c>
      <c r="O1716" s="249" t="str">
        <f>IF(AND(K1716&lt;&gt;"",L1716&lt;&gt;"",M1716&lt;&gt;"",J1716&lt;&gt;"",AH1716&lt;&gt;""),IF(OR(J1716="OZZ",J1716="ZZ"),ROUND(0-SUMIF($D$12:$D1715,$D1716,O$12:O1715),2),IF(M1716=0,0,ROUND(MIN(MIN(17300,TRUNC(0.75*(SUMIF($D$12:$D$2012,$D1716,K$12:K$2012)+SUMIF($D$12:$D$2012,$D1716,L$12:L$2012)),2)+SUMIF($D$12:$D1716,$D1716,AH$12:AH1716))-SUMIF($D$12:$D1715,$D1716,O$12:O1715)-SUMIF($D$12:$D$2012,$D1716,N$12:N$2012),AH1716),2))),"")</f>
        <v/>
      </c>
      <c r="P1716" s="250" t="str">
        <f>IF(J1716&lt;&gt;"",1000 - SUMIF($D$12:$D1715,$D1716,P$12:P1715),"")</f>
        <v/>
      </c>
      <c r="Q1716" s="106"/>
      <c r="R1716" s="247"/>
      <c r="S1716" s="247"/>
      <c r="T1716" s="247"/>
      <c r="U1716" s="248" t="str">
        <f>IF(AND(R1716&lt;&gt;"",S1716&lt;&gt;"",Q1716&lt;&gt;""),ROUND(MIN(IF(OR(Q1716="OZZ",Q1716="ZZ"),5000,17300),TRUNC(0.75*(SUMIF($D$12:$D1716,$D1716,R$12:R1716)+SUMIF($D$12:$D1716,$D1716,S$12:S1716)),2)) - SUMIF($D$12:$D1715,$D1716,U$12:U1715),2),"")</f>
        <v/>
      </c>
      <c r="V1716" s="248" t="str">
        <f>IF(AND(R1716&lt;&gt;"",S1716&lt;&gt;"",T1716&lt;&gt;"",Q1716&lt;&gt;"",AL1716&lt;&gt;""),IF(OR(Q1716="OZZ",Q1716="ZZ"),ROUND(0-SUMIF($D$12:$D1715,$D1716,V$12:V1715),2),IF(T1716=0,0,ROUND(MIN(MIN(17300,TRUNC(0.75*(SUMIF($D$12:$D$2012,$D1716,R$12:R$2012)+SUMIF($D$12:$D$2012,$D1716,S$12:S$2012)),2)+SUMIF($D$12:$D1716,$D1716,AL$12:AL1716))-SUMIF($D$12:$D1715,$D1716,V$12:V1715)-SUMIF($D$12:$D$2012,$D1716,U$12:U$2012),AL1716),2))),"")</f>
        <v/>
      </c>
      <c r="W1716" s="250" t="str">
        <f>IF(Q1716&lt;&gt;"",1000 - SUMIF($D$12:$D1715,$D1716,W$12:W1715),"")</f>
        <v/>
      </c>
      <c r="X1716" s="106"/>
      <c r="Y1716" s="247"/>
      <c r="Z1716" s="247"/>
      <c r="AA1716" s="247"/>
      <c r="AB1716" s="248" t="str">
        <f>IF(AND(Y1716&lt;&gt;"",Z1716&lt;&gt;"",X1716&lt;&gt;""),ROUND(MIN(IF(OR(X1716="OZZ",X1716="ZZ"),5000,17300),TRUNC(0.75*(SUMIF($D$12:$D1716,$D1716,Y$12:Y1716)+SUMIF($D$12:$D1716,$D1716,Z$12:Z1716)),2)) - SUMIF($D$12:$D1715,$D1716,AB$12:AB1715),2),"")</f>
        <v/>
      </c>
      <c r="AC1716" s="251" t="str">
        <f>IF(AND(Y1716&lt;&gt;"",Z1716&lt;&gt;"",AA1716&lt;&gt;"",X1716&lt;&gt;"",AP1716&lt;&gt;""),IF(OR(X1716="OZZ",X1716="ZZ"),ROUND(0-SUMIF($D$12:$D1715,$D1716,AC$12:AC1715),2),IF(AA1716=0,0,ROUND(MIN(MIN(17300,TRUNC(0.75*(SUMIF($D$12:$D$2012,$D1716,Y$12:Y$2012)+SUMIF($D$12:$D$2012,$D1716,Z$12:Z$2012)),2)+SUMIF($D$12:$D1716,$D1716,AP$12:AP1716))-SUMIF($D$12:$D1715,$D1716,AC$12:AC1715)-SUMIF($D$12:$D$2012,$D1716,AB$12:AB$2012),AP1716),2))),"")</f>
        <v/>
      </c>
      <c r="AD1716" s="250" t="str">
        <f>IF(X1716&lt;&gt;"",1000 - SUMIF($D$12:$D1715,$D1716,AD$12:AD1715),"")</f>
        <v/>
      </c>
      <c r="AE1716" s="252"/>
      <c r="AF1716" s="253"/>
      <c r="AG1716" s="254"/>
      <c r="AH1716" s="255" t="str">
        <f t="shared" si="569"/>
        <v/>
      </c>
      <c r="AI1716" s="256"/>
      <c r="AJ1716" s="253"/>
      <c r="AK1716" s="254"/>
      <c r="AL1716" s="255" t="str">
        <f t="shared" si="570"/>
        <v/>
      </c>
      <c r="AM1716" s="256"/>
      <c r="AN1716" s="253"/>
      <c r="AO1716" s="254"/>
      <c r="AP1716" s="255" t="str">
        <f t="shared" si="550"/>
        <v/>
      </c>
      <c r="AQ1716" s="68"/>
      <c r="AR1716" s="68"/>
      <c r="AS1716" s="115"/>
      <c r="AT1716" s="68"/>
      <c r="AU1716" s="113" t="str">
        <f>IF(D1716&lt;&gt; "", IF(COUNTIF($D$12:$D1716,$D1716)&gt;1,0,IF(SUM(N1716,U1716,AB1716)&gt;0,IF(AND(X1716="",OR(Q1716&lt;&gt;"",J1716&lt;&gt;"")),IF(Q1716&lt;&gt;"",Q1716,IF(J1716&lt;&gt;"",J1716,0)),IF(AND(Q1716&lt;&gt;"",J1716&lt;&gt;"",Q1716=J1716),Q1716,X1716)),0)),"")</f>
        <v/>
      </c>
      <c r="AV1716" s="113" t="str">
        <f>IF(D1716&lt;&gt;"",IF(COUNTIF($D$12:$D1716,$D1716)&gt;1,0,IF(SUM(O1716,V1716,AC1716)&gt;0,IF(AND(X1716="",OR(Q1716&lt;&gt;"",J1716&lt;&gt;"")),IF(Q1716&lt;&gt;"",Q1716,IF(J1716&lt;&gt;"",J1716,0)),IF(AND(Q1716&lt;&gt;"",J1716&lt;&gt;"",Q1716=J1716),Q1716,X1716)),0)),"")</f>
        <v/>
      </c>
      <c r="AW1716" s="113" t="str">
        <f>IF(D1716&lt;&gt;"",IF(COUNTIF($D$12:$D1716,$D1716)&gt;1,0,IF(SUM(P1716,W1716,AD1716)&gt;0,IF(AND(X1716="",OR(Q1716&lt;&gt;"",J1716&lt;&gt;"")),IF(Q1716&lt;&gt;"",Q1716,IF(J1716&lt;&gt;"",J1716,0)),IF(AND(Q1716&lt;&gt;"",J1716&lt;&gt;"",Q1716=J1716),Q1716,X1716)),0)),"")</f>
        <v/>
      </c>
      <c r="AX1716" s="68" t="str">
        <f t="shared" si="551"/>
        <v/>
      </c>
      <c r="AY1716" s="68" t="str">
        <f t="shared" si="552"/>
        <v/>
      </c>
      <c r="AZ1716" s="68" t="str">
        <f t="shared" si="553"/>
        <v/>
      </c>
      <c r="BA1716" s="68" t="str">
        <f t="shared" si="554"/>
        <v/>
      </c>
      <c r="BB1716" s="68" t="str">
        <f t="shared" si="555"/>
        <v/>
      </c>
      <c r="BC1716" s="68" t="str">
        <f t="shared" si="556"/>
        <v/>
      </c>
      <c r="BD1716" s="68" t="str">
        <f t="shared" si="557"/>
        <v/>
      </c>
      <c r="BE1716" s="62" t="str">
        <f t="shared" si="558"/>
        <v/>
      </c>
      <c r="BF1716" s="62" t="str">
        <f t="shared" si="559"/>
        <v/>
      </c>
      <c r="BG1716" s="62"/>
      <c r="BH1716" s="62" t="str">
        <f t="shared" si="560"/>
        <v/>
      </c>
      <c r="BI1716" s="62" t="str">
        <f t="shared" si="561"/>
        <v/>
      </c>
      <c r="BJ1716" s="114"/>
      <c r="BK1716" s="62" t="str">
        <f t="shared" si="562"/>
        <v/>
      </c>
      <c r="BL1716" s="62" t="str">
        <f t="shared" si="563"/>
        <v/>
      </c>
      <c r="BM1716" s="62" t="str">
        <f t="shared" si="564"/>
        <v/>
      </c>
      <c r="BN1716" s="62" t="str">
        <f t="shared" si="565"/>
        <v/>
      </c>
      <c r="BO1716" s="62" t="str">
        <f t="shared" si="566"/>
        <v/>
      </c>
      <c r="BP1716" s="62" t="str">
        <f t="shared" si="567"/>
        <v/>
      </c>
      <c r="BQ1716" s="96"/>
      <c r="BR1716" s="96"/>
      <c r="BS1716" s="96"/>
      <c r="BT1716" s="96"/>
      <c r="BU1716" s="96"/>
      <c r="BV1716" s="96"/>
      <c r="BW1716" s="96"/>
      <c r="BX1716" s="96"/>
      <c r="BY1716" s="96"/>
      <c r="BZ1716" s="96"/>
      <c r="CA1716" s="96"/>
      <c r="CB1716" s="96"/>
      <c r="CC1716" s="96"/>
      <c r="CD1716" s="96"/>
      <c r="CE1716" s="96"/>
      <c r="CF1716" s="96"/>
      <c r="CG1716" s="96"/>
      <c r="CH1716" s="96"/>
      <c r="CI1716" s="96"/>
      <c r="CJ1716" s="96"/>
      <c r="CK1716" s="96"/>
      <c r="CL1716" s="96"/>
      <c r="CM1716" s="96"/>
      <c r="CN1716" s="96"/>
      <c r="CO1716" s="96"/>
      <c r="CP1716" s="96"/>
      <c r="CQ1716" s="96"/>
      <c r="CR1716" s="96"/>
      <c r="CS1716" s="96"/>
    </row>
    <row r="1717" spans="1:97" ht="18.75" customHeight="1" x14ac:dyDescent="0.2">
      <c r="A1717" s="3">
        <f t="shared" si="568"/>
        <v>1705</v>
      </c>
      <c r="B1717" s="263"/>
      <c r="C1717" s="263"/>
      <c r="D1717" s="263"/>
      <c r="E1717" s="259"/>
      <c r="F1717" s="259"/>
      <c r="G1717" s="43"/>
      <c r="H1717" s="264"/>
      <c r="I1717" s="261"/>
      <c r="J1717" s="106"/>
      <c r="K1717" s="247"/>
      <c r="L1717" s="247"/>
      <c r="M1717" s="247"/>
      <c r="N1717" s="248" t="str">
        <f>IF(AND(K1717&lt;&gt;"",L1717&lt;&gt;"",J1717&lt;&gt;""),ROUND(MIN(IF(OR(J1717="OZZ",J1717="ZZ"),5000,17300),TRUNC(0.75*(SUMIF($D$12:$D1717,$D1717,K$12:K1717)+SUMIF($D$12:$D1717,$D1717,L$12:L1717)),2)) - SUMIF($D$12:$D1716,$D1717,N$12:N1716),2),"")</f>
        <v/>
      </c>
      <c r="O1717" s="249" t="str">
        <f>IF(AND(K1717&lt;&gt;"",L1717&lt;&gt;"",M1717&lt;&gt;"",J1717&lt;&gt;"",AH1717&lt;&gt;""),IF(OR(J1717="OZZ",J1717="ZZ"),ROUND(0-SUMIF($D$12:$D1716,$D1717,O$12:O1716),2),IF(M1717=0,0,ROUND(MIN(MIN(17300,TRUNC(0.75*(SUMIF($D$12:$D$2012,$D1717,K$12:K$2012)+SUMIF($D$12:$D$2012,$D1717,L$12:L$2012)),2)+SUMIF($D$12:$D1717,$D1717,AH$12:AH1717))-SUMIF($D$12:$D1716,$D1717,O$12:O1716)-SUMIF($D$12:$D$2012,$D1717,N$12:N$2012),AH1717),2))),"")</f>
        <v/>
      </c>
      <c r="P1717" s="250" t="str">
        <f>IF(J1717&lt;&gt;"",1000 - SUMIF($D$12:$D1716,$D1717,P$12:P1716),"")</f>
        <v/>
      </c>
      <c r="Q1717" s="106"/>
      <c r="R1717" s="247"/>
      <c r="S1717" s="247"/>
      <c r="T1717" s="247"/>
      <c r="U1717" s="248" t="str">
        <f>IF(AND(R1717&lt;&gt;"",S1717&lt;&gt;"",Q1717&lt;&gt;""),ROUND(MIN(IF(OR(Q1717="OZZ",Q1717="ZZ"),5000,17300),TRUNC(0.75*(SUMIF($D$12:$D1717,$D1717,R$12:R1717)+SUMIF($D$12:$D1717,$D1717,S$12:S1717)),2)) - SUMIF($D$12:$D1716,$D1717,U$12:U1716),2),"")</f>
        <v/>
      </c>
      <c r="V1717" s="248" t="str">
        <f>IF(AND(R1717&lt;&gt;"",S1717&lt;&gt;"",T1717&lt;&gt;"",Q1717&lt;&gt;"",AL1717&lt;&gt;""),IF(OR(Q1717="OZZ",Q1717="ZZ"),ROUND(0-SUMIF($D$12:$D1716,$D1717,V$12:V1716),2),IF(T1717=0,0,ROUND(MIN(MIN(17300,TRUNC(0.75*(SUMIF($D$12:$D$2012,$D1717,R$12:R$2012)+SUMIF($D$12:$D$2012,$D1717,S$12:S$2012)),2)+SUMIF($D$12:$D1717,$D1717,AL$12:AL1717))-SUMIF($D$12:$D1716,$D1717,V$12:V1716)-SUMIF($D$12:$D$2012,$D1717,U$12:U$2012),AL1717),2))),"")</f>
        <v/>
      </c>
      <c r="W1717" s="250" t="str">
        <f>IF(Q1717&lt;&gt;"",1000 - SUMIF($D$12:$D1716,$D1717,W$12:W1716),"")</f>
        <v/>
      </c>
      <c r="X1717" s="106"/>
      <c r="Y1717" s="247"/>
      <c r="Z1717" s="247"/>
      <c r="AA1717" s="247"/>
      <c r="AB1717" s="248" t="str">
        <f>IF(AND(Y1717&lt;&gt;"",Z1717&lt;&gt;"",X1717&lt;&gt;""),ROUND(MIN(IF(OR(X1717="OZZ",X1717="ZZ"),5000,17300),TRUNC(0.75*(SUMIF($D$12:$D1717,$D1717,Y$12:Y1717)+SUMIF($D$12:$D1717,$D1717,Z$12:Z1717)),2)) - SUMIF($D$12:$D1716,$D1717,AB$12:AB1716),2),"")</f>
        <v/>
      </c>
      <c r="AC1717" s="251" t="str">
        <f>IF(AND(Y1717&lt;&gt;"",Z1717&lt;&gt;"",AA1717&lt;&gt;"",X1717&lt;&gt;"",AP1717&lt;&gt;""),IF(OR(X1717="OZZ",X1717="ZZ"),ROUND(0-SUMIF($D$12:$D1716,$D1717,AC$12:AC1716),2),IF(AA1717=0,0,ROUND(MIN(MIN(17300,TRUNC(0.75*(SUMIF($D$12:$D$2012,$D1717,Y$12:Y$2012)+SUMIF($D$12:$D$2012,$D1717,Z$12:Z$2012)),2)+SUMIF($D$12:$D1717,$D1717,AP$12:AP1717))-SUMIF($D$12:$D1716,$D1717,AC$12:AC1716)-SUMIF($D$12:$D$2012,$D1717,AB$12:AB$2012),AP1717),2))),"")</f>
        <v/>
      </c>
      <c r="AD1717" s="250" t="str">
        <f>IF(X1717&lt;&gt;"",1000 - SUMIF($D$12:$D1716,$D1717,AD$12:AD1716),"")</f>
        <v/>
      </c>
      <c r="AE1717" s="252"/>
      <c r="AF1717" s="253"/>
      <c r="AG1717" s="254"/>
      <c r="AH1717" s="255" t="str">
        <f t="shared" si="569"/>
        <v/>
      </c>
      <c r="AI1717" s="256"/>
      <c r="AJ1717" s="253"/>
      <c r="AK1717" s="254"/>
      <c r="AL1717" s="255" t="str">
        <f t="shared" si="570"/>
        <v/>
      </c>
      <c r="AM1717" s="256"/>
      <c r="AN1717" s="253"/>
      <c r="AO1717" s="254"/>
      <c r="AP1717" s="255" t="str">
        <f t="shared" si="550"/>
        <v/>
      </c>
      <c r="AQ1717" s="68"/>
      <c r="AR1717" s="68"/>
      <c r="AS1717" s="115"/>
      <c r="AT1717" s="68"/>
      <c r="AU1717" s="113" t="str">
        <f>IF(D1717&lt;&gt; "", IF(COUNTIF($D$12:$D1717,$D1717)&gt;1,0,IF(SUM(N1717,U1717,AB1717)&gt;0,IF(AND(X1717="",OR(Q1717&lt;&gt;"",J1717&lt;&gt;"")),IF(Q1717&lt;&gt;"",Q1717,IF(J1717&lt;&gt;"",J1717,0)),IF(AND(Q1717&lt;&gt;"",J1717&lt;&gt;"",Q1717=J1717),Q1717,X1717)),0)),"")</f>
        <v/>
      </c>
      <c r="AV1717" s="113" t="str">
        <f>IF(D1717&lt;&gt;"",IF(COUNTIF($D$12:$D1717,$D1717)&gt;1,0,IF(SUM(O1717,V1717,AC1717)&gt;0,IF(AND(X1717="",OR(Q1717&lt;&gt;"",J1717&lt;&gt;"")),IF(Q1717&lt;&gt;"",Q1717,IF(J1717&lt;&gt;"",J1717,0)),IF(AND(Q1717&lt;&gt;"",J1717&lt;&gt;"",Q1717=J1717),Q1717,X1717)),0)),"")</f>
        <v/>
      </c>
      <c r="AW1717" s="113" t="str">
        <f>IF(D1717&lt;&gt;"",IF(COUNTIF($D$12:$D1717,$D1717)&gt;1,0,IF(SUM(P1717,W1717,AD1717)&gt;0,IF(AND(X1717="",OR(Q1717&lt;&gt;"",J1717&lt;&gt;"")),IF(Q1717&lt;&gt;"",Q1717,IF(J1717&lt;&gt;"",J1717,0)),IF(AND(Q1717&lt;&gt;"",J1717&lt;&gt;"",Q1717=J1717),Q1717,X1717)),0)),"")</f>
        <v/>
      </c>
      <c r="AX1717" s="68" t="str">
        <f t="shared" si="551"/>
        <v/>
      </c>
      <c r="AY1717" s="68" t="str">
        <f t="shared" si="552"/>
        <v/>
      </c>
      <c r="AZ1717" s="68" t="str">
        <f t="shared" si="553"/>
        <v/>
      </c>
      <c r="BA1717" s="68" t="str">
        <f t="shared" si="554"/>
        <v/>
      </c>
      <c r="BB1717" s="68" t="str">
        <f t="shared" si="555"/>
        <v/>
      </c>
      <c r="BC1717" s="68" t="str">
        <f t="shared" si="556"/>
        <v/>
      </c>
      <c r="BD1717" s="68" t="str">
        <f t="shared" si="557"/>
        <v/>
      </c>
      <c r="BE1717" s="62" t="str">
        <f t="shared" si="558"/>
        <v/>
      </c>
      <c r="BF1717" s="62" t="str">
        <f t="shared" si="559"/>
        <v/>
      </c>
      <c r="BG1717" s="62"/>
      <c r="BH1717" s="62" t="str">
        <f t="shared" si="560"/>
        <v/>
      </c>
      <c r="BI1717" s="62" t="str">
        <f t="shared" si="561"/>
        <v/>
      </c>
      <c r="BJ1717" s="114"/>
      <c r="BK1717" s="62" t="str">
        <f t="shared" si="562"/>
        <v/>
      </c>
      <c r="BL1717" s="62" t="str">
        <f t="shared" si="563"/>
        <v/>
      </c>
      <c r="BM1717" s="62" t="str">
        <f t="shared" si="564"/>
        <v/>
      </c>
      <c r="BN1717" s="62" t="str">
        <f t="shared" si="565"/>
        <v/>
      </c>
      <c r="BO1717" s="62" t="str">
        <f t="shared" si="566"/>
        <v/>
      </c>
      <c r="BP1717" s="62" t="str">
        <f t="shared" si="567"/>
        <v/>
      </c>
      <c r="BQ1717" s="96"/>
      <c r="BR1717" s="96"/>
      <c r="BS1717" s="96"/>
      <c r="BT1717" s="96"/>
      <c r="BU1717" s="96"/>
      <c r="BV1717" s="96"/>
      <c r="BW1717" s="96"/>
      <c r="BX1717" s="96"/>
      <c r="BY1717" s="96"/>
      <c r="BZ1717" s="96"/>
      <c r="CA1717" s="96"/>
      <c r="CB1717" s="96"/>
      <c r="CC1717" s="96"/>
      <c r="CD1717" s="96"/>
      <c r="CE1717" s="96"/>
      <c r="CF1717" s="96"/>
      <c r="CG1717" s="96"/>
      <c r="CH1717" s="96"/>
      <c r="CI1717" s="96"/>
      <c r="CJ1717" s="96"/>
      <c r="CK1717" s="96"/>
      <c r="CL1717" s="96"/>
      <c r="CM1717" s="96"/>
      <c r="CN1717" s="96"/>
      <c r="CO1717" s="96"/>
      <c r="CP1717" s="96"/>
      <c r="CQ1717" s="96"/>
      <c r="CR1717" s="96"/>
      <c r="CS1717" s="96"/>
    </row>
    <row r="1718" spans="1:97" ht="18.75" customHeight="1" x14ac:dyDescent="0.2">
      <c r="A1718" s="3">
        <f t="shared" si="568"/>
        <v>1706</v>
      </c>
      <c r="B1718" s="263"/>
      <c r="C1718" s="263"/>
      <c r="D1718" s="263"/>
      <c r="E1718" s="259"/>
      <c r="F1718" s="259"/>
      <c r="G1718" s="43"/>
      <c r="H1718" s="264"/>
      <c r="I1718" s="261"/>
      <c r="J1718" s="106"/>
      <c r="K1718" s="247"/>
      <c r="L1718" s="247"/>
      <c r="M1718" s="247"/>
      <c r="N1718" s="248" t="str">
        <f>IF(AND(K1718&lt;&gt;"",L1718&lt;&gt;"",J1718&lt;&gt;""),ROUND(MIN(IF(OR(J1718="OZZ",J1718="ZZ"),5000,17300),TRUNC(0.75*(SUMIF($D$12:$D1718,$D1718,K$12:K1718)+SUMIF($D$12:$D1718,$D1718,L$12:L1718)),2)) - SUMIF($D$12:$D1717,$D1718,N$12:N1717),2),"")</f>
        <v/>
      </c>
      <c r="O1718" s="249" t="str">
        <f>IF(AND(K1718&lt;&gt;"",L1718&lt;&gt;"",M1718&lt;&gt;"",J1718&lt;&gt;"",AH1718&lt;&gt;""),IF(OR(J1718="OZZ",J1718="ZZ"),ROUND(0-SUMIF($D$12:$D1717,$D1718,O$12:O1717),2),IF(M1718=0,0,ROUND(MIN(MIN(17300,TRUNC(0.75*(SUMIF($D$12:$D$2012,$D1718,K$12:K$2012)+SUMIF($D$12:$D$2012,$D1718,L$12:L$2012)),2)+SUMIF($D$12:$D1718,$D1718,AH$12:AH1718))-SUMIF($D$12:$D1717,$D1718,O$12:O1717)-SUMIF($D$12:$D$2012,$D1718,N$12:N$2012),AH1718),2))),"")</f>
        <v/>
      </c>
      <c r="P1718" s="250" t="str">
        <f>IF(J1718&lt;&gt;"",1000 - SUMIF($D$12:$D1717,$D1718,P$12:P1717),"")</f>
        <v/>
      </c>
      <c r="Q1718" s="106"/>
      <c r="R1718" s="247"/>
      <c r="S1718" s="247"/>
      <c r="T1718" s="247"/>
      <c r="U1718" s="248" t="str">
        <f>IF(AND(R1718&lt;&gt;"",S1718&lt;&gt;"",Q1718&lt;&gt;""),ROUND(MIN(IF(OR(Q1718="OZZ",Q1718="ZZ"),5000,17300),TRUNC(0.75*(SUMIF($D$12:$D1718,$D1718,R$12:R1718)+SUMIF($D$12:$D1718,$D1718,S$12:S1718)),2)) - SUMIF($D$12:$D1717,$D1718,U$12:U1717),2),"")</f>
        <v/>
      </c>
      <c r="V1718" s="248" t="str">
        <f>IF(AND(R1718&lt;&gt;"",S1718&lt;&gt;"",T1718&lt;&gt;"",Q1718&lt;&gt;"",AL1718&lt;&gt;""),IF(OR(Q1718="OZZ",Q1718="ZZ"),ROUND(0-SUMIF($D$12:$D1717,$D1718,V$12:V1717),2),IF(T1718=0,0,ROUND(MIN(MIN(17300,TRUNC(0.75*(SUMIF($D$12:$D$2012,$D1718,R$12:R$2012)+SUMIF($D$12:$D$2012,$D1718,S$12:S$2012)),2)+SUMIF($D$12:$D1718,$D1718,AL$12:AL1718))-SUMIF($D$12:$D1717,$D1718,V$12:V1717)-SUMIF($D$12:$D$2012,$D1718,U$12:U$2012),AL1718),2))),"")</f>
        <v/>
      </c>
      <c r="W1718" s="250" t="str">
        <f>IF(Q1718&lt;&gt;"",1000 - SUMIF($D$12:$D1717,$D1718,W$12:W1717),"")</f>
        <v/>
      </c>
      <c r="X1718" s="106"/>
      <c r="Y1718" s="247"/>
      <c r="Z1718" s="247"/>
      <c r="AA1718" s="247"/>
      <c r="AB1718" s="248" t="str">
        <f>IF(AND(Y1718&lt;&gt;"",Z1718&lt;&gt;"",X1718&lt;&gt;""),ROUND(MIN(IF(OR(X1718="OZZ",X1718="ZZ"),5000,17300),TRUNC(0.75*(SUMIF($D$12:$D1718,$D1718,Y$12:Y1718)+SUMIF($D$12:$D1718,$D1718,Z$12:Z1718)),2)) - SUMIF($D$12:$D1717,$D1718,AB$12:AB1717),2),"")</f>
        <v/>
      </c>
      <c r="AC1718" s="251" t="str">
        <f>IF(AND(Y1718&lt;&gt;"",Z1718&lt;&gt;"",AA1718&lt;&gt;"",X1718&lt;&gt;"",AP1718&lt;&gt;""),IF(OR(X1718="OZZ",X1718="ZZ"),ROUND(0-SUMIF($D$12:$D1717,$D1718,AC$12:AC1717),2),IF(AA1718=0,0,ROUND(MIN(MIN(17300,TRUNC(0.75*(SUMIF($D$12:$D$2012,$D1718,Y$12:Y$2012)+SUMIF($D$12:$D$2012,$D1718,Z$12:Z$2012)),2)+SUMIF($D$12:$D1718,$D1718,AP$12:AP1718))-SUMIF($D$12:$D1717,$D1718,AC$12:AC1717)-SUMIF($D$12:$D$2012,$D1718,AB$12:AB$2012),AP1718),2))),"")</f>
        <v/>
      </c>
      <c r="AD1718" s="250" t="str">
        <f>IF(X1718&lt;&gt;"",1000 - SUMIF($D$12:$D1717,$D1718,AD$12:AD1717),"")</f>
        <v/>
      </c>
      <c r="AE1718" s="252"/>
      <c r="AF1718" s="253"/>
      <c r="AG1718" s="254"/>
      <c r="AH1718" s="255" t="str">
        <f t="shared" si="569"/>
        <v/>
      </c>
      <c r="AI1718" s="256"/>
      <c r="AJ1718" s="253"/>
      <c r="AK1718" s="254"/>
      <c r="AL1718" s="255" t="str">
        <f t="shared" si="570"/>
        <v/>
      </c>
      <c r="AM1718" s="256"/>
      <c r="AN1718" s="253"/>
      <c r="AO1718" s="254"/>
      <c r="AP1718" s="255" t="str">
        <f t="shared" si="550"/>
        <v/>
      </c>
      <c r="AQ1718" s="68"/>
      <c r="AR1718" s="68"/>
      <c r="AS1718" s="115"/>
      <c r="AT1718" s="68"/>
      <c r="AU1718" s="113" t="str">
        <f>IF(D1718&lt;&gt; "", IF(COUNTIF($D$12:$D1718,$D1718)&gt;1,0,IF(SUM(N1718,U1718,AB1718)&gt;0,IF(AND(X1718="",OR(Q1718&lt;&gt;"",J1718&lt;&gt;"")),IF(Q1718&lt;&gt;"",Q1718,IF(J1718&lt;&gt;"",J1718,0)),IF(AND(Q1718&lt;&gt;"",J1718&lt;&gt;"",Q1718=J1718),Q1718,X1718)),0)),"")</f>
        <v/>
      </c>
      <c r="AV1718" s="113" t="str">
        <f>IF(D1718&lt;&gt;"",IF(COUNTIF($D$12:$D1718,$D1718)&gt;1,0,IF(SUM(O1718,V1718,AC1718)&gt;0,IF(AND(X1718="",OR(Q1718&lt;&gt;"",J1718&lt;&gt;"")),IF(Q1718&lt;&gt;"",Q1718,IF(J1718&lt;&gt;"",J1718,0)),IF(AND(Q1718&lt;&gt;"",J1718&lt;&gt;"",Q1718=J1718),Q1718,X1718)),0)),"")</f>
        <v/>
      </c>
      <c r="AW1718" s="113" t="str">
        <f>IF(D1718&lt;&gt;"",IF(COUNTIF($D$12:$D1718,$D1718)&gt;1,0,IF(SUM(P1718,W1718,AD1718)&gt;0,IF(AND(X1718="",OR(Q1718&lt;&gt;"",J1718&lt;&gt;"")),IF(Q1718&lt;&gt;"",Q1718,IF(J1718&lt;&gt;"",J1718,0)),IF(AND(Q1718&lt;&gt;"",J1718&lt;&gt;"",Q1718=J1718),Q1718,X1718)),0)),"")</f>
        <v/>
      </c>
      <c r="AX1718" s="68" t="str">
        <f t="shared" si="551"/>
        <v/>
      </c>
      <c r="AY1718" s="68" t="str">
        <f t="shared" si="552"/>
        <v/>
      </c>
      <c r="AZ1718" s="68" t="str">
        <f t="shared" si="553"/>
        <v/>
      </c>
      <c r="BA1718" s="68" t="str">
        <f t="shared" si="554"/>
        <v/>
      </c>
      <c r="BB1718" s="68" t="str">
        <f t="shared" si="555"/>
        <v/>
      </c>
      <c r="BC1718" s="68" t="str">
        <f t="shared" si="556"/>
        <v/>
      </c>
      <c r="BD1718" s="68" t="str">
        <f t="shared" si="557"/>
        <v/>
      </c>
      <c r="BE1718" s="62" t="str">
        <f t="shared" si="558"/>
        <v/>
      </c>
      <c r="BF1718" s="62" t="str">
        <f t="shared" si="559"/>
        <v/>
      </c>
      <c r="BG1718" s="62"/>
      <c r="BH1718" s="62" t="str">
        <f t="shared" si="560"/>
        <v/>
      </c>
      <c r="BI1718" s="62" t="str">
        <f t="shared" si="561"/>
        <v/>
      </c>
      <c r="BJ1718" s="114"/>
      <c r="BK1718" s="62" t="str">
        <f t="shared" si="562"/>
        <v/>
      </c>
      <c r="BL1718" s="62" t="str">
        <f t="shared" si="563"/>
        <v/>
      </c>
      <c r="BM1718" s="62" t="str">
        <f t="shared" si="564"/>
        <v/>
      </c>
      <c r="BN1718" s="62" t="str">
        <f t="shared" si="565"/>
        <v/>
      </c>
      <c r="BO1718" s="62" t="str">
        <f t="shared" si="566"/>
        <v/>
      </c>
      <c r="BP1718" s="62" t="str">
        <f t="shared" si="567"/>
        <v/>
      </c>
      <c r="BQ1718" s="96"/>
      <c r="BR1718" s="96"/>
      <c r="BS1718" s="96"/>
      <c r="BT1718" s="96"/>
      <c r="BU1718" s="96"/>
      <c r="BV1718" s="96"/>
      <c r="BW1718" s="96"/>
      <c r="BX1718" s="96"/>
      <c r="BY1718" s="96"/>
      <c r="BZ1718" s="96"/>
      <c r="CA1718" s="96"/>
      <c r="CB1718" s="96"/>
      <c r="CC1718" s="96"/>
      <c r="CD1718" s="96"/>
      <c r="CE1718" s="96"/>
      <c r="CF1718" s="96"/>
      <c r="CG1718" s="96"/>
      <c r="CH1718" s="96"/>
      <c r="CI1718" s="96"/>
      <c r="CJ1718" s="96"/>
      <c r="CK1718" s="96"/>
      <c r="CL1718" s="96"/>
      <c r="CM1718" s="96"/>
      <c r="CN1718" s="96"/>
      <c r="CO1718" s="96"/>
      <c r="CP1718" s="96"/>
      <c r="CQ1718" s="96"/>
      <c r="CR1718" s="96"/>
      <c r="CS1718" s="96"/>
    </row>
    <row r="1719" spans="1:97" ht="18.75" customHeight="1" x14ac:dyDescent="0.2">
      <c r="A1719" s="3">
        <f t="shared" si="568"/>
        <v>1707</v>
      </c>
      <c r="B1719" s="263"/>
      <c r="C1719" s="263"/>
      <c r="D1719" s="263"/>
      <c r="E1719" s="259"/>
      <c r="F1719" s="259"/>
      <c r="G1719" s="43"/>
      <c r="H1719" s="264"/>
      <c r="I1719" s="261"/>
      <c r="J1719" s="106"/>
      <c r="K1719" s="247"/>
      <c r="L1719" s="247"/>
      <c r="M1719" s="247"/>
      <c r="N1719" s="248" t="str">
        <f>IF(AND(K1719&lt;&gt;"",L1719&lt;&gt;"",J1719&lt;&gt;""),ROUND(MIN(IF(OR(J1719="OZZ",J1719="ZZ"),5000,17300),TRUNC(0.75*(SUMIF($D$12:$D1719,$D1719,K$12:K1719)+SUMIF($D$12:$D1719,$D1719,L$12:L1719)),2)) - SUMIF($D$12:$D1718,$D1719,N$12:N1718),2),"")</f>
        <v/>
      </c>
      <c r="O1719" s="249" t="str">
        <f>IF(AND(K1719&lt;&gt;"",L1719&lt;&gt;"",M1719&lt;&gt;"",J1719&lt;&gt;"",AH1719&lt;&gt;""),IF(OR(J1719="OZZ",J1719="ZZ"),ROUND(0-SUMIF($D$12:$D1718,$D1719,O$12:O1718),2),IF(M1719=0,0,ROUND(MIN(MIN(17300,TRUNC(0.75*(SUMIF($D$12:$D$2012,$D1719,K$12:K$2012)+SUMIF($D$12:$D$2012,$D1719,L$12:L$2012)),2)+SUMIF($D$12:$D1719,$D1719,AH$12:AH1719))-SUMIF($D$12:$D1718,$D1719,O$12:O1718)-SUMIF($D$12:$D$2012,$D1719,N$12:N$2012),AH1719),2))),"")</f>
        <v/>
      </c>
      <c r="P1719" s="250" t="str">
        <f>IF(J1719&lt;&gt;"",1000 - SUMIF($D$12:$D1718,$D1719,P$12:P1718),"")</f>
        <v/>
      </c>
      <c r="Q1719" s="106"/>
      <c r="R1719" s="247"/>
      <c r="S1719" s="247"/>
      <c r="T1719" s="247"/>
      <c r="U1719" s="248" t="str">
        <f>IF(AND(R1719&lt;&gt;"",S1719&lt;&gt;"",Q1719&lt;&gt;""),ROUND(MIN(IF(OR(Q1719="OZZ",Q1719="ZZ"),5000,17300),TRUNC(0.75*(SUMIF($D$12:$D1719,$D1719,R$12:R1719)+SUMIF($D$12:$D1719,$D1719,S$12:S1719)),2)) - SUMIF($D$12:$D1718,$D1719,U$12:U1718),2),"")</f>
        <v/>
      </c>
      <c r="V1719" s="248" t="str">
        <f>IF(AND(R1719&lt;&gt;"",S1719&lt;&gt;"",T1719&lt;&gt;"",Q1719&lt;&gt;"",AL1719&lt;&gt;""),IF(OR(Q1719="OZZ",Q1719="ZZ"),ROUND(0-SUMIF($D$12:$D1718,$D1719,V$12:V1718),2),IF(T1719=0,0,ROUND(MIN(MIN(17300,TRUNC(0.75*(SUMIF($D$12:$D$2012,$D1719,R$12:R$2012)+SUMIF($D$12:$D$2012,$D1719,S$12:S$2012)),2)+SUMIF($D$12:$D1719,$D1719,AL$12:AL1719))-SUMIF($D$12:$D1718,$D1719,V$12:V1718)-SUMIF($D$12:$D$2012,$D1719,U$12:U$2012),AL1719),2))),"")</f>
        <v/>
      </c>
      <c r="W1719" s="250" t="str">
        <f>IF(Q1719&lt;&gt;"",1000 - SUMIF($D$12:$D1718,$D1719,W$12:W1718),"")</f>
        <v/>
      </c>
      <c r="X1719" s="106"/>
      <c r="Y1719" s="247"/>
      <c r="Z1719" s="247"/>
      <c r="AA1719" s="247"/>
      <c r="AB1719" s="248" t="str">
        <f>IF(AND(Y1719&lt;&gt;"",Z1719&lt;&gt;"",X1719&lt;&gt;""),ROUND(MIN(IF(OR(X1719="OZZ",X1719="ZZ"),5000,17300),TRUNC(0.75*(SUMIF($D$12:$D1719,$D1719,Y$12:Y1719)+SUMIF($D$12:$D1719,$D1719,Z$12:Z1719)),2)) - SUMIF($D$12:$D1718,$D1719,AB$12:AB1718),2),"")</f>
        <v/>
      </c>
      <c r="AC1719" s="251" t="str">
        <f>IF(AND(Y1719&lt;&gt;"",Z1719&lt;&gt;"",AA1719&lt;&gt;"",X1719&lt;&gt;"",AP1719&lt;&gt;""),IF(OR(X1719="OZZ",X1719="ZZ"),ROUND(0-SUMIF($D$12:$D1718,$D1719,AC$12:AC1718),2),IF(AA1719=0,0,ROUND(MIN(MIN(17300,TRUNC(0.75*(SUMIF($D$12:$D$2012,$D1719,Y$12:Y$2012)+SUMIF($D$12:$D$2012,$D1719,Z$12:Z$2012)),2)+SUMIF($D$12:$D1719,$D1719,AP$12:AP1719))-SUMIF($D$12:$D1718,$D1719,AC$12:AC1718)-SUMIF($D$12:$D$2012,$D1719,AB$12:AB$2012),AP1719),2))),"")</f>
        <v/>
      </c>
      <c r="AD1719" s="250" t="str">
        <f>IF(X1719&lt;&gt;"",1000 - SUMIF($D$12:$D1718,$D1719,AD$12:AD1718),"")</f>
        <v/>
      </c>
      <c r="AE1719" s="252"/>
      <c r="AF1719" s="253"/>
      <c r="AG1719" s="254"/>
      <c r="AH1719" s="255" t="str">
        <f t="shared" si="569"/>
        <v/>
      </c>
      <c r="AI1719" s="256"/>
      <c r="AJ1719" s="253"/>
      <c r="AK1719" s="254"/>
      <c r="AL1719" s="255" t="str">
        <f t="shared" si="570"/>
        <v/>
      </c>
      <c r="AM1719" s="256"/>
      <c r="AN1719" s="253"/>
      <c r="AO1719" s="254"/>
      <c r="AP1719" s="255" t="str">
        <f t="shared" si="550"/>
        <v/>
      </c>
      <c r="AQ1719" s="68"/>
      <c r="AR1719" s="68"/>
      <c r="AS1719" s="115"/>
      <c r="AT1719" s="68"/>
      <c r="AU1719" s="113" t="str">
        <f>IF(D1719&lt;&gt; "", IF(COUNTIF($D$12:$D1719,$D1719)&gt;1,0,IF(SUM(N1719,U1719,AB1719)&gt;0,IF(AND(X1719="",OR(Q1719&lt;&gt;"",J1719&lt;&gt;"")),IF(Q1719&lt;&gt;"",Q1719,IF(J1719&lt;&gt;"",J1719,0)),IF(AND(Q1719&lt;&gt;"",J1719&lt;&gt;"",Q1719=J1719),Q1719,X1719)),0)),"")</f>
        <v/>
      </c>
      <c r="AV1719" s="113" t="str">
        <f>IF(D1719&lt;&gt;"",IF(COUNTIF($D$12:$D1719,$D1719)&gt;1,0,IF(SUM(O1719,V1719,AC1719)&gt;0,IF(AND(X1719="",OR(Q1719&lt;&gt;"",J1719&lt;&gt;"")),IF(Q1719&lt;&gt;"",Q1719,IF(J1719&lt;&gt;"",J1719,0)),IF(AND(Q1719&lt;&gt;"",J1719&lt;&gt;"",Q1719=J1719),Q1719,X1719)),0)),"")</f>
        <v/>
      </c>
      <c r="AW1719" s="113" t="str">
        <f>IF(D1719&lt;&gt;"",IF(COUNTIF($D$12:$D1719,$D1719)&gt;1,0,IF(SUM(P1719,W1719,AD1719)&gt;0,IF(AND(X1719="",OR(Q1719&lt;&gt;"",J1719&lt;&gt;"")),IF(Q1719&lt;&gt;"",Q1719,IF(J1719&lt;&gt;"",J1719,0)),IF(AND(Q1719&lt;&gt;"",J1719&lt;&gt;"",Q1719=J1719),Q1719,X1719)),0)),"")</f>
        <v/>
      </c>
      <c r="AX1719" s="68" t="str">
        <f t="shared" si="551"/>
        <v/>
      </c>
      <c r="AY1719" s="68" t="str">
        <f t="shared" si="552"/>
        <v/>
      </c>
      <c r="AZ1719" s="68" t="str">
        <f t="shared" si="553"/>
        <v/>
      </c>
      <c r="BA1719" s="68" t="str">
        <f t="shared" si="554"/>
        <v/>
      </c>
      <c r="BB1719" s="68" t="str">
        <f t="shared" si="555"/>
        <v/>
      </c>
      <c r="BC1719" s="68" t="str">
        <f t="shared" si="556"/>
        <v/>
      </c>
      <c r="BD1719" s="68" t="str">
        <f t="shared" si="557"/>
        <v/>
      </c>
      <c r="BE1719" s="62" t="str">
        <f t="shared" si="558"/>
        <v/>
      </c>
      <c r="BF1719" s="62" t="str">
        <f t="shared" si="559"/>
        <v/>
      </c>
      <c r="BG1719" s="62"/>
      <c r="BH1719" s="62" t="str">
        <f t="shared" si="560"/>
        <v/>
      </c>
      <c r="BI1719" s="62" t="str">
        <f t="shared" si="561"/>
        <v/>
      </c>
      <c r="BJ1719" s="114"/>
      <c r="BK1719" s="62" t="str">
        <f t="shared" si="562"/>
        <v/>
      </c>
      <c r="BL1719" s="62" t="str">
        <f t="shared" si="563"/>
        <v/>
      </c>
      <c r="BM1719" s="62" t="str">
        <f t="shared" si="564"/>
        <v/>
      </c>
      <c r="BN1719" s="62" t="str">
        <f t="shared" si="565"/>
        <v/>
      </c>
      <c r="BO1719" s="62" t="str">
        <f t="shared" si="566"/>
        <v/>
      </c>
      <c r="BP1719" s="62" t="str">
        <f t="shared" si="567"/>
        <v/>
      </c>
      <c r="BQ1719" s="96"/>
      <c r="BR1719" s="96"/>
      <c r="BS1719" s="96"/>
      <c r="BT1719" s="96"/>
      <c r="BU1719" s="96"/>
      <c r="BV1719" s="96"/>
      <c r="BW1719" s="96"/>
      <c r="BX1719" s="96"/>
      <c r="BY1719" s="96"/>
      <c r="BZ1719" s="96"/>
      <c r="CA1719" s="96"/>
      <c r="CB1719" s="96"/>
      <c r="CC1719" s="96"/>
      <c r="CD1719" s="96"/>
      <c r="CE1719" s="96"/>
      <c r="CF1719" s="96"/>
      <c r="CG1719" s="96"/>
      <c r="CH1719" s="96"/>
      <c r="CI1719" s="96"/>
      <c r="CJ1719" s="96"/>
      <c r="CK1719" s="96"/>
      <c r="CL1719" s="96"/>
      <c r="CM1719" s="96"/>
      <c r="CN1719" s="96"/>
      <c r="CO1719" s="96"/>
      <c r="CP1719" s="96"/>
      <c r="CQ1719" s="96"/>
      <c r="CR1719" s="96"/>
      <c r="CS1719" s="96"/>
    </row>
    <row r="1720" spans="1:97" ht="18.75" customHeight="1" x14ac:dyDescent="0.2">
      <c r="A1720" s="3">
        <f t="shared" si="568"/>
        <v>1708</v>
      </c>
      <c r="B1720" s="263"/>
      <c r="C1720" s="263"/>
      <c r="D1720" s="263"/>
      <c r="E1720" s="259"/>
      <c r="F1720" s="259"/>
      <c r="G1720" s="43"/>
      <c r="H1720" s="264"/>
      <c r="I1720" s="261"/>
      <c r="J1720" s="106"/>
      <c r="K1720" s="247"/>
      <c r="L1720" s="247"/>
      <c r="M1720" s="247"/>
      <c r="N1720" s="248" t="str">
        <f>IF(AND(K1720&lt;&gt;"",L1720&lt;&gt;"",J1720&lt;&gt;""),ROUND(MIN(IF(OR(J1720="OZZ",J1720="ZZ"),5000,17300),TRUNC(0.75*(SUMIF($D$12:$D1720,$D1720,K$12:K1720)+SUMIF($D$12:$D1720,$D1720,L$12:L1720)),2)) - SUMIF($D$12:$D1719,$D1720,N$12:N1719),2),"")</f>
        <v/>
      </c>
      <c r="O1720" s="249" t="str">
        <f>IF(AND(K1720&lt;&gt;"",L1720&lt;&gt;"",M1720&lt;&gt;"",J1720&lt;&gt;"",AH1720&lt;&gt;""),IF(OR(J1720="OZZ",J1720="ZZ"),ROUND(0-SUMIF($D$12:$D1719,$D1720,O$12:O1719),2),IF(M1720=0,0,ROUND(MIN(MIN(17300,TRUNC(0.75*(SUMIF($D$12:$D$2012,$D1720,K$12:K$2012)+SUMIF($D$12:$D$2012,$D1720,L$12:L$2012)),2)+SUMIF($D$12:$D1720,$D1720,AH$12:AH1720))-SUMIF($D$12:$D1719,$D1720,O$12:O1719)-SUMIF($D$12:$D$2012,$D1720,N$12:N$2012),AH1720),2))),"")</f>
        <v/>
      </c>
      <c r="P1720" s="250" t="str">
        <f>IF(J1720&lt;&gt;"",1000 - SUMIF($D$12:$D1719,$D1720,P$12:P1719),"")</f>
        <v/>
      </c>
      <c r="Q1720" s="106"/>
      <c r="R1720" s="247"/>
      <c r="S1720" s="247"/>
      <c r="T1720" s="247"/>
      <c r="U1720" s="248" t="str">
        <f>IF(AND(R1720&lt;&gt;"",S1720&lt;&gt;"",Q1720&lt;&gt;""),ROUND(MIN(IF(OR(Q1720="OZZ",Q1720="ZZ"),5000,17300),TRUNC(0.75*(SUMIF($D$12:$D1720,$D1720,R$12:R1720)+SUMIF($D$12:$D1720,$D1720,S$12:S1720)),2)) - SUMIF($D$12:$D1719,$D1720,U$12:U1719),2),"")</f>
        <v/>
      </c>
      <c r="V1720" s="248" t="str">
        <f>IF(AND(R1720&lt;&gt;"",S1720&lt;&gt;"",T1720&lt;&gt;"",Q1720&lt;&gt;"",AL1720&lt;&gt;""),IF(OR(Q1720="OZZ",Q1720="ZZ"),ROUND(0-SUMIF($D$12:$D1719,$D1720,V$12:V1719),2),IF(T1720=0,0,ROUND(MIN(MIN(17300,TRUNC(0.75*(SUMIF($D$12:$D$2012,$D1720,R$12:R$2012)+SUMIF($D$12:$D$2012,$D1720,S$12:S$2012)),2)+SUMIF($D$12:$D1720,$D1720,AL$12:AL1720))-SUMIF($D$12:$D1719,$D1720,V$12:V1719)-SUMIF($D$12:$D$2012,$D1720,U$12:U$2012),AL1720),2))),"")</f>
        <v/>
      </c>
      <c r="W1720" s="250" t="str">
        <f>IF(Q1720&lt;&gt;"",1000 - SUMIF($D$12:$D1719,$D1720,W$12:W1719),"")</f>
        <v/>
      </c>
      <c r="X1720" s="106"/>
      <c r="Y1720" s="247"/>
      <c r="Z1720" s="247"/>
      <c r="AA1720" s="247"/>
      <c r="AB1720" s="248" t="str">
        <f>IF(AND(Y1720&lt;&gt;"",Z1720&lt;&gt;"",X1720&lt;&gt;""),ROUND(MIN(IF(OR(X1720="OZZ",X1720="ZZ"),5000,17300),TRUNC(0.75*(SUMIF($D$12:$D1720,$D1720,Y$12:Y1720)+SUMIF($D$12:$D1720,$D1720,Z$12:Z1720)),2)) - SUMIF($D$12:$D1719,$D1720,AB$12:AB1719),2),"")</f>
        <v/>
      </c>
      <c r="AC1720" s="251" t="str">
        <f>IF(AND(Y1720&lt;&gt;"",Z1720&lt;&gt;"",AA1720&lt;&gt;"",X1720&lt;&gt;"",AP1720&lt;&gt;""),IF(OR(X1720="OZZ",X1720="ZZ"),ROUND(0-SUMIF($D$12:$D1719,$D1720,AC$12:AC1719),2),IF(AA1720=0,0,ROUND(MIN(MIN(17300,TRUNC(0.75*(SUMIF($D$12:$D$2012,$D1720,Y$12:Y$2012)+SUMIF($D$12:$D$2012,$D1720,Z$12:Z$2012)),2)+SUMIF($D$12:$D1720,$D1720,AP$12:AP1720))-SUMIF($D$12:$D1719,$D1720,AC$12:AC1719)-SUMIF($D$12:$D$2012,$D1720,AB$12:AB$2012),AP1720),2))),"")</f>
        <v/>
      </c>
      <c r="AD1720" s="250" t="str">
        <f>IF(X1720&lt;&gt;"",1000 - SUMIF($D$12:$D1719,$D1720,AD$12:AD1719),"")</f>
        <v/>
      </c>
      <c r="AE1720" s="252"/>
      <c r="AF1720" s="253"/>
      <c r="AG1720" s="254"/>
      <c r="AH1720" s="255" t="str">
        <f t="shared" si="569"/>
        <v/>
      </c>
      <c r="AI1720" s="256"/>
      <c r="AJ1720" s="253"/>
      <c r="AK1720" s="254"/>
      <c r="AL1720" s="255" t="str">
        <f t="shared" si="570"/>
        <v/>
      </c>
      <c r="AM1720" s="256"/>
      <c r="AN1720" s="253"/>
      <c r="AO1720" s="254"/>
      <c r="AP1720" s="255" t="str">
        <f t="shared" si="550"/>
        <v/>
      </c>
      <c r="AQ1720" s="68"/>
      <c r="AR1720" s="68"/>
      <c r="AS1720" s="115"/>
      <c r="AT1720" s="68"/>
      <c r="AU1720" s="113" t="str">
        <f>IF(D1720&lt;&gt; "", IF(COUNTIF($D$12:$D1720,$D1720)&gt;1,0,IF(SUM(N1720,U1720,AB1720)&gt;0,IF(AND(X1720="",OR(Q1720&lt;&gt;"",J1720&lt;&gt;"")),IF(Q1720&lt;&gt;"",Q1720,IF(J1720&lt;&gt;"",J1720,0)),IF(AND(Q1720&lt;&gt;"",J1720&lt;&gt;"",Q1720=J1720),Q1720,X1720)),0)),"")</f>
        <v/>
      </c>
      <c r="AV1720" s="113" t="str">
        <f>IF(D1720&lt;&gt;"",IF(COUNTIF($D$12:$D1720,$D1720)&gt;1,0,IF(SUM(O1720,V1720,AC1720)&gt;0,IF(AND(X1720="",OR(Q1720&lt;&gt;"",J1720&lt;&gt;"")),IF(Q1720&lt;&gt;"",Q1720,IF(J1720&lt;&gt;"",J1720,0)),IF(AND(Q1720&lt;&gt;"",J1720&lt;&gt;"",Q1720=J1720),Q1720,X1720)),0)),"")</f>
        <v/>
      </c>
      <c r="AW1720" s="113" t="str">
        <f>IF(D1720&lt;&gt;"",IF(COUNTIF($D$12:$D1720,$D1720)&gt;1,0,IF(SUM(P1720,W1720,AD1720)&gt;0,IF(AND(X1720="",OR(Q1720&lt;&gt;"",J1720&lt;&gt;"")),IF(Q1720&lt;&gt;"",Q1720,IF(J1720&lt;&gt;"",J1720,0)),IF(AND(Q1720&lt;&gt;"",J1720&lt;&gt;"",Q1720=J1720),Q1720,X1720)),0)),"")</f>
        <v/>
      </c>
      <c r="AX1720" s="68" t="str">
        <f t="shared" si="551"/>
        <v/>
      </c>
      <c r="AY1720" s="68" t="str">
        <f t="shared" si="552"/>
        <v/>
      </c>
      <c r="AZ1720" s="68" t="str">
        <f t="shared" si="553"/>
        <v/>
      </c>
      <c r="BA1720" s="68" t="str">
        <f t="shared" si="554"/>
        <v/>
      </c>
      <c r="BB1720" s="68" t="str">
        <f t="shared" si="555"/>
        <v/>
      </c>
      <c r="BC1720" s="68" t="str">
        <f t="shared" si="556"/>
        <v/>
      </c>
      <c r="BD1720" s="68" t="str">
        <f t="shared" si="557"/>
        <v/>
      </c>
      <c r="BE1720" s="62" t="str">
        <f t="shared" si="558"/>
        <v/>
      </c>
      <c r="BF1720" s="62" t="str">
        <f t="shared" si="559"/>
        <v/>
      </c>
      <c r="BG1720" s="62"/>
      <c r="BH1720" s="62" t="str">
        <f t="shared" si="560"/>
        <v/>
      </c>
      <c r="BI1720" s="62" t="str">
        <f t="shared" si="561"/>
        <v/>
      </c>
      <c r="BJ1720" s="114"/>
      <c r="BK1720" s="62" t="str">
        <f t="shared" si="562"/>
        <v/>
      </c>
      <c r="BL1720" s="62" t="str">
        <f t="shared" si="563"/>
        <v/>
      </c>
      <c r="BM1720" s="62" t="str">
        <f t="shared" si="564"/>
        <v/>
      </c>
      <c r="BN1720" s="62" t="str">
        <f t="shared" si="565"/>
        <v/>
      </c>
      <c r="BO1720" s="62" t="str">
        <f t="shared" si="566"/>
        <v/>
      </c>
      <c r="BP1720" s="62" t="str">
        <f t="shared" si="567"/>
        <v/>
      </c>
      <c r="BQ1720" s="96"/>
      <c r="BR1720" s="96"/>
      <c r="BS1720" s="96"/>
      <c r="BT1720" s="96"/>
      <c r="BU1720" s="96"/>
      <c r="BV1720" s="96"/>
      <c r="BW1720" s="96"/>
      <c r="BX1720" s="96"/>
      <c r="BY1720" s="96"/>
      <c r="BZ1720" s="96"/>
      <c r="CA1720" s="96"/>
      <c r="CB1720" s="96"/>
      <c r="CC1720" s="96"/>
      <c r="CD1720" s="96"/>
      <c r="CE1720" s="96"/>
      <c r="CF1720" s="96"/>
      <c r="CG1720" s="96"/>
      <c r="CH1720" s="96"/>
      <c r="CI1720" s="96"/>
      <c r="CJ1720" s="96"/>
      <c r="CK1720" s="96"/>
      <c r="CL1720" s="96"/>
      <c r="CM1720" s="96"/>
      <c r="CN1720" s="96"/>
      <c r="CO1720" s="96"/>
      <c r="CP1720" s="96"/>
      <c r="CQ1720" s="96"/>
      <c r="CR1720" s="96"/>
      <c r="CS1720" s="96"/>
    </row>
    <row r="1721" spans="1:97" ht="18.75" customHeight="1" x14ac:dyDescent="0.2">
      <c r="A1721" s="3">
        <f t="shared" si="568"/>
        <v>1709</v>
      </c>
      <c r="B1721" s="263"/>
      <c r="C1721" s="263"/>
      <c r="D1721" s="263"/>
      <c r="E1721" s="259"/>
      <c r="F1721" s="259"/>
      <c r="G1721" s="43"/>
      <c r="H1721" s="264"/>
      <c r="I1721" s="261"/>
      <c r="J1721" s="106"/>
      <c r="K1721" s="247"/>
      <c r="L1721" s="247"/>
      <c r="M1721" s="247"/>
      <c r="N1721" s="248" t="str">
        <f>IF(AND(K1721&lt;&gt;"",L1721&lt;&gt;"",J1721&lt;&gt;""),ROUND(MIN(IF(OR(J1721="OZZ",J1721="ZZ"),5000,17300),TRUNC(0.75*(SUMIF($D$12:$D1721,$D1721,K$12:K1721)+SUMIF($D$12:$D1721,$D1721,L$12:L1721)),2)) - SUMIF($D$12:$D1720,$D1721,N$12:N1720),2),"")</f>
        <v/>
      </c>
      <c r="O1721" s="249" t="str">
        <f>IF(AND(K1721&lt;&gt;"",L1721&lt;&gt;"",M1721&lt;&gt;"",J1721&lt;&gt;"",AH1721&lt;&gt;""),IF(OR(J1721="OZZ",J1721="ZZ"),ROUND(0-SUMIF($D$12:$D1720,$D1721,O$12:O1720),2),IF(M1721=0,0,ROUND(MIN(MIN(17300,TRUNC(0.75*(SUMIF($D$12:$D$2012,$D1721,K$12:K$2012)+SUMIF($D$12:$D$2012,$D1721,L$12:L$2012)),2)+SUMIF($D$12:$D1721,$D1721,AH$12:AH1721))-SUMIF($D$12:$D1720,$D1721,O$12:O1720)-SUMIF($D$12:$D$2012,$D1721,N$12:N$2012),AH1721),2))),"")</f>
        <v/>
      </c>
      <c r="P1721" s="250" t="str">
        <f>IF(J1721&lt;&gt;"",1000 - SUMIF($D$12:$D1720,$D1721,P$12:P1720),"")</f>
        <v/>
      </c>
      <c r="Q1721" s="106"/>
      <c r="R1721" s="247"/>
      <c r="S1721" s="247"/>
      <c r="T1721" s="247"/>
      <c r="U1721" s="248" t="str">
        <f>IF(AND(R1721&lt;&gt;"",S1721&lt;&gt;"",Q1721&lt;&gt;""),ROUND(MIN(IF(OR(Q1721="OZZ",Q1721="ZZ"),5000,17300),TRUNC(0.75*(SUMIF($D$12:$D1721,$D1721,R$12:R1721)+SUMIF($D$12:$D1721,$D1721,S$12:S1721)),2)) - SUMIF($D$12:$D1720,$D1721,U$12:U1720),2),"")</f>
        <v/>
      </c>
      <c r="V1721" s="248" t="str">
        <f>IF(AND(R1721&lt;&gt;"",S1721&lt;&gt;"",T1721&lt;&gt;"",Q1721&lt;&gt;"",AL1721&lt;&gt;""),IF(OR(Q1721="OZZ",Q1721="ZZ"),ROUND(0-SUMIF($D$12:$D1720,$D1721,V$12:V1720),2),IF(T1721=0,0,ROUND(MIN(MIN(17300,TRUNC(0.75*(SUMIF($D$12:$D$2012,$D1721,R$12:R$2012)+SUMIF($D$12:$D$2012,$D1721,S$12:S$2012)),2)+SUMIF($D$12:$D1721,$D1721,AL$12:AL1721))-SUMIF($D$12:$D1720,$D1721,V$12:V1720)-SUMIF($D$12:$D$2012,$D1721,U$12:U$2012),AL1721),2))),"")</f>
        <v/>
      </c>
      <c r="W1721" s="250" t="str">
        <f>IF(Q1721&lt;&gt;"",1000 - SUMIF($D$12:$D1720,$D1721,W$12:W1720),"")</f>
        <v/>
      </c>
      <c r="X1721" s="106"/>
      <c r="Y1721" s="247"/>
      <c r="Z1721" s="247"/>
      <c r="AA1721" s="247"/>
      <c r="AB1721" s="248" t="str">
        <f>IF(AND(Y1721&lt;&gt;"",Z1721&lt;&gt;"",X1721&lt;&gt;""),ROUND(MIN(IF(OR(X1721="OZZ",X1721="ZZ"),5000,17300),TRUNC(0.75*(SUMIF($D$12:$D1721,$D1721,Y$12:Y1721)+SUMIF($D$12:$D1721,$D1721,Z$12:Z1721)),2)) - SUMIF($D$12:$D1720,$D1721,AB$12:AB1720),2),"")</f>
        <v/>
      </c>
      <c r="AC1721" s="251" t="str">
        <f>IF(AND(Y1721&lt;&gt;"",Z1721&lt;&gt;"",AA1721&lt;&gt;"",X1721&lt;&gt;"",AP1721&lt;&gt;""),IF(OR(X1721="OZZ",X1721="ZZ"),ROUND(0-SUMIF($D$12:$D1720,$D1721,AC$12:AC1720),2),IF(AA1721=0,0,ROUND(MIN(MIN(17300,TRUNC(0.75*(SUMIF($D$12:$D$2012,$D1721,Y$12:Y$2012)+SUMIF($D$12:$D$2012,$D1721,Z$12:Z$2012)),2)+SUMIF($D$12:$D1721,$D1721,AP$12:AP1721))-SUMIF($D$12:$D1720,$D1721,AC$12:AC1720)-SUMIF($D$12:$D$2012,$D1721,AB$12:AB$2012),AP1721),2))),"")</f>
        <v/>
      </c>
      <c r="AD1721" s="250" t="str">
        <f>IF(X1721&lt;&gt;"",1000 - SUMIF($D$12:$D1720,$D1721,AD$12:AD1720),"")</f>
        <v/>
      </c>
      <c r="AE1721" s="252"/>
      <c r="AF1721" s="253"/>
      <c r="AG1721" s="254"/>
      <c r="AH1721" s="255" t="str">
        <f t="shared" si="569"/>
        <v/>
      </c>
      <c r="AI1721" s="256"/>
      <c r="AJ1721" s="253"/>
      <c r="AK1721" s="254"/>
      <c r="AL1721" s="255" t="str">
        <f t="shared" si="570"/>
        <v/>
      </c>
      <c r="AM1721" s="256"/>
      <c r="AN1721" s="253"/>
      <c r="AO1721" s="254"/>
      <c r="AP1721" s="255" t="str">
        <f t="shared" si="550"/>
        <v/>
      </c>
      <c r="AQ1721" s="68"/>
      <c r="AR1721" s="68"/>
      <c r="AS1721" s="115"/>
      <c r="AT1721" s="68"/>
      <c r="AU1721" s="113" t="str">
        <f>IF(D1721&lt;&gt; "", IF(COUNTIF($D$12:$D1721,$D1721)&gt;1,0,IF(SUM(N1721,U1721,AB1721)&gt;0,IF(AND(X1721="",OR(Q1721&lt;&gt;"",J1721&lt;&gt;"")),IF(Q1721&lt;&gt;"",Q1721,IF(J1721&lt;&gt;"",J1721,0)),IF(AND(Q1721&lt;&gt;"",J1721&lt;&gt;"",Q1721=J1721),Q1721,X1721)),0)),"")</f>
        <v/>
      </c>
      <c r="AV1721" s="113" t="str">
        <f>IF(D1721&lt;&gt;"",IF(COUNTIF($D$12:$D1721,$D1721)&gt;1,0,IF(SUM(O1721,V1721,AC1721)&gt;0,IF(AND(X1721="",OR(Q1721&lt;&gt;"",J1721&lt;&gt;"")),IF(Q1721&lt;&gt;"",Q1721,IF(J1721&lt;&gt;"",J1721,0)),IF(AND(Q1721&lt;&gt;"",J1721&lt;&gt;"",Q1721=J1721),Q1721,X1721)),0)),"")</f>
        <v/>
      </c>
      <c r="AW1721" s="113" t="str">
        <f>IF(D1721&lt;&gt;"",IF(COUNTIF($D$12:$D1721,$D1721)&gt;1,0,IF(SUM(P1721,W1721,AD1721)&gt;0,IF(AND(X1721="",OR(Q1721&lt;&gt;"",J1721&lt;&gt;"")),IF(Q1721&lt;&gt;"",Q1721,IF(J1721&lt;&gt;"",J1721,0)),IF(AND(Q1721&lt;&gt;"",J1721&lt;&gt;"",Q1721=J1721),Q1721,X1721)),0)),"")</f>
        <v/>
      </c>
      <c r="AX1721" s="68" t="str">
        <f t="shared" si="551"/>
        <v/>
      </c>
      <c r="AY1721" s="68" t="str">
        <f t="shared" si="552"/>
        <v/>
      </c>
      <c r="AZ1721" s="68" t="str">
        <f t="shared" si="553"/>
        <v/>
      </c>
      <c r="BA1721" s="68" t="str">
        <f t="shared" si="554"/>
        <v/>
      </c>
      <c r="BB1721" s="68" t="str">
        <f t="shared" si="555"/>
        <v/>
      </c>
      <c r="BC1721" s="68" t="str">
        <f t="shared" si="556"/>
        <v/>
      </c>
      <c r="BD1721" s="68" t="str">
        <f t="shared" si="557"/>
        <v/>
      </c>
      <c r="BE1721" s="62" t="str">
        <f t="shared" si="558"/>
        <v/>
      </c>
      <c r="BF1721" s="62" t="str">
        <f t="shared" si="559"/>
        <v/>
      </c>
      <c r="BG1721" s="62"/>
      <c r="BH1721" s="62" t="str">
        <f t="shared" si="560"/>
        <v/>
      </c>
      <c r="BI1721" s="62" t="str">
        <f t="shared" si="561"/>
        <v/>
      </c>
      <c r="BJ1721" s="114"/>
      <c r="BK1721" s="62" t="str">
        <f t="shared" si="562"/>
        <v/>
      </c>
      <c r="BL1721" s="62" t="str">
        <f t="shared" si="563"/>
        <v/>
      </c>
      <c r="BM1721" s="62" t="str">
        <f t="shared" si="564"/>
        <v/>
      </c>
      <c r="BN1721" s="62" t="str">
        <f t="shared" si="565"/>
        <v/>
      </c>
      <c r="BO1721" s="62" t="str">
        <f t="shared" si="566"/>
        <v/>
      </c>
      <c r="BP1721" s="62" t="str">
        <f t="shared" si="567"/>
        <v/>
      </c>
      <c r="BQ1721" s="96"/>
      <c r="BR1721" s="96"/>
      <c r="BS1721" s="96"/>
      <c r="BT1721" s="96"/>
      <c r="BU1721" s="96"/>
      <c r="BV1721" s="96"/>
      <c r="BW1721" s="96"/>
      <c r="BX1721" s="96"/>
      <c r="BY1721" s="96"/>
      <c r="BZ1721" s="96"/>
      <c r="CA1721" s="96"/>
      <c r="CB1721" s="96"/>
      <c r="CC1721" s="96"/>
      <c r="CD1721" s="96"/>
      <c r="CE1721" s="96"/>
      <c r="CF1721" s="96"/>
      <c r="CG1721" s="96"/>
      <c r="CH1721" s="96"/>
      <c r="CI1721" s="96"/>
      <c r="CJ1721" s="96"/>
      <c r="CK1721" s="96"/>
      <c r="CL1721" s="96"/>
      <c r="CM1721" s="96"/>
      <c r="CN1721" s="96"/>
      <c r="CO1721" s="96"/>
      <c r="CP1721" s="96"/>
      <c r="CQ1721" s="96"/>
      <c r="CR1721" s="96"/>
      <c r="CS1721" s="96"/>
    </row>
    <row r="1722" spans="1:97" ht="18.75" customHeight="1" x14ac:dyDescent="0.2">
      <c r="A1722" s="3">
        <f t="shared" si="568"/>
        <v>1710</v>
      </c>
      <c r="B1722" s="263"/>
      <c r="C1722" s="263"/>
      <c r="D1722" s="263"/>
      <c r="E1722" s="259"/>
      <c r="F1722" s="259"/>
      <c r="G1722" s="43"/>
      <c r="H1722" s="264"/>
      <c r="I1722" s="261"/>
      <c r="J1722" s="106"/>
      <c r="K1722" s="247"/>
      <c r="L1722" s="247"/>
      <c r="M1722" s="247"/>
      <c r="N1722" s="248" t="str">
        <f>IF(AND(K1722&lt;&gt;"",L1722&lt;&gt;"",J1722&lt;&gt;""),ROUND(MIN(IF(OR(J1722="OZZ",J1722="ZZ"),5000,17300),TRUNC(0.75*(SUMIF($D$12:$D1722,$D1722,K$12:K1722)+SUMIF($D$12:$D1722,$D1722,L$12:L1722)),2)) - SUMIF($D$12:$D1721,$D1722,N$12:N1721),2),"")</f>
        <v/>
      </c>
      <c r="O1722" s="249" t="str">
        <f>IF(AND(K1722&lt;&gt;"",L1722&lt;&gt;"",M1722&lt;&gt;"",J1722&lt;&gt;"",AH1722&lt;&gt;""),IF(OR(J1722="OZZ",J1722="ZZ"),ROUND(0-SUMIF($D$12:$D1721,$D1722,O$12:O1721),2),IF(M1722=0,0,ROUND(MIN(MIN(17300,TRUNC(0.75*(SUMIF($D$12:$D$2012,$D1722,K$12:K$2012)+SUMIF($D$12:$D$2012,$D1722,L$12:L$2012)),2)+SUMIF($D$12:$D1722,$D1722,AH$12:AH1722))-SUMIF($D$12:$D1721,$D1722,O$12:O1721)-SUMIF($D$12:$D$2012,$D1722,N$12:N$2012),AH1722),2))),"")</f>
        <v/>
      </c>
      <c r="P1722" s="250" t="str">
        <f>IF(J1722&lt;&gt;"",1000 - SUMIF($D$12:$D1721,$D1722,P$12:P1721),"")</f>
        <v/>
      </c>
      <c r="Q1722" s="106"/>
      <c r="R1722" s="247"/>
      <c r="S1722" s="247"/>
      <c r="T1722" s="247"/>
      <c r="U1722" s="248" t="str">
        <f>IF(AND(R1722&lt;&gt;"",S1722&lt;&gt;"",Q1722&lt;&gt;""),ROUND(MIN(IF(OR(Q1722="OZZ",Q1722="ZZ"),5000,17300),TRUNC(0.75*(SUMIF($D$12:$D1722,$D1722,R$12:R1722)+SUMIF($D$12:$D1722,$D1722,S$12:S1722)),2)) - SUMIF($D$12:$D1721,$D1722,U$12:U1721),2),"")</f>
        <v/>
      </c>
      <c r="V1722" s="248" t="str">
        <f>IF(AND(R1722&lt;&gt;"",S1722&lt;&gt;"",T1722&lt;&gt;"",Q1722&lt;&gt;"",AL1722&lt;&gt;""),IF(OR(Q1722="OZZ",Q1722="ZZ"),ROUND(0-SUMIF($D$12:$D1721,$D1722,V$12:V1721),2),IF(T1722=0,0,ROUND(MIN(MIN(17300,TRUNC(0.75*(SUMIF($D$12:$D$2012,$D1722,R$12:R$2012)+SUMIF($D$12:$D$2012,$D1722,S$12:S$2012)),2)+SUMIF($D$12:$D1722,$D1722,AL$12:AL1722))-SUMIF($D$12:$D1721,$D1722,V$12:V1721)-SUMIF($D$12:$D$2012,$D1722,U$12:U$2012),AL1722),2))),"")</f>
        <v/>
      </c>
      <c r="W1722" s="250" t="str">
        <f>IF(Q1722&lt;&gt;"",1000 - SUMIF($D$12:$D1721,$D1722,W$12:W1721),"")</f>
        <v/>
      </c>
      <c r="X1722" s="106"/>
      <c r="Y1722" s="247"/>
      <c r="Z1722" s="247"/>
      <c r="AA1722" s="247"/>
      <c r="AB1722" s="248" t="str">
        <f>IF(AND(Y1722&lt;&gt;"",Z1722&lt;&gt;"",X1722&lt;&gt;""),ROUND(MIN(IF(OR(X1722="OZZ",X1722="ZZ"),5000,17300),TRUNC(0.75*(SUMIF($D$12:$D1722,$D1722,Y$12:Y1722)+SUMIF($D$12:$D1722,$D1722,Z$12:Z1722)),2)) - SUMIF($D$12:$D1721,$D1722,AB$12:AB1721),2),"")</f>
        <v/>
      </c>
      <c r="AC1722" s="251" t="str">
        <f>IF(AND(Y1722&lt;&gt;"",Z1722&lt;&gt;"",AA1722&lt;&gt;"",X1722&lt;&gt;"",AP1722&lt;&gt;""),IF(OR(X1722="OZZ",X1722="ZZ"),ROUND(0-SUMIF($D$12:$D1721,$D1722,AC$12:AC1721),2),IF(AA1722=0,0,ROUND(MIN(MIN(17300,TRUNC(0.75*(SUMIF($D$12:$D$2012,$D1722,Y$12:Y$2012)+SUMIF($D$12:$D$2012,$D1722,Z$12:Z$2012)),2)+SUMIF($D$12:$D1722,$D1722,AP$12:AP1722))-SUMIF($D$12:$D1721,$D1722,AC$12:AC1721)-SUMIF($D$12:$D$2012,$D1722,AB$12:AB$2012),AP1722),2))),"")</f>
        <v/>
      </c>
      <c r="AD1722" s="250" t="str">
        <f>IF(X1722&lt;&gt;"",1000 - SUMIF($D$12:$D1721,$D1722,AD$12:AD1721),"")</f>
        <v/>
      </c>
      <c r="AE1722" s="252"/>
      <c r="AF1722" s="253"/>
      <c r="AG1722" s="254"/>
      <c r="AH1722" s="255" t="str">
        <f t="shared" si="569"/>
        <v/>
      </c>
      <c r="AI1722" s="256"/>
      <c r="AJ1722" s="253"/>
      <c r="AK1722" s="254"/>
      <c r="AL1722" s="255" t="str">
        <f t="shared" si="570"/>
        <v/>
      </c>
      <c r="AM1722" s="256"/>
      <c r="AN1722" s="253"/>
      <c r="AO1722" s="254"/>
      <c r="AP1722" s="255" t="str">
        <f t="shared" si="550"/>
        <v/>
      </c>
      <c r="AQ1722" s="68"/>
      <c r="AR1722" s="68"/>
      <c r="AS1722" s="115"/>
      <c r="AT1722" s="68"/>
      <c r="AU1722" s="113" t="str">
        <f>IF(D1722&lt;&gt; "", IF(COUNTIF($D$12:$D1722,$D1722)&gt;1,0,IF(SUM(N1722,U1722,AB1722)&gt;0,IF(AND(X1722="",OR(Q1722&lt;&gt;"",J1722&lt;&gt;"")),IF(Q1722&lt;&gt;"",Q1722,IF(J1722&lt;&gt;"",J1722,0)),IF(AND(Q1722&lt;&gt;"",J1722&lt;&gt;"",Q1722=J1722),Q1722,X1722)),0)),"")</f>
        <v/>
      </c>
      <c r="AV1722" s="113" t="str">
        <f>IF(D1722&lt;&gt;"",IF(COUNTIF($D$12:$D1722,$D1722)&gt;1,0,IF(SUM(O1722,V1722,AC1722)&gt;0,IF(AND(X1722="",OR(Q1722&lt;&gt;"",J1722&lt;&gt;"")),IF(Q1722&lt;&gt;"",Q1722,IF(J1722&lt;&gt;"",J1722,0)),IF(AND(Q1722&lt;&gt;"",J1722&lt;&gt;"",Q1722=J1722),Q1722,X1722)),0)),"")</f>
        <v/>
      </c>
      <c r="AW1722" s="113" t="str">
        <f>IF(D1722&lt;&gt;"",IF(COUNTIF($D$12:$D1722,$D1722)&gt;1,0,IF(SUM(P1722,W1722,AD1722)&gt;0,IF(AND(X1722="",OR(Q1722&lt;&gt;"",J1722&lt;&gt;"")),IF(Q1722&lt;&gt;"",Q1722,IF(J1722&lt;&gt;"",J1722,0)),IF(AND(Q1722&lt;&gt;"",J1722&lt;&gt;"",Q1722=J1722),Q1722,X1722)),0)),"")</f>
        <v/>
      </c>
      <c r="AX1722" s="68" t="str">
        <f t="shared" si="551"/>
        <v/>
      </c>
      <c r="AY1722" s="68" t="str">
        <f t="shared" si="552"/>
        <v/>
      </c>
      <c r="AZ1722" s="68" t="str">
        <f t="shared" si="553"/>
        <v/>
      </c>
      <c r="BA1722" s="68" t="str">
        <f t="shared" si="554"/>
        <v/>
      </c>
      <c r="BB1722" s="68" t="str">
        <f t="shared" si="555"/>
        <v/>
      </c>
      <c r="BC1722" s="68" t="str">
        <f t="shared" si="556"/>
        <v/>
      </c>
      <c r="BD1722" s="68" t="str">
        <f t="shared" si="557"/>
        <v/>
      </c>
      <c r="BE1722" s="62" t="str">
        <f t="shared" si="558"/>
        <v/>
      </c>
      <c r="BF1722" s="62" t="str">
        <f t="shared" si="559"/>
        <v/>
      </c>
      <c r="BG1722" s="62"/>
      <c r="BH1722" s="62" t="str">
        <f t="shared" si="560"/>
        <v/>
      </c>
      <c r="BI1722" s="62" t="str">
        <f t="shared" si="561"/>
        <v/>
      </c>
      <c r="BJ1722" s="114"/>
      <c r="BK1722" s="62" t="str">
        <f t="shared" si="562"/>
        <v/>
      </c>
      <c r="BL1722" s="62" t="str">
        <f t="shared" si="563"/>
        <v/>
      </c>
      <c r="BM1722" s="62" t="str">
        <f t="shared" si="564"/>
        <v/>
      </c>
      <c r="BN1722" s="62" t="str">
        <f t="shared" si="565"/>
        <v/>
      </c>
      <c r="BO1722" s="62" t="str">
        <f t="shared" si="566"/>
        <v/>
      </c>
      <c r="BP1722" s="62" t="str">
        <f t="shared" si="567"/>
        <v/>
      </c>
      <c r="BQ1722" s="96"/>
      <c r="BR1722" s="96"/>
      <c r="BS1722" s="96"/>
      <c r="BT1722" s="96"/>
      <c r="BU1722" s="96"/>
      <c r="BV1722" s="96"/>
      <c r="BW1722" s="96"/>
      <c r="BX1722" s="96"/>
      <c r="BY1722" s="96"/>
      <c r="BZ1722" s="96"/>
      <c r="CA1722" s="96"/>
      <c r="CB1722" s="96"/>
      <c r="CC1722" s="96"/>
      <c r="CD1722" s="96"/>
      <c r="CE1722" s="96"/>
      <c r="CF1722" s="96"/>
      <c r="CG1722" s="96"/>
      <c r="CH1722" s="96"/>
      <c r="CI1722" s="96"/>
      <c r="CJ1722" s="96"/>
      <c r="CK1722" s="96"/>
      <c r="CL1722" s="96"/>
      <c r="CM1722" s="96"/>
      <c r="CN1722" s="96"/>
      <c r="CO1722" s="96"/>
      <c r="CP1722" s="96"/>
      <c r="CQ1722" s="96"/>
      <c r="CR1722" s="96"/>
      <c r="CS1722" s="96"/>
    </row>
    <row r="1723" spans="1:97" ht="18.75" customHeight="1" x14ac:dyDescent="0.2">
      <c r="A1723" s="3">
        <f t="shared" si="568"/>
        <v>1711</v>
      </c>
      <c r="B1723" s="263"/>
      <c r="C1723" s="263"/>
      <c r="D1723" s="263"/>
      <c r="E1723" s="259"/>
      <c r="F1723" s="259"/>
      <c r="G1723" s="43"/>
      <c r="H1723" s="264"/>
      <c r="I1723" s="261"/>
      <c r="J1723" s="106"/>
      <c r="K1723" s="247"/>
      <c r="L1723" s="247"/>
      <c r="M1723" s="247"/>
      <c r="N1723" s="248" t="str">
        <f>IF(AND(K1723&lt;&gt;"",L1723&lt;&gt;"",J1723&lt;&gt;""),ROUND(MIN(IF(OR(J1723="OZZ",J1723="ZZ"),5000,17300),TRUNC(0.75*(SUMIF($D$12:$D1723,$D1723,K$12:K1723)+SUMIF($D$12:$D1723,$D1723,L$12:L1723)),2)) - SUMIF($D$12:$D1722,$D1723,N$12:N1722),2),"")</f>
        <v/>
      </c>
      <c r="O1723" s="249" t="str">
        <f>IF(AND(K1723&lt;&gt;"",L1723&lt;&gt;"",M1723&lt;&gt;"",J1723&lt;&gt;"",AH1723&lt;&gt;""),IF(OR(J1723="OZZ",J1723="ZZ"),ROUND(0-SUMIF($D$12:$D1722,$D1723,O$12:O1722),2),IF(M1723=0,0,ROUND(MIN(MIN(17300,TRUNC(0.75*(SUMIF($D$12:$D$2012,$D1723,K$12:K$2012)+SUMIF($D$12:$D$2012,$D1723,L$12:L$2012)),2)+SUMIF($D$12:$D1723,$D1723,AH$12:AH1723))-SUMIF($D$12:$D1722,$D1723,O$12:O1722)-SUMIF($D$12:$D$2012,$D1723,N$12:N$2012),AH1723),2))),"")</f>
        <v/>
      </c>
      <c r="P1723" s="250" t="str">
        <f>IF(J1723&lt;&gt;"",1000 - SUMIF($D$12:$D1722,$D1723,P$12:P1722),"")</f>
        <v/>
      </c>
      <c r="Q1723" s="106"/>
      <c r="R1723" s="247"/>
      <c r="S1723" s="247"/>
      <c r="T1723" s="247"/>
      <c r="U1723" s="248" t="str">
        <f>IF(AND(R1723&lt;&gt;"",S1723&lt;&gt;"",Q1723&lt;&gt;""),ROUND(MIN(IF(OR(Q1723="OZZ",Q1723="ZZ"),5000,17300),TRUNC(0.75*(SUMIF($D$12:$D1723,$D1723,R$12:R1723)+SUMIF($D$12:$D1723,$D1723,S$12:S1723)),2)) - SUMIF($D$12:$D1722,$D1723,U$12:U1722),2),"")</f>
        <v/>
      </c>
      <c r="V1723" s="248" t="str">
        <f>IF(AND(R1723&lt;&gt;"",S1723&lt;&gt;"",T1723&lt;&gt;"",Q1723&lt;&gt;"",AL1723&lt;&gt;""),IF(OR(Q1723="OZZ",Q1723="ZZ"),ROUND(0-SUMIF($D$12:$D1722,$D1723,V$12:V1722),2),IF(T1723=0,0,ROUND(MIN(MIN(17300,TRUNC(0.75*(SUMIF($D$12:$D$2012,$D1723,R$12:R$2012)+SUMIF($D$12:$D$2012,$D1723,S$12:S$2012)),2)+SUMIF($D$12:$D1723,$D1723,AL$12:AL1723))-SUMIF($D$12:$D1722,$D1723,V$12:V1722)-SUMIF($D$12:$D$2012,$D1723,U$12:U$2012),AL1723),2))),"")</f>
        <v/>
      </c>
      <c r="W1723" s="250" t="str">
        <f>IF(Q1723&lt;&gt;"",1000 - SUMIF($D$12:$D1722,$D1723,W$12:W1722),"")</f>
        <v/>
      </c>
      <c r="X1723" s="106"/>
      <c r="Y1723" s="247"/>
      <c r="Z1723" s="247"/>
      <c r="AA1723" s="247"/>
      <c r="AB1723" s="248" t="str">
        <f>IF(AND(Y1723&lt;&gt;"",Z1723&lt;&gt;"",X1723&lt;&gt;""),ROUND(MIN(IF(OR(X1723="OZZ",X1723="ZZ"),5000,17300),TRUNC(0.75*(SUMIF($D$12:$D1723,$D1723,Y$12:Y1723)+SUMIF($D$12:$D1723,$D1723,Z$12:Z1723)),2)) - SUMIF($D$12:$D1722,$D1723,AB$12:AB1722),2),"")</f>
        <v/>
      </c>
      <c r="AC1723" s="251" t="str">
        <f>IF(AND(Y1723&lt;&gt;"",Z1723&lt;&gt;"",AA1723&lt;&gt;"",X1723&lt;&gt;"",AP1723&lt;&gt;""),IF(OR(X1723="OZZ",X1723="ZZ"),ROUND(0-SUMIF($D$12:$D1722,$D1723,AC$12:AC1722),2),IF(AA1723=0,0,ROUND(MIN(MIN(17300,TRUNC(0.75*(SUMIF($D$12:$D$2012,$D1723,Y$12:Y$2012)+SUMIF($D$12:$D$2012,$D1723,Z$12:Z$2012)),2)+SUMIF($D$12:$D1723,$D1723,AP$12:AP1723))-SUMIF($D$12:$D1722,$D1723,AC$12:AC1722)-SUMIF($D$12:$D$2012,$D1723,AB$12:AB$2012),AP1723),2))),"")</f>
        <v/>
      </c>
      <c r="AD1723" s="250" t="str">
        <f>IF(X1723&lt;&gt;"",1000 - SUMIF($D$12:$D1722,$D1723,AD$12:AD1722),"")</f>
        <v/>
      </c>
      <c r="AE1723" s="252"/>
      <c r="AF1723" s="253"/>
      <c r="AG1723" s="254"/>
      <c r="AH1723" s="255" t="str">
        <f t="shared" si="569"/>
        <v/>
      </c>
      <c r="AI1723" s="256"/>
      <c r="AJ1723" s="253"/>
      <c r="AK1723" s="254"/>
      <c r="AL1723" s="255" t="str">
        <f t="shared" si="570"/>
        <v/>
      </c>
      <c r="AM1723" s="256"/>
      <c r="AN1723" s="253"/>
      <c r="AO1723" s="254"/>
      <c r="AP1723" s="255" t="str">
        <f t="shared" si="550"/>
        <v/>
      </c>
      <c r="AQ1723" s="68"/>
      <c r="AR1723" s="68"/>
      <c r="AS1723" s="115"/>
      <c r="AT1723" s="68"/>
      <c r="AU1723" s="113" t="str">
        <f>IF(D1723&lt;&gt; "", IF(COUNTIF($D$12:$D1723,$D1723)&gt;1,0,IF(SUM(N1723,U1723,AB1723)&gt;0,IF(AND(X1723="",OR(Q1723&lt;&gt;"",J1723&lt;&gt;"")),IF(Q1723&lt;&gt;"",Q1723,IF(J1723&lt;&gt;"",J1723,0)),IF(AND(Q1723&lt;&gt;"",J1723&lt;&gt;"",Q1723=J1723),Q1723,X1723)),0)),"")</f>
        <v/>
      </c>
      <c r="AV1723" s="113" t="str">
        <f>IF(D1723&lt;&gt;"",IF(COUNTIF($D$12:$D1723,$D1723)&gt;1,0,IF(SUM(O1723,V1723,AC1723)&gt;0,IF(AND(X1723="",OR(Q1723&lt;&gt;"",J1723&lt;&gt;"")),IF(Q1723&lt;&gt;"",Q1723,IF(J1723&lt;&gt;"",J1723,0)),IF(AND(Q1723&lt;&gt;"",J1723&lt;&gt;"",Q1723=J1723),Q1723,X1723)),0)),"")</f>
        <v/>
      </c>
      <c r="AW1723" s="113" t="str">
        <f>IF(D1723&lt;&gt;"",IF(COUNTIF($D$12:$D1723,$D1723)&gt;1,0,IF(SUM(P1723,W1723,AD1723)&gt;0,IF(AND(X1723="",OR(Q1723&lt;&gt;"",J1723&lt;&gt;"")),IF(Q1723&lt;&gt;"",Q1723,IF(J1723&lt;&gt;"",J1723,0)),IF(AND(Q1723&lt;&gt;"",J1723&lt;&gt;"",Q1723=J1723),Q1723,X1723)),0)),"")</f>
        <v/>
      </c>
      <c r="AX1723" s="68" t="str">
        <f t="shared" si="551"/>
        <v/>
      </c>
      <c r="AY1723" s="68" t="str">
        <f t="shared" si="552"/>
        <v/>
      </c>
      <c r="AZ1723" s="68" t="str">
        <f t="shared" si="553"/>
        <v/>
      </c>
      <c r="BA1723" s="68" t="str">
        <f t="shared" si="554"/>
        <v/>
      </c>
      <c r="BB1723" s="68" t="str">
        <f t="shared" si="555"/>
        <v/>
      </c>
      <c r="BC1723" s="68" t="str">
        <f t="shared" si="556"/>
        <v/>
      </c>
      <c r="BD1723" s="68" t="str">
        <f t="shared" si="557"/>
        <v/>
      </c>
      <c r="BE1723" s="62" t="str">
        <f t="shared" si="558"/>
        <v/>
      </c>
      <c r="BF1723" s="62" t="str">
        <f t="shared" si="559"/>
        <v/>
      </c>
      <c r="BG1723" s="62"/>
      <c r="BH1723" s="62" t="str">
        <f t="shared" si="560"/>
        <v/>
      </c>
      <c r="BI1723" s="62" t="str">
        <f t="shared" si="561"/>
        <v/>
      </c>
      <c r="BJ1723" s="114"/>
      <c r="BK1723" s="62" t="str">
        <f t="shared" si="562"/>
        <v/>
      </c>
      <c r="BL1723" s="62" t="str">
        <f t="shared" si="563"/>
        <v/>
      </c>
      <c r="BM1723" s="62" t="str">
        <f t="shared" si="564"/>
        <v/>
      </c>
      <c r="BN1723" s="62" t="str">
        <f t="shared" si="565"/>
        <v/>
      </c>
      <c r="BO1723" s="62" t="str">
        <f t="shared" si="566"/>
        <v/>
      </c>
      <c r="BP1723" s="62" t="str">
        <f t="shared" si="567"/>
        <v/>
      </c>
      <c r="BQ1723" s="96"/>
      <c r="BR1723" s="96"/>
      <c r="BS1723" s="96"/>
      <c r="BT1723" s="96"/>
      <c r="BU1723" s="96"/>
      <c r="BV1723" s="96"/>
      <c r="BW1723" s="96"/>
      <c r="BX1723" s="96"/>
      <c r="BY1723" s="96"/>
      <c r="BZ1723" s="96"/>
      <c r="CA1723" s="96"/>
      <c r="CB1723" s="96"/>
      <c r="CC1723" s="96"/>
      <c r="CD1723" s="96"/>
      <c r="CE1723" s="96"/>
      <c r="CF1723" s="96"/>
      <c r="CG1723" s="96"/>
      <c r="CH1723" s="96"/>
      <c r="CI1723" s="96"/>
      <c r="CJ1723" s="96"/>
      <c r="CK1723" s="96"/>
      <c r="CL1723" s="96"/>
      <c r="CM1723" s="96"/>
      <c r="CN1723" s="96"/>
      <c r="CO1723" s="96"/>
      <c r="CP1723" s="96"/>
      <c r="CQ1723" s="96"/>
      <c r="CR1723" s="96"/>
      <c r="CS1723" s="96"/>
    </row>
    <row r="1724" spans="1:97" ht="18.75" customHeight="1" x14ac:dyDescent="0.2">
      <c r="A1724" s="3">
        <f t="shared" si="568"/>
        <v>1712</v>
      </c>
      <c r="B1724" s="263"/>
      <c r="C1724" s="263"/>
      <c r="D1724" s="263"/>
      <c r="E1724" s="259"/>
      <c r="F1724" s="259"/>
      <c r="G1724" s="43"/>
      <c r="H1724" s="264"/>
      <c r="I1724" s="261"/>
      <c r="J1724" s="106"/>
      <c r="K1724" s="247"/>
      <c r="L1724" s="247"/>
      <c r="M1724" s="247"/>
      <c r="N1724" s="248" t="str">
        <f>IF(AND(K1724&lt;&gt;"",L1724&lt;&gt;"",J1724&lt;&gt;""),ROUND(MIN(IF(OR(J1724="OZZ",J1724="ZZ"),5000,17300),TRUNC(0.75*(SUMIF($D$12:$D1724,$D1724,K$12:K1724)+SUMIF($D$12:$D1724,$D1724,L$12:L1724)),2)) - SUMIF($D$12:$D1723,$D1724,N$12:N1723),2),"")</f>
        <v/>
      </c>
      <c r="O1724" s="249" t="str">
        <f>IF(AND(K1724&lt;&gt;"",L1724&lt;&gt;"",M1724&lt;&gt;"",J1724&lt;&gt;"",AH1724&lt;&gt;""),IF(OR(J1724="OZZ",J1724="ZZ"),ROUND(0-SUMIF($D$12:$D1723,$D1724,O$12:O1723),2),IF(M1724=0,0,ROUND(MIN(MIN(17300,TRUNC(0.75*(SUMIF($D$12:$D$2012,$D1724,K$12:K$2012)+SUMIF($D$12:$D$2012,$D1724,L$12:L$2012)),2)+SUMIF($D$12:$D1724,$D1724,AH$12:AH1724))-SUMIF($D$12:$D1723,$D1724,O$12:O1723)-SUMIF($D$12:$D$2012,$D1724,N$12:N$2012),AH1724),2))),"")</f>
        <v/>
      </c>
      <c r="P1724" s="250" t="str">
        <f>IF(J1724&lt;&gt;"",1000 - SUMIF($D$12:$D1723,$D1724,P$12:P1723),"")</f>
        <v/>
      </c>
      <c r="Q1724" s="106"/>
      <c r="R1724" s="247"/>
      <c r="S1724" s="247"/>
      <c r="T1724" s="247"/>
      <c r="U1724" s="248" t="str">
        <f>IF(AND(R1724&lt;&gt;"",S1724&lt;&gt;"",Q1724&lt;&gt;""),ROUND(MIN(IF(OR(Q1724="OZZ",Q1724="ZZ"),5000,17300),TRUNC(0.75*(SUMIF($D$12:$D1724,$D1724,R$12:R1724)+SUMIF($D$12:$D1724,$D1724,S$12:S1724)),2)) - SUMIF($D$12:$D1723,$D1724,U$12:U1723),2),"")</f>
        <v/>
      </c>
      <c r="V1724" s="248" t="str">
        <f>IF(AND(R1724&lt;&gt;"",S1724&lt;&gt;"",T1724&lt;&gt;"",Q1724&lt;&gt;"",AL1724&lt;&gt;""),IF(OR(Q1724="OZZ",Q1724="ZZ"),ROUND(0-SUMIF($D$12:$D1723,$D1724,V$12:V1723),2),IF(T1724=0,0,ROUND(MIN(MIN(17300,TRUNC(0.75*(SUMIF($D$12:$D$2012,$D1724,R$12:R$2012)+SUMIF($D$12:$D$2012,$D1724,S$12:S$2012)),2)+SUMIF($D$12:$D1724,$D1724,AL$12:AL1724))-SUMIF($D$12:$D1723,$D1724,V$12:V1723)-SUMIF($D$12:$D$2012,$D1724,U$12:U$2012),AL1724),2))),"")</f>
        <v/>
      </c>
      <c r="W1724" s="250" t="str">
        <f>IF(Q1724&lt;&gt;"",1000 - SUMIF($D$12:$D1723,$D1724,W$12:W1723),"")</f>
        <v/>
      </c>
      <c r="X1724" s="106"/>
      <c r="Y1724" s="247"/>
      <c r="Z1724" s="247"/>
      <c r="AA1724" s="247"/>
      <c r="AB1724" s="248" t="str">
        <f>IF(AND(Y1724&lt;&gt;"",Z1724&lt;&gt;"",X1724&lt;&gt;""),ROUND(MIN(IF(OR(X1724="OZZ",X1724="ZZ"),5000,17300),TRUNC(0.75*(SUMIF($D$12:$D1724,$D1724,Y$12:Y1724)+SUMIF($D$12:$D1724,$D1724,Z$12:Z1724)),2)) - SUMIF($D$12:$D1723,$D1724,AB$12:AB1723),2),"")</f>
        <v/>
      </c>
      <c r="AC1724" s="251" t="str">
        <f>IF(AND(Y1724&lt;&gt;"",Z1724&lt;&gt;"",AA1724&lt;&gt;"",X1724&lt;&gt;"",AP1724&lt;&gt;""),IF(OR(X1724="OZZ",X1724="ZZ"),ROUND(0-SUMIF($D$12:$D1723,$D1724,AC$12:AC1723),2),IF(AA1724=0,0,ROUND(MIN(MIN(17300,TRUNC(0.75*(SUMIF($D$12:$D$2012,$D1724,Y$12:Y$2012)+SUMIF($D$12:$D$2012,$D1724,Z$12:Z$2012)),2)+SUMIF($D$12:$D1724,$D1724,AP$12:AP1724))-SUMIF($D$12:$D1723,$D1724,AC$12:AC1723)-SUMIF($D$12:$D$2012,$D1724,AB$12:AB$2012),AP1724),2))),"")</f>
        <v/>
      </c>
      <c r="AD1724" s="250" t="str">
        <f>IF(X1724&lt;&gt;"",1000 - SUMIF($D$12:$D1723,$D1724,AD$12:AD1723),"")</f>
        <v/>
      </c>
      <c r="AE1724" s="252"/>
      <c r="AF1724" s="253"/>
      <c r="AG1724" s="254"/>
      <c r="AH1724" s="255" t="str">
        <f t="shared" si="569"/>
        <v/>
      </c>
      <c r="AI1724" s="256"/>
      <c r="AJ1724" s="253"/>
      <c r="AK1724" s="254"/>
      <c r="AL1724" s="255" t="str">
        <f t="shared" si="570"/>
        <v/>
      </c>
      <c r="AM1724" s="256"/>
      <c r="AN1724" s="253"/>
      <c r="AO1724" s="254"/>
      <c r="AP1724" s="255" t="str">
        <f t="shared" si="550"/>
        <v/>
      </c>
      <c r="AQ1724" s="68"/>
      <c r="AR1724" s="68"/>
      <c r="AS1724" s="115"/>
      <c r="AT1724" s="68"/>
      <c r="AU1724" s="113" t="str">
        <f>IF(D1724&lt;&gt; "", IF(COUNTIF($D$12:$D1724,$D1724)&gt;1,0,IF(SUM(N1724,U1724,AB1724)&gt;0,IF(AND(X1724="",OR(Q1724&lt;&gt;"",J1724&lt;&gt;"")),IF(Q1724&lt;&gt;"",Q1724,IF(J1724&lt;&gt;"",J1724,0)),IF(AND(Q1724&lt;&gt;"",J1724&lt;&gt;"",Q1724=J1724),Q1724,X1724)),0)),"")</f>
        <v/>
      </c>
      <c r="AV1724" s="113" t="str">
        <f>IF(D1724&lt;&gt;"",IF(COUNTIF($D$12:$D1724,$D1724)&gt;1,0,IF(SUM(O1724,V1724,AC1724)&gt;0,IF(AND(X1724="",OR(Q1724&lt;&gt;"",J1724&lt;&gt;"")),IF(Q1724&lt;&gt;"",Q1724,IF(J1724&lt;&gt;"",J1724,0)),IF(AND(Q1724&lt;&gt;"",J1724&lt;&gt;"",Q1724=J1724),Q1724,X1724)),0)),"")</f>
        <v/>
      </c>
      <c r="AW1724" s="113" t="str">
        <f>IF(D1724&lt;&gt;"",IF(COUNTIF($D$12:$D1724,$D1724)&gt;1,0,IF(SUM(P1724,W1724,AD1724)&gt;0,IF(AND(X1724="",OR(Q1724&lt;&gt;"",J1724&lt;&gt;"")),IF(Q1724&lt;&gt;"",Q1724,IF(J1724&lt;&gt;"",J1724,0)),IF(AND(Q1724&lt;&gt;"",J1724&lt;&gt;"",Q1724=J1724),Q1724,X1724)),0)),"")</f>
        <v/>
      </c>
      <c r="AX1724" s="68" t="str">
        <f t="shared" si="551"/>
        <v/>
      </c>
      <c r="AY1724" s="68" t="str">
        <f t="shared" si="552"/>
        <v/>
      </c>
      <c r="AZ1724" s="68" t="str">
        <f t="shared" si="553"/>
        <v/>
      </c>
      <c r="BA1724" s="68" t="str">
        <f t="shared" si="554"/>
        <v/>
      </c>
      <c r="BB1724" s="68" t="str">
        <f t="shared" si="555"/>
        <v/>
      </c>
      <c r="BC1724" s="68" t="str">
        <f t="shared" si="556"/>
        <v/>
      </c>
      <c r="BD1724" s="68" t="str">
        <f t="shared" si="557"/>
        <v/>
      </c>
      <c r="BE1724" s="62" t="str">
        <f t="shared" si="558"/>
        <v/>
      </c>
      <c r="BF1724" s="62" t="str">
        <f t="shared" si="559"/>
        <v/>
      </c>
      <c r="BG1724" s="62"/>
      <c r="BH1724" s="62" t="str">
        <f t="shared" si="560"/>
        <v/>
      </c>
      <c r="BI1724" s="62" t="str">
        <f t="shared" si="561"/>
        <v/>
      </c>
      <c r="BJ1724" s="114"/>
      <c r="BK1724" s="62" t="str">
        <f t="shared" si="562"/>
        <v/>
      </c>
      <c r="BL1724" s="62" t="str">
        <f t="shared" si="563"/>
        <v/>
      </c>
      <c r="BM1724" s="62" t="str">
        <f t="shared" si="564"/>
        <v/>
      </c>
      <c r="BN1724" s="62" t="str">
        <f t="shared" si="565"/>
        <v/>
      </c>
      <c r="BO1724" s="62" t="str">
        <f t="shared" si="566"/>
        <v/>
      </c>
      <c r="BP1724" s="62" t="str">
        <f t="shared" si="567"/>
        <v/>
      </c>
      <c r="BQ1724" s="96"/>
      <c r="BR1724" s="96"/>
      <c r="BS1724" s="96"/>
      <c r="BT1724" s="96"/>
      <c r="BU1724" s="96"/>
      <c r="BV1724" s="96"/>
      <c r="BW1724" s="96"/>
      <c r="BX1724" s="96"/>
      <c r="BY1724" s="96"/>
      <c r="BZ1724" s="96"/>
      <c r="CA1724" s="96"/>
      <c r="CB1724" s="96"/>
      <c r="CC1724" s="96"/>
      <c r="CD1724" s="96"/>
      <c r="CE1724" s="96"/>
      <c r="CF1724" s="96"/>
      <c r="CG1724" s="96"/>
      <c r="CH1724" s="96"/>
      <c r="CI1724" s="96"/>
      <c r="CJ1724" s="96"/>
      <c r="CK1724" s="96"/>
      <c r="CL1724" s="96"/>
      <c r="CM1724" s="96"/>
      <c r="CN1724" s="96"/>
      <c r="CO1724" s="96"/>
      <c r="CP1724" s="96"/>
      <c r="CQ1724" s="96"/>
      <c r="CR1724" s="96"/>
      <c r="CS1724" s="96"/>
    </row>
    <row r="1725" spans="1:97" ht="18.75" customHeight="1" x14ac:dyDescent="0.2">
      <c r="A1725" s="3">
        <f t="shared" si="568"/>
        <v>1713</v>
      </c>
      <c r="B1725" s="263"/>
      <c r="C1725" s="263"/>
      <c r="D1725" s="263"/>
      <c r="E1725" s="259"/>
      <c r="F1725" s="259"/>
      <c r="G1725" s="43"/>
      <c r="H1725" s="264"/>
      <c r="I1725" s="261"/>
      <c r="J1725" s="106"/>
      <c r="K1725" s="247"/>
      <c r="L1725" s="247"/>
      <c r="M1725" s="247"/>
      <c r="N1725" s="248" t="str">
        <f>IF(AND(K1725&lt;&gt;"",L1725&lt;&gt;"",J1725&lt;&gt;""),ROUND(MIN(IF(OR(J1725="OZZ",J1725="ZZ"),5000,17300),TRUNC(0.75*(SUMIF($D$12:$D1725,$D1725,K$12:K1725)+SUMIF($D$12:$D1725,$D1725,L$12:L1725)),2)) - SUMIF($D$12:$D1724,$D1725,N$12:N1724),2),"")</f>
        <v/>
      </c>
      <c r="O1725" s="249" t="str">
        <f>IF(AND(K1725&lt;&gt;"",L1725&lt;&gt;"",M1725&lt;&gt;"",J1725&lt;&gt;"",AH1725&lt;&gt;""),IF(OR(J1725="OZZ",J1725="ZZ"),ROUND(0-SUMIF($D$12:$D1724,$D1725,O$12:O1724),2),IF(M1725=0,0,ROUND(MIN(MIN(17300,TRUNC(0.75*(SUMIF($D$12:$D$2012,$D1725,K$12:K$2012)+SUMIF($D$12:$D$2012,$D1725,L$12:L$2012)),2)+SUMIF($D$12:$D1725,$D1725,AH$12:AH1725))-SUMIF($D$12:$D1724,$D1725,O$12:O1724)-SUMIF($D$12:$D$2012,$D1725,N$12:N$2012),AH1725),2))),"")</f>
        <v/>
      </c>
      <c r="P1725" s="250" t="str">
        <f>IF(J1725&lt;&gt;"",1000 - SUMIF($D$12:$D1724,$D1725,P$12:P1724),"")</f>
        <v/>
      </c>
      <c r="Q1725" s="106"/>
      <c r="R1725" s="247"/>
      <c r="S1725" s="247"/>
      <c r="T1725" s="247"/>
      <c r="U1725" s="248" t="str">
        <f>IF(AND(R1725&lt;&gt;"",S1725&lt;&gt;"",Q1725&lt;&gt;""),ROUND(MIN(IF(OR(Q1725="OZZ",Q1725="ZZ"),5000,17300),TRUNC(0.75*(SUMIF($D$12:$D1725,$D1725,R$12:R1725)+SUMIF($D$12:$D1725,$D1725,S$12:S1725)),2)) - SUMIF($D$12:$D1724,$D1725,U$12:U1724),2),"")</f>
        <v/>
      </c>
      <c r="V1725" s="248" t="str">
        <f>IF(AND(R1725&lt;&gt;"",S1725&lt;&gt;"",T1725&lt;&gt;"",Q1725&lt;&gt;"",AL1725&lt;&gt;""),IF(OR(Q1725="OZZ",Q1725="ZZ"),ROUND(0-SUMIF($D$12:$D1724,$D1725,V$12:V1724),2),IF(T1725=0,0,ROUND(MIN(MIN(17300,TRUNC(0.75*(SUMIF($D$12:$D$2012,$D1725,R$12:R$2012)+SUMIF($D$12:$D$2012,$D1725,S$12:S$2012)),2)+SUMIF($D$12:$D1725,$D1725,AL$12:AL1725))-SUMIF($D$12:$D1724,$D1725,V$12:V1724)-SUMIF($D$12:$D$2012,$D1725,U$12:U$2012),AL1725),2))),"")</f>
        <v/>
      </c>
      <c r="W1725" s="250" t="str">
        <f>IF(Q1725&lt;&gt;"",1000 - SUMIF($D$12:$D1724,$D1725,W$12:W1724),"")</f>
        <v/>
      </c>
      <c r="X1725" s="106"/>
      <c r="Y1725" s="247"/>
      <c r="Z1725" s="247"/>
      <c r="AA1725" s="247"/>
      <c r="AB1725" s="248" t="str">
        <f>IF(AND(Y1725&lt;&gt;"",Z1725&lt;&gt;"",X1725&lt;&gt;""),ROUND(MIN(IF(OR(X1725="OZZ",X1725="ZZ"),5000,17300),TRUNC(0.75*(SUMIF($D$12:$D1725,$D1725,Y$12:Y1725)+SUMIF($D$12:$D1725,$D1725,Z$12:Z1725)),2)) - SUMIF($D$12:$D1724,$D1725,AB$12:AB1724),2),"")</f>
        <v/>
      </c>
      <c r="AC1725" s="251" t="str">
        <f>IF(AND(Y1725&lt;&gt;"",Z1725&lt;&gt;"",AA1725&lt;&gt;"",X1725&lt;&gt;"",AP1725&lt;&gt;""),IF(OR(X1725="OZZ",X1725="ZZ"),ROUND(0-SUMIF($D$12:$D1724,$D1725,AC$12:AC1724),2),IF(AA1725=0,0,ROUND(MIN(MIN(17300,TRUNC(0.75*(SUMIF($D$12:$D$2012,$D1725,Y$12:Y$2012)+SUMIF($D$12:$D$2012,$D1725,Z$12:Z$2012)),2)+SUMIF($D$12:$D1725,$D1725,AP$12:AP1725))-SUMIF($D$12:$D1724,$D1725,AC$12:AC1724)-SUMIF($D$12:$D$2012,$D1725,AB$12:AB$2012),AP1725),2))),"")</f>
        <v/>
      </c>
      <c r="AD1725" s="250" t="str">
        <f>IF(X1725&lt;&gt;"",1000 - SUMIF($D$12:$D1724,$D1725,AD$12:AD1724),"")</f>
        <v/>
      </c>
      <c r="AE1725" s="252"/>
      <c r="AF1725" s="253"/>
      <c r="AG1725" s="254"/>
      <c r="AH1725" s="255" t="str">
        <f t="shared" si="569"/>
        <v/>
      </c>
      <c r="AI1725" s="256"/>
      <c r="AJ1725" s="253"/>
      <c r="AK1725" s="254"/>
      <c r="AL1725" s="255" t="str">
        <f t="shared" si="570"/>
        <v/>
      </c>
      <c r="AM1725" s="256"/>
      <c r="AN1725" s="253"/>
      <c r="AO1725" s="254"/>
      <c r="AP1725" s="255" t="str">
        <f t="shared" si="550"/>
        <v/>
      </c>
      <c r="AQ1725" s="68"/>
      <c r="AR1725" s="68"/>
      <c r="AS1725" s="115"/>
      <c r="AT1725" s="68"/>
      <c r="AU1725" s="113" t="str">
        <f>IF(D1725&lt;&gt; "", IF(COUNTIF($D$12:$D1725,$D1725)&gt;1,0,IF(SUM(N1725,U1725,AB1725)&gt;0,IF(AND(X1725="",OR(Q1725&lt;&gt;"",J1725&lt;&gt;"")),IF(Q1725&lt;&gt;"",Q1725,IF(J1725&lt;&gt;"",J1725,0)),IF(AND(Q1725&lt;&gt;"",J1725&lt;&gt;"",Q1725=J1725),Q1725,X1725)),0)),"")</f>
        <v/>
      </c>
      <c r="AV1725" s="113" t="str">
        <f>IF(D1725&lt;&gt;"",IF(COUNTIF($D$12:$D1725,$D1725)&gt;1,0,IF(SUM(O1725,V1725,AC1725)&gt;0,IF(AND(X1725="",OR(Q1725&lt;&gt;"",J1725&lt;&gt;"")),IF(Q1725&lt;&gt;"",Q1725,IF(J1725&lt;&gt;"",J1725,0)),IF(AND(Q1725&lt;&gt;"",J1725&lt;&gt;"",Q1725=J1725),Q1725,X1725)),0)),"")</f>
        <v/>
      </c>
      <c r="AW1725" s="113" t="str">
        <f>IF(D1725&lt;&gt;"",IF(COUNTIF($D$12:$D1725,$D1725)&gt;1,0,IF(SUM(P1725,W1725,AD1725)&gt;0,IF(AND(X1725="",OR(Q1725&lt;&gt;"",J1725&lt;&gt;"")),IF(Q1725&lt;&gt;"",Q1725,IF(J1725&lt;&gt;"",J1725,0)),IF(AND(Q1725&lt;&gt;"",J1725&lt;&gt;"",Q1725=J1725),Q1725,X1725)),0)),"")</f>
        <v/>
      </c>
      <c r="AX1725" s="68" t="str">
        <f t="shared" si="551"/>
        <v/>
      </c>
      <c r="AY1725" s="68" t="str">
        <f t="shared" si="552"/>
        <v/>
      </c>
      <c r="AZ1725" s="68" t="str">
        <f t="shared" si="553"/>
        <v/>
      </c>
      <c r="BA1725" s="68" t="str">
        <f t="shared" si="554"/>
        <v/>
      </c>
      <c r="BB1725" s="68" t="str">
        <f t="shared" si="555"/>
        <v/>
      </c>
      <c r="BC1725" s="68" t="str">
        <f t="shared" si="556"/>
        <v/>
      </c>
      <c r="BD1725" s="68" t="str">
        <f t="shared" si="557"/>
        <v/>
      </c>
      <c r="BE1725" s="62" t="str">
        <f t="shared" si="558"/>
        <v/>
      </c>
      <c r="BF1725" s="62" t="str">
        <f t="shared" si="559"/>
        <v/>
      </c>
      <c r="BG1725" s="62"/>
      <c r="BH1725" s="62" t="str">
        <f t="shared" si="560"/>
        <v/>
      </c>
      <c r="BI1725" s="62" t="str">
        <f t="shared" si="561"/>
        <v/>
      </c>
      <c r="BJ1725" s="114"/>
      <c r="BK1725" s="62" t="str">
        <f t="shared" si="562"/>
        <v/>
      </c>
      <c r="BL1725" s="62" t="str">
        <f t="shared" si="563"/>
        <v/>
      </c>
      <c r="BM1725" s="62" t="str">
        <f t="shared" si="564"/>
        <v/>
      </c>
      <c r="BN1725" s="62" t="str">
        <f t="shared" si="565"/>
        <v/>
      </c>
      <c r="BO1725" s="62" t="str">
        <f t="shared" si="566"/>
        <v/>
      </c>
      <c r="BP1725" s="62" t="str">
        <f t="shared" si="567"/>
        <v/>
      </c>
      <c r="BQ1725" s="96"/>
      <c r="BR1725" s="96"/>
      <c r="BS1725" s="96"/>
      <c r="BT1725" s="96"/>
      <c r="BU1725" s="96"/>
      <c r="BV1725" s="96"/>
      <c r="BW1725" s="96"/>
      <c r="BX1725" s="96"/>
      <c r="BY1725" s="96"/>
      <c r="BZ1725" s="96"/>
      <c r="CA1725" s="96"/>
      <c r="CB1725" s="96"/>
      <c r="CC1725" s="96"/>
      <c r="CD1725" s="96"/>
      <c r="CE1725" s="96"/>
      <c r="CF1725" s="96"/>
      <c r="CG1725" s="96"/>
      <c r="CH1725" s="96"/>
      <c r="CI1725" s="96"/>
      <c r="CJ1725" s="96"/>
      <c r="CK1725" s="96"/>
      <c r="CL1725" s="96"/>
      <c r="CM1725" s="96"/>
      <c r="CN1725" s="96"/>
      <c r="CO1725" s="96"/>
      <c r="CP1725" s="96"/>
      <c r="CQ1725" s="96"/>
      <c r="CR1725" s="96"/>
      <c r="CS1725" s="96"/>
    </row>
    <row r="1726" spans="1:97" ht="18.75" customHeight="1" x14ac:dyDescent="0.2">
      <c r="A1726" s="3">
        <f t="shared" si="568"/>
        <v>1714</v>
      </c>
      <c r="B1726" s="263"/>
      <c r="C1726" s="263"/>
      <c r="D1726" s="263"/>
      <c r="E1726" s="259"/>
      <c r="F1726" s="259"/>
      <c r="G1726" s="43"/>
      <c r="H1726" s="264"/>
      <c r="I1726" s="261"/>
      <c r="J1726" s="106"/>
      <c r="K1726" s="247"/>
      <c r="L1726" s="247"/>
      <c r="M1726" s="247"/>
      <c r="N1726" s="248" t="str">
        <f>IF(AND(K1726&lt;&gt;"",L1726&lt;&gt;"",J1726&lt;&gt;""),ROUND(MIN(IF(OR(J1726="OZZ",J1726="ZZ"),5000,17300),TRUNC(0.75*(SUMIF($D$12:$D1726,$D1726,K$12:K1726)+SUMIF($D$12:$D1726,$D1726,L$12:L1726)),2)) - SUMIF($D$12:$D1725,$D1726,N$12:N1725),2),"")</f>
        <v/>
      </c>
      <c r="O1726" s="249" t="str">
        <f>IF(AND(K1726&lt;&gt;"",L1726&lt;&gt;"",M1726&lt;&gt;"",J1726&lt;&gt;"",AH1726&lt;&gt;""),IF(OR(J1726="OZZ",J1726="ZZ"),ROUND(0-SUMIF($D$12:$D1725,$D1726,O$12:O1725),2),IF(M1726=0,0,ROUND(MIN(MIN(17300,TRUNC(0.75*(SUMIF($D$12:$D$2012,$D1726,K$12:K$2012)+SUMIF($D$12:$D$2012,$D1726,L$12:L$2012)),2)+SUMIF($D$12:$D1726,$D1726,AH$12:AH1726))-SUMIF($D$12:$D1725,$D1726,O$12:O1725)-SUMIF($D$12:$D$2012,$D1726,N$12:N$2012),AH1726),2))),"")</f>
        <v/>
      </c>
      <c r="P1726" s="250" t="str">
        <f>IF(J1726&lt;&gt;"",1000 - SUMIF($D$12:$D1725,$D1726,P$12:P1725),"")</f>
        <v/>
      </c>
      <c r="Q1726" s="106"/>
      <c r="R1726" s="247"/>
      <c r="S1726" s="247"/>
      <c r="T1726" s="247"/>
      <c r="U1726" s="248" t="str">
        <f>IF(AND(R1726&lt;&gt;"",S1726&lt;&gt;"",Q1726&lt;&gt;""),ROUND(MIN(IF(OR(Q1726="OZZ",Q1726="ZZ"),5000,17300),TRUNC(0.75*(SUMIF($D$12:$D1726,$D1726,R$12:R1726)+SUMIF($D$12:$D1726,$D1726,S$12:S1726)),2)) - SUMIF($D$12:$D1725,$D1726,U$12:U1725),2),"")</f>
        <v/>
      </c>
      <c r="V1726" s="248" t="str">
        <f>IF(AND(R1726&lt;&gt;"",S1726&lt;&gt;"",T1726&lt;&gt;"",Q1726&lt;&gt;"",AL1726&lt;&gt;""),IF(OR(Q1726="OZZ",Q1726="ZZ"),ROUND(0-SUMIF($D$12:$D1725,$D1726,V$12:V1725),2),IF(T1726=0,0,ROUND(MIN(MIN(17300,TRUNC(0.75*(SUMIF($D$12:$D$2012,$D1726,R$12:R$2012)+SUMIF($D$12:$D$2012,$D1726,S$12:S$2012)),2)+SUMIF($D$12:$D1726,$D1726,AL$12:AL1726))-SUMIF($D$12:$D1725,$D1726,V$12:V1725)-SUMIF($D$12:$D$2012,$D1726,U$12:U$2012),AL1726),2))),"")</f>
        <v/>
      </c>
      <c r="W1726" s="250" t="str">
        <f>IF(Q1726&lt;&gt;"",1000 - SUMIF($D$12:$D1725,$D1726,W$12:W1725),"")</f>
        <v/>
      </c>
      <c r="X1726" s="106"/>
      <c r="Y1726" s="247"/>
      <c r="Z1726" s="247"/>
      <c r="AA1726" s="247"/>
      <c r="AB1726" s="248" t="str">
        <f>IF(AND(Y1726&lt;&gt;"",Z1726&lt;&gt;"",X1726&lt;&gt;""),ROUND(MIN(IF(OR(X1726="OZZ",X1726="ZZ"),5000,17300),TRUNC(0.75*(SUMIF($D$12:$D1726,$D1726,Y$12:Y1726)+SUMIF($D$12:$D1726,$D1726,Z$12:Z1726)),2)) - SUMIF($D$12:$D1725,$D1726,AB$12:AB1725),2),"")</f>
        <v/>
      </c>
      <c r="AC1726" s="251" t="str">
        <f>IF(AND(Y1726&lt;&gt;"",Z1726&lt;&gt;"",AA1726&lt;&gt;"",X1726&lt;&gt;"",AP1726&lt;&gt;""),IF(OR(X1726="OZZ",X1726="ZZ"),ROUND(0-SUMIF($D$12:$D1725,$D1726,AC$12:AC1725),2),IF(AA1726=0,0,ROUND(MIN(MIN(17300,TRUNC(0.75*(SUMIF($D$12:$D$2012,$D1726,Y$12:Y$2012)+SUMIF($D$12:$D$2012,$D1726,Z$12:Z$2012)),2)+SUMIF($D$12:$D1726,$D1726,AP$12:AP1726))-SUMIF($D$12:$D1725,$D1726,AC$12:AC1725)-SUMIF($D$12:$D$2012,$D1726,AB$12:AB$2012),AP1726),2))),"")</f>
        <v/>
      </c>
      <c r="AD1726" s="250" t="str">
        <f>IF(X1726&lt;&gt;"",1000 - SUMIF($D$12:$D1725,$D1726,AD$12:AD1725),"")</f>
        <v/>
      </c>
      <c r="AE1726" s="252"/>
      <c r="AF1726" s="253"/>
      <c r="AG1726" s="254"/>
      <c r="AH1726" s="255" t="str">
        <f t="shared" si="569"/>
        <v/>
      </c>
      <c r="AI1726" s="256"/>
      <c r="AJ1726" s="253"/>
      <c r="AK1726" s="254"/>
      <c r="AL1726" s="255" t="str">
        <f t="shared" si="570"/>
        <v/>
      </c>
      <c r="AM1726" s="256"/>
      <c r="AN1726" s="253"/>
      <c r="AO1726" s="254"/>
      <c r="AP1726" s="255" t="str">
        <f t="shared" si="550"/>
        <v/>
      </c>
      <c r="AQ1726" s="68"/>
      <c r="AR1726" s="68"/>
      <c r="AS1726" s="115"/>
      <c r="AT1726" s="68"/>
      <c r="AU1726" s="113" t="str">
        <f>IF(D1726&lt;&gt; "", IF(COUNTIF($D$12:$D1726,$D1726)&gt;1,0,IF(SUM(N1726,U1726,AB1726)&gt;0,IF(AND(X1726="",OR(Q1726&lt;&gt;"",J1726&lt;&gt;"")),IF(Q1726&lt;&gt;"",Q1726,IF(J1726&lt;&gt;"",J1726,0)),IF(AND(Q1726&lt;&gt;"",J1726&lt;&gt;"",Q1726=J1726),Q1726,X1726)),0)),"")</f>
        <v/>
      </c>
      <c r="AV1726" s="113" t="str">
        <f>IF(D1726&lt;&gt;"",IF(COUNTIF($D$12:$D1726,$D1726)&gt;1,0,IF(SUM(O1726,V1726,AC1726)&gt;0,IF(AND(X1726="",OR(Q1726&lt;&gt;"",J1726&lt;&gt;"")),IF(Q1726&lt;&gt;"",Q1726,IF(J1726&lt;&gt;"",J1726,0)),IF(AND(Q1726&lt;&gt;"",J1726&lt;&gt;"",Q1726=J1726),Q1726,X1726)),0)),"")</f>
        <v/>
      </c>
      <c r="AW1726" s="113" t="str">
        <f>IF(D1726&lt;&gt;"",IF(COUNTIF($D$12:$D1726,$D1726)&gt;1,0,IF(SUM(P1726,W1726,AD1726)&gt;0,IF(AND(X1726="",OR(Q1726&lt;&gt;"",J1726&lt;&gt;"")),IF(Q1726&lt;&gt;"",Q1726,IF(J1726&lt;&gt;"",J1726,0)),IF(AND(Q1726&lt;&gt;"",J1726&lt;&gt;"",Q1726=J1726),Q1726,X1726)),0)),"")</f>
        <v/>
      </c>
      <c r="AX1726" s="68" t="str">
        <f t="shared" si="551"/>
        <v/>
      </c>
      <c r="AY1726" s="68" t="str">
        <f t="shared" si="552"/>
        <v/>
      </c>
      <c r="AZ1726" s="68" t="str">
        <f t="shared" si="553"/>
        <v/>
      </c>
      <c r="BA1726" s="68" t="str">
        <f t="shared" si="554"/>
        <v/>
      </c>
      <c r="BB1726" s="68" t="str">
        <f t="shared" si="555"/>
        <v/>
      </c>
      <c r="BC1726" s="68" t="str">
        <f t="shared" si="556"/>
        <v/>
      </c>
      <c r="BD1726" s="68" t="str">
        <f t="shared" si="557"/>
        <v/>
      </c>
      <c r="BE1726" s="62" t="str">
        <f t="shared" si="558"/>
        <v/>
      </c>
      <c r="BF1726" s="62" t="str">
        <f t="shared" si="559"/>
        <v/>
      </c>
      <c r="BG1726" s="62"/>
      <c r="BH1726" s="62" t="str">
        <f t="shared" si="560"/>
        <v/>
      </c>
      <c r="BI1726" s="62" t="str">
        <f t="shared" si="561"/>
        <v/>
      </c>
      <c r="BJ1726" s="114"/>
      <c r="BK1726" s="62" t="str">
        <f t="shared" si="562"/>
        <v/>
      </c>
      <c r="BL1726" s="62" t="str">
        <f t="shared" si="563"/>
        <v/>
      </c>
      <c r="BM1726" s="62" t="str">
        <f t="shared" si="564"/>
        <v/>
      </c>
      <c r="BN1726" s="62" t="str">
        <f t="shared" si="565"/>
        <v/>
      </c>
      <c r="BO1726" s="62" t="str">
        <f t="shared" si="566"/>
        <v/>
      </c>
      <c r="BP1726" s="62" t="str">
        <f t="shared" si="567"/>
        <v/>
      </c>
      <c r="BQ1726" s="96"/>
      <c r="BR1726" s="96"/>
      <c r="BS1726" s="96"/>
      <c r="BT1726" s="96"/>
      <c r="BU1726" s="96"/>
      <c r="BV1726" s="96"/>
      <c r="BW1726" s="96"/>
      <c r="BX1726" s="96"/>
      <c r="BY1726" s="96"/>
      <c r="BZ1726" s="96"/>
      <c r="CA1726" s="96"/>
      <c r="CB1726" s="96"/>
      <c r="CC1726" s="96"/>
      <c r="CD1726" s="96"/>
      <c r="CE1726" s="96"/>
      <c r="CF1726" s="96"/>
      <c r="CG1726" s="96"/>
      <c r="CH1726" s="96"/>
      <c r="CI1726" s="96"/>
      <c r="CJ1726" s="96"/>
      <c r="CK1726" s="96"/>
      <c r="CL1726" s="96"/>
      <c r="CM1726" s="96"/>
      <c r="CN1726" s="96"/>
      <c r="CO1726" s="96"/>
      <c r="CP1726" s="96"/>
      <c r="CQ1726" s="96"/>
      <c r="CR1726" s="96"/>
      <c r="CS1726" s="96"/>
    </row>
    <row r="1727" spans="1:97" ht="18.75" customHeight="1" x14ac:dyDescent="0.2">
      <c r="A1727" s="3">
        <f t="shared" si="568"/>
        <v>1715</v>
      </c>
      <c r="B1727" s="263"/>
      <c r="C1727" s="263"/>
      <c r="D1727" s="263"/>
      <c r="E1727" s="259"/>
      <c r="F1727" s="259"/>
      <c r="G1727" s="43"/>
      <c r="H1727" s="264"/>
      <c r="I1727" s="261"/>
      <c r="J1727" s="106"/>
      <c r="K1727" s="247"/>
      <c r="L1727" s="247"/>
      <c r="M1727" s="247"/>
      <c r="N1727" s="248" t="str">
        <f>IF(AND(K1727&lt;&gt;"",L1727&lt;&gt;"",J1727&lt;&gt;""),ROUND(MIN(IF(OR(J1727="OZZ",J1727="ZZ"),5000,17300),TRUNC(0.75*(SUMIF($D$12:$D1727,$D1727,K$12:K1727)+SUMIF($D$12:$D1727,$D1727,L$12:L1727)),2)) - SUMIF($D$12:$D1726,$D1727,N$12:N1726),2),"")</f>
        <v/>
      </c>
      <c r="O1727" s="249" t="str">
        <f>IF(AND(K1727&lt;&gt;"",L1727&lt;&gt;"",M1727&lt;&gt;"",J1727&lt;&gt;"",AH1727&lt;&gt;""),IF(OR(J1727="OZZ",J1727="ZZ"),ROUND(0-SUMIF($D$12:$D1726,$D1727,O$12:O1726),2),IF(M1727=0,0,ROUND(MIN(MIN(17300,TRUNC(0.75*(SUMIF($D$12:$D$2012,$D1727,K$12:K$2012)+SUMIF($D$12:$D$2012,$D1727,L$12:L$2012)),2)+SUMIF($D$12:$D1727,$D1727,AH$12:AH1727))-SUMIF($D$12:$D1726,$D1727,O$12:O1726)-SUMIF($D$12:$D$2012,$D1727,N$12:N$2012),AH1727),2))),"")</f>
        <v/>
      </c>
      <c r="P1727" s="250" t="str">
        <f>IF(J1727&lt;&gt;"",1000 - SUMIF($D$12:$D1726,$D1727,P$12:P1726),"")</f>
        <v/>
      </c>
      <c r="Q1727" s="106"/>
      <c r="R1727" s="247"/>
      <c r="S1727" s="247"/>
      <c r="T1727" s="247"/>
      <c r="U1727" s="248" t="str">
        <f>IF(AND(R1727&lt;&gt;"",S1727&lt;&gt;"",Q1727&lt;&gt;""),ROUND(MIN(IF(OR(Q1727="OZZ",Q1727="ZZ"),5000,17300),TRUNC(0.75*(SUMIF($D$12:$D1727,$D1727,R$12:R1727)+SUMIF($D$12:$D1727,$D1727,S$12:S1727)),2)) - SUMIF($D$12:$D1726,$D1727,U$12:U1726),2),"")</f>
        <v/>
      </c>
      <c r="V1727" s="248" t="str">
        <f>IF(AND(R1727&lt;&gt;"",S1727&lt;&gt;"",T1727&lt;&gt;"",Q1727&lt;&gt;"",AL1727&lt;&gt;""),IF(OR(Q1727="OZZ",Q1727="ZZ"),ROUND(0-SUMIF($D$12:$D1726,$D1727,V$12:V1726),2),IF(T1727=0,0,ROUND(MIN(MIN(17300,TRUNC(0.75*(SUMIF($D$12:$D$2012,$D1727,R$12:R$2012)+SUMIF($D$12:$D$2012,$D1727,S$12:S$2012)),2)+SUMIF($D$12:$D1727,$D1727,AL$12:AL1727))-SUMIF($D$12:$D1726,$D1727,V$12:V1726)-SUMIF($D$12:$D$2012,$D1727,U$12:U$2012),AL1727),2))),"")</f>
        <v/>
      </c>
      <c r="W1727" s="250" t="str">
        <f>IF(Q1727&lt;&gt;"",1000 - SUMIF($D$12:$D1726,$D1727,W$12:W1726),"")</f>
        <v/>
      </c>
      <c r="X1727" s="106"/>
      <c r="Y1727" s="247"/>
      <c r="Z1727" s="247"/>
      <c r="AA1727" s="247"/>
      <c r="AB1727" s="248" t="str">
        <f>IF(AND(Y1727&lt;&gt;"",Z1727&lt;&gt;"",X1727&lt;&gt;""),ROUND(MIN(IF(OR(X1727="OZZ",X1727="ZZ"),5000,17300),TRUNC(0.75*(SUMIF($D$12:$D1727,$D1727,Y$12:Y1727)+SUMIF($D$12:$D1727,$D1727,Z$12:Z1727)),2)) - SUMIF($D$12:$D1726,$D1727,AB$12:AB1726),2),"")</f>
        <v/>
      </c>
      <c r="AC1727" s="251" t="str">
        <f>IF(AND(Y1727&lt;&gt;"",Z1727&lt;&gt;"",AA1727&lt;&gt;"",X1727&lt;&gt;"",AP1727&lt;&gt;""),IF(OR(X1727="OZZ",X1727="ZZ"),ROUND(0-SUMIF($D$12:$D1726,$D1727,AC$12:AC1726),2),IF(AA1727=0,0,ROUND(MIN(MIN(17300,TRUNC(0.75*(SUMIF($D$12:$D$2012,$D1727,Y$12:Y$2012)+SUMIF($D$12:$D$2012,$D1727,Z$12:Z$2012)),2)+SUMIF($D$12:$D1727,$D1727,AP$12:AP1727))-SUMIF($D$12:$D1726,$D1727,AC$12:AC1726)-SUMIF($D$12:$D$2012,$D1727,AB$12:AB$2012),AP1727),2))),"")</f>
        <v/>
      </c>
      <c r="AD1727" s="250" t="str">
        <f>IF(X1727&lt;&gt;"",1000 - SUMIF($D$12:$D1726,$D1727,AD$12:AD1726),"")</f>
        <v/>
      </c>
      <c r="AE1727" s="252"/>
      <c r="AF1727" s="253"/>
      <c r="AG1727" s="254"/>
      <c r="AH1727" s="255" t="str">
        <f t="shared" si="569"/>
        <v/>
      </c>
      <c r="AI1727" s="256"/>
      <c r="AJ1727" s="253"/>
      <c r="AK1727" s="254"/>
      <c r="AL1727" s="255" t="str">
        <f t="shared" si="570"/>
        <v/>
      </c>
      <c r="AM1727" s="256"/>
      <c r="AN1727" s="253"/>
      <c r="AO1727" s="254"/>
      <c r="AP1727" s="255" t="str">
        <f t="shared" si="550"/>
        <v/>
      </c>
      <c r="AQ1727" s="68"/>
      <c r="AR1727" s="68"/>
      <c r="AS1727" s="115"/>
      <c r="AT1727" s="68"/>
      <c r="AU1727" s="113" t="str">
        <f>IF(D1727&lt;&gt; "", IF(COUNTIF($D$12:$D1727,$D1727)&gt;1,0,IF(SUM(N1727,U1727,AB1727)&gt;0,IF(AND(X1727="",OR(Q1727&lt;&gt;"",J1727&lt;&gt;"")),IF(Q1727&lt;&gt;"",Q1727,IF(J1727&lt;&gt;"",J1727,0)),IF(AND(Q1727&lt;&gt;"",J1727&lt;&gt;"",Q1727=J1727),Q1727,X1727)),0)),"")</f>
        <v/>
      </c>
      <c r="AV1727" s="113" t="str">
        <f>IF(D1727&lt;&gt;"",IF(COUNTIF($D$12:$D1727,$D1727)&gt;1,0,IF(SUM(O1727,V1727,AC1727)&gt;0,IF(AND(X1727="",OR(Q1727&lt;&gt;"",J1727&lt;&gt;"")),IF(Q1727&lt;&gt;"",Q1727,IF(J1727&lt;&gt;"",J1727,0)),IF(AND(Q1727&lt;&gt;"",J1727&lt;&gt;"",Q1727=J1727),Q1727,X1727)),0)),"")</f>
        <v/>
      </c>
      <c r="AW1727" s="113" t="str">
        <f>IF(D1727&lt;&gt;"",IF(COUNTIF($D$12:$D1727,$D1727)&gt;1,0,IF(SUM(P1727,W1727,AD1727)&gt;0,IF(AND(X1727="",OR(Q1727&lt;&gt;"",J1727&lt;&gt;"")),IF(Q1727&lt;&gt;"",Q1727,IF(J1727&lt;&gt;"",J1727,0)),IF(AND(Q1727&lt;&gt;"",J1727&lt;&gt;"",Q1727=J1727),Q1727,X1727)),0)),"")</f>
        <v/>
      </c>
      <c r="AX1727" s="68" t="str">
        <f t="shared" si="551"/>
        <v/>
      </c>
      <c r="AY1727" s="68" t="str">
        <f t="shared" si="552"/>
        <v/>
      </c>
      <c r="AZ1727" s="68" t="str">
        <f t="shared" si="553"/>
        <v/>
      </c>
      <c r="BA1727" s="68" t="str">
        <f t="shared" si="554"/>
        <v/>
      </c>
      <c r="BB1727" s="68" t="str">
        <f t="shared" si="555"/>
        <v/>
      </c>
      <c r="BC1727" s="68" t="str">
        <f t="shared" si="556"/>
        <v/>
      </c>
      <c r="BD1727" s="68" t="str">
        <f t="shared" si="557"/>
        <v/>
      </c>
      <c r="BE1727" s="62" t="str">
        <f t="shared" si="558"/>
        <v/>
      </c>
      <c r="BF1727" s="62" t="str">
        <f t="shared" si="559"/>
        <v/>
      </c>
      <c r="BG1727" s="62"/>
      <c r="BH1727" s="62" t="str">
        <f t="shared" si="560"/>
        <v/>
      </c>
      <c r="BI1727" s="62" t="str">
        <f t="shared" si="561"/>
        <v/>
      </c>
      <c r="BJ1727" s="114"/>
      <c r="BK1727" s="62" t="str">
        <f t="shared" si="562"/>
        <v/>
      </c>
      <c r="BL1727" s="62" t="str">
        <f t="shared" si="563"/>
        <v/>
      </c>
      <c r="BM1727" s="62" t="str">
        <f t="shared" si="564"/>
        <v/>
      </c>
      <c r="BN1727" s="62" t="str">
        <f t="shared" si="565"/>
        <v/>
      </c>
      <c r="BO1727" s="62" t="str">
        <f t="shared" si="566"/>
        <v/>
      </c>
      <c r="BP1727" s="62" t="str">
        <f t="shared" si="567"/>
        <v/>
      </c>
      <c r="BQ1727" s="96"/>
      <c r="BR1727" s="96"/>
      <c r="BS1727" s="96"/>
      <c r="BT1727" s="96"/>
      <c r="BU1727" s="96"/>
      <c r="BV1727" s="96"/>
      <c r="BW1727" s="96"/>
      <c r="BX1727" s="96"/>
      <c r="BY1727" s="96"/>
      <c r="BZ1727" s="96"/>
      <c r="CA1727" s="96"/>
      <c r="CB1727" s="96"/>
      <c r="CC1727" s="96"/>
      <c r="CD1727" s="96"/>
      <c r="CE1727" s="96"/>
      <c r="CF1727" s="96"/>
      <c r="CG1727" s="96"/>
      <c r="CH1727" s="96"/>
      <c r="CI1727" s="96"/>
      <c r="CJ1727" s="96"/>
      <c r="CK1727" s="96"/>
      <c r="CL1727" s="96"/>
      <c r="CM1727" s="96"/>
      <c r="CN1727" s="96"/>
      <c r="CO1727" s="96"/>
      <c r="CP1727" s="96"/>
      <c r="CQ1727" s="96"/>
      <c r="CR1727" s="96"/>
      <c r="CS1727" s="96"/>
    </row>
    <row r="1728" spans="1:97" ht="18.75" customHeight="1" x14ac:dyDescent="0.2">
      <c r="A1728" s="3">
        <f t="shared" si="568"/>
        <v>1716</v>
      </c>
      <c r="B1728" s="263"/>
      <c r="C1728" s="263"/>
      <c r="D1728" s="263"/>
      <c r="E1728" s="259"/>
      <c r="F1728" s="259"/>
      <c r="G1728" s="43"/>
      <c r="H1728" s="264"/>
      <c r="I1728" s="261"/>
      <c r="J1728" s="106"/>
      <c r="K1728" s="247"/>
      <c r="L1728" s="247"/>
      <c r="M1728" s="247"/>
      <c r="N1728" s="248" t="str">
        <f>IF(AND(K1728&lt;&gt;"",L1728&lt;&gt;"",J1728&lt;&gt;""),ROUND(MIN(IF(OR(J1728="OZZ",J1728="ZZ"),5000,17300),TRUNC(0.75*(SUMIF($D$12:$D1728,$D1728,K$12:K1728)+SUMIF($D$12:$D1728,$D1728,L$12:L1728)),2)) - SUMIF($D$12:$D1727,$D1728,N$12:N1727),2),"")</f>
        <v/>
      </c>
      <c r="O1728" s="249" t="str">
        <f>IF(AND(K1728&lt;&gt;"",L1728&lt;&gt;"",M1728&lt;&gt;"",J1728&lt;&gt;"",AH1728&lt;&gt;""),IF(OR(J1728="OZZ",J1728="ZZ"),ROUND(0-SUMIF($D$12:$D1727,$D1728,O$12:O1727),2),IF(M1728=0,0,ROUND(MIN(MIN(17300,TRUNC(0.75*(SUMIF($D$12:$D$2012,$D1728,K$12:K$2012)+SUMIF($D$12:$D$2012,$D1728,L$12:L$2012)),2)+SUMIF($D$12:$D1728,$D1728,AH$12:AH1728))-SUMIF($D$12:$D1727,$D1728,O$12:O1727)-SUMIF($D$12:$D$2012,$D1728,N$12:N$2012),AH1728),2))),"")</f>
        <v/>
      </c>
      <c r="P1728" s="250" t="str">
        <f>IF(J1728&lt;&gt;"",1000 - SUMIF($D$12:$D1727,$D1728,P$12:P1727),"")</f>
        <v/>
      </c>
      <c r="Q1728" s="106"/>
      <c r="R1728" s="247"/>
      <c r="S1728" s="247"/>
      <c r="T1728" s="247"/>
      <c r="U1728" s="248" t="str">
        <f>IF(AND(R1728&lt;&gt;"",S1728&lt;&gt;"",Q1728&lt;&gt;""),ROUND(MIN(IF(OR(Q1728="OZZ",Q1728="ZZ"),5000,17300),TRUNC(0.75*(SUMIF($D$12:$D1728,$D1728,R$12:R1728)+SUMIF($D$12:$D1728,$D1728,S$12:S1728)),2)) - SUMIF($D$12:$D1727,$D1728,U$12:U1727),2),"")</f>
        <v/>
      </c>
      <c r="V1728" s="248" t="str">
        <f>IF(AND(R1728&lt;&gt;"",S1728&lt;&gt;"",T1728&lt;&gt;"",Q1728&lt;&gt;"",AL1728&lt;&gt;""),IF(OR(Q1728="OZZ",Q1728="ZZ"),ROUND(0-SUMIF($D$12:$D1727,$D1728,V$12:V1727),2),IF(T1728=0,0,ROUND(MIN(MIN(17300,TRUNC(0.75*(SUMIF($D$12:$D$2012,$D1728,R$12:R$2012)+SUMIF($D$12:$D$2012,$D1728,S$12:S$2012)),2)+SUMIF($D$12:$D1728,$D1728,AL$12:AL1728))-SUMIF($D$12:$D1727,$D1728,V$12:V1727)-SUMIF($D$12:$D$2012,$D1728,U$12:U$2012),AL1728),2))),"")</f>
        <v/>
      </c>
      <c r="W1728" s="250" t="str">
        <f>IF(Q1728&lt;&gt;"",1000 - SUMIF($D$12:$D1727,$D1728,W$12:W1727),"")</f>
        <v/>
      </c>
      <c r="X1728" s="106"/>
      <c r="Y1728" s="247"/>
      <c r="Z1728" s="247"/>
      <c r="AA1728" s="247"/>
      <c r="AB1728" s="248" t="str">
        <f>IF(AND(Y1728&lt;&gt;"",Z1728&lt;&gt;"",X1728&lt;&gt;""),ROUND(MIN(IF(OR(X1728="OZZ",X1728="ZZ"),5000,17300),TRUNC(0.75*(SUMIF($D$12:$D1728,$D1728,Y$12:Y1728)+SUMIF($D$12:$D1728,$D1728,Z$12:Z1728)),2)) - SUMIF($D$12:$D1727,$D1728,AB$12:AB1727),2),"")</f>
        <v/>
      </c>
      <c r="AC1728" s="251" t="str">
        <f>IF(AND(Y1728&lt;&gt;"",Z1728&lt;&gt;"",AA1728&lt;&gt;"",X1728&lt;&gt;"",AP1728&lt;&gt;""),IF(OR(X1728="OZZ",X1728="ZZ"),ROUND(0-SUMIF($D$12:$D1727,$D1728,AC$12:AC1727),2),IF(AA1728=0,0,ROUND(MIN(MIN(17300,TRUNC(0.75*(SUMIF($D$12:$D$2012,$D1728,Y$12:Y$2012)+SUMIF($D$12:$D$2012,$D1728,Z$12:Z$2012)),2)+SUMIF($D$12:$D1728,$D1728,AP$12:AP1728))-SUMIF($D$12:$D1727,$D1728,AC$12:AC1727)-SUMIF($D$12:$D$2012,$D1728,AB$12:AB$2012),AP1728),2))),"")</f>
        <v/>
      </c>
      <c r="AD1728" s="250" t="str">
        <f>IF(X1728&lt;&gt;"",1000 - SUMIF($D$12:$D1727,$D1728,AD$12:AD1727),"")</f>
        <v/>
      </c>
      <c r="AE1728" s="252"/>
      <c r="AF1728" s="253"/>
      <c r="AG1728" s="254"/>
      <c r="AH1728" s="255" t="str">
        <f t="shared" si="569"/>
        <v/>
      </c>
      <c r="AI1728" s="256"/>
      <c r="AJ1728" s="253"/>
      <c r="AK1728" s="254"/>
      <c r="AL1728" s="255" t="str">
        <f t="shared" si="570"/>
        <v/>
      </c>
      <c r="AM1728" s="256"/>
      <c r="AN1728" s="253"/>
      <c r="AO1728" s="254"/>
      <c r="AP1728" s="255" t="str">
        <f t="shared" si="550"/>
        <v/>
      </c>
      <c r="AQ1728" s="68"/>
      <c r="AR1728" s="68"/>
      <c r="AS1728" s="115"/>
      <c r="AT1728" s="68"/>
      <c r="AU1728" s="113" t="str">
        <f>IF(D1728&lt;&gt; "", IF(COUNTIF($D$12:$D1728,$D1728)&gt;1,0,IF(SUM(N1728,U1728,AB1728)&gt;0,IF(AND(X1728="",OR(Q1728&lt;&gt;"",J1728&lt;&gt;"")),IF(Q1728&lt;&gt;"",Q1728,IF(J1728&lt;&gt;"",J1728,0)),IF(AND(Q1728&lt;&gt;"",J1728&lt;&gt;"",Q1728=J1728),Q1728,X1728)),0)),"")</f>
        <v/>
      </c>
      <c r="AV1728" s="113" t="str">
        <f>IF(D1728&lt;&gt;"",IF(COUNTIF($D$12:$D1728,$D1728)&gt;1,0,IF(SUM(O1728,V1728,AC1728)&gt;0,IF(AND(X1728="",OR(Q1728&lt;&gt;"",J1728&lt;&gt;"")),IF(Q1728&lt;&gt;"",Q1728,IF(J1728&lt;&gt;"",J1728,0)),IF(AND(Q1728&lt;&gt;"",J1728&lt;&gt;"",Q1728=J1728),Q1728,X1728)),0)),"")</f>
        <v/>
      </c>
      <c r="AW1728" s="113" t="str">
        <f>IF(D1728&lt;&gt;"",IF(COUNTIF($D$12:$D1728,$D1728)&gt;1,0,IF(SUM(P1728,W1728,AD1728)&gt;0,IF(AND(X1728="",OR(Q1728&lt;&gt;"",J1728&lt;&gt;"")),IF(Q1728&lt;&gt;"",Q1728,IF(J1728&lt;&gt;"",J1728,0)),IF(AND(Q1728&lt;&gt;"",J1728&lt;&gt;"",Q1728=J1728),Q1728,X1728)),0)),"")</f>
        <v/>
      </c>
      <c r="AX1728" s="68" t="str">
        <f t="shared" si="551"/>
        <v/>
      </c>
      <c r="AY1728" s="68" t="str">
        <f t="shared" si="552"/>
        <v/>
      </c>
      <c r="AZ1728" s="68" t="str">
        <f t="shared" si="553"/>
        <v/>
      </c>
      <c r="BA1728" s="68" t="str">
        <f t="shared" si="554"/>
        <v/>
      </c>
      <c r="BB1728" s="68" t="str">
        <f t="shared" si="555"/>
        <v/>
      </c>
      <c r="BC1728" s="68" t="str">
        <f t="shared" si="556"/>
        <v/>
      </c>
      <c r="BD1728" s="68" t="str">
        <f t="shared" si="557"/>
        <v/>
      </c>
      <c r="BE1728" s="62" t="str">
        <f t="shared" si="558"/>
        <v/>
      </c>
      <c r="BF1728" s="62" t="str">
        <f t="shared" si="559"/>
        <v/>
      </c>
      <c r="BG1728" s="62"/>
      <c r="BH1728" s="62" t="str">
        <f t="shared" si="560"/>
        <v/>
      </c>
      <c r="BI1728" s="62" t="str">
        <f t="shared" si="561"/>
        <v/>
      </c>
      <c r="BJ1728" s="114"/>
      <c r="BK1728" s="62" t="str">
        <f t="shared" si="562"/>
        <v/>
      </c>
      <c r="BL1728" s="62" t="str">
        <f t="shared" si="563"/>
        <v/>
      </c>
      <c r="BM1728" s="62" t="str">
        <f t="shared" si="564"/>
        <v/>
      </c>
      <c r="BN1728" s="62" t="str">
        <f t="shared" si="565"/>
        <v/>
      </c>
      <c r="BO1728" s="62" t="str">
        <f t="shared" si="566"/>
        <v/>
      </c>
      <c r="BP1728" s="62" t="str">
        <f t="shared" si="567"/>
        <v/>
      </c>
      <c r="BQ1728" s="96"/>
      <c r="BR1728" s="96"/>
      <c r="BS1728" s="96"/>
      <c r="BT1728" s="96"/>
      <c r="BU1728" s="96"/>
      <c r="BV1728" s="96"/>
      <c r="BW1728" s="96"/>
      <c r="BX1728" s="96"/>
      <c r="BY1728" s="96"/>
      <c r="BZ1728" s="96"/>
      <c r="CA1728" s="96"/>
      <c r="CB1728" s="96"/>
      <c r="CC1728" s="96"/>
      <c r="CD1728" s="96"/>
      <c r="CE1728" s="96"/>
      <c r="CF1728" s="96"/>
      <c r="CG1728" s="96"/>
      <c r="CH1728" s="96"/>
      <c r="CI1728" s="96"/>
      <c r="CJ1728" s="96"/>
      <c r="CK1728" s="96"/>
      <c r="CL1728" s="96"/>
      <c r="CM1728" s="96"/>
      <c r="CN1728" s="96"/>
      <c r="CO1728" s="96"/>
      <c r="CP1728" s="96"/>
      <c r="CQ1728" s="96"/>
      <c r="CR1728" s="96"/>
      <c r="CS1728" s="96"/>
    </row>
    <row r="1729" spans="1:97" ht="18.75" customHeight="1" x14ac:dyDescent="0.2">
      <c r="A1729" s="3">
        <f t="shared" si="568"/>
        <v>1717</v>
      </c>
      <c r="B1729" s="263"/>
      <c r="C1729" s="263"/>
      <c r="D1729" s="263"/>
      <c r="E1729" s="259"/>
      <c r="F1729" s="259"/>
      <c r="G1729" s="43"/>
      <c r="H1729" s="264"/>
      <c r="I1729" s="261"/>
      <c r="J1729" s="106"/>
      <c r="K1729" s="247"/>
      <c r="L1729" s="247"/>
      <c r="M1729" s="247"/>
      <c r="N1729" s="248" t="str">
        <f>IF(AND(K1729&lt;&gt;"",L1729&lt;&gt;"",J1729&lt;&gt;""),ROUND(MIN(IF(OR(J1729="OZZ",J1729="ZZ"),5000,17300),TRUNC(0.75*(SUMIF($D$12:$D1729,$D1729,K$12:K1729)+SUMIF($D$12:$D1729,$D1729,L$12:L1729)),2)) - SUMIF($D$12:$D1728,$D1729,N$12:N1728),2),"")</f>
        <v/>
      </c>
      <c r="O1729" s="249" t="str">
        <f>IF(AND(K1729&lt;&gt;"",L1729&lt;&gt;"",M1729&lt;&gt;"",J1729&lt;&gt;"",AH1729&lt;&gt;""),IF(OR(J1729="OZZ",J1729="ZZ"),ROUND(0-SUMIF($D$12:$D1728,$D1729,O$12:O1728),2),IF(M1729=0,0,ROUND(MIN(MIN(17300,TRUNC(0.75*(SUMIF($D$12:$D$2012,$D1729,K$12:K$2012)+SUMIF($D$12:$D$2012,$D1729,L$12:L$2012)),2)+SUMIF($D$12:$D1729,$D1729,AH$12:AH1729))-SUMIF($D$12:$D1728,$D1729,O$12:O1728)-SUMIF($D$12:$D$2012,$D1729,N$12:N$2012),AH1729),2))),"")</f>
        <v/>
      </c>
      <c r="P1729" s="250" t="str">
        <f>IF(J1729&lt;&gt;"",1000 - SUMIF($D$12:$D1728,$D1729,P$12:P1728),"")</f>
        <v/>
      </c>
      <c r="Q1729" s="106"/>
      <c r="R1729" s="247"/>
      <c r="S1729" s="247"/>
      <c r="T1729" s="247"/>
      <c r="U1729" s="248" t="str">
        <f>IF(AND(R1729&lt;&gt;"",S1729&lt;&gt;"",Q1729&lt;&gt;""),ROUND(MIN(IF(OR(Q1729="OZZ",Q1729="ZZ"),5000,17300),TRUNC(0.75*(SUMIF($D$12:$D1729,$D1729,R$12:R1729)+SUMIF($D$12:$D1729,$D1729,S$12:S1729)),2)) - SUMIF($D$12:$D1728,$D1729,U$12:U1728),2),"")</f>
        <v/>
      </c>
      <c r="V1729" s="248" t="str">
        <f>IF(AND(R1729&lt;&gt;"",S1729&lt;&gt;"",T1729&lt;&gt;"",Q1729&lt;&gt;"",AL1729&lt;&gt;""),IF(OR(Q1729="OZZ",Q1729="ZZ"),ROUND(0-SUMIF($D$12:$D1728,$D1729,V$12:V1728),2),IF(T1729=0,0,ROUND(MIN(MIN(17300,TRUNC(0.75*(SUMIF($D$12:$D$2012,$D1729,R$12:R$2012)+SUMIF($D$12:$D$2012,$D1729,S$12:S$2012)),2)+SUMIF($D$12:$D1729,$D1729,AL$12:AL1729))-SUMIF($D$12:$D1728,$D1729,V$12:V1728)-SUMIF($D$12:$D$2012,$D1729,U$12:U$2012),AL1729),2))),"")</f>
        <v/>
      </c>
      <c r="W1729" s="250" t="str">
        <f>IF(Q1729&lt;&gt;"",1000 - SUMIF($D$12:$D1728,$D1729,W$12:W1728),"")</f>
        <v/>
      </c>
      <c r="X1729" s="106"/>
      <c r="Y1729" s="247"/>
      <c r="Z1729" s="247"/>
      <c r="AA1729" s="247"/>
      <c r="AB1729" s="248" t="str">
        <f>IF(AND(Y1729&lt;&gt;"",Z1729&lt;&gt;"",X1729&lt;&gt;""),ROUND(MIN(IF(OR(X1729="OZZ",X1729="ZZ"),5000,17300),TRUNC(0.75*(SUMIF($D$12:$D1729,$D1729,Y$12:Y1729)+SUMIF($D$12:$D1729,$D1729,Z$12:Z1729)),2)) - SUMIF($D$12:$D1728,$D1729,AB$12:AB1728),2),"")</f>
        <v/>
      </c>
      <c r="AC1729" s="251" t="str">
        <f>IF(AND(Y1729&lt;&gt;"",Z1729&lt;&gt;"",AA1729&lt;&gt;"",X1729&lt;&gt;"",AP1729&lt;&gt;""),IF(OR(X1729="OZZ",X1729="ZZ"),ROUND(0-SUMIF($D$12:$D1728,$D1729,AC$12:AC1728),2),IF(AA1729=0,0,ROUND(MIN(MIN(17300,TRUNC(0.75*(SUMIF($D$12:$D$2012,$D1729,Y$12:Y$2012)+SUMIF($D$12:$D$2012,$D1729,Z$12:Z$2012)),2)+SUMIF($D$12:$D1729,$D1729,AP$12:AP1729))-SUMIF($D$12:$D1728,$D1729,AC$12:AC1728)-SUMIF($D$12:$D$2012,$D1729,AB$12:AB$2012),AP1729),2))),"")</f>
        <v/>
      </c>
      <c r="AD1729" s="250" t="str">
        <f>IF(X1729&lt;&gt;"",1000 - SUMIF($D$12:$D1728,$D1729,AD$12:AD1728),"")</f>
        <v/>
      </c>
      <c r="AE1729" s="252"/>
      <c r="AF1729" s="253"/>
      <c r="AG1729" s="254"/>
      <c r="AH1729" s="255" t="str">
        <f t="shared" si="569"/>
        <v/>
      </c>
      <c r="AI1729" s="256"/>
      <c r="AJ1729" s="253"/>
      <c r="AK1729" s="254"/>
      <c r="AL1729" s="255" t="str">
        <f t="shared" si="570"/>
        <v/>
      </c>
      <c r="AM1729" s="256"/>
      <c r="AN1729" s="253"/>
      <c r="AO1729" s="254"/>
      <c r="AP1729" s="255" t="str">
        <f t="shared" si="550"/>
        <v/>
      </c>
      <c r="AQ1729" s="68"/>
      <c r="AR1729" s="68"/>
      <c r="AS1729" s="115"/>
      <c r="AT1729" s="68"/>
      <c r="AU1729" s="113" t="str">
        <f>IF(D1729&lt;&gt; "", IF(COUNTIF($D$12:$D1729,$D1729)&gt;1,0,IF(SUM(N1729,U1729,AB1729)&gt;0,IF(AND(X1729="",OR(Q1729&lt;&gt;"",J1729&lt;&gt;"")),IF(Q1729&lt;&gt;"",Q1729,IF(J1729&lt;&gt;"",J1729,0)),IF(AND(Q1729&lt;&gt;"",J1729&lt;&gt;"",Q1729=J1729),Q1729,X1729)),0)),"")</f>
        <v/>
      </c>
      <c r="AV1729" s="113" t="str">
        <f>IF(D1729&lt;&gt;"",IF(COUNTIF($D$12:$D1729,$D1729)&gt;1,0,IF(SUM(O1729,V1729,AC1729)&gt;0,IF(AND(X1729="",OR(Q1729&lt;&gt;"",J1729&lt;&gt;"")),IF(Q1729&lt;&gt;"",Q1729,IF(J1729&lt;&gt;"",J1729,0)),IF(AND(Q1729&lt;&gt;"",J1729&lt;&gt;"",Q1729=J1729),Q1729,X1729)),0)),"")</f>
        <v/>
      </c>
      <c r="AW1729" s="113" t="str">
        <f>IF(D1729&lt;&gt;"",IF(COUNTIF($D$12:$D1729,$D1729)&gt;1,0,IF(SUM(P1729,W1729,AD1729)&gt;0,IF(AND(X1729="",OR(Q1729&lt;&gt;"",J1729&lt;&gt;"")),IF(Q1729&lt;&gt;"",Q1729,IF(J1729&lt;&gt;"",J1729,0)),IF(AND(Q1729&lt;&gt;"",J1729&lt;&gt;"",Q1729=J1729),Q1729,X1729)),0)),"")</f>
        <v/>
      </c>
      <c r="AX1729" s="68" t="str">
        <f t="shared" si="551"/>
        <v/>
      </c>
      <c r="AY1729" s="68" t="str">
        <f t="shared" si="552"/>
        <v/>
      </c>
      <c r="AZ1729" s="68" t="str">
        <f t="shared" si="553"/>
        <v/>
      </c>
      <c r="BA1729" s="68" t="str">
        <f t="shared" si="554"/>
        <v/>
      </c>
      <c r="BB1729" s="68" t="str">
        <f t="shared" si="555"/>
        <v/>
      </c>
      <c r="BC1729" s="68" t="str">
        <f t="shared" si="556"/>
        <v/>
      </c>
      <c r="BD1729" s="68" t="str">
        <f t="shared" si="557"/>
        <v/>
      </c>
      <c r="BE1729" s="62" t="str">
        <f t="shared" si="558"/>
        <v/>
      </c>
      <c r="BF1729" s="62" t="str">
        <f t="shared" si="559"/>
        <v/>
      </c>
      <c r="BG1729" s="62"/>
      <c r="BH1729" s="62" t="str">
        <f t="shared" si="560"/>
        <v/>
      </c>
      <c r="BI1729" s="62" t="str">
        <f t="shared" si="561"/>
        <v/>
      </c>
      <c r="BJ1729" s="114"/>
      <c r="BK1729" s="62" t="str">
        <f t="shared" si="562"/>
        <v/>
      </c>
      <c r="BL1729" s="62" t="str">
        <f t="shared" si="563"/>
        <v/>
      </c>
      <c r="BM1729" s="62" t="str">
        <f t="shared" si="564"/>
        <v/>
      </c>
      <c r="BN1729" s="62" t="str">
        <f t="shared" si="565"/>
        <v/>
      </c>
      <c r="BO1729" s="62" t="str">
        <f t="shared" si="566"/>
        <v/>
      </c>
      <c r="BP1729" s="62" t="str">
        <f t="shared" si="567"/>
        <v/>
      </c>
      <c r="BQ1729" s="96"/>
      <c r="BR1729" s="96"/>
      <c r="BS1729" s="96"/>
      <c r="BT1729" s="96"/>
      <c r="BU1729" s="96"/>
      <c r="BV1729" s="96"/>
      <c r="BW1729" s="96"/>
      <c r="BX1729" s="96"/>
      <c r="BY1729" s="96"/>
      <c r="BZ1729" s="96"/>
      <c r="CA1729" s="96"/>
      <c r="CB1729" s="96"/>
      <c r="CC1729" s="96"/>
      <c r="CD1729" s="96"/>
      <c r="CE1729" s="96"/>
      <c r="CF1729" s="96"/>
      <c r="CG1729" s="96"/>
      <c r="CH1729" s="96"/>
      <c r="CI1729" s="96"/>
      <c r="CJ1729" s="96"/>
      <c r="CK1729" s="96"/>
      <c r="CL1729" s="96"/>
      <c r="CM1729" s="96"/>
      <c r="CN1729" s="96"/>
      <c r="CO1729" s="96"/>
      <c r="CP1729" s="96"/>
      <c r="CQ1729" s="96"/>
      <c r="CR1729" s="96"/>
      <c r="CS1729" s="96"/>
    </row>
    <row r="1730" spans="1:97" ht="18.75" customHeight="1" x14ac:dyDescent="0.2">
      <c r="A1730" s="3">
        <f t="shared" si="568"/>
        <v>1718</v>
      </c>
      <c r="B1730" s="263"/>
      <c r="C1730" s="263"/>
      <c r="D1730" s="263"/>
      <c r="E1730" s="259"/>
      <c r="F1730" s="259"/>
      <c r="G1730" s="43"/>
      <c r="H1730" s="264"/>
      <c r="I1730" s="261"/>
      <c r="J1730" s="106"/>
      <c r="K1730" s="247"/>
      <c r="L1730" s="247"/>
      <c r="M1730" s="247"/>
      <c r="N1730" s="248" t="str">
        <f>IF(AND(K1730&lt;&gt;"",L1730&lt;&gt;"",J1730&lt;&gt;""),ROUND(MIN(IF(OR(J1730="OZZ",J1730="ZZ"),5000,17300),TRUNC(0.75*(SUMIF($D$12:$D1730,$D1730,K$12:K1730)+SUMIF($D$12:$D1730,$D1730,L$12:L1730)),2)) - SUMIF($D$12:$D1729,$D1730,N$12:N1729),2),"")</f>
        <v/>
      </c>
      <c r="O1730" s="249" t="str">
        <f>IF(AND(K1730&lt;&gt;"",L1730&lt;&gt;"",M1730&lt;&gt;"",J1730&lt;&gt;"",AH1730&lt;&gt;""),IF(OR(J1730="OZZ",J1730="ZZ"),ROUND(0-SUMIF($D$12:$D1729,$D1730,O$12:O1729),2),IF(M1730=0,0,ROUND(MIN(MIN(17300,TRUNC(0.75*(SUMIF($D$12:$D$2012,$D1730,K$12:K$2012)+SUMIF($D$12:$D$2012,$D1730,L$12:L$2012)),2)+SUMIF($D$12:$D1730,$D1730,AH$12:AH1730))-SUMIF($D$12:$D1729,$D1730,O$12:O1729)-SUMIF($D$12:$D$2012,$D1730,N$12:N$2012),AH1730),2))),"")</f>
        <v/>
      </c>
      <c r="P1730" s="250" t="str">
        <f>IF(J1730&lt;&gt;"",1000 - SUMIF($D$12:$D1729,$D1730,P$12:P1729),"")</f>
        <v/>
      </c>
      <c r="Q1730" s="106"/>
      <c r="R1730" s="247"/>
      <c r="S1730" s="247"/>
      <c r="T1730" s="247"/>
      <c r="U1730" s="248" t="str">
        <f>IF(AND(R1730&lt;&gt;"",S1730&lt;&gt;"",Q1730&lt;&gt;""),ROUND(MIN(IF(OR(Q1730="OZZ",Q1730="ZZ"),5000,17300),TRUNC(0.75*(SUMIF($D$12:$D1730,$D1730,R$12:R1730)+SUMIF($D$12:$D1730,$D1730,S$12:S1730)),2)) - SUMIF($D$12:$D1729,$D1730,U$12:U1729),2),"")</f>
        <v/>
      </c>
      <c r="V1730" s="248" t="str">
        <f>IF(AND(R1730&lt;&gt;"",S1730&lt;&gt;"",T1730&lt;&gt;"",Q1730&lt;&gt;"",AL1730&lt;&gt;""),IF(OR(Q1730="OZZ",Q1730="ZZ"),ROUND(0-SUMIF($D$12:$D1729,$D1730,V$12:V1729),2),IF(T1730=0,0,ROUND(MIN(MIN(17300,TRUNC(0.75*(SUMIF($D$12:$D$2012,$D1730,R$12:R$2012)+SUMIF($D$12:$D$2012,$D1730,S$12:S$2012)),2)+SUMIF($D$12:$D1730,$D1730,AL$12:AL1730))-SUMIF($D$12:$D1729,$D1730,V$12:V1729)-SUMIF($D$12:$D$2012,$D1730,U$12:U$2012),AL1730),2))),"")</f>
        <v/>
      </c>
      <c r="W1730" s="250" t="str">
        <f>IF(Q1730&lt;&gt;"",1000 - SUMIF($D$12:$D1729,$D1730,W$12:W1729),"")</f>
        <v/>
      </c>
      <c r="X1730" s="106"/>
      <c r="Y1730" s="247"/>
      <c r="Z1730" s="247"/>
      <c r="AA1730" s="247"/>
      <c r="AB1730" s="248" t="str">
        <f>IF(AND(Y1730&lt;&gt;"",Z1730&lt;&gt;"",X1730&lt;&gt;""),ROUND(MIN(IF(OR(X1730="OZZ",X1730="ZZ"),5000,17300),TRUNC(0.75*(SUMIF($D$12:$D1730,$D1730,Y$12:Y1730)+SUMIF($D$12:$D1730,$D1730,Z$12:Z1730)),2)) - SUMIF($D$12:$D1729,$D1730,AB$12:AB1729),2),"")</f>
        <v/>
      </c>
      <c r="AC1730" s="251" t="str">
        <f>IF(AND(Y1730&lt;&gt;"",Z1730&lt;&gt;"",AA1730&lt;&gt;"",X1730&lt;&gt;"",AP1730&lt;&gt;""),IF(OR(X1730="OZZ",X1730="ZZ"),ROUND(0-SUMIF($D$12:$D1729,$D1730,AC$12:AC1729),2),IF(AA1730=0,0,ROUND(MIN(MIN(17300,TRUNC(0.75*(SUMIF($D$12:$D$2012,$D1730,Y$12:Y$2012)+SUMIF($D$12:$D$2012,$D1730,Z$12:Z$2012)),2)+SUMIF($D$12:$D1730,$D1730,AP$12:AP1730))-SUMIF($D$12:$D1729,$D1730,AC$12:AC1729)-SUMIF($D$12:$D$2012,$D1730,AB$12:AB$2012),AP1730),2))),"")</f>
        <v/>
      </c>
      <c r="AD1730" s="250" t="str">
        <f>IF(X1730&lt;&gt;"",1000 - SUMIF($D$12:$D1729,$D1730,AD$12:AD1729),"")</f>
        <v/>
      </c>
      <c r="AE1730" s="252"/>
      <c r="AF1730" s="253"/>
      <c r="AG1730" s="254"/>
      <c r="AH1730" s="255" t="str">
        <f t="shared" si="569"/>
        <v/>
      </c>
      <c r="AI1730" s="256"/>
      <c r="AJ1730" s="253"/>
      <c r="AK1730" s="254"/>
      <c r="AL1730" s="255" t="str">
        <f t="shared" si="570"/>
        <v/>
      </c>
      <c r="AM1730" s="256"/>
      <c r="AN1730" s="253"/>
      <c r="AO1730" s="254"/>
      <c r="AP1730" s="255" t="str">
        <f t="shared" si="550"/>
        <v/>
      </c>
      <c r="AQ1730" s="68"/>
      <c r="AR1730" s="68"/>
      <c r="AS1730" s="115"/>
      <c r="AT1730" s="68"/>
      <c r="AU1730" s="113" t="str">
        <f>IF(D1730&lt;&gt; "", IF(COUNTIF($D$12:$D1730,$D1730)&gt;1,0,IF(SUM(N1730,U1730,AB1730)&gt;0,IF(AND(X1730="",OR(Q1730&lt;&gt;"",J1730&lt;&gt;"")),IF(Q1730&lt;&gt;"",Q1730,IF(J1730&lt;&gt;"",J1730,0)),IF(AND(Q1730&lt;&gt;"",J1730&lt;&gt;"",Q1730=J1730),Q1730,X1730)),0)),"")</f>
        <v/>
      </c>
      <c r="AV1730" s="113" t="str">
        <f>IF(D1730&lt;&gt;"",IF(COUNTIF($D$12:$D1730,$D1730)&gt;1,0,IF(SUM(O1730,V1730,AC1730)&gt;0,IF(AND(X1730="",OR(Q1730&lt;&gt;"",J1730&lt;&gt;"")),IF(Q1730&lt;&gt;"",Q1730,IF(J1730&lt;&gt;"",J1730,0)),IF(AND(Q1730&lt;&gt;"",J1730&lt;&gt;"",Q1730=J1730),Q1730,X1730)),0)),"")</f>
        <v/>
      </c>
      <c r="AW1730" s="113" t="str">
        <f>IF(D1730&lt;&gt;"",IF(COUNTIF($D$12:$D1730,$D1730)&gt;1,0,IF(SUM(P1730,W1730,AD1730)&gt;0,IF(AND(X1730="",OR(Q1730&lt;&gt;"",J1730&lt;&gt;"")),IF(Q1730&lt;&gt;"",Q1730,IF(J1730&lt;&gt;"",J1730,0)),IF(AND(Q1730&lt;&gt;"",J1730&lt;&gt;"",Q1730=J1730),Q1730,X1730)),0)),"")</f>
        <v/>
      </c>
      <c r="AX1730" s="68" t="str">
        <f t="shared" si="551"/>
        <v/>
      </c>
      <c r="AY1730" s="68" t="str">
        <f t="shared" si="552"/>
        <v/>
      </c>
      <c r="AZ1730" s="68" t="str">
        <f t="shared" si="553"/>
        <v/>
      </c>
      <c r="BA1730" s="68" t="str">
        <f t="shared" si="554"/>
        <v/>
      </c>
      <c r="BB1730" s="68" t="str">
        <f t="shared" si="555"/>
        <v/>
      </c>
      <c r="BC1730" s="68" t="str">
        <f t="shared" si="556"/>
        <v/>
      </c>
      <c r="BD1730" s="68" t="str">
        <f t="shared" si="557"/>
        <v/>
      </c>
      <c r="BE1730" s="62" t="str">
        <f t="shared" si="558"/>
        <v/>
      </c>
      <c r="BF1730" s="62" t="str">
        <f t="shared" si="559"/>
        <v/>
      </c>
      <c r="BG1730" s="62"/>
      <c r="BH1730" s="62" t="str">
        <f t="shared" si="560"/>
        <v/>
      </c>
      <c r="BI1730" s="62" t="str">
        <f t="shared" si="561"/>
        <v/>
      </c>
      <c r="BJ1730" s="114"/>
      <c r="BK1730" s="62" t="str">
        <f t="shared" si="562"/>
        <v/>
      </c>
      <c r="BL1730" s="62" t="str">
        <f t="shared" si="563"/>
        <v/>
      </c>
      <c r="BM1730" s="62" t="str">
        <f t="shared" si="564"/>
        <v/>
      </c>
      <c r="BN1730" s="62" t="str">
        <f t="shared" si="565"/>
        <v/>
      </c>
      <c r="BO1730" s="62" t="str">
        <f t="shared" si="566"/>
        <v/>
      </c>
      <c r="BP1730" s="62" t="str">
        <f t="shared" si="567"/>
        <v/>
      </c>
      <c r="BQ1730" s="96"/>
      <c r="BR1730" s="96"/>
      <c r="BS1730" s="96"/>
      <c r="BT1730" s="96"/>
      <c r="BU1730" s="96"/>
      <c r="BV1730" s="96"/>
      <c r="BW1730" s="96"/>
      <c r="BX1730" s="96"/>
      <c r="BY1730" s="96"/>
      <c r="BZ1730" s="96"/>
      <c r="CA1730" s="96"/>
      <c r="CB1730" s="96"/>
      <c r="CC1730" s="96"/>
      <c r="CD1730" s="96"/>
      <c r="CE1730" s="96"/>
      <c r="CF1730" s="96"/>
      <c r="CG1730" s="96"/>
      <c r="CH1730" s="96"/>
      <c r="CI1730" s="96"/>
      <c r="CJ1730" s="96"/>
      <c r="CK1730" s="96"/>
      <c r="CL1730" s="96"/>
      <c r="CM1730" s="96"/>
      <c r="CN1730" s="96"/>
      <c r="CO1730" s="96"/>
      <c r="CP1730" s="96"/>
      <c r="CQ1730" s="96"/>
      <c r="CR1730" s="96"/>
      <c r="CS1730" s="96"/>
    </row>
    <row r="1731" spans="1:97" ht="18.75" customHeight="1" x14ac:dyDescent="0.2">
      <c r="A1731" s="3">
        <f t="shared" si="568"/>
        <v>1719</v>
      </c>
      <c r="B1731" s="263"/>
      <c r="C1731" s="263"/>
      <c r="D1731" s="263"/>
      <c r="E1731" s="259"/>
      <c r="F1731" s="259"/>
      <c r="G1731" s="43"/>
      <c r="H1731" s="264"/>
      <c r="I1731" s="261"/>
      <c r="J1731" s="106"/>
      <c r="K1731" s="247"/>
      <c r="L1731" s="247"/>
      <c r="M1731" s="247"/>
      <c r="N1731" s="248" t="str">
        <f>IF(AND(K1731&lt;&gt;"",L1731&lt;&gt;"",J1731&lt;&gt;""),ROUND(MIN(IF(OR(J1731="OZZ",J1731="ZZ"),5000,17300),TRUNC(0.75*(SUMIF($D$12:$D1731,$D1731,K$12:K1731)+SUMIF($D$12:$D1731,$D1731,L$12:L1731)),2)) - SUMIF($D$12:$D1730,$D1731,N$12:N1730),2),"")</f>
        <v/>
      </c>
      <c r="O1731" s="249" t="str">
        <f>IF(AND(K1731&lt;&gt;"",L1731&lt;&gt;"",M1731&lt;&gt;"",J1731&lt;&gt;"",AH1731&lt;&gt;""),IF(OR(J1731="OZZ",J1731="ZZ"),ROUND(0-SUMIF($D$12:$D1730,$D1731,O$12:O1730),2),IF(M1731=0,0,ROUND(MIN(MIN(17300,TRUNC(0.75*(SUMIF($D$12:$D$2012,$D1731,K$12:K$2012)+SUMIF($D$12:$D$2012,$D1731,L$12:L$2012)),2)+SUMIF($D$12:$D1731,$D1731,AH$12:AH1731))-SUMIF($D$12:$D1730,$D1731,O$12:O1730)-SUMIF($D$12:$D$2012,$D1731,N$12:N$2012),AH1731),2))),"")</f>
        <v/>
      </c>
      <c r="P1731" s="250" t="str">
        <f>IF(J1731&lt;&gt;"",1000 - SUMIF($D$12:$D1730,$D1731,P$12:P1730),"")</f>
        <v/>
      </c>
      <c r="Q1731" s="106"/>
      <c r="R1731" s="247"/>
      <c r="S1731" s="247"/>
      <c r="T1731" s="247"/>
      <c r="U1731" s="248" t="str">
        <f>IF(AND(R1731&lt;&gt;"",S1731&lt;&gt;"",Q1731&lt;&gt;""),ROUND(MIN(IF(OR(Q1731="OZZ",Q1731="ZZ"),5000,17300),TRUNC(0.75*(SUMIF($D$12:$D1731,$D1731,R$12:R1731)+SUMIF($D$12:$D1731,$D1731,S$12:S1731)),2)) - SUMIF($D$12:$D1730,$D1731,U$12:U1730),2),"")</f>
        <v/>
      </c>
      <c r="V1731" s="248" t="str">
        <f>IF(AND(R1731&lt;&gt;"",S1731&lt;&gt;"",T1731&lt;&gt;"",Q1731&lt;&gt;"",AL1731&lt;&gt;""),IF(OR(Q1731="OZZ",Q1731="ZZ"),ROUND(0-SUMIF($D$12:$D1730,$D1731,V$12:V1730),2),IF(T1731=0,0,ROUND(MIN(MIN(17300,TRUNC(0.75*(SUMIF($D$12:$D$2012,$D1731,R$12:R$2012)+SUMIF($D$12:$D$2012,$D1731,S$12:S$2012)),2)+SUMIF($D$12:$D1731,$D1731,AL$12:AL1731))-SUMIF($D$12:$D1730,$D1731,V$12:V1730)-SUMIF($D$12:$D$2012,$D1731,U$12:U$2012),AL1731),2))),"")</f>
        <v/>
      </c>
      <c r="W1731" s="250" t="str">
        <f>IF(Q1731&lt;&gt;"",1000 - SUMIF($D$12:$D1730,$D1731,W$12:W1730),"")</f>
        <v/>
      </c>
      <c r="X1731" s="106"/>
      <c r="Y1731" s="247"/>
      <c r="Z1731" s="247"/>
      <c r="AA1731" s="247"/>
      <c r="AB1731" s="248" t="str">
        <f>IF(AND(Y1731&lt;&gt;"",Z1731&lt;&gt;"",X1731&lt;&gt;""),ROUND(MIN(IF(OR(X1731="OZZ",X1731="ZZ"),5000,17300),TRUNC(0.75*(SUMIF($D$12:$D1731,$D1731,Y$12:Y1731)+SUMIF($D$12:$D1731,$D1731,Z$12:Z1731)),2)) - SUMIF($D$12:$D1730,$D1731,AB$12:AB1730),2),"")</f>
        <v/>
      </c>
      <c r="AC1731" s="251" t="str">
        <f>IF(AND(Y1731&lt;&gt;"",Z1731&lt;&gt;"",AA1731&lt;&gt;"",X1731&lt;&gt;"",AP1731&lt;&gt;""),IF(OR(X1731="OZZ",X1731="ZZ"),ROUND(0-SUMIF($D$12:$D1730,$D1731,AC$12:AC1730),2),IF(AA1731=0,0,ROUND(MIN(MIN(17300,TRUNC(0.75*(SUMIF($D$12:$D$2012,$D1731,Y$12:Y$2012)+SUMIF($D$12:$D$2012,$D1731,Z$12:Z$2012)),2)+SUMIF($D$12:$D1731,$D1731,AP$12:AP1731))-SUMIF($D$12:$D1730,$D1731,AC$12:AC1730)-SUMIF($D$12:$D$2012,$D1731,AB$12:AB$2012),AP1731),2))),"")</f>
        <v/>
      </c>
      <c r="AD1731" s="250" t="str">
        <f>IF(X1731&lt;&gt;"",1000 - SUMIF($D$12:$D1730,$D1731,AD$12:AD1730),"")</f>
        <v/>
      </c>
      <c r="AE1731" s="252"/>
      <c r="AF1731" s="253"/>
      <c r="AG1731" s="254"/>
      <c r="AH1731" s="255" t="str">
        <f t="shared" si="569"/>
        <v/>
      </c>
      <c r="AI1731" s="256"/>
      <c r="AJ1731" s="253"/>
      <c r="AK1731" s="254"/>
      <c r="AL1731" s="255" t="str">
        <f t="shared" si="570"/>
        <v/>
      </c>
      <c r="AM1731" s="256"/>
      <c r="AN1731" s="253"/>
      <c r="AO1731" s="254"/>
      <c r="AP1731" s="255" t="str">
        <f t="shared" si="550"/>
        <v/>
      </c>
      <c r="AQ1731" s="68"/>
      <c r="AR1731" s="68"/>
      <c r="AS1731" s="115"/>
      <c r="AT1731" s="68"/>
      <c r="AU1731" s="113" t="str">
        <f>IF(D1731&lt;&gt; "", IF(COUNTIF($D$12:$D1731,$D1731)&gt;1,0,IF(SUM(N1731,U1731,AB1731)&gt;0,IF(AND(X1731="",OR(Q1731&lt;&gt;"",J1731&lt;&gt;"")),IF(Q1731&lt;&gt;"",Q1731,IF(J1731&lt;&gt;"",J1731,0)),IF(AND(Q1731&lt;&gt;"",J1731&lt;&gt;"",Q1731=J1731),Q1731,X1731)),0)),"")</f>
        <v/>
      </c>
      <c r="AV1731" s="113" t="str">
        <f>IF(D1731&lt;&gt;"",IF(COUNTIF($D$12:$D1731,$D1731)&gt;1,0,IF(SUM(O1731,V1731,AC1731)&gt;0,IF(AND(X1731="",OR(Q1731&lt;&gt;"",J1731&lt;&gt;"")),IF(Q1731&lt;&gt;"",Q1731,IF(J1731&lt;&gt;"",J1731,0)),IF(AND(Q1731&lt;&gt;"",J1731&lt;&gt;"",Q1731=J1731),Q1731,X1731)),0)),"")</f>
        <v/>
      </c>
      <c r="AW1731" s="113" t="str">
        <f>IF(D1731&lt;&gt;"",IF(COUNTIF($D$12:$D1731,$D1731)&gt;1,0,IF(SUM(P1731,W1731,AD1731)&gt;0,IF(AND(X1731="",OR(Q1731&lt;&gt;"",J1731&lt;&gt;"")),IF(Q1731&lt;&gt;"",Q1731,IF(J1731&lt;&gt;"",J1731,0)),IF(AND(Q1731&lt;&gt;"",J1731&lt;&gt;"",Q1731=J1731),Q1731,X1731)),0)),"")</f>
        <v/>
      </c>
      <c r="AX1731" s="68" t="str">
        <f t="shared" si="551"/>
        <v/>
      </c>
      <c r="AY1731" s="68" t="str">
        <f t="shared" si="552"/>
        <v/>
      </c>
      <c r="AZ1731" s="68" t="str">
        <f t="shared" si="553"/>
        <v/>
      </c>
      <c r="BA1731" s="68" t="str">
        <f t="shared" si="554"/>
        <v/>
      </c>
      <c r="BB1731" s="68" t="str">
        <f t="shared" si="555"/>
        <v/>
      </c>
      <c r="BC1731" s="68" t="str">
        <f t="shared" si="556"/>
        <v/>
      </c>
      <c r="BD1731" s="68" t="str">
        <f t="shared" si="557"/>
        <v/>
      </c>
      <c r="BE1731" s="62" t="str">
        <f t="shared" si="558"/>
        <v/>
      </c>
      <c r="BF1731" s="62" t="str">
        <f t="shared" si="559"/>
        <v/>
      </c>
      <c r="BG1731" s="62"/>
      <c r="BH1731" s="62" t="str">
        <f t="shared" si="560"/>
        <v/>
      </c>
      <c r="BI1731" s="62" t="str">
        <f t="shared" si="561"/>
        <v/>
      </c>
      <c r="BJ1731" s="114"/>
      <c r="BK1731" s="62" t="str">
        <f t="shared" si="562"/>
        <v/>
      </c>
      <c r="BL1731" s="62" t="str">
        <f t="shared" si="563"/>
        <v/>
      </c>
      <c r="BM1731" s="62" t="str">
        <f t="shared" si="564"/>
        <v/>
      </c>
      <c r="BN1731" s="62" t="str">
        <f t="shared" si="565"/>
        <v/>
      </c>
      <c r="BO1731" s="62" t="str">
        <f t="shared" si="566"/>
        <v/>
      </c>
      <c r="BP1731" s="62" t="str">
        <f t="shared" si="567"/>
        <v/>
      </c>
      <c r="BQ1731" s="96"/>
      <c r="BR1731" s="96"/>
      <c r="BS1731" s="96"/>
      <c r="BT1731" s="96"/>
      <c r="BU1731" s="96"/>
      <c r="BV1731" s="96"/>
      <c r="BW1731" s="96"/>
      <c r="BX1731" s="96"/>
      <c r="BY1731" s="96"/>
      <c r="BZ1731" s="96"/>
      <c r="CA1731" s="96"/>
      <c r="CB1731" s="96"/>
      <c r="CC1731" s="96"/>
      <c r="CD1731" s="96"/>
      <c r="CE1731" s="96"/>
      <c r="CF1731" s="96"/>
      <c r="CG1731" s="96"/>
      <c r="CH1731" s="96"/>
      <c r="CI1731" s="96"/>
      <c r="CJ1731" s="96"/>
      <c r="CK1731" s="96"/>
      <c r="CL1731" s="96"/>
      <c r="CM1731" s="96"/>
      <c r="CN1731" s="96"/>
      <c r="CO1731" s="96"/>
      <c r="CP1731" s="96"/>
      <c r="CQ1731" s="96"/>
      <c r="CR1731" s="96"/>
      <c r="CS1731" s="96"/>
    </row>
    <row r="1732" spans="1:97" ht="18.75" customHeight="1" x14ac:dyDescent="0.2">
      <c r="A1732" s="3">
        <f t="shared" si="568"/>
        <v>1720</v>
      </c>
      <c r="B1732" s="263"/>
      <c r="C1732" s="263"/>
      <c r="D1732" s="263"/>
      <c r="E1732" s="259"/>
      <c r="F1732" s="259"/>
      <c r="G1732" s="43"/>
      <c r="H1732" s="264"/>
      <c r="I1732" s="261"/>
      <c r="J1732" s="106"/>
      <c r="K1732" s="247"/>
      <c r="L1732" s="247"/>
      <c r="M1732" s="247"/>
      <c r="N1732" s="248" t="str">
        <f>IF(AND(K1732&lt;&gt;"",L1732&lt;&gt;"",J1732&lt;&gt;""),ROUND(MIN(IF(OR(J1732="OZZ",J1732="ZZ"),5000,17300),TRUNC(0.75*(SUMIF($D$12:$D1732,$D1732,K$12:K1732)+SUMIF($D$12:$D1732,$D1732,L$12:L1732)),2)) - SUMIF($D$12:$D1731,$D1732,N$12:N1731),2),"")</f>
        <v/>
      </c>
      <c r="O1732" s="249" t="str">
        <f>IF(AND(K1732&lt;&gt;"",L1732&lt;&gt;"",M1732&lt;&gt;"",J1732&lt;&gt;"",AH1732&lt;&gt;""),IF(OR(J1732="OZZ",J1732="ZZ"),ROUND(0-SUMIF($D$12:$D1731,$D1732,O$12:O1731),2),IF(M1732=0,0,ROUND(MIN(MIN(17300,TRUNC(0.75*(SUMIF($D$12:$D$2012,$D1732,K$12:K$2012)+SUMIF($D$12:$D$2012,$D1732,L$12:L$2012)),2)+SUMIF($D$12:$D1732,$D1732,AH$12:AH1732))-SUMIF($D$12:$D1731,$D1732,O$12:O1731)-SUMIF($D$12:$D$2012,$D1732,N$12:N$2012),AH1732),2))),"")</f>
        <v/>
      </c>
      <c r="P1732" s="250" t="str">
        <f>IF(J1732&lt;&gt;"",1000 - SUMIF($D$12:$D1731,$D1732,P$12:P1731),"")</f>
        <v/>
      </c>
      <c r="Q1732" s="106"/>
      <c r="R1732" s="247"/>
      <c r="S1732" s="247"/>
      <c r="T1732" s="247"/>
      <c r="U1732" s="248" t="str">
        <f>IF(AND(R1732&lt;&gt;"",S1732&lt;&gt;"",Q1732&lt;&gt;""),ROUND(MIN(IF(OR(Q1732="OZZ",Q1732="ZZ"),5000,17300),TRUNC(0.75*(SUMIF($D$12:$D1732,$D1732,R$12:R1732)+SUMIF($D$12:$D1732,$D1732,S$12:S1732)),2)) - SUMIF($D$12:$D1731,$D1732,U$12:U1731),2),"")</f>
        <v/>
      </c>
      <c r="V1732" s="248" t="str">
        <f>IF(AND(R1732&lt;&gt;"",S1732&lt;&gt;"",T1732&lt;&gt;"",Q1732&lt;&gt;"",AL1732&lt;&gt;""),IF(OR(Q1732="OZZ",Q1732="ZZ"),ROUND(0-SUMIF($D$12:$D1731,$D1732,V$12:V1731),2),IF(T1732=0,0,ROUND(MIN(MIN(17300,TRUNC(0.75*(SUMIF($D$12:$D$2012,$D1732,R$12:R$2012)+SUMIF($D$12:$D$2012,$D1732,S$12:S$2012)),2)+SUMIF($D$12:$D1732,$D1732,AL$12:AL1732))-SUMIF($D$12:$D1731,$D1732,V$12:V1731)-SUMIF($D$12:$D$2012,$D1732,U$12:U$2012),AL1732),2))),"")</f>
        <v/>
      </c>
      <c r="W1732" s="250" t="str">
        <f>IF(Q1732&lt;&gt;"",1000 - SUMIF($D$12:$D1731,$D1732,W$12:W1731),"")</f>
        <v/>
      </c>
      <c r="X1732" s="106"/>
      <c r="Y1732" s="247"/>
      <c r="Z1732" s="247"/>
      <c r="AA1732" s="247"/>
      <c r="AB1732" s="248" t="str">
        <f>IF(AND(Y1732&lt;&gt;"",Z1732&lt;&gt;"",X1732&lt;&gt;""),ROUND(MIN(IF(OR(X1732="OZZ",X1732="ZZ"),5000,17300),TRUNC(0.75*(SUMIF($D$12:$D1732,$D1732,Y$12:Y1732)+SUMIF($D$12:$D1732,$D1732,Z$12:Z1732)),2)) - SUMIF($D$12:$D1731,$D1732,AB$12:AB1731),2),"")</f>
        <v/>
      </c>
      <c r="AC1732" s="251" t="str">
        <f>IF(AND(Y1732&lt;&gt;"",Z1732&lt;&gt;"",AA1732&lt;&gt;"",X1732&lt;&gt;"",AP1732&lt;&gt;""),IF(OR(X1732="OZZ",X1732="ZZ"),ROUND(0-SUMIF($D$12:$D1731,$D1732,AC$12:AC1731),2),IF(AA1732=0,0,ROUND(MIN(MIN(17300,TRUNC(0.75*(SUMIF($D$12:$D$2012,$D1732,Y$12:Y$2012)+SUMIF($D$12:$D$2012,$D1732,Z$12:Z$2012)),2)+SUMIF($D$12:$D1732,$D1732,AP$12:AP1732))-SUMIF($D$12:$D1731,$D1732,AC$12:AC1731)-SUMIF($D$12:$D$2012,$D1732,AB$12:AB$2012),AP1732),2))),"")</f>
        <v/>
      </c>
      <c r="AD1732" s="250" t="str">
        <f>IF(X1732&lt;&gt;"",1000 - SUMIF($D$12:$D1731,$D1732,AD$12:AD1731),"")</f>
        <v/>
      </c>
      <c r="AE1732" s="252"/>
      <c r="AF1732" s="253"/>
      <c r="AG1732" s="254"/>
      <c r="AH1732" s="255" t="str">
        <f t="shared" si="569"/>
        <v/>
      </c>
      <c r="AI1732" s="256"/>
      <c r="AJ1732" s="253"/>
      <c r="AK1732" s="254"/>
      <c r="AL1732" s="255" t="str">
        <f t="shared" si="570"/>
        <v/>
      </c>
      <c r="AM1732" s="256"/>
      <c r="AN1732" s="253"/>
      <c r="AO1732" s="254"/>
      <c r="AP1732" s="255" t="str">
        <f t="shared" si="550"/>
        <v/>
      </c>
      <c r="AQ1732" s="68"/>
      <c r="AR1732" s="68"/>
      <c r="AS1732" s="115"/>
      <c r="AT1732" s="68"/>
      <c r="AU1732" s="113" t="str">
        <f>IF(D1732&lt;&gt; "", IF(COUNTIF($D$12:$D1732,$D1732)&gt;1,0,IF(SUM(N1732,U1732,AB1732)&gt;0,IF(AND(X1732="",OR(Q1732&lt;&gt;"",J1732&lt;&gt;"")),IF(Q1732&lt;&gt;"",Q1732,IF(J1732&lt;&gt;"",J1732,0)),IF(AND(Q1732&lt;&gt;"",J1732&lt;&gt;"",Q1732=J1732),Q1732,X1732)),0)),"")</f>
        <v/>
      </c>
      <c r="AV1732" s="113" t="str">
        <f>IF(D1732&lt;&gt;"",IF(COUNTIF($D$12:$D1732,$D1732)&gt;1,0,IF(SUM(O1732,V1732,AC1732)&gt;0,IF(AND(X1732="",OR(Q1732&lt;&gt;"",J1732&lt;&gt;"")),IF(Q1732&lt;&gt;"",Q1732,IF(J1732&lt;&gt;"",J1732,0)),IF(AND(Q1732&lt;&gt;"",J1732&lt;&gt;"",Q1732=J1732),Q1732,X1732)),0)),"")</f>
        <v/>
      </c>
      <c r="AW1732" s="113" t="str">
        <f>IF(D1732&lt;&gt;"",IF(COUNTIF($D$12:$D1732,$D1732)&gt;1,0,IF(SUM(P1732,W1732,AD1732)&gt;0,IF(AND(X1732="",OR(Q1732&lt;&gt;"",J1732&lt;&gt;"")),IF(Q1732&lt;&gt;"",Q1732,IF(J1732&lt;&gt;"",J1732,0)),IF(AND(Q1732&lt;&gt;"",J1732&lt;&gt;"",Q1732=J1732),Q1732,X1732)),0)),"")</f>
        <v/>
      </c>
      <c r="AX1732" s="68" t="str">
        <f t="shared" si="551"/>
        <v/>
      </c>
      <c r="AY1732" s="68" t="str">
        <f t="shared" si="552"/>
        <v/>
      </c>
      <c r="AZ1732" s="68" t="str">
        <f t="shared" si="553"/>
        <v/>
      </c>
      <c r="BA1732" s="68" t="str">
        <f t="shared" si="554"/>
        <v/>
      </c>
      <c r="BB1732" s="68" t="str">
        <f t="shared" si="555"/>
        <v/>
      </c>
      <c r="BC1732" s="68" t="str">
        <f t="shared" si="556"/>
        <v/>
      </c>
      <c r="BD1732" s="68" t="str">
        <f t="shared" si="557"/>
        <v/>
      </c>
      <c r="BE1732" s="62" t="str">
        <f t="shared" si="558"/>
        <v/>
      </c>
      <c r="BF1732" s="62" t="str">
        <f t="shared" si="559"/>
        <v/>
      </c>
      <c r="BG1732" s="62"/>
      <c r="BH1732" s="62" t="str">
        <f t="shared" si="560"/>
        <v/>
      </c>
      <c r="BI1732" s="62" t="str">
        <f t="shared" si="561"/>
        <v/>
      </c>
      <c r="BJ1732" s="114"/>
      <c r="BK1732" s="62" t="str">
        <f t="shared" si="562"/>
        <v/>
      </c>
      <c r="BL1732" s="62" t="str">
        <f t="shared" si="563"/>
        <v/>
      </c>
      <c r="BM1732" s="62" t="str">
        <f t="shared" si="564"/>
        <v/>
      </c>
      <c r="BN1732" s="62" t="str">
        <f t="shared" si="565"/>
        <v/>
      </c>
      <c r="BO1732" s="62" t="str">
        <f t="shared" si="566"/>
        <v/>
      </c>
      <c r="BP1732" s="62" t="str">
        <f t="shared" si="567"/>
        <v/>
      </c>
      <c r="BQ1732" s="96"/>
      <c r="BR1732" s="96"/>
      <c r="BS1732" s="96"/>
      <c r="BT1732" s="96"/>
      <c r="BU1732" s="96"/>
      <c r="BV1732" s="96"/>
      <c r="BW1732" s="96"/>
      <c r="BX1732" s="96"/>
      <c r="BY1732" s="96"/>
      <c r="BZ1732" s="96"/>
      <c r="CA1732" s="96"/>
      <c r="CB1732" s="96"/>
      <c r="CC1732" s="96"/>
      <c r="CD1732" s="96"/>
      <c r="CE1732" s="96"/>
      <c r="CF1732" s="96"/>
      <c r="CG1732" s="96"/>
      <c r="CH1732" s="96"/>
      <c r="CI1732" s="96"/>
      <c r="CJ1732" s="96"/>
      <c r="CK1732" s="96"/>
      <c r="CL1732" s="96"/>
      <c r="CM1732" s="96"/>
      <c r="CN1732" s="96"/>
      <c r="CO1732" s="96"/>
      <c r="CP1732" s="96"/>
      <c r="CQ1732" s="96"/>
      <c r="CR1732" s="96"/>
      <c r="CS1732" s="96"/>
    </row>
    <row r="1733" spans="1:97" ht="18.75" customHeight="1" x14ac:dyDescent="0.2">
      <c r="A1733" s="3">
        <f t="shared" si="568"/>
        <v>1721</v>
      </c>
      <c r="B1733" s="263"/>
      <c r="C1733" s="263"/>
      <c r="D1733" s="263"/>
      <c r="E1733" s="259"/>
      <c r="F1733" s="259"/>
      <c r="G1733" s="43"/>
      <c r="H1733" s="264"/>
      <c r="I1733" s="261"/>
      <c r="J1733" s="106"/>
      <c r="K1733" s="247"/>
      <c r="L1733" s="247"/>
      <c r="M1733" s="247"/>
      <c r="N1733" s="248" t="str">
        <f>IF(AND(K1733&lt;&gt;"",L1733&lt;&gt;"",J1733&lt;&gt;""),ROUND(MIN(IF(OR(J1733="OZZ",J1733="ZZ"),5000,17300),TRUNC(0.75*(SUMIF($D$12:$D1733,$D1733,K$12:K1733)+SUMIF($D$12:$D1733,$D1733,L$12:L1733)),2)) - SUMIF($D$12:$D1732,$D1733,N$12:N1732),2),"")</f>
        <v/>
      </c>
      <c r="O1733" s="249" t="str">
        <f>IF(AND(K1733&lt;&gt;"",L1733&lt;&gt;"",M1733&lt;&gt;"",J1733&lt;&gt;"",AH1733&lt;&gt;""),IF(OR(J1733="OZZ",J1733="ZZ"),ROUND(0-SUMIF($D$12:$D1732,$D1733,O$12:O1732),2),IF(M1733=0,0,ROUND(MIN(MIN(17300,TRUNC(0.75*(SUMIF($D$12:$D$2012,$D1733,K$12:K$2012)+SUMIF($D$12:$D$2012,$D1733,L$12:L$2012)),2)+SUMIF($D$12:$D1733,$D1733,AH$12:AH1733))-SUMIF($D$12:$D1732,$D1733,O$12:O1732)-SUMIF($D$12:$D$2012,$D1733,N$12:N$2012),AH1733),2))),"")</f>
        <v/>
      </c>
      <c r="P1733" s="250" t="str">
        <f>IF(J1733&lt;&gt;"",1000 - SUMIF($D$12:$D1732,$D1733,P$12:P1732),"")</f>
        <v/>
      </c>
      <c r="Q1733" s="106"/>
      <c r="R1733" s="247"/>
      <c r="S1733" s="247"/>
      <c r="T1733" s="247"/>
      <c r="U1733" s="248" t="str">
        <f>IF(AND(R1733&lt;&gt;"",S1733&lt;&gt;"",Q1733&lt;&gt;""),ROUND(MIN(IF(OR(Q1733="OZZ",Q1733="ZZ"),5000,17300),TRUNC(0.75*(SUMIF($D$12:$D1733,$D1733,R$12:R1733)+SUMIF($D$12:$D1733,$D1733,S$12:S1733)),2)) - SUMIF($D$12:$D1732,$D1733,U$12:U1732),2),"")</f>
        <v/>
      </c>
      <c r="V1733" s="248" t="str">
        <f>IF(AND(R1733&lt;&gt;"",S1733&lt;&gt;"",T1733&lt;&gt;"",Q1733&lt;&gt;"",AL1733&lt;&gt;""),IF(OR(Q1733="OZZ",Q1733="ZZ"),ROUND(0-SUMIF($D$12:$D1732,$D1733,V$12:V1732),2),IF(T1733=0,0,ROUND(MIN(MIN(17300,TRUNC(0.75*(SUMIF($D$12:$D$2012,$D1733,R$12:R$2012)+SUMIF($D$12:$D$2012,$D1733,S$12:S$2012)),2)+SUMIF($D$12:$D1733,$D1733,AL$12:AL1733))-SUMIF($D$12:$D1732,$D1733,V$12:V1732)-SUMIF($D$12:$D$2012,$D1733,U$12:U$2012),AL1733),2))),"")</f>
        <v/>
      </c>
      <c r="W1733" s="250" t="str">
        <f>IF(Q1733&lt;&gt;"",1000 - SUMIF($D$12:$D1732,$D1733,W$12:W1732),"")</f>
        <v/>
      </c>
      <c r="X1733" s="106"/>
      <c r="Y1733" s="247"/>
      <c r="Z1733" s="247"/>
      <c r="AA1733" s="247"/>
      <c r="AB1733" s="248" t="str">
        <f>IF(AND(Y1733&lt;&gt;"",Z1733&lt;&gt;"",X1733&lt;&gt;""),ROUND(MIN(IF(OR(X1733="OZZ",X1733="ZZ"),5000,17300),TRUNC(0.75*(SUMIF($D$12:$D1733,$D1733,Y$12:Y1733)+SUMIF($D$12:$D1733,$D1733,Z$12:Z1733)),2)) - SUMIF($D$12:$D1732,$D1733,AB$12:AB1732),2),"")</f>
        <v/>
      </c>
      <c r="AC1733" s="251" t="str">
        <f>IF(AND(Y1733&lt;&gt;"",Z1733&lt;&gt;"",AA1733&lt;&gt;"",X1733&lt;&gt;"",AP1733&lt;&gt;""),IF(OR(X1733="OZZ",X1733="ZZ"),ROUND(0-SUMIF($D$12:$D1732,$D1733,AC$12:AC1732),2),IF(AA1733=0,0,ROUND(MIN(MIN(17300,TRUNC(0.75*(SUMIF($D$12:$D$2012,$D1733,Y$12:Y$2012)+SUMIF($D$12:$D$2012,$D1733,Z$12:Z$2012)),2)+SUMIF($D$12:$D1733,$D1733,AP$12:AP1733))-SUMIF($D$12:$D1732,$D1733,AC$12:AC1732)-SUMIF($D$12:$D$2012,$D1733,AB$12:AB$2012),AP1733),2))),"")</f>
        <v/>
      </c>
      <c r="AD1733" s="250" t="str">
        <f>IF(X1733&lt;&gt;"",1000 - SUMIF($D$12:$D1732,$D1733,AD$12:AD1732),"")</f>
        <v/>
      </c>
      <c r="AE1733" s="252"/>
      <c r="AF1733" s="253"/>
      <c r="AG1733" s="254"/>
      <c r="AH1733" s="255" t="str">
        <f t="shared" si="569"/>
        <v/>
      </c>
      <c r="AI1733" s="256"/>
      <c r="AJ1733" s="253"/>
      <c r="AK1733" s="254"/>
      <c r="AL1733" s="255" t="str">
        <f t="shared" si="570"/>
        <v/>
      </c>
      <c r="AM1733" s="256"/>
      <c r="AN1733" s="253"/>
      <c r="AO1733" s="254"/>
      <c r="AP1733" s="255" t="str">
        <f t="shared" si="550"/>
        <v/>
      </c>
      <c r="AQ1733" s="68"/>
      <c r="AR1733" s="68"/>
      <c r="AS1733" s="115"/>
      <c r="AT1733" s="68"/>
      <c r="AU1733" s="113" t="str">
        <f>IF(D1733&lt;&gt; "", IF(COUNTIF($D$12:$D1733,$D1733)&gt;1,0,IF(SUM(N1733,U1733,AB1733)&gt;0,IF(AND(X1733="",OR(Q1733&lt;&gt;"",J1733&lt;&gt;"")),IF(Q1733&lt;&gt;"",Q1733,IF(J1733&lt;&gt;"",J1733,0)),IF(AND(Q1733&lt;&gt;"",J1733&lt;&gt;"",Q1733=J1733),Q1733,X1733)),0)),"")</f>
        <v/>
      </c>
      <c r="AV1733" s="113" t="str">
        <f>IF(D1733&lt;&gt;"",IF(COUNTIF($D$12:$D1733,$D1733)&gt;1,0,IF(SUM(O1733,V1733,AC1733)&gt;0,IF(AND(X1733="",OR(Q1733&lt;&gt;"",J1733&lt;&gt;"")),IF(Q1733&lt;&gt;"",Q1733,IF(J1733&lt;&gt;"",J1733,0)),IF(AND(Q1733&lt;&gt;"",J1733&lt;&gt;"",Q1733=J1733),Q1733,X1733)),0)),"")</f>
        <v/>
      </c>
      <c r="AW1733" s="113" t="str">
        <f>IF(D1733&lt;&gt;"",IF(COUNTIF($D$12:$D1733,$D1733)&gt;1,0,IF(SUM(P1733,W1733,AD1733)&gt;0,IF(AND(X1733="",OR(Q1733&lt;&gt;"",J1733&lt;&gt;"")),IF(Q1733&lt;&gt;"",Q1733,IF(J1733&lt;&gt;"",J1733,0)),IF(AND(Q1733&lt;&gt;"",J1733&lt;&gt;"",Q1733=J1733),Q1733,X1733)),0)),"")</f>
        <v/>
      </c>
      <c r="AX1733" s="68" t="str">
        <f t="shared" si="551"/>
        <v/>
      </c>
      <c r="AY1733" s="68" t="str">
        <f t="shared" si="552"/>
        <v/>
      </c>
      <c r="AZ1733" s="68" t="str">
        <f t="shared" si="553"/>
        <v/>
      </c>
      <c r="BA1733" s="68" t="str">
        <f t="shared" si="554"/>
        <v/>
      </c>
      <c r="BB1733" s="68" t="str">
        <f t="shared" si="555"/>
        <v/>
      </c>
      <c r="BC1733" s="68" t="str">
        <f t="shared" si="556"/>
        <v/>
      </c>
      <c r="BD1733" s="68" t="str">
        <f t="shared" si="557"/>
        <v/>
      </c>
      <c r="BE1733" s="62" t="str">
        <f t="shared" si="558"/>
        <v/>
      </c>
      <c r="BF1733" s="62" t="str">
        <f t="shared" si="559"/>
        <v/>
      </c>
      <c r="BG1733" s="62"/>
      <c r="BH1733" s="62" t="str">
        <f t="shared" si="560"/>
        <v/>
      </c>
      <c r="BI1733" s="62" t="str">
        <f t="shared" si="561"/>
        <v/>
      </c>
      <c r="BJ1733" s="114"/>
      <c r="BK1733" s="62" t="str">
        <f t="shared" si="562"/>
        <v/>
      </c>
      <c r="BL1733" s="62" t="str">
        <f t="shared" si="563"/>
        <v/>
      </c>
      <c r="BM1733" s="62" t="str">
        <f t="shared" si="564"/>
        <v/>
      </c>
      <c r="BN1733" s="62" t="str">
        <f t="shared" si="565"/>
        <v/>
      </c>
      <c r="BO1733" s="62" t="str">
        <f t="shared" si="566"/>
        <v/>
      </c>
      <c r="BP1733" s="62" t="str">
        <f t="shared" si="567"/>
        <v/>
      </c>
      <c r="BQ1733" s="96"/>
      <c r="BR1733" s="96"/>
      <c r="BS1733" s="96"/>
      <c r="BT1733" s="96"/>
      <c r="BU1733" s="96"/>
      <c r="BV1733" s="96"/>
      <c r="BW1733" s="96"/>
      <c r="BX1733" s="96"/>
      <c r="BY1733" s="96"/>
      <c r="BZ1733" s="96"/>
      <c r="CA1733" s="96"/>
      <c r="CB1733" s="96"/>
      <c r="CC1733" s="96"/>
      <c r="CD1733" s="96"/>
      <c r="CE1733" s="96"/>
      <c r="CF1733" s="96"/>
      <c r="CG1733" s="96"/>
      <c r="CH1733" s="96"/>
      <c r="CI1733" s="96"/>
      <c r="CJ1733" s="96"/>
      <c r="CK1733" s="96"/>
      <c r="CL1733" s="96"/>
      <c r="CM1733" s="96"/>
      <c r="CN1733" s="96"/>
      <c r="CO1733" s="96"/>
      <c r="CP1733" s="96"/>
      <c r="CQ1733" s="96"/>
      <c r="CR1733" s="96"/>
      <c r="CS1733" s="96"/>
    </row>
    <row r="1734" spans="1:97" ht="18.75" customHeight="1" x14ac:dyDescent="0.2">
      <c r="A1734" s="3">
        <f t="shared" si="568"/>
        <v>1722</v>
      </c>
      <c r="B1734" s="263"/>
      <c r="C1734" s="263"/>
      <c r="D1734" s="263"/>
      <c r="E1734" s="259"/>
      <c r="F1734" s="259"/>
      <c r="G1734" s="43"/>
      <c r="H1734" s="264"/>
      <c r="I1734" s="261"/>
      <c r="J1734" s="106"/>
      <c r="K1734" s="247"/>
      <c r="L1734" s="247"/>
      <c r="M1734" s="247"/>
      <c r="N1734" s="248" t="str">
        <f>IF(AND(K1734&lt;&gt;"",L1734&lt;&gt;"",J1734&lt;&gt;""),ROUND(MIN(IF(OR(J1734="OZZ",J1734="ZZ"),5000,17300),TRUNC(0.75*(SUMIF($D$12:$D1734,$D1734,K$12:K1734)+SUMIF($D$12:$D1734,$D1734,L$12:L1734)),2)) - SUMIF($D$12:$D1733,$D1734,N$12:N1733),2),"")</f>
        <v/>
      </c>
      <c r="O1734" s="249" t="str">
        <f>IF(AND(K1734&lt;&gt;"",L1734&lt;&gt;"",M1734&lt;&gt;"",J1734&lt;&gt;"",AH1734&lt;&gt;""),IF(OR(J1734="OZZ",J1734="ZZ"),ROUND(0-SUMIF($D$12:$D1733,$D1734,O$12:O1733),2),IF(M1734=0,0,ROUND(MIN(MIN(17300,TRUNC(0.75*(SUMIF($D$12:$D$2012,$D1734,K$12:K$2012)+SUMIF($D$12:$D$2012,$D1734,L$12:L$2012)),2)+SUMIF($D$12:$D1734,$D1734,AH$12:AH1734))-SUMIF($D$12:$D1733,$D1734,O$12:O1733)-SUMIF($D$12:$D$2012,$D1734,N$12:N$2012),AH1734),2))),"")</f>
        <v/>
      </c>
      <c r="P1734" s="250" t="str">
        <f>IF(J1734&lt;&gt;"",1000 - SUMIF($D$12:$D1733,$D1734,P$12:P1733),"")</f>
        <v/>
      </c>
      <c r="Q1734" s="106"/>
      <c r="R1734" s="247"/>
      <c r="S1734" s="247"/>
      <c r="T1734" s="247"/>
      <c r="U1734" s="248" t="str">
        <f>IF(AND(R1734&lt;&gt;"",S1734&lt;&gt;"",Q1734&lt;&gt;""),ROUND(MIN(IF(OR(Q1734="OZZ",Q1734="ZZ"),5000,17300),TRUNC(0.75*(SUMIF($D$12:$D1734,$D1734,R$12:R1734)+SUMIF($D$12:$D1734,$D1734,S$12:S1734)),2)) - SUMIF($D$12:$D1733,$D1734,U$12:U1733),2),"")</f>
        <v/>
      </c>
      <c r="V1734" s="248" t="str">
        <f>IF(AND(R1734&lt;&gt;"",S1734&lt;&gt;"",T1734&lt;&gt;"",Q1734&lt;&gt;"",AL1734&lt;&gt;""),IF(OR(Q1734="OZZ",Q1734="ZZ"),ROUND(0-SUMIF($D$12:$D1733,$D1734,V$12:V1733),2),IF(T1734=0,0,ROUND(MIN(MIN(17300,TRUNC(0.75*(SUMIF($D$12:$D$2012,$D1734,R$12:R$2012)+SUMIF($D$12:$D$2012,$D1734,S$12:S$2012)),2)+SUMIF($D$12:$D1734,$D1734,AL$12:AL1734))-SUMIF($D$12:$D1733,$D1734,V$12:V1733)-SUMIF($D$12:$D$2012,$D1734,U$12:U$2012),AL1734),2))),"")</f>
        <v/>
      </c>
      <c r="W1734" s="250" t="str">
        <f>IF(Q1734&lt;&gt;"",1000 - SUMIF($D$12:$D1733,$D1734,W$12:W1733),"")</f>
        <v/>
      </c>
      <c r="X1734" s="106"/>
      <c r="Y1734" s="247"/>
      <c r="Z1734" s="247"/>
      <c r="AA1734" s="247"/>
      <c r="AB1734" s="248" t="str">
        <f>IF(AND(Y1734&lt;&gt;"",Z1734&lt;&gt;"",X1734&lt;&gt;""),ROUND(MIN(IF(OR(X1734="OZZ",X1734="ZZ"),5000,17300),TRUNC(0.75*(SUMIF($D$12:$D1734,$D1734,Y$12:Y1734)+SUMIF($D$12:$D1734,$D1734,Z$12:Z1734)),2)) - SUMIF($D$12:$D1733,$D1734,AB$12:AB1733),2),"")</f>
        <v/>
      </c>
      <c r="AC1734" s="251" t="str">
        <f>IF(AND(Y1734&lt;&gt;"",Z1734&lt;&gt;"",AA1734&lt;&gt;"",X1734&lt;&gt;"",AP1734&lt;&gt;""),IF(OR(X1734="OZZ",X1734="ZZ"),ROUND(0-SUMIF($D$12:$D1733,$D1734,AC$12:AC1733),2),IF(AA1734=0,0,ROUND(MIN(MIN(17300,TRUNC(0.75*(SUMIF($D$12:$D$2012,$D1734,Y$12:Y$2012)+SUMIF($D$12:$D$2012,$D1734,Z$12:Z$2012)),2)+SUMIF($D$12:$D1734,$D1734,AP$12:AP1734))-SUMIF($D$12:$D1733,$D1734,AC$12:AC1733)-SUMIF($D$12:$D$2012,$D1734,AB$12:AB$2012),AP1734),2))),"")</f>
        <v/>
      </c>
      <c r="AD1734" s="250" t="str">
        <f>IF(X1734&lt;&gt;"",1000 - SUMIF($D$12:$D1733,$D1734,AD$12:AD1733),"")</f>
        <v/>
      </c>
      <c r="AE1734" s="252"/>
      <c r="AF1734" s="253"/>
      <c r="AG1734" s="254"/>
      <c r="AH1734" s="255" t="str">
        <f t="shared" si="569"/>
        <v/>
      </c>
      <c r="AI1734" s="256"/>
      <c r="AJ1734" s="253"/>
      <c r="AK1734" s="254"/>
      <c r="AL1734" s="255" t="str">
        <f t="shared" si="570"/>
        <v/>
      </c>
      <c r="AM1734" s="256"/>
      <c r="AN1734" s="253"/>
      <c r="AO1734" s="254"/>
      <c r="AP1734" s="255" t="str">
        <f t="shared" si="550"/>
        <v/>
      </c>
      <c r="AQ1734" s="68"/>
      <c r="AR1734" s="68"/>
      <c r="AS1734" s="115"/>
      <c r="AT1734" s="68"/>
      <c r="AU1734" s="113" t="str">
        <f>IF(D1734&lt;&gt; "", IF(COUNTIF($D$12:$D1734,$D1734)&gt;1,0,IF(SUM(N1734,U1734,AB1734)&gt;0,IF(AND(X1734="",OR(Q1734&lt;&gt;"",J1734&lt;&gt;"")),IF(Q1734&lt;&gt;"",Q1734,IF(J1734&lt;&gt;"",J1734,0)),IF(AND(Q1734&lt;&gt;"",J1734&lt;&gt;"",Q1734=J1734),Q1734,X1734)),0)),"")</f>
        <v/>
      </c>
      <c r="AV1734" s="113" t="str">
        <f>IF(D1734&lt;&gt;"",IF(COUNTIF($D$12:$D1734,$D1734)&gt;1,0,IF(SUM(O1734,V1734,AC1734)&gt;0,IF(AND(X1734="",OR(Q1734&lt;&gt;"",J1734&lt;&gt;"")),IF(Q1734&lt;&gt;"",Q1734,IF(J1734&lt;&gt;"",J1734,0)),IF(AND(Q1734&lt;&gt;"",J1734&lt;&gt;"",Q1734=J1734),Q1734,X1734)),0)),"")</f>
        <v/>
      </c>
      <c r="AW1734" s="113" t="str">
        <f>IF(D1734&lt;&gt;"",IF(COUNTIF($D$12:$D1734,$D1734)&gt;1,0,IF(SUM(P1734,W1734,AD1734)&gt;0,IF(AND(X1734="",OR(Q1734&lt;&gt;"",J1734&lt;&gt;"")),IF(Q1734&lt;&gt;"",Q1734,IF(J1734&lt;&gt;"",J1734,0)),IF(AND(Q1734&lt;&gt;"",J1734&lt;&gt;"",Q1734=J1734),Q1734,X1734)),0)),"")</f>
        <v/>
      </c>
      <c r="AX1734" s="68" t="str">
        <f t="shared" si="551"/>
        <v/>
      </c>
      <c r="AY1734" s="68" t="str">
        <f t="shared" si="552"/>
        <v/>
      </c>
      <c r="AZ1734" s="68" t="str">
        <f t="shared" si="553"/>
        <v/>
      </c>
      <c r="BA1734" s="68" t="str">
        <f t="shared" si="554"/>
        <v/>
      </c>
      <c r="BB1734" s="68" t="str">
        <f t="shared" si="555"/>
        <v/>
      </c>
      <c r="BC1734" s="68" t="str">
        <f t="shared" si="556"/>
        <v/>
      </c>
      <c r="BD1734" s="68" t="str">
        <f t="shared" si="557"/>
        <v/>
      </c>
      <c r="BE1734" s="62" t="str">
        <f t="shared" si="558"/>
        <v/>
      </c>
      <c r="BF1734" s="62" t="str">
        <f t="shared" si="559"/>
        <v/>
      </c>
      <c r="BG1734" s="62"/>
      <c r="BH1734" s="62" t="str">
        <f t="shared" si="560"/>
        <v/>
      </c>
      <c r="BI1734" s="62" t="str">
        <f t="shared" si="561"/>
        <v/>
      </c>
      <c r="BJ1734" s="114"/>
      <c r="BK1734" s="62" t="str">
        <f t="shared" si="562"/>
        <v/>
      </c>
      <c r="BL1734" s="62" t="str">
        <f t="shared" si="563"/>
        <v/>
      </c>
      <c r="BM1734" s="62" t="str">
        <f t="shared" si="564"/>
        <v/>
      </c>
      <c r="BN1734" s="62" t="str">
        <f t="shared" si="565"/>
        <v/>
      </c>
      <c r="BO1734" s="62" t="str">
        <f t="shared" si="566"/>
        <v/>
      </c>
      <c r="BP1734" s="62" t="str">
        <f t="shared" si="567"/>
        <v/>
      </c>
      <c r="BQ1734" s="96"/>
      <c r="BR1734" s="96"/>
      <c r="BS1734" s="96"/>
      <c r="BT1734" s="96"/>
      <c r="BU1734" s="96"/>
      <c r="BV1734" s="96"/>
      <c r="BW1734" s="96"/>
      <c r="BX1734" s="96"/>
      <c r="BY1734" s="96"/>
      <c r="BZ1734" s="96"/>
      <c r="CA1734" s="96"/>
      <c r="CB1734" s="96"/>
      <c r="CC1734" s="96"/>
      <c r="CD1734" s="96"/>
      <c r="CE1734" s="96"/>
      <c r="CF1734" s="96"/>
      <c r="CG1734" s="96"/>
      <c r="CH1734" s="96"/>
      <c r="CI1734" s="96"/>
      <c r="CJ1734" s="96"/>
      <c r="CK1734" s="96"/>
      <c r="CL1734" s="96"/>
      <c r="CM1734" s="96"/>
      <c r="CN1734" s="96"/>
      <c r="CO1734" s="96"/>
      <c r="CP1734" s="96"/>
      <c r="CQ1734" s="96"/>
      <c r="CR1734" s="96"/>
      <c r="CS1734" s="96"/>
    </row>
    <row r="1735" spans="1:97" ht="18.75" customHeight="1" x14ac:dyDescent="0.2">
      <c r="A1735" s="3">
        <f t="shared" si="568"/>
        <v>1723</v>
      </c>
      <c r="B1735" s="263"/>
      <c r="C1735" s="263"/>
      <c r="D1735" s="263"/>
      <c r="E1735" s="259"/>
      <c r="F1735" s="259"/>
      <c r="G1735" s="43"/>
      <c r="H1735" s="264"/>
      <c r="I1735" s="261"/>
      <c r="J1735" s="106"/>
      <c r="K1735" s="247"/>
      <c r="L1735" s="247"/>
      <c r="M1735" s="247"/>
      <c r="N1735" s="248" t="str">
        <f>IF(AND(K1735&lt;&gt;"",L1735&lt;&gt;"",J1735&lt;&gt;""),ROUND(MIN(IF(OR(J1735="OZZ",J1735="ZZ"),5000,17300),TRUNC(0.75*(SUMIF($D$12:$D1735,$D1735,K$12:K1735)+SUMIF($D$12:$D1735,$D1735,L$12:L1735)),2)) - SUMIF($D$12:$D1734,$D1735,N$12:N1734),2),"")</f>
        <v/>
      </c>
      <c r="O1735" s="249" t="str">
        <f>IF(AND(K1735&lt;&gt;"",L1735&lt;&gt;"",M1735&lt;&gt;"",J1735&lt;&gt;"",AH1735&lt;&gt;""),IF(OR(J1735="OZZ",J1735="ZZ"),ROUND(0-SUMIF($D$12:$D1734,$D1735,O$12:O1734),2),IF(M1735=0,0,ROUND(MIN(MIN(17300,TRUNC(0.75*(SUMIF($D$12:$D$2012,$D1735,K$12:K$2012)+SUMIF($D$12:$D$2012,$D1735,L$12:L$2012)),2)+SUMIF($D$12:$D1735,$D1735,AH$12:AH1735))-SUMIF($D$12:$D1734,$D1735,O$12:O1734)-SUMIF($D$12:$D$2012,$D1735,N$12:N$2012),AH1735),2))),"")</f>
        <v/>
      </c>
      <c r="P1735" s="250" t="str">
        <f>IF(J1735&lt;&gt;"",1000 - SUMIF($D$12:$D1734,$D1735,P$12:P1734),"")</f>
        <v/>
      </c>
      <c r="Q1735" s="106"/>
      <c r="R1735" s="247"/>
      <c r="S1735" s="247"/>
      <c r="T1735" s="247"/>
      <c r="U1735" s="248" t="str">
        <f>IF(AND(R1735&lt;&gt;"",S1735&lt;&gt;"",Q1735&lt;&gt;""),ROUND(MIN(IF(OR(Q1735="OZZ",Q1735="ZZ"),5000,17300),TRUNC(0.75*(SUMIF($D$12:$D1735,$D1735,R$12:R1735)+SUMIF($D$12:$D1735,$D1735,S$12:S1735)),2)) - SUMIF($D$12:$D1734,$D1735,U$12:U1734),2),"")</f>
        <v/>
      </c>
      <c r="V1735" s="248" t="str">
        <f>IF(AND(R1735&lt;&gt;"",S1735&lt;&gt;"",T1735&lt;&gt;"",Q1735&lt;&gt;"",AL1735&lt;&gt;""),IF(OR(Q1735="OZZ",Q1735="ZZ"),ROUND(0-SUMIF($D$12:$D1734,$D1735,V$12:V1734),2),IF(T1735=0,0,ROUND(MIN(MIN(17300,TRUNC(0.75*(SUMIF($D$12:$D$2012,$D1735,R$12:R$2012)+SUMIF($D$12:$D$2012,$D1735,S$12:S$2012)),2)+SUMIF($D$12:$D1735,$D1735,AL$12:AL1735))-SUMIF($D$12:$D1734,$D1735,V$12:V1734)-SUMIF($D$12:$D$2012,$D1735,U$12:U$2012),AL1735),2))),"")</f>
        <v/>
      </c>
      <c r="W1735" s="250" t="str">
        <f>IF(Q1735&lt;&gt;"",1000 - SUMIF($D$12:$D1734,$D1735,W$12:W1734),"")</f>
        <v/>
      </c>
      <c r="X1735" s="106"/>
      <c r="Y1735" s="247"/>
      <c r="Z1735" s="247"/>
      <c r="AA1735" s="247"/>
      <c r="AB1735" s="248" t="str">
        <f>IF(AND(Y1735&lt;&gt;"",Z1735&lt;&gt;"",X1735&lt;&gt;""),ROUND(MIN(IF(OR(X1735="OZZ",X1735="ZZ"),5000,17300),TRUNC(0.75*(SUMIF($D$12:$D1735,$D1735,Y$12:Y1735)+SUMIF($D$12:$D1735,$D1735,Z$12:Z1735)),2)) - SUMIF($D$12:$D1734,$D1735,AB$12:AB1734),2),"")</f>
        <v/>
      </c>
      <c r="AC1735" s="251" t="str">
        <f>IF(AND(Y1735&lt;&gt;"",Z1735&lt;&gt;"",AA1735&lt;&gt;"",X1735&lt;&gt;"",AP1735&lt;&gt;""),IF(OR(X1735="OZZ",X1735="ZZ"),ROUND(0-SUMIF($D$12:$D1734,$D1735,AC$12:AC1734),2),IF(AA1735=0,0,ROUND(MIN(MIN(17300,TRUNC(0.75*(SUMIF($D$12:$D$2012,$D1735,Y$12:Y$2012)+SUMIF($D$12:$D$2012,$D1735,Z$12:Z$2012)),2)+SUMIF($D$12:$D1735,$D1735,AP$12:AP1735))-SUMIF($D$12:$D1734,$D1735,AC$12:AC1734)-SUMIF($D$12:$D$2012,$D1735,AB$12:AB$2012),AP1735),2))),"")</f>
        <v/>
      </c>
      <c r="AD1735" s="250" t="str">
        <f>IF(X1735&lt;&gt;"",1000 - SUMIF($D$12:$D1734,$D1735,AD$12:AD1734),"")</f>
        <v/>
      </c>
      <c r="AE1735" s="252"/>
      <c r="AF1735" s="253"/>
      <c r="AG1735" s="254"/>
      <c r="AH1735" s="255" t="str">
        <f t="shared" si="569"/>
        <v/>
      </c>
      <c r="AI1735" s="256"/>
      <c r="AJ1735" s="253"/>
      <c r="AK1735" s="254"/>
      <c r="AL1735" s="255" t="str">
        <f t="shared" si="570"/>
        <v/>
      </c>
      <c r="AM1735" s="256"/>
      <c r="AN1735" s="253"/>
      <c r="AO1735" s="254"/>
      <c r="AP1735" s="255" t="str">
        <f t="shared" si="550"/>
        <v/>
      </c>
      <c r="AQ1735" s="68"/>
      <c r="AR1735" s="68"/>
      <c r="AS1735" s="115"/>
      <c r="AT1735" s="68"/>
      <c r="AU1735" s="113" t="str">
        <f>IF(D1735&lt;&gt; "", IF(COUNTIF($D$12:$D1735,$D1735)&gt;1,0,IF(SUM(N1735,U1735,AB1735)&gt;0,IF(AND(X1735="",OR(Q1735&lt;&gt;"",J1735&lt;&gt;"")),IF(Q1735&lt;&gt;"",Q1735,IF(J1735&lt;&gt;"",J1735,0)),IF(AND(Q1735&lt;&gt;"",J1735&lt;&gt;"",Q1735=J1735),Q1735,X1735)),0)),"")</f>
        <v/>
      </c>
      <c r="AV1735" s="113" t="str">
        <f>IF(D1735&lt;&gt;"",IF(COUNTIF($D$12:$D1735,$D1735)&gt;1,0,IF(SUM(O1735,V1735,AC1735)&gt;0,IF(AND(X1735="",OR(Q1735&lt;&gt;"",J1735&lt;&gt;"")),IF(Q1735&lt;&gt;"",Q1735,IF(J1735&lt;&gt;"",J1735,0)),IF(AND(Q1735&lt;&gt;"",J1735&lt;&gt;"",Q1735=J1735),Q1735,X1735)),0)),"")</f>
        <v/>
      </c>
      <c r="AW1735" s="113" t="str">
        <f>IF(D1735&lt;&gt;"",IF(COUNTIF($D$12:$D1735,$D1735)&gt;1,0,IF(SUM(P1735,W1735,AD1735)&gt;0,IF(AND(X1735="",OR(Q1735&lt;&gt;"",J1735&lt;&gt;"")),IF(Q1735&lt;&gt;"",Q1735,IF(J1735&lt;&gt;"",J1735,0)),IF(AND(Q1735&lt;&gt;"",J1735&lt;&gt;"",Q1735=J1735),Q1735,X1735)),0)),"")</f>
        <v/>
      </c>
      <c r="AX1735" s="68" t="str">
        <f t="shared" si="551"/>
        <v/>
      </c>
      <c r="AY1735" s="68" t="str">
        <f t="shared" si="552"/>
        <v/>
      </c>
      <c r="AZ1735" s="68" t="str">
        <f t="shared" si="553"/>
        <v/>
      </c>
      <c r="BA1735" s="68" t="str">
        <f t="shared" si="554"/>
        <v/>
      </c>
      <c r="BB1735" s="68" t="str">
        <f t="shared" si="555"/>
        <v/>
      </c>
      <c r="BC1735" s="68" t="str">
        <f t="shared" si="556"/>
        <v/>
      </c>
      <c r="BD1735" s="68" t="str">
        <f t="shared" si="557"/>
        <v/>
      </c>
      <c r="BE1735" s="62" t="str">
        <f t="shared" si="558"/>
        <v/>
      </c>
      <c r="BF1735" s="62" t="str">
        <f t="shared" si="559"/>
        <v/>
      </c>
      <c r="BG1735" s="62"/>
      <c r="BH1735" s="62" t="str">
        <f t="shared" si="560"/>
        <v/>
      </c>
      <c r="BI1735" s="62" t="str">
        <f t="shared" si="561"/>
        <v/>
      </c>
      <c r="BJ1735" s="114"/>
      <c r="BK1735" s="62" t="str">
        <f t="shared" si="562"/>
        <v/>
      </c>
      <c r="BL1735" s="62" t="str">
        <f t="shared" si="563"/>
        <v/>
      </c>
      <c r="BM1735" s="62" t="str">
        <f t="shared" si="564"/>
        <v/>
      </c>
      <c r="BN1735" s="62" t="str">
        <f t="shared" si="565"/>
        <v/>
      </c>
      <c r="BO1735" s="62" t="str">
        <f t="shared" si="566"/>
        <v/>
      </c>
      <c r="BP1735" s="62" t="str">
        <f t="shared" si="567"/>
        <v/>
      </c>
      <c r="BQ1735" s="96"/>
      <c r="BR1735" s="96"/>
      <c r="BS1735" s="96"/>
      <c r="BT1735" s="96"/>
      <c r="BU1735" s="96"/>
      <c r="BV1735" s="96"/>
      <c r="BW1735" s="96"/>
      <c r="BX1735" s="96"/>
      <c r="BY1735" s="96"/>
      <c r="BZ1735" s="96"/>
      <c r="CA1735" s="96"/>
      <c r="CB1735" s="96"/>
      <c r="CC1735" s="96"/>
      <c r="CD1735" s="96"/>
      <c r="CE1735" s="96"/>
      <c r="CF1735" s="96"/>
      <c r="CG1735" s="96"/>
      <c r="CH1735" s="96"/>
      <c r="CI1735" s="96"/>
      <c r="CJ1735" s="96"/>
      <c r="CK1735" s="96"/>
      <c r="CL1735" s="96"/>
      <c r="CM1735" s="96"/>
      <c r="CN1735" s="96"/>
      <c r="CO1735" s="96"/>
      <c r="CP1735" s="96"/>
      <c r="CQ1735" s="96"/>
      <c r="CR1735" s="96"/>
      <c r="CS1735" s="96"/>
    </row>
    <row r="1736" spans="1:97" ht="18.75" customHeight="1" x14ac:dyDescent="0.2">
      <c r="A1736" s="3">
        <f t="shared" si="568"/>
        <v>1724</v>
      </c>
      <c r="B1736" s="263"/>
      <c r="C1736" s="263"/>
      <c r="D1736" s="263"/>
      <c r="E1736" s="259"/>
      <c r="F1736" s="259"/>
      <c r="G1736" s="43"/>
      <c r="H1736" s="264"/>
      <c r="I1736" s="261"/>
      <c r="J1736" s="106"/>
      <c r="K1736" s="247"/>
      <c r="L1736" s="247"/>
      <c r="M1736" s="247"/>
      <c r="N1736" s="248" t="str">
        <f>IF(AND(K1736&lt;&gt;"",L1736&lt;&gt;"",J1736&lt;&gt;""),ROUND(MIN(IF(OR(J1736="OZZ",J1736="ZZ"),5000,17300),TRUNC(0.75*(SUMIF($D$12:$D1736,$D1736,K$12:K1736)+SUMIF($D$12:$D1736,$D1736,L$12:L1736)),2)) - SUMIF($D$12:$D1735,$D1736,N$12:N1735),2),"")</f>
        <v/>
      </c>
      <c r="O1736" s="249" t="str">
        <f>IF(AND(K1736&lt;&gt;"",L1736&lt;&gt;"",M1736&lt;&gt;"",J1736&lt;&gt;"",AH1736&lt;&gt;""),IF(OR(J1736="OZZ",J1736="ZZ"),ROUND(0-SUMIF($D$12:$D1735,$D1736,O$12:O1735),2),IF(M1736=0,0,ROUND(MIN(MIN(17300,TRUNC(0.75*(SUMIF($D$12:$D$2012,$D1736,K$12:K$2012)+SUMIF($D$12:$D$2012,$D1736,L$12:L$2012)),2)+SUMIF($D$12:$D1736,$D1736,AH$12:AH1736))-SUMIF($D$12:$D1735,$D1736,O$12:O1735)-SUMIF($D$12:$D$2012,$D1736,N$12:N$2012),AH1736),2))),"")</f>
        <v/>
      </c>
      <c r="P1736" s="250" t="str">
        <f>IF(J1736&lt;&gt;"",1000 - SUMIF($D$12:$D1735,$D1736,P$12:P1735),"")</f>
        <v/>
      </c>
      <c r="Q1736" s="106"/>
      <c r="R1736" s="247"/>
      <c r="S1736" s="247"/>
      <c r="T1736" s="247"/>
      <c r="U1736" s="248" t="str">
        <f>IF(AND(R1736&lt;&gt;"",S1736&lt;&gt;"",Q1736&lt;&gt;""),ROUND(MIN(IF(OR(Q1736="OZZ",Q1736="ZZ"),5000,17300),TRUNC(0.75*(SUMIF($D$12:$D1736,$D1736,R$12:R1736)+SUMIF($D$12:$D1736,$D1736,S$12:S1736)),2)) - SUMIF($D$12:$D1735,$D1736,U$12:U1735),2),"")</f>
        <v/>
      </c>
      <c r="V1736" s="248" t="str">
        <f>IF(AND(R1736&lt;&gt;"",S1736&lt;&gt;"",T1736&lt;&gt;"",Q1736&lt;&gt;"",AL1736&lt;&gt;""),IF(OR(Q1736="OZZ",Q1736="ZZ"),ROUND(0-SUMIF($D$12:$D1735,$D1736,V$12:V1735),2),IF(T1736=0,0,ROUND(MIN(MIN(17300,TRUNC(0.75*(SUMIF($D$12:$D$2012,$D1736,R$12:R$2012)+SUMIF($D$12:$D$2012,$D1736,S$12:S$2012)),2)+SUMIF($D$12:$D1736,$D1736,AL$12:AL1736))-SUMIF($D$12:$D1735,$D1736,V$12:V1735)-SUMIF($D$12:$D$2012,$D1736,U$12:U$2012),AL1736),2))),"")</f>
        <v/>
      </c>
      <c r="W1736" s="250" t="str">
        <f>IF(Q1736&lt;&gt;"",1000 - SUMIF($D$12:$D1735,$D1736,W$12:W1735),"")</f>
        <v/>
      </c>
      <c r="X1736" s="106"/>
      <c r="Y1736" s="247"/>
      <c r="Z1736" s="247"/>
      <c r="AA1736" s="247"/>
      <c r="AB1736" s="248" t="str">
        <f>IF(AND(Y1736&lt;&gt;"",Z1736&lt;&gt;"",X1736&lt;&gt;""),ROUND(MIN(IF(OR(X1736="OZZ",X1736="ZZ"),5000,17300),TRUNC(0.75*(SUMIF($D$12:$D1736,$D1736,Y$12:Y1736)+SUMIF($D$12:$D1736,$D1736,Z$12:Z1736)),2)) - SUMIF($D$12:$D1735,$D1736,AB$12:AB1735),2),"")</f>
        <v/>
      </c>
      <c r="AC1736" s="251" t="str">
        <f>IF(AND(Y1736&lt;&gt;"",Z1736&lt;&gt;"",AA1736&lt;&gt;"",X1736&lt;&gt;"",AP1736&lt;&gt;""),IF(OR(X1736="OZZ",X1736="ZZ"),ROUND(0-SUMIF($D$12:$D1735,$D1736,AC$12:AC1735),2),IF(AA1736=0,0,ROUND(MIN(MIN(17300,TRUNC(0.75*(SUMIF($D$12:$D$2012,$D1736,Y$12:Y$2012)+SUMIF($D$12:$D$2012,$D1736,Z$12:Z$2012)),2)+SUMIF($D$12:$D1736,$D1736,AP$12:AP1736))-SUMIF($D$12:$D1735,$D1736,AC$12:AC1735)-SUMIF($D$12:$D$2012,$D1736,AB$12:AB$2012),AP1736),2))),"")</f>
        <v/>
      </c>
      <c r="AD1736" s="250" t="str">
        <f>IF(X1736&lt;&gt;"",1000 - SUMIF($D$12:$D1735,$D1736,AD$12:AD1735),"")</f>
        <v/>
      </c>
      <c r="AE1736" s="252"/>
      <c r="AF1736" s="253"/>
      <c r="AG1736" s="254"/>
      <c r="AH1736" s="255" t="str">
        <f t="shared" si="569"/>
        <v/>
      </c>
      <c r="AI1736" s="256"/>
      <c r="AJ1736" s="253"/>
      <c r="AK1736" s="254"/>
      <c r="AL1736" s="255" t="str">
        <f t="shared" si="570"/>
        <v/>
      </c>
      <c r="AM1736" s="256"/>
      <c r="AN1736" s="253"/>
      <c r="AO1736" s="254"/>
      <c r="AP1736" s="255" t="str">
        <f t="shared" si="550"/>
        <v/>
      </c>
      <c r="AQ1736" s="68"/>
      <c r="AR1736" s="68"/>
      <c r="AS1736" s="115"/>
      <c r="AT1736" s="68"/>
      <c r="AU1736" s="113" t="str">
        <f>IF(D1736&lt;&gt; "", IF(COUNTIF($D$12:$D1736,$D1736)&gt;1,0,IF(SUM(N1736,U1736,AB1736)&gt;0,IF(AND(X1736="",OR(Q1736&lt;&gt;"",J1736&lt;&gt;"")),IF(Q1736&lt;&gt;"",Q1736,IF(J1736&lt;&gt;"",J1736,0)),IF(AND(Q1736&lt;&gt;"",J1736&lt;&gt;"",Q1736=J1736),Q1736,X1736)),0)),"")</f>
        <v/>
      </c>
      <c r="AV1736" s="113" t="str">
        <f>IF(D1736&lt;&gt;"",IF(COUNTIF($D$12:$D1736,$D1736)&gt;1,0,IF(SUM(O1736,V1736,AC1736)&gt;0,IF(AND(X1736="",OR(Q1736&lt;&gt;"",J1736&lt;&gt;"")),IF(Q1736&lt;&gt;"",Q1736,IF(J1736&lt;&gt;"",J1736,0)),IF(AND(Q1736&lt;&gt;"",J1736&lt;&gt;"",Q1736=J1736),Q1736,X1736)),0)),"")</f>
        <v/>
      </c>
      <c r="AW1736" s="113" t="str">
        <f>IF(D1736&lt;&gt;"",IF(COUNTIF($D$12:$D1736,$D1736)&gt;1,0,IF(SUM(P1736,W1736,AD1736)&gt;0,IF(AND(X1736="",OR(Q1736&lt;&gt;"",J1736&lt;&gt;"")),IF(Q1736&lt;&gt;"",Q1736,IF(J1736&lt;&gt;"",J1736,0)),IF(AND(Q1736&lt;&gt;"",J1736&lt;&gt;"",Q1736=J1736),Q1736,X1736)),0)),"")</f>
        <v/>
      </c>
      <c r="AX1736" s="68" t="str">
        <f t="shared" si="551"/>
        <v/>
      </c>
      <c r="AY1736" s="68" t="str">
        <f t="shared" si="552"/>
        <v/>
      </c>
      <c r="AZ1736" s="68" t="str">
        <f t="shared" si="553"/>
        <v/>
      </c>
      <c r="BA1736" s="68" t="str">
        <f t="shared" si="554"/>
        <v/>
      </c>
      <c r="BB1736" s="68" t="str">
        <f t="shared" si="555"/>
        <v/>
      </c>
      <c r="BC1736" s="68" t="str">
        <f t="shared" si="556"/>
        <v/>
      </c>
      <c r="BD1736" s="68" t="str">
        <f t="shared" si="557"/>
        <v/>
      </c>
      <c r="BE1736" s="62" t="str">
        <f t="shared" si="558"/>
        <v/>
      </c>
      <c r="BF1736" s="62" t="str">
        <f t="shared" si="559"/>
        <v/>
      </c>
      <c r="BG1736" s="62"/>
      <c r="BH1736" s="62" t="str">
        <f t="shared" si="560"/>
        <v/>
      </c>
      <c r="BI1736" s="62" t="str">
        <f t="shared" si="561"/>
        <v/>
      </c>
      <c r="BJ1736" s="114"/>
      <c r="BK1736" s="62" t="str">
        <f t="shared" si="562"/>
        <v/>
      </c>
      <c r="BL1736" s="62" t="str">
        <f t="shared" si="563"/>
        <v/>
      </c>
      <c r="BM1736" s="62" t="str">
        <f t="shared" si="564"/>
        <v/>
      </c>
      <c r="BN1736" s="62" t="str">
        <f t="shared" si="565"/>
        <v/>
      </c>
      <c r="BO1736" s="62" t="str">
        <f t="shared" si="566"/>
        <v/>
      </c>
      <c r="BP1736" s="62" t="str">
        <f t="shared" si="567"/>
        <v/>
      </c>
      <c r="BQ1736" s="96"/>
      <c r="BR1736" s="96"/>
      <c r="BS1736" s="96"/>
      <c r="BT1736" s="96"/>
      <c r="BU1736" s="96"/>
      <c r="BV1736" s="96"/>
      <c r="BW1736" s="96"/>
      <c r="BX1736" s="96"/>
      <c r="BY1736" s="96"/>
      <c r="BZ1736" s="96"/>
      <c r="CA1736" s="96"/>
      <c r="CB1736" s="96"/>
      <c r="CC1736" s="96"/>
      <c r="CD1736" s="96"/>
      <c r="CE1736" s="96"/>
      <c r="CF1736" s="96"/>
      <c r="CG1736" s="96"/>
      <c r="CH1736" s="96"/>
      <c r="CI1736" s="96"/>
      <c r="CJ1736" s="96"/>
      <c r="CK1736" s="96"/>
      <c r="CL1736" s="96"/>
      <c r="CM1736" s="96"/>
      <c r="CN1736" s="96"/>
      <c r="CO1736" s="96"/>
      <c r="CP1736" s="96"/>
      <c r="CQ1736" s="96"/>
      <c r="CR1736" s="96"/>
      <c r="CS1736" s="96"/>
    </row>
    <row r="1737" spans="1:97" ht="18.75" customHeight="1" x14ac:dyDescent="0.2">
      <c r="A1737" s="3">
        <f t="shared" si="568"/>
        <v>1725</v>
      </c>
      <c r="B1737" s="263"/>
      <c r="C1737" s="263"/>
      <c r="D1737" s="263"/>
      <c r="E1737" s="259"/>
      <c r="F1737" s="259"/>
      <c r="G1737" s="43"/>
      <c r="H1737" s="264"/>
      <c r="I1737" s="261"/>
      <c r="J1737" s="106"/>
      <c r="K1737" s="247"/>
      <c r="L1737" s="247"/>
      <c r="M1737" s="247"/>
      <c r="N1737" s="248" t="str">
        <f>IF(AND(K1737&lt;&gt;"",L1737&lt;&gt;"",J1737&lt;&gt;""),ROUND(MIN(IF(OR(J1737="OZZ",J1737="ZZ"),5000,17300),TRUNC(0.75*(SUMIF($D$12:$D1737,$D1737,K$12:K1737)+SUMIF($D$12:$D1737,$D1737,L$12:L1737)),2)) - SUMIF($D$12:$D1736,$D1737,N$12:N1736),2),"")</f>
        <v/>
      </c>
      <c r="O1737" s="249" t="str">
        <f>IF(AND(K1737&lt;&gt;"",L1737&lt;&gt;"",M1737&lt;&gt;"",J1737&lt;&gt;"",AH1737&lt;&gt;""),IF(OR(J1737="OZZ",J1737="ZZ"),ROUND(0-SUMIF($D$12:$D1736,$D1737,O$12:O1736),2),IF(M1737=0,0,ROUND(MIN(MIN(17300,TRUNC(0.75*(SUMIF($D$12:$D$2012,$D1737,K$12:K$2012)+SUMIF($D$12:$D$2012,$D1737,L$12:L$2012)),2)+SUMIF($D$12:$D1737,$D1737,AH$12:AH1737))-SUMIF($D$12:$D1736,$D1737,O$12:O1736)-SUMIF($D$12:$D$2012,$D1737,N$12:N$2012),AH1737),2))),"")</f>
        <v/>
      </c>
      <c r="P1737" s="250" t="str">
        <f>IF(J1737&lt;&gt;"",1000 - SUMIF($D$12:$D1736,$D1737,P$12:P1736),"")</f>
        <v/>
      </c>
      <c r="Q1737" s="106"/>
      <c r="R1737" s="247"/>
      <c r="S1737" s="247"/>
      <c r="T1737" s="247"/>
      <c r="U1737" s="248" t="str">
        <f>IF(AND(R1737&lt;&gt;"",S1737&lt;&gt;"",Q1737&lt;&gt;""),ROUND(MIN(IF(OR(Q1737="OZZ",Q1737="ZZ"),5000,17300),TRUNC(0.75*(SUMIF($D$12:$D1737,$D1737,R$12:R1737)+SUMIF($D$12:$D1737,$D1737,S$12:S1737)),2)) - SUMIF($D$12:$D1736,$D1737,U$12:U1736),2),"")</f>
        <v/>
      </c>
      <c r="V1737" s="248" t="str">
        <f>IF(AND(R1737&lt;&gt;"",S1737&lt;&gt;"",T1737&lt;&gt;"",Q1737&lt;&gt;"",AL1737&lt;&gt;""),IF(OR(Q1737="OZZ",Q1737="ZZ"),ROUND(0-SUMIF($D$12:$D1736,$D1737,V$12:V1736),2),IF(T1737=0,0,ROUND(MIN(MIN(17300,TRUNC(0.75*(SUMIF($D$12:$D$2012,$D1737,R$12:R$2012)+SUMIF($D$12:$D$2012,$D1737,S$12:S$2012)),2)+SUMIF($D$12:$D1737,$D1737,AL$12:AL1737))-SUMIF($D$12:$D1736,$D1737,V$12:V1736)-SUMIF($D$12:$D$2012,$D1737,U$12:U$2012),AL1737),2))),"")</f>
        <v/>
      </c>
      <c r="W1737" s="250" t="str">
        <f>IF(Q1737&lt;&gt;"",1000 - SUMIF($D$12:$D1736,$D1737,W$12:W1736),"")</f>
        <v/>
      </c>
      <c r="X1737" s="106"/>
      <c r="Y1737" s="247"/>
      <c r="Z1737" s="247"/>
      <c r="AA1737" s="247"/>
      <c r="AB1737" s="248" t="str">
        <f>IF(AND(Y1737&lt;&gt;"",Z1737&lt;&gt;"",X1737&lt;&gt;""),ROUND(MIN(IF(OR(X1737="OZZ",X1737="ZZ"),5000,17300),TRUNC(0.75*(SUMIF($D$12:$D1737,$D1737,Y$12:Y1737)+SUMIF($D$12:$D1737,$D1737,Z$12:Z1737)),2)) - SUMIF($D$12:$D1736,$D1737,AB$12:AB1736),2),"")</f>
        <v/>
      </c>
      <c r="AC1737" s="251" t="str">
        <f>IF(AND(Y1737&lt;&gt;"",Z1737&lt;&gt;"",AA1737&lt;&gt;"",X1737&lt;&gt;"",AP1737&lt;&gt;""),IF(OR(X1737="OZZ",X1737="ZZ"),ROUND(0-SUMIF($D$12:$D1736,$D1737,AC$12:AC1736),2),IF(AA1737=0,0,ROUND(MIN(MIN(17300,TRUNC(0.75*(SUMIF($D$12:$D$2012,$D1737,Y$12:Y$2012)+SUMIF($D$12:$D$2012,$D1737,Z$12:Z$2012)),2)+SUMIF($D$12:$D1737,$D1737,AP$12:AP1737))-SUMIF($D$12:$D1736,$D1737,AC$12:AC1736)-SUMIF($D$12:$D$2012,$D1737,AB$12:AB$2012),AP1737),2))),"")</f>
        <v/>
      </c>
      <c r="AD1737" s="250" t="str">
        <f>IF(X1737&lt;&gt;"",1000 - SUMIF($D$12:$D1736,$D1737,AD$12:AD1736),"")</f>
        <v/>
      </c>
      <c r="AE1737" s="252"/>
      <c r="AF1737" s="253"/>
      <c r="AG1737" s="254"/>
      <c r="AH1737" s="255" t="str">
        <f t="shared" si="569"/>
        <v/>
      </c>
      <c r="AI1737" s="256"/>
      <c r="AJ1737" s="253"/>
      <c r="AK1737" s="254"/>
      <c r="AL1737" s="255" t="str">
        <f t="shared" si="570"/>
        <v/>
      </c>
      <c r="AM1737" s="256"/>
      <c r="AN1737" s="253"/>
      <c r="AO1737" s="254"/>
      <c r="AP1737" s="255" t="str">
        <f t="shared" si="550"/>
        <v/>
      </c>
      <c r="AQ1737" s="68"/>
      <c r="AR1737" s="68"/>
      <c r="AS1737" s="115"/>
      <c r="AT1737" s="68"/>
      <c r="AU1737" s="113" t="str">
        <f>IF(D1737&lt;&gt; "", IF(COUNTIF($D$12:$D1737,$D1737)&gt;1,0,IF(SUM(N1737,U1737,AB1737)&gt;0,IF(AND(X1737="",OR(Q1737&lt;&gt;"",J1737&lt;&gt;"")),IF(Q1737&lt;&gt;"",Q1737,IF(J1737&lt;&gt;"",J1737,0)),IF(AND(Q1737&lt;&gt;"",J1737&lt;&gt;"",Q1737=J1737),Q1737,X1737)),0)),"")</f>
        <v/>
      </c>
      <c r="AV1737" s="113" t="str">
        <f>IF(D1737&lt;&gt;"",IF(COUNTIF($D$12:$D1737,$D1737)&gt;1,0,IF(SUM(O1737,V1737,AC1737)&gt;0,IF(AND(X1737="",OR(Q1737&lt;&gt;"",J1737&lt;&gt;"")),IF(Q1737&lt;&gt;"",Q1737,IF(J1737&lt;&gt;"",J1737,0)),IF(AND(Q1737&lt;&gt;"",J1737&lt;&gt;"",Q1737=J1737),Q1737,X1737)),0)),"")</f>
        <v/>
      </c>
      <c r="AW1737" s="113" t="str">
        <f>IF(D1737&lt;&gt;"",IF(COUNTIF($D$12:$D1737,$D1737)&gt;1,0,IF(SUM(P1737,W1737,AD1737)&gt;0,IF(AND(X1737="",OR(Q1737&lt;&gt;"",J1737&lt;&gt;"")),IF(Q1737&lt;&gt;"",Q1737,IF(J1737&lt;&gt;"",J1737,0)),IF(AND(Q1737&lt;&gt;"",J1737&lt;&gt;"",Q1737=J1737),Q1737,X1737)),0)),"")</f>
        <v/>
      </c>
      <c r="AX1737" s="68" t="str">
        <f t="shared" si="551"/>
        <v/>
      </c>
      <c r="AY1737" s="68" t="str">
        <f t="shared" si="552"/>
        <v/>
      </c>
      <c r="AZ1737" s="68" t="str">
        <f t="shared" si="553"/>
        <v/>
      </c>
      <c r="BA1737" s="68" t="str">
        <f t="shared" si="554"/>
        <v/>
      </c>
      <c r="BB1737" s="68" t="str">
        <f t="shared" si="555"/>
        <v/>
      </c>
      <c r="BC1737" s="68" t="str">
        <f t="shared" si="556"/>
        <v/>
      </c>
      <c r="BD1737" s="68" t="str">
        <f t="shared" si="557"/>
        <v/>
      </c>
      <c r="BE1737" s="62" t="str">
        <f t="shared" si="558"/>
        <v/>
      </c>
      <c r="BF1737" s="62" t="str">
        <f t="shared" si="559"/>
        <v/>
      </c>
      <c r="BG1737" s="62"/>
      <c r="BH1737" s="62" t="str">
        <f t="shared" si="560"/>
        <v/>
      </c>
      <c r="BI1737" s="62" t="str">
        <f t="shared" si="561"/>
        <v/>
      </c>
      <c r="BJ1737" s="114"/>
      <c r="BK1737" s="62" t="str">
        <f t="shared" si="562"/>
        <v/>
      </c>
      <c r="BL1737" s="62" t="str">
        <f t="shared" si="563"/>
        <v/>
      </c>
      <c r="BM1737" s="62" t="str">
        <f t="shared" si="564"/>
        <v/>
      </c>
      <c r="BN1737" s="62" t="str">
        <f t="shared" si="565"/>
        <v/>
      </c>
      <c r="BO1737" s="62" t="str">
        <f t="shared" si="566"/>
        <v/>
      </c>
      <c r="BP1737" s="62" t="str">
        <f t="shared" si="567"/>
        <v/>
      </c>
      <c r="BQ1737" s="96"/>
      <c r="BR1737" s="96"/>
      <c r="BS1737" s="96"/>
      <c r="BT1737" s="96"/>
      <c r="BU1737" s="96"/>
      <c r="BV1737" s="96"/>
      <c r="BW1737" s="96"/>
      <c r="BX1737" s="96"/>
      <c r="BY1737" s="96"/>
      <c r="BZ1737" s="96"/>
      <c r="CA1737" s="96"/>
      <c r="CB1737" s="96"/>
      <c r="CC1737" s="96"/>
      <c r="CD1737" s="96"/>
      <c r="CE1737" s="96"/>
      <c r="CF1737" s="96"/>
      <c r="CG1737" s="96"/>
      <c r="CH1737" s="96"/>
      <c r="CI1737" s="96"/>
      <c r="CJ1737" s="96"/>
      <c r="CK1737" s="96"/>
      <c r="CL1737" s="96"/>
      <c r="CM1737" s="96"/>
      <c r="CN1737" s="96"/>
      <c r="CO1737" s="96"/>
      <c r="CP1737" s="96"/>
      <c r="CQ1737" s="96"/>
      <c r="CR1737" s="96"/>
      <c r="CS1737" s="96"/>
    </row>
    <row r="1738" spans="1:97" ht="18.75" customHeight="1" x14ac:dyDescent="0.2">
      <c r="A1738" s="3">
        <f t="shared" si="568"/>
        <v>1726</v>
      </c>
      <c r="B1738" s="263"/>
      <c r="C1738" s="263"/>
      <c r="D1738" s="263"/>
      <c r="E1738" s="259"/>
      <c r="F1738" s="259"/>
      <c r="G1738" s="43"/>
      <c r="H1738" s="264"/>
      <c r="I1738" s="261"/>
      <c r="J1738" s="106"/>
      <c r="K1738" s="247"/>
      <c r="L1738" s="247"/>
      <c r="M1738" s="247"/>
      <c r="N1738" s="248" t="str">
        <f>IF(AND(K1738&lt;&gt;"",L1738&lt;&gt;"",J1738&lt;&gt;""),ROUND(MIN(IF(OR(J1738="OZZ",J1738="ZZ"),5000,17300),TRUNC(0.75*(SUMIF($D$12:$D1738,$D1738,K$12:K1738)+SUMIF($D$12:$D1738,$D1738,L$12:L1738)),2)) - SUMIF($D$12:$D1737,$D1738,N$12:N1737),2),"")</f>
        <v/>
      </c>
      <c r="O1738" s="249" t="str">
        <f>IF(AND(K1738&lt;&gt;"",L1738&lt;&gt;"",M1738&lt;&gt;"",J1738&lt;&gt;"",AH1738&lt;&gt;""),IF(OR(J1738="OZZ",J1738="ZZ"),ROUND(0-SUMIF($D$12:$D1737,$D1738,O$12:O1737),2),IF(M1738=0,0,ROUND(MIN(MIN(17300,TRUNC(0.75*(SUMIF($D$12:$D$2012,$D1738,K$12:K$2012)+SUMIF($D$12:$D$2012,$D1738,L$12:L$2012)),2)+SUMIF($D$12:$D1738,$D1738,AH$12:AH1738))-SUMIF($D$12:$D1737,$D1738,O$12:O1737)-SUMIF($D$12:$D$2012,$D1738,N$12:N$2012),AH1738),2))),"")</f>
        <v/>
      </c>
      <c r="P1738" s="250" t="str">
        <f>IF(J1738&lt;&gt;"",1000 - SUMIF($D$12:$D1737,$D1738,P$12:P1737),"")</f>
        <v/>
      </c>
      <c r="Q1738" s="106"/>
      <c r="R1738" s="247"/>
      <c r="S1738" s="247"/>
      <c r="T1738" s="247"/>
      <c r="U1738" s="248" t="str">
        <f>IF(AND(R1738&lt;&gt;"",S1738&lt;&gt;"",Q1738&lt;&gt;""),ROUND(MIN(IF(OR(Q1738="OZZ",Q1738="ZZ"),5000,17300),TRUNC(0.75*(SUMIF($D$12:$D1738,$D1738,R$12:R1738)+SUMIF($D$12:$D1738,$D1738,S$12:S1738)),2)) - SUMIF($D$12:$D1737,$D1738,U$12:U1737),2),"")</f>
        <v/>
      </c>
      <c r="V1738" s="248" t="str">
        <f>IF(AND(R1738&lt;&gt;"",S1738&lt;&gt;"",T1738&lt;&gt;"",Q1738&lt;&gt;"",AL1738&lt;&gt;""),IF(OR(Q1738="OZZ",Q1738="ZZ"),ROUND(0-SUMIF($D$12:$D1737,$D1738,V$12:V1737),2),IF(T1738=0,0,ROUND(MIN(MIN(17300,TRUNC(0.75*(SUMIF($D$12:$D$2012,$D1738,R$12:R$2012)+SUMIF($D$12:$D$2012,$D1738,S$12:S$2012)),2)+SUMIF($D$12:$D1738,$D1738,AL$12:AL1738))-SUMIF($D$12:$D1737,$D1738,V$12:V1737)-SUMIF($D$12:$D$2012,$D1738,U$12:U$2012),AL1738),2))),"")</f>
        <v/>
      </c>
      <c r="W1738" s="250" t="str">
        <f>IF(Q1738&lt;&gt;"",1000 - SUMIF($D$12:$D1737,$D1738,W$12:W1737),"")</f>
        <v/>
      </c>
      <c r="X1738" s="106"/>
      <c r="Y1738" s="247"/>
      <c r="Z1738" s="247"/>
      <c r="AA1738" s="247"/>
      <c r="AB1738" s="248" t="str">
        <f>IF(AND(Y1738&lt;&gt;"",Z1738&lt;&gt;"",X1738&lt;&gt;""),ROUND(MIN(IF(OR(X1738="OZZ",X1738="ZZ"),5000,17300),TRUNC(0.75*(SUMIF($D$12:$D1738,$D1738,Y$12:Y1738)+SUMIF($D$12:$D1738,$D1738,Z$12:Z1738)),2)) - SUMIF($D$12:$D1737,$D1738,AB$12:AB1737),2),"")</f>
        <v/>
      </c>
      <c r="AC1738" s="251" t="str">
        <f>IF(AND(Y1738&lt;&gt;"",Z1738&lt;&gt;"",AA1738&lt;&gt;"",X1738&lt;&gt;"",AP1738&lt;&gt;""),IF(OR(X1738="OZZ",X1738="ZZ"),ROUND(0-SUMIF($D$12:$D1737,$D1738,AC$12:AC1737),2),IF(AA1738=0,0,ROUND(MIN(MIN(17300,TRUNC(0.75*(SUMIF($D$12:$D$2012,$D1738,Y$12:Y$2012)+SUMIF($D$12:$D$2012,$D1738,Z$12:Z$2012)),2)+SUMIF($D$12:$D1738,$D1738,AP$12:AP1738))-SUMIF($D$12:$D1737,$D1738,AC$12:AC1737)-SUMIF($D$12:$D$2012,$D1738,AB$12:AB$2012),AP1738),2))),"")</f>
        <v/>
      </c>
      <c r="AD1738" s="250" t="str">
        <f>IF(X1738&lt;&gt;"",1000 - SUMIF($D$12:$D1737,$D1738,AD$12:AD1737),"")</f>
        <v/>
      </c>
      <c r="AE1738" s="252"/>
      <c r="AF1738" s="253"/>
      <c r="AG1738" s="254"/>
      <c r="AH1738" s="255" t="str">
        <f t="shared" si="569"/>
        <v/>
      </c>
      <c r="AI1738" s="256"/>
      <c r="AJ1738" s="253"/>
      <c r="AK1738" s="254"/>
      <c r="AL1738" s="255" t="str">
        <f t="shared" si="570"/>
        <v/>
      </c>
      <c r="AM1738" s="256"/>
      <c r="AN1738" s="253"/>
      <c r="AO1738" s="254"/>
      <c r="AP1738" s="255" t="str">
        <f t="shared" si="550"/>
        <v/>
      </c>
      <c r="AQ1738" s="68"/>
      <c r="AR1738" s="68"/>
      <c r="AS1738" s="115"/>
      <c r="AT1738" s="68"/>
      <c r="AU1738" s="113" t="str">
        <f>IF(D1738&lt;&gt; "", IF(COUNTIF($D$12:$D1738,$D1738)&gt;1,0,IF(SUM(N1738,U1738,AB1738)&gt;0,IF(AND(X1738="",OR(Q1738&lt;&gt;"",J1738&lt;&gt;"")),IF(Q1738&lt;&gt;"",Q1738,IF(J1738&lt;&gt;"",J1738,0)),IF(AND(Q1738&lt;&gt;"",J1738&lt;&gt;"",Q1738=J1738),Q1738,X1738)),0)),"")</f>
        <v/>
      </c>
      <c r="AV1738" s="113" t="str">
        <f>IF(D1738&lt;&gt;"",IF(COUNTIF($D$12:$D1738,$D1738)&gt;1,0,IF(SUM(O1738,V1738,AC1738)&gt;0,IF(AND(X1738="",OR(Q1738&lt;&gt;"",J1738&lt;&gt;"")),IF(Q1738&lt;&gt;"",Q1738,IF(J1738&lt;&gt;"",J1738,0)),IF(AND(Q1738&lt;&gt;"",J1738&lt;&gt;"",Q1738=J1738),Q1738,X1738)),0)),"")</f>
        <v/>
      </c>
      <c r="AW1738" s="113" t="str">
        <f>IF(D1738&lt;&gt;"",IF(COUNTIF($D$12:$D1738,$D1738)&gt;1,0,IF(SUM(P1738,W1738,AD1738)&gt;0,IF(AND(X1738="",OR(Q1738&lt;&gt;"",J1738&lt;&gt;"")),IF(Q1738&lt;&gt;"",Q1738,IF(J1738&lt;&gt;"",J1738,0)),IF(AND(Q1738&lt;&gt;"",J1738&lt;&gt;"",Q1738=J1738),Q1738,X1738)),0)),"")</f>
        <v/>
      </c>
      <c r="AX1738" s="68" t="str">
        <f t="shared" si="551"/>
        <v/>
      </c>
      <c r="AY1738" s="68" t="str">
        <f t="shared" si="552"/>
        <v/>
      </c>
      <c r="AZ1738" s="68" t="str">
        <f t="shared" si="553"/>
        <v/>
      </c>
      <c r="BA1738" s="68" t="str">
        <f t="shared" si="554"/>
        <v/>
      </c>
      <c r="BB1738" s="68" t="str">
        <f t="shared" si="555"/>
        <v/>
      </c>
      <c r="BC1738" s="68" t="str">
        <f t="shared" si="556"/>
        <v/>
      </c>
      <c r="BD1738" s="68" t="str">
        <f t="shared" si="557"/>
        <v/>
      </c>
      <c r="BE1738" s="62" t="str">
        <f t="shared" si="558"/>
        <v/>
      </c>
      <c r="BF1738" s="62" t="str">
        <f t="shared" si="559"/>
        <v/>
      </c>
      <c r="BG1738" s="62"/>
      <c r="BH1738" s="62" t="str">
        <f t="shared" si="560"/>
        <v/>
      </c>
      <c r="BI1738" s="62" t="str">
        <f t="shared" si="561"/>
        <v/>
      </c>
      <c r="BJ1738" s="114"/>
      <c r="BK1738" s="62" t="str">
        <f t="shared" si="562"/>
        <v/>
      </c>
      <c r="BL1738" s="62" t="str">
        <f t="shared" si="563"/>
        <v/>
      </c>
      <c r="BM1738" s="62" t="str">
        <f t="shared" si="564"/>
        <v/>
      </c>
      <c r="BN1738" s="62" t="str">
        <f t="shared" si="565"/>
        <v/>
      </c>
      <c r="BO1738" s="62" t="str">
        <f t="shared" si="566"/>
        <v/>
      </c>
      <c r="BP1738" s="62" t="str">
        <f t="shared" si="567"/>
        <v/>
      </c>
      <c r="BQ1738" s="96"/>
      <c r="BR1738" s="96"/>
      <c r="BS1738" s="96"/>
      <c r="BT1738" s="96"/>
      <c r="BU1738" s="96"/>
      <c r="BV1738" s="96"/>
      <c r="BW1738" s="96"/>
      <c r="BX1738" s="96"/>
      <c r="BY1738" s="96"/>
      <c r="BZ1738" s="96"/>
      <c r="CA1738" s="96"/>
      <c r="CB1738" s="96"/>
      <c r="CC1738" s="96"/>
      <c r="CD1738" s="96"/>
      <c r="CE1738" s="96"/>
      <c r="CF1738" s="96"/>
      <c r="CG1738" s="96"/>
      <c r="CH1738" s="96"/>
      <c r="CI1738" s="96"/>
      <c r="CJ1738" s="96"/>
      <c r="CK1738" s="96"/>
      <c r="CL1738" s="96"/>
      <c r="CM1738" s="96"/>
      <c r="CN1738" s="96"/>
      <c r="CO1738" s="96"/>
      <c r="CP1738" s="96"/>
      <c r="CQ1738" s="96"/>
      <c r="CR1738" s="96"/>
      <c r="CS1738" s="96"/>
    </row>
    <row r="1739" spans="1:97" ht="18.75" customHeight="1" x14ac:dyDescent="0.2">
      <c r="A1739" s="3">
        <f t="shared" si="568"/>
        <v>1727</v>
      </c>
      <c r="B1739" s="263"/>
      <c r="C1739" s="263"/>
      <c r="D1739" s="263"/>
      <c r="E1739" s="259"/>
      <c r="F1739" s="259"/>
      <c r="G1739" s="43"/>
      <c r="H1739" s="264"/>
      <c r="I1739" s="261"/>
      <c r="J1739" s="106"/>
      <c r="K1739" s="247"/>
      <c r="L1739" s="247"/>
      <c r="M1739" s="247"/>
      <c r="N1739" s="248" t="str">
        <f>IF(AND(K1739&lt;&gt;"",L1739&lt;&gt;"",J1739&lt;&gt;""),ROUND(MIN(IF(OR(J1739="OZZ",J1739="ZZ"),5000,17300),TRUNC(0.75*(SUMIF($D$12:$D1739,$D1739,K$12:K1739)+SUMIF($D$12:$D1739,$D1739,L$12:L1739)),2)) - SUMIF($D$12:$D1738,$D1739,N$12:N1738),2),"")</f>
        <v/>
      </c>
      <c r="O1739" s="249" t="str">
        <f>IF(AND(K1739&lt;&gt;"",L1739&lt;&gt;"",M1739&lt;&gt;"",J1739&lt;&gt;"",AH1739&lt;&gt;""),IF(OR(J1739="OZZ",J1739="ZZ"),ROUND(0-SUMIF($D$12:$D1738,$D1739,O$12:O1738),2),IF(M1739=0,0,ROUND(MIN(MIN(17300,TRUNC(0.75*(SUMIF($D$12:$D$2012,$D1739,K$12:K$2012)+SUMIF($D$12:$D$2012,$D1739,L$12:L$2012)),2)+SUMIF($D$12:$D1739,$D1739,AH$12:AH1739))-SUMIF($D$12:$D1738,$D1739,O$12:O1738)-SUMIF($D$12:$D$2012,$D1739,N$12:N$2012),AH1739),2))),"")</f>
        <v/>
      </c>
      <c r="P1739" s="250" t="str">
        <f>IF(J1739&lt;&gt;"",1000 - SUMIF($D$12:$D1738,$D1739,P$12:P1738),"")</f>
        <v/>
      </c>
      <c r="Q1739" s="106"/>
      <c r="R1739" s="247"/>
      <c r="S1739" s="247"/>
      <c r="T1739" s="247"/>
      <c r="U1739" s="248" t="str">
        <f>IF(AND(R1739&lt;&gt;"",S1739&lt;&gt;"",Q1739&lt;&gt;""),ROUND(MIN(IF(OR(Q1739="OZZ",Q1739="ZZ"),5000,17300),TRUNC(0.75*(SUMIF($D$12:$D1739,$D1739,R$12:R1739)+SUMIF($D$12:$D1739,$D1739,S$12:S1739)),2)) - SUMIF($D$12:$D1738,$D1739,U$12:U1738),2),"")</f>
        <v/>
      </c>
      <c r="V1739" s="248" t="str">
        <f>IF(AND(R1739&lt;&gt;"",S1739&lt;&gt;"",T1739&lt;&gt;"",Q1739&lt;&gt;"",AL1739&lt;&gt;""),IF(OR(Q1739="OZZ",Q1739="ZZ"),ROUND(0-SUMIF($D$12:$D1738,$D1739,V$12:V1738),2),IF(T1739=0,0,ROUND(MIN(MIN(17300,TRUNC(0.75*(SUMIF($D$12:$D$2012,$D1739,R$12:R$2012)+SUMIF($D$12:$D$2012,$D1739,S$12:S$2012)),2)+SUMIF($D$12:$D1739,$D1739,AL$12:AL1739))-SUMIF($D$12:$D1738,$D1739,V$12:V1738)-SUMIF($D$12:$D$2012,$D1739,U$12:U$2012),AL1739),2))),"")</f>
        <v/>
      </c>
      <c r="W1739" s="250" t="str">
        <f>IF(Q1739&lt;&gt;"",1000 - SUMIF($D$12:$D1738,$D1739,W$12:W1738),"")</f>
        <v/>
      </c>
      <c r="X1739" s="106"/>
      <c r="Y1739" s="247"/>
      <c r="Z1739" s="247"/>
      <c r="AA1739" s="247"/>
      <c r="AB1739" s="248" t="str">
        <f>IF(AND(Y1739&lt;&gt;"",Z1739&lt;&gt;"",X1739&lt;&gt;""),ROUND(MIN(IF(OR(X1739="OZZ",X1739="ZZ"),5000,17300),TRUNC(0.75*(SUMIF($D$12:$D1739,$D1739,Y$12:Y1739)+SUMIF($D$12:$D1739,$D1739,Z$12:Z1739)),2)) - SUMIF($D$12:$D1738,$D1739,AB$12:AB1738),2),"")</f>
        <v/>
      </c>
      <c r="AC1739" s="251" t="str">
        <f>IF(AND(Y1739&lt;&gt;"",Z1739&lt;&gt;"",AA1739&lt;&gt;"",X1739&lt;&gt;"",AP1739&lt;&gt;""),IF(OR(X1739="OZZ",X1739="ZZ"),ROUND(0-SUMIF($D$12:$D1738,$D1739,AC$12:AC1738),2),IF(AA1739=0,0,ROUND(MIN(MIN(17300,TRUNC(0.75*(SUMIF($D$12:$D$2012,$D1739,Y$12:Y$2012)+SUMIF($D$12:$D$2012,$D1739,Z$12:Z$2012)),2)+SUMIF($D$12:$D1739,$D1739,AP$12:AP1739))-SUMIF($D$12:$D1738,$D1739,AC$12:AC1738)-SUMIF($D$12:$D$2012,$D1739,AB$12:AB$2012),AP1739),2))),"")</f>
        <v/>
      </c>
      <c r="AD1739" s="250" t="str">
        <f>IF(X1739&lt;&gt;"",1000 - SUMIF($D$12:$D1738,$D1739,AD$12:AD1738),"")</f>
        <v/>
      </c>
      <c r="AE1739" s="252"/>
      <c r="AF1739" s="253"/>
      <c r="AG1739" s="254"/>
      <c r="AH1739" s="255" t="str">
        <f t="shared" si="569"/>
        <v/>
      </c>
      <c r="AI1739" s="256"/>
      <c r="AJ1739" s="253"/>
      <c r="AK1739" s="254"/>
      <c r="AL1739" s="255" t="str">
        <f t="shared" si="570"/>
        <v/>
      </c>
      <c r="AM1739" s="256"/>
      <c r="AN1739" s="253"/>
      <c r="AO1739" s="254"/>
      <c r="AP1739" s="255" t="str">
        <f t="shared" si="550"/>
        <v/>
      </c>
      <c r="AQ1739" s="68"/>
      <c r="AR1739" s="68"/>
      <c r="AS1739" s="115"/>
      <c r="AT1739" s="68"/>
      <c r="AU1739" s="113" t="str">
        <f>IF(D1739&lt;&gt; "", IF(COUNTIF($D$12:$D1739,$D1739)&gt;1,0,IF(SUM(N1739,U1739,AB1739)&gt;0,IF(AND(X1739="",OR(Q1739&lt;&gt;"",J1739&lt;&gt;"")),IF(Q1739&lt;&gt;"",Q1739,IF(J1739&lt;&gt;"",J1739,0)),IF(AND(Q1739&lt;&gt;"",J1739&lt;&gt;"",Q1739=J1739),Q1739,X1739)),0)),"")</f>
        <v/>
      </c>
      <c r="AV1739" s="113" t="str">
        <f>IF(D1739&lt;&gt;"",IF(COUNTIF($D$12:$D1739,$D1739)&gt;1,0,IF(SUM(O1739,V1739,AC1739)&gt;0,IF(AND(X1739="",OR(Q1739&lt;&gt;"",J1739&lt;&gt;"")),IF(Q1739&lt;&gt;"",Q1739,IF(J1739&lt;&gt;"",J1739,0)),IF(AND(Q1739&lt;&gt;"",J1739&lt;&gt;"",Q1739=J1739),Q1739,X1739)),0)),"")</f>
        <v/>
      </c>
      <c r="AW1739" s="113" t="str">
        <f>IF(D1739&lt;&gt;"",IF(COUNTIF($D$12:$D1739,$D1739)&gt;1,0,IF(SUM(P1739,W1739,AD1739)&gt;0,IF(AND(X1739="",OR(Q1739&lt;&gt;"",J1739&lt;&gt;"")),IF(Q1739&lt;&gt;"",Q1739,IF(J1739&lt;&gt;"",J1739,0)),IF(AND(Q1739&lt;&gt;"",J1739&lt;&gt;"",Q1739=J1739),Q1739,X1739)),0)),"")</f>
        <v/>
      </c>
      <c r="AX1739" s="68" t="str">
        <f t="shared" si="551"/>
        <v/>
      </c>
      <c r="AY1739" s="68" t="str">
        <f t="shared" si="552"/>
        <v/>
      </c>
      <c r="AZ1739" s="68" t="str">
        <f t="shared" si="553"/>
        <v/>
      </c>
      <c r="BA1739" s="68" t="str">
        <f t="shared" si="554"/>
        <v/>
      </c>
      <c r="BB1739" s="68" t="str">
        <f t="shared" si="555"/>
        <v/>
      </c>
      <c r="BC1739" s="68" t="str">
        <f t="shared" si="556"/>
        <v/>
      </c>
      <c r="BD1739" s="68" t="str">
        <f t="shared" si="557"/>
        <v/>
      </c>
      <c r="BE1739" s="62" t="str">
        <f t="shared" si="558"/>
        <v/>
      </c>
      <c r="BF1739" s="62" t="str">
        <f t="shared" si="559"/>
        <v/>
      </c>
      <c r="BG1739" s="62"/>
      <c r="BH1739" s="62" t="str">
        <f t="shared" si="560"/>
        <v/>
      </c>
      <c r="BI1739" s="62" t="str">
        <f t="shared" si="561"/>
        <v/>
      </c>
      <c r="BJ1739" s="114"/>
      <c r="BK1739" s="62" t="str">
        <f t="shared" si="562"/>
        <v/>
      </c>
      <c r="BL1739" s="62" t="str">
        <f t="shared" si="563"/>
        <v/>
      </c>
      <c r="BM1739" s="62" t="str">
        <f t="shared" si="564"/>
        <v/>
      </c>
      <c r="BN1739" s="62" t="str">
        <f t="shared" si="565"/>
        <v/>
      </c>
      <c r="BO1739" s="62" t="str">
        <f t="shared" si="566"/>
        <v/>
      </c>
      <c r="BP1739" s="62" t="str">
        <f t="shared" si="567"/>
        <v/>
      </c>
      <c r="BQ1739" s="96"/>
      <c r="BR1739" s="96"/>
      <c r="BS1739" s="96"/>
      <c r="BT1739" s="96"/>
      <c r="BU1739" s="96"/>
      <c r="BV1739" s="96"/>
      <c r="BW1739" s="96"/>
      <c r="BX1739" s="96"/>
      <c r="BY1739" s="96"/>
      <c r="BZ1739" s="96"/>
      <c r="CA1739" s="96"/>
      <c r="CB1739" s="96"/>
      <c r="CC1739" s="96"/>
      <c r="CD1739" s="96"/>
      <c r="CE1739" s="96"/>
      <c r="CF1739" s="96"/>
      <c r="CG1739" s="96"/>
      <c r="CH1739" s="96"/>
      <c r="CI1739" s="96"/>
      <c r="CJ1739" s="96"/>
      <c r="CK1739" s="96"/>
      <c r="CL1739" s="96"/>
      <c r="CM1739" s="96"/>
      <c r="CN1739" s="96"/>
      <c r="CO1739" s="96"/>
      <c r="CP1739" s="96"/>
      <c r="CQ1739" s="96"/>
      <c r="CR1739" s="96"/>
      <c r="CS1739" s="96"/>
    </row>
    <row r="1740" spans="1:97" ht="18.75" customHeight="1" x14ac:dyDescent="0.2">
      <c r="A1740" s="3">
        <f t="shared" si="568"/>
        <v>1728</v>
      </c>
      <c r="B1740" s="263"/>
      <c r="C1740" s="263"/>
      <c r="D1740" s="263"/>
      <c r="E1740" s="259"/>
      <c r="F1740" s="259"/>
      <c r="G1740" s="43"/>
      <c r="H1740" s="264"/>
      <c r="I1740" s="261"/>
      <c r="J1740" s="106"/>
      <c r="K1740" s="247"/>
      <c r="L1740" s="247"/>
      <c r="M1740" s="247"/>
      <c r="N1740" s="248" t="str">
        <f>IF(AND(K1740&lt;&gt;"",L1740&lt;&gt;"",J1740&lt;&gt;""),ROUND(MIN(IF(OR(J1740="OZZ",J1740="ZZ"),5000,17300),TRUNC(0.75*(SUMIF($D$12:$D1740,$D1740,K$12:K1740)+SUMIF($D$12:$D1740,$D1740,L$12:L1740)),2)) - SUMIF($D$12:$D1739,$D1740,N$12:N1739),2),"")</f>
        <v/>
      </c>
      <c r="O1740" s="249" t="str">
        <f>IF(AND(K1740&lt;&gt;"",L1740&lt;&gt;"",M1740&lt;&gt;"",J1740&lt;&gt;"",AH1740&lt;&gt;""),IF(OR(J1740="OZZ",J1740="ZZ"),ROUND(0-SUMIF($D$12:$D1739,$D1740,O$12:O1739),2),IF(M1740=0,0,ROUND(MIN(MIN(17300,TRUNC(0.75*(SUMIF($D$12:$D$2012,$D1740,K$12:K$2012)+SUMIF($D$12:$D$2012,$D1740,L$12:L$2012)),2)+SUMIF($D$12:$D1740,$D1740,AH$12:AH1740))-SUMIF($D$12:$D1739,$D1740,O$12:O1739)-SUMIF($D$12:$D$2012,$D1740,N$12:N$2012),AH1740),2))),"")</f>
        <v/>
      </c>
      <c r="P1740" s="250" t="str">
        <f>IF(J1740&lt;&gt;"",1000 - SUMIF($D$12:$D1739,$D1740,P$12:P1739),"")</f>
        <v/>
      </c>
      <c r="Q1740" s="106"/>
      <c r="R1740" s="247"/>
      <c r="S1740" s="247"/>
      <c r="T1740" s="247"/>
      <c r="U1740" s="248" t="str">
        <f>IF(AND(R1740&lt;&gt;"",S1740&lt;&gt;"",Q1740&lt;&gt;""),ROUND(MIN(IF(OR(Q1740="OZZ",Q1740="ZZ"),5000,17300),TRUNC(0.75*(SUMIF($D$12:$D1740,$D1740,R$12:R1740)+SUMIF($D$12:$D1740,$D1740,S$12:S1740)),2)) - SUMIF($D$12:$D1739,$D1740,U$12:U1739),2),"")</f>
        <v/>
      </c>
      <c r="V1740" s="248" t="str">
        <f>IF(AND(R1740&lt;&gt;"",S1740&lt;&gt;"",T1740&lt;&gt;"",Q1740&lt;&gt;"",AL1740&lt;&gt;""),IF(OR(Q1740="OZZ",Q1740="ZZ"),ROUND(0-SUMIF($D$12:$D1739,$D1740,V$12:V1739),2),IF(T1740=0,0,ROUND(MIN(MIN(17300,TRUNC(0.75*(SUMIF($D$12:$D$2012,$D1740,R$12:R$2012)+SUMIF($D$12:$D$2012,$D1740,S$12:S$2012)),2)+SUMIF($D$12:$D1740,$D1740,AL$12:AL1740))-SUMIF($D$12:$D1739,$D1740,V$12:V1739)-SUMIF($D$12:$D$2012,$D1740,U$12:U$2012),AL1740),2))),"")</f>
        <v/>
      </c>
      <c r="W1740" s="250" t="str">
        <f>IF(Q1740&lt;&gt;"",1000 - SUMIF($D$12:$D1739,$D1740,W$12:W1739),"")</f>
        <v/>
      </c>
      <c r="X1740" s="106"/>
      <c r="Y1740" s="247"/>
      <c r="Z1740" s="247"/>
      <c r="AA1740" s="247"/>
      <c r="AB1740" s="248" t="str">
        <f>IF(AND(Y1740&lt;&gt;"",Z1740&lt;&gt;"",X1740&lt;&gt;""),ROUND(MIN(IF(OR(X1740="OZZ",X1740="ZZ"),5000,17300),TRUNC(0.75*(SUMIF($D$12:$D1740,$D1740,Y$12:Y1740)+SUMIF($D$12:$D1740,$D1740,Z$12:Z1740)),2)) - SUMIF($D$12:$D1739,$D1740,AB$12:AB1739),2),"")</f>
        <v/>
      </c>
      <c r="AC1740" s="251" t="str">
        <f>IF(AND(Y1740&lt;&gt;"",Z1740&lt;&gt;"",AA1740&lt;&gt;"",X1740&lt;&gt;"",AP1740&lt;&gt;""),IF(OR(X1740="OZZ",X1740="ZZ"),ROUND(0-SUMIF($D$12:$D1739,$D1740,AC$12:AC1739),2),IF(AA1740=0,0,ROUND(MIN(MIN(17300,TRUNC(0.75*(SUMIF($D$12:$D$2012,$D1740,Y$12:Y$2012)+SUMIF($D$12:$D$2012,$D1740,Z$12:Z$2012)),2)+SUMIF($D$12:$D1740,$D1740,AP$12:AP1740))-SUMIF($D$12:$D1739,$D1740,AC$12:AC1739)-SUMIF($D$12:$D$2012,$D1740,AB$12:AB$2012),AP1740),2))),"")</f>
        <v/>
      </c>
      <c r="AD1740" s="250" t="str">
        <f>IF(X1740&lt;&gt;"",1000 - SUMIF($D$12:$D1739,$D1740,AD$12:AD1739),"")</f>
        <v/>
      </c>
      <c r="AE1740" s="252"/>
      <c r="AF1740" s="253"/>
      <c r="AG1740" s="254"/>
      <c r="AH1740" s="255" t="str">
        <f t="shared" si="569"/>
        <v/>
      </c>
      <c r="AI1740" s="256"/>
      <c r="AJ1740" s="253"/>
      <c r="AK1740" s="254"/>
      <c r="AL1740" s="255" t="str">
        <f t="shared" si="570"/>
        <v/>
      </c>
      <c r="AM1740" s="256"/>
      <c r="AN1740" s="253"/>
      <c r="AO1740" s="254"/>
      <c r="AP1740" s="255" t="str">
        <f t="shared" si="550"/>
        <v/>
      </c>
      <c r="AQ1740" s="68"/>
      <c r="AR1740" s="68"/>
      <c r="AS1740" s="115"/>
      <c r="AT1740" s="68"/>
      <c r="AU1740" s="113" t="str">
        <f>IF(D1740&lt;&gt; "", IF(COUNTIF($D$12:$D1740,$D1740)&gt;1,0,IF(SUM(N1740,U1740,AB1740)&gt;0,IF(AND(X1740="",OR(Q1740&lt;&gt;"",J1740&lt;&gt;"")),IF(Q1740&lt;&gt;"",Q1740,IF(J1740&lt;&gt;"",J1740,0)),IF(AND(Q1740&lt;&gt;"",J1740&lt;&gt;"",Q1740=J1740),Q1740,X1740)),0)),"")</f>
        <v/>
      </c>
      <c r="AV1740" s="113" t="str">
        <f>IF(D1740&lt;&gt;"",IF(COUNTIF($D$12:$D1740,$D1740)&gt;1,0,IF(SUM(O1740,V1740,AC1740)&gt;0,IF(AND(X1740="",OR(Q1740&lt;&gt;"",J1740&lt;&gt;"")),IF(Q1740&lt;&gt;"",Q1740,IF(J1740&lt;&gt;"",J1740,0)),IF(AND(Q1740&lt;&gt;"",J1740&lt;&gt;"",Q1740=J1740),Q1740,X1740)),0)),"")</f>
        <v/>
      </c>
      <c r="AW1740" s="113" t="str">
        <f>IF(D1740&lt;&gt;"",IF(COUNTIF($D$12:$D1740,$D1740)&gt;1,0,IF(SUM(P1740,W1740,AD1740)&gt;0,IF(AND(X1740="",OR(Q1740&lt;&gt;"",J1740&lt;&gt;"")),IF(Q1740&lt;&gt;"",Q1740,IF(J1740&lt;&gt;"",J1740,0)),IF(AND(Q1740&lt;&gt;"",J1740&lt;&gt;"",Q1740=J1740),Q1740,X1740)),0)),"")</f>
        <v/>
      </c>
      <c r="AX1740" s="68" t="str">
        <f t="shared" si="551"/>
        <v/>
      </c>
      <c r="AY1740" s="68" t="str">
        <f t="shared" si="552"/>
        <v/>
      </c>
      <c r="AZ1740" s="68" t="str">
        <f t="shared" si="553"/>
        <v/>
      </c>
      <c r="BA1740" s="68" t="str">
        <f t="shared" si="554"/>
        <v/>
      </c>
      <c r="BB1740" s="68" t="str">
        <f t="shared" si="555"/>
        <v/>
      </c>
      <c r="BC1740" s="68" t="str">
        <f t="shared" si="556"/>
        <v/>
      </c>
      <c r="BD1740" s="68" t="str">
        <f t="shared" si="557"/>
        <v/>
      </c>
      <c r="BE1740" s="62" t="str">
        <f t="shared" si="558"/>
        <v/>
      </c>
      <c r="BF1740" s="62" t="str">
        <f t="shared" si="559"/>
        <v/>
      </c>
      <c r="BG1740" s="62"/>
      <c r="BH1740" s="62" t="str">
        <f t="shared" si="560"/>
        <v/>
      </c>
      <c r="BI1740" s="62" t="str">
        <f t="shared" si="561"/>
        <v/>
      </c>
      <c r="BJ1740" s="114"/>
      <c r="BK1740" s="62" t="str">
        <f t="shared" si="562"/>
        <v/>
      </c>
      <c r="BL1740" s="62" t="str">
        <f t="shared" si="563"/>
        <v/>
      </c>
      <c r="BM1740" s="62" t="str">
        <f t="shared" si="564"/>
        <v/>
      </c>
      <c r="BN1740" s="62" t="str">
        <f t="shared" si="565"/>
        <v/>
      </c>
      <c r="BO1740" s="62" t="str">
        <f t="shared" si="566"/>
        <v/>
      </c>
      <c r="BP1740" s="62" t="str">
        <f t="shared" si="567"/>
        <v/>
      </c>
      <c r="BQ1740" s="96"/>
      <c r="BR1740" s="96"/>
      <c r="BS1740" s="96"/>
      <c r="BT1740" s="96"/>
      <c r="BU1740" s="96"/>
      <c r="BV1740" s="96"/>
      <c r="BW1740" s="96"/>
      <c r="BX1740" s="96"/>
      <c r="BY1740" s="96"/>
      <c r="BZ1740" s="96"/>
      <c r="CA1740" s="96"/>
      <c r="CB1740" s="96"/>
      <c r="CC1740" s="96"/>
      <c r="CD1740" s="96"/>
      <c r="CE1740" s="96"/>
      <c r="CF1740" s="96"/>
      <c r="CG1740" s="96"/>
      <c r="CH1740" s="96"/>
      <c r="CI1740" s="96"/>
      <c r="CJ1740" s="96"/>
      <c r="CK1740" s="96"/>
      <c r="CL1740" s="96"/>
      <c r="CM1740" s="96"/>
      <c r="CN1740" s="96"/>
      <c r="CO1740" s="96"/>
      <c r="CP1740" s="96"/>
      <c r="CQ1740" s="96"/>
      <c r="CR1740" s="96"/>
      <c r="CS1740" s="96"/>
    </row>
    <row r="1741" spans="1:97" ht="18.75" customHeight="1" x14ac:dyDescent="0.2">
      <c r="A1741" s="3">
        <f t="shared" si="568"/>
        <v>1729</v>
      </c>
      <c r="B1741" s="263"/>
      <c r="C1741" s="263"/>
      <c r="D1741" s="263"/>
      <c r="E1741" s="259"/>
      <c r="F1741" s="259"/>
      <c r="G1741" s="43"/>
      <c r="H1741" s="264"/>
      <c r="I1741" s="261"/>
      <c r="J1741" s="106"/>
      <c r="K1741" s="247"/>
      <c r="L1741" s="247"/>
      <c r="M1741" s="247"/>
      <c r="N1741" s="248" t="str">
        <f>IF(AND(K1741&lt;&gt;"",L1741&lt;&gt;"",J1741&lt;&gt;""),ROUND(MIN(IF(OR(J1741="OZZ",J1741="ZZ"),5000,17300),TRUNC(0.75*(SUMIF($D$12:$D1741,$D1741,K$12:K1741)+SUMIF($D$12:$D1741,$D1741,L$12:L1741)),2)) - SUMIF($D$12:$D1740,$D1741,N$12:N1740),2),"")</f>
        <v/>
      </c>
      <c r="O1741" s="249" t="str">
        <f>IF(AND(K1741&lt;&gt;"",L1741&lt;&gt;"",M1741&lt;&gt;"",J1741&lt;&gt;"",AH1741&lt;&gt;""),IF(OR(J1741="OZZ",J1741="ZZ"),ROUND(0-SUMIF($D$12:$D1740,$D1741,O$12:O1740),2),IF(M1741=0,0,ROUND(MIN(MIN(17300,TRUNC(0.75*(SUMIF($D$12:$D$2012,$D1741,K$12:K$2012)+SUMIF($D$12:$D$2012,$D1741,L$12:L$2012)),2)+SUMIF($D$12:$D1741,$D1741,AH$12:AH1741))-SUMIF($D$12:$D1740,$D1741,O$12:O1740)-SUMIF($D$12:$D$2012,$D1741,N$12:N$2012),AH1741),2))),"")</f>
        <v/>
      </c>
      <c r="P1741" s="250" t="str">
        <f>IF(J1741&lt;&gt;"",1000 - SUMIF($D$12:$D1740,$D1741,P$12:P1740),"")</f>
        <v/>
      </c>
      <c r="Q1741" s="106"/>
      <c r="R1741" s="247"/>
      <c r="S1741" s="247"/>
      <c r="T1741" s="247"/>
      <c r="U1741" s="248" t="str">
        <f>IF(AND(R1741&lt;&gt;"",S1741&lt;&gt;"",Q1741&lt;&gt;""),ROUND(MIN(IF(OR(Q1741="OZZ",Q1741="ZZ"),5000,17300),TRUNC(0.75*(SUMIF($D$12:$D1741,$D1741,R$12:R1741)+SUMIF($D$12:$D1741,$D1741,S$12:S1741)),2)) - SUMIF($D$12:$D1740,$D1741,U$12:U1740),2),"")</f>
        <v/>
      </c>
      <c r="V1741" s="248" t="str">
        <f>IF(AND(R1741&lt;&gt;"",S1741&lt;&gt;"",T1741&lt;&gt;"",Q1741&lt;&gt;"",AL1741&lt;&gt;""),IF(OR(Q1741="OZZ",Q1741="ZZ"),ROUND(0-SUMIF($D$12:$D1740,$D1741,V$12:V1740),2),IF(T1741=0,0,ROUND(MIN(MIN(17300,TRUNC(0.75*(SUMIF($D$12:$D$2012,$D1741,R$12:R$2012)+SUMIF($D$12:$D$2012,$D1741,S$12:S$2012)),2)+SUMIF($D$12:$D1741,$D1741,AL$12:AL1741))-SUMIF($D$12:$D1740,$D1741,V$12:V1740)-SUMIF($D$12:$D$2012,$D1741,U$12:U$2012),AL1741),2))),"")</f>
        <v/>
      </c>
      <c r="W1741" s="250" t="str">
        <f>IF(Q1741&lt;&gt;"",1000 - SUMIF($D$12:$D1740,$D1741,W$12:W1740),"")</f>
        <v/>
      </c>
      <c r="X1741" s="106"/>
      <c r="Y1741" s="247"/>
      <c r="Z1741" s="247"/>
      <c r="AA1741" s="247"/>
      <c r="AB1741" s="248" t="str">
        <f>IF(AND(Y1741&lt;&gt;"",Z1741&lt;&gt;"",X1741&lt;&gt;""),ROUND(MIN(IF(OR(X1741="OZZ",X1741="ZZ"),5000,17300),TRUNC(0.75*(SUMIF($D$12:$D1741,$D1741,Y$12:Y1741)+SUMIF($D$12:$D1741,$D1741,Z$12:Z1741)),2)) - SUMIF($D$12:$D1740,$D1741,AB$12:AB1740),2),"")</f>
        <v/>
      </c>
      <c r="AC1741" s="251" t="str">
        <f>IF(AND(Y1741&lt;&gt;"",Z1741&lt;&gt;"",AA1741&lt;&gt;"",X1741&lt;&gt;"",AP1741&lt;&gt;""),IF(OR(X1741="OZZ",X1741="ZZ"),ROUND(0-SUMIF($D$12:$D1740,$D1741,AC$12:AC1740),2),IF(AA1741=0,0,ROUND(MIN(MIN(17300,TRUNC(0.75*(SUMIF($D$12:$D$2012,$D1741,Y$12:Y$2012)+SUMIF($D$12:$D$2012,$D1741,Z$12:Z$2012)),2)+SUMIF($D$12:$D1741,$D1741,AP$12:AP1741))-SUMIF($D$12:$D1740,$D1741,AC$12:AC1740)-SUMIF($D$12:$D$2012,$D1741,AB$12:AB$2012),AP1741),2))),"")</f>
        <v/>
      </c>
      <c r="AD1741" s="250" t="str">
        <f>IF(X1741&lt;&gt;"",1000 - SUMIF($D$12:$D1740,$D1741,AD$12:AD1740),"")</f>
        <v/>
      </c>
      <c r="AE1741" s="252"/>
      <c r="AF1741" s="253"/>
      <c r="AG1741" s="254"/>
      <c r="AH1741" s="255" t="str">
        <f t="shared" si="569"/>
        <v/>
      </c>
      <c r="AI1741" s="256"/>
      <c r="AJ1741" s="253"/>
      <c r="AK1741" s="254"/>
      <c r="AL1741" s="255" t="str">
        <f t="shared" si="570"/>
        <v/>
      </c>
      <c r="AM1741" s="256"/>
      <c r="AN1741" s="253"/>
      <c r="AO1741" s="254"/>
      <c r="AP1741" s="255" t="str">
        <f t="shared" ref="AP1741:AP1804" si="571">IF(Y1741&lt;&gt;"",ROUND(AM1741,2)+ROUND(AN1741,2)+ROUND(AO1741,2),"")</f>
        <v/>
      </c>
      <c r="AQ1741" s="68"/>
      <c r="AR1741" s="68"/>
      <c r="AS1741" s="115"/>
      <c r="AT1741" s="68"/>
      <c r="AU1741" s="113" t="str">
        <f>IF(D1741&lt;&gt; "", IF(COUNTIF($D$12:$D1741,$D1741)&gt;1,0,IF(SUM(N1741,U1741,AB1741)&gt;0,IF(AND(X1741="",OR(Q1741&lt;&gt;"",J1741&lt;&gt;"")),IF(Q1741&lt;&gt;"",Q1741,IF(J1741&lt;&gt;"",J1741,0)),IF(AND(Q1741&lt;&gt;"",J1741&lt;&gt;"",Q1741=J1741),Q1741,X1741)),0)),"")</f>
        <v/>
      </c>
      <c r="AV1741" s="113" t="str">
        <f>IF(D1741&lt;&gt;"",IF(COUNTIF($D$12:$D1741,$D1741)&gt;1,0,IF(SUM(O1741,V1741,AC1741)&gt;0,IF(AND(X1741="",OR(Q1741&lt;&gt;"",J1741&lt;&gt;"")),IF(Q1741&lt;&gt;"",Q1741,IF(J1741&lt;&gt;"",J1741,0)),IF(AND(Q1741&lt;&gt;"",J1741&lt;&gt;"",Q1741=J1741),Q1741,X1741)),0)),"")</f>
        <v/>
      </c>
      <c r="AW1741" s="113" t="str">
        <f>IF(D1741&lt;&gt;"",IF(COUNTIF($D$12:$D1741,$D1741)&gt;1,0,IF(SUM(P1741,W1741,AD1741)&gt;0,IF(AND(X1741="",OR(Q1741&lt;&gt;"",J1741&lt;&gt;"")),IF(Q1741&lt;&gt;"",Q1741,IF(J1741&lt;&gt;"",J1741,0)),IF(AND(Q1741&lt;&gt;"",J1741&lt;&gt;"",Q1741=J1741),Q1741,X1741)),0)),"")</f>
        <v/>
      </c>
      <c r="AX1741" s="68" t="str">
        <f t="shared" ref="AX1741:AX1804" si="572">IF(D1741&lt;&gt;"",IF(J1741="OZP12",N1741,0),"")</f>
        <v/>
      </c>
      <c r="AY1741" s="68" t="str">
        <f t="shared" ref="AY1741:AY1804" si="573">IF(D1741&lt;&gt;"",IF(Q1741="OZP12",U1741,0),"")</f>
        <v/>
      </c>
      <c r="AZ1741" s="68" t="str">
        <f t="shared" ref="AZ1741:AZ1804" si="574">IF(D1741&lt;&gt;"",IF(X1741="OZP12",AB1741,0),"")</f>
        <v/>
      </c>
      <c r="BA1741" s="68" t="str">
        <f t="shared" ref="BA1741:BA1804" si="575">IF(D1741&lt;&gt;"",IF(J1741="TZP",N1741,0),"")</f>
        <v/>
      </c>
      <c r="BB1741" s="68" t="str">
        <f t="shared" ref="BB1741:BB1804" si="576">IF(D1741&lt;&gt;"",IF(Q1741="TZP",U1741,0),"")</f>
        <v/>
      </c>
      <c r="BC1741" s="68" t="str">
        <f t="shared" ref="BC1741:BC1804" si="577">IF(D1741&lt;&gt;"",IF(X1741="TZP",AB1741,0),"")</f>
        <v/>
      </c>
      <c r="BD1741" s="68" t="str">
        <f t="shared" ref="BD1741:BD1804" si="578">IF(D1741&lt;&gt;"",IF(J1741="OZZ",N1741,0),"")</f>
        <v/>
      </c>
      <c r="BE1741" s="62" t="str">
        <f t="shared" ref="BE1741:BE1804" si="579">IF(D1741&lt;&gt;"",IF(Q1741="OZZ",U1741,0),"")</f>
        <v/>
      </c>
      <c r="BF1741" s="62" t="str">
        <f t="shared" ref="BF1741:BF1804" si="580">IF(D1741&lt;&gt;"",IF(X1741="OZZ",AB1741,0),"")</f>
        <v/>
      </c>
      <c r="BG1741" s="62"/>
      <c r="BH1741" s="62" t="str">
        <f t="shared" ref="BH1741:BH1804" si="581">IF(D1741&lt;&gt;"",IF(ISERROR(FIND("/",D1741)), 0, 1),"")</f>
        <v/>
      </c>
      <c r="BI1741" s="62" t="str">
        <f t="shared" ref="BI1741:BI1804" si="582">IF(D1741&lt;&gt;"",IF(BH1741*1=0,D1741,CONCATENATE(MID(D1741,1,FIND("/",D1741,1)-1),MID(D1741,FIND("/",D1741,1)+1,LEN(D1741)))),"")</f>
        <v/>
      </c>
      <c r="BJ1741" s="114"/>
      <c r="BK1741" s="62" t="str">
        <f t="shared" ref="BK1741:BK1804" si="583">IF(D1741&lt;&gt;"",IF(J1741="OZP12",O1741,0),"")</f>
        <v/>
      </c>
      <c r="BL1741" s="62" t="str">
        <f t="shared" ref="BL1741:BL1804" si="584">IF(D1741&lt;&gt;"",IF(Q1741="OZP12",V1741,0),"")</f>
        <v/>
      </c>
      <c r="BM1741" s="62" t="str">
        <f t="shared" ref="BM1741:BM1804" si="585">IF(D1741&lt;&gt;"",IF(X1741="OZP12",AC1741,0),"")</f>
        <v/>
      </c>
      <c r="BN1741" s="62" t="str">
        <f t="shared" ref="BN1741:BN1804" si="586">IF(D1741&lt;&gt;"",IF(J1741="TZP",O1741,0),"")</f>
        <v/>
      </c>
      <c r="BO1741" s="62" t="str">
        <f t="shared" ref="BO1741:BO1804" si="587">IF(D1741&lt;&gt;"",IF(Q1741="TZP",V1741,0),"")</f>
        <v/>
      </c>
      <c r="BP1741" s="62" t="str">
        <f t="shared" ref="BP1741:BP1804" si="588">IF(D1741&lt;&gt;"",IF(X1741="TZP",AC1741,0),"")</f>
        <v/>
      </c>
      <c r="BQ1741" s="96"/>
      <c r="BR1741" s="96"/>
      <c r="BS1741" s="96"/>
      <c r="BT1741" s="96"/>
      <c r="BU1741" s="96"/>
      <c r="BV1741" s="96"/>
      <c r="BW1741" s="96"/>
      <c r="BX1741" s="96"/>
      <c r="BY1741" s="96"/>
      <c r="BZ1741" s="96"/>
      <c r="CA1741" s="96"/>
      <c r="CB1741" s="96"/>
      <c r="CC1741" s="96"/>
      <c r="CD1741" s="96"/>
      <c r="CE1741" s="96"/>
      <c r="CF1741" s="96"/>
      <c r="CG1741" s="96"/>
      <c r="CH1741" s="96"/>
      <c r="CI1741" s="96"/>
      <c r="CJ1741" s="96"/>
      <c r="CK1741" s="96"/>
      <c r="CL1741" s="96"/>
      <c r="CM1741" s="96"/>
      <c r="CN1741" s="96"/>
      <c r="CO1741" s="96"/>
      <c r="CP1741" s="96"/>
      <c r="CQ1741" s="96"/>
      <c r="CR1741" s="96"/>
      <c r="CS1741" s="96"/>
    </row>
    <row r="1742" spans="1:97" ht="18.75" customHeight="1" x14ac:dyDescent="0.2">
      <c r="A1742" s="3">
        <f t="shared" ref="A1742:A1805" si="589">A1741+1</f>
        <v>1730</v>
      </c>
      <c r="B1742" s="263"/>
      <c r="C1742" s="263"/>
      <c r="D1742" s="263"/>
      <c r="E1742" s="259"/>
      <c r="F1742" s="259"/>
      <c r="G1742" s="43"/>
      <c r="H1742" s="264"/>
      <c r="I1742" s="261"/>
      <c r="J1742" s="106"/>
      <c r="K1742" s="247"/>
      <c r="L1742" s="247"/>
      <c r="M1742" s="247"/>
      <c r="N1742" s="248" t="str">
        <f>IF(AND(K1742&lt;&gt;"",L1742&lt;&gt;"",J1742&lt;&gt;""),ROUND(MIN(IF(OR(J1742="OZZ",J1742="ZZ"),5000,17300),TRUNC(0.75*(SUMIF($D$12:$D1742,$D1742,K$12:K1742)+SUMIF($D$12:$D1742,$D1742,L$12:L1742)),2)) - SUMIF($D$12:$D1741,$D1742,N$12:N1741),2),"")</f>
        <v/>
      </c>
      <c r="O1742" s="249" t="str">
        <f>IF(AND(K1742&lt;&gt;"",L1742&lt;&gt;"",M1742&lt;&gt;"",J1742&lt;&gt;"",AH1742&lt;&gt;""),IF(OR(J1742="OZZ",J1742="ZZ"),ROUND(0-SUMIF($D$12:$D1741,$D1742,O$12:O1741),2),IF(M1742=0,0,ROUND(MIN(MIN(17300,TRUNC(0.75*(SUMIF($D$12:$D$2012,$D1742,K$12:K$2012)+SUMIF($D$12:$D$2012,$D1742,L$12:L$2012)),2)+SUMIF($D$12:$D1742,$D1742,AH$12:AH1742))-SUMIF($D$12:$D1741,$D1742,O$12:O1741)-SUMIF($D$12:$D$2012,$D1742,N$12:N$2012),AH1742),2))),"")</f>
        <v/>
      </c>
      <c r="P1742" s="250" t="str">
        <f>IF(J1742&lt;&gt;"",1000 - SUMIF($D$12:$D1741,$D1742,P$12:P1741),"")</f>
        <v/>
      </c>
      <c r="Q1742" s="106"/>
      <c r="R1742" s="247"/>
      <c r="S1742" s="247"/>
      <c r="T1742" s="247"/>
      <c r="U1742" s="248" t="str">
        <f>IF(AND(R1742&lt;&gt;"",S1742&lt;&gt;"",Q1742&lt;&gt;""),ROUND(MIN(IF(OR(Q1742="OZZ",Q1742="ZZ"),5000,17300),TRUNC(0.75*(SUMIF($D$12:$D1742,$D1742,R$12:R1742)+SUMIF($D$12:$D1742,$D1742,S$12:S1742)),2)) - SUMIF($D$12:$D1741,$D1742,U$12:U1741),2),"")</f>
        <v/>
      </c>
      <c r="V1742" s="248" t="str">
        <f>IF(AND(R1742&lt;&gt;"",S1742&lt;&gt;"",T1742&lt;&gt;"",Q1742&lt;&gt;"",AL1742&lt;&gt;""),IF(OR(Q1742="OZZ",Q1742="ZZ"),ROUND(0-SUMIF($D$12:$D1741,$D1742,V$12:V1741),2),IF(T1742=0,0,ROUND(MIN(MIN(17300,TRUNC(0.75*(SUMIF($D$12:$D$2012,$D1742,R$12:R$2012)+SUMIF($D$12:$D$2012,$D1742,S$12:S$2012)),2)+SUMIF($D$12:$D1742,$D1742,AL$12:AL1742))-SUMIF($D$12:$D1741,$D1742,V$12:V1741)-SUMIF($D$12:$D$2012,$D1742,U$12:U$2012),AL1742),2))),"")</f>
        <v/>
      </c>
      <c r="W1742" s="250" t="str">
        <f>IF(Q1742&lt;&gt;"",1000 - SUMIF($D$12:$D1741,$D1742,W$12:W1741),"")</f>
        <v/>
      </c>
      <c r="X1742" s="106"/>
      <c r="Y1742" s="247"/>
      <c r="Z1742" s="247"/>
      <c r="AA1742" s="247"/>
      <c r="AB1742" s="248" t="str">
        <f>IF(AND(Y1742&lt;&gt;"",Z1742&lt;&gt;"",X1742&lt;&gt;""),ROUND(MIN(IF(OR(X1742="OZZ",X1742="ZZ"),5000,17300),TRUNC(0.75*(SUMIF($D$12:$D1742,$D1742,Y$12:Y1742)+SUMIF($D$12:$D1742,$D1742,Z$12:Z1742)),2)) - SUMIF($D$12:$D1741,$D1742,AB$12:AB1741),2),"")</f>
        <v/>
      </c>
      <c r="AC1742" s="251" t="str">
        <f>IF(AND(Y1742&lt;&gt;"",Z1742&lt;&gt;"",AA1742&lt;&gt;"",X1742&lt;&gt;"",AP1742&lt;&gt;""),IF(OR(X1742="OZZ",X1742="ZZ"),ROUND(0-SUMIF($D$12:$D1741,$D1742,AC$12:AC1741),2),IF(AA1742=0,0,ROUND(MIN(MIN(17300,TRUNC(0.75*(SUMIF($D$12:$D$2012,$D1742,Y$12:Y$2012)+SUMIF($D$12:$D$2012,$D1742,Z$12:Z$2012)),2)+SUMIF($D$12:$D1742,$D1742,AP$12:AP1742))-SUMIF($D$12:$D1741,$D1742,AC$12:AC1741)-SUMIF($D$12:$D$2012,$D1742,AB$12:AB$2012),AP1742),2))),"")</f>
        <v/>
      </c>
      <c r="AD1742" s="250" t="str">
        <f>IF(X1742&lt;&gt;"",1000 - SUMIF($D$12:$D1741,$D1742,AD$12:AD1741),"")</f>
        <v/>
      </c>
      <c r="AE1742" s="252"/>
      <c r="AF1742" s="253"/>
      <c r="AG1742" s="254"/>
      <c r="AH1742" s="255" t="str">
        <f t="shared" si="569"/>
        <v/>
      </c>
      <c r="AI1742" s="256"/>
      <c r="AJ1742" s="253"/>
      <c r="AK1742" s="254"/>
      <c r="AL1742" s="255" t="str">
        <f t="shared" si="570"/>
        <v/>
      </c>
      <c r="AM1742" s="256"/>
      <c r="AN1742" s="253"/>
      <c r="AO1742" s="254"/>
      <c r="AP1742" s="255" t="str">
        <f t="shared" si="571"/>
        <v/>
      </c>
      <c r="AQ1742" s="68"/>
      <c r="AR1742" s="68"/>
      <c r="AS1742" s="115"/>
      <c r="AT1742" s="68"/>
      <c r="AU1742" s="113" t="str">
        <f>IF(D1742&lt;&gt; "", IF(COUNTIF($D$12:$D1742,$D1742)&gt;1,0,IF(SUM(N1742,U1742,AB1742)&gt;0,IF(AND(X1742="",OR(Q1742&lt;&gt;"",J1742&lt;&gt;"")),IF(Q1742&lt;&gt;"",Q1742,IF(J1742&lt;&gt;"",J1742,0)),IF(AND(Q1742&lt;&gt;"",J1742&lt;&gt;"",Q1742=J1742),Q1742,X1742)),0)),"")</f>
        <v/>
      </c>
      <c r="AV1742" s="113" t="str">
        <f>IF(D1742&lt;&gt;"",IF(COUNTIF($D$12:$D1742,$D1742)&gt;1,0,IF(SUM(O1742,V1742,AC1742)&gt;0,IF(AND(X1742="",OR(Q1742&lt;&gt;"",J1742&lt;&gt;"")),IF(Q1742&lt;&gt;"",Q1742,IF(J1742&lt;&gt;"",J1742,0)),IF(AND(Q1742&lt;&gt;"",J1742&lt;&gt;"",Q1742=J1742),Q1742,X1742)),0)),"")</f>
        <v/>
      </c>
      <c r="AW1742" s="113" t="str">
        <f>IF(D1742&lt;&gt;"",IF(COUNTIF($D$12:$D1742,$D1742)&gt;1,0,IF(SUM(P1742,W1742,AD1742)&gt;0,IF(AND(X1742="",OR(Q1742&lt;&gt;"",J1742&lt;&gt;"")),IF(Q1742&lt;&gt;"",Q1742,IF(J1742&lt;&gt;"",J1742,0)),IF(AND(Q1742&lt;&gt;"",J1742&lt;&gt;"",Q1742=J1742),Q1742,X1742)),0)),"")</f>
        <v/>
      </c>
      <c r="AX1742" s="68" t="str">
        <f t="shared" si="572"/>
        <v/>
      </c>
      <c r="AY1742" s="68" t="str">
        <f t="shared" si="573"/>
        <v/>
      </c>
      <c r="AZ1742" s="68" t="str">
        <f t="shared" si="574"/>
        <v/>
      </c>
      <c r="BA1742" s="68" t="str">
        <f t="shared" si="575"/>
        <v/>
      </c>
      <c r="BB1742" s="68" t="str">
        <f t="shared" si="576"/>
        <v/>
      </c>
      <c r="BC1742" s="68" t="str">
        <f t="shared" si="577"/>
        <v/>
      </c>
      <c r="BD1742" s="68" t="str">
        <f t="shared" si="578"/>
        <v/>
      </c>
      <c r="BE1742" s="62" t="str">
        <f t="shared" si="579"/>
        <v/>
      </c>
      <c r="BF1742" s="62" t="str">
        <f t="shared" si="580"/>
        <v/>
      </c>
      <c r="BG1742" s="62"/>
      <c r="BH1742" s="62" t="str">
        <f t="shared" si="581"/>
        <v/>
      </c>
      <c r="BI1742" s="62" t="str">
        <f t="shared" si="582"/>
        <v/>
      </c>
      <c r="BJ1742" s="114"/>
      <c r="BK1742" s="62" t="str">
        <f t="shared" si="583"/>
        <v/>
      </c>
      <c r="BL1742" s="62" t="str">
        <f t="shared" si="584"/>
        <v/>
      </c>
      <c r="BM1742" s="62" t="str">
        <f t="shared" si="585"/>
        <v/>
      </c>
      <c r="BN1742" s="62" t="str">
        <f t="shared" si="586"/>
        <v/>
      </c>
      <c r="BO1742" s="62" t="str">
        <f t="shared" si="587"/>
        <v/>
      </c>
      <c r="BP1742" s="62" t="str">
        <f t="shared" si="588"/>
        <v/>
      </c>
      <c r="BQ1742" s="96"/>
      <c r="BR1742" s="96"/>
      <c r="BS1742" s="96"/>
      <c r="BT1742" s="96"/>
      <c r="BU1742" s="96"/>
      <c r="BV1742" s="96"/>
      <c r="BW1742" s="96"/>
      <c r="BX1742" s="96"/>
      <c r="BY1742" s="96"/>
      <c r="BZ1742" s="96"/>
      <c r="CA1742" s="96"/>
      <c r="CB1742" s="96"/>
      <c r="CC1742" s="96"/>
      <c r="CD1742" s="96"/>
      <c r="CE1742" s="96"/>
      <c r="CF1742" s="96"/>
      <c r="CG1742" s="96"/>
      <c r="CH1742" s="96"/>
      <c r="CI1742" s="96"/>
      <c r="CJ1742" s="96"/>
      <c r="CK1742" s="96"/>
      <c r="CL1742" s="96"/>
      <c r="CM1742" s="96"/>
      <c r="CN1742" s="96"/>
      <c r="CO1742" s="96"/>
      <c r="CP1742" s="96"/>
      <c r="CQ1742" s="96"/>
      <c r="CR1742" s="96"/>
      <c r="CS1742" s="96"/>
    </row>
    <row r="1743" spans="1:97" ht="18.75" customHeight="1" x14ac:dyDescent="0.2">
      <c r="A1743" s="3">
        <f t="shared" si="589"/>
        <v>1731</v>
      </c>
      <c r="B1743" s="263"/>
      <c r="C1743" s="263"/>
      <c r="D1743" s="263"/>
      <c r="E1743" s="259"/>
      <c r="F1743" s="259"/>
      <c r="G1743" s="43"/>
      <c r="H1743" s="264"/>
      <c r="I1743" s="261"/>
      <c r="J1743" s="106"/>
      <c r="K1743" s="247"/>
      <c r="L1743" s="247"/>
      <c r="M1743" s="247"/>
      <c r="N1743" s="248" t="str">
        <f>IF(AND(K1743&lt;&gt;"",L1743&lt;&gt;"",J1743&lt;&gt;""),ROUND(MIN(IF(OR(J1743="OZZ",J1743="ZZ"),5000,17300),TRUNC(0.75*(SUMIF($D$12:$D1743,$D1743,K$12:K1743)+SUMIF($D$12:$D1743,$D1743,L$12:L1743)),2)) - SUMIF($D$12:$D1742,$D1743,N$12:N1742),2),"")</f>
        <v/>
      </c>
      <c r="O1743" s="249" t="str">
        <f>IF(AND(K1743&lt;&gt;"",L1743&lt;&gt;"",M1743&lt;&gt;"",J1743&lt;&gt;"",AH1743&lt;&gt;""),IF(OR(J1743="OZZ",J1743="ZZ"),ROUND(0-SUMIF($D$12:$D1742,$D1743,O$12:O1742),2),IF(M1743=0,0,ROUND(MIN(MIN(17300,TRUNC(0.75*(SUMIF($D$12:$D$2012,$D1743,K$12:K$2012)+SUMIF($D$12:$D$2012,$D1743,L$12:L$2012)),2)+SUMIF($D$12:$D1743,$D1743,AH$12:AH1743))-SUMIF($D$12:$D1742,$D1743,O$12:O1742)-SUMIF($D$12:$D$2012,$D1743,N$12:N$2012),AH1743),2))),"")</f>
        <v/>
      </c>
      <c r="P1743" s="250" t="str">
        <f>IF(J1743&lt;&gt;"",1000 - SUMIF($D$12:$D1742,$D1743,P$12:P1742),"")</f>
        <v/>
      </c>
      <c r="Q1743" s="106"/>
      <c r="R1743" s="247"/>
      <c r="S1743" s="247"/>
      <c r="T1743" s="247"/>
      <c r="U1743" s="248" t="str">
        <f>IF(AND(R1743&lt;&gt;"",S1743&lt;&gt;"",Q1743&lt;&gt;""),ROUND(MIN(IF(OR(Q1743="OZZ",Q1743="ZZ"),5000,17300),TRUNC(0.75*(SUMIF($D$12:$D1743,$D1743,R$12:R1743)+SUMIF($D$12:$D1743,$D1743,S$12:S1743)),2)) - SUMIF($D$12:$D1742,$D1743,U$12:U1742),2),"")</f>
        <v/>
      </c>
      <c r="V1743" s="248" t="str">
        <f>IF(AND(R1743&lt;&gt;"",S1743&lt;&gt;"",T1743&lt;&gt;"",Q1743&lt;&gt;"",AL1743&lt;&gt;""),IF(OR(Q1743="OZZ",Q1743="ZZ"),ROUND(0-SUMIF($D$12:$D1742,$D1743,V$12:V1742),2),IF(T1743=0,0,ROUND(MIN(MIN(17300,TRUNC(0.75*(SUMIF($D$12:$D$2012,$D1743,R$12:R$2012)+SUMIF($D$12:$D$2012,$D1743,S$12:S$2012)),2)+SUMIF($D$12:$D1743,$D1743,AL$12:AL1743))-SUMIF($D$12:$D1742,$D1743,V$12:V1742)-SUMIF($D$12:$D$2012,$D1743,U$12:U$2012),AL1743),2))),"")</f>
        <v/>
      </c>
      <c r="W1743" s="250" t="str">
        <f>IF(Q1743&lt;&gt;"",1000 - SUMIF($D$12:$D1742,$D1743,W$12:W1742),"")</f>
        <v/>
      </c>
      <c r="X1743" s="106"/>
      <c r="Y1743" s="247"/>
      <c r="Z1743" s="247"/>
      <c r="AA1743" s="247"/>
      <c r="AB1743" s="248" t="str">
        <f>IF(AND(Y1743&lt;&gt;"",Z1743&lt;&gt;"",X1743&lt;&gt;""),ROUND(MIN(IF(OR(X1743="OZZ",X1743="ZZ"),5000,17300),TRUNC(0.75*(SUMIF($D$12:$D1743,$D1743,Y$12:Y1743)+SUMIF($D$12:$D1743,$D1743,Z$12:Z1743)),2)) - SUMIF($D$12:$D1742,$D1743,AB$12:AB1742),2),"")</f>
        <v/>
      </c>
      <c r="AC1743" s="251" t="str">
        <f>IF(AND(Y1743&lt;&gt;"",Z1743&lt;&gt;"",AA1743&lt;&gt;"",X1743&lt;&gt;"",AP1743&lt;&gt;""),IF(OR(X1743="OZZ",X1743="ZZ"),ROUND(0-SUMIF($D$12:$D1742,$D1743,AC$12:AC1742),2),IF(AA1743=0,0,ROUND(MIN(MIN(17300,TRUNC(0.75*(SUMIF($D$12:$D$2012,$D1743,Y$12:Y$2012)+SUMIF($D$12:$D$2012,$D1743,Z$12:Z$2012)),2)+SUMIF($D$12:$D1743,$D1743,AP$12:AP1743))-SUMIF($D$12:$D1742,$D1743,AC$12:AC1742)-SUMIF($D$12:$D$2012,$D1743,AB$12:AB$2012),AP1743),2))),"")</f>
        <v/>
      </c>
      <c r="AD1743" s="250" t="str">
        <f>IF(X1743&lt;&gt;"",1000 - SUMIF($D$12:$D1742,$D1743,AD$12:AD1742),"")</f>
        <v/>
      </c>
      <c r="AE1743" s="252"/>
      <c r="AF1743" s="253"/>
      <c r="AG1743" s="254"/>
      <c r="AH1743" s="255" t="str">
        <f t="shared" si="569"/>
        <v/>
      </c>
      <c r="AI1743" s="256"/>
      <c r="AJ1743" s="253"/>
      <c r="AK1743" s="254"/>
      <c r="AL1743" s="255" t="str">
        <f t="shared" si="570"/>
        <v/>
      </c>
      <c r="AM1743" s="256"/>
      <c r="AN1743" s="253"/>
      <c r="AO1743" s="254"/>
      <c r="AP1743" s="255" t="str">
        <f t="shared" si="571"/>
        <v/>
      </c>
      <c r="AQ1743" s="68"/>
      <c r="AR1743" s="68"/>
      <c r="AS1743" s="115"/>
      <c r="AT1743" s="68"/>
      <c r="AU1743" s="113" t="str">
        <f>IF(D1743&lt;&gt; "", IF(COUNTIF($D$12:$D1743,$D1743)&gt;1,0,IF(SUM(N1743,U1743,AB1743)&gt;0,IF(AND(X1743="",OR(Q1743&lt;&gt;"",J1743&lt;&gt;"")),IF(Q1743&lt;&gt;"",Q1743,IF(J1743&lt;&gt;"",J1743,0)),IF(AND(Q1743&lt;&gt;"",J1743&lt;&gt;"",Q1743=J1743),Q1743,X1743)),0)),"")</f>
        <v/>
      </c>
      <c r="AV1743" s="113" t="str">
        <f>IF(D1743&lt;&gt;"",IF(COUNTIF($D$12:$D1743,$D1743)&gt;1,0,IF(SUM(O1743,V1743,AC1743)&gt;0,IF(AND(X1743="",OR(Q1743&lt;&gt;"",J1743&lt;&gt;"")),IF(Q1743&lt;&gt;"",Q1743,IF(J1743&lt;&gt;"",J1743,0)),IF(AND(Q1743&lt;&gt;"",J1743&lt;&gt;"",Q1743=J1743),Q1743,X1743)),0)),"")</f>
        <v/>
      </c>
      <c r="AW1743" s="113" t="str">
        <f>IF(D1743&lt;&gt;"",IF(COUNTIF($D$12:$D1743,$D1743)&gt;1,0,IF(SUM(P1743,W1743,AD1743)&gt;0,IF(AND(X1743="",OR(Q1743&lt;&gt;"",J1743&lt;&gt;"")),IF(Q1743&lt;&gt;"",Q1743,IF(J1743&lt;&gt;"",J1743,0)),IF(AND(Q1743&lt;&gt;"",J1743&lt;&gt;"",Q1743=J1743),Q1743,X1743)),0)),"")</f>
        <v/>
      </c>
      <c r="AX1743" s="68" t="str">
        <f t="shared" si="572"/>
        <v/>
      </c>
      <c r="AY1743" s="68" t="str">
        <f t="shared" si="573"/>
        <v/>
      </c>
      <c r="AZ1743" s="68" t="str">
        <f t="shared" si="574"/>
        <v/>
      </c>
      <c r="BA1743" s="68" t="str">
        <f t="shared" si="575"/>
        <v/>
      </c>
      <c r="BB1743" s="68" t="str">
        <f t="shared" si="576"/>
        <v/>
      </c>
      <c r="BC1743" s="68" t="str">
        <f t="shared" si="577"/>
        <v/>
      </c>
      <c r="BD1743" s="68" t="str">
        <f t="shared" si="578"/>
        <v/>
      </c>
      <c r="BE1743" s="62" t="str">
        <f t="shared" si="579"/>
        <v/>
      </c>
      <c r="BF1743" s="62" t="str">
        <f t="shared" si="580"/>
        <v/>
      </c>
      <c r="BG1743" s="62"/>
      <c r="BH1743" s="62" t="str">
        <f t="shared" si="581"/>
        <v/>
      </c>
      <c r="BI1743" s="62" t="str">
        <f t="shared" si="582"/>
        <v/>
      </c>
      <c r="BJ1743" s="114"/>
      <c r="BK1743" s="62" t="str">
        <f t="shared" si="583"/>
        <v/>
      </c>
      <c r="BL1743" s="62" t="str">
        <f t="shared" si="584"/>
        <v/>
      </c>
      <c r="BM1743" s="62" t="str">
        <f t="shared" si="585"/>
        <v/>
      </c>
      <c r="BN1743" s="62" t="str">
        <f t="shared" si="586"/>
        <v/>
      </c>
      <c r="BO1743" s="62" t="str">
        <f t="shared" si="587"/>
        <v/>
      </c>
      <c r="BP1743" s="62" t="str">
        <f t="shared" si="588"/>
        <v/>
      </c>
      <c r="BQ1743" s="96"/>
      <c r="BR1743" s="96"/>
      <c r="BS1743" s="96"/>
      <c r="BT1743" s="96"/>
      <c r="BU1743" s="96"/>
      <c r="BV1743" s="96"/>
      <c r="BW1743" s="96"/>
      <c r="BX1743" s="96"/>
      <c r="BY1743" s="96"/>
      <c r="BZ1743" s="96"/>
      <c r="CA1743" s="96"/>
      <c r="CB1743" s="96"/>
      <c r="CC1743" s="96"/>
      <c r="CD1743" s="96"/>
      <c r="CE1743" s="96"/>
      <c r="CF1743" s="96"/>
      <c r="CG1743" s="96"/>
      <c r="CH1743" s="96"/>
      <c r="CI1743" s="96"/>
      <c r="CJ1743" s="96"/>
      <c r="CK1743" s="96"/>
      <c r="CL1743" s="96"/>
      <c r="CM1743" s="96"/>
      <c r="CN1743" s="96"/>
      <c r="CO1743" s="96"/>
      <c r="CP1743" s="96"/>
      <c r="CQ1743" s="96"/>
      <c r="CR1743" s="96"/>
      <c r="CS1743" s="96"/>
    </row>
    <row r="1744" spans="1:97" ht="18.75" customHeight="1" x14ac:dyDescent="0.2">
      <c r="A1744" s="3">
        <f t="shared" si="589"/>
        <v>1732</v>
      </c>
      <c r="B1744" s="263"/>
      <c r="C1744" s="263"/>
      <c r="D1744" s="263"/>
      <c r="E1744" s="259"/>
      <c r="F1744" s="259"/>
      <c r="G1744" s="43"/>
      <c r="H1744" s="264"/>
      <c r="I1744" s="261"/>
      <c r="J1744" s="106"/>
      <c r="K1744" s="247"/>
      <c r="L1744" s="247"/>
      <c r="M1744" s="247"/>
      <c r="N1744" s="248" t="str">
        <f>IF(AND(K1744&lt;&gt;"",L1744&lt;&gt;"",J1744&lt;&gt;""),ROUND(MIN(IF(OR(J1744="OZZ",J1744="ZZ"),5000,17300),TRUNC(0.75*(SUMIF($D$12:$D1744,$D1744,K$12:K1744)+SUMIF($D$12:$D1744,$D1744,L$12:L1744)),2)) - SUMIF($D$12:$D1743,$D1744,N$12:N1743),2),"")</f>
        <v/>
      </c>
      <c r="O1744" s="249" t="str">
        <f>IF(AND(K1744&lt;&gt;"",L1744&lt;&gt;"",M1744&lt;&gt;"",J1744&lt;&gt;"",AH1744&lt;&gt;""),IF(OR(J1744="OZZ",J1744="ZZ"),ROUND(0-SUMIF($D$12:$D1743,$D1744,O$12:O1743),2),IF(M1744=0,0,ROUND(MIN(MIN(17300,TRUNC(0.75*(SUMIF($D$12:$D$2012,$D1744,K$12:K$2012)+SUMIF($D$12:$D$2012,$D1744,L$12:L$2012)),2)+SUMIF($D$12:$D1744,$D1744,AH$12:AH1744))-SUMIF($D$12:$D1743,$D1744,O$12:O1743)-SUMIF($D$12:$D$2012,$D1744,N$12:N$2012),AH1744),2))),"")</f>
        <v/>
      </c>
      <c r="P1744" s="250" t="str">
        <f>IF(J1744&lt;&gt;"",1000 - SUMIF($D$12:$D1743,$D1744,P$12:P1743),"")</f>
        <v/>
      </c>
      <c r="Q1744" s="106"/>
      <c r="R1744" s="247"/>
      <c r="S1744" s="247"/>
      <c r="T1744" s="247"/>
      <c r="U1744" s="248" t="str">
        <f>IF(AND(R1744&lt;&gt;"",S1744&lt;&gt;"",Q1744&lt;&gt;""),ROUND(MIN(IF(OR(Q1744="OZZ",Q1744="ZZ"),5000,17300),TRUNC(0.75*(SUMIF($D$12:$D1744,$D1744,R$12:R1744)+SUMIF($D$12:$D1744,$D1744,S$12:S1744)),2)) - SUMIF($D$12:$D1743,$D1744,U$12:U1743),2),"")</f>
        <v/>
      </c>
      <c r="V1744" s="248" t="str">
        <f>IF(AND(R1744&lt;&gt;"",S1744&lt;&gt;"",T1744&lt;&gt;"",Q1744&lt;&gt;"",AL1744&lt;&gt;""),IF(OR(Q1744="OZZ",Q1744="ZZ"),ROUND(0-SUMIF($D$12:$D1743,$D1744,V$12:V1743),2),IF(T1744=0,0,ROUND(MIN(MIN(17300,TRUNC(0.75*(SUMIF($D$12:$D$2012,$D1744,R$12:R$2012)+SUMIF($D$12:$D$2012,$D1744,S$12:S$2012)),2)+SUMIF($D$12:$D1744,$D1744,AL$12:AL1744))-SUMIF($D$12:$D1743,$D1744,V$12:V1743)-SUMIF($D$12:$D$2012,$D1744,U$12:U$2012),AL1744),2))),"")</f>
        <v/>
      </c>
      <c r="W1744" s="250" t="str">
        <f>IF(Q1744&lt;&gt;"",1000 - SUMIF($D$12:$D1743,$D1744,W$12:W1743),"")</f>
        <v/>
      </c>
      <c r="X1744" s="106"/>
      <c r="Y1744" s="247"/>
      <c r="Z1744" s="247"/>
      <c r="AA1744" s="247"/>
      <c r="AB1744" s="248" t="str">
        <f>IF(AND(Y1744&lt;&gt;"",Z1744&lt;&gt;"",X1744&lt;&gt;""),ROUND(MIN(IF(OR(X1744="OZZ",X1744="ZZ"),5000,17300),TRUNC(0.75*(SUMIF($D$12:$D1744,$D1744,Y$12:Y1744)+SUMIF($D$12:$D1744,$D1744,Z$12:Z1744)),2)) - SUMIF($D$12:$D1743,$D1744,AB$12:AB1743),2),"")</f>
        <v/>
      </c>
      <c r="AC1744" s="251" t="str">
        <f>IF(AND(Y1744&lt;&gt;"",Z1744&lt;&gt;"",AA1744&lt;&gt;"",X1744&lt;&gt;"",AP1744&lt;&gt;""),IF(OR(X1744="OZZ",X1744="ZZ"),ROUND(0-SUMIF($D$12:$D1743,$D1744,AC$12:AC1743),2),IF(AA1744=0,0,ROUND(MIN(MIN(17300,TRUNC(0.75*(SUMIF($D$12:$D$2012,$D1744,Y$12:Y$2012)+SUMIF($D$12:$D$2012,$D1744,Z$12:Z$2012)),2)+SUMIF($D$12:$D1744,$D1744,AP$12:AP1744))-SUMIF($D$12:$D1743,$D1744,AC$12:AC1743)-SUMIF($D$12:$D$2012,$D1744,AB$12:AB$2012),AP1744),2))),"")</f>
        <v/>
      </c>
      <c r="AD1744" s="250" t="str">
        <f>IF(X1744&lt;&gt;"",1000 - SUMIF($D$12:$D1743,$D1744,AD$12:AD1743),"")</f>
        <v/>
      </c>
      <c r="AE1744" s="252"/>
      <c r="AF1744" s="253"/>
      <c r="AG1744" s="254"/>
      <c r="AH1744" s="255" t="str">
        <f t="shared" si="569"/>
        <v/>
      </c>
      <c r="AI1744" s="256"/>
      <c r="AJ1744" s="253"/>
      <c r="AK1744" s="254"/>
      <c r="AL1744" s="255" t="str">
        <f t="shared" si="570"/>
        <v/>
      </c>
      <c r="AM1744" s="256"/>
      <c r="AN1744" s="253"/>
      <c r="AO1744" s="254"/>
      <c r="AP1744" s="255" t="str">
        <f t="shared" si="571"/>
        <v/>
      </c>
      <c r="AQ1744" s="68"/>
      <c r="AR1744" s="68"/>
      <c r="AS1744" s="115"/>
      <c r="AT1744" s="68"/>
      <c r="AU1744" s="113" t="str">
        <f>IF(D1744&lt;&gt; "", IF(COUNTIF($D$12:$D1744,$D1744)&gt;1,0,IF(SUM(N1744,U1744,AB1744)&gt;0,IF(AND(X1744="",OR(Q1744&lt;&gt;"",J1744&lt;&gt;"")),IF(Q1744&lt;&gt;"",Q1744,IF(J1744&lt;&gt;"",J1744,0)),IF(AND(Q1744&lt;&gt;"",J1744&lt;&gt;"",Q1744=J1744),Q1744,X1744)),0)),"")</f>
        <v/>
      </c>
      <c r="AV1744" s="113" t="str">
        <f>IF(D1744&lt;&gt;"",IF(COUNTIF($D$12:$D1744,$D1744)&gt;1,0,IF(SUM(O1744,V1744,AC1744)&gt;0,IF(AND(X1744="",OR(Q1744&lt;&gt;"",J1744&lt;&gt;"")),IF(Q1744&lt;&gt;"",Q1744,IF(J1744&lt;&gt;"",J1744,0)),IF(AND(Q1744&lt;&gt;"",J1744&lt;&gt;"",Q1744=J1744),Q1744,X1744)),0)),"")</f>
        <v/>
      </c>
      <c r="AW1744" s="113" t="str">
        <f>IF(D1744&lt;&gt;"",IF(COUNTIF($D$12:$D1744,$D1744)&gt;1,0,IF(SUM(P1744,W1744,AD1744)&gt;0,IF(AND(X1744="",OR(Q1744&lt;&gt;"",J1744&lt;&gt;"")),IF(Q1744&lt;&gt;"",Q1744,IF(J1744&lt;&gt;"",J1744,0)),IF(AND(Q1744&lt;&gt;"",J1744&lt;&gt;"",Q1744=J1744),Q1744,X1744)),0)),"")</f>
        <v/>
      </c>
      <c r="AX1744" s="68" t="str">
        <f t="shared" si="572"/>
        <v/>
      </c>
      <c r="AY1744" s="68" t="str">
        <f t="shared" si="573"/>
        <v/>
      </c>
      <c r="AZ1744" s="68" t="str">
        <f t="shared" si="574"/>
        <v/>
      </c>
      <c r="BA1744" s="68" t="str">
        <f t="shared" si="575"/>
        <v/>
      </c>
      <c r="BB1744" s="68" t="str">
        <f t="shared" si="576"/>
        <v/>
      </c>
      <c r="BC1744" s="68" t="str">
        <f t="shared" si="577"/>
        <v/>
      </c>
      <c r="BD1744" s="68" t="str">
        <f t="shared" si="578"/>
        <v/>
      </c>
      <c r="BE1744" s="62" t="str">
        <f t="shared" si="579"/>
        <v/>
      </c>
      <c r="BF1744" s="62" t="str">
        <f t="shared" si="580"/>
        <v/>
      </c>
      <c r="BG1744" s="62"/>
      <c r="BH1744" s="62" t="str">
        <f t="shared" si="581"/>
        <v/>
      </c>
      <c r="BI1744" s="62" t="str">
        <f t="shared" si="582"/>
        <v/>
      </c>
      <c r="BJ1744" s="114"/>
      <c r="BK1744" s="62" t="str">
        <f t="shared" si="583"/>
        <v/>
      </c>
      <c r="BL1744" s="62" t="str">
        <f t="shared" si="584"/>
        <v/>
      </c>
      <c r="BM1744" s="62" t="str">
        <f t="shared" si="585"/>
        <v/>
      </c>
      <c r="BN1744" s="62" t="str">
        <f t="shared" si="586"/>
        <v/>
      </c>
      <c r="BO1744" s="62" t="str">
        <f t="shared" si="587"/>
        <v/>
      </c>
      <c r="BP1744" s="62" t="str">
        <f t="shared" si="588"/>
        <v/>
      </c>
      <c r="BQ1744" s="96"/>
      <c r="BR1744" s="96"/>
      <c r="BS1744" s="96"/>
      <c r="BT1744" s="96"/>
      <c r="BU1744" s="96"/>
      <c r="BV1744" s="96"/>
      <c r="BW1744" s="96"/>
      <c r="BX1744" s="96"/>
      <c r="BY1744" s="96"/>
      <c r="BZ1744" s="96"/>
      <c r="CA1744" s="96"/>
      <c r="CB1744" s="96"/>
      <c r="CC1744" s="96"/>
      <c r="CD1744" s="96"/>
      <c r="CE1744" s="96"/>
      <c r="CF1744" s="96"/>
      <c r="CG1744" s="96"/>
      <c r="CH1744" s="96"/>
      <c r="CI1744" s="96"/>
      <c r="CJ1744" s="96"/>
      <c r="CK1744" s="96"/>
      <c r="CL1744" s="96"/>
      <c r="CM1744" s="96"/>
      <c r="CN1744" s="96"/>
      <c r="CO1744" s="96"/>
      <c r="CP1744" s="96"/>
      <c r="CQ1744" s="96"/>
      <c r="CR1744" s="96"/>
      <c r="CS1744" s="96"/>
    </row>
    <row r="1745" spans="1:97" ht="18.75" customHeight="1" x14ac:dyDescent="0.2">
      <c r="A1745" s="3">
        <f t="shared" si="589"/>
        <v>1733</v>
      </c>
      <c r="B1745" s="263"/>
      <c r="C1745" s="263"/>
      <c r="D1745" s="263"/>
      <c r="E1745" s="259"/>
      <c r="F1745" s="259"/>
      <c r="G1745" s="43"/>
      <c r="H1745" s="264"/>
      <c r="I1745" s="261"/>
      <c r="J1745" s="106"/>
      <c r="K1745" s="247"/>
      <c r="L1745" s="247"/>
      <c r="M1745" s="247"/>
      <c r="N1745" s="248" t="str">
        <f>IF(AND(K1745&lt;&gt;"",L1745&lt;&gt;"",J1745&lt;&gt;""),ROUND(MIN(IF(OR(J1745="OZZ",J1745="ZZ"),5000,17300),TRUNC(0.75*(SUMIF($D$12:$D1745,$D1745,K$12:K1745)+SUMIF($D$12:$D1745,$D1745,L$12:L1745)),2)) - SUMIF($D$12:$D1744,$D1745,N$12:N1744),2),"")</f>
        <v/>
      </c>
      <c r="O1745" s="249" t="str">
        <f>IF(AND(K1745&lt;&gt;"",L1745&lt;&gt;"",M1745&lt;&gt;"",J1745&lt;&gt;"",AH1745&lt;&gt;""),IF(OR(J1745="OZZ",J1745="ZZ"),ROUND(0-SUMIF($D$12:$D1744,$D1745,O$12:O1744),2),IF(M1745=0,0,ROUND(MIN(MIN(17300,TRUNC(0.75*(SUMIF($D$12:$D$2012,$D1745,K$12:K$2012)+SUMIF($D$12:$D$2012,$D1745,L$12:L$2012)),2)+SUMIF($D$12:$D1745,$D1745,AH$12:AH1745))-SUMIF($D$12:$D1744,$D1745,O$12:O1744)-SUMIF($D$12:$D$2012,$D1745,N$12:N$2012),AH1745),2))),"")</f>
        <v/>
      </c>
      <c r="P1745" s="250" t="str">
        <f>IF(J1745&lt;&gt;"",1000 - SUMIF($D$12:$D1744,$D1745,P$12:P1744),"")</f>
        <v/>
      </c>
      <c r="Q1745" s="106"/>
      <c r="R1745" s="247"/>
      <c r="S1745" s="247"/>
      <c r="T1745" s="247"/>
      <c r="U1745" s="248" t="str">
        <f>IF(AND(R1745&lt;&gt;"",S1745&lt;&gt;"",Q1745&lt;&gt;""),ROUND(MIN(IF(OR(Q1745="OZZ",Q1745="ZZ"),5000,17300),TRUNC(0.75*(SUMIF($D$12:$D1745,$D1745,R$12:R1745)+SUMIF($D$12:$D1745,$D1745,S$12:S1745)),2)) - SUMIF($D$12:$D1744,$D1745,U$12:U1744),2),"")</f>
        <v/>
      </c>
      <c r="V1745" s="248" t="str">
        <f>IF(AND(R1745&lt;&gt;"",S1745&lt;&gt;"",T1745&lt;&gt;"",Q1745&lt;&gt;"",AL1745&lt;&gt;""),IF(OR(Q1745="OZZ",Q1745="ZZ"),ROUND(0-SUMIF($D$12:$D1744,$D1745,V$12:V1744),2),IF(T1745=0,0,ROUND(MIN(MIN(17300,TRUNC(0.75*(SUMIF($D$12:$D$2012,$D1745,R$12:R$2012)+SUMIF($D$12:$D$2012,$D1745,S$12:S$2012)),2)+SUMIF($D$12:$D1745,$D1745,AL$12:AL1745))-SUMIF($D$12:$D1744,$D1745,V$12:V1744)-SUMIF($D$12:$D$2012,$D1745,U$12:U$2012),AL1745),2))),"")</f>
        <v/>
      </c>
      <c r="W1745" s="250" t="str">
        <f>IF(Q1745&lt;&gt;"",1000 - SUMIF($D$12:$D1744,$D1745,W$12:W1744),"")</f>
        <v/>
      </c>
      <c r="X1745" s="106"/>
      <c r="Y1745" s="247"/>
      <c r="Z1745" s="247"/>
      <c r="AA1745" s="247"/>
      <c r="AB1745" s="248" t="str">
        <f>IF(AND(Y1745&lt;&gt;"",Z1745&lt;&gt;"",X1745&lt;&gt;""),ROUND(MIN(IF(OR(X1745="OZZ",X1745="ZZ"),5000,17300),TRUNC(0.75*(SUMIF($D$12:$D1745,$D1745,Y$12:Y1745)+SUMIF($D$12:$D1745,$D1745,Z$12:Z1745)),2)) - SUMIF($D$12:$D1744,$D1745,AB$12:AB1744),2),"")</f>
        <v/>
      </c>
      <c r="AC1745" s="251" t="str">
        <f>IF(AND(Y1745&lt;&gt;"",Z1745&lt;&gt;"",AA1745&lt;&gt;"",X1745&lt;&gt;"",AP1745&lt;&gt;""),IF(OR(X1745="OZZ",X1745="ZZ"),ROUND(0-SUMIF($D$12:$D1744,$D1745,AC$12:AC1744),2),IF(AA1745=0,0,ROUND(MIN(MIN(17300,TRUNC(0.75*(SUMIF($D$12:$D$2012,$D1745,Y$12:Y$2012)+SUMIF($D$12:$D$2012,$D1745,Z$12:Z$2012)),2)+SUMIF($D$12:$D1745,$D1745,AP$12:AP1745))-SUMIF($D$12:$D1744,$D1745,AC$12:AC1744)-SUMIF($D$12:$D$2012,$D1745,AB$12:AB$2012),AP1745),2))),"")</f>
        <v/>
      </c>
      <c r="AD1745" s="250" t="str">
        <f>IF(X1745&lt;&gt;"",1000 - SUMIF($D$12:$D1744,$D1745,AD$12:AD1744),"")</f>
        <v/>
      </c>
      <c r="AE1745" s="252"/>
      <c r="AF1745" s="253"/>
      <c r="AG1745" s="254"/>
      <c r="AH1745" s="255" t="str">
        <f t="shared" si="569"/>
        <v/>
      </c>
      <c r="AI1745" s="256"/>
      <c r="AJ1745" s="253"/>
      <c r="AK1745" s="254"/>
      <c r="AL1745" s="255" t="str">
        <f t="shared" si="570"/>
        <v/>
      </c>
      <c r="AM1745" s="256"/>
      <c r="AN1745" s="253"/>
      <c r="AO1745" s="254"/>
      <c r="AP1745" s="255" t="str">
        <f t="shared" si="571"/>
        <v/>
      </c>
      <c r="AQ1745" s="68"/>
      <c r="AR1745" s="68"/>
      <c r="AS1745" s="115"/>
      <c r="AT1745" s="68"/>
      <c r="AU1745" s="113" t="str">
        <f>IF(D1745&lt;&gt; "", IF(COUNTIF($D$12:$D1745,$D1745)&gt;1,0,IF(SUM(N1745,U1745,AB1745)&gt;0,IF(AND(X1745="",OR(Q1745&lt;&gt;"",J1745&lt;&gt;"")),IF(Q1745&lt;&gt;"",Q1745,IF(J1745&lt;&gt;"",J1745,0)),IF(AND(Q1745&lt;&gt;"",J1745&lt;&gt;"",Q1745=J1745),Q1745,X1745)),0)),"")</f>
        <v/>
      </c>
      <c r="AV1745" s="113" t="str">
        <f>IF(D1745&lt;&gt;"",IF(COUNTIF($D$12:$D1745,$D1745)&gt;1,0,IF(SUM(O1745,V1745,AC1745)&gt;0,IF(AND(X1745="",OR(Q1745&lt;&gt;"",J1745&lt;&gt;"")),IF(Q1745&lt;&gt;"",Q1745,IF(J1745&lt;&gt;"",J1745,0)),IF(AND(Q1745&lt;&gt;"",J1745&lt;&gt;"",Q1745=J1745),Q1745,X1745)),0)),"")</f>
        <v/>
      </c>
      <c r="AW1745" s="113" t="str">
        <f>IF(D1745&lt;&gt;"",IF(COUNTIF($D$12:$D1745,$D1745)&gt;1,0,IF(SUM(P1745,W1745,AD1745)&gt;0,IF(AND(X1745="",OR(Q1745&lt;&gt;"",J1745&lt;&gt;"")),IF(Q1745&lt;&gt;"",Q1745,IF(J1745&lt;&gt;"",J1745,0)),IF(AND(Q1745&lt;&gt;"",J1745&lt;&gt;"",Q1745=J1745),Q1745,X1745)),0)),"")</f>
        <v/>
      </c>
      <c r="AX1745" s="68" t="str">
        <f t="shared" si="572"/>
        <v/>
      </c>
      <c r="AY1745" s="68" t="str">
        <f t="shared" si="573"/>
        <v/>
      </c>
      <c r="AZ1745" s="68" t="str">
        <f t="shared" si="574"/>
        <v/>
      </c>
      <c r="BA1745" s="68" t="str">
        <f t="shared" si="575"/>
        <v/>
      </c>
      <c r="BB1745" s="68" t="str">
        <f t="shared" si="576"/>
        <v/>
      </c>
      <c r="BC1745" s="68" t="str">
        <f t="shared" si="577"/>
        <v/>
      </c>
      <c r="BD1745" s="68" t="str">
        <f t="shared" si="578"/>
        <v/>
      </c>
      <c r="BE1745" s="62" t="str">
        <f t="shared" si="579"/>
        <v/>
      </c>
      <c r="BF1745" s="62" t="str">
        <f t="shared" si="580"/>
        <v/>
      </c>
      <c r="BG1745" s="62"/>
      <c r="BH1745" s="62" t="str">
        <f t="shared" si="581"/>
        <v/>
      </c>
      <c r="BI1745" s="62" t="str">
        <f t="shared" si="582"/>
        <v/>
      </c>
      <c r="BJ1745" s="114"/>
      <c r="BK1745" s="62" t="str">
        <f t="shared" si="583"/>
        <v/>
      </c>
      <c r="BL1745" s="62" t="str">
        <f t="shared" si="584"/>
        <v/>
      </c>
      <c r="BM1745" s="62" t="str">
        <f t="shared" si="585"/>
        <v/>
      </c>
      <c r="BN1745" s="62" t="str">
        <f t="shared" si="586"/>
        <v/>
      </c>
      <c r="BO1745" s="62" t="str">
        <f t="shared" si="587"/>
        <v/>
      </c>
      <c r="BP1745" s="62" t="str">
        <f t="shared" si="588"/>
        <v/>
      </c>
      <c r="BQ1745" s="96"/>
      <c r="BR1745" s="96"/>
      <c r="BS1745" s="96"/>
      <c r="BT1745" s="96"/>
      <c r="BU1745" s="96"/>
      <c r="BV1745" s="96"/>
      <c r="BW1745" s="96"/>
      <c r="BX1745" s="96"/>
      <c r="BY1745" s="96"/>
      <c r="BZ1745" s="96"/>
      <c r="CA1745" s="96"/>
      <c r="CB1745" s="96"/>
      <c r="CC1745" s="96"/>
      <c r="CD1745" s="96"/>
      <c r="CE1745" s="96"/>
      <c r="CF1745" s="96"/>
      <c r="CG1745" s="96"/>
      <c r="CH1745" s="96"/>
      <c r="CI1745" s="96"/>
      <c r="CJ1745" s="96"/>
      <c r="CK1745" s="96"/>
      <c r="CL1745" s="96"/>
      <c r="CM1745" s="96"/>
      <c r="CN1745" s="96"/>
      <c r="CO1745" s="96"/>
      <c r="CP1745" s="96"/>
      <c r="CQ1745" s="96"/>
      <c r="CR1745" s="96"/>
      <c r="CS1745" s="96"/>
    </row>
    <row r="1746" spans="1:97" ht="18.75" customHeight="1" x14ac:dyDescent="0.2">
      <c r="A1746" s="3">
        <f t="shared" si="589"/>
        <v>1734</v>
      </c>
      <c r="B1746" s="263"/>
      <c r="C1746" s="263"/>
      <c r="D1746" s="263"/>
      <c r="E1746" s="259"/>
      <c r="F1746" s="259"/>
      <c r="G1746" s="43"/>
      <c r="H1746" s="264"/>
      <c r="I1746" s="261"/>
      <c r="J1746" s="106"/>
      <c r="K1746" s="247"/>
      <c r="L1746" s="247"/>
      <c r="M1746" s="247"/>
      <c r="N1746" s="248" t="str">
        <f>IF(AND(K1746&lt;&gt;"",L1746&lt;&gt;"",J1746&lt;&gt;""),ROUND(MIN(IF(OR(J1746="OZZ",J1746="ZZ"),5000,17300),TRUNC(0.75*(SUMIF($D$12:$D1746,$D1746,K$12:K1746)+SUMIF($D$12:$D1746,$D1746,L$12:L1746)),2)) - SUMIF($D$12:$D1745,$D1746,N$12:N1745),2),"")</f>
        <v/>
      </c>
      <c r="O1746" s="249" t="str">
        <f>IF(AND(K1746&lt;&gt;"",L1746&lt;&gt;"",M1746&lt;&gt;"",J1746&lt;&gt;"",AH1746&lt;&gt;""),IF(OR(J1746="OZZ",J1746="ZZ"),ROUND(0-SUMIF($D$12:$D1745,$D1746,O$12:O1745),2),IF(M1746=0,0,ROUND(MIN(MIN(17300,TRUNC(0.75*(SUMIF($D$12:$D$2012,$D1746,K$12:K$2012)+SUMIF($D$12:$D$2012,$D1746,L$12:L$2012)),2)+SUMIF($D$12:$D1746,$D1746,AH$12:AH1746))-SUMIF($D$12:$D1745,$D1746,O$12:O1745)-SUMIF($D$12:$D$2012,$D1746,N$12:N$2012),AH1746),2))),"")</f>
        <v/>
      </c>
      <c r="P1746" s="250" t="str">
        <f>IF(J1746&lt;&gt;"",1000 - SUMIF($D$12:$D1745,$D1746,P$12:P1745),"")</f>
        <v/>
      </c>
      <c r="Q1746" s="106"/>
      <c r="R1746" s="247"/>
      <c r="S1746" s="247"/>
      <c r="T1746" s="247"/>
      <c r="U1746" s="248" t="str">
        <f>IF(AND(R1746&lt;&gt;"",S1746&lt;&gt;"",Q1746&lt;&gt;""),ROUND(MIN(IF(OR(Q1746="OZZ",Q1746="ZZ"),5000,17300),TRUNC(0.75*(SUMIF($D$12:$D1746,$D1746,R$12:R1746)+SUMIF($D$12:$D1746,$D1746,S$12:S1746)),2)) - SUMIF($D$12:$D1745,$D1746,U$12:U1745),2),"")</f>
        <v/>
      </c>
      <c r="V1746" s="248" t="str">
        <f>IF(AND(R1746&lt;&gt;"",S1746&lt;&gt;"",T1746&lt;&gt;"",Q1746&lt;&gt;"",AL1746&lt;&gt;""),IF(OR(Q1746="OZZ",Q1746="ZZ"),ROUND(0-SUMIF($D$12:$D1745,$D1746,V$12:V1745),2),IF(T1746=0,0,ROUND(MIN(MIN(17300,TRUNC(0.75*(SUMIF($D$12:$D$2012,$D1746,R$12:R$2012)+SUMIF($D$12:$D$2012,$D1746,S$12:S$2012)),2)+SUMIF($D$12:$D1746,$D1746,AL$12:AL1746))-SUMIF($D$12:$D1745,$D1746,V$12:V1745)-SUMIF($D$12:$D$2012,$D1746,U$12:U$2012),AL1746),2))),"")</f>
        <v/>
      </c>
      <c r="W1746" s="250" t="str">
        <f>IF(Q1746&lt;&gt;"",1000 - SUMIF($D$12:$D1745,$D1746,W$12:W1745),"")</f>
        <v/>
      </c>
      <c r="X1746" s="106"/>
      <c r="Y1746" s="247"/>
      <c r="Z1746" s="247"/>
      <c r="AA1746" s="247"/>
      <c r="AB1746" s="248" t="str">
        <f>IF(AND(Y1746&lt;&gt;"",Z1746&lt;&gt;"",X1746&lt;&gt;""),ROUND(MIN(IF(OR(X1746="OZZ",X1746="ZZ"),5000,17300),TRUNC(0.75*(SUMIF($D$12:$D1746,$D1746,Y$12:Y1746)+SUMIF($D$12:$D1746,$D1746,Z$12:Z1746)),2)) - SUMIF($D$12:$D1745,$D1746,AB$12:AB1745),2),"")</f>
        <v/>
      </c>
      <c r="AC1746" s="251" t="str">
        <f>IF(AND(Y1746&lt;&gt;"",Z1746&lt;&gt;"",AA1746&lt;&gt;"",X1746&lt;&gt;"",AP1746&lt;&gt;""),IF(OR(X1746="OZZ",X1746="ZZ"),ROUND(0-SUMIF($D$12:$D1745,$D1746,AC$12:AC1745),2),IF(AA1746=0,0,ROUND(MIN(MIN(17300,TRUNC(0.75*(SUMIF($D$12:$D$2012,$D1746,Y$12:Y$2012)+SUMIF($D$12:$D$2012,$D1746,Z$12:Z$2012)),2)+SUMIF($D$12:$D1746,$D1746,AP$12:AP1746))-SUMIF($D$12:$D1745,$D1746,AC$12:AC1745)-SUMIF($D$12:$D$2012,$D1746,AB$12:AB$2012),AP1746),2))),"")</f>
        <v/>
      </c>
      <c r="AD1746" s="250" t="str">
        <f>IF(X1746&lt;&gt;"",1000 - SUMIF($D$12:$D1745,$D1746,AD$12:AD1745),"")</f>
        <v/>
      </c>
      <c r="AE1746" s="252"/>
      <c r="AF1746" s="253"/>
      <c r="AG1746" s="254"/>
      <c r="AH1746" s="255" t="str">
        <f t="shared" si="569"/>
        <v/>
      </c>
      <c r="AI1746" s="256"/>
      <c r="AJ1746" s="253"/>
      <c r="AK1746" s="254"/>
      <c r="AL1746" s="255" t="str">
        <f t="shared" si="570"/>
        <v/>
      </c>
      <c r="AM1746" s="256"/>
      <c r="AN1746" s="253"/>
      <c r="AO1746" s="254"/>
      <c r="AP1746" s="255" t="str">
        <f t="shared" si="571"/>
        <v/>
      </c>
      <c r="AQ1746" s="68"/>
      <c r="AR1746" s="68"/>
      <c r="AS1746" s="115"/>
      <c r="AT1746" s="68"/>
      <c r="AU1746" s="113" t="str">
        <f>IF(D1746&lt;&gt; "", IF(COUNTIF($D$12:$D1746,$D1746)&gt;1,0,IF(SUM(N1746,U1746,AB1746)&gt;0,IF(AND(X1746="",OR(Q1746&lt;&gt;"",J1746&lt;&gt;"")),IF(Q1746&lt;&gt;"",Q1746,IF(J1746&lt;&gt;"",J1746,0)),IF(AND(Q1746&lt;&gt;"",J1746&lt;&gt;"",Q1746=J1746),Q1746,X1746)),0)),"")</f>
        <v/>
      </c>
      <c r="AV1746" s="113" t="str">
        <f>IF(D1746&lt;&gt;"",IF(COUNTIF($D$12:$D1746,$D1746)&gt;1,0,IF(SUM(O1746,V1746,AC1746)&gt;0,IF(AND(X1746="",OR(Q1746&lt;&gt;"",J1746&lt;&gt;"")),IF(Q1746&lt;&gt;"",Q1746,IF(J1746&lt;&gt;"",J1746,0)),IF(AND(Q1746&lt;&gt;"",J1746&lt;&gt;"",Q1746=J1746),Q1746,X1746)),0)),"")</f>
        <v/>
      </c>
      <c r="AW1746" s="113" t="str">
        <f>IF(D1746&lt;&gt;"",IF(COUNTIF($D$12:$D1746,$D1746)&gt;1,0,IF(SUM(P1746,W1746,AD1746)&gt;0,IF(AND(X1746="",OR(Q1746&lt;&gt;"",J1746&lt;&gt;"")),IF(Q1746&lt;&gt;"",Q1746,IF(J1746&lt;&gt;"",J1746,0)),IF(AND(Q1746&lt;&gt;"",J1746&lt;&gt;"",Q1746=J1746),Q1746,X1746)),0)),"")</f>
        <v/>
      </c>
      <c r="AX1746" s="68" t="str">
        <f t="shared" si="572"/>
        <v/>
      </c>
      <c r="AY1746" s="68" t="str">
        <f t="shared" si="573"/>
        <v/>
      </c>
      <c r="AZ1746" s="68" t="str">
        <f t="shared" si="574"/>
        <v/>
      </c>
      <c r="BA1746" s="68" t="str">
        <f t="shared" si="575"/>
        <v/>
      </c>
      <c r="BB1746" s="68" t="str">
        <f t="shared" si="576"/>
        <v/>
      </c>
      <c r="BC1746" s="68" t="str">
        <f t="shared" si="577"/>
        <v/>
      </c>
      <c r="BD1746" s="68" t="str">
        <f t="shared" si="578"/>
        <v/>
      </c>
      <c r="BE1746" s="62" t="str">
        <f t="shared" si="579"/>
        <v/>
      </c>
      <c r="BF1746" s="62" t="str">
        <f t="shared" si="580"/>
        <v/>
      </c>
      <c r="BG1746" s="62"/>
      <c r="BH1746" s="62" t="str">
        <f t="shared" si="581"/>
        <v/>
      </c>
      <c r="BI1746" s="62" t="str">
        <f t="shared" si="582"/>
        <v/>
      </c>
      <c r="BJ1746" s="114"/>
      <c r="BK1746" s="62" t="str">
        <f t="shared" si="583"/>
        <v/>
      </c>
      <c r="BL1746" s="62" t="str">
        <f t="shared" si="584"/>
        <v/>
      </c>
      <c r="BM1746" s="62" t="str">
        <f t="shared" si="585"/>
        <v/>
      </c>
      <c r="BN1746" s="62" t="str">
        <f t="shared" si="586"/>
        <v/>
      </c>
      <c r="BO1746" s="62" t="str">
        <f t="shared" si="587"/>
        <v/>
      </c>
      <c r="BP1746" s="62" t="str">
        <f t="shared" si="588"/>
        <v/>
      </c>
      <c r="BQ1746" s="96"/>
      <c r="BR1746" s="96"/>
      <c r="BS1746" s="96"/>
      <c r="BT1746" s="96"/>
      <c r="BU1746" s="96"/>
      <c r="BV1746" s="96"/>
      <c r="BW1746" s="96"/>
      <c r="BX1746" s="96"/>
      <c r="BY1746" s="96"/>
      <c r="BZ1746" s="96"/>
      <c r="CA1746" s="96"/>
      <c r="CB1746" s="96"/>
      <c r="CC1746" s="96"/>
      <c r="CD1746" s="96"/>
      <c r="CE1746" s="96"/>
      <c r="CF1746" s="96"/>
      <c r="CG1746" s="96"/>
      <c r="CH1746" s="96"/>
      <c r="CI1746" s="96"/>
      <c r="CJ1746" s="96"/>
      <c r="CK1746" s="96"/>
      <c r="CL1746" s="96"/>
      <c r="CM1746" s="96"/>
      <c r="CN1746" s="96"/>
      <c r="CO1746" s="96"/>
      <c r="CP1746" s="96"/>
      <c r="CQ1746" s="96"/>
      <c r="CR1746" s="96"/>
      <c r="CS1746" s="96"/>
    </row>
    <row r="1747" spans="1:97" ht="18.75" customHeight="1" x14ac:dyDescent="0.2">
      <c r="A1747" s="3">
        <f t="shared" si="589"/>
        <v>1735</v>
      </c>
      <c r="B1747" s="263"/>
      <c r="C1747" s="263"/>
      <c r="D1747" s="263"/>
      <c r="E1747" s="259"/>
      <c r="F1747" s="259"/>
      <c r="G1747" s="43"/>
      <c r="H1747" s="264"/>
      <c r="I1747" s="261"/>
      <c r="J1747" s="106"/>
      <c r="K1747" s="247"/>
      <c r="L1747" s="247"/>
      <c r="M1747" s="247"/>
      <c r="N1747" s="248" t="str">
        <f>IF(AND(K1747&lt;&gt;"",L1747&lt;&gt;"",J1747&lt;&gt;""),ROUND(MIN(IF(OR(J1747="OZZ",J1747="ZZ"),5000,17300),TRUNC(0.75*(SUMIF($D$12:$D1747,$D1747,K$12:K1747)+SUMIF($D$12:$D1747,$D1747,L$12:L1747)),2)) - SUMIF($D$12:$D1746,$D1747,N$12:N1746),2),"")</f>
        <v/>
      </c>
      <c r="O1747" s="249" t="str">
        <f>IF(AND(K1747&lt;&gt;"",L1747&lt;&gt;"",M1747&lt;&gt;"",J1747&lt;&gt;"",AH1747&lt;&gt;""),IF(OR(J1747="OZZ",J1747="ZZ"),ROUND(0-SUMIF($D$12:$D1746,$D1747,O$12:O1746),2),IF(M1747=0,0,ROUND(MIN(MIN(17300,TRUNC(0.75*(SUMIF($D$12:$D$2012,$D1747,K$12:K$2012)+SUMIF($D$12:$D$2012,$D1747,L$12:L$2012)),2)+SUMIF($D$12:$D1747,$D1747,AH$12:AH1747))-SUMIF($D$12:$D1746,$D1747,O$12:O1746)-SUMIF($D$12:$D$2012,$D1747,N$12:N$2012),AH1747),2))),"")</f>
        <v/>
      </c>
      <c r="P1747" s="250" t="str">
        <f>IF(J1747&lt;&gt;"",1000 - SUMIF($D$12:$D1746,$D1747,P$12:P1746),"")</f>
        <v/>
      </c>
      <c r="Q1747" s="106"/>
      <c r="R1747" s="247"/>
      <c r="S1747" s="247"/>
      <c r="T1747" s="247"/>
      <c r="U1747" s="248" t="str">
        <f>IF(AND(R1747&lt;&gt;"",S1747&lt;&gt;"",Q1747&lt;&gt;""),ROUND(MIN(IF(OR(Q1747="OZZ",Q1747="ZZ"),5000,17300),TRUNC(0.75*(SUMIF($D$12:$D1747,$D1747,R$12:R1747)+SUMIF($D$12:$D1747,$D1747,S$12:S1747)),2)) - SUMIF($D$12:$D1746,$D1747,U$12:U1746),2),"")</f>
        <v/>
      </c>
      <c r="V1747" s="248" t="str">
        <f>IF(AND(R1747&lt;&gt;"",S1747&lt;&gt;"",T1747&lt;&gt;"",Q1747&lt;&gt;"",AL1747&lt;&gt;""),IF(OR(Q1747="OZZ",Q1747="ZZ"),ROUND(0-SUMIF($D$12:$D1746,$D1747,V$12:V1746),2),IF(T1747=0,0,ROUND(MIN(MIN(17300,TRUNC(0.75*(SUMIF($D$12:$D$2012,$D1747,R$12:R$2012)+SUMIF($D$12:$D$2012,$D1747,S$12:S$2012)),2)+SUMIF($D$12:$D1747,$D1747,AL$12:AL1747))-SUMIF($D$12:$D1746,$D1747,V$12:V1746)-SUMIF($D$12:$D$2012,$D1747,U$12:U$2012),AL1747),2))),"")</f>
        <v/>
      </c>
      <c r="W1747" s="250" t="str">
        <f>IF(Q1747&lt;&gt;"",1000 - SUMIF($D$12:$D1746,$D1747,W$12:W1746),"")</f>
        <v/>
      </c>
      <c r="X1747" s="106"/>
      <c r="Y1747" s="247"/>
      <c r="Z1747" s="247"/>
      <c r="AA1747" s="247"/>
      <c r="AB1747" s="248" t="str">
        <f>IF(AND(Y1747&lt;&gt;"",Z1747&lt;&gt;"",X1747&lt;&gt;""),ROUND(MIN(IF(OR(X1747="OZZ",X1747="ZZ"),5000,17300),TRUNC(0.75*(SUMIF($D$12:$D1747,$D1747,Y$12:Y1747)+SUMIF($D$12:$D1747,$D1747,Z$12:Z1747)),2)) - SUMIF($D$12:$D1746,$D1747,AB$12:AB1746),2),"")</f>
        <v/>
      </c>
      <c r="AC1747" s="251" t="str">
        <f>IF(AND(Y1747&lt;&gt;"",Z1747&lt;&gt;"",AA1747&lt;&gt;"",X1747&lt;&gt;"",AP1747&lt;&gt;""),IF(OR(X1747="OZZ",X1747="ZZ"),ROUND(0-SUMIF($D$12:$D1746,$D1747,AC$12:AC1746),2),IF(AA1747=0,0,ROUND(MIN(MIN(17300,TRUNC(0.75*(SUMIF($D$12:$D$2012,$D1747,Y$12:Y$2012)+SUMIF($D$12:$D$2012,$D1747,Z$12:Z$2012)),2)+SUMIF($D$12:$D1747,$D1747,AP$12:AP1747))-SUMIF($D$12:$D1746,$D1747,AC$12:AC1746)-SUMIF($D$12:$D$2012,$D1747,AB$12:AB$2012),AP1747),2))),"")</f>
        <v/>
      </c>
      <c r="AD1747" s="250" t="str">
        <f>IF(X1747&lt;&gt;"",1000 - SUMIF($D$12:$D1746,$D1747,AD$12:AD1746),"")</f>
        <v/>
      </c>
      <c r="AE1747" s="252"/>
      <c r="AF1747" s="253"/>
      <c r="AG1747" s="254"/>
      <c r="AH1747" s="255" t="str">
        <f t="shared" si="569"/>
        <v/>
      </c>
      <c r="AI1747" s="256"/>
      <c r="AJ1747" s="253"/>
      <c r="AK1747" s="254"/>
      <c r="AL1747" s="255" t="str">
        <f t="shared" si="570"/>
        <v/>
      </c>
      <c r="AM1747" s="256"/>
      <c r="AN1747" s="253"/>
      <c r="AO1747" s="254"/>
      <c r="AP1747" s="255" t="str">
        <f t="shared" si="571"/>
        <v/>
      </c>
      <c r="AQ1747" s="68"/>
      <c r="AR1747" s="68"/>
      <c r="AS1747" s="115"/>
      <c r="AT1747" s="68"/>
      <c r="AU1747" s="113" t="str">
        <f>IF(D1747&lt;&gt; "", IF(COUNTIF($D$12:$D1747,$D1747)&gt;1,0,IF(SUM(N1747,U1747,AB1747)&gt;0,IF(AND(X1747="",OR(Q1747&lt;&gt;"",J1747&lt;&gt;"")),IF(Q1747&lt;&gt;"",Q1747,IF(J1747&lt;&gt;"",J1747,0)),IF(AND(Q1747&lt;&gt;"",J1747&lt;&gt;"",Q1747=J1747),Q1747,X1747)),0)),"")</f>
        <v/>
      </c>
      <c r="AV1747" s="113" t="str">
        <f>IF(D1747&lt;&gt;"",IF(COUNTIF($D$12:$D1747,$D1747)&gt;1,0,IF(SUM(O1747,V1747,AC1747)&gt;0,IF(AND(X1747="",OR(Q1747&lt;&gt;"",J1747&lt;&gt;"")),IF(Q1747&lt;&gt;"",Q1747,IF(J1747&lt;&gt;"",J1747,0)),IF(AND(Q1747&lt;&gt;"",J1747&lt;&gt;"",Q1747=J1747),Q1747,X1747)),0)),"")</f>
        <v/>
      </c>
      <c r="AW1747" s="113" t="str">
        <f>IF(D1747&lt;&gt;"",IF(COUNTIF($D$12:$D1747,$D1747)&gt;1,0,IF(SUM(P1747,W1747,AD1747)&gt;0,IF(AND(X1747="",OR(Q1747&lt;&gt;"",J1747&lt;&gt;"")),IF(Q1747&lt;&gt;"",Q1747,IF(J1747&lt;&gt;"",J1747,0)),IF(AND(Q1747&lt;&gt;"",J1747&lt;&gt;"",Q1747=J1747),Q1747,X1747)),0)),"")</f>
        <v/>
      </c>
      <c r="AX1747" s="68" t="str">
        <f t="shared" si="572"/>
        <v/>
      </c>
      <c r="AY1747" s="68" t="str">
        <f t="shared" si="573"/>
        <v/>
      </c>
      <c r="AZ1747" s="68" t="str">
        <f t="shared" si="574"/>
        <v/>
      </c>
      <c r="BA1747" s="68" t="str">
        <f t="shared" si="575"/>
        <v/>
      </c>
      <c r="BB1747" s="68" t="str">
        <f t="shared" si="576"/>
        <v/>
      </c>
      <c r="BC1747" s="68" t="str">
        <f t="shared" si="577"/>
        <v/>
      </c>
      <c r="BD1747" s="68" t="str">
        <f t="shared" si="578"/>
        <v/>
      </c>
      <c r="BE1747" s="62" t="str">
        <f t="shared" si="579"/>
        <v/>
      </c>
      <c r="BF1747" s="62" t="str">
        <f t="shared" si="580"/>
        <v/>
      </c>
      <c r="BG1747" s="62"/>
      <c r="BH1747" s="62" t="str">
        <f t="shared" si="581"/>
        <v/>
      </c>
      <c r="BI1747" s="62" t="str">
        <f t="shared" si="582"/>
        <v/>
      </c>
      <c r="BJ1747" s="114"/>
      <c r="BK1747" s="62" t="str">
        <f t="shared" si="583"/>
        <v/>
      </c>
      <c r="BL1747" s="62" t="str">
        <f t="shared" si="584"/>
        <v/>
      </c>
      <c r="BM1747" s="62" t="str">
        <f t="shared" si="585"/>
        <v/>
      </c>
      <c r="BN1747" s="62" t="str">
        <f t="shared" si="586"/>
        <v/>
      </c>
      <c r="BO1747" s="62" t="str">
        <f t="shared" si="587"/>
        <v/>
      </c>
      <c r="BP1747" s="62" t="str">
        <f t="shared" si="588"/>
        <v/>
      </c>
      <c r="BQ1747" s="96"/>
      <c r="BR1747" s="96"/>
      <c r="BS1747" s="96"/>
      <c r="BT1747" s="96"/>
      <c r="BU1747" s="96"/>
      <c r="BV1747" s="96"/>
      <c r="BW1747" s="96"/>
      <c r="BX1747" s="96"/>
      <c r="BY1747" s="96"/>
      <c r="BZ1747" s="96"/>
      <c r="CA1747" s="96"/>
      <c r="CB1747" s="96"/>
      <c r="CC1747" s="96"/>
      <c r="CD1747" s="96"/>
      <c r="CE1747" s="96"/>
      <c r="CF1747" s="96"/>
      <c r="CG1747" s="96"/>
      <c r="CH1747" s="96"/>
      <c r="CI1747" s="96"/>
      <c r="CJ1747" s="96"/>
      <c r="CK1747" s="96"/>
      <c r="CL1747" s="96"/>
      <c r="CM1747" s="96"/>
      <c r="CN1747" s="96"/>
      <c r="CO1747" s="96"/>
      <c r="CP1747" s="96"/>
      <c r="CQ1747" s="96"/>
      <c r="CR1747" s="96"/>
      <c r="CS1747" s="96"/>
    </row>
    <row r="1748" spans="1:97" ht="18.75" customHeight="1" x14ac:dyDescent="0.2">
      <c r="A1748" s="3">
        <f t="shared" si="589"/>
        <v>1736</v>
      </c>
      <c r="B1748" s="263"/>
      <c r="C1748" s="263"/>
      <c r="D1748" s="263"/>
      <c r="E1748" s="259"/>
      <c r="F1748" s="259"/>
      <c r="G1748" s="43"/>
      <c r="H1748" s="264"/>
      <c r="I1748" s="261"/>
      <c r="J1748" s="106"/>
      <c r="K1748" s="247"/>
      <c r="L1748" s="247"/>
      <c r="M1748" s="247"/>
      <c r="N1748" s="248" t="str">
        <f>IF(AND(K1748&lt;&gt;"",L1748&lt;&gt;"",J1748&lt;&gt;""),ROUND(MIN(IF(OR(J1748="OZZ",J1748="ZZ"),5000,17300),TRUNC(0.75*(SUMIF($D$12:$D1748,$D1748,K$12:K1748)+SUMIF($D$12:$D1748,$D1748,L$12:L1748)),2)) - SUMIF($D$12:$D1747,$D1748,N$12:N1747),2),"")</f>
        <v/>
      </c>
      <c r="O1748" s="249" t="str">
        <f>IF(AND(K1748&lt;&gt;"",L1748&lt;&gt;"",M1748&lt;&gt;"",J1748&lt;&gt;"",AH1748&lt;&gt;""),IF(OR(J1748="OZZ",J1748="ZZ"),ROUND(0-SUMIF($D$12:$D1747,$D1748,O$12:O1747),2),IF(M1748=0,0,ROUND(MIN(MIN(17300,TRUNC(0.75*(SUMIF($D$12:$D$2012,$D1748,K$12:K$2012)+SUMIF($D$12:$D$2012,$D1748,L$12:L$2012)),2)+SUMIF($D$12:$D1748,$D1748,AH$12:AH1748))-SUMIF($D$12:$D1747,$D1748,O$12:O1747)-SUMIF($D$12:$D$2012,$D1748,N$12:N$2012),AH1748),2))),"")</f>
        <v/>
      </c>
      <c r="P1748" s="250" t="str">
        <f>IF(J1748&lt;&gt;"",1000 - SUMIF($D$12:$D1747,$D1748,P$12:P1747),"")</f>
        <v/>
      </c>
      <c r="Q1748" s="106"/>
      <c r="R1748" s="247"/>
      <c r="S1748" s="247"/>
      <c r="T1748" s="247"/>
      <c r="U1748" s="248" t="str">
        <f>IF(AND(R1748&lt;&gt;"",S1748&lt;&gt;"",Q1748&lt;&gt;""),ROUND(MIN(IF(OR(Q1748="OZZ",Q1748="ZZ"),5000,17300),TRUNC(0.75*(SUMIF($D$12:$D1748,$D1748,R$12:R1748)+SUMIF($D$12:$D1748,$D1748,S$12:S1748)),2)) - SUMIF($D$12:$D1747,$D1748,U$12:U1747),2),"")</f>
        <v/>
      </c>
      <c r="V1748" s="248" t="str">
        <f>IF(AND(R1748&lt;&gt;"",S1748&lt;&gt;"",T1748&lt;&gt;"",Q1748&lt;&gt;"",AL1748&lt;&gt;""),IF(OR(Q1748="OZZ",Q1748="ZZ"),ROUND(0-SUMIF($D$12:$D1747,$D1748,V$12:V1747),2),IF(T1748=0,0,ROUND(MIN(MIN(17300,TRUNC(0.75*(SUMIF($D$12:$D$2012,$D1748,R$12:R$2012)+SUMIF($D$12:$D$2012,$D1748,S$12:S$2012)),2)+SUMIF($D$12:$D1748,$D1748,AL$12:AL1748))-SUMIF($D$12:$D1747,$D1748,V$12:V1747)-SUMIF($D$12:$D$2012,$D1748,U$12:U$2012),AL1748),2))),"")</f>
        <v/>
      </c>
      <c r="W1748" s="250" t="str">
        <f>IF(Q1748&lt;&gt;"",1000 - SUMIF($D$12:$D1747,$D1748,W$12:W1747),"")</f>
        <v/>
      </c>
      <c r="X1748" s="106"/>
      <c r="Y1748" s="247"/>
      <c r="Z1748" s="247"/>
      <c r="AA1748" s="247"/>
      <c r="AB1748" s="248" t="str">
        <f>IF(AND(Y1748&lt;&gt;"",Z1748&lt;&gt;"",X1748&lt;&gt;""),ROUND(MIN(IF(OR(X1748="OZZ",X1748="ZZ"),5000,17300),TRUNC(0.75*(SUMIF($D$12:$D1748,$D1748,Y$12:Y1748)+SUMIF($D$12:$D1748,$D1748,Z$12:Z1748)),2)) - SUMIF($D$12:$D1747,$D1748,AB$12:AB1747),2),"")</f>
        <v/>
      </c>
      <c r="AC1748" s="251" t="str">
        <f>IF(AND(Y1748&lt;&gt;"",Z1748&lt;&gt;"",AA1748&lt;&gt;"",X1748&lt;&gt;"",AP1748&lt;&gt;""),IF(OR(X1748="OZZ",X1748="ZZ"),ROUND(0-SUMIF($D$12:$D1747,$D1748,AC$12:AC1747),2),IF(AA1748=0,0,ROUND(MIN(MIN(17300,TRUNC(0.75*(SUMIF($D$12:$D$2012,$D1748,Y$12:Y$2012)+SUMIF($D$12:$D$2012,$D1748,Z$12:Z$2012)),2)+SUMIF($D$12:$D1748,$D1748,AP$12:AP1748))-SUMIF($D$12:$D1747,$D1748,AC$12:AC1747)-SUMIF($D$12:$D$2012,$D1748,AB$12:AB$2012),AP1748),2))),"")</f>
        <v/>
      </c>
      <c r="AD1748" s="250" t="str">
        <f>IF(X1748&lt;&gt;"",1000 - SUMIF($D$12:$D1747,$D1748,AD$12:AD1747),"")</f>
        <v/>
      </c>
      <c r="AE1748" s="252"/>
      <c r="AF1748" s="253"/>
      <c r="AG1748" s="254"/>
      <c r="AH1748" s="255" t="str">
        <f t="shared" si="569"/>
        <v/>
      </c>
      <c r="AI1748" s="256"/>
      <c r="AJ1748" s="253"/>
      <c r="AK1748" s="254"/>
      <c r="AL1748" s="255" t="str">
        <f t="shared" si="570"/>
        <v/>
      </c>
      <c r="AM1748" s="256"/>
      <c r="AN1748" s="253"/>
      <c r="AO1748" s="254"/>
      <c r="AP1748" s="255" t="str">
        <f t="shared" si="571"/>
        <v/>
      </c>
      <c r="AQ1748" s="68"/>
      <c r="AR1748" s="68"/>
      <c r="AS1748" s="115"/>
      <c r="AT1748" s="68"/>
      <c r="AU1748" s="113" t="str">
        <f>IF(D1748&lt;&gt; "", IF(COUNTIF($D$12:$D1748,$D1748)&gt;1,0,IF(SUM(N1748,U1748,AB1748)&gt;0,IF(AND(X1748="",OR(Q1748&lt;&gt;"",J1748&lt;&gt;"")),IF(Q1748&lt;&gt;"",Q1748,IF(J1748&lt;&gt;"",J1748,0)),IF(AND(Q1748&lt;&gt;"",J1748&lt;&gt;"",Q1748=J1748),Q1748,X1748)),0)),"")</f>
        <v/>
      </c>
      <c r="AV1748" s="113" t="str">
        <f>IF(D1748&lt;&gt;"",IF(COUNTIF($D$12:$D1748,$D1748)&gt;1,0,IF(SUM(O1748,V1748,AC1748)&gt;0,IF(AND(X1748="",OR(Q1748&lt;&gt;"",J1748&lt;&gt;"")),IF(Q1748&lt;&gt;"",Q1748,IF(J1748&lt;&gt;"",J1748,0)),IF(AND(Q1748&lt;&gt;"",J1748&lt;&gt;"",Q1748=J1748),Q1748,X1748)),0)),"")</f>
        <v/>
      </c>
      <c r="AW1748" s="113" t="str">
        <f>IF(D1748&lt;&gt;"",IF(COUNTIF($D$12:$D1748,$D1748)&gt;1,0,IF(SUM(P1748,W1748,AD1748)&gt;0,IF(AND(X1748="",OR(Q1748&lt;&gt;"",J1748&lt;&gt;"")),IF(Q1748&lt;&gt;"",Q1748,IF(J1748&lt;&gt;"",J1748,0)),IF(AND(Q1748&lt;&gt;"",J1748&lt;&gt;"",Q1748=J1748),Q1748,X1748)),0)),"")</f>
        <v/>
      </c>
      <c r="AX1748" s="68" t="str">
        <f t="shared" si="572"/>
        <v/>
      </c>
      <c r="AY1748" s="68" t="str">
        <f t="shared" si="573"/>
        <v/>
      </c>
      <c r="AZ1748" s="68" t="str">
        <f t="shared" si="574"/>
        <v/>
      </c>
      <c r="BA1748" s="68" t="str">
        <f t="shared" si="575"/>
        <v/>
      </c>
      <c r="BB1748" s="68" t="str">
        <f t="shared" si="576"/>
        <v/>
      </c>
      <c r="BC1748" s="68" t="str">
        <f t="shared" si="577"/>
        <v/>
      </c>
      <c r="BD1748" s="68" t="str">
        <f t="shared" si="578"/>
        <v/>
      </c>
      <c r="BE1748" s="62" t="str">
        <f t="shared" si="579"/>
        <v/>
      </c>
      <c r="BF1748" s="62" t="str">
        <f t="shared" si="580"/>
        <v/>
      </c>
      <c r="BG1748" s="62"/>
      <c r="BH1748" s="62" t="str">
        <f t="shared" si="581"/>
        <v/>
      </c>
      <c r="BI1748" s="62" t="str">
        <f t="shared" si="582"/>
        <v/>
      </c>
      <c r="BJ1748" s="114"/>
      <c r="BK1748" s="62" t="str">
        <f t="shared" si="583"/>
        <v/>
      </c>
      <c r="BL1748" s="62" t="str">
        <f t="shared" si="584"/>
        <v/>
      </c>
      <c r="BM1748" s="62" t="str">
        <f t="shared" si="585"/>
        <v/>
      </c>
      <c r="BN1748" s="62" t="str">
        <f t="shared" si="586"/>
        <v/>
      </c>
      <c r="BO1748" s="62" t="str">
        <f t="shared" si="587"/>
        <v/>
      </c>
      <c r="BP1748" s="62" t="str">
        <f t="shared" si="588"/>
        <v/>
      </c>
      <c r="BQ1748" s="96"/>
      <c r="BR1748" s="96"/>
      <c r="BS1748" s="96"/>
      <c r="BT1748" s="96"/>
      <c r="BU1748" s="96"/>
      <c r="BV1748" s="96"/>
      <c r="BW1748" s="96"/>
      <c r="BX1748" s="96"/>
      <c r="BY1748" s="96"/>
      <c r="BZ1748" s="96"/>
      <c r="CA1748" s="96"/>
      <c r="CB1748" s="96"/>
      <c r="CC1748" s="96"/>
      <c r="CD1748" s="96"/>
      <c r="CE1748" s="96"/>
      <c r="CF1748" s="96"/>
      <c r="CG1748" s="96"/>
      <c r="CH1748" s="96"/>
      <c r="CI1748" s="96"/>
      <c r="CJ1748" s="96"/>
      <c r="CK1748" s="96"/>
      <c r="CL1748" s="96"/>
      <c r="CM1748" s="96"/>
      <c r="CN1748" s="96"/>
      <c r="CO1748" s="96"/>
      <c r="CP1748" s="96"/>
      <c r="CQ1748" s="96"/>
      <c r="CR1748" s="96"/>
      <c r="CS1748" s="96"/>
    </row>
    <row r="1749" spans="1:97" ht="18.75" customHeight="1" x14ac:dyDescent="0.2">
      <c r="A1749" s="3">
        <f t="shared" si="589"/>
        <v>1737</v>
      </c>
      <c r="B1749" s="263"/>
      <c r="C1749" s="263"/>
      <c r="D1749" s="263"/>
      <c r="E1749" s="259"/>
      <c r="F1749" s="259"/>
      <c r="G1749" s="43"/>
      <c r="H1749" s="264"/>
      <c r="I1749" s="261"/>
      <c r="J1749" s="106"/>
      <c r="K1749" s="247"/>
      <c r="L1749" s="247"/>
      <c r="M1749" s="247"/>
      <c r="N1749" s="248" t="str">
        <f>IF(AND(K1749&lt;&gt;"",L1749&lt;&gt;"",J1749&lt;&gt;""),ROUND(MIN(IF(OR(J1749="OZZ",J1749="ZZ"),5000,17300),TRUNC(0.75*(SUMIF($D$12:$D1749,$D1749,K$12:K1749)+SUMIF($D$12:$D1749,$D1749,L$12:L1749)),2)) - SUMIF($D$12:$D1748,$D1749,N$12:N1748),2),"")</f>
        <v/>
      </c>
      <c r="O1749" s="249" t="str">
        <f>IF(AND(K1749&lt;&gt;"",L1749&lt;&gt;"",M1749&lt;&gt;"",J1749&lt;&gt;"",AH1749&lt;&gt;""),IF(OR(J1749="OZZ",J1749="ZZ"),ROUND(0-SUMIF($D$12:$D1748,$D1749,O$12:O1748),2),IF(M1749=0,0,ROUND(MIN(MIN(17300,TRUNC(0.75*(SUMIF($D$12:$D$2012,$D1749,K$12:K$2012)+SUMIF($D$12:$D$2012,$D1749,L$12:L$2012)),2)+SUMIF($D$12:$D1749,$D1749,AH$12:AH1749))-SUMIF($D$12:$D1748,$D1749,O$12:O1748)-SUMIF($D$12:$D$2012,$D1749,N$12:N$2012),AH1749),2))),"")</f>
        <v/>
      </c>
      <c r="P1749" s="250" t="str">
        <f>IF(J1749&lt;&gt;"",1000 - SUMIF($D$12:$D1748,$D1749,P$12:P1748),"")</f>
        <v/>
      </c>
      <c r="Q1749" s="106"/>
      <c r="R1749" s="247"/>
      <c r="S1749" s="247"/>
      <c r="T1749" s="247"/>
      <c r="U1749" s="248" t="str">
        <f>IF(AND(R1749&lt;&gt;"",S1749&lt;&gt;"",Q1749&lt;&gt;""),ROUND(MIN(IF(OR(Q1749="OZZ",Q1749="ZZ"),5000,17300),TRUNC(0.75*(SUMIF($D$12:$D1749,$D1749,R$12:R1749)+SUMIF($D$12:$D1749,$D1749,S$12:S1749)),2)) - SUMIF($D$12:$D1748,$D1749,U$12:U1748),2),"")</f>
        <v/>
      </c>
      <c r="V1749" s="248" t="str">
        <f>IF(AND(R1749&lt;&gt;"",S1749&lt;&gt;"",T1749&lt;&gt;"",Q1749&lt;&gt;"",AL1749&lt;&gt;""),IF(OR(Q1749="OZZ",Q1749="ZZ"),ROUND(0-SUMIF($D$12:$D1748,$D1749,V$12:V1748),2),IF(T1749=0,0,ROUND(MIN(MIN(17300,TRUNC(0.75*(SUMIF($D$12:$D$2012,$D1749,R$12:R$2012)+SUMIF($D$12:$D$2012,$D1749,S$12:S$2012)),2)+SUMIF($D$12:$D1749,$D1749,AL$12:AL1749))-SUMIF($D$12:$D1748,$D1749,V$12:V1748)-SUMIF($D$12:$D$2012,$D1749,U$12:U$2012),AL1749),2))),"")</f>
        <v/>
      </c>
      <c r="W1749" s="250" t="str">
        <f>IF(Q1749&lt;&gt;"",1000 - SUMIF($D$12:$D1748,$D1749,W$12:W1748),"")</f>
        <v/>
      </c>
      <c r="X1749" s="106"/>
      <c r="Y1749" s="247"/>
      <c r="Z1749" s="247"/>
      <c r="AA1749" s="247"/>
      <c r="AB1749" s="248" t="str">
        <f>IF(AND(Y1749&lt;&gt;"",Z1749&lt;&gt;"",X1749&lt;&gt;""),ROUND(MIN(IF(OR(X1749="OZZ",X1749="ZZ"),5000,17300),TRUNC(0.75*(SUMIF($D$12:$D1749,$D1749,Y$12:Y1749)+SUMIF($D$12:$D1749,$D1749,Z$12:Z1749)),2)) - SUMIF($D$12:$D1748,$D1749,AB$12:AB1748),2),"")</f>
        <v/>
      </c>
      <c r="AC1749" s="251" t="str">
        <f>IF(AND(Y1749&lt;&gt;"",Z1749&lt;&gt;"",AA1749&lt;&gt;"",X1749&lt;&gt;"",AP1749&lt;&gt;""),IF(OR(X1749="OZZ",X1749="ZZ"),ROUND(0-SUMIF($D$12:$D1748,$D1749,AC$12:AC1748),2),IF(AA1749=0,0,ROUND(MIN(MIN(17300,TRUNC(0.75*(SUMIF($D$12:$D$2012,$D1749,Y$12:Y$2012)+SUMIF($D$12:$D$2012,$D1749,Z$12:Z$2012)),2)+SUMIF($D$12:$D1749,$D1749,AP$12:AP1749))-SUMIF($D$12:$D1748,$D1749,AC$12:AC1748)-SUMIF($D$12:$D$2012,$D1749,AB$12:AB$2012),AP1749),2))),"")</f>
        <v/>
      </c>
      <c r="AD1749" s="250" t="str">
        <f>IF(X1749&lt;&gt;"",1000 - SUMIF($D$12:$D1748,$D1749,AD$12:AD1748),"")</f>
        <v/>
      </c>
      <c r="AE1749" s="252"/>
      <c r="AF1749" s="253"/>
      <c r="AG1749" s="254"/>
      <c r="AH1749" s="255" t="str">
        <f t="shared" si="569"/>
        <v/>
      </c>
      <c r="AI1749" s="256"/>
      <c r="AJ1749" s="253"/>
      <c r="AK1749" s="254"/>
      <c r="AL1749" s="255" t="str">
        <f t="shared" si="570"/>
        <v/>
      </c>
      <c r="AM1749" s="256"/>
      <c r="AN1749" s="253"/>
      <c r="AO1749" s="254"/>
      <c r="AP1749" s="255" t="str">
        <f t="shared" si="571"/>
        <v/>
      </c>
      <c r="AQ1749" s="68"/>
      <c r="AR1749" s="68"/>
      <c r="AS1749" s="115"/>
      <c r="AT1749" s="68"/>
      <c r="AU1749" s="113" t="str">
        <f>IF(D1749&lt;&gt; "", IF(COUNTIF($D$12:$D1749,$D1749)&gt;1,0,IF(SUM(N1749,U1749,AB1749)&gt;0,IF(AND(X1749="",OR(Q1749&lt;&gt;"",J1749&lt;&gt;"")),IF(Q1749&lt;&gt;"",Q1749,IF(J1749&lt;&gt;"",J1749,0)),IF(AND(Q1749&lt;&gt;"",J1749&lt;&gt;"",Q1749=J1749),Q1749,X1749)),0)),"")</f>
        <v/>
      </c>
      <c r="AV1749" s="113" t="str">
        <f>IF(D1749&lt;&gt;"",IF(COUNTIF($D$12:$D1749,$D1749)&gt;1,0,IF(SUM(O1749,V1749,AC1749)&gt;0,IF(AND(X1749="",OR(Q1749&lt;&gt;"",J1749&lt;&gt;"")),IF(Q1749&lt;&gt;"",Q1749,IF(J1749&lt;&gt;"",J1749,0)),IF(AND(Q1749&lt;&gt;"",J1749&lt;&gt;"",Q1749=J1749),Q1749,X1749)),0)),"")</f>
        <v/>
      </c>
      <c r="AW1749" s="113" t="str">
        <f>IF(D1749&lt;&gt;"",IF(COUNTIF($D$12:$D1749,$D1749)&gt;1,0,IF(SUM(P1749,W1749,AD1749)&gt;0,IF(AND(X1749="",OR(Q1749&lt;&gt;"",J1749&lt;&gt;"")),IF(Q1749&lt;&gt;"",Q1749,IF(J1749&lt;&gt;"",J1749,0)),IF(AND(Q1749&lt;&gt;"",J1749&lt;&gt;"",Q1749=J1749),Q1749,X1749)),0)),"")</f>
        <v/>
      </c>
      <c r="AX1749" s="68" t="str">
        <f t="shared" si="572"/>
        <v/>
      </c>
      <c r="AY1749" s="68" t="str">
        <f t="shared" si="573"/>
        <v/>
      </c>
      <c r="AZ1749" s="68" t="str">
        <f t="shared" si="574"/>
        <v/>
      </c>
      <c r="BA1749" s="68" t="str">
        <f t="shared" si="575"/>
        <v/>
      </c>
      <c r="BB1749" s="68" t="str">
        <f t="shared" si="576"/>
        <v/>
      </c>
      <c r="BC1749" s="68" t="str">
        <f t="shared" si="577"/>
        <v/>
      </c>
      <c r="BD1749" s="68" t="str">
        <f t="shared" si="578"/>
        <v/>
      </c>
      <c r="BE1749" s="62" t="str">
        <f t="shared" si="579"/>
        <v/>
      </c>
      <c r="BF1749" s="62" t="str">
        <f t="shared" si="580"/>
        <v/>
      </c>
      <c r="BG1749" s="62"/>
      <c r="BH1749" s="62" t="str">
        <f t="shared" si="581"/>
        <v/>
      </c>
      <c r="BI1749" s="62" t="str">
        <f t="shared" si="582"/>
        <v/>
      </c>
      <c r="BJ1749" s="114"/>
      <c r="BK1749" s="62" t="str">
        <f t="shared" si="583"/>
        <v/>
      </c>
      <c r="BL1749" s="62" t="str">
        <f t="shared" si="584"/>
        <v/>
      </c>
      <c r="BM1749" s="62" t="str">
        <f t="shared" si="585"/>
        <v/>
      </c>
      <c r="BN1749" s="62" t="str">
        <f t="shared" si="586"/>
        <v/>
      </c>
      <c r="BO1749" s="62" t="str">
        <f t="shared" si="587"/>
        <v/>
      </c>
      <c r="BP1749" s="62" t="str">
        <f t="shared" si="588"/>
        <v/>
      </c>
      <c r="BQ1749" s="96"/>
      <c r="BR1749" s="96"/>
      <c r="BS1749" s="96"/>
      <c r="BT1749" s="96"/>
      <c r="BU1749" s="96"/>
      <c r="BV1749" s="96"/>
      <c r="BW1749" s="96"/>
      <c r="BX1749" s="96"/>
      <c r="BY1749" s="96"/>
      <c r="BZ1749" s="96"/>
      <c r="CA1749" s="96"/>
      <c r="CB1749" s="96"/>
      <c r="CC1749" s="96"/>
      <c r="CD1749" s="96"/>
      <c r="CE1749" s="96"/>
      <c r="CF1749" s="96"/>
      <c r="CG1749" s="96"/>
      <c r="CH1749" s="96"/>
      <c r="CI1749" s="96"/>
      <c r="CJ1749" s="96"/>
      <c r="CK1749" s="96"/>
      <c r="CL1749" s="96"/>
      <c r="CM1749" s="96"/>
      <c r="CN1749" s="96"/>
      <c r="CO1749" s="96"/>
      <c r="CP1749" s="96"/>
      <c r="CQ1749" s="96"/>
      <c r="CR1749" s="96"/>
      <c r="CS1749" s="96"/>
    </row>
    <row r="1750" spans="1:97" ht="18.75" customHeight="1" x14ac:dyDescent="0.2">
      <c r="A1750" s="3">
        <f t="shared" si="589"/>
        <v>1738</v>
      </c>
      <c r="B1750" s="263"/>
      <c r="C1750" s="263"/>
      <c r="D1750" s="263"/>
      <c r="E1750" s="259"/>
      <c r="F1750" s="259"/>
      <c r="G1750" s="43"/>
      <c r="H1750" s="264"/>
      <c r="I1750" s="261"/>
      <c r="J1750" s="106"/>
      <c r="K1750" s="247"/>
      <c r="L1750" s="247"/>
      <c r="M1750" s="247"/>
      <c r="N1750" s="248" t="str">
        <f>IF(AND(K1750&lt;&gt;"",L1750&lt;&gt;"",J1750&lt;&gt;""),ROUND(MIN(IF(OR(J1750="OZZ",J1750="ZZ"),5000,17300),TRUNC(0.75*(SUMIF($D$12:$D1750,$D1750,K$12:K1750)+SUMIF($D$12:$D1750,$D1750,L$12:L1750)),2)) - SUMIF($D$12:$D1749,$D1750,N$12:N1749),2),"")</f>
        <v/>
      </c>
      <c r="O1750" s="249" t="str">
        <f>IF(AND(K1750&lt;&gt;"",L1750&lt;&gt;"",M1750&lt;&gt;"",J1750&lt;&gt;"",AH1750&lt;&gt;""),IF(OR(J1750="OZZ",J1750="ZZ"),ROUND(0-SUMIF($D$12:$D1749,$D1750,O$12:O1749),2),IF(M1750=0,0,ROUND(MIN(MIN(17300,TRUNC(0.75*(SUMIF($D$12:$D$2012,$D1750,K$12:K$2012)+SUMIF($D$12:$D$2012,$D1750,L$12:L$2012)),2)+SUMIF($D$12:$D1750,$D1750,AH$12:AH1750))-SUMIF($D$12:$D1749,$D1750,O$12:O1749)-SUMIF($D$12:$D$2012,$D1750,N$12:N$2012),AH1750),2))),"")</f>
        <v/>
      </c>
      <c r="P1750" s="250" t="str">
        <f>IF(J1750&lt;&gt;"",1000 - SUMIF($D$12:$D1749,$D1750,P$12:P1749),"")</f>
        <v/>
      </c>
      <c r="Q1750" s="106"/>
      <c r="R1750" s="247"/>
      <c r="S1750" s="247"/>
      <c r="T1750" s="247"/>
      <c r="U1750" s="248" t="str">
        <f>IF(AND(R1750&lt;&gt;"",S1750&lt;&gt;"",Q1750&lt;&gt;""),ROUND(MIN(IF(OR(Q1750="OZZ",Q1750="ZZ"),5000,17300),TRUNC(0.75*(SUMIF($D$12:$D1750,$D1750,R$12:R1750)+SUMIF($D$12:$D1750,$D1750,S$12:S1750)),2)) - SUMIF($D$12:$D1749,$D1750,U$12:U1749),2),"")</f>
        <v/>
      </c>
      <c r="V1750" s="248" t="str">
        <f>IF(AND(R1750&lt;&gt;"",S1750&lt;&gt;"",T1750&lt;&gt;"",Q1750&lt;&gt;"",AL1750&lt;&gt;""),IF(OR(Q1750="OZZ",Q1750="ZZ"),ROUND(0-SUMIF($D$12:$D1749,$D1750,V$12:V1749),2),IF(T1750=0,0,ROUND(MIN(MIN(17300,TRUNC(0.75*(SUMIF($D$12:$D$2012,$D1750,R$12:R$2012)+SUMIF($D$12:$D$2012,$D1750,S$12:S$2012)),2)+SUMIF($D$12:$D1750,$D1750,AL$12:AL1750))-SUMIF($D$12:$D1749,$D1750,V$12:V1749)-SUMIF($D$12:$D$2012,$D1750,U$12:U$2012),AL1750),2))),"")</f>
        <v/>
      </c>
      <c r="W1750" s="250" t="str">
        <f>IF(Q1750&lt;&gt;"",1000 - SUMIF($D$12:$D1749,$D1750,W$12:W1749),"")</f>
        <v/>
      </c>
      <c r="X1750" s="106"/>
      <c r="Y1750" s="247"/>
      <c r="Z1750" s="247"/>
      <c r="AA1750" s="247"/>
      <c r="AB1750" s="248" t="str">
        <f>IF(AND(Y1750&lt;&gt;"",Z1750&lt;&gt;"",X1750&lt;&gt;""),ROUND(MIN(IF(OR(X1750="OZZ",X1750="ZZ"),5000,17300),TRUNC(0.75*(SUMIF($D$12:$D1750,$D1750,Y$12:Y1750)+SUMIF($D$12:$D1750,$D1750,Z$12:Z1750)),2)) - SUMIF($D$12:$D1749,$D1750,AB$12:AB1749),2),"")</f>
        <v/>
      </c>
      <c r="AC1750" s="251" t="str">
        <f>IF(AND(Y1750&lt;&gt;"",Z1750&lt;&gt;"",AA1750&lt;&gt;"",X1750&lt;&gt;"",AP1750&lt;&gt;""),IF(OR(X1750="OZZ",X1750="ZZ"),ROUND(0-SUMIF($D$12:$D1749,$D1750,AC$12:AC1749),2),IF(AA1750=0,0,ROUND(MIN(MIN(17300,TRUNC(0.75*(SUMIF($D$12:$D$2012,$D1750,Y$12:Y$2012)+SUMIF($D$12:$D$2012,$D1750,Z$12:Z$2012)),2)+SUMIF($D$12:$D1750,$D1750,AP$12:AP1750))-SUMIF($D$12:$D1749,$D1750,AC$12:AC1749)-SUMIF($D$12:$D$2012,$D1750,AB$12:AB$2012),AP1750),2))),"")</f>
        <v/>
      </c>
      <c r="AD1750" s="250" t="str">
        <f>IF(X1750&lt;&gt;"",1000 - SUMIF($D$12:$D1749,$D1750,AD$12:AD1749),"")</f>
        <v/>
      </c>
      <c r="AE1750" s="252"/>
      <c r="AF1750" s="253"/>
      <c r="AG1750" s="254"/>
      <c r="AH1750" s="255" t="str">
        <f t="shared" si="569"/>
        <v/>
      </c>
      <c r="AI1750" s="256"/>
      <c r="AJ1750" s="253"/>
      <c r="AK1750" s="254"/>
      <c r="AL1750" s="255" t="str">
        <f t="shared" si="570"/>
        <v/>
      </c>
      <c r="AM1750" s="256"/>
      <c r="AN1750" s="253"/>
      <c r="AO1750" s="254"/>
      <c r="AP1750" s="255" t="str">
        <f t="shared" si="571"/>
        <v/>
      </c>
      <c r="AQ1750" s="68"/>
      <c r="AR1750" s="68"/>
      <c r="AS1750" s="115"/>
      <c r="AT1750" s="68"/>
      <c r="AU1750" s="113" t="str">
        <f>IF(D1750&lt;&gt; "", IF(COUNTIF($D$12:$D1750,$D1750)&gt;1,0,IF(SUM(N1750,U1750,AB1750)&gt;0,IF(AND(X1750="",OR(Q1750&lt;&gt;"",J1750&lt;&gt;"")),IF(Q1750&lt;&gt;"",Q1750,IF(J1750&lt;&gt;"",J1750,0)),IF(AND(Q1750&lt;&gt;"",J1750&lt;&gt;"",Q1750=J1750),Q1750,X1750)),0)),"")</f>
        <v/>
      </c>
      <c r="AV1750" s="113" t="str">
        <f>IF(D1750&lt;&gt;"",IF(COUNTIF($D$12:$D1750,$D1750)&gt;1,0,IF(SUM(O1750,V1750,AC1750)&gt;0,IF(AND(X1750="",OR(Q1750&lt;&gt;"",J1750&lt;&gt;"")),IF(Q1750&lt;&gt;"",Q1750,IF(J1750&lt;&gt;"",J1750,0)),IF(AND(Q1750&lt;&gt;"",J1750&lt;&gt;"",Q1750=J1750),Q1750,X1750)),0)),"")</f>
        <v/>
      </c>
      <c r="AW1750" s="113" t="str">
        <f>IF(D1750&lt;&gt;"",IF(COUNTIF($D$12:$D1750,$D1750)&gt;1,0,IF(SUM(P1750,W1750,AD1750)&gt;0,IF(AND(X1750="",OR(Q1750&lt;&gt;"",J1750&lt;&gt;"")),IF(Q1750&lt;&gt;"",Q1750,IF(J1750&lt;&gt;"",J1750,0)),IF(AND(Q1750&lt;&gt;"",J1750&lt;&gt;"",Q1750=J1750),Q1750,X1750)),0)),"")</f>
        <v/>
      </c>
      <c r="AX1750" s="68" t="str">
        <f t="shared" si="572"/>
        <v/>
      </c>
      <c r="AY1750" s="68" t="str">
        <f t="shared" si="573"/>
        <v/>
      </c>
      <c r="AZ1750" s="68" t="str">
        <f t="shared" si="574"/>
        <v/>
      </c>
      <c r="BA1750" s="68" t="str">
        <f t="shared" si="575"/>
        <v/>
      </c>
      <c r="BB1750" s="68" t="str">
        <f t="shared" si="576"/>
        <v/>
      </c>
      <c r="BC1750" s="68" t="str">
        <f t="shared" si="577"/>
        <v/>
      </c>
      <c r="BD1750" s="68" t="str">
        <f t="shared" si="578"/>
        <v/>
      </c>
      <c r="BE1750" s="62" t="str">
        <f t="shared" si="579"/>
        <v/>
      </c>
      <c r="BF1750" s="62" t="str">
        <f t="shared" si="580"/>
        <v/>
      </c>
      <c r="BG1750" s="62"/>
      <c r="BH1750" s="62" t="str">
        <f t="shared" si="581"/>
        <v/>
      </c>
      <c r="BI1750" s="62" t="str">
        <f t="shared" si="582"/>
        <v/>
      </c>
      <c r="BJ1750" s="114"/>
      <c r="BK1750" s="62" t="str">
        <f t="shared" si="583"/>
        <v/>
      </c>
      <c r="BL1750" s="62" t="str">
        <f t="shared" si="584"/>
        <v/>
      </c>
      <c r="BM1750" s="62" t="str">
        <f t="shared" si="585"/>
        <v/>
      </c>
      <c r="BN1750" s="62" t="str">
        <f t="shared" si="586"/>
        <v/>
      </c>
      <c r="BO1750" s="62" t="str">
        <f t="shared" si="587"/>
        <v/>
      </c>
      <c r="BP1750" s="62" t="str">
        <f t="shared" si="588"/>
        <v/>
      </c>
      <c r="BQ1750" s="96"/>
      <c r="BR1750" s="96"/>
      <c r="BS1750" s="96"/>
      <c r="BT1750" s="96"/>
      <c r="BU1750" s="96"/>
      <c r="BV1750" s="96"/>
      <c r="BW1750" s="96"/>
      <c r="BX1750" s="96"/>
      <c r="BY1750" s="96"/>
      <c r="BZ1750" s="96"/>
      <c r="CA1750" s="96"/>
      <c r="CB1750" s="96"/>
      <c r="CC1750" s="96"/>
      <c r="CD1750" s="96"/>
      <c r="CE1750" s="96"/>
      <c r="CF1750" s="96"/>
      <c r="CG1750" s="96"/>
      <c r="CH1750" s="96"/>
      <c r="CI1750" s="96"/>
      <c r="CJ1750" s="96"/>
      <c r="CK1750" s="96"/>
      <c r="CL1750" s="96"/>
      <c r="CM1750" s="96"/>
      <c r="CN1750" s="96"/>
      <c r="CO1750" s="96"/>
      <c r="CP1750" s="96"/>
      <c r="CQ1750" s="96"/>
      <c r="CR1750" s="96"/>
      <c r="CS1750" s="96"/>
    </row>
    <row r="1751" spans="1:97" ht="18.75" customHeight="1" x14ac:dyDescent="0.2">
      <c r="A1751" s="3">
        <f t="shared" si="589"/>
        <v>1739</v>
      </c>
      <c r="B1751" s="263"/>
      <c r="C1751" s="263"/>
      <c r="D1751" s="263"/>
      <c r="E1751" s="259"/>
      <c r="F1751" s="259"/>
      <c r="G1751" s="43"/>
      <c r="H1751" s="264"/>
      <c r="I1751" s="261"/>
      <c r="J1751" s="106"/>
      <c r="K1751" s="247"/>
      <c r="L1751" s="247"/>
      <c r="M1751" s="247"/>
      <c r="N1751" s="248" t="str">
        <f>IF(AND(K1751&lt;&gt;"",L1751&lt;&gt;"",J1751&lt;&gt;""),ROUND(MIN(IF(OR(J1751="OZZ",J1751="ZZ"),5000,17300),TRUNC(0.75*(SUMIF($D$12:$D1751,$D1751,K$12:K1751)+SUMIF($D$12:$D1751,$D1751,L$12:L1751)),2)) - SUMIF($D$12:$D1750,$D1751,N$12:N1750),2),"")</f>
        <v/>
      </c>
      <c r="O1751" s="249" t="str">
        <f>IF(AND(K1751&lt;&gt;"",L1751&lt;&gt;"",M1751&lt;&gt;"",J1751&lt;&gt;"",AH1751&lt;&gt;""),IF(OR(J1751="OZZ",J1751="ZZ"),ROUND(0-SUMIF($D$12:$D1750,$D1751,O$12:O1750),2),IF(M1751=0,0,ROUND(MIN(MIN(17300,TRUNC(0.75*(SUMIF($D$12:$D$2012,$D1751,K$12:K$2012)+SUMIF($D$12:$D$2012,$D1751,L$12:L$2012)),2)+SUMIF($D$12:$D1751,$D1751,AH$12:AH1751))-SUMIF($D$12:$D1750,$D1751,O$12:O1750)-SUMIF($D$12:$D$2012,$D1751,N$12:N$2012),AH1751),2))),"")</f>
        <v/>
      </c>
      <c r="P1751" s="250" t="str">
        <f>IF(J1751&lt;&gt;"",1000 - SUMIF($D$12:$D1750,$D1751,P$12:P1750),"")</f>
        <v/>
      </c>
      <c r="Q1751" s="106"/>
      <c r="R1751" s="247"/>
      <c r="S1751" s="247"/>
      <c r="T1751" s="247"/>
      <c r="U1751" s="248" t="str">
        <f>IF(AND(R1751&lt;&gt;"",S1751&lt;&gt;"",Q1751&lt;&gt;""),ROUND(MIN(IF(OR(Q1751="OZZ",Q1751="ZZ"),5000,17300),TRUNC(0.75*(SUMIF($D$12:$D1751,$D1751,R$12:R1751)+SUMIF($D$12:$D1751,$D1751,S$12:S1751)),2)) - SUMIF($D$12:$D1750,$D1751,U$12:U1750),2),"")</f>
        <v/>
      </c>
      <c r="V1751" s="248" t="str">
        <f>IF(AND(R1751&lt;&gt;"",S1751&lt;&gt;"",T1751&lt;&gt;"",Q1751&lt;&gt;"",AL1751&lt;&gt;""),IF(OR(Q1751="OZZ",Q1751="ZZ"),ROUND(0-SUMIF($D$12:$D1750,$D1751,V$12:V1750),2),IF(T1751=0,0,ROUND(MIN(MIN(17300,TRUNC(0.75*(SUMIF($D$12:$D$2012,$D1751,R$12:R$2012)+SUMIF($D$12:$D$2012,$D1751,S$12:S$2012)),2)+SUMIF($D$12:$D1751,$D1751,AL$12:AL1751))-SUMIF($D$12:$D1750,$D1751,V$12:V1750)-SUMIF($D$12:$D$2012,$D1751,U$12:U$2012),AL1751),2))),"")</f>
        <v/>
      </c>
      <c r="W1751" s="250" t="str">
        <f>IF(Q1751&lt;&gt;"",1000 - SUMIF($D$12:$D1750,$D1751,W$12:W1750),"")</f>
        <v/>
      </c>
      <c r="X1751" s="106"/>
      <c r="Y1751" s="247"/>
      <c r="Z1751" s="247"/>
      <c r="AA1751" s="247"/>
      <c r="AB1751" s="248" t="str">
        <f>IF(AND(Y1751&lt;&gt;"",Z1751&lt;&gt;"",X1751&lt;&gt;""),ROUND(MIN(IF(OR(X1751="OZZ",X1751="ZZ"),5000,17300),TRUNC(0.75*(SUMIF($D$12:$D1751,$D1751,Y$12:Y1751)+SUMIF($D$12:$D1751,$D1751,Z$12:Z1751)),2)) - SUMIF($D$12:$D1750,$D1751,AB$12:AB1750),2),"")</f>
        <v/>
      </c>
      <c r="AC1751" s="251" t="str">
        <f>IF(AND(Y1751&lt;&gt;"",Z1751&lt;&gt;"",AA1751&lt;&gt;"",X1751&lt;&gt;"",AP1751&lt;&gt;""),IF(OR(X1751="OZZ",X1751="ZZ"),ROUND(0-SUMIF($D$12:$D1750,$D1751,AC$12:AC1750),2),IF(AA1751=0,0,ROUND(MIN(MIN(17300,TRUNC(0.75*(SUMIF($D$12:$D$2012,$D1751,Y$12:Y$2012)+SUMIF($D$12:$D$2012,$D1751,Z$12:Z$2012)),2)+SUMIF($D$12:$D1751,$D1751,AP$12:AP1751))-SUMIF($D$12:$D1750,$D1751,AC$12:AC1750)-SUMIF($D$12:$D$2012,$D1751,AB$12:AB$2012),AP1751),2))),"")</f>
        <v/>
      </c>
      <c r="AD1751" s="250" t="str">
        <f>IF(X1751&lt;&gt;"",1000 - SUMIF($D$12:$D1750,$D1751,AD$12:AD1750),"")</f>
        <v/>
      </c>
      <c r="AE1751" s="252"/>
      <c r="AF1751" s="253"/>
      <c r="AG1751" s="254"/>
      <c r="AH1751" s="255" t="str">
        <f t="shared" si="569"/>
        <v/>
      </c>
      <c r="AI1751" s="256"/>
      <c r="AJ1751" s="253"/>
      <c r="AK1751" s="254"/>
      <c r="AL1751" s="255" t="str">
        <f t="shared" si="570"/>
        <v/>
      </c>
      <c r="AM1751" s="256"/>
      <c r="AN1751" s="253"/>
      <c r="AO1751" s="254"/>
      <c r="AP1751" s="255" t="str">
        <f t="shared" si="571"/>
        <v/>
      </c>
      <c r="AQ1751" s="68"/>
      <c r="AR1751" s="68"/>
      <c r="AS1751" s="115"/>
      <c r="AT1751" s="68"/>
      <c r="AU1751" s="113" t="str">
        <f>IF(D1751&lt;&gt; "", IF(COUNTIF($D$12:$D1751,$D1751)&gt;1,0,IF(SUM(N1751,U1751,AB1751)&gt;0,IF(AND(X1751="",OR(Q1751&lt;&gt;"",J1751&lt;&gt;"")),IF(Q1751&lt;&gt;"",Q1751,IF(J1751&lt;&gt;"",J1751,0)),IF(AND(Q1751&lt;&gt;"",J1751&lt;&gt;"",Q1751=J1751),Q1751,X1751)),0)),"")</f>
        <v/>
      </c>
      <c r="AV1751" s="113" t="str">
        <f>IF(D1751&lt;&gt;"",IF(COUNTIF($D$12:$D1751,$D1751)&gt;1,0,IF(SUM(O1751,V1751,AC1751)&gt;0,IF(AND(X1751="",OR(Q1751&lt;&gt;"",J1751&lt;&gt;"")),IF(Q1751&lt;&gt;"",Q1751,IF(J1751&lt;&gt;"",J1751,0)),IF(AND(Q1751&lt;&gt;"",J1751&lt;&gt;"",Q1751=J1751),Q1751,X1751)),0)),"")</f>
        <v/>
      </c>
      <c r="AW1751" s="113" t="str">
        <f>IF(D1751&lt;&gt;"",IF(COUNTIF($D$12:$D1751,$D1751)&gt;1,0,IF(SUM(P1751,W1751,AD1751)&gt;0,IF(AND(X1751="",OR(Q1751&lt;&gt;"",J1751&lt;&gt;"")),IF(Q1751&lt;&gt;"",Q1751,IF(J1751&lt;&gt;"",J1751,0)),IF(AND(Q1751&lt;&gt;"",J1751&lt;&gt;"",Q1751=J1751),Q1751,X1751)),0)),"")</f>
        <v/>
      </c>
      <c r="AX1751" s="68" t="str">
        <f t="shared" si="572"/>
        <v/>
      </c>
      <c r="AY1751" s="68" t="str">
        <f t="shared" si="573"/>
        <v/>
      </c>
      <c r="AZ1751" s="68" t="str">
        <f t="shared" si="574"/>
        <v/>
      </c>
      <c r="BA1751" s="68" t="str">
        <f t="shared" si="575"/>
        <v/>
      </c>
      <c r="BB1751" s="68" t="str">
        <f t="shared" si="576"/>
        <v/>
      </c>
      <c r="BC1751" s="68" t="str">
        <f t="shared" si="577"/>
        <v/>
      </c>
      <c r="BD1751" s="68" t="str">
        <f t="shared" si="578"/>
        <v/>
      </c>
      <c r="BE1751" s="62" t="str">
        <f t="shared" si="579"/>
        <v/>
      </c>
      <c r="BF1751" s="62" t="str">
        <f t="shared" si="580"/>
        <v/>
      </c>
      <c r="BG1751" s="62"/>
      <c r="BH1751" s="62" t="str">
        <f t="shared" si="581"/>
        <v/>
      </c>
      <c r="BI1751" s="62" t="str">
        <f t="shared" si="582"/>
        <v/>
      </c>
      <c r="BJ1751" s="114"/>
      <c r="BK1751" s="62" t="str">
        <f t="shared" si="583"/>
        <v/>
      </c>
      <c r="BL1751" s="62" t="str">
        <f t="shared" si="584"/>
        <v/>
      </c>
      <c r="BM1751" s="62" t="str">
        <f t="shared" si="585"/>
        <v/>
      </c>
      <c r="BN1751" s="62" t="str">
        <f t="shared" si="586"/>
        <v/>
      </c>
      <c r="BO1751" s="62" t="str">
        <f t="shared" si="587"/>
        <v/>
      </c>
      <c r="BP1751" s="62" t="str">
        <f t="shared" si="588"/>
        <v/>
      </c>
      <c r="BQ1751" s="96"/>
      <c r="BR1751" s="96"/>
      <c r="BS1751" s="96"/>
      <c r="BT1751" s="96"/>
      <c r="BU1751" s="96"/>
      <c r="BV1751" s="96"/>
      <c r="BW1751" s="96"/>
      <c r="BX1751" s="96"/>
      <c r="BY1751" s="96"/>
      <c r="BZ1751" s="96"/>
      <c r="CA1751" s="96"/>
      <c r="CB1751" s="96"/>
      <c r="CC1751" s="96"/>
      <c r="CD1751" s="96"/>
      <c r="CE1751" s="96"/>
      <c r="CF1751" s="96"/>
      <c r="CG1751" s="96"/>
      <c r="CH1751" s="96"/>
      <c r="CI1751" s="96"/>
      <c r="CJ1751" s="96"/>
      <c r="CK1751" s="96"/>
      <c r="CL1751" s="96"/>
      <c r="CM1751" s="96"/>
      <c r="CN1751" s="96"/>
      <c r="CO1751" s="96"/>
      <c r="CP1751" s="96"/>
      <c r="CQ1751" s="96"/>
      <c r="CR1751" s="96"/>
      <c r="CS1751" s="96"/>
    </row>
    <row r="1752" spans="1:97" ht="18.75" customHeight="1" x14ac:dyDescent="0.2">
      <c r="A1752" s="3">
        <f t="shared" si="589"/>
        <v>1740</v>
      </c>
      <c r="B1752" s="263"/>
      <c r="C1752" s="263"/>
      <c r="D1752" s="263"/>
      <c r="E1752" s="259"/>
      <c r="F1752" s="259"/>
      <c r="G1752" s="43"/>
      <c r="H1752" s="264"/>
      <c r="I1752" s="261"/>
      <c r="J1752" s="106"/>
      <c r="K1752" s="247"/>
      <c r="L1752" s="247"/>
      <c r="M1752" s="247"/>
      <c r="N1752" s="248" t="str">
        <f>IF(AND(K1752&lt;&gt;"",L1752&lt;&gt;"",J1752&lt;&gt;""),ROUND(MIN(IF(OR(J1752="OZZ",J1752="ZZ"),5000,17300),TRUNC(0.75*(SUMIF($D$12:$D1752,$D1752,K$12:K1752)+SUMIF($D$12:$D1752,$D1752,L$12:L1752)),2)) - SUMIF($D$12:$D1751,$D1752,N$12:N1751),2),"")</f>
        <v/>
      </c>
      <c r="O1752" s="249" t="str">
        <f>IF(AND(K1752&lt;&gt;"",L1752&lt;&gt;"",M1752&lt;&gt;"",J1752&lt;&gt;"",AH1752&lt;&gt;""),IF(OR(J1752="OZZ",J1752="ZZ"),ROUND(0-SUMIF($D$12:$D1751,$D1752,O$12:O1751),2),IF(M1752=0,0,ROUND(MIN(MIN(17300,TRUNC(0.75*(SUMIF($D$12:$D$2012,$D1752,K$12:K$2012)+SUMIF($D$12:$D$2012,$D1752,L$12:L$2012)),2)+SUMIF($D$12:$D1752,$D1752,AH$12:AH1752))-SUMIF($D$12:$D1751,$D1752,O$12:O1751)-SUMIF($D$12:$D$2012,$D1752,N$12:N$2012),AH1752),2))),"")</f>
        <v/>
      </c>
      <c r="P1752" s="250" t="str">
        <f>IF(J1752&lt;&gt;"",1000 - SUMIF($D$12:$D1751,$D1752,P$12:P1751),"")</f>
        <v/>
      </c>
      <c r="Q1752" s="106"/>
      <c r="R1752" s="247"/>
      <c r="S1752" s="247"/>
      <c r="T1752" s="247"/>
      <c r="U1752" s="248" t="str">
        <f>IF(AND(R1752&lt;&gt;"",S1752&lt;&gt;"",Q1752&lt;&gt;""),ROUND(MIN(IF(OR(Q1752="OZZ",Q1752="ZZ"),5000,17300),TRUNC(0.75*(SUMIF($D$12:$D1752,$D1752,R$12:R1752)+SUMIF($D$12:$D1752,$D1752,S$12:S1752)),2)) - SUMIF($D$12:$D1751,$D1752,U$12:U1751),2),"")</f>
        <v/>
      </c>
      <c r="V1752" s="248" t="str">
        <f>IF(AND(R1752&lt;&gt;"",S1752&lt;&gt;"",T1752&lt;&gt;"",Q1752&lt;&gt;"",AL1752&lt;&gt;""),IF(OR(Q1752="OZZ",Q1752="ZZ"),ROUND(0-SUMIF($D$12:$D1751,$D1752,V$12:V1751),2),IF(T1752=0,0,ROUND(MIN(MIN(17300,TRUNC(0.75*(SUMIF($D$12:$D$2012,$D1752,R$12:R$2012)+SUMIF($D$12:$D$2012,$D1752,S$12:S$2012)),2)+SUMIF($D$12:$D1752,$D1752,AL$12:AL1752))-SUMIF($D$12:$D1751,$D1752,V$12:V1751)-SUMIF($D$12:$D$2012,$D1752,U$12:U$2012),AL1752),2))),"")</f>
        <v/>
      </c>
      <c r="W1752" s="250" t="str">
        <f>IF(Q1752&lt;&gt;"",1000 - SUMIF($D$12:$D1751,$D1752,W$12:W1751),"")</f>
        <v/>
      </c>
      <c r="X1752" s="106"/>
      <c r="Y1752" s="247"/>
      <c r="Z1752" s="247"/>
      <c r="AA1752" s="247"/>
      <c r="AB1752" s="248" t="str">
        <f>IF(AND(Y1752&lt;&gt;"",Z1752&lt;&gt;"",X1752&lt;&gt;""),ROUND(MIN(IF(OR(X1752="OZZ",X1752="ZZ"),5000,17300),TRUNC(0.75*(SUMIF($D$12:$D1752,$D1752,Y$12:Y1752)+SUMIF($D$12:$D1752,$D1752,Z$12:Z1752)),2)) - SUMIF($D$12:$D1751,$D1752,AB$12:AB1751),2),"")</f>
        <v/>
      </c>
      <c r="AC1752" s="251" t="str">
        <f>IF(AND(Y1752&lt;&gt;"",Z1752&lt;&gt;"",AA1752&lt;&gt;"",X1752&lt;&gt;"",AP1752&lt;&gt;""),IF(OR(X1752="OZZ",X1752="ZZ"),ROUND(0-SUMIF($D$12:$D1751,$D1752,AC$12:AC1751),2),IF(AA1752=0,0,ROUND(MIN(MIN(17300,TRUNC(0.75*(SUMIF($D$12:$D$2012,$D1752,Y$12:Y$2012)+SUMIF($D$12:$D$2012,$D1752,Z$12:Z$2012)),2)+SUMIF($D$12:$D1752,$D1752,AP$12:AP1752))-SUMIF($D$12:$D1751,$D1752,AC$12:AC1751)-SUMIF($D$12:$D$2012,$D1752,AB$12:AB$2012),AP1752),2))),"")</f>
        <v/>
      </c>
      <c r="AD1752" s="250" t="str">
        <f>IF(X1752&lt;&gt;"",1000 - SUMIF($D$12:$D1751,$D1752,AD$12:AD1751),"")</f>
        <v/>
      </c>
      <c r="AE1752" s="252"/>
      <c r="AF1752" s="253"/>
      <c r="AG1752" s="254"/>
      <c r="AH1752" s="255" t="str">
        <f t="shared" si="569"/>
        <v/>
      </c>
      <c r="AI1752" s="256"/>
      <c r="AJ1752" s="253"/>
      <c r="AK1752" s="254"/>
      <c r="AL1752" s="255" t="str">
        <f t="shared" si="570"/>
        <v/>
      </c>
      <c r="AM1752" s="256"/>
      <c r="AN1752" s="253"/>
      <c r="AO1752" s="254"/>
      <c r="AP1752" s="255" t="str">
        <f t="shared" si="571"/>
        <v/>
      </c>
      <c r="AQ1752" s="68"/>
      <c r="AR1752" s="68"/>
      <c r="AS1752" s="115"/>
      <c r="AT1752" s="68"/>
      <c r="AU1752" s="113" t="str">
        <f>IF(D1752&lt;&gt; "", IF(COUNTIF($D$12:$D1752,$D1752)&gt;1,0,IF(SUM(N1752,U1752,AB1752)&gt;0,IF(AND(X1752="",OR(Q1752&lt;&gt;"",J1752&lt;&gt;"")),IF(Q1752&lt;&gt;"",Q1752,IF(J1752&lt;&gt;"",J1752,0)),IF(AND(Q1752&lt;&gt;"",J1752&lt;&gt;"",Q1752=J1752),Q1752,X1752)),0)),"")</f>
        <v/>
      </c>
      <c r="AV1752" s="113" t="str">
        <f>IF(D1752&lt;&gt;"",IF(COUNTIF($D$12:$D1752,$D1752)&gt;1,0,IF(SUM(O1752,V1752,AC1752)&gt;0,IF(AND(X1752="",OR(Q1752&lt;&gt;"",J1752&lt;&gt;"")),IF(Q1752&lt;&gt;"",Q1752,IF(J1752&lt;&gt;"",J1752,0)),IF(AND(Q1752&lt;&gt;"",J1752&lt;&gt;"",Q1752=J1752),Q1752,X1752)),0)),"")</f>
        <v/>
      </c>
      <c r="AW1752" s="113" t="str">
        <f>IF(D1752&lt;&gt;"",IF(COUNTIF($D$12:$D1752,$D1752)&gt;1,0,IF(SUM(P1752,W1752,AD1752)&gt;0,IF(AND(X1752="",OR(Q1752&lt;&gt;"",J1752&lt;&gt;"")),IF(Q1752&lt;&gt;"",Q1752,IF(J1752&lt;&gt;"",J1752,0)),IF(AND(Q1752&lt;&gt;"",J1752&lt;&gt;"",Q1752=J1752),Q1752,X1752)),0)),"")</f>
        <v/>
      </c>
      <c r="AX1752" s="68" t="str">
        <f t="shared" si="572"/>
        <v/>
      </c>
      <c r="AY1752" s="68" t="str">
        <f t="shared" si="573"/>
        <v/>
      </c>
      <c r="AZ1752" s="68" t="str">
        <f t="shared" si="574"/>
        <v/>
      </c>
      <c r="BA1752" s="68" t="str">
        <f t="shared" si="575"/>
        <v/>
      </c>
      <c r="BB1752" s="68" t="str">
        <f t="shared" si="576"/>
        <v/>
      </c>
      <c r="BC1752" s="68" t="str">
        <f t="shared" si="577"/>
        <v/>
      </c>
      <c r="BD1752" s="68" t="str">
        <f t="shared" si="578"/>
        <v/>
      </c>
      <c r="BE1752" s="62" t="str">
        <f t="shared" si="579"/>
        <v/>
      </c>
      <c r="BF1752" s="62" t="str">
        <f t="shared" si="580"/>
        <v/>
      </c>
      <c r="BG1752" s="62"/>
      <c r="BH1752" s="62" t="str">
        <f t="shared" si="581"/>
        <v/>
      </c>
      <c r="BI1752" s="62" t="str">
        <f t="shared" si="582"/>
        <v/>
      </c>
      <c r="BJ1752" s="114"/>
      <c r="BK1752" s="62" t="str">
        <f t="shared" si="583"/>
        <v/>
      </c>
      <c r="BL1752" s="62" t="str">
        <f t="shared" si="584"/>
        <v/>
      </c>
      <c r="BM1752" s="62" t="str">
        <f t="shared" si="585"/>
        <v/>
      </c>
      <c r="BN1752" s="62" t="str">
        <f t="shared" si="586"/>
        <v/>
      </c>
      <c r="BO1752" s="62" t="str">
        <f t="shared" si="587"/>
        <v/>
      </c>
      <c r="BP1752" s="62" t="str">
        <f t="shared" si="588"/>
        <v/>
      </c>
      <c r="BQ1752" s="96"/>
      <c r="BR1752" s="96"/>
      <c r="BS1752" s="96"/>
      <c r="BT1752" s="96"/>
      <c r="BU1752" s="96"/>
      <c r="BV1752" s="96"/>
      <c r="BW1752" s="96"/>
      <c r="BX1752" s="96"/>
      <c r="BY1752" s="96"/>
      <c r="BZ1752" s="96"/>
      <c r="CA1752" s="96"/>
      <c r="CB1752" s="96"/>
      <c r="CC1752" s="96"/>
      <c r="CD1752" s="96"/>
      <c r="CE1752" s="96"/>
      <c r="CF1752" s="96"/>
      <c r="CG1752" s="96"/>
      <c r="CH1752" s="96"/>
      <c r="CI1752" s="96"/>
      <c r="CJ1752" s="96"/>
      <c r="CK1752" s="96"/>
      <c r="CL1752" s="96"/>
      <c r="CM1752" s="96"/>
      <c r="CN1752" s="96"/>
      <c r="CO1752" s="96"/>
      <c r="CP1752" s="96"/>
      <c r="CQ1752" s="96"/>
      <c r="CR1752" s="96"/>
      <c r="CS1752" s="96"/>
    </row>
    <row r="1753" spans="1:97" ht="18.75" customHeight="1" x14ac:dyDescent="0.2">
      <c r="A1753" s="3">
        <f t="shared" si="589"/>
        <v>1741</v>
      </c>
      <c r="B1753" s="263"/>
      <c r="C1753" s="263"/>
      <c r="D1753" s="263"/>
      <c r="E1753" s="259"/>
      <c r="F1753" s="259"/>
      <c r="G1753" s="43"/>
      <c r="H1753" s="264"/>
      <c r="I1753" s="261"/>
      <c r="J1753" s="106"/>
      <c r="K1753" s="247"/>
      <c r="L1753" s="247"/>
      <c r="M1753" s="247"/>
      <c r="N1753" s="248" t="str">
        <f>IF(AND(K1753&lt;&gt;"",L1753&lt;&gt;"",J1753&lt;&gt;""),ROUND(MIN(IF(OR(J1753="OZZ",J1753="ZZ"),5000,17300),TRUNC(0.75*(SUMIF($D$12:$D1753,$D1753,K$12:K1753)+SUMIF($D$12:$D1753,$D1753,L$12:L1753)),2)) - SUMIF($D$12:$D1752,$D1753,N$12:N1752),2),"")</f>
        <v/>
      </c>
      <c r="O1753" s="249" t="str">
        <f>IF(AND(K1753&lt;&gt;"",L1753&lt;&gt;"",M1753&lt;&gt;"",J1753&lt;&gt;"",AH1753&lt;&gt;""),IF(OR(J1753="OZZ",J1753="ZZ"),ROUND(0-SUMIF($D$12:$D1752,$D1753,O$12:O1752),2),IF(M1753=0,0,ROUND(MIN(MIN(17300,TRUNC(0.75*(SUMIF($D$12:$D$2012,$D1753,K$12:K$2012)+SUMIF($D$12:$D$2012,$D1753,L$12:L$2012)),2)+SUMIF($D$12:$D1753,$D1753,AH$12:AH1753))-SUMIF($D$12:$D1752,$D1753,O$12:O1752)-SUMIF($D$12:$D$2012,$D1753,N$12:N$2012),AH1753),2))),"")</f>
        <v/>
      </c>
      <c r="P1753" s="250" t="str">
        <f>IF(J1753&lt;&gt;"",1000 - SUMIF($D$12:$D1752,$D1753,P$12:P1752),"")</f>
        <v/>
      </c>
      <c r="Q1753" s="106"/>
      <c r="R1753" s="247"/>
      <c r="S1753" s="247"/>
      <c r="T1753" s="247"/>
      <c r="U1753" s="248" t="str">
        <f>IF(AND(R1753&lt;&gt;"",S1753&lt;&gt;"",Q1753&lt;&gt;""),ROUND(MIN(IF(OR(Q1753="OZZ",Q1753="ZZ"),5000,17300),TRUNC(0.75*(SUMIF($D$12:$D1753,$D1753,R$12:R1753)+SUMIF($D$12:$D1753,$D1753,S$12:S1753)),2)) - SUMIF($D$12:$D1752,$D1753,U$12:U1752),2),"")</f>
        <v/>
      </c>
      <c r="V1753" s="248" t="str">
        <f>IF(AND(R1753&lt;&gt;"",S1753&lt;&gt;"",T1753&lt;&gt;"",Q1753&lt;&gt;"",AL1753&lt;&gt;""),IF(OR(Q1753="OZZ",Q1753="ZZ"),ROUND(0-SUMIF($D$12:$D1752,$D1753,V$12:V1752),2),IF(T1753=0,0,ROUND(MIN(MIN(17300,TRUNC(0.75*(SUMIF($D$12:$D$2012,$D1753,R$12:R$2012)+SUMIF($D$12:$D$2012,$D1753,S$12:S$2012)),2)+SUMIF($D$12:$D1753,$D1753,AL$12:AL1753))-SUMIF($D$12:$D1752,$D1753,V$12:V1752)-SUMIF($D$12:$D$2012,$D1753,U$12:U$2012),AL1753),2))),"")</f>
        <v/>
      </c>
      <c r="W1753" s="250" t="str">
        <f>IF(Q1753&lt;&gt;"",1000 - SUMIF($D$12:$D1752,$D1753,W$12:W1752),"")</f>
        <v/>
      </c>
      <c r="X1753" s="106"/>
      <c r="Y1753" s="247"/>
      <c r="Z1753" s="247"/>
      <c r="AA1753" s="247"/>
      <c r="AB1753" s="248" t="str">
        <f>IF(AND(Y1753&lt;&gt;"",Z1753&lt;&gt;"",X1753&lt;&gt;""),ROUND(MIN(IF(OR(X1753="OZZ",X1753="ZZ"),5000,17300),TRUNC(0.75*(SUMIF($D$12:$D1753,$D1753,Y$12:Y1753)+SUMIF($D$12:$D1753,$D1753,Z$12:Z1753)),2)) - SUMIF($D$12:$D1752,$D1753,AB$12:AB1752),2),"")</f>
        <v/>
      </c>
      <c r="AC1753" s="251" t="str">
        <f>IF(AND(Y1753&lt;&gt;"",Z1753&lt;&gt;"",AA1753&lt;&gt;"",X1753&lt;&gt;"",AP1753&lt;&gt;""),IF(OR(X1753="OZZ",X1753="ZZ"),ROUND(0-SUMIF($D$12:$D1752,$D1753,AC$12:AC1752),2),IF(AA1753=0,0,ROUND(MIN(MIN(17300,TRUNC(0.75*(SUMIF($D$12:$D$2012,$D1753,Y$12:Y$2012)+SUMIF($D$12:$D$2012,$D1753,Z$12:Z$2012)),2)+SUMIF($D$12:$D1753,$D1753,AP$12:AP1753))-SUMIF($D$12:$D1752,$D1753,AC$12:AC1752)-SUMIF($D$12:$D$2012,$D1753,AB$12:AB$2012),AP1753),2))),"")</f>
        <v/>
      </c>
      <c r="AD1753" s="250" t="str">
        <f>IF(X1753&lt;&gt;"",1000 - SUMIF($D$12:$D1752,$D1753,AD$12:AD1752),"")</f>
        <v/>
      </c>
      <c r="AE1753" s="252"/>
      <c r="AF1753" s="253"/>
      <c r="AG1753" s="254"/>
      <c r="AH1753" s="255" t="str">
        <f t="shared" si="569"/>
        <v/>
      </c>
      <c r="AI1753" s="256"/>
      <c r="AJ1753" s="253"/>
      <c r="AK1753" s="254"/>
      <c r="AL1753" s="255" t="str">
        <f t="shared" si="570"/>
        <v/>
      </c>
      <c r="AM1753" s="256"/>
      <c r="AN1753" s="253"/>
      <c r="AO1753" s="254"/>
      <c r="AP1753" s="255" t="str">
        <f t="shared" si="571"/>
        <v/>
      </c>
      <c r="AQ1753" s="68"/>
      <c r="AR1753" s="68"/>
      <c r="AS1753" s="115"/>
      <c r="AT1753" s="68"/>
      <c r="AU1753" s="113" t="str">
        <f>IF(D1753&lt;&gt; "", IF(COUNTIF($D$12:$D1753,$D1753)&gt;1,0,IF(SUM(N1753,U1753,AB1753)&gt;0,IF(AND(X1753="",OR(Q1753&lt;&gt;"",J1753&lt;&gt;"")),IF(Q1753&lt;&gt;"",Q1753,IF(J1753&lt;&gt;"",J1753,0)),IF(AND(Q1753&lt;&gt;"",J1753&lt;&gt;"",Q1753=J1753),Q1753,X1753)),0)),"")</f>
        <v/>
      </c>
      <c r="AV1753" s="113" t="str">
        <f>IF(D1753&lt;&gt;"",IF(COUNTIF($D$12:$D1753,$D1753)&gt;1,0,IF(SUM(O1753,V1753,AC1753)&gt;0,IF(AND(X1753="",OR(Q1753&lt;&gt;"",J1753&lt;&gt;"")),IF(Q1753&lt;&gt;"",Q1753,IF(J1753&lt;&gt;"",J1753,0)),IF(AND(Q1753&lt;&gt;"",J1753&lt;&gt;"",Q1753=J1753),Q1753,X1753)),0)),"")</f>
        <v/>
      </c>
      <c r="AW1753" s="113" t="str">
        <f>IF(D1753&lt;&gt;"",IF(COUNTIF($D$12:$D1753,$D1753)&gt;1,0,IF(SUM(P1753,W1753,AD1753)&gt;0,IF(AND(X1753="",OR(Q1753&lt;&gt;"",J1753&lt;&gt;"")),IF(Q1753&lt;&gt;"",Q1753,IF(J1753&lt;&gt;"",J1753,0)),IF(AND(Q1753&lt;&gt;"",J1753&lt;&gt;"",Q1753=J1753),Q1753,X1753)),0)),"")</f>
        <v/>
      </c>
      <c r="AX1753" s="68" t="str">
        <f t="shared" si="572"/>
        <v/>
      </c>
      <c r="AY1753" s="68" t="str">
        <f t="shared" si="573"/>
        <v/>
      </c>
      <c r="AZ1753" s="68" t="str">
        <f t="shared" si="574"/>
        <v/>
      </c>
      <c r="BA1753" s="68" t="str">
        <f t="shared" si="575"/>
        <v/>
      </c>
      <c r="BB1753" s="68" t="str">
        <f t="shared" si="576"/>
        <v/>
      </c>
      <c r="BC1753" s="68" t="str">
        <f t="shared" si="577"/>
        <v/>
      </c>
      <c r="BD1753" s="68" t="str">
        <f t="shared" si="578"/>
        <v/>
      </c>
      <c r="BE1753" s="62" t="str">
        <f t="shared" si="579"/>
        <v/>
      </c>
      <c r="BF1753" s="62" t="str">
        <f t="shared" si="580"/>
        <v/>
      </c>
      <c r="BG1753" s="62"/>
      <c r="BH1753" s="62" t="str">
        <f t="shared" si="581"/>
        <v/>
      </c>
      <c r="BI1753" s="62" t="str">
        <f t="shared" si="582"/>
        <v/>
      </c>
      <c r="BJ1753" s="114"/>
      <c r="BK1753" s="62" t="str">
        <f t="shared" si="583"/>
        <v/>
      </c>
      <c r="BL1753" s="62" t="str">
        <f t="shared" si="584"/>
        <v/>
      </c>
      <c r="BM1753" s="62" t="str">
        <f t="shared" si="585"/>
        <v/>
      </c>
      <c r="BN1753" s="62" t="str">
        <f t="shared" si="586"/>
        <v/>
      </c>
      <c r="BO1753" s="62" t="str">
        <f t="shared" si="587"/>
        <v/>
      </c>
      <c r="BP1753" s="62" t="str">
        <f t="shared" si="588"/>
        <v/>
      </c>
      <c r="BQ1753" s="96"/>
      <c r="BR1753" s="96"/>
      <c r="BS1753" s="96"/>
      <c r="BT1753" s="96"/>
      <c r="BU1753" s="96"/>
      <c r="BV1753" s="96"/>
      <c r="BW1753" s="96"/>
      <c r="BX1753" s="96"/>
      <c r="BY1753" s="96"/>
      <c r="BZ1753" s="96"/>
      <c r="CA1753" s="96"/>
      <c r="CB1753" s="96"/>
      <c r="CC1753" s="96"/>
      <c r="CD1753" s="96"/>
      <c r="CE1753" s="96"/>
      <c r="CF1753" s="96"/>
      <c r="CG1753" s="96"/>
      <c r="CH1753" s="96"/>
      <c r="CI1753" s="96"/>
      <c r="CJ1753" s="96"/>
      <c r="CK1753" s="96"/>
      <c r="CL1753" s="96"/>
      <c r="CM1753" s="96"/>
      <c r="CN1753" s="96"/>
      <c r="CO1753" s="96"/>
      <c r="CP1753" s="96"/>
      <c r="CQ1753" s="96"/>
      <c r="CR1753" s="96"/>
      <c r="CS1753" s="96"/>
    </row>
    <row r="1754" spans="1:97" ht="18.75" customHeight="1" x14ac:dyDescent="0.2">
      <c r="A1754" s="3">
        <f t="shared" si="589"/>
        <v>1742</v>
      </c>
      <c r="B1754" s="263"/>
      <c r="C1754" s="263"/>
      <c r="D1754" s="263"/>
      <c r="E1754" s="259"/>
      <c r="F1754" s="259"/>
      <c r="G1754" s="43"/>
      <c r="H1754" s="264"/>
      <c r="I1754" s="261"/>
      <c r="J1754" s="106"/>
      <c r="K1754" s="247"/>
      <c r="L1754" s="247"/>
      <c r="M1754" s="247"/>
      <c r="N1754" s="248" t="str">
        <f>IF(AND(K1754&lt;&gt;"",L1754&lt;&gt;"",J1754&lt;&gt;""),ROUND(MIN(IF(OR(J1754="OZZ",J1754="ZZ"),5000,17300),TRUNC(0.75*(SUMIF($D$12:$D1754,$D1754,K$12:K1754)+SUMIF($D$12:$D1754,$D1754,L$12:L1754)),2)) - SUMIF($D$12:$D1753,$D1754,N$12:N1753),2),"")</f>
        <v/>
      </c>
      <c r="O1754" s="249" t="str">
        <f>IF(AND(K1754&lt;&gt;"",L1754&lt;&gt;"",M1754&lt;&gt;"",J1754&lt;&gt;"",AH1754&lt;&gt;""),IF(OR(J1754="OZZ",J1754="ZZ"),ROUND(0-SUMIF($D$12:$D1753,$D1754,O$12:O1753),2),IF(M1754=0,0,ROUND(MIN(MIN(17300,TRUNC(0.75*(SUMIF($D$12:$D$2012,$D1754,K$12:K$2012)+SUMIF($D$12:$D$2012,$D1754,L$12:L$2012)),2)+SUMIF($D$12:$D1754,$D1754,AH$12:AH1754))-SUMIF($D$12:$D1753,$D1754,O$12:O1753)-SUMIF($D$12:$D$2012,$D1754,N$12:N$2012),AH1754),2))),"")</f>
        <v/>
      </c>
      <c r="P1754" s="250" t="str">
        <f>IF(J1754&lt;&gt;"",1000 - SUMIF($D$12:$D1753,$D1754,P$12:P1753),"")</f>
        <v/>
      </c>
      <c r="Q1754" s="106"/>
      <c r="R1754" s="247"/>
      <c r="S1754" s="247"/>
      <c r="T1754" s="247"/>
      <c r="U1754" s="248" t="str">
        <f>IF(AND(R1754&lt;&gt;"",S1754&lt;&gt;"",Q1754&lt;&gt;""),ROUND(MIN(IF(OR(Q1754="OZZ",Q1754="ZZ"),5000,17300),TRUNC(0.75*(SUMIF($D$12:$D1754,$D1754,R$12:R1754)+SUMIF($D$12:$D1754,$D1754,S$12:S1754)),2)) - SUMIF($D$12:$D1753,$D1754,U$12:U1753),2),"")</f>
        <v/>
      </c>
      <c r="V1754" s="248" t="str">
        <f>IF(AND(R1754&lt;&gt;"",S1754&lt;&gt;"",T1754&lt;&gt;"",Q1754&lt;&gt;"",AL1754&lt;&gt;""),IF(OR(Q1754="OZZ",Q1754="ZZ"),ROUND(0-SUMIF($D$12:$D1753,$D1754,V$12:V1753),2),IF(T1754=0,0,ROUND(MIN(MIN(17300,TRUNC(0.75*(SUMIF($D$12:$D$2012,$D1754,R$12:R$2012)+SUMIF($D$12:$D$2012,$D1754,S$12:S$2012)),2)+SUMIF($D$12:$D1754,$D1754,AL$12:AL1754))-SUMIF($D$12:$D1753,$D1754,V$12:V1753)-SUMIF($D$12:$D$2012,$D1754,U$12:U$2012),AL1754),2))),"")</f>
        <v/>
      </c>
      <c r="W1754" s="250" t="str">
        <f>IF(Q1754&lt;&gt;"",1000 - SUMIF($D$12:$D1753,$D1754,W$12:W1753),"")</f>
        <v/>
      </c>
      <c r="X1754" s="106"/>
      <c r="Y1754" s="247"/>
      <c r="Z1754" s="247"/>
      <c r="AA1754" s="247"/>
      <c r="AB1754" s="248" t="str">
        <f>IF(AND(Y1754&lt;&gt;"",Z1754&lt;&gt;"",X1754&lt;&gt;""),ROUND(MIN(IF(OR(X1754="OZZ",X1754="ZZ"),5000,17300),TRUNC(0.75*(SUMIF($D$12:$D1754,$D1754,Y$12:Y1754)+SUMIF($D$12:$D1754,$D1754,Z$12:Z1754)),2)) - SUMIF($D$12:$D1753,$D1754,AB$12:AB1753),2),"")</f>
        <v/>
      </c>
      <c r="AC1754" s="251" t="str">
        <f>IF(AND(Y1754&lt;&gt;"",Z1754&lt;&gt;"",AA1754&lt;&gt;"",X1754&lt;&gt;"",AP1754&lt;&gt;""),IF(OR(X1754="OZZ",X1754="ZZ"),ROUND(0-SUMIF($D$12:$D1753,$D1754,AC$12:AC1753),2),IF(AA1754=0,0,ROUND(MIN(MIN(17300,TRUNC(0.75*(SUMIF($D$12:$D$2012,$D1754,Y$12:Y$2012)+SUMIF($D$12:$D$2012,$D1754,Z$12:Z$2012)),2)+SUMIF($D$12:$D1754,$D1754,AP$12:AP1754))-SUMIF($D$12:$D1753,$D1754,AC$12:AC1753)-SUMIF($D$12:$D$2012,$D1754,AB$12:AB$2012),AP1754),2))),"")</f>
        <v/>
      </c>
      <c r="AD1754" s="250" t="str">
        <f>IF(X1754&lt;&gt;"",1000 - SUMIF($D$12:$D1753,$D1754,AD$12:AD1753),"")</f>
        <v/>
      </c>
      <c r="AE1754" s="252"/>
      <c r="AF1754" s="253"/>
      <c r="AG1754" s="254"/>
      <c r="AH1754" s="255" t="str">
        <f t="shared" si="569"/>
        <v/>
      </c>
      <c r="AI1754" s="256"/>
      <c r="AJ1754" s="253"/>
      <c r="AK1754" s="254"/>
      <c r="AL1754" s="255" t="str">
        <f t="shared" si="570"/>
        <v/>
      </c>
      <c r="AM1754" s="256"/>
      <c r="AN1754" s="253"/>
      <c r="AO1754" s="254"/>
      <c r="AP1754" s="255" t="str">
        <f t="shared" si="571"/>
        <v/>
      </c>
      <c r="AQ1754" s="68"/>
      <c r="AR1754" s="68"/>
      <c r="AS1754" s="115"/>
      <c r="AT1754" s="68"/>
      <c r="AU1754" s="113" t="str">
        <f>IF(D1754&lt;&gt; "", IF(COUNTIF($D$12:$D1754,$D1754)&gt;1,0,IF(SUM(N1754,U1754,AB1754)&gt;0,IF(AND(X1754="",OR(Q1754&lt;&gt;"",J1754&lt;&gt;"")),IF(Q1754&lt;&gt;"",Q1754,IF(J1754&lt;&gt;"",J1754,0)),IF(AND(Q1754&lt;&gt;"",J1754&lt;&gt;"",Q1754=J1754),Q1754,X1754)),0)),"")</f>
        <v/>
      </c>
      <c r="AV1754" s="113" t="str">
        <f>IF(D1754&lt;&gt;"",IF(COUNTIF($D$12:$D1754,$D1754)&gt;1,0,IF(SUM(O1754,V1754,AC1754)&gt;0,IF(AND(X1754="",OR(Q1754&lt;&gt;"",J1754&lt;&gt;"")),IF(Q1754&lt;&gt;"",Q1754,IF(J1754&lt;&gt;"",J1754,0)),IF(AND(Q1754&lt;&gt;"",J1754&lt;&gt;"",Q1754=J1754),Q1754,X1754)),0)),"")</f>
        <v/>
      </c>
      <c r="AW1754" s="113" t="str">
        <f>IF(D1754&lt;&gt;"",IF(COUNTIF($D$12:$D1754,$D1754)&gt;1,0,IF(SUM(P1754,W1754,AD1754)&gt;0,IF(AND(X1754="",OR(Q1754&lt;&gt;"",J1754&lt;&gt;"")),IF(Q1754&lt;&gt;"",Q1754,IF(J1754&lt;&gt;"",J1754,0)),IF(AND(Q1754&lt;&gt;"",J1754&lt;&gt;"",Q1754=J1754),Q1754,X1754)),0)),"")</f>
        <v/>
      </c>
      <c r="AX1754" s="68" t="str">
        <f t="shared" si="572"/>
        <v/>
      </c>
      <c r="AY1754" s="68" t="str">
        <f t="shared" si="573"/>
        <v/>
      </c>
      <c r="AZ1754" s="68" t="str">
        <f t="shared" si="574"/>
        <v/>
      </c>
      <c r="BA1754" s="68" t="str">
        <f t="shared" si="575"/>
        <v/>
      </c>
      <c r="BB1754" s="68" t="str">
        <f t="shared" si="576"/>
        <v/>
      </c>
      <c r="BC1754" s="68" t="str">
        <f t="shared" si="577"/>
        <v/>
      </c>
      <c r="BD1754" s="68" t="str">
        <f t="shared" si="578"/>
        <v/>
      </c>
      <c r="BE1754" s="62" t="str">
        <f t="shared" si="579"/>
        <v/>
      </c>
      <c r="BF1754" s="62" t="str">
        <f t="shared" si="580"/>
        <v/>
      </c>
      <c r="BG1754" s="62"/>
      <c r="BH1754" s="62" t="str">
        <f t="shared" si="581"/>
        <v/>
      </c>
      <c r="BI1754" s="62" t="str">
        <f t="shared" si="582"/>
        <v/>
      </c>
      <c r="BJ1754" s="114"/>
      <c r="BK1754" s="62" t="str">
        <f t="shared" si="583"/>
        <v/>
      </c>
      <c r="BL1754" s="62" t="str">
        <f t="shared" si="584"/>
        <v/>
      </c>
      <c r="BM1754" s="62" t="str">
        <f t="shared" si="585"/>
        <v/>
      </c>
      <c r="BN1754" s="62" t="str">
        <f t="shared" si="586"/>
        <v/>
      </c>
      <c r="BO1754" s="62" t="str">
        <f t="shared" si="587"/>
        <v/>
      </c>
      <c r="BP1754" s="62" t="str">
        <f t="shared" si="588"/>
        <v/>
      </c>
      <c r="BQ1754" s="96"/>
      <c r="BR1754" s="96"/>
      <c r="BS1754" s="96"/>
      <c r="BT1754" s="96"/>
      <c r="BU1754" s="96"/>
      <c r="BV1754" s="96"/>
      <c r="BW1754" s="96"/>
      <c r="BX1754" s="96"/>
      <c r="BY1754" s="96"/>
      <c r="BZ1754" s="96"/>
      <c r="CA1754" s="96"/>
      <c r="CB1754" s="96"/>
      <c r="CC1754" s="96"/>
      <c r="CD1754" s="96"/>
      <c r="CE1754" s="96"/>
      <c r="CF1754" s="96"/>
      <c r="CG1754" s="96"/>
      <c r="CH1754" s="96"/>
      <c r="CI1754" s="96"/>
      <c r="CJ1754" s="96"/>
      <c r="CK1754" s="96"/>
      <c r="CL1754" s="96"/>
      <c r="CM1754" s="96"/>
      <c r="CN1754" s="96"/>
      <c r="CO1754" s="96"/>
      <c r="CP1754" s="96"/>
      <c r="CQ1754" s="96"/>
      <c r="CR1754" s="96"/>
      <c r="CS1754" s="96"/>
    </row>
    <row r="1755" spans="1:97" ht="18.75" customHeight="1" x14ac:dyDescent="0.2">
      <c r="A1755" s="3">
        <f t="shared" si="589"/>
        <v>1743</v>
      </c>
      <c r="B1755" s="263"/>
      <c r="C1755" s="263"/>
      <c r="D1755" s="263"/>
      <c r="E1755" s="259"/>
      <c r="F1755" s="259"/>
      <c r="G1755" s="43"/>
      <c r="H1755" s="264"/>
      <c r="I1755" s="261"/>
      <c r="J1755" s="106"/>
      <c r="K1755" s="247"/>
      <c r="L1755" s="247"/>
      <c r="M1755" s="247"/>
      <c r="N1755" s="248" t="str">
        <f>IF(AND(K1755&lt;&gt;"",L1755&lt;&gt;"",J1755&lt;&gt;""),ROUND(MIN(IF(OR(J1755="OZZ",J1755="ZZ"),5000,17300),TRUNC(0.75*(SUMIF($D$12:$D1755,$D1755,K$12:K1755)+SUMIF($D$12:$D1755,$D1755,L$12:L1755)),2)) - SUMIF($D$12:$D1754,$D1755,N$12:N1754),2),"")</f>
        <v/>
      </c>
      <c r="O1755" s="249" t="str">
        <f>IF(AND(K1755&lt;&gt;"",L1755&lt;&gt;"",M1755&lt;&gt;"",J1755&lt;&gt;"",AH1755&lt;&gt;""),IF(OR(J1755="OZZ",J1755="ZZ"),ROUND(0-SUMIF($D$12:$D1754,$D1755,O$12:O1754),2),IF(M1755=0,0,ROUND(MIN(MIN(17300,TRUNC(0.75*(SUMIF($D$12:$D$2012,$D1755,K$12:K$2012)+SUMIF($D$12:$D$2012,$D1755,L$12:L$2012)),2)+SUMIF($D$12:$D1755,$D1755,AH$12:AH1755))-SUMIF($D$12:$D1754,$D1755,O$12:O1754)-SUMIF($D$12:$D$2012,$D1755,N$12:N$2012),AH1755),2))),"")</f>
        <v/>
      </c>
      <c r="P1755" s="250" t="str">
        <f>IF(J1755&lt;&gt;"",1000 - SUMIF($D$12:$D1754,$D1755,P$12:P1754),"")</f>
        <v/>
      </c>
      <c r="Q1755" s="106"/>
      <c r="R1755" s="247"/>
      <c r="S1755" s="247"/>
      <c r="T1755" s="247"/>
      <c r="U1755" s="248" t="str">
        <f>IF(AND(R1755&lt;&gt;"",S1755&lt;&gt;"",Q1755&lt;&gt;""),ROUND(MIN(IF(OR(Q1755="OZZ",Q1755="ZZ"),5000,17300),TRUNC(0.75*(SUMIF($D$12:$D1755,$D1755,R$12:R1755)+SUMIF($D$12:$D1755,$D1755,S$12:S1755)),2)) - SUMIF($D$12:$D1754,$D1755,U$12:U1754),2),"")</f>
        <v/>
      </c>
      <c r="V1755" s="248" t="str">
        <f>IF(AND(R1755&lt;&gt;"",S1755&lt;&gt;"",T1755&lt;&gt;"",Q1755&lt;&gt;"",AL1755&lt;&gt;""),IF(OR(Q1755="OZZ",Q1755="ZZ"),ROUND(0-SUMIF($D$12:$D1754,$D1755,V$12:V1754),2),IF(T1755=0,0,ROUND(MIN(MIN(17300,TRUNC(0.75*(SUMIF($D$12:$D$2012,$D1755,R$12:R$2012)+SUMIF($D$12:$D$2012,$D1755,S$12:S$2012)),2)+SUMIF($D$12:$D1755,$D1755,AL$12:AL1755))-SUMIF($D$12:$D1754,$D1755,V$12:V1754)-SUMIF($D$12:$D$2012,$D1755,U$12:U$2012),AL1755),2))),"")</f>
        <v/>
      </c>
      <c r="W1755" s="250" t="str">
        <f>IF(Q1755&lt;&gt;"",1000 - SUMIF($D$12:$D1754,$D1755,W$12:W1754),"")</f>
        <v/>
      </c>
      <c r="X1755" s="106"/>
      <c r="Y1755" s="247"/>
      <c r="Z1755" s="247"/>
      <c r="AA1755" s="247"/>
      <c r="AB1755" s="248" t="str">
        <f>IF(AND(Y1755&lt;&gt;"",Z1755&lt;&gt;"",X1755&lt;&gt;""),ROUND(MIN(IF(OR(X1755="OZZ",X1755="ZZ"),5000,17300),TRUNC(0.75*(SUMIF($D$12:$D1755,$D1755,Y$12:Y1755)+SUMIF($D$12:$D1755,$D1755,Z$12:Z1755)),2)) - SUMIF($D$12:$D1754,$D1755,AB$12:AB1754),2),"")</f>
        <v/>
      </c>
      <c r="AC1755" s="251" t="str">
        <f>IF(AND(Y1755&lt;&gt;"",Z1755&lt;&gt;"",AA1755&lt;&gt;"",X1755&lt;&gt;"",AP1755&lt;&gt;""),IF(OR(X1755="OZZ",X1755="ZZ"),ROUND(0-SUMIF($D$12:$D1754,$D1755,AC$12:AC1754),2),IF(AA1755=0,0,ROUND(MIN(MIN(17300,TRUNC(0.75*(SUMIF($D$12:$D$2012,$D1755,Y$12:Y$2012)+SUMIF($D$12:$D$2012,$D1755,Z$12:Z$2012)),2)+SUMIF($D$12:$D1755,$D1755,AP$12:AP1755))-SUMIF($D$12:$D1754,$D1755,AC$12:AC1754)-SUMIF($D$12:$D$2012,$D1755,AB$12:AB$2012),AP1755),2))),"")</f>
        <v/>
      </c>
      <c r="AD1755" s="250" t="str">
        <f>IF(X1755&lt;&gt;"",1000 - SUMIF($D$12:$D1754,$D1755,AD$12:AD1754),"")</f>
        <v/>
      </c>
      <c r="AE1755" s="252"/>
      <c r="AF1755" s="253"/>
      <c r="AG1755" s="254"/>
      <c r="AH1755" s="255" t="str">
        <f t="shared" si="569"/>
        <v/>
      </c>
      <c r="AI1755" s="256"/>
      <c r="AJ1755" s="253"/>
      <c r="AK1755" s="254"/>
      <c r="AL1755" s="255" t="str">
        <f t="shared" si="570"/>
        <v/>
      </c>
      <c r="AM1755" s="256"/>
      <c r="AN1755" s="253"/>
      <c r="AO1755" s="254"/>
      <c r="AP1755" s="255" t="str">
        <f t="shared" si="571"/>
        <v/>
      </c>
      <c r="AQ1755" s="68"/>
      <c r="AR1755" s="68"/>
      <c r="AS1755" s="115"/>
      <c r="AT1755" s="68"/>
      <c r="AU1755" s="113" t="str">
        <f>IF(D1755&lt;&gt; "", IF(COUNTIF($D$12:$D1755,$D1755)&gt;1,0,IF(SUM(N1755,U1755,AB1755)&gt;0,IF(AND(X1755="",OR(Q1755&lt;&gt;"",J1755&lt;&gt;"")),IF(Q1755&lt;&gt;"",Q1755,IF(J1755&lt;&gt;"",J1755,0)),IF(AND(Q1755&lt;&gt;"",J1755&lt;&gt;"",Q1755=J1755),Q1755,X1755)),0)),"")</f>
        <v/>
      </c>
      <c r="AV1755" s="113" t="str">
        <f>IF(D1755&lt;&gt;"",IF(COUNTIF($D$12:$D1755,$D1755)&gt;1,0,IF(SUM(O1755,V1755,AC1755)&gt;0,IF(AND(X1755="",OR(Q1755&lt;&gt;"",J1755&lt;&gt;"")),IF(Q1755&lt;&gt;"",Q1755,IF(J1755&lt;&gt;"",J1755,0)),IF(AND(Q1755&lt;&gt;"",J1755&lt;&gt;"",Q1755=J1755),Q1755,X1755)),0)),"")</f>
        <v/>
      </c>
      <c r="AW1755" s="113" t="str">
        <f>IF(D1755&lt;&gt;"",IF(COUNTIF($D$12:$D1755,$D1755)&gt;1,0,IF(SUM(P1755,W1755,AD1755)&gt;0,IF(AND(X1755="",OR(Q1755&lt;&gt;"",J1755&lt;&gt;"")),IF(Q1755&lt;&gt;"",Q1755,IF(J1755&lt;&gt;"",J1755,0)),IF(AND(Q1755&lt;&gt;"",J1755&lt;&gt;"",Q1755=J1755),Q1755,X1755)),0)),"")</f>
        <v/>
      </c>
      <c r="AX1755" s="68" t="str">
        <f t="shared" si="572"/>
        <v/>
      </c>
      <c r="AY1755" s="68" t="str">
        <f t="shared" si="573"/>
        <v/>
      </c>
      <c r="AZ1755" s="68" t="str">
        <f t="shared" si="574"/>
        <v/>
      </c>
      <c r="BA1755" s="68" t="str">
        <f t="shared" si="575"/>
        <v/>
      </c>
      <c r="BB1755" s="68" t="str">
        <f t="shared" si="576"/>
        <v/>
      </c>
      <c r="BC1755" s="68" t="str">
        <f t="shared" si="577"/>
        <v/>
      </c>
      <c r="BD1755" s="68" t="str">
        <f t="shared" si="578"/>
        <v/>
      </c>
      <c r="BE1755" s="62" t="str">
        <f t="shared" si="579"/>
        <v/>
      </c>
      <c r="BF1755" s="62" t="str">
        <f t="shared" si="580"/>
        <v/>
      </c>
      <c r="BG1755" s="62"/>
      <c r="BH1755" s="62" t="str">
        <f t="shared" si="581"/>
        <v/>
      </c>
      <c r="BI1755" s="62" t="str">
        <f t="shared" si="582"/>
        <v/>
      </c>
      <c r="BJ1755" s="114"/>
      <c r="BK1755" s="62" t="str">
        <f t="shared" si="583"/>
        <v/>
      </c>
      <c r="BL1755" s="62" t="str">
        <f t="shared" si="584"/>
        <v/>
      </c>
      <c r="BM1755" s="62" t="str">
        <f t="shared" si="585"/>
        <v/>
      </c>
      <c r="BN1755" s="62" t="str">
        <f t="shared" si="586"/>
        <v/>
      </c>
      <c r="BO1755" s="62" t="str">
        <f t="shared" si="587"/>
        <v/>
      </c>
      <c r="BP1755" s="62" t="str">
        <f t="shared" si="588"/>
        <v/>
      </c>
      <c r="BQ1755" s="96"/>
      <c r="BR1755" s="96"/>
      <c r="BS1755" s="96"/>
      <c r="BT1755" s="96"/>
      <c r="BU1755" s="96"/>
      <c r="BV1755" s="96"/>
      <c r="BW1755" s="96"/>
      <c r="BX1755" s="96"/>
      <c r="BY1755" s="96"/>
      <c r="BZ1755" s="96"/>
      <c r="CA1755" s="96"/>
      <c r="CB1755" s="96"/>
      <c r="CC1755" s="96"/>
      <c r="CD1755" s="96"/>
      <c r="CE1755" s="96"/>
      <c r="CF1755" s="96"/>
      <c r="CG1755" s="96"/>
      <c r="CH1755" s="96"/>
      <c r="CI1755" s="96"/>
      <c r="CJ1755" s="96"/>
      <c r="CK1755" s="96"/>
      <c r="CL1755" s="96"/>
      <c r="CM1755" s="96"/>
      <c r="CN1755" s="96"/>
      <c r="CO1755" s="96"/>
      <c r="CP1755" s="96"/>
      <c r="CQ1755" s="96"/>
      <c r="CR1755" s="96"/>
      <c r="CS1755" s="96"/>
    </row>
    <row r="1756" spans="1:97" ht="18.75" customHeight="1" x14ac:dyDescent="0.2">
      <c r="A1756" s="3">
        <f t="shared" si="589"/>
        <v>1744</v>
      </c>
      <c r="B1756" s="263"/>
      <c r="C1756" s="263"/>
      <c r="D1756" s="263"/>
      <c r="E1756" s="259"/>
      <c r="F1756" s="259"/>
      <c r="G1756" s="43"/>
      <c r="H1756" s="264"/>
      <c r="I1756" s="261"/>
      <c r="J1756" s="106"/>
      <c r="K1756" s="247"/>
      <c r="L1756" s="247"/>
      <c r="M1756" s="247"/>
      <c r="N1756" s="248" t="str">
        <f>IF(AND(K1756&lt;&gt;"",L1756&lt;&gt;"",J1756&lt;&gt;""),ROUND(MIN(IF(OR(J1756="OZZ",J1756="ZZ"),5000,17300),TRUNC(0.75*(SUMIF($D$12:$D1756,$D1756,K$12:K1756)+SUMIF($D$12:$D1756,$D1756,L$12:L1756)),2)) - SUMIF($D$12:$D1755,$D1756,N$12:N1755),2),"")</f>
        <v/>
      </c>
      <c r="O1756" s="249" t="str">
        <f>IF(AND(K1756&lt;&gt;"",L1756&lt;&gt;"",M1756&lt;&gt;"",J1756&lt;&gt;"",AH1756&lt;&gt;""),IF(OR(J1756="OZZ",J1756="ZZ"),ROUND(0-SUMIF($D$12:$D1755,$D1756,O$12:O1755),2),IF(M1756=0,0,ROUND(MIN(MIN(17300,TRUNC(0.75*(SUMIF($D$12:$D$2012,$D1756,K$12:K$2012)+SUMIF($D$12:$D$2012,$D1756,L$12:L$2012)),2)+SUMIF($D$12:$D1756,$D1756,AH$12:AH1756))-SUMIF($D$12:$D1755,$D1756,O$12:O1755)-SUMIF($D$12:$D$2012,$D1756,N$12:N$2012),AH1756),2))),"")</f>
        <v/>
      </c>
      <c r="P1756" s="250" t="str">
        <f>IF(J1756&lt;&gt;"",1000 - SUMIF($D$12:$D1755,$D1756,P$12:P1755),"")</f>
        <v/>
      </c>
      <c r="Q1756" s="106"/>
      <c r="R1756" s="247"/>
      <c r="S1756" s="247"/>
      <c r="T1756" s="247"/>
      <c r="U1756" s="248" t="str">
        <f>IF(AND(R1756&lt;&gt;"",S1756&lt;&gt;"",Q1756&lt;&gt;""),ROUND(MIN(IF(OR(Q1756="OZZ",Q1756="ZZ"),5000,17300),TRUNC(0.75*(SUMIF($D$12:$D1756,$D1756,R$12:R1756)+SUMIF($D$12:$D1756,$D1756,S$12:S1756)),2)) - SUMIF($D$12:$D1755,$D1756,U$12:U1755),2),"")</f>
        <v/>
      </c>
      <c r="V1756" s="248" t="str">
        <f>IF(AND(R1756&lt;&gt;"",S1756&lt;&gt;"",T1756&lt;&gt;"",Q1756&lt;&gt;"",AL1756&lt;&gt;""),IF(OR(Q1756="OZZ",Q1756="ZZ"),ROUND(0-SUMIF($D$12:$D1755,$D1756,V$12:V1755),2),IF(T1756=0,0,ROUND(MIN(MIN(17300,TRUNC(0.75*(SUMIF($D$12:$D$2012,$D1756,R$12:R$2012)+SUMIF($D$12:$D$2012,$D1756,S$12:S$2012)),2)+SUMIF($D$12:$D1756,$D1756,AL$12:AL1756))-SUMIF($D$12:$D1755,$D1756,V$12:V1755)-SUMIF($D$12:$D$2012,$D1756,U$12:U$2012),AL1756),2))),"")</f>
        <v/>
      </c>
      <c r="W1756" s="250" t="str">
        <f>IF(Q1756&lt;&gt;"",1000 - SUMIF($D$12:$D1755,$D1756,W$12:W1755),"")</f>
        <v/>
      </c>
      <c r="X1756" s="106"/>
      <c r="Y1756" s="247"/>
      <c r="Z1756" s="247"/>
      <c r="AA1756" s="247"/>
      <c r="AB1756" s="248" t="str">
        <f>IF(AND(Y1756&lt;&gt;"",Z1756&lt;&gt;"",X1756&lt;&gt;""),ROUND(MIN(IF(OR(X1756="OZZ",X1756="ZZ"),5000,17300),TRUNC(0.75*(SUMIF($D$12:$D1756,$D1756,Y$12:Y1756)+SUMIF($D$12:$D1756,$D1756,Z$12:Z1756)),2)) - SUMIF($D$12:$D1755,$D1756,AB$12:AB1755),2),"")</f>
        <v/>
      </c>
      <c r="AC1756" s="251" t="str">
        <f>IF(AND(Y1756&lt;&gt;"",Z1756&lt;&gt;"",AA1756&lt;&gt;"",X1756&lt;&gt;"",AP1756&lt;&gt;""),IF(OR(X1756="OZZ",X1756="ZZ"),ROUND(0-SUMIF($D$12:$D1755,$D1756,AC$12:AC1755),2),IF(AA1756=0,0,ROUND(MIN(MIN(17300,TRUNC(0.75*(SUMIF($D$12:$D$2012,$D1756,Y$12:Y$2012)+SUMIF($D$12:$D$2012,$D1756,Z$12:Z$2012)),2)+SUMIF($D$12:$D1756,$D1756,AP$12:AP1756))-SUMIF($D$12:$D1755,$D1756,AC$12:AC1755)-SUMIF($D$12:$D$2012,$D1756,AB$12:AB$2012),AP1756),2))),"")</f>
        <v/>
      </c>
      <c r="AD1756" s="250" t="str">
        <f>IF(X1756&lt;&gt;"",1000 - SUMIF($D$12:$D1755,$D1756,AD$12:AD1755),"")</f>
        <v/>
      </c>
      <c r="AE1756" s="252"/>
      <c r="AF1756" s="253"/>
      <c r="AG1756" s="254"/>
      <c r="AH1756" s="255" t="str">
        <f t="shared" si="569"/>
        <v/>
      </c>
      <c r="AI1756" s="256"/>
      <c r="AJ1756" s="253"/>
      <c r="AK1756" s="254"/>
      <c r="AL1756" s="255" t="str">
        <f t="shared" si="570"/>
        <v/>
      </c>
      <c r="AM1756" s="256"/>
      <c r="AN1756" s="253"/>
      <c r="AO1756" s="254"/>
      <c r="AP1756" s="255" t="str">
        <f t="shared" si="571"/>
        <v/>
      </c>
      <c r="AQ1756" s="68"/>
      <c r="AR1756" s="68"/>
      <c r="AS1756" s="115"/>
      <c r="AT1756" s="68"/>
      <c r="AU1756" s="113" t="str">
        <f>IF(D1756&lt;&gt; "", IF(COUNTIF($D$12:$D1756,$D1756)&gt;1,0,IF(SUM(N1756,U1756,AB1756)&gt;0,IF(AND(X1756="",OR(Q1756&lt;&gt;"",J1756&lt;&gt;"")),IF(Q1756&lt;&gt;"",Q1756,IF(J1756&lt;&gt;"",J1756,0)),IF(AND(Q1756&lt;&gt;"",J1756&lt;&gt;"",Q1756=J1756),Q1756,X1756)),0)),"")</f>
        <v/>
      </c>
      <c r="AV1756" s="113" t="str">
        <f>IF(D1756&lt;&gt;"",IF(COUNTIF($D$12:$D1756,$D1756)&gt;1,0,IF(SUM(O1756,V1756,AC1756)&gt;0,IF(AND(X1756="",OR(Q1756&lt;&gt;"",J1756&lt;&gt;"")),IF(Q1756&lt;&gt;"",Q1756,IF(J1756&lt;&gt;"",J1756,0)),IF(AND(Q1756&lt;&gt;"",J1756&lt;&gt;"",Q1756=J1756),Q1756,X1756)),0)),"")</f>
        <v/>
      </c>
      <c r="AW1756" s="113" t="str">
        <f>IF(D1756&lt;&gt;"",IF(COUNTIF($D$12:$D1756,$D1756)&gt;1,0,IF(SUM(P1756,W1756,AD1756)&gt;0,IF(AND(X1756="",OR(Q1756&lt;&gt;"",J1756&lt;&gt;"")),IF(Q1756&lt;&gt;"",Q1756,IF(J1756&lt;&gt;"",J1756,0)),IF(AND(Q1756&lt;&gt;"",J1756&lt;&gt;"",Q1756=J1756),Q1756,X1756)),0)),"")</f>
        <v/>
      </c>
      <c r="AX1756" s="68" t="str">
        <f t="shared" si="572"/>
        <v/>
      </c>
      <c r="AY1756" s="68" t="str">
        <f t="shared" si="573"/>
        <v/>
      </c>
      <c r="AZ1756" s="68" t="str">
        <f t="shared" si="574"/>
        <v/>
      </c>
      <c r="BA1756" s="68" t="str">
        <f t="shared" si="575"/>
        <v/>
      </c>
      <c r="BB1756" s="68" t="str">
        <f t="shared" si="576"/>
        <v/>
      </c>
      <c r="BC1756" s="68" t="str">
        <f t="shared" si="577"/>
        <v/>
      </c>
      <c r="BD1756" s="68" t="str">
        <f t="shared" si="578"/>
        <v/>
      </c>
      <c r="BE1756" s="62" t="str">
        <f t="shared" si="579"/>
        <v/>
      </c>
      <c r="BF1756" s="62" t="str">
        <f t="shared" si="580"/>
        <v/>
      </c>
      <c r="BG1756" s="62"/>
      <c r="BH1756" s="62" t="str">
        <f t="shared" si="581"/>
        <v/>
      </c>
      <c r="BI1756" s="62" t="str">
        <f t="shared" si="582"/>
        <v/>
      </c>
      <c r="BJ1756" s="114"/>
      <c r="BK1756" s="62" t="str">
        <f t="shared" si="583"/>
        <v/>
      </c>
      <c r="BL1756" s="62" t="str">
        <f t="shared" si="584"/>
        <v/>
      </c>
      <c r="BM1756" s="62" t="str">
        <f t="shared" si="585"/>
        <v/>
      </c>
      <c r="BN1756" s="62" t="str">
        <f t="shared" si="586"/>
        <v/>
      </c>
      <c r="BO1756" s="62" t="str">
        <f t="shared" si="587"/>
        <v/>
      </c>
      <c r="BP1756" s="62" t="str">
        <f t="shared" si="588"/>
        <v/>
      </c>
      <c r="BQ1756" s="96"/>
      <c r="BR1756" s="96"/>
      <c r="BS1756" s="96"/>
      <c r="BT1756" s="96"/>
      <c r="BU1756" s="96"/>
      <c r="BV1756" s="96"/>
      <c r="BW1756" s="96"/>
      <c r="BX1756" s="96"/>
      <c r="BY1756" s="96"/>
      <c r="BZ1756" s="96"/>
      <c r="CA1756" s="96"/>
      <c r="CB1756" s="96"/>
      <c r="CC1756" s="96"/>
      <c r="CD1756" s="96"/>
      <c r="CE1756" s="96"/>
      <c r="CF1756" s="96"/>
      <c r="CG1756" s="96"/>
      <c r="CH1756" s="96"/>
      <c r="CI1756" s="96"/>
      <c r="CJ1756" s="96"/>
      <c r="CK1756" s="96"/>
      <c r="CL1756" s="96"/>
      <c r="CM1756" s="96"/>
      <c r="CN1756" s="96"/>
      <c r="CO1756" s="96"/>
      <c r="CP1756" s="96"/>
      <c r="CQ1756" s="96"/>
      <c r="CR1756" s="96"/>
      <c r="CS1756" s="96"/>
    </row>
    <row r="1757" spans="1:97" ht="18.75" customHeight="1" x14ac:dyDescent="0.2">
      <c r="A1757" s="3">
        <f t="shared" si="589"/>
        <v>1745</v>
      </c>
      <c r="B1757" s="263"/>
      <c r="C1757" s="263"/>
      <c r="D1757" s="263"/>
      <c r="E1757" s="259"/>
      <c r="F1757" s="259"/>
      <c r="G1757" s="43"/>
      <c r="H1757" s="264"/>
      <c r="I1757" s="261"/>
      <c r="J1757" s="106"/>
      <c r="K1757" s="247"/>
      <c r="L1757" s="247"/>
      <c r="M1757" s="247"/>
      <c r="N1757" s="248" t="str">
        <f>IF(AND(K1757&lt;&gt;"",L1757&lt;&gt;"",J1757&lt;&gt;""),ROUND(MIN(IF(OR(J1757="OZZ",J1757="ZZ"),5000,17300),TRUNC(0.75*(SUMIF($D$12:$D1757,$D1757,K$12:K1757)+SUMIF($D$12:$D1757,$D1757,L$12:L1757)),2)) - SUMIF($D$12:$D1756,$D1757,N$12:N1756),2),"")</f>
        <v/>
      </c>
      <c r="O1757" s="249" t="str">
        <f>IF(AND(K1757&lt;&gt;"",L1757&lt;&gt;"",M1757&lt;&gt;"",J1757&lt;&gt;"",AH1757&lt;&gt;""),IF(OR(J1757="OZZ",J1757="ZZ"),ROUND(0-SUMIF($D$12:$D1756,$D1757,O$12:O1756),2),IF(M1757=0,0,ROUND(MIN(MIN(17300,TRUNC(0.75*(SUMIF($D$12:$D$2012,$D1757,K$12:K$2012)+SUMIF($D$12:$D$2012,$D1757,L$12:L$2012)),2)+SUMIF($D$12:$D1757,$D1757,AH$12:AH1757))-SUMIF($D$12:$D1756,$D1757,O$12:O1756)-SUMIF($D$12:$D$2012,$D1757,N$12:N$2012),AH1757),2))),"")</f>
        <v/>
      </c>
      <c r="P1757" s="250" t="str">
        <f>IF(J1757&lt;&gt;"",1000 - SUMIF($D$12:$D1756,$D1757,P$12:P1756),"")</f>
        <v/>
      </c>
      <c r="Q1757" s="106"/>
      <c r="R1757" s="247"/>
      <c r="S1757" s="247"/>
      <c r="T1757" s="247"/>
      <c r="U1757" s="248" t="str">
        <f>IF(AND(R1757&lt;&gt;"",S1757&lt;&gt;"",Q1757&lt;&gt;""),ROUND(MIN(IF(OR(Q1757="OZZ",Q1757="ZZ"),5000,17300),TRUNC(0.75*(SUMIF($D$12:$D1757,$D1757,R$12:R1757)+SUMIF($D$12:$D1757,$D1757,S$12:S1757)),2)) - SUMIF($D$12:$D1756,$D1757,U$12:U1756),2),"")</f>
        <v/>
      </c>
      <c r="V1757" s="248" t="str">
        <f>IF(AND(R1757&lt;&gt;"",S1757&lt;&gt;"",T1757&lt;&gt;"",Q1757&lt;&gt;"",AL1757&lt;&gt;""),IF(OR(Q1757="OZZ",Q1757="ZZ"),ROUND(0-SUMIF($D$12:$D1756,$D1757,V$12:V1756),2),IF(T1757=0,0,ROUND(MIN(MIN(17300,TRUNC(0.75*(SUMIF($D$12:$D$2012,$D1757,R$12:R$2012)+SUMIF($D$12:$D$2012,$D1757,S$12:S$2012)),2)+SUMIF($D$12:$D1757,$D1757,AL$12:AL1757))-SUMIF($D$12:$D1756,$D1757,V$12:V1756)-SUMIF($D$12:$D$2012,$D1757,U$12:U$2012),AL1757),2))),"")</f>
        <v/>
      </c>
      <c r="W1757" s="250" t="str">
        <f>IF(Q1757&lt;&gt;"",1000 - SUMIF($D$12:$D1756,$D1757,W$12:W1756),"")</f>
        <v/>
      </c>
      <c r="X1757" s="106"/>
      <c r="Y1757" s="247"/>
      <c r="Z1757" s="247"/>
      <c r="AA1757" s="247"/>
      <c r="AB1757" s="248" t="str">
        <f>IF(AND(Y1757&lt;&gt;"",Z1757&lt;&gt;"",X1757&lt;&gt;""),ROUND(MIN(IF(OR(X1757="OZZ",X1757="ZZ"),5000,17300),TRUNC(0.75*(SUMIF($D$12:$D1757,$D1757,Y$12:Y1757)+SUMIF($D$12:$D1757,$D1757,Z$12:Z1757)),2)) - SUMIF($D$12:$D1756,$D1757,AB$12:AB1756),2),"")</f>
        <v/>
      </c>
      <c r="AC1757" s="251" t="str">
        <f>IF(AND(Y1757&lt;&gt;"",Z1757&lt;&gt;"",AA1757&lt;&gt;"",X1757&lt;&gt;"",AP1757&lt;&gt;""),IF(OR(X1757="OZZ",X1757="ZZ"),ROUND(0-SUMIF($D$12:$D1756,$D1757,AC$12:AC1756),2),IF(AA1757=0,0,ROUND(MIN(MIN(17300,TRUNC(0.75*(SUMIF($D$12:$D$2012,$D1757,Y$12:Y$2012)+SUMIF($D$12:$D$2012,$D1757,Z$12:Z$2012)),2)+SUMIF($D$12:$D1757,$D1757,AP$12:AP1757))-SUMIF($D$12:$D1756,$D1757,AC$12:AC1756)-SUMIF($D$12:$D$2012,$D1757,AB$12:AB$2012),AP1757),2))),"")</f>
        <v/>
      </c>
      <c r="AD1757" s="250" t="str">
        <f>IF(X1757&lt;&gt;"",1000 - SUMIF($D$12:$D1756,$D1757,AD$12:AD1756),"")</f>
        <v/>
      </c>
      <c r="AE1757" s="252"/>
      <c r="AF1757" s="253"/>
      <c r="AG1757" s="254"/>
      <c r="AH1757" s="255" t="str">
        <f t="shared" si="569"/>
        <v/>
      </c>
      <c r="AI1757" s="256"/>
      <c r="AJ1757" s="253"/>
      <c r="AK1757" s="254"/>
      <c r="AL1757" s="255" t="str">
        <f t="shared" si="570"/>
        <v/>
      </c>
      <c r="AM1757" s="256"/>
      <c r="AN1757" s="253"/>
      <c r="AO1757" s="254"/>
      <c r="AP1757" s="255" t="str">
        <f t="shared" si="571"/>
        <v/>
      </c>
      <c r="AQ1757" s="68"/>
      <c r="AR1757" s="68"/>
      <c r="AS1757" s="115"/>
      <c r="AT1757" s="68"/>
      <c r="AU1757" s="113" t="str">
        <f>IF(D1757&lt;&gt; "", IF(COUNTIF($D$12:$D1757,$D1757)&gt;1,0,IF(SUM(N1757,U1757,AB1757)&gt;0,IF(AND(X1757="",OR(Q1757&lt;&gt;"",J1757&lt;&gt;"")),IF(Q1757&lt;&gt;"",Q1757,IF(J1757&lt;&gt;"",J1757,0)),IF(AND(Q1757&lt;&gt;"",J1757&lt;&gt;"",Q1757=J1757),Q1757,X1757)),0)),"")</f>
        <v/>
      </c>
      <c r="AV1757" s="113" t="str">
        <f>IF(D1757&lt;&gt;"",IF(COUNTIF($D$12:$D1757,$D1757)&gt;1,0,IF(SUM(O1757,V1757,AC1757)&gt;0,IF(AND(X1757="",OR(Q1757&lt;&gt;"",J1757&lt;&gt;"")),IF(Q1757&lt;&gt;"",Q1757,IF(J1757&lt;&gt;"",J1757,0)),IF(AND(Q1757&lt;&gt;"",J1757&lt;&gt;"",Q1757=J1757),Q1757,X1757)),0)),"")</f>
        <v/>
      </c>
      <c r="AW1757" s="113" t="str">
        <f>IF(D1757&lt;&gt;"",IF(COUNTIF($D$12:$D1757,$D1757)&gt;1,0,IF(SUM(P1757,W1757,AD1757)&gt;0,IF(AND(X1757="",OR(Q1757&lt;&gt;"",J1757&lt;&gt;"")),IF(Q1757&lt;&gt;"",Q1757,IF(J1757&lt;&gt;"",J1757,0)),IF(AND(Q1757&lt;&gt;"",J1757&lt;&gt;"",Q1757=J1757),Q1757,X1757)),0)),"")</f>
        <v/>
      </c>
      <c r="AX1757" s="68" t="str">
        <f t="shared" si="572"/>
        <v/>
      </c>
      <c r="AY1757" s="68" t="str">
        <f t="shared" si="573"/>
        <v/>
      </c>
      <c r="AZ1757" s="68" t="str">
        <f t="shared" si="574"/>
        <v/>
      </c>
      <c r="BA1757" s="68" t="str">
        <f t="shared" si="575"/>
        <v/>
      </c>
      <c r="BB1757" s="68" t="str">
        <f t="shared" si="576"/>
        <v/>
      </c>
      <c r="BC1757" s="68" t="str">
        <f t="shared" si="577"/>
        <v/>
      </c>
      <c r="BD1757" s="68" t="str">
        <f t="shared" si="578"/>
        <v/>
      </c>
      <c r="BE1757" s="62" t="str">
        <f t="shared" si="579"/>
        <v/>
      </c>
      <c r="BF1757" s="62" t="str">
        <f t="shared" si="580"/>
        <v/>
      </c>
      <c r="BG1757" s="62"/>
      <c r="BH1757" s="62" t="str">
        <f t="shared" si="581"/>
        <v/>
      </c>
      <c r="BI1757" s="62" t="str">
        <f t="shared" si="582"/>
        <v/>
      </c>
      <c r="BJ1757" s="114"/>
      <c r="BK1757" s="62" t="str">
        <f t="shared" si="583"/>
        <v/>
      </c>
      <c r="BL1757" s="62" t="str">
        <f t="shared" si="584"/>
        <v/>
      </c>
      <c r="BM1757" s="62" t="str">
        <f t="shared" si="585"/>
        <v/>
      </c>
      <c r="BN1757" s="62" t="str">
        <f t="shared" si="586"/>
        <v/>
      </c>
      <c r="BO1757" s="62" t="str">
        <f t="shared" si="587"/>
        <v/>
      </c>
      <c r="BP1757" s="62" t="str">
        <f t="shared" si="588"/>
        <v/>
      </c>
      <c r="BQ1757" s="96"/>
      <c r="BR1757" s="96"/>
      <c r="BS1757" s="96"/>
      <c r="BT1757" s="96"/>
      <c r="BU1757" s="96"/>
      <c r="BV1757" s="96"/>
      <c r="BW1757" s="96"/>
      <c r="BX1757" s="96"/>
      <c r="BY1757" s="96"/>
      <c r="BZ1757" s="96"/>
      <c r="CA1757" s="96"/>
      <c r="CB1757" s="96"/>
      <c r="CC1757" s="96"/>
      <c r="CD1757" s="96"/>
      <c r="CE1757" s="96"/>
      <c r="CF1757" s="96"/>
      <c r="CG1757" s="96"/>
      <c r="CH1757" s="96"/>
      <c r="CI1757" s="96"/>
      <c r="CJ1757" s="96"/>
      <c r="CK1757" s="96"/>
      <c r="CL1757" s="96"/>
      <c r="CM1757" s="96"/>
      <c r="CN1757" s="96"/>
      <c r="CO1757" s="96"/>
      <c r="CP1757" s="96"/>
      <c r="CQ1757" s="96"/>
      <c r="CR1757" s="96"/>
      <c r="CS1757" s="96"/>
    </row>
    <row r="1758" spans="1:97" ht="18.75" customHeight="1" x14ac:dyDescent="0.2">
      <c r="A1758" s="3">
        <f t="shared" si="589"/>
        <v>1746</v>
      </c>
      <c r="B1758" s="263"/>
      <c r="C1758" s="263"/>
      <c r="D1758" s="263"/>
      <c r="E1758" s="259"/>
      <c r="F1758" s="259"/>
      <c r="G1758" s="43"/>
      <c r="H1758" s="264"/>
      <c r="I1758" s="261"/>
      <c r="J1758" s="106"/>
      <c r="K1758" s="247"/>
      <c r="L1758" s="247"/>
      <c r="M1758" s="247"/>
      <c r="N1758" s="248" t="str">
        <f>IF(AND(K1758&lt;&gt;"",L1758&lt;&gt;"",J1758&lt;&gt;""),ROUND(MIN(IF(OR(J1758="OZZ",J1758="ZZ"),5000,17300),TRUNC(0.75*(SUMIF($D$12:$D1758,$D1758,K$12:K1758)+SUMIF($D$12:$D1758,$D1758,L$12:L1758)),2)) - SUMIF($D$12:$D1757,$D1758,N$12:N1757),2),"")</f>
        <v/>
      </c>
      <c r="O1758" s="249" t="str">
        <f>IF(AND(K1758&lt;&gt;"",L1758&lt;&gt;"",M1758&lt;&gt;"",J1758&lt;&gt;"",AH1758&lt;&gt;""),IF(OR(J1758="OZZ",J1758="ZZ"),ROUND(0-SUMIF($D$12:$D1757,$D1758,O$12:O1757),2),IF(M1758=0,0,ROUND(MIN(MIN(17300,TRUNC(0.75*(SUMIF($D$12:$D$2012,$D1758,K$12:K$2012)+SUMIF($D$12:$D$2012,$D1758,L$12:L$2012)),2)+SUMIF($D$12:$D1758,$D1758,AH$12:AH1758))-SUMIF($D$12:$D1757,$D1758,O$12:O1757)-SUMIF($D$12:$D$2012,$D1758,N$12:N$2012),AH1758),2))),"")</f>
        <v/>
      </c>
      <c r="P1758" s="250" t="str">
        <f>IF(J1758&lt;&gt;"",1000 - SUMIF($D$12:$D1757,$D1758,P$12:P1757),"")</f>
        <v/>
      </c>
      <c r="Q1758" s="106"/>
      <c r="R1758" s="247"/>
      <c r="S1758" s="247"/>
      <c r="T1758" s="247"/>
      <c r="U1758" s="248" t="str">
        <f>IF(AND(R1758&lt;&gt;"",S1758&lt;&gt;"",Q1758&lt;&gt;""),ROUND(MIN(IF(OR(Q1758="OZZ",Q1758="ZZ"),5000,17300),TRUNC(0.75*(SUMIF($D$12:$D1758,$D1758,R$12:R1758)+SUMIF($D$12:$D1758,$D1758,S$12:S1758)),2)) - SUMIF($D$12:$D1757,$D1758,U$12:U1757),2),"")</f>
        <v/>
      </c>
      <c r="V1758" s="248" t="str">
        <f>IF(AND(R1758&lt;&gt;"",S1758&lt;&gt;"",T1758&lt;&gt;"",Q1758&lt;&gt;"",AL1758&lt;&gt;""),IF(OR(Q1758="OZZ",Q1758="ZZ"),ROUND(0-SUMIF($D$12:$D1757,$D1758,V$12:V1757),2),IF(T1758=0,0,ROUND(MIN(MIN(17300,TRUNC(0.75*(SUMIF($D$12:$D$2012,$D1758,R$12:R$2012)+SUMIF($D$12:$D$2012,$D1758,S$12:S$2012)),2)+SUMIF($D$12:$D1758,$D1758,AL$12:AL1758))-SUMIF($D$12:$D1757,$D1758,V$12:V1757)-SUMIF($D$12:$D$2012,$D1758,U$12:U$2012),AL1758),2))),"")</f>
        <v/>
      </c>
      <c r="W1758" s="250" t="str">
        <f>IF(Q1758&lt;&gt;"",1000 - SUMIF($D$12:$D1757,$D1758,W$12:W1757),"")</f>
        <v/>
      </c>
      <c r="X1758" s="106"/>
      <c r="Y1758" s="247"/>
      <c r="Z1758" s="247"/>
      <c r="AA1758" s="247"/>
      <c r="AB1758" s="248" t="str">
        <f>IF(AND(Y1758&lt;&gt;"",Z1758&lt;&gt;"",X1758&lt;&gt;""),ROUND(MIN(IF(OR(X1758="OZZ",X1758="ZZ"),5000,17300),TRUNC(0.75*(SUMIF($D$12:$D1758,$D1758,Y$12:Y1758)+SUMIF($D$12:$D1758,$D1758,Z$12:Z1758)),2)) - SUMIF($D$12:$D1757,$D1758,AB$12:AB1757),2),"")</f>
        <v/>
      </c>
      <c r="AC1758" s="251" t="str">
        <f>IF(AND(Y1758&lt;&gt;"",Z1758&lt;&gt;"",AA1758&lt;&gt;"",X1758&lt;&gt;"",AP1758&lt;&gt;""),IF(OR(X1758="OZZ",X1758="ZZ"),ROUND(0-SUMIF($D$12:$D1757,$D1758,AC$12:AC1757),2),IF(AA1758=0,0,ROUND(MIN(MIN(17300,TRUNC(0.75*(SUMIF($D$12:$D$2012,$D1758,Y$12:Y$2012)+SUMIF($D$12:$D$2012,$D1758,Z$12:Z$2012)),2)+SUMIF($D$12:$D1758,$D1758,AP$12:AP1758))-SUMIF($D$12:$D1757,$D1758,AC$12:AC1757)-SUMIF($D$12:$D$2012,$D1758,AB$12:AB$2012),AP1758),2))),"")</f>
        <v/>
      </c>
      <c r="AD1758" s="250" t="str">
        <f>IF(X1758&lt;&gt;"",1000 - SUMIF($D$12:$D1757,$D1758,AD$12:AD1757),"")</f>
        <v/>
      </c>
      <c r="AE1758" s="252"/>
      <c r="AF1758" s="253"/>
      <c r="AG1758" s="254"/>
      <c r="AH1758" s="255" t="str">
        <f t="shared" si="569"/>
        <v/>
      </c>
      <c r="AI1758" s="256"/>
      <c r="AJ1758" s="253"/>
      <c r="AK1758" s="254"/>
      <c r="AL1758" s="255" t="str">
        <f t="shared" si="570"/>
        <v/>
      </c>
      <c r="AM1758" s="256"/>
      <c r="AN1758" s="253"/>
      <c r="AO1758" s="254"/>
      <c r="AP1758" s="255" t="str">
        <f t="shared" si="571"/>
        <v/>
      </c>
      <c r="AQ1758" s="68"/>
      <c r="AR1758" s="68"/>
      <c r="AS1758" s="115"/>
      <c r="AT1758" s="68"/>
      <c r="AU1758" s="113" t="str">
        <f>IF(D1758&lt;&gt; "", IF(COUNTIF($D$12:$D1758,$D1758)&gt;1,0,IF(SUM(N1758,U1758,AB1758)&gt;0,IF(AND(X1758="",OR(Q1758&lt;&gt;"",J1758&lt;&gt;"")),IF(Q1758&lt;&gt;"",Q1758,IF(J1758&lt;&gt;"",J1758,0)),IF(AND(Q1758&lt;&gt;"",J1758&lt;&gt;"",Q1758=J1758),Q1758,X1758)),0)),"")</f>
        <v/>
      </c>
      <c r="AV1758" s="113" t="str">
        <f>IF(D1758&lt;&gt;"",IF(COUNTIF($D$12:$D1758,$D1758)&gt;1,0,IF(SUM(O1758,V1758,AC1758)&gt;0,IF(AND(X1758="",OR(Q1758&lt;&gt;"",J1758&lt;&gt;"")),IF(Q1758&lt;&gt;"",Q1758,IF(J1758&lt;&gt;"",J1758,0)),IF(AND(Q1758&lt;&gt;"",J1758&lt;&gt;"",Q1758=J1758),Q1758,X1758)),0)),"")</f>
        <v/>
      </c>
      <c r="AW1758" s="113" t="str">
        <f>IF(D1758&lt;&gt;"",IF(COUNTIF($D$12:$D1758,$D1758)&gt;1,0,IF(SUM(P1758,W1758,AD1758)&gt;0,IF(AND(X1758="",OR(Q1758&lt;&gt;"",J1758&lt;&gt;"")),IF(Q1758&lt;&gt;"",Q1758,IF(J1758&lt;&gt;"",J1758,0)),IF(AND(Q1758&lt;&gt;"",J1758&lt;&gt;"",Q1758=J1758),Q1758,X1758)),0)),"")</f>
        <v/>
      </c>
      <c r="AX1758" s="68" t="str">
        <f t="shared" si="572"/>
        <v/>
      </c>
      <c r="AY1758" s="68" t="str">
        <f t="shared" si="573"/>
        <v/>
      </c>
      <c r="AZ1758" s="68" t="str">
        <f t="shared" si="574"/>
        <v/>
      </c>
      <c r="BA1758" s="68" t="str">
        <f t="shared" si="575"/>
        <v/>
      </c>
      <c r="BB1758" s="68" t="str">
        <f t="shared" si="576"/>
        <v/>
      </c>
      <c r="BC1758" s="68" t="str">
        <f t="shared" si="577"/>
        <v/>
      </c>
      <c r="BD1758" s="68" t="str">
        <f t="shared" si="578"/>
        <v/>
      </c>
      <c r="BE1758" s="62" t="str">
        <f t="shared" si="579"/>
        <v/>
      </c>
      <c r="BF1758" s="62" t="str">
        <f t="shared" si="580"/>
        <v/>
      </c>
      <c r="BG1758" s="62"/>
      <c r="BH1758" s="62" t="str">
        <f t="shared" si="581"/>
        <v/>
      </c>
      <c r="BI1758" s="62" t="str">
        <f t="shared" si="582"/>
        <v/>
      </c>
      <c r="BJ1758" s="114"/>
      <c r="BK1758" s="62" t="str">
        <f t="shared" si="583"/>
        <v/>
      </c>
      <c r="BL1758" s="62" t="str">
        <f t="shared" si="584"/>
        <v/>
      </c>
      <c r="BM1758" s="62" t="str">
        <f t="shared" si="585"/>
        <v/>
      </c>
      <c r="BN1758" s="62" t="str">
        <f t="shared" si="586"/>
        <v/>
      </c>
      <c r="BO1758" s="62" t="str">
        <f t="shared" si="587"/>
        <v/>
      </c>
      <c r="BP1758" s="62" t="str">
        <f t="shared" si="588"/>
        <v/>
      </c>
      <c r="BQ1758" s="96"/>
      <c r="BR1758" s="96"/>
      <c r="BS1758" s="96"/>
      <c r="BT1758" s="96"/>
      <c r="BU1758" s="96"/>
      <c r="BV1758" s="96"/>
      <c r="BW1758" s="96"/>
      <c r="BX1758" s="96"/>
      <c r="BY1758" s="96"/>
      <c r="BZ1758" s="96"/>
      <c r="CA1758" s="96"/>
      <c r="CB1758" s="96"/>
      <c r="CC1758" s="96"/>
      <c r="CD1758" s="96"/>
      <c r="CE1758" s="96"/>
      <c r="CF1758" s="96"/>
      <c r="CG1758" s="96"/>
      <c r="CH1758" s="96"/>
      <c r="CI1758" s="96"/>
      <c r="CJ1758" s="96"/>
      <c r="CK1758" s="96"/>
      <c r="CL1758" s="96"/>
      <c r="CM1758" s="96"/>
      <c r="CN1758" s="96"/>
      <c r="CO1758" s="96"/>
      <c r="CP1758" s="96"/>
      <c r="CQ1758" s="96"/>
      <c r="CR1758" s="96"/>
      <c r="CS1758" s="96"/>
    </row>
    <row r="1759" spans="1:97" ht="18.75" customHeight="1" x14ac:dyDescent="0.2">
      <c r="A1759" s="3">
        <f t="shared" si="589"/>
        <v>1747</v>
      </c>
      <c r="B1759" s="263"/>
      <c r="C1759" s="263"/>
      <c r="D1759" s="263"/>
      <c r="E1759" s="259"/>
      <c r="F1759" s="259"/>
      <c r="G1759" s="43"/>
      <c r="H1759" s="264"/>
      <c r="I1759" s="261"/>
      <c r="J1759" s="106"/>
      <c r="K1759" s="247"/>
      <c r="L1759" s="247"/>
      <c r="M1759" s="247"/>
      <c r="N1759" s="248" t="str">
        <f>IF(AND(K1759&lt;&gt;"",L1759&lt;&gt;"",J1759&lt;&gt;""),ROUND(MIN(IF(OR(J1759="OZZ",J1759="ZZ"),5000,17300),TRUNC(0.75*(SUMIF($D$12:$D1759,$D1759,K$12:K1759)+SUMIF($D$12:$D1759,$D1759,L$12:L1759)),2)) - SUMIF($D$12:$D1758,$D1759,N$12:N1758),2),"")</f>
        <v/>
      </c>
      <c r="O1759" s="249" t="str">
        <f>IF(AND(K1759&lt;&gt;"",L1759&lt;&gt;"",M1759&lt;&gt;"",J1759&lt;&gt;"",AH1759&lt;&gt;""),IF(OR(J1759="OZZ",J1759="ZZ"),ROUND(0-SUMIF($D$12:$D1758,$D1759,O$12:O1758),2),IF(M1759=0,0,ROUND(MIN(MIN(17300,TRUNC(0.75*(SUMIF($D$12:$D$2012,$D1759,K$12:K$2012)+SUMIF($D$12:$D$2012,$D1759,L$12:L$2012)),2)+SUMIF($D$12:$D1759,$D1759,AH$12:AH1759))-SUMIF($D$12:$D1758,$D1759,O$12:O1758)-SUMIF($D$12:$D$2012,$D1759,N$12:N$2012),AH1759),2))),"")</f>
        <v/>
      </c>
      <c r="P1759" s="250" t="str">
        <f>IF(J1759&lt;&gt;"",1000 - SUMIF($D$12:$D1758,$D1759,P$12:P1758),"")</f>
        <v/>
      </c>
      <c r="Q1759" s="106"/>
      <c r="R1759" s="247"/>
      <c r="S1759" s="247"/>
      <c r="T1759" s="247"/>
      <c r="U1759" s="248" t="str">
        <f>IF(AND(R1759&lt;&gt;"",S1759&lt;&gt;"",Q1759&lt;&gt;""),ROUND(MIN(IF(OR(Q1759="OZZ",Q1759="ZZ"),5000,17300),TRUNC(0.75*(SUMIF($D$12:$D1759,$D1759,R$12:R1759)+SUMIF($D$12:$D1759,$D1759,S$12:S1759)),2)) - SUMIF($D$12:$D1758,$D1759,U$12:U1758),2),"")</f>
        <v/>
      </c>
      <c r="V1759" s="248" t="str">
        <f>IF(AND(R1759&lt;&gt;"",S1759&lt;&gt;"",T1759&lt;&gt;"",Q1759&lt;&gt;"",AL1759&lt;&gt;""),IF(OR(Q1759="OZZ",Q1759="ZZ"),ROUND(0-SUMIF($D$12:$D1758,$D1759,V$12:V1758),2),IF(T1759=0,0,ROUND(MIN(MIN(17300,TRUNC(0.75*(SUMIF($D$12:$D$2012,$D1759,R$12:R$2012)+SUMIF($D$12:$D$2012,$D1759,S$12:S$2012)),2)+SUMIF($D$12:$D1759,$D1759,AL$12:AL1759))-SUMIF($D$12:$D1758,$D1759,V$12:V1758)-SUMIF($D$12:$D$2012,$D1759,U$12:U$2012),AL1759),2))),"")</f>
        <v/>
      </c>
      <c r="W1759" s="250" t="str">
        <f>IF(Q1759&lt;&gt;"",1000 - SUMIF($D$12:$D1758,$D1759,W$12:W1758),"")</f>
        <v/>
      </c>
      <c r="X1759" s="106"/>
      <c r="Y1759" s="247"/>
      <c r="Z1759" s="247"/>
      <c r="AA1759" s="247"/>
      <c r="AB1759" s="248" t="str">
        <f>IF(AND(Y1759&lt;&gt;"",Z1759&lt;&gt;"",X1759&lt;&gt;""),ROUND(MIN(IF(OR(X1759="OZZ",X1759="ZZ"),5000,17300),TRUNC(0.75*(SUMIF($D$12:$D1759,$D1759,Y$12:Y1759)+SUMIF($D$12:$D1759,$D1759,Z$12:Z1759)),2)) - SUMIF($D$12:$D1758,$D1759,AB$12:AB1758),2),"")</f>
        <v/>
      </c>
      <c r="AC1759" s="251" t="str">
        <f>IF(AND(Y1759&lt;&gt;"",Z1759&lt;&gt;"",AA1759&lt;&gt;"",X1759&lt;&gt;"",AP1759&lt;&gt;""),IF(OR(X1759="OZZ",X1759="ZZ"),ROUND(0-SUMIF($D$12:$D1758,$D1759,AC$12:AC1758),2),IF(AA1759=0,0,ROUND(MIN(MIN(17300,TRUNC(0.75*(SUMIF($D$12:$D$2012,$D1759,Y$12:Y$2012)+SUMIF($D$12:$D$2012,$D1759,Z$12:Z$2012)),2)+SUMIF($D$12:$D1759,$D1759,AP$12:AP1759))-SUMIF($D$12:$D1758,$D1759,AC$12:AC1758)-SUMIF($D$12:$D$2012,$D1759,AB$12:AB$2012),AP1759),2))),"")</f>
        <v/>
      </c>
      <c r="AD1759" s="250" t="str">
        <f>IF(X1759&lt;&gt;"",1000 - SUMIF($D$12:$D1758,$D1759,AD$12:AD1758),"")</f>
        <v/>
      </c>
      <c r="AE1759" s="252"/>
      <c r="AF1759" s="253"/>
      <c r="AG1759" s="254"/>
      <c r="AH1759" s="255" t="str">
        <f t="shared" si="569"/>
        <v/>
      </c>
      <c r="AI1759" s="256"/>
      <c r="AJ1759" s="253"/>
      <c r="AK1759" s="254"/>
      <c r="AL1759" s="255" t="str">
        <f t="shared" si="570"/>
        <v/>
      </c>
      <c r="AM1759" s="256"/>
      <c r="AN1759" s="253"/>
      <c r="AO1759" s="254"/>
      <c r="AP1759" s="255" t="str">
        <f t="shared" si="571"/>
        <v/>
      </c>
      <c r="AQ1759" s="68"/>
      <c r="AR1759" s="68"/>
      <c r="AS1759" s="115"/>
      <c r="AT1759" s="68"/>
      <c r="AU1759" s="113" t="str">
        <f>IF(D1759&lt;&gt; "", IF(COUNTIF($D$12:$D1759,$D1759)&gt;1,0,IF(SUM(N1759,U1759,AB1759)&gt;0,IF(AND(X1759="",OR(Q1759&lt;&gt;"",J1759&lt;&gt;"")),IF(Q1759&lt;&gt;"",Q1759,IF(J1759&lt;&gt;"",J1759,0)),IF(AND(Q1759&lt;&gt;"",J1759&lt;&gt;"",Q1759=J1759),Q1759,X1759)),0)),"")</f>
        <v/>
      </c>
      <c r="AV1759" s="113" t="str">
        <f>IF(D1759&lt;&gt;"",IF(COUNTIF($D$12:$D1759,$D1759)&gt;1,0,IF(SUM(O1759,V1759,AC1759)&gt;0,IF(AND(X1759="",OR(Q1759&lt;&gt;"",J1759&lt;&gt;"")),IF(Q1759&lt;&gt;"",Q1759,IF(J1759&lt;&gt;"",J1759,0)),IF(AND(Q1759&lt;&gt;"",J1759&lt;&gt;"",Q1759=J1759),Q1759,X1759)),0)),"")</f>
        <v/>
      </c>
      <c r="AW1759" s="113" t="str">
        <f>IF(D1759&lt;&gt;"",IF(COUNTIF($D$12:$D1759,$D1759)&gt;1,0,IF(SUM(P1759,W1759,AD1759)&gt;0,IF(AND(X1759="",OR(Q1759&lt;&gt;"",J1759&lt;&gt;"")),IF(Q1759&lt;&gt;"",Q1759,IF(J1759&lt;&gt;"",J1759,0)),IF(AND(Q1759&lt;&gt;"",J1759&lt;&gt;"",Q1759=J1759),Q1759,X1759)),0)),"")</f>
        <v/>
      </c>
      <c r="AX1759" s="68" t="str">
        <f t="shared" si="572"/>
        <v/>
      </c>
      <c r="AY1759" s="68" t="str">
        <f t="shared" si="573"/>
        <v/>
      </c>
      <c r="AZ1759" s="68" t="str">
        <f t="shared" si="574"/>
        <v/>
      </c>
      <c r="BA1759" s="68" t="str">
        <f t="shared" si="575"/>
        <v/>
      </c>
      <c r="BB1759" s="68" t="str">
        <f t="shared" si="576"/>
        <v/>
      </c>
      <c r="BC1759" s="68" t="str">
        <f t="shared" si="577"/>
        <v/>
      </c>
      <c r="BD1759" s="68" t="str">
        <f t="shared" si="578"/>
        <v/>
      </c>
      <c r="BE1759" s="62" t="str">
        <f t="shared" si="579"/>
        <v/>
      </c>
      <c r="BF1759" s="62" t="str">
        <f t="shared" si="580"/>
        <v/>
      </c>
      <c r="BG1759" s="62"/>
      <c r="BH1759" s="62" t="str">
        <f t="shared" si="581"/>
        <v/>
      </c>
      <c r="BI1759" s="62" t="str">
        <f t="shared" si="582"/>
        <v/>
      </c>
      <c r="BJ1759" s="114"/>
      <c r="BK1759" s="62" t="str">
        <f t="shared" si="583"/>
        <v/>
      </c>
      <c r="BL1759" s="62" t="str">
        <f t="shared" si="584"/>
        <v/>
      </c>
      <c r="BM1759" s="62" t="str">
        <f t="shared" si="585"/>
        <v/>
      </c>
      <c r="BN1759" s="62" t="str">
        <f t="shared" si="586"/>
        <v/>
      </c>
      <c r="BO1759" s="62" t="str">
        <f t="shared" si="587"/>
        <v/>
      </c>
      <c r="BP1759" s="62" t="str">
        <f t="shared" si="588"/>
        <v/>
      </c>
      <c r="BQ1759" s="96"/>
      <c r="BR1759" s="96"/>
      <c r="BS1759" s="96"/>
      <c r="BT1759" s="96"/>
      <c r="BU1759" s="96"/>
      <c r="BV1759" s="96"/>
      <c r="BW1759" s="96"/>
      <c r="BX1759" s="96"/>
      <c r="BY1759" s="96"/>
      <c r="BZ1759" s="96"/>
      <c r="CA1759" s="96"/>
      <c r="CB1759" s="96"/>
      <c r="CC1759" s="96"/>
      <c r="CD1759" s="96"/>
      <c r="CE1759" s="96"/>
      <c r="CF1759" s="96"/>
      <c r="CG1759" s="96"/>
      <c r="CH1759" s="96"/>
      <c r="CI1759" s="96"/>
      <c r="CJ1759" s="96"/>
      <c r="CK1759" s="96"/>
      <c r="CL1759" s="96"/>
      <c r="CM1759" s="96"/>
      <c r="CN1759" s="96"/>
      <c r="CO1759" s="96"/>
      <c r="CP1759" s="96"/>
      <c r="CQ1759" s="96"/>
      <c r="CR1759" s="96"/>
      <c r="CS1759" s="96"/>
    </row>
    <row r="1760" spans="1:97" ht="18.75" customHeight="1" x14ac:dyDescent="0.2">
      <c r="A1760" s="3">
        <f t="shared" si="589"/>
        <v>1748</v>
      </c>
      <c r="B1760" s="263"/>
      <c r="C1760" s="263"/>
      <c r="D1760" s="263"/>
      <c r="E1760" s="259"/>
      <c r="F1760" s="259"/>
      <c r="G1760" s="43"/>
      <c r="H1760" s="264"/>
      <c r="I1760" s="261"/>
      <c r="J1760" s="106"/>
      <c r="K1760" s="247"/>
      <c r="L1760" s="247"/>
      <c r="M1760" s="247"/>
      <c r="N1760" s="248" t="str">
        <f>IF(AND(K1760&lt;&gt;"",L1760&lt;&gt;"",J1760&lt;&gt;""),ROUND(MIN(IF(OR(J1760="OZZ",J1760="ZZ"),5000,17300),TRUNC(0.75*(SUMIF($D$12:$D1760,$D1760,K$12:K1760)+SUMIF($D$12:$D1760,$D1760,L$12:L1760)),2)) - SUMIF($D$12:$D1759,$D1760,N$12:N1759),2),"")</f>
        <v/>
      </c>
      <c r="O1760" s="249" t="str">
        <f>IF(AND(K1760&lt;&gt;"",L1760&lt;&gt;"",M1760&lt;&gt;"",J1760&lt;&gt;"",AH1760&lt;&gt;""),IF(OR(J1760="OZZ",J1760="ZZ"),ROUND(0-SUMIF($D$12:$D1759,$D1760,O$12:O1759),2),IF(M1760=0,0,ROUND(MIN(MIN(17300,TRUNC(0.75*(SUMIF($D$12:$D$2012,$D1760,K$12:K$2012)+SUMIF($D$12:$D$2012,$D1760,L$12:L$2012)),2)+SUMIF($D$12:$D1760,$D1760,AH$12:AH1760))-SUMIF($D$12:$D1759,$D1760,O$12:O1759)-SUMIF($D$12:$D$2012,$D1760,N$12:N$2012),AH1760),2))),"")</f>
        <v/>
      </c>
      <c r="P1760" s="250" t="str">
        <f>IF(J1760&lt;&gt;"",1000 - SUMIF($D$12:$D1759,$D1760,P$12:P1759),"")</f>
        <v/>
      </c>
      <c r="Q1760" s="106"/>
      <c r="R1760" s="247"/>
      <c r="S1760" s="247"/>
      <c r="T1760" s="247"/>
      <c r="U1760" s="248" t="str">
        <f>IF(AND(R1760&lt;&gt;"",S1760&lt;&gt;"",Q1760&lt;&gt;""),ROUND(MIN(IF(OR(Q1760="OZZ",Q1760="ZZ"),5000,17300),TRUNC(0.75*(SUMIF($D$12:$D1760,$D1760,R$12:R1760)+SUMIF($D$12:$D1760,$D1760,S$12:S1760)),2)) - SUMIF($D$12:$D1759,$D1760,U$12:U1759),2),"")</f>
        <v/>
      </c>
      <c r="V1760" s="248" t="str">
        <f>IF(AND(R1760&lt;&gt;"",S1760&lt;&gt;"",T1760&lt;&gt;"",Q1760&lt;&gt;"",AL1760&lt;&gt;""),IF(OR(Q1760="OZZ",Q1760="ZZ"),ROUND(0-SUMIF($D$12:$D1759,$D1760,V$12:V1759),2),IF(T1760=0,0,ROUND(MIN(MIN(17300,TRUNC(0.75*(SUMIF($D$12:$D$2012,$D1760,R$12:R$2012)+SUMIF($D$12:$D$2012,$D1760,S$12:S$2012)),2)+SUMIF($D$12:$D1760,$D1760,AL$12:AL1760))-SUMIF($D$12:$D1759,$D1760,V$12:V1759)-SUMIF($D$12:$D$2012,$D1760,U$12:U$2012),AL1760),2))),"")</f>
        <v/>
      </c>
      <c r="W1760" s="250" t="str">
        <f>IF(Q1760&lt;&gt;"",1000 - SUMIF($D$12:$D1759,$D1760,W$12:W1759),"")</f>
        <v/>
      </c>
      <c r="X1760" s="106"/>
      <c r="Y1760" s="247"/>
      <c r="Z1760" s="247"/>
      <c r="AA1760" s="247"/>
      <c r="AB1760" s="248" t="str">
        <f>IF(AND(Y1760&lt;&gt;"",Z1760&lt;&gt;"",X1760&lt;&gt;""),ROUND(MIN(IF(OR(X1760="OZZ",X1760="ZZ"),5000,17300),TRUNC(0.75*(SUMIF($D$12:$D1760,$D1760,Y$12:Y1760)+SUMIF($D$12:$D1760,$D1760,Z$12:Z1760)),2)) - SUMIF($D$12:$D1759,$D1760,AB$12:AB1759),2),"")</f>
        <v/>
      </c>
      <c r="AC1760" s="251" t="str">
        <f>IF(AND(Y1760&lt;&gt;"",Z1760&lt;&gt;"",AA1760&lt;&gt;"",X1760&lt;&gt;"",AP1760&lt;&gt;""),IF(OR(X1760="OZZ",X1760="ZZ"),ROUND(0-SUMIF($D$12:$D1759,$D1760,AC$12:AC1759),2),IF(AA1760=0,0,ROUND(MIN(MIN(17300,TRUNC(0.75*(SUMIF($D$12:$D$2012,$D1760,Y$12:Y$2012)+SUMIF($D$12:$D$2012,$D1760,Z$12:Z$2012)),2)+SUMIF($D$12:$D1760,$D1760,AP$12:AP1760))-SUMIF($D$12:$D1759,$D1760,AC$12:AC1759)-SUMIF($D$12:$D$2012,$D1760,AB$12:AB$2012),AP1760),2))),"")</f>
        <v/>
      </c>
      <c r="AD1760" s="250" t="str">
        <f>IF(X1760&lt;&gt;"",1000 - SUMIF($D$12:$D1759,$D1760,AD$12:AD1759),"")</f>
        <v/>
      </c>
      <c r="AE1760" s="252"/>
      <c r="AF1760" s="253"/>
      <c r="AG1760" s="254"/>
      <c r="AH1760" s="255" t="str">
        <f t="shared" si="569"/>
        <v/>
      </c>
      <c r="AI1760" s="256"/>
      <c r="AJ1760" s="253"/>
      <c r="AK1760" s="254"/>
      <c r="AL1760" s="255" t="str">
        <f t="shared" si="570"/>
        <v/>
      </c>
      <c r="AM1760" s="256"/>
      <c r="AN1760" s="253"/>
      <c r="AO1760" s="254"/>
      <c r="AP1760" s="255" t="str">
        <f t="shared" si="571"/>
        <v/>
      </c>
      <c r="AQ1760" s="68"/>
      <c r="AR1760" s="68"/>
      <c r="AS1760" s="115"/>
      <c r="AT1760" s="68"/>
      <c r="AU1760" s="113" t="str">
        <f>IF(D1760&lt;&gt; "", IF(COUNTIF($D$12:$D1760,$D1760)&gt;1,0,IF(SUM(N1760,U1760,AB1760)&gt;0,IF(AND(X1760="",OR(Q1760&lt;&gt;"",J1760&lt;&gt;"")),IF(Q1760&lt;&gt;"",Q1760,IF(J1760&lt;&gt;"",J1760,0)),IF(AND(Q1760&lt;&gt;"",J1760&lt;&gt;"",Q1760=J1760),Q1760,X1760)),0)),"")</f>
        <v/>
      </c>
      <c r="AV1760" s="113" t="str">
        <f>IF(D1760&lt;&gt;"",IF(COUNTIF($D$12:$D1760,$D1760)&gt;1,0,IF(SUM(O1760,V1760,AC1760)&gt;0,IF(AND(X1760="",OR(Q1760&lt;&gt;"",J1760&lt;&gt;"")),IF(Q1760&lt;&gt;"",Q1760,IF(J1760&lt;&gt;"",J1760,0)),IF(AND(Q1760&lt;&gt;"",J1760&lt;&gt;"",Q1760=J1760),Q1760,X1760)),0)),"")</f>
        <v/>
      </c>
      <c r="AW1760" s="113" t="str">
        <f>IF(D1760&lt;&gt;"",IF(COUNTIF($D$12:$D1760,$D1760)&gt;1,0,IF(SUM(P1760,W1760,AD1760)&gt;0,IF(AND(X1760="",OR(Q1760&lt;&gt;"",J1760&lt;&gt;"")),IF(Q1760&lt;&gt;"",Q1760,IF(J1760&lt;&gt;"",J1760,0)),IF(AND(Q1760&lt;&gt;"",J1760&lt;&gt;"",Q1760=J1760),Q1760,X1760)),0)),"")</f>
        <v/>
      </c>
      <c r="AX1760" s="68" t="str">
        <f t="shared" si="572"/>
        <v/>
      </c>
      <c r="AY1760" s="68" t="str">
        <f t="shared" si="573"/>
        <v/>
      </c>
      <c r="AZ1760" s="68" t="str">
        <f t="shared" si="574"/>
        <v/>
      </c>
      <c r="BA1760" s="68" t="str">
        <f t="shared" si="575"/>
        <v/>
      </c>
      <c r="BB1760" s="68" t="str">
        <f t="shared" si="576"/>
        <v/>
      </c>
      <c r="BC1760" s="68" t="str">
        <f t="shared" si="577"/>
        <v/>
      </c>
      <c r="BD1760" s="68" t="str">
        <f t="shared" si="578"/>
        <v/>
      </c>
      <c r="BE1760" s="62" t="str">
        <f t="shared" si="579"/>
        <v/>
      </c>
      <c r="BF1760" s="62" t="str">
        <f t="shared" si="580"/>
        <v/>
      </c>
      <c r="BG1760" s="62"/>
      <c r="BH1760" s="62" t="str">
        <f t="shared" si="581"/>
        <v/>
      </c>
      <c r="BI1760" s="62" t="str">
        <f t="shared" si="582"/>
        <v/>
      </c>
      <c r="BJ1760" s="114"/>
      <c r="BK1760" s="62" t="str">
        <f t="shared" si="583"/>
        <v/>
      </c>
      <c r="BL1760" s="62" t="str">
        <f t="shared" si="584"/>
        <v/>
      </c>
      <c r="BM1760" s="62" t="str">
        <f t="shared" si="585"/>
        <v/>
      </c>
      <c r="BN1760" s="62" t="str">
        <f t="shared" si="586"/>
        <v/>
      </c>
      <c r="BO1760" s="62" t="str">
        <f t="shared" si="587"/>
        <v/>
      </c>
      <c r="BP1760" s="62" t="str">
        <f t="shared" si="588"/>
        <v/>
      </c>
      <c r="BQ1760" s="96"/>
      <c r="BR1760" s="96"/>
      <c r="BS1760" s="96"/>
      <c r="BT1760" s="96"/>
      <c r="BU1760" s="96"/>
      <c r="BV1760" s="96"/>
      <c r="BW1760" s="96"/>
      <c r="BX1760" s="96"/>
      <c r="BY1760" s="96"/>
      <c r="BZ1760" s="96"/>
      <c r="CA1760" s="96"/>
      <c r="CB1760" s="96"/>
      <c r="CC1760" s="96"/>
      <c r="CD1760" s="96"/>
      <c r="CE1760" s="96"/>
      <c r="CF1760" s="96"/>
      <c r="CG1760" s="96"/>
      <c r="CH1760" s="96"/>
      <c r="CI1760" s="96"/>
      <c r="CJ1760" s="96"/>
      <c r="CK1760" s="96"/>
      <c r="CL1760" s="96"/>
      <c r="CM1760" s="96"/>
      <c r="CN1760" s="96"/>
      <c r="CO1760" s="96"/>
      <c r="CP1760" s="96"/>
      <c r="CQ1760" s="96"/>
      <c r="CR1760" s="96"/>
      <c r="CS1760" s="96"/>
    </row>
    <row r="1761" spans="1:97" ht="18.75" customHeight="1" x14ac:dyDescent="0.2">
      <c r="A1761" s="3">
        <f t="shared" si="589"/>
        <v>1749</v>
      </c>
      <c r="B1761" s="263"/>
      <c r="C1761" s="263"/>
      <c r="D1761" s="263"/>
      <c r="E1761" s="259"/>
      <c r="F1761" s="259"/>
      <c r="G1761" s="43"/>
      <c r="H1761" s="264"/>
      <c r="I1761" s="261"/>
      <c r="J1761" s="106"/>
      <c r="K1761" s="247"/>
      <c r="L1761" s="247"/>
      <c r="M1761" s="247"/>
      <c r="N1761" s="248" t="str">
        <f>IF(AND(K1761&lt;&gt;"",L1761&lt;&gt;"",J1761&lt;&gt;""),ROUND(MIN(IF(OR(J1761="OZZ",J1761="ZZ"),5000,17300),TRUNC(0.75*(SUMIF($D$12:$D1761,$D1761,K$12:K1761)+SUMIF($D$12:$D1761,$D1761,L$12:L1761)),2)) - SUMIF($D$12:$D1760,$D1761,N$12:N1760),2),"")</f>
        <v/>
      </c>
      <c r="O1761" s="249" t="str">
        <f>IF(AND(K1761&lt;&gt;"",L1761&lt;&gt;"",M1761&lt;&gt;"",J1761&lt;&gt;"",AH1761&lt;&gt;""),IF(OR(J1761="OZZ",J1761="ZZ"),ROUND(0-SUMIF($D$12:$D1760,$D1761,O$12:O1760),2),IF(M1761=0,0,ROUND(MIN(MIN(17300,TRUNC(0.75*(SUMIF($D$12:$D$2012,$D1761,K$12:K$2012)+SUMIF($D$12:$D$2012,$D1761,L$12:L$2012)),2)+SUMIF($D$12:$D1761,$D1761,AH$12:AH1761))-SUMIF($D$12:$D1760,$D1761,O$12:O1760)-SUMIF($D$12:$D$2012,$D1761,N$12:N$2012),AH1761),2))),"")</f>
        <v/>
      </c>
      <c r="P1761" s="250" t="str">
        <f>IF(J1761&lt;&gt;"",1000 - SUMIF($D$12:$D1760,$D1761,P$12:P1760),"")</f>
        <v/>
      </c>
      <c r="Q1761" s="106"/>
      <c r="R1761" s="247"/>
      <c r="S1761" s="247"/>
      <c r="T1761" s="247"/>
      <c r="U1761" s="248" t="str">
        <f>IF(AND(R1761&lt;&gt;"",S1761&lt;&gt;"",Q1761&lt;&gt;""),ROUND(MIN(IF(OR(Q1761="OZZ",Q1761="ZZ"),5000,17300),TRUNC(0.75*(SUMIF($D$12:$D1761,$D1761,R$12:R1761)+SUMIF($D$12:$D1761,$D1761,S$12:S1761)),2)) - SUMIF($D$12:$D1760,$D1761,U$12:U1760),2),"")</f>
        <v/>
      </c>
      <c r="V1761" s="248" t="str">
        <f>IF(AND(R1761&lt;&gt;"",S1761&lt;&gt;"",T1761&lt;&gt;"",Q1761&lt;&gt;"",AL1761&lt;&gt;""),IF(OR(Q1761="OZZ",Q1761="ZZ"),ROUND(0-SUMIF($D$12:$D1760,$D1761,V$12:V1760),2),IF(T1761=0,0,ROUND(MIN(MIN(17300,TRUNC(0.75*(SUMIF($D$12:$D$2012,$D1761,R$12:R$2012)+SUMIF($D$12:$D$2012,$D1761,S$12:S$2012)),2)+SUMIF($D$12:$D1761,$D1761,AL$12:AL1761))-SUMIF($D$12:$D1760,$D1761,V$12:V1760)-SUMIF($D$12:$D$2012,$D1761,U$12:U$2012),AL1761),2))),"")</f>
        <v/>
      </c>
      <c r="W1761" s="250" t="str">
        <f>IF(Q1761&lt;&gt;"",1000 - SUMIF($D$12:$D1760,$D1761,W$12:W1760),"")</f>
        <v/>
      </c>
      <c r="X1761" s="106"/>
      <c r="Y1761" s="247"/>
      <c r="Z1761" s="247"/>
      <c r="AA1761" s="247"/>
      <c r="AB1761" s="248" t="str">
        <f>IF(AND(Y1761&lt;&gt;"",Z1761&lt;&gt;"",X1761&lt;&gt;""),ROUND(MIN(IF(OR(X1761="OZZ",X1761="ZZ"),5000,17300),TRUNC(0.75*(SUMIF($D$12:$D1761,$D1761,Y$12:Y1761)+SUMIF($D$12:$D1761,$D1761,Z$12:Z1761)),2)) - SUMIF($D$12:$D1760,$D1761,AB$12:AB1760),2),"")</f>
        <v/>
      </c>
      <c r="AC1761" s="251" t="str">
        <f>IF(AND(Y1761&lt;&gt;"",Z1761&lt;&gt;"",AA1761&lt;&gt;"",X1761&lt;&gt;"",AP1761&lt;&gt;""),IF(OR(X1761="OZZ",X1761="ZZ"),ROUND(0-SUMIF($D$12:$D1760,$D1761,AC$12:AC1760),2),IF(AA1761=0,0,ROUND(MIN(MIN(17300,TRUNC(0.75*(SUMIF($D$12:$D$2012,$D1761,Y$12:Y$2012)+SUMIF($D$12:$D$2012,$D1761,Z$12:Z$2012)),2)+SUMIF($D$12:$D1761,$D1761,AP$12:AP1761))-SUMIF($D$12:$D1760,$D1761,AC$12:AC1760)-SUMIF($D$12:$D$2012,$D1761,AB$12:AB$2012),AP1761),2))),"")</f>
        <v/>
      </c>
      <c r="AD1761" s="250" t="str">
        <f>IF(X1761&lt;&gt;"",1000 - SUMIF($D$12:$D1760,$D1761,AD$12:AD1760),"")</f>
        <v/>
      </c>
      <c r="AE1761" s="252"/>
      <c r="AF1761" s="253"/>
      <c r="AG1761" s="254"/>
      <c r="AH1761" s="255" t="str">
        <f t="shared" si="569"/>
        <v/>
      </c>
      <c r="AI1761" s="256"/>
      <c r="AJ1761" s="253"/>
      <c r="AK1761" s="254"/>
      <c r="AL1761" s="255" t="str">
        <f t="shared" si="570"/>
        <v/>
      </c>
      <c r="AM1761" s="256"/>
      <c r="AN1761" s="253"/>
      <c r="AO1761" s="254"/>
      <c r="AP1761" s="255" t="str">
        <f t="shared" si="571"/>
        <v/>
      </c>
      <c r="AQ1761" s="68"/>
      <c r="AR1761" s="68"/>
      <c r="AS1761" s="115"/>
      <c r="AT1761" s="68"/>
      <c r="AU1761" s="113" t="str">
        <f>IF(D1761&lt;&gt; "", IF(COUNTIF($D$12:$D1761,$D1761)&gt;1,0,IF(SUM(N1761,U1761,AB1761)&gt;0,IF(AND(X1761="",OR(Q1761&lt;&gt;"",J1761&lt;&gt;"")),IF(Q1761&lt;&gt;"",Q1761,IF(J1761&lt;&gt;"",J1761,0)),IF(AND(Q1761&lt;&gt;"",J1761&lt;&gt;"",Q1761=J1761),Q1761,X1761)),0)),"")</f>
        <v/>
      </c>
      <c r="AV1761" s="113" t="str">
        <f>IF(D1761&lt;&gt;"",IF(COUNTIF($D$12:$D1761,$D1761)&gt;1,0,IF(SUM(O1761,V1761,AC1761)&gt;0,IF(AND(X1761="",OR(Q1761&lt;&gt;"",J1761&lt;&gt;"")),IF(Q1761&lt;&gt;"",Q1761,IF(J1761&lt;&gt;"",J1761,0)),IF(AND(Q1761&lt;&gt;"",J1761&lt;&gt;"",Q1761=J1761),Q1761,X1761)),0)),"")</f>
        <v/>
      </c>
      <c r="AW1761" s="113" t="str">
        <f>IF(D1761&lt;&gt;"",IF(COUNTIF($D$12:$D1761,$D1761)&gt;1,0,IF(SUM(P1761,W1761,AD1761)&gt;0,IF(AND(X1761="",OR(Q1761&lt;&gt;"",J1761&lt;&gt;"")),IF(Q1761&lt;&gt;"",Q1761,IF(J1761&lt;&gt;"",J1761,0)),IF(AND(Q1761&lt;&gt;"",J1761&lt;&gt;"",Q1761=J1761),Q1761,X1761)),0)),"")</f>
        <v/>
      </c>
      <c r="AX1761" s="68" t="str">
        <f t="shared" si="572"/>
        <v/>
      </c>
      <c r="AY1761" s="68" t="str">
        <f t="shared" si="573"/>
        <v/>
      </c>
      <c r="AZ1761" s="68" t="str">
        <f t="shared" si="574"/>
        <v/>
      </c>
      <c r="BA1761" s="68" t="str">
        <f t="shared" si="575"/>
        <v/>
      </c>
      <c r="BB1761" s="68" t="str">
        <f t="shared" si="576"/>
        <v/>
      </c>
      <c r="BC1761" s="68" t="str">
        <f t="shared" si="577"/>
        <v/>
      </c>
      <c r="BD1761" s="68" t="str">
        <f t="shared" si="578"/>
        <v/>
      </c>
      <c r="BE1761" s="62" t="str">
        <f t="shared" si="579"/>
        <v/>
      </c>
      <c r="BF1761" s="62" t="str">
        <f t="shared" si="580"/>
        <v/>
      </c>
      <c r="BG1761" s="62"/>
      <c r="BH1761" s="62" t="str">
        <f t="shared" si="581"/>
        <v/>
      </c>
      <c r="BI1761" s="62" t="str">
        <f t="shared" si="582"/>
        <v/>
      </c>
      <c r="BJ1761" s="114"/>
      <c r="BK1761" s="62" t="str">
        <f t="shared" si="583"/>
        <v/>
      </c>
      <c r="BL1761" s="62" t="str">
        <f t="shared" si="584"/>
        <v/>
      </c>
      <c r="BM1761" s="62" t="str">
        <f t="shared" si="585"/>
        <v/>
      </c>
      <c r="BN1761" s="62" t="str">
        <f t="shared" si="586"/>
        <v/>
      </c>
      <c r="BO1761" s="62" t="str">
        <f t="shared" si="587"/>
        <v/>
      </c>
      <c r="BP1761" s="62" t="str">
        <f t="shared" si="588"/>
        <v/>
      </c>
      <c r="BQ1761" s="96"/>
      <c r="BR1761" s="96"/>
      <c r="BS1761" s="96"/>
      <c r="BT1761" s="96"/>
      <c r="BU1761" s="96"/>
      <c r="BV1761" s="96"/>
      <c r="BW1761" s="96"/>
      <c r="BX1761" s="96"/>
      <c r="BY1761" s="96"/>
      <c r="BZ1761" s="96"/>
      <c r="CA1761" s="96"/>
      <c r="CB1761" s="96"/>
      <c r="CC1761" s="96"/>
      <c r="CD1761" s="96"/>
      <c r="CE1761" s="96"/>
      <c r="CF1761" s="96"/>
      <c r="CG1761" s="96"/>
      <c r="CH1761" s="96"/>
      <c r="CI1761" s="96"/>
      <c r="CJ1761" s="96"/>
      <c r="CK1761" s="96"/>
      <c r="CL1761" s="96"/>
      <c r="CM1761" s="96"/>
      <c r="CN1761" s="96"/>
      <c r="CO1761" s="96"/>
      <c r="CP1761" s="96"/>
      <c r="CQ1761" s="96"/>
      <c r="CR1761" s="96"/>
      <c r="CS1761" s="96"/>
    </row>
    <row r="1762" spans="1:97" ht="18.75" customHeight="1" x14ac:dyDescent="0.2">
      <c r="A1762" s="3">
        <f t="shared" si="589"/>
        <v>1750</v>
      </c>
      <c r="B1762" s="263"/>
      <c r="C1762" s="263"/>
      <c r="D1762" s="263"/>
      <c r="E1762" s="259"/>
      <c r="F1762" s="259"/>
      <c r="G1762" s="43"/>
      <c r="H1762" s="264"/>
      <c r="I1762" s="261"/>
      <c r="J1762" s="106"/>
      <c r="K1762" s="247"/>
      <c r="L1762" s="247"/>
      <c r="M1762" s="247"/>
      <c r="N1762" s="248" t="str">
        <f>IF(AND(K1762&lt;&gt;"",L1762&lt;&gt;"",J1762&lt;&gt;""),ROUND(MIN(IF(OR(J1762="OZZ",J1762="ZZ"),5000,17300),TRUNC(0.75*(SUMIF($D$12:$D1762,$D1762,K$12:K1762)+SUMIF($D$12:$D1762,$D1762,L$12:L1762)),2)) - SUMIF($D$12:$D1761,$D1762,N$12:N1761),2),"")</f>
        <v/>
      </c>
      <c r="O1762" s="249" t="str">
        <f>IF(AND(K1762&lt;&gt;"",L1762&lt;&gt;"",M1762&lt;&gt;"",J1762&lt;&gt;"",AH1762&lt;&gt;""),IF(OR(J1762="OZZ",J1762="ZZ"),ROUND(0-SUMIF($D$12:$D1761,$D1762,O$12:O1761),2),IF(M1762=0,0,ROUND(MIN(MIN(17300,TRUNC(0.75*(SUMIF($D$12:$D$2012,$D1762,K$12:K$2012)+SUMIF($D$12:$D$2012,$D1762,L$12:L$2012)),2)+SUMIF($D$12:$D1762,$D1762,AH$12:AH1762))-SUMIF($D$12:$D1761,$D1762,O$12:O1761)-SUMIF($D$12:$D$2012,$D1762,N$12:N$2012),AH1762),2))),"")</f>
        <v/>
      </c>
      <c r="P1762" s="250" t="str">
        <f>IF(J1762&lt;&gt;"",1000 - SUMIF($D$12:$D1761,$D1762,P$12:P1761),"")</f>
        <v/>
      </c>
      <c r="Q1762" s="106"/>
      <c r="R1762" s="247"/>
      <c r="S1762" s="247"/>
      <c r="T1762" s="247"/>
      <c r="U1762" s="248" t="str">
        <f>IF(AND(R1762&lt;&gt;"",S1762&lt;&gt;"",Q1762&lt;&gt;""),ROUND(MIN(IF(OR(Q1762="OZZ",Q1762="ZZ"),5000,17300),TRUNC(0.75*(SUMIF($D$12:$D1762,$D1762,R$12:R1762)+SUMIF($D$12:$D1762,$D1762,S$12:S1762)),2)) - SUMIF($D$12:$D1761,$D1762,U$12:U1761),2),"")</f>
        <v/>
      </c>
      <c r="V1762" s="248" t="str">
        <f>IF(AND(R1762&lt;&gt;"",S1762&lt;&gt;"",T1762&lt;&gt;"",Q1762&lt;&gt;"",AL1762&lt;&gt;""),IF(OR(Q1762="OZZ",Q1762="ZZ"),ROUND(0-SUMIF($D$12:$D1761,$D1762,V$12:V1761),2),IF(T1762=0,0,ROUND(MIN(MIN(17300,TRUNC(0.75*(SUMIF($D$12:$D$2012,$D1762,R$12:R$2012)+SUMIF($D$12:$D$2012,$D1762,S$12:S$2012)),2)+SUMIF($D$12:$D1762,$D1762,AL$12:AL1762))-SUMIF($D$12:$D1761,$D1762,V$12:V1761)-SUMIF($D$12:$D$2012,$D1762,U$12:U$2012),AL1762),2))),"")</f>
        <v/>
      </c>
      <c r="W1762" s="250" t="str">
        <f>IF(Q1762&lt;&gt;"",1000 - SUMIF($D$12:$D1761,$D1762,W$12:W1761),"")</f>
        <v/>
      </c>
      <c r="X1762" s="106"/>
      <c r="Y1762" s="247"/>
      <c r="Z1762" s="247"/>
      <c r="AA1762" s="247"/>
      <c r="AB1762" s="248" t="str">
        <f>IF(AND(Y1762&lt;&gt;"",Z1762&lt;&gt;"",X1762&lt;&gt;""),ROUND(MIN(IF(OR(X1762="OZZ",X1762="ZZ"),5000,17300),TRUNC(0.75*(SUMIF($D$12:$D1762,$D1762,Y$12:Y1762)+SUMIF($D$12:$D1762,$D1762,Z$12:Z1762)),2)) - SUMIF($D$12:$D1761,$D1762,AB$12:AB1761),2),"")</f>
        <v/>
      </c>
      <c r="AC1762" s="251" t="str">
        <f>IF(AND(Y1762&lt;&gt;"",Z1762&lt;&gt;"",AA1762&lt;&gt;"",X1762&lt;&gt;"",AP1762&lt;&gt;""),IF(OR(X1762="OZZ",X1762="ZZ"),ROUND(0-SUMIF($D$12:$D1761,$D1762,AC$12:AC1761),2),IF(AA1762=0,0,ROUND(MIN(MIN(17300,TRUNC(0.75*(SUMIF($D$12:$D$2012,$D1762,Y$12:Y$2012)+SUMIF($D$12:$D$2012,$D1762,Z$12:Z$2012)),2)+SUMIF($D$12:$D1762,$D1762,AP$12:AP1762))-SUMIF($D$12:$D1761,$D1762,AC$12:AC1761)-SUMIF($D$12:$D$2012,$D1762,AB$12:AB$2012),AP1762),2))),"")</f>
        <v/>
      </c>
      <c r="AD1762" s="250" t="str">
        <f>IF(X1762&lt;&gt;"",1000 - SUMIF($D$12:$D1761,$D1762,AD$12:AD1761),"")</f>
        <v/>
      </c>
      <c r="AE1762" s="252"/>
      <c r="AF1762" s="253"/>
      <c r="AG1762" s="254"/>
      <c r="AH1762" s="255" t="str">
        <f t="shared" si="569"/>
        <v/>
      </c>
      <c r="AI1762" s="256"/>
      <c r="AJ1762" s="253"/>
      <c r="AK1762" s="254"/>
      <c r="AL1762" s="255" t="str">
        <f t="shared" si="570"/>
        <v/>
      </c>
      <c r="AM1762" s="256"/>
      <c r="AN1762" s="253"/>
      <c r="AO1762" s="254"/>
      <c r="AP1762" s="255" t="str">
        <f t="shared" si="571"/>
        <v/>
      </c>
      <c r="AQ1762" s="68"/>
      <c r="AR1762" s="68"/>
      <c r="AS1762" s="115"/>
      <c r="AT1762" s="68"/>
      <c r="AU1762" s="113" t="str">
        <f>IF(D1762&lt;&gt; "", IF(COUNTIF($D$12:$D1762,$D1762)&gt;1,0,IF(SUM(N1762,U1762,AB1762)&gt;0,IF(AND(X1762="",OR(Q1762&lt;&gt;"",J1762&lt;&gt;"")),IF(Q1762&lt;&gt;"",Q1762,IF(J1762&lt;&gt;"",J1762,0)),IF(AND(Q1762&lt;&gt;"",J1762&lt;&gt;"",Q1762=J1762),Q1762,X1762)),0)),"")</f>
        <v/>
      </c>
      <c r="AV1762" s="113" t="str">
        <f>IF(D1762&lt;&gt;"",IF(COUNTIF($D$12:$D1762,$D1762)&gt;1,0,IF(SUM(O1762,V1762,AC1762)&gt;0,IF(AND(X1762="",OR(Q1762&lt;&gt;"",J1762&lt;&gt;"")),IF(Q1762&lt;&gt;"",Q1762,IF(J1762&lt;&gt;"",J1762,0)),IF(AND(Q1762&lt;&gt;"",J1762&lt;&gt;"",Q1762=J1762),Q1762,X1762)),0)),"")</f>
        <v/>
      </c>
      <c r="AW1762" s="113" t="str">
        <f>IF(D1762&lt;&gt;"",IF(COUNTIF($D$12:$D1762,$D1762)&gt;1,0,IF(SUM(P1762,W1762,AD1762)&gt;0,IF(AND(X1762="",OR(Q1762&lt;&gt;"",J1762&lt;&gt;"")),IF(Q1762&lt;&gt;"",Q1762,IF(J1762&lt;&gt;"",J1762,0)),IF(AND(Q1762&lt;&gt;"",J1762&lt;&gt;"",Q1762=J1762),Q1762,X1762)),0)),"")</f>
        <v/>
      </c>
      <c r="AX1762" s="68" t="str">
        <f t="shared" si="572"/>
        <v/>
      </c>
      <c r="AY1762" s="68" t="str">
        <f t="shared" si="573"/>
        <v/>
      </c>
      <c r="AZ1762" s="68" t="str">
        <f t="shared" si="574"/>
        <v/>
      </c>
      <c r="BA1762" s="68" t="str">
        <f t="shared" si="575"/>
        <v/>
      </c>
      <c r="BB1762" s="68" t="str">
        <f t="shared" si="576"/>
        <v/>
      </c>
      <c r="BC1762" s="68" t="str">
        <f t="shared" si="577"/>
        <v/>
      </c>
      <c r="BD1762" s="68" t="str">
        <f t="shared" si="578"/>
        <v/>
      </c>
      <c r="BE1762" s="62" t="str">
        <f t="shared" si="579"/>
        <v/>
      </c>
      <c r="BF1762" s="62" t="str">
        <f t="shared" si="580"/>
        <v/>
      </c>
      <c r="BG1762" s="62"/>
      <c r="BH1762" s="62" t="str">
        <f t="shared" si="581"/>
        <v/>
      </c>
      <c r="BI1762" s="62" t="str">
        <f t="shared" si="582"/>
        <v/>
      </c>
      <c r="BJ1762" s="114"/>
      <c r="BK1762" s="62" t="str">
        <f t="shared" si="583"/>
        <v/>
      </c>
      <c r="BL1762" s="62" t="str">
        <f t="shared" si="584"/>
        <v/>
      </c>
      <c r="BM1762" s="62" t="str">
        <f t="shared" si="585"/>
        <v/>
      </c>
      <c r="BN1762" s="62" t="str">
        <f t="shared" si="586"/>
        <v/>
      </c>
      <c r="BO1762" s="62" t="str">
        <f t="shared" si="587"/>
        <v/>
      </c>
      <c r="BP1762" s="62" t="str">
        <f t="shared" si="588"/>
        <v/>
      </c>
      <c r="BQ1762" s="96"/>
      <c r="BR1762" s="96"/>
      <c r="BS1762" s="96"/>
      <c r="BT1762" s="96"/>
      <c r="BU1762" s="96"/>
      <c r="BV1762" s="96"/>
      <c r="BW1762" s="96"/>
      <c r="BX1762" s="96"/>
      <c r="BY1762" s="96"/>
      <c r="BZ1762" s="96"/>
      <c r="CA1762" s="96"/>
      <c r="CB1762" s="96"/>
      <c r="CC1762" s="96"/>
      <c r="CD1762" s="96"/>
      <c r="CE1762" s="96"/>
      <c r="CF1762" s="96"/>
      <c r="CG1762" s="96"/>
      <c r="CH1762" s="96"/>
      <c r="CI1762" s="96"/>
      <c r="CJ1762" s="96"/>
      <c r="CK1762" s="96"/>
      <c r="CL1762" s="96"/>
      <c r="CM1762" s="96"/>
      <c r="CN1762" s="96"/>
      <c r="CO1762" s="96"/>
      <c r="CP1762" s="96"/>
      <c r="CQ1762" s="96"/>
      <c r="CR1762" s="96"/>
      <c r="CS1762" s="96"/>
    </row>
    <row r="1763" spans="1:97" ht="18.75" customHeight="1" x14ac:dyDescent="0.2">
      <c r="A1763" s="3">
        <f t="shared" si="589"/>
        <v>1751</v>
      </c>
      <c r="B1763" s="263"/>
      <c r="C1763" s="263"/>
      <c r="D1763" s="263"/>
      <c r="E1763" s="259"/>
      <c r="F1763" s="259"/>
      <c r="G1763" s="43"/>
      <c r="H1763" s="264"/>
      <c r="I1763" s="261"/>
      <c r="J1763" s="106"/>
      <c r="K1763" s="247"/>
      <c r="L1763" s="247"/>
      <c r="M1763" s="247"/>
      <c r="N1763" s="248" t="str">
        <f>IF(AND(K1763&lt;&gt;"",L1763&lt;&gt;"",J1763&lt;&gt;""),ROUND(MIN(IF(OR(J1763="OZZ",J1763="ZZ"),5000,17300),TRUNC(0.75*(SUMIF($D$12:$D1763,$D1763,K$12:K1763)+SUMIF($D$12:$D1763,$D1763,L$12:L1763)),2)) - SUMIF($D$12:$D1762,$D1763,N$12:N1762),2),"")</f>
        <v/>
      </c>
      <c r="O1763" s="249" t="str">
        <f>IF(AND(K1763&lt;&gt;"",L1763&lt;&gt;"",M1763&lt;&gt;"",J1763&lt;&gt;"",AH1763&lt;&gt;""),IF(OR(J1763="OZZ",J1763="ZZ"),ROUND(0-SUMIF($D$12:$D1762,$D1763,O$12:O1762),2),IF(M1763=0,0,ROUND(MIN(MIN(17300,TRUNC(0.75*(SUMIF($D$12:$D$2012,$D1763,K$12:K$2012)+SUMIF($D$12:$D$2012,$D1763,L$12:L$2012)),2)+SUMIF($D$12:$D1763,$D1763,AH$12:AH1763))-SUMIF($D$12:$D1762,$D1763,O$12:O1762)-SUMIF($D$12:$D$2012,$D1763,N$12:N$2012),AH1763),2))),"")</f>
        <v/>
      </c>
      <c r="P1763" s="250" t="str">
        <f>IF(J1763&lt;&gt;"",1000 - SUMIF($D$12:$D1762,$D1763,P$12:P1762),"")</f>
        <v/>
      </c>
      <c r="Q1763" s="106"/>
      <c r="R1763" s="247"/>
      <c r="S1763" s="247"/>
      <c r="T1763" s="247"/>
      <c r="U1763" s="248" t="str">
        <f>IF(AND(R1763&lt;&gt;"",S1763&lt;&gt;"",Q1763&lt;&gt;""),ROUND(MIN(IF(OR(Q1763="OZZ",Q1763="ZZ"),5000,17300),TRUNC(0.75*(SUMIF($D$12:$D1763,$D1763,R$12:R1763)+SUMIF($D$12:$D1763,$D1763,S$12:S1763)),2)) - SUMIF($D$12:$D1762,$D1763,U$12:U1762),2),"")</f>
        <v/>
      </c>
      <c r="V1763" s="248" t="str">
        <f>IF(AND(R1763&lt;&gt;"",S1763&lt;&gt;"",T1763&lt;&gt;"",Q1763&lt;&gt;"",AL1763&lt;&gt;""),IF(OR(Q1763="OZZ",Q1763="ZZ"),ROUND(0-SUMIF($D$12:$D1762,$D1763,V$12:V1762),2),IF(T1763=0,0,ROUND(MIN(MIN(17300,TRUNC(0.75*(SUMIF($D$12:$D$2012,$D1763,R$12:R$2012)+SUMIF($D$12:$D$2012,$D1763,S$12:S$2012)),2)+SUMIF($D$12:$D1763,$D1763,AL$12:AL1763))-SUMIF($D$12:$D1762,$D1763,V$12:V1762)-SUMIF($D$12:$D$2012,$D1763,U$12:U$2012),AL1763),2))),"")</f>
        <v/>
      </c>
      <c r="W1763" s="250" t="str">
        <f>IF(Q1763&lt;&gt;"",1000 - SUMIF($D$12:$D1762,$D1763,W$12:W1762),"")</f>
        <v/>
      </c>
      <c r="X1763" s="106"/>
      <c r="Y1763" s="247"/>
      <c r="Z1763" s="247"/>
      <c r="AA1763" s="247"/>
      <c r="AB1763" s="248" t="str">
        <f>IF(AND(Y1763&lt;&gt;"",Z1763&lt;&gt;"",X1763&lt;&gt;""),ROUND(MIN(IF(OR(X1763="OZZ",X1763="ZZ"),5000,17300),TRUNC(0.75*(SUMIF($D$12:$D1763,$D1763,Y$12:Y1763)+SUMIF($D$12:$D1763,$D1763,Z$12:Z1763)),2)) - SUMIF($D$12:$D1762,$D1763,AB$12:AB1762),2),"")</f>
        <v/>
      </c>
      <c r="AC1763" s="251" t="str">
        <f>IF(AND(Y1763&lt;&gt;"",Z1763&lt;&gt;"",AA1763&lt;&gt;"",X1763&lt;&gt;"",AP1763&lt;&gt;""),IF(OR(X1763="OZZ",X1763="ZZ"),ROUND(0-SUMIF($D$12:$D1762,$D1763,AC$12:AC1762),2),IF(AA1763=0,0,ROUND(MIN(MIN(17300,TRUNC(0.75*(SUMIF($D$12:$D$2012,$D1763,Y$12:Y$2012)+SUMIF($D$12:$D$2012,$D1763,Z$12:Z$2012)),2)+SUMIF($D$12:$D1763,$D1763,AP$12:AP1763))-SUMIF($D$12:$D1762,$D1763,AC$12:AC1762)-SUMIF($D$12:$D$2012,$D1763,AB$12:AB$2012),AP1763),2))),"")</f>
        <v/>
      </c>
      <c r="AD1763" s="250" t="str">
        <f>IF(X1763&lt;&gt;"",1000 - SUMIF($D$12:$D1762,$D1763,AD$12:AD1762),"")</f>
        <v/>
      </c>
      <c r="AE1763" s="252"/>
      <c r="AF1763" s="253"/>
      <c r="AG1763" s="254"/>
      <c r="AH1763" s="255" t="str">
        <f t="shared" si="569"/>
        <v/>
      </c>
      <c r="AI1763" s="256"/>
      <c r="AJ1763" s="253"/>
      <c r="AK1763" s="254"/>
      <c r="AL1763" s="255" t="str">
        <f t="shared" si="570"/>
        <v/>
      </c>
      <c r="AM1763" s="256"/>
      <c r="AN1763" s="253"/>
      <c r="AO1763" s="254"/>
      <c r="AP1763" s="255" t="str">
        <f t="shared" si="571"/>
        <v/>
      </c>
      <c r="AQ1763" s="68"/>
      <c r="AR1763" s="68"/>
      <c r="AS1763" s="115"/>
      <c r="AT1763" s="68"/>
      <c r="AU1763" s="113" t="str">
        <f>IF(D1763&lt;&gt; "", IF(COUNTIF($D$12:$D1763,$D1763)&gt;1,0,IF(SUM(N1763,U1763,AB1763)&gt;0,IF(AND(X1763="",OR(Q1763&lt;&gt;"",J1763&lt;&gt;"")),IF(Q1763&lt;&gt;"",Q1763,IF(J1763&lt;&gt;"",J1763,0)),IF(AND(Q1763&lt;&gt;"",J1763&lt;&gt;"",Q1763=J1763),Q1763,X1763)),0)),"")</f>
        <v/>
      </c>
      <c r="AV1763" s="113" t="str">
        <f>IF(D1763&lt;&gt;"",IF(COUNTIF($D$12:$D1763,$D1763)&gt;1,0,IF(SUM(O1763,V1763,AC1763)&gt;0,IF(AND(X1763="",OR(Q1763&lt;&gt;"",J1763&lt;&gt;"")),IF(Q1763&lt;&gt;"",Q1763,IF(J1763&lt;&gt;"",J1763,0)),IF(AND(Q1763&lt;&gt;"",J1763&lt;&gt;"",Q1763=J1763),Q1763,X1763)),0)),"")</f>
        <v/>
      </c>
      <c r="AW1763" s="113" t="str">
        <f>IF(D1763&lt;&gt;"",IF(COUNTIF($D$12:$D1763,$D1763)&gt;1,0,IF(SUM(P1763,W1763,AD1763)&gt;0,IF(AND(X1763="",OR(Q1763&lt;&gt;"",J1763&lt;&gt;"")),IF(Q1763&lt;&gt;"",Q1763,IF(J1763&lt;&gt;"",J1763,0)),IF(AND(Q1763&lt;&gt;"",J1763&lt;&gt;"",Q1763=J1763),Q1763,X1763)),0)),"")</f>
        <v/>
      </c>
      <c r="AX1763" s="68" t="str">
        <f t="shared" si="572"/>
        <v/>
      </c>
      <c r="AY1763" s="68" t="str">
        <f t="shared" si="573"/>
        <v/>
      </c>
      <c r="AZ1763" s="68" t="str">
        <f t="shared" si="574"/>
        <v/>
      </c>
      <c r="BA1763" s="68" t="str">
        <f t="shared" si="575"/>
        <v/>
      </c>
      <c r="BB1763" s="68" t="str">
        <f t="shared" si="576"/>
        <v/>
      </c>
      <c r="BC1763" s="68" t="str">
        <f t="shared" si="577"/>
        <v/>
      </c>
      <c r="BD1763" s="68" t="str">
        <f t="shared" si="578"/>
        <v/>
      </c>
      <c r="BE1763" s="62" t="str">
        <f t="shared" si="579"/>
        <v/>
      </c>
      <c r="BF1763" s="62" t="str">
        <f t="shared" si="580"/>
        <v/>
      </c>
      <c r="BG1763" s="62"/>
      <c r="BH1763" s="62" t="str">
        <f t="shared" si="581"/>
        <v/>
      </c>
      <c r="BI1763" s="62" t="str">
        <f t="shared" si="582"/>
        <v/>
      </c>
      <c r="BJ1763" s="114"/>
      <c r="BK1763" s="62" t="str">
        <f t="shared" si="583"/>
        <v/>
      </c>
      <c r="BL1763" s="62" t="str">
        <f t="shared" si="584"/>
        <v/>
      </c>
      <c r="BM1763" s="62" t="str">
        <f t="shared" si="585"/>
        <v/>
      </c>
      <c r="BN1763" s="62" t="str">
        <f t="shared" si="586"/>
        <v/>
      </c>
      <c r="BO1763" s="62" t="str">
        <f t="shared" si="587"/>
        <v/>
      </c>
      <c r="BP1763" s="62" t="str">
        <f t="shared" si="588"/>
        <v/>
      </c>
      <c r="BQ1763" s="96"/>
      <c r="BR1763" s="96"/>
      <c r="BS1763" s="96"/>
      <c r="BT1763" s="96"/>
      <c r="BU1763" s="96"/>
      <c r="BV1763" s="96"/>
      <c r="BW1763" s="96"/>
      <c r="BX1763" s="96"/>
      <c r="BY1763" s="96"/>
      <c r="BZ1763" s="96"/>
      <c r="CA1763" s="96"/>
      <c r="CB1763" s="96"/>
      <c r="CC1763" s="96"/>
      <c r="CD1763" s="96"/>
      <c r="CE1763" s="96"/>
      <c r="CF1763" s="96"/>
      <c r="CG1763" s="96"/>
      <c r="CH1763" s="96"/>
      <c r="CI1763" s="96"/>
      <c r="CJ1763" s="96"/>
      <c r="CK1763" s="96"/>
      <c r="CL1763" s="96"/>
      <c r="CM1763" s="96"/>
      <c r="CN1763" s="96"/>
      <c r="CO1763" s="96"/>
      <c r="CP1763" s="96"/>
      <c r="CQ1763" s="96"/>
      <c r="CR1763" s="96"/>
      <c r="CS1763" s="96"/>
    </row>
    <row r="1764" spans="1:97" ht="18.75" customHeight="1" x14ac:dyDescent="0.2">
      <c r="A1764" s="3">
        <f t="shared" si="589"/>
        <v>1752</v>
      </c>
      <c r="B1764" s="263"/>
      <c r="C1764" s="263"/>
      <c r="D1764" s="263"/>
      <c r="E1764" s="259"/>
      <c r="F1764" s="259"/>
      <c r="G1764" s="43"/>
      <c r="H1764" s="264"/>
      <c r="I1764" s="261"/>
      <c r="J1764" s="106"/>
      <c r="K1764" s="247"/>
      <c r="L1764" s="247"/>
      <c r="M1764" s="247"/>
      <c r="N1764" s="248" t="str">
        <f>IF(AND(K1764&lt;&gt;"",L1764&lt;&gt;"",J1764&lt;&gt;""),ROUND(MIN(IF(OR(J1764="OZZ",J1764="ZZ"),5000,17300),TRUNC(0.75*(SUMIF($D$12:$D1764,$D1764,K$12:K1764)+SUMIF($D$12:$D1764,$D1764,L$12:L1764)),2)) - SUMIF($D$12:$D1763,$D1764,N$12:N1763),2),"")</f>
        <v/>
      </c>
      <c r="O1764" s="249" t="str">
        <f>IF(AND(K1764&lt;&gt;"",L1764&lt;&gt;"",M1764&lt;&gt;"",J1764&lt;&gt;"",AH1764&lt;&gt;""),IF(OR(J1764="OZZ",J1764="ZZ"),ROUND(0-SUMIF($D$12:$D1763,$D1764,O$12:O1763),2),IF(M1764=0,0,ROUND(MIN(MIN(17300,TRUNC(0.75*(SUMIF($D$12:$D$2012,$D1764,K$12:K$2012)+SUMIF($D$12:$D$2012,$D1764,L$12:L$2012)),2)+SUMIF($D$12:$D1764,$D1764,AH$12:AH1764))-SUMIF($D$12:$D1763,$D1764,O$12:O1763)-SUMIF($D$12:$D$2012,$D1764,N$12:N$2012),AH1764),2))),"")</f>
        <v/>
      </c>
      <c r="P1764" s="250" t="str">
        <f>IF(J1764&lt;&gt;"",1000 - SUMIF($D$12:$D1763,$D1764,P$12:P1763),"")</f>
        <v/>
      </c>
      <c r="Q1764" s="106"/>
      <c r="R1764" s="247"/>
      <c r="S1764" s="247"/>
      <c r="T1764" s="247"/>
      <c r="U1764" s="248" t="str">
        <f>IF(AND(R1764&lt;&gt;"",S1764&lt;&gt;"",Q1764&lt;&gt;""),ROUND(MIN(IF(OR(Q1764="OZZ",Q1764="ZZ"),5000,17300),TRUNC(0.75*(SUMIF($D$12:$D1764,$D1764,R$12:R1764)+SUMIF($D$12:$D1764,$D1764,S$12:S1764)),2)) - SUMIF($D$12:$D1763,$D1764,U$12:U1763),2),"")</f>
        <v/>
      </c>
      <c r="V1764" s="248" t="str">
        <f>IF(AND(R1764&lt;&gt;"",S1764&lt;&gt;"",T1764&lt;&gt;"",Q1764&lt;&gt;"",AL1764&lt;&gt;""),IF(OR(Q1764="OZZ",Q1764="ZZ"),ROUND(0-SUMIF($D$12:$D1763,$D1764,V$12:V1763),2),IF(T1764=0,0,ROUND(MIN(MIN(17300,TRUNC(0.75*(SUMIF($D$12:$D$2012,$D1764,R$12:R$2012)+SUMIF($D$12:$D$2012,$D1764,S$12:S$2012)),2)+SUMIF($D$12:$D1764,$D1764,AL$12:AL1764))-SUMIF($D$12:$D1763,$D1764,V$12:V1763)-SUMIF($D$12:$D$2012,$D1764,U$12:U$2012),AL1764),2))),"")</f>
        <v/>
      </c>
      <c r="W1764" s="250" t="str">
        <f>IF(Q1764&lt;&gt;"",1000 - SUMIF($D$12:$D1763,$D1764,W$12:W1763),"")</f>
        <v/>
      </c>
      <c r="X1764" s="106"/>
      <c r="Y1764" s="247"/>
      <c r="Z1764" s="247"/>
      <c r="AA1764" s="247"/>
      <c r="AB1764" s="248" t="str">
        <f>IF(AND(Y1764&lt;&gt;"",Z1764&lt;&gt;"",X1764&lt;&gt;""),ROUND(MIN(IF(OR(X1764="OZZ",X1764="ZZ"),5000,17300),TRUNC(0.75*(SUMIF($D$12:$D1764,$D1764,Y$12:Y1764)+SUMIF($D$12:$D1764,$D1764,Z$12:Z1764)),2)) - SUMIF($D$12:$D1763,$D1764,AB$12:AB1763),2),"")</f>
        <v/>
      </c>
      <c r="AC1764" s="251" t="str">
        <f>IF(AND(Y1764&lt;&gt;"",Z1764&lt;&gt;"",AA1764&lt;&gt;"",X1764&lt;&gt;"",AP1764&lt;&gt;""),IF(OR(X1764="OZZ",X1764="ZZ"),ROUND(0-SUMIF($D$12:$D1763,$D1764,AC$12:AC1763),2),IF(AA1764=0,0,ROUND(MIN(MIN(17300,TRUNC(0.75*(SUMIF($D$12:$D$2012,$D1764,Y$12:Y$2012)+SUMIF($D$12:$D$2012,$D1764,Z$12:Z$2012)),2)+SUMIF($D$12:$D1764,$D1764,AP$12:AP1764))-SUMIF($D$12:$D1763,$D1764,AC$12:AC1763)-SUMIF($D$12:$D$2012,$D1764,AB$12:AB$2012),AP1764),2))),"")</f>
        <v/>
      </c>
      <c r="AD1764" s="250" t="str">
        <f>IF(X1764&lt;&gt;"",1000 - SUMIF($D$12:$D1763,$D1764,AD$12:AD1763),"")</f>
        <v/>
      </c>
      <c r="AE1764" s="252"/>
      <c r="AF1764" s="253"/>
      <c r="AG1764" s="254"/>
      <c r="AH1764" s="255" t="str">
        <f t="shared" si="569"/>
        <v/>
      </c>
      <c r="AI1764" s="256"/>
      <c r="AJ1764" s="253"/>
      <c r="AK1764" s="254"/>
      <c r="AL1764" s="255" t="str">
        <f t="shared" si="570"/>
        <v/>
      </c>
      <c r="AM1764" s="256"/>
      <c r="AN1764" s="253"/>
      <c r="AO1764" s="254"/>
      <c r="AP1764" s="255" t="str">
        <f t="shared" si="571"/>
        <v/>
      </c>
      <c r="AQ1764" s="68"/>
      <c r="AR1764" s="68"/>
      <c r="AS1764" s="115"/>
      <c r="AT1764" s="68"/>
      <c r="AU1764" s="113" t="str">
        <f>IF(D1764&lt;&gt; "", IF(COUNTIF($D$12:$D1764,$D1764)&gt;1,0,IF(SUM(N1764,U1764,AB1764)&gt;0,IF(AND(X1764="",OR(Q1764&lt;&gt;"",J1764&lt;&gt;"")),IF(Q1764&lt;&gt;"",Q1764,IF(J1764&lt;&gt;"",J1764,0)),IF(AND(Q1764&lt;&gt;"",J1764&lt;&gt;"",Q1764=J1764),Q1764,X1764)),0)),"")</f>
        <v/>
      </c>
      <c r="AV1764" s="113" t="str">
        <f>IF(D1764&lt;&gt;"",IF(COUNTIF($D$12:$D1764,$D1764)&gt;1,0,IF(SUM(O1764,V1764,AC1764)&gt;0,IF(AND(X1764="",OR(Q1764&lt;&gt;"",J1764&lt;&gt;"")),IF(Q1764&lt;&gt;"",Q1764,IF(J1764&lt;&gt;"",J1764,0)),IF(AND(Q1764&lt;&gt;"",J1764&lt;&gt;"",Q1764=J1764),Q1764,X1764)),0)),"")</f>
        <v/>
      </c>
      <c r="AW1764" s="113" t="str">
        <f>IF(D1764&lt;&gt;"",IF(COUNTIF($D$12:$D1764,$D1764)&gt;1,0,IF(SUM(P1764,W1764,AD1764)&gt;0,IF(AND(X1764="",OR(Q1764&lt;&gt;"",J1764&lt;&gt;"")),IF(Q1764&lt;&gt;"",Q1764,IF(J1764&lt;&gt;"",J1764,0)),IF(AND(Q1764&lt;&gt;"",J1764&lt;&gt;"",Q1764=J1764),Q1764,X1764)),0)),"")</f>
        <v/>
      </c>
      <c r="AX1764" s="68" t="str">
        <f t="shared" si="572"/>
        <v/>
      </c>
      <c r="AY1764" s="68" t="str">
        <f t="shared" si="573"/>
        <v/>
      </c>
      <c r="AZ1764" s="68" t="str">
        <f t="shared" si="574"/>
        <v/>
      </c>
      <c r="BA1764" s="68" t="str">
        <f t="shared" si="575"/>
        <v/>
      </c>
      <c r="BB1764" s="68" t="str">
        <f t="shared" si="576"/>
        <v/>
      </c>
      <c r="BC1764" s="68" t="str">
        <f t="shared" si="577"/>
        <v/>
      </c>
      <c r="BD1764" s="68" t="str">
        <f t="shared" si="578"/>
        <v/>
      </c>
      <c r="BE1764" s="62" t="str">
        <f t="shared" si="579"/>
        <v/>
      </c>
      <c r="BF1764" s="62" t="str">
        <f t="shared" si="580"/>
        <v/>
      </c>
      <c r="BG1764" s="62"/>
      <c r="BH1764" s="62" t="str">
        <f t="shared" si="581"/>
        <v/>
      </c>
      <c r="BI1764" s="62" t="str">
        <f t="shared" si="582"/>
        <v/>
      </c>
      <c r="BJ1764" s="114"/>
      <c r="BK1764" s="62" t="str">
        <f t="shared" si="583"/>
        <v/>
      </c>
      <c r="BL1764" s="62" t="str">
        <f t="shared" si="584"/>
        <v/>
      </c>
      <c r="BM1764" s="62" t="str">
        <f t="shared" si="585"/>
        <v/>
      </c>
      <c r="BN1764" s="62" t="str">
        <f t="shared" si="586"/>
        <v/>
      </c>
      <c r="BO1764" s="62" t="str">
        <f t="shared" si="587"/>
        <v/>
      </c>
      <c r="BP1764" s="62" t="str">
        <f t="shared" si="588"/>
        <v/>
      </c>
      <c r="BQ1764" s="96"/>
      <c r="BR1764" s="96"/>
      <c r="BS1764" s="96"/>
      <c r="BT1764" s="96"/>
      <c r="BU1764" s="96"/>
      <c r="BV1764" s="96"/>
      <c r="BW1764" s="96"/>
      <c r="BX1764" s="96"/>
      <c r="BY1764" s="96"/>
      <c r="BZ1764" s="96"/>
      <c r="CA1764" s="96"/>
      <c r="CB1764" s="96"/>
      <c r="CC1764" s="96"/>
      <c r="CD1764" s="96"/>
      <c r="CE1764" s="96"/>
      <c r="CF1764" s="96"/>
      <c r="CG1764" s="96"/>
      <c r="CH1764" s="96"/>
      <c r="CI1764" s="96"/>
      <c r="CJ1764" s="96"/>
      <c r="CK1764" s="96"/>
      <c r="CL1764" s="96"/>
      <c r="CM1764" s="96"/>
      <c r="CN1764" s="96"/>
      <c r="CO1764" s="96"/>
      <c r="CP1764" s="96"/>
      <c r="CQ1764" s="96"/>
      <c r="CR1764" s="96"/>
      <c r="CS1764" s="96"/>
    </row>
    <row r="1765" spans="1:97" ht="18.75" customHeight="1" x14ac:dyDescent="0.2">
      <c r="A1765" s="3">
        <f t="shared" si="589"/>
        <v>1753</v>
      </c>
      <c r="B1765" s="263"/>
      <c r="C1765" s="263"/>
      <c r="D1765" s="263"/>
      <c r="E1765" s="259"/>
      <c r="F1765" s="259"/>
      <c r="G1765" s="43"/>
      <c r="H1765" s="264"/>
      <c r="I1765" s="261"/>
      <c r="J1765" s="106"/>
      <c r="K1765" s="247"/>
      <c r="L1765" s="247"/>
      <c r="M1765" s="247"/>
      <c r="N1765" s="248" t="str">
        <f>IF(AND(K1765&lt;&gt;"",L1765&lt;&gt;"",J1765&lt;&gt;""),ROUND(MIN(IF(OR(J1765="OZZ",J1765="ZZ"),5000,17300),TRUNC(0.75*(SUMIF($D$12:$D1765,$D1765,K$12:K1765)+SUMIF($D$12:$D1765,$D1765,L$12:L1765)),2)) - SUMIF($D$12:$D1764,$D1765,N$12:N1764),2),"")</f>
        <v/>
      </c>
      <c r="O1765" s="249" t="str">
        <f>IF(AND(K1765&lt;&gt;"",L1765&lt;&gt;"",M1765&lt;&gt;"",J1765&lt;&gt;"",AH1765&lt;&gt;""),IF(OR(J1765="OZZ",J1765="ZZ"),ROUND(0-SUMIF($D$12:$D1764,$D1765,O$12:O1764),2),IF(M1765=0,0,ROUND(MIN(MIN(17300,TRUNC(0.75*(SUMIF($D$12:$D$2012,$D1765,K$12:K$2012)+SUMIF($D$12:$D$2012,$D1765,L$12:L$2012)),2)+SUMIF($D$12:$D1765,$D1765,AH$12:AH1765))-SUMIF($D$12:$D1764,$D1765,O$12:O1764)-SUMIF($D$12:$D$2012,$D1765,N$12:N$2012),AH1765),2))),"")</f>
        <v/>
      </c>
      <c r="P1765" s="250" t="str">
        <f>IF(J1765&lt;&gt;"",1000 - SUMIF($D$12:$D1764,$D1765,P$12:P1764),"")</f>
        <v/>
      </c>
      <c r="Q1765" s="106"/>
      <c r="R1765" s="247"/>
      <c r="S1765" s="247"/>
      <c r="T1765" s="247"/>
      <c r="U1765" s="248" t="str">
        <f>IF(AND(R1765&lt;&gt;"",S1765&lt;&gt;"",Q1765&lt;&gt;""),ROUND(MIN(IF(OR(Q1765="OZZ",Q1765="ZZ"),5000,17300),TRUNC(0.75*(SUMIF($D$12:$D1765,$D1765,R$12:R1765)+SUMIF($D$12:$D1765,$D1765,S$12:S1765)),2)) - SUMIF($D$12:$D1764,$D1765,U$12:U1764),2),"")</f>
        <v/>
      </c>
      <c r="V1765" s="248" t="str">
        <f>IF(AND(R1765&lt;&gt;"",S1765&lt;&gt;"",T1765&lt;&gt;"",Q1765&lt;&gt;"",AL1765&lt;&gt;""),IF(OR(Q1765="OZZ",Q1765="ZZ"),ROUND(0-SUMIF($D$12:$D1764,$D1765,V$12:V1764),2),IF(T1765=0,0,ROUND(MIN(MIN(17300,TRUNC(0.75*(SUMIF($D$12:$D$2012,$D1765,R$12:R$2012)+SUMIF($D$12:$D$2012,$D1765,S$12:S$2012)),2)+SUMIF($D$12:$D1765,$D1765,AL$12:AL1765))-SUMIF($D$12:$D1764,$D1765,V$12:V1764)-SUMIF($D$12:$D$2012,$D1765,U$12:U$2012),AL1765),2))),"")</f>
        <v/>
      </c>
      <c r="W1765" s="250" t="str">
        <f>IF(Q1765&lt;&gt;"",1000 - SUMIF($D$12:$D1764,$D1765,W$12:W1764),"")</f>
        <v/>
      </c>
      <c r="X1765" s="106"/>
      <c r="Y1765" s="247"/>
      <c r="Z1765" s="247"/>
      <c r="AA1765" s="247"/>
      <c r="AB1765" s="248" t="str">
        <f>IF(AND(Y1765&lt;&gt;"",Z1765&lt;&gt;"",X1765&lt;&gt;""),ROUND(MIN(IF(OR(X1765="OZZ",X1765="ZZ"),5000,17300),TRUNC(0.75*(SUMIF($D$12:$D1765,$D1765,Y$12:Y1765)+SUMIF($D$12:$D1765,$D1765,Z$12:Z1765)),2)) - SUMIF($D$12:$D1764,$D1765,AB$12:AB1764),2),"")</f>
        <v/>
      </c>
      <c r="AC1765" s="251" t="str">
        <f>IF(AND(Y1765&lt;&gt;"",Z1765&lt;&gt;"",AA1765&lt;&gt;"",X1765&lt;&gt;"",AP1765&lt;&gt;""),IF(OR(X1765="OZZ",X1765="ZZ"),ROUND(0-SUMIF($D$12:$D1764,$D1765,AC$12:AC1764),2),IF(AA1765=0,0,ROUND(MIN(MIN(17300,TRUNC(0.75*(SUMIF($D$12:$D$2012,$D1765,Y$12:Y$2012)+SUMIF($D$12:$D$2012,$D1765,Z$12:Z$2012)),2)+SUMIF($D$12:$D1765,$D1765,AP$12:AP1765))-SUMIF($D$12:$D1764,$D1765,AC$12:AC1764)-SUMIF($D$12:$D$2012,$D1765,AB$12:AB$2012),AP1765),2))),"")</f>
        <v/>
      </c>
      <c r="AD1765" s="250" t="str">
        <f>IF(X1765&lt;&gt;"",1000 - SUMIF($D$12:$D1764,$D1765,AD$12:AD1764),"")</f>
        <v/>
      </c>
      <c r="AE1765" s="252"/>
      <c r="AF1765" s="253"/>
      <c r="AG1765" s="254"/>
      <c r="AH1765" s="255" t="str">
        <f t="shared" si="569"/>
        <v/>
      </c>
      <c r="AI1765" s="256"/>
      <c r="AJ1765" s="253"/>
      <c r="AK1765" s="254"/>
      <c r="AL1765" s="255" t="str">
        <f t="shared" si="570"/>
        <v/>
      </c>
      <c r="AM1765" s="256"/>
      <c r="AN1765" s="253"/>
      <c r="AO1765" s="254"/>
      <c r="AP1765" s="255" t="str">
        <f t="shared" si="571"/>
        <v/>
      </c>
      <c r="AQ1765" s="68"/>
      <c r="AR1765" s="68"/>
      <c r="AS1765" s="115"/>
      <c r="AT1765" s="68"/>
      <c r="AU1765" s="113" t="str">
        <f>IF(D1765&lt;&gt; "", IF(COUNTIF($D$12:$D1765,$D1765)&gt;1,0,IF(SUM(N1765,U1765,AB1765)&gt;0,IF(AND(X1765="",OR(Q1765&lt;&gt;"",J1765&lt;&gt;"")),IF(Q1765&lt;&gt;"",Q1765,IF(J1765&lt;&gt;"",J1765,0)),IF(AND(Q1765&lt;&gt;"",J1765&lt;&gt;"",Q1765=J1765),Q1765,X1765)),0)),"")</f>
        <v/>
      </c>
      <c r="AV1765" s="113" t="str">
        <f>IF(D1765&lt;&gt;"",IF(COUNTIF($D$12:$D1765,$D1765)&gt;1,0,IF(SUM(O1765,V1765,AC1765)&gt;0,IF(AND(X1765="",OR(Q1765&lt;&gt;"",J1765&lt;&gt;"")),IF(Q1765&lt;&gt;"",Q1765,IF(J1765&lt;&gt;"",J1765,0)),IF(AND(Q1765&lt;&gt;"",J1765&lt;&gt;"",Q1765=J1765),Q1765,X1765)),0)),"")</f>
        <v/>
      </c>
      <c r="AW1765" s="113" t="str">
        <f>IF(D1765&lt;&gt;"",IF(COUNTIF($D$12:$D1765,$D1765)&gt;1,0,IF(SUM(P1765,W1765,AD1765)&gt;0,IF(AND(X1765="",OR(Q1765&lt;&gt;"",J1765&lt;&gt;"")),IF(Q1765&lt;&gt;"",Q1765,IF(J1765&lt;&gt;"",J1765,0)),IF(AND(Q1765&lt;&gt;"",J1765&lt;&gt;"",Q1765=J1765),Q1765,X1765)),0)),"")</f>
        <v/>
      </c>
      <c r="AX1765" s="68" t="str">
        <f t="shared" si="572"/>
        <v/>
      </c>
      <c r="AY1765" s="68" t="str">
        <f t="shared" si="573"/>
        <v/>
      </c>
      <c r="AZ1765" s="68" t="str">
        <f t="shared" si="574"/>
        <v/>
      </c>
      <c r="BA1765" s="68" t="str">
        <f t="shared" si="575"/>
        <v/>
      </c>
      <c r="BB1765" s="68" t="str">
        <f t="shared" si="576"/>
        <v/>
      </c>
      <c r="BC1765" s="68" t="str">
        <f t="shared" si="577"/>
        <v/>
      </c>
      <c r="BD1765" s="68" t="str">
        <f t="shared" si="578"/>
        <v/>
      </c>
      <c r="BE1765" s="62" t="str">
        <f t="shared" si="579"/>
        <v/>
      </c>
      <c r="BF1765" s="62" t="str">
        <f t="shared" si="580"/>
        <v/>
      </c>
      <c r="BG1765" s="62"/>
      <c r="BH1765" s="62" t="str">
        <f t="shared" si="581"/>
        <v/>
      </c>
      <c r="BI1765" s="62" t="str">
        <f t="shared" si="582"/>
        <v/>
      </c>
      <c r="BJ1765" s="114"/>
      <c r="BK1765" s="62" t="str">
        <f t="shared" si="583"/>
        <v/>
      </c>
      <c r="BL1765" s="62" t="str">
        <f t="shared" si="584"/>
        <v/>
      </c>
      <c r="BM1765" s="62" t="str">
        <f t="shared" si="585"/>
        <v/>
      </c>
      <c r="BN1765" s="62" t="str">
        <f t="shared" si="586"/>
        <v/>
      </c>
      <c r="BO1765" s="62" t="str">
        <f t="shared" si="587"/>
        <v/>
      </c>
      <c r="BP1765" s="62" t="str">
        <f t="shared" si="588"/>
        <v/>
      </c>
      <c r="BQ1765" s="96"/>
      <c r="BR1765" s="96"/>
      <c r="BS1765" s="96"/>
      <c r="BT1765" s="96"/>
      <c r="BU1765" s="96"/>
      <c r="BV1765" s="96"/>
      <c r="BW1765" s="96"/>
      <c r="BX1765" s="96"/>
      <c r="BY1765" s="96"/>
      <c r="BZ1765" s="96"/>
      <c r="CA1765" s="96"/>
      <c r="CB1765" s="96"/>
      <c r="CC1765" s="96"/>
      <c r="CD1765" s="96"/>
      <c r="CE1765" s="96"/>
      <c r="CF1765" s="96"/>
      <c r="CG1765" s="96"/>
      <c r="CH1765" s="96"/>
      <c r="CI1765" s="96"/>
      <c r="CJ1765" s="96"/>
      <c r="CK1765" s="96"/>
      <c r="CL1765" s="96"/>
      <c r="CM1765" s="96"/>
      <c r="CN1765" s="96"/>
      <c r="CO1765" s="96"/>
      <c r="CP1765" s="96"/>
      <c r="CQ1765" s="96"/>
      <c r="CR1765" s="96"/>
      <c r="CS1765" s="96"/>
    </row>
    <row r="1766" spans="1:97" ht="18.75" customHeight="1" x14ac:dyDescent="0.2">
      <c r="A1766" s="3">
        <f t="shared" si="589"/>
        <v>1754</v>
      </c>
      <c r="B1766" s="263"/>
      <c r="C1766" s="263"/>
      <c r="D1766" s="263"/>
      <c r="E1766" s="259"/>
      <c r="F1766" s="259"/>
      <c r="G1766" s="43"/>
      <c r="H1766" s="264"/>
      <c r="I1766" s="261"/>
      <c r="J1766" s="106"/>
      <c r="K1766" s="247"/>
      <c r="L1766" s="247"/>
      <c r="M1766" s="247"/>
      <c r="N1766" s="248" t="str">
        <f>IF(AND(K1766&lt;&gt;"",L1766&lt;&gt;"",J1766&lt;&gt;""),ROUND(MIN(IF(OR(J1766="OZZ",J1766="ZZ"),5000,17300),TRUNC(0.75*(SUMIF($D$12:$D1766,$D1766,K$12:K1766)+SUMIF($D$12:$D1766,$D1766,L$12:L1766)),2)) - SUMIF($D$12:$D1765,$D1766,N$12:N1765),2),"")</f>
        <v/>
      </c>
      <c r="O1766" s="249" t="str">
        <f>IF(AND(K1766&lt;&gt;"",L1766&lt;&gt;"",M1766&lt;&gt;"",J1766&lt;&gt;"",AH1766&lt;&gt;""),IF(OR(J1766="OZZ",J1766="ZZ"),ROUND(0-SUMIF($D$12:$D1765,$D1766,O$12:O1765),2),IF(M1766=0,0,ROUND(MIN(MIN(17300,TRUNC(0.75*(SUMIF($D$12:$D$2012,$D1766,K$12:K$2012)+SUMIF($D$12:$D$2012,$D1766,L$12:L$2012)),2)+SUMIF($D$12:$D1766,$D1766,AH$12:AH1766))-SUMIF($D$12:$D1765,$D1766,O$12:O1765)-SUMIF($D$12:$D$2012,$D1766,N$12:N$2012),AH1766),2))),"")</f>
        <v/>
      </c>
      <c r="P1766" s="250" t="str">
        <f>IF(J1766&lt;&gt;"",1000 - SUMIF($D$12:$D1765,$D1766,P$12:P1765),"")</f>
        <v/>
      </c>
      <c r="Q1766" s="106"/>
      <c r="R1766" s="247"/>
      <c r="S1766" s="247"/>
      <c r="T1766" s="247"/>
      <c r="U1766" s="248" t="str">
        <f>IF(AND(R1766&lt;&gt;"",S1766&lt;&gt;"",Q1766&lt;&gt;""),ROUND(MIN(IF(OR(Q1766="OZZ",Q1766="ZZ"),5000,17300),TRUNC(0.75*(SUMIF($D$12:$D1766,$D1766,R$12:R1766)+SUMIF($D$12:$D1766,$D1766,S$12:S1766)),2)) - SUMIF($D$12:$D1765,$D1766,U$12:U1765),2),"")</f>
        <v/>
      </c>
      <c r="V1766" s="248" t="str">
        <f>IF(AND(R1766&lt;&gt;"",S1766&lt;&gt;"",T1766&lt;&gt;"",Q1766&lt;&gt;"",AL1766&lt;&gt;""),IF(OR(Q1766="OZZ",Q1766="ZZ"),ROUND(0-SUMIF($D$12:$D1765,$D1766,V$12:V1765),2),IF(T1766=0,0,ROUND(MIN(MIN(17300,TRUNC(0.75*(SUMIF($D$12:$D$2012,$D1766,R$12:R$2012)+SUMIF($D$12:$D$2012,$D1766,S$12:S$2012)),2)+SUMIF($D$12:$D1766,$D1766,AL$12:AL1766))-SUMIF($D$12:$D1765,$D1766,V$12:V1765)-SUMIF($D$12:$D$2012,$D1766,U$12:U$2012),AL1766),2))),"")</f>
        <v/>
      </c>
      <c r="W1766" s="250" t="str">
        <f>IF(Q1766&lt;&gt;"",1000 - SUMIF($D$12:$D1765,$D1766,W$12:W1765),"")</f>
        <v/>
      </c>
      <c r="X1766" s="106"/>
      <c r="Y1766" s="247"/>
      <c r="Z1766" s="247"/>
      <c r="AA1766" s="247"/>
      <c r="AB1766" s="248" t="str">
        <f>IF(AND(Y1766&lt;&gt;"",Z1766&lt;&gt;"",X1766&lt;&gt;""),ROUND(MIN(IF(OR(X1766="OZZ",X1766="ZZ"),5000,17300),TRUNC(0.75*(SUMIF($D$12:$D1766,$D1766,Y$12:Y1766)+SUMIF($D$12:$D1766,$D1766,Z$12:Z1766)),2)) - SUMIF($D$12:$D1765,$D1766,AB$12:AB1765),2),"")</f>
        <v/>
      </c>
      <c r="AC1766" s="251" t="str">
        <f>IF(AND(Y1766&lt;&gt;"",Z1766&lt;&gt;"",AA1766&lt;&gt;"",X1766&lt;&gt;"",AP1766&lt;&gt;""),IF(OR(X1766="OZZ",X1766="ZZ"),ROUND(0-SUMIF($D$12:$D1765,$D1766,AC$12:AC1765),2),IF(AA1766=0,0,ROUND(MIN(MIN(17300,TRUNC(0.75*(SUMIF($D$12:$D$2012,$D1766,Y$12:Y$2012)+SUMIF($D$12:$D$2012,$D1766,Z$12:Z$2012)),2)+SUMIF($D$12:$D1766,$D1766,AP$12:AP1766))-SUMIF($D$12:$D1765,$D1766,AC$12:AC1765)-SUMIF($D$12:$D$2012,$D1766,AB$12:AB$2012),AP1766),2))),"")</f>
        <v/>
      </c>
      <c r="AD1766" s="250" t="str">
        <f>IF(X1766&lt;&gt;"",1000 - SUMIF($D$12:$D1765,$D1766,AD$12:AD1765),"")</f>
        <v/>
      </c>
      <c r="AE1766" s="252"/>
      <c r="AF1766" s="253"/>
      <c r="AG1766" s="254"/>
      <c r="AH1766" s="255" t="str">
        <f t="shared" si="569"/>
        <v/>
      </c>
      <c r="AI1766" s="256"/>
      <c r="AJ1766" s="253"/>
      <c r="AK1766" s="254"/>
      <c r="AL1766" s="255" t="str">
        <f t="shared" si="570"/>
        <v/>
      </c>
      <c r="AM1766" s="256"/>
      <c r="AN1766" s="253"/>
      <c r="AO1766" s="254"/>
      <c r="AP1766" s="255" t="str">
        <f t="shared" si="571"/>
        <v/>
      </c>
      <c r="AQ1766" s="68"/>
      <c r="AR1766" s="68"/>
      <c r="AS1766" s="115"/>
      <c r="AT1766" s="68"/>
      <c r="AU1766" s="113" t="str">
        <f>IF(D1766&lt;&gt; "", IF(COUNTIF($D$12:$D1766,$D1766)&gt;1,0,IF(SUM(N1766,U1766,AB1766)&gt;0,IF(AND(X1766="",OR(Q1766&lt;&gt;"",J1766&lt;&gt;"")),IF(Q1766&lt;&gt;"",Q1766,IF(J1766&lt;&gt;"",J1766,0)),IF(AND(Q1766&lt;&gt;"",J1766&lt;&gt;"",Q1766=J1766),Q1766,X1766)),0)),"")</f>
        <v/>
      </c>
      <c r="AV1766" s="113" t="str">
        <f>IF(D1766&lt;&gt;"",IF(COUNTIF($D$12:$D1766,$D1766)&gt;1,0,IF(SUM(O1766,V1766,AC1766)&gt;0,IF(AND(X1766="",OR(Q1766&lt;&gt;"",J1766&lt;&gt;"")),IF(Q1766&lt;&gt;"",Q1766,IF(J1766&lt;&gt;"",J1766,0)),IF(AND(Q1766&lt;&gt;"",J1766&lt;&gt;"",Q1766=J1766),Q1766,X1766)),0)),"")</f>
        <v/>
      </c>
      <c r="AW1766" s="113" t="str">
        <f>IF(D1766&lt;&gt;"",IF(COUNTIF($D$12:$D1766,$D1766)&gt;1,0,IF(SUM(P1766,W1766,AD1766)&gt;0,IF(AND(X1766="",OR(Q1766&lt;&gt;"",J1766&lt;&gt;"")),IF(Q1766&lt;&gt;"",Q1766,IF(J1766&lt;&gt;"",J1766,0)),IF(AND(Q1766&lt;&gt;"",J1766&lt;&gt;"",Q1766=J1766),Q1766,X1766)),0)),"")</f>
        <v/>
      </c>
      <c r="AX1766" s="68" t="str">
        <f t="shared" si="572"/>
        <v/>
      </c>
      <c r="AY1766" s="68" t="str">
        <f t="shared" si="573"/>
        <v/>
      </c>
      <c r="AZ1766" s="68" t="str">
        <f t="shared" si="574"/>
        <v/>
      </c>
      <c r="BA1766" s="68" t="str">
        <f t="shared" si="575"/>
        <v/>
      </c>
      <c r="BB1766" s="68" t="str">
        <f t="shared" si="576"/>
        <v/>
      </c>
      <c r="BC1766" s="68" t="str">
        <f t="shared" si="577"/>
        <v/>
      </c>
      <c r="BD1766" s="68" t="str">
        <f t="shared" si="578"/>
        <v/>
      </c>
      <c r="BE1766" s="62" t="str">
        <f t="shared" si="579"/>
        <v/>
      </c>
      <c r="BF1766" s="62" t="str">
        <f t="shared" si="580"/>
        <v/>
      </c>
      <c r="BG1766" s="62"/>
      <c r="BH1766" s="62" t="str">
        <f t="shared" si="581"/>
        <v/>
      </c>
      <c r="BI1766" s="62" t="str">
        <f t="shared" si="582"/>
        <v/>
      </c>
      <c r="BJ1766" s="114"/>
      <c r="BK1766" s="62" t="str">
        <f t="shared" si="583"/>
        <v/>
      </c>
      <c r="BL1766" s="62" t="str">
        <f t="shared" si="584"/>
        <v/>
      </c>
      <c r="BM1766" s="62" t="str">
        <f t="shared" si="585"/>
        <v/>
      </c>
      <c r="BN1766" s="62" t="str">
        <f t="shared" si="586"/>
        <v/>
      </c>
      <c r="BO1766" s="62" t="str">
        <f t="shared" si="587"/>
        <v/>
      </c>
      <c r="BP1766" s="62" t="str">
        <f t="shared" si="588"/>
        <v/>
      </c>
      <c r="BQ1766" s="96"/>
      <c r="BR1766" s="96"/>
      <c r="BS1766" s="96"/>
      <c r="BT1766" s="96"/>
      <c r="BU1766" s="96"/>
      <c r="BV1766" s="96"/>
      <c r="BW1766" s="96"/>
      <c r="BX1766" s="96"/>
      <c r="BY1766" s="96"/>
      <c r="BZ1766" s="96"/>
      <c r="CA1766" s="96"/>
      <c r="CB1766" s="96"/>
      <c r="CC1766" s="96"/>
      <c r="CD1766" s="96"/>
      <c r="CE1766" s="96"/>
      <c r="CF1766" s="96"/>
      <c r="CG1766" s="96"/>
      <c r="CH1766" s="96"/>
      <c r="CI1766" s="96"/>
      <c r="CJ1766" s="96"/>
      <c r="CK1766" s="96"/>
      <c r="CL1766" s="96"/>
      <c r="CM1766" s="96"/>
      <c r="CN1766" s="96"/>
      <c r="CO1766" s="96"/>
      <c r="CP1766" s="96"/>
      <c r="CQ1766" s="96"/>
      <c r="CR1766" s="96"/>
      <c r="CS1766" s="96"/>
    </row>
    <row r="1767" spans="1:97" ht="18.75" customHeight="1" x14ac:dyDescent="0.2">
      <c r="A1767" s="3">
        <f t="shared" si="589"/>
        <v>1755</v>
      </c>
      <c r="B1767" s="263"/>
      <c r="C1767" s="263"/>
      <c r="D1767" s="263"/>
      <c r="E1767" s="259"/>
      <c r="F1767" s="259"/>
      <c r="G1767" s="43"/>
      <c r="H1767" s="264"/>
      <c r="I1767" s="261"/>
      <c r="J1767" s="106"/>
      <c r="K1767" s="247"/>
      <c r="L1767" s="247"/>
      <c r="M1767" s="247"/>
      <c r="N1767" s="248" t="str">
        <f>IF(AND(K1767&lt;&gt;"",L1767&lt;&gt;"",J1767&lt;&gt;""),ROUND(MIN(IF(OR(J1767="OZZ",J1767="ZZ"),5000,17300),TRUNC(0.75*(SUMIF($D$12:$D1767,$D1767,K$12:K1767)+SUMIF($D$12:$D1767,$D1767,L$12:L1767)),2)) - SUMIF($D$12:$D1766,$D1767,N$12:N1766),2),"")</f>
        <v/>
      </c>
      <c r="O1767" s="249" t="str">
        <f>IF(AND(K1767&lt;&gt;"",L1767&lt;&gt;"",M1767&lt;&gt;"",J1767&lt;&gt;"",AH1767&lt;&gt;""),IF(OR(J1767="OZZ",J1767="ZZ"),ROUND(0-SUMIF($D$12:$D1766,$D1767,O$12:O1766),2),IF(M1767=0,0,ROUND(MIN(MIN(17300,TRUNC(0.75*(SUMIF($D$12:$D$2012,$D1767,K$12:K$2012)+SUMIF($D$12:$D$2012,$D1767,L$12:L$2012)),2)+SUMIF($D$12:$D1767,$D1767,AH$12:AH1767))-SUMIF($D$12:$D1766,$D1767,O$12:O1766)-SUMIF($D$12:$D$2012,$D1767,N$12:N$2012),AH1767),2))),"")</f>
        <v/>
      </c>
      <c r="P1767" s="250" t="str">
        <f>IF(J1767&lt;&gt;"",1000 - SUMIF($D$12:$D1766,$D1767,P$12:P1766),"")</f>
        <v/>
      </c>
      <c r="Q1767" s="106"/>
      <c r="R1767" s="247"/>
      <c r="S1767" s="247"/>
      <c r="T1767" s="247"/>
      <c r="U1767" s="248" t="str">
        <f>IF(AND(R1767&lt;&gt;"",S1767&lt;&gt;"",Q1767&lt;&gt;""),ROUND(MIN(IF(OR(Q1767="OZZ",Q1767="ZZ"),5000,17300),TRUNC(0.75*(SUMIF($D$12:$D1767,$D1767,R$12:R1767)+SUMIF($D$12:$D1767,$D1767,S$12:S1767)),2)) - SUMIF($D$12:$D1766,$D1767,U$12:U1766),2),"")</f>
        <v/>
      </c>
      <c r="V1767" s="248" t="str">
        <f>IF(AND(R1767&lt;&gt;"",S1767&lt;&gt;"",T1767&lt;&gt;"",Q1767&lt;&gt;"",AL1767&lt;&gt;""),IF(OR(Q1767="OZZ",Q1767="ZZ"),ROUND(0-SUMIF($D$12:$D1766,$D1767,V$12:V1766),2),IF(T1767=0,0,ROUND(MIN(MIN(17300,TRUNC(0.75*(SUMIF($D$12:$D$2012,$D1767,R$12:R$2012)+SUMIF($D$12:$D$2012,$D1767,S$12:S$2012)),2)+SUMIF($D$12:$D1767,$D1767,AL$12:AL1767))-SUMIF($D$12:$D1766,$D1767,V$12:V1766)-SUMIF($D$12:$D$2012,$D1767,U$12:U$2012),AL1767),2))),"")</f>
        <v/>
      </c>
      <c r="W1767" s="250" t="str">
        <f>IF(Q1767&lt;&gt;"",1000 - SUMIF($D$12:$D1766,$D1767,W$12:W1766),"")</f>
        <v/>
      </c>
      <c r="X1767" s="106"/>
      <c r="Y1767" s="247"/>
      <c r="Z1767" s="247"/>
      <c r="AA1767" s="247"/>
      <c r="AB1767" s="248" t="str">
        <f>IF(AND(Y1767&lt;&gt;"",Z1767&lt;&gt;"",X1767&lt;&gt;""),ROUND(MIN(IF(OR(X1767="OZZ",X1767="ZZ"),5000,17300),TRUNC(0.75*(SUMIF($D$12:$D1767,$D1767,Y$12:Y1767)+SUMIF($D$12:$D1767,$D1767,Z$12:Z1767)),2)) - SUMIF($D$12:$D1766,$D1767,AB$12:AB1766),2),"")</f>
        <v/>
      </c>
      <c r="AC1767" s="251" t="str">
        <f>IF(AND(Y1767&lt;&gt;"",Z1767&lt;&gt;"",AA1767&lt;&gt;"",X1767&lt;&gt;"",AP1767&lt;&gt;""),IF(OR(X1767="OZZ",X1767="ZZ"),ROUND(0-SUMIF($D$12:$D1766,$D1767,AC$12:AC1766),2),IF(AA1767=0,0,ROUND(MIN(MIN(17300,TRUNC(0.75*(SUMIF($D$12:$D$2012,$D1767,Y$12:Y$2012)+SUMIF($D$12:$D$2012,$D1767,Z$12:Z$2012)),2)+SUMIF($D$12:$D1767,$D1767,AP$12:AP1767))-SUMIF($D$12:$D1766,$D1767,AC$12:AC1766)-SUMIF($D$12:$D$2012,$D1767,AB$12:AB$2012),AP1767),2))),"")</f>
        <v/>
      </c>
      <c r="AD1767" s="250" t="str">
        <f>IF(X1767&lt;&gt;"",1000 - SUMIF($D$12:$D1766,$D1767,AD$12:AD1766),"")</f>
        <v/>
      </c>
      <c r="AE1767" s="252"/>
      <c r="AF1767" s="253"/>
      <c r="AG1767" s="254"/>
      <c r="AH1767" s="255" t="str">
        <f t="shared" si="569"/>
        <v/>
      </c>
      <c r="AI1767" s="256"/>
      <c r="AJ1767" s="253"/>
      <c r="AK1767" s="254"/>
      <c r="AL1767" s="255" t="str">
        <f t="shared" si="570"/>
        <v/>
      </c>
      <c r="AM1767" s="256"/>
      <c r="AN1767" s="253"/>
      <c r="AO1767" s="254"/>
      <c r="AP1767" s="255" t="str">
        <f t="shared" si="571"/>
        <v/>
      </c>
      <c r="AQ1767" s="68"/>
      <c r="AR1767" s="68"/>
      <c r="AS1767" s="115"/>
      <c r="AT1767" s="68"/>
      <c r="AU1767" s="113" t="str">
        <f>IF(D1767&lt;&gt; "", IF(COUNTIF($D$12:$D1767,$D1767)&gt;1,0,IF(SUM(N1767,U1767,AB1767)&gt;0,IF(AND(X1767="",OR(Q1767&lt;&gt;"",J1767&lt;&gt;"")),IF(Q1767&lt;&gt;"",Q1767,IF(J1767&lt;&gt;"",J1767,0)),IF(AND(Q1767&lt;&gt;"",J1767&lt;&gt;"",Q1767=J1767),Q1767,X1767)),0)),"")</f>
        <v/>
      </c>
      <c r="AV1767" s="113" t="str">
        <f>IF(D1767&lt;&gt;"",IF(COUNTIF($D$12:$D1767,$D1767)&gt;1,0,IF(SUM(O1767,V1767,AC1767)&gt;0,IF(AND(X1767="",OR(Q1767&lt;&gt;"",J1767&lt;&gt;"")),IF(Q1767&lt;&gt;"",Q1767,IF(J1767&lt;&gt;"",J1767,0)),IF(AND(Q1767&lt;&gt;"",J1767&lt;&gt;"",Q1767=J1767),Q1767,X1767)),0)),"")</f>
        <v/>
      </c>
      <c r="AW1767" s="113" t="str">
        <f>IF(D1767&lt;&gt;"",IF(COUNTIF($D$12:$D1767,$D1767)&gt;1,0,IF(SUM(P1767,W1767,AD1767)&gt;0,IF(AND(X1767="",OR(Q1767&lt;&gt;"",J1767&lt;&gt;"")),IF(Q1767&lt;&gt;"",Q1767,IF(J1767&lt;&gt;"",J1767,0)),IF(AND(Q1767&lt;&gt;"",J1767&lt;&gt;"",Q1767=J1767),Q1767,X1767)),0)),"")</f>
        <v/>
      </c>
      <c r="AX1767" s="68" t="str">
        <f t="shared" si="572"/>
        <v/>
      </c>
      <c r="AY1767" s="68" t="str">
        <f t="shared" si="573"/>
        <v/>
      </c>
      <c r="AZ1767" s="68" t="str">
        <f t="shared" si="574"/>
        <v/>
      </c>
      <c r="BA1767" s="68" t="str">
        <f t="shared" si="575"/>
        <v/>
      </c>
      <c r="BB1767" s="68" t="str">
        <f t="shared" si="576"/>
        <v/>
      </c>
      <c r="BC1767" s="68" t="str">
        <f t="shared" si="577"/>
        <v/>
      </c>
      <c r="BD1767" s="68" t="str">
        <f t="shared" si="578"/>
        <v/>
      </c>
      <c r="BE1767" s="62" t="str">
        <f t="shared" si="579"/>
        <v/>
      </c>
      <c r="BF1767" s="62" t="str">
        <f t="shared" si="580"/>
        <v/>
      </c>
      <c r="BG1767" s="62"/>
      <c r="BH1767" s="62" t="str">
        <f t="shared" si="581"/>
        <v/>
      </c>
      <c r="BI1767" s="62" t="str">
        <f t="shared" si="582"/>
        <v/>
      </c>
      <c r="BJ1767" s="114"/>
      <c r="BK1767" s="62" t="str">
        <f t="shared" si="583"/>
        <v/>
      </c>
      <c r="BL1767" s="62" t="str">
        <f t="shared" si="584"/>
        <v/>
      </c>
      <c r="BM1767" s="62" t="str">
        <f t="shared" si="585"/>
        <v/>
      </c>
      <c r="BN1767" s="62" t="str">
        <f t="shared" si="586"/>
        <v/>
      </c>
      <c r="BO1767" s="62" t="str">
        <f t="shared" si="587"/>
        <v/>
      </c>
      <c r="BP1767" s="62" t="str">
        <f t="shared" si="588"/>
        <v/>
      </c>
      <c r="BQ1767" s="96"/>
      <c r="BR1767" s="96"/>
      <c r="BS1767" s="96"/>
      <c r="BT1767" s="96"/>
      <c r="BU1767" s="96"/>
      <c r="BV1767" s="96"/>
      <c r="BW1767" s="96"/>
      <c r="BX1767" s="96"/>
      <c r="BY1767" s="96"/>
      <c r="BZ1767" s="96"/>
      <c r="CA1767" s="96"/>
      <c r="CB1767" s="96"/>
      <c r="CC1767" s="96"/>
      <c r="CD1767" s="96"/>
      <c r="CE1767" s="96"/>
      <c r="CF1767" s="96"/>
      <c r="CG1767" s="96"/>
      <c r="CH1767" s="96"/>
      <c r="CI1767" s="96"/>
      <c r="CJ1767" s="96"/>
      <c r="CK1767" s="96"/>
      <c r="CL1767" s="96"/>
      <c r="CM1767" s="96"/>
      <c r="CN1767" s="96"/>
      <c r="CO1767" s="96"/>
      <c r="CP1767" s="96"/>
      <c r="CQ1767" s="96"/>
      <c r="CR1767" s="96"/>
      <c r="CS1767" s="96"/>
    </row>
    <row r="1768" spans="1:97" ht="18.75" customHeight="1" x14ac:dyDescent="0.2">
      <c r="A1768" s="3">
        <f t="shared" si="589"/>
        <v>1756</v>
      </c>
      <c r="B1768" s="263"/>
      <c r="C1768" s="263"/>
      <c r="D1768" s="263"/>
      <c r="E1768" s="259"/>
      <c r="F1768" s="259"/>
      <c r="G1768" s="43"/>
      <c r="H1768" s="264"/>
      <c r="I1768" s="261"/>
      <c r="J1768" s="106"/>
      <c r="K1768" s="247"/>
      <c r="L1768" s="247"/>
      <c r="M1768" s="247"/>
      <c r="N1768" s="248" t="str">
        <f>IF(AND(K1768&lt;&gt;"",L1768&lt;&gt;"",J1768&lt;&gt;""),ROUND(MIN(IF(OR(J1768="OZZ",J1768="ZZ"),5000,17300),TRUNC(0.75*(SUMIF($D$12:$D1768,$D1768,K$12:K1768)+SUMIF($D$12:$D1768,$D1768,L$12:L1768)),2)) - SUMIF($D$12:$D1767,$D1768,N$12:N1767),2),"")</f>
        <v/>
      </c>
      <c r="O1768" s="249" t="str">
        <f>IF(AND(K1768&lt;&gt;"",L1768&lt;&gt;"",M1768&lt;&gt;"",J1768&lt;&gt;"",AH1768&lt;&gt;""),IF(OR(J1768="OZZ",J1768="ZZ"),ROUND(0-SUMIF($D$12:$D1767,$D1768,O$12:O1767),2),IF(M1768=0,0,ROUND(MIN(MIN(17300,TRUNC(0.75*(SUMIF($D$12:$D$2012,$D1768,K$12:K$2012)+SUMIF($D$12:$D$2012,$D1768,L$12:L$2012)),2)+SUMIF($D$12:$D1768,$D1768,AH$12:AH1768))-SUMIF($D$12:$D1767,$D1768,O$12:O1767)-SUMIF($D$12:$D$2012,$D1768,N$12:N$2012),AH1768),2))),"")</f>
        <v/>
      </c>
      <c r="P1768" s="250" t="str">
        <f>IF(J1768&lt;&gt;"",1000 - SUMIF($D$12:$D1767,$D1768,P$12:P1767),"")</f>
        <v/>
      </c>
      <c r="Q1768" s="106"/>
      <c r="R1768" s="247"/>
      <c r="S1768" s="247"/>
      <c r="T1768" s="247"/>
      <c r="U1768" s="248" t="str">
        <f>IF(AND(R1768&lt;&gt;"",S1768&lt;&gt;"",Q1768&lt;&gt;""),ROUND(MIN(IF(OR(Q1768="OZZ",Q1768="ZZ"),5000,17300),TRUNC(0.75*(SUMIF($D$12:$D1768,$D1768,R$12:R1768)+SUMIF($D$12:$D1768,$D1768,S$12:S1768)),2)) - SUMIF($D$12:$D1767,$D1768,U$12:U1767),2),"")</f>
        <v/>
      </c>
      <c r="V1768" s="248" t="str">
        <f>IF(AND(R1768&lt;&gt;"",S1768&lt;&gt;"",T1768&lt;&gt;"",Q1768&lt;&gt;"",AL1768&lt;&gt;""),IF(OR(Q1768="OZZ",Q1768="ZZ"),ROUND(0-SUMIF($D$12:$D1767,$D1768,V$12:V1767),2),IF(T1768=0,0,ROUND(MIN(MIN(17300,TRUNC(0.75*(SUMIF($D$12:$D$2012,$D1768,R$12:R$2012)+SUMIF($D$12:$D$2012,$D1768,S$12:S$2012)),2)+SUMIF($D$12:$D1768,$D1768,AL$12:AL1768))-SUMIF($D$12:$D1767,$D1768,V$12:V1767)-SUMIF($D$12:$D$2012,$D1768,U$12:U$2012),AL1768),2))),"")</f>
        <v/>
      </c>
      <c r="W1768" s="250" t="str">
        <f>IF(Q1768&lt;&gt;"",1000 - SUMIF($D$12:$D1767,$D1768,W$12:W1767),"")</f>
        <v/>
      </c>
      <c r="X1768" s="106"/>
      <c r="Y1768" s="247"/>
      <c r="Z1768" s="247"/>
      <c r="AA1768" s="247"/>
      <c r="AB1768" s="248" t="str">
        <f>IF(AND(Y1768&lt;&gt;"",Z1768&lt;&gt;"",X1768&lt;&gt;""),ROUND(MIN(IF(OR(X1768="OZZ",X1768="ZZ"),5000,17300),TRUNC(0.75*(SUMIF($D$12:$D1768,$D1768,Y$12:Y1768)+SUMIF($D$12:$D1768,$D1768,Z$12:Z1768)),2)) - SUMIF($D$12:$D1767,$D1768,AB$12:AB1767),2),"")</f>
        <v/>
      </c>
      <c r="AC1768" s="251" t="str">
        <f>IF(AND(Y1768&lt;&gt;"",Z1768&lt;&gt;"",AA1768&lt;&gt;"",X1768&lt;&gt;"",AP1768&lt;&gt;""),IF(OR(X1768="OZZ",X1768="ZZ"),ROUND(0-SUMIF($D$12:$D1767,$D1768,AC$12:AC1767),2),IF(AA1768=0,0,ROUND(MIN(MIN(17300,TRUNC(0.75*(SUMIF($D$12:$D$2012,$D1768,Y$12:Y$2012)+SUMIF($D$12:$D$2012,$D1768,Z$12:Z$2012)),2)+SUMIF($D$12:$D1768,$D1768,AP$12:AP1768))-SUMIF($D$12:$D1767,$D1768,AC$12:AC1767)-SUMIF($D$12:$D$2012,$D1768,AB$12:AB$2012),AP1768),2))),"")</f>
        <v/>
      </c>
      <c r="AD1768" s="250" t="str">
        <f>IF(X1768&lt;&gt;"",1000 - SUMIF($D$12:$D1767,$D1768,AD$12:AD1767),"")</f>
        <v/>
      </c>
      <c r="AE1768" s="252"/>
      <c r="AF1768" s="253"/>
      <c r="AG1768" s="254"/>
      <c r="AH1768" s="255" t="str">
        <f t="shared" si="569"/>
        <v/>
      </c>
      <c r="AI1768" s="256"/>
      <c r="AJ1768" s="253"/>
      <c r="AK1768" s="254"/>
      <c r="AL1768" s="255" t="str">
        <f t="shared" si="570"/>
        <v/>
      </c>
      <c r="AM1768" s="256"/>
      <c r="AN1768" s="253"/>
      <c r="AO1768" s="254"/>
      <c r="AP1768" s="255" t="str">
        <f t="shared" si="571"/>
        <v/>
      </c>
      <c r="AQ1768" s="68"/>
      <c r="AR1768" s="68"/>
      <c r="AS1768" s="115"/>
      <c r="AT1768" s="68"/>
      <c r="AU1768" s="113" t="str">
        <f>IF(D1768&lt;&gt; "", IF(COUNTIF($D$12:$D1768,$D1768)&gt;1,0,IF(SUM(N1768,U1768,AB1768)&gt;0,IF(AND(X1768="",OR(Q1768&lt;&gt;"",J1768&lt;&gt;"")),IF(Q1768&lt;&gt;"",Q1768,IF(J1768&lt;&gt;"",J1768,0)),IF(AND(Q1768&lt;&gt;"",J1768&lt;&gt;"",Q1768=J1768),Q1768,X1768)),0)),"")</f>
        <v/>
      </c>
      <c r="AV1768" s="113" t="str">
        <f>IF(D1768&lt;&gt;"",IF(COUNTIF($D$12:$D1768,$D1768)&gt;1,0,IF(SUM(O1768,V1768,AC1768)&gt;0,IF(AND(X1768="",OR(Q1768&lt;&gt;"",J1768&lt;&gt;"")),IF(Q1768&lt;&gt;"",Q1768,IF(J1768&lt;&gt;"",J1768,0)),IF(AND(Q1768&lt;&gt;"",J1768&lt;&gt;"",Q1768=J1768),Q1768,X1768)),0)),"")</f>
        <v/>
      </c>
      <c r="AW1768" s="113" t="str">
        <f>IF(D1768&lt;&gt;"",IF(COUNTIF($D$12:$D1768,$D1768)&gt;1,0,IF(SUM(P1768,W1768,AD1768)&gt;0,IF(AND(X1768="",OR(Q1768&lt;&gt;"",J1768&lt;&gt;"")),IF(Q1768&lt;&gt;"",Q1768,IF(J1768&lt;&gt;"",J1768,0)),IF(AND(Q1768&lt;&gt;"",J1768&lt;&gt;"",Q1768=J1768),Q1768,X1768)),0)),"")</f>
        <v/>
      </c>
      <c r="AX1768" s="68" t="str">
        <f t="shared" si="572"/>
        <v/>
      </c>
      <c r="AY1768" s="68" t="str">
        <f t="shared" si="573"/>
        <v/>
      </c>
      <c r="AZ1768" s="68" t="str">
        <f t="shared" si="574"/>
        <v/>
      </c>
      <c r="BA1768" s="68" t="str">
        <f t="shared" si="575"/>
        <v/>
      </c>
      <c r="BB1768" s="68" t="str">
        <f t="shared" si="576"/>
        <v/>
      </c>
      <c r="BC1768" s="68" t="str">
        <f t="shared" si="577"/>
        <v/>
      </c>
      <c r="BD1768" s="68" t="str">
        <f t="shared" si="578"/>
        <v/>
      </c>
      <c r="BE1768" s="62" t="str">
        <f t="shared" si="579"/>
        <v/>
      </c>
      <c r="BF1768" s="62" t="str">
        <f t="shared" si="580"/>
        <v/>
      </c>
      <c r="BG1768" s="62"/>
      <c r="BH1768" s="62" t="str">
        <f t="shared" si="581"/>
        <v/>
      </c>
      <c r="BI1768" s="62" t="str">
        <f t="shared" si="582"/>
        <v/>
      </c>
      <c r="BJ1768" s="114"/>
      <c r="BK1768" s="62" t="str">
        <f t="shared" si="583"/>
        <v/>
      </c>
      <c r="BL1768" s="62" t="str">
        <f t="shared" si="584"/>
        <v/>
      </c>
      <c r="BM1768" s="62" t="str">
        <f t="shared" si="585"/>
        <v/>
      </c>
      <c r="BN1768" s="62" t="str">
        <f t="shared" si="586"/>
        <v/>
      </c>
      <c r="BO1768" s="62" t="str">
        <f t="shared" si="587"/>
        <v/>
      </c>
      <c r="BP1768" s="62" t="str">
        <f t="shared" si="588"/>
        <v/>
      </c>
      <c r="BQ1768" s="96"/>
      <c r="BR1768" s="96"/>
      <c r="BS1768" s="96"/>
      <c r="BT1768" s="96"/>
      <c r="BU1768" s="96"/>
      <c r="BV1768" s="96"/>
      <c r="BW1768" s="96"/>
      <c r="BX1768" s="96"/>
      <c r="BY1768" s="96"/>
      <c r="BZ1768" s="96"/>
      <c r="CA1768" s="96"/>
      <c r="CB1768" s="96"/>
      <c r="CC1768" s="96"/>
      <c r="CD1768" s="96"/>
      <c r="CE1768" s="96"/>
      <c r="CF1768" s="96"/>
      <c r="CG1768" s="96"/>
      <c r="CH1768" s="96"/>
      <c r="CI1768" s="96"/>
      <c r="CJ1768" s="96"/>
      <c r="CK1768" s="96"/>
      <c r="CL1768" s="96"/>
      <c r="CM1768" s="96"/>
      <c r="CN1768" s="96"/>
      <c r="CO1768" s="96"/>
      <c r="CP1768" s="96"/>
      <c r="CQ1768" s="96"/>
      <c r="CR1768" s="96"/>
      <c r="CS1768" s="96"/>
    </row>
    <row r="1769" spans="1:97" ht="18.75" customHeight="1" x14ac:dyDescent="0.2">
      <c r="A1769" s="3">
        <f t="shared" si="589"/>
        <v>1757</v>
      </c>
      <c r="B1769" s="263"/>
      <c r="C1769" s="263"/>
      <c r="D1769" s="263"/>
      <c r="E1769" s="259"/>
      <c r="F1769" s="259"/>
      <c r="G1769" s="43"/>
      <c r="H1769" s="264"/>
      <c r="I1769" s="261"/>
      <c r="J1769" s="106"/>
      <c r="K1769" s="247"/>
      <c r="L1769" s="247"/>
      <c r="M1769" s="247"/>
      <c r="N1769" s="248" t="str">
        <f>IF(AND(K1769&lt;&gt;"",L1769&lt;&gt;"",J1769&lt;&gt;""),ROUND(MIN(IF(OR(J1769="OZZ",J1769="ZZ"),5000,17300),TRUNC(0.75*(SUMIF($D$12:$D1769,$D1769,K$12:K1769)+SUMIF($D$12:$D1769,$D1769,L$12:L1769)),2)) - SUMIF($D$12:$D1768,$D1769,N$12:N1768),2),"")</f>
        <v/>
      </c>
      <c r="O1769" s="249" t="str">
        <f>IF(AND(K1769&lt;&gt;"",L1769&lt;&gt;"",M1769&lt;&gt;"",J1769&lt;&gt;"",AH1769&lt;&gt;""),IF(OR(J1769="OZZ",J1769="ZZ"),ROUND(0-SUMIF($D$12:$D1768,$D1769,O$12:O1768),2),IF(M1769=0,0,ROUND(MIN(MIN(17300,TRUNC(0.75*(SUMIF($D$12:$D$2012,$D1769,K$12:K$2012)+SUMIF($D$12:$D$2012,$D1769,L$12:L$2012)),2)+SUMIF($D$12:$D1769,$D1769,AH$12:AH1769))-SUMIF($D$12:$D1768,$D1769,O$12:O1768)-SUMIF($D$12:$D$2012,$D1769,N$12:N$2012),AH1769),2))),"")</f>
        <v/>
      </c>
      <c r="P1769" s="250" t="str">
        <f>IF(J1769&lt;&gt;"",1000 - SUMIF($D$12:$D1768,$D1769,P$12:P1768),"")</f>
        <v/>
      </c>
      <c r="Q1769" s="106"/>
      <c r="R1769" s="247"/>
      <c r="S1769" s="247"/>
      <c r="T1769" s="247"/>
      <c r="U1769" s="248" t="str">
        <f>IF(AND(R1769&lt;&gt;"",S1769&lt;&gt;"",Q1769&lt;&gt;""),ROUND(MIN(IF(OR(Q1769="OZZ",Q1769="ZZ"),5000,17300),TRUNC(0.75*(SUMIF($D$12:$D1769,$D1769,R$12:R1769)+SUMIF($D$12:$D1769,$D1769,S$12:S1769)),2)) - SUMIF($D$12:$D1768,$D1769,U$12:U1768),2),"")</f>
        <v/>
      </c>
      <c r="V1769" s="248" t="str">
        <f>IF(AND(R1769&lt;&gt;"",S1769&lt;&gt;"",T1769&lt;&gt;"",Q1769&lt;&gt;"",AL1769&lt;&gt;""),IF(OR(Q1769="OZZ",Q1769="ZZ"),ROUND(0-SUMIF($D$12:$D1768,$D1769,V$12:V1768),2),IF(T1769=0,0,ROUND(MIN(MIN(17300,TRUNC(0.75*(SUMIF($D$12:$D$2012,$D1769,R$12:R$2012)+SUMIF($D$12:$D$2012,$D1769,S$12:S$2012)),2)+SUMIF($D$12:$D1769,$D1769,AL$12:AL1769))-SUMIF($D$12:$D1768,$D1769,V$12:V1768)-SUMIF($D$12:$D$2012,$D1769,U$12:U$2012),AL1769),2))),"")</f>
        <v/>
      </c>
      <c r="W1769" s="250" t="str">
        <f>IF(Q1769&lt;&gt;"",1000 - SUMIF($D$12:$D1768,$D1769,W$12:W1768),"")</f>
        <v/>
      </c>
      <c r="X1769" s="106"/>
      <c r="Y1769" s="247"/>
      <c r="Z1769" s="247"/>
      <c r="AA1769" s="247"/>
      <c r="AB1769" s="248" t="str">
        <f>IF(AND(Y1769&lt;&gt;"",Z1769&lt;&gt;"",X1769&lt;&gt;""),ROUND(MIN(IF(OR(X1769="OZZ",X1769="ZZ"),5000,17300),TRUNC(0.75*(SUMIF($D$12:$D1769,$D1769,Y$12:Y1769)+SUMIF($D$12:$D1769,$D1769,Z$12:Z1769)),2)) - SUMIF($D$12:$D1768,$D1769,AB$12:AB1768),2),"")</f>
        <v/>
      </c>
      <c r="AC1769" s="251" t="str">
        <f>IF(AND(Y1769&lt;&gt;"",Z1769&lt;&gt;"",AA1769&lt;&gt;"",X1769&lt;&gt;"",AP1769&lt;&gt;""),IF(OR(X1769="OZZ",X1769="ZZ"),ROUND(0-SUMIF($D$12:$D1768,$D1769,AC$12:AC1768),2),IF(AA1769=0,0,ROUND(MIN(MIN(17300,TRUNC(0.75*(SUMIF($D$12:$D$2012,$D1769,Y$12:Y$2012)+SUMIF($D$12:$D$2012,$D1769,Z$12:Z$2012)),2)+SUMIF($D$12:$D1769,$D1769,AP$12:AP1769))-SUMIF($D$12:$D1768,$D1769,AC$12:AC1768)-SUMIF($D$12:$D$2012,$D1769,AB$12:AB$2012),AP1769),2))),"")</f>
        <v/>
      </c>
      <c r="AD1769" s="250" t="str">
        <f>IF(X1769&lt;&gt;"",1000 - SUMIF($D$12:$D1768,$D1769,AD$12:AD1768),"")</f>
        <v/>
      </c>
      <c r="AE1769" s="252"/>
      <c r="AF1769" s="253"/>
      <c r="AG1769" s="254"/>
      <c r="AH1769" s="255" t="str">
        <f t="shared" ref="AH1769:AH1832" si="590">IF(K1769&lt;&gt;"",ROUND(AE1769,2)+ROUND(AF1769,2)+ROUND(AG1769,2),"")</f>
        <v/>
      </c>
      <c r="AI1769" s="256"/>
      <c r="AJ1769" s="253"/>
      <c r="AK1769" s="254"/>
      <c r="AL1769" s="255" t="str">
        <f t="shared" ref="AL1769:AL1832" si="591">IF(R1769&lt;&gt;"",ROUND(AI1769,2)+ROUND(AJ1769,2)+ROUND(AK1769,2),"")</f>
        <v/>
      </c>
      <c r="AM1769" s="256"/>
      <c r="AN1769" s="253"/>
      <c r="AO1769" s="254"/>
      <c r="AP1769" s="255" t="str">
        <f t="shared" si="571"/>
        <v/>
      </c>
      <c r="AQ1769" s="68"/>
      <c r="AR1769" s="68"/>
      <c r="AS1769" s="115"/>
      <c r="AT1769" s="68"/>
      <c r="AU1769" s="113" t="str">
        <f>IF(D1769&lt;&gt; "", IF(COUNTIF($D$12:$D1769,$D1769)&gt;1,0,IF(SUM(N1769,U1769,AB1769)&gt;0,IF(AND(X1769="",OR(Q1769&lt;&gt;"",J1769&lt;&gt;"")),IF(Q1769&lt;&gt;"",Q1769,IF(J1769&lt;&gt;"",J1769,0)),IF(AND(Q1769&lt;&gt;"",J1769&lt;&gt;"",Q1769=J1769),Q1769,X1769)),0)),"")</f>
        <v/>
      </c>
      <c r="AV1769" s="113" t="str">
        <f>IF(D1769&lt;&gt;"",IF(COUNTIF($D$12:$D1769,$D1769)&gt;1,0,IF(SUM(O1769,V1769,AC1769)&gt;0,IF(AND(X1769="",OR(Q1769&lt;&gt;"",J1769&lt;&gt;"")),IF(Q1769&lt;&gt;"",Q1769,IF(J1769&lt;&gt;"",J1769,0)),IF(AND(Q1769&lt;&gt;"",J1769&lt;&gt;"",Q1769=J1769),Q1769,X1769)),0)),"")</f>
        <v/>
      </c>
      <c r="AW1769" s="113" t="str">
        <f>IF(D1769&lt;&gt;"",IF(COUNTIF($D$12:$D1769,$D1769)&gt;1,0,IF(SUM(P1769,W1769,AD1769)&gt;0,IF(AND(X1769="",OR(Q1769&lt;&gt;"",J1769&lt;&gt;"")),IF(Q1769&lt;&gt;"",Q1769,IF(J1769&lt;&gt;"",J1769,0)),IF(AND(Q1769&lt;&gt;"",J1769&lt;&gt;"",Q1769=J1769),Q1769,X1769)),0)),"")</f>
        <v/>
      </c>
      <c r="AX1769" s="68" t="str">
        <f t="shared" si="572"/>
        <v/>
      </c>
      <c r="AY1769" s="68" t="str">
        <f t="shared" si="573"/>
        <v/>
      </c>
      <c r="AZ1769" s="68" t="str">
        <f t="shared" si="574"/>
        <v/>
      </c>
      <c r="BA1769" s="68" t="str">
        <f t="shared" si="575"/>
        <v/>
      </c>
      <c r="BB1769" s="68" t="str">
        <f t="shared" si="576"/>
        <v/>
      </c>
      <c r="BC1769" s="68" t="str">
        <f t="shared" si="577"/>
        <v/>
      </c>
      <c r="BD1769" s="68" t="str">
        <f t="shared" si="578"/>
        <v/>
      </c>
      <c r="BE1769" s="62" t="str">
        <f t="shared" si="579"/>
        <v/>
      </c>
      <c r="BF1769" s="62" t="str">
        <f t="shared" si="580"/>
        <v/>
      </c>
      <c r="BG1769" s="62"/>
      <c r="BH1769" s="62" t="str">
        <f t="shared" si="581"/>
        <v/>
      </c>
      <c r="BI1769" s="62" t="str">
        <f t="shared" si="582"/>
        <v/>
      </c>
      <c r="BJ1769" s="114"/>
      <c r="BK1769" s="62" t="str">
        <f t="shared" si="583"/>
        <v/>
      </c>
      <c r="BL1769" s="62" t="str">
        <f t="shared" si="584"/>
        <v/>
      </c>
      <c r="BM1769" s="62" t="str">
        <f t="shared" si="585"/>
        <v/>
      </c>
      <c r="BN1769" s="62" t="str">
        <f t="shared" si="586"/>
        <v/>
      </c>
      <c r="BO1769" s="62" t="str">
        <f t="shared" si="587"/>
        <v/>
      </c>
      <c r="BP1769" s="62" t="str">
        <f t="shared" si="588"/>
        <v/>
      </c>
      <c r="BQ1769" s="96"/>
      <c r="BR1769" s="96"/>
      <c r="BS1769" s="96"/>
      <c r="BT1769" s="96"/>
      <c r="BU1769" s="96"/>
      <c r="BV1769" s="96"/>
      <c r="BW1769" s="96"/>
      <c r="BX1769" s="96"/>
      <c r="BY1769" s="96"/>
      <c r="BZ1769" s="96"/>
      <c r="CA1769" s="96"/>
      <c r="CB1769" s="96"/>
      <c r="CC1769" s="96"/>
      <c r="CD1769" s="96"/>
      <c r="CE1769" s="96"/>
      <c r="CF1769" s="96"/>
      <c r="CG1769" s="96"/>
      <c r="CH1769" s="96"/>
      <c r="CI1769" s="96"/>
      <c r="CJ1769" s="96"/>
      <c r="CK1769" s="96"/>
      <c r="CL1769" s="96"/>
      <c r="CM1769" s="96"/>
      <c r="CN1769" s="96"/>
      <c r="CO1769" s="96"/>
      <c r="CP1769" s="96"/>
      <c r="CQ1769" s="96"/>
      <c r="CR1769" s="96"/>
      <c r="CS1769" s="96"/>
    </row>
    <row r="1770" spans="1:97" ht="18.75" customHeight="1" x14ac:dyDescent="0.2">
      <c r="A1770" s="3">
        <f t="shared" si="589"/>
        <v>1758</v>
      </c>
      <c r="B1770" s="263"/>
      <c r="C1770" s="263"/>
      <c r="D1770" s="263"/>
      <c r="E1770" s="259"/>
      <c r="F1770" s="259"/>
      <c r="G1770" s="43"/>
      <c r="H1770" s="264"/>
      <c r="I1770" s="261"/>
      <c r="J1770" s="106"/>
      <c r="K1770" s="247"/>
      <c r="L1770" s="247"/>
      <c r="M1770" s="247"/>
      <c r="N1770" s="248" t="str">
        <f>IF(AND(K1770&lt;&gt;"",L1770&lt;&gt;"",J1770&lt;&gt;""),ROUND(MIN(IF(OR(J1770="OZZ",J1770="ZZ"),5000,17300),TRUNC(0.75*(SUMIF($D$12:$D1770,$D1770,K$12:K1770)+SUMIF($D$12:$D1770,$D1770,L$12:L1770)),2)) - SUMIF($D$12:$D1769,$D1770,N$12:N1769),2),"")</f>
        <v/>
      </c>
      <c r="O1770" s="249" t="str">
        <f>IF(AND(K1770&lt;&gt;"",L1770&lt;&gt;"",M1770&lt;&gt;"",J1770&lt;&gt;"",AH1770&lt;&gt;""),IF(OR(J1770="OZZ",J1770="ZZ"),ROUND(0-SUMIF($D$12:$D1769,$D1770,O$12:O1769),2),IF(M1770=0,0,ROUND(MIN(MIN(17300,TRUNC(0.75*(SUMIF($D$12:$D$2012,$D1770,K$12:K$2012)+SUMIF($D$12:$D$2012,$D1770,L$12:L$2012)),2)+SUMIF($D$12:$D1770,$D1770,AH$12:AH1770))-SUMIF($D$12:$D1769,$D1770,O$12:O1769)-SUMIF($D$12:$D$2012,$D1770,N$12:N$2012),AH1770),2))),"")</f>
        <v/>
      </c>
      <c r="P1770" s="250" t="str">
        <f>IF(J1770&lt;&gt;"",1000 - SUMIF($D$12:$D1769,$D1770,P$12:P1769),"")</f>
        <v/>
      </c>
      <c r="Q1770" s="106"/>
      <c r="R1770" s="247"/>
      <c r="S1770" s="247"/>
      <c r="T1770" s="247"/>
      <c r="U1770" s="248" t="str">
        <f>IF(AND(R1770&lt;&gt;"",S1770&lt;&gt;"",Q1770&lt;&gt;""),ROUND(MIN(IF(OR(Q1770="OZZ",Q1770="ZZ"),5000,17300),TRUNC(0.75*(SUMIF($D$12:$D1770,$D1770,R$12:R1770)+SUMIF($D$12:$D1770,$D1770,S$12:S1770)),2)) - SUMIF($D$12:$D1769,$D1770,U$12:U1769),2),"")</f>
        <v/>
      </c>
      <c r="V1770" s="248" t="str">
        <f>IF(AND(R1770&lt;&gt;"",S1770&lt;&gt;"",T1770&lt;&gt;"",Q1770&lt;&gt;"",AL1770&lt;&gt;""),IF(OR(Q1770="OZZ",Q1770="ZZ"),ROUND(0-SUMIF($D$12:$D1769,$D1770,V$12:V1769),2),IF(T1770=0,0,ROUND(MIN(MIN(17300,TRUNC(0.75*(SUMIF($D$12:$D$2012,$D1770,R$12:R$2012)+SUMIF($D$12:$D$2012,$D1770,S$12:S$2012)),2)+SUMIF($D$12:$D1770,$D1770,AL$12:AL1770))-SUMIF($D$12:$D1769,$D1770,V$12:V1769)-SUMIF($D$12:$D$2012,$D1770,U$12:U$2012),AL1770),2))),"")</f>
        <v/>
      </c>
      <c r="W1770" s="250" t="str">
        <f>IF(Q1770&lt;&gt;"",1000 - SUMIF($D$12:$D1769,$D1770,W$12:W1769),"")</f>
        <v/>
      </c>
      <c r="X1770" s="106"/>
      <c r="Y1770" s="247"/>
      <c r="Z1770" s="247"/>
      <c r="AA1770" s="247"/>
      <c r="AB1770" s="248" t="str">
        <f>IF(AND(Y1770&lt;&gt;"",Z1770&lt;&gt;"",X1770&lt;&gt;""),ROUND(MIN(IF(OR(X1770="OZZ",X1770="ZZ"),5000,17300),TRUNC(0.75*(SUMIF($D$12:$D1770,$D1770,Y$12:Y1770)+SUMIF($D$12:$D1770,$D1770,Z$12:Z1770)),2)) - SUMIF($D$12:$D1769,$D1770,AB$12:AB1769),2),"")</f>
        <v/>
      </c>
      <c r="AC1770" s="251" t="str">
        <f>IF(AND(Y1770&lt;&gt;"",Z1770&lt;&gt;"",AA1770&lt;&gt;"",X1770&lt;&gt;"",AP1770&lt;&gt;""),IF(OR(X1770="OZZ",X1770="ZZ"),ROUND(0-SUMIF($D$12:$D1769,$D1770,AC$12:AC1769),2),IF(AA1770=0,0,ROUND(MIN(MIN(17300,TRUNC(0.75*(SUMIF($D$12:$D$2012,$D1770,Y$12:Y$2012)+SUMIF($D$12:$D$2012,$D1770,Z$12:Z$2012)),2)+SUMIF($D$12:$D1770,$D1770,AP$12:AP1770))-SUMIF($D$12:$D1769,$D1770,AC$12:AC1769)-SUMIF($D$12:$D$2012,$D1770,AB$12:AB$2012),AP1770),2))),"")</f>
        <v/>
      </c>
      <c r="AD1770" s="250" t="str">
        <f>IF(X1770&lt;&gt;"",1000 - SUMIF($D$12:$D1769,$D1770,AD$12:AD1769),"")</f>
        <v/>
      </c>
      <c r="AE1770" s="252"/>
      <c r="AF1770" s="253"/>
      <c r="AG1770" s="254"/>
      <c r="AH1770" s="255" t="str">
        <f t="shared" si="590"/>
        <v/>
      </c>
      <c r="AI1770" s="256"/>
      <c r="AJ1770" s="253"/>
      <c r="AK1770" s="254"/>
      <c r="AL1770" s="255" t="str">
        <f t="shared" si="591"/>
        <v/>
      </c>
      <c r="AM1770" s="256"/>
      <c r="AN1770" s="253"/>
      <c r="AO1770" s="254"/>
      <c r="AP1770" s="255" t="str">
        <f t="shared" si="571"/>
        <v/>
      </c>
      <c r="AQ1770" s="68"/>
      <c r="AR1770" s="68"/>
      <c r="AS1770" s="115"/>
      <c r="AT1770" s="68"/>
      <c r="AU1770" s="113" t="str">
        <f>IF(D1770&lt;&gt; "", IF(COUNTIF($D$12:$D1770,$D1770)&gt;1,0,IF(SUM(N1770,U1770,AB1770)&gt;0,IF(AND(X1770="",OR(Q1770&lt;&gt;"",J1770&lt;&gt;"")),IF(Q1770&lt;&gt;"",Q1770,IF(J1770&lt;&gt;"",J1770,0)),IF(AND(Q1770&lt;&gt;"",J1770&lt;&gt;"",Q1770=J1770),Q1770,X1770)),0)),"")</f>
        <v/>
      </c>
      <c r="AV1770" s="113" t="str">
        <f>IF(D1770&lt;&gt;"",IF(COUNTIF($D$12:$D1770,$D1770)&gt;1,0,IF(SUM(O1770,V1770,AC1770)&gt;0,IF(AND(X1770="",OR(Q1770&lt;&gt;"",J1770&lt;&gt;"")),IF(Q1770&lt;&gt;"",Q1770,IF(J1770&lt;&gt;"",J1770,0)),IF(AND(Q1770&lt;&gt;"",J1770&lt;&gt;"",Q1770=J1770),Q1770,X1770)),0)),"")</f>
        <v/>
      </c>
      <c r="AW1770" s="113" t="str">
        <f>IF(D1770&lt;&gt;"",IF(COUNTIF($D$12:$D1770,$D1770)&gt;1,0,IF(SUM(P1770,W1770,AD1770)&gt;0,IF(AND(X1770="",OR(Q1770&lt;&gt;"",J1770&lt;&gt;"")),IF(Q1770&lt;&gt;"",Q1770,IF(J1770&lt;&gt;"",J1770,0)),IF(AND(Q1770&lt;&gt;"",J1770&lt;&gt;"",Q1770=J1770),Q1770,X1770)),0)),"")</f>
        <v/>
      </c>
      <c r="AX1770" s="68" t="str">
        <f t="shared" si="572"/>
        <v/>
      </c>
      <c r="AY1770" s="68" t="str">
        <f t="shared" si="573"/>
        <v/>
      </c>
      <c r="AZ1770" s="68" t="str">
        <f t="shared" si="574"/>
        <v/>
      </c>
      <c r="BA1770" s="68" t="str">
        <f t="shared" si="575"/>
        <v/>
      </c>
      <c r="BB1770" s="68" t="str">
        <f t="shared" si="576"/>
        <v/>
      </c>
      <c r="BC1770" s="68" t="str">
        <f t="shared" si="577"/>
        <v/>
      </c>
      <c r="BD1770" s="68" t="str">
        <f t="shared" si="578"/>
        <v/>
      </c>
      <c r="BE1770" s="62" t="str">
        <f t="shared" si="579"/>
        <v/>
      </c>
      <c r="BF1770" s="62" t="str">
        <f t="shared" si="580"/>
        <v/>
      </c>
      <c r="BG1770" s="62"/>
      <c r="BH1770" s="62" t="str">
        <f t="shared" si="581"/>
        <v/>
      </c>
      <c r="BI1770" s="62" t="str">
        <f t="shared" si="582"/>
        <v/>
      </c>
      <c r="BJ1770" s="114"/>
      <c r="BK1770" s="62" t="str">
        <f t="shared" si="583"/>
        <v/>
      </c>
      <c r="BL1770" s="62" t="str">
        <f t="shared" si="584"/>
        <v/>
      </c>
      <c r="BM1770" s="62" t="str">
        <f t="shared" si="585"/>
        <v/>
      </c>
      <c r="BN1770" s="62" t="str">
        <f t="shared" si="586"/>
        <v/>
      </c>
      <c r="BO1770" s="62" t="str">
        <f t="shared" si="587"/>
        <v/>
      </c>
      <c r="BP1770" s="62" t="str">
        <f t="shared" si="588"/>
        <v/>
      </c>
      <c r="BQ1770" s="96"/>
      <c r="BR1770" s="96"/>
      <c r="BS1770" s="96"/>
      <c r="BT1770" s="96"/>
      <c r="BU1770" s="96"/>
      <c r="BV1770" s="96"/>
      <c r="BW1770" s="96"/>
      <c r="BX1770" s="96"/>
      <c r="BY1770" s="96"/>
      <c r="BZ1770" s="96"/>
      <c r="CA1770" s="96"/>
      <c r="CB1770" s="96"/>
      <c r="CC1770" s="96"/>
      <c r="CD1770" s="96"/>
      <c r="CE1770" s="96"/>
      <c r="CF1770" s="96"/>
      <c r="CG1770" s="96"/>
      <c r="CH1770" s="96"/>
      <c r="CI1770" s="96"/>
      <c r="CJ1770" s="96"/>
      <c r="CK1770" s="96"/>
      <c r="CL1770" s="96"/>
      <c r="CM1770" s="96"/>
      <c r="CN1770" s="96"/>
      <c r="CO1770" s="96"/>
      <c r="CP1770" s="96"/>
      <c r="CQ1770" s="96"/>
      <c r="CR1770" s="96"/>
      <c r="CS1770" s="96"/>
    </row>
    <row r="1771" spans="1:97" ht="18.75" customHeight="1" x14ac:dyDescent="0.2">
      <c r="A1771" s="3">
        <f t="shared" si="589"/>
        <v>1759</v>
      </c>
      <c r="B1771" s="263"/>
      <c r="C1771" s="263"/>
      <c r="D1771" s="263"/>
      <c r="E1771" s="259"/>
      <c r="F1771" s="259"/>
      <c r="G1771" s="43"/>
      <c r="H1771" s="264"/>
      <c r="I1771" s="261"/>
      <c r="J1771" s="106"/>
      <c r="K1771" s="247"/>
      <c r="L1771" s="247"/>
      <c r="M1771" s="247"/>
      <c r="N1771" s="248" t="str">
        <f>IF(AND(K1771&lt;&gt;"",L1771&lt;&gt;"",J1771&lt;&gt;""),ROUND(MIN(IF(OR(J1771="OZZ",J1771="ZZ"),5000,17300),TRUNC(0.75*(SUMIF($D$12:$D1771,$D1771,K$12:K1771)+SUMIF($D$12:$D1771,$D1771,L$12:L1771)),2)) - SUMIF($D$12:$D1770,$D1771,N$12:N1770),2),"")</f>
        <v/>
      </c>
      <c r="O1771" s="249" t="str">
        <f>IF(AND(K1771&lt;&gt;"",L1771&lt;&gt;"",M1771&lt;&gt;"",J1771&lt;&gt;"",AH1771&lt;&gt;""),IF(OR(J1771="OZZ",J1771="ZZ"),ROUND(0-SUMIF($D$12:$D1770,$D1771,O$12:O1770),2),IF(M1771=0,0,ROUND(MIN(MIN(17300,TRUNC(0.75*(SUMIF($D$12:$D$2012,$D1771,K$12:K$2012)+SUMIF($D$12:$D$2012,$D1771,L$12:L$2012)),2)+SUMIF($D$12:$D1771,$D1771,AH$12:AH1771))-SUMIF($D$12:$D1770,$D1771,O$12:O1770)-SUMIF($D$12:$D$2012,$D1771,N$12:N$2012),AH1771),2))),"")</f>
        <v/>
      </c>
      <c r="P1771" s="250" t="str">
        <f>IF(J1771&lt;&gt;"",1000 - SUMIF($D$12:$D1770,$D1771,P$12:P1770),"")</f>
        <v/>
      </c>
      <c r="Q1771" s="106"/>
      <c r="R1771" s="247"/>
      <c r="S1771" s="247"/>
      <c r="T1771" s="247"/>
      <c r="U1771" s="248" t="str">
        <f>IF(AND(R1771&lt;&gt;"",S1771&lt;&gt;"",Q1771&lt;&gt;""),ROUND(MIN(IF(OR(Q1771="OZZ",Q1771="ZZ"),5000,17300),TRUNC(0.75*(SUMIF($D$12:$D1771,$D1771,R$12:R1771)+SUMIF($D$12:$D1771,$D1771,S$12:S1771)),2)) - SUMIF($D$12:$D1770,$D1771,U$12:U1770),2),"")</f>
        <v/>
      </c>
      <c r="V1771" s="248" t="str">
        <f>IF(AND(R1771&lt;&gt;"",S1771&lt;&gt;"",T1771&lt;&gt;"",Q1771&lt;&gt;"",AL1771&lt;&gt;""),IF(OR(Q1771="OZZ",Q1771="ZZ"),ROUND(0-SUMIF($D$12:$D1770,$D1771,V$12:V1770),2),IF(T1771=0,0,ROUND(MIN(MIN(17300,TRUNC(0.75*(SUMIF($D$12:$D$2012,$D1771,R$12:R$2012)+SUMIF($D$12:$D$2012,$D1771,S$12:S$2012)),2)+SUMIF($D$12:$D1771,$D1771,AL$12:AL1771))-SUMIF($D$12:$D1770,$D1771,V$12:V1770)-SUMIF($D$12:$D$2012,$D1771,U$12:U$2012),AL1771),2))),"")</f>
        <v/>
      </c>
      <c r="W1771" s="250" t="str">
        <f>IF(Q1771&lt;&gt;"",1000 - SUMIF($D$12:$D1770,$D1771,W$12:W1770),"")</f>
        <v/>
      </c>
      <c r="X1771" s="106"/>
      <c r="Y1771" s="247"/>
      <c r="Z1771" s="247"/>
      <c r="AA1771" s="247"/>
      <c r="AB1771" s="248" t="str">
        <f>IF(AND(Y1771&lt;&gt;"",Z1771&lt;&gt;"",X1771&lt;&gt;""),ROUND(MIN(IF(OR(X1771="OZZ",X1771="ZZ"),5000,17300),TRUNC(0.75*(SUMIF($D$12:$D1771,$D1771,Y$12:Y1771)+SUMIF($D$12:$D1771,$D1771,Z$12:Z1771)),2)) - SUMIF($D$12:$D1770,$D1771,AB$12:AB1770),2),"")</f>
        <v/>
      </c>
      <c r="AC1771" s="251" t="str">
        <f>IF(AND(Y1771&lt;&gt;"",Z1771&lt;&gt;"",AA1771&lt;&gt;"",X1771&lt;&gt;"",AP1771&lt;&gt;""),IF(OR(X1771="OZZ",X1771="ZZ"),ROUND(0-SUMIF($D$12:$D1770,$D1771,AC$12:AC1770),2),IF(AA1771=0,0,ROUND(MIN(MIN(17300,TRUNC(0.75*(SUMIF($D$12:$D$2012,$D1771,Y$12:Y$2012)+SUMIF($D$12:$D$2012,$D1771,Z$12:Z$2012)),2)+SUMIF($D$12:$D1771,$D1771,AP$12:AP1771))-SUMIF($D$12:$D1770,$D1771,AC$12:AC1770)-SUMIF($D$12:$D$2012,$D1771,AB$12:AB$2012),AP1771),2))),"")</f>
        <v/>
      </c>
      <c r="AD1771" s="250" t="str">
        <f>IF(X1771&lt;&gt;"",1000 - SUMIF($D$12:$D1770,$D1771,AD$12:AD1770),"")</f>
        <v/>
      </c>
      <c r="AE1771" s="252"/>
      <c r="AF1771" s="253"/>
      <c r="AG1771" s="254"/>
      <c r="AH1771" s="255" t="str">
        <f t="shared" si="590"/>
        <v/>
      </c>
      <c r="AI1771" s="256"/>
      <c r="AJ1771" s="253"/>
      <c r="AK1771" s="254"/>
      <c r="AL1771" s="255" t="str">
        <f t="shared" si="591"/>
        <v/>
      </c>
      <c r="AM1771" s="256"/>
      <c r="AN1771" s="253"/>
      <c r="AO1771" s="254"/>
      <c r="AP1771" s="255" t="str">
        <f t="shared" si="571"/>
        <v/>
      </c>
      <c r="AQ1771" s="68"/>
      <c r="AR1771" s="68"/>
      <c r="AS1771" s="115"/>
      <c r="AT1771" s="68"/>
      <c r="AU1771" s="113" t="str">
        <f>IF(D1771&lt;&gt; "", IF(COUNTIF($D$12:$D1771,$D1771)&gt;1,0,IF(SUM(N1771,U1771,AB1771)&gt;0,IF(AND(X1771="",OR(Q1771&lt;&gt;"",J1771&lt;&gt;"")),IF(Q1771&lt;&gt;"",Q1771,IF(J1771&lt;&gt;"",J1771,0)),IF(AND(Q1771&lt;&gt;"",J1771&lt;&gt;"",Q1771=J1771),Q1771,X1771)),0)),"")</f>
        <v/>
      </c>
      <c r="AV1771" s="113" t="str">
        <f>IF(D1771&lt;&gt;"",IF(COUNTIF($D$12:$D1771,$D1771)&gt;1,0,IF(SUM(O1771,V1771,AC1771)&gt;0,IF(AND(X1771="",OR(Q1771&lt;&gt;"",J1771&lt;&gt;"")),IF(Q1771&lt;&gt;"",Q1771,IF(J1771&lt;&gt;"",J1771,0)),IF(AND(Q1771&lt;&gt;"",J1771&lt;&gt;"",Q1771=J1771),Q1771,X1771)),0)),"")</f>
        <v/>
      </c>
      <c r="AW1771" s="113" t="str">
        <f>IF(D1771&lt;&gt;"",IF(COUNTIF($D$12:$D1771,$D1771)&gt;1,0,IF(SUM(P1771,W1771,AD1771)&gt;0,IF(AND(X1771="",OR(Q1771&lt;&gt;"",J1771&lt;&gt;"")),IF(Q1771&lt;&gt;"",Q1771,IF(J1771&lt;&gt;"",J1771,0)),IF(AND(Q1771&lt;&gt;"",J1771&lt;&gt;"",Q1771=J1771),Q1771,X1771)),0)),"")</f>
        <v/>
      </c>
      <c r="AX1771" s="68" t="str">
        <f t="shared" si="572"/>
        <v/>
      </c>
      <c r="AY1771" s="68" t="str">
        <f t="shared" si="573"/>
        <v/>
      </c>
      <c r="AZ1771" s="68" t="str">
        <f t="shared" si="574"/>
        <v/>
      </c>
      <c r="BA1771" s="68" t="str">
        <f t="shared" si="575"/>
        <v/>
      </c>
      <c r="BB1771" s="68" t="str">
        <f t="shared" si="576"/>
        <v/>
      </c>
      <c r="BC1771" s="68" t="str">
        <f t="shared" si="577"/>
        <v/>
      </c>
      <c r="BD1771" s="68" t="str">
        <f t="shared" si="578"/>
        <v/>
      </c>
      <c r="BE1771" s="62" t="str">
        <f t="shared" si="579"/>
        <v/>
      </c>
      <c r="BF1771" s="62" t="str">
        <f t="shared" si="580"/>
        <v/>
      </c>
      <c r="BG1771" s="62"/>
      <c r="BH1771" s="62" t="str">
        <f t="shared" si="581"/>
        <v/>
      </c>
      <c r="BI1771" s="62" t="str">
        <f t="shared" si="582"/>
        <v/>
      </c>
      <c r="BJ1771" s="114"/>
      <c r="BK1771" s="62" t="str">
        <f t="shared" si="583"/>
        <v/>
      </c>
      <c r="BL1771" s="62" t="str">
        <f t="shared" si="584"/>
        <v/>
      </c>
      <c r="BM1771" s="62" t="str">
        <f t="shared" si="585"/>
        <v/>
      </c>
      <c r="BN1771" s="62" t="str">
        <f t="shared" si="586"/>
        <v/>
      </c>
      <c r="BO1771" s="62" t="str">
        <f t="shared" si="587"/>
        <v/>
      </c>
      <c r="BP1771" s="62" t="str">
        <f t="shared" si="588"/>
        <v/>
      </c>
      <c r="BQ1771" s="96"/>
      <c r="BR1771" s="96"/>
      <c r="BS1771" s="96"/>
      <c r="BT1771" s="96"/>
      <c r="BU1771" s="96"/>
      <c r="BV1771" s="96"/>
      <c r="BW1771" s="96"/>
      <c r="BX1771" s="96"/>
      <c r="BY1771" s="96"/>
      <c r="BZ1771" s="96"/>
      <c r="CA1771" s="96"/>
      <c r="CB1771" s="96"/>
      <c r="CC1771" s="96"/>
      <c r="CD1771" s="96"/>
      <c r="CE1771" s="96"/>
      <c r="CF1771" s="96"/>
      <c r="CG1771" s="96"/>
      <c r="CH1771" s="96"/>
      <c r="CI1771" s="96"/>
      <c r="CJ1771" s="96"/>
      <c r="CK1771" s="96"/>
      <c r="CL1771" s="96"/>
      <c r="CM1771" s="96"/>
      <c r="CN1771" s="96"/>
      <c r="CO1771" s="96"/>
      <c r="CP1771" s="96"/>
      <c r="CQ1771" s="96"/>
      <c r="CR1771" s="96"/>
      <c r="CS1771" s="96"/>
    </row>
    <row r="1772" spans="1:97" ht="18.75" customHeight="1" x14ac:dyDescent="0.2">
      <c r="A1772" s="3">
        <f t="shared" si="589"/>
        <v>1760</v>
      </c>
      <c r="B1772" s="263"/>
      <c r="C1772" s="263"/>
      <c r="D1772" s="263"/>
      <c r="E1772" s="259"/>
      <c r="F1772" s="259"/>
      <c r="G1772" s="43"/>
      <c r="H1772" s="264"/>
      <c r="I1772" s="261"/>
      <c r="J1772" s="106"/>
      <c r="K1772" s="247"/>
      <c r="L1772" s="247"/>
      <c r="M1772" s="247"/>
      <c r="N1772" s="248" t="str">
        <f>IF(AND(K1772&lt;&gt;"",L1772&lt;&gt;"",J1772&lt;&gt;""),ROUND(MIN(IF(OR(J1772="OZZ",J1772="ZZ"),5000,17300),TRUNC(0.75*(SUMIF($D$12:$D1772,$D1772,K$12:K1772)+SUMIF($D$12:$D1772,$D1772,L$12:L1772)),2)) - SUMIF($D$12:$D1771,$D1772,N$12:N1771),2),"")</f>
        <v/>
      </c>
      <c r="O1772" s="249" t="str">
        <f>IF(AND(K1772&lt;&gt;"",L1772&lt;&gt;"",M1772&lt;&gt;"",J1772&lt;&gt;"",AH1772&lt;&gt;""),IF(OR(J1772="OZZ",J1772="ZZ"),ROUND(0-SUMIF($D$12:$D1771,$D1772,O$12:O1771),2),IF(M1772=0,0,ROUND(MIN(MIN(17300,TRUNC(0.75*(SUMIF($D$12:$D$2012,$D1772,K$12:K$2012)+SUMIF($D$12:$D$2012,$D1772,L$12:L$2012)),2)+SUMIF($D$12:$D1772,$D1772,AH$12:AH1772))-SUMIF($D$12:$D1771,$D1772,O$12:O1771)-SUMIF($D$12:$D$2012,$D1772,N$12:N$2012),AH1772),2))),"")</f>
        <v/>
      </c>
      <c r="P1772" s="250" t="str">
        <f>IF(J1772&lt;&gt;"",1000 - SUMIF($D$12:$D1771,$D1772,P$12:P1771),"")</f>
        <v/>
      </c>
      <c r="Q1772" s="106"/>
      <c r="R1772" s="247"/>
      <c r="S1772" s="247"/>
      <c r="T1772" s="247"/>
      <c r="U1772" s="248" t="str">
        <f>IF(AND(R1772&lt;&gt;"",S1772&lt;&gt;"",Q1772&lt;&gt;""),ROUND(MIN(IF(OR(Q1772="OZZ",Q1772="ZZ"),5000,17300),TRUNC(0.75*(SUMIF($D$12:$D1772,$D1772,R$12:R1772)+SUMIF($D$12:$D1772,$D1772,S$12:S1772)),2)) - SUMIF($D$12:$D1771,$D1772,U$12:U1771),2),"")</f>
        <v/>
      </c>
      <c r="V1772" s="248" t="str">
        <f>IF(AND(R1772&lt;&gt;"",S1772&lt;&gt;"",T1772&lt;&gt;"",Q1772&lt;&gt;"",AL1772&lt;&gt;""),IF(OR(Q1772="OZZ",Q1772="ZZ"),ROUND(0-SUMIF($D$12:$D1771,$D1772,V$12:V1771),2),IF(T1772=0,0,ROUND(MIN(MIN(17300,TRUNC(0.75*(SUMIF($D$12:$D$2012,$D1772,R$12:R$2012)+SUMIF($D$12:$D$2012,$D1772,S$12:S$2012)),2)+SUMIF($D$12:$D1772,$D1772,AL$12:AL1772))-SUMIF($D$12:$D1771,$D1772,V$12:V1771)-SUMIF($D$12:$D$2012,$D1772,U$12:U$2012),AL1772),2))),"")</f>
        <v/>
      </c>
      <c r="W1772" s="250" t="str">
        <f>IF(Q1772&lt;&gt;"",1000 - SUMIF($D$12:$D1771,$D1772,W$12:W1771),"")</f>
        <v/>
      </c>
      <c r="X1772" s="106"/>
      <c r="Y1772" s="247"/>
      <c r="Z1772" s="247"/>
      <c r="AA1772" s="247"/>
      <c r="AB1772" s="248" t="str">
        <f>IF(AND(Y1772&lt;&gt;"",Z1772&lt;&gt;"",X1772&lt;&gt;""),ROUND(MIN(IF(OR(X1772="OZZ",X1772="ZZ"),5000,17300),TRUNC(0.75*(SUMIF($D$12:$D1772,$D1772,Y$12:Y1772)+SUMIF($D$12:$D1772,$D1772,Z$12:Z1772)),2)) - SUMIF($D$12:$D1771,$D1772,AB$12:AB1771),2),"")</f>
        <v/>
      </c>
      <c r="AC1772" s="251" t="str">
        <f>IF(AND(Y1772&lt;&gt;"",Z1772&lt;&gt;"",AA1772&lt;&gt;"",X1772&lt;&gt;"",AP1772&lt;&gt;""),IF(OR(X1772="OZZ",X1772="ZZ"),ROUND(0-SUMIF($D$12:$D1771,$D1772,AC$12:AC1771),2),IF(AA1772=0,0,ROUND(MIN(MIN(17300,TRUNC(0.75*(SUMIF($D$12:$D$2012,$D1772,Y$12:Y$2012)+SUMIF($D$12:$D$2012,$D1772,Z$12:Z$2012)),2)+SUMIF($D$12:$D1772,$D1772,AP$12:AP1772))-SUMIF($D$12:$D1771,$D1772,AC$12:AC1771)-SUMIF($D$12:$D$2012,$D1772,AB$12:AB$2012),AP1772),2))),"")</f>
        <v/>
      </c>
      <c r="AD1772" s="250" t="str">
        <f>IF(X1772&lt;&gt;"",1000 - SUMIF($D$12:$D1771,$D1772,AD$12:AD1771),"")</f>
        <v/>
      </c>
      <c r="AE1772" s="252"/>
      <c r="AF1772" s="253"/>
      <c r="AG1772" s="254"/>
      <c r="AH1772" s="255" t="str">
        <f t="shared" si="590"/>
        <v/>
      </c>
      <c r="AI1772" s="256"/>
      <c r="AJ1772" s="253"/>
      <c r="AK1772" s="254"/>
      <c r="AL1772" s="255" t="str">
        <f t="shared" si="591"/>
        <v/>
      </c>
      <c r="AM1772" s="256"/>
      <c r="AN1772" s="253"/>
      <c r="AO1772" s="254"/>
      <c r="AP1772" s="255" t="str">
        <f t="shared" si="571"/>
        <v/>
      </c>
      <c r="AQ1772" s="68"/>
      <c r="AR1772" s="68"/>
      <c r="AS1772" s="115"/>
      <c r="AT1772" s="68"/>
      <c r="AU1772" s="113" t="str">
        <f>IF(D1772&lt;&gt; "", IF(COUNTIF($D$12:$D1772,$D1772)&gt;1,0,IF(SUM(N1772,U1772,AB1772)&gt;0,IF(AND(X1772="",OR(Q1772&lt;&gt;"",J1772&lt;&gt;"")),IF(Q1772&lt;&gt;"",Q1772,IF(J1772&lt;&gt;"",J1772,0)),IF(AND(Q1772&lt;&gt;"",J1772&lt;&gt;"",Q1772=J1772),Q1772,X1772)),0)),"")</f>
        <v/>
      </c>
      <c r="AV1772" s="113" t="str">
        <f>IF(D1772&lt;&gt;"",IF(COUNTIF($D$12:$D1772,$D1772)&gt;1,0,IF(SUM(O1772,V1772,AC1772)&gt;0,IF(AND(X1772="",OR(Q1772&lt;&gt;"",J1772&lt;&gt;"")),IF(Q1772&lt;&gt;"",Q1772,IF(J1772&lt;&gt;"",J1772,0)),IF(AND(Q1772&lt;&gt;"",J1772&lt;&gt;"",Q1772=J1772),Q1772,X1772)),0)),"")</f>
        <v/>
      </c>
      <c r="AW1772" s="113" t="str">
        <f>IF(D1772&lt;&gt;"",IF(COUNTIF($D$12:$D1772,$D1772)&gt;1,0,IF(SUM(P1772,W1772,AD1772)&gt;0,IF(AND(X1772="",OR(Q1772&lt;&gt;"",J1772&lt;&gt;"")),IF(Q1772&lt;&gt;"",Q1772,IF(J1772&lt;&gt;"",J1772,0)),IF(AND(Q1772&lt;&gt;"",J1772&lt;&gt;"",Q1772=J1772),Q1772,X1772)),0)),"")</f>
        <v/>
      </c>
      <c r="AX1772" s="68" t="str">
        <f t="shared" si="572"/>
        <v/>
      </c>
      <c r="AY1772" s="68" t="str">
        <f t="shared" si="573"/>
        <v/>
      </c>
      <c r="AZ1772" s="68" t="str">
        <f t="shared" si="574"/>
        <v/>
      </c>
      <c r="BA1772" s="68" t="str">
        <f t="shared" si="575"/>
        <v/>
      </c>
      <c r="BB1772" s="68" t="str">
        <f t="shared" si="576"/>
        <v/>
      </c>
      <c r="BC1772" s="68" t="str">
        <f t="shared" si="577"/>
        <v/>
      </c>
      <c r="BD1772" s="68" t="str">
        <f t="shared" si="578"/>
        <v/>
      </c>
      <c r="BE1772" s="62" t="str">
        <f t="shared" si="579"/>
        <v/>
      </c>
      <c r="BF1772" s="62" t="str">
        <f t="shared" si="580"/>
        <v/>
      </c>
      <c r="BG1772" s="62"/>
      <c r="BH1772" s="62" t="str">
        <f t="shared" si="581"/>
        <v/>
      </c>
      <c r="BI1772" s="62" t="str">
        <f t="shared" si="582"/>
        <v/>
      </c>
      <c r="BJ1772" s="114"/>
      <c r="BK1772" s="62" t="str">
        <f t="shared" si="583"/>
        <v/>
      </c>
      <c r="BL1772" s="62" t="str">
        <f t="shared" si="584"/>
        <v/>
      </c>
      <c r="BM1772" s="62" t="str">
        <f t="shared" si="585"/>
        <v/>
      </c>
      <c r="BN1772" s="62" t="str">
        <f t="shared" si="586"/>
        <v/>
      </c>
      <c r="BO1772" s="62" t="str">
        <f t="shared" si="587"/>
        <v/>
      </c>
      <c r="BP1772" s="62" t="str">
        <f t="shared" si="588"/>
        <v/>
      </c>
      <c r="BQ1772" s="96"/>
      <c r="BR1772" s="96"/>
      <c r="BS1772" s="96"/>
      <c r="BT1772" s="96"/>
      <c r="BU1772" s="96"/>
      <c r="BV1772" s="96"/>
      <c r="BW1772" s="96"/>
      <c r="BX1772" s="96"/>
      <c r="BY1772" s="96"/>
      <c r="BZ1772" s="96"/>
      <c r="CA1772" s="96"/>
      <c r="CB1772" s="96"/>
      <c r="CC1772" s="96"/>
      <c r="CD1772" s="96"/>
      <c r="CE1772" s="96"/>
      <c r="CF1772" s="96"/>
      <c r="CG1772" s="96"/>
      <c r="CH1772" s="96"/>
      <c r="CI1772" s="96"/>
      <c r="CJ1772" s="96"/>
      <c r="CK1772" s="96"/>
      <c r="CL1772" s="96"/>
      <c r="CM1772" s="96"/>
      <c r="CN1772" s="96"/>
      <c r="CO1772" s="96"/>
      <c r="CP1772" s="96"/>
      <c r="CQ1772" s="96"/>
      <c r="CR1772" s="96"/>
      <c r="CS1772" s="96"/>
    </row>
    <row r="1773" spans="1:97" ht="18.75" customHeight="1" x14ac:dyDescent="0.2">
      <c r="A1773" s="3">
        <f t="shared" si="589"/>
        <v>1761</v>
      </c>
      <c r="B1773" s="263"/>
      <c r="C1773" s="263"/>
      <c r="D1773" s="263"/>
      <c r="E1773" s="259"/>
      <c r="F1773" s="259"/>
      <c r="G1773" s="43"/>
      <c r="H1773" s="264"/>
      <c r="I1773" s="261"/>
      <c r="J1773" s="106"/>
      <c r="K1773" s="247"/>
      <c r="L1773" s="247"/>
      <c r="M1773" s="247"/>
      <c r="N1773" s="248" t="str">
        <f>IF(AND(K1773&lt;&gt;"",L1773&lt;&gt;"",J1773&lt;&gt;""),ROUND(MIN(IF(OR(J1773="OZZ",J1773="ZZ"),5000,17300),TRUNC(0.75*(SUMIF($D$12:$D1773,$D1773,K$12:K1773)+SUMIF($D$12:$D1773,$D1773,L$12:L1773)),2)) - SUMIF($D$12:$D1772,$D1773,N$12:N1772),2),"")</f>
        <v/>
      </c>
      <c r="O1773" s="249" t="str">
        <f>IF(AND(K1773&lt;&gt;"",L1773&lt;&gt;"",M1773&lt;&gt;"",J1773&lt;&gt;"",AH1773&lt;&gt;""),IF(OR(J1773="OZZ",J1773="ZZ"),ROUND(0-SUMIF($D$12:$D1772,$D1773,O$12:O1772),2),IF(M1773=0,0,ROUND(MIN(MIN(17300,TRUNC(0.75*(SUMIF($D$12:$D$2012,$D1773,K$12:K$2012)+SUMIF($D$12:$D$2012,$D1773,L$12:L$2012)),2)+SUMIF($D$12:$D1773,$D1773,AH$12:AH1773))-SUMIF($D$12:$D1772,$D1773,O$12:O1772)-SUMIF($D$12:$D$2012,$D1773,N$12:N$2012),AH1773),2))),"")</f>
        <v/>
      </c>
      <c r="P1773" s="250" t="str">
        <f>IF(J1773&lt;&gt;"",1000 - SUMIF($D$12:$D1772,$D1773,P$12:P1772),"")</f>
        <v/>
      </c>
      <c r="Q1773" s="106"/>
      <c r="R1773" s="247"/>
      <c r="S1773" s="247"/>
      <c r="T1773" s="247"/>
      <c r="U1773" s="248" t="str">
        <f>IF(AND(R1773&lt;&gt;"",S1773&lt;&gt;"",Q1773&lt;&gt;""),ROUND(MIN(IF(OR(Q1773="OZZ",Q1773="ZZ"),5000,17300),TRUNC(0.75*(SUMIF($D$12:$D1773,$D1773,R$12:R1773)+SUMIF($D$12:$D1773,$D1773,S$12:S1773)),2)) - SUMIF($D$12:$D1772,$D1773,U$12:U1772),2),"")</f>
        <v/>
      </c>
      <c r="V1773" s="248" t="str">
        <f>IF(AND(R1773&lt;&gt;"",S1773&lt;&gt;"",T1773&lt;&gt;"",Q1773&lt;&gt;"",AL1773&lt;&gt;""),IF(OR(Q1773="OZZ",Q1773="ZZ"),ROUND(0-SUMIF($D$12:$D1772,$D1773,V$12:V1772),2),IF(T1773=0,0,ROUND(MIN(MIN(17300,TRUNC(0.75*(SUMIF($D$12:$D$2012,$D1773,R$12:R$2012)+SUMIF($D$12:$D$2012,$D1773,S$12:S$2012)),2)+SUMIF($D$12:$D1773,$D1773,AL$12:AL1773))-SUMIF($D$12:$D1772,$D1773,V$12:V1772)-SUMIF($D$12:$D$2012,$D1773,U$12:U$2012),AL1773),2))),"")</f>
        <v/>
      </c>
      <c r="W1773" s="250" t="str">
        <f>IF(Q1773&lt;&gt;"",1000 - SUMIF($D$12:$D1772,$D1773,W$12:W1772),"")</f>
        <v/>
      </c>
      <c r="X1773" s="106"/>
      <c r="Y1773" s="247"/>
      <c r="Z1773" s="247"/>
      <c r="AA1773" s="247"/>
      <c r="AB1773" s="248" t="str">
        <f>IF(AND(Y1773&lt;&gt;"",Z1773&lt;&gt;"",X1773&lt;&gt;""),ROUND(MIN(IF(OR(X1773="OZZ",X1773="ZZ"),5000,17300),TRUNC(0.75*(SUMIF($D$12:$D1773,$D1773,Y$12:Y1773)+SUMIF($D$12:$D1773,$D1773,Z$12:Z1773)),2)) - SUMIF($D$12:$D1772,$D1773,AB$12:AB1772),2),"")</f>
        <v/>
      </c>
      <c r="AC1773" s="251" t="str">
        <f>IF(AND(Y1773&lt;&gt;"",Z1773&lt;&gt;"",AA1773&lt;&gt;"",X1773&lt;&gt;"",AP1773&lt;&gt;""),IF(OR(X1773="OZZ",X1773="ZZ"),ROUND(0-SUMIF($D$12:$D1772,$D1773,AC$12:AC1772),2),IF(AA1773=0,0,ROUND(MIN(MIN(17300,TRUNC(0.75*(SUMIF($D$12:$D$2012,$D1773,Y$12:Y$2012)+SUMIF($D$12:$D$2012,$D1773,Z$12:Z$2012)),2)+SUMIF($D$12:$D1773,$D1773,AP$12:AP1773))-SUMIF($D$12:$D1772,$D1773,AC$12:AC1772)-SUMIF($D$12:$D$2012,$D1773,AB$12:AB$2012),AP1773),2))),"")</f>
        <v/>
      </c>
      <c r="AD1773" s="250" t="str">
        <f>IF(X1773&lt;&gt;"",1000 - SUMIF($D$12:$D1772,$D1773,AD$12:AD1772),"")</f>
        <v/>
      </c>
      <c r="AE1773" s="252"/>
      <c r="AF1773" s="253"/>
      <c r="AG1773" s="254"/>
      <c r="AH1773" s="255" t="str">
        <f t="shared" si="590"/>
        <v/>
      </c>
      <c r="AI1773" s="256"/>
      <c r="AJ1773" s="253"/>
      <c r="AK1773" s="254"/>
      <c r="AL1773" s="255" t="str">
        <f t="shared" si="591"/>
        <v/>
      </c>
      <c r="AM1773" s="256"/>
      <c r="AN1773" s="253"/>
      <c r="AO1773" s="254"/>
      <c r="AP1773" s="255" t="str">
        <f t="shared" si="571"/>
        <v/>
      </c>
      <c r="AQ1773" s="68"/>
      <c r="AR1773" s="68"/>
      <c r="AS1773" s="115"/>
      <c r="AT1773" s="68"/>
      <c r="AU1773" s="113" t="str">
        <f>IF(D1773&lt;&gt; "", IF(COUNTIF($D$12:$D1773,$D1773)&gt;1,0,IF(SUM(N1773,U1773,AB1773)&gt;0,IF(AND(X1773="",OR(Q1773&lt;&gt;"",J1773&lt;&gt;"")),IF(Q1773&lt;&gt;"",Q1773,IF(J1773&lt;&gt;"",J1773,0)),IF(AND(Q1773&lt;&gt;"",J1773&lt;&gt;"",Q1773=J1773),Q1773,X1773)),0)),"")</f>
        <v/>
      </c>
      <c r="AV1773" s="113" t="str">
        <f>IF(D1773&lt;&gt;"",IF(COUNTIF($D$12:$D1773,$D1773)&gt;1,0,IF(SUM(O1773,V1773,AC1773)&gt;0,IF(AND(X1773="",OR(Q1773&lt;&gt;"",J1773&lt;&gt;"")),IF(Q1773&lt;&gt;"",Q1773,IF(J1773&lt;&gt;"",J1773,0)),IF(AND(Q1773&lt;&gt;"",J1773&lt;&gt;"",Q1773=J1773),Q1773,X1773)),0)),"")</f>
        <v/>
      </c>
      <c r="AW1773" s="113" t="str">
        <f>IF(D1773&lt;&gt;"",IF(COUNTIF($D$12:$D1773,$D1773)&gt;1,0,IF(SUM(P1773,W1773,AD1773)&gt;0,IF(AND(X1773="",OR(Q1773&lt;&gt;"",J1773&lt;&gt;"")),IF(Q1773&lt;&gt;"",Q1773,IF(J1773&lt;&gt;"",J1773,0)),IF(AND(Q1773&lt;&gt;"",J1773&lt;&gt;"",Q1773=J1773),Q1773,X1773)),0)),"")</f>
        <v/>
      </c>
      <c r="AX1773" s="68" t="str">
        <f t="shared" si="572"/>
        <v/>
      </c>
      <c r="AY1773" s="68" t="str">
        <f t="shared" si="573"/>
        <v/>
      </c>
      <c r="AZ1773" s="68" t="str">
        <f t="shared" si="574"/>
        <v/>
      </c>
      <c r="BA1773" s="68" t="str">
        <f t="shared" si="575"/>
        <v/>
      </c>
      <c r="BB1773" s="68" t="str">
        <f t="shared" si="576"/>
        <v/>
      </c>
      <c r="BC1773" s="68" t="str">
        <f t="shared" si="577"/>
        <v/>
      </c>
      <c r="BD1773" s="68" t="str">
        <f t="shared" si="578"/>
        <v/>
      </c>
      <c r="BE1773" s="62" t="str">
        <f t="shared" si="579"/>
        <v/>
      </c>
      <c r="BF1773" s="62" t="str">
        <f t="shared" si="580"/>
        <v/>
      </c>
      <c r="BG1773" s="62"/>
      <c r="BH1773" s="62" t="str">
        <f t="shared" si="581"/>
        <v/>
      </c>
      <c r="BI1773" s="62" t="str">
        <f t="shared" si="582"/>
        <v/>
      </c>
      <c r="BJ1773" s="114"/>
      <c r="BK1773" s="62" t="str">
        <f t="shared" si="583"/>
        <v/>
      </c>
      <c r="BL1773" s="62" t="str">
        <f t="shared" si="584"/>
        <v/>
      </c>
      <c r="BM1773" s="62" t="str">
        <f t="shared" si="585"/>
        <v/>
      </c>
      <c r="BN1773" s="62" t="str">
        <f t="shared" si="586"/>
        <v/>
      </c>
      <c r="BO1773" s="62" t="str">
        <f t="shared" si="587"/>
        <v/>
      </c>
      <c r="BP1773" s="62" t="str">
        <f t="shared" si="588"/>
        <v/>
      </c>
      <c r="BQ1773" s="96"/>
      <c r="BR1773" s="96"/>
      <c r="BS1773" s="96"/>
      <c r="BT1773" s="96"/>
      <c r="BU1773" s="96"/>
      <c r="BV1773" s="96"/>
      <c r="BW1773" s="96"/>
      <c r="BX1773" s="96"/>
      <c r="BY1773" s="96"/>
      <c r="BZ1773" s="96"/>
      <c r="CA1773" s="96"/>
      <c r="CB1773" s="96"/>
      <c r="CC1773" s="96"/>
      <c r="CD1773" s="96"/>
      <c r="CE1773" s="96"/>
      <c r="CF1773" s="96"/>
      <c r="CG1773" s="96"/>
      <c r="CH1773" s="96"/>
      <c r="CI1773" s="96"/>
      <c r="CJ1773" s="96"/>
      <c r="CK1773" s="96"/>
      <c r="CL1773" s="96"/>
      <c r="CM1773" s="96"/>
      <c r="CN1773" s="96"/>
      <c r="CO1773" s="96"/>
      <c r="CP1773" s="96"/>
      <c r="CQ1773" s="96"/>
      <c r="CR1773" s="96"/>
      <c r="CS1773" s="96"/>
    </row>
    <row r="1774" spans="1:97" ht="18.75" customHeight="1" x14ac:dyDescent="0.2">
      <c r="A1774" s="3">
        <f t="shared" si="589"/>
        <v>1762</v>
      </c>
      <c r="B1774" s="263"/>
      <c r="C1774" s="263"/>
      <c r="D1774" s="263"/>
      <c r="E1774" s="259"/>
      <c r="F1774" s="259"/>
      <c r="G1774" s="43"/>
      <c r="H1774" s="264"/>
      <c r="I1774" s="261"/>
      <c r="J1774" s="106"/>
      <c r="K1774" s="247"/>
      <c r="L1774" s="247"/>
      <c r="M1774" s="247"/>
      <c r="N1774" s="248" t="str">
        <f>IF(AND(K1774&lt;&gt;"",L1774&lt;&gt;"",J1774&lt;&gt;""),ROUND(MIN(IF(OR(J1774="OZZ",J1774="ZZ"),5000,17300),TRUNC(0.75*(SUMIF($D$12:$D1774,$D1774,K$12:K1774)+SUMIF($D$12:$D1774,$D1774,L$12:L1774)),2)) - SUMIF($D$12:$D1773,$D1774,N$12:N1773),2),"")</f>
        <v/>
      </c>
      <c r="O1774" s="249" t="str">
        <f>IF(AND(K1774&lt;&gt;"",L1774&lt;&gt;"",M1774&lt;&gt;"",J1774&lt;&gt;"",AH1774&lt;&gt;""),IF(OR(J1774="OZZ",J1774="ZZ"),ROUND(0-SUMIF($D$12:$D1773,$D1774,O$12:O1773),2),IF(M1774=0,0,ROUND(MIN(MIN(17300,TRUNC(0.75*(SUMIF($D$12:$D$2012,$D1774,K$12:K$2012)+SUMIF($D$12:$D$2012,$D1774,L$12:L$2012)),2)+SUMIF($D$12:$D1774,$D1774,AH$12:AH1774))-SUMIF($D$12:$D1773,$D1774,O$12:O1773)-SUMIF($D$12:$D$2012,$D1774,N$12:N$2012),AH1774),2))),"")</f>
        <v/>
      </c>
      <c r="P1774" s="250" t="str">
        <f>IF(J1774&lt;&gt;"",1000 - SUMIF($D$12:$D1773,$D1774,P$12:P1773),"")</f>
        <v/>
      </c>
      <c r="Q1774" s="106"/>
      <c r="R1774" s="247"/>
      <c r="S1774" s="247"/>
      <c r="T1774" s="247"/>
      <c r="U1774" s="248" t="str">
        <f>IF(AND(R1774&lt;&gt;"",S1774&lt;&gt;"",Q1774&lt;&gt;""),ROUND(MIN(IF(OR(Q1774="OZZ",Q1774="ZZ"),5000,17300),TRUNC(0.75*(SUMIF($D$12:$D1774,$D1774,R$12:R1774)+SUMIF($D$12:$D1774,$D1774,S$12:S1774)),2)) - SUMIF($D$12:$D1773,$D1774,U$12:U1773),2),"")</f>
        <v/>
      </c>
      <c r="V1774" s="248" t="str">
        <f>IF(AND(R1774&lt;&gt;"",S1774&lt;&gt;"",T1774&lt;&gt;"",Q1774&lt;&gt;"",AL1774&lt;&gt;""),IF(OR(Q1774="OZZ",Q1774="ZZ"),ROUND(0-SUMIF($D$12:$D1773,$D1774,V$12:V1773),2),IF(T1774=0,0,ROUND(MIN(MIN(17300,TRUNC(0.75*(SUMIF($D$12:$D$2012,$D1774,R$12:R$2012)+SUMIF($D$12:$D$2012,$D1774,S$12:S$2012)),2)+SUMIF($D$12:$D1774,$D1774,AL$12:AL1774))-SUMIF($D$12:$D1773,$D1774,V$12:V1773)-SUMIF($D$12:$D$2012,$D1774,U$12:U$2012),AL1774),2))),"")</f>
        <v/>
      </c>
      <c r="W1774" s="250" t="str">
        <f>IF(Q1774&lt;&gt;"",1000 - SUMIF($D$12:$D1773,$D1774,W$12:W1773),"")</f>
        <v/>
      </c>
      <c r="X1774" s="106"/>
      <c r="Y1774" s="247"/>
      <c r="Z1774" s="247"/>
      <c r="AA1774" s="247"/>
      <c r="AB1774" s="248" t="str">
        <f>IF(AND(Y1774&lt;&gt;"",Z1774&lt;&gt;"",X1774&lt;&gt;""),ROUND(MIN(IF(OR(X1774="OZZ",X1774="ZZ"),5000,17300),TRUNC(0.75*(SUMIF($D$12:$D1774,$D1774,Y$12:Y1774)+SUMIF($D$12:$D1774,$D1774,Z$12:Z1774)),2)) - SUMIF($D$12:$D1773,$D1774,AB$12:AB1773),2),"")</f>
        <v/>
      </c>
      <c r="AC1774" s="251" t="str">
        <f>IF(AND(Y1774&lt;&gt;"",Z1774&lt;&gt;"",AA1774&lt;&gt;"",X1774&lt;&gt;"",AP1774&lt;&gt;""),IF(OR(X1774="OZZ",X1774="ZZ"),ROUND(0-SUMIF($D$12:$D1773,$D1774,AC$12:AC1773),2),IF(AA1774=0,0,ROUND(MIN(MIN(17300,TRUNC(0.75*(SUMIF($D$12:$D$2012,$D1774,Y$12:Y$2012)+SUMIF($D$12:$D$2012,$D1774,Z$12:Z$2012)),2)+SUMIF($D$12:$D1774,$D1774,AP$12:AP1774))-SUMIF($D$12:$D1773,$D1774,AC$12:AC1773)-SUMIF($D$12:$D$2012,$D1774,AB$12:AB$2012),AP1774),2))),"")</f>
        <v/>
      </c>
      <c r="AD1774" s="250" t="str">
        <f>IF(X1774&lt;&gt;"",1000 - SUMIF($D$12:$D1773,$D1774,AD$12:AD1773),"")</f>
        <v/>
      </c>
      <c r="AE1774" s="252"/>
      <c r="AF1774" s="253"/>
      <c r="AG1774" s="254"/>
      <c r="AH1774" s="255" t="str">
        <f t="shared" si="590"/>
        <v/>
      </c>
      <c r="AI1774" s="256"/>
      <c r="AJ1774" s="253"/>
      <c r="AK1774" s="254"/>
      <c r="AL1774" s="255" t="str">
        <f t="shared" si="591"/>
        <v/>
      </c>
      <c r="AM1774" s="256"/>
      <c r="AN1774" s="253"/>
      <c r="AO1774" s="254"/>
      <c r="AP1774" s="255" t="str">
        <f t="shared" si="571"/>
        <v/>
      </c>
      <c r="AQ1774" s="68"/>
      <c r="AR1774" s="68"/>
      <c r="AS1774" s="115"/>
      <c r="AT1774" s="68"/>
      <c r="AU1774" s="113" t="str">
        <f>IF(D1774&lt;&gt; "", IF(COUNTIF($D$12:$D1774,$D1774)&gt;1,0,IF(SUM(N1774,U1774,AB1774)&gt;0,IF(AND(X1774="",OR(Q1774&lt;&gt;"",J1774&lt;&gt;"")),IF(Q1774&lt;&gt;"",Q1774,IF(J1774&lt;&gt;"",J1774,0)),IF(AND(Q1774&lt;&gt;"",J1774&lt;&gt;"",Q1774=J1774),Q1774,X1774)),0)),"")</f>
        <v/>
      </c>
      <c r="AV1774" s="113" t="str">
        <f>IF(D1774&lt;&gt;"",IF(COUNTIF($D$12:$D1774,$D1774)&gt;1,0,IF(SUM(O1774,V1774,AC1774)&gt;0,IF(AND(X1774="",OR(Q1774&lt;&gt;"",J1774&lt;&gt;"")),IF(Q1774&lt;&gt;"",Q1774,IF(J1774&lt;&gt;"",J1774,0)),IF(AND(Q1774&lt;&gt;"",J1774&lt;&gt;"",Q1774=J1774),Q1774,X1774)),0)),"")</f>
        <v/>
      </c>
      <c r="AW1774" s="113" t="str">
        <f>IF(D1774&lt;&gt;"",IF(COUNTIF($D$12:$D1774,$D1774)&gt;1,0,IF(SUM(P1774,W1774,AD1774)&gt;0,IF(AND(X1774="",OR(Q1774&lt;&gt;"",J1774&lt;&gt;"")),IF(Q1774&lt;&gt;"",Q1774,IF(J1774&lt;&gt;"",J1774,0)),IF(AND(Q1774&lt;&gt;"",J1774&lt;&gt;"",Q1774=J1774),Q1774,X1774)),0)),"")</f>
        <v/>
      </c>
      <c r="AX1774" s="68" t="str">
        <f t="shared" si="572"/>
        <v/>
      </c>
      <c r="AY1774" s="68" t="str">
        <f t="shared" si="573"/>
        <v/>
      </c>
      <c r="AZ1774" s="68" t="str">
        <f t="shared" si="574"/>
        <v/>
      </c>
      <c r="BA1774" s="68" t="str">
        <f t="shared" si="575"/>
        <v/>
      </c>
      <c r="BB1774" s="68" t="str">
        <f t="shared" si="576"/>
        <v/>
      </c>
      <c r="BC1774" s="68" t="str">
        <f t="shared" si="577"/>
        <v/>
      </c>
      <c r="BD1774" s="68" t="str">
        <f t="shared" si="578"/>
        <v/>
      </c>
      <c r="BE1774" s="62" t="str">
        <f t="shared" si="579"/>
        <v/>
      </c>
      <c r="BF1774" s="62" t="str">
        <f t="shared" si="580"/>
        <v/>
      </c>
      <c r="BG1774" s="62"/>
      <c r="BH1774" s="62" t="str">
        <f t="shared" si="581"/>
        <v/>
      </c>
      <c r="BI1774" s="62" t="str">
        <f t="shared" si="582"/>
        <v/>
      </c>
      <c r="BJ1774" s="114"/>
      <c r="BK1774" s="62" t="str">
        <f t="shared" si="583"/>
        <v/>
      </c>
      <c r="BL1774" s="62" t="str">
        <f t="shared" si="584"/>
        <v/>
      </c>
      <c r="BM1774" s="62" t="str">
        <f t="shared" si="585"/>
        <v/>
      </c>
      <c r="BN1774" s="62" t="str">
        <f t="shared" si="586"/>
        <v/>
      </c>
      <c r="BO1774" s="62" t="str">
        <f t="shared" si="587"/>
        <v/>
      </c>
      <c r="BP1774" s="62" t="str">
        <f t="shared" si="588"/>
        <v/>
      </c>
      <c r="BQ1774" s="96"/>
      <c r="BR1774" s="96"/>
      <c r="BS1774" s="96"/>
      <c r="BT1774" s="96"/>
      <c r="BU1774" s="96"/>
      <c r="BV1774" s="96"/>
      <c r="BW1774" s="96"/>
      <c r="BX1774" s="96"/>
      <c r="BY1774" s="96"/>
      <c r="BZ1774" s="96"/>
      <c r="CA1774" s="96"/>
      <c r="CB1774" s="96"/>
      <c r="CC1774" s="96"/>
      <c r="CD1774" s="96"/>
      <c r="CE1774" s="96"/>
      <c r="CF1774" s="96"/>
      <c r="CG1774" s="96"/>
      <c r="CH1774" s="96"/>
      <c r="CI1774" s="96"/>
      <c r="CJ1774" s="96"/>
      <c r="CK1774" s="96"/>
      <c r="CL1774" s="96"/>
      <c r="CM1774" s="96"/>
      <c r="CN1774" s="96"/>
      <c r="CO1774" s="96"/>
      <c r="CP1774" s="96"/>
      <c r="CQ1774" s="96"/>
      <c r="CR1774" s="96"/>
      <c r="CS1774" s="96"/>
    </row>
    <row r="1775" spans="1:97" ht="18.75" customHeight="1" x14ac:dyDescent="0.2">
      <c r="A1775" s="3">
        <f t="shared" si="589"/>
        <v>1763</v>
      </c>
      <c r="B1775" s="263"/>
      <c r="C1775" s="263"/>
      <c r="D1775" s="263"/>
      <c r="E1775" s="259"/>
      <c r="F1775" s="259"/>
      <c r="G1775" s="43"/>
      <c r="H1775" s="264"/>
      <c r="I1775" s="261"/>
      <c r="J1775" s="106"/>
      <c r="K1775" s="247"/>
      <c r="L1775" s="247"/>
      <c r="M1775" s="247"/>
      <c r="N1775" s="248" t="str">
        <f>IF(AND(K1775&lt;&gt;"",L1775&lt;&gt;"",J1775&lt;&gt;""),ROUND(MIN(IF(OR(J1775="OZZ",J1775="ZZ"),5000,17300),TRUNC(0.75*(SUMIF($D$12:$D1775,$D1775,K$12:K1775)+SUMIF($D$12:$D1775,$D1775,L$12:L1775)),2)) - SUMIF($D$12:$D1774,$D1775,N$12:N1774),2),"")</f>
        <v/>
      </c>
      <c r="O1775" s="249" t="str">
        <f>IF(AND(K1775&lt;&gt;"",L1775&lt;&gt;"",M1775&lt;&gt;"",J1775&lt;&gt;"",AH1775&lt;&gt;""),IF(OR(J1775="OZZ",J1775="ZZ"),ROUND(0-SUMIF($D$12:$D1774,$D1775,O$12:O1774),2),IF(M1775=0,0,ROUND(MIN(MIN(17300,TRUNC(0.75*(SUMIF($D$12:$D$2012,$D1775,K$12:K$2012)+SUMIF($D$12:$D$2012,$D1775,L$12:L$2012)),2)+SUMIF($D$12:$D1775,$D1775,AH$12:AH1775))-SUMIF($D$12:$D1774,$D1775,O$12:O1774)-SUMIF($D$12:$D$2012,$D1775,N$12:N$2012),AH1775),2))),"")</f>
        <v/>
      </c>
      <c r="P1775" s="250" t="str">
        <f>IF(J1775&lt;&gt;"",1000 - SUMIF($D$12:$D1774,$D1775,P$12:P1774),"")</f>
        <v/>
      </c>
      <c r="Q1775" s="106"/>
      <c r="R1775" s="247"/>
      <c r="S1775" s="247"/>
      <c r="T1775" s="247"/>
      <c r="U1775" s="248" t="str">
        <f>IF(AND(R1775&lt;&gt;"",S1775&lt;&gt;"",Q1775&lt;&gt;""),ROUND(MIN(IF(OR(Q1775="OZZ",Q1775="ZZ"),5000,17300),TRUNC(0.75*(SUMIF($D$12:$D1775,$D1775,R$12:R1775)+SUMIF($D$12:$D1775,$D1775,S$12:S1775)),2)) - SUMIF($D$12:$D1774,$D1775,U$12:U1774),2),"")</f>
        <v/>
      </c>
      <c r="V1775" s="248" t="str">
        <f>IF(AND(R1775&lt;&gt;"",S1775&lt;&gt;"",T1775&lt;&gt;"",Q1775&lt;&gt;"",AL1775&lt;&gt;""),IF(OR(Q1775="OZZ",Q1775="ZZ"),ROUND(0-SUMIF($D$12:$D1774,$D1775,V$12:V1774),2),IF(T1775=0,0,ROUND(MIN(MIN(17300,TRUNC(0.75*(SUMIF($D$12:$D$2012,$D1775,R$12:R$2012)+SUMIF($D$12:$D$2012,$D1775,S$12:S$2012)),2)+SUMIF($D$12:$D1775,$D1775,AL$12:AL1775))-SUMIF($D$12:$D1774,$D1775,V$12:V1774)-SUMIF($D$12:$D$2012,$D1775,U$12:U$2012),AL1775),2))),"")</f>
        <v/>
      </c>
      <c r="W1775" s="250" t="str">
        <f>IF(Q1775&lt;&gt;"",1000 - SUMIF($D$12:$D1774,$D1775,W$12:W1774),"")</f>
        <v/>
      </c>
      <c r="X1775" s="106"/>
      <c r="Y1775" s="247"/>
      <c r="Z1775" s="247"/>
      <c r="AA1775" s="247"/>
      <c r="AB1775" s="248" t="str">
        <f>IF(AND(Y1775&lt;&gt;"",Z1775&lt;&gt;"",X1775&lt;&gt;""),ROUND(MIN(IF(OR(X1775="OZZ",X1775="ZZ"),5000,17300),TRUNC(0.75*(SUMIF($D$12:$D1775,$D1775,Y$12:Y1775)+SUMIF($D$12:$D1775,$D1775,Z$12:Z1775)),2)) - SUMIF($D$12:$D1774,$D1775,AB$12:AB1774),2),"")</f>
        <v/>
      </c>
      <c r="AC1775" s="251" t="str">
        <f>IF(AND(Y1775&lt;&gt;"",Z1775&lt;&gt;"",AA1775&lt;&gt;"",X1775&lt;&gt;"",AP1775&lt;&gt;""),IF(OR(X1775="OZZ",X1775="ZZ"),ROUND(0-SUMIF($D$12:$D1774,$D1775,AC$12:AC1774),2),IF(AA1775=0,0,ROUND(MIN(MIN(17300,TRUNC(0.75*(SUMIF($D$12:$D$2012,$D1775,Y$12:Y$2012)+SUMIF($D$12:$D$2012,$D1775,Z$12:Z$2012)),2)+SUMIF($D$12:$D1775,$D1775,AP$12:AP1775))-SUMIF($D$12:$D1774,$D1775,AC$12:AC1774)-SUMIF($D$12:$D$2012,$D1775,AB$12:AB$2012),AP1775),2))),"")</f>
        <v/>
      </c>
      <c r="AD1775" s="250" t="str">
        <f>IF(X1775&lt;&gt;"",1000 - SUMIF($D$12:$D1774,$D1775,AD$12:AD1774),"")</f>
        <v/>
      </c>
      <c r="AE1775" s="252"/>
      <c r="AF1775" s="253"/>
      <c r="AG1775" s="254"/>
      <c r="AH1775" s="255" t="str">
        <f t="shared" si="590"/>
        <v/>
      </c>
      <c r="AI1775" s="256"/>
      <c r="AJ1775" s="253"/>
      <c r="AK1775" s="254"/>
      <c r="AL1775" s="255" t="str">
        <f t="shared" si="591"/>
        <v/>
      </c>
      <c r="AM1775" s="256"/>
      <c r="AN1775" s="253"/>
      <c r="AO1775" s="254"/>
      <c r="AP1775" s="255" t="str">
        <f t="shared" si="571"/>
        <v/>
      </c>
      <c r="AQ1775" s="68"/>
      <c r="AR1775" s="68"/>
      <c r="AS1775" s="115"/>
      <c r="AT1775" s="68"/>
      <c r="AU1775" s="113" t="str">
        <f>IF(D1775&lt;&gt; "", IF(COUNTIF($D$12:$D1775,$D1775)&gt;1,0,IF(SUM(N1775,U1775,AB1775)&gt;0,IF(AND(X1775="",OR(Q1775&lt;&gt;"",J1775&lt;&gt;"")),IF(Q1775&lt;&gt;"",Q1775,IF(J1775&lt;&gt;"",J1775,0)),IF(AND(Q1775&lt;&gt;"",J1775&lt;&gt;"",Q1775=J1775),Q1775,X1775)),0)),"")</f>
        <v/>
      </c>
      <c r="AV1775" s="113" t="str">
        <f>IF(D1775&lt;&gt;"",IF(COUNTIF($D$12:$D1775,$D1775)&gt;1,0,IF(SUM(O1775,V1775,AC1775)&gt;0,IF(AND(X1775="",OR(Q1775&lt;&gt;"",J1775&lt;&gt;"")),IF(Q1775&lt;&gt;"",Q1775,IF(J1775&lt;&gt;"",J1775,0)),IF(AND(Q1775&lt;&gt;"",J1775&lt;&gt;"",Q1775=J1775),Q1775,X1775)),0)),"")</f>
        <v/>
      </c>
      <c r="AW1775" s="113" t="str">
        <f>IF(D1775&lt;&gt;"",IF(COUNTIF($D$12:$D1775,$D1775)&gt;1,0,IF(SUM(P1775,W1775,AD1775)&gt;0,IF(AND(X1775="",OR(Q1775&lt;&gt;"",J1775&lt;&gt;"")),IF(Q1775&lt;&gt;"",Q1775,IF(J1775&lt;&gt;"",J1775,0)),IF(AND(Q1775&lt;&gt;"",J1775&lt;&gt;"",Q1775=J1775),Q1775,X1775)),0)),"")</f>
        <v/>
      </c>
      <c r="AX1775" s="68" t="str">
        <f t="shared" si="572"/>
        <v/>
      </c>
      <c r="AY1775" s="68" t="str">
        <f t="shared" si="573"/>
        <v/>
      </c>
      <c r="AZ1775" s="68" t="str">
        <f t="shared" si="574"/>
        <v/>
      </c>
      <c r="BA1775" s="68" t="str">
        <f t="shared" si="575"/>
        <v/>
      </c>
      <c r="BB1775" s="68" t="str">
        <f t="shared" si="576"/>
        <v/>
      </c>
      <c r="BC1775" s="68" t="str">
        <f t="shared" si="577"/>
        <v/>
      </c>
      <c r="BD1775" s="68" t="str">
        <f t="shared" si="578"/>
        <v/>
      </c>
      <c r="BE1775" s="62" t="str">
        <f t="shared" si="579"/>
        <v/>
      </c>
      <c r="BF1775" s="62" t="str">
        <f t="shared" si="580"/>
        <v/>
      </c>
      <c r="BG1775" s="62"/>
      <c r="BH1775" s="62" t="str">
        <f t="shared" si="581"/>
        <v/>
      </c>
      <c r="BI1775" s="62" t="str">
        <f t="shared" si="582"/>
        <v/>
      </c>
      <c r="BJ1775" s="114"/>
      <c r="BK1775" s="62" t="str">
        <f t="shared" si="583"/>
        <v/>
      </c>
      <c r="BL1775" s="62" t="str">
        <f t="shared" si="584"/>
        <v/>
      </c>
      <c r="BM1775" s="62" t="str">
        <f t="shared" si="585"/>
        <v/>
      </c>
      <c r="BN1775" s="62" t="str">
        <f t="shared" si="586"/>
        <v/>
      </c>
      <c r="BO1775" s="62" t="str">
        <f t="shared" si="587"/>
        <v/>
      </c>
      <c r="BP1775" s="62" t="str">
        <f t="shared" si="588"/>
        <v/>
      </c>
      <c r="BQ1775" s="96"/>
      <c r="BR1775" s="96"/>
      <c r="BS1775" s="96"/>
      <c r="BT1775" s="96"/>
      <c r="BU1775" s="96"/>
      <c r="BV1775" s="96"/>
      <c r="BW1775" s="96"/>
      <c r="BX1775" s="96"/>
      <c r="BY1775" s="96"/>
      <c r="BZ1775" s="96"/>
      <c r="CA1775" s="96"/>
      <c r="CB1775" s="96"/>
      <c r="CC1775" s="96"/>
      <c r="CD1775" s="96"/>
      <c r="CE1775" s="96"/>
      <c r="CF1775" s="96"/>
      <c r="CG1775" s="96"/>
      <c r="CH1775" s="96"/>
      <c r="CI1775" s="96"/>
      <c r="CJ1775" s="96"/>
      <c r="CK1775" s="96"/>
      <c r="CL1775" s="96"/>
      <c r="CM1775" s="96"/>
      <c r="CN1775" s="96"/>
      <c r="CO1775" s="96"/>
      <c r="CP1775" s="96"/>
      <c r="CQ1775" s="96"/>
      <c r="CR1775" s="96"/>
      <c r="CS1775" s="96"/>
    </row>
    <row r="1776" spans="1:97" ht="18.75" customHeight="1" x14ac:dyDescent="0.2">
      <c r="A1776" s="3">
        <f t="shared" si="589"/>
        <v>1764</v>
      </c>
      <c r="B1776" s="263"/>
      <c r="C1776" s="263"/>
      <c r="D1776" s="263"/>
      <c r="E1776" s="259"/>
      <c r="F1776" s="259"/>
      <c r="G1776" s="43"/>
      <c r="H1776" s="264"/>
      <c r="I1776" s="261"/>
      <c r="J1776" s="106"/>
      <c r="K1776" s="247"/>
      <c r="L1776" s="247"/>
      <c r="M1776" s="247"/>
      <c r="N1776" s="248" t="str">
        <f>IF(AND(K1776&lt;&gt;"",L1776&lt;&gt;"",J1776&lt;&gt;""),ROUND(MIN(IF(OR(J1776="OZZ",J1776="ZZ"),5000,17300),TRUNC(0.75*(SUMIF($D$12:$D1776,$D1776,K$12:K1776)+SUMIF($D$12:$D1776,$D1776,L$12:L1776)),2)) - SUMIF($D$12:$D1775,$D1776,N$12:N1775),2),"")</f>
        <v/>
      </c>
      <c r="O1776" s="249" t="str">
        <f>IF(AND(K1776&lt;&gt;"",L1776&lt;&gt;"",M1776&lt;&gt;"",J1776&lt;&gt;"",AH1776&lt;&gt;""),IF(OR(J1776="OZZ",J1776="ZZ"),ROUND(0-SUMIF($D$12:$D1775,$D1776,O$12:O1775),2),IF(M1776=0,0,ROUND(MIN(MIN(17300,TRUNC(0.75*(SUMIF($D$12:$D$2012,$D1776,K$12:K$2012)+SUMIF($D$12:$D$2012,$D1776,L$12:L$2012)),2)+SUMIF($D$12:$D1776,$D1776,AH$12:AH1776))-SUMIF($D$12:$D1775,$D1776,O$12:O1775)-SUMIF($D$12:$D$2012,$D1776,N$12:N$2012),AH1776),2))),"")</f>
        <v/>
      </c>
      <c r="P1776" s="250" t="str">
        <f>IF(J1776&lt;&gt;"",1000 - SUMIF($D$12:$D1775,$D1776,P$12:P1775),"")</f>
        <v/>
      </c>
      <c r="Q1776" s="106"/>
      <c r="R1776" s="247"/>
      <c r="S1776" s="247"/>
      <c r="T1776" s="247"/>
      <c r="U1776" s="248" t="str">
        <f>IF(AND(R1776&lt;&gt;"",S1776&lt;&gt;"",Q1776&lt;&gt;""),ROUND(MIN(IF(OR(Q1776="OZZ",Q1776="ZZ"),5000,17300),TRUNC(0.75*(SUMIF($D$12:$D1776,$D1776,R$12:R1776)+SUMIF($D$12:$D1776,$D1776,S$12:S1776)),2)) - SUMIF($D$12:$D1775,$D1776,U$12:U1775),2),"")</f>
        <v/>
      </c>
      <c r="V1776" s="248" t="str">
        <f>IF(AND(R1776&lt;&gt;"",S1776&lt;&gt;"",T1776&lt;&gt;"",Q1776&lt;&gt;"",AL1776&lt;&gt;""),IF(OR(Q1776="OZZ",Q1776="ZZ"),ROUND(0-SUMIF($D$12:$D1775,$D1776,V$12:V1775),2),IF(T1776=0,0,ROUND(MIN(MIN(17300,TRUNC(0.75*(SUMIF($D$12:$D$2012,$D1776,R$12:R$2012)+SUMIF($D$12:$D$2012,$D1776,S$12:S$2012)),2)+SUMIF($D$12:$D1776,$D1776,AL$12:AL1776))-SUMIF($D$12:$D1775,$D1776,V$12:V1775)-SUMIF($D$12:$D$2012,$D1776,U$12:U$2012),AL1776),2))),"")</f>
        <v/>
      </c>
      <c r="W1776" s="250" t="str">
        <f>IF(Q1776&lt;&gt;"",1000 - SUMIF($D$12:$D1775,$D1776,W$12:W1775),"")</f>
        <v/>
      </c>
      <c r="X1776" s="106"/>
      <c r="Y1776" s="247"/>
      <c r="Z1776" s="247"/>
      <c r="AA1776" s="247"/>
      <c r="AB1776" s="248" t="str">
        <f>IF(AND(Y1776&lt;&gt;"",Z1776&lt;&gt;"",X1776&lt;&gt;""),ROUND(MIN(IF(OR(X1776="OZZ",X1776="ZZ"),5000,17300),TRUNC(0.75*(SUMIF($D$12:$D1776,$D1776,Y$12:Y1776)+SUMIF($D$12:$D1776,$D1776,Z$12:Z1776)),2)) - SUMIF($D$12:$D1775,$D1776,AB$12:AB1775),2),"")</f>
        <v/>
      </c>
      <c r="AC1776" s="251" t="str">
        <f>IF(AND(Y1776&lt;&gt;"",Z1776&lt;&gt;"",AA1776&lt;&gt;"",X1776&lt;&gt;"",AP1776&lt;&gt;""),IF(OR(X1776="OZZ",X1776="ZZ"),ROUND(0-SUMIF($D$12:$D1775,$D1776,AC$12:AC1775),2),IF(AA1776=0,0,ROUND(MIN(MIN(17300,TRUNC(0.75*(SUMIF($D$12:$D$2012,$D1776,Y$12:Y$2012)+SUMIF($D$12:$D$2012,$D1776,Z$12:Z$2012)),2)+SUMIF($D$12:$D1776,$D1776,AP$12:AP1776))-SUMIF($D$12:$D1775,$D1776,AC$12:AC1775)-SUMIF($D$12:$D$2012,$D1776,AB$12:AB$2012),AP1776),2))),"")</f>
        <v/>
      </c>
      <c r="AD1776" s="250" t="str">
        <f>IF(X1776&lt;&gt;"",1000 - SUMIF($D$12:$D1775,$D1776,AD$12:AD1775),"")</f>
        <v/>
      </c>
      <c r="AE1776" s="252"/>
      <c r="AF1776" s="253"/>
      <c r="AG1776" s="254"/>
      <c r="AH1776" s="255" t="str">
        <f t="shared" si="590"/>
        <v/>
      </c>
      <c r="AI1776" s="256"/>
      <c r="AJ1776" s="253"/>
      <c r="AK1776" s="254"/>
      <c r="AL1776" s="255" t="str">
        <f t="shared" si="591"/>
        <v/>
      </c>
      <c r="AM1776" s="256"/>
      <c r="AN1776" s="253"/>
      <c r="AO1776" s="254"/>
      <c r="AP1776" s="255" t="str">
        <f t="shared" si="571"/>
        <v/>
      </c>
      <c r="AQ1776" s="68"/>
      <c r="AR1776" s="68"/>
      <c r="AS1776" s="115"/>
      <c r="AT1776" s="68"/>
      <c r="AU1776" s="113" t="str">
        <f>IF(D1776&lt;&gt; "", IF(COUNTIF($D$12:$D1776,$D1776)&gt;1,0,IF(SUM(N1776,U1776,AB1776)&gt;0,IF(AND(X1776="",OR(Q1776&lt;&gt;"",J1776&lt;&gt;"")),IF(Q1776&lt;&gt;"",Q1776,IF(J1776&lt;&gt;"",J1776,0)),IF(AND(Q1776&lt;&gt;"",J1776&lt;&gt;"",Q1776=J1776),Q1776,X1776)),0)),"")</f>
        <v/>
      </c>
      <c r="AV1776" s="113" t="str">
        <f>IF(D1776&lt;&gt;"",IF(COUNTIF($D$12:$D1776,$D1776)&gt;1,0,IF(SUM(O1776,V1776,AC1776)&gt;0,IF(AND(X1776="",OR(Q1776&lt;&gt;"",J1776&lt;&gt;"")),IF(Q1776&lt;&gt;"",Q1776,IF(J1776&lt;&gt;"",J1776,0)),IF(AND(Q1776&lt;&gt;"",J1776&lt;&gt;"",Q1776=J1776),Q1776,X1776)),0)),"")</f>
        <v/>
      </c>
      <c r="AW1776" s="113" t="str">
        <f>IF(D1776&lt;&gt;"",IF(COUNTIF($D$12:$D1776,$D1776)&gt;1,0,IF(SUM(P1776,W1776,AD1776)&gt;0,IF(AND(X1776="",OR(Q1776&lt;&gt;"",J1776&lt;&gt;"")),IF(Q1776&lt;&gt;"",Q1776,IF(J1776&lt;&gt;"",J1776,0)),IF(AND(Q1776&lt;&gt;"",J1776&lt;&gt;"",Q1776=J1776),Q1776,X1776)),0)),"")</f>
        <v/>
      </c>
      <c r="AX1776" s="68" t="str">
        <f t="shared" si="572"/>
        <v/>
      </c>
      <c r="AY1776" s="68" t="str">
        <f t="shared" si="573"/>
        <v/>
      </c>
      <c r="AZ1776" s="68" t="str">
        <f t="shared" si="574"/>
        <v/>
      </c>
      <c r="BA1776" s="68" t="str">
        <f t="shared" si="575"/>
        <v/>
      </c>
      <c r="BB1776" s="68" t="str">
        <f t="shared" si="576"/>
        <v/>
      </c>
      <c r="BC1776" s="68" t="str">
        <f t="shared" si="577"/>
        <v/>
      </c>
      <c r="BD1776" s="68" t="str">
        <f t="shared" si="578"/>
        <v/>
      </c>
      <c r="BE1776" s="62" t="str">
        <f t="shared" si="579"/>
        <v/>
      </c>
      <c r="BF1776" s="62" t="str">
        <f t="shared" si="580"/>
        <v/>
      </c>
      <c r="BG1776" s="62"/>
      <c r="BH1776" s="62" t="str">
        <f t="shared" si="581"/>
        <v/>
      </c>
      <c r="BI1776" s="62" t="str">
        <f t="shared" si="582"/>
        <v/>
      </c>
      <c r="BJ1776" s="114"/>
      <c r="BK1776" s="62" t="str">
        <f t="shared" si="583"/>
        <v/>
      </c>
      <c r="BL1776" s="62" t="str">
        <f t="shared" si="584"/>
        <v/>
      </c>
      <c r="BM1776" s="62" t="str">
        <f t="shared" si="585"/>
        <v/>
      </c>
      <c r="BN1776" s="62" t="str">
        <f t="shared" si="586"/>
        <v/>
      </c>
      <c r="BO1776" s="62" t="str">
        <f t="shared" si="587"/>
        <v/>
      </c>
      <c r="BP1776" s="62" t="str">
        <f t="shared" si="588"/>
        <v/>
      </c>
      <c r="BQ1776" s="96"/>
      <c r="BR1776" s="96"/>
      <c r="BS1776" s="96"/>
      <c r="BT1776" s="96"/>
      <c r="BU1776" s="96"/>
      <c r="BV1776" s="96"/>
      <c r="BW1776" s="96"/>
      <c r="BX1776" s="96"/>
      <c r="BY1776" s="96"/>
      <c r="BZ1776" s="96"/>
      <c r="CA1776" s="96"/>
      <c r="CB1776" s="96"/>
      <c r="CC1776" s="96"/>
      <c r="CD1776" s="96"/>
      <c r="CE1776" s="96"/>
      <c r="CF1776" s="96"/>
      <c r="CG1776" s="96"/>
      <c r="CH1776" s="96"/>
      <c r="CI1776" s="96"/>
      <c r="CJ1776" s="96"/>
      <c r="CK1776" s="96"/>
      <c r="CL1776" s="96"/>
      <c r="CM1776" s="96"/>
      <c r="CN1776" s="96"/>
      <c r="CO1776" s="96"/>
      <c r="CP1776" s="96"/>
      <c r="CQ1776" s="96"/>
      <c r="CR1776" s="96"/>
      <c r="CS1776" s="96"/>
    </row>
    <row r="1777" spans="1:97" ht="18.75" customHeight="1" x14ac:dyDescent="0.2">
      <c r="A1777" s="3">
        <f t="shared" si="589"/>
        <v>1765</v>
      </c>
      <c r="B1777" s="263"/>
      <c r="C1777" s="263"/>
      <c r="D1777" s="263"/>
      <c r="E1777" s="259"/>
      <c r="F1777" s="259"/>
      <c r="G1777" s="43"/>
      <c r="H1777" s="264"/>
      <c r="I1777" s="261"/>
      <c r="J1777" s="106"/>
      <c r="K1777" s="247"/>
      <c r="L1777" s="247"/>
      <c r="M1777" s="247"/>
      <c r="N1777" s="248" t="str">
        <f>IF(AND(K1777&lt;&gt;"",L1777&lt;&gt;"",J1777&lt;&gt;""),ROUND(MIN(IF(OR(J1777="OZZ",J1777="ZZ"),5000,17300),TRUNC(0.75*(SUMIF($D$12:$D1777,$D1777,K$12:K1777)+SUMIF($D$12:$D1777,$D1777,L$12:L1777)),2)) - SUMIF($D$12:$D1776,$D1777,N$12:N1776),2),"")</f>
        <v/>
      </c>
      <c r="O1777" s="249" t="str">
        <f>IF(AND(K1777&lt;&gt;"",L1777&lt;&gt;"",M1777&lt;&gt;"",J1777&lt;&gt;"",AH1777&lt;&gt;""),IF(OR(J1777="OZZ",J1777="ZZ"),ROUND(0-SUMIF($D$12:$D1776,$D1777,O$12:O1776),2),IF(M1777=0,0,ROUND(MIN(MIN(17300,TRUNC(0.75*(SUMIF($D$12:$D$2012,$D1777,K$12:K$2012)+SUMIF($D$12:$D$2012,$D1777,L$12:L$2012)),2)+SUMIF($D$12:$D1777,$D1777,AH$12:AH1777))-SUMIF($D$12:$D1776,$D1777,O$12:O1776)-SUMIF($D$12:$D$2012,$D1777,N$12:N$2012),AH1777),2))),"")</f>
        <v/>
      </c>
      <c r="P1777" s="250" t="str">
        <f>IF(J1777&lt;&gt;"",1000 - SUMIF($D$12:$D1776,$D1777,P$12:P1776),"")</f>
        <v/>
      </c>
      <c r="Q1777" s="106"/>
      <c r="R1777" s="247"/>
      <c r="S1777" s="247"/>
      <c r="T1777" s="247"/>
      <c r="U1777" s="248" t="str">
        <f>IF(AND(R1777&lt;&gt;"",S1777&lt;&gt;"",Q1777&lt;&gt;""),ROUND(MIN(IF(OR(Q1777="OZZ",Q1777="ZZ"),5000,17300),TRUNC(0.75*(SUMIF($D$12:$D1777,$D1777,R$12:R1777)+SUMIF($D$12:$D1777,$D1777,S$12:S1777)),2)) - SUMIF($D$12:$D1776,$D1777,U$12:U1776),2),"")</f>
        <v/>
      </c>
      <c r="V1777" s="248" t="str">
        <f>IF(AND(R1777&lt;&gt;"",S1777&lt;&gt;"",T1777&lt;&gt;"",Q1777&lt;&gt;"",AL1777&lt;&gt;""),IF(OR(Q1777="OZZ",Q1777="ZZ"),ROUND(0-SUMIF($D$12:$D1776,$D1777,V$12:V1776),2),IF(T1777=0,0,ROUND(MIN(MIN(17300,TRUNC(0.75*(SUMIF($D$12:$D$2012,$D1777,R$12:R$2012)+SUMIF($D$12:$D$2012,$D1777,S$12:S$2012)),2)+SUMIF($D$12:$D1777,$D1777,AL$12:AL1777))-SUMIF($D$12:$D1776,$D1777,V$12:V1776)-SUMIF($D$12:$D$2012,$D1777,U$12:U$2012),AL1777),2))),"")</f>
        <v/>
      </c>
      <c r="W1777" s="250" t="str">
        <f>IF(Q1777&lt;&gt;"",1000 - SUMIF($D$12:$D1776,$D1777,W$12:W1776),"")</f>
        <v/>
      </c>
      <c r="X1777" s="106"/>
      <c r="Y1777" s="247"/>
      <c r="Z1777" s="247"/>
      <c r="AA1777" s="247"/>
      <c r="AB1777" s="248" t="str">
        <f>IF(AND(Y1777&lt;&gt;"",Z1777&lt;&gt;"",X1777&lt;&gt;""),ROUND(MIN(IF(OR(X1777="OZZ",X1777="ZZ"),5000,17300),TRUNC(0.75*(SUMIF($D$12:$D1777,$D1777,Y$12:Y1777)+SUMIF($D$12:$D1777,$D1777,Z$12:Z1777)),2)) - SUMIF($D$12:$D1776,$D1777,AB$12:AB1776),2),"")</f>
        <v/>
      </c>
      <c r="AC1777" s="251" t="str">
        <f>IF(AND(Y1777&lt;&gt;"",Z1777&lt;&gt;"",AA1777&lt;&gt;"",X1777&lt;&gt;"",AP1777&lt;&gt;""),IF(OR(X1777="OZZ",X1777="ZZ"),ROUND(0-SUMIF($D$12:$D1776,$D1777,AC$12:AC1776),2),IF(AA1777=0,0,ROUND(MIN(MIN(17300,TRUNC(0.75*(SUMIF($D$12:$D$2012,$D1777,Y$12:Y$2012)+SUMIF($D$12:$D$2012,$D1777,Z$12:Z$2012)),2)+SUMIF($D$12:$D1777,$D1777,AP$12:AP1777))-SUMIF($D$12:$D1776,$D1777,AC$12:AC1776)-SUMIF($D$12:$D$2012,$D1777,AB$12:AB$2012),AP1777),2))),"")</f>
        <v/>
      </c>
      <c r="AD1777" s="250" t="str">
        <f>IF(X1777&lt;&gt;"",1000 - SUMIF($D$12:$D1776,$D1777,AD$12:AD1776),"")</f>
        <v/>
      </c>
      <c r="AE1777" s="252"/>
      <c r="AF1777" s="253"/>
      <c r="AG1777" s="254"/>
      <c r="AH1777" s="255" t="str">
        <f t="shared" si="590"/>
        <v/>
      </c>
      <c r="AI1777" s="256"/>
      <c r="AJ1777" s="253"/>
      <c r="AK1777" s="254"/>
      <c r="AL1777" s="255" t="str">
        <f t="shared" si="591"/>
        <v/>
      </c>
      <c r="AM1777" s="256"/>
      <c r="AN1777" s="253"/>
      <c r="AO1777" s="254"/>
      <c r="AP1777" s="255" t="str">
        <f t="shared" si="571"/>
        <v/>
      </c>
      <c r="AQ1777" s="68"/>
      <c r="AR1777" s="68"/>
      <c r="AS1777" s="115"/>
      <c r="AT1777" s="68"/>
      <c r="AU1777" s="113" t="str">
        <f>IF(D1777&lt;&gt; "", IF(COUNTIF($D$12:$D1777,$D1777)&gt;1,0,IF(SUM(N1777,U1777,AB1777)&gt;0,IF(AND(X1777="",OR(Q1777&lt;&gt;"",J1777&lt;&gt;"")),IF(Q1777&lt;&gt;"",Q1777,IF(J1777&lt;&gt;"",J1777,0)),IF(AND(Q1777&lt;&gt;"",J1777&lt;&gt;"",Q1777=J1777),Q1777,X1777)),0)),"")</f>
        <v/>
      </c>
      <c r="AV1777" s="113" t="str">
        <f>IF(D1777&lt;&gt;"",IF(COUNTIF($D$12:$D1777,$D1777)&gt;1,0,IF(SUM(O1777,V1777,AC1777)&gt;0,IF(AND(X1777="",OR(Q1777&lt;&gt;"",J1777&lt;&gt;"")),IF(Q1777&lt;&gt;"",Q1777,IF(J1777&lt;&gt;"",J1777,0)),IF(AND(Q1777&lt;&gt;"",J1777&lt;&gt;"",Q1777=J1777),Q1777,X1777)),0)),"")</f>
        <v/>
      </c>
      <c r="AW1777" s="113" t="str">
        <f>IF(D1777&lt;&gt;"",IF(COUNTIF($D$12:$D1777,$D1777)&gt;1,0,IF(SUM(P1777,W1777,AD1777)&gt;0,IF(AND(X1777="",OR(Q1777&lt;&gt;"",J1777&lt;&gt;"")),IF(Q1777&lt;&gt;"",Q1777,IF(J1777&lt;&gt;"",J1777,0)),IF(AND(Q1777&lt;&gt;"",J1777&lt;&gt;"",Q1777=J1777),Q1777,X1777)),0)),"")</f>
        <v/>
      </c>
      <c r="AX1777" s="68" t="str">
        <f t="shared" si="572"/>
        <v/>
      </c>
      <c r="AY1777" s="68" t="str">
        <f t="shared" si="573"/>
        <v/>
      </c>
      <c r="AZ1777" s="68" t="str">
        <f t="shared" si="574"/>
        <v/>
      </c>
      <c r="BA1777" s="68" t="str">
        <f t="shared" si="575"/>
        <v/>
      </c>
      <c r="BB1777" s="68" t="str">
        <f t="shared" si="576"/>
        <v/>
      </c>
      <c r="BC1777" s="68" t="str">
        <f t="shared" si="577"/>
        <v/>
      </c>
      <c r="BD1777" s="68" t="str">
        <f t="shared" si="578"/>
        <v/>
      </c>
      <c r="BE1777" s="62" t="str">
        <f t="shared" si="579"/>
        <v/>
      </c>
      <c r="BF1777" s="62" t="str">
        <f t="shared" si="580"/>
        <v/>
      </c>
      <c r="BG1777" s="62"/>
      <c r="BH1777" s="62" t="str">
        <f t="shared" si="581"/>
        <v/>
      </c>
      <c r="BI1777" s="62" t="str">
        <f t="shared" si="582"/>
        <v/>
      </c>
      <c r="BJ1777" s="114"/>
      <c r="BK1777" s="62" t="str">
        <f t="shared" si="583"/>
        <v/>
      </c>
      <c r="BL1777" s="62" t="str">
        <f t="shared" si="584"/>
        <v/>
      </c>
      <c r="BM1777" s="62" t="str">
        <f t="shared" si="585"/>
        <v/>
      </c>
      <c r="BN1777" s="62" t="str">
        <f t="shared" si="586"/>
        <v/>
      </c>
      <c r="BO1777" s="62" t="str">
        <f t="shared" si="587"/>
        <v/>
      </c>
      <c r="BP1777" s="62" t="str">
        <f t="shared" si="588"/>
        <v/>
      </c>
      <c r="BQ1777" s="96"/>
      <c r="BR1777" s="96"/>
      <c r="BS1777" s="96"/>
      <c r="BT1777" s="96"/>
      <c r="BU1777" s="96"/>
      <c r="BV1777" s="96"/>
      <c r="BW1777" s="96"/>
      <c r="BX1777" s="96"/>
      <c r="BY1777" s="96"/>
      <c r="BZ1777" s="96"/>
      <c r="CA1777" s="96"/>
      <c r="CB1777" s="96"/>
      <c r="CC1777" s="96"/>
      <c r="CD1777" s="96"/>
      <c r="CE1777" s="96"/>
      <c r="CF1777" s="96"/>
      <c r="CG1777" s="96"/>
      <c r="CH1777" s="96"/>
      <c r="CI1777" s="96"/>
      <c r="CJ1777" s="96"/>
      <c r="CK1777" s="96"/>
      <c r="CL1777" s="96"/>
      <c r="CM1777" s="96"/>
      <c r="CN1777" s="96"/>
      <c r="CO1777" s="96"/>
      <c r="CP1777" s="96"/>
      <c r="CQ1777" s="96"/>
      <c r="CR1777" s="96"/>
      <c r="CS1777" s="96"/>
    </row>
    <row r="1778" spans="1:97" ht="18.75" customHeight="1" x14ac:dyDescent="0.2">
      <c r="A1778" s="3">
        <f t="shared" si="589"/>
        <v>1766</v>
      </c>
      <c r="B1778" s="263"/>
      <c r="C1778" s="263"/>
      <c r="D1778" s="263"/>
      <c r="E1778" s="259"/>
      <c r="F1778" s="259"/>
      <c r="G1778" s="43"/>
      <c r="H1778" s="264"/>
      <c r="I1778" s="261"/>
      <c r="J1778" s="106"/>
      <c r="K1778" s="247"/>
      <c r="L1778" s="247"/>
      <c r="M1778" s="247"/>
      <c r="N1778" s="248" t="str">
        <f>IF(AND(K1778&lt;&gt;"",L1778&lt;&gt;"",J1778&lt;&gt;""),ROUND(MIN(IF(OR(J1778="OZZ",J1778="ZZ"),5000,17300),TRUNC(0.75*(SUMIF($D$12:$D1778,$D1778,K$12:K1778)+SUMIF($D$12:$D1778,$D1778,L$12:L1778)),2)) - SUMIF($D$12:$D1777,$D1778,N$12:N1777),2),"")</f>
        <v/>
      </c>
      <c r="O1778" s="249" t="str">
        <f>IF(AND(K1778&lt;&gt;"",L1778&lt;&gt;"",M1778&lt;&gt;"",J1778&lt;&gt;"",AH1778&lt;&gt;""),IF(OR(J1778="OZZ",J1778="ZZ"),ROUND(0-SUMIF($D$12:$D1777,$D1778,O$12:O1777),2),IF(M1778=0,0,ROUND(MIN(MIN(17300,TRUNC(0.75*(SUMIF($D$12:$D$2012,$D1778,K$12:K$2012)+SUMIF($D$12:$D$2012,$D1778,L$12:L$2012)),2)+SUMIF($D$12:$D1778,$D1778,AH$12:AH1778))-SUMIF($D$12:$D1777,$D1778,O$12:O1777)-SUMIF($D$12:$D$2012,$D1778,N$12:N$2012),AH1778),2))),"")</f>
        <v/>
      </c>
      <c r="P1778" s="250" t="str">
        <f>IF(J1778&lt;&gt;"",1000 - SUMIF($D$12:$D1777,$D1778,P$12:P1777),"")</f>
        <v/>
      </c>
      <c r="Q1778" s="106"/>
      <c r="R1778" s="247"/>
      <c r="S1778" s="247"/>
      <c r="T1778" s="247"/>
      <c r="U1778" s="248" t="str">
        <f>IF(AND(R1778&lt;&gt;"",S1778&lt;&gt;"",Q1778&lt;&gt;""),ROUND(MIN(IF(OR(Q1778="OZZ",Q1778="ZZ"),5000,17300),TRUNC(0.75*(SUMIF($D$12:$D1778,$D1778,R$12:R1778)+SUMIF($D$12:$D1778,$D1778,S$12:S1778)),2)) - SUMIF($D$12:$D1777,$D1778,U$12:U1777),2),"")</f>
        <v/>
      </c>
      <c r="V1778" s="248" t="str">
        <f>IF(AND(R1778&lt;&gt;"",S1778&lt;&gt;"",T1778&lt;&gt;"",Q1778&lt;&gt;"",AL1778&lt;&gt;""),IF(OR(Q1778="OZZ",Q1778="ZZ"),ROUND(0-SUMIF($D$12:$D1777,$D1778,V$12:V1777),2),IF(T1778=0,0,ROUND(MIN(MIN(17300,TRUNC(0.75*(SUMIF($D$12:$D$2012,$D1778,R$12:R$2012)+SUMIF($D$12:$D$2012,$D1778,S$12:S$2012)),2)+SUMIF($D$12:$D1778,$D1778,AL$12:AL1778))-SUMIF($D$12:$D1777,$D1778,V$12:V1777)-SUMIF($D$12:$D$2012,$D1778,U$12:U$2012),AL1778),2))),"")</f>
        <v/>
      </c>
      <c r="W1778" s="250" t="str">
        <f>IF(Q1778&lt;&gt;"",1000 - SUMIF($D$12:$D1777,$D1778,W$12:W1777),"")</f>
        <v/>
      </c>
      <c r="X1778" s="106"/>
      <c r="Y1778" s="247"/>
      <c r="Z1778" s="247"/>
      <c r="AA1778" s="247"/>
      <c r="AB1778" s="248" t="str">
        <f>IF(AND(Y1778&lt;&gt;"",Z1778&lt;&gt;"",X1778&lt;&gt;""),ROUND(MIN(IF(OR(X1778="OZZ",X1778="ZZ"),5000,17300),TRUNC(0.75*(SUMIF($D$12:$D1778,$D1778,Y$12:Y1778)+SUMIF($D$12:$D1778,$D1778,Z$12:Z1778)),2)) - SUMIF($D$12:$D1777,$D1778,AB$12:AB1777),2),"")</f>
        <v/>
      </c>
      <c r="AC1778" s="251" t="str">
        <f>IF(AND(Y1778&lt;&gt;"",Z1778&lt;&gt;"",AA1778&lt;&gt;"",X1778&lt;&gt;"",AP1778&lt;&gt;""),IF(OR(X1778="OZZ",X1778="ZZ"),ROUND(0-SUMIF($D$12:$D1777,$D1778,AC$12:AC1777),2),IF(AA1778=0,0,ROUND(MIN(MIN(17300,TRUNC(0.75*(SUMIF($D$12:$D$2012,$D1778,Y$12:Y$2012)+SUMIF($D$12:$D$2012,$D1778,Z$12:Z$2012)),2)+SUMIF($D$12:$D1778,$D1778,AP$12:AP1778))-SUMIF($D$12:$D1777,$D1778,AC$12:AC1777)-SUMIF($D$12:$D$2012,$D1778,AB$12:AB$2012),AP1778),2))),"")</f>
        <v/>
      </c>
      <c r="AD1778" s="250" t="str">
        <f>IF(X1778&lt;&gt;"",1000 - SUMIF($D$12:$D1777,$D1778,AD$12:AD1777),"")</f>
        <v/>
      </c>
      <c r="AE1778" s="252"/>
      <c r="AF1778" s="253"/>
      <c r="AG1778" s="254"/>
      <c r="AH1778" s="255" t="str">
        <f t="shared" si="590"/>
        <v/>
      </c>
      <c r="AI1778" s="256"/>
      <c r="AJ1778" s="253"/>
      <c r="AK1778" s="254"/>
      <c r="AL1778" s="255" t="str">
        <f t="shared" si="591"/>
        <v/>
      </c>
      <c r="AM1778" s="256"/>
      <c r="AN1778" s="253"/>
      <c r="AO1778" s="254"/>
      <c r="AP1778" s="255" t="str">
        <f t="shared" si="571"/>
        <v/>
      </c>
      <c r="AQ1778" s="68"/>
      <c r="AR1778" s="68"/>
      <c r="AS1778" s="115"/>
      <c r="AT1778" s="68"/>
      <c r="AU1778" s="113" t="str">
        <f>IF(D1778&lt;&gt; "", IF(COUNTIF($D$12:$D1778,$D1778)&gt;1,0,IF(SUM(N1778,U1778,AB1778)&gt;0,IF(AND(X1778="",OR(Q1778&lt;&gt;"",J1778&lt;&gt;"")),IF(Q1778&lt;&gt;"",Q1778,IF(J1778&lt;&gt;"",J1778,0)),IF(AND(Q1778&lt;&gt;"",J1778&lt;&gt;"",Q1778=J1778),Q1778,X1778)),0)),"")</f>
        <v/>
      </c>
      <c r="AV1778" s="113" t="str">
        <f>IF(D1778&lt;&gt;"",IF(COUNTIF($D$12:$D1778,$D1778)&gt;1,0,IF(SUM(O1778,V1778,AC1778)&gt;0,IF(AND(X1778="",OR(Q1778&lt;&gt;"",J1778&lt;&gt;"")),IF(Q1778&lt;&gt;"",Q1778,IF(J1778&lt;&gt;"",J1778,0)),IF(AND(Q1778&lt;&gt;"",J1778&lt;&gt;"",Q1778=J1778),Q1778,X1778)),0)),"")</f>
        <v/>
      </c>
      <c r="AW1778" s="113" t="str">
        <f>IF(D1778&lt;&gt;"",IF(COUNTIF($D$12:$D1778,$D1778)&gt;1,0,IF(SUM(P1778,W1778,AD1778)&gt;0,IF(AND(X1778="",OR(Q1778&lt;&gt;"",J1778&lt;&gt;"")),IF(Q1778&lt;&gt;"",Q1778,IF(J1778&lt;&gt;"",J1778,0)),IF(AND(Q1778&lt;&gt;"",J1778&lt;&gt;"",Q1778=J1778),Q1778,X1778)),0)),"")</f>
        <v/>
      </c>
      <c r="AX1778" s="68" t="str">
        <f t="shared" si="572"/>
        <v/>
      </c>
      <c r="AY1778" s="68" t="str">
        <f t="shared" si="573"/>
        <v/>
      </c>
      <c r="AZ1778" s="68" t="str">
        <f t="shared" si="574"/>
        <v/>
      </c>
      <c r="BA1778" s="68" t="str">
        <f t="shared" si="575"/>
        <v/>
      </c>
      <c r="BB1778" s="68" t="str">
        <f t="shared" si="576"/>
        <v/>
      </c>
      <c r="BC1778" s="68" t="str">
        <f t="shared" si="577"/>
        <v/>
      </c>
      <c r="BD1778" s="68" t="str">
        <f t="shared" si="578"/>
        <v/>
      </c>
      <c r="BE1778" s="62" t="str">
        <f t="shared" si="579"/>
        <v/>
      </c>
      <c r="BF1778" s="62" t="str">
        <f t="shared" si="580"/>
        <v/>
      </c>
      <c r="BG1778" s="62"/>
      <c r="BH1778" s="62" t="str">
        <f t="shared" si="581"/>
        <v/>
      </c>
      <c r="BI1778" s="62" t="str">
        <f t="shared" si="582"/>
        <v/>
      </c>
      <c r="BJ1778" s="114"/>
      <c r="BK1778" s="62" t="str">
        <f t="shared" si="583"/>
        <v/>
      </c>
      <c r="BL1778" s="62" t="str">
        <f t="shared" si="584"/>
        <v/>
      </c>
      <c r="BM1778" s="62" t="str">
        <f t="shared" si="585"/>
        <v/>
      </c>
      <c r="BN1778" s="62" t="str">
        <f t="shared" si="586"/>
        <v/>
      </c>
      <c r="BO1778" s="62" t="str">
        <f t="shared" si="587"/>
        <v/>
      </c>
      <c r="BP1778" s="62" t="str">
        <f t="shared" si="588"/>
        <v/>
      </c>
      <c r="BQ1778" s="96"/>
      <c r="BR1778" s="96"/>
      <c r="BS1778" s="96"/>
      <c r="BT1778" s="96"/>
      <c r="BU1778" s="96"/>
      <c r="BV1778" s="96"/>
      <c r="BW1778" s="96"/>
      <c r="BX1778" s="96"/>
      <c r="BY1778" s="96"/>
      <c r="BZ1778" s="96"/>
      <c r="CA1778" s="96"/>
      <c r="CB1778" s="96"/>
      <c r="CC1778" s="96"/>
      <c r="CD1778" s="96"/>
      <c r="CE1778" s="96"/>
      <c r="CF1778" s="96"/>
      <c r="CG1778" s="96"/>
      <c r="CH1778" s="96"/>
      <c r="CI1778" s="96"/>
      <c r="CJ1778" s="96"/>
      <c r="CK1778" s="96"/>
      <c r="CL1778" s="96"/>
      <c r="CM1778" s="96"/>
      <c r="CN1778" s="96"/>
      <c r="CO1778" s="96"/>
      <c r="CP1778" s="96"/>
      <c r="CQ1778" s="96"/>
      <c r="CR1778" s="96"/>
      <c r="CS1778" s="96"/>
    </row>
    <row r="1779" spans="1:97" ht="18.75" customHeight="1" x14ac:dyDescent="0.2">
      <c r="A1779" s="3">
        <f t="shared" si="589"/>
        <v>1767</v>
      </c>
      <c r="B1779" s="263"/>
      <c r="C1779" s="263"/>
      <c r="D1779" s="263"/>
      <c r="E1779" s="259"/>
      <c r="F1779" s="259"/>
      <c r="G1779" s="43"/>
      <c r="H1779" s="264"/>
      <c r="I1779" s="261"/>
      <c r="J1779" s="106"/>
      <c r="K1779" s="247"/>
      <c r="L1779" s="247"/>
      <c r="M1779" s="247"/>
      <c r="N1779" s="248" t="str">
        <f>IF(AND(K1779&lt;&gt;"",L1779&lt;&gt;"",J1779&lt;&gt;""),ROUND(MIN(IF(OR(J1779="OZZ",J1779="ZZ"),5000,17300),TRUNC(0.75*(SUMIF($D$12:$D1779,$D1779,K$12:K1779)+SUMIF($D$12:$D1779,$D1779,L$12:L1779)),2)) - SUMIF($D$12:$D1778,$D1779,N$12:N1778),2),"")</f>
        <v/>
      </c>
      <c r="O1779" s="249" t="str">
        <f>IF(AND(K1779&lt;&gt;"",L1779&lt;&gt;"",M1779&lt;&gt;"",J1779&lt;&gt;"",AH1779&lt;&gt;""),IF(OR(J1779="OZZ",J1779="ZZ"),ROUND(0-SUMIF($D$12:$D1778,$D1779,O$12:O1778),2),IF(M1779=0,0,ROUND(MIN(MIN(17300,TRUNC(0.75*(SUMIF($D$12:$D$2012,$D1779,K$12:K$2012)+SUMIF($D$12:$D$2012,$D1779,L$12:L$2012)),2)+SUMIF($D$12:$D1779,$D1779,AH$12:AH1779))-SUMIF($D$12:$D1778,$D1779,O$12:O1778)-SUMIF($D$12:$D$2012,$D1779,N$12:N$2012),AH1779),2))),"")</f>
        <v/>
      </c>
      <c r="P1779" s="250" t="str">
        <f>IF(J1779&lt;&gt;"",1000 - SUMIF($D$12:$D1778,$D1779,P$12:P1778),"")</f>
        <v/>
      </c>
      <c r="Q1779" s="106"/>
      <c r="R1779" s="247"/>
      <c r="S1779" s="247"/>
      <c r="T1779" s="247"/>
      <c r="U1779" s="248" t="str">
        <f>IF(AND(R1779&lt;&gt;"",S1779&lt;&gt;"",Q1779&lt;&gt;""),ROUND(MIN(IF(OR(Q1779="OZZ",Q1779="ZZ"),5000,17300),TRUNC(0.75*(SUMIF($D$12:$D1779,$D1779,R$12:R1779)+SUMIF($D$12:$D1779,$D1779,S$12:S1779)),2)) - SUMIF($D$12:$D1778,$D1779,U$12:U1778),2),"")</f>
        <v/>
      </c>
      <c r="V1779" s="248" t="str">
        <f>IF(AND(R1779&lt;&gt;"",S1779&lt;&gt;"",T1779&lt;&gt;"",Q1779&lt;&gt;"",AL1779&lt;&gt;""),IF(OR(Q1779="OZZ",Q1779="ZZ"),ROUND(0-SUMIF($D$12:$D1778,$D1779,V$12:V1778),2),IF(T1779=0,0,ROUND(MIN(MIN(17300,TRUNC(0.75*(SUMIF($D$12:$D$2012,$D1779,R$12:R$2012)+SUMIF($D$12:$D$2012,$D1779,S$12:S$2012)),2)+SUMIF($D$12:$D1779,$D1779,AL$12:AL1779))-SUMIF($D$12:$D1778,$D1779,V$12:V1778)-SUMIF($D$12:$D$2012,$D1779,U$12:U$2012),AL1779),2))),"")</f>
        <v/>
      </c>
      <c r="W1779" s="250" t="str">
        <f>IF(Q1779&lt;&gt;"",1000 - SUMIF($D$12:$D1778,$D1779,W$12:W1778),"")</f>
        <v/>
      </c>
      <c r="X1779" s="106"/>
      <c r="Y1779" s="247"/>
      <c r="Z1779" s="247"/>
      <c r="AA1779" s="247"/>
      <c r="AB1779" s="248" t="str">
        <f>IF(AND(Y1779&lt;&gt;"",Z1779&lt;&gt;"",X1779&lt;&gt;""),ROUND(MIN(IF(OR(X1779="OZZ",X1779="ZZ"),5000,17300),TRUNC(0.75*(SUMIF($D$12:$D1779,$D1779,Y$12:Y1779)+SUMIF($D$12:$D1779,$D1779,Z$12:Z1779)),2)) - SUMIF($D$12:$D1778,$D1779,AB$12:AB1778),2),"")</f>
        <v/>
      </c>
      <c r="AC1779" s="251" t="str">
        <f>IF(AND(Y1779&lt;&gt;"",Z1779&lt;&gt;"",AA1779&lt;&gt;"",X1779&lt;&gt;"",AP1779&lt;&gt;""),IF(OR(X1779="OZZ",X1779="ZZ"),ROUND(0-SUMIF($D$12:$D1778,$D1779,AC$12:AC1778),2),IF(AA1779=0,0,ROUND(MIN(MIN(17300,TRUNC(0.75*(SUMIF($D$12:$D$2012,$D1779,Y$12:Y$2012)+SUMIF($D$12:$D$2012,$D1779,Z$12:Z$2012)),2)+SUMIF($D$12:$D1779,$D1779,AP$12:AP1779))-SUMIF($D$12:$D1778,$D1779,AC$12:AC1778)-SUMIF($D$12:$D$2012,$D1779,AB$12:AB$2012),AP1779),2))),"")</f>
        <v/>
      </c>
      <c r="AD1779" s="250" t="str">
        <f>IF(X1779&lt;&gt;"",1000 - SUMIF($D$12:$D1778,$D1779,AD$12:AD1778),"")</f>
        <v/>
      </c>
      <c r="AE1779" s="252"/>
      <c r="AF1779" s="253"/>
      <c r="AG1779" s="254"/>
      <c r="AH1779" s="255" t="str">
        <f t="shared" si="590"/>
        <v/>
      </c>
      <c r="AI1779" s="256"/>
      <c r="AJ1779" s="253"/>
      <c r="AK1779" s="254"/>
      <c r="AL1779" s="255" t="str">
        <f t="shared" si="591"/>
        <v/>
      </c>
      <c r="AM1779" s="256"/>
      <c r="AN1779" s="253"/>
      <c r="AO1779" s="254"/>
      <c r="AP1779" s="255" t="str">
        <f t="shared" si="571"/>
        <v/>
      </c>
      <c r="AQ1779" s="68"/>
      <c r="AR1779" s="68"/>
      <c r="AS1779" s="115"/>
      <c r="AT1779" s="68"/>
      <c r="AU1779" s="113" t="str">
        <f>IF(D1779&lt;&gt; "", IF(COUNTIF($D$12:$D1779,$D1779)&gt;1,0,IF(SUM(N1779,U1779,AB1779)&gt;0,IF(AND(X1779="",OR(Q1779&lt;&gt;"",J1779&lt;&gt;"")),IF(Q1779&lt;&gt;"",Q1779,IF(J1779&lt;&gt;"",J1779,0)),IF(AND(Q1779&lt;&gt;"",J1779&lt;&gt;"",Q1779=J1779),Q1779,X1779)),0)),"")</f>
        <v/>
      </c>
      <c r="AV1779" s="113" t="str">
        <f>IF(D1779&lt;&gt;"",IF(COUNTIF($D$12:$D1779,$D1779)&gt;1,0,IF(SUM(O1779,V1779,AC1779)&gt;0,IF(AND(X1779="",OR(Q1779&lt;&gt;"",J1779&lt;&gt;"")),IF(Q1779&lt;&gt;"",Q1779,IF(J1779&lt;&gt;"",J1779,0)),IF(AND(Q1779&lt;&gt;"",J1779&lt;&gt;"",Q1779=J1779),Q1779,X1779)),0)),"")</f>
        <v/>
      </c>
      <c r="AW1779" s="113" t="str">
        <f>IF(D1779&lt;&gt;"",IF(COUNTIF($D$12:$D1779,$D1779)&gt;1,0,IF(SUM(P1779,W1779,AD1779)&gt;0,IF(AND(X1779="",OR(Q1779&lt;&gt;"",J1779&lt;&gt;"")),IF(Q1779&lt;&gt;"",Q1779,IF(J1779&lt;&gt;"",J1779,0)),IF(AND(Q1779&lt;&gt;"",J1779&lt;&gt;"",Q1779=J1779),Q1779,X1779)),0)),"")</f>
        <v/>
      </c>
      <c r="AX1779" s="68" t="str">
        <f t="shared" si="572"/>
        <v/>
      </c>
      <c r="AY1779" s="68" t="str">
        <f t="shared" si="573"/>
        <v/>
      </c>
      <c r="AZ1779" s="68" t="str">
        <f t="shared" si="574"/>
        <v/>
      </c>
      <c r="BA1779" s="68" t="str">
        <f t="shared" si="575"/>
        <v/>
      </c>
      <c r="BB1779" s="68" t="str">
        <f t="shared" si="576"/>
        <v/>
      </c>
      <c r="BC1779" s="68" t="str">
        <f t="shared" si="577"/>
        <v/>
      </c>
      <c r="BD1779" s="68" t="str">
        <f t="shared" si="578"/>
        <v/>
      </c>
      <c r="BE1779" s="62" t="str">
        <f t="shared" si="579"/>
        <v/>
      </c>
      <c r="BF1779" s="62" t="str">
        <f t="shared" si="580"/>
        <v/>
      </c>
      <c r="BG1779" s="62"/>
      <c r="BH1779" s="62" t="str">
        <f t="shared" si="581"/>
        <v/>
      </c>
      <c r="BI1779" s="62" t="str">
        <f t="shared" si="582"/>
        <v/>
      </c>
      <c r="BJ1779" s="114"/>
      <c r="BK1779" s="62" t="str">
        <f t="shared" si="583"/>
        <v/>
      </c>
      <c r="BL1779" s="62" t="str">
        <f t="shared" si="584"/>
        <v/>
      </c>
      <c r="BM1779" s="62" t="str">
        <f t="shared" si="585"/>
        <v/>
      </c>
      <c r="BN1779" s="62" t="str">
        <f t="shared" si="586"/>
        <v/>
      </c>
      <c r="BO1779" s="62" t="str">
        <f t="shared" si="587"/>
        <v/>
      </c>
      <c r="BP1779" s="62" t="str">
        <f t="shared" si="588"/>
        <v/>
      </c>
      <c r="BQ1779" s="96"/>
      <c r="BR1779" s="96"/>
      <c r="BS1779" s="96"/>
      <c r="BT1779" s="96"/>
      <c r="BU1779" s="96"/>
      <c r="BV1779" s="96"/>
      <c r="BW1779" s="96"/>
      <c r="BX1779" s="96"/>
      <c r="BY1779" s="96"/>
      <c r="BZ1779" s="96"/>
      <c r="CA1779" s="96"/>
      <c r="CB1779" s="96"/>
      <c r="CC1779" s="96"/>
      <c r="CD1779" s="96"/>
      <c r="CE1779" s="96"/>
      <c r="CF1779" s="96"/>
      <c r="CG1779" s="96"/>
      <c r="CH1779" s="96"/>
      <c r="CI1779" s="96"/>
      <c r="CJ1779" s="96"/>
      <c r="CK1779" s="96"/>
      <c r="CL1779" s="96"/>
      <c r="CM1779" s="96"/>
      <c r="CN1779" s="96"/>
      <c r="CO1779" s="96"/>
      <c r="CP1779" s="96"/>
      <c r="CQ1779" s="96"/>
      <c r="CR1779" s="96"/>
      <c r="CS1779" s="96"/>
    </row>
    <row r="1780" spans="1:97" ht="18.75" customHeight="1" x14ac:dyDescent="0.2">
      <c r="A1780" s="3">
        <f t="shared" si="589"/>
        <v>1768</v>
      </c>
      <c r="B1780" s="263"/>
      <c r="C1780" s="263"/>
      <c r="D1780" s="263"/>
      <c r="E1780" s="259"/>
      <c r="F1780" s="259"/>
      <c r="G1780" s="43"/>
      <c r="H1780" s="264"/>
      <c r="I1780" s="261"/>
      <c r="J1780" s="106"/>
      <c r="K1780" s="247"/>
      <c r="L1780" s="247"/>
      <c r="M1780" s="247"/>
      <c r="N1780" s="248" t="str">
        <f>IF(AND(K1780&lt;&gt;"",L1780&lt;&gt;"",J1780&lt;&gt;""),ROUND(MIN(IF(OR(J1780="OZZ",J1780="ZZ"),5000,17300),TRUNC(0.75*(SUMIF($D$12:$D1780,$D1780,K$12:K1780)+SUMIF($D$12:$D1780,$D1780,L$12:L1780)),2)) - SUMIF($D$12:$D1779,$D1780,N$12:N1779),2),"")</f>
        <v/>
      </c>
      <c r="O1780" s="249" t="str">
        <f>IF(AND(K1780&lt;&gt;"",L1780&lt;&gt;"",M1780&lt;&gt;"",J1780&lt;&gt;"",AH1780&lt;&gt;""),IF(OR(J1780="OZZ",J1780="ZZ"),ROUND(0-SUMIF($D$12:$D1779,$D1780,O$12:O1779),2),IF(M1780=0,0,ROUND(MIN(MIN(17300,TRUNC(0.75*(SUMIF($D$12:$D$2012,$D1780,K$12:K$2012)+SUMIF($D$12:$D$2012,$D1780,L$12:L$2012)),2)+SUMIF($D$12:$D1780,$D1780,AH$12:AH1780))-SUMIF($D$12:$D1779,$D1780,O$12:O1779)-SUMIF($D$12:$D$2012,$D1780,N$12:N$2012),AH1780),2))),"")</f>
        <v/>
      </c>
      <c r="P1780" s="250" t="str">
        <f>IF(J1780&lt;&gt;"",1000 - SUMIF($D$12:$D1779,$D1780,P$12:P1779),"")</f>
        <v/>
      </c>
      <c r="Q1780" s="106"/>
      <c r="R1780" s="247"/>
      <c r="S1780" s="247"/>
      <c r="T1780" s="247"/>
      <c r="U1780" s="248" t="str">
        <f>IF(AND(R1780&lt;&gt;"",S1780&lt;&gt;"",Q1780&lt;&gt;""),ROUND(MIN(IF(OR(Q1780="OZZ",Q1780="ZZ"),5000,17300),TRUNC(0.75*(SUMIF($D$12:$D1780,$D1780,R$12:R1780)+SUMIF($D$12:$D1780,$D1780,S$12:S1780)),2)) - SUMIF($D$12:$D1779,$D1780,U$12:U1779),2),"")</f>
        <v/>
      </c>
      <c r="V1780" s="248" t="str">
        <f>IF(AND(R1780&lt;&gt;"",S1780&lt;&gt;"",T1780&lt;&gt;"",Q1780&lt;&gt;"",AL1780&lt;&gt;""),IF(OR(Q1780="OZZ",Q1780="ZZ"),ROUND(0-SUMIF($D$12:$D1779,$D1780,V$12:V1779),2),IF(T1780=0,0,ROUND(MIN(MIN(17300,TRUNC(0.75*(SUMIF($D$12:$D$2012,$D1780,R$12:R$2012)+SUMIF($D$12:$D$2012,$D1780,S$12:S$2012)),2)+SUMIF($D$12:$D1780,$D1780,AL$12:AL1780))-SUMIF($D$12:$D1779,$D1780,V$12:V1779)-SUMIF($D$12:$D$2012,$D1780,U$12:U$2012),AL1780),2))),"")</f>
        <v/>
      </c>
      <c r="W1780" s="250" t="str">
        <f>IF(Q1780&lt;&gt;"",1000 - SUMIF($D$12:$D1779,$D1780,W$12:W1779),"")</f>
        <v/>
      </c>
      <c r="X1780" s="106"/>
      <c r="Y1780" s="247"/>
      <c r="Z1780" s="247"/>
      <c r="AA1780" s="247"/>
      <c r="AB1780" s="248" t="str">
        <f>IF(AND(Y1780&lt;&gt;"",Z1780&lt;&gt;"",X1780&lt;&gt;""),ROUND(MIN(IF(OR(X1780="OZZ",X1780="ZZ"),5000,17300),TRUNC(0.75*(SUMIF($D$12:$D1780,$D1780,Y$12:Y1780)+SUMIF($D$12:$D1780,$D1780,Z$12:Z1780)),2)) - SUMIF($D$12:$D1779,$D1780,AB$12:AB1779),2),"")</f>
        <v/>
      </c>
      <c r="AC1780" s="251" t="str">
        <f>IF(AND(Y1780&lt;&gt;"",Z1780&lt;&gt;"",AA1780&lt;&gt;"",X1780&lt;&gt;"",AP1780&lt;&gt;""),IF(OR(X1780="OZZ",X1780="ZZ"),ROUND(0-SUMIF($D$12:$D1779,$D1780,AC$12:AC1779),2),IF(AA1780=0,0,ROUND(MIN(MIN(17300,TRUNC(0.75*(SUMIF($D$12:$D$2012,$D1780,Y$12:Y$2012)+SUMIF($D$12:$D$2012,$D1780,Z$12:Z$2012)),2)+SUMIF($D$12:$D1780,$D1780,AP$12:AP1780))-SUMIF($D$12:$D1779,$D1780,AC$12:AC1779)-SUMIF($D$12:$D$2012,$D1780,AB$12:AB$2012),AP1780),2))),"")</f>
        <v/>
      </c>
      <c r="AD1780" s="250" t="str">
        <f>IF(X1780&lt;&gt;"",1000 - SUMIF($D$12:$D1779,$D1780,AD$12:AD1779),"")</f>
        <v/>
      </c>
      <c r="AE1780" s="252"/>
      <c r="AF1780" s="253"/>
      <c r="AG1780" s="254"/>
      <c r="AH1780" s="255" t="str">
        <f t="shared" si="590"/>
        <v/>
      </c>
      <c r="AI1780" s="256"/>
      <c r="AJ1780" s="253"/>
      <c r="AK1780" s="254"/>
      <c r="AL1780" s="255" t="str">
        <f t="shared" si="591"/>
        <v/>
      </c>
      <c r="AM1780" s="256"/>
      <c r="AN1780" s="253"/>
      <c r="AO1780" s="254"/>
      <c r="AP1780" s="255" t="str">
        <f t="shared" si="571"/>
        <v/>
      </c>
      <c r="AQ1780" s="68"/>
      <c r="AR1780" s="68"/>
      <c r="AS1780" s="115"/>
      <c r="AT1780" s="68"/>
      <c r="AU1780" s="113" t="str">
        <f>IF(D1780&lt;&gt; "", IF(COUNTIF($D$12:$D1780,$D1780)&gt;1,0,IF(SUM(N1780,U1780,AB1780)&gt;0,IF(AND(X1780="",OR(Q1780&lt;&gt;"",J1780&lt;&gt;"")),IF(Q1780&lt;&gt;"",Q1780,IF(J1780&lt;&gt;"",J1780,0)),IF(AND(Q1780&lt;&gt;"",J1780&lt;&gt;"",Q1780=J1780),Q1780,X1780)),0)),"")</f>
        <v/>
      </c>
      <c r="AV1780" s="113" t="str">
        <f>IF(D1780&lt;&gt;"",IF(COUNTIF($D$12:$D1780,$D1780)&gt;1,0,IF(SUM(O1780,V1780,AC1780)&gt;0,IF(AND(X1780="",OR(Q1780&lt;&gt;"",J1780&lt;&gt;"")),IF(Q1780&lt;&gt;"",Q1780,IF(J1780&lt;&gt;"",J1780,0)),IF(AND(Q1780&lt;&gt;"",J1780&lt;&gt;"",Q1780=J1780),Q1780,X1780)),0)),"")</f>
        <v/>
      </c>
      <c r="AW1780" s="113" t="str">
        <f>IF(D1780&lt;&gt;"",IF(COUNTIF($D$12:$D1780,$D1780)&gt;1,0,IF(SUM(P1780,W1780,AD1780)&gt;0,IF(AND(X1780="",OR(Q1780&lt;&gt;"",J1780&lt;&gt;"")),IF(Q1780&lt;&gt;"",Q1780,IF(J1780&lt;&gt;"",J1780,0)),IF(AND(Q1780&lt;&gt;"",J1780&lt;&gt;"",Q1780=J1780),Q1780,X1780)),0)),"")</f>
        <v/>
      </c>
      <c r="AX1780" s="68" t="str">
        <f t="shared" si="572"/>
        <v/>
      </c>
      <c r="AY1780" s="68" t="str">
        <f t="shared" si="573"/>
        <v/>
      </c>
      <c r="AZ1780" s="68" t="str">
        <f t="shared" si="574"/>
        <v/>
      </c>
      <c r="BA1780" s="68" t="str">
        <f t="shared" si="575"/>
        <v/>
      </c>
      <c r="BB1780" s="68" t="str">
        <f t="shared" si="576"/>
        <v/>
      </c>
      <c r="BC1780" s="68" t="str">
        <f t="shared" si="577"/>
        <v/>
      </c>
      <c r="BD1780" s="68" t="str">
        <f t="shared" si="578"/>
        <v/>
      </c>
      <c r="BE1780" s="62" t="str">
        <f t="shared" si="579"/>
        <v/>
      </c>
      <c r="BF1780" s="62" t="str">
        <f t="shared" si="580"/>
        <v/>
      </c>
      <c r="BG1780" s="62"/>
      <c r="BH1780" s="62" t="str">
        <f t="shared" si="581"/>
        <v/>
      </c>
      <c r="BI1780" s="62" t="str">
        <f t="shared" si="582"/>
        <v/>
      </c>
      <c r="BJ1780" s="114"/>
      <c r="BK1780" s="62" t="str">
        <f t="shared" si="583"/>
        <v/>
      </c>
      <c r="BL1780" s="62" t="str">
        <f t="shared" si="584"/>
        <v/>
      </c>
      <c r="BM1780" s="62" t="str">
        <f t="shared" si="585"/>
        <v/>
      </c>
      <c r="BN1780" s="62" t="str">
        <f t="shared" si="586"/>
        <v/>
      </c>
      <c r="BO1780" s="62" t="str">
        <f t="shared" si="587"/>
        <v/>
      </c>
      <c r="BP1780" s="62" t="str">
        <f t="shared" si="588"/>
        <v/>
      </c>
      <c r="BQ1780" s="96"/>
      <c r="BR1780" s="96"/>
      <c r="BS1780" s="96"/>
      <c r="BT1780" s="96"/>
      <c r="BU1780" s="96"/>
      <c r="BV1780" s="96"/>
      <c r="BW1780" s="96"/>
      <c r="BX1780" s="96"/>
      <c r="BY1780" s="96"/>
      <c r="BZ1780" s="96"/>
      <c r="CA1780" s="96"/>
      <c r="CB1780" s="96"/>
      <c r="CC1780" s="96"/>
      <c r="CD1780" s="96"/>
      <c r="CE1780" s="96"/>
      <c r="CF1780" s="96"/>
      <c r="CG1780" s="96"/>
      <c r="CH1780" s="96"/>
      <c r="CI1780" s="96"/>
      <c r="CJ1780" s="96"/>
      <c r="CK1780" s="96"/>
      <c r="CL1780" s="96"/>
      <c r="CM1780" s="96"/>
      <c r="CN1780" s="96"/>
      <c r="CO1780" s="96"/>
      <c r="CP1780" s="96"/>
      <c r="CQ1780" s="96"/>
      <c r="CR1780" s="96"/>
      <c r="CS1780" s="96"/>
    </row>
    <row r="1781" spans="1:97" ht="18.75" customHeight="1" x14ac:dyDescent="0.2">
      <c r="A1781" s="3">
        <f t="shared" si="589"/>
        <v>1769</v>
      </c>
      <c r="B1781" s="263"/>
      <c r="C1781" s="263"/>
      <c r="D1781" s="263"/>
      <c r="E1781" s="259"/>
      <c r="F1781" s="259"/>
      <c r="G1781" s="43"/>
      <c r="H1781" s="264"/>
      <c r="I1781" s="261"/>
      <c r="J1781" s="106"/>
      <c r="K1781" s="247"/>
      <c r="L1781" s="247"/>
      <c r="M1781" s="247"/>
      <c r="N1781" s="248" t="str">
        <f>IF(AND(K1781&lt;&gt;"",L1781&lt;&gt;"",J1781&lt;&gt;""),ROUND(MIN(IF(OR(J1781="OZZ",J1781="ZZ"),5000,17300),TRUNC(0.75*(SUMIF($D$12:$D1781,$D1781,K$12:K1781)+SUMIF($D$12:$D1781,$D1781,L$12:L1781)),2)) - SUMIF($D$12:$D1780,$D1781,N$12:N1780),2),"")</f>
        <v/>
      </c>
      <c r="O1781" s="249" t="str">
        <f>IF(AND(K1781&lt;&gt;"",L1781&lt;&gt;"",M1781&lt;&gt;"",J1781&lt;&gt;"",AH1781&lt;&gt;""),IF(OR(J1781="OZZ",J1781="ZZ"),ROUND(0-SUMIF($D$12:$D1780,$D1781,O$12:O1780),2),IF(M1781=0,0,ROUND(MIN(MIN(17300,TRUNC(0.75*(SUMIF($D$12:$D$2012,$D1781,K$12:K$2012)+SUMIF($D$12:$D$2012,$D1781,L$12:L$2012)),2)+SUMIF($D$12:$D1781,$D1781,AH$12:AH1781))-SUMIF($D$12:$D1780,$D1781,O$12:O1780)-SUMIF($D$12:$D$2012,$D1781,N$12:N$2012),AH1781),2))),"")</f>
        <v/>
      </c>
      <c r="P1781" s="250" t="str">
        <f>IF(J1781&lt;&gt;"",1000 - SUMIF($D$12:$D1780,$D1781,P$12:P1780),"")</f>
        <v/>
      </c>
      <c r="Q1781" s="106"/>
      <c r="R1781" s="247"/>
      <c r="S1781" s="247"/>
      <c r="T1781" s="247"/>
      <c r="U1781" s="248" t="str">
        <f>IF(AND(R1781&lt;&gt;"",S1781&lt;&gt;"",Q1781&lt;&gt;""),ROUND(MIN(IF(OR(Q1781="OZZ",Q1781="ZZ"),5000,17300),TRUNC(0.75*(SUMIF($D$12:$D1781,$D1781,R$12:R1781)+SUMIF($D$12:$D1781,$D1781,S$12:S1781)),2)) - SUMIF($D$12:$D1780,$D1781,U$12:U1780),2),"")</f>
        <v/>
      </c>
      <c r="V1781" s="248" t="str">
        <f>IF(AND(R1781&lt;&gt;"",S1781&lt;&gt;"",T1781&lt;&gt;"",Q1781&lt;&gt;"",AL1781&lt;&gt;""),IF(OR(Q1781="OZZ",Q1781="ZZ"),ROUND(0-SUMIF($D$12:$D1780,$D1781,V$12:V1780),2),IF(T1781=0,0,ROUND(MIN(MIN(17300,TRUNC(0.75*(SUMIF($D$12:$D$2012,$D1781,R$12:R$2012)+SUMIF($D$12:$D$2012,$D1781,S$12:S$2012)),2)+SUMIF($D$12:$D1781,$D1781,AL$12:AL1781))-SUMIF($D$12:$D1780,$D1781,V$12:V1780)-SUMIF($D$12:$D$2012,$D1781,U$12:U$2012),AL1781),2))),"")</f>
        <v/>
      </c>
      <c r="W1781" s="250" t="str">
        <f>IF(Q1781&lt;&gt;"",1000 - SUMIF($D$12:$D1780,$D1781,W$12:W1780),"")</f>
        <v/>
      </c>
      <c r="X1781" s="106"/>
      <c r="Y1781" s="247"/>
      <c r="Z1781" s="247"/>
      <c r="AA1781" s="247"/>
      <c r="AB1781" s="248" t="str">
        <f>IF(AND(Y1781&lt;&gt;"",Z1781&lt;&gt;"",X1781&lt;&gt;""),ROUND(MIN(IF(OR(X1781="OZZ",X1781="ZZ"),5000,17300),TRUNC(0.75*(SUMIF($D$12:$D1781,$D1781,Y$12:Y1781)+SUMIF($D$12:$D1781,$D1781,Z$12:Z1781)),2)) - SUMIF($D$12:$D1780,$D1781,AB$12:AB1780),2),"")</f>
        <v/>
      </c>
      <c r="AC1781" s="251" t="str">
        <f>IF(AND(Y1781&lt;&gt;"",Z1781&lt;&gt;"",AA1781&lt;&gt;"",X1781&lt;&gt;"",AP1781&lt;&gt;""),IF(OR(X1781="OZZ",X1781="ZZ"),ROUND(0-SUMIF($D$12:$D1780,$D1781,AC$12:AC1780),2),IF(AA1781=0,0,ROUND(MIN(MIN(17300,TRUNC(0.75*(SUMIF($D$12:$D$2012,$D1781,Y$12:Y$2012)+SUMIF($D$12:$D$2012,$D1781,Z$12:Z$2012)),2)+SUMIF($D$12:$D1781,$D1781,AP$12:AP1781))-SUMIF($D$12:$D1780,$D1781,AC$12:AC1780)-SUMIF($D$12:$D$2012,$D1781,AB$12:AB$2012),AP1781),2))),"")</f>
        <v/>
      </c>
      <c r="AD1781" s="250" t="str">
        <f>IF(X1781&lt;&gt;"",1000 - SUMIF($D$12:$D1780,$D1781,AD$12:AD1780),"")</f>
        <v/>
      </c>
      <c r="AE1781" s="252"/>
      <c r="AF1781" s="253"/>
      <c r="AG1781" s="254"/>
      <c r="AH1781" s="255" t="str">
        <f t="shared" si="590"/>
        <v/>
      </c>
      <c r="AI1781" s="256"/>
      <c r="AJ1781" s="253"/>
      <c r="AK1781" s="254"/>
      <c r="AL1781" s="255" t="str">
        <f t="shared" si="591"/>
        <v/>
      </c>
      <c r="AM1781" s="256"/>
      <c r="AN1781" s="253"/>
      <c r="AO1781" s="254"/>
      <c r="AP1781" s="255" t="str">
        <f t="shared" si="571"/>
        <v/>
      </c>
      <c r="AQ1781" s="68"/>
      <c r="AR1781" s="68"/>
      <c r="AS1781" s="115"/>
      <c r="AT1781" s="68"/>
      <c r="AU1781" s="113" t="str">
        <f>IF(D1781&lt;&gt; "", IF(COUNTIF($D$12:$D1781,$D1781)&gt;1,0,IF(SUM(N1781,U1781,AB1781)&gt;0,IF(AND(X1781="",OR(Q1781&lt;&gt;"",J1781&lt;&gt;"")),IF(Q1781&lt;&gt;"",Q1781,IF(J1781&lt;&gt;"",J1781,0)),IF(AND(Q1781&lt;&gt;"",J1781&lt;&gt;"",Q1781=J1781),Q1781,X1781)),0)),"")</f>
        <v/>
      </c>
      <c r="AV1781" s="113" t="str">
        <f>IF(D1781&lt;&gt;"",IF(COUNTIF($D$12:$D1781,$D1781)&gt;1,0,IF(SUM(O1781,V1781,AC1781)&gt;0,IF(AND(X1781="",OR(Q1781&lt;&gt;"",J1781&lt;&gt;"")),IF(Q1781&lt;&gt;"",Q1781,IF(J1781&lt;&gt;"",J1781,0)),IF(AND(Q1781&lt;&gt;"",J1781&lt;&gt;"",Q1781=J1781),Q1781,X1781)),0)),"")</f>
        <v/>
      </c>
      <c r="AW1781" s="113" t="str">
        <f>IF(D1781&lt;&gt;"",IF(COUNTIF($D$12:$D1781,$D1781)&gt;1,0,IF(SUM(P1781,W1781,AD1781)&gt;0,IF(AND(X1781="",OR(Q1781&lt;&gt;"",J1781&lt;&gt;"")),IF(Q1781&lt;&gt;"",Q1781,IF(J1781&lt;&gt;"",J1781,0)),IF(AND(Q1781&lt;&gt;"",J1781&lt;&gt;"",Q1781=J1781),Q1781,X1781)),0)),"")</f>
        <v/>
      </c>
      <c r="AX1781" s="68" t="str">
        <f t="shared" si="572"/>
        <v/>
      </c>
      <c r="AY1781" s="68" t="str">
        <f t="shared" si="573"/>
        <v/>
      </c>
      <c r="AZ1781" s="68" t="str">
        <f t="shared" si="574"/>
        <v/>
      </c>
      <c r="BA1781" s="68" t="str">
        <f t="shared" si="575"/>
        <v/>
      </c>
      <c r="BB1781" s="68" t="str">
        <f t="shared" si="576"/>
        <v/>
      </c>
      <c r="BC1781" s="68" t="str">
        <f t="shared" si="577"/>
        <v/>
      </c>
      <c r="BD1781" s="68" t="str">
        <f t="shared" si="578"/>
        <v/>
      </c>
      <c r="BE1781" s="62" t="str">
        <f t="shared" si="579"/>
        <v/>
      </c>
      <c r="BF1781" s="62" t="str">
        <f t="shared" si="580"/>
        <v/>
      </c>
      <c r="BG1781" s="62"/>
      <c r="BH1781" s="62" t="str">
        <f t="shared" si="581"/>
        <v/>
      </c>
      <c r="BI1781" s="62" t="str">
        <f t="shared" si="582"/>
        <v/>
      </c>
      <c r="BJ1781" s="114"/>
      <c r="BK1781" s="62" t="str">
        <f t="shared" si="583"/>
        <v/>
      </c>
      <c r="BL1781" s="62" t="str">
        <f t="shared" si="584"/>
        <v/>
      </c>
      <c r="BM1781" s="62" t="str">
        <f t="shared" si="585"/>
        <v/>
      </c>
      <c r="BN1781" s="62" t="str">
        <f t="shared" si="586"/>
        <v/>
      </c>
      <c r="BO1781" s="62" t="str">
        <f t="shared" si="587"/>
        <v/>
      </c>
      <c r="BP1781" s="62" t="str">
        <f t="shared" si="588"/>
        <v/>
      </c>
      <c r="BQ1781" s="96"/>
      <c r="BR1781" s="96"/>
      <c r="BS1781" s="96"/>
      <c r="BT1781" s="96"/>
      <c r="BU1781" s="96"/>
      <c r="BV1781" s="96"/>
      <c r="BW1781" s="96"/>
      <c r="BX1781" s="96"/>
      <c r="BY1781" s="96"/>
      <c r="BZ1781" s="96"/>
      <c r="CA1781" s="96"/>
      <c r="CB1781" s="96"/>
      <c r="CC1781" s="96"/>
      <c r="CD1781" s="96"/>
      <c r="CE1781" s="96"/>
      <c r="CF1781" s="96"/>
      <c r="CG1781" s="96"/>
      <c r="CH1781" s="96"/>
      <c r="CI1781" s="96"/>
      <c r="CJ1781" s="96"/>
      <c r="CK1781" s="96"/>
      <c r="CL1781" s="96"/>
      <c r="CM1781" s="96"/>
      <c r="CN1781" s="96"/>
      <c r="CO1781" s="96"/>
      <c r="CP1781" s="96"/>
      <c r="CQ1781" s="96"/>
      <c r="CR1781" s="96"/>
      <c r="CS1781" s="96"/>
    </row>
    <row r="1782" spans="1:97" ht="18.75" customHeight="1" x14ac:dyDescent="0.2">
      <c r="A1782" s="3">
        <f t="shared" si="589"/>
        <v>1770</v>
      </c>
      <c r="B1782" s="263"/>
      <c r="C1782" s="263"/>
      <c r="D1782" s="263"/>
      <c r="E1782" s="259"/>
      <c r="F1782" s="259"/>
      <c r="G1782" s="43"/>
      <c r="H1782" s="264"/>
      <c r="I1782" s="261"/>
      <c r="J1782" s="106"/>
      <c r="K1782" s="247"/>
      <c r="L1782" s="247"/>
      <c r="M1782" s="247"/>
      <c r="N1782" s="248" t="str">
        <f>IF(AND(K1782&lt;&gt;"",L1782&lt;&gt;"",J1782&lt;&gt;""),ROUND(MIN(IF(OR(J1782="OZZ",J1782="ZZ"),5000,17300),TRUNC(0.75*(SUMIF($D$12:$D1782,$D1782,K$12:K1782)+SUMIF($D$12:$D1782,$D1782,L$12:L1782)),2)) - SUMIF($D$12:$D1781,$D1782,N$12:N1781),2),"")</f>
        <v/>
      </c>
      <c r="O1782" s="249" t="str">
        <f>IF(AND(K1782&lt;&gt;"",L1782&lt;&gt;"",M1782&lt;&gt;"",J1782&lt;&gt;"",AH1782&lt;&gt;""),IF(OR(J1782="OZZ",J1782="ZZ"),ROUND(0-SUMIF($D$12:$D1781,$D1782,O$12:O1781),2),IF(M1782=0,0,ROUND(MIN(MIN(17300,TRUNC(0.75*(SUMIF($D$12:$D$2012,$D1782,K$12:K$2012)+SUMIF($D$12:$D$2012,$D1782,L$12:L$2012)),2)+SUMIF($D$12:$D1782,$D1782,AH$12:AH1782))-SUMIF($D$12:$D1781,$D1782,O$12:O1781)-SUMIF($D$12:$D$2012,$D1782,N$12:N$2012),AH1782),2))),"")</f>
        <v/>
      </c>
      <c r="P1782" s="250" t="str">
        <f>IF(J1782&lt;&gt;"",1000 - SUMIF($D$12:$D1781,$D1782,P$12:P1781),"")</f>
        <v/>
      </c>
      <c r="Q1782" s="106"/>
      <c r="R1782" s="247"/>
      <c r="S1782" s="247"/>
      <c r="T1782" s="247"/>
      <c r="U1782" s="248" t="str">
        <f>IF(AND(R1782&lt;&gt;"",S1782&lt;&gt;"",Q1782&lt;&gt;""),ROUND(MIN(IF(OR(Q1782="OZZ",Q1782="ZZ"),5000,17300),TRUNC(0.75*(SUMIF($D$12:$D1782,$D1782,R$12:R1782)+SUMIF($D$12:$D1782,$D1782,S$12:S1782)),2)) - SUMIF($D$12:$D1781,$D1782,U$12:U1781),2),"")</f>
        <v/>
      </c>
      <c r="V1782" s="248" t="str">
        <f>IF(AND(R1782&lt;&gt;"",S1782&lt;&gt;"",T1782&lt;&gt;"",Q1782&lt;&gt;"",AL1782&lt;&gt;""),IF(OR(Q1782="OZZ",Q1782="ZZ"),ROUND(0-SUMIF($D$12:$D1781,$D1782,V$12:V1781),2),IF(T1782=0,0,ROUND(MIN(MIN(17300,TRUNC(0.75*(SUMIF($D$12:$D$2012,$D1782,R$12:R$2012)+SUMIF($D$12:$D$2012,$D1782,S$12:S$2012)),2)+SUMIF($D$12:$D1782,$D1782,AL$12:AL1782))-SUMIF($D$12:$D1781,$D1782,V$12:V1781)-SUMIF($D$12:$D$2012,$D1782,U$12:U$2012),AL1782),2))),"")</f>
        <v/>
      </c>
      <c r="W1782" s="250" t="str">
        <f>IF(Q1782&lt;&gt;"",1000 - SUMIF($D$12:$D1781,$D1782,W$12:W1781),"")</f>
        <v/>
      </c>
      <c r="X1782" s="106"/>
      <c r="Y1782" s="247"/>
      <c r="Z1782" s="247"/>
      <c r="AA1782" s="247"/>
      <c r="AB1782" s="248" t="str">
        <f>IF(AND(Y1782&lt;&gt;"",Z1782&lt;&gt;"",X1782&lt;&gt;""),ROUND(MIN(IF(OR(X1782="OZZ",X1782="ZZ"),5000,17300),TRUNC(0.75*(SUMIF($D$12:$D1782,$D1782,Y$12:Y1782)+SUMIF($D$12:$D1782,$D1782,Z$12:Z1782)),2)) - SUMIF($D$12:$D1781,$D1782,AB$12:AB1781),2),"")</f>
        <v/>
      </c>
      <c r="AC1782" s="251" t="str">
        <f>IF(AND(Y1782&lt;&gt;"",Z1782&lt;&gt;"",AA1782&lt;&gt;"",X1782&lt;&gt;"",AP1782&lt;&gt;""),IF(OR(X1782="OZZ",X1782="ZZ"),ROUND(0-SUMIF($D$12:$D1781,$D1782,AC$12:AC1781),2),IF(AA1782=0,0,ROUND(MIN(MIN(17300,TRUNC(0.75*(SUMIF($D$12:$D$2012,$D1782,Y$12:Y$2012)+SUMIF($D$12:$D$2012,$D1782,Z$12:Z$2012)),2)+SUMIF($D$12:$D1782,$D1782,AP$12:AP1782))-SUMIF($D$12:$D1781,$D1782,AC$12:AC1781)-SUMIF($D$12:$D$2012,$D1782,AB$12:AB$2012),AP1782),2))),"")</f>
        <v/>
      </c>
      <c r="AD1782" s="250" t="str">
        <f>IF(X1782&lt;&gt;"",1000 - SUMIF($D$12:$D1781,$D1782,AD$12:AD1781),"")</f>
        <v/>
      </c>
      <c r="AE1782" s="252"/>
      <c r="AF1782" s="253"/>
      <c r="AG1782" s="254"/>
      <c r="AH1782" s="255" t="str">
        <f t="shared" si="590"/>
        <v/>
      </c>
      <c r="AI1782" s="256"/>
      <c r="AJ1782" s="253"/>
      <c r="AK1782" s="254"/>
      <c r="AL1782" s="255" t="str">
        <f t="shared" si="591"/>
        <v/>
      </c>
      <c r="AM1782" s="256"/>
      <c r="AN1782" s="253"/>
      <c r="AO1782" s="254"/>
      <c r="AP1782" s="255" t="str">
        <f t="shared" si="571"/>
        <v/>
      </c>
      <c r="AQ1782" s="68"/>
      <c r="AR1782" s="68"/>
      <c r="AS1782" s="115"/>
      <c r="AT1782" s="68"/>
      <c r="AU1782" s="113" t="str">
        <f>IF(D1782&lt;&gt; "", IF(COUNTIF($D$12:$D1782,$D1782)&gt;1,0,IF(SUM(N1782,U1782,AB1782)&gt;0,IF(AND(X1782="",OR(Q1782&lt;&gt;"",J1782&lt;&gt;"")),IF(Q1782&lt;&gt;"",Q1782,IF(J1782&lt;&gt;"",J1782,0)),IF(AND(Q1782&lt;&gt;"",J1782&lt;&gt;"",Q1782=J1782),Q1782,X1782)),0)),"")</f>
        <v/>
      </c>
      <c r="AV1782" s="113" t="str">
        <f>IF(D1782&lt;&gt;"",IF(COUNTIF($D$12:$D1782,$D1782)&gt;1,0,IF(SUM(O1782,V1782,AC1782)&gt;0,IF(AND(X1782="",OR(Q1782&lt;&gt;"",J1782&lt;&gt;"")),IF(Q1782&lt;&gt;"",Q1782,IF(J1782&lt;&gt;"",J1782,0)),IF(AND(Q1782&lt;&gt;"",J1782&lt;&gt;"",Q1782=J1782),Q1782,X1782)),0)),"")</f>
        <v/>
      </c>
      <c r="AW1782" s="113" t="str">
        <f>IF(D1782&lt;&gt;"",IF(COUNTIF($D$12:$D1782,$D1782)&gt;1,0,IF(SUM(P1782,W1782,AD1782)&gt;0,IF(AND(X1782="",OR(Q1782&lt;&gt;"",J1782&lt;&gt;"")),IF(Q1782&lt;&gt;"",Q1782,IF(J1782&lt;&gt;"",J1782,0)),IF(AND(Q1782&lt;&gt;"",J1782&lt;&gt;"",Q1782=J1782),Q1782,X1782)),0)),"")</f>
        <v/>
      </c>
      <c r="AX1782" s="68" t="str">
        <f t="shared" si="572"/>
        <v/>
      </c>
      <c r="AY1782" s="68" t="str">
        <f t="shared" si="573"/>
        <v/>
      </c>
      <c r="AZ1782" s="68" t="str">
        <f t="shared" si="574"/>
        <v/>
      </c>
      <c r="BA1782" s="68" t="str">
        <f t="shared" si="575"/>
        <v/>
      </c>
      <c r="BB1782" s="68" t="str">
        <f t="shared" si="576"/>
        <v/>
      </c>
      <c r="BC1782" s="68" t="str">
        <f t="shared" si="577"/>
        <v/>
      </c>
      <c r="BD1782" s="68" t="str">
        <f t="shared" si="578"/>
        <v/>
      </c>
      <c r="BE1782" s="62" t="str">
        <f t="shared" si="579"/>
        <v/>
      </c>
      <c r="BF1782" s="62" t="str">
        <f t="shared" si="580"/>
        <v/>
      </c>
      <c r="BG1782" s="62"/>
      <c r="BH1782" s="62" t="str">
        <f t="shared" si="581"/>
        <v/>
      </c>
      <c r="BI1782" s="62" t="str">
        <f t="shared" si="582"/>
        <v/>
      </c>
      <c r="BJ1782" s="114"/>
      <c r="BK1782" s="62" t="str">
        <f t="shared" si="583"/>
        <v/>
      </c>
      <c r="BL1782" s="62" t="str">
        <f t="shared" si="584"/>
        <v/>
      </c>
      <c r="BM1782" s="62" t="str">
        <f t="shared" si="585"/>
        <v/>
      </c>
      <c r="BN1782" s="62" t="str">
        <f t="shared" si="586"/>
        <v/>
      </c>
      <c r="BO1782" s="62" t="str">
        <f t="shared" si="587"/>
        <v/>
      </c>
      <c r="BP1782" s="62" t="str">
        <f t="shared" si="588"/>
        <v/>
      </c>
      <c r="BQ1782" s="96"/>
      <c r="BR1782" s="96"/>
      <c r="BS1782" s="96"/>
      <c r="BT1782" s="96"/>
      <c r="BU1782" s="96"/>
      <c r="BV1782" s="96"/>
      <c r="BW1782" s="96"/>
      <c r="BX1782" s="96"/>
      <c r="BY1782" s="96"/>
      <c r="BZ1782" s="96"/>
      <c r="CA1782" s="96"/>
      <c r="CB1782" s="96"/>
      <c r="CC1782" s="96"/>
      <c r="CD1782" s="96"/>
      <c r="CE1782" s="96"/>
      <c r="CF1782" s="96"/>
      <c r="CG1782" s="96"/>
      <c r="CH1782" s="96"/>
      <c r="CI1782" s="96"/>
      <c r="CJ1782" s="96"/>
      <c r="CK1782" s="96"/>
      <c r="CL1782" s="96"/>
      <c r="CM1782" s="96"/>
      <c r="CN1782" s="96"/>
      <c r="CO1782" s="96"/>
      <c r="CP1782" s="96"/>
      <c r="CQ1782" s="96"/>
      <c r="CR1782" s="96"/>
      <c r="CS1782" s="96"/>
    </row>
    <row r="1783" spans="1:97" ht="18.75" customHeight="1" x14ac:dyDescent="0.2">
      <c r="A1783" s="3">
        <f t="shared" si="589"/>
        <v>1771</v>
      </c>
      <c r="B1783" s="263"/>
      <c r="C1783" s="263"/>
      <c r="D1783" s="263"/>
      <c r="E1783" s="259"/>
      <c r="F1783" s="259"/>
      <c r="G1783" s="43"/>
      <c r="H1783" s="264"/>
      <c r="I1783" s="261"/>
      <c r="J1783" s="106"/>
      <c r="K1783" s="247"/>
      <c r="L1783" s="247"/>
      <c r="M1783" s="247"/>
      <c r="N1783" s="248" t="str">
        <f>IF(AND(K1783&lt;&gt;"",L1783&lt;&gt;"",J1783&lt;&gt;""),ROUND(MIN(IF(OR(J1783="OZZ",J1783="ZZ"),5000,17300),TRUNC(0.75*(SUMIF($D$12:$D1783,$D1783,K$12:K1783)+SUMIF($D$12:$D1783,$D1783,L$12:L1783)),2)) - SUMIF($D$12:$D1782,$D1783,N$12:N1782),2),"")</f>
        <v/>
      </c>
      <c r="O1783" s="249" t="str">
        <f>IF(AND(K1783&lt;&gt;"",L1783&lt;&gt;"",M1783&lt;&gt;"",J1783&lt;&gt;"",AH1783&lt;&gt;""),IF(OR(J1783="OZZ",J1783="ZZ"),ROUND(0-SUMIF($D$12:$D1782,$D1783,O$12:O1782),2),IF(M1783=0,0,ROUND(MIN(MIN(17300,TRUNC(0.75*(SUMIF($D$12:$D$2012,$D1783,K$12:K$2012)+SUMIF($D$12:$D$2012,$D1783,L$12:L$2012)),2)+SUMIF($D$12:$D1783,$D1783,AH$12:AH1783))-SUMIF($D$12:$D1782,$D1783,O$12:O1782)-SUMIF($D$12:$D$2012,$D1783,N$12:N$2012),AH1783),2))),"")</f>
        <v/>
      </c>
      <c r="P1783" s="250" t="str">
        <f>IF(J1783&lt;&gt;"",1000 - SUMIF($D$12:$D1782,$D1783,P$12:P1782),"")</f>
        <v/>
      </c>
      <c r="Q1783" s="106"/>
      <c r="R1783" s="247"/>
      <c r="S1783" s="247"/>
      <c r="T1783" s="247"/>
      <c r="U1783" s="248" t="str">
        <f>IF(AND(R1783&lt;&gt;"",S1783&lt;&gt;"",Q1783&lt;&gt;""),ROUND(MIN(IF(OR(Q1783="OZZ",Q1783="ZZ"),5000,17300),TRUNC(0.75*(SUMIF($D$12:$D1783,$D1783,R$12:R1783)+SUMIF($D$12:$D1783,$D1783,S$12:S1783)),2)) - SUMIF($D$12:$D1782,$D1783,U$12:U1782),2),"")</f>
        <v/>
      </c>
      <c r="V1783" s="248" t="str">
        <f>IF(AND(R1783&lt;&gt;"",S1783&lt;&gt;"",T1783&lt;&gt;"",Q1783&lt;&gt;"",AL1783&lt;&gt;""),IF(OR(Q1783="OZZ",Q1783="ZZ"),ROUND(0-SUMIF($D$12:$D1782,$D1783,V$12:V1782),2),IF(T1783=0,0,ROUND(MIN(MIN(17300,TRUNC(0.75*(SUMIF($D$12:$D$2012,$D1783,R$12:R$2012)+SUMIF($D$12:$D$2012,$D1783,S$12:S$2012)),2)+SUMIF($D$12:$D1783,$D1783,AL$12:AL1783))-SUMIF($D$12:$D1782,$D1783,V$12:V1782)-SUMIF($D$12:$D$2012,$D1783,U$12:U$2012),AL1783),2))),"")</f>
        <v/>
      </c>
      <c r="W1783" s="250" t="str">
        <f>IF(Q1783&lt;&gt;"",1000 - SUMIF($D$12:$D1782,$D1783,W$12:W1782),"")</f>
        <v/>
      </c>
      <c r="X1783" s="106"/>
      <c r="Y1783" s="247"/>
      <c r="Z1783" s="247"/>
      <c r="AA1783" s="247"/>
      <c r="AB1783" s="248" t="str">
        <f>IF(AND(Y1783&lt;&gt;"",Z1783&lt;&gt;"",X1783&lt;&gt;""),ROUND(MIN(IF(OR(X1783="OZZ",X1783="ZZ"),5000,17300),TRUNC(0.75*(SUMIF($D$12:$D1783,$D1783,Y$12:Y1783)+SUMIF($D$12:$D1783,$D1783,Z$12:Z1783)),2)) - SUMIF($D$12:$D1782,$D1783,AB$12:AB1782),2),"")</f>
        <v/>
      </c>
      <c r="AC1783" s="251" t="str">
        <f>IF(AND(Y1783&lt;&gt;"",Z1783&lt;&gt;"",AA1783&lt;&gt;"",X1783&lt;&gt;"",AP1783&lt;&gt;""),IF(OR(X1783="OZZ",X1783="ZZ"),ROUND(0-SUMIF($D$12:$D1782,$D1783,AC$12:AC1782),2),IF(AA1783=0,0,ROUND(MIN(MIN(17300,TRUNC(0.75*(SUMIF($D$12:$D$2012,$D1783,Y$12:Y$2012)+SUMIF($D$12:$D$2012,$D1783,Z$12:Z$2012)),2)+SUMIF($D$12:$D1783,$D1783,AP$12:AP1783))-SUMIF($D$12:$D1782,$D1783,AC$12:AC1782)-SUMIF($D$12:$D$2012,$D1783,AB$12:AB$2012),AP1783),2))),"")</f>
        <v/>
      </c>
      <c r="AD1783" s="250" t="str">
        <f>IF(X1783&lt;&gt;"",1000 - SUMIF($D$12:$D1782,$D1783,AD$12:AD1782),"")</f>
        <v/>
      </c>
      <c r="AE1783" s="252"/>
      <c r="AF1783" s="253"/>
      <c r="AG1783" s="254"/>
      <c r="AH1783" s="255" t="str">
        <f t="shared" si="590"/>
        <v/>
      </c>
      <c r="AI1783" s="256"/>
      <c r="AJ1783" s="253"/>
      <c r="AK1783" s="254"/>
      <c r="AL1783" s="255" t="str">
        <f t="shared" si="591"/>
        <v/>
      </c>
      <c r="AM1783" s="256"/>
      <c r="AN1783" s="253"/>
      <c r="AO1783" s="254"/>
      <c r="AP1783" s="255" t="str">
        <f t="shared" si="571"/>
        <v/>
      </c>
      <c r="AQ1783" s="68"/>
      <c r="AR1783" s="68"/>
      <c r="AS1783" s="115"/>
      <c r="AT1783" s="68"/>
      <c r="AU1783" s="113" t="str">
        <f>IF(D1783&lt;&gt; "", IF(COUNTIF($D$12:$D1783,$D1783)&gt;1,0,IF(SUM(N1783,U1783,AB1783)&gt;0,IF(AND(X1783="",OR(Q1783&lt;&gt;"",J1783&lt;&gt;"")),IF(Q1783&lt;&gt;"",Q1783,IF(J1783&lt;&gt;"",J1783,0)),IF(AND(Q1783&lt;&gt;"",J1783&lt;&gt;"",Q1783=J1783),Q1783,X1783)),0)),"")</f>
        <v/>
      </c>
      <c r="AV1783" s="113" t="str">
        <f>IF(D1783&lt;&gt;"",IF(COUNTIF($D$12:$D1783,$D1783)&gt;1,0,IF(SUM(O1783,V1783,AC1783)&gt;0,IF(AND(X1783="",OR(Q1783&lt;&gt;"",J1783&lt;&gt;"")),IF(Q1783&lt;&gt;"",Q1783,IF(J1783&lt;&gt;"",J1783,0)),IF(AND(Q1783&lt;&gt;"",J1783&lt;&gt;"",Q1783=J1783),Q1783,X1783)),0)),"")</f>
        <v/>
      </c>
      <c r="AW1783" s="113" t="str">
        <f>IF(D1783&lt;&gt;"",IF(COUNTIF($D$12:$D1783,$D1783)&gt;1,0,IF(SUM(P1783,W1783,AD1783)&gt;0,IF(AND(X1783="",OR(Q1783&lt;&gt;"",J1783&lt;&gt;"")),IF(Q1783&lt;&gt;"",Q1783,IF(J1783&lt;&gt;"",J1783,0)),IF(AND(Q1783&lt;&gt;"",J1783&lt;&gt;"",Q1783=J1783),Q1783,X1783)),0)),"")</f>
        <v/>
      </c>
      <c r="AX1783" s="68" t="str">
        <f t="shared" si="572"/>
        <v/>
      </c>
      <c r="AY1783" s="68" t="str">
        <f t="shared" si="573"/>
        <v/>
      </c>
      <c r="AZ1783" s="68" t="str">
        <f t="shared" si="574"/>
        <v/>
      </c>
      <c r="BA1783" s="68" t="str">
        <f t="shared" si="575"/>
        <v/>
      </c>
      <c r="BB1783" s="68" t="str">
        <f t="shared" si="576"/>
        <v/>
      </c>
      <c r="BC1783" s="68" t="str">
        <f t="shared" si="577"/>
        <v/>
      </c>
      <c r="BD1783" s="68" t="str">
        <f t="shared" si="578"/>
        <v/>
      </c>
      <c r="BE1783" s="62" t="str">
        <f t="shared" si="579"/>
        <v/>
      </c>
      <c r="BF1783" s="62" t="str">
        <f t="shared" si="580"/>
        <v/>
      </c>
      <c r="BG1783" s="62"/>
      <c r="BH1783" s="62" t="str">
        <f t="shared" si="581"/>
        <v/>
      </c>
      <c r="BI1783" s="62" t="str">
        <f t="shared" si="582"/>
        <v/>
      </c>
      <c r="BJ1783" s="114"/>
      <c r="BK1783" s="62" t="str">
        <f t="shared" si="583"/>
        <v/>
      </c>
      <c r="BL1783" s="62" t="str">
        <f t="shared" si="584"/>
        <v/>
      </c>
      <c r="BM1783" s="62" t="str">
        <f t="shared" si="585"/>
        <v/>
      </c>
      <c r="BN1783" s="62" t="str">
        <f t="shared" si="586"/>
        <v/>
      </c>
      <c r="BO1783" s="62" t="str">
        <f t="shared" si="587"/>
        <v/>
      </c>
      <c r="BP1783" s="62" t="str">
        <f t="shared" si="588"/>
        <v/>
      </c>
      <c r="BQ1783" s="96"/>
      <c r="BR1783" s="96"/>
      <c r="BS1783" s="96"/>
      <c r="BT1783" s="96"/>
      <c r="BU1783" s="96"/>
      <c r="BV1783" s="96"/>
      <c r="BW1783" s="96"/>
      <c r="BX1783" s="96"/>
      <c r="BY1783" s="96"/>
      <c r="BZ1783" s="96"/>
      <c r="CA1783" s="96"/>
      <c r="CB1783" s="96"/>
      <c r="CC1783" s="96"/>
      <c r="CD1783" s="96"/>
      <c r="CE1783" s="96"/>
      <c r="CF1783" s="96"/>
      <c r="CG1783" s="96"/>
      <c r="CH1783" s="96"/>
      <c r="CI1783" s="96"/>
      <c r="CJ1783" s="96"/>
      <c r="CK1783" s="96"/>
      <c r="CL1783" s="96"/>
      <c r="CM1783" s="96"/>
      <c r="CN1783" s="96"/>
      <c r="CO1783" s="96"/>
      <c r="CP1783" s="96"/>
      <c r="CQ1783" s="96"/>
      <c r="CR1783" s="96"/>
      <c r="CS1783" s="96"/>
    </row>
    <row r="1784" spans="1:97" ht="18.75" customHeight="1" x14ac:dyDescent="0.2">
      <c r="A1784" s="3">
        <f t="shared" si="589"/>
        <v>1772</v>
      </c>
      <c r="B1784" s="263"/>
      <c r="C1784" s="263"/>
      <c r="D1784" s="263"/>
      <c r="E1784" s="259"/>
      <c r="F1784" s="259"/>
      <c r="G1784" s="43"/>
      <c r="H1784" s="264"/>
      <c r="I1784" s="261"/>
      <c r="J1784" s="106"/>
      <c r="K1784" s="247"/>
      <c r="L1784" s="247"/>
      <c r="M1784" s="247"/>
      <c r="N1784" s="248" t="str">
        <f>IF(AND(K1784&lt;&gt;"",L1784&lt;&gt;"",J1784&lt;&gt;""),ROUND(MIN(IF(OR(J1784="OZZ",J1784="ZZ"),5000,17300),TRUNC(0.75*(SUMIF($D$12:$D1784,$D1784,K$12:K1784)+SUMIF($D$12:$D1784,$D1784,L$12:L1784)),2)) - SUMIF($D$12:$D1783,$D1784,N$12:N1783),2),"")</f>
        <v/>
      </c>
      <c r="O1784" s="249" t="str">
        <f>IF(AND(K1784&lt;&gt;"",L1784&lt;&gt;"",M1784&lt;&gt;"",J1784&lt;&gt;"",AH1784&lt;&gt;""),IF(OR(J1784="OZZ",J1784="ZZ"),ROUND(0-SUMIF($D$12:$D1783,$D1784,O$12:O1783),2),IF(M1784=0,0,ROUND(MIN(MIN(17300,TRUNC(0.75*(SUMIF($D$12:$D$2012,$D1784,K$12:K$2012)+SUMIF($D$12:$D$2012,$D1784,L$12:L$2012)),2)+SUMIF($D$12:$D1784,$D1784,AH$12:AH1784))-SUMIF($D$12:$D1783,$D1784,O$12:O1783)-SUMIF($D$12:$D$2012,$D1784,N$12:N$2012),AH1784),2))),"")</f>
        <v/>
      </c>
      <c r="P1784" s="250" t="str">
        <f>IF(J1784&lt;&gt;"",1000 - SUMIF($D$12:$D1783,$D1784,P$12:P1783),"")</f>
        <v/>
      </c>
      <c r="Q1784" s="106"/>
      <c r="R1784" s="247"/>
      <c r="S1784" s="247"/>
      <c r="T1784" s="247"/>
      <c r="U1784" s="248" t="str">
        <f>IF(AND(R1784&lt;&gt;"",S1784&lt;&gt;"",Q1784&lt;&gt;""),ROUND(MIN(IF(OR(Q1784="OZZ",Q1784="ZZ"),5000,17300),TRUNC(0.75*(SUMIF($D$12:$D1784,$D1784,R$12:R1784)+SUMIF($D$12:$D1784,$D1784,S$12:S1784)),2)) - SUMIF($D$12:$D1783,$D1784,U$12:U1783),2),"")</f>
        <v/>
      </c>
      <c r="V1784" s="248" t="str">
        <f>IF(AND(R1784&lt;&gt;"",S1784&lt;&gt;"",T1784&lt;&gt;"",Q1784&lt;&gt;"",AL1784&lt;&gt;""),IF(OR(Q1784="OZZ",Q1784="ZZ"),ROUND(0-SUMIF($D$12:$D1783,$D1784,V$12:V1783),2),IF(T1784=0,0,ROUND(MIN(MIN(17300,TRUNC(0.75*(SUMIF($D$12:$D$2012,$D1784,R$12:R$2012)+SUMIF($D$12:$D$2012,$D1784,S$12:S$2012)),2)+SUMIF($D$12:$D1784,$D1784,AL$12:AL1784))-SUMIF($D$12:$D1783,$D1784,V$12:V1783)-SUMIF($D$12:$D$2012,$D1784,U$12:U$2012),AL1784),2))),"")</f>
        <v/>
      </c>
      <c r="W1784" s="250" t="str">
        <f>IF(Q1784&lt;&gt;"",1000 - SUMIF($D$12:$D1783,$D1784,W$12:W1783),"")</f>
        <v/>
      </c>
      <c r="X1784" s="106"/>
      <c r="Y1784" s="247"/>
      <c r="Z1784" s="247"/>
      <c r="AA1784" s="247"/>
      <c r="AB1784" s="248" t="str">
        <f>IF(AND(Y1784&lt;&gt;"",Z1784&lt;&gt;"",X1784&lt;&gt;""),ROUND(MIN(IF(OR(X1784="OZZ",X1784="ZZ"),5000,17300),TRUNC(0.75*(SUMIF($D$12:$D1784,$D1784,Y$12:Y1784)+SUMIF($D$12:$D1784,$D1784,Z$12:Z1784)),2)) - SUMIF($D$12:$D1783,$D1784,AB$12:AB1783),2),"")</f>
        <v/>
      </c>
      <c r="AC1784" s="251" t="str">
        <f>IF(AND(Y1784&lt;&gt;"",Z1784&lt;&gt;"",AA1784&lt;&gt;"",X1784&lt;&gt;"",AP1784&lt;&gt;""),IF(OR(X1784="OZZ",X1784="ZZ"),ROUND(0-SUMIF($D$12:$D1783,$D1784,AC$12:AC1783),2),IF(AA1784=0,0,ROUND(MIN(MIN(17300,TRUNC(0.75*(SUMIF($D$12:$D$2012,$D1784,Y$12:Y$2012)+SUMIF($D$12:$D$2012,$D1784,Z$12:Z$2012)),2)+SUMIF($D$12:$D1784,$D1784,AP$12:AP1784))-SUMIF($D$12:$D1783,$D1784,AC$12:AC1783)-SUMIF($D$12:$D$2012,$D1784,AB$12:AB$2012),AP1784),2))),"")</f>
        <v/>
      </c>
      <c r="AD1784" s="250" t="str">
        <f>IF(X1784&lt;&gt;"",1000 - SUMIF($D$12:$D1783,$D1784,AD$12:AD1783),"")</f>
        <v/>
      </c>
      <c r="AE1784" s="252"/>
      <c r="AF1784" s="253"/>
      <c r="AG1784" s="254"/>
      <c r="AH1784" s="255" t="str">
        <f t="shared" si="590"/>
        <v/>
      </c>
      <c r="AI1784" s="256"/>
      <c r="AJ1784" s="253"/>
      <c r="AK1784" s="254"/>
      <c r="AL1784" s="255" t="str">
        <f t="shared" si="591"/>
        <v/>
      </c>
      <c r="AM1784" s="256"/>
      <c r="AN1784" s="253"/>
      <c r="AO1784" s="254"/>
      <c r="AP1784" s="255" t="str">
        <f t="shared" si="571"/>
        <v/>
      </c>
      <c r="AQ1784" s="68"/>
      <c r="AR1784" s="68"/>
      <c r="AS1784" s="115"/>
      <c r="AT1784" s="68"/>
      <c r="AU1784" s="113" t="str">
        <f>IF(D1784&lt;&gt; "", IF(COUNTIF($D$12:$D1784,$D1784)&gt;1,0,IF(SUM(N1784,U1784,AB1784)&gt;0,IF(AND(X1784="",OR(Q1784&lt;&gt;"",J1784&lt;&gt;"")),IF(Q1784&lt;&gt;"",Q1784,IF(J1784&lt;&gt;"",J1784,0)),IF(AND(Q1784&lt;&gt;"",J1784&lt;&gt;"",Q1784=J1784),Q1784,X1784)),0)),"")</f>
        <v/>
      </c>
      <c r="AV1784" s="113" t="str">
        <f>IF(D1784&lt;&gt;"",IF(COUNTIF($D$12:$D1784,$D1784)&gt;1,0,IF(SUM(O1784,V1784,AC1784)&gt;0,IF(AND(X1784="",OR(Q1784&lt;&gt;"",J1784&lt;&gt;"")),IF(Q1784&lt;&gt;"",Q1784,IF(J1784&lt;&gt;"",J1784,0)),IF(AND(Q1784&lt;&gt;"",J1784&lt;&gt;"",Q1784=J1784),Q1784,X1784)),0)),"")</f>
        <v/>
      </c>
      <c r="AW1784" s="113" t="str">
        <f>IF(D1784&lt;&gt;"",IF(COUNTIF($D$12:$D1784,$D1784)&gt;1,0,IF(SUM(P1784,W1784,AD1784)&gt;0,IF(AND(X1784="",OR(Q1784&lt;&gt;"",J1784&lt;&gt;"")),IF(Q1784&lt;&gt;"",Q1784,IF(J1784&lt;&gt;"",J1784,0)),IF(AND(Q1784&lt;&gt;"",J1784&lt;&gt;"",Q1784=J1784),Q1784,X1784)),0)),"")</f>
        <v/>
      </c>
      <c r="AX1784" s="68" t="str">
        <f t="shared" si="572"/>
        <v/>
      </c>
      <c r="AY1784" s="68" t="str">
        <f t="shared" si="573"/>
        <v/>
      </c>
      <c r="AZ1784" s="68" t="str">
        <f t="shared" si="574"/>
        <v/>
      </c>
      <c r="BA1784" s="68" t="str">
        <f t="shared" si="575"/>
        <v/>
      </c>
      <c r="BB1784" s="68" t="str">
        <f t="shared" si="576"/>
        <v/>
      </c>
      <c r="BC1784" s="68" t="str">
        <f t="shared" si="577"/>
        <v/>
      </c>
      <c r="BD1784" s="68" t="str">
        <f t="shared" si="578"/>
        <v/>
      </c>
      <c r="BE1784" s="62" t="str">
        <f t="shared" si="579"/>
        <v/>
      </c>
      <c r="BF1784" s="62" t="str">
        <f t="shared" si="580"/>
        <v/>
      </c>
      <c r="BG1784" s="62"/>
      <c r="BH1784" s="62" t="str">
        <f t="shared" si="581"/>
        <v/>
      </c>
      <c r="BI1784" s="62" t="str">
        <f t="shared" si="582"/>
        <v/>
      </c>
      <c r="BJ1784" s="114"/>
      <c r="BK1784" s="62" t="str">
        <f t="shared" si="583"/>
        <v/>
      </c>
      <c r="BL1784" s="62" t="str">
        <f t="shared" si="584"/>
        <v/>
      </c>
      <c r="BM1784" s="62" t="str">
        <f t="shared" si="585"/>
        <v/>
      </c>
      <c r="BN1784" s="62" t="str">
        <f t="shared" si="586"/>
        <v/>
      </c>
      <c r="BO1784" s="62" t="str">
        <f t="shared" si="587"/>
        <v/>
      </c>
      <c r="BP1784" s="62" t="str">
        <f t="shared" si="588"/>
        <v/>
      </c>
      <c r="BQ1784" s="96"/>
      <c r="BR1784" s="96"/>
      <c r="BS1784" s="96"/>
      <c r="BT1784" s="96"/>
      <c r="BU1784" s="96"/>
      <c r="BV1784" s="96"/>
      <c r="BW1784" s="96"/>
      <c r="BX1784" s="96"/>
      <c r="BY1784" s="96"/>
      <c r="BZ1784" s="96"/>
      <c r="CA1784" s="96"/>
      <c r="CB1784" s="96"/>
      <c r="CC1784" s="96"/>
      <c r="CD1784" s="96"/>
      <c r="CE1784" s="96"/>
      <c r="CF1784" s="96"/>
      <c r="CG1784" s="96"/>
      <c r="CH1784" s="96"/>
      <c r="CI1784" s="96"/>
      <c r="CJ1784" s="96"/>
      <c r="CK1784" s="96"/>
      <c r="CL1784" s="96"/>
      <c r="CM1784" s="96"/>
      <c r="CN1784" s="96"/>
      <c r="CO1784" s="96"/>
      <c r="CP1784" s="96"/>
      <c r="CQ1784" s="96"/>
      <c r="CR1784" s="96"/>
      <c r="CS1784" s="96"/>
    </row>
    <row r="1785" spans="1:97" ht="18.75" customHeight="1" x14ac:dyDescent="0.2">
      <c r="A1785" s="3">
        <f t="shared" si="589"/>
        <v>1773</v>
      </c>
      <c r="B1785" s="263"/>
      <c r="C1785" s="263"/>
      <c r="D1785" s="263"/>
      <c r="E1785" s="259"/>
      <c r="F1785" s="259"/>
      <c r="G1785" s="43"/>
      <c r="H1785" s="264"/>
      <c r="I1785" s="261"/>
      <c r="J1785" s="106"/>
      <c r="K1785" s="247"/>
      <c r="L1785" s="247"/>
      <c r="M1785" s="247"/>
      <c r="N1785" s="248" t="str">
        <f>IF(AND(K1785&lt;&gt;"",L1785&lt;&gt;"",J1785&lt;&gt;""),ROUND(MIN(IF(OR(J1785="OZZ",J1785="ZZ"),5000,17300),TRUNC(0.75*(SUMIF($D$12:$D1785,$D1785,K$12:K1785)+SUMIF($D$12:$D1785,$D1785,L$12:L1785)),2)) - SUMIF($D$12:$D1784,$D1785,N$12:N1784),2),"")</f>
        <v/>
      </c>
      <c r="O1785" s="249" t="str">
        <f>IF(AND(K1785&lt;&gt;"",L1785&lt;&gt;"",M1785&lt;&gt;"",J1785&lt;&gt;"",AH1785&lt;&gt;""),IF(OR(J1785="OZZ",J1785="ZZ"),ROUND(0-SUMIF($D$12:$D1784,$D1785,O$12:O1784),2),IF(M1785=0,0,ROUND(MIN(MIN(17300,TRUNC(0.75*(SUMIF($D$12:$D$2012,$D1785,K$12:K$2012)+SUMIF($D$12:$D$2012,$D1785,L$12:L$2012)),2)+SUMIF($D$12:$D1785,$D1785,AH$12:AH1785))-SUMIF($D$12:$D1784,$D1785,O$12:O1784)-SUMIF($D$12:$D$2012,$D1785,N$12:N$2012),AH1785),2))),"")</f>
        <v/>
      </c>
      <c r="P1785" s="250" t="str">
        <f>IF(J1785&lt;&gt;"",1000 - SUMIF($D$12:$D1784,$D1785,P$12:P1784),"")</f>
        <v/>
      </c>
      <c r="Q1785" s="106"/>
      <c r="R1785" s="247"/>
      <c r="S1785" s="247"/>
      <c r="T1785" s="247"/>
      <c r="U1785" s="248" t="str">
        <f>IF(AND(R1785&lt;&gt;"",S1785&lt;&gt;"",Q1785&lt;&gt;""),ROUND(MIN(IF(OR(Q1785="OZZ",Q1785="ZZ"),5000,17300),TRUNC(0.75*(SUMIF($D$12:$D1785,$D1785,R$12:R1785)+SUMIF($D$12:$D1785,$D1785,S$12:S1785)),2)) - SUMIF($D$12:$D1784,$D1785,U$12:U1784),2),"")</f>
        <v/>
      </c>
      <c r="V1785" s="248" t="str">
        <f>IF(AND(R1785&lt;&gt;"",S1785&lt;&gt;"",T1785&lt;&gt;"",Q1785&lt;&gt;"",AL1785&lt;&gt;""),IF(OR(Q1785="OZZ",Q1785="ZZ"),ROUND(0-SUMIF($D$12:$D1784,$D1785,V$12:V1784),2),IF(T1785=0,0,ROUND(MIN(MIN(17300,TRUNC(0.75*(SUMIF($D$12:$D$2012,$D1785,R$12:R$2012)+SUMIF($D$12:$D$2012,$D1785,S$12:S$2012)),2)+SUMIF($D$12:$D1785,$D1785,AL$12:AL1785))-SUMIF($D$12:$D1784,$D1785,V$12:V1784)-SUMIF($D$12:$D$2012,$D1785,U$12:U$2012),AL1785),2))),"")</f>
        <v/>
      </c>
      <c r="W1785" s="250" t="str">
        <f>IF(Q1785&lt;&gt;"",1000 - SUMIF($D$12:$D1784,$D1785,W$12:W1784),"")</f>
        <v/>
      </c>
      <c r="X1785" s="106"/>
      <c r="Y1785" s="247"/>
      <c r="Z1785" s="247"/>
      <c r="AA1785" s="247"/>
      <c r="AB1785" s="248" t="str">
        <f>IF(AND(Y1785&lt;&gt;"",Z1785&lt;&gt;"",X1785&lt;&gt;""),ROUND(MIN(IF(OR(X1785="OZZ",X1785="ZZ"),5000,17300),TRUNC(0.75*(SUMIF($D$12:$D1785,$D1785,Y$12:Y1785)+SUMIF($D$12:$D1785,$D1785,Z$12:Z1785)),2)) - SUMIF($D$12:$D1784,$D1785,AB$12:AB1784),2),"")</f>
        <v/>
      </c>
      <c r="AC1785" s="251" t="str">
        <f>IF(AND(Y1785&lt;&gt;"",Z1785&lt;&gt;"",AA1785&lt;&gt;"",X1785&lt;&gt;"",AP1785&lt;&gt;""),IF(OR(X1785="OZZ",X1785="ZZ"),ROUND(0-SUMIF($D$12:$D1784,$D1785,AC$12:AC1784),2),IF(AA1785=0,0,ROUND(MIN(MIN(17300,TRUNC(0.75*(SUMIF($D$12:$D$2012,$D1785,Y$12:Y$2012)+SUMIF($D$12:$D$2012,$D1785,Z$12:Z$2012)),2)+SUMIF($D$12:$D1785,$D1785,AP$12:AP1785))-SUMIF($D$12:$D1784,$D1785,AC$12:AC1784)-SUMIF($D$12:$D$2012,$D1785,AB$12:AB$2012),AP1785),2))),"")</f>
        <v/>
      </c>
      <c r="AD1785" s="250" t="str">
        <f>IF(X1785&lt;&gt;"",1000 - SUMIF($D$12:$D1784,$D1785,AD$12:AD1784),"")</f>
        <v/>
      </c>
      <c r="AE1785" s="252"/>
      <c r="AF1785" s="253"/>
      <c r="AG1785" s="254"/>
      <c r="AH1785" s="255" t="str">
        <f t="shared" si="590"/>
        <v/>
      </c>
      <c r="AI1785" s="256"/>
      <c r="AJ1785" s="253"/>
      <c r="AK1785" s="254"/>
      <c r="AL1785" s="255" t="str">
        <f t="shared" si="591"/>
        <v/>
      </c>
      <c r="AM1785" s="256"/>
      <c r="AN1785" s="253"/>
      <c r="AO1785" s="254"/>
      <c r="AP1785" s="255" t="str">
        <f t="shared" si="571"/>
        <v/>
      </c>
      <c r="AQ1785" s="68"/>
      <c r="AR1785" s="68"/>
      <c r="AS1785" s="115"/>
      <c r="AT1785" s="68"/>
      <c r="AU1785" s="113" t="str">
        <f>IF(D1785&lt;&gt; "", IF(COUNTIF($D$12:$D1785,$D1785)&gt;1,0,IF(SUM(N1785,U1785,AB1785)&gt;0,IF(AND(X1785="",OR(Q1785&lt;&gt;"",J1785&lt;&gt;"")),IF(Q1785&lt;&gt;"",Q1785,IF(J1785&lt;&gt;"",J1785,0)),IF(AND(Q1785&lt;&gt;"",J1785&lt;&gt;"",Q1785=J1785),Q1785,X1785)),0)),"")</f>
        <v/>
      </c>
      <c r="AV1785" s="113" t="str">
        <f>IF(D1785&lt;&gt;"",IF(COUNTIF($D$12:$D1785,$D1785)&gt;1,0,IF(SUM(O1785,V1785,AC1785)&gt;0,IF(AND(X1785="",OR(Q1785&lt;&gt;"",J1785&lt;&gt;"")),IF(Q1785&lt;&gt;"",Q1785,IF(J1785&lt;&gt;"",J1785,0)),IF(AND(Q1785&lt;&gt;"",J1785&lt;&gt;"",Q1785=J1785),Q1785,X1785)),0)),"")</f>
        <v/>
      </c>
      <c r="AW1785" s="113" t="str">
        <f>IF(D1785&lt;&gt;"",IF(COUNTIF($D$12:$D1785,$D1785)&gt;1,0,IF(SUM(P1785,W1785,AD1785)&gt;0,IF(AND(X1785="",OR(Q1785&lt;&gt;"",J1785&lt;&gt;"")),IF(Q1785&lt;&gt;"",Q1785,IF(J1785&lt;&gt;"",J1785,0)),IF(AND(Q1785&lt;&gt;"",J1785&lt;&gt;"",Q1785=J1785),Q1785,X1785)),0)),"")</f>
        <v/>
      </c>
      <c r="AX1785" s="68" t="str">
        <f t="shared" si="572"/>
        <v/>
      </c>
      <c r="AY1785" s="68" t="str">
        <f t="shared" si="573"/>
        <v/>
      </c>
      <c r="AZ1785" s="68" t="str">
        <f t="shared" si="574"/>
        <v/>
      </c>
      <c r="BA1785" s="68" t="str">
        <f t="shared" si="575"/>
        <v/>
      </c>
      <c r="BB1785" s="68" t="str">
        <f t="shared" si="576"/>
        <v/>
      </c>
      <c r="BC1785" s="68" t="str">
        <f t="shared" si="577"/>
        <v/>
      </c>
      <c r="BD1785" s="68" t="str">
        <f t="shared" si="578"/>
        <v/>
      </c>
      <c r="BE1785" s="62" t="str">
        <f t="shared" si="579"/>
        <v/>
      </c>
      <c r="BF1785" s="62" t="str">
        <f t="shared" si="580"/>
        <v/>
      </c>
      <c r="BG1785" s="62"/>
      <c r="BH1785" s="62" t="str">
        <f t="shared" si="581"/>
        <v/>
      </c>
      <c r="BI1785" s="62" t="str">
        <f t="shared" si="582"/>
        <v/>
      </c>
      <c r="BJ1785" s="114"/>
      <c r="BK1785" s="62" t="str">
        <f t="shared" si="583"/>
        <v/>
      </c>
      <c r="BL1785" s="62" t="str">
        <f t="shared" si="584"/>
        <v/>
      </c>
      <c r="BM1785" s="62" t="str">
        <f t="shared" si="585"/>
        <v/>
      </c>
      <c r="BN1785" s="62" t="str">
        <f t="shared" si="586"/>
        <v/>
      </c>
      <c r="BO1785" s="62" t="str">
        <f t="shared" si="587"/>
        <v/>
      </c>
      <c r="BP1785" s="62" t="str">
        <f t="shared" si="588"/>
        <v/>
      </c>
      <c r="BQ1785" s="96"/>
      <c r="BR1785" s="96"/>
      <c r="BS1785" s="96"/>
      <c r="BT1785" s="96"/>
      <c r="BU1785" s="96"/>
      <c r="BV1785" s="96"/>
      <c r="BW1785" s="96"/>
      <c r="BX1785" s="96"/>
      <c r="BY1785" s="96"/>
      <c r="BZ1785" s="96"/>
      <c r="CA1785" s="96"/>
      <c r="CB1785" s="96"/>
      <c r="CC1785" s="96"/>
      <c r="CD1785" s="96"/>
      <c r="CE1785" s="96"/>
      <c r="CF1785" s="96"/>
      <c r="CG1785" s="96"/>
      <c r="CH1785" s="96"/>
      <c r="CI1785" s="96"/>
      <c r="CJ1785" s="96"/>
      <c r="CK1785" s="96"/>
      <c r="CL1785" s="96"/>
      <c r="CM1785" s="96"/>
      <c r="CN1785" s="96"/>
      <c r="CO1785" s="96"/>
      <c r="CP1785" s="96"/>
      <c r="CQ1785" s="96"/>
      <c r="CR1785" s="96"/>
      <c r="CS1785" s="96"/>
    </row>
    <row r="1786" spans="1:97" ht="18.75" customHeight="1" x14ac:dyDescent="0.2">
      <c r="A1786" s="3">
        <f t="shared" si="589"/>
        <v>1774</v>
      </c>
      <c r="B1786" s="263"/>
      <c r="C1786" s="263"/>
      <c r="D1786" s="263"/>
      <c r="E1786" s="259"/>
      <c r="F1786" s="259"/>
      <c r="G1786" s="43"/>
      <c r="H1786" s="264"/>
      <c r="I1786" s="261"/>
      <c r="J1786" s="106"/>
      <c r="K1786" s="247"/>
      <c r="L1786" s="247"/>
      <c r="M1786" s="247"/>
      <c r="N1786" s="248" t="str">
        <f>IF(AND(K1786&lt;&gt;"",L1786&lt;&gt;"",J1786&lt;&gt;""),ROUND(MIN(IF(OR(J1786="OZZ",J1786="ZZ"),5000,17300),TRUNC(0.75*(SUMIF($D$12:$D1786,$D1786,K$12:K1786)+SUMIF($D$12:$D1786,$D1786,L$12:L1786)),2)) - SUMIF($D$12:$D1785,$D1786,N$12:N1785),2),"")</f>
        <v/>
      </c>
      <c r="O1786" s="249" t="str">
        <f>IF(AND(K1786&lt;&gt;"",L1786&lt;&gt;"",M1786&lt;&gt;"",J1786&lt;&gt;"",AH1786&lt;&gt;""),IF(OR(J1786="OZZ",J1786="ZZ"),ROUND(0-SUMIF($D$12:$D1785,$D1786,O$12:O1785),2),IF(M1786=0,0,ROUND(MIN(MIN(17300,TRUNC(0.75*(SUMIF($D$12:$D$2012,$D1786,K$12:K$2012)+SUMIF($D$12:$D$2012,$D1786,L$12:L$2012)),2)+SUMIF($D$12:$D1786,$D1786,AH$12:AH1786))-SUMIF($D$12:$D1785,$D1786,O$12:O1785)-SUMIF($D$12:$D$2012,$D1786,N$12:N$2012),AH1786),2))),"")</f>
        <v/>
      </c>
      <c r="P1786" s="250" t="str">
        <f>IF(J1786&lt;&gt;"",1000 - SUMIF($D$12:$D1785,$D1786,P$12:P1785),"")</f>
        <v/>
      </c>
      <c r="Q1786" s="106"/>
      <c r="R1786" s="247"/>
      <c r="S1786" s="247"/>
      <c r="T1786" s="247"/>
      <c r="U1786" s="248" t="str">
        <f>IF(AND(R1786&lt;&gt;"",S1786&lt;&gt;"",Q1786&lt;&gt;""),ROUND(MIN(IF(OR(Q1786="OZZ",Q1786="ZZ"),5000,17300),TRUNC(0.75*(SUMIF($D$12:$D1786,$D1786,R$12:R1786)+SUMIF($D$12:$D1786,$D1786,S$12:S1786)),2)) - SUMIF($D$12:$D1785,$D1786,U$12:U1785),2),"")</f>
        <v/>
      </c>
      <c r="V1786" s="248" t="str">
        <f>IF(AND(R1786&lt;&gt;"",S1786&lt;&gt;"",T1786&lt;&gt;"",Q1786&lt;&gt;"",AL1786&lt;&gt;""),IF(OR(Q1786="OZZ",Q1786="ZZ"),ROUND(0-SUMIF($D$12:$D1785,$D1786,V$12:V1785),2),IF(T1786=0,0,ROUND(MIN(MIN(17300,TRUNC(0.75*(SUMIF($D$12:$D$2012,$D1786,R$12:R$2012)+SUMIF($D$12:$D$2012,$D1786,S$12:S$2012)),2)+SUMIF($D$12:$D1786,$D1786,AL$12:AL1786))-SUMIF($D$12:$D1785,$D1786,V$12:V1785)-SUMIF($D$12:$D$2012,$D1786,U$12:U$2012),AL1786),2))),"")</f>
        <v/>
      </c>
      <c r="W1786" s="250" t="str">
        <f>IF(Q1786&lt;&gt;"",1000 - SUMIF($D$12:$D1785,$D1786,W$12:W1785),"")</f>
        <v/>
      </c>
      <c r="X1786" s="106"/>
      <c r="Y1786" s="247"/>
      <c r="Z1786" s="247"/>
      <c r="AA1786" s="247"/>
      <c r="AB1786" s="248" t="str">
        <f>IF(AND(Y1786&lt;&gt;"",Z1786&lt;&gt;"",X1786&lt;&gt;""),ROUND(MIN(IF(OR(X1786="OZZ",X1786="ZZ"),5000,17300),TRUNC(0.75*(SUMIF($D$12:$D1786,$D1786,Y$12:Y1786)+SUMIF($D$12:$D1786,$D1786,Z$12:Z1786)),2)) - SUMIF($D$12:$D1785,$D1786,AB$12:AB1785),2),"")</f>
        <v/>
      </c>
      <c r="AC1786" s="251" t="str">
        <f>IF(AND(Y1786&lt;&gt;"",Z1786&lt;&gt;"",AA1786&lt;&gt;"",X1786&lt;&gt;"",AP1786&lt;&gt;""),IF(OR(X1786="OZZ",X1786="ZZ"),ROUND(0-SUMIF($D$12:$D1785,$D1786,AC$12:AC1785),2),IF(AA1786=0,0,ROUND(MIN(MIN(17300,TRUNC(0.75*(SUMIF($D$12:$D$2012,$D1786,Y$12:Y$2012)+SUMIF($D$12:$D$2012,$D1786,Z$12:Z$2012)),2)+SUMIF($D$12:$D1786,$D1786,AP$12:AP1786))-SUMIF($D$12:$D1785,$D1786,AC$12:AC1785)-SUMIF($D$12:$D$2012,$D1786,AB$12:AB$2012),AP1786),2))),"")</f>
        <v/>
      </c>
      <c r="AD1786" s="250" t="str">
        <f>IF(X1786&lt;&gt;"",1000 - SUMIF($D$12:$D1785,$D1786,AD$12:AD1785),"")</f>
        <v/>
      </c>
      <c r="AE1786" s="252"/>
      <c r="AF1786" s="253"/>
      <c r="AG1786" s="254"/>
      <c r="AH1786" s="255" t="str">
        <f t="shared" si="590"/>
        <v/>
      </c>
      <c r="AI1786" s="256"/>
      <c r="AJ1786" s="253"/>
      <c r="AK1786" s="254"/>
      <c r="AL1786" s="255" t="str">
        <f t="shared" si="591"/>
        <v/>
      </c>
      <c r="AM1786" s="256"/>
      <c r="AN1786" s="253"/>
      <c r="AO1786" s="254"/>
      <c r="AP1786" s="255" t="str">
        <f t="shared" si="571"/>
        <v/>
      </c>
      <c r="AQ1786" s="68"/>
      <c r="AR1786" s="68"/>
      <c r="AS1786" s="115"/>
      <c r="AT1786" s="68"/>
      <c r="AU1786" s="113" t="str">
        <f>IF(D1786&lt;&gt; "", IF(COUNTIF($D$12:$D1786,$D1786)&gt;1,0,IF(SUM(N1786,U1786,AB1786)&gt;0,IF(AND(X1786="",OR(Q1786&lt;&gt;"",J1786&lt;&gt;"")),IF(Q1786&lt;&gt;"",Q1786,IF(J1786&lt;&gt;"",J1786,0)),IF(AND(Q1786&lt;&gt;"",J1786&lt;&gt;"",Q1786=J1786),Q1786,X1786)),0)),"")</f>
        <v/>
      </c>
      <c r="AV1786" s="113" t="str">
        <f>IF(D1786&lt;&gt;"",IF(COUNTIF($D$12:$D1786,$D1786)&gt;1,0,IF(SUM(O1786,V1786,AC1786)&gt;0,IF(AND(X1786="",OR(Q1786&lt;&gt;"",J1786&lt;&gt;"")),IF(Q1786&lt;&gt;"",Q1786,IF(J1786&lt;&gt;"",J1786,0)),IF(AND(Q1786&lt;&gt;"",J1786&lt;&gt;"",Q1786=J1786),Q1786,X1786)),0)),"")</f>
        <v/>
      </c>
      <c r="AW1786" s="113" t="str">
        <f>IF(D1786&lt;&gt;"",IF(COUNTIF($D$12:$D1786,$D1786)&gt;1,0,IF(SUM(P1786,W1786,AD1786)&gt;0,IF(AND(X1786="",OR(Q1786&lt;&gt;"",J1786&lt;&gt;"")),IF(Q1786&lt;&gt;"",Q1786,IF(J1786&lt;&gt;"",J1786,0)),IF(AND(Q1786&lt;&gt;"",J1786&lt;&gt;"",Q1786=J1786),Q1786,X1786)),0)),"")</f>
        <v/>
      </c>
      <c r="AX1786" s="68" t="str">
        <f t="shared" si="572"/>
        <v/>
      </c>
      <c r="AY1786" s="68" t="str">
        <f t="shared" si="573"/>
        <v/>
      </c>
      <c r="AZ1786" s="68" t="str">
        <f t="shared" si="574"/>
        <v/>
      </c>
      <c r="BA1786" s="68" t="str">
        <f t="shared" si="575"/>
        <v/>
      </c>
      <c r="BB1786" s="68" t="str">
        <f t="shared" si="576"/>
        <v/>
      </c>
      <c r="BC1786" s="68" t="str">
        <f t="shared" si="577"/>
        <v/>
      </c>
      <c r="BD1786" s="68" t="str">
        <f t="shared" si="578"/>
        <v/>
      </c>
      <c r="BE1786" s="62" t="str">
        <f t="shared" si="579"/>
        <v/>
      </c>
      <c r="BF1786" s="62" t="str">
        <f t="shared" si="580"/>
        <v/>
      </c>
      <c r="BG1786" s="62"/>
      <c r="BH1786" s="62" t="str">
        <f t="shared" si="581"/>
        <v/>
      </c>
      <c r="BI1786" s="62" t="str">
        <f t="shared" si="582"/>
        <v/>
      </c>
      <c r="BJ1786" s="114"/>
      <c r="BK1786" s="62" t="str">
        <f t="shared" si="583"/>
        <v/>
      </c>
      <c r="BL1786" s="62" t="str">
        <f t="shared" si="584"/>
        <v/>
      </c>
      <c r="BM1786" s="62" t="str">
        <f t="shared" si="585"/>
        <v/>
      </c>
      <c r="BN1786" s="62" t="str">
        <f t="shared" si="586"/>
        <v/>
      </c>
      <c r="BO1786" s="62" t="str">
        <f t="shared" si="587"/>
        <v/>
      </c>
      <c r="BP1786" s="62" t="str">
        <f t="shared" si="588"/>
        <v/>
      </c>
      <c r="BQ1786" s="96"/>
      <c r="BR1786" s="96"/>
      <c r="BS1786" s="96"/>
      <c r="BT1786" s="96"/>
      <c r="BU1786" s="96"/>
      <c r="BV1786" s="96"/>
      <c r="BW1786" s="96"/>
      <c r="BX1786" s="96"/>
      <c r="BY1786" s="96"/>
      <c r="BZ1786" s="96"/>
      <c r="CA1786" s="96"/>
      <c r="CB1786" s="96"/>
      <c r="CC1786" s="96"/>
      <c r="CD1786" s="96"/>
      <c r="CE1786" s="96"/>
      <c r="CF1786" s="96"/>
      <c r="CG1786" s="96"/>
      <c r="CH1786" s="96"/>
      <c r="CI1786" s="96"/>
      <c r="CJ1786" s="96"/>
      <c r="CK1786" s="96"/>
      <c r="CL1786" s="96"/>
      <c r="CM1786" s="96"/>
      <c r="CN1786" s="96"/>
      <c r="CO1786" s="96"/>
      <c r="CP1786" s="96"/>
      <c r="CQ1786" s="96"/>
      <c r="CR1786" s="96"/>
      <c r="CS1786" s="96"/>
    </row>
    <row r="1787" spans="1:97" ht="18.75" customHeight="1" x14ac:dyDescent="0.2">
      <c r="A1787" s="3">
        <f t="shared" si="589"/>
        <v>1775</v>
      </c>
      <c r="B1787" s="263"/>
      <c r="C1787" s="263"/>
      <c r="D1787" s="263"/>
      <c r="E1787" s="259"/>
      <c r="F1787" s="259"/>
      <c r="G1787" s="43"/>
      <c r="H1787" s="264"/>
      <c r="I1787" s="261"/>
      <c r="J1787" s="106"/>
      <c r="K1787" s="247"/>
      <c r="L1787" s="247"/>
      <c r="M1787" s="247"/>
      <c r="N1787" s="248" t="str">
        <f>IF(AND(K1787&lt;&gt;"",L1787&lt;&gt;"",J1787&lt;&gt;""),ROUND(MIN(IF(OR(J1787="OZZ",J1787="ZZ"),5000,17300),TRUNC(0.75*(SUMIF($D$12:$D1787,$D1787,K$12:K1787)+SUMIF($D$12:$D1787,$D1787,L$12:L1787)),2)) - SUMIF($D$12:$D1786,$D1787,N$12:N1786),2),"")</f>
        <v/>
      </c>
      <c r="O1787" s="249" t="str">
        <f>IF(AND(K1787&lt;&gt;"",L1787&lt;&gt;"",M1787&lt;&gt;"",J1787&lt;&gt;"",AH1787&lt;&gt;""),IF(OR(J1787="OZZ",J1787="ZZ"),ROUND(0-SUMIF($D$12:$D1786,$D1787,O$12:O1786),2),IF(M1787=0,0,ROUND(MIN(MIN(17300,TRUNC(0.75*(SUMIF($D$12:$D$2012,$D1787,K$12:K$2012)+SUMIF($D$12:$D$2012,$D1787,L$12:L$2012)),2)+SUMIF($D$12:$D1787,$D1787,AH$12:AH1787))-SUMIF($D$12:$D1786,$D1787,O$12:O1786)-SUMIF($D$12:$D$2012,$D1787,N$12:N$2012),AH1787),2))),"")</f>
        <v/>
      </c>
      <c r="P1787" s="250" t="str">
        <f>IF(J1787&lt;&gt;"",1000 - SUMIF($D$12:$D1786,$D1787,P$12:P1786),"")</f>
        <v/>
      </c>
      <c r="Q1787" s="106"/>
      <c r="R1787" s="247"/>
      <c r="S1787" s="247"/>
      <c r="T1787" s="247"/>
      <c r="U1787" s="248" t="str">
        <f>IF(AND(R1787&lt;&gt;"",S1787&lt;&gt;"",Q1787&lt;&gt;""),ROUND(MIN(IF(OR(Q1787="OZZ",Q1787="ZZ"),5000,17300),TRUNC(0.75*(SUMIF($D$12:$D1787,$D1787,R$12:R1787)+SUMIF($D$12:$D1787,$D1787,S$12:S1787)),2)) - SUMIF($D$12:$D1786,$D1787,U$12:U1786),2),"")</f>
        <v/>
      </c>
      <c r="V1787" s="248" t="str">
        <f>IF(AND(R1787&lt;&gt;"",S1787&lt;&gt;"",T1787&lt;&gt;"",Q1787&lt;&gt;"",AL1787&lt;&gt;""),IF(OR(Q1787="OZZ",Q1787="ZZ"),ROUND(0-SUMIF($D$12:$D1786,$D1787,V$12:V1786),2),IF(T1787=0,0,ROUND(MIN(MIN(17300,TRUNC(0.75*(SUMIF($D$12:$D$2012,$D1787,R$12:R$2012)+SUMIF($D$12:$D$2012,$D1787,S$12:S$2012)),2)+SUMIF($D$12:$D1787,$D1787,AL$12:AL1787))-SUMIF($D$12:$D1786,$D1787,V$12:V1786)-SUMIF($D$12:$D$2012,$D1787,U$12:U$2012),AL1787),2))),"")</f>
        <v/>
      </c>
      <c r="W1787" s="250" t="str">
        <f>IF(Q1787&lt;&gt;"",1000 - SUMIF($D$12:$D1786,$D1787,W$12:W1786),"")</f>
        <v/>
      </c>
      <c r="X1787" s="106"/>
      <c r="Y1787" s="247"/>
      <c r="Z1787" s="247"/>
      <c r="AA1787" s="247"/>
      <c r="AB1787" s="248" t="str">
        <f>IF(AND(Y1787&lt;&gt;"",Z1787&lt;&gt;"",X1787&lt;&gt;""),ROUND(MIN(IF(OR(X1787="OZZ",X1787="ZZ"),5000,17300),TRUNC(0.75*(SUMIF($D$12:$D1787,$D1787,Y$12:Y1787)+SUMIF($D$12:$D1787,$D1787,Z$12:Z1787)),2)) - SUMIF($D$12:$D1786,$D1787,AB$12:AB1786),2),"")</f>
        <v/>
      </c>
      <c r="AC1787" s="251" t="str">
        <f>IF(AND(Y1787&lt;&gt;"",Z1787&lt;&gt;"",AA1787&lt;&gt;"",X1787&lt;&gt;"",AP1787&lt;&gt;""),IF(OR(X1787="OZZ",X1787="ZZ"),ROUND(0-SUMIF($D$12:$D1786,$D1787,AC$12:AC1786),2),IF(AA1787=0,0,ROUND(MIN(MIN(17300,TRUNC(0.75*(SUMIF($D$12:$D$2012,$D1787,Y$12:Y$2012)+SUMIF($D$12:$D$2012,$D1787,Z$12:Z$2012)),2)+SUMIF($D$12:$D1787,$D1787,AP$12:AP1787))-SUMIF($D$12:$D1786,$D1787,AC$12:AC1786)-SUMIF($D$12:$D$2012,$D1787,AB$12:AB$2012),AP1787),2))),"")</f>
        <v/>
      </c>
      <c r="AD1787" s="250" t="str">
        <f>IF(X1787&lt;&gt;"",1000 - SUMIF($D$12:$D1786,$D1787,AD$12:AD1786),"")</f>
        <v/>
      </c>
      <c r="AE1787" s="252"/>
      <c r="AF1787" s="253"/>
      <c r="AG1787" s="254"/>
      <c r="AH1787" s="255" t="str">
        <f t="shared" si="590"/>
        <v/>
      </c>
      <c r="AI1787" s="256"/>
      <c r="AJ1787" s="253"/>
      <c r="AK1787" s="254"/>
      <c r="AL1787" s="255" t="str">
        <f t="shared" si="591"/>
        <v/>
      </c>
      <c r="AM1787" s="256"/>
      <c r="AN1787" s="253"/>
      <c r="AO1787" s="254"/>
      <c r="AP1787" s="255" t="str">
        <f t="shared" si="571"/>
        <v/>
      </c>
      <c r="AQ1787" s="68"/>
      <c r="AR1787" s="68"/>
      <c r="AS1787" s="115"/>
      <c r="AT1787" s="68"/>
      <c r="AU1787" s="113" t="str">
        <f>IF(D1787&lt;&gt; "", IF(COUNTIF($D$12:$D1787,$D1787)&gt;1,0,IF(SUM(N1787,U1787,AB1787)&gt;0,IF(AND(X1787="",OR(Q1787&lt;&gt;"",J1787&lt;&gt;"")),IF(Q1787&lt;&gt;"",Q1787,IF(J1787&lt;&gt;"",J1787,0)),IF(AND(Q1787&lt;&gt;"",J1787&lt;&gt;"",Q1787=J1787),Q1787,X1787)),0)),"")</f>
        <v/>
      </c>
      <c r="AV1787" s="113" t="str">
        <f>IF(D1787&lt;&gt;"",IF(COUNTIF($D$12:$D1787,$D1787)&gt;1,0,IF(SUM(O1787,V1787,AC1787)&gt;0,IF(AND(X1787="",OR(Q1787&lt;&gt;"",J1787&lt;&gt;"")),IF(Q1787&lt;&gt;"",Q1787,IF(J1787&lt;&gt;"",J1787,0)),IF(AND(Q1787&lt;&gt;"",J1787&lt;&gt;"",Q1787=J1787),Q1787,X1787)),0)),"")</f>
        <v/>
      </c>
      <c r="AW1787" s="113" t="str">
        <f>IF(D1787&lt;&gt;"",IF(COUNTIF($D$12:$D1787,$D1787)&gt;1,0,IF(SUM(P1787,W1787,AD1787)&gt;0,IF(AND(X1787="",OR(Q1787&lt;&gt;"",J1787&lt;&gt;"")),IF(Q1787&lt;&gt;"",Q1787,IF(J1787&lt;&gt;"",J1787,0)),IF(AND(Q1787&lt;&gt;"",J1787&lt;&gt;"",Q1787=J1787),Q1787,X1787)),0)),"")</f>
        <v/>
      </c>
      <c r="AX1787" s="68" t="str">
        <f t="shared" si="572"/>
        <v/>
      </c>
      <c r="AY1787" s="68" t="str">
        <f t="shared" si="573"/>
        <v/>
      </c>
      <c r="AZ1787" s="68" t="str">
        <f t="shared" si="574"/>
        <v/>
      </c>
      <c r="BA1787" s="68" t="str">
        <f t="shared" si="575"/>
        <v/>
      </c>
      <c r="BB1787" s="68" t="str">
        <f t="shared" si="576"/>
        <v/>
      </c>
      <c r="BC1787" s="68" t="str">
        <f t="shared" si="577"/>
        <v/>
      </c>
      <c r="BD1787" s="68" t="str">
        <f t="shared" si="578"/>
        <v/>
      </c>
      <c r="BE1787" s="62" t="str">
        <f t="shared" si="579"/>
        <v/>
      </c>
      <c r="BF1787" s="62" t="str">
        <f t="shared" si="580"/>
        <v/>
      </c>
      <c r="BG1787" s="62"/>
      <c r="BH1787" s="62" t="str">
        <f t="shared" si="581"/>
        <v/>
      </c>
      <c r="BI1787" s="62" t="str">
        <f t="shared" si="582"/>
        <v/>
      </c>
      <c r="BJ1787" s="114"/>
      <c r="BK1787" s="62" t="str">
        <f t="shared" si="583"/>
        <v/>
      </c>
      <c r="BL1787" s="62" t="str">
        <f t="shared" si="584"/>
        <v/>
      </c>
      <c r="BM1787" s="62" t="str">
        <f t="shared" si="585"/>
        <v/>
      </c>
      <c r="BN1787" s="62" t="str">
        <f t="shared" si="586"/>
        <v/>
      </c>
      <c r="BO1787" s="62" t="str">
        <f t="shared" si="587"/>
        <v/>
      </c>
      <c r="BP1787" s="62" t="str">
        <f t="shared" si="588"/>
        <v/>
      </c>
      <c r="BQ1787" s="96"/>
      <c r="BR1787" s="96"/>
      <c r="BS1787" s="96"/>
      <c r="BT1787" s="96"/>
      <c r="BU1787" s="96"/>
      <c r="BV1787" s="96"/>
      <c r="BW1787" s="96"/>
      <c r="BX1787" s="96"/>
      <c r="BY1787" s="96"/>
      <c r="BZ1787" s="96"/>
      <c r="CA1787" s="96"/>
      <c r="CB1787" s="96"/>
      <c r="CC1787" s="96"/>
      <c r="CD1787" s="96"/>
      <c r="CE1787" s="96"/>
      <c r="CF1787" s="96"/>
      <c r="CG1787" s="96"/>
      <c r="CH1787" s="96"/>
      <c r="CI1787" s="96"/>
      <c r="CJ1787" s="96"/>
      <c r="CK1787" s="96"/>
      <c r="CL1787" s="96"/>
      <c r="CM1787" s="96"/>
      <c r="CN1787" s="96"/>
      <c r="CO1787" s="96"/>
      <c r="CP1787" s="96"/>
      <c r="CQ1787" s="96"/>
      <c r="CR1787" s="96"/>
      <c r="CS1787" s="96"/>
    </row>
    <row r="1788" spans="1:97" ht="18.75" customHeight="1" x14ac:dyDescent="0.2">
      <c r="A1788" s="3">
        <f t="shared" si="589"/>
        <v>1776</v>
      </c>
      <c r="B1788" s="263"/>
      <c r="C1788" s="263"/>
      <c r="D1788" s="263"/>
      <c r="E1788" s="259"/>
      <c r="F1788" s="259"/>
      <c r="G1788" s="43"/>
      <c r="H1788" s="264"/>
      <c r="I1788" s="261"/>
      <c r="J1788" s="106"/>
      <c r="K1788" s="247"/>
      <c r="L1788" s="247"/>
      <c r="M1788" s="247"/>
      <c r="N1788" s="248" t="str">
        <f>IF(AND(K1788&lt;&gt;"",L1788&lt;&gt;"",J1788&lt;&gt;""),ROUND(MIN(IF(OR(J1788="OZZ",J1788="ZZ"),5000,17300),TRUNC(0.75*(SUMIF($D$12:$D1788,$D1788,K$12:K1788)+SUMIF($D$12:$D1788,$D1788,L$12:L1788)),2)) - SUMIF($D$12:$D1787,$D1788,N$12:N1787),2),"")</f>
        <v/>
      </c>
      <c r="O1788" s="249" t="str">
        <f>IF(AND(K1788&lt;&gt;"",L1788&lt;&gt;"",M1788&lt;&gt;"",J1788&lt;&gt;"",AH1788&lt;&gt;""),IF(OR(J1788="OZZ",J1788="ZZ"),ROUND(0-SUMIF($D$12:$D1787,$D1788,O$12:O1787),2),IF(M1788=0,0,ROUND(MIN(MIN(17300,TRUNC(0.75*(SUMIF($D$12:$D$2012,$D1788,K$12:K$2012)+SUMIF($D$12:$D$2012,$D1788,L$12:L$2012)),2)+SUMIF($D$12:$D1788,$D1788,AH$12:AH1788))-SUMIF($D$12:$D1787,$D1788,O$12:O1787)-SUMIF($D$12:$D$2012,$D1788,N$12:N$2012),AH1788),2))),"")</f>
        <v/>
      </c>
      <c r="P1788" s="250" t="str">
        <f>IF(J1788&lt;&gt;"",1000 - SUMIF($D$12:$D1787,$D1788,P$12:P1787),"")</f>
        <v/>
      </c>
      <c r="Q1788" s="106"/>
      <c r="R1788" s="247"/>
      <c r="S1788" s="247"/>
      <c r="T1788" s="247"/>
      <c r="U1788" s="248" t="str">
        <f>IF(AND(R1788&lt;&gt;"",S1788&lt;&gt;"",Q1788&lt;&gt;""),ROUND(MIN(IF(OR(Q1788="OZZ",Q1788="ZZ"),5000,17300),TRUNC(0.75*(SUMIF($D$12:$D1788,$D1788,R$12:R1788)+SUMIF($D$12:$D1788,$D1788,S$12:S1788)),2)) - SUMIF($D$12:$D1787,$D1788,U$12:U1787),2),"")</f>
        <v/>
      </c>
      <c r="V1788" s="248" t="str">
        <f>IF(AND(R1788&lt;&gt;"",S1788&lt;&gt;"",T1788&lt;&gt;"",Q1788&lt;&gt;"",AL1788&lt;&gt;""),IF(OR(Q1788="OZZ",Q1788="ZZ"),ROUND(0-SUMIF($D$12:$D1787,$D1788,V$12:V1787),2),IF(T1788=0,0,ROUND(MIN(MIN(17300,TRUNC(0.75*(SUMIF($D$12:$D$2012,$D1788,R$12:R$2012)+SUMIF($D$12:$D$2012,$D1788,S$12:S$2012)),2)+SUMIF($D$12:$D1788,$D1788,AL$12:AL1788))-SUMIF($D$12:$D1787,$D1788,V$12:V1787)-SUMIF($D$12:$D$2012,$D1788,U$12:U$2012),AL1788),2))),"")</f>
        <v/>
      </c>
      <c r="W1788" s="250" t="str">
        <f>IF(Q1788&lt;&gt;"",1000 - SUMIF($D$12:$D1787,$D1788,W$12:W1787),"")</f>
        <v/>
      </c>
      <c r="X1788" s="106"/>
      <c r="Y1788" s="247"/>
      <c r="Z1788" s="247"/>
      <c r="AA1788" s="247"/>
      <c r="AB1788" s="248" t="str">
        <f>IF(AND(Y1788&lt;&gt;"",Z1788&lt;&gt;"",X1788&lt;&gt;""),ROUND(MIN(IF(OR(X1788="OZZ",X1788="ZZ"),5000,17300),TRUNC(0.75*(SUMIF($D$12:$D1788,$D1788,Y$12:Y1788)+SUMIF($D$12:$D1788,$D1788,Z$12:Z1788)),2)) - SUMIF($D$12:$D1787,$D1788,AB$12:AB1787),2),"")</f>
        <v/>
      </c>
      <c r="AC1788" s="251" t="str">
        <f>IF(AND(Y1788&lt;&gt;"",Z1788&lt;&gt;"",AA1788&lt;&gt;"",X1788&lt;&gt;"",AP1788&lt;&gt;""),IF(OR(X1788="OZZ",X1788="ZZ"),ROUND(0-SUMIF($D$12:$D1787,$D1788,AC$12:AC1787),2),IF(AA1788=0,0,ROUND(MIN(MIN(17300,TRUNC(0.75*(SUMIF($D$12:$D$2012,$D1788,Y$12:Y$2012)+SUMIF($D$12:$D$2012,$D1788,Z$12:Z$2012)),2)+SUMIF($D$12:$D1788,$D1788,AP$12:AP1788))-SUMIF($D$12:$D1787,$D1788,AC$12:AC1787)-SUMIF($D$12:$D$2012,$D1788,AB$12:AB$2012),AP1788),2))),"")</f>
        <v/>
      </c>
      <c r="AD1788" s="250" t="str">
        <f>IF(X1788&lt;&gt;"",1000 - SUMIF($D$12:$D1787,$D1788,AD$12:AD1787),"")</f>
        <v/>
      </c>
      <c r="AE1788" s="252"/>
      <c r="AF1788" s="253"/>
      <c r="AG1788" s="254"/>
      <c r="AH1788" s="255" t="str">
        <f t="shared" si="590"/>
        <v/>
      </c>
      <c r="AI1788" s="256"/>
      <c r="AJ1788" s="253"/>
      <c r="AK1788" s="254"/>
      <c r="AL1788" s="255" t="str">
        <f t="shared" si="591"/>
        <v/>
      </c>
      <c r="AM1788" s="256"/>
      <c r="AN1788" s="253"/>
      <c r="AO1788" s="254"/>
      <c r="AP1788" s="255" t="str">
        <f t="shared" si="571"/>
        <v/>
      </c>
      <c r="AQ1788" s="68"/>
      <c r="AR1788" s="68"/>
      <c r="AS1788" s="115"/>
      <c r="AT1788" s="68"/>
      <c r="AU1788" s="113" t="str">
        <f>IF(D1788&lt;&gt; "", IF(COUNTIF($D$12:$D1788,$D1788)&gt;1,0,IF(SUM(N1788,U1788,AB1788)&gt;0,IF(AND(X1788="",OR(Q1788&lt;&gt;"",J1788&lt;&gt;"")),IF(Q1788&lt;&gt;"",Q1788,IF(J1788&lt;&gt;"",J1788,0)),IF(AND(Q1788&lt;&gt;"",J1788&lt;&gt;"",Q1788=J1788),Q1788,X1788)),0)),"")</f>
        <v/>
      </c>
      <c r="AV1788" s="113" t="str">
        <f>IF(D1788&lt;&gt;"",IF(COUNTIF($D$12:$D1788,$D1788)&gt;1,0,IF(SUM(O1788,V1788,AC1788)&gt;0,IF(AND(X1788="",OR(Q1788&lt;&gt;"",J1788&lt;&gt;"")),IF(Q1788&lt;&gt;"",Q1788,IF(J1788&lt;&gt;"",J1788,0)),IF(AND(Q1788&lt;&gt;"",J1788&lt;&gt;"",Q1788=J1788),Q1788,X1788)),0)),"")</f>
        <v/>
      </c>
      <c r="AW1788" s="113" t="str">
        <f>IF(D1788&lt;&gt;"",IF(COUNTIF($D$12:$D1788,$D1788)&gt;1,0,IF(SUM(P1788,W1788,AD1788)&gt;0,IF(AND(X1788="",OR(Q1788&lt;&gt;"",J1788&lt;&gt;"")),IF(Q1788&lt;&gt;"",Q1788,IF(J1788&lt;&gt;"",J1788,0)),IF(AND(Q1788&lt;&gt;"",J1788&lt;&gt;"",Q1788=J1788),Q1788,X1788)),0)),"")</f>
        <v/>
      </c>
      <c r="AX1788" s="68" t="str">
        <f t="shared" si="572"/>
        <v/>
      </c>
      <c r="AY1788" s="68" t="str">
        <f t="shared" si="573"/>
        <v/>
      </c>
      <c r="AZ1788" s="68" t="str">
        <f t="shared" si="574"/>
        <v/>
      </c>
      <c r="BA1788" s="68" t="str">
        <f t="shared" si="575"/>
        <v/>
      </c>
      <c r="BB1788" s="68" t="str">
        <f t="shared" si="576"/>
        <v/>
      </c>
      <c r="BC1788" s="68" t="str">
        <f t="shared" si="577"/>
        <v/>
      </c>
      <c r="BD1788" s="68" t="str">
        <f t="shared" si="578"/>
        <v/>
      </c>
      <c r="BE1788" s="62" t="str">
        <f t="shared" si="579"/>
        <v/>
      </c>
      <c r="BF1788" s="62" t="str">
        <f t="shared" si="580"/>
        <v/>
      </c>
      <c r="BG1788" s="62"/>
      <c r="BH1788" s="62" t="str">
        <f t="shared" si="581"/>
        <v/>
      </c>
      <c r="BI1788" s="62" t="str">
        <f t="shared" si="582"/>
        <v/>
      </c>
      <c r="BJ1788" s="114"/>
      <c r="BK1788" s="62" t="str">
        <f t="shared" si="583"/>
        <v/>
      </c>
      <c r="BL1788" s="62" t="str">
        <f t="shared" si="584"/>
        <v/>
      </c>
      <c r="BM1788" s="62" t="str">
        <f t="shared" si="585"/>
        <v/>
      </c>
      <c r="BN1788" s="62" t="str">
        <f t="shared" si="586"/>
        <v/>
      </c>
      <c r="BO1788" s="62" t="str">
        <f t="shared" si="587"/>
        <v/>
      </c>
      <c r="BP1788" s="62" t="str">
        <f t="shared" si="588"/>
        <v/>
      </c>
      <c r="BQ1788" s="96"/>
      <c r="BR1788" s="96"/>
      <c r="BS1788" s="96"/>
      <c r="BT1788" s="96"/>
      <c r="BU1788" s="96"/>
      <c r="BV1788" s="96"/>
      <c r="BW1788" s="96"/>
      <c r="BX1788" s="96"/>
      <c r="BY1788" s="96"/>
      <c r="BZ1788" s="96"/>
      <c r="CA1788" s="96"/>
      <c r="CB1788" s="96"/>
      <c r="CC1788" s="96"/>
      <c r="CD1788" s="96"/>
      <c r="CE1788" s="96"/>
      <c r="CF1788" s="96"/>
      <c r="CG1788" s="96"/>
      <c r="CH1788" s="96"/>
      <c r="CI1788" s="96"/>
      <c r="CJ1788" s="96"/>
      <c r="CK1788" s="96"/>
      <c r="CL1788" s="96"/>
      <c r="CM1788" s="96"/>
      <c r="CN1788" s="96"/>
      <c r="CO1788" s="96"/>
      <c r="CP1788" s="96"/>
      <c r="CQ1788" s="96"/>
      <c r="CR1788" s="96"/>
      <c r="CS1788" s="96"/>
    </row>
    <row r="1789" spans="1:97" ht="18.75" customHeight="1" x14ac:dyDescent="0.2">
      <c r="A1789" s="3">
        <f t="shared" si="589"/>
        <v>1777</v>
      </c>
      <c r="B1789" s="263"/>
      <c r="C1789" s="263"/>
      <c r="D1789" s="263"/>
      <c r="E1789" s="259"/>
      <c r="F1789" s="259"/>
      <c r="G1789" s="43"/>
      <c r="H1789" s="264"/>
      <c r="I1789" s="261"/>
      <c r="J1789" s="106"/>
      <c r="K1789" s="247"/>
      <c r="L1789" s="247"/>
      <c r="M1789" s="247"/>
      <c r="N1789" s="248" t="str">
        <f>IF(AND(K1789&lt;&gt;"",L1789&lt;&gt;"",J1789&lt;&gt;""),ROUND(MIN(IF(OR(J1789="OZZ",J1789="ZZ"),5000,17300),TRUNC(0.75*(SUMIF($D$12:$D1789,$D1789,K$12:K1789)+SUMIF($D$12:$D1789,$D1789,L$12:L1789)),2)) - SUMIF($D$12:$D1788,$D1789,N$12:N1788),2),"")</f>
        <v/>
      </c>
      <c r="O1789" s="249" t="str">
        <f>IF(AND(K1789&lt;&gt;"",L1789&lt;&gt;"",M1789&lt;&gt;"",J1789&lt;&gt;"",AH1789&lt;&gt;""),IF(OR(J1789="OZZ",J1789="ZZ"),ROUND(0-SUMIF($D$12:$D1788,$D1789,O$12:O1788),2),IF(M1789=0,0,ROUND(MIN(MIN(17300,TRUNC(0.75*(SUMIF($D$12:$D$2012,$D1789,K$12:K$2012)+SUMIF($D$12:$D$2012,$D1789,L$12:L$2012)),2)+SUMIF($D$12:$D1789,$D1789,AH$12:AH1789))-SUMIF($D$12:$D1788,$D1789,O$12:O1788)-SUMIF($D$12:$D$2012,$D1789,N$12:N$2012),AH1789),2))),"")</f>
        <v/>
      </c>
      <c r="P1789" s="250" t="str">
        <f>IF(J1789&lt;&gt;"",1000 - SUMIF($D$12:$D1788,$D1789,P$12:P1788),"")</f>
        <v/>
      </c>
      <c r="Q1789" s="106"/>
      <c r="R1789" s="247"/>
      <c r="S1789" s="247"/>
      <c r="T1789" s="247"/>
      <c r="U1789" s="248" t="str">
        <f>IF(AND(R1789&lt;&gt;"",S1789&lt;&gt;"",Q1789&lt;&gt;""),ROUND(MIN(IF(OR(Q1789="OZZ",Q1789="ZZ"),5000,17300),TRUNC(0.75*(SUMIF($D$12:$D1789,$D1789,R$12:R1789)+SUMIF($D$12:$D1789,$D1789,S$12:S1789)),2)) - SUMIF($D$12:$D1788,$D1789,U$12:U1788),2),"")</f>
        <v/>
      </c>
      <c r="V1789" s="248" t="str">
        <f>IF(AND(R1789&lt;&gt;"",S1789&lt;&gt;"",T1789&lt;&gt;"",Q1789&lt;&gt;"",AL1789&lt;&gt;""),IF(OR(Q1789="OZZ",Q1789="ZZ"),ROUND(0-SUMIF($D$12:$D1788,$D1789,V$12:V1788),2),IF(T1789=0,0,ROUND(MIN(MIN(17300,TRUNC(0.75*(SUMIF($D$12:$D$2012,$D1789,R$12:R$2012)+SUMIF($D$12:$D$2012,$D1789,S$12:S$2012)),2)+SUMIF($D$12:$D1789,$D1789,AL$12:AL1789))-SUMIF($D$12:$D1788,$D1789,V$12:V1788)-SUMIF($D$12:$D$2012,$D1789,U$12:U$2012),AL1789),2))),"")</f>
        <v/>
      </c>
      <c r="W1789" s="250" t="str">
        <f>IF(Q1789&lt;&gt;"",1000 - SUMIF($D$12:$D1788,$D1789,W$12:W1788),"")</f>
        <v/>
      </c>
      <c r="X1789" s="106"/>
      <c r="Y1789" s="247"/>
      <c r="Z1789" s="247"/>
      <c r="AA1789" s="247"/>
      <c r="AB1789" s="248" t="str">
        <f>IF(AND(Y1789&lt;&gt;"",Z1789&lt;&gt;"",X1789&lt;&gt;""),ROUND(MIN(IF(OR(X1789="OZZ",X1789="ZZ"),5000,17300),TRUNC(0.75*(SUMIF($D$12:$D1789,$D1789,Y$12:Y1789)+SUMIF($D$12:$D1789,$D1789,Z$12:Z1789)),2)) - SUMIF($D$12:$D1788,$D1789,AB$12:AB1788),2),"")</f>
        <v/>
      </c>
      <c r="AC1789" s="251" t="str">
        <f>IF(AND(Y1789&lt;&gt;"",Z1789&lt;&gt;"",AA1789&lt;&gt;"",X1789&lt;&gt;"",AP1789&lt;&gt;""),IF(OR(X1789="OZZ",X1789="ZZ"),ROUND(0-SUMIF($D$12:$D1788,$D1789,AC$12:AC1788),2),IF(AA1789=0,0,ROUND(MIN(MIN(17300,TRUNC(0.75*(SUMIF($D$12:$D$2012,$D1789,Y$12:Y$2012)+SUMIF($D$12:$D$2012,$D1789,Z$12:Z$2012)),2)+SUMIF($D$12:$D1789,$D1789,AP$12:AP1789))-SUMIF($D$12:$D1788,$D1789,AC$12:AC1788)-SUMIF($D$12:$D$2012,$D1789,AB$12:AB$2012),AP1789),2))),"")</f>
        <v/>
      </c>
      <c r="AD1789" s="250" t="str">
        <f>IF(X1789&lt;&gt;"",1000 - SUMIF($D$12:$D1788,$D1789,AD$12:AD1788),"")</f>
        <v/>
      </c>
      <c r="AE1789" s="252"/>
      <c r="AF1789" s="253"/>
      <c r="AG1789" s="254"/>
      <c r="AH1789" s="255" t="str">
        <f t="shared" si="590"/>
        <v/>
      </c>
      <c r="AI1789" s="256"/>
      <c r="AJ1789" s="253"/>
      <c r="AK1789" s="254"/>
      <c r="AL1789" s="255" t="str">
        <f t="shared" si="591"/>
        <v/>
      </c>
      <c r="AM1789" s="256"/>
      <c r="AN1789" s="253"/>
      <c r="AO1789" s="254"/>
      <c r="AP1789" s="255" t="str">
        <f t="shared" si="571"/>
        <v/>
      </c>
      <c r="AQ1789" s="68"/>
      <c r="AR1789" s="68"/>
      <c r="AS1789" s="115"/>
      <c r="AT1789" s="68"/>
      <c r="AU1789" s="113" t="str">
        <f>IF(D1789&lt;&gt; "", IF(COUNTIF($D$12:$D1789,$D1789)&gt;1,0,IF(SUM(N1789,U1789,AB1789)&gt;0,IF(AND(X1789="",OR(Q1789&lt;&gt;"",J1789&lt;&gt;"")),IF(Q1789&lt;&gt;"",Q1789,IF(J1789&lt;&gt;"",J1789,0)),IF(AND(Q1789&lt;&gt;"",J1789&lt;&gt;"",Q1789=J1789),Q1789,X1789)),0)),"")</f>
        <v/>
      </c>
      <c r="AV1789" s="113" t="str">
        <f>IF(D1789&lt;&gt;"",IF(COUNTIF($D$12:$D1789,$D1789)&gt;1,0,IF(SUM(O1789,V1789,AC1789)&gt;0,IF(AND(X1789="",OR(Q1789&lt;&gt;"",J1789&lt;&gt;"")),IF(Q1789&lt;&gt;"",Q1789,IF(J1789&lt;&gt;"",J1789,0)),IF(AND(Q1789&lt;&gt;"",J1789&lt;&gt;"",Q1789=J1789),Q1789,X1789)),0)),"")</f>
        <v/>
      </c>
      <c r="AW1789" s="113" t="str">
        <f>IF(D1789&lt;&gt;"",IF(COUNTIF($D$12:$D1789,$D1789)&gt;1,0,IF(SUM(P1789,W1789,AD1789)&gt;0,IF(AND(X1789="",OR(Q1789&lt;&gt;"",J1789&lt;&gt;"")),IF(Q1789&lt;&gt;"",Q1789,IF(J1789&lt;&gt;"",J1789,0)),IF(AND(Q1789&lt;&gt;"",J1789&lt;&gt;"",Q1789=J1789),Q1789,X1789)),0)),"")</f>
        <v/>
      </c>
      <c r="AX1789" s="68" t="str">
        <f t="shared" si="572"/>
        <v/>
      </c>
      <c r="AY1789" s="68" t="str">
        <f t="shared" si="573"/>
        <v/>
      </c>
      <c r="AZ1789" s="68" t="str">
        <f t="shared" si="574"/>
        <v/>
      </c>
      <c r="BA1789" s="68" t="str">
        <f t="shared" si="575"/>
        <v/>
      </c>
      <c r="BB1789" s="68" t="str">
        <f t="shared" si="576"/>
        <v/>
      </c>
      <c r="BC1789" s="68" t="str">
        <f t="shared" si="577"/>
        <v/>
      </c>
      <c r="BD1789" s="68" t="str">
        <f t="shared" si="578"/>
        <v/>
      </c>
      <c r="BE1789" s="62" t="str">
        <f t="shared" si="579"/>
        <v/>
      </c>
      <c r="BF1789" s="62" t="str">
        <f t="shared" si="580"/>
        <v/>
      </c>
      <c r="BG1789" s="62"/>
      <c r="BH1789" s="62" t="str">
        <f t="shared" si="581"/>
        <v/>
      </c>
      <c r="BI1789" s="62" t="str">
        <f t="shared" si="582"/>
        <v/>
      </c>
      <c r="BJ1789" s="114"/>
      <c r="BK1789" s="62" t="str">
        <f t="shared" si="583"/>
        <v/>
      </c>
      <c r="BL1789" s="62" t="str">
        <f t="shared" si="584"/>
        <v/>
      </c>
      <c r="BM1789" s="62" t="str">
        <f t="shared" si="585"/>
        <v/>
      </c>
      <c r="BN1789" s="62" t="str">
        <f t="shared" si="586"/>
        <v/>
      </c>
      <c r="BO1789" s="62" t="str">
        <f t="shared" si="587"/>
        <v/>
      </c>
      <c r="BP1789" s="62" t="str">
        <f t="shared" si="588"/>
        <v/>
      </c>
      <c r="BQ1789" s="96"/>
      <c r="BR1789" s="96"/>
      <c r="BS1789" s="96"/>
      <c r="BT1789" s="96"/>
      <c r="BU1789" s="96"/>
      <c r="BV1789" s="96"/>
      <c r="BW1789" s="96"/>
      <c r="BX1789" s="96"/>
      <c r="BY1789" s="96"/>
      <c r="BZ1789" s="96"/>
      <c r="CA1789" s="96"/>
      <c r="CB1789" s="96"/>
      <c r="CC1789" s="96"/>
      <c r="CD1789" s="96"/>
      <c r="CE1789" s="96"/>
      <c r="CF1789" s="96"/>
      <c r="CG1789" s="96"/>
      <c r="CH1789" s="96"/>
      <c r="CI1789" s="96"/>
      <c r="CJ1789" s="96"/>
      <c r="CK1789" s="96"/>
      <c r="CL1789" s="96"/>
      <c r="CM1789" s="96"/>
      <c r="CN1789" s="96"/>
      <c r="CO1789" s="96"/>
      <c r="CP1789" s="96"/>
      <c r="CQ1789" s="96"/>
      <c r="CR1789" s="96"/>
      <c r="CS1789" s="96"/>
    </row>
    <row r="1790" spans="1:97" ht="18.75" customHeight="1" x14ac:dyDescent="0.2">
      <c r="A1790" s="3">
        <f t="shared" si="589"/>
        <v>1778</v>
      </c>
      <c r="B1790" s="263"/>
      <c r="C1790" s="263"/>
      <c r="D1790" s="263"/>
      <c r="E1790" s="259"/>
      <c r="F1790" s="259"/>
      <c r="G1790" s="43"/>
      <c r="H1790" s="264"/>
      <c r="I1790" s="261"/>
      <c r="J1790" s="106"/>
      <c r="K1790" s="247"/>
      <c r="L1790" s="247"/>
      <c r="M1790" s="247"/>
      <c r="N1790" s="248" t="str">
        <f>IF(AND(K1790&lt;&gt;"",L1790&lt;&gt;"",J1790&lt;&gt;""),ROUND(MIN(IF(OR(J1790="OZZ",J1790="ZZ"),5000,17300),TRUNC(0.75*(SUMIF($D$12:$D1790,$D1790,K$12:K1790)+SUMIF($D$12:$D1790,$D1790,L$12:L1790)),2)) - SUMIF($D$12:$D1789,$D1790,N$12:N1789),2),"")</f>
        <v/>
      </c>
      <c r="O1790" s="249" t="str">
        <f>IF(AND(K1790&lt;&gt;"",L1790&lt;&gt;"",M1790&lt;&gt;"",J1790&lt;&gt;"",AH1790&lt;&gt;""),IF(OR(J1790="OZZ",J1790="ZZ"),ROUND(0-SUMIF($D$12:$D1789,$D1790,O$12:O1789),2),IF(M1790=0,0,ROUND(MIN(MIN(17300,TRUNC(0.75*(SUMIF($D$12:$D$2012,$D1790,K$12:K$2012)+SUMIF($D$12:$D$2012,$D1790,L$12:L$2012)),2)+SUMIF($D$12:$D1790,$D1790,AH$12:AH1790))-SUMIF($D$12:$D1789,$D1790,O$12:O1789)-SUMIF($D$12:$D$2012,$D1790,N$12:N$2012),AH1790),2))),"")</f>
        <v/>
      </c>
      <c r="P1790" s="250" t="str">
        <f>IF(J1790&lt;&gt;"",1000 - SUMIF($D$12:$D1789,$D1790,P$12:P1789),"")</f>
        <v/>
      </c>
      <c r="Q1790" s="106"/>
      <c r="R1790" s="247"/>
      <c r="S1790" s="247"/>
      <c r="T1790" s="247"/>
      <c r="U1790" s="248" t="str">
        <f>IF(AND(R1790&lt;&gt;"",S1790&lt;&gt;"",Q1790&lt;&gt;""),ROUND(MIN(IF(OR(Q1790="OZZ",Q1790="ZZ"),5000,17300),TRUNC(0.75*(SUMIF($D$12:$D1790,$D1790,R$12:R1790)+SUMIF($D$12:$D1790,$D1790,S$12:S1790)),2)) - SUMIF($D$12:$D1789,$D1790,U$12:U1789),2),"")</f>
        <v/>
      </c>
      <c r="V1790" s="248" t="str">
        <f>IF(AND(R1790&lt;&gt;"",S1790&lt;&gt;"",T1790&lt;&gt;"",Q1790&lt;&gt;"",AL1790&lt;&gt;""),IF(OR(Q1790="OZZ",Q1790="ZZ"),ROUND(0-SUMIF($D$12:$D1789,$D1790,V$12:V1789),2),IF(T1790=0,0,ROUND(MIN(MIN(17300,TRUNC(0.75*(SUMIF($D$12:$D$2012,$D1790,R$12:R$2012)+SUMIF($D$12:$D$2012,$D1790,S$12:S$2012)),2)+SUMIF($D$12:$D1790,$D1790,AL$12:AL1790))-SUMIF($D$12:$D1789,$D1790,V$12:V1789)-SUMIF($D$12:$D$2012,$D1790,U$12:U$2012),AL1790),2))),"")</f>
        <v/>
      </c>
      <c r="W1790" s="250" t="str">
        <f>IF(Q1790&lt;&gt;"",1000 - SUMIF($D$12:$D1789,$D1790,W$12:W1789),"")</f>
        <v/>
      </c>
      <c r="X1790" s="106"/>
      <c r="Y1790" s="247"/>
      <c r="Z1790" s="247"/>
      <c r="AA1790" s="247"/>
      <c r="AB1790" s="248" t="str">
        <f>IF(AND(Y1790&lt;&gt;"",Z1790&lt;&gt;"",X1790&lt;&gt;""),ROUND(MIN(IF(OR(X1790="OZZ",X1790="ZZ"),5000,17300),TRUNC(0.75*(SUMIF($D$12:$D1790,$D1790,Y$12:Y1790)+SUMIF($D$12:$D1790,$D1790,Z$12:Z1790)),2)) - SUMIF($D$12:$D1789,$D1790,AB$12:AB1789),2),"")</f>
        <v/>
      </c>
      <c r="AC1790" s="251" t="str">
        <f>IF(AND(Y1790&lt;&gt;"",Z1790&lt;&gt;"",AA1790&lt;&gt;"",X1790&lt;&gt;"",AP1790&lt;&gt;""),IF(OR(X1790="OZZ",X1790="ZZ"),ROUND(0-SUMIF($D$12:$D1789,$D1790,AC$12:AC1789),2),IF(AA1790=0,0,ROUND(MIN(MIN(17300,TRUNC(0.75*(SUMIF($D$12:$D$2012,$D1790,Y$12:Y$2012)+SUMIF($D$12:$D$2012,$D1790,Z$12:Z$2012)),2)+SUMIF($D$12:$D1790,$D1790,AP$12:AP1790))-SUMIF($D$12:$D1789,$D1790,AC$12:AC1789)-SUMIF($D$12:$D$2012,$D1790,AB$12:AB$2012),AP1790),2))),"")</f>
        <v/>
      </c>
      <c r="AD1790" s="250" t="str">
        <f>IF(X1790&lt;&gt;"",1000 - SUMIF($D$12:$D1789,$D1790,AD$12:AD1789),"")</f>
        <v/>
      </c>
      <c r="AE1790" s="252"/>
      <c r="AF1790" s="253"/>
      <c r="AG1790" s="254"/>
      <c r="AH1790" s="255" t="str">
        <f t="shared" si="590"/>
        <v/>
      </c>
      <c r="AI1790" s="256"/>
      <c r="AJ1790" s="253"/>
      <c r="AK1790" s="254"/>
      <c r="AL1790" s="255" t="str">
        <f t="shared" si="591"/>
        <v/>
      </c>
      <c r="AM1790" s="256"/>
      <c r="AN1790" s="253"/>
      <c r="AO1790" s="254"/>
      <c r="AP1790" s="255" t="str">
        <f t="shared" si="571"/>
        <v/>
      </c>
      <c r="AQ1790" s="68"/>
      <c r="AR1790" s="68"/>
      <c r="AS1790" s="115"/>
      <c r="AT1790" s="68"/>
      <c r="AU1790" s="113" t="str">
        <f>IF(D1790&lt;&gt; "", IF(COUNTIF($D$12:$D1790,$D1790)&gt;1,0,IF(SUM(N1790,U1790,AB1790)&gt;0,IF(AND(X1790="",OR(Q1790&lt;&gt;"",J1790&lt;&gt;"")),IF(Q1790&lt;&gt;"",Q1790,IF(J1790&lt;&gt;"",J1790,0)),IF(AND(Q1790&lt;&gt;"",J1790&lt;&gt;"",Q1790=J1790),Q1790,X1790)),0)),"")</f>
        <v/>
      </c>
      <c r="AV1790" s="113" t="str">
        <f>IF(D1790&lt;&gt;"",IF(COUNTIF($D$12:$D1790,$D1790)&gt;1,0,IF(SUM(O1790,V1790,AC1790)&gt;0,IF(AND(X1790="",OR(Q1790&lt;&gt;"",J1790&lt;&gt;"")),IF(Q1790&lt;&gt;"",Q1790,IF(J1790&lt;&gt;"",J1790,0)),IF(AND(Q1790&lt;&gt;"",J1790&lt;&gt;"",Q1790=J1790),Q1790,X1790)),0)),"")</f>
        <v/>
      </c>
      <c r="AW1790" s="113" t="str">
        <f>IF(D1790&lt;&gt;"",IF(COUNTIF($D$12:$D1790,$D1790)&gt;1,0,IF(SUM(P1790,W1790,AD1790)&gt;0,IF(AND(X1790="",OR(Q1790&lt;&gt;"",J1790&lt;&gt;"")),IF(Q1790&lt;&gt;"",Q1790,IF(J1790&lt;&gt;"",J1790,0)),IF(AND(Q1790&lt;&gt;"",J1790&lt;&gt;"",Q1790=J1790),Q1790,X1790)),0)),"")</f>
        <v/>
      </c>
      <c r="AX1790" s="68" t="str">
        <f t="shared" si="572"/>
        <v/>
      </c>
      <c r="AY1790" s="68" t="str">
        <f t="shared" si="573"/>
        <v/>
      </c>
      <c r="AZ1790" s="68" t="str">
        <f t="shared" si="574"/>
        <v/>
      </c>
      <c r="BA1790" s="68" t="str">
        <f t="shared" si="575"/>
        <v/>
      </c>
      <c r="BB1790" s="68" t="str">
        <f t="shared" si="576"/>
        <v/>
      </c>
      <c r="BC1790" s="68" t="str">
        <f t="shared" si="577"/>
        <v/>
      </c>
      <c r="BD1790" s="68" t="str">
        <f t="shared" si="578"/>
        <v/>
      </c>
      <c r="BE1790" s="62" t="str">
        <f t="shared" si="579"/>
        <v/>
      </c>
      <c r="BF1790" s="62" t="str">
        <f t="shared" si="580"/>
        <v/>
      </c>
      <c r="BG1790" s="62"/>
      <c r="BH1790" s="62" t="str">
        <f t="shared" si="581"/>
        <v/>
      </c>
      <c r="BI1790" s="62" t="str">
        <f t="shared" si="582"/>
        <v/>
      </c>
      <c r="BJ1790" s="114"/>
      <c r="BK1790" s="62" t="str">
        <f t="shared" si="583"/>
        <v/>
      </c>
      <c r="BL1790" s="62" t="str">
        <f t="shared" si="584"/>
        <v/>
      </c>
      <c r="BM1790" s="62" t="str">
        <f t="shared" si="585"/>
        <v/>
      </c>
      <c r="BN1790" s="62" t="str">
        <f t="shared" si="586"/>
        <v/>
      </c>
      <c r="BO1790" s="62" t="str">
        <f t="shared" si="587"/>
        <v/>
      </c>
      <c r="BP1790" s="62" t="str">
        <f t="shared" si="588"/>
        <v/>
      </c>
      <c r="BQ1790" s="96"/>
      <c r="BR1790" s="96"/>
      <c r="BS1790" s="96"/>
      <c r="BT1790" s="96"/>
      <c r="BU1790" s="96"/>
      <c r="BV1790" s="96"/>
      <c r="BW1790" s="96"/>
      <c r="BX1790" s="96"/>
      <c r="BY1790" s="96"/>
      <c r="BZ1790" s="96"/>
      <c r="CA1790" s="96"/>
      <c r="CB1790" s="96"/>
      <c r="CC1790" s="96"/>
      <c r="CD1790" s="96"/>
      <c r="CE1790" s="96"/>
      <c r="CF1790" s="96"/>
      <c r="CG1790" s="96"/>
      <c r="CH1790" s="96"/>
      <c r="CI1790" s="96"/>
      <c r="CJ1790" s="96"/>
      <c r="CK1790" s="96"/>
      <c r="CL1790" s="96"/>
      <c r="CM1790" s="96"/>
      <c r="CN1790" s="96"/>
      <c r="CO1790" s="96"/>
      <c r="CP1790" s="96"/>
      <c r="CQ1790" s="96"/>
      <c r="CR1790" s="96"/>
      <c r="CS1790" s="96"/>
    </row>
    <row r="1791" spans="1:97" ht="18.75" customHeight="1" x14ac:dyDescent="0.2">
      <c r="A1791" s="3">
        <f t="shared" si="589"/>
        <v>1779</v>
      </c>
      <c r="B1791" s="263"/>
      <c r="C1791" s="263"/>
      <c r="D1791" s="263"/>
      <c r="E1791" s="259"/>
      <c r="F1791" s="259"/>
      <c r="G1791" s="43"/>
      <c r="H1791" s="264"/>
      <c r="I1791" s="261"/>
      <c r="J1791" s="106"/>
      <c r="K1791" s="247"/>
      <c r="L1791" s="247"/>
      <c r="M1791" s="247"/>
      <c r="N1791" s="248" t="str">
        <f>IF(AND(K1791&lt;&gt;"",L1791&lt;&gt;"",J1791&lt;&gt;""),ROUND(MIN(IF(OR(J1791="OZZ",J1791="ZZ"),5000,17300),TRUNC(0.75*(SUMIF($D$12:$D1791,$D1791,K$12:K1791)+SUMIF($D$12:$D1791,$D1791,L$12:L1791)),2)) - SUMIF($D$12:$D1790,$D1791,N$12:N1790),2),"")</f>
        <v/>
      </c>
      <c r="O1791" s="249" t="str">
        <f>IF(AND(K1791&lt;&gt;"",L1791&lt;&gt;"",M1791&lt;&gt;"",J1791&lt;&gt;"",AH1791&lt;&gt;""),IF(OR(J1791="OZZ",J1791="ZZ"),ROUND(0-SUMIF($D$12:$D1790,$D1791,O$12:O1790),2),IF(M1791=0,0,ROUND(MIN(MIN(17300,TRUNC(0.75*(SUMIF($D$12:$D$2012,$D1791,K$12:K$2012)+SUMIF($D$12:$D$2012,$D1791,L$12:L$2012)),2)+SUMIF($D$12:$D1791,$D1791,AH$12:AH1791))-SUMIF($D$12:$D1790,$D1791,O$12:O1790)-SUMIF($D$12:$D$2012,$D1791,N$12:N$2012),AH1791),2))),"")</f>
        <v/>
      </c>
      <c r="P1791" s="250" t="str">
        <f>IF(J1791&lt;&gt;"",1000 - SUMIF($D$12:$D1790,$D1791,P$12:P1790),"")</f>
        <v/>
      </c>
      <c r="Q1791" s="106"/>
      <c r="R1791" s="247"/>
      <c r="S1791" s="247"/>
      <c r="T1791" s="247"/>
      <c r="U1791" s="248" t="str">
        <f>IF(AND(R1791&lt;&gt;"",S1791&lt;&gt;"",Q1791&lt;&gt;""),ROUND(MIN(IF(OR(Q1791="OZZ",Q1791="ZZ"),5000,17300),TRUNC(0.75*(SUMIF($D$12:$D1791,$D1791,R$12:R1791)+SUMIF($D$12:$D1791,$D1791,S$12:S1791)),2)) - SUMIF($D$12:$D1790,$D1791,U$12:U1790),2),"")</f>
        <v/>
      </c>
      <c r="V1791" s="248" t="str">
        <f>IF(AND(R1791&lt;&gt;"",S1791&lt;&gt;"",T1791&lt;&gt;"",Q1791&lt;&gt;"",AL1791&lt;&gt;""),IF(OR(Q1791="OZZ",Q1791="ZZ"),ROUND(0-SUMIF($D$12:$D1790,$D1791,V$12:V1790),2),IF(T1791=0,0,ROUND(MIN(MIN(17300,TRUNC(0.75*(SUMIF($D$12:$D$2012,$D1791,R$12:R$2012)+SUMIF($D$12:$D$2012,$D1791,S$12:S$2012)),2)+SUMIF($D$12:$D1791,$D1791,AL$12:AL1791))-SUMIF($D$12:$D1790,$D1791,V$12:V1790)-SUMIF($D$12:$D$2012,$D1791,U$12:U$2012),AL1791),2))),"")</f>
        <v/>
      </c>
      <c r="W1791" s="250" t="str">
        <f>IF(Q1791&lt;&gt;"",1000 - SUMIF($D$12:$D1790,$D1791,W$12:W1790),"")</f>
        <v/>
      </c>
      <c r="X1791" s="106"/>
      <c r="Y1791" s="247"/>
      <c r="Z1791" s="247"/>
      <c r="AA1791" s="247"/>
      <c r="AB1791" s="248" t="str">
        <f>IF(AND(Y1791&lt;&gt;"",Z1791&lt;&gt;"",X1791&lt;&gt;""),ROUND(MIN(IF(OR(X1791="OZZ",X1791="ZZ"),5000,17300),TRUNC(0.75*(SUMIF($D$12:$D1791,$D1791,Y$12:Y1791)+SUMIF($D$12:$D1791,$D1791,Z$12:Z1791)),2)) - SUMIF($D$12:$D1790,$D1791,AB$12:AB1790),2),"")</f>
        <v/>
      </c>
      <c r="AC1791" s="251" t="str">
        <f>IF(AND(Y1791&lt;&gt;"",Z1791&lt;&gt;"",AA1791&lt;&gt;"",X1791&lt;&gt;"",AP1791&lt;&gt;""),IF(OR(X1791="OZZ",X1791="ZZ"),ROUND(0-SUMIF($D$12:$D1790,$D1791,AC$12:AC1790),2),IF(AA1791=0,0,ROUND(MIN(MIN(17300,TRUNC(0.75*(SUMIF($D$12:$D$2012,$D1791,Y$12:Y$2012)+SUMIF($D$12:$D$2012,$D1791,Z$12:Z$2012)),2)+SUMIF($D$12:$D1791,$D1791,AP$12:AP1791))-SUMIF($D$12:$D1790,$D1791,AC$12:AC1790)-SUMIF($D$12:$D$2012,$D1791,AB$12:AB$2012),AP1791),2))),"")</f>
        <v/>
      </c>
      <c r="AD1791" s="250" t="str">
        <f>IF(X1791&lt;&gt;"",1000 - SUMIF($D$12:$D1790,$D1791,AD$12:AD1790),"")</f>
        <v/>
      </c>
      <c r="AE1791" s="252"/>
      <c r="AF1791" s="253"/>
      <c r="AG1791" s="254"/>
      <c r="AH1791" s="255" t="str">
        <f t="shared" si="590"/>
        <v/>
      </c>
      <c r="AI1791" s="256"/>
      <c r="AJ1791" s="253"/>
      <c r="AK1791" s="254"/>
      <c r="AL1791" s="255" t="str">
        <f t="shared" si="591"/>
        <v/>
      </c>
      <c r="AM1791" s="256"/>
      <c r="AN1791" s="253"/>
      <c r="AO1791" s="254"/>
      <c r="AP1791" s="255" t="str">
        <f t="shared" si="571"/>
        <v/>
      </c>
      <c r="AQ1791" s="68"/>
      <c r="AR1791" s="68"/>
      <c r="AS1791" s="115"/>
      <c r="AT1791" s="68"/>
      <c r="AU1791" s="113" t="str">
        <f>IF(D1791&lt;&gt; "", IF(COUNTIF($D$12:$D1791,$D1791)&gt;1,0,IF(SUM(N1791,U1791,AB1791)&gt;0,IF(AND(X1791="",OR(Q1791&lt;&gt;"",J1791&lt;&gt;"")),IF(Q1791&lt;&gt;"",Q1791,IF(J1791&lt;&gt;"",J1791,0)),IF(AND(Q1791&lt;&gt;"",J1791&lt;&gt;"",Q1791=J1791),Q1791,X1791)),0)),"")</f>
        <v/>
      </c>
      <c r="AV1791" s="113" t="str">
        <f>IF(D1791&lt;&gt;"",IF(COUNTIF($D$12:$D1791,$D1791)&gt;1,0,IF(SUM(O1791,V1791,AC1791)&gt;0,IF(AND(X1791="",OR(Q1791&lt;&gt;"",J1791&lt;&gt;"")),IF(Q1791&lt;&gt;"",Q1791,IF(J1791&lt;&gt;"",J1791,0)),IF(AND(Q1791&lt;&gt;"",J1791&lt;&gt;"",Q1791=J1791),Q1791,X1791)),0)),"")</f>
        <v/>
      </c>
      <c r="AW1791" s="113" t="str">
        <f>IF(D1791&lt;&gt;"",IF(COUNTIF($D$12:$D1791,$D1791)&gt;1,0,IF(SUM(P1791,W1791,AD1791)&gt;0,IF(AND(X1791="",OR(Q1791&lt;&gt;"",J1791&lt;&gt;"")),IF(Q1791&lt;&gt;"",Q1791,IF(J1791&lt;&gt;"",J1791,0)),IF(AND(Q1791&lt;&gt;"",J1791&lt;&gt;"",Q1791=J1791),Q1791,X1791)),0)),"")</f>
        <v/>
      </c>
      <c r="AX1791" s="68" t="str">
        <f t="shared" si="572"/>
        <v/>
      </c>
      <c r="AY1791" s="68" t="str">
        <f t="shared" si="573"/>
        <v/>
      </c>
      <c r="AZ1791" s="68" t="str">
        <f t="shared" si="574"/>
        <v/>
      </c>
      <c r="BA1791" s="68" t="str">
        <f t="shared" si="575"/>
        <v/>
      </c>
      <c r="BB1791" s="68" t="str">
        <f t="shared" si="576"/>
        <v/>
      </c>
      <c r="BC1791" s="68" t="str">
        <f t="shared" si="577"/>
        <v/>
      </c>
      <c r="BD1791" s="68" t="str">
        <f t="shared" si="578"/>
        <v/>
      </c>
      <c r="BE1791" s="62" t="str">
        <f t="shared" si="579"/>
        <v/>
      </c>
      <c r="BF1791" s="62" t="str">
        <f t="shared" si="580"/>
        <v/>
      </c>
      <c r="BG1791" s="62"/>
      <c r="BH1791" s="62" t="str">
        <f t="shared" si="581"/>
        <v/>
      </c>
      <c r="BI1791" s="62" t="str">
        <f t="shared" si="582"/>
        <v/>
      </c>
      <c r="BJ1791" s="114"/>
      <c r="BK1791" s="62" t="str">
        <f t="shared" si="583"/>
        <v/>
      </c>
      <c r="BL1791" s="62" t="str">
        <f t="shared" si="584"/>
        <v/>
      </c>
      <c r="BM1791" s="62" t="str">
        <f t="shared" si="585"/>
        <v/>
      </c>
      <c r="BN1791" s="62" t="str">
        <f t="shared" si="586"/>
        <v/>
      </c>
      <c r="BO1791" s="62" t="str">
        <f t="shared" si="587"/>
        <v/>
      </c>
      <c r="BP1791" s="62" t="str">
        <f t="shared" si="588"/>
        <v/>
      </c>
      <c r="BQ1791" s="96"/>
      <c r="BR1791" s="96"/>
      <c r="BS1791" s="96"/>
      <c r="BT1791" s="96"/>
      <c r="BU1791" s="96"/>
      <c r="BV1791" s="96"/>
      <c r="BW1791" s="96"/>
      <c r="BX1791" s="96"/>
      <c r="BY1791" s="96"/>
      <c r="BZ1791" s="96"/>
      <c r="CA1791" s="96"/>
      <c r="CB1791" s="96"/>
      <c r="CC1791" s="96"/>
      <c r="CD1791" s="96"/>
      <c r="CE1791" s="96"/>
      <c r="CF1791" s="96"/>
      <c r="CG1791" s="96"/>
      <c r="CH1791" s="96"/>
      <c r="CI1791" s="96"/>
      <c r="CJ1791" s="96"/>
      <c r="CK1791" s="96"/>
      <c r="CL1791" s="96"/>
      <c r="CM1791" s="96"/>
      <c r="CN1791" s="96"/>
      <c r="CO1791" s="96"/>
      <c r="CP1791" s="96"/>
      <c r="CQ1791" s="96"/>
      <c r="CR1791" s="96"/>
      <c r="CS1791" s="96"/>
    </row>
    <row r="1792" spans="1:97" ht="18.75" customHeight="1" x14ac:dyDescent="0.2">
      <c r="A1792" s="3">
        <f t="shared" si="589"/>
        <v>1780</v>
      </c>
      <c r="B1792" s="263"/>
      <c r="C1792" s="263"/>
      <c r="D1792" s="263"/>
      <c r="E1792" s="259"/>
      <c r="F1792" s="259"/>
      <c r="G1792" s="43"/>
      <c r="H1792" s="264"/>
      <c r="I1792" s="261"/>
      <c r="J1792" s="106"/>
      <c r="K1792" s="247"/>
      <c r="L1792" s="247"/>
      <c r="M1792" s="247"/>
      <c r="N1792" s="248" t="str">
        <f>IF(AND(K1792&lt;&gt;"",L1792&lt;&gt;"",J1792&lt;&gt;""),ROUND(MIN(IF(OR(J1792="OZZ",J1792="ZZ"),5000,17300),TRUNC(0.75*(SUMIF($D$12:$D1792,$D1792,K$12:K1792)+SUMIF($D$12:$D1792,$D1792,L$12:L1792)),2)) - SUMIF($D$12:$D1791,$D1792,N$12:N1791),2),"")</f>
        <v/>
      </c>
      <c r="O1792" s="249" t="str">
        <f>IF(AND(K1792&lt;&gt;"",L1792&lt;&gt;"",M1792&lt;&gt;"",J1792&lt;&gt;"",AH1792&lt;&gt;""),IF(OR(J1792="OZZ",J1792="ZZ"),ROUND(0-SUMIF($D$12:$D1791,$D1792,O$12:O1791),2),IF(M1792=0,0,ROUND(MIN(MIN(17300,TRUNC(0.75*(SUMIF($D$12:$D$2012,$D1792,K$12:K$2012)+SUMIF($D$12:$D$2012,$D1792,L$12:L$2012)),2)+SUMIF($D$12:$D1792,$D1792,AH$12:AH1792))-SUMIF($D$12:$D1791,$D1792,O$12:O1791)-SUMIF($D$12:$D$2012,$D1792,N$12:N$2012),AH1792),2))),"")</f>
        <v/>
      </c>
      <c r="P1792" s="250" t="str">
        <f>IF(J1792&lt;&gt;"",1000 - SUMIF($D$12:$D1791,$D1792,P$12:P1791),"")</f>
        <v/>
      </c>
      <c r="Q1792" s="106"/>
      <c r="R1792" s="247"/>
      <c r="S1792" s="247"/>
      <c r="T1792" s="247"/>
      <c r="U1792" s="248" t="str">
        <f>IF(AND(R1792&lt;&gt;"",S1792&lt;&gt;"",Q1792&lt;&gt;""),ROUND(MIN(IF(OR(Q1792="OZZ",Q1792="ZZ"),5000,17300),TRUNC(0.75*(SUMIF($D$12:$D1792,$D1792,R$12:R1792)+SUMIF($D$12:$D1792,$D1792,S$12:S1792)),2)) - SUMIF($D$12:$D1791,$D1792,U$12:U1791),2),"")</f>
        <v/>
      </c>
      <c r="V1792" s="248" t="str">
        <f>IF(AND(R1792&lt;&gt;"",S1792&lt;&gt;"",T1792&lt;&gt;"",Q1792&lt;&gt;"",AL1792&lt;&gt;""),IF(OR(Q1792="OZZ",Q1792="ZZ"),ROUND(0-SUMIF($D$12:$D1791,$D1792,V$12:V1791),2),IF(T1792=0,0,ROUND(MIN(MIN(17300,TRUNC(0.75*(SUMIF($D$12:$D$2012,$D1792,R$12:R$2012)+SUMIF($D$12:$D$2012,$D1792,S$12:S$2012)),2)+SUMIF($D$12:$D1792,$D1792,AL$12:AL1792))-SUMIF($D$12:$D1791,$D1792,V$12:V1791)-SUMIF($D$12:$D$2012,$D1792,U$12:U$2012),AL1792),2))),"")</f>
        <v/>
      </c>
      <c r="W1792" s="250" t="str">
        <f>IF(Q1792&lt;&gt;"",1000 - SUMIF($D$12:$D1791,$D1792,W$12:W1791),"")</f>
        <v/>
      </c>
      <c r="X1792" s="106"/>
      <c r="Y1792" s="247"/>
      <c r="Z1792" s="247"/>
      <c r="AA1792" s="247"/>
      <c r="AB1792" s="248" t="str">
        <f>IF(AND(Y1792&lt;&gt;"",Z1792&lt;&gt;"",X1792&lt;&gt;""),ROUND(MIN(IF(OR(X1792="OZZ",X1792="ZZ"),5000,17300),TRUNC(0.75*(SUMIF($D$12:$D1792,$D1792,Y$12:Y1792)+SUMIF($D$12:$D1792,$D1792,Z$12:Z1792)),2)) - SUMIF($D$12:$D1791,$D1792,AB$12:AB1791),2),"")</f>
        <v/>
      </c>
      <c r="AC1792" s="251" t="str">
        <f>IF(AND(Y1792&lt;&gt;"",Z1792&lt;&gt;"",AA1792&lt;&gt;"",X1792&lt;&gt;"",AP1792&lt;&gt;""),IF(OR(X1792="OZZ",X1792="ZZ"),ROUND(0-SUMIF($D$12:$D1791,$D1792,AC$12:AC1791),2),IF(AA1792=0,0,ROUND(MIN(MIN(17300,TRUNC(0.75*(SUMIF($D$12:$D$2012,$D1792,Y$12:Y$2012)+SUMIF($D$12:$D$2012,$D1792,Z$12:Z$2012)),2)+SUMIF($D$12:$D1792,$D1792,AP$12:AP1792))-SUMIF($D$12:$D1791,$D1792,AC$12:AC1791)-SUMIF($D$12:$D$2012,$D1792,AB$12:AB$2012),AP1792),2))),"")</f>
        <v/>
      </c>
      <c r="AD1792" s="250" t="str">
        <f>IF(X1792&lt;&gt;"",1000 - SUMIF($D$12:$D1791,$D1792,AD$12:AD1791),"")</f>
        <v/>
      </c>
      <c r="AE1792" s="252"/>
      <c r="AF1792" s="253"/>
      <c r="AG1792" s="254"/>
      <c r="AH1792" s="255" t="str">
        <f t="shared" si="590"/>
        <v/>
      </c>
      <c r="AI1792" s="256"/>
      <c r="AJ1792" s="253"/>
      <c r="AK1792" s="254"/>
      <c r="AL1792" s="255" t="str">
        <f t="shared" si="591"/>
        <v/>
      </c>
      <c r="AM1792" s="256"/>
      <c r="AN1792" s="253"/>
      <c r="AO1792" s="254"/>
      <c r="AP1792" s="255" t="str">
        <f t="shared" si="571"/>
        <v/>
      </c>
      <c r="AQ1792" s="68"/>
      <c r="AR1792" s="68"/>
      <c r="AS1792" s="115"/>
      <c r="AT1792" s="68"/>
      <c r="AU1792" s="113" t="str">
        <f>IF(D1792&lt;&gt; "", IF(COUNTIF($D$12:$D1792,$D1792)&gt;1,0,IF(SUM(N1792,U1792,AB1792)&gt;0,IF(AND(X1792="",OR(Q1792&lt;&gt;"",J1792&lt;&gt;"")),IF(Q1792&lt;&gt;"",Q1792,IF(J1792&lt;&gt;"",J1792,0)),IF(AND(Q1792&lt;&gt;"",J1792&lt;&gt;"",Q1792=J1792),Q1792,X1792)),0)),"")</f>
        <v/>
      </c>
      <c r="AV1792" s="113" t="str">
        <f>IF(D1792&lt;&gt;"",IF(COUNTIF($D$12:$D1792,$D1792)&gt;1,0,IF(SUM(O1792,V1792,AC1792)&gt;0,IF(AND(X1792="",OR(Q1792&lt;&gt;"",J1792&lt;&gt;"")),IF(Q1792&lt;&gt;"",Q1792,IF(J1792&lt;&gt;"",J1792,0)),IF(AND(Q1792&lt;&gt;"",J1792&lt;&gt;"",Q1792=J1792),Q1792,X1792)),0)),"")</f>
        <v/>
      </c>
      <c r="AW1792" s="113" t="str">
        <f>IF(D1792&lt;&gt;"",IF(COUNTIF($D$12:$D1792,$D1792)&gt;1,0,IF(SUM(P1792,W1792,AD1792)&gt;0,IF(AND(X1792="",OR(Q1792&lt;&gt;"",J1792&lt;&gt;"")),IF(Q1792&lt;&gt;"",Q1792,IF(J1792&lt;&gt;"",J1792,0)),IF(AND(Q1792&lt;&gt;"",J1792&lt;&gt;"",Q1792=J1792),Q1792,X1792)),0)),"")</f>
        <v/>
      </c>
      <c r="AX1792" s="68" t="str">
        <f t="shared" si="572"/>
        <v/>
      </c>
      <c r="AY1792" s="68" t="str">
        <f t="shared" si="573"/>
        <v/>
      </c>
      <c r="AZ1792" s="68" t="str">
        <f t="shared" si="574"/>
        <v/>
      </c>
      <c r="BA1792" s="68" t="str">
        <f t="shared" si="575"/>
        <v/>
      </c>
      <c r="BB1792" s="68" t="str">
        <f t="shared" si="576"/>
        <v/>
      </c>
      <c r="BC1792" s="68" t="str">
        <f t="shared" si="577"/>
        <v/>
      </c>
      <c r="BD1792" s="68" t="str">
        <f t="shared" si="578"/>
        <v/>
      </c>
      <c r="BE1792" s="62" t="str">
        <f t="shared" si="579"/>
        <v/>
      </c>
      <c r="BF1792" s="62" t="str">
        <f t="shared" si="580"/>
        <v/>
      </c>
      <c r="BG1792" s="62"/>
      <c r="BH1792" s="62" t="str">
        <f t="shared" si="581"/>
        <v/>
      </c>
      <c r="BI1792" s="62" t="str">
        <f t="shared" si="582"/>
        <v/>
      </c>
      <c r="BJ1792" s="114"/>
      <c r="BK1792" s="62" t="str">
        <f t="shared" si="583"/>
        <v/>
      </c>
      <c r="BL1792" s="62" t="str">
        <f t="shared" si="584"/>
        <v/>
      </c>
      <c r="BM1792" s="62" t="str">
        <f t="shared" si="585"/>
        <v/>
      </c>
      <c r="BN1792" s="62" t="str">
        <f t="shared" si="586"/>
        <v/>
      </c>
      <c r="BO1792" s="62" t="str">
        <f t="shared" si="587"/>
        <v/>
      </c>
      <c r="BP1792" s="62" t="str">
        <f t="shared" si="588"/>
        <v/>
      </c>
      <c r="BQ1792" s="96"/>
      <c r="BR1792" s="96"/>
      <c r="BS1792" s="96"/>
      <c r="BT1792" s="96"/>
      <c r="BU1792" s="96"/>
      <c r="BV1792" s="96"/>
      <c r="BW1792" s="96"/>
      <c r="BX1792" s="96"/>
      <c r="BY1792" s="96"/>
      <c r="BZ1792" s="96"/>
      <c r="CA1792" s="96"/>
      <c r="CB1792" s="96"/>
      <c r="CC1792" s="96"/>
      <c r="CD1792" s="96"/>
      <c r="CE1792" s="96"/>
      <c r="CF1792" s="96"/>
      <c r="CG1792" s="96"/>
      <c r="CH1792" s="96"/>
      <c r="CI1792" s="96"/>
      <c r="CJ1792" s="96"/>
      <c r="CK1792" s="96"/>
      <c r="CL1792" s="96"/>
      <c r="CM1792" s="96"/>
      <c r="CN1792" s="96"/>
      <c r="CO1792" s="96"/>
      <c r="CP1792" s="96"/>
      <c r="CQ1792" s="96"/>
      <c r="CR1792" s="96"/>
      <c r="CS1792" s="96"/>
    </row>
    <row r="1793" spans="1:97" ht="18.75" customHeight="1" x14ac:dyDescent="0.2">
      <c r="A1793" s="3">
        <f t="shared" si="589"/>
        <v>1781</v>
      </c>
      <c r="B1793" s="263"/>
      <c r="C1793" s="263"/>
      <c r="D1793" s="263"/>
      <c r="E1793" s="259"/>
      <c r="F1793" s="259"/>
      <c r="G1793" s="43"/>
      <c r="H1793" s="264"/>
      <c r="I1793" s="261"/>
      <c r="J1793" s="106"/>
      <c r="K1793" s="247"/>
      <c r="L1793" s="247"/>
      <c r="M1793" s="247"/>
      <c r="N1793" s="248" t="str">
        <f>IF(AND(K1793&lt;&gt;"",L1793&lt;&gt;"",J1793&lt;&gt;""),ROUND(MIN(IF(OR(J1793="OZZ",J1793="ZZ"),5000,17300),TRUNC(0.75*(SUMIF($D$12:$D1793,$D1793,K$12:K1793)+SUMIF($D$12:$D1793,$D1793,L$12:L1793)),2)) - SUMIF($D$12:$D1792,$D1793,N$12:N1792),2),"")</f>
        <v/>
      </c>
      <c r="O1793" s="249" t="str">
        <f>IF(AND(K1793&lt;&gt;"",L1793&lt;&gt;"",M1793&lt;&gt;"",J1793&lt;&gt;"",AH1793&lt;&gt;""),IF(OR(J1793="OZZ",J1793="ZZ"),ROUND(0-SUMIF($D$12:$D1792,$D1793,O$12:O1792),2),IF(M1793=0,0,ROUND(MIN(MIN(17300,TRUNC(0.75*(SUMIF($D$12:$D$2012,$D1793,K$12:K$2012)+SUMIF($D$12:$D$2012,$D1793,L$12:L$2012)),2)+SUMIF($D$12:$D1793,$D1793,AH$12:AH1793))-SUMIF($D$12:$D1792,$D1793,O$12:O1792)-SUMIF($D$12:$D$2012,$D1793,N$12:N$2012),AH1793),2))),"")</f>
        <v/>
      </c>
      <c r="P1793" s="250" t="str">
        <f>IF(J1793&lt;&gt;"",1000 - SUMIF($D$12:$D1792,$D1793,P$12:P1792),"")</f>
        <v/>
      </c>
      <c r="Q1793" s="106"/>
      <c r="R1793" s="247"/>
      <c r="S1793" s="247"/>
      <c r="T1793" s="247"/>
      <c r="U1793" s="248" t="str">
        <f>IF(AND(R1793&lt;&gt;"",S1793&lt;&gt;"",Q1793&lt;&gt;""),ROUND(MIN(IF(OR(Q1793="OZZ",Q1793="ZZ"),5000,17300),TRUNC(0.75*(SUMIF($D$12:$D1793,$D1793,R$12:R1793)+SUMIF($D$12:$D1793,$D1793,S$12:S1793)),2)) - SUMIF($D$12:$D1792,$D1793,U$12:U1792),2),"")</f>
        <v/>
      </c>
      <c r="V1793" s="248" t="str">
        <f>IF(AND(R1793&lt;&gt;"",S1793&lt;&gt;"",T1793&lt;&gt;"",Q1793&lt;&gt;"",AL1793&lt;&gt;""),IF(OR(Q1793="OZZ",Q1793="ZZ"),ROUND(0-SUMIF($D$12:$D1792,$D1793,V$12:V1792),2),IF(T1793=0,0,ROUND(MIN(MIN(17300,TRUNC(0.75*(SUMIF($D$12:$D$2012,$D1793,R$12:R$2012)+SUMIF($D$12:$D$2012,$D1793,S$12:S$2012)),2)+SUMIF($D$12:$D1793,$D1793,AL$12:AL1793))-SUMIF($D$12:$D1792,$D1793,V$12:V1792)-SUMIF($D$12:$D$2012,$D1793,U$12:U$2012),AL1793),2))),"")</f>
        <v/>
      </c>
      <c r="W1793" s="250" t="str">
        <f>IF(Q1793&lt;&gt;"",1000 - SUMIF($D$12:$D1792,$D1793,W$12:W1792),"")</f>
        <v/>
      </c>
      <c r="X1793" s="106"/>
      <c r="Y1793" s="247"/>
      <c r="Z1793" s="247"/>
      <c r="AA1793" s="247"/>
      <c r="AB1793" s="248" t="str">
        <f>IF(AND(Y1793&lt;&gt;"",Z1793&lt;&gt;"",X1793&lt;&gt;""),ROUND(MIN(IF(OR(X1793="OZZ",X1793="ZZ"),5000,17300),TRUNC(0.75*(SUMIF($D$12:$D1793,$D1793,Y$12:Y1793)+SUMIF($D$12:$D1793,$D1793,Z$12:Z1793)),2)) - SUMIF($D$12:$D1792,$D1793,AB$12:AB1792),2),"")</f>
        <v/>
      </c>
      <c r="AC1793" s="251" t="str">
        <f>IF(AND(Y1793&lt;&gt;"",Z1793&lt;&gt;"",AA1793&lt;&gt;"",X1793&lt;&gt;"",AP1793&lt;&gt;""),IF(OR(X1793="OZZ",X1793="ZZ"),ROUND(0-SUMIF($D$12:$D1792,$D1793,AC$12:AC1792),2),IF(AA1793=0,0,ROUND(MIN(MIN(17300,TRUNC(0.75*(SUMIF($D$12:$D$2012,$D1793,Y$12:Y$2012)+SUMIF($D$12:$D$2012,$D1793,Z$12:Z$2012)),2)+SUMIF($D$12:$D1793,$D1793,AP$12:AP1793))-SUMIF($D$12:$D1792,$D1793,AC$12:AC1792)-SUMIF($D$12:$D$2012,$D1793,AB$12:AB$2012),AP1793),2))),"")</f>
        <v/>
      </c>
      <c r="AD1793" s="250" t="str">
        <f>IF(X1793&lt;&gt;"",1000 - SUMIF($D$12:$D1792,$D1793,AD$12:AD1792),"")</f>
        <v/>
      </c>
      <c r="AE1793" s="252"/>
      <c r="AF1793" s="253"/>
      <c r="AG1793" s="254"/>
      <c r="AH1793" s="255" t="str">
        <f t="shared" si="590"/>
        <v/>
      </c>
      <c r="AI1793" s="256"/>
      <c r="AJ1793" s="253"/>
      <c r="AK1793" s="254"/>
      <c r="AL1793" s="255" t="str">
        <f t="shared" si="591"/>
        <v/>
      </c>
      <c r="AM1793" s="256"/>
      <c r="AN1793" s="253"/>
      <c r="AO1793" s="254"/>
      <c r="AP1793" s="255" t="str">
        <f t="shared" si="571"/>
        <v/>
      </c>
      <c r="AQ1793" s="68"/>
      <c r="AR1793" s="68"/>
      <c r="AS1793" s="115"/>
      <c r="AT1793" s="68"/>
      <c r="AU1793" s="113" t="str">
        <f>IF(D1793&lt;&gt; "", IF(COUNTIF($D$12:$D1793,$D1793)&gt;1,0,IF(SUM(N1793,U1793,AB1793)&gt;0,IF(AND(X1793="",OR(Q1793&lt;&gt;"",J1793&lt;&gt;"")),IF(Q1793&lt;&gt;"",Q1793,IF(J1793&lt;&gt;"",J1793,0)),IF(AND(Q1793&lt;&gt;"",J1793&lt;&gt;"",Q1793=J1793),Q1793,X1793)),0)),"")</f>
        <v/>
      </c>
      <c r="AV1793" s="113" t="str">
        <f>IF(D1793&lt;&gt;"",IF(COUNTIF($D$12:$D1793,$D1793)&gt;1,0,IF(SUM(O1793,V1793,AC1793)&gt;0,IF(AND(X1793="",OR(Q1793&lt;&gt;"",J1793&lt;&gt;"")),IF(Q1793&lt;&gt;"",Q1793,IF(J1793&lt;&gt;"",J1793,0)),IF(AND(Q1793&lt;&gt;"",J1793&lt;&gt;"",Q1793=J1793),Q1793,X1793)),0)),"")</f>
        <v/>
      </c>
      <c r="AW1793" s="113" t="str">
        <f>IF(D1793&lt;&gt;"",IF(COUNTIF($D$12:$D1793,$D1793)&gt;1,0,IF(SUM(P1793,W1793,AD1793)&gt;0,IF(AND(X1793="",OR(Q1793&lt;&gt;"",J1793&lt;&gt;"")),IF(Q1793&lt;&gt;"",Q1793,IF(J1793&lt;&gt;"",J1793,0)),IF(AND(Q1793&lt;&gt;"",J1793&lt;&gt;"",Q1793=J1793),Q1793,X1793)),0)),"")</f>
        <v/>
      </c>
      <c r="AX1793" s="68" t="str">
        <f t="shared" si="572"/>
        <v/>
      </c>
      <c r="AY1793" s="68" t="str">
        <f t="shared" si="573"/>
        <v/>
      </c>
      <c r="AZ1793" s="68" t="str">
        <f t="shared" si="574"/>
        <v/>
      </c>
      <c r="BA1793" s="68" t="str">
        <f t="shared" si="575"/>
        <v/>
      </c>
      <c r="BB1793" s="68" t="str">
        <f t="shared" si="576"/>
        <v/>
      </c>
      <c r="BC1793" s="68" t="str">
        <f t="shared" si="577"/>
        <v/>
      </c>
      <c r="BD1793" s="68" t="str">
        <f t="shared" si="578"/>
        <v/>
      </c>
      <c r="BE1793" s="62" t="str">
        <f t="shared" si="579"/>
        <v/>
      </c>
      <c r="BF1793" s="62" t="str">
        <f t="shared" si="580"/>
        <v/>
      </c>
      <c r="BG1793" s="62"/>
      <c r="BH1793" s="62" t="str">
        <f t="shared" si="581"/>
        <v/>
      </c>
      <c r="BI1793" s="62" t="str">
        <f t="shared" si="582"/>
        <v/>
      </c>
      <c r="BJ1793" s="114"/>
      <c r="BK1793" s="62" t="str">
        <f t="shared" si="583"/>
        <v/>
      </c>
      <c r="BL1793" s="62" t="str">
        <f t="shared" si="584"/>
        <v/>
      </c>
      <c r="BM1793" s="62" t="str">
        <f t="shared" si="585"/>
        <v/>
      </c>
      <c r="BN1793" s="62" t="str">
        <f t="shared" si="586"/>
        <v/>
      </c>
      <c r="BO1793" s="62" t="str">
        <f t="shared" si="587"/>
        <v/>
      </c>
      <c r="BP1793" s="62" t="str">
        <f t="shared" si="588"/>
        <v/>
      </c>
      <c r="BQ1793" s="96"/>
      <c r="BR1793" s="96"/>
      <c r="BS1793" s="96"/>
      <c r="BT1793" s="96"/>
      <c r="BU1793" s="96"/>
      <c r="BV1793" s="96"/>
      <c r="BW1793" s="96"/>
      <c r="BX1793" s="96"/>
      <c r="BY1793" s="96"/>
      <c r="BZ1793" s="96"/>
      <c r="CA1793" s="96"/>
      <c r="CB1793" s="96"/>
      <c r="CC1793" s="96"/>
      <c r="CD1793" s="96"/>
      <c r="CE1793" s="96"/>
      <c r="CF1793" s="96"/>
      <c r="CG1793" s="96"/>
      <c r="CH1793" s="96"/>
      <c r="CI1793" s="96"/>
      <c r="CJ1793" s="96"/>
      <c r="CK1793" s="96"/>
      <c r="CL1793" s="96"/>
      <c r="CM1793" s="96"/>
      <c r="CN1793" s="96"/>
      <c r="CO1793" s="96"/>
      <c r="CP1793" s="96"/>
      <c r="CQ1793" s="96"/>
      <c r="CR1793" s="96"/>
      <c r="CS1793" s="96"/>
    </row>
    <row r="1794" spans="1:97" ht="18.75" customHeight="1" x14ac:dyDescent="0.2">
      <c r="A1794" s="3">
        <f t="shared" si="589"/>
        <v>1782</v>
      </c>
      <c r="B1794" s="263"/>
      <c r="C1794" s="263"/>
      <c r="D1794" s="263"/>
      <c r="E1794" s="259"/>
      <c r="F1794" s="259"/>
      <c r="G1794" s="43"/>
      <c r="H1794" s="264"/>
      <c r="I1794" s="261"/>
      <c r="J1794" s="106"/>
      <c r="K1794" s="247"/>
      <c r="L1794" s="247"/>
      <c r="M1794" s="247"/>
      <c r="N1794" s="248" t="str">
        <f>IF(AND(K1794&lt;&gt;"",L1794&lt;&gt;"",J1794&lt;&gt;""),ROUND(MIN(IF(OR(J1794="OZZ",J1794="ZZ"),5000,17300),TRUNC(0.75*(SUMIF($D$12:$D1794,$D1794,K$12:K1794)+SUMIF($D$12:$D1794,$D1794,L$12:L1794)),2)) - SUMIF($D$12:$D1793,$D1794,N$12:N1793),2),"")</f>
        <v/>
      </c>
      <c r="O1794" s="249" t="str">
        <f>IF(AND(K1794&lt;&gt;"",L1794&lt;&gt;"",M1794&lt;&gt;"",J1794&lt;&gt;"",AH1794&lt;&gt;""),IF(OR(J1794="OZZ",J1794="ZZ"),ROUND(0-SUMIF($D$12:$D1793,$D1794,O$12:O1793),2),IF(M1794=0,0,ROUND(MIN(MIN(17300,TRUNC(0.75*(SUMIF($D$12:$D$2012,$D1794,K$12:K$2012)+SUMIF($D$12:$D$2012,$D1794,L$12:L$2012)),2)+SUMIF($D$12:$D1794,$D1794,AH$12:AH1794))-SUMIF($D$12:$D1793,$D1794,O$12:O1793)-SUMIF($D$12:$D$2012,$D1794,N$12:N$2012),AH1794),2))),"")</f>
        <v/>
      </c>
      <c r="P1794" s="250" t="str">
        <f>IF(J1794&lt;&gt;"",1000 - SUMIF($D$12:$D1793,$D1794,P$12:P1793),"")</f>
        <v/>
      </c>
      <c r="Q1794" s="106"/>
      <c r="R1794" s="247"/>
      <c r="S1794" s="247"/>
      <c r="T1794" s="247"/>
      <c r="U1794" s="248" t="str">
        <f>IF(AND(R1794&lt;&gt;"",S1794&lt;&gt;"",Q1794&lt;&gt;""),ROUND(MIN(IF(OR(Q1794="OZZ",Q1794="ZZ"),5000,17300),TRUNC(0.75*(SUMIF($D$12:$D1794,$D1794,R$12:R1794)+SUMIF($D$12:$D1794,$D1794,S$12:S1794)),2)) - SUMIF($D$12:$D1793,$D1794,U$12:U1793),2),"")</f>
        <v/>
      </c>
      <c r="V1794" s="248" t="str">
        <f>IF(AND(R1794&lt;&gt;"",S1794&lt;&gt;"",T1794&lt;&gt;"",Q1794&lt;&gt;"",AL1794&lt;&gt;""),IF(OR(Q1794="OZZ",Q1794="ZZ"),ROUND(0-SUMIF($D$12:$D1793,$D1794,V$12:V1793),2),IF(T1794=0,0,ROUND(MIN(MIN(17300,TRUNC(0.75*(SUMIF($D$12:$D$2012,$D1794,R$12:R$2012)+SUMIF($D$12:$D$2012,$D1794,S$12:S$2012)),2)+SUMIF($D$12:$D1794,$D1794,AL$12:AL1794))-SUMIF($D$12:$D1793,$D1794,V$12:V1793)-SUMIF($D$12:$D$2012,$D1794,U$12:U$2012),AL1794),2))),"")</f>
        <v/>
      </c>
      <c r="W1794" s="250" t="str">
        <f>IF(Q1794&lt;&gt;"",1000 - SUMIF($D$12:$D1793,$D1794,W$12:W1793),"")</f>
        <v/>
      </c>
      <c r="X1794" s="106"/>
      <c r="Y1794" s="247"/>
      <c r="Z1794" s="247"/>
      <c r="AA1794" s="247"/>
      <c r="AB1794" s="248" t="str">
        <f>IF(AND(Y1794&lt;&gt;"",Z1794&lt;&gt;"",X1794&lt;&gt;""),ROUND(MIN(IF(OR(X1794="OZZ",X1794="ZZ"),5000,17300),TRUNC(0.75*(SUMIF($D$12:$D1794,$D1794,Y$12:Y1794)+SUMIF($D$12:$D1794,$D1794,Z$12:Z1794)),2)) - SUMIF($D$12:$D1793,$D1794,AB$12:AB1793),2),"")</f>
        <v/>
      </c>
      <c r="AC1794" s="251" t="str">
        <f>IF(AND(Y1794&lt;&gt;"",Z1794&lt;&gt;"",AA1794&lt;&gt;"",X1794&lt;&gt;"",AP1794&lt;&gt;""),IF(OR(X1794="OZZ",X1794="ZZ"),ROUND(0-SUMIF($D$12:$D1793,$D1794,AC$12:AC1793),2),IF(AA1794=0,0,ROUND(MIN(MIN(17300,TRUNC(0.75*(SUMIF($D$12:$D$2012,$D1794,Y$12:Y$2012)+SUMIF($D$12:$D$2012,$D1794,Z$12:Z$2012)),2)+SUMIF($D$12:$D1794,$D1794,AP$12:AP1794))-SUMIF($D$12:$D1793,$D1794,AC$12:AC1793)-SUMIF($D$12:$D$2012,$D1794,AB$12:AB$2012),AP1794),2))),"")</f>
        <v/>
      </c>
      <c r="AD1794" s="250" t="str">
        <f>IF(X1794&lt;&gt;"",1000 - SUMIF($D$12:$D1793,$D1794,AD$12:AD1793),"")</f>
        <v/>
      </c>
      <c r="AE1794" s="252"/>
      <c r="AF1794" s="253"/>
      <c r="AG1794" s="254"/>
      <c r="AH1794" s="255" t="str">
        <f t="shared" si="590"/>
        <v/>
      </c>
      <c r="AI1794" s="256"/>
      <c r="AJ1794" s="253"/>
      <c r="AK1794" s="254"/>
      <c r="AL1794" s="255" t="str">
        <f t="shared" si="591"/>
        <v/>
      </c>
      <c r="AM1794" s="256"/>
      <c r="AN1794" s="253"/>
      <c r="AO1794" s="254"/>
      <c r="AP1794" s="255" t="str">
        <f t="shared" si="571"/>
        <v/>
      </c>
      <c r="AQ1794" s="68"/>
      <c r="AR1794" s="68"/>
      <c r="AS1794" s="115"/>
      <c r="AT1794" s="68"/>
      <c r="AU1794" s="113" t="str">
        <f>IF(D1794&lt;&gt; "", IF(COUNTIF($D$12:$D1794,$D1794)&gt;1,0,IF(SUM(N1794,U1794,AB1794)&gt;0,IF(AND(X1794="",OR(Q1794&lt;&gt;"",J1794&lt;&gt;"")),IF(Q1794&lt;&gt;"",Q1794,IF(J1794&lt;&gt;"",J1794,0)),IF(AND(Q1794&lt;&gt;"",J1794&lt;&gt;"",Q1794=J1794),Q1794,X1794)),0)),"")</f>
        <v/>
      </c>
      <c r="AV1794" s="113" t="str">
        <f>IF(D1794&lt;&gt;"",IF(COUNTIF($D$12:$D1794,$D1794)&gt;1,0,IF(SUM(O1794,V1794,AC1794)&gt;0,IF(AND(X1794="",OR(Q1794&lt;&gt;"",J1794&lt;&gt;"")),IF(Q1794&lt;&gt;"",Q1794,IF(J1794&lt;&gt;"",J1794,0)),IF(AND(Q1794&lt;&gt;"",J1794&lt;&gt;"",Q1794=J1794),Q1794,X1794)),0)),"")</f>
        <v/>
      </c>
      <c r="AW1794" s="113" t="str">
        <f>IF(D1794&lt;&gt;"",IF(COUNTIF($D$12:$D1794,$D1794)&gt;1,0,IF(SUM(P1794,W1794,AD1794)&gt;0,IF(AND(X1794="",OR(Q1794&lt;&gt;"",J1794&lt;&gt;"")),IF(Q1794&lt;&gt;"",Q1794,IF(J1794&lt;&gt;"",J1794,0)),IF(AND(Q1794&lt;&gt;"",J1794&lt;&gt;"",Q1794=J1794),Q1794,X1794)),0)),"")</f>
        <v/>
      </c>
      <c r="AX1794" s="68" t="str">
        <f t="shared" si="572"/>
        <v/>
      </c>
      <c r="AY1794" s="68" t="str">
        <f t="shared" si="573"/>
        <v/>
      </c>
      <c r="AZ1794" s="68" t="str">
        <f t="shared" si="574"/>
        <v/>
      </c>
      <c r="BA1794" s="68" t="str">
        <f t="shared" si="575"/>
        <v/>
      </c>
      <c r="BB1794" s="68" t="str">
        <f t="shared" si="576"/>
        <v/>
      </c>
      <c r="BC1794" s="68" t="str">
        <f t="shared" si="577"/>
        <v/>
      </c>
      <c r="BD1794" s="68" t="str">
        <f t="shared" si="578"/>
        <v/>
      </c>
      <c r="BE1794" s="62" t="str">
        <f t="shared" si="579"/>
        <v/>
      </c>
      <c r="BF1794" s="62" t="str">
        <f t="shared" si="580"/>
        <v/>
      </c>
      <c r="BG1794" s="62"/>
      <c r="BH1794" s="62" t="str">
        <f t="shared" si="581"/>
        <v/>
      </c>
      <c r="BI1794" s="62" t="str">
        <f t="shared" si="582"/>
        <v/>
      </c>
      <c r="BJ1794" s="114"/>
      <c r="BK1794" s="62" t="str">
        <f t="shared" si="583"/>
        <v/>
      </c>
      <c r="BL1794" s="62" t="str">
        <f t="shared" si="584"/>
        <v/>
      </c>
      <c r="BM1794" s="62" t="str">
        <f t="shared" si="585"/>
        <v/>
      </c>
      <c r="BN1794" s="62" t="str">
        <f t="shared" si="586"/>
        <v/>
      </c>
      <c r="BO1794" s="62" t="str">
        <f t="shared" si="587"/>
        <v/>
      </c>
      <c r="BP1794" s="62" t="str">
        <f t="shared" si="588"/>
        <v/>
      </c>
      <c r="BQ1794" s="96"/>
      <c r="BR1794" s="96"/>
      <c r="BS1794" s="96"/>
      <c r="BT1794" s="96"/>
      <c r="BU1794" s="96"/>
      <c r="BV1794" s="96"/>
      <c r="BW1794" s="96"/>
      <c r="BX1794" s="96"/>
      <c r="BY1794" s="96"/>
      <c r="BZ1794" s="96"/>
      <c r="CA1794" s="96"/>
      <c r="CB1794" s="96"/>
      <c r="CC1794" s="96"/>
      <c r="CD1794" s="96"/>
      <c r="CE1794" s="96"/>
      <c r="CF1794" s="96"/>
      <c r="CG1794" s="96"/>
      <c r="CH1794" s="96"/>
      <c r="CI1794" s="96"/>
      <c r="CJ1794" s="96"/>
      <c r="CK1794" s="96"/>
      <c r="CL1794" s="96"/>
      <c r="CM1794" s="96"/>
      <c r="CN1794" s="96"/>
      <c r="CO1794" s="96"/>
      <c r="CP1794" s="96"/>
      <c r="CQ1794" s="96"/>
      <c r="CR1794" s="96"/>
      <c r="CS1794" s="96"/>
    </row>
    <row r="1795" spans="1:97" ht="18.75" customHeight="1" x14ac:dyDescent="0.2">
      <c r="A1795" s="3">
        <f t="shared" si="589"/>
        <v>1783</v>
      </c>
      <c r="B1795" s="263"/>
      <c r="C1795" s="263"/>
      <c r="D1795" s="263"/>
      <c r="E1795" s="259"/>
      <c r="F1795" s="259"/>
      <c r="G1795" s="43"/>
      <c r="H1795" s="264"/>
      <c r="I1795" s="261"/>
      <c r="J1795" s="106"/>
      <c r="K1795" s="247"/>
      <c r="L1795" s="247"/>
      <c r="M1795" s="247"/>
      <c r="N1795" s="248" t="str">
        <f>IF(AND(K1795&lt;&gt;"",L1795&lt;&gt;"",J1795&lt;&gt;""),ROUND(MIN(IF(OR(J1795="OZZ",J1795="ZZ"),5000,17300),TRUNC(0.75*(SUMIF($D$12:$D1795,$D1795,K$12:K1795)+SUMIF($D$12:$D1795,$D1795,L$12:L1795)),2)) - SUMIF($D$12:$D1794,$D1795,N$12:N1794),2),"")</f>
        <v/>
      </c>
      <c r="O1795" s="249" t="str">
        <f>IF(AND(K1795&lt;&gt;"",L1795&lt;&gt;"",M1795&lt;&gt;"",J1795&lt;&gt;"",AH1795&lt;&gt;""),IF(OR(J1795="OZZ",J1795="ZZ"),ROUND(0-SUMIF($D$12:$D1794,$D1795,O$12:O1794),2),IF(M1795=0,0,ROUND(MIN(MIN(17300,TRUNC(0.75*(SUMIF($D$12:$D$2012,$D1795,K$12:K$2012)+SUMIF($D$12:$D$2012,$D1795,L$12:L$2012)),2)+SUMIF($D$12:$D1795,$D1795,AH$12:AH1795))-SUMIF($D$12:$D1794,$D1795,O$12:O1794)-SUMIF($D$12:$D$2012,$D1795,N$12:N$2012),AH1795),2))),"")</f>
        <v/>
      </c>
      <c r="P1795" s="250" t="str">
        <f>IF(J1795&lt;&gt;"",1000 - SUMIF($D$12:$D1794,$D1795,P$12:P1794),"")</f>
        <v/>
      </c>
      <c r="Q1795" s="106"/>
      <c r="R1795" s="247"/>
      <c r="S1795" s="247"/>
      <c r="T1795" s="247"/>
      <c r="U1795" s="248" t="str">
        <f>IF(AND(R1795&lt;&gt;"",S1795&lt;&gt;"",Q1795&lt;&gt;""),ROUND(MIN(IF(OR(Q1795="OZZ",Q1795="ZZ"),5000,17300),TRUNC(0.75*(SUMIF($D$12:$D1795,$D1795,R$12:R1795)+SUMIF($D$12:$D1795,$D1795,S$12:S1795)),2)) - SUMIF($D$12:$D1794,$D1795,U$12:U1794),2),"")</f>
        <v/>
      </c>
      <c r="V1795" s="248" t="str">
        <f>IF(AND(R1795&lt;&gt;"",S1795&lt;&gt;"",T1795&lt;&gt;"",Q1795&lt;&gt;"",AL1795&lt;&gt;""),IF(OR(Q1795="OZZ",Q1795="ZZ"),ROUND(0-SUMIF($D$12:$D1794,$D1795,V$12:V1794),2),IF(T1795=0,0,ROUND(MIN(MIN(17300,TRUNC(0.75*(SUMIF($D$12:$D$2012,$D1795,R$12:R$2012)+SUMIF($D$12:$D$2012,$D1795,S$12:S$2012)),2)+SUMIF($D$12:$D1795,$D1795,AL$12:AL1795))-SUMIF($D$12:$D1794,$D1795,V$12:V1794)-SUMIF($D$12:$D$2012,$D1795,U$12:U$2012),AL1795),2))),"")</f>
        <v/>
      </c>
      <c r="W1795" s="250" t="str">
        <f>IF(Q1795&lt;&gt;"",1000 - SUMIF($D$12:$D1794,$D1795,W$12:W1794),"")</f>
        <v/>
      </c>
      <c r="X1795" s="106"/>
      <c r="Y1795" s="247"/>
      <c r="Z1795" s="247"/>
      <c r="AA1795" s="247"/>
      <c r="AB1795" s="248" t="str">
        <f>IF(AND(Y1795&lt;&gt;"",Z1795&lt;&gt;"",X1795&lt;&gt;""),ROUND(MIN(IF(OR(X1795="OZZ",X1795="ZZ"),5000,17300),TRUNC(0.75*(SUMIF($D$12:$D1795,$D1795,Y$12:Y1795)+SUMIF($D$12:$D1795,$D1795,Z$12:Z1795)),2)) - SUMIF($D$12:$D1794,$D1795,AB$12:AB1794),2),"")</f>
        <v/>
      </c>
      <c r="AC1795" s="251" t="str">
        <f>IF(AND(Y1795&lt;&gt;"",Z1795&lt;&gt;"",AA1795&lt;&gt;"",X1795&lt;&gt;"",AP1795&lt;&gt;""),IF(OR(X1795="OZZ",X1795="ZZ"),ROUND(0-SUMIF($D$12:$D1794,$D1795,AC$12:AC1794),2),IF(AA1795=0,0,ROUND(MIN(MIN(17300,TRUNC(0.75*(SUMIF($D$12:$D$2012,$D1795,Y$12:Y$2012)+SUMIF($D$12:$D$2012,$D1795,Z$12:Z$2012)),2)+SUMIF($D$12:$D1795,$D1795,AP$12:AP1795))-SUMIF($D$12:$D1794,$D1795,AC$12:AC1794)-SUMIF($D$12:$D$2012,$D1795,AB$12:AB$2012),AP1795),2))),"")</f>
        <v/>
      </c>
      <c r="AD1795" s="250" t="str">
        <f>IF(X1795&lt;&gt;"",1000 - SUMIF($D$12:$D1794,$D1795,AD$12:AD1794),"")</f>
        <v/>
      </c>
      <c r="AE1795" s="252"/>
      <c r="AF1795" s="253"/>
      <c r="AG1795" s="254"/>
      <c r="AH1795" s="255" t="str">
        <f t="shared" si="590"/>
        <v/>
      </c>
      <c r="AI1795" s="256"/>
      <c r="AJ1795" s="253"/>
      <c r="AK1795" s="254"/>
      <c r="AL1795" s="255" t="str">
        <f t="shared" si="591"/>
        <v/>
      </c>
      <c r="AM1795" s="256"/>
      <c r="AN1795" s="253"/>
      <c r="AO1795" s="254"/>
      <c r="AP1795" s="255" t="str">
        <f t="shared" si="571"/>
        <v/>
      </c>
      <c r="AQ1795" s="68"/>
      <c r="AR1795" s="68"/>
      <c r="AS1795" s="115"/>
      <c r="AT1795" s="68"/>
      <c r="AU1795" s="113" t="str">
        <f>IF(D1795&lt;&gt; "", IF(COUNTIF($D$12:$D1795,$D1795)&gt;1,0,IF(SUM(N1795,U1795,AB1795)&gt;0,IF(AND(X1795="",OR(Q1795&lt;&gt;"",J1795&lt;&gt;"")),IF(Q1795&lt;&gt;"",Q1795,IF(J1795&lt;&gt;"",J1795,0)),IF(AND(Q1795&lt;&gt;"",J1795&lt;&gt;"",Q1795=J1795),Q1795,X1795)),0)),"")</f>
        <v/>
      </c>
      <c r="AV1795" s="113" t="str">
        <f>IF(D1795&lt;&gt;"",IF(COUNTIF($D$12:$D1795,$D1795)&gt;1,0,IF(SUM(O1795,V1795,AC1795)&gt;0,IF(AND(X1795="",OR(Q1795&lt;&gt;"",J1795&lt;&gt;"")),IF(Q1795&lt;&gt;"",Q1795,IF(J1795&lt;&gt;"",J1795,0)),IF(AND(Q1795&lt;&gt;"",J1795&lt;&gt;"",Q1795=J1795),Q1795,X1795)),0)),"")</f>
        <v/>
      </c>
      <c r="AW1795" s="113" t="str">
        <f>IF(D1795&lt;&gt;"",IF(COUNTIF($D$12:$D1795,$D1795)&gt;1,0,IF(SUM(P1795,W1795,AD1795)&gt;0,IF(AND(X1795="",OR(Q1795&lt;&gt;"",J1795&lt;&gt;"")),IF(Q1795&lt;&gt;"",Q1795,IF(J1795&lt;&gt;"",J1795,0)),IF(AND(Q1795&lt;&gt;"",J1795&lt;&gt;"",Q1795=J1795),Q1795,X1795)),0)),"")</f>
        <v/>
      </c>
      <c r="AX1795" s="68" t="str">
        <f t="shared" si="572"/>
        <v/>
      </c>
      <c r="AY1795" s="68" t="str">
        <f t="shared" si="573"/>
        <v/>
      </c>
      <c r="AZ1795" s="68" t="str">
        <f t="shared" si="574"/>
        <v/>
      </c>
      <c r="BA1795" s="68" t="str">
        <f t="shared" si="575"/>
        <v/>
      </c>
      <c r="BB1795" s="68" t="str">
        <f t="shared" si="576"/>
        <v/>
      </c>
      <c r="BC1795" s="68" t="str">
        <f t="shared" si="577"/>
        <v/>
      </c>
      <c r="BD1795" s="68" t="str">
        <f t="shared" si="578"/>
        <v/>
      </c>
      <c r="BE1795" s="62" t="str">
        <f t="shared" si="579"/>
        <v/>
      </c>
      <c r="BF1795" s="62" t="str">
        <f t="shared" si="580"/>
        <v/>
      </c>
      <c r="BG1795" s="62"/>
      <c r="BH1795" s="62" t="str">
        <f t="shared" si="581"/>
        <v/>
      </c>
      <c r="BI1795" s="62" t="str">
        <f t="shared" si="582"/>
        <v/>
      </c>
      <c r="BJ1795" s="114"/>
      <c r="BK1795" s="62" t="str">
        <f t="shared" si="583"/>
        <v/>
      </c>
      <c r="BL1795" s="62" t="str">
        <f t="shared" si="584"/>
        <v/>
      </c>
      <c r="BM1795" s="62" t="str">
        <f t="shared" si="585"/>
        <v/>
      </c>
      <c r="BN1795" s="62" t="str">
        <f t="shared" si="586"/>
        <v/>
      </c>
      <c r="BO1795" s="62" t="str">
        <f t="shared" si="587"/>
        <v/>
      </c>
      <c r="BP1795" s="62" t="str">
        <f t="shared" si="588"/>
        <v/>
      </c>
      <c r="BQ1795" s="96"/>
      <c r="BR1795" s="96"/>
      <c r="BS1795" s="96"/>
      <c r="BT1795" s="96"/>
      <c r="BU1795" s="96"/>
      <c r="BV1795" s="96"/>
      <c r="BW1795" s="96"/>
      <c r="BX1795" s="96"/>
      <c r="BY1795" s="96"/>
      <c r="BZ1795" s="96"/>
      <c r="CA1795" s="96"/>
      <c r="CB1795" s="96"/>
      <c r="CC1795" s="96"/>
      <c r="CD1795" s="96"/>
      <c r="CE1795" s="96"/>
      <c r="CF1795" s="96"/>
      <c r="CG1795" s="96"/>
      <c r="CH1795" s="96"/>
      <c r="CI1795" s="96"/>
      <c r="CJ1795" s="96"/>
      <c r="CK1795" s="96"/>
      <c r="CL1795" s="96"/>
      <c r="CM1795" s="96"/>
      <c r="CN1795" s="96"/>
      <c r="CO1795" s="96"/>
      <c r="CP1795" s="96"/>
      <c r="CQ1795" s="96"/>
      <c r="CR1795" s="96"/>
      <c r="CS1795" s="96"/>
    </row>
    <row r="1796" spans="1:97" ht="18.75" customHeight="1" x14ac:dyDescent="0.2">
      <c r="A1796" s="3">
        <f t="shared" si="589"/>
        <v>1784</v>
      </c>
      <c r="B1796" s="263"/>
      <c r="C1796" s="263"/>
      <c r="D1796" s="263"/>
      <c r="E1796" s="259"/>
      <c r="F1796" s="259"/>
      <c r="G1796" s="43"/>
      <c r="H1796" s="264"/>
      <c r="I1796" s="261"/>
      <c r="J1796" s="106"/>
      <c r="K1796" s="247"/>
      <c r="L1796" s="247"/>
      <c r="M1796" s="247"/>
      <c r="N1796" s="248" t="str">
        <f>IF(AND(K1796&lt;&gt;"",L1796&lt;&gt;"",J1796&lt;&gt;""),ROUND(MIN(IF(OR(J1796="OZZ",J1796="ZZ"),5000,17300),TRUNC(0.75*(SUMIF($D$12:$D1796,$D1796,K$12:K1796)+SUMIF($D$12:$D1796,$D1796,L$12:L1796)),2)) - SUMIF($D$12:$D1795,$D1796,N$12:N1795),2),"")</f>
        <v/>
      </c>
      <c r="O1796" s="249" t="str">
        <f>IF(AND(K1796&lt;&gt;"",L1796&lt;&gt;"",M1796&lt;&gt;"",J1796&lt;&gt;"",AH1796&lt;&gt;""),IF(OR(J1796="OZZ",J1796="ZZ"),ROUND(0-SUMIF($D$12:$D1795,$D1796,O$12:O1795),2),IF(M1796=0,0,ROUND(MIN(MIN(17300,TRUNC(0.75*(SUMIF($D$12:$D$2012,$D1796,K$12:K$2012)+SUMIF($D$12:$D$2012,$D1796,L$12:L$2012)),2)+SUMIF($D$12:$D1796,$D1796,AH$12:AH1796))-SUMIF($D$12:$D1795,$D1796,O$12:O1795)-SUMIF($D$12:$D$2012,$D1796,N$12:N$2012),AH1796),2))),"")</f>
        <v/>
      </c>
      <c r="P1796" s="250" t="str">
        <f>IF(J1796&lt;&gt;"",1000 - SUMIF($D$12:$D1795,$D1796,P$12:P1795),"")</f>
        <v/>
      </c>
      <c r="Q1796" s="106"/>
      <c r="R1796" s="247"/>
      <c r="S1796" s="247"/>
      <c r="T1796" s="247"/>
      <c r="U1796" s="248" t="str">
        <f>IF(AND(R1796&lt;&gt;"",S1796&lt;&gt;"",Q1796&lt;&gt;""),ROUND(MIN(IF(OR(Q1796="OZZ",Q1796="ZZ"),5000,17300),TRUNC(0.75*(SUMIF($D$12:$D1796,$D1796,R$12:R1796)+SUMIF($D$12:$D1796,$D1796,S$12:S1796)),2)) - SUMIF($D$12:$D1795,$D1796,U$12:U1795),2),"")</f>
        <v/>
      </c>
      <c r="V1796" s="248" t="str">
        <f>IF(AND(R1796&lt;&gt;"",S1796&lt;&gt;"",T1796&lt;&gt;"",Q1796&lt;&gt;"",AL1796&lt;&gt;""),IF(OR(Q1796="OZZ",Q1796="ZZ"),ROUND(0-SUMIF($D$12:$D1795,$D1796,V$12:V1795),2),IF(T1796=0,0,ROUND(MIN(MIN(17300,TRUNC(0.75*(SUMIF($D$12:$D$2012,$D1796,R$12:R$2012)+SUMIF($D$12:$D$2012,$D1796,S$12:S$2012)),2)+SUMIF($D$12:$D1796,$D1796,AL$12:AL1796))-SUMIF($D$12:$D1795,$D1796,V$12:V1795)-SUMIF($D$12:$D$2012,$D1796,U$12:U$2012),AL1796),2))),"")</f>
        <v/>
      </c>
      <c r="W1796" s="250" t="str">
        <f>IF(Q1796&lt;&gt;"",1000 - SUMIF($D$12:$D1795,$D1796,W$12:W1795),"")</f>
        <v/>
      </c>
      <c r="X1796" s="106"/>
      <c r="Y1796" s="247"/>
      <c r="Z1796" s="247"/>
      <c r="AA1796" s="247"/>
      <c r="AB1796" s="248" t="str">
        <f>IF(AND(Y1796&lt;&gt;"",Z1796&lt;&gt;"",X1796&lt;&gt;""),ROUND(MIN(IF(OR(X1796="OZZ",X1796="ZZ"),5000,17300),TRUNC(0.75*(SUMIF($D$12:$D1796,$D1796,Y$12:Y1796)+SUMIF($D$12:$D1796,$D1796,Z$12:Z1796)),2)) - SUMIF($D$12:$D1795,$D1796,AB$12:AB1795),2),"")</f>
        <v/>
      </c>
      <c r="AC1796" s="251" t="str">
        <f>IF(AND(Y1796&lt;&gt;"",Z1796&lt;&gt;"",AA1796&lt;&gt;"",X1796&lt;&gt;"",AP1796&lt;&gt;""),IF(OR(X1796="OZZ",X1796="ZZ"),ROUND(0-SUMIF($D$12:$D1795,$D1796,AC$12:AC1795),2),IF(AA1796=0,0,ROUND(MIN(MIN(17300,TRUNC(0.75*(SUMIF($D$12:$D$2012,$D1796,Y$12:Y$2012)+SUMIF($D$12:$D$2012,$D1796,Z$12:Z$2012)),2)+SUMIF($D$12:$D1796,$D1796,AP$12:AP1796))-SUMIF($D$12:$D1795,$D1796,AC$12:AC1795)-SUMIF($D$12:$D$2012,$D1796,AB$12:AB$2012),AP1796),2))),"")</f>
        <v/>
      </c>
      <c r="AD1796" s="250" t="str">
        <f>IF(X1796&lt;&gt;"",1000 - SUMIF($D$12:$D1795,$D1796,AD$12:AD1795),"")</f>
        <v/>
      </c>
      <c r="AE1796" s="252"/>
      <c r="AF1796" s="253"/>
      <c r="AG1796" s="254"/>
      <c r="AH1796" s="255" t="str">
        <f t="shared" si="590"/>
        <v/>
      </c>
      <c r="AI1796" s="256"/>
      <c r="AJ1796" s="253"/>
      <c r="AK1796" s="254"/>
      <c r="AL1796" s="255" t="str">
        <f t="shared" si="591"/>
        <v/>
      </c>
      <c r="AM1796" s="256"/>
      <c r="AN1796" s="253"/>
      <c r="AO1796" s="254"/>
      <c r="AP1796" s="255" t="str">
        <f t="shared" si="571"/>
        <v/>
      </c>
      <c r="AQ1796" s="68"/>
      <c r="AR1796" s="68"/>
      <c r="AS1796" s="115"/>
      <c r="AT1796" s="68"/>
      <c r="AU1796" s="113" t="str">
        <f>IF(D1796&lt;&gt; "", IF(COUNTIF($D$12:$D1796,$D1796)&gt;1,0,IF(SUM(N1796,U1796,AB1796)&gt;0,IF(AND(X1796="",OR(Q1796&lt;&gt;"",J1796&lt;&gt;"")),IF(Q1796&lt;&gt;"",Q1796,IF(J1796&lt;&gt;"",J1796,0)),IF(AND(Q1796&lt;&gt;"",J1796&lt;&gt;"",Q1796=J1796),Q1796,X1796)),0)),"")</f>
        <v/>
      </c>
      <c r="AV1796" s="113" t="str">
        <f>IF(D1796&lt;&gt;"",IF(COUNTIF($D$12:$D1796,$D1796)&gt;1,0,IF(SUM(O1796,V1796,AC1796)&gt;0,IF(AND(X1796="",OR(Q1796&lt;&gt;"",J1796&lt;&gt;"")),IF(Q1796&lt;&gt;"",Q1796,IF(J1796&lt;&gt;"",J1796,0)),IF(AND(Q1796&lt;&gt;"",J1796&lt;&gt;"",Q1796=J1796),Q1796,X1796)),0)),"")</f>
        <v/>
      </c>
      <c r="AW1796" s="113" t="str">
        <f>IF(D1796&lt;&gt;"",IF(COUNTIF($D$12:$D1796,$D1796)&gt;1,0,IF(SUM(P1796,W1796,AD1796)&gt;0,IF(AND(X1796="",OR(Q1796&lt;&gt;"",J1796&lt;&gt;"")),IF(Q1796&lt;&gt;"",Q1796,IF(J1796&lt;&gt;"",J1796,0)),IF(AND(Q1796&lt;&gt;"",J1796&lt;&gt;"",Q1796=J1796),Q1796,X1796)),0)),"")</f>
        <v/>
      </c>
      <c r="AX1796" s="68" t="str">
        <f t="shared" si="572"/>
        <v/>
      </c>
      <c r="AY1796" s="68" t="str">
        <f t="shared" si="573"/>
        <v/>
      </c>
      <c r="AZ1796" s="68" t="str">
        <f t="shared" si="574"/>
        <v/>
      </c>
      <c r="BA1796" s="68" t="str">
        <f t="shared" si="575"/>
        <v/>
      </c>
      <c r="BB1796" s="68" t="str">
        <f t="shared" si="576"/>
        <v/>
      </c>
      <c r="BC1796" s="68" t="str">
        <f t="shared" si="577"/>
        <v/>
      </c>
      <c r="BD1796" s="68" t="str">
        <f t="shared" si="578"/>
        <v/>
      </c>
      <c r="BE1796" s="62" t="str">
        <f t="shared" si="579"/>
        <v/>
      </c>
      <c r="BF1796" s="62" t="str">
        <f t="shared" si="580"/>
        <v/>
      </c>
      <c r="BG1796" s="62"/>
      <c r="BH1796" s="62" t="str">
        <f t="shared" si="581"/>
        <v/>
      </c>
      <c r="BI1796" s="62" t="str">
        <f t="shared" si="582"/>
        <v/>
      </c>
      <c r="BJ1796" s="114"/>
      <c r="BK1796" s="62" t="str">
        <f t="shared" si="583"/>
        <v/>
      </c>
      <c r="BL1796" s="62" t="str">
        <f t="shared" si="584"/>
        <v/>
      </c>
      <c r="BM1796" s="62" t="str">
        <f t="shared" si="585"/>
        <v/>
      </c>
      <c r="BN1796" s="62" t="str">
        <f t="shared" si="586"/>
        <v/>
      </c>
      <c r="BO1796" s="62" t="str">
        <f t="shared" si="587"/>
        <v/>
      </c>
      <c r="BP1796" s="62" t="str">
        <f t="shared" si="588"/>
        <v/>
      </c>
      <c r="BQ1796" s="96"/>
      <c r="BR1796" s="96"/>
      <c r="BS1796" s="96"/>
      <c r="BT1796" s="96"/>
      <c r="BU1796" s="96"/>
      <c r="BV1796" s="96"/>
      <c r="BW1796" s="96"/>
      <c r="BX1796" s="96"/>
      <c r="BY1796" s="96"/>
      <c r="BZ1796" s="96"/>
      <c r="CA1796" s="96"/>
      <c r="CB1796" s="96"/>
      <c r="CC1796" s="96"/>
      <c r="CD1796" s="96"/>
      <c r="CE1796" s="96"/>
      <c r="CF1796" s="96"/>
      <c r="CG1796" s="96"/>
      <c r="CH1796" s="96"/>
      <c r="CI1796" s="96"/>
      <c r="CJ1796" s="96"/>
      <c r="CK1796" s="96"/>
      <c r="CL1796" s="96"/>
      <c r="CM1796" s="96"/>
      <c r="CN1796" s="96"/>
      <c r="CO1796" s="96"/>
      <c r="CP1796" s="96"/>
      <c r="CQ1796" s="96"/>
      <c r="CR1796" s="96"/>
      <c r="CS1796" s="96"/>
    </row>
    <row r="1797" spans="1:97" ht="18.75" customHeight="1" x14ac:dyDescent="0.2">
      <c r="A1797" s="3">
        <f t="shared" si="589"/>
        <v>1785</v>
      </c>
      <c r="B1797" s="263"/>
      <c r="C1797" s="263"/>
      <c r="D1797" s="263"/>
      <c r="E1797" s="259"/>
      <c r="F1797" s="259"/>
      <c r="G1797" s="43"/>
      <c r="H1797" s="264"/>
      <c r="I1797" s="261"/>
      <c r="J1797" s="106"/>
      <c r="K1797" s="247"/>
      <c r="L1797" s="247"/>
      <c r="M1797" s="247"/>
      <c r="N1797" s="248" t="str">
        <f>IF(AND(K1797&lt;&gt;"",L1797&lt;&gt;"",J1797&lt;&gt;""),ROUND(MIN(IF(OR(J1797="OZZ",J1797="ZZ"),5000,17300),TRUNC(0.75*(SUMIF($D$12:$D1797,$D1797,K$12:K1797)+SUMIF($D$12:$D1797,$D1797,L$12:L1797)),2)) - SUMIF($D$12:$D1796,$D1797,N$12:N1796),2),"")</f>
        <v/>
      </c>
      <c r="O1797" s="249" t="str">
        <f>IF(AND(K1797&lt;&gt;"",L1797&lt;&gt;"",M1797&lt;&gt;"",J1797&lt;&gt;"",AH1797&lt;&gt;""),IF(OR(J1797="OZZ",J1797="ZZ"),ROUND(0-SUMIF($D$12:$D1796,$D1797,O$12:O1796),2),IF(M1797=0,0,ROUND(MIN(MIN(17300,TRUNC(0.75*(SUMIF($D$12:$D$2012,$D1797,K$12:K$2012)+SUMIF($D$12:$D$2012,$D1797,L$12:L$2012)),2)+SUMIF($D$12:$D1797,$D1797,AH$12:AH1797))-SUMIF($D$12:$D1796,$D1797,O$12:O1796)-SUMIF($D$12:$D$2012,$D1797,N$12:N$2012),AH1797),2))),"")</f>
        <v/>
      </c>
      <c r="P1797" s="250" t="str">
        <f>IF(J1797&lt;&gt;"",1000 - SUMIF($D$12:$D1796,$D1797,P$12:P1796),"")</f>
        <v/>
      </c>
      <c r="Q1797" s="106"/>
      <c r="R1797" s="247"/>
      <c r="S1797" s="247"/>
      <c r="T1797" s="247"/>
      <c r="U1797" s="248" t="str">
        <f>IF(AND(R1797&lt;&gt;"",S1797&lt;&gt;"",Q1797&lt;&gt;""),ROUND(MIN(IF(OR(Q1797="OZZ",Q1797="ZZ"),5000,17300),TRUNC(0.75*(SUMIF($D$12:$D1797,$D1797,R$12:R1797)+SUMIF($D$12:$D1797,$D1797,S$12:S1797)),2)) - SUMIF($D$12:$D1796,$D1797,U$12:U1796),2),"")</f>
        <v/>
      </c>
      <c r="V1797" s="248" t="str">
        <f>IF(AND(R1797&lt;&gt;"",S1797&lt;&gt;"",T1797&lt;&gt;"",Q1797&lt;&gt;"",AL1797&lt;&gt;""),IF(OR(Q1797="OZZ",Q1797="ZZ"),ROUND(0-SUMIF($D$12:$D1796,$D1797,V$12:V1796),2),IF(T1797=0,0,ROUND(MIN(MIN(17300,TRUNC(0.75*(SUMIF($D$12:$D$2012,$D1797,R$12:R$2012)+SUMIF($D$12:$D$2012,$D1797,S$12:S$2012)),2)+SUMIF($D$12:$D1797,$D1797,AL$12:AL1797))-SUMIF($D$12:$D1796,$D1797,V$12:V1796)-SUMIF($D$12:$D$2012,$D1797,U$12:U$2012),AL1797),2))),"")</f>
        <v/>
      </c>
      <c r="W1797" s="250" t="str">
        <f>IF(Q1797&lt;&gt;"",1000 - SUMIF($D$12:$D1796,$D1797,W$12:W1796),"")</f>
        <v/>
      </c>
      <c r="X1797" s="106"/>
      <c r="Y1797" s="247"/>
      <c r="Z1797" s="247"/>
      <c r="AA1797" s="247"/>
      <c r="AB1797" s="248" t="str">
        <f>IF(AND(Y1797&lt;&gt;"",Z1797&lt;&gt;"",X1797&lt;&gt;""),ROUND(MIN(IF(OR(X1797="OZZ",X1797="ZZ"),5000,17300),TRUNC(0.75*(SUMIF($D$12:$D1797,$D1797,Y$12:Y1797)+SUMIF($D$12:$D1797,$D1797,Z$12:Z1797)),2)) - SUMIF($D$12:$D1796,$D1797,AB$12:AB1796),2),"")</f>
        <v/>
      </c>
      <c r="AC1797" s="251" t="str">
        <f>IF(AND(Y1797&lt;&gt;"",Z1797&lt;&gt;"",AA1797&lt;&gt;"",X1797&lt;&gt;"",AP1797&lt;&gt;""),IF(OR(X1797="OZZ",X1797="ZZ"),ROUND(0-SUMIF($D$12:$D1796,$D1797,AC$12:AC1796),2),IF(AA1797=0,0,ROUND(MIN(MIN(17300,TRUNC(0.75*(SUMIF($D$12:$D$2012,$D1797,Y$12:Y$2012)+SUMIF($D$12:$D$2012,$D1797,Z$12:Z$2012)),2)+SUMIF($D$12:$D1797,$D1797,AP$12:AP1797))-SUMIF($D$12:$D1796,$D1797,AC$12:AC1796)-SUMIF($D$12:$D$2012,$D1797,AB$12:AB$2012),AP1797),2))),"")</f>
        <v/>
      </c>
      <c r="AD1797" s="250" t="str">
        <f>IF(X1797&lt;&gt;"",1000 - SUMIF($D$12:$D1796,$D1797,AD$12:AD1796),"")</f>
        <v/>
      </c>
      <c r="AE1797" s="252"/>
      <c r="AF1797" s="253"/>
      <c r="AG1797" s="254"/>
      <c r="AH1797" s="255" t="str">
        <f t="shared" si="590"/>
        <v/>
      </c>
      <c r="AI1797" s="256"/>
      <c r="AJ1797" s="253"/>
      <c r="AK1797" s="254"/>
      <c r="AL1797" s="255" t="str">
        <f t="shared" si="591"/>
        <v/>
      </c>
      <c r="AM1797" s="256"/>
      <c r="AN1797" s="253"/>
      <c r="AO1797" s="254"/>
      <c r="AP1797" s="255" t="str">
        <f t="shared" si="571"/>
        <v/>
      </c>
      <c r="AQ1797" s="68"/>
      <c r="AR1797" s="68"/>
      <c r="AS1797" s="115"/>
      <c r="AT1797" s="68"/>
      <c r="AU1797" s="113" t="str">
        <f>IF(D1797&lt;&gt; "", IF(COUNTIF($D$12:$D1797,$D1797)&gt;1,0,IF(SUM(N1797,U1797,AB1797)&gt;0,IF(AND(X1797="",OR(Q1797&lt;&gt;"",J1797&lt;&gt;"")),IF(Q1797&lt;&gt;"",Q1797,IF(J1797&lt;&gt;"",J1797,0)),IF(AND(Q1797&lt;&gt;"",J1797&lt;&gt;"",Q1797=J1797),Q1797,X1797)),0)),"")</f>
        <v/>
      </c>
      <c r="AV1797" s="113" t="str">
        <f>IF(D1797&lt;&gt;"",IF(COUNTIF($D$12:$D1797,$D1797)&gt;1,0,IF(SUM(O1797,V1797,AC1797)&gt;0,IF(AND(X1797="",OR(Q1797&lt;&gt;"",J1797&lt;&gt;"")),IF(Q1797&lt;&gt;"",Q1797,IF(J1797&lt;&gt;"",J1797,0)),IF(AND(Q1797&lt;&gt;"",J1797&lt;&gt;"",Q1797=J1797),Q1797,X1797)),0)),"")</f>
        <v/>
      </c>
      <c r="AW1797" s="113" t="str">
        <f>IF(D1797&lt;&gt;"",IF(COUNTIF($D$12:$D1797,$D1797)&gt;1,0,IF(SUM(P1797,W1797,AD1797)&gt;0,IF(AND(X1797="",OR(Q1797&lt;&gt;"",J1797&lt;&gt;"")),IF(Q1797&lt;&gt;"",Q1797,IF(J1797&lt;&gt;"",J1797,0)),IF(AND(Q1797&lt;&gt;"",J1797&lt;&gt;"",Q1797=J1797),Q1797,X1797)),0)),"")</f>
        <v/>
      </c>
      <c r="AX1797" s="68" t="str">
        <f t="shared" si="572"/>
        <v/>
      </c>
      <c r="AY1797" s="68" t="str">
        <f t="shared" si="573"/>
        <v/>
      </c>
      <c r="AZ1797" s="68" t="str">
        <f t="shared" si="574"/>
        <v/>
      </c>
      <c r="BA1797" s="68" t="str">
        <f t="shared" si="575"/>
        <v/>
      </c>
      <c r="BB1797" s="68" t="str">
        <f t="shared" si="576"/>
        <v/>
      </c>
      <c r="BC1797" s="68" t="str">
        <f t="shared" si="577"/>
        <v/>
      </c>
      <c r="BD1797" s="68" t="str">
        <f t="shared" si="578"/>
        <v/>
      </c>
      <c r="BE1797" s="62" t="str">
        <f t="shared" si="579"/>
        <v/>
      </c>
      <c r="BF1797" s="62" t="str">
        <f t="shared" si="580"/>
        <v/>
      </c>
      <c r="BG1797" s="62"/>
      <c r="BH1797" s="62" t="str">
        <f t="shared" si="581"/>
        <v/>
      </c>
      <c r="BI1797" s="62" t="str">
        <f t="shared" si="582"/>
        <v/>
      </c>
      <c r="BJ1797" s="114"/>
      <c r="BK1797" s="62" t="str">
        <f t="shared" si="583"/>
        <v/>
      </c>
      <c r="BL1797" s="62" t="str">
        <f t="shared" si="584"/>
        <v/>
      </c>
      <c r="BM1797" s="62" t="str">
        <f t="shared" si="585"/>
        <v/>
      </c>
      <c r="BN1797" s="62" t="str">
        <f t="shared" si="586"/>
        <v/>
      </c>
      <c r="BO1797" s="62" t="str">
        <f t="shared" si="587"/>
        <v/>
      </c>
      <c r="BP1797" s="62" t="str">
        <f t="shared" si="588"/>
        <v/>
      </c>
      <c r="BQ1797" s="96"/>
      <c r="BR1797" s="96"/>
      <c r="BS1797" s="96"/>
      <c r="BT1797" s="96"/>
      <c r="BU1797" s="96"/>
      <c r="BV1797" s="96"/>
      <c r="BW1797" s="96"/>
      <c r="BX1797" s="96"/>
      <c r="BY1797" s="96"/>
      <c r="BZ1797" s="96"/>
      <c r="CA1797" s="96"/>
      <c r="CB1797" s="96"/>
      <c r="CC1797" s="96"/>
      <c r="CD1797" s="96"/>
      <c r="CE1797" s="96"/>
      <c r="CF1797" s="96"/>
      <c r="CG1797" s="96"/>
      <c r="CH1797" s="96"/>
      <c r="CI1797" s="96"/>
      <c r="CJ1797" s="96"/>
      <c r="CK1797" s="96"/>
      <c r="CL1797" s="96"/>
      <c r="CM1797" s="96"/>
      <c r="CN1797" s="96"/>
      <c r="CO1797" s="96"/>
      <c r="CP1797" s="96"/>
      <c r="CQ1797" s="96"/>
      <c r="CR1797" s="96"/>
      <c r="CS1797" s="96"/>
    </row>
    <row r="1798" spans="1:97" ht="18.75" customHeight="1" x14ac:dyDescent="0.2">
      <c r="A1798" s="3">
        <f t="shared" si="589"/>
        <v>1786</v>
      </c>
      <c r="B1798" s="263"/>
      <c r="C1798" s="263"/>
      <c r="D1798" s="263"/>
      <c r="E1798" s="259"/>
      <c r="F1798" s="259"/>
      <c r="G1798" s="43"/>
      <c r="H1798" s="264"/>
      <c r="I1798" s="261"/>
      <c r="J1798" s="106"/>
      <c r="K1798" s="247"/>
      <c r="L1798" s="247"/>
      <c r="M1798" s="247"/>
      <c r="N1798" s="248" t="str">
        <f>IF(AND(K1798&lt;&gt;"",L1798&lt;&gt;"",J1798&lt;&gt;""),ROUND(MIN(IF(OR(J1798="OZZ",J1798="ZZ"),5000,17300),TRUNC(0.75*(SUMIF($D$12:$D1798,$D1798,K$12:K1798)+SUMIF($D$12:$D1798,$D1798,L$12:L1798)),2)) - SUMIF($D$12:$D1797,$D1798,N$12:N1797),2),"")</f>
        <v/>
      </c>
      <c r="O1798" s="249" t="str">
        <f>IF(AND(K1798&lt;&gt;"",L1798&lt;&gt;"",M1798&lt;&gt;"",J1798&lt;&gt;"",AH1798&lt;&gt;""),IF(OR(J1798="OZZ",J1798="ZZ"),ROUND(0-SUMIF($D$12:$D1797,$D1798,O$12:O1797),2),IF(M1798=0,0,ROUND(MIN(MIN(17300,TRUNC(0.75*(SUMIF($D$12:$D$2012,$D1798,K$12:K$2012)+SUMIF($D$12:$D$2012,$D1798,L$12:L$2012)),2)+SUMIF($D$12:$D1798,$D1798,AH$12:AH1798))-SUMIF($D$12:$D1797,$D1798,O$12:O1797)-SUMIF($D$12:$D$2012,$D1798,N$12:N$2012),AH1798),2))),"")</f>
        <v/>
      </c>
      <c r="P1798" s="250" t="str">
        <f>IF(J1798&lt;&gt;"",1000 - SUMIF($D$12:$D1797,$D1798,P$12:P1797),"")</f>
        <v/>
      </c>
      <c r="Q1798" s="106"/>
      <c r="R1798" s="247"/>
      <c r="S1798" s="247"/>
      <c r="T1798" s="247"/>
      <c r="U1798" s="248" t="str">
        <f>IF(AND(R1798&lt;&gt;"",S1798&lt;&gt;"",Q1798&lt;&gt;""),ROUND(MIN(IF(OR(Q1798="OZZ",Q1798="ZZ"),5000,17300),TRUNC(0.75*(SUMIF($D$12:$D1798,$D1798,R$12:R1798)+SUMIF($D$12:$D1798,$D1798,S$12:S1798)),2)) - SUMIF($D$12:$D1797,$D1798,U$12:U1797),2),"")</f>
        <v/>
      </c>
      <c r="V1798" s="248" t="str">
        <f>IF(AND(R1798&lt;&gt;"",S1798&lt;&gt;"",T1798&lt;&gt;"",Q1798&lt;&gt;"",AL1798&lt;&gt;""),IF(OR(Q1798="OZZ",Q1798="ZZ"),ROUND(0-SUMIF($D$12:$D1797,$D1798,V$12:V1797),2),IF(T1798=0,0,ROUND(MIN(MIN(17300,TRUNC(0.75*(SUMIF($D$12:$D$2012,$D1798,R$12:R$2012)+SUMIF($D$12:$D$2012,$D1798,S$12:S$2012)),2)+SUMIF($D$12:$D1798,$D1798,AL$12:AL1798))-SUMIF($D$12:$D1797,$D1798,V$12:V1797)-SUMIF($D$12:$D$2012,$D1798,U$12:U$2012),AL1798),2))),"")</f>
        <v/>
      </c>
      <c r="W1798" s="250" t="str">
        <f>IF(Q1798&lt;&gt;"",1000 - SUMIF($D$12:$D1797,$D1798,W$12:W1797),"")</f>
        <v/>
      </c>
      <c r="X1798" s="106"/>
      <c r="Y1798" s="247"/>
      <c r="Z1798" s="247"/>
      <c r="AA1798" s="247"/>
      <c r="AB1798" s="248" t="str">
        <f>IF(AND(Y1798&lt;&gt;"",Z1798&lt;&gt;"",X1798&lt;&gt;""),ROUND(MIN(IF(OR(X1798="OZZ",X1798="ZZ"),5000,17300),TRUNC(0.75*(SUMIF($D$12:$D1798,$D1798,Y$12:Y1798)+SUMIF($D$12:$D1798,$D1798,Z$12:Z1798)),2)) - SUMIF($D$12:$D1797,$D1798,AB$12:AB1797),2),"")</f>
        <v/>
      </c>
      <c r="AC1798" s="251" t="str">
        <f>IF(AND(Y1798&lt;&gt;"",Z1798&lt;&gt;"",AA1798&lt;&gt;"",X1798&lt;&gt;"",AP1798&lt;&gt;""),IF(OR(X1798="OZZ",X1798="ZZ"),ROUND(0-SUMIF($D$12:$D1797,$D1798,AC$12:AC1797),2),IF(AA1798=0,0,ROUND(MIN(MIN(17300,TRUNC(0.75*(SUMIF($D$12:$D$2012,$D1798,Y$12:Y$2012)+SUMIF($D$12:$D$2012,$D1798,Z$12:Z$2012)),2)+SUMIF($D$12:$D1798,$D1798,AP$12:AP1798))-SUMIF($D$12:$D1797,$D1798,AC$12:AC1797)-SUMIF($D$12:$D$2012,$D1798,AB$12:AB$2012),AP1798),2))),"")</f>
        <v/>
      </c>
      <c r="AD1798" s="250" t="str">
        <f>IF(X1798&lt;&gt;"",1000 - SUMIF($D$12:$D1797,$D1798,AD$12:AD1797),"")</f>
        <v/>
      </c>
      <c r="AE1798" s="252"/>
      <c r="AF1798" s="253"/>
      <c r="AG1798" s="254"/>
      <c r="AH1798" s="255" t="str">
        <f t="shared" si="590"/>
        <v/>
      </c>
      <c r="AI1798" s="256"/>
      <c r="AJ1798" s="253"/>
      <c r="AK1798" s="254"/>
      <c r="AL1798" s="255" t="str">
        <f t="shared" si="591"/>
        <v/>
      </c>
      <c r="AM1798" s="256"/>
      <c r="AN1798" s="253"/>
      <c r="AO1798" s="254"/>
      <c r="AP1798" s="255" t="str">
        <f t="shared" si="571"/>
        <v/>
      </c>
      <c r="AQ1798" s="68"/>
      <c r="AR1798" s="68"/>
      <c r="AS1798" s="115"/>
      <c r="AT1798" s="68"/>
      <c r="AU1798" s="113" t="str">
        <f>IF(D1798&lt;&gt; "", IF(COUNTIF($D$12:$D1798,$D1798)&gt;1,0,IF(SUM(N1798,U1798,AB1798)&gt;0,IF(AND(X1798="",OR(Q1798&lt;&gt;"",J1798&lt;&gt;"")),IF(Q1798&lt;&gt;"",Q1798,IF(J1798&lt;&gt;"",J1798,0)),IF(AND(Q1798&lt;&gt;"",J1798&lt;&gt;"",Q1798=J1798),Q1798,X1798)),0)),"")</f>
        <v/>
      </c>
      <c r="AV1798" s="113" t="str">
        <f>IF(D1798&lt;&gt;"",IF(COUNTIF($D$12:$D1798,$D1798)&gt;1,0,IF(SUM(O1798,V1798,AC1798)&gt;0,IF(AND(X1798="",OR(Q1798&lt;&gt;"",J1798&lt;&gt;"")),IF(Q1798&lt;&gt;"",Q1798,IF(J1798&lt;&gt;"",J1798,0)),IF(AND(Q1798&lt;&gt;"",J1798&lt;&gt;"",Q1798=J1798),Q1798,X1798)),0)),"")</f>
        <v/>
      </c>
      <c r="AW1798" s="113" t="str">
        <f>IF(D1798&lt;&gt;"",IF(COUNTIF($D$12:$D1798,$D1798)&gt;1,0,IF(SUM(P1798,W1798,AD1798)&gt;0,IF(AND(X1798="",OR(Q1798&lt;&gt;"",J1798&lt;&gt;"")),IF(Q1798&lt;&gt;"",Q1798,IF(J1798&lt;&gt;"",J1798,0)),IF(AND(Q1798&lt;&gt;"",J1798&lt;&gt;"",Q1798=J1798),Q1798,X1798)),0)),"")</f>
        <v/>
      </c>
      <c r="AX1798" s="68" t="str">
        <f t="shared" si="572"/>
        <v/>
      </c>
      <c r="AY1798" s="68" t="str">
        <f t="shared" si="573"/>
        <v/>
      </c>
      <c r="AZ1798" s="68" t="str">
        <f t="shared" si="574"/>
        <v/>
      </c>
      <c r="BA1798" s="68" t="str">
        <f t="shared" si="575"/>
        <v/>
      </c>
      <c r="BB1798" s="68" t="str">
        <f t="shared" si="576"/>
        <v/>
      </c>
      <c r="BC1798" s="68" t="str">
        <f t="shared" si="577"/>
        <v/>
      </c>
      <c r="BD1798" s="68" t="str">
        <f t="shared" si="578"/>
        <v/>
      </c>
      <c r="BE1798" s="62" t="str">
        <f t="shared" si="579"/>
        <v/>
      </c>
      <c r="BF1798" s="62" t="str">
        <f t="shared" si="580"/>
        <v/>
      </c>
      <c r="BG1798" s="62"/>
      <c r="BH1798" s="62" t="str">
        <f t="shared" si="581"/>
        <v/>
      </c>
      <c r="BI1798" s="62" t="str">
        <f t="shared" si="582"/>
        <v/>
      </c>
      <c r="BJ1798" s="114"/>
      <c r="BK1798" s="62" t="str">
        <f t="shared" si="583"/>
        <v/>
      </c>
      <c r="BL1798" s="62" t="str">
        <f t="shared" si="584"/>
        <v/>
      </c>
      <c r="BM1798" s="62" t="str">
        <f t="shared" si="585"/>
        <v/>
      </c>
      <c r="BN1798" s="62" t="str">
        <f t="shared" si="586"/>
        <v/>
      </c>
      <c r="BO1798" s="62" t="str">
        <f t="shared" si="587"/>
        <v/>
      </c>
      <c r="BP1798" s="62" t="str">
        <f t="shared" si="588"/>
        <v/>
      </c>
      <c r="BQ1798" s="96"/>
      <c r="BR1798" s="96"/>
      <c r="BS1798" s="96"/>
      <c r="BT1798" s="96"/>
      <c r="BU1798" s="96"/>
      <c r="BV1798" s="96"/>
      <c r="BW1798" s="96"/>
      <c r="BX1798" s="96"/>
      <c r="BY1798" s="96"/>
      <c r="BZ1798" s="96"/>
      <c r="CA1798" s="96"/>
      <c r="CB1798" s="96"/>
      <c r="CC1798" s="96"/>
      <c r="CD1798" s="96"/>
      <c r="CE1798" s="96"/>
      <c r="CF1798" s="96"/>
      <c r="CG1798" s="96"/>
      <c r="CH1798" s="96"/>
      <c r="CI1798" s="96"/>
      <c r="CJ1798" s="96"/>
      <c r="CK1798" s="96"/>
      <c r="CL1798" s="96"/>
      <c r="CM1798" s="96"/>
      <c r="CN1798" s="96"/>
      <c r="CO1798" s="96"/>
      <c r="CP1798" s="96"/>
      <c r="CQ1798" s="96"/>
      <c r="CR1798" s="96"/>
      <c r="CS1798" s="96"/>
    </row>
    <row r="1799" spans="1:97" ht="18.75" customHeight="1" x14ac:dyDescent="0.2">
      <c r="A1799" s="3">
        <f t="shared" si="589"/>
        <v>1787</v>
      </c>
      <c r="B1799" s="263"/>
      <c r="C1799" s="263"/>
      <c r="D1799" s="263"/>
      <c r="E1799" s="259"/>
      <c r="F1799" s="259"/>
      <c r="G1799" s="43"/>
      <c r="H1799" s="264"/>
      <c r="I1799" s="261"/>
      <c r="J1799" s="106"/>
      <c r="K1799" s="247"/>
      <c r="L1799" s="247"/>
      <c r="M1799" s="247"/>
      <c r="N1799" s="248" t="str">
        <f>IF(AND(K1799&lt;&gt;"",L1799&lt;&gt;"",J1799&lt;&gt;""),ROUND(MIN(IF(OR(J1799="OZZ",J1799="ZZ"),5000,17300),TRUNC(0.75*(SUMIF($D$12:$D1799,$D1799,K$12:K1799)+SUMIF($D$12:$D1799,$D1799,L$12:L1799)),2)) - SUMIF($D$12:$D1798,$D1799,N$12:N1798),2),"")</f>
        <v/>
      </c>
      <c r="O1799" s="249" t="str">
        <f>IF(AND(K1799&lt;&gt;"",L1799&lt;&gt;"",M1799&lt;&gt;"",J1799&lt;&gt;"",AH1799&lt;&gt;""),IF(OR(J1799="OZZ",J1799="ZZ"),ROUND(0-SUMIF($D$12:$D1798,$D1799,O$12:O1798),2),IF(M1799=0,0,ROUND(MIN(MIN(17300,TRUNC(0.75*(SUMIF($D$12:$D$2012,$D1799,K$12:K$2012)+SUMIF($D$12:$D$2012,$D1799,L$12:L$2012)),2)+SUMIF($D$12:$D1799,$D1799,AH$12:AH1799))-SUMIF($D$12:$D1798,$D1799,O$12:O1798)-SUMIF($D$12:$D$2012,$D1799,N$12:N$2012),AH1799),2))),"")</f>
        <v/>
      </c>
      <c r="P1799" s="250" t="str">
        <f>IF(J1799&lt;&gt;"",1000 - SUMIF($D$12:$D1798,$D1799,P$12:P1798),"")</f>
        <v/>
      </c>
      <c r="Q1799" s="106"/>
      <c r="R1799" s="247"/>
      <c r="S1799" s="247"/>
      <c r="T1799" s="247"/>
      <c r="U1799" s="248" t="str">
        <f>IF(AND(R1799&lt;&gt;"",S1799&lt;&gt;"",Q1799&lt;&gt;""),ROUND(MIN(IF(OR(Q1799="OZZ",Q1799="ZZ"),5000,17300),TRUNC(0.75*(SUMIF($D$12:$D1799,$D1799,R$12:R1799)+SUMIF($D$12:$D1799,$D1799,S$12:S1799)),2)) - SUMIF($D$12:$D1798,$D1799,U$12:U1798),2),"")</f>
        <v/>
      </c>
      <c r="V1799" s="248" t="str">
        <f>IF(AND(R1799&lt;&gt;"",S1799&lt;&gt;"",T1799&lt;&gt;"",Q1799&lt;&gt;"",AL1799&lt;&gt;""),IF(OR(Q1799="OZZ",Q1799="ZZ"),ROUND(0-SUMIF($D$12:$D1798,$D1799,V$12:V1798),2),IF(T1799=0,0,ROUND(MIN(MIN(17300,TRUNC(0.75*(SUMIF($D$12:$D$2012,$D1799,R$12:R$2012)+SUMIF($D$12:$D$2012,$D1799,S$12:S$2012)),2)+SUMIF($D$12:$D1799,$D1799,AL$12:AL1799))-SUMIF($D$12:$D1798,$D1799,V$12:V1798)-SUMIF($D$12:$D$2012,$D1799,U$12:U$2012),AL1799),2))),"")</f>
        <v/>
      </c>
      <c r="W1799" s="250" t="str">
        <f>IF(Q1799&lt;&gt;"",1000 - SUMIF($D$12:$D1798,$D1799,W$12:W1798),"")</f>
        <v/>
      </c>
      <c r="X1799" s="106"/>
      <c r="Y1799" s="247"/>
      <c r="Z1799" s="247"/>
      <c r="AA1799" s="247"/>
      <c r="AB1799" s="248" t="str">
        <f>IF(AND(Y1799&lt;&gt;"",Z1799&lt;&gt;"",X1799&lt;&gt;""),ROUND(MIN(IF(OR(X1799="OZZ",X1799="ZZ"),5000,17300),TRUNC(0.75*(SUMIF($D$12:$D1799,$D1799,Y$12:Y1799)+SUMIF($D$12:$D1799,$D1799,Z$12:Z1799)),2)) - SUMIF($D$12:$D1798,$D1799,AB$12:AB1798),2),"")</f>
        <v/>
      </c>
      <c r="AC1799" s="251" t="str">
        <f>IF(AND(Y1799&lt;&gt;"",Z1799&lt;&gt;"",AA1799&lt;&gt;"",X1799&lt;&gt;"",AP1799&lt;&gt;""),IF(OR(X1799="OZZ",X1799="ZZ"),ROUND(0-SUMIF($D$12:$D1798,$D1799,AC$12:AC1798),2),IF(AA1799=0,0,ROUND(MIN(MIN(17300,TRUNC(0.75*(SUMIF($D$12:$D$2012,$D1799,Y$12:Y$2012)+SUMIF($D$12:$D$2012,$D1799,Z$12:Z$2012)),2)+SUMIF($D$12:$D1799,$D1799,AP$12:AP1799))-SUMIF($D$12:$D1798,$D1799,AC$12:AC1798)-SUMIF($D$12:$D$2012,$D1799,AB$12:AB$2012),AP1799),2))),"")</f>
        <v/>
      </c>
      <c r="AD1799" s="250" t="str">
        <f>IF(X1799&lt;&gt;"",1000 - SUMIF($D$12:$D1798,$D1799,AD$12:AD1798),"")</f>
        <v/>
      </c>
      <c r="AE1799" s="252"/>
      <c r="AF1799" s="253"/>
      <c r="AG1799" s="254"/>
      <c r="AH1799" s="255" t="str">
        <f t="shared" si="590"/>
        <v/>
      </c>
      <c r="AI1799" s="256"/>
      <c r="AJ1799" s="253"/>
      <c r="AK1799" s="254"/>
      <c r="AL1799" s="255" t="str">
        <f t="shared" si="591"/>
        <v/>
      </c>
      <c r="AM1799" s="256"/>
      <c r="AN1799" s="253"/>
      <c r="AO1799" s="254"/>
      <c r="AP1799" s="255" t="str">
        <f t="shared" si="571"/>
        <v/>
      </c>
      <c r="AQ1799" s="68"/>
      <c r="AR1799" s="68"/>
      <c r="AS1799" s="115"/>
      <c r="AT1799" s="68"/>
      <c r="AU1799" s="113" t="str">
        <f>IF(D1799&lt;&gt; "", IF(COUNTIF($D$12:$D1799,$D1799)&gt;1,0,IF(SUM(N1799,U1799,AB1799)&gt;0,IF(AND(X1799="",OR(Q1799&lt;&gt;"",J1799&lt;&gt;"")),IF(Q1799&lt;&gt;"",Q1799,IF(J1799&lt;&gt;"",J1799,0)),IF(AND(Q1799&lt;&gt;"",J1799&lt;&gt;"",Q1799=J1799),Q1799,X1799)),0)),"")</f>
        <v/>
      </c>
      <c r="AV1799" s="113" t="str">
        <f>IF(D1799&lt;&gt;"",IF(COUNTIF($D$12:$D1799,$D1799)&gt;1,0,IF(SUM(O1799,V1799,AC1799)&gt;0,IF(AND(X1799="",OR(Q1799&lt;&gt;"",J1799&lt;&gt;"")),IF(Q1799&lt;&gt;"",Q1799,IF(J1799&lt;&gt;"",J1799,0)),IF(AND(Q1799&lt;&gt;"",J1799&lt;&gt;"",Q1799=J1799),Q1799,X1799)),0)),"")</f>
        <v/>
      </c>
      <c r="AW1799" s="113" t="str">
        <f>IF(D1799&lt;&gt;"",IF(COUNTIF($D$12:$D1799,$D1799)&gt;1,0,IF(SUM(P1799,W1799,AD1799)&gt;0,IF(AND(X1799="",OR(Q1799&lt;&gt;"",J1799&lt;&gt;"")),IF(Q1799&lt;&gt;"",Q1799,IF(J1799&lt;&gt;"",J1799,0)),IF(AND(Q1799&lt;&gt;"",J1799&lt;&gt;"",Q1799=J1799),Q1799,X1799)),0)),"")</f>
        <v/>
      </c>
      <c r="AX1799" s="68" t="str">
        <f t="shared" si="572"/>
        <v/>
      </c>
      <c r="AY1799" s="68" t="str">
        <f t="shared" si="573"/>
        <v/>
      </c>
      <c r="AZ1799" s="68" t="str">
        <f t="shared" si="574"/>
        <v/>
      </c>
      <c r="BA1799" s="68" t="str">
        <f t="shared" si="575"/>
        <v/>
      </c>
      <c r="BB1799" s="68" t="str">
        <f t="shared" si="576"/>
        <v/>
      </c>
      <c r="BC1799" s="68" t="str">
        <f t="shared" si="577"/>
        <v/>
      </c>
      <c r="BD1799" s="68" t="str">
        <f t="shared" si="578"/>
        <v/>
      </c>
      <c r="BE1799" s="62" t="str">
        <f t="shared" si="579"/>
        <v/>
      </c>
      <c r="BF1799" s="62" t="str">
        <f t="shared" si="580"/>
        <v/>
      </c>
      <c r="BG1799" s="62"/>
      <c r="BH1799" s="62" t="str">
        <f t="shared" si="581"/>
        <v/>
      </c>
      <c r="BI1799" s="62" t="str">
        <f t="shared" si="582"/>
        <v/>
      </c>
      <c r="BJ1799" s="114"/>
      <c r="BK1799" s="62" t="str">
        <f t="shared" si="583"/>
        <v/>
      </c>
      <c r="BL1799" s="62" t="str">
        <f t="shared" si="584"/>
        <v/>
      </c>
      <c r="BM1799" s="62" t="str">
        <f t="shared" si="585"/>
        <v/>
      </c>
      <c r="BN1799" s="62" t="str">
        <f t="shared" si="586"/>
        <v/>
      </c>
      <c r="BO1799" s="62" t="str">
        <f t="shared" si="587"/>
        <v/>
      </c>
      <c r="BP1799" s="62" t="str">
        <f t="shared" si="588"/>
        <v/>
      </c>
      <c r="BQ1799" s="96"/>
      <c r="BR1799" s="96"/>
      <c r="BS1799" s="96"/>
      <c r="BT1799" s="96"/>
      <c r="BU1799" s="96"/>
      <c r="BV1799" s="96"/>
      <c r="BW1799" s="96"/>
      <c r="BX1799" s="96"/>
      <c r="BY1799" s="96"/>
      <c r="BZ1799" s="96"/>
      <c r="CA1799" s="96"/>
      <c r="CB1799" s="96"/>
      <c r="CC1799" s="96"/>
      <c r="CD1799" s="96"/>
      <c r="CE1799" s="96"/>
      <c r="CF1799" s="96"/>
      <c r="CG1799" s="96"/>
      <c r="CH1799" s="96"/>
      <c r="CI1799" s="96"/>
      <c r="CJ1799" s="96"/>
      <c r="CK1799" s="96"/>
      <c r="CL1799" s="96"/>
      <c r="CM1799" s="96"/>
      <c r="CN1799" s="96"/>
      <c r="CO1799" s="96"/>
      <c r="CP1799" s="96"/>
      <c r="CQ1799" s="96"/>
      <c r="CR1799" s="96"/>
      <c r="CS1799" s="96"/>
    </row>
    <row r="1800" spans="1:97" ht="18.75" customHeight="1" x14ac:dyDescent="0.2">
      <c r="A1800" s="3">
        <f t="shared" si="589"/>
        <v>1788</v>
      </c>
      <c r="B1800" s="263"/>
      <c r="C1800" s="263"/>
      <c r="D1800" s="263"/>
      <c r="E1800" s="259"/>
      <c r="F1800" s="259"/>
      <c r="G1800" s="43"/>
      <c r="H1800" s="264"/>
      <c r="I1800" s="261"/>
      <c r="J1800" s="106"/>
      <c r="K1800" s="247"/>
      <c r="L1800" s="247"/>
      <c r="M1800" s="247"/>
      <c r="N1800" s="248" t="str">
        <f>IF(AND(K1800&lt;&gt;"",L1800&lt;&gt;"",J1800&lt;&gt;""),ROUND(MIN(IF(OR(J1800="OZZ",J1800="ZZ"),5000,17300),TRUNC(0.75*(SUMIF($D$12:$D1800,$D1800,K$12:K1800)+SUMIF($D$12:$D1800,$D1800,L$12:L1800)),2)) - SUMIF($D$12:$D1799,$D1800,N$12:N1799),2),"")</f>
        <v/>
      </c>
      <c r="O1800" s="249" t="str">
        <f>IF(AND(K1800&lt;&gt;"",L1800&lt;&gt;"",M1800&lt;&gt;"",J1800&lt;&gt;"",AH1800&lt;&gt;""),IF(OR(J1800="OZZ",J1800="ZZ"),ROUND(0-SUMIF($D$12:$D1799,$D1800,O$12:O1799),2),IF(M1800=0,0,ROUND(MIN(MIN(17300,TRUNC(0.75*(SUMIF($D$12:$D$2012,$D1800,K$12:K$2012)+SUMIF($D$12:$D$2012,$D1800,L$12:L$2012)),2)+SUMIF($D$12:$D1800,$D1800,AH$12:AH1800))-SUMIF($D$12:$D1799,$D1800,O$12:O1799)-SUMIF($D$12:$D$2012,$D1800,N$12:N$2012),AH1800),2))),"")</f>
        <v/>
      </c>
      <c r="P1800" s="250" t="str">
        <f>IF(J1800&lt;&gt;"",1000 - SUMIF($D$12:$D1799,$D1800,P$12:P1799),"")</f>
        <v/>
      </c>
      <c r="Q1800" s="106"/>
      <c r="R1800" s="247"/>
      <c r="S1800" s="247"/>
      <c r="T1800" s="247"/>
      <c r="U1800" s="248" t="str">
        <f>IF(AND(R1800&lt;&gt;"",S1800&lt;&gt;"",Q1800&lt;&gt;""),ROUND(MIN(IF(OR(Q1800="OZZ",Q1800="ZZ"),5000,17300),TRUNC(0.75*(SUMIF($D$12:$D1800,$D1800,R$12:R1800)+SUMIF($D$12:$D1800,$D1800,S$12:S1800)),2)) - SUMIF($D$12:$D1799,$D1800,U$12:U1799),2),"")</f>
        <v/>
      </c>
      <c r="V1800" s="248" t="str">
        <f>IF(AND(R1800&lt;&gt;"",S1800&lt;&gt;"",T1800&lt;&gt;"",Q1800&lt;&gt;"",AL1800&lt;&gt;""),IF(OR(Q1800="OZZ",Q1800="ZZ"),ROUND(0-SUMIF($D$12:$D1799,$D1800,V$12:V1799),2),IF(T1800=0,0,ROUND(MIN(MIN(17300,TRUNC(0.75*(SUMIF($D$12:$D$2012,$D1800,R$12:R$2012)+SUMIF($D$12:$D$2012,$D1800,S$12:S$2012)),2)+SUMIF($D$12:$D1800,$D1800,AL$12:AL1800))-SUMIF($D$12:$D1799,$D1800,V$12:V1799)-SUMIF($D$12:$D$2012,$D1800,U$12:U$2012),AL1800),2))),"")</f>
        <v/>
      </c>
      <c r="W1800" s="250" t="str">
        <f>IF(Q1800&lt;&gt;"",1000 - SUMIF($D$12:$D1799,$D1800,W$12:W1799),"")</f>
        <v/>
      </c>
      <c r="X1800" s="106"/>
      <c r="Y1800" s="247"/>
      <c r="Z1800" s="247"/>
      <c r="AA1800" s="247"/>
      <c r="AB1800" s="248" t="str">
        <f>IF(AND(Y1800&lt;&gt;"",Z1800&lt;&gt;"",X1800&lt;&gt;""),ROUND(MIN(IF(OR(X1800="OZZ",X1800="ZZ"),5000,17300),TRUNC(0.75*(SUMIF($D$12:$D1800,$D1800,Y$12:Y1800)+SUMIF($D$12:$D1800,$D1800,Z$12:Z1800)),2)) - SUMIF($D$12:$D1799,$D1800,AB$12:AB1799),2),"")</f>
        <v/>
      </c>
      <c r="AC1800" s="251" t="str">
        <f>IF(AND(Y1800&lt;&gt;"",Z1800&lt;&gt;"",AA1800&lt;&gt;"",X1800&lt;&gt;"",AP1800&lt;&gt;""),IF(OR(X1800="OZZ",X1800="ZZ"),ROUND(0-SUMIF($D$12:$D1799,$D1800,AC$12:AC1799),2),IF(AA1800=0,0,ROUND(MIN(MIN(17300,TRUNC(0.75*(SUMIF($D$12:$D$2012,$D1800,Y$12:Y$2012)+SUMIF($D$12:$D$2012,$D1800,Z$12:Z$2012)),2)+SUMIF($D$12:$D1800,$D1800,AP$12:AP1800))-SUMIF($D$12:$D1799,$D1800,AC$12:AC1799)-SUMIF($D$12:$D$2012,$D1800,AB$12:AB$2012),AP1800),2))),"")</f>
        <v/>
      </c>
      <c r="AD1800" s="250" t="str">
        <f>IF(X1800&lt;&gt;"",1000 - SUMIF($D$12:$D1799,$D1800,AD$12:AD1799),"")</f>
        <v/>
      </c>
      <c r="AE1800" s="252"/>
      <c r="AF1800" s="253"/>
      <c r="AG1800" s="254"/>
      <c r="AH1800" s="255" t="str">
        <f t="shared" si="590"/>
        <v/>
      </c>
      <c r="AI1800" s="256"/>
      <c r="AJ1800" s="253"/>
      <c r="AK1800" s="254"/>
      <c r="AL1800" s="255" t="str">
        <f t="shared" si="591"/>
        <v/>
      </c>
      <c r="AM1800" s="256"/>
      <c r="AN1800" s="253"/>
      <c r="AO1800" s="254"/>
      <c r="AP1800" s="255" t="str">
        <f t="shared" si="571"/>
        <v/>
      </c>
      <c r="AQ1800" s="68"/>
      <c r="AR1800" s="68"/>
      <c r="AS1800" s="115"/>
      <c r="AT1800" s="68"/>
      <c r="AU1800" s="113" t="str">
        <f>IF(D1800&lt;&gt; "", IF(COUNTIF($D$12:$D1800,$D1800)&gt;1,0,IF(SUM(N1800,U1800,AB1800)&gt;0,IF(AND(X1800="",OR(Q1800&lt;&gt;"",J1800&lt;&gt;"")),IF(Q1800&lt;&gt;"",Q1800,IF(J1800&lt;&gt;"",J1800,0)),IF(AND(Q1800&lt;&gt;"",J1800&lt;&gt;"",Q1800=J1800),Q1800,X1800)),0)),"")</f>
        <v/>
      </c>
      <c r="AV1800" s="113" t="str">
        <f>IF(D1800&lt;&gt;"",IF(COUNTIF($D$12:$D1800,$D1800)&gt;1,0,IF(SUM(O1800,V1800,AC1800)&gt;0,IF(AND(X1800="",OR(Q1800&lt;&gt;"",J1800&lt;&gt;"")),IF(Q1800&lt;&gt;"",Q1800,IF(J1800&lt;&gt;"",J1800,0)),IF(AND(Q1800&lt;&gt;"",J1800&lt;&gt;"",Q1800=J1800),Q1800,X1800)),0)),"")</f>
        <v/>
      </c>
      <c r="AW1800" s="113" t="str">
        <f>IF(D1800&lt;&gt;"",IF(COUNTIF($D$12:$D1800,$D1800)&gt;1,0,IF(SUM(P1800,W1800,AD1800)&gt;0,IF(AND(X1800="",OR(Q1800&lt;&gt;"",J1800&lt;&gt;"")),IF(Q1800&lt;&gt;"",Q1800,IF(J1800&lt;&gt;"",J1800,0)),IF(AND(Q1800&lt;&gt;"",J1800&lt;&gt;"",Q1800=J1800),Q1800,X1800)),0)),"")</f>
        <v/>
      </c>
      <c r="AX1800" s="68" t="str">
        <f t="shared" si="572"/>
        <v/>
      </c>
      <c r="AY1800" s="68" t="str">
        <f t="shared" si="573"/>
        <v/>
      </c>
      <c r="AZ1800" s="68" t="str">
        <f t="shared" si="574"/>
        <v/>
      </c>
      <c r="BA1800" s="68" t="str">
        <f t="shared" si="575"/>
        <v/>
      </c>
      <c r="BB1800" s="68" t="str">
        <f t="shared" si="576"/>
        <v/>
      </c>
      <c r="BC1800" s="68" t="str">
        <f t="shared" si="577"/>
        <v/>
      </c>
      <c r="BD1800" s="68" t="str">
        <f t="shared" si="578"/>
        <v/>
      </c>
      <c r="BE1800" s="62" t="str">
        <f t="shared" si="579"/>
        <v/>
      </c>
      <c r="BF1800" s="62" t="str">
        <f t="shared" si="580"/>
        <v/>
      </c>
      <c r="BG1800" s="62"/>
      <c r="BH1800" s="62" t="str">
        <f t="shared" si="581"/>
        <v/>
      </c>
      <c r="BI1800" s="62" t="str">
        <f t="shared" si="582"/>
        <v/>
      </c>
      <c r="BJ1800" s="114"/>
      <c r="BK1800" s="62" t="str">
        <f t="shared" si="583"/>
        <v/>
      </c>
      <c r="BL1800" s="62" t="str">
        <f t="shared" si="584"/>
        <v/>
      </c>
      <c r="BM1800" s="62" t="str">
        <f t="shared" si="585"/>
        <v/>
      </c>
      <c r="BN1800" s="62" t="str">
        <f t="shared" si="586"/>
        <v/>
      </c>
      <c r="BO1800" s="62" t="str">
        <f t="shared" si="587"/>
        <v/>
      </c>
      <c r="BP1800" s="62" t="str">
        <f t="shared" si="588"/>
        <v/>
      </c>
      <c r="BQ1800" s="96"/>
      <c r="BR1800" s="96"/>
      <c r="BS1800" s="96"/>
      <c r="BT1800" s="96"/>
      <c r="BU1800" s="96"/>
      <c r="BV1800" s="96"/>
      <c r="BW1800" s="96"/>
      <c r="BX1800" s="96"/>
      <c r="BY1800" s="96"/>
      <c r="BZ1800" s="96"/>
      <c r="CA1800" s="96"/>
      <c r="CB1800" s="96"/>
      <c r="CC1800" s="96"/>
      <c r="CD1800" s="96"/>
      <c r="CE1800" s="96"/>
      <c r="CF1800" s="96"/>
      <c r="CG1800" s="96"/>
      <c r="CH1800" s="96"/>
      <c r="CI1800" s="96"/>
      <c r="CJ1800" s="96"/>
      <c r="CK1800" s="96"/>
      <c r="CL1800" s="96"/>
      <c r="CM1800" s="96"/>
      <c r="CN1800" s="96"/>
      <c r="CO1800" s="96"/>
      <c r="CP1800" s="96"/>
      <c r="CQ1800" s="96"/>
      <c r="CR1800" s="96"/>
      <c r="CS1800" s="96"/>
    </row>
    <row r="1801" spans="1:97" ht="18.75" customHeight="1" x14ac:dyDescent="0.2">
      <c r="A1801" s="3">
        <f t="shared" si="589"/>
        <v>1789</v>
      </c>
      <c r="B1801" s="263"/>
      <c r="C1801" s="263"/>
      <c r="D1801" s="263"/>
      <c r="E1801" s="259"/>
      <c r="F1801" s="259"/>
      <c r="G1801" s="43"/>
      <c r="H1801" s="264"/>
      <c r="I1801" s="261"/>
      <c r="J1801" s="106"/>
      <c r="K1801" s="247"/>
      <c r="L1801" s="247"/>
      <c r="M1801" s="247"/>
      <c r="N1801" s="248" t="str">
        <f>IF(AND(K1801&lt;&gt;"",L1801&lt;&gt;"",J1801&lt;&gt;""),ROUND(MIN(IF(OR(J1801="OZZ",J1801="ZZ"),5000,17300),TRUNC(0.75*(SUMIF($D$12:$D1801,$D1801,K$12:K1801)+SUMIF($D$12:$D1801,$D1801,L$12:L1801)),2)) - SUMIF($D$12:$D1800,$D1801,N$12:N1800),2),"")</f>
        <v/>
      </c>
      <c r="O1801" s="249" t="str">
        <f>IF(AND(K1801&lt;&gt;"",L1801&lt;&gt;"",M1801&lt;&gt;"",J1801&lt;&gt;"",AH1801&lt;&gt;""),IF(OR(J1801="OZZ",J1801="ZZ"),ROUND(0-SUMIF($D$12:$D1800,$D1801,O$12:O1800),2),IF(M1801=0,0,ROUND(MIN(MIN(17300,TRUNC(0.75*(SUMIF($D$12:$D$2012,$D1801,K$12:K$2012)+SUMIF($D$12:$D$2012,$D1801,L$12:L$2012)),2)+SUMIF($D$12:$D1801,$D1801,AH$12:AH1801))-SUMIF($D$12:$D1800,$D1801,O$12:O1800)-SUMIF($D$12:$D$2012,$D1801,N$12:N$2012),AH1801),2))),"")</f>
        <v/>
      </c>
      <c r="P1801" s="250" t="str">
        <f>IF(J1801&lt;&gt;"",1000 - SUMIF($D$12:$D1800,$D1801,P$12:P1800),"")</f>
        <v/>
      </c>
      <c r="Q1801" s="106"/>
      <c r="R1801" s="247"/>
      <c r="S1801" s="247"/>
      <c r="T1801" s="247"/>
      <c r="U1801" s="248" t="str">
        <f>IF(AND(R1801&lt;&gt;"",S1801&lt;&gt;"",Q1801&lt;&gt;""),ROUND(MIN(IF(OR(Q1801="OZZ",Q1801="ZZ"),5000,17300),TRUNC(0.75*(SUMIF($D$12:$D1801,$D1801,R$12:R1801)+SUMIF($D$12:$D1801,$D1801,S$12:S1801)),2)) - SUMIF($D$12:$D1800,$D1801,U$12:U1800),2),"")</f>
        <v/>
      </c>
      <c r="V1801" s="248" t="str">
        <f>IF(AND(R1801&lt;&gt;"",S1801&lt;&gt;"",T1801&lt;&gt;"",Q1801&lt;&gt;"",AL1801&lt;&gt;""),IF(OR(Q1801="OZZ",Q1801="ZZ"),ROUND(0-SUMIF($D$12:$D1800,$D1801,V$12:V1800),2),IF(T1801=0,0,ROUND(MIN(MIN(17300,TRUNC(0.75*(SUMIF($D$12:$D$2012,$D1801,R$12:R$2012)+SUMIF($D$12:$D$2012,$D1801,S$12:S$2012)),2)+SUMIF($D$12:$D1801,$D1801,AL$12:AL1801))-SUMIF($D$12:$D1800,$D1801,V$12:V1800)-SUMIF($D$12:$D$2012,$D1801,U$12:U$2012),AL1801),2))),"")</f>
        <v/>
      </c>
      <c r="W1801" s="250" t="str">
        <f>IF(Q1801&lt;&gt;"",1000 - SUMIF($D$12:$D1800,$D1801,W$12:W1800),"")</f>
        <v/>
      </c>
      <c r="X1801" s="106"/>
      <c r="Y1801" s="247"/>
      <c r="Z1801" s="247"/>
      <c r="AA1801" s="247"/>
      <c r="AB1801" s="248" t="str">
        <f>IF(AND(Y1801&lt;&gt;"",Z1801&lt;&gt;"",X1801&lt;&gt;""),ROUND(MIN(IF(OR(X1801="OZZ",X1801="ZZ"),5000,17300),TRUNC(0.75*(SUMIF($D$12:$D1801,$D1801,Y$12:Y1801)+SUMIF($D$12:$D1801,$D1801,Z$12:Z1801)),2)) - SUMIF($D$12:$D1800,$D1801,AB$12:AB1800),2),"")</f>
        <v/>
      </c>
      <c r="AC1801" s="251" t="str">
        <f>IF(AND(Y1801&lt;&gt;"",Z1801&lt;&gt;"",AA1801&lt;&gt;"",X1801&lt;&gt;"",AP1801&lt;&gt;""),IF(OR(X1801="OZZ",X1801="ZZ"),ROUND(0-SUMIF($D$12:$D1800,$D1801,AC$12:AC1800),2),IF(AA1801=0,0,ROUND(MIN(MIN(17300,TRUNC(0.75*(SUMIF($D$12:$D$2012,$D1801,Y$12:Y$2012)+SUMIF($D$12:$D$2012,$D1801,Z$12:Z$2012)),2)+SUMIF($D$12:$D1801,$D1801,AP$12:AP1801))-SUMIF($D$12:$D1800,$D1801,AC$12:AC1800)-SUMIF($D$12:$D$2012,$D1801,AB$12:AB$2012),AP1801),2))),"")</f>
        <v/>
      </c>
      <c r="AD1801" s="250" t="str">
        <f>IF(X1801&lt;&gt;"",1000 - SUMIF($D$12:$D1800,$D1801,AD$12:AD1800),"")</f>
        <v/>
      </c>
      <c r="AE1801" s="252"/>
      <c r="AF1801" s="253"/>
      <c r="AG1801" s="254"/>
      <c r="AH1801" s="255" t="str">
        <f t="shared" si="590"/>
        <v/>
      </c>
      <c r="AI1801" s="256"/>
      <c r="AJ1801" s="253"/>
      <c r="AK1801" s="254"/>
      <c r="AL1801" s="255" t="str">
        <f t="shared" si="591"/>
        <v/>
      </c>
      <c r="AM1801" s="256"/>
      <c r="AN1801" s="253"/>
      <c r="AO1801" s="254"/>
      <c r="AP1801" s="255" t="str">
        <f t="shared" si="571"/>
        <v/>
      </c>
      <c r="AQ1801" s="68"/>
      <c r="AR1801" s="68"/>
      <c r="AS1801" s="115"/>
      <c r="AT1801" s="68"/>
      <c r="AU1801" s="113" t="str">
        <f>IF(D1801&lt;&gt; "", IF(COUNTIF($D$12:$D1801,$D1801)&gt;1,0,IF(SUM(N1801,U1801,AB1801)&gt;0,IF(AND(X1801="",OR(Q1801&lt;&gt;"",J1801&lt;&gt;"")),IF(Q1801&lt;&gt;"",Q1801,IF(J1801&lt;&gt;"",J1801,0)),IF(AND(Q1801&lt;&gt;"",J1801&lt;&gt;"",Q1801=J1801),Q1801,X1801)),0)),"")</f>
        <v/>
      </c>
      <c r="AV1801" s="113" t="str">
        <f>IF(D1801&lt;&gt;"",IF(COUNTIF($D$12:$D1801,$D1801)&gt;1,0,IF(SUM(O1801,V1801,AC1801)&gt;0,IF(AND(X1801="",OR(Q1801&lt;&gt;"",J1801&lt;&gt;"")),IF(Q1801&lt;&gt;"",Q1801,IF(J1801&lt;&gt;"",J1801,0)),IF(AND(Q1801&lt;&gt;"",J1801&lt;&gt;"",Q1801=J1801),Q1801,X1801)),0)),"")</f>
        <v/>
      </c>
      <c r="AW1801" s="113" t="str">
        <f>IF(D1801&lt;&gt;"",IF(COUNTIF($D$12:$D1801,$D1801)&gt;1,0,IF(SUM(P1801,W1801,AD1801)&gt;0,IF(AND(X1801="",OR(Q1801&lt;&gt;"",J1801&lt;&gt;"")),IF(Q1801&lt;&gt;"",Q1801,IF(J1801&lt;&gt;"",J1801,0)),IF(AND(Q1801&lt;&gt;"",J1801&lt;&gt;"",Q1801=J1801),Q1801,X1801)),0)),"")</f>
        <v/>
      </c>
      <c r="AX1801" s="68" t="str">
        <f t="shared" si="572"/>
        <v/>
      </c>
      <c r="AY1801" s="68" t="str">
        <f t="shared" si="573"/>
        <v/>
      </c>
      <c r="AZ1801" s="68" t="str">
        <f t="shared" si="574"/>
        <v/>
      </c>
      <c r="BA1801" s="68" t="str">
        <f t="shared" si="575"/>
        <v/>
      </c>
      <c r="BB1801" s="68" t="str">
        <f t="shared" si="576"/>
        <v/>
      </c>
      <c r="BC1801" s="68" t="str">
        <f t="shared" si="577"/>
        <v/>
      </c>
      <c r="BD1801" s="68" t="str">
        <f t="shared" si="578"/>
        <v/>
      </c>
      <c r="BE1801" s="62" t="str">
        <f t="shared" si="579"/>
        <v/>
      </c>
      <c r="BF1801" s="62" t="str">
        <f t="shared" si="580"/>
        <v/>
      </c>
      <c r="BG1801" s="62"/>
      <c r="BH1801" s="62" t="str">
        <f t="shared" si="581"/>
        <v/>
      </c>
      <c r="BI1801" s="62" t="str">
        <f t="shared" si="582"/>
        <v/>
      </c>
      <c r="BJ1801" s="114"/>
      <c r="BK1801" s="62" t="str">
        <f t="shared" si="583"/>
        <v/>
      </c>
      <c r="BL1801" s="62" t="str">
        <f t="shared" si="584"/>
        <v/>
      </c>
      <c r="BM1801" s="62" t="str">
        <f t="shared" si="585"/>
        <v/>
      </c>
      <c r="BN1801" s="62" t="str">
        <f t="shared" si="586"/>
        <v/>
      </c>
      <c r="BO1801" s="62" t="str">
        <f t="shared" si="587"/>
        <v/>
      </c>
      <c r="BP1801" s="62" t="str">
        <f t="shared" si="588"/>
        <v/>
      </c>
      <c r="BQ1801" s="96"/>
      <c r="BR1801" s="96"/>
      <c r="BS1801" s="96"/>
      <c r="BT1801" s="96"/>
      <c r="BU1801" s="96"/>
      <c r="BV1801" s="96"/>
      <c r="BW1801" s="96"/>
      <c r="BX1801" s="96"/>
      <c r="BY1801" s="96"/>
      <c r="BZ1801" s="96"/>
      <c r="CA1801" s="96"/>
      <c r="CB1801" s="96"/>
      <c r="CC1801" s="96"/>
      <c r="CD1801" s="96"/>
      <c r="CE1801" s="96"/>
      <c r="CF1801" s="96"/>
      <c r="CG1801" s="96"/>
      <c r="CH1801" s="96"/>
      <c r="CI1801" s="96"/>
      <c r="CJ1801" s="96"/>
      <c r="CK1801" s="96"/>
      <c r="CL1801" s="96"/>
      <c r="CM1801" s="96"/>
      <c r="CN1801" s="96"/>
      <c r="CO1801" s="96"/>
      <c r="CP1801" s="96"/>
      <c r="CQ1801" s="96"/>
      <c r="CR1801" s="96"/>
      <c r="CS1801" s="96"/>
    </row>
    <row r="1802" spans="1:97" ht="18.75" customHeight="1" x14ac:dyDescent="0.2">
      <c r="A1802" s="3">
        <f t="shared" si="589"/>
        <v>1790</v>
      </c>
      <c r="B1802" s="263"/>
      <c r="C1802" s="263"/>
      <c r="D1802" s="263"/>
      <c r="E1802" s="259"/>
      <c r="F1802" s="259"/>
      <c r="G1802" s="43"/>
      <c r="H1802" s="264"/>
      <c r="I1802" s="261"/>
      <c r="J1802" s="106"/>
      <c r="K1802" s="247"/>
      <c r="L1802" s="247"/>
      <c r="M1802" s="247"/>
      <c r="N1802" s="248" t="str">
        <f>IF(AND(K1802&lt;&gt;"",L1802&lt;&gt;"",J1802&lt;&gt;""),ROUND(MIN(IF(OR(J1802="OZZ",J1802="ZZ"),5000,17300),TRUNC(0.75*(SUMIF($D$12:$D1802,$D1802,K$12:K1802)+SUMIF($D$12:$D1802,$D1802,L$12:L1802)),2)) - SUMIF($D$12:$D1801,$D1802,N$12:N1801),2),"")</f>
        <v/>
      </c>
      <c r="O1802" s="249" t="str">
        <f>IF(AND(K1802&lt;&gt;"",L1802&lt;&gt;"",M1802&lt;&gt;"",J1802&lt;&gt;"",AH1802&lt;&gt;""),IF(OR(J1802="OZZ",J1802="ZZ"),ROUND(0-SUMIF($D$12:$D1801,$D1802,O$12:O1801),2),IF(M1802=0,0,ROUND(MIN(MIN(17300,TRUNC(0.75*(SUMIF($D$12:$D$2012,$D1802,K$12:K$2012)+SUMIF($D$12:$D$2012,$D1802,L$12:L$2012)),2)+SUMIF($D$12:$D1802,$D1802,AH$12:AH1802))-SUMIF($D$12:$D1801,$D1802,O$12:O1801)-SUMIF($D$12:$D$2012,$D1802,N$12:N$2012),AH1802),2))),"")</f>
        <v/>
      </c>
      <c r="P1802" s="250" t="str">
        <f>IF(J1802&lt;&gt;"",1000 - SUMIF($D$12:$D1801,$D1802,P$12:P1801),"")</f>
        <v/>
      </c>
      <c r="Q1802" s="106"/>
      <c r="R1802" s="247"/>
      <c r="S1802" s="247"/>
      <c r="T1802" s="247"/>
      <c r="U1802" s="248" t="str">
        <f>IF(AND(R1802&lt;&gt;"",S1802&lt;&gt;"",Q1802&lt;&gt;""),ROUND(MIN(IF(OR(Q1802="OZZ",Q1802="ZZ"),5000,17300),TRUNC(0.75*(SUMIF($D$12:$D1802,$D1802,R$12:R1802)+SUMIF($D$12:$D1802,$D1802,S$12:S1802)),2)) - SUMIF($D$12:$D1801,$D1802,U$12:U1801),2),"")</f>
        <v/>
      </c>
      <c r="V1802" s="248" t="str">
        <f>IF(AND(R1802&lt;&gt;"",S1802&lt;&gt;"",T1802&lt;&gt;"",Q1802&lt;&gt;"",AL1802&lt;&gt;""),IF(OR(Q1802="OZZ",Q1802="ZZ"),ROUND(0-SUMIF($D$12:$D1801,$D1802,V$12:V1801),2),IF(T1802=0,0,ROUND(MIN(MIN(17300,TRUNC(0.75*(SUMIF($D$12:$D$2012,$D1802,R$12:R$2012)+SUMIF($D$12:$D$2012,$D1802,S$12:S$2012)),2)+SUMIF($D$12:$D1802,$D1802,AL$12:AL1802))-SUMIF($D$12:$D1801,$D1802,V$12:V1801)-SUMIF($D$12:$D$2012,$D1802,U$12:U$2012),AL1802),2))),"")</f>
        <v/>
      </c>
      <c r="W1802" s="250" t="str">
        <f>IF(Q1802&lt;&gt;"",1000 - SUMIF($D$12:$D1801,$D1802,W$12:W1801),"")</f>
        <v/>
      </c>
      <c r="X1802" s="106"/>
      <c r="Y1802" s="247"/>
      <c r="Z1802" s="247"/>
      <c r="AA1802" s="247"/>
      <c r="AB1802" s="248" t="str">
        <f>IF(AND(Y1802&lt;&gt;"",Z1802&lt;&gt;"",X1802&lt;&gt;""),ROUND(MIN(IF(OR(X1802="OZZ",X1802="ZZ"),5000,17300),TRUNC(0.75*(SUMIF($D$12:$D1802,$D1802,Y$12:Y1802)+SUMIF($D$12:$D1802,$D1802,Z$12:Z1802)),2)) - SUMIF($D$12:$D1801,$D1802,AB$12:AB1801),2),"")</f>
        <v/>
      </c>
      <c r="AC1802" s="251" t="str">
        <f>IF(AND(Y1802&lt;&gt;"",Z1802&lt;&gt;"",AA1802&lt;&gt;"",X1802&lt;&gt;"",AP1802&lt;&gt;""),IF(OR(X1802="OZZ",X1802="ZZ"),ROUND(0-SUMIF($D$12:$D1801,$D1802,AC$12:AC1801),2),IF(AA1802=0,0,ROUND(MIN(MIN(17300,TRUNC(0.75*(SUMIF($D$12:$D$2012,$D1802,Y$12:Y$2012)+SUMIF($D$12:$D$2012,$D1802,Z$12:Z$2012)),2)+SUMIF($D$12:$D1802,$D1802,AP$12:AP1802))-SUMIF($D$12:$D1801,$D1802,AC$12:AC1801)-SUMIF($D$12:$D$2012,$D1802,AB$12:AB$2012),AP1802),2))),"")</f>
        <v/>
      </c>
      <c r="AD1802" s="250" t="str">
        <f>IF(X1802&lt;&gt;"",1000 - SUMIF($D$12:$D1801,$D1802,AD$12:AD1801),"")</f>
        <v/>
      </c>
      <c r="AE1802" s="252"/>
      <c r="AF1802" s="253"/>
      <c r="AG1802" s="254"/>
      <c r="AH1802" s="255" t="str">
        <f t="shared" si="590"/>
        <v/>
      </c>
      <c r="AI1802" s="256"/>
      <c r="AJ1802" s="253"/>
      <c r="AK1802" s="254"/>
      <c r="AL1802" s="255" t="str">
        <f t="shared" si="591"/>
        <v/>
      </c>
      <c r="AM1802" s="256"/>
      <c r="AN1802" s="253"/>
      <c r="AO1802" s="254"/>
      <c r="AP1802" s="255" t="str">
        <f t="shared" si="571"/>
        <v/>
      </c>
      <c r="AQ1802" s="68"/>
      <c r="AR1802" s="68"/>
      <c r="AS1802" s="115"/>
      <c r="AT1802" s="68"/>
      <c r="AU1802" s="113" t="str">
        <f>IF(D1802&lt;&gt; "", IF(COUNTIF($D$12:$D1802,$D1802)&gt;1,0,IF(SUM(N1802,U1802,AB1802)&gt;0,IF(AND(X1802="",OR(Q1802&lt;&gt;"",J1802&lt;&gt;"")),IF(Q1802&lt;&gt;"",Q1802,IF(J1802&lt;&gt;"",J1802,0)),IF(AND(Q1802&lt;&gt;"",J1802&lt;&gt;"",Q1802=J1802),Q1802,X1802)),0)),"")</f>
        <v/>
      </c>
      <c r="AV1802" s="113" t="str">
        <f>IF(D1802&lt;&gt;"",IF(COUNTIF($D$12:$D1802,$D1802)&gt;1,0,IF(SUM(O1802,V1802,AC1802)&gt;0,IF(AND(X1802="",OR(Q1802&lt;&gt;"",J1802&lt;&gt;"")),IF(Q1802&lt;&gt;"",Q1802,IF(J1802&lt;&gt;"",J1802,0)),IF(AND(Q1802&lt;&gt;"",J1802&lt;&gt;"",Q1802=J1802),Q1802,X1802)),0)),"")</f>
        <v/>
      </c>
      <c r="AW1802" s="113" t="str">
        <f>IF(D1802&lt;&gt;"",IF(COUNTIF($D$12:$D1802,$D1802)&gt;1,0,IF(SUM(P1802,W1802,AD1802)&gt;0,IF(AND(X1802="",OR(Q1802&lt;&gt;"",J1802&lt;&gt;"")),IF(Q1802&lt;&gt;"",Q1802,IF(J1802&lt;&gt;"",J1802,0)),IF(AND(Q1802&lt;&gt;"",J1802&lt;&gt;"",Q1802=J1802),Q1802,X1802)),0)),"")</f>
        <v/>
      </c>
      <c r="AX1802" s="68" t="str">
        <f t="shared" si="572"/>
        <v/>
      </c>
      <c r="AY1802" s="68" t="str">
        <f t="shared" si="573"/>
        <v/>
      </c>
      <c r="AZ1802" s="68" t="str">
        <f t="shared" si="574"/>
        <v/>
      </c>
      <c r="BA1802" s="68" t="str">
        <f t="shared" si="575"/>
        <v/>
      </c>
      <c r="BB1802" s="68" t="str">
        <f t="shared" si="576"/>
        <v/>
      </c>
      <c r="BC1802" s="68" t="str">
        <f t="shared" si="577"/>
        <v/>
      </c>
      <c r="BD1802" s="68" t="str">
        <f t="shared" si="578"/>
        <v/>
      </c>
      <c r="BE1802" s="62" t="str">
        <f t="shared" si="579"/>
        <v/>
      </c>
      <c r="BF1802" s="62" t="str">
        <f t="shared" si="580"/>
        <v/>
      </c>
      <c r="BG1802" s="62"/>
      <c r="BH1802" s="62" t="str">
        <f t="shared" si="581"/>
        <v/>
      </c>
      <c r="BI1802" s="62" t="str">
        <f t="shared" si="582"/>
        <v/>
      </c>
      <c r="BJ1802" s="114"/>
      <c r="BK1802" s="62" t="str">
        <f t="shared" si="583"/>
        <v/>
      </c>
      <c r="BL1802" s="62" t="str">
        <f t="shared" si="584"/>
        <v/>
      </c>
      <c r="BM1802" s="62" t="str">
        <f t="shared" si="585"/>
        <v/>
      </c>
      <c r="BN1802" s="62" t="str">
        <f t="shared" si="586"/>
        <v/>
      </c>
      <c r="BO1802" s="62" t="str">
        <f t="shared" si="587"/>
        <v/>
      </c>
      <c r="BP1802" s="62" t="str">
        <f t="shared" si="588"/>
        <v/>
      </c>
      <c r="BQ1802" s="96"/>
      <c r="BR1802" s="96"/>
      <c r="BS1802" s="96"/>
      <c r="BT1802" s="96"/>
      <c r="BU1802" s="96"/>
      <c r="BV1802" s="96"/>
      <c r="BW1802" s="96"/>
      <c r="BX1802" s="96"/>
      <c r="BY1802" s="96"/>
      <c r="BZ1802" s="96"/>
      <c r="CA1802" s="96"/>
      <c r="CB1802" s="96"/>
      <c r="CC1802" s="96"/>
      <c r="CD1802" s="96"/>
      <c r="CE1802" s="96"/>
      <c r="CF1802" s="96"/>
      <c r="CG1802" s="96"/>
      <c r="CH1802" s="96"/>
      <c r="CI1802" s="96"/>
      <c r="CJ1802" s="96"/>
      <c r="CK1802" s="96"/>
      <c r="CL1802" s="96"/>
      <c r="CM1802" s="96"/>
      <c r="CN1802" s="96"/>
      <c r="CO1802" s="96"/>
      <c r="CP1802" s="96"/>
      <c r="CQ1802" s="96"/>
      <c r="CR1802" s="96"/>
      <c r="CS1802" s="96"/>
    </row>
    <row r="1803" spans="1:97" ht="18.75" customHeight="1" x14ac:dyDescent="0.2">
      <c r="A1803" s="3">
        <f t="shared" si="589"/>
        <v>1791</v>
      </c>
      <c r="B1803" s="263"/>
      <c r="C1803" s="263"/>
      <c r="D1803" s="263"/>
      <c r="E1803" s="259"/>
      <c r="F1803" s="259"/>
      <c r="G1803" s="43"/>
      <c r="H1803" s="264"/>
      <c r="I1803" s="261"/>
      <c r="J1803" s="106"/>
      <c r="K1803" s="247"/>
      <c r="L1803" s="247"/>
      <c r="M1803" s="247"/>
      <c r="N1803" s="248" t="str">
        <f>IF(AND(K1803&lt;&gt;"",L1803&lt;&gt;"",J1803&lt;&gt;""),ROUND(MIN(IF(OR(J1803="OZZ",J1803="ZZ"),5000,17300),TRUNC(0.75*(SUMIF($D$12:$D1803,$D1803,K$12:K1803)+SUMIF($D$12:$D1803,$D1803,L$12:L1803)),2)) - SUMIF($D$12:$D1802,$D1803,N$12:N1802),2),"")</f>
        <v/>
      </c>
      <c r="O1803" s="249" t="str">
        <f>IF(AND(K1803&lt;&gt;"",L1803&lt;&gt;"",M1803&lt;&gt;"",J1803&lt;&gt;"",AH1803&lt;&gt;""),IF(OR(J1803="OZZ",J1803="ZZ"),ROUND(0-SUMIF($D$12:$D1802,$D1803,O$12:O1802),2),IF(M1803=0,0,ROUND(MIN(MIN(17300,TRUNC(0.75*(SUMIF($D$12:$D$2012,$D1803,K$12:K$2012)+SUMIF($D$12:$D$2012,$D1803,L$12:L$2012)),2)+SUMIF($D$12:$D1803,$D1803,AH$12:AH1803))-SUMIF($D$12:$D1802,$D1803,O$12:O1802)-SUMIF($D$12:$D$2012,$D1803,N$12:N$2012),AH1803),2))),"")</f>
        <v/>
      </c>
      <c r="P1803" s="250" t="str">
        <f>IF(J1803&lt;&gt;"",1000 - SUMIF($D$12:$D1802,$D1803,P$12:P1802),"")</f>
        <v/>
      </c>
      <c r="Q1803" s="106"/>
      <c r="R1803" s="247"/>
      <c r="S1803" s="247"/>
      <c r="T1803" s="247"/>
      <c r="U1803" s="248" t="str">
        <f>IF(AND(R1803&lt;&gt;"",S1803&lt;&gt;"",Q1803&lt;&gt;""),ROUND(MIN(IF(OR(Q1803="OZZ",Q1803="ZZ"),5000,17300),TRUNC(0.75*(SUMIF($D$12:$D1803,$D1803,R$12:R1803)+SUMIF($D$12:$D1803,$D1803,S$12:S1803)),2)) - SUMIF($D$12:$D1802,$D1803,U$12:U1802),2),"")</f>
        <v/>
      </c>
      <c r="V1803" s="248" t="str">
        <f>IF(AND(R1803&lt;&gt;"",S1803&lt;&gt;"",T1803&lt;&gt;"",Q1803&lt;&gt;"",AL1803&lt;&gt;""),IF(OR(Q1803="OZZ",Q1803="ZZ"),ROUND(0-SUMIF($D$12:$D1802,$D1803,V$12:V1802),2),IF(T1803=0,0,ROUND(MIN(MIN(17300,TRUNC(0.75*(SUMIF($D$12:$D$2012,$D1803,R$12:R$2012)+SUMIF($D$12:$D$2012,$D1803,S$12:S$2012)),2)+SUMIF($D$12:$D1803,$D1803,AL$12:AL1803))-SUMIF($D$12:$D1802,$D1803,V$12:V1802)-SUMIF($D$12:$D$2012,$D1803,U$12:U$2012),AL1803),2))),"")</f>
        <v/>
      </c>
      <c r="W1803" s="250" t="str">
        <f>IF(Q1803&lt;&gt;"",1000 - SUMIF($D$12:$D1802,$D1803,W$12:W1802),"")</f>
        <v/>
      </c>
      <c r="X1803" s="106"/>
      <c r="Y1803" s="247"/>
      <c r="Z1803" s="247"/>
      <c r="AA1803" s="247"/>
      <c r="AB1803" s="248" t="str">
        <f>IF(AND(Y1803&lt;&gt;"",Z1803&lt;&gt;"",X1803&lt;&gt;""),ROUND(MIN(IF(OR(X1803="OZZ",X1803="ZZ"),5000,17300),TRUNC(0.75*(SUMIF($D$12:$D1803,$D1803,Y$12:Y1803)+SUMIF($D$12:$D1803,$D1803,Z$12:Z1803)),2)) - SUMIF($D$12:$D1802,$D1803,AB$12:AB1802),2),"")</f>
        <v/>
      </c>
      <c r="AC1803" s="251" t="str">
        <f>IF(AND(Y1803&lt;&gt;"",Z1803&lt;&gt;"",AA1803&lt;&gt;"",X1803&lt;&gt;"",AP1803&lt;&gt;""),IF(OR(X1803="OZZ",X1803="ZZ"),ROUND(0-SUMIF($D$12:$D1802,$D1803,AC$12:AC1802),2),IF(AA1803=0,0,ROUND(MIN(MIN(17300,TRUNC(0.75*(SUMIF($D$12:$D$2012,$D1803,Y$12:Y$2012)+SUMIF($D$12:$D$2012,$D1803,Z$12:Z$2012)),2)+SUMIF($D$12:$D1803,$D1803,AP$12:AP1803))-SUMIF($D$12:$D1802,$D1803,AC$12:AC1802)-SUMIF($D$12:$D$2012,$D1803,AB$12:AB$2012),AP1803),2))),"")</f>
        <v/>
      </c>
      <c r="AD1803" s="250" t="str">
        <f>IF(X1803&lt;&gt;"",1000 - SUMIF($D$12:$D1802,$D1803,AD$12:AD1802),"")</f>
        <v/>
      </c>
      <c r="AE1803" s="252"/>
      <c r="AF1803" s="253"/>
      <c r="AG1803" s="254"/>
      <c r="AH1803" s="255" t="str">
        <f t="shared" si="590"/>
        <v/>
      </c>
      <c r="AI1803" s="256"/>
      <c r="AJ1803" s="253"/>
      <c r="AK1803" s="254"/>
      <c r="AL1803" s="255" t="str">
        <f t="shared" si="591"/>
        <v/>
      </c>
      <c r="AM1803" s="256"/>
      <c r="AN1803" s="253"/>
      <c r="AO1803" s="254"/>
      <c r="AP1803" s="255" t="str">
        <f t="shared" si="571"/>
        <v/>
      </c>
      <c r="AQ1803" s="68"/>
      <c r="AR1803" s="68"/>
      <c r="AS1803" s="115"/>
      <c r="AT1803" s="68"/>
      <c r="AU1803" s="113" t="str">
        <f>IF(D1803&lt;&gt; "", IF(COUNTIF($D$12:$D1803,$D1803)&gt;1,0,IF(SUM(N1803,U1803,AB1803)&gt;0,IF(AND(X1803="",OR(Q1803&lt;&gt;"",J1803&lt;&gt;"")),IF(Q1803&lt;&gt;"",Q1803,IF(J1803&lt;&gt;"",J1803,0)),IF(AND(Q1803&lt;&gt;"",J1803&lt;&gt;"",Q1803=J1803),Q1803,X1803)),0)),"")</f>
        <v/>
      </c>
      <c r="AV1803" s="113" t="str">
        <f>IF(D1803&lt;&gt;"",IF(COUNTIF($D$12:$D1803,$D1803)&gt;1,0,IF(SUM(O1803,V1803,AC1803)&gt;0,IF(AND(X1803="",OR(Q1803&lt;&gt;"",J1803&lt;&gt;"")),IF(Q1803&lt;&gt;"",Q1803,IF(J1803&lt;&gt;"",J1803,0)),IF(AND(Q1803&lt;&gt;"",J1803&lt;&gt;"",Q1803=J1803),Q1803,X1803)),0)),"")</f>
        <v/>
      </c>
      <c r="AW1803" s="113" t="str">
        <f>IF(D1803&lt;&gt;"",IF(COUNTIF($D$12:$D1803,$D1803)&gt;1,0,IF(SUM(P1803,W1803,AD1803)&gt;0,IF(AND(X1803="",OR(Q1803&lt;&gt;"",J1803&lt;&gt;"")),IF(Q1803&lt;&gt;"",Q1803,IF(J1803&lt;&gt;"",J1803,0)),IF(AND(Q1803&lt;&gt;"",J1803&lt;&gt;"",Q1803=J1803),Q1803,X1803)),0)),"")</f>
        <v/>
      </c>
      <c r="AX1803" s="68" t="str">
        <f t="shared" si="572"/>
        <v/>
      </c>
      <c r="AY1803" s="68" t="str">
        <f t="shared" si="573"/>
        <v/>
      </c>
      <c r="AZ1803" s="68" t="str">
        <f t="shared" si="574"/>
        <v/>
      </c>
      <c r="BA1803" s="68" t="str">
        <f t="shared" si="575"/>
        <v/>
      </c>
      <c r="BB1803" s="68" t="str">
        <f t="shared" si="576"/>
        <v/>
      </c>
      <c r="BC1803" s="68" t="str">
        <f t="shared" si="577"/>
        <v/>
      </c>
      <c r="BD1803" s="68" t="str">
        <f t="shared" si="578"/>
        <v/>
      </c>
      <c r="BE1803" s="62" t="str">
        <f t="shared" si="579"/>
        <v/>
      </c>
      <c r="BF1803" s="62" t="str">
        <f t="shared" si="580"/>
        <v/>
      </c>
      <c r="BG1803" s="62"/>
      <c r="BH1803" s="62" t="str">
        <f t="shared" si="581"/>
        <v/>
      </c>
      <c r="BI1803" s="62" t="str">
        <f t="shared" si="582"/>
        <v/>
      </c>
      <c r="BJ1803" s="114"/>
      <c r="BK1803" s="62" t="str">
        <f t="shared" si="583"/>
        <v/>
      </c>
      <c r="BL1803" s="62" t="str">
        <f t="shared" si="584"/>
        <v/>
      </c>
      <c r="BM1803" s="62" t="str">
        <f t="shared" si="585"/>
        <v/>
      </c>
      <c r="BN1803" s="62" t="str">
        <f t="shared" si="586"/>
        <v/>
      </c>
      <c r="BO1803" s="62" t="str">
        <f t="shared" si="587"/>
        <v/>
      </c>
      <c r="BP1803" s="62" t="str">
        <f t="shared" si="588"/>
        <v/>
      </c>
      <c r="BQ1803" s="96"/>
      <c r="BR1803" s="96"/>
      <c r="BS1803" s="96"/>
      <c r="BT1803" s="96"/>
      <c r="BU1803" s="96"/>
      <c r="BV1803" s="96"/>
      <c r="BW1803" s="96"/>
      <c r="BX1803" s="96"/>
      <c r="BY1803" s="96"/>
      <c r="BZ1803" s="96"/>
      <c r="CA1803" s="96"/>
      <c r="CB1803" s="96"/>
      <c r="CC1803" s="96"/>
      <c r="CD1803" s="96"/>
      <c r="CE1803" s="96"/>
      <c r="CF1803" s="96"/>
      <c r="CG1803" s="96"/>
      <c r="CH1803" s="96"/>
      <c r="CI1803" s="96"/>
      <c r="CJ1803" s="96"/>
      <c r="CK1803" s="96"/>
      <c r="CL1803" s="96"/>
      <c r="CM1803" s="96"/>
      <c r="CN1803" s="96"/>
      <c r="CO1803" s="96"/>
      <c r="CP1803" s="96"/>
      <c r="CQ1803" s="96"/>
      <c r="CR1803" s="96"/>
      <c r="CS1803" s="96"/>
    </row>
    <row r="1804" spans="1:97" ht="18.75" customHeight="1" x14ac:dyDescent="0.2">
      <c r="A1804" s="3">
        <f t="shared" si="589"/>
        <v>1792</v>
      </c>
      <c r="B1804" s="263"/>
      <c r="C1804" s="263"/>
      <c r="D1804" s="263"/>
      <c r="E1804" s="259"/>
      <c r="F1804" s="259"/>
      <c r="G1804" s="43"/>
      <c r="H1804" s="264"/>
      <c r="I1804" s="261"/>
      <c r="J1804" s="106"/>
      <c r="K1804" s="247"/>
      <c r="L1804" s="247"/>
      <c r="M1804" s="247"/>
      <c r="N1804" s="248" t="str">
        <f>IF(AND(K1804&lt;&gt;"",L1804&lt;&gt;"",J1804&lt;&gt;""),ROUND(MIN(IF(OR(J1804="OZZ",J1804="ZZ"),5000,17300),TRUNC(0.75*(SUMIF($D$12:$D1804,$D1804,K$12:K1804)+SUMIF($D$12:$D1804,$D1804,L$12:L1804)),2)) - SUMIF($D$12:$D1803,$D1804,N$12:N1803),2),"")</f>
        <v/>
      </c>
      <c r="O1804" s="249" t="str">
        <f>IF(AND(K1804&lt;&gt;"",L1804&lt;&gt;"",M1804&lt;&gt;"",J1804&lt;&gt;"",AH1804&lt;&gt;""),IF(OR(J1804="OZZ",J1804="ZZ"),ROUND(0-SUMIF($D$12:$D1803,$D1804,O$12:O1803),2),IF(M1804=0,0,ROUND(MIN(MIN(17300,TRUNC(0.75*(SUMIF($D$12:$D$2012,$D1804,K$12:K$2012)+SUMIF($D$12:$D$2012,$D1804,L$12:L$2012)),2)+SUMIF($D$12:$D1804,$D1804,AH$12:AH1804))-SUMIF($D$12:$D1803,$D1804,O$12:O1803)-SUMIF($D$12:$D$2012,$D1804,N$12:N$2012),AH1804),2))),"")</f>
        <v/>
      </c>
      <c r="P1804" s="250" t="str">
        <f>IF(J1804&lt;&gt;"",1000 - SUMIF($D$12:$D1803,$D1804,P$12:P1803),"")</f>
        <v/>
      </c>
      <c r="Q1804" s="106"/>
      <c r="R1804" s="247"/>
      <c r="S1804" s="247"/>
      <c r="T1804" s="247"/>
      <c r="U1804" s="248" t="str">
        <f>IF(AND(R1804&lt;&gt;"",S1804&lt;&gt;"",Q1804&lt;&gt;""),ROUND(MIN(IF(OR(Q1804="OZZ",Q1804="ZZ"),5000,17300),TRUNC(0.75*(SUMIF($D$12:$D1804,$D1804,R$12:R1804)+SUMIF($D$12:$D1804,$D1804,S$12:S1804)),2)) - SUMIF($D$12:$D1803,$D1804,U$12:U1803),2),"")</f>
        <v/>
      </c>
      <c r="V1804" s="248" t="str">
        <f>IF(AND(R1804&lt;&gt;"",S1804&lt;&gt;"",T1804&lt;&gt;"",Q1804&lt;&gt;"",AL1804&lt;&gt;""),IF(OR(Q1804="OZZ",Q1804="ZZ"),ROUND(0-SUMIF($D$12:$D1803,$D1804,V$12:V1803),2),IF(T1804=0,0,ROUND(MIN(MIN(17300,TRUNC(0.75*(SUMIF($D$12:$D$2012,$D1804,R$12:R$2012)+SUMIF($D$12:$D$2012,$D1804,S$12:S$2012)),2)+SUMIF($D$12:$D1804,$D1804,AL$12:AL1804))-SUMIF($D$12:$D1803,$D1804,V$12:V1803)-SUMIF($D$12:$D$2012,$D1804,U$12:U$2012),AL1804),2))),"")</f>
        <v/>
      </c>
      <c r="W1804" s="250" t="str">
        <f>IF(Q1804&lt;&gt;"",1000 - SUMIF($D$12:$D1803,$D1804,W$12:W1803),"")</f>
        <v/>
      </c>
      <c r="X1804" s="106"/>
      <c r="Y1804" s="247"/>
      <c r="Z1804" s="247"/>
      <c r="AA1804" s="247"/>
      <c r="AB1804" s="248" t="str">
        <f>IF(AND(Y1804&lt;&gt;"",Z1804&lt;&gt;"",X1804&lt;&gt;""),ROUND(MIN(IF(OR(X1804="OZZ",X1804="ZZ"),5000,17300),TRUNC(0.75*(SUMIF($D$12:$D1804,$D1804,Y$12:Y1804)+SUMIF($D$12:$D1804,$D1804,Z$12:Z1804)),2)) - SUMIF($D$12:$D1803,$D1804,AB$12:AB1803),2),"")</f>
        <v/>
      </c>
      <c r="AC1804" s="251" t="str">
        <f>IF(AND(Y1804&lt;&gt;"",Z1804&lt;&gt;"",AA1804&lt;&gt;"",X1804&lt;&gt;"",AP1804&lt;&gt;""),IF(OR(X1804="OZZ",X1804="ZZ"),ROUND(0-SUMIF($D$12:$D1803,$D1804,AC$12:AC1803),2),IF(AA1804=0,0,ROUND(MIN(MIN(17300,TRUNC(0.75*(SUMIF($D$12:$D$2012,$D1804,Y$12:Y$2012)+SUMIF($D$12:$D$2012,$D1804,Z$12:Z$2012)),2)+SUMIF($D$12:$D1804,$D1804,AP$12:AP1804))-SUMIF($D$12:$D1803,$D1804,AC$12:AC1803)-SUMIF($D$12:$D$2012,$D1804,AB$12:AB$2012),AP1804),2))),"")</f>
        <v/>
      </c>
      <c r="AD1804" s="250" t="str">
        <f>IF(X1804&lt;&gt;"",1000 - SUMIF($D$12:$D1803,$D1804,AD$12:AD1803),"")</f>
        <v/>
      </c>
      <c r="AE1804" s="252"/>
      <c r="AF1804" s="253"/>
      <c r="AG1804" s="254"/>
      <c r="AH1804" s="255" t="str">
        <f t="shared" si="590"/>
        <v/>
      </c>
      <c r="AI1804" s="256"/>
      <c r="AJ1804" s="253"/>
      <c r="AK1804" s="254"/>
      <c r="AL1804" s="255" t="str">
        <f t="shared" si="591"/>
        <v/>
      </c>
      <c r="AM1804" s="256"/>
      <c r="AN1804" s="253"/>
      <c r="AO1804" s="254"/>
      <c r="AP1804" s="255" t="str">
        <f t="shared" si="571"/>
        <v/>
      </c>
      <c r="AQ1804" s="68"/>
      <c r="AR1804" s="68"/>
      <c r="AS1804" s="115"/>
      <c r="AT1804" s="68"/>
      <c r="AU1804" s="113" t="str">
        <f>IF(D1804&lt;&gt; "", IF(COUNTIF($D$12:$D1804,$D1804)&gt;1,0,IF(SUM(N1804,U1804,AB1804)&gt;0,IF(AND(X1804="",OR(Q1804&lt;&gt;"",J1804&lt;&gt;"")),IF(Q1804&lt;&gt;"",Q1804,IF(J1804&lt;&gt;"",J1804,0)),IF(AND(Q1804&lt;&gt;"",J1804&lt;&gt;"",Q1804=J1804),Q1804,X1804)),0)),"")</f>
        <v/>
      </c>
      <c r="AV1804" s="113" t="str">
        <f>IF(D1804&lt;&gt;"",IF(COUNTIF($D$12:$D1804,$D1804)&gt;1,0,IF(SUM(O1804,V1804,AC1804)&gt;0,IF(AND(X1804="",OR(Q1804&lt;&gt;"",J1804&lt;&gt;"")),IF(Q1804&lt;&gt;"",Q1804,IF(J1804&lt;&gt;"",J1804,0)),IF(AND(Q1804&lt;&gt;"",J1804&lt;&gt;"",Q1804=J1804),Q1804,X1804)),0)),"")</f>
        <v/>
      </c>
      <c r="AW1804" s="113" t="str">
        <f>IF(D1804&lt;&gt;"",IF(COUNTIF($D$12:$D1804,$D1804)&gt;1,0,IF(SUM(P1804,W1804,AD1804)&gt;0,IF(AND(X1804="",OR(Q1804&lt;&gt;"",J1804&lt;&gt;"")),IF(Q1804&lt;&gt;"",Q1804,IF(J1804&lt;&gt;"",J1804,0)),IF(AND(Q1804&lt;&gt;"",J1804&lt;&gt;"",Q1804=J1804),Q1804,X1804)),0)),"")</f>
        <v/>
      </c>
      <c r="AX1804" s="68" t="str">
        <f t="shared" si="572"/>
        <v/>
      </c>
      <c r="AY1804" s="68" t="str">
        <f t="shared" si="573"/>
        <v/>
      </c>
      <c r="AZ1804" s="68" t="str">
        <f t="shared" si="574"/>
        <v/>
      </c>
      <c r="BA1804" s="68" t="str">
        <f t="shared" si="575"/>
        <v/>
      </c>
      <c r="BB1804" s="68" t="str">
        <f t="shared" si="576"/>
        <v/>
      </c>
      <c r="BC1804" s="68" t="str">
        <f t="shared" si="577"/>
        <v/>
      </c>
      <c r="BD1804" s="68" t="str">
        <f t="shared" si="578"/>
        <v/>
      </c>
      <c r="BE1804" s="62" t="str">
        <f t="shared" si="579"/>
        <v/>
      </c>
      <c r="BF1804" s="62" t="str">
        <f t="shared" si="580"/>
        <v/>
      </c>
      <c r="BG1804" s="62"/>
      <c r="BH1804" s="62" t="str">
        <f t="shared" si="581"/>
        <v/>
      </c>
      <c r="BI1804" s="62" t="str">
        <f t="shared" si="582"/>
        <v/>
      </c>
      <c r="BJ1804" s="114"/>
      <c r="BK1804" s="62" t="str">
        <f t="shared" si="583"/>
        <v/>
      </c>
      <c r="BL1804" s="62" t="str">
        <f t="shared" si="584"/>
        <v/>
      </c>
      <c r="BM1804" s="62" t="str">
        <f t="shared" si="585"/>
        <v/>
      </c>
      <c r="BN1804" s="62" t="str">
        <f t="shared" si="586"/>
        <v/>
      </c>
      <c r="BO1804" s="62" t="str">
        <f t="shared" si="587"/>
        <v/>
      </c>
      <c r="BP1804" s="62" t="str">
        <f t="shared" si="588"/>
        <v/>
      </c>
      <c r="BQ1804" s="96"/>
      <c r="BR1804" s="96"/>
      <c r="BS1804" s="96"/>
      <c r="BT1804" s="96"/>
      <c r="BU1804" s="96"/>
      <c r="BV1804" s="96"/>
      <c r="BW1804" s="96"/>
      <c r="BX1804" s="96"/>
      <c r="BY1804" s="96"/>
      <c r="BZ1804" s="96"/>
      <c r="CA1804" s="96"/>
      <c r="CB1804" s="96"/>
      <c r="CC1804" s="96"/>
      <c r="CD1804" s="96"/>
      <c r="CE1804" s="96"/>
      <c r="CF1804" s="96"/>
      <c r="CG1804" s="96"/>
      <c r="CH1804" s="96"/>
      <c r="CI1804" s="96"/>
      <c r="CJ1804" s="96"/>
      <c r="CK1804" s="96"/>
      <c r="CL1804" s="96"/>
      <c r="CM1804" s="96"/>
      <c r="CN1804" s="96"/>
      <c r="CO1804" s="96"/>
      <c r="CP1804" s="96"/>
      <c r="CQ1804" s="96"/>
      <c r="CR1804" s="96"/>
      <c r="CS1804" s="96"/>
    </row>
    <row r="1805" spans="1:97" ht="18.75" customHeight="1" x14ac:dyDescent="0.2">
      <c r="A1805" s="3">
        <f t="shared" si="589"/>
        <v>1793</v>
      </c>
      <c r="B1805" s="263"/>
      <c r="C1805" s="263"/>
      <c r="D1805" s="263"/>
      <c r="E1805" s="259"/>
      <c r="F1805" s="259"/>
      <c r="G1805" s="43"/>
      <c r="H1805" s="264"/>
      <c r="I1805" s="261"/>
      <c r="J1805" s="106"/>
      <c r="K1805" s="247"/>
      <c r="L1805" s="247"/>
      <c r="M1805" s="247"/>
      <c r="N1805" s="248" t="str">
        <f>IF(AND(K1805&lt;&gt;"",L1805&lt;&gt;"",J1805&lt;&gt;""),ROUND(MIN(IF(OR(J1805="OZZ",J1805="ZZ"),5000,17300),TRUNC(0.75*(SUMIF($D$12:$D1805,$D1805,K$12:K1805)+SUMIF($D$12:$D1805,$D1805,L$12:L1805)),2)) - SUMIF($D$12:$D1804,$D1805,N$12:N1804),2),"")</f>
        <v/>
      </c>
      <c r="O1805" s="249" t="str">
        <f>IF(AND(K1805&lt;&gt;"",L1805&lt;&gt;"",M1805&lt;&gt;"",J1805&lt;&gt;"",AH1805&lt;&gt;""),IF(OR(J1805="OZZ",J1805="ZZ"),ROUND(0-SUMIF($D$12:$D1804,$D1805,O$12:O1804),2),IF(M1805=0,0,ROUND(MIN(MIN(17300,TRUNC(0.75*(SUMIF($D$12:$D$2012,$D1805,K$12:K$2012)+SUMIF($D$12:$D$2012,$D1805,L$12:L$2012)),2)+SUMIF($D$12:$D1805,$D1805,AH$12:AH1805))-SUMIF($D$12:$D1804,$D1805,O$12:O1804)-SUMIF($D$12:$D$2012,$D1805,N$12:N$2012),AH1805),2))),"")</f>
        <v/>
      </c>
      <c r="P1805" s="250" t="str">
        <f>IF(J1805&lt;&gt;"",1000 - SUMIF($D$12:$D1804,$D1805,P$12:P1804),"")</f>
        <v/>
      </c>
      <c r="Q1805" s="106"/>
      <c r="R1805" s="247"/>
      <c r="S1805" s="247"/>
      <c r="T1805" s="247"/>
      <c r="U1805" s="248" t="str">
        <f>IF(AND(R1805&lt;&gt;"",S1805&lt;&gt;"",Q1805&lt;&gt;""),ROUND(MIN(IF(OR(Q1805="OZZ",Q1805="ZZ"),5000,17300),TRUNC(0.75*(SUMIF($D$12:$D1805,$D1805,R$12:R1805)+SUMIF($D$12:$D1805,$D1805,S$12:S1805)),2)) - SUMIF($D$12:$D1804,$D1805,U$12:U1804),2),"")</f>
        <v/>
      </c>
      <c r="V1805" s="248" t="str">
        <f>IF(AND(R1805&lt;&gt;"",S1805&lt;&gt;"",T1805&lt;&gt;"",Q1805&lt;&gt;"",AL1805&lt;&gt;""),IF(OR(Q1805="OZZ",Q1805="ZZ"),ROUND(0-SUMIF($D$12:$D1804,$D1805,V$12:V1804),2),IF(T1805=0,0,ROUND(MIN(MIN(17300,TRUNC(0.75*(SUMIF($D$12:$D$2012,$D1805,R$12:R$2012)+SUMIF($D$12:$D$2012,$D1805,S$12:S$2012)),2)+SUMIF($D$12:$D1805,$D1805,AL$12:AL1805))-SUMIF($D$12:$D1804,$D1805,V$12:V1804)-SUMIF($D$12:$D$2012,$D1805,U$12:U$2012),AL1805),2))),"")</f>
        <v/>
      </c>
      <c r="W1805" s="250" t="str">
        <f>IF(Q1805&lt;&gt;"",1000 - SUMIF($D$12:$D1804,$D1805,W$12:W1804),"")</f>
        <v/>
      </c>
      <c r="X1805" s="106"/>
      <c r="Y1805" s="247"/>
      <c r="Z1805" s="247"/>
      <c r="AA1805" s="247"/>
      <c r="AB1805" s="248" t="str">
        <f>IF(AND(Y1805&lt;&gt;"",Z1805&lt;&gt;"",X1805&lt;&gt;""),ROUND(MIN(IF(OR(X1805="OZZ",X1805="ZZ"),5000,17300),TRUNC(0.75*(SUMIF($D$12:$D1805,$D1805,Y$12:Y1805)+SUMIF($D$12:$D1805,$D1805,Z$12:Z1805)),2)) - SUMIF($D$12:$D1804,$D1805,AB$12:AB1804),2),"")</f>
        <v/>
      </c>
      <c r="AC1805" s="251" t="str">
        <f>IF(AND(Y1805&lt;&gt;"",Z1805&lt;&gt;"",AA1805&lt;&gt;"",X1805&lt;&gt;"",AP1805&lt;&gt;""),IF(OR(X1805="OZZ",X1805="ZZ"),ROUND(0-SUMIF($D$12:$D1804,$D1805,AC$12:AC1804),2),IF(AA1805=0,0,ROUND(MIN(MIN(17300,TRUNC(0.75*(SUMIF($D$12:$D$2012,$D1805,Y$12:Y$2012)+SUMIF($D$12:$D$2012,$D1805,Z$12:Z$2012)),2)+SUMIF($D$12:$D1805,$D1805,AP$12:AP1805))-SUMIF($D$12:$D1804,$D1805,AC$12:AC1804)-SUMIF($D$12:$D$2012,$D1805,AB$12:AB$2012),AP1805),2))),"")</f>
        <v/>
      </c>
      <c r="AD1805" s="250" t="str">
        <f>IF(X1805&lt;&gt;"",1000 - SUMIF($D$12:$D1804,$D1805,AD$12:AD1804),"")</f>
        <v/>
      </c>
      <c r="AE1805" s="252"/>
      <c r="AF1805" s="253"/>
      <c r="AG1805" s="254"/>
      <c r="AH1805" s="255" t="str">
        <f t="shared" si="590"/>
        <v/>
      </c>
      <c r="AI1805" s="256"/>
      <c r="AJ1805" s="253"/>
      <c r="AK1805" s="254"/>
      <c r="AL1805" s="255" t="str">
        <f t="shared" si="591"/>
        <v/>
      </c>
      <c r="AM1805" s="256"/>
      <c r="AN1805" s="253"/>
      <c r="AO1805" s="254"/>
      <c r="AP1805" s="255" t="str">
        <f t="shared" ref="AP1805:AP1868" si="592">IF(Y1805&lt;&gt;"",ROUND(AM1805,2)+ROUND(AN1805,2)+ROUND(AO1805,2),"")</f>
        <v/>
      </c>
      <c r="AQ1805" s="68"/>
      <c r="AR1805" s="68"/>
      <c r="AS1805" s="115"/>
      <c r="AT1805" s="68"/>
      <c r="AU1805" s="113" t="str">
        <f>IF(D1805&lt;&gt; "", IF(COUNTIF($D$12:$D1805,$D1805)&gt;1,0,IF(SUM(N1805,U1805,AB1805)&gt;0,IF(AND(X1805="",OR(Q1805&lt;&gt;"",J1805&lt;&gt;"")),IF(Q1805&lt;&gt;"",Q1805,IF(J1805&lt;&gt;"",J1805,0)),IF(AND(Q1805&lt;&gt;"",J1805&lt;&gt;"",Q1805=J1805),Q1805,X1805)),0)),"")</f>
        <v/>
      </c>
      <c r="AV1805" s="113" t="str">
        <f>IF(D1805&lt;&gt;"",IF(COUNTIF($D$12:$D1805,$D1805)&gt;1,0,IF(SUM(O1805,V1805,AC1805)&gt;0,IF(AND(X1805="",OR(Q1805&lt;&gt;"",J1805&lt;&gt;"")),IF(Q1805&lt;&gt;"",Q1805,IF(J1805&lt;&gt;"",J1805,0)),IF(AND(Q1805&lt;&gt;"",J1805&lt;&gt;"",Q1805=J1805),Q1805,X1805)),0)),"")</f>
        <v/>
      </c>
      <c r="AW1805" s="113" t="str">
        <f>IF(D1805&lt;&gt;"",IF(COUNTIF($D$12:$D1805,$D1805)&gt;1,0,IF(SUM(P1805,W1805,AD1805)&gt;0,IF(AND(X1805="",OR(Q1805&lt;&gt;"",J1805&lt;&gt;"")),IF(Q1805&lt;&gt;"",Q1805,IF(J1805&lt;&gt;"",J1805,0)),IF(AND(Q1805&lt;&gt;"",J1805&lt;&gt;"",Q1805=J1805),Q1805,X1805)),0)),"")</f>
        <v/>
      </c>
      <c r="AX1805" s="68" t="str">
        <f t="shared" ref="AX1805:AX1868" si="593">IF(D1805&lt;&gt;"",IF(J1805="OZP12",N1805,0),"")</f>
        <v/>
      </c>
      <c r="AY1805" s="68" t="str">
        <f t="shared" ref="AY1805:AY1868" si="594">IF(D1805&lt;&gt;"",IF(Q1805="OZP12",U1805,0),"")</f>
        <v/>
      </c>
      <c r="AZ1805" s="68" t="str">
        <f t="shared" ref="AZ1805:AZ1868" si="595">IF(D1805&lt;&gt;"",IF(X1805="OZP12",AB1805,0),"")</f>
        <v/>
      </c>
      <c r="BA1805" s="68" t="str">
        <f t="shared" ref="BA1805:BA1868" si="596">IF(D1805&lt;&gt;"",IF(J1805="TZP",N1805,0),"")</f>
        <v/>
      </c>
      <c r="BB1805" s="68" t="str">
        <f t="shared" ref="BB1805:BB1868" si="597">IF(D1805&lt;&gt;"",IF(Q1805="TZP",U1805,0),"")</f>
        <v/>
      </c>
      <c r="BC1805" s="68" t="str">
        <f t="shared" ref="BC1805:BC1868" si="598">IF(D1805&lt;&gt;"",IF(X1805="TZP",AB1805,0),"")</f>
        <v/>
      </c>
      <c r="BD1805" s="68" t="str">
        <f t="shared" ref="BD1805:BD1868" si="599">IF(D1805&lt;&gt;"",IF(J1805="OZZ",N1805,0),"")</f>
        <v/>
      </c>
      <c r="BE1805" s="62" t="str">
        <f t="shared" ref="BE1805:BE1868" si="600">IF(D1805&lt;&gt;"",IF(Q1805="OZZ",U1805,0),"")</f>
        <v/>
      </c>
      <c r="BF1805" s="62" t="str">
        <f t="shared" ref="BF1805:BF1868" si="601">IF(D1805&lt;&gt;"",IF(X1805="OZZ",AB1805,0),"")</f>
        <v/>
      </c>
      <c r="BG1805" s="62"/>
      <c r="BH1805" s="62" t="str">
        <f t="shared" ref="BH1805:BH1868" si="602">IF(D1805&lt;&gt;"",IF(ISERROR(FIND("/",D1805)), 0, 1),"")</f>
        <v/>
      </c>
      <c r="BI1805" s="62" t="str">
        <f t="shared" ref="BI1805:BI1868" si="603">IF(D1805&lt;&gt;"",IF(BH1805*1=0,D1805,CONCATENATE(MID(D1805,1,FIND("/",D1805,1)-1),MID(D1805,FIND("/",D1805,1)+1,LEN(D1805)))),"")</f>
        <v/>
      </c>
      <c r="BJ1805" s="114"/>
      <c r="BK1805" s="62" t="str">
        <f t="shared" ref="BK1805:BK1868" si="604">IF(D1805&lt;&gt;"",IF(J1805="OZP12",O1805,0),"")</f>
        <v/>
      </c>
      <c r="BL1805" s="62" t="str">
        <f t="shared" ref="BL1805:BL1868" si="605">IF(D1805&lt;&gt;"",IF(Q1805="OZP12",V1805,0),"")</f>
        <v/>
      </c>
      <c r="BM1805" s="62" t="str">
        <f t="shared" ref="BM1805:BM1868" si="606">IF(D1805&lt;&gt;"",IF(X1805="OZP12",AC1805,0),"")</f>
        <v/>
      </c>
      <c r="BN1805" s="62" t="str">
        <f t="shared" ref="BN1805:BN1868" si="607">IF(D1805&lt;&gt;"",IF(J1805="TZP",O1805,0),"")</f>
        <v/>
      </c>
      <c r="BO1805" s="62" t="str">
        <f t="shared" ref="BO1805:BO1868" si="608">IF(D1805&lt;&gt;"",IF(Q1805="TZP",V1805,0),"")</f>
        <v/>
      </c>
      <c r="BP1805" s="62" t="str">
        <f t="shared" ref="BP1805:BP1868" si="609">IF(D1805&lt;&gt;"",IF(X1805="TZP",AC1805,0),"")</f>
        <v/>
      </c>
      <c r="BQ1805" s="96"/>
      <c r="BR1805" s="96"/>
      <c r="BS1805" s="96"/>
      <c r="BT1805" s="96"/>
      <c r="BU1805" s="96"/>
      <c r="BV1805" s="96"/>
      <c r="BW1805" s="96"/>
      <c r="BX1805" s="96"/>
      <c r="BY1805" s="96"/>
      <c r="BZ1805" s="96"/>
      <c r="CA1805" s="96"/>
      <c r="CB1805" s="96"/>
      <c r="CC1805" s="96"/>
      <c r="CD1805" s="96"/>
      <c r="CE1805" s="96"/>
      <c r="CF1805" s="96"/>
      <c r="CG1805" s="96"/>
      <c r="CH1805" s="96"/>
      <c r="CI1805" s="96"/>
      <c r="CJ1805" s="96"/>
      <c r="CK1805" s="96"/>
      <c r="CL1805" s="96"/>
      <c r="CM1805" s="96"/>
      <c r="CN1805" s="96"/>
      <c r="CO1805" s="96"/>
      <c r="CP1805" s="96"/>
      <c r="CQ1805" s="96"/>
      <c r="CR1805" s="96"/>
      <c r="CS1805" s="96"/>
    </row>
    <row r="1806" spans="1:97" ht="18.75" customHeight="1" x14ac:dyDescent="0.2">
      <c r="A1806" s="3">
        <f t="shared" ref="A1806:A1869" si="610">A1805+1</f>
        <v>1794</v>
      </c>
      <c r="B1806" s="263"/>
      <c r="C1806" s="263"/>
      <c r="D1806" s="263"/>
      <c r="E1806" s="259"/>
      <c r="F1806" s="259"/>
      <c r="G1806" s="43"/>
      <c r="H1806" s="264"/>
      <c r="I1806" s="261"/>
      <c r="J1806" s="106"/>
      <c r="K1806" s="247"/>
      <c r="L1806" s="247"/>
      <c r="M1806" s="247"/>
      <c r="N1806" s="248" t="str">
        <f>IF(AND(K1806&lt;&gt;"",L1806&lt;&gt;"",J1806&lt;&gt;""),ROUND(MIN(IF(OR(J1806="OZZ",J1806="ZZ"),5000,17300),TRUNC(0.75*(SUMIF($D$12:$D1806,$D1806,K$12:K1806)+SUMIF($D$12:$D1806,$D1806,L$12:L1806)),2)) - SUMIF($D$12:$D1805,$D1806,N$12:N1805),2),"")</f>
        <v/>
      </c>
      <c r="O1806" s="249" t="str">
        <f>IF(AND(K1806&lt;&gt;"",L1806&lt;&gt;"",M1806&lt;&gt;"",J1806&lt;&gt;"",AH1806&lt;&gt;""),IF(OR(J1806="OZZ",J1806="ZZ"),ROUND(0-SUMIF($D$12:$D1805,$D1806,O$12:O1805),2),IF(M1806=0,0,ROUND(MIN(MIN(17300,TRUNC(0.75*(SUMIF($D$12:$D$2012,$D1806,K$12:K$2012)+SUMIF($D$12:$D$2012,$D1806,L$12:L$2012)),2)+SUMIF($D$12:$D1806,$D1806,AH$12:AH1806))-SUMIF($D$12:$D1805,$D1806,O$12:O1805)-SUMIF($D$12:$D$2012,$D1806,N$12:N$2012),AH1806),2))),"")</f>
        <v/>
      </c>
      <c r="P1806" s="250" t="str">
        <f>IF(J1806&lt;&gt;"",1000 - SUMIF($D$12:$D1805,$D1806,P$12:P1805),"")</f>
        <v/>
      </c>
      <c r="Q1806" s="106"/>
      <c r="R1806" s="247"/>
      <c r="S1806" s="247"/>
      <c r="T1806" s="247"/>
      <c r="U1806" s="248" t="str">
        <f>IF(AND(R1806&lt;&gt;"",S1806&lt;&gt;"",Q1806&lt;&gt;""),ROUND(MIN(IF(OR(Q1806="OZZ",Q1806="ZZ"),5000,17300),TRUNC(0.75*(SUMIF($D$12:$D1806,$D1806,R$12:R1806)+SUMIF($D$12:$D1806,$D1806,S$12:S1806)),2)) - SUMIF($D$12:$D1805,$D1806,U$12:U1805),2),"")</f>
        <v/>
      </c>
      <c r="V1806" s="248" t="str">
        <f>IF(AND(R1806&lt;&gt;"",S1806&lt;&gt;"",T1806&lt;&gt;"",Q1806&lt;&gt;"",AL1806&lt;&gt;""),IF(OR(Q1806="OZZ",Q1806="ZZ"),ROUND(0-SUMIF($D$12:$D1805,$D1806,V$12:V1805),2),IF(T1806=0,0,ROUND(MIN(MIN(17300,TRUNC(0.75*(SUMIF($D$12:$D$2012,$D1806,R$12:R$2012)+SUMIF($D$12:$D$2012,$D1806,S$12:S$2012)),2)+SUMIF($D$12:$D1806,$D1806,AL$12:AL1806))-SUMIF($D$12:$D1805,$D1806,V$12:V1805)-SUMIF($D$12:$D$2012,$D1806,U$12:U$2012),AL1806),2))),"")</f>
        <v/>
      </c>
      <c r="W1806" s="250" t="str">
        <f>IF(Q1806&lt;&gt;"",1000 - SUMIF($D$12:$D1805,$D1806,W$12:W1805),"")</f>
        <v/>
      </c>
      <c r="X1806" s="106"/>
      <c r="Y1806" s="247"/>
      <c r="Z1806" s="247"/>
      <c r="AA1806" s="247"/>
      <c r="AB1806" s="248" t="str">
        <f>IF(AND(Y1806&lt;&gt;"",Z1806&lt;&gt;"",X1806&lt;&gt;""),ROUND(MIN(IF(OR(X1806="OZZ",X1806="ZZ"),5000,17300),TRUNC(0.75*(SUMIF($D$12:$D1806,$D1806,Y$12:Y1806)+SUMIF($D$12:$D1806,$D1806,Z$12:Z1806)),2)) - SUMIF($D$12:$D1805,$D1806,AB$12:AB1805),2),"")</f>
        <v/>
      </c>
      <c r="AC1806" s="251" t="str">
        <f>IF(AND(Y1806&lt;&gt;"",Z1806&lt;&gt;"",AA1806&lt;&gt;"",X1806&lt;&gt;"",AP1806&lt;&gt;""),IF(OR(X1806="OZZ",X1806="ZZ"),ROUND(0-SUMIF($D$12:$D1805,$D1806,AC$12:AC1805),2),IF(AA1806=0,0,ROUND(MIN(MIN(17300,TRUNC(0.75*(SUMIF($D$12:$D$2012,$D1806,Y$12:Y$2012)+SUMIF($D$12:$D$2012,$D1806,Z$12:Z$2012)),2)+SUMIF($D$12:$D1806,$D1806,AP$12:AP1806))-SUMIF($D$12:$D1805,$D1806,AC$12:AC1805)-SUMIF($D$12:$D$2012,$D1806,AB$12:AB$2012),AP1806),2))),"")</f>
        <v/>
      </c>
      <c r="AD1806" s="250" t="str">
        <f>IF(X1806&lt;&gt;"",1000 - SUMIF($D$12:$D1805,$D1806,AD$12:AD1805),"")</f>
        <v/>
      </c>
      <c r="AE1806" s="252"/>
      <c r="AF1806" s="253"/>
      <c r="AG1806" s="254"/>
      <c r="AH1806" s="255" t="str">
        <f t="shared" si="590"/>
        <v/>
      </c>
      <c r="AI1806" s="256"/>
      <c r="AJ1806" s="253"/>
      <c r="AK1806" s="254"/>
      <c r="AL1806" s="255" t="str">
        <f t="shared" si="591"/>
        <v/>
      </c>
      <c r="AM1806" s="256"/>
      <c r="AN1806" s="253"/>
      <c r="AO1806" s="254"/>
      <c r="AP1806" s="255" t="str">
        <f t="shared" si="592"/>
        <v/>
      </c>
      <c r="AQ1806" s="68"/>
      <c r="AR1806" s="68"/>
      <c r="AS1806" s="115"/>
      <c r="AT1806" s="68"/>
      <c r="AU1806" s="113" t="str">
        <f>IF(D1806&lt;&gt; "", IF(COUNTIF($D$12:$D1806,$D1806)&gt;1,0,IF(SUM(N1806,U1806,AB1806)&gt;0,IF(AND(X1806="",OR(Q1806&lt;&gt;"",J1806&lt;&gt;"")),IF(Q1806&lt;&gt;"",Q1806,IF(J1806&lt;&gt;"",J1806,0)),IF(AND(Q1806&lt;&gt;"",J1806&lt;&gt;"",Q1806=J1806),Q1806,X1806)),0)),"")</f>
        <v/>
      </c>
      <c r="AV1806" s="113" t="str">
        <f>IF(D1806&lt;&gt;"",IF(COUNTIF($D$12:$D1806,$D1806)&gt;1,0,IF(SUM(O1806,V1806,AC1806)&gt;0,IF(AND(X1806="",OR(Q1806&lt;&gt;"",J1806&lt;&gt;"")),IF(Q1806&lt;&gt;"",Q1806,IF(J1806&lt;&gt;"",J1806,0)),IF(AND(Q1806&lt;&gt;"",J1806&lt;&gt;"",Q1806=J1806),Q1806,X1806)),0)),"")</f>
        <v/>
      </c>
      <c r="AW1806" s="113" t="str">
        <f>IF(D1806&lt;&gt;"",IF(COUNTIF($D$12:$D1806,$D1806)&gt;1,0,IF(SUM(P1806,W1806,AD1806)&gt;0,IF(AND(X1806="",OR(Q1806&lt;&gt;"",J1806&lt;&gt;"")),IF(Q1806&lt;&gt;"",Q1806,IF(J1806&lt;&gt;"",J1806,0)),IF(AND(Q1806&lt;&gt;"",J1806&lt;&gt;"",Q1806=J1806),Q1806,X1806)),0)),"")</f>
        <v/>
      </c>
      <c r="AX1806" s="68" t="str">
        <f t="shared" si="593"/>
        <v/>
      </c>
      <c r="AY1806" s="68" t="str">
        <f t="shared" si="594"/>
        <v/>
      </c>
      <c r="AZ1806" s="68" t="str">
        <f t="shared" si="595"/>
        <v/>
      </c>
      <c r="BA1806" s="68" t="str">
        <f t="shared" si="596"/>
        <v/>
      </c>
      <c r="BB1806" s="68" t="str">
        <f t="shared" si="597"/>
        <v/>
      </c>
      <c r="BC1806" s="68" t="str">
        <f t="shared" si="598"/>
        <v/>
      </c>
      <c r="BD1806" s="68" t="str">
        <f t="shared" si="599"/>
        <v/>
      </c>
      <c r="BE1806" s="62" t="str">
        <f t="shared" si="600"/>
        <v/>
      </c>
      <c r="BF1806" s="62" t="str">
        <f t="shared" si="601"/>
        <v/>
      </c>
      <c r="BG1806" s="62"/>
      <c r="BH1806" s="62" t="str">
        <f t="shared" si="602"/>
        <v/>
      </c>
      <c r="BI1806" s="62" t="str">
        <f t="shared" si="603"/>
        <v/>
      </c>
      <c r="BJ1806" s="114"/>
      <c r="BK1806" s="62" t="str">
        <f t="shared" si="604"/>
        <v/>
      </c>
      <c r="BL1806" s="62" t="str">
        <f t="shared" si="605"/>
        <v/>
      </c>
      <c r="BM1806" s="62" t="str">
        <f t="shared" si="606"/>
        <v/>
      </c>
      <c r="BN1806" s="62" t="str">
        <f t="shared" si="607"/>
        <v/>
      </c>
      <c r="BO1806" s="62" t="str">
        <f t="shared" si="608"/>
        <v/>
      </c>
      <c r="BP1806" s="62" t="str">
        <f t="shared" si="609"/>
        <v/>
      </c>
      <c r="BQ1806" s="96"/>
      <c r="BR1806" s="96"/>
      <c r="BS1806" s="96"/>
      <c r="BT1806" s="96"/>
      <c r="BU1806" s="96"/>
      <c r="BV1806" s="96"/>
      <c r="BW1806" s="96"/>
      <c r="BX1806" s="96"/>
      <c r="BY1806" s="96"/>
      <c r="BZ1806" s="96"/>
      <c r="CA1806" s="96"/>
      <c r="CB1806" s="96"/>
      <c r="CC1806" s="96"/>
      <c r="CD1806" s="96"/>
      <c r="CE1806" s="96"/>
      <c r="CF1806" s="96"/>
      <c r="CG1806" s="96"/>
      <c r="CH1806" s="96"/>
      <c r="CI1806" s="96"/>
      <c r="CJ1806" s="96"/>
      <c r="CK1806" s="96"/>
      <c r="CL1806" s="96"/>
      <c r="CM1806" s="96"/>
      <c r="CN1806" s="96"/>
      <c r="CO1806" s="96"/>
      <c r="CP1806" s="96"/>
      <c r="CQ1806" s="96"/>
      <c r="CR1806" s="96"/>
      <c r="CS1806" s="96"/>
    </row>
    <row r="1807" spans="1:97" ht="18.75" customHeight="1" x14ac:dyDescent="0.2">
      <c r="A1807" s="3">
        <f t="shared" si="610"/>
        <v>1795</v>
      </c>
      <c r="B1807" s="263"/>
      <c r="C1807" s="263"/>
      <c r="D1807" s="263"/>
      <c r="E1807" s="259"/>
      <c r="F1807" s="259"/>
      <c r="G1807" s="43"/>
      <c r="H1807" s="264"/>
      <c r="I1807" s="261"/>
      <c r="J1807" s="106"/>
      <c r="K1807" s="247"/>
      <c r="L1807" s="247"/>
      <c r="M1807" s="247"/>
      <c r="N1807" s="248" t="str">
        <f>IF(AND(K1807&lt;&gt;"",L1807&lt;&gt;"",J1807&lt;&gt;""),ROUND(MIN(IF(OR(J1807="OZZ",J1807="ZZ"),5000,17300),TRUNC(0.75*(SUMIF($D$12:$D1807,$D1807,K$12:K1807)+SUMIF($D$12:$D1807,$D1807,L$12:L1807)),2)) - SUMIF($D$12:$D1806,$D1807,N$12:N1806),2),"")</f>
        <v/>
      </c>
      <c r="O1807" s="249" t="str">
        <f>IF(AND(K1807&lt;&gt;"",L1807&lt;&gt;"",M1807&lt;&gt;"",J1807&lt;&gt;"",AH1807&lt;&gt;""),IF(OR(J1807="OZZ",J1807="ZZ"),ROUND(0-SUMIF($D$12:$D1806,$D1807,O$12:O1806),2),IF(M1807=0,0,ROUND(MIN(MIN(17300,TRUNC(0.75*(SUMIF($D$12:$D$2012,$D1807,K$12:K$2012)+SUMIF($D$12:$D$2012,$D1807,L$12:L$2012)),2)+SUMIF($D$12:$D1807,$D1807,AH$12:AH1807))-SUMIF($D$12:$D1806,$D1807,O$12:O1806)-SUMIF($D$12:$D$2012,$D1807,N$12:N$2012),AH1807),2))),"")</f>
        <v/>
      </c>
      <c r="P1807" s="250" t="str">
        <f>IF(J1807&lt;&gt;"",1000 - SUMIF($D$12:$D1806,$D1807,P$12:P1806),"")</f>
        <v/>
      </c>
      <c r="Q1807" s="106"/>
      <c r="R1807" s="247"/>
      <c r="S1807" s="247"/>
      <c r="T1807" s="247"/>
      <c r="U1807" s="248" t="str">
        <f>IF(AND(R1807&lt;&gt;"",S1807&lt;&gt;"",Q1807&lt;&gt;""),ROUND(MIN(IF(OR(Q1807="OZZ",Q1807="ZZ"),5000,17300),TRUNC(0.75*(SUMIF($D$12:$D1807,$D1807,R$12:R1807)+SUMIF($D$12:$D1807,$D1807,S$12:S1807)),2)) - SUMIF($D$12:$D1806,$D1807,U$12:U1806),2),"")</f>
        <v/>
      </c>
      <c r="V1807" s="248" t="str">
        <f>IF(AND(R1807&lt;&gt;"",S1807&lt;&gt;"",T1807&lt;&gt;"",Q1807&lt;&gt;"",AL1807&lt;&gt;""),IF(OR(Q1807="OZZ",Q1807="ZZ"),ROUND(0-SUMIF($D$12:$D1806,$D1807,V$12:V1806),2),IF(T1807=0,0,ROUND(MIN(MIN(17300,TRUNC(0.75*(SUMIF($D$12:$D$2012,$D1807,R$12:R$2012)+SUMIF($D$12:$D$2012,$D1807,S$12:S$2012)),2)+SUMIF($D$12:$D1807,$D1807,AL$12:AL1807))-SUMIF($D$12:$D1806,$D1807,V$12:V1806)-SUMIF($D$12:$D$2012,$D1807,U$12:U$2012),AL1807),2))),"")</f>
        <v/>
      </c>
      <c r="W1807" s="250" t="str">
        <f>IF(Q1807&lt;&gt;"",1000 - SUMIF($D$12:$D1806,$D1807,W$12:W1806),"")</f>
        <v/>
      </c>
      <c r="X1807" s="106"/>
      <c r="Y1807" s="247"/>
      <c r="Z1807" s="247"/>
      <c r="AA1807" s="247"/>
      <c r="AB1807" s="248" t="str">
        <f>IF(AND(Y1807&lt;&gt;"",Z1807&lt;&gt;"",X1807&lt;&gt;""),ROUND(MIN(IF(OR(X1807="OZZ",X1807="ZZ"),5000,17300),TRUNC(0.75*(SUMIF($D$12:$D1807,$D1807,Y$12:Y1807)+SUMIF($D$12:$D1807,$D1807,Z$12:Z1807)),2)) - SUMIF($D$12:$D1806,$D1807,AB$12:AB1806),2),"")</f>
        <v/>
      </c>
      <c r="AC1807" s="251" t="str">
        <f>IF(AND(Y1807&lt;&gt;"",Z1807&lt;&gt;"",AA1807&lt;&gt;"",X1807&lt;&gt;"",AP1807&lt;&gt;""),IF(OR(X1807="OZZ",X1807="ZZ"),ROUND(0-SUMIF($D$12:$D1806,$D1807,AC$12:AC1806),2),IF(AA1807=0,0,ROUND(MIN(MIN(17300,TRUNC(0.75*(SUMIF($D$12:$D$2012,$D1807,Y$12:Y$2012)+SUMIF($D$12:$D$2012,$D1807,Z$12:Z$2012)),2)+SUMIF($D$12:$D1807,$D1807,AP$12:AP1807))-SUMIF($D$12:$D1806,$D1807,AC$12:AC1806)-SUMIF($D$12:$D$2012,$D1807,AB$12:AB$2012),AP1807),2))),"")</f>
        <v/>
      </c>
      <c r="AD1807" s="250" t="str">
        <f>IF(X1807&lt;&gt;"",1000 - SUMIF($D$12:$D1806,$D1807,AD$12:AD1806),"")</f>
        <v/>
      </c>
      <c r="AE1807" s="252"/>
      <c r="AF1807" s="253"/>
      <c r="AG1807" s="254"/>
      <c r="AH1807" s="255" t="str">
        <f t="shared" si="590"/>
        <v/>
      </c>
      <c r="AI1807" s="256"/>
      <c r="AJ1807" s="253"/>
      <c r="AK1807" s="254"/>
      <c r="AL1807" s="255" t="str">
        <f t="shared" si="591"/>
        <v/>
      </c>
      <c r="AM1807" s="256"/>
      <c r="AN1807" s="253"/>
      <c r="AO1807" s="254"/>
      <c r="AP1807" s="255" t="str">
        <f t="shared" si="592"/>
        <v/>
      </c>
      <c r="AQ1807" s="68"/>
      <c r="AR1807" s="68"/>
      <c r="AS1807" s="115"/>
      <c r="AT1807" s="68"/>
      <c r="AU1807" s="113" t="str">
        <f>IF(D1807&lt;&gt; "", IF(COUNTIF($D$12:$D1807,$D1807)&gt;1,0,IF(SUM(N1807,U1807,AB1807)&gt;0,IF(AND(X1807="",OR(Q1807&lt;&gt;"",J1807&lt;&gt;"")),IF(Q1807&lt;&gt;"",Q1807,IF(J1807&lt;&gt;"",J1807,0)),IF(AND(Q1807&lt;&gt;"",J1807&lt;&gt;"",Q1807=J1807),Q1807,X1807)),0)),"")</f>
        <v/>
      </c>
      <c r="AV1807" s="113" t="str">
        <f>IF(D1807&lt;&gt;"",IF(COUNTIF($D$12:$D1807,$D1807)&gt;1,0,IF(SUM(O1807,V1807,AC1807)&gt;0,IF(AND(X1807="",OR(Q1807&lt;&gt;"",J1807&lt;&gt;"")),IF(Q1807&lt;&gt;"",Q1807,IF(J1807&lt;&gt;"",J1807,0)),IF(AND(Q1807&lt;&gt;"",J1807&lt;&gt;"",Q1807=J1807),Q1807,X1807)),0)),"")</f>
        <v/>
      </c>
      <c r="AW1807" s="113" t="str">
        <f>IF(D1807&lt;&gt;"",IF(COUNTIF($D$12:$D1807,$D1807)&gt;1,0,IF(SUM(P1807,W1807,AD1807)&gt;0,IF(AND(X1807="",OR(Q1807&lt;&gt;"",J1807&lt;&gt;"")),IF(Q1807&lt;&gt;"",Q1807,IF(J1807&lt;&gt;"",J1807,0)),IF(AND(Q1807&lt;&gt;"",J1807&lt;&gt;"",Q1807=J1807),Q1807,X1807)),0)),"")</f>
        <v/>
      </c>
      <c r="AX1807" s="68" t="str">
        <f t="shared" si="593"/>
        <v/>
      </c>
      <c r="AY1807" s="68" t="str">
        <f t="shared" si="594"/>
        <v/>
      </c>
      <c r="AZ1807" s="68" t="str">
        <f t="shared" si="595"/>
        <v/>
      </c>
      <c r="BA1807" s="68" t="str">
        <f t="shared" si="596"/>
        <v/>
      </c>
      <c r="BB1807" s="68" t="str">
        <f t="shared" si="597"/>
        <v/>
      </c>
      <c r="BC1807" s="68" t="str">
        <f t="shared" si="598"/>
        <v/>
      </c>
      <c r="BD1807" s="68" t="str">
        <f t="shared" si="599"/>
        <v/>
      </c>
      <c r="BE1807" s="62" t="str">
        <f t="shared" si="600"/>
        <v/>
      </c>
      <c r="BF1807" s="62" t="str">
        <f t="shared" si="601"/>
        <v/>
      </c>
      <c r="BG1807" s="62"/>
      <c r="BH1807" s="62" t="str">
        <f t="shared" si="602"/>
        <v/>
      </c>
      <c r="BI1807" s="62" t="str">
        <f t="shared" si="603"/>
        <v/>
      </c>
      <c r="BJ1807" s="114"/>
      <c r="BK1807" s="62" t="str">
        <f t="shared" si="604"/>
        <v/>
      </c>
      <c r="BL1807" s="62" t="str">
        <f t="shared" si="605"/>
        <v/>
      </c>
      <c r="BM1807" s="62" t="str">
        <f t="shared" si="606"/>
        <v/>
      </c>
      <c r="BN1807" s="62" t="str">
        <f t="shared" si="607"/>
        <v/>
      </c>
      <c r="BO1807" s="62" t="str">
        <f t="shared" si="608"/>
        <v/>
      </c>
      <c r="BP1807" s="62" t="str">
        <f t="shared" si="609"/>
        <v/>
      </c>
      <c r="BQ1807" s="96"/>
      <c r="BR1807" s="96"/>
      <c r="BS1807" s="96"/>
      <c r="BT1807" s="96"/>
      <c r="BU1807" s="96"/>
      <c r="BV1807" s="96"/>
      <c r="BW1807" s="96"/>
      <c r="BX1807" s="96"/>
      <c r="BY1807" s="96"/>
      <c r="BZ1807" s="96"/>
      <c r="CA1807" s="96"/>
      <c r="CB1807" s="96"/>
      <c r="CC1807" s="96"/>
      <c r="CD1807" s="96"/>
      <c r="CE1807" s="96"/>
      <c r="CF1807" s="96"/>
      <c r="CG1807" s="96"/>
      <c r="CH1807" s="96"/>
      <c r="CI1807" s="96"/>
      <c r="CJ1807" s="96"/>
      <c r="CK1807" s="96"/>
      <c r="CL1807" s="96"/>
      <c r="CM1807" s="96"/>
      <c r="CN1807" s="96"/>
      <c r="CO1807" s="96"/>
      <c r="CP1807" s="96"/>
      <c r="CQ1807" s="96"/>
      <c r="CR1807" s="96"/>
      <c r="CS1807" s="96"/>
    </row>
    <row r="1808" spans="1:97" ht="18.75" customHeight="1" x14ac:dyDescent="0.2">
      <c r="A1808" s="3">
        <f t="shared" si="610"/>
        <v>1796</v>
      </c>
      <c r="B1808" s="263"/>
      <c r="C1808" s="263"/>
      <c r="D1808" s="263"/>
      <c r="E1808" s="259"/>
      <c r="F1808" s="259"/>
      <c r="G1808" s="43"/>
      <c r="H1808" s="264"/>
      <c r="I1808" s="261"/>
      <c r="J1808" s="106"/>
      <c r="K1808" s="247"/>
      <c r="L1808" s="247"/>
      <c r="M1808" s="247"/>
      <c r="N1808" s="248" t="str">
        <f>IF(AND(K1808&lt;&gt;"",L1808&lt;&gt;"",J1808&lt;&gt;""),ROUND(MIN(IF(OR(J1808="OZZ",J1808="ZZ"),5000,17300),TRUNC(0.75*(SUMIF($D$12:$D1808,$D1808,K$12:K1808)+SUMIF($D$12:$D1808,$D1808,L$12:L1808)),2)) - SUMIF($D$12:$D1807,$D1808,N$12:N1807),2),"")</f>
        <v/>
      </c>
      <c r="O1808" s="249" t="str">
        <f>IF(AND(K1808&lt;&gt;"",L1808&lt;&gt;"",M1808&lt;&gt;"",J1808&lt;&gt;"",AH1808&lt;&gt;""),IF(OR(J1808="OZZ",J1808="ZZ"),ROUND(0-SUMIF($D$12:$D1807,$D1808,O$12:O1807),2),IF(M1808=0,0,ROUND(MIN(MIN(17300,TRUNC(0.75*(SUMIF($D$12:$D$2012,$D1808,K$12:K$2012)+SUMIF($D$12:$D$2012,$D1808,L$12:L$2012)),2)+SUMIF($D$12:$D1808,$D1808,AH$12:AH1808))-SUMIF($D$12:$D1807,$D1808,O$12:O1807)-SUMIF($D$12:$D$2012,$D1808,N$12:N$2012),AH1808),2))),"")</f>
        <v/>
      </c>
      <c r="P1808" s="250" t="str">
        <f>IF(J1808&lt;&gt;"",1000 - SUMIF($D$12:$D1807,$D1808,P$12:P1807),"")</f>
        <v/>
      </c>
      <c r="Q1808" s="106"/>
      <c r="R1808" s="247"/>
      <c r="S1808" s="247"/>
      <c r="T1808" s="247"/>
      <c r="U1808" s="248" t="str">
        <f>IF(AND(R1808&lt;&gt;"",S1808&lt;&gt;"",Q1808&lt;&gt;""),ROUND(MIN(IF(OR(Q1808="OZZ",Q1808="ZZ"),5000,17300),TRUNC(0.75*(SUMIF($D$12:$D1808,$D1808,R$12:R1808)+SUMIF($D$12:$D1808,$D1808,S$12:S1808)),2)) - SUMIF($D$12:$D1807,$D1808,U$12:U1807),2),"")</f>
        <v/>
      </c>
      <c r="V1808" s="248" t="str">
        <f>IF(AND(R1808&lt;&gt;"",S1808&lt;&gt;"",T1808&lt;&gt;"",Q1808&lt;&gt;"",AL1808&lt;&gt;""),IF(OR(Q1808="OZZ",Q1808="ZZ"),ROUND(0-SUMIF($D$12:$D1807,$D1808,V$12:V1807),2),IF(T1808=0,0,ROUND(MIN(MIN(17300,TRUNC(0.75*(SUMIF($D$12:$D$2012,$D1808,R$12:R$2012)+SUMIF($D$12:$D$2012,$D1808,S$12:S$2012)),2)+SUMIF($D$12:$D1808,$D1808,AL$12:AL1808))-SUMIF($D$12:$D1807,$D1808,V$12:V1807)-SUMIF($D$12:$D$2012,$D1808,U$12:U$2012),AL1808),2))),"")</f>
        <v/>
      </c>
      <c r="W1808" s="250" t="str">
        <f>IF(Q1808&lt;&gt;"",1000 - SUMIF($D$12:$D1807,$D1808,W$12:W1807),"")</f>
        <v/>
      </c>
      <c r="X1808" s="106"/>
      <c r="Y1808" s="247"/>
      <c r="Z1808" s="247"/>
      <c r="AA1808" s="247"/>
      <c r="AB1808" s="248" t="str">
        <f>IF(AND(Y1808&lt;&gt;"",Z1808&lt;&gt;"",X1808&lt;&gt;""),ROUND(MIN(IF(OR(X1808="OZZ",X1808="ZZ"),5000,17300),TRUNC(0.75*(SUMIF($D$12:$D1808,$D1808,Y$12:Y1808)+SUMIF($D$12:$D1808,$D1808,Z$12:Z1808)),2)) - SUMIF($D$12:$D1807,$D1808,AB$12:AB1807),2),"")</f>
        <v/>
      </c>
      <c r="AC1808" s="251" t="str">
        <f>IF(AND(Y1808&lt;&gt;"",Z1808&lt;&gt;"",AA1808&lt;&gt;"",X1808&lt;&gt;"",AP1808&lt;&gt;""),IF(OR(X1808="OZZ",X1808="ZZ"),ROUND(0-SUMIF($D$12:$D1807,$D1808,AC$12:AC1807),2),IF(AA1808=0,0,ROUND(MIN(MIN(17300,TRUNC(0.75*(SUMIF($D$12:$D$2012,$D1808,Y$12:Y$2012)+SUMIF($D$12:$D$2012,$D1808,Z$12:Z$2012)),2)+SUMIF($D$12:$D1808,$D1808,AP$12:AP1808))-SUMIF($D$12:$D1807,$D1808,AC$12:AC1807)-SUMIF($D$12:$D$2012,$D1808,AB$12:AB$2012),AP1808),2))),"")</f>
        <v/>
      </c>
      <c r="AD1808" s="250" t="str">
        <f>IF(X1808&lt;&gt;"",1000 - SUMIF($D$12:$D1807,$D1808,AD$12:AD1807),"")</f>
        <v/>
      </c>
      <c r="AE1808" s="252"/>
      <c r="AF1808" s="253"/>
      <c r="AG1808" s="254"/>
      <c r="AH1808" s="255" t="str">
        <f t="shared" si="590"/>
        <v/>
      </c>
      <c r="AI1808" s="256"/>
      <c r="AJ1808" s="253"/>
      <c r="AK1808" s="254"/>
      <c r="AL1808" s="255" t="str">
        <f t="shared" si="591"/>
        <v/>
      </c>
      <c r="AM1808" s="256"/>
      <c r="AN1808" s="253"/>
      <c r="AO1808" s="254"/>
      <c r="AP1808" s="255" t="str">
        <f t="shared" si="592"/>
        <v/>
      </c>
      <c r="AQ1808" s="68"/>
      <c r="AR1808" s="68"/>
      <c r="AS1808" s="115"/>
      <c r="AT1808" s="68"/>
      <c r="AU1808" s="113" t="str">
        <f>IF(D1808&lt;&gt; "", IF(COUNTIF($D$12:$D1808,$D1808)&gt;1,0,IF(SUM(N1808,U1808,AB1808)&gt;0,IF(AND(X1808="",OR(Q1808&lt;&gt;"",J1808&lt;&gt;"")),IF(Q1808&lt;&gt;"",Q1808,IF(J1808&lt;&gt;"",J1808,0)),IF(AND(Q1808&lt;&gt;"",J1808&lt;&gt;"",Q1808=J1808),Q1808,X1808)),0)),"")</f>
        <v/>
      </c>
      <c r="AV1808" s="113" t="str">
        <f>IF(D1808&lt;&gt;"",IF(COUNTIF($D$12:$D1808,$D1808)&gt;1,0,IF(SUM(O1808,V1808,AC1808)&gt;0,IF(AND(X1808="",OR(Q1808&lt;&gt;"",J1808&lt;&gt;"")),IF(Q1808&lt;&gt;"",Q1808,IF(J1808&lt;&gt;"",J1808,0)),IF(AND(Q1808&lt;&gt;"",J1808&lt;&gt;"",Q1808=J1808),Q1808,X1808)),0)),"")</f>
        <v/>
      </c>
      <c r="AW1808" s="113" t="str">
        <f>IF(D1808&lt;&gt;"",IF(COUNTIF($D$12:$D1808,$D1808)&gt;1,0,IF(SUM(P1808,W1808,AD1808)&gt;0,IF(AND(X1808="",OR(Q1808&lt;&gt;"",J1808&lt;&gt;"")),IF(Q1808&lt;&gt;"",Q1808,IF(J1808&lt;&gt;"",J1808,0)),IF(AND(Q1808&lt;&gt;"",J1808&lt;&gt;"",Q1808=J1808),Q1808,X1808)),0)),"")</f>
        <v/>
      </c>
      <c r="AX1808" s="68" t="str">
        <f t="shared" si="593"/>
        <v/>
      </c>
      <c r="AY1808" s="68" t="str">
        <f t="shared" si="594"/>
        <v/>
      </c>
      <c r="AZ1808" s="68" t="str">
        <f t="shared" si="595"/>
        <v/>
      </c>
      <c r="BA1808" s="68" t="str">
        <f t="shared" si="596"/>
        <v/>
      </c>
      <c r="BB1808" s="68" t="str">
        <f t="shared" si="597"/>
        <v/>
      </c>
      <c r="BC1808" s="68" t="str">
        <f t="shared" si="598"/>
        <v/>
      </c>
      <c r="BD1808" s="68" t="str">
        <f t="shared" si="599"/>
        <v/>
      </c>
      <c r="BE1808" s="62" t="str">
        <f t="shared" si="600"/>
        <v/>
      </c>
      <c r="BF1808" s="62" t="str">
        <f t="shared" si="601"/>
        <v/>
      </c>
      <c r="BG1808" s="62"/>
      <c r="BH1808" s="62" t="str">
        <f t="shared" si="602"/>
        <v/>
      </c>
      <c r="BI1808" s="62" t="str">
        <f t="shared" si="603"/>
        <v/>
      </c>
      <c r="BJ1808" s="114"/>
      <c r="BK1808" s="62" t="str">
        <f t="shared" si="604"/>
        <v/>
      </c>
      <c r="BL1808" s="62" t="str">
        <f t="shared" si="605"/>
        <v/>
      </c>
      <c r="BM1808" s="62" t="str">
        <f t="shared" si="606"/>
        <v/>
      </c>
      <c r="BN1808" s="62" t="str">
        <f t="shared" si="607"/>
        <v/>
      </c>
      <c r="BO1808" s="62" t="str">
        <f t="shared" si="608"/>
        <v/>
      </c>
      <c r="BP1808" s="62" t="str">
        <f t="shared" si="609"/>
        <v/>
      </c>
      <c r="BQ1808" s="96"/>
      <c r="BR1808" s="96"/>
      <c r="BS1808" s="96"/>
      <c r="BT1808" s="96"/>
      <c r="BU1808" s="96"/>
      <c r="BV1808" s="96"/>
      <c r="BW1808" s="96"/>
      <c r="BX1808" s="96"/>
      <c r="BY1808" s="96"/>
      <c r="BZ1808" s="96"/>
      <c r="CA1808" s="96"/>
      <c r="CB1808" s="96"/>
      <c r="CC1808" s="96"/>
      <c r="CD1808" s="96"/>
      <c r="CE1808" s="96"/>
      <c r="CF1808" s="96"/>
      <c r="CG1808" s="96"/>
      <c r="CH1808" s="96"/>
      <c r="CI1808" s="96"/>
      <c r="CJ1808" s="96"/>
      <c r="CK1808" s="96"/>
      <c r="CL1808" s="96"/>
      <c r="CM1808" s="96"/>
      <c r="CN1808" s="96"/>
      <c r="CO1808" s="96"/>
      <c r="CP1808" s="96"/>
      <c r="CQ1808" s="96"/>
      <c r="CR1808" s="96"/>
      <c r="CS1808" s="96"/>
    </row>
    <row r="1809" spans="1:97" ht="18.75" customHeight="1" x14ac:dyDescent="0.2">
      <c r="A1809" s="3">
        <f t="shared" si="610"/>
        <v>1797</v>
      </c>
      <c r="B1809" s="263"/>
      <c r="C1809" s="263"/>
      <c r="D1809" s="263"/>
      <c r="E1809" s="259"/>
      <c r="F1809" s="259"/>
      <c r="G1809" s="43"/>
      <c r="H1809" s="264"/>
      <c r="I1809" s="261"/>
      <c r="J1809" s="106"/>
      <c r="K1809" s="247"/>
      <c r="L1809" s="247"/>
      <c r="M1809" s="247"/>
      <c r="N1809" s="248" t="str">
        <f>IF(AND(K1809&lt;&gt;"",L1809&lt;&gt;"",J1809&lt;&gt;""),ROUND(MIN(IF(OR(J1809="OZZ",J1809="ZZ"),5000,17300),TRUNC(0.75*(SUMIF($D$12:$D1809,$D1809,K$12:K1809)+SUMIF($D$12:$D1809,$D1809,L$12:L1809)),2)) - SUMIF($D$12:$D1808,$D1809,N$12:N1808),2),"")</f>
        <v/>
      </c>
      <c r="O1809" s="249" t="str">
        <f>IF(AND(K1809&lt;&gt;"",L1809&lt;&gt;"",M1809&lt;&gt;"",J1809&lt;&gt;"",AH1809&lt;&gt;""),IF(OR(J1809="OZZ",J1809="ZZ"),ROUND(0-SUMIF($D$12:$D1808,$D1809,O$12:O1808),2),IF(M1809=0,0,ROUND(MIN(MIN(17300,TRUNC(0.75*(SUMIF($D$12:$D$2012,$D1809,K$12:K$2012)+SUMIF($D$12:$D$2012,$D1809,L$12:L$2012)),2)+SUMIF($D$12:$D1809,$D1809,AH$12:AH1809))-SUMIF($D$12:$D1808,$D1809,O$12:O1808)-SUMIF($D$12:$D$2012,$D1809,N$12:N$2012),AH1809),2))),"")</f>
        <v/>
      </c>
      <c r="P1809" s="250" t="str">
        <f>IF(J1809&lt;&gt;"",1000 - SUMIF($D$12:$D1808,$D1809,P$12:P1808),"")</f>
        <v/>
      </c>
      <c r="Q1809" s="106"/>
      <c r="R1809" s="247"/>
      <c r="S1809" s="247"/>
      <c r="T1809" s="247"/>
      <c r="U1809" s="248" t="str">
        <f>IF(AND(R1809&lt;&gt;"",S1809&lt;&gt;"",Q1809&lt;&gt;""),ROUND(MIN(IF(OR(Q1809="OZZ",Q1809="ZZ"),5000,17300),TRUNC(0.75*(SUMIF($D$12:$D1809,$D1809,R$12:R1809)+SUMIF($D$12:$D1809,$D1809,S$12:S1809)),2)) - SUMIF($D$12:$D1808,$D1809,U$12:U1808),2),"")</f>
        <v/>
      </c>
      <c r="V1809" s="248" t="str">
        <f>IF(AND(R1809&lt;&gt;"",S1809&lt;&gt;"",T1809&lt;&gt;"",Q1809&lt;&gt;"",AL1809&lt;&gt;""),IF(OR(Q1809="OZZ",Q1809="ZZ"),ROUND(0-SUMIF($D$12:$D1808,$D1809,V$12:V1808),2),IF(T1809=0,0,ROUND(MIN(MIN(17300,TRUNC(0.75*(SUMIF($D$12:$D$2012,$D1809,R$12:R$2012)+SUMIF($D$12:$D$2012,$D1809,S$12:S$2012)),2)+SUMIF($D$12:$D1809,$D1809,AL$12:AL1809))-SUMIF($D$12:$D1808,$D1809,V$12:V1808)-SUMIF($D$12:$D$2012,$D1809,U$12:U$2012),AL1809),2))),"")</f>
        <v/>
      </c>
      <c r="W1809" s="250" t="str">
        <f>IF(Q1809&lt;&gt;"",1000 - SUMIF($D$12:$D1808,$D1809,W$12:W1808),"")</f>
        <v/>
      </c>
      <c r="X1809" s="106"/>
      <c r="Y1809" s="247"/>
      <c r="Z1809" s="247"/>
      <c r="AA1809" s="247"/>
      <c r="AB1809" s="248" t="str">
        <f>IF(AND(Y1809&lt;&gt;"",Z1809&lt;&gt;"",X1809&lt;&gt;""),ROUND(MIN(IF(OR(X1809="OZZ",X1809="ZZ"),5000,17300),TRUNC(0.75*(SUMIF($D$12:$D1809,$D1809,Y$12:Y1809)+SUMIF($D$12:$D1809,$D1809,Z$12:Z1809)),2)) - SUMIF($D$12:$D1808,$D1809,AB$12:AB1808),2),"")</f>
        <v/>
      </c>
      <c r="AC1809" s="251" t="str">
        <f>IF(AND(Y1809&lt;&gt;"",Z1809&lt;&gt;"",AA1809&lt;&gt;"",X1809&lt;&gt;"",AP1809&lt;&gt;""),IF(OR(X1809="OZZ",X1809="ZZ"),ROUND(0-SUMIF($D$12:$D1808,$D1809,AC$12:AC1808),2),IF(AA1809=0,0,ROUND(MIN(MIN(17300,TRUNC(0.75*(SUMIF($D$12:$D$2012,$D1809,Y$12:Y$2012)+SUMIF($D$12:$D$2012,$D1809,Z$12:Z$2012)),2)+SUMIF($D$12:$D1809,$D1809,AP$12:AP1809))-SUMIF($D$12:$D1808,$D1809,AC$12:AC1808)-SUMIF($D$12:$D$2012,$D1809,AB$12:AB$2012),AP1809),2))),"")</f>
        <v/>
      </c>
      <c r="AD1809" s="250" t="str">
        <f>IF(X1809&lt;&gt;"",1000 - SUMIF($D$12:$D1808,$D1809,AD$12:AD1808),"")</f>
        <v/>
      </c>
      <c r="AE1809" s="252"/>
      <c r="AF1809" s="253"/>
      <c r="AG1809" s="254"/>
      <c r="AH1809" s="255" t="str">
        <f t="shared" si="590"/>
        <v/>
      </c>
      <c r="AI1809" s="256"/>
      <c r="AJ1809" s="253"/>
      <c r="AK1809" s="254"/>
      <c r="AL1809" s="255" t="str">
        <f t="shared" si="591"/>
        <v/>
      </c>
      <c r="AM1809" s="256"/>
      <c r="AN1809" s="253"/>
      <c r="AO1809" s="254"/>
      <c r="AP1809" s="255" t="str">
        <f t="shared" si="592"/>
        <v/>
      </c>
      <c r="AQ1809" s="68"/>
      <c r="AR1809" s="68"/>
      <c r="AS1809" s="115"/>
      <c r="AT1809" s="68"/>
      <c r="AU1809" s="113" t="str">
        <f>IF(D1809&lt;&gt; "", IF(COUNTIF($D$12:$D1809,$D1809)&gt;1,0,IF(SUM(N1809,U1809,AB1809)&gt;0,IF(AND(X1809="",OR(Q1809&lt;&gt;"",J1809&lt;&gt;"")),IF(Q1809&lt;&gt;"",Q1809,IF(J1809&lt;&gt;"",J1809,0)),IF(AND(Q1809&lt;&gt;"",J1809&lt;&gt;"",Q1809=J1809),Q1809,X1809)),0)),"")</f>
        <v/>
      </c>
      <c r="AV1809" s="113" t="str">
        <f>IF(D1809&lt;&gt;"",IF(COUNTIF($D$12:$D1809,$D1809)&gt;1,0,IF(SUM(O1809,V1809,AC1809)&gt;0,IF(AND(X1809="",OR(Q1809&lt;&gt;"",J1809&lt;&gt;"")),IF(Q1809&lt;&gt;"",Q1809,IF(J1809&lt;&gt;"",J1809,0)),IF(AND(Q1809&lt;&gt;"",J1809&lt;&gt;"",Q1809=J1809),Q1809,X1809)),0)),"")</f>
        <v/>
      </c>
      <c r="AW1809" s="113" t="str">
        <f>IF(D1809&lt;&gt;"",IF(COUNTIF($D$12:$D1809,$D1809)&gt;1,0,IF(SUM(P1809,W1809,AD1809)&gt;0,IF(AND(X1809="",OR(Q1809&lt;&gt;"",J1809&lt;&gt;"")),IF(Q1809&lt;&gt;"",Q1809,IF(J1809&lt;&gt;"",J1809,0)),IF(AND(Q1809&lt;&gt;"",J1809&lt;&gt;"",Q1809=J1809),Q1809,X1809)),0)),"")</f>
        <v/>
      </c>
      <c r="AX1809" s="68" t="str">
        <f t="shared" si="593"/>
        <v/>
      </c>
      <c r="AY1809" s="68" t="str">
        <f t="shared" si="594"/>
        <v/>
      </c>
      <c r="AZ1809" s="68" t="str">
        <f t="shared" si="595"/>
        <v/>
      </c>
      <c r="BA1809" s="68" t="str">
        <f t="shared" si="596"/>
        <v/>
      </c>
      <c r="BB1809" s="68" t="str">
        <f t="shared" si="597"/>
        <v/>
      </c>
      <c r="BC1809" s="68" t="str">
        <f t="shared" si="598"/>
        <v/>
      </c>
      <c r="BD1809" s="68" t="str">
        <f t="shared" si="599"/>
        <v/>
      </c>
      <c r="BE1809" s="62" t="str">
        <f t="shared" si="600"/>
        <v/>
      </c>
      <c r="BF1809" s="62" t="str">
        <f t="shared" si="601"/>
        <v/>
      </c>
      <c r="BG1809" s="62"/>
      <c r="BH1809" s="62" t="str">
        <f t="shared" si="602"/>
        <v/>
      </c>
      <c r="BI1809" s="62" t="str">
        <f t="shared" si="603"/>
        <v/>
      </c>
      <c r="BJ1809" s="114"/>
      <c r="BK1809" s="62" t="str">
        <f t="shared" si="604"/>
        <v/>
      </c>
      <c r="BL1809" s="62" t="str">
        <f t="shared" si="605"/>
        <v/>
      </c>
      <c r="BM1809" s="62" t="str">
        <f t="shared" si="606"/>
        <v/>
      </c>
      <c r="BN1809" s="62" t="str">
        <f t="shared" si="607"/>
        <v/>
      </c>
      <c r="BO1809" s="62" t="str">
        <f t="shared" si="608"/>
        <v/>
      </c>
      <c r="BP1809" s="62" t="str">
        <f t="shared" si="609"/>
        <v/>
      </c>
      <c r="BQ1809" s="96"/>
      <c r="BR1809" s="96"/>
      <c r="BS1809" s="96"/>
      <c r="BT1809" s="96"/>
      <c r="BU1809" s="96"/>
      <c r="BV1809" s="96"/>
      <c r="BW1809" s="96"/>
      <c r="BX1809" s="96"/>
      <c r="BY1809" s="96"/>
      <c r="BZ1809" s="96"/>
      <c r="CA1809" s="96"/>
      <c r="CB1809" s="96"/>
      <c r="CC1809" s="96"/>
      <c r="CD1809" s="96"/>
      <c r="CE1809" s="96"/>
      <c r="CF1809" s="96"/>
      <c r="CG1809" s="96"/>
      <c r="CH1809" s="96"/>
      <c r="CI1809" s="96"/>
      <c r="CJ1809" s="96"/>
      <c r="CK1809" s="96"/>
      <c r="CL1809" s="96"/>
      <c r="CM1809" s="96"/>
      <c r="CN1809" s="96"/>
      <c r="CO1809" s="96"/>
      <c r="CP1809" s="96"/>
      <c r="CQ1809" s="96"/>
      <c r="CR1809" s="96"/>
      <c r="CS1809" s="96"/>
    </row>
    <row r="1810" spans="1:97" ht="18.75" customHeight="1" x14ac:dyDescent="0.2">
      <c r="A1810" s="3">
        <f t="shared" si="610"/>
        <v>1798</v>
      </c>
      <c r="B1810" s="263"/>
      <c r="C1810" s="263"/>
      <c r="D1810" s="263"/>
      <c r="E1810" s="259"/>
      <c r="F1810" s="259"/>
      <c r="G1810" s="43"/>
      <c r="H1810" s="264"/>
      <c r="I1810" s="261"/>
      <c r="J1810" s="106"/>
      <c r="K1810" s="247"/>
      <c r="L1810" s="247"/>
      <c r="M1810" s="247"/>
      <c r="N1810" s="248" t="str">
        <f>IF(AND(K1810&lt;&gt;"",L1810&lt;&gt;"",J1810&lt;&gt;""),ROUND(MIN(IF(OR(J1810="OZZ",J1810="ZZ"),5000,17300),TRUNC(0.75*(SUMIF($D$12:$D1810,$D1810,K$12:K1810)+SUMIF($D$12:$D1810,$D1810,L$12:L1810)),2)) - SUMIF($D$12:$D1809,$D1810,N$12:N1809),2),"")</f>
        <v/>
      </c>
      <c r="O1810" s="249" t="str">
        <f>IF(AND(K1810&lt;&gt;"",L1810&lt;&gt;"",M1810&lt;&gt;"",J1810&lt;&gt;"",AH1810&lt;&gt;""),IF(OR(J1810="OZZ",J1810="ZZ"),ROUND(0-SUMIF($D$12:$D1809,$D1810,O$12:O1809),2),IF(M1810=0,0,ROUND(MIN(MIN(17300,TRUNC(0.75*(SUMIF($D$12:$D$2012,$D1810,K$12:K$2012)+SUMIF($D$12:$D$2012,$D1810,L$12:L$2012)),2)+SUMIF($D$12:$D1810,$D1810,AH$12:AH1810))-SUMIF($D$12:$D1809,$D1810,O$12:O1809)-SUMIF($D$12:$D$2012,$D1810,N$12:N$2012),AH1810),2))),"")</f>
        <v/>
      </c>
      <c r="P1810" s="250" t="str">
        <f>IF(J1810&lt;&gt;"",1000 - SUMIF($D$12:$D1809,$D1810,P$12:P1809),"")</f>
        <v/>
      </c>
      <c r="Q1810" s="106"/>
      <c r="R1810" s="247"/>
      <c r="S1810" s="247"/>
      <c r="T1810" s="247"/>
      <c r="U1810" s="248" t="str">
        <f>IF(AND(R1810&lt;&gt;"",S1810&lt;&gt;"",Q1810&lt;&gt;""),ROUND(MIN(IF(OR(Q1810="OZZ",Q1810="ZZ"),5000,17300),TRUNC(0.75*(SUMIF($D$12:$D1810,$D1810,R$12:R1810)+SUMIF($D$12:$D1810,$D1810,S$12:S1810)),2)) - SUMIF($D$12:$D1809,$D1810,U$12:U1809),2),"")</f>
        <v/>
      </c>
      <c r="V1810" s="248" t="str">
        <f>IF(AND(R1810&lt;&gt;"",S1810&lt;&gt;"",T1810&lt;&gt;"",Q1810&lt;&gt;"",AL1810&lt;&gt;""),IF(OR(Q1810="OZZ",Q1810="ZZ"),ROUND(0-SUMIF($D$12:$D1809,$D1810,V$12:V1809),2),IF(T1810=0,0,ROUND(MIN(MIN(17300,TRUNC(0.75*(SUMIF($D$12:$D$2012,$D1810,R$12:R$2012)+SUMIF($D$12:$D$2012,$D1810,S$12:S$2012)),2)+SUMIF($D$12:$D1810,$D1810,AL$12:AL1810))-SUMIF($D$12:$D1809,$D1810,V$12:V1809)-SUMIF($D$12:$D$2012,$D1810,U$12:U$2012),AL1810),2))),"")</f>
        <v/>
      </c>
      <c r="W1810" s="250" t="str">
        <f>IF(Q1810&lt;&gt;"",1000 - SUMIF($D$12:$D1809,$D1810,W$12:W1809),"")</f>
        <v/>
      </c>
      <c r="X1810" s="106"/>
      <c r="Y1810" s="247"/>
      <c r="Z1810" s="247"/>
      <c r="AA1810" s="247"/>
      <c r="AB1810" s="248" t="str">
        <f>IF(AND(Y1810&lt;&gt;"",Z1810&lt;&gt;"",X1810&lt;&gt;""),ROUND(MIN(IF(OR(X1810="OZZ",X1810="ZZ"),5000,17300),TRUNC(0.75*(SUMIF($D$12:$D1810,$D1810,Y$12:Y1810)+SUMIF($D$12:$D1810,$D1810,Z$12:Z1810)),2)) - SUMIF($D$12:$D1809,$D1810,AB$12:AB1809),2),"")</f>
        <v/>
      </c>
      <c r="AC1810" s="251" t="str">
        <f>IF(AND(Y1810&lt;&gt;"",Z1810&lt;&gt;"",AA1810&lt;&gt;"",X1810&lt;&gt;"",AP1810&lt;&gt;""),IF(OR(X1810="OZZ",X1810="ZZ"),ROUND(0-SUMIF($D$12:$D1809,$D1810,AC$12:AC1809),2),IF(AA1810=0,0,ROUND(MIN(MIN(17300,TRUNC(0.75*(SUMIF($D$12:$D$2012,$D1810,Y$12:Y$2012)+SUMIF($D$12:$D$2012,$D1810,Z$12:Z$2012)),2)+SUMIF($D$12:$D1810,$D1810,AP$12:AP1810))-SUMIF($D$12:$D1809,$D1810,AC$12:AC1809)-SUMIF($D$12:$D$2012,$D1810,AB$12:AB$2012),AP1810),2))),"")</f>
        <v/>
      </c>
      <c r="AD1810" s="250" t="str">
        <f>IF(X1810&lt;&gt;"",1000 - SUMIF($D$12:$D1809,$D1810,AD$12:AD1809),"")</f>
        <v/>
      </c>
      <c r="AE1810" s="252"/>
      <c r="AF1810" s="253"/>
      <c r="AG1810" s="254"/>
      <c r="AH1810" s="255" t="str">
        <f t="shared" si="590"/>
        <v/>
      </c>
      <c r="AI1810" s="256"/>
      <c r="AJ1810" s="253"/>
      <c r="AK1810" s="254"/>
      <c r="AL1810" s="255" t="str">
        <f t="shared" si="591"/>
        <v/>
      </c>
      <c r="AM1810" s="256"/>
      <c r="AN1810" s="253"/>
      <c r="AO1810" s="254"/>
      <c r="AP1810" s="255" t="str">
        <f t="shared" si="592"/>
        <v/>
      </c>
      <c r="AQ1810" s="68"/>
      <c r="AR1810" s="68"/>
      <c r="AS1810" s="115"/>
      <c r="AT1810" s="68"/>
      <c r="AU1810" s="113" t="str">
        <f>IF(D1810&lt;&gt; "", IF(COUNTIF($D$12:$D1810,$D1810)&gt;1,0,IF(SUM(N1810,U1810,AB1810)&gt;0,IF(AND(X1810="",OR(Q1810&lt;&gt;"",J1810&lt;&gt;"")),IF(Q1810&lt;&gt;"",Q1810,IF(J1810&lt;&gt;"",J1810,0)),IF(AND(Q1810&lt;&gt;"",J1810&lt;&gt;"",Q1810=J1810),Q1810,X1810)),0)),"")</f>
        <v/>
      </c>
      <c r="AV1810" s="113" t="str">
        <f>IF(D1810&lt;&gt;"",IF(COUNTIF($D$12:$D1810,$D1810)&gt;1,0,IF(SUM(O1810,V1810,AC1810)&gt;0,IF(AND(X1810="",OR(Q1810&lt;&gt;"",J1810&lt;&gt;"")),IF(Q1810&lt;&gt;"",Q1810,IF(J1810&lt;&gt;"",J1810,0)),IF(AND(Q1810&lt;&gt;"",J1810&lt;&gt;"",Q1810=J1810),Q1810,X1810)),0)),"")</f>
        <v/>
      </c>
      <c r="AW1810" s="113" t="str">
        <f>IF(D1810&lt;&gt;"",IF(COUNTIF($D$12:$D1810,$D1810)&gt;1,0,IF(SUM(P1810,W1810,AD1810)&gt;0,IF(AND(X1810="",OR(Q1810&lt;&gt;"",J1810&lt;&gt;"")),IF(Q1810&lt;&gt;"",Q1810,IF(J1810&lt;&gt;"",J1810,0)),IF(AND(Q1810&lt;&gt;"",J1810&lt;&gt;"",Q1810=J1810),Q1810,X1810)),0)),"")</f>
        <v/>
      </c>
      <c r="AX1810" s="68" t="str">
        <f t="shared" si="593"/>
        <v/>
      </c>
      <c r="AY1810" s="68" t="str">
        <f t="shared" si="594"/>
        <v/>
      </c>
      <c r="AZ1810" s="68" t="str">
        <f t="shared" si="595"/>
        <v/>
      </c>
      <c r="BA1810" s="68" t="str">
        <f t="shared" si="596"/>
        <v/>
      </c>
      <c r="BB1810" s="68" t="str">
        <f t="shared" si="597"/>
        <v/>
      </c>
      <c r="BC1810" s="68" t="str">
        <f t="shared" si="598"/>
        <v/>
      </c>
      <c r="BD1810" s="68" t="str">
        <f t="shared" si="599"/>
        <v/>
      </c>
      <c r="BE1810" s="62" t="str">
        <f t="shared" si="600"/>
        <v/>
      </c>
      <c r="BF1810" s="62" t="str">
        <f t="shared" si="601"/>
        <v/>
      </c>
      <c r="BG1810" s="62"/>
      <c r="BH1810" s="62" t="str">
        <f t="shared" si="602"/>
        <v/>
      </c>
      <c r="BI1810" s="62" t="str">
        <f t="shared" si="603"/>
        <v/>
      </c>
      <c r="BJ1810" s="114"/>
      <c r="BK1810" s="62" t="str">
        <f t="shared" si="604"/>
        <v/>
      </c>
      <c r="BL1810" s="62" t="str">
        <f t="shared" si="605"/>
        <v/>
      </c>
      <c r="BM1810" s="62" t="str">
        <f t="shared" si="606"/>
        <v/>
      </c>
      <c r="BN1810" s="62" t="str">
        <f t="shared" si="607"/>
        <v/>
      </c>
      <c r="BO1810" s="62" t="str">
        <f t="shared" si="608"/>
        <v/>
      </c>
      <c r="BP1810" s="62" t="str">
        <f t="shared" si="609"/>
        <v/>
      </c>
      <c r="BQ1810" s="96"/>
      <c r="BR1810" s="96"/>
      <c r="BS1810" s="96"/>
      <c r="BT1810" s="96"/>
      <c r="BU1810" s="96"/>
      <c r="BV1810" s="96"/>
      <c r="BW1810" s="96"/>
      <c r="BX1810" s="96"/>
      <c r="BY1810" s="96"/>
      <c r="BZ1810" s="96"/>
      <c r="CA1810" s="96"/>
      <c r="CB1810" s="96"/>
      <c r="CC1810" s="96"/>
      <c r="CD1810" s="96"/>
      <c r="CE1810" s="96"/>
      <c r="CF1810" s="96"/>
      <c r="CG1810" s="96"/>
      <c r="CH1810" s="96"/>
      <c r="CI1810" s="96"/>
      <c r="CJ1810" s="96"/>
      <c r="CK1810" s="96"/>
      <c r="CL1810" s="96"/>
      <c r="CM1810" s="96"/>
      <c r="CN1810" s="96"/>
      <c r="CO1810" s="96"/>
      <c r="CP1810" s="96"/>
      <c r="CQ1810" s="96"/>
      <c r="CR1810" s="96"/>
      <c r="CS1810" s="96"/>
    </row>
    <row r="1811" spans="1:97" ht="18.75" customHeight="1" x14ac:dyDescent="0.2">
      <c r="A1811" s="3">
        <f t="shared" si="610"/>
        <v>1799</v>
      </c>
      <c r="B1811" s="263"/>
      <c r="C1811" s="263"/>
      <c r="D1811" s="263"/>
      <c r="E1811" s="259"/>
      <c r="F1811" s="259"/>
      <c r="G1811" s="43"/>
      <c r="H1811" s="264"/>
      <c r="I1811" s="261"/>
      <c r="J1811" s="106"/>
      <c r="K1811" s="247"/>
      <c r="L1811" s="247"/>
      <c r="M1811" s="247"/>
      <c r="N1811" s="248" t="str">
        <f>IF(AND(K1811&lt;&gt;"",L1811&lt;&gt;"",J1811&lt;&gt;""),ROUND(MIN(IF(OR(J1811="OZZ",J1811="ZZ"),5000,17300),TRUNC(0.75*(SUMIF($D$12:$D1811,$D1811,K$12:K1811)+SUMIF($D$12:$D1811,$D1811,L$12:L1811)),2)) - SUMIF($D$12:$D1810,$D1811,N$12:N1810),2),"")</f>
        <v/>
      </c>
      <c r="O1811" s="249" t="str">
        <f>IF(AND(K1811&lt;&gt;"",L1811&lt;&gt;"",M1811&lt;&gt;"",J1811&lt;&gt;"",AH1811&lt;&gt;""),IF(OR(J1811="OZZ",J1811="ZZ"),ROUND(0-SUMIF($D$12:$D1810,$D1811,O$12:O1810),2),IF(M1811=0,0,ROUND(MIN(MIN(17300,TRUNC(0.75*(SUMIF($D$12:$D$2012,$D1811,K$12:K$2012)+SUMIF($D$12:$D$2012,$D1811,L$12:L$2012)),2)+SUMIF($D$12:$D1811,$D1811,AH$12:AH1811))-SUMIF($D$12:$D1810,$D1811,O$12:O1810)-SUMIF($D$12:$D$2012,$D1811,N$12:N$2012),AH1811),2))),"")</f>
        <v/>
      </c>
      <c r="P1811" s="250" t="str">
        <f>IF(J1811&lt;&gt;"",1000 - SUMIF($D$12:$D1810,$D1811,P$12:P1810),"")</f>
        <v/>
      </c>
      <c r="Q1811" s="106"/>
      <c r="R1811" s="247"/>
      <c r="S1811" s="247"/>
      <c r="T1811" s="247"/>
      <c r="U1811" s="248" t="str">
        <f>IF(AND(R1811&lt;&gt;"",S1811&lt;&gt;"",Q1811&lt;&gt;""),ROUND(MIN(IF(OR(Q1811="OZZ",Q1811="ZZ"),5000,17300),TRUNC(0.75*(SUMIF($D$12:$D1811,$D1811,R$12:R1811)+SUMIF($D$12:$D1811,$D1811,S$12:S1811)),2)) - SUMIF($D$12:$D1810,$D1811,U$12:U1810),2),"")</f>
        <v/>
      </c>
      <c r="V1811" s="248" t="str">
        <f>IF(AND(R1811&lt;&gt;"",S1811&lt;&gt;"",T1811&lt;&gt;"",Q1811&lt;&gt;"",AL1811&lt;&gt;""),IF(OR(Q1811="OZZ",Q1811="ZZ"),ROUND(0-SUMIF($D$12:$D1810,$D1811,V$12:V1810),2),IF(T1811=0,0,ROUND(MIN(MIN(17300,TRUNC(0.75*(SUMIF($D$12:$D$2012,$D1811,R$12:R$2012)+SUMIF($D$12:$D$2012,$D1811,S$12:S$2012)),2)+SUMIF($D$12:$D1811,$D1811,AL$12:AL1811))-SUMIF($D$12:$D1810,$D1811,V$12:V1810)-SUMIF($D$12:$D$2012,$D1811,U$12:U$2012),AL1811),2))),"")</f>
        <v/>
      </c>
      <c r="W1811" s="250" t="str">
        <f>IF(Q1811&lt;&gt;"",1000 - SUMIF($D$12:$D1810,$D1811,W$12:W1810),"")</f>
        <v/>
      </c>
      <c r="X1811" s="106"/>
      <c r="Y1811" s="247"/>
      <c r="Z1811" s="247"/>
      <c r="AA1811" s="247"/>
      <c r="AB1811" s="248" t="str">
        <f>IF(AND(Y1811&lt;&gt;"",Z1811&lt;&gt;"",X1811&lt;&gt;""),ROUND(MIN(IF(OR(X1811="OZZ",X1811="ZZ"),5000,17300),TRUNC(0.75*(SUMIF($D$12:$D1811,$D1811,Y$12:Y1811)+SUMIF($D$12:$D1811,$D1811,Z$12:Z1811)),2)) - SUMIF($D$12:$D1810,$D1811,AB$12:AB1810),2),"")</f>
        <v/>
      </c>
      <c r="AC1811" s="251" t="str">
        <f>IF(AND(Y1811&lt;&gt;"",Z1811&lt;&gt;"",AA1811&lt;&gt;"",X1811&lt;&gt;"",AP1811&lt;&gt;""),IF(OR(X1811="OZZ",X1811="ZZ"),ROUND(0-SUMIF($D$12:$D1810,$D1811,AC$12:AC1810),2),IF(AA1811=0,0,ROUND(MIN(MIN(17300,TRUNC(0.75*(SUMIF($D$12:$D$2012,$D1811,Y$12:Y$2012)+SUMIF($D$12:$D$2012,$D1811,Z$12:Z$2012)),2)+SUMIF($D$12:$D1811,$D1811,AP$12:AP1811))-SUMIF($D$12:$D1810,$D1811,AC$12:AC1810)-SUMIF($D$12:$D$2012,$D1811,AB$12:AB$2012),AP1811),2))),"")</f>
        <v/>
      </c>
      <c r="AD1811" s="250" t="str">
        <f>IF(X1811&lt;&gt;"",1000 - SUMIF($D$12:$D1810,$D1811,AD$12:AD1810),"")</f>
        <v/>
      </c>
      <c r="AE1811" s="252"/>
      <c r="AF1811" s="253"/>
      <c r="AG1811" s="254"/>
      <c r="AH1811" s="255" t="str">
        <f t="shared" si="590"/>
        <v/>
      </c>
      <c r="AI1811" s="256"/>
      <c r="AJ1811" s="253"/>
      <c r="AK1811" s="254"/>
      <c r="AL1811" s="255" t="str">
        <f t="shared" si="591"/>
        <v/>
      </c>
      <c r="AM1811" s="256"/>
      <c r="AN1811" s="253"/>
      <c r="AO1811" s="254"/>
      <c r="AP1811" s="255" t="str">
        <f t="shared" si="592"/>
        <v/>
      </c>
      <c r="AQ1811" s="68"/>
      <c r="AR1811" s="68"/>
      <c r="AS1811" s="115"/>
      <c r="AT1811" s="68"/>
      <c r="AU1811" s="113" t="str">
        <f>IF(D1811&lt;&gt; "", IF(COUNTIF($D$12:$D1811,$D1811)&gt;1,0,IF(SUM(N1811,U1811,AB1811)&gt;0,IF(AND(X1811="",OR(Q1811&lt;&gt;"",J1811&lt;&gt;"")),IF(Q1811&lt;&gt;"",Q1811,IF(J1811&lt;&gt;"",J1811,0)),IF(AND(Q1811&lt;&gt;"",J1811&lt;&gt;"",Q1811=J1811),Q1811,X1811)),0)),"")</f>
        <v/>
      </c>
      <c r="AV1811" s="113" t="str">
        <f>IF(D1811&lt;&gt;"",IF(COUNTIF($D$12:$D1811,$D1811)&gt;1,0,IF(SUM(O1811,V1811,AC1811)&gt;0,IF(AND(X1811="",OR(Q1811&lt;&gt;"",J1811&lt;&gt;"")),IF(Q1811&lt;&gt;"",Q1811,IF(J1811&lt;&gt;"",J1811,0)),IF(AND(Q1811&lt;&gt;"",J1811&lt;&gt;"",Q1811=J1811),Q1811,X1811)),0)),"")</f>
        <v/>
      </c>
      <c r="AW1811" s="113" t="str">
        <f>IF(D1811&lt;&gt;"",IF(COUNTIF($D$12:$D1811,$D1811)&gt;1,0,IF(SUM(P1811,W1811,AD1811)&gt;0,IF(AND(X1811="",OR(Q1811&lt;&gt;"",J1811&lt;&gt;"")),IF(Q1811&lt;&gt;"",Q1811,IF(J1811&lt;&gt;"",J1811,0)),IF(AND(Q1811&lt;&gt;"",J1811&lt;&gt;"",Q1811=J1811),Q1811,X1811)),0)),"")</f>
        <v/>
      </c>
      <c r="AX1811" s="68" t="str">
        <f t="shared" si="593"/>
        <v/>
      </c>
      <c r="AY1811" s="68" t="str">
        <f t="shared" si="594"/>
        <v/>
      </c>
      <c r="AZ1811" s="68" t="str">
        <f t="shared" si="595"/>
        <v/>
      </c>
      <c r="BA1811" s="68" t="str">
        <f t="shared" si="596"/>
        <v/>
      </c>
      <c r="BB1811" s="68" t="str">
        <f t="shared" si="597"/>
        <v/>
      </c>
      <c r="BC1811" s="68" t="str">
        <f t="shared" si="598"/>
        <v/>
      </c>
      <c r="BD1811" s="68" t="str">
        <f t="shared" si="599"/>
        <v/>
      </c>
      <c r="BE1811" s="62" t="str">
        <f t="shared" si="600"/>
        <v/>
      </c>
      <c r="BF1811" s="62" t="str">
        <f t="shared" si="601"/>
        <v/>
      </c>
      <c r="BG1811" s="62"/>
      <c r="BH1811" s="62" t="str">
        <f t="shared" si="602"/>
        <v/>
      </c>
      <c r="BI1811" s="62" t="str">
        <f t="shared" si="603"/>
        <v/>
      </c>
      <c r="BJ1811" s="114"/>
      <c r="BK1811" s="62" t="str">
        <f t="shared" si="604"/>
        <v/>
      </c>
      <c r="BL1811" s="62" t="str">
        <f t="shared" si="605"/>
        <v/>
      </c>
      <c r="BM1811" s="62" t="str">
        <f t="shared" si="606"/>
        <v/>
      </c>
      <c r="BN1811" s="62" t="str">
        <f t="shared" si="607"/>
        <v/>
      </c>
      <c r="BO1811" s="62" t="str">
        <f t="shared" si="608"/>
        <v/>
      </c>
      <c r="BP1811" s="62" t="str">
        <f t="shared" si="609"/>
        <v/>
      </c>
      <c r="BQ1811" s="96"/>
      <c r="BR1811" s="96"/>
      <c r="BS1811" s="96"/>
      <c r="BT1811" s="96"/>
      <c r="BU1811" s="96"/>
      <c r="BV1811" s="96"/>
      <c r="BW1811" s="96"/>
      <c r="BX1811" s="96"/>
      <c r="BY1811" s="96"/>
      <c r="BZ1811" s="96"/>
      <c r="CA1811" s="96"/>
      <c r="CB1811" s="96"/>
      <c r="CC1811" s="96"/>
      <c r="CD1811" s="96"/>
      <c r="CE1811" s="96"/>
      <c r="CF1811" s="96"/>
      <c r="CG1811" s="96"/>
      <c r="CH1811" s="96"/>
      <c r="CI1811" s="96"/>
      <c r="CJ1811" s="96"/>
      <c r="CK1811" s="96"/>
      <c r="CL1811" s="96"/>
      <c r="CM1811" s="96"/>
      <c r="CN1811" s="96"/>
      <c r="CO1811" s="96"/>
      <c r="CP1811" s="96"/>
      <c r="CQ1811" s="96"/>
      <c r="CR1811" s="96"/>
      <c r="CS1811" s="96"/>
    </row>
    <row r="1812" spans="1:97" ht="18.75" customHeight="1" x14ac:dyDescent="0.2">
      <c r="A1812" s="3">
        <f t="shared" si="610"/>
        <v>1800</v>
      </c>
      <c r="B1812" s="263"/>
      <c r="C1812" s="263"/>
      <c r="D1812" s="263"/>
      <c r="E1812" s="259"/>
      <c r="F1812" s="259"/>
      <c r="G1812" s="43"/>
      <c r="H1812" s="264"/>
      <c r="I1812" s="261"/>
      <c r="J1812" s="106"/>
      <c r="K1812" s="247"/>
      <c r="L1812" s="247"/>
      <c r="M1812" s="247"/>
      <c r="N1812" s="248" t="str">
        <f>IF(AND(K1812&lt;&gt;"",L1812&lt;&gt;"",J1812&lt;&gt;""),ROUND(MIN(IF(OR(J1812="OZZ",J1812="ZZ"),5000,17300),TRUNC(0.75*(SUMIF($D$12:$D1812,$D1812,K$12:K1812)+SUMIF($D$12:$D1812,$D1812,L$12:L1812)),2)) - SUMIF($D$12:$D1811,$D1812,N$12:N1811),2),"")</f>
        <v/>
      </c>
      <c r="O1812" s="249" t="str">
        <f>IF(AND(K1812&lt;&gt;"",L1812&lt;&gt;"",M1812&lt;&gt;"",J1812&lt;&gt;"",AH1812&lt;&gt;""),IF(OR(J1812="OZZ",J1812="ZZ"),ROUND(0-SUMIF($D$12:$D1811,$D1812,O$12:O1811),2),IF(M1812=0,0,ROUND(MIN(MIN(17300,TRUNC(0.75*(SUMIF($D$12:$D$2012,$D1812,K$12:K$2012)+SUMIF($D$12:$D$2012,$D1812,L$12:L$2012)),2)+SUMIF($D$12:$D1812,$D1812,AH$12:AH1812))-SUMIF($D$12:$D1811,$D1812,O$12:O1811)-SUMIF($D$12:$D$2012,$D1812,N$12:N$2012),AH1812),2))),"")</f>
        <v/>
      </c>
      <c r="P1812" s="250" t="str">
        <f>IF(J1812&lt;&gt;"",1000 - SUMIF($D$12:$D1811,$D1812,P$12:P1811),"")</f>
        <v/>
      </c>
      <c r="Q1812" s="106"/>
      <c r="R1812" s="247"/>
      <c r="S1812" s="247"/>
      <c r="T1812" s="247"/>
      <c r="U1812" s="248" t="str">
        <f>IF(AND(R1812&lt;&gt;"",S1812&lt;&gt;"",Q1812&lt;&gt;""),ROUND(MIN(IF(OR(Q1812="OZZ",Q1812="ZZ"),5000,17300),TRUNC(0.75*(SUMIF($D$12:$D1812,$D1812,R$12:R1812)+SUMIF($D$12:$D1812,$D1812,S$12:S1812)),2)) - SUMIF($D$12:$D1811,$D1812,U$12:U1811),2),"")</f>
        <v/>
      </c>
      <c r="V1812" s="248" t="str">
        <f>IF(AND(R1812&lt;&gt;"",S1812&lt;&gt;"",T1812&lt;&gt;"",Q1812&lt;&gt;"",AL1812&lt;&gt;""),IF(OR(Q1812="OZZ",Q1812="ZZ"),ROUND(0-SUMIF($D$12:$D1811,$D1812,V$12:V1811),2),IF(T1812=0,0,ROUND(MIN(MIN(17300,TRUNC(0.75*(SUMIF($D$12:$D$2012,$D1812,R$12:R$2012)+SUMIF($D$12:$D$2012,$D1812,S$12:S$2012)),2)+SUMIF($D$12:$D1812,$D1812,AL$12:AL1812))-SUMIF($D$12:$D1811,$D1812,V$12:V1811)-SUMIF($D$12:$D$2012,$D1812,U$12:U$2012),AL1812),2))),"")</f>
        <v/>
      </c>
      <c r="W1812" s="250" t="str">
        <f>IF(Q1812&lt;&gt;"",1000 - SUMIF($D$12:$D1811,$D1812,W$12:W1811),"")</f>
        <v/>
      </c>
      <c r="X1812" s="106"/>
      <c r="Y1812" s="247"/>
      <c r="Z1812" s="247"/>
      <c r="AA1812" s="247"/>
      <c r="AB1812" s="248" t="str">
        <f>IF(AND(Y1812&lt;&gt;"",Z1812&lt;&gt;"",X1812&lt;&gt;""),ROUND(MIN(IF(OR(X1812="OZZ",X1812="ZZ"),5000,17300),TRUNC(0.75*(SUMIF($D$12:$D1812,$D1812,Y$12:Y1812)+SUMIF($D$12:$D1812,$D1812,Z$12:Z1812)),2)) - SUMIF($D$12:$D1811,$D1812,AB$12:AB1811),2),"")</f>
        <v/>
      </c>
      <c r="AC1812" s="251" t="str">
        <f>IF(AND(Y1812&lt;&gt;"",Z1812&lt;&gt;"",AA1812&lt;&gt;"",X1812&lt;&gt;"",AP1812&lt;&gt;""),IF(OR(X1812="OZZ",X1812="ZZ"),ROUND(0-SUMIF($D$12:$D1811,$D1812,AC$12:AC1811),2),IF(AA1812=0,0,ROUND(MIN(MIN(17300,TRUNC(0.75*(SUMIF($D$12:$D$2012,$D1812,Y$12:Y$2012)+SUMIF($D$12:$D$2012,$D1812,Z$12:Z$2012)),2)+SUMIF($D$12:$D1812,$D1812,AP$12:AP1812))-SUMIF($D$12:$D1811,$D1812,AC$12:AC1811)-SUMIF($D$12:$D$2012,$D1812,AB$12:AB$2012),AP1812),2))),"")</f>
        <v/>
      </c>
      <c r="AD1812" s="250" t="str">
        <f>IF(X1812&lt;&gt;"",1000 - SUMIF($D$12:$D1811,$D1812,AD$12:AD1811),"")</f>
        <v/>
      </c>
      <c r="AE1812" s="252"/>
      <c r="AF1812" s="253"/>
      <c r="AG1812" s="254"/>
      <c r="AH1812" s="255" t="str">
        <f t="shared" si="590"/>
        <v/>
      </c>
      <c r="AI1812" s="256"/>
      <c r="AJ1812" s="253"/>
      <c r="AK1812" s="254"/>
      <c r="AL1812" s="255" t="str">
        <f t="shared" si="591"/>
        <v/>
      </c>
      <c r="AM1812" s="256"/>
      <c r="AN1812" s="253"/>
      <c r="AO1812" s="254"/>
      <c r="AP1812" s="255" t="str">
        <f t="shared" si="592"/>
        <v/>
      </c>
      <c r="AQ1812" s="68"/>
      <c r="AR1812" s="68"/>
      <c r="AS1812" s="115"/>
      <c r="AT1812" s="68"/>
      <c r="AU1812" s="113" t="str">
        <f>IF(D1812&lt;&gt; "", IF(COUNTIF($D$12:$D1812,$D1812)&gt;1,0,IF(SUM(N1812,U1812,AB1812)&gt;0,IF(AND(X1812="",OR(Q1812&lt;&gt;"",J1812&lt;&gt;"")),IF(Q1812&lt;&gt;"",Q1812,IF(J1812&lt;&gt;"",J1812,0)),IF(AND(Q1812&lt;&gt;"",J1812&lt;&gt;"",Q1812=J1812),Q1812,X1812)),0)),"")</f>
        <v/>
      </c>
      <c r="AV1812" s="113" t="str">
        <f>IF(D1812&lt;&gt;"",IF(COUNTIF($D$12:$D1812,$D1812)&gt;1,0,IF(SUM(O1812,V1812,AC1812)&gt;0,IF(AND(X1812="",OR(Q1812&lt;&gt;"",J1812&lt;&gt;"")),IF(Q1812&lt;&gt;"",Q1812,IF(J1812&lt;&gt;"",J1812,0)),IF(AND(Q1812&lt;&gt;"",J1812&lt;&gt;"",Q1812=J1812),Q1812,X1812)),0)),"")</f>
        <v/>
      </c>
      <c r="AW1812" s="113" t="str">
        <f>IF(D1812&lt;&gt;"",IF(COUNTIF($D$12:$D1812,$D1812)&gt;1,0,IF(SUM(P1812,W1812,AD1812)&gt;0,IF(AND(X1812="",OR(Q1812&lt;&gt;"",J1812&lt;&gt;"")),IF(Q1812&lt;&gt;"",Q1812,IF(J1812&lt;&gt;"",J1812,0)),IF(AND(Q1812&lt;&gt;"",J1812&lt;&gt;"",Q1812=J1812),Q1812,X1812)),0)),"")</f>
        <v/>
      </c>
      <c r="AX1812" s="68" t="str">
        <f t="shared" si="593"/>
        <v/>
      </c>
      <c r="AY1812" s="68" t="str">
        <f t="shared" si="594"/>
        <v/>
      </c>
      <c r="AZ1812" s="68" t="str">
        <f t="shared" si="595"/>
        <v/>
      </c>
      <c r="BA1812" s="68" t="str">
        <f t="shared" si="596"/>
        <v/>
      </c>
      <c r="BB1812" s="68" t="str">
        <f t="shared" si="597"/>
        <v/>
      </c>
      <c r="BC1812" s="68" t="str">
        <f t="shared" si="598"/>
        <v/>
      </c>
      <c r="BD1812" s="68" t="str">
        <f t="shared" si="599"/>
        <v/>
      </c>
      <c r="BE1812" s="62" t="str">
        <f t="shared" si="600"/>
        <v/>
      </c>
      <c r="BF1812" s="62" t="str">
        <f t="shared" si="601"/>
        <v/>
      </c>
      <c r="BG1812" s="62"/>
      <c r="BH1812" s="62" t="str">
        <f t="shared" si="602"/>
        <v/>
      </c>
      <c r="BI1812" s="62" t="str">
        <f t="shared" si="603"/>
        <v/>
      </c>
      <c r="BJ1812" s="114"/>
      <c r="BK1812" s="62" t="str">
        <f t="shared" si="604"/>
        <v/>
      </c>
      <c r="BL1812" s="62" t="str">
        <f t="shared" si="605"/>
        <v/>
      </c>
      <c r="BM1812" s="62" t="str">
        <f t="shared" si="606"/>
        <v/>
      </c>
      <c r="BN1812" s="62" t="str">
        <f t="shared" si="607"/>
        <v/>
      </c>
      <c r="BO1812" s="62" t="str">
        <f t="shared" si="608"/>
        <v/>
      </c>
      <c r="BP1812" s="62" t="str">
        <f t="shared" si="609"/>
        <v/>
      </c>
      <c r="BQ1812" s="96"/>
      <c r="BR1812" s="96"/>
      <c r="BS1812" s="96"/>
      <c r="BT1812" s="96"/>
      <c r="BU1812" s="96"/>
      <c r="BV1812" s="96"/>
      <c r="BW1812" s="96"/>
      <c r="BX1812" s="96"/>
      <c r="BY1812" s="96"/>
      <c r="BZ1812" s="96"/>
      <c r="CA1812" s="96"/>
      <c r="CB1812" s="96"/>
      <c r="CC1812" s="96"/>
      <c r="CD1812" s="96"/>
      <c r="CE1812" s="96"/>
      <c r="CF1812" s="96"/>
      <c r="CG1812" s="96"/>
      <c r="CH1812" s="96"/>
      <c r="CI1812" s="96"/>
      <c r="CJ1812" s="96"/>
      <c r="CK1812" s="96"/>
      <c r="CL1812" s="96"/>
      <c r="CM1812" s="96"/>
      <c r="CN1812" s="96"/>
      <c r="CO1812" s="96"/>
      <c r="CP1812" s="96"/>
      <c r="CQ1812" s="96"/>
      <c r="CR1812" s="96"/>
      <c r="CS1812" s="96"/>
    </row>
    <row r="1813" spans="1:97" ht="18.75" customHeight="1" x14ac:dyDescent="0.2">
      <c r="A1813" s="3">
        <f t="shared" si="610"/>
        <v>1801</v>
      </c>
      <c r="B1813" s="263"/>
      <c r="C1813" s="263"/>
      <c r="D1813" s="263"/>
      <c r="E1813" s="259"/>
      <c r="F1813" s="259"/>
      <c r="G1813" s="43"/>
      <c r="H1813" s="264"/>
      <c r="I1813" s="261"/>
      <c r="J1813" s="106"/>
      <c r="K1813" s="247"/>
      <c r="L1813" s="247"/>
      <c r="M1813" s="247"/>
      <c r="N1813" s="248" t="str">
        <f>IF(AND(K1813&lt;&gt;"",L1813&lt;&gt;"",J1813&lt;&gt;""),ROUND(MIN(IF(OR(J1813="OZZ",J1813="ZZ"),5000,17300),TRUNC(0.75*(SUMIF($D$12:$D1813,$D1813,K$12:K1813)+SUMIF($D$12:$D1813,$D1813,L$12:L1813)),2)) - SUMIF($D$12:$D1812,$D1813,N$12:N1812),2),"")</f>
        <v/>
      </c>
      <c r="O1813" s="249" t="str">
        <f>IF(AND(K1813&lt;&gt;"",L1813&lt;&gt;"",M1813&lt;&gt;"",J1813&lt;&gt;"",AH1813&lt;&gt;""),IF(OR(J1813="OZZ",J1813="ZZ"),ROUND(0-SUMIF($D$12:$D1812,$D1813,O$12:O1812),2),IF(M1813=0,0,ROUND(MIN(MIN(17300,TRUNC(0.75*(SUMIF($D$12:$D$2012,$D1813,K$12:K$2012)+SUMIF($D$12:$D$2012,$D1813,L$12:L$2012)),2)+SUMIF($D$12:$D1813,$D1813,AH$12:AH1813))-SUMIF($D$12:$D1812,$D1813,O$12:O1812)-SUMIF($D$12:$D$2012,$D1813,N$12:N$2012),AH1813),2))),"")</f>
        <v/>
      </c>
      <c r="P1813" s="250" t="str">
        <f>IF(J1813&lt;&gt;"",1000 - SUMIF($D$12:$D1812,$D1813,P$12:P1812),"")</f>
        <v/>
      </c>
      <c r="Q1813" s="106"/>
      <c r="R1813" s="247"/>
      <c r="S1813" s="247"/>
      <c r="T1813" s="247"/>
      <c r="U1813" s="248" t="str">
        <f>IF(AND(R1813&lt;&gt;"",S1813&lt;&gt;"",Q1813&lt;&gt;""),ROUND(MIN(IF(OR(Q1813="OZZ",Q1813="ZZ"),5000,17300),TRUNC(0.75*(SUMIF($D$12:$D1813,$D1813,R$12:R1813)+SUMIF($D$12:$D1813,$D1813,S$12:S1813)),2)) - SUMIF($D$12:$D1812,$D1813,U$12:U1812),2),"")</f>
        <v/>
      </c>
      <c r="V1813" s="248" t="str">
        <f>IF(AND(R1813&lt;&gt;"",S1813&lt;&gt;"",T1813&lt;&gt;"",Q1813&lt;&gt;"",AL1813&lt;&gt;""),IF(OR(Q1813="OZZ",Q1813="ZZ"),ROUND(0-SUMIF($D$12:$D1812,$D1813,V$12:V1812),2),IF(T1813=0,0,ROUND(MIN(MIN(17300,TRUNC(0.75*(SUMIF($D$12:$D$2012,$D1813,R$12:R$2012)+SUMIF($D$12:$D$2012,$D1813,S$12:S$2012)),2)+SUMIF($D$12:$D1813,$D1813,AL$12:AL1813))-SUMIF($D$12:$D1812,$D1813,V$12:V1812)-SUMIF($D$12:$D$2012,$D1813,U$12:U$2012),AL1813),2))),"")</f>
        <v/>
      </c>
      <c r="W1813" s="250" t="str">
        <f>IF(Q1813&lt;&gt;"",1000 - SUMIF($D$12:$D1812,$D1813,W$12:W1812),"")</f>
        <v/>
      </c>
      <c r="X1813" s="106"/>
      <c r="Y1813" s="247"/>
      <c r="Z1813" s="247"/>
      <c r="AA1813" s="247"/>
      <c r="AB1813" s="248" t="str">
        <f>IF(AND(Y1813&lt;&gt;"",Z1813&lt;&gt;"",X1813&lt;&gt;""),ROUND(MIN(IF(OR(X1813="OZZ",X1813="ZZ"),5000,17300),TRUNC(0.75*(SUMIF($D$12:$D1813,$D1813,Y$12:Y1813)+SUMIF($D$12:$D1813,$D1813,Z$12:Z1813)),2)) - SUMIF($D$12:$D1812,$D1813,AB$12:AB1812),2),"")</f>
        <v/>
      </c>
      <c r="AC1813" s="251" t="str">
        <f>IF(AND(Y1813&lt;&gt;"",Z1813&lt;&gt;"",AA1813&lt;&gt;"",X1813&lt;&gt;"",AP1813&lt;&gt;""),IF(OR(X1813="OZZ",X1813="ZZ"),ROUND(0-SUMIF($D$12:$D1812,$D1813,AC$12:AC1812),2),IF(AA1813=0,0,ROUND(MIN(MIN(17300,TRUNC(0.75*(SUMIF($D$12:$D$2012,$D1813,Y$12:Y$2012)+SUMIF($D$12:$D$2012,$D1813,Z$12:Z$2012)),2)+SUMIF($D$12:$D1813,$D1813,AP$12:AP1813))-SUMIF($D$12:$D1812,$D1813,AC$12:AC1812)-SUMIF($D$12:$D$2012,$D1813,AB$12:AB$2012),AP1813),2))),"")</f>
        <v/>
      </c>
      <c r="AD1813" s="250" t="str">
        <f>IF(X1813&lt;&gt;"",1000 - SUMIF($D$12:$D1812,$D1813,AD$12:AD1812),"")</f>
        <v/>
      </c>
      <c r="AE1813" s="252"/>
      <c r="AF1813" s="253"/>
      <c r="AG1813" s="254"/>
      <c r="AH1813" s="255" t="str">
        <f t="shared" si="590"/>
        <v/>
      </c>
      <c r="AI1813" s="256"/>
      <c r="AJ1813" s="253"/>
      <c r="AK1813" s="254"/>
      <c r="AL1813" s="255" t="str">
        <f t="shared" si="591"/>
        <v/>
      </c>
      <c r="AM1813" s="256"/>
      <c r="AN1813" s="253"/>
      <c r="AO1813" s="254"/>
      <c r="AP1813" s="255" t="str">
        <f t="shared" si="592"/>
        <v/>
      </c>
      <c r="AQ1813" s="68"/>
      <c r="AR1813" s="68"/>
      <c r="AS1813" s="115"/>
      <c r="AT1813" s="68"/>
      <c r="AU1813" s="113" t="str">
        <f>IF(D1813&lt;&gt; "", IF(COUNTIF($D$12:$D1813,$D1813)&gt;1,0,IF(SUM(N1813,U1813,AB1813)&gt;0,IF(AND(X1813="",OR(Q1813&lt;&gt;"",J1813&lt;&gt;"")),IF(Q1813&lt;&gt;"",Q1813,IF(J1813&lt;&gt;"",J1813,0)),IF(AND(Q1813&lt;&gt;"",J1813&lt;&gt;"",Q1813=J1813),Q1813,X1813)),0)),"")</f>
        <v/>
      </c>
      <c r="AV1813" s="113" t="str">
        <f>IF(D1813&lt;&gt;"",IF(COUNTIF($D$12:$D1813,$D1813)&gt;1,0,IF(SUM(O1813,V1813,AC1813)&gt;0,IF(AND(X1813="",OR(Q1813&lt;&gt;"",J1813&lt;&gt;"")),IF(Q1813&lt;&gt;"",Q1813,IF(J1813&lt;&gt;"",J1813,0)),IF(AND(Q1813&lt;&gt;"",J1813&lt;&gt;"",Q1813=J1813),Q1813,X1813)),0)),"")</f>
        <v/>
      </c>
      <c r="AW1813" s="113" t="str">
        <f>IF(D1813&lt;&gt;"",IF(COUNTIF($D$12:$D1813,$D1813)&gt;1,0,IF(SUM(P1813,W1813,AD1813)&gt;0,IF(AND(X1813="",OR(Q1813&lt;&gt;"",J1813&lt;&gt;"")),IF(Q1813&lt;&gt;"",Q1813,IF(J1813&lt;&gt;"",J1813,0)),IF(AND(Q1813&lt;&gt;"",J1813&lt;&gt;"",Q1813=J1813),Q1813,X1813)),0)),"")</f>
        <v/>
      </c>
      <c r="AX1813" s="68" t="str">
        <f t="shared" si="593"/>
        <v/>
      </c>
      <c r="AY1813" s="68" t="str">
        <f t="shared" si="594"/>
        <v/>
      </c>
      <c r="AZ1813" s="68" t="str">
        <f t="shared" si="595"/>
        <v/>
      </c>
      <c r="BA1813" s="68" t="str">
        <f t="shared" si="596"/>
        <v/>
      </c>
      <c r="BB1813" s="68" t="str">
        <f t="shared" si="597"/>
        <v/>
      </c>
      <c r="BC1813" s="68" t="str">
        <f t="shared" si="598"/>
        <v/>
      </c>
      <c r="BD1813" s="68" t="str">
        <f t="shared" si="599"/>
        <v/>
      </c>
      <c r="BE1813" s="62" t="str">
        <f t="shared" si="600"/>
        <v/>
      </c>
      <c r="BF1813" s="62" t="str">
        <f t="shared" si="601"/>
        <v/>
      </c>
      <c r="BG1813" s="62"/>
      <c r="BH1813" s="62" t="str">
        <f t="shared" si="602"/>
        <v/>
      </c>
      <c r="BI1813" s="62" t="str">
        <f t="shared" si="603"/>
        <v/>
      </c>
      <c r="BJ1813" s="114"/>
      <c r="BK1813" s="62" t="str">
        <f t="shared" si="604"/>
        <v/>
      </c>
      <c r="BL1813" s="62" t="str">
        <f t="shared" si="605"/>
        <v/>
      </c>
      <c r="BM1813" s="62" t="str">
        <f t="shared" si="606"/>
        <v/>
      </c>
      <c r="BN1813" s="62" t="str">
        <f t="shared" si="607"/>
        <v/>
      </c>
      <c r="BO1813" s="62" t="str">
        <f t="shared" si="608"/>
        <v/>
      </c>
      <c r="BP1813" s="62" t="str">
        <f t="shared" si="609"/>
        <v/>
      </c>
      <c r="BQ1813" s="96"/>
      <c r="BR1813" s="96"/>
      <c r="BS1813" s="96"/>
      <c r="BT1813" s="96"/>
      <c r="BU1813" s="96"/>
      <c r="BV1813" s="96"/>
      <c r="BW1813" s="96"/>
      <c r="BX1813" s="96"/>
      <c r="BY1813" s="96"/>
      <c r="BZ1813" s="96"/>
      <c r="CA1813" s="96"/>
      <c r="CB1813" s="96"/>
      <c r="CC1813" s="96"/>
      <c r="CD1813" s="96"/>
      <c r="CE1813" s="96"/>
      <c r="CF1813" s="96"/>
      <c r="CG1813" s="96"/>
      <c r="CH1813" s="96"/>
      <c r="CI1813" s="96"/>
      <c r="CJ1813" s="96"/>
      <c r="CK1813" s="96"/>
      <c r="CL1813" s="96"/>
      <c r="CM1813" s="96"/>
      <c r="CN1813" s="96"/>
      <c r="CO1813" s="96"/>
      <c r="CP1813" s="96"/>
      <c r="CQ1813" s="96"/>
      <c r="CR1813" s="96"/>
      <c r="CS1813" s="96"/>
    </row>
    <row r="1814" spans="1:97" ht="18.75" customHeight="1" x14ac:dyDescent="0.2">
      <c r="A1814" s="3">
        <f t="shared" si="610"/>
        <v>1802</v>
      </c>
      <c r="B1814" s="263"/>
      <c r="C1814" s="263"/>
      <c r="D1814" s="263"/>
      <c r="E1814" s="259"/>
      <c r="F1814" s="259"/>
      <c r="G1814" s="43"/>
      <c r="H1814" s="264"/>
      <c r="I1814" s="261"/>
      <c r="J1814" s="106"/>
      <c r="K1814" s="247"/>
      <c r="L1814" s="247"/>
      <c r="M1814" s="247"/>
      <c r="N1814" s="248" t="str">
        <f>IF(AND(K1814&lt;&gt;"",L1814&lt;&gt;"",J1814&lt;&gt;""),ROUND(MIN(IF(OR(J1814="OZZ",J1814="ZZ"),5000,17300),TRUNC(0.75*(SUMIF($D$12:$D1814,$D1814,K$12:K1814)+SUMIF($D$12:$D1814,$D1814,L$12:L1814)),2)) - SUMIF($D$12:$D1813,$D1814,N$12:N1813),2),"")</f>
        <v/>
      </c>
      <c r="O1814" s="249" t="str">
        <f>IF(AND(K1814&lt;&gt;"",L1814&lt;&gt;"",M1814&lt;&gt;"",J1814&lt;&gt;"",AH1814&lt;&gt;""),IF(OR(J1814="OZZ",J1814="ZZ"),ROUND(0-SUMIF($D$12:$D1813,$D1814,O$12:O1813),2),IF(M1814=0,0,ROUND(MIN(MIN(17300,TRUNC(0.75*(SUMIF($D$12:$D$2012,$D1814,K$12:K$2012)+SUMIF($D$12:$D$2012,$D1814,L$12:L$2012)),2)+SUMIF($D$12:$D1814,$D1814,AH$12:AH1814))-SUMIF($D$12:$D1813,$D1814,O$12:O1813)-SUMIF($D$12:$D$2012,$D1814,N$12:N$2012),AH1814),2))),"")</f>
        <v/>
      </c>
      <c r="P1814" s="250" t="str">
        <f>IF(J1814&lt;&gt;"",1000 - SUMIF($D$12:$D1813,$D1814,P$12:P1813),"")</f>
        <v/>
      </c>
      <c r="Q1814" s="106"/>
      <c r="R1814" s="247"/>
      <c r="S1814" s="247"/>
      <c r="T1814" s="247"/>
      <c r="U1814" s="248" t="str">
        <f>IF(AND(R1814&lt;&gt;"",S1814&lt;&gt;"",Q1814&lt;&gt;""),ROUND(MIN(IF(OR(Q1814="OZZ",Q1814="ZZ"),5000,17300),TRUNC(0.75*(SUMIF($D$12:$D1814,$D1814,R$12:R1814)+SUMIF($D$12:$D1814,$D1814,S$12:S1814)),2)) - SUMIF($D$12:$D1813,$D1814,U$12:U1813),2),"")</f>
        <v/>
      </c>
      <c r="V1814" s="248" t="str">
        <f>IF(AND(R1814&lt;&gt;"",S1814&lt;&gt;"",T1814&lt;&gt;"",Q1814&lt;&gt;"",AL1814&lt;&gt;""),IF(OR(Q1814="OZZ",Q1814="ZZ"),ROUND(0-SUMIF($D$12:$D1813,$D1814,V$12:V1813),2),IF(T1814=0,0,ROUND(MIN(MIN(17300,TRUNC(0.75*(SUMIF($D$12:$D$2012,$D1814,R$12:R$2012)+SUMIF($D$12:$D$2012,$D1814,S$12:S$2012)),2)+SUMIF($D$12:$D1814,$D1814,AL$12:AL1814))-SUMIF($D$12:$D1813,$D1814,V$12:V1813)-SUMIF($D$12:$D$2012,$D1814,U$12:U$2012),AL1814),2))),"")</f>
        <v/>
      </c>
      <c r="W1814" s="250" t="str">
        <f>IF(Q1814&lt;&gt;"",1000 - SUMIF($D$12:$D1813,$D1814,W$12:W1813),"")</f>
        <v/>
      </c>
      <c r="X1814" s="106"/>
      <c r="Y1814" s="247"/>
      <c r="Z1814" s="247"/>
      <c r="AA1814" s="247"/>
      <c r="AB1814" s="248" t="str">
        <f>IF(AND(Y1814&lt;&gt;"",Z1814&lt;&gt;"",X1814&lt;&gt;""),ROUND(MIN(IF(OR(X1814="OZZ",X1814="ZZ"),5000,17300),TRUNC(0.75*(SUMIF($D$12:$D1814,$D1814,Y$12:Y1814)+SUMIF($D$12:$D1814,$D1814,Z$12:Z1814)),2)) - SUMIF($D$12:$D1813,$D1814,AB$12:AB1813),2),"")</f>
        <v/>
      </c>
      <c r="AC1814" s="251" t="str">
        <f>IF(AND(Y1814&lt;&gt;"",Z1814&lt;&gt;"",AA1814&lt;&gt;"",X1814&lt;&gt;"",AP1814&lt;&gt;""),IF(OR(X1814="OZZ",X1814="ZZ"),ROUND(0-SUMIF($D$12:$D1813,$D1814,AC$12:AC1813),2),IF(AA1814=0,0,ROUND(MIN(MIN(17300,TRUNC(0.75*(SUMIF($D$12:$D$2012,$D1814,Y$12:Y$2012)+SUMIF($D$12:$D$2012,$D1814,Z$12:Z$2012)),2)+SUMIF($D$12:$D1814,$D1814,AP$12:AP1814))-SUMIF($D$12:$D1813,$D1814,AC$12:AC1813)-SUMIF($D$12:$D$2012,$D1814,AB$12:AB$2012),AP1814),2))),"")</f>
        <v/>
      </c>
      <c r="AD1814" s="250" t="str">
        <f>IF(X1814&lt;&gt;"",1000 - SUMIF($D$12:$D1813,$D1814,AD$12:AD1813),"")</f>
        <v/>
      </c>
      <c r="AE1814" s="252"/>
      <c r="AF1814" s="253"/>
      <c r="AG1814" s="254"/>
      <c r="AH1814" s="255" t="str">
        <f t="shared" si="590"/>
        <v/>
      </c>
      <c r="AI1814" s="256"/>
      <c r="AJ1814" s="253"/>
      <c r="AK1814" s="254"/>
      <c r="AL1814" s="255" t="str">
        <f t="shared" si="591"/>
        <v/>
      </c>
      <c r="AM1814" s="256"/>
      <c r="AN1814" s="253"/>
      <c r="AO1814" s="254"/>
      <c r="AP1814" s="255" t="str">
        <f t="shared" si="592"/>
        <v/>
      </c>
      <c r="AQ1814" s="68"/>
      <c r="AR1814" s="68"/>
      <c r="AS1814" s="115"/>
      <c r="AT1814" s="68"/>
      <c r="AU1814" s="113" t="str">
        <f>IF(D1814&lt;&gt; "", IF(COUNTIF($D$12:$D1814,$D1814)&gt;1,0,IF(SUM(N1814,U1814,AB1814)&gt;0,IF(AND(X1814="",OR(Q1814&lt;&gt;"",J1814&lt;&gt;"")),IF(Q1814&lt;&gt;"",Q1814,IF(J1814&lt;&gt;"",J1814,0)),IF(AND(Q1814&lt;&gt;"",J1814&lt;&gt;"",Q1814=J1814),Q1814,X1814)),0)),"")</f>
        <v/>
      </c>
      <c r="AV1814" s="113" t="str">
        <f>IF(D1814&lt;&gt;"",IF(COUNTIF($D$12:$D1814,$D1814)&gt;1,0,IF(SUM(O1814,V1814,AC1814)&gt;0,IF(AND(X1814="",OR(Q1814&lt;&gt;"",J1814&lt;&gt;"")),IF(Q1814&lt;&gt;"",Q1814,IF(J1814&lt;&gt;"",J1814,0)),IF(AND(Q1814&lt;&gt;"",J1814&lt;&gt;"",Q1814=J1814),Q1814,X1814)),0)),"")</f>
        <v/>
      </c>
      <c r="AW1814" s="113" t="str">
        <f>IF(D1814&lt;&gt;"",IF(COUNTIF($D$12:$D1814,$D1814)&gt;1,0,IF(SUM(P1814,W1814,AD1814)&gt;0,IF(AND(X1814="",OR(Q1814&lt;&gt;"",J1814&lt;&gt;"")),IF(Q1814&lt;&gt;"",Q1814,IF(J1814&lt;&gt;"",J1814,0)),IF(AND(Q1814&lt;&gt;"",J1814&lt;&gt;"",Q1814=J1814),Q1814,X1814)),0)),"")</f>
        <v/>
      </c>
      <c r="AX1814" s="68" t="str">
        <f t="shared" si="593"/>
        <v/>
      </c>
      <c r="AY1814" s="68" t="str">
        <f t="shared" si="594"/>
        <v/>
      </c>
      <c r="AZ1814" s="68" t="str">
        <f t="shared" si="595"/>
        <v/>
      </c>
      <c r="BA1814" s="68" t="str">
        <f t="shared" si="596"/>
        <v/>
      </c>
      <c r="BB1814" s="68" t="str">
        <f t="shared" si="597"/>
        <v/>
      </c>
      <c r="BC1814" s="68" t="str">
        <f t="shared" si="598"/>
        <v/>
      </c>
      <c r="BD1814" s="68" t="str">
        <f t="shared" si="599"/>
        <v/>
      </c>
      <c r="BE1814" s="62" t="str">
        <f t="shared" si="600"/>
        <v/>
      </c>
      <c r="BF1814" s="62" t="str">
        <f t="shared" si="601"/>
        <v/>
      </c>
      <c r="BG1814" s="62"/>
      <c r="BH1814" s="62" t="str">
        <f t="shared" si="602"/>
        <v/>
      </c>
      <c r="BI1814" s="62" t="str">
        <f t="shared" si="603"/>
        <v/>
      </c>
      <c r="BJ1814" s="114"/>
      <c r="BK1814" s="62" t="str">
        <f t="shared" si="604"/>
        <v/>
      </c>
      <c r="BL1814" s="62" t="str">
        <f t="shared" si="605"/>
        <v/>
      </c>
      <c r="BM1814" s="62" t="str">
        <f t="shared" si="606"/>
        <v/>
      </c>
      <c r="BN1814" s="62" t="str">
        <f t="shared" si="607"/>
        <v/>
      </c>
      <c r="BO1814" s="62" t="str">
        <f t="shared" si="608"/>
        <v/>
      </c>
      <c r="BP1814" s="62" t="str">
        <f t="shared" si="609"/>
        <v/>
      </c>
      <c r="BQ1814" s="96"/>
      <c r="BR1814" s="96"/>
      <c r="BS1814" s="96"/>
      <c r="BT1814" s="96"/>
      <c r="BU1814" s="96"/>
      <c r="BV1814" s="96"/>
      <c r="BW1814" s="96"/>
      <c r="BX1814" s="96"/>
      <c r="BY1814" s="96"/>
      <c r="BZ1814" s="96"/>
      <c r="CA1814" s="96"/>
      <c r="CB1814" s="96"/>
      <c r="CC1814" s="96"/>
      <c r="CD1814" s="96"/>
      <c r="CE1814" s="96"/>
      <c r="CF1814" s="96"/>
      <c r="CG1814" s="96"/>
      <c r="CH1814" s="96"/>
      <c r="CI1814" s="96"/>
      <c r="CJ1814" s="96"/>
      <c r="CK1814" s="96"/>
      <c r="CL1814" s="96"/>
      <c r="CM1814" s="96"/>
      <c r="CN1814" s="96"/>
      <c r="CO1814" s="96"/>
      <c r="CP1814" s="96"/>
      <c r="CQ1814" s="96"/>
      <c r="CR1814" s="96"/>
      <c r="CS1814" s="96"/>
    </row>
    <row r="1815" spans="1:97" ht="18.75" customHeight="1" x14ac:dyDescent="0.2">
      <c r="A1815" s="3">
        <f t="shared" si="610"/>
        <v>1803</v>
      </c>
      <c r="B1815" s="263"/>
      <c r="C1815" s="263"/>
      <c r="D1815" s="263"/>
      <c r="E1815" s="259"/>
      <c r="F1815" s="259"/>
      <c r="G1815" s="43"/>
      <c r="H1815" s="264"/>
      <c r="I1815" s="261"/>
      <c r="J1815" s="106"/>
      <c r="K1815" s="247"/>
      <c r="L1815" s="247"/>
      <c r="M1815" s="247"/>
      <c r="N1815" s="248" t="str">
        <f>IF(AND(K1815&lt;&gt;"",L1815&lt;&gt;"",J1815&lt;&gt;""),ROUND(MIN(IF(OR(J1815="OZZ",J1815="ZZ"),5000,17300),TRUNC(0.75*(SUMIF($D$12:$D1815,$D1815,K$12:K1815)+SUMIF($D$12:$D1815,$D1815,L$12:L1815)),2)) - SUMIF($D$12:$D1814,$D1815,N$12:N1814),2),"")</f>
        <v/>
      </c>
      <c r="O1815" s="249" t="str">
        <f>IF(AND(K1815&lt;&gt;"",L1815&lt;&gt;"",M1815&lt;&gt;"",J1815&lt;&gt;"",AH1815&lt;&gt;""),IF(OR(J1815="OZZ",J1815="ZZ"),ROUND(0-SUMIF($D$12:$D1814,$D1815,O$12:O1814),2),IF(M1815=0,0,ROUND(MIN(MIN(17300,TRUNC(0.75*(SUMIF($D$12:$D$2012,$D1815,K$12:K$2012)+SUMIF($D$12:$D$2012,$D1815,L$12:L$2012)),2)+SUMIF($D$12:$D1815,$D1815,AH$12:AH1815))-SUMIF($D$12:$D1814,$D1815,O$12:O1814)-SUMIF($D$12:$D$2012,$D1815,N$12:N$2012),AH1815),2))),"")</f>
        <v/>
      </c>
      <c r="P1815" s="250" t="str">
        <f>IF(J1815&lt;&gt;"",1000 - SUMIF($D$12:$D1814,$D1815,P$12:P1814),"")</f>
        <v/>
      </c>
      <c r="Q1815" s="106"/>
      <c r="R1815" s="247"/>
      <c r="S1815" s="247"/>
      <c r="T1815" s="247"/>
      <c r="U1815" s="248" t="str">
        <f>IF(AND(R1815&lt;&gt;"",S1815&lt;&gt;"",Q1815&lt;&gt;""),ROUND(MIN(IF(OR(Q1815="OZZ",Q1815="ZZ"),5000,17300),TRUNC(0.75*(SUMIF($D$12:$D1815,$D1815,R$12:R1815)+SUMIF($D$12:$D1815,$D1815,S$12:S1815)),2)) - SUMIF($D$12:$D1814,$D1815,U$12:U1814),2),"")</f>
        <v/>
      </c>
      <c r="V1815" s="248" t="str">
        <f>IF(AND(R1815&lt;&gt;"",S1815&lt;&gt;"",T1815&lt;&gt;"",Q1815&lt;&gt;"",AL1815&lt;&gt;""),IF(OR(Q1815="OZZ",Q1815="ZZ"),ROUND(0-SUMIF($D$12:$D1814,$D1815,V$12:V1814),2),IF(T1815=0,0,ROUND(MIN(MIN(17300,TRUNC(0.75*(SUMIF($D$12:$D$2012,$D1815,R$12:R$2012)+SUMIF($D$12:$D$2012,$D1815,S$12:S$2012)),2)+SUMIF($D$12:$D1815,$D1815,AL$12:AL1815))-SUMIF($D$12:$D1814,$D1815,V$12:V1814)-SUMIF($D$12:$D$2012,$D1815,U$12:U$2012),AL1815),2))),"")</f>
        <v/>
      </c>
      <c r="W1815" s="250" t="str">
        <f>IF(Q1815&lt;&gt;"",1000 - SUMIF($D$12:$D1814,$D1815,W$12:W1814),"")</f>
        <v/>
      </c>
      <c r="X1815" s="106"/>
      <c r="Y1815" s="247"/>
      <c r="Z1815" s="247"/>
      <c r="AA1815" s="247"/>
      <c r="AB1815" s="248" t="str">
        <f>IF(AND(Y1815&lt;&gt;"",Z1815&lt;&gt;"",X1815&lt;&gt;""),ROUND(MIN(IF(OR(X1815="OZZ",X1815="ZZ"),5000,17300),TRUNC(0.75*(SUMIF($D$12:$D1815,$D1815,Y$12:Y1815)+SUMIF($D$12:$D1815,$D1815,Z$12:Z1815)),2)) - SUMIF($D$12:$D1814,$D1815,AB$12:AB1814),2),"")</f>
        <v/>
      </c>
      <c r="AC1815" s="251" t="str">
        <f>IF(AND(Y1815&lt;&gt;"",Z1815&lt;&gt;"",AA1815&lt;&gt;"",X1815&lt;&gt;"",AP1815&lt;&gt;""),IF(OR(X1815="OZZ",X1815="ZZ"),ROUND(0-SUMIF($D$12:$D1814,$D1815,AC$12:AC1814),2),IF(AA1815=0,0,ROUND(MIN(MIN(17300,TRUNC(0.75*(SUMIF($D$12:$D$2012,$D1815,Y$12:Y$2012)+SUMIF($D$12:$D$2012,$D1815,Z$12:Z$2012)),2)+SUMIF($D$12:$D1815,$D1815,AP$12:AP1815))-SUMIF($D$12:$D1814,$D1815,AC$12:AC1814)-SUMIF($D$12:$D$2012,$D1815,AB$12:AB$2012),AP1815),2))),"")</f>
        <v/>
      </c>
      <c r="AD1815" s="250" t="str">
        <f>IF(X1815&lt;&gt;"",1000 - SUMIF($D$12:$D1814,$D1815,AD$12:AD1814),"")</f>
        <v/>
      </c>
      <c r="AE1815" s="252"/>
      <c r="AF1815" s="253"/>
      <c r="AG1815" s="254"/>
      <c r="AH1815" s="255" t="str">
        <f t="shared" si="590"/>
        <v/>
      </c>
      <c r="AI1815" s="256"/>
      <c r="AJ1815" s="253"/>
      <c r="AK1815" s="254"/>
      <c r="AL1815" s="255" t="str">
        <f t="shared" si="591"/>
        <v/>
      </c>
      <c r="AM1815" s="256"/>
      <c r="AN1815" s="253"/>
      <c r="AO1815" s="254"/>
      <c r="AP1815" s="255" t="str">
        <f t="shared" si="592"/>
        <v/>
      </c>
      <c r="AQ1815" s="68"/>
      <c r="AR1815" s="68"/>
      <c r="AS1815" s="115"/>
      <c r="AT1815" s="68"/>
      <c r="AU1815" s="113" t="str">
        <f>IF(D1815&lt;&gt; "", IF(COUNTIF($D$12:$D1815,$D1815)&gt;1,0,IF(SUM(N1815,U1815,AB1815)&gt;0,IF(AND(X1815="",OR(Q1815&lt;&gt;"",J1815&lt;&gt;"")),IF(Q1815&lt;&gt;"",Q1815,IF(J1815&lt;&gt;"",J1815,0)),IF(AND(Q1815&lt;&gt;"",J1815&lt;&gt;"",Q1815=J1815),Q1815,X1815)),0)),"")</f>
        <v/>
      </c>
      <c r="AV1815" s="113" t="str">
        <f>IF(D1815&lt;&gt;"",IF(COUNTIF($D$12:$D1815,$D1815)&gt;1,0,IF(SUM(O1815,V1815,AC1815)&gt;0,IF(AND(X1815="",OR(Q1815&lt;&gt;"",J1815&lt;&gt;"")),IF(Q1815&lt;&gt;"",Q1815,IF(J1815&lt;&gt;"",J1815,0)),IF(AND(Q1815&lt;&gt;"",J1815&lt;&gt;"",Q1815=J1815),Q1815,X1815)),0)),"")</f>
        <v/>
      </c>
      <c r="AW1815" s="113" t="str">
        <f>IF(D1815&lt;&gt;"",IF(COUNTIF($D$12:$D1815,$D1815)&gt;1,0,IF(SUM(P1815,W1815,AD1815)&gt;0,IF(AND(X1815="",OR(Q1815&lt;&gt;"",J1815&lt;&gt;"")),IF(Q1815&lt;&gt;"",Q1815,IF(J1815&lt;&gt;"",J1815,0)),IF(AND(Q1815&lt;&gt;"",J1815&lt;&gt;"",Q1815=J1815),Q1815,X1815)),0)),"")</f>
        <v/>
      </c>
      <c r="AX1815" s="68" t="str">
        <f t="shared" si="593"/>
        <v/>
      </c>
      <c r="AY1815" s="68" t="str">
        <f t="shared" si="594"/>
        <v/>
      </c>
      <c r="AZ1815" s="68" t="str">
        <f t="shared" si="595"/>
        <v/>
      </c>
      <c r="BA1815" s="68" t="str">
        <f t="shared" si="596"/>
        <v/>
      </c>
      <c r="BB1815" s="68" t="str">
        <f t="shared" si="597"/>
        <v/>
      </c>
      <c r="BC1815" s="68" t="str">
        <f t="shared" si="598"/>
        <v/>
      </c>
      <c r="BD1815" s="68" t="str">
        <f t="shared" si="599"/>
        <v/>
      </c>
      <c r="BE1815" s="62" t="str">
        <f t="shared" si="600"/>
        <v/>
      </c>
      <c r="BF1815" s="62" t="str">
        <f t="shared" si="601"/>
        <v/>
      </c>
      <c r="BG1815" s="62"/>
      <c r="BH1815" s="62" t="str">
        <f t="shared" si="602"/>
        <v/>
      </c>
      <c r="BI1815" s="62" t="str">
        <f t="shared" si="603"/>
        <v/>
      </c>
      <c r="BJ1815" s="114"/>
      <c r="BK1815" s="62" t="str">
        <f t="shared" si="604"/>
        <v/>
      </c>
      <c r="BL1815" s="62" t="str">
        <f t="shared" si="605"/>
        <v/>
      </c>
      <c r="BM1815" s="62" t="str">
        <f t="shared" si="606"/>
        <v/>
      </c>
      <c r="BN1815" s="62" t="str">
        <f t="shared" si="607"/>
        <v/>
      </c>
      <c r="BO1815" s="62" t="str">
        <f t="shared" si="608"/>
        <v/>
      </c>
      <c r="BP1815" s="62" t="str">
        <f t="shared" si="609"/>
        <v/>
      </c>
      <c r="BQ1815" s="96"/>
      <c r="BR1815" s="96"/>
      <c r="BS1815" s="96"/>
      <c r="BT1815" s="96"/>
      <c r="BU1815" s="96"/>
      <c r="BV1815" s="96"/>
      <c r="BW1815" s="96"/>
      <c r="BX1815" s="96"/>
      <c r="BY1815" s="96"/>
      <c r="BZ1815" s="96"/>
      <c r="CA1815" s="96"/>
      <c r="CB1815" s="96"/>
      <c r="CC1815" s="96"/>
      <c r="CD1815" s="96"/>
      <c r="CE1815" s="96"/>
      <c r="CF1815" s="96"/>
      <c r="CG1815" s="96"/>
      <c r="CH1815" s="96"/>
      <c r="CI1815" s="96"/>
      <c r="CJ1815" s="96"/>
      <c r="CK1815" s="96"/>
      <c r="CL1815" s="96"/>
      <c r="CM1815" s="96"/>
      <c r="CN1815" s="96"/>
      <c r="CO1815" s="96"/>
      <c r="CP1815" s="96"/>
      <c r="CQ1815" s="96"/>
      <c r="CR1815" s="96"/>
      <c r="CS1815" s="96"/>
    </row>
    <row r="1816" spans="1:97" ht="18.75" customHeight="1" x14ac:dyDescent="0.2">
      <c r="A1816" s="3">
        <f t="shared" si="610"/>
        <v>1804</v>
      </c>
      <c r="B1816" s="263"/>
      <c r="C1816" s="263"/>
      <c r="D1816" s="263"/>
      <c r="E1816" s="259"/>
      <c r="F1816" s="259"/>
      <c r="G1816" s="43"/>
      <c r="H1816" s="264"/>
      <c r="I1816" s="261"/>
      <c r="J1816" s="106"/>
      <c r="K1816" s="247"/>
      <c r="L1816" s="247"/>
      <c r="M1816" s="247"/>
      <c r="N1816" s="248" t="str">
        <f>IF(AND(K1816&lt;&gt;"",L1816&lt;&gt;"",J1816&lt;&gt;""),ROUND(MIN(IF(OR(J1816="OZZ",J1816="ZZ"),5000,17300),TRUNC(0.75*(SUMIF($D$12:$D1816,$D1816,K$12:K1816)+SUMIF($D$12:$D1816,$D1816,L$12:L1816)),2)) - SUMIF($D$12:$D1815,$D1816,N$12:N1815),2),"")</f>
        <v/>
      </c>
      <c r="O1816" s="249" t="str">
        <f>IF(AND(K1816&lt;&gt;"",L1816&lt;&gt;"",M1816&lt;&gt;"",J1816&lt;&gt;"",AH1816&lt;&gt;""),IF(OR(J1816="OZZ",J1816="ZZ"),ROUND(0-SUMIF($D$12:$D1815,$D1816,O$12:O1815),2),IF(M1816=0,0,ROUND(MIN(MIN(17300,TRUNC(0.75*(SUMIF($D$12:$D$2012,$D1816,K$12:K$2012)+SUMIF($D$12:$D$2012,$D1816,L$12:L$2012)),2)+SUMIF($D$12:$D1816,$D1816,AH$12:AH1816))-SUMIF($D$12:$D1815,$D1816,O$12:O1815)-SUMIF($D$12:$D$2012,$D1816,N$12:N$2012),AH1816),2))),"")</f>
        <v/>
      </c>
      <c r="P1816" s="250" t="str">
        <f>IF(J1816&lt;&gt;"",1000 - SUMIF($D$12:$D1815,$D1816,P$12:P1815),"")</f>
        <v/>
      </c>
      <c r="Q1816" s="106"/>
      <c r="R1816" s="247"/>
      <c r="S1816" s="247"/>
      <c r="T1816" s="247"/>
      <c r="U1816" s="248" t="str">
        <f>IF(AND(R1816&lt;&gt;"",S1816&lt;&gt;"",Q1816&lt;&gt;""),ROUND(MIN(IF(OR(Q1816="OZZ",Q1816="ZZ"),5000,17300),TRUNC(0.75*(SUMIF($D$12:$D1816,$D1816,R$12:R1816)+SUMIF($D$12:$D1816,$D1816,S$12:S1816)),2)) - SUMIF($D$12:$D1815,$D1816,U$12:U1815),2),"")</f>
        <v/>
      </c>
      <c r="V1816" s="248" t="str">
        <f>IF(AND(R1816&lt;&gt;"",S1816&lt;&gt;"",T1816&lt;&gt;"",Q1816&lt;&gt;"",AL1816&lt;&gt;""),IF(OR(Q1816="OZZ",Q1816="ZZ"),ROUND(0-SUMIF($D$12:$D1815,$D1816,V$12:V1815),2),IF(T1816=0,0,ROUND(MIN(MIN(17300,TRUNC(0.75*(SUMIF($D$12:$D$2012,$D1816,R$12:R$2012)+SUMIF($D$12:$D$2012,$D1816,S$12:S$2012)),2)+SUMIF($D$12:$D1816,$D1816,AL$12:AL1816))-SUMIF($D$12:$D1815,$D1816,V$12:V1815)-SUMIF($D$12:$D$2012,$D1816,U$12:U$2012),AL1816),2))),"")</f>
        <v/>
      </c>
      <c r="W1816" s="250" t="str">
        <f>IF(Q1816&lt;&gt;"",1000 - SUMIF($D$12:$D1815,$D1816,W$12:W1815),"")</f>
        <v/>
      </c>
      <c r="X1816" s="106"/>
      <c r="Y1816" s="247"/>
      <c r="Z1816" s="247"/>
      <c r="AA1816" s="247"/>
      <c r="AB1816" s="248" t="str">
        <f>IF(AND(Y1816&lt;&gt;"",Z1816&lt;&gt;"",X1816&lt;&gt;""),ROUND(MIN(IF(OR(X1816="OZZ",X1816="ZZ"),5000,17300),TRUNC(0.75*(SUMIF($D$12:$D1816,$D1816,Y$12:Y1816)+SUMIF($D$12:$D1816,$D1816,Z$12:Z1816)),2)) - SUMIF($D$12:$D1815,$D1816,AB$12:AB1815),2),"")</f>
        <v/>
      </c>
      <c r="AC1816" s="251" t="str">
        <f>IF(AND(Y1816&lt;&gt;"",Z1816&lt;&gt;"",AA1816&lt;&gt;"",X1816&lt;&gt;"",AP1816&lt;&gt;""),IF(OR(X1816="OZZ",X1816="ZZ"),ROUND(0-SUMIF($D$12:$D1815,$D1816,AC$12:AC1815),2),IF(AA1816=0,0,ROUND(MIN(MIN(17300,TRUNC(0.75*(SUMIF($D$12:$D$2012,$D1816,Y$12:Y$2012)+SUMIF($D$12:$D$2012,$D1816,Z$12:Z$2012)),2)+SUMIF($D$12:$D1816,$D1816,AP$12:AP1816))-SUMIF($D$12:$D1815,$D1816,AC$12:AC1815)-SUMIF($D$12:$D$2012,$D1816,AB$12:AB$2012),AP1816),2))),"")</f>
        <v/>
      </c>
      <c r="AD1816" s="250" t="str">
        <f>IF(X1816&lt;&gt;"",1000 - SUMIF($D$12:$D1815,$D1816,AD$12:AD1815),"")</f>
        <v/>
      </c>
      <c r="AE1816" s="252"/>
      <c r="AF1816" s="253"/>
      <c r="AG1816" s="254"/>
      <c r="AH1816" s="255" t="str">
        <f t="shared" si="590"/>
        <v/>
      </c>
      <c r="AI1816" s="256"/>
      <c r="AJ1816" s="253"/>
      <c r="AK1816" s="254"/>
      <c r="AL1816" s="255" t="str">
        <f t="shared" si="591"/>
        <v/>
      </c>
      <c r="AM1816" s="256"/>
      <c r="AN1816" s="253"/>
      <c r="AO1816" s="254"/>
      <c r="AP1816" s="255" t="str">
        <f t="shared" si="592"/>
        <v/>
      </c>
      <c r="AQ1816" s="68"/>
      <c r="AR1816" s="68"/>
      <c r="AS1816" s="115"/>
      <c r="AT1816" s="68"/>
      <c r="AU1816" s="113" t="str">
        <f>IF(D1816&lt;&gt; "", IF(COUNTIF($D$12:$D1816,$D1816)&gt;1,0,IF(SUM(N1816,U1816,AB1816)&gt;0,IF(AND(X1816="",OR(Q1816&lt;&gt;"",J1816&lt;&gt;"")),IF(Q1816&lt;&gt;"",Q1816,IF(J1816&lt;&gt;"",J1816,0)),IF(AND(Q1816&lt;&gt;"",J1816&lt;&gt;"",Q1816=J1816),Q1816,X1816)),0)),"")</f>
        <v/>
      </c>
      <c r="AV1816" s="113" t="str">
        <f>IF(D1816&lt;&gt;"",IF(COUNTIF($D$12:$D1816,$D1816)&gt;1,0,IF(SUM(O1816,V1816,AC1816)&gt;0,IF(AND(X1816="",OR(Q1816&lt;&gt;"",J1816&lt;&gt;"")),IF(Q1816&lt;&gt;"",Q1816,IF(J1816&lt;&gt;"",J1816,0)),IF(AND(Q1816&lt;&gt;"",J1816&lt;&gt;"",Q1816=J1816),Q1816,X1816)),0)),"")</f>
        <v/>
      </c>
      <c r="AW1816" s="113" t="str">
        <f>IF(D1816&lt;&gt;"",IF(COUNTIF($D$12:$D1816,$D1816)&gt;1,0,IF(SUM(P1816,W1816,AD1816)&gt;0,IF(AND(X1816="",OR(Q1816&lt;&gt;"",J1816&lt;&gt;"")),IF(Q1816&lt;&gt;"",Q1816,IF(J1816&lt;&gt;"",J1816,0)),IF(AND(Q1816&lt;&gt;"",J1816&lt;&gt;"",Q1816=J1816),Q1816,X1816)),0)),"")</f>
        <v/>
      </c>
      <c r="AX1816" s="68" t="str">
        <f t="shared" si="593"/>
        <v/>
      </c>
      <c r="AY1816" s="68" t="str">
        <f t="shared" si="594"/>
        <v/>
      </c>
      <c r="AZ1816" s="68" t="str">
        <f t="shared" si="595"/>
        <v/>
      </c>
      <c r="BA1816" s="68" t="str">
        <f t="shared" si="596"/>
        <v/>
      </c>
      <c r="BB1816" s="68" t="str">
        <f t="shared" si="597"/>
        <v/>
      </c>
      <c r="BC1816" s="68" t="str">
        <f t="shared" si="598"/>
        <v/>
      </c>
      <c r="BD1816" s="68" t="str">
        <f t="shared" si="599"/>
        <v/>
      </c>
      <c r="BE1816" s="62" t="str">
        <f t="shared" si="600"/>
        <v/>
      </c>
      <c r="BF1816" s="62" t="str">
        <f t="shared" si="601"/>
        <v/>
      </c>
      <c r="BG1816" s="62"/>
      <c r="BH1816" s="62" t="str">
        <f t="shared" si="602"/>
        <v/>
      </c>
      <c r="BI1816" s="62" t="str">
        <f t="shared" si="603"/>
        <v/>
      </c>
      <c r="BJ1816" s="114"/>
      <c r="BK1816" s="62" t="str">
        <f t="shared" si="604"/>
        <v/>
      </c>
      <c r="BL1816" s="62" t="str">
        <f t="shared" si="605"/>
        <v/>
      </c>
      <c r="BM1816" s="62" t="str">
        <f t="shared" si="606"/>
        <v/>
      </c>
      <c r="BN1816" s="62" t="str">
        <f t="shared" si="607"/>
        <v/>
      </c>
      <c r="BO1816" s="62" t="str">
        <f t="shared" si="608"/>
        <v/>
      </c>
      <c r="BP1816" s="62" t="str">
        <f t="shared" si="609"/>
        <v/>
      </c>
      <c r="BQ1816" s="96"/>
      <c r="BR1816" s="96"/>
      <c r="BS1816" s="96"/>
      <c r="BT1816" s="96"/>
      <c r="BU1816" s="96"/>
      <c r="BV1816" s="96"/>
      <c r="BW1816" s="96"/>
      <c r="BX1816" s="96"/>
      <c r="BY1816" s="96"/>
      <c r="BZ1816" s="96"/>
      <c r="CA1816" s="96"/>
      <c r="CB1816" s="96"/>
      <c r="CC1816" s="96"/>
      <c r="CD1816" s="96"/>
      <c r="CE1816" s="96"/>
      <c r="CF1816" s="96"/>
      <c r="CG1816" s="96"/>
      <c r="CH1816" s="96"/>
      <c r="CI1816" s="96"/>
      <c r="CJ1816" s="96"/>
      <c r="CK1816" s="96"/>
      <c r="CL1816" s="96"/>
      <c r="CM1816" s="96"/>
      <c r="CN1816" s="96"/>
      <c r="CO1816" s="96"/>
      <c r="CP1816" s="96"/>
      <c r="CQ1816" s="96"/>
      <c r="CR1816" s="96"/>
      <c r="CS1816" s="96"/>
    </row>
    <row r="1817" spans="1:97" ht="18.75" customHeight="1" x14ac:dyDescent="0.2">
      <c r="A1817" s="3">
        <f t="shared" si="610"/>
        <v>1805</v>
      </c>
      <c r="B1817" s="263"/>
      <c r="C1817" s="263"/>
      <c r="D1817" s="263"/>
      <c r="E1817" s="259"/>
      <c r="F1817" s="259"/>
      <c r="G1817" s="43"/>
      <c r="H1817" s="264"/>
      <c r="I1817" s="261"/>
      <c r="J1817" s="106"/>
      <c r="K1817" s="247"/>
      <c r="L1817" s="247"/>
      <c r="M1817" s="247"/>
      <c r="N1817" s="248" t="str">
        <f>IF(AND(K1817&lt;&gt;"",L1817&lt;&gt;"",J1817&lt;&gt;""),ROUND(MIN(IF(OR(J1817="OZZ",J1817="ZZ"),5000,17300),TRUNC(0.75*(SUMIF($D$12:$D1817,$D1817,K$12:K1817)+SUMIF($D$12:$D1817,$D1817,L$12:L1817)),2)) - SUMIF($D$12:$D1816,$D1817,N$12:N1816),2),"")</f>
        <v/>
      </c>
      <c r="O1817" s="249" t="str">
        <f>IF(AND(K1817&lt;&gt;"",L1817&lt;&gt;"",M1817&lt;&gt;"",J1817&lt;&gt;"",AH1817&lt;&gt;""),IF(OR(J1817="OZZ",J1817="ZZ"),ROUND(0-SUMIF($D$12:$D1816,$D1817,O$12:O1816),2),IF(M1817=0,0,ROUND(MIN(MIN(17300,TRUNC(0.75*(SUMIF($D$12:$D$2012,$D1817,K$12:K$2012)+SUMIF($D$12:$D$2012,$D1817,L$12:L$2012)),2)+SUMIF($D$12:$D1817,$D1817,AH$12:AH1817))-SUMIF($D$12:$D1816,$D1817,O$12:O1816)-SUMIF($D$12:$D$2012,$D1817,N$12:N$2012),AH1817),2))),"")</f>
        <v/>
      </c>
      <c r="P1817" s="250" t="str">
        <f>IF(J1817&lt;&gt;"",1000 - SUMIF($D$12:$D1816,$D1817,P$12:P1816),"")</f>
        <v/>
      </c>
      <c r="Q1817" s="106"/>
      <c r="R1817" s="247"/>
      <c r="S1817" s="247"/>
      <c r="T1817" s="247"/>
      <c r="U1817" s="248" t="str">
        <f>IF(AND(R1817&lt;&gt;"",S1817&lt;&gt;"",Q1817&lt;&gt;""),ROUND(MIN(IF(OR(Q1817="OZZ",Q1817="ZZ"),5000,17300),TRUNC(0.75*(SUMIF($D$12:$D1817,$D1817,R$12:R1817)+SUMIF($D$12:$D1817,$D1817,S$12:S1817)),2)) - SUMIF($D$12:$D1816,$D1817,U$12:U1816),2),"")</f>
        <v/>
      </c>
      <c r="V1817" s="248" t="str">
        <f>IF(AND(R1817&lt;&gt;"",S1817&lt;&gt;"",T1817&lt;&gt;"",Q1817&lt;&gt;"",AL1817&lt;&gt;""),IF(OR(Q1817="OZZ",Q1817="ZZ"),ROUND(0-SUMIF($D$12:$D1816,$D1817,V$12:V1816),2),IF(T1817=0,0,ROUND(MIN(MIN(17300,TRUNC(0.75*(SUMIF($D$12:$D$2012,$D1817,R$12:R$2012)+SUMIF($D$12:$D$2012,$D1817,S$12:S$2012)),2)+SUMIF($D$12:$D1817,$D1817,AL$12:AL1817))-SUMIF($D$12:$D1816,$D1817,V$12:V1816)-SUMIF($D$12:$D$2012,$D1817,U$12:U$2012),AL1817),2))),"")</f>
        <v/>
      </c>
      <c r="W1817" s="250" t="str">
        <f>IF(Q1817&lt;&gt;"",1000 - SUMIF($D$12:$D1816,$D1817,W$12:W1816),"")</f>
        <v/>
      </c>
      <c r="X1817" s="106"/>
      <c r="Y1817" s="247"/>
      <c r="Z1817" s="247"/>
      <c r="AA1817" s="247"/>
      <c r="AB1817" s="248" t="str">
        <f>IF(AND(Y1817&lt;&gt;"",Z1817&lt;&gt;"",X1817&lt;&gt;""),ROUND(MIN(IF(OR(X1817="OZZ",X1817="ZZ"),5000,17300),TRUNC(0.75*(SUMIF($D$12:$D1817,$D1817,Y$12:Y1817)+SUMIF($D$12:$D1817,$D1817,Z$12:Z1817)),2)) - SUMIF($D$12:$D1816,$D1817,AB$12:AB1816),2),"")</f>
        <v/>
      </c>
      <c r="AC1817" s="251" t="str">
        <f>IF(AND(Y1817&lt;&gt;"",Z1817&lt;&gt;"",AA1817&lt;&gt;"",X1817&lt;&gt;"",AP1817&lt;&gt;""),IF(OR(X1817="OZZ",X1817="ZZ"),ROUND(0-SUMIF($D$12:$D1816,$D1817,AC$12:AC1816),2),IF(AA1817=0,0,ROUND(MIN(MIN(17300,TRUNC(0.75*(SUMIF($D$12:$D$2012,$D1817,Y$12:Y$2012)+SUMIF($D$12:$D$2012,$D1817,Z$12:Z$2012)),2)+SUMIF($D$12:$D1817,$D1817,AP$12:AP1817))-SUMIF($D$12:$D1816,$D1817,AC$12:AC1816)-SUMIF($D$12:$D$2012,$D1817,AB$12:AB$2012),AP1817),2))),"")</f>
        <v/>
      </c>
      <c r="AD1817" s="250" t="str">
        <f>IF(X1817&lt;&gt;"",1000 - SUMIF($D$12:$D1816,$D1817,AD$12:AD1816),"")</f>
        <v/>
      </c>
      <c r="AE1817" s="252"/>
      <c r="AF1817" s="253"/>
      <c r="AG1817" s="254"/>
      <c r="AH1817" s="255" t="str">
        <f t="shared" si="590"/>
        <v/>
      </c>
      <c r="AI1817" s="256"/>
      <c r="AJ1817" s="253"/>
      <c r="AK1817" s="254"/>
      <c r="AL1817" s="255" t="str">
        <f t="shared" si="591"/>
        <v/>
      </c>
      <c r="AM1817" s="256"/>
      <c r="AN1817" s="253"/>
      <c r="AO1817" s="254"/>
      <c r="AP1817" s="255" t="str">
        <f t="shared" si="592"/>
        <v/>
      </c>
      <c r="AQ1817" s="68"/>
      <c r="AR1817" s="68"/>
      <c r="AS1817" s="115"/>
      <c r="AT1817" s="68"/>
      <c r="AU1817" s="113" t="str">
        <f>IF(D1817&lt;&gt; "", IF(COUNTIF($D$12:$D1817,$D1817)&gt;1,0,IF(SUM(N1817,U1817,AB1817)&gt;0,IF(AND(X1817="",OR(Q1817&lt;&gt;"",J1817&lt;&gt;"")),IF(Q1817&lt;&gt;"",Q1817,IF(J1817&lt;&gt;"",J1817,0)),IF(AND(Q1817&lt;&gt;"",J1817&lt;&gt;"",Q1817=J1817),Q1817,X1817)),0)),"")</f>
        <v/>
      </c>
      <c r="AV1817" s="113" t="str">
        <f>IF(D1817&lt;&gt;"",IF(COUNTIF($D$12:$D1817,$D1817)&gt;1,0,IF(SUM(O1817,V1817,AC1817)&gt;0,IF(AND(X1817="",OR(Q1817&lt;&gt;"",J1817&lt;&gt;"")),IF(Q1817&lt;&gt;"",Q1817,IF(J1817&lt;&gt;"",J1817,0)),IF(AND(Q1817&lt;&gt;"",J1817&lt;&gt;"",Q1817=J1817),Q1817,X1817)),0)),"")</f>
        <v/>
      </c>
      <c r="AW1817" s="113" t="str">
        <f>IF(D1817&lt;&gt;"",IF(COUNTIF($D$12:$D1817,$D1817)&gt;1,0,IF(SUM(P1817,W1817,AD1817)&gt;0,IF(AND(X1817="",OR(Q1817&lt;&gt;"",J1817&lt;&gt;"")),IF(Q1817&lt;&gt;"",Q1817,IF(J1817&lt;&gt;"",J1817,0)),IF(AND(Q1817&lt;&gt;"",J1817&lt;&gt;"",Q1817=J1817),Q1817,X1817)),0)),"")</f>
        <v/>
      </c>
      <c r="AX1817" s="68" t="str">
        <f t="shared" si="593"/>
        <v/>
      </c>
      <c r="AY1817" s="68" t="str">
        <f t="shared" si="594"/>
        <v/>
      </c>
      <c r="AZ1817" s="68" t="str">
        <f t="shared" si="595"/>
        <v/>
      </c>
      <c r="BA1817" s="68" t="str">
        <f t="shared" si="596"/>
        <v/>
      </c>
      <c r="BB1817" s="68" t="str">
        <f t="shared" si="597"/>
        <v/>
      </c>
      <c r="BC1817" s="68" t="str">
        <f t="shared" si="598"/>
        <v/>
      </c>
      <c r="BD1817" s="68" t="str">
        <f t="shared" si="599"/>
        <v/>
      </c>
      <c r="BE1817" s="62" t="str">
        <f t="shared" si="600"/>
        <v/>
      </c>
      <c r="BF1817" s="62" t="str">
        <f t="shared" si="601"/>
        <v/>
      </c>
      <c r="BG1817" s="62"/>
      <c r="BH1817" s="62" t="str">
        <f t="shared" si="602"/>
        <v/>
      </c>
      <c r="BI1817" s="62" t="str">
        <f t="shared" si="603"/>
        <v/>
      </c>
      <c r="BJ1817" s="114"/>
      <c r="BK1817" s="62" t="str">
        <f t="shared" si="604"/>
        <v/>
      </c>
      <c r="BL1817" s="62" t="str">
        <f t="shared" si="605"/>
        <v/>
      </c>
      <c r="BM1817" s="62" t="str">
        <f t="shared" si="606"/>
        <v/>
      </c>
      <c r="BN1817" s="62" t="str">
        <f t="shared" si="607"/>
        <v/>
      </c>
      <c r="BO1817" s="62" t="str">
        <f t="shared" si="608"/>
        <v/>
      </c>
      <c r="BP1817" s="62" t="str">
        <f t="shared" si="609"/>
        <v/>
      </c>
      <c r="BQ1817" s="96"/>
      <c r="BR1817" s="96"/>
      <c r="BS1817" s="96"/>
      <c r="BT1817" s="96"/>
      <c r="BU1817" s="96"/>
      <c r="BV1817" s="96"/>
      <c r="BW1817" s="96"/>
      <c r="BX1817" s="96"/>
      <c r="BY1817" s="96"/>
      <c r="BZ1817" s="96"/>
      <c r="CA1817" s="96"/>
      <c r="CB1817" s="96"/>
      <c r="CC1817" s="96"/>
      <c r="CD1817" s="96"/>
      <c r="CE1817" s="96"/>
      <c r="CF1817" s="96"/>
      <c r="CG1817" s="96"/>
      <c r="CH1817" s="96"/>
      <c r="CI1817" s="96"/>
      <c r="CJ1817" s="96"/>
      <c r="CK1817" s="96"/>
      <c r="CL1817" s="96"/>
      <c r="CM1817" s="96"/>
      <c r="CN1817" s="96"/>
      <c r="CO1817" s="96"/>
      <c r="CP1817" s="96"/>
      <c r="CQ1817" s="96"/>
      <c r="CR1817" s="96"/>
      <c r="CS1817" s="96"/>
    </row>
    <row r="1818" spans="1:97" ht="18.75" customHeight="1" x14ac:dyDescent="0.2">
      <c r="A1818" s="3">
        <f t="shared" si="610"/>
        <v>1806</v>
      </c>
      <c r="B1818" s="263"/>
      <c r="C1818" s="263"/>
      <c r="D1818" s="263"/>
      <c r="E1818" s="259"/>
      <c r="F1818" s="259"/>
      <c r="G1818" s="43"/>
      <c r="H1818" s="264"/>
      <c r="I1818" s="261"/>
      <c r="J1818" s="106"/>
      <c r="K1818" s="247"/>
      <c r="L1818" s="247"/>
      <c r="M1818" s="247"/>
      <c r="N1818" s="248" t="str">
        <f>IF(AND(K1818&lt;&gt;"",L1818&lt;&gt;"",J1818&lt;&gt;""),ROUND(MIN(IF(OR(J1818="OZZ",J1818="ZZ"),5000,17300),TRUNC(0.75*(SUMIF($D$12:$D1818,$D1818,K$12:K1818)+SUMIF($D$12:$D1818,$D1818,L$12:L1818)),2)) - SUMIF($D$12:$D1817,$D1818,N$12:N1817),2),"")</f>
        <v/>
      </c>
      <c r="O1818" s="249" t="str">
        <f>IF(AND(K1818&lt;&gt;"",L1818&lt;&gt;"",M1818&lt;&gt;"",J1818&lt;&gt;"",AH1818&lt;&gt;""),IF(OR(J1818="OZZ",J1818="ZZ"),ROUND(0-SUMIF($D$12:$D1817,$D1818,O$12:O1817),2),IF(M1818=0,0,ROUND(MIN(MIN(17300,TRUNC(0.75*(SUMIF($D$12:$D$2012,$D1818,K$12:K$2012)+SUMIF($D$12:$D$2012,$D1818,L$12:L$2012)),2)+SUMIF($D$12:$D1818,$D1818,AH$12:AH1818))-SUMIF($D$12:$D1817,$D1818,O$12:O1817)-SUMIF($D$12:$D$2012,$D1818,N$12:N$2012),AH1818),2))),"")</f>
        <v/>
      </c>
      <c r="P1818" s="250" t="str">
        <f>IF(J1818&lt;&gt;"",1000 - SUMIF($D$12:$D1817,$D1818,P$12:P1817),"")</f>
        <v/>
      </c>
      <c r="Q1818" s="106"/>
      <c r="R1818" s="247"/>
      <c r="S1818" s="247"/>
      <c r="T1818" s="247"/>
      <c r="U1818" s="248" t="str">
        <f>IF(AND(R1818&lt;&gt;"",S1818&lt;&gt;"",Q1818&lt;&gt;""),ROUND(MIN(IF(OR(Q1818="OZZ",Q1818="ZZ"),5000,17300),TRUNC(0.75*(SUMIF($D$12:$D1818,$D1818,R$12:R1818)+SUMIF($D$12:$D1818,$D1818,S$12:S1818)),2)) - SUMIF($D$12:$D1817,$D1818,U$12:U1817),2),"")</f>
        <v/>
      </c>
      <c r="V1818" s="248" t="str">
        <f>IF(AND(R1818&lt;&gt;"",S1818&lt;&gt;"",T1818&lt;&gt;"",Q1818&lt;&gt;"",AL1818&lt;&gt;""),IF(OR(Q1818="OZZ",Q1818="ZZ"),ROUND(0-SUMIF($D$12:$D1817,$D1818,V$12:V1817),2),IF(T1818=0,0,ROUND(MIN(MIN(17300,TRUNC(0.75*(SUMIF($D$12:$D$2012,$D1818,R$12:R$2012)+SUMIF($D$12:$D$2012,$D1818,S$12:S$2012)),2)+SUMIF($D$12:$D1818,$D1818,AL$12:AL1818))-SUMIF($D$12:$D1817,$D1818,V$12:V1817)-SUMIF($D$12:$D$2012,$D1818,U$12:U$2012),AL1818),2))),"")</f>
        <v/>
      </c>
      <c r="W1818" s="250" t="str">
        <f>IF(Q1818&lt;&gt;"",1000 - SUMIF($D$12:$D1817,$D1818,W$12:W1817),"")</f>
        <v/>
      </c>
      <c r="X1818" s="106"/>
      <c r="Y1818" s="247"/>
      <c r="Z1818" s="247"/>
      <c r="AA1818" s="247"/>
      <c r="AB1818" s="248" t="str">
        <f>IF(AND(Y1818&lt;&gt;"",Z1818&lt;&gt;"",X1818&lt;&gt;""),ROUND(MIN(IF(OR(X1818="OZZ",X1818="ZZ"),5000,17300),TRUNC(0.75*(SUMIF($D$12:$D1818,$D1818,Y$12:Y1818)+SUMIF($D$12:$D1818,$D1818,Z$12:Z1818)),2)) - SUMIF($D$12:$D1817,$D1818,AB$12:AB1817),2),"")</f>
        <v/>
      </c>
      <c r="AC1818" s="251" t="str">
        <f>IF(AND(Y1818&lt;&gt;"",Z1818&lt;&gt;"",AA1818&lt;&gt;"",X1818&lt;&gt;"",AP1818&lt;&gt;""),IF(OR(X1818="OZZ",X1818="ZZ"),ROUND(0-SUMIF($D$12:$D1817,$D1818,AC$12:AC1817),2),IF(AA1818=0,0,ROUND(MIN(MIN(17300,TRUNC(0.75*(SUMIF($D$12:$D$2012,$D1818,Y$12:Y$2012)+SUMIF($D$12:$D$2012,$D1818,Z$12:Z$2012)),2)+SUMIF($D$12:$D1818,$D1818,AP$12:AP1818))-SUMIF($D$12:$D1817,$D1818,AC$12:AC1817)-SUMIF($D$12:$D$2012,$D1818,AB$12:AB$2012),AP1818),2))),"")</f>
        <v/>
      </c>
      <c r="AD1818" s="250" t="str">
        <f>IF(X1818&lt;&gt;"",1000 - SUMIF($D$12:$D1817,$D1818,AD$12:AD1817),"")</f>
        <v/>
      </c>
      <c r="AE1818" s="252"/>
      <c r="AF1818" s="253"/>
      <c r="AG1818" s="254"/>
      <c r="AH1818" s="255" t="str">
        <f t="shared" si="590"/>
        <v/>
      </c>
      <c r="AI1818" s="256"/>
      <c r="AJ1818" s="253"/>
      <c r="AK1818" s="254"/>
      <c r="AL1818" s="255" t="str">
        <f t="shared" si="591"/>
        <v/>
      </c>
      <c r="AM1818" s="256"/>
      <c r="AN1818" s="253"/>
      <c r="AO1818" s="254"/>
      <c r="AP1818" s="255" t="str">
        <f t="shared" si="592"/>
        <v/>
      </c>
      <c r="AQ1818" s="68"/>
      <c r="AR1818" s="68"/>
      <c r="AS1818" s="115"/>
      <c r="AT1818" s="68"/>
      <c r="AU1818" s="113" t="str">
        <f>IF(D1818&lt;&gt; "", IF(COUNTIF($D$12:$D1818,$D1818)&gt;1,0,IF(SUM(N1818,U1818,AB1818)&gt;0,IF(AND(X1818="",OR(Q1818&lt;&gt;"",J1818&lt;&gt;"")),IF(Q1818&lt;&gt;"",Q1818,IF(J1818&lt;&gt;"",J1818,0)),IF(AND(Q1818&lt;&gt;"",J1818&lt;&gt;"",Q1818=J1818),Q1818,X1818)),0)),"")</f>
        <v/>
      </c>
      <c r="AV1818" s="113" t="str">
        <f>IF(D1818&lt;&gt;"",IF(COUNTIF($D$12:$D1818,$D1818)&gt;1,0,IF(SUM(O1818,V1818,AC1818)&gt;0,IF(AND(X1818="",OR(Q1818&lt;&gt;"",J1818&lt;&gt;"")),IF(Q1818&lt;&gt;"",Q1818,IF(J1818&lt;&gt;"",J1818,0)),IF(AND(Q1818&lt;&gt;"",J1818&lt;&gt;"",Q1818=J1818),Q1818,X1818)),0)),"")</f>
        <v/>
      </c>
      <c r="AW1818" s="113" t="str">
        <f>IF(D1818&lt;&gt;"",IF(COUNTIF($D$12:$D1818,$D1818)&gt;1,0,IF(SUM(P1818,W1818,AD1818)&gt;0,IF(AND(X1818="",OR(Q1818&lt;&gt;"",J1818&lt;&gt;"")),IF(Q1818&lt;&gt;"",Q1818,IF(J1818&lt;&gt;"",J1818,0)),IF(AND(Q1818&lt;&gt;"",J1818&lt;&gt;"",Q1818=J1818),Q1818,X1818)),0)),"")</f>
        <v/>
      </c>
      <c r="AX1818" s="68" t="str">
        <f t="shared" si="593"/>
        <v/>
      </c>
      <c r="AY1818" s="68" t="str">
        <f t="shared" si="594"/>
        <v/>
      </c>
      <c r="AZ1818" s="68" t="str">
        <f t="shared" si="595"/>
        <v/>
      </c>
      <c r="BA1818" s="68" t="str">
        <f t="shared" si="596"/>
        <v/>
      </c>
      <c r="BB1818" s="68" t="str">
        <f t="shared" si="597"/>
        <v/>
      </c>
      <c r="BC1818" s="68" t="str">
        <f t="shared" si="598"/>
        <v/>
      </c>
      <c r="BD1818" s="68" t="str">
        <f t="shared" si="599"/>
        <v/>
      </c>
      <c r="BE1818" s="62" t="str">
        <f t="shared" si="600"/>
        <v/>
      </c>
      <c r="BF1818" s="62" t="str">
        <f t="shared" si="601"/>
        <v/>
      </c>
      <c r="BG1818" s="62"/>
      <c r="BH1818" s="62" t="str">
        <f t="shared" si="602"/>
        <v/>
      </c>
      <c r="BI1818" s="62" t="str">
        <f t="shared" si="603"/>
        <v/>
      </c>
      <c r="BJ1818" s="114"/>
      <c r="BK1818" s="62" t="str">
        <f t="shared" si="604"/>
        <v/>
      </c>
      <c r="BL1818" s="62" t="str">
        <f t="shared" si="605"/>
        <v/>
      </c>
      <c r="BM1818" s="62" t="str">
        <f t="shared" si="606"/>
        <v/>
      </c>
      <c r="BN1818" s="62" t="str">
        <f t="shared" si="607"/>
        <v/>
      </c>
      <c r="BO1818" s="62" t="str">
        <f t="shared" si="608"/>
        <v/>
      </c>
      <c r="BP1818" s="62" t="str">
        <f t="shared" si="609"/>
        <v/>
      </c>
      <c r="BQ1818" s="96"/>
      <c r="BR1818" s="96"/>
      <c r="BS1818" s="96"/>
      <c r="BT1818" s="96"/>
      <c r="BU1818" s="96"/>
      <c r="BV1818" s="96"/>
      <c r="BW1818" s="96"/>
      <c r="BX1818" s="96"/>
      <c r="BY1818" s="96"/>
      <c r="BZ1818" s="96"/>
      <c r="CA1818" s="96"/>
      <c r="CB1818" s="96"/>
      <c r="CC1818" s="96"/>
      <c r="CD1818" s="96"/>
      <c r="CE1818" s="96"/>
      <c r="CF1818" s="96"/>
      <c r="CG1818" s="96"/>
      <c r="CH1818" s="96"/>
      <c r="CI1818" s="96"/>
      <c r="CJ1818" s="96"/>
      <c r="CK1818" s="96"/>
      <c r="CL1818" s="96"/>
      <c r="CM1818" s="96"/>
      <c r="CN1818" s="96"/>
      <c r="CO1818" s="96"/>
      <c r="CP1818" s="96"/>
      <c r="CQ1818" s="96"/>
      <c r="CR1818" s="96"/>
      <c r="CS1818" s="96"/>
    </row>
    <row r="1819" spans="1:97" ht="18.75" customHeight="1" x14ac:dyDescent="0.2">
      <c r="A1819" s="3">
        <f t="shared" si="610"/>
        <v>1807</v>
      </c>
      <c r="B1819" s="263"/>
      <c r="C1819" s="263"/>
      <c r="D1819" s="263"/>
      <c r="E1819" s="259"/>
      <c r="F1819" s="259"/>
      <c r="G1819" s="43"/>
      <c r="H1819" s="264"/>
      <c r="I1819" s="261"/>
      <c r="J1819" s="106"/>
      <c r="K1819" s="247"/>
      <c r="L1819" s="247"/>
      <c r="M1819" s="247"/>
      <c r="N1819" s="248" t="str">
        <f>IF(AND(K1819&lt;&gt;"",L1819&lt;&gt;"",J1819&lt;&gt;""),ROUND(MIN(IF(OR(J1819="OZZ",J1819="ZZ"),5000,17300),TRUNC(0.75*(SUMIF($D$12:$D1819,$D1819,K$12:K1819)+SUMIF($D$12:$D1819,$D1819,L$12:L1819)),2)) - SUMIF($D$12:$D1818,$D1819,N$12:N1818),2),"")</f>
        <v/>
      </c>
      <c r="O1819" s="249" t="str">
        <f>IF(AND(K1819&lt;&gt;"",L1819&lt;&gt;"",M1819&lt;&gt;"",J1819&lt;&gt;"",AH1819&lt;&gt;""),IF(OR(J1819="OZZ",J1819="ZZ"),ROUND(0-SUMIF($D$12:$D1818,$D1819,O$12:O1818),2),IF(M1819=0,0,ROUND(MIN(MIN(17300,TRUNC(0.75*(SUMIF($D$12:$D$2012,$D1819,K$12:K$2012)+SUMIF($D$12:$D$2012,$D1819,L$12:L$2012)),2)+SUMIF($D$12:$D1819,$D1819,AH$12:AH1819))-SUMIF($D$12:$D1818,$D1819,O$12:O1818)-SUMIF($D$12:$D$2012,$D1819,N$12:N$2012),AH1819),2))),"")</f>
        <v/>
      </c>
      <c r="P1819" s="250" t="str">
        <f>IF(J1819&lt;&gt;"",1000 - SUMIF($D$12:$D1818,$D1819,P$12:P1818),"")</f>
        <v/>
      </c>
      <c r="Q1819" s="106"/>
      <c r="R1819" s="247"/>
      <c r="S1819" s="247"/>
      <c r="T1819" s="247"/>
      <c r="U1819" s="248" t="str">
        <f>IF(AND(R1819&lt;&gt;"",S1819&lt;&gt;"",Q1819&lt;&gt;""),ROUND(MIN(IF(OR(Q1819="OZZ",Q1819="ZZ"),5000,17300),TRUNC(0.75*(SUMIF($D$12:$D1819,$D1819,R$12:R1819)+SUMIF($D$12:$D1819,$D1819,S$12:S1819)),2)) - SUMIF($D$12:$D1818,$D1819,U$12:U1818),2),"")</f>
        <v/>
      </c>
      <c r="V1819" s="248" t="str">
        <f>IF(AND(R1819&lt;&gt;"",S1819&lt;&gt;"",T1819&lt;&gt;"",Q1819&lt;&gt;"",AL1819&lt;&gt;""),IF(OR(Q1819="OZZ",Q1819="ZZ"),ROUND(0-SUMIF($D$12:$D1818,$D1819,V$12:V1818),2),IF(T1819=0,0,ROUND(MIN(MIN(17300,TRUNC(0.75*(SUMIF($D$12:$D$2012,$D1819,R$12:R$2012)+SUMIF($D$12:$D$2012,$D1819,S$12:S$2012)),2)+SUMIF($D$12:$D1819,$D1819,AL$12:AL1819))-SUMIF($D$12:$D1818,$D1819,V$12:V1818)-SUMIF($D$12:$D$2012,$D1819,U$12:U$2012),AL1819),2))),"")</f>
        <v/>
      </c>
      <c r="W1819" s="250" t="str">
        <f>IF(Q1819&lt;&gt;"",1000 - SUMIF($D$12:$D1818,$D1819,W$12:W1818),"")</f>
        <v/>
      </c>
      <c r="X1819" s="106"/>
      <c r="Y1819" s="247"/>
      <c r="Z1819" s="247"/>
      <c r="AA1819" s="247"/>
      <c r="AB1819" s="248" t="str">
        <f>IF(AND(Y1819&lt;&gt;"",Z1819&lt;&gt;"",X1819&lt;&gt;""),ROUND(MIN(IF(OR(X1819="OZZ",X1819="ZZ"),5000,17300),TRUNC(0.75*(SUMIF($D$12:$D1819,$D1819,Y$12:Y1819)+SUMIF($D$12:$D1819,$D1819,Z$12:Z1819)),2)) - SUMIF($D$12:$D1818,$D1819,AB$12:AB1818),2),"")</f>
        <v/>
      </c>
      <c r="AC1819" s="251" t="str">
        <f>IF(AND(Y1819&lt;&gt;"",Z1819&lt;&gt;"",AA1819&lt;&gt;"",X1819&lt;&gt;"",AP1819&lt;&gt;""),IF(OR(X1819="OZZ",X1819="ZZ"),ROUND(0-SUMIF($D$12:$D1818,$D1819,AC$12:AC1818),2),IF(AA1819=0,0,ROUND(MIN(MIN(17300,TRUNC(0.75*(SUMIF($D$12:$D$2012,$D1819,Y$12:Y$2012)+SUMIF($D$12:$D$2012,$D1819,Z$12:Z$2012)),2)+SUMIF($D$12:$D1819,$D1819,AP$12:AP1819))-SUMIF($D$12:$D1818,$D1819,AC$12:AC1818)-SUMIF($D$12:$D$2012,$D1819,AB$12:AB$2012),AP1819),2))),"")</f>
        <v/>
      </c>
      <c r="AD1819" s="250" t="str">
        <f>IF(X1819&lt;&gt;"",1000 - SUMIF($D$12:$D1818,$D1819,AD$12:AD1818),"")</f>
        <v/>
      </c>
      <c r="AE1819" s="252"/>
      <c r="AF1819" s="253"/>
      <c r="AG1819" s="254"/>
      <c r="AH1819" s="255" t="str">
        <f t="shared" si="590"/>
        <v/>
      </c>
      <c r="AI1819" s="256"/>
      <c r="AJ1819" s="253"/>
      <c r="AK1819" s="254"/>
      <c r="AL1819" s="255" t="str">
        <f t="shared" si="591"/>
        <v/>
      </c>
      <c r="AM1819" s="256"/>
      <c r="AN1819" s="253"/>
      <c r="AO1819" s="254"/>
      <c r="AP1819" s="255" t="str">
        <f t="shared" si="592"/>
        <v/>
      </c>
      <c r="AQ1819" s="68"/>
      <c r="AR1819" s="68"/>
      <c r="AS1819" s="115"/>
      <c r="AT1819" s="68"/>
      <c r="AU1819" s="113" t="str">
        <f>IF(D1819&lt;&gt; "", IF(COUNTIF($D$12:$D1819,$D1819)&gt;1,0,IF(SUM(N1819,U1819,AB1819)&gt;0,IF(AND(X1819="",OR(Q1819&lt;&gt;"",J1819&lt;&gt;"")),IF(Q1819&lt;&gt;"",Q1819,IF(J1819&lt;&gt;"",J1819,0)),IF(AND(Q1819&lt;&gt;"",J1819&lt;&gt;"",Q1819=J1819),Q1819,X1819)),0)),"")</f>
        <v/>
      </c>
      <c r="AV1819" s="113" t="str">
        <f>IF(D1819&lt;&gt;"",IF(COUNTIF($D$12:$D1819,$D1819)&gt;1,0,IF(SUM(O1819,V1819,AC1819)&gt;0,IF(AND(X1819="",OR(Q1819&lt;&gt;"",J1819&lt;&gt;"")),IF(Q1819&lt;&gt;"",Q1819,IF(J1819&lt;&gt;"",J1819,0)),IF(AND(Q1819&lt;&gt;"",J1819&lt;&gt;"",Q1819=J1819),Q1819,X1819)),0)),"")</f>
        <v/>
      </c>
      <c r="AW1819" s="113" t="str">
        <f>IF(D1819&lt;&gt;"",IF(COUNTIF($D$12:$D1819,$D1819)&gt;1,0,IF(SUM(P1819,W1819,AD1819)&gt;0,IF(AND(X1819="",OR(Q1819&lt;&gt;"",J1819&lt;&gt;"")),IF(Q1819&lt;&gt;"",Q1819,IF(J1819&lt;&gt;"",J1819,0)),IF(AND(Q1819&lt;&gt;"",J1819&lt;&gt;"",Q1819=J1819),Q1819,X1819)),0)),"")</f>
        <v/>
      </c>
      <c r="AX1819" s="68" t="str">
        <f t="shared" si="593"/>
        <v/>
      </c>
      <c r="AY1819" s="68" t="str">
        <f t="shared" si="594"/>
        <v/>
      </c>
      <c r="AZ1819" s="68" t="str">
        <f t="shared" si="595"/>
        <v/>
      </c>
      <c r="BA1819" s="68" t="str">
        <f t="shared" si="596"/>
        <v/>
      </c>
      <c r="BB1819" s="68" t="str">
        <f t="shared" si="597"/>
        <v/>
      </c>
      <c r="BC1819" s="68" t="str">
        <f t="shared" si="598"/>
        <v/>
      </c>
      <c r="BD1819" s="68" t="str">
        <f t="shared" si="599"/>
        <v/>
      </c>
      <c r="BE1819" s="62" t="str">
        <f t="shared" si="600"/>
        <v/>
      </c>
      <c r="BF1819" s="62" t="str">
        <f t="shared" si="601"/>
        <v/>
      </c>
      <c r="BG1819" s="62"/>
      <c r="BH1819" s="62" t="str">
        <f t="shared" si="602"/>
        <v/>
      </c>
      <c r="BI1819" s="62" t="str">
        <f t="shared" si="603"/>
        <v/>
      </c>
      <c r="BJ1819" s="114"/>
      <c r="BK1819" s="62" t="str">
        <f t="shared" si="604"/>
        <v/>
      </c>
      <c r="BL1819" s="62" t="str">
        <f t="shared" si="605"/>
        <v/>
      </c>
      <c r="BM1819" s="62" t="str">
        <f t="shared" si="606"/>
        <v/>
      </c>
      <c r="BN1819" s="62" t="str">
        <f t="shared" si="607"/>
        <v/>
      </c>
      <c r="BO1819" s="62" t="str">
        <f t="shared" si="608"/>
        <v/>
      </c>
      <c r="BP1819" s="62" t="str">
        <f t="shared" si="609"/>
        <v/>
      </c>
      <c r="BQ1819" s="96"/>
      <c r="BR1819" s="96"/>
      <c r="BS1819" s="96"/>
      <c r="BT1819" s="96"/>
      <c r="BU1819" s="96"/>
      <c r="BV1819" s="96"/>
      <c r="BW1819" s="96"/>
      <c r="BX1819" s="96"/>
      <c r="BY1819" s="96"/>
      <c r="BZ1819" s="96"/>
      <c r="CA1819" s="96"/>
      <c r="CB1819" s="96"/>
      <c r="CC1819" s="96"/>
      <c r="CD1819" s="96"/>
      <c r="CE1819" s="96"/>
      <c r="CF1819" s="96"/>
      <c r="CG1819" s="96"/>
      <c r="CH1819" s="96"/>
      <c r="CI1819" s="96"/>
      <c r="CJ1819" s="96"/>
      <c r="CK1819" s="96"/>
      <c r="CL1819" s="96"/>
      <c r="CM1819" s="96"/>
      <c r="CN1819" s="96"/>
      <c r="CO1819" s="96"/>
      <c r="CP1819" s="96"/>
      <c r="CQ1819" s="96"/>
      <c r="CR1819" s="96"/>
      <c r="CS1819" s="96"/>
    </row>
    <row r="1820" spans="1:97" ht="18.75" customHeight="1" x14ac:dyDescent="0.2">
      <c r="A1820" s="3">
        <f t="shared" si="610"/>
        <v>1808</v>
      </c>
      <c r="B1820" s="263"/>
      <c r="C1820" s="263"/>
      <c r="D1820" s="263"/>
      <c r="E1820" s="259"/>
      <c r="F1820" s="259"/>
      <c r="G1820" s="43"/>
      <c r="H1820" s="264"/>
      <c r="I1820" s="261"/>
      <c r="J1820" s="106"/>
      <c r="K1820" s="247"/>
      <c r="L1820" s="247"/>
      <c r="M1820" s="247"/>
      <c r="N1820" s="248" t="str">
        <f>IF(AND(K1820&lt;&gt;"",L1820&lt;&gt;"",J1820&lt;&gt;""),ROUND(MIN(IF(OR(J1820="OZZ",J1820="ZZ"),5000,17300),TRUNC(0.75*(SUMIF($D$12:$D1820,$D1820,K$12:K1820)+SUMIF($D$12:$D1820,$D1820,L$12:L1820)),2)) - SUMIF($D$12:$D1819,$D1820,N$12:N1819),2),"")</f>
        <v/>
      </c>
      <c r="O1820" s="249" t="str">
        <f>IF(AND(K1820&lt;&gt;"",L1820&lt;&gt;"",M1820&lt;&gt;"",J1820&lt;&gt;"",AH1820&lt;&gt;""),IF(OR(J1820="OZZ",J1820="ZZ"),ROUND(0-SUMIF($D$12:$D1819,$D1820,O$12:O1819),2),IF(M1820=0,0,ROUND(MIN(MIN(17300,TRUNC(0.75*(SUMIF($D$12:$D$2012,$D1820,K$12:K$2012)+SUMIF($D$12:$D$2012,$D1820,L$12:L$2012)),2)+SUMIF($D$12:$D1820,$D1820,AH$12:AH1820))-SUMIF($D$12:$D1819,$D1820,O$12:O1819)-SUMIF($D$12:$D$2012,$D1820,N$12:N$2012),AH1820),2))),"")</f>
        <v/>
      </c>
      <c r="P1820" s="250" t="str">
        <f>IF(J1820&lt;&gt;"",1000 - SUMIF($D$12:$D1819,$D1820,P$12:P1819),"")</f>
        <v/>
      </c>
      <c r="Q1820" s="106"/>
      <c r="R1820" s="247"/>
      <c r="S1820" s="247"/>
      <c r="T1820" s="247"/>
      <c r="U1820" s="248" t="str">
        <f>IF(AND(R1820&lt;&gt;"",S1820&lt;&gt;"",Q1820&lt;&gt;""),ROUND(MIN(IF(OR(Q1820="OZZ",Q1820="ZZ"),5000,17300),TRUNC(0.75*(SUMIF($D$12:$D1820,$D1820,R$12:R1820)+SUMIF($D$12:$D1820,$D1820,S$12:S1820)),2)) - SUMIF($D$12:$D1819,$D1820,U$12:U1819),2),"")</f>
        <v/>
      </c>
      <c r="V1820" s="248" t="str">
        <f>IF(AND(R1820&lt;&gt;"",S1820&lt;&gt;"",T1820&lt;&gt;"",Q1820&lt;&gt;"",AL1820&lt;&gt;""),IF(OR(Q1820="OZZ",Q1820="ZZ"),ROUND(0-SUMIF($D$12:$D1819,$D1820,V$12:V1819),2),IF(T1820=0,0,ROUND(MIN(MIN(17300,TRUNC(0.75*(SUMIF($D$12:$D$2012,$D1820,R$12:R$2012)+SUMIF($D$12:$D$2012,$D1820,S$12:S$2012)),2)+SUMIF($D$12:$D1820,$D1820,AL$12:AL1820))-SUMIF($D$12:$D1819,$D1820,V$12:V1819)-SUMIF($D$12:$D$2012,$D1820,U$12:U$2012),AL1820),2))),"")</f>
        <v/>
      </c>
      <c r="W1820" s="250" t="str">
        <f>IF(Q1820&lt;&gt;"",1000 - SUMIF($D$12:$D1819,$D1820,W$12:W1819),"")</f>
        <v/>
      </c>
      <c r="X1820" s="106"/>
      <c r="Y1820" s="247"/>
      <c r="Z1820" s="247"/>
      <c r="AA1820" s="247"/>
      <c r="AB1820" s="248" t="str">
        <f>IF(AND(Y1820&lt;&gt;"",Z1820&lt;&gt;"",X1820&lt;&gt;""),ROUND(MIN(IF(OR(X1820="OZZ",X1820="ZZ"),5000,17300),TRUNC(0.75*(SUMIF($D$12:$D1820,$D1820,Y$12:Y1820)+SUMIF($D$12:$D1820,$D1820,Z$12:Z1820)),2)) - SUMIF($D$12:$D1819,$D1820,AB$12:AB1819),2),"")</f>
        <v/>
      </c>
      <c r="AC1820" s="251" t="str">
        <f>IF(AND(Y1820&lt;&gt;"",Z1820&lt;&gt;"",AA1820&lt;&gt;"",X1820&lt;&gt;"",AP1820&lt;&gt;""),IF(OR(X1820="OZZ",X1820="ZZ"),ROUND(0-SUMIF($D$12:$D1819,$D1820,AC$12:AC1819),2),IF(AA1820=0,0,ROUND(MIN(MIN(17300,TRUNC(0.75*(SUMIF($D$12:$D$2012,$D1820,Y$12:Y$2012)+SUMIF($D$12:$D$2012,$D1820,Z$12:Z$2012)),2)+SUMIF($D$12:$D1820,$D1820,AP$12:AP1820))-SUMIF($D$12:$D1819,$D1820,AC$12:AC1819)-SUMIF($D$12:$D$2012,$D1820,AB$12:AB$2012),AP1820),2))),"")</f>
        <v/>
      </c>
      <c r="AD1820" s="250" t="str">
        <f>IF(X1820&lt;&gt;"",1000 - SUMIF($D$12:$D1819,$D1820,AD$12:AD1819),"")</f>
        <v/>
      </c>
      <c r="AE1820" s="252"/>
      <c r="AF1820" s="253"/>
      <c r="AG1820" s="254"/>
      <c r="AH1820" s="255" t="str">
        <f t="shared" si="590"/>
        <v/>
      </c>
      <c r="AI1820" s="256"/>
      <c r="AJ1820" s="253"/>
      <c r="AK1820" s="254"/>
      <c r="AL1820" s="255" t="str">
        <f t="shared" si="591"/>
        <v/>
      </c>
      <c r="AM1820" s="256"/>
      <c r="AN1820" s="253"/>
      <c r="AO1820" s="254"/>
      <c r="AP1820" s="255" t="str">
        <f t="shared" si="592"/>
        <v/>
      </c>
      <c r="AQ1820" s="68"/>
      <c r="AR1820" s="68"/>
      <c r="AS1820" s="115"/>
      <c r="AT1820" s="68"/>
      <c r="AU1820" s="113" t="str">
        <f>IF(D1820&lt;&gt; "", IF(COUNTIF($D$12:$D1820,$D1820)&gt;1,0,IF(SUM(N1820,U1820,AB1820)&gt;0,IF(AND(X1820="",OR(Q1820&lt;&gt;"",J1820&lt;&gt;"")),IF(Q1820&lt;&gt;"",Q1820,IF(J1820&lt;&gt;"",J1820,0)),IF(AND(Q1820&lt;&gt;"",J1820&lt;&gt;"",Q1820=J1820),Q1820,X1820)),0)),"")</f>
        <v/>
      </c>
      <c r="AV1820" s="113" t="str">
        <f>IF(D1820&lt;&gt;"",IF(COUNTIF($D$12:$D1820,$D1820)&gt;1,0,IF(SUM(O1820,V1820,AC1820)&gt;0,IF(AND(X1820="",OR(Q1820&lt;&gt;"",J1820&lt;&gt;"")),IF(Q1820&lt;&gt;"",Q1820,IF(J1820&lt;&gt;"",J1820,0)),IF(AND(Q1820&lt;&gt;"",J1820&lt;&gt;"",Q1820=J1820),Q1820,X1820)),0)),"")</f>
        <v/>
      </c>
      <c r="AW1820" s="113" t="str">
        <f>IF(D1820&lt;&gt;"",IF(COUNTIF($D$12:$D1820,$D1820)&gt;1,0,IF(SUM(P1820,W1820,AD1820)&gt;0,IF(AND(X1820="",OR(Q1820&lt;&gt;"",J1820&lt;&gt;"")),IF(Q1820&lt;&gt;"",Q1820,IF(J1820&lt;&gt;"",J1820,0)),IF(AND(Q1820&lt;&gt;"",J1820&lt;&gt;"",Q1820=J1820),Q1820,X1820)),0)),"")</f>
        <v/>
      </c>
      <c r="AX1820" s="68" t="str">
        <f t="shared" si="593"/>
        <v/>
      </c>
      <c r="AY1820" s="68" t="str">
        <f t="shared" si="594"/>
        <v/>
      </c>
      <c r="AZ1820" s="68" t="str">
        <f t="shared" si="595"/>
        <v/>
      </c>
      <c r="BA1820" s="68" t="str">
        <f t="shared" si="596"/>
        <v/>
      </c>
      <c r="BB1820" s="68" t="str">
        <f t="shared" si="597"/>
        <v/>
      </c>
      <c r="BC1820" s="68" t="str">
        <f t="shared" si="598"/>
        <v/>
      </c>
      <c r="BD1820" s="68" t="str">
        <f t="shared" si="599"/>
        <v/>
      </c>
      <c r="BE1820" s="62" t="str">
        <f t="shared" si="600"/>
        <v/>
      </c>
      <c r="BF1820" s="62" t="str">
        <f t="shared" si="601"/>
        <v/>
      </c>
      <c r="BG1820" s="62"/>
      <c r="BH1820" s="62" t="str">
        <f t="shared" si="602"/>
        <v/>
      </c>
      <c r="BI1820" s="62" t="str">
        <f t="shared" si="603"/>
        <v/>
      </c>
      <c r="BJ1820" s="114"/>
      <c r="BK1820" s="62" t="str">
        <f t="shared" si="604"/>
        <v/>
      </c>
      <c r="BL1820" s="62" t="str">
        <f t="shared" si="605"/>
        <v/>
      </c>
      <c r="BM1820" s="62" t="str">
        <f t="shared" si="606"/>
        <v/>
      </c>
      <c r="BN1820" s="62" t="str">
        <f t="shared" si="607"/>
        <v/>
      </c>
      <c r="BO1820" s="62" t="str">
        <f t="shared" si="608"/>
        <v/>
      </c>
      <c r="BP1820" s="62" t="str">
        <f t="shared" si="609"/>
        <v/>
      </c>
      <c r="BQ1820" s="96"/>
      <c r="BR1820" s="96"/>
      <c r="BS1820" s="96"/>
      <c r="BT1820" s="96"/>
      <c r="BU1820" s="96"/>
      <c r="BV1820" s="96"/>
      <c r="BW1820" s="96"/>
      <c r="BX1820" s="96"/>
      <c r="BY1820" s="96"/>
      <c r="BZ1820" s="96"/>
      <c r="CA1820" s="96"/>
      <c r="CB1820" s="96"/>
      <c r="CC1820" s="96"/>
      <c r="CD1820" s="96"/>
      <c r="CE1820" s="96"/>
      <c r="CF1820" s="96"/>
      <c r="CG1820" s="96"/>
      <c r="CH1820" s="96"/>
      <c r="CI1820" s="96"/>
      <c r="CJ1820" s="96"/>
      <c r="CK1820" s="96"/>
      <c r="CL1820" s="96"/>
      <c r="CM1820" s="96"/>
      <c r="CN1820" s="96"/>
      <c r="CO1820" s="96"/>
      <c r="CP1820" s="96"/>
      <c r="CQ1820" s="96"/>
      <c r="CR1820" s="96"/>
      <c r="CS1820" s="96"/>
    </row>
    <row r="1821" spans="1:97" ht="18.75" customHeight="1" x14ac:dyDescent="0.2">
      <c r="A1821" s="3">
        <f t="shared" si="610"/>
        <v>1809</v>
      </c>
      <c r="B1821" s="263"/>
      <c r="C1821" s="263"/>
      <c r="D1821" s="263"/>
      <c r="E1821" s="259"/>
      <c r="F1821" s="259"/>
      <c r="G1821" s="43"/>
      <c r="H1821" s="264"/>
      <c r="I1821" s="261"/>
      <c r="J1821" s="106"/>
      <c r="K1821" s="247"/>
      <c r="L1821" s="247"/>
      <c r="M1821" s="247"/>
      <c r="N1821" s="248" t="str">
        <f>IF(AND(K1821&lt;&gt;"",L1821&lt;&gt;"",J1821&lt;&gt;""),ROUND(MIN(IF(OR(J1821="OZZ",J1821="ZZ"),5000,17300),TRUNC(0.75*(SUMIF($D$12:$D1821,$D1821,K$12:K1821)+SUMIF($D$12:$D1821,$D1821,L$12:L1821)),2)) - SUMIF($D$12:$D1820,$D1821,N$12:N1820),2),"")</f>
        <v/>
      </c>
      <c r="O1821" s="249" t="str">
        <f>IF(AND(K1821&lt;&gt;"",L1821&lt;&gt;"",M1821&lt;&gt;"",J1821&lt;&gt;"",AH1821&lt;&gt;""),IF(OR(J1821="OZZ",J1821="ZZ"),ROUND(0-SUMIF($D$12:$D1820,$D1821,O$12:O1820),2),IF(M1821=0,0,ROUND(MIN(MIN(17300,TRUNC(0.75*(SUMIF($D$12:$D$2012,$D1821,K$12:K$2012)+SUMIF($D$12:$D$2012,$D1821,L$12:L$2012)),2)+SUMIF($D$12:$D1821,$D1821,AH$12:AH1821))-SUMIF($D$12:$D1820,$D1821,O$12:O1820)-SUMIF($D$12:$D$2012,$D1821,N$12:N$2012),AH1821),2))),"")</f>
        <v/>
      </c>
      <c r="P1821" s="250" t="str">
        <f>IF(J1821&lt;&gt;"",1000 - SUMIF($D$12:$D1820,$D1821,P$12:P1820),"")</f>
        <v/>
      </c>
      <c r="Q1821" s="106"/>
      <c r="R1821" s="247"/>
      <c r="S1821" s="247"/>
      <c r="T1821" s="247"/>
      <c r="U1821" s="248" t="str">
        <f>IF(AND(R1821&lt;&gt;"",S1821&lt;&gt;"",Q1821&lt;&gt;""),ROUND(MIN(IF(OR(Q1821="OZZ",Q1821="ZZ"),5000,17300),TRUNC(0.75*(SUMIF($D$12:$D1821,$D1821,R$12:R1821)+SUMIF($D$12:$D1821,$D1821,S$12:S1821)),2)) - SUMIF($D$12:$D1820,$D1821,U$12:U1820),2),"")</f>
        <v/>
      </c>
      <c r="V1821" s="248" t="str">
        <f>IF(AND(R1821&lt;&gt;"",S1821&lt;&gt;"",T1821&lt;&gt;"",Q1821&lt;&gt;"",AL1821&lt;&gt;""),IF(OR(Q1821="OZZ",Q1821="ZZ"),ROUND(0-SUMIF($D$12:$D1820,$D1821,V$12:V1820),2),IF(T1821=0,0,ROUND(MIN(MIN(17300,TRUNC(0.75*(SUMIF($D$12:$D$2012,$D1821,R$12:R$2012)+SUMIF($D$12:$D$2012,$D1821,S$12:S$2012)),2)+SUMIF($D$12:$D1821,$D1821,AL$12:AL1821))-SUMIF($D$12:$D1820,$D1821,V$12:V1820)-SUMIF($D$12:$D$2012,$D1821,U$12:U$2012),AL1821),2))),"")</f>
        <v/>
      </c>
      <c r="W1821" s="250" t="str">
        <f>IF(Q1821&lt;&gt;"",1000 - SUMIF($D$12:$D1820,$D1821,W$12:W1820),"")</f>
        <v/>
      </c>
      <c r="X1821" s="106"/>
      <c r="Y1821" s="247"/>
      <c r="Z1821" s="247"/>
      <c r="AA1821" s="247"/>
      <c r="AB1821" s="248" t="str">
        <f>IF(AND(Y1821&lt;&gt;"",Z1821&lt;&gt;"",X1821&lt;&gt;""),ROUND(MIN(IF(OR(X1821="OZZ",X1821="ZZ"),5000,17300),TRUNC(0.75*(SUMIF($D$12:$D1821,$D1821,Y$12:Y1821)+SUMIF($D$12:$D1821,$D1821,Z$12:Z1821)),2)) - SUMIF($D$12:$D1820,$D1821,AB$12:AB1820),2),"")</f>
        <v/>
      </c>
      <c r="AC1821" s="251" t="str">
        <f>IF(AND(Y1821&lt;&gt;"",Z1821&lt;&gt;"",AA1821&lt;&gt;"",X1821&lt;&gt;"",AP1821&lt;&gt;""),IF(OR(X1821="OZZ",X1821="ZZ"),ROUND(0-SUMIF($D$12:$D1820,$D1821,AC$12:AC1820),2),IF(AA1821=0,0,ROUND(MIN(MIN(17300,TRUNC(0.75*(SUMIF($D$12:$D$2012,$D1821,Y$12:Y$2012)+SUMIF($D$12:$D$2012,$D1821,Z$12:Z$2012)),2)+SUMIF($D$12:$D1821,$D1821,AP$12:AP1821))-SUMIF($D$12:$D1820,$D1821,AC$12:AC1820)-SUMIF($D$12:$D$2012,$D1821,AB$12:AB$2012),AP1821),2))),"")</f>
        <v/>
      </c>
      <c r="AD1821" s="250" t="str">
        <f>IF(X1821&lt;&gt;"",1000 - SUMIF($D$12:$D1820,$D1821,AD$12:AD1820),"")</f>
        <v/>
      </c>
      <c r="AE1821" s="252"/>
      <c r="AF1821" s="253"/>
      <c r="AG1821" s="254"/>
      <c r="AH1821" s="255" t="str">
        <f t="shared" si="590"/>
        <v/>
      </c>
      <c r="AI1821" s="256"/>
      <c r="AJ1821" s="253"/>
      <c r="AK1821" s="254"/>
      <c r="AL1821" s="255" t="str">
        <f t="shared" si="591"/>
        <v/>
      </c>
      <c r="AM1821" s="256"/>
      <c r="AN1821" s="253"/>
      <c r="AO1821" s="254"/>
      <c r="AP1821" s="255" t="str">
        <f t="shared" si="592"/>
        <v/>
      </c>
      <c r="AQ1821" s="68"/>
      <c r="AR1821" s="68"/>
      <c r="AS1821" s="115"/>
      <c r="AT1821" s="68"/>
      <c r="AU1821" s="113" t="str">
        <f>IF(D1821&lt;&gt; "", IF(COUNTIF($D$12:$D1821,$D1821)&gt;1,0,IF(SUM(N1821,U1821,AB1821)&gt;0,IF(AND(X1821="",OR(Q1821&lt;&gt;"",J1821&lt;&gt;"")),IF(Q1821&lt;&gt;"",Q1821,IF(J1821&lt;&gt;"",J1821,0)),IF(AND(Q1821&lt;&gt;"",J1821&lt;&gt;"",Q1821=J1821),Q1821,X1821)),0)),"")</f>
        <v/>
      </c>
      <c r="AV1821" s="113" t="str">
        <f>IF(D1821&lt;&gt;"",IF(COUNTIF($D$12:$D1821,$D1821)&gt;1,0,IF(SUM(O1821,V1821,AC1821)&gt;0,IF(AND(X1821="",OR(Q1821&lt;&gt;"",J1821&lt;&gt;"")),IF(Q1821&lt;&gt;"",Q1821,IF(J1821&lt;&gt;"",J1821,0)),IF(AND(Q1821&lt;&gt;"",J1821&lt;&gt;"",Q1821=J1821),Q1821,X1821)),0)),"")</f>
        <v/>
      </c>
      <c r="AW1821" s="113" t="str">
        <f>IF(D1821&lt;&gt;"",IF(COUNTIF($D$12:$D1821,$D1821)&gt;1,0,IF(SUM(P1821,W1821,AD1821)&gt;0,IF(AND(X1821="",OR(Q1821&lt;&gt;"",J1821&lt;&gt;"")),IF(Q1821&lt;&gt;"",Q1821,IF(J1821&lt;&gt;"",J1821,0)),IF(AND(Q1821&lt;&gt;"",J1821&lt;&gt;"",Q1821=J1821),Q1821,X1821)),0)),"")</f>
        <v/>
      </c>
      <c r="AX1821" s="68" t="str">
        <f t="shared" si="593"/>
        <v/>
      </c>
      <c r="AY1821" s="68" t="str">
        <f t="shared" si="594"/>
        <v/>
      </c>
      <c r="AZ1821" s="68" t="str">
        <f t="shared" si="595"/>
        <v/>
      </c>
      <c r="BA1821" s="68" t="str">
        <f t="shared" si="596"/>
        <v/>
      </c>
      <c r="BB1821" s="68" t="str">
        <f t="shared" si="597"/>
        <v/>
      </c>
      <c r="BC1821" s="68" t="str">
        <f t="shared" si="598"/>
        <v/>
      </c>
      <c r="BD1821" s="68" t="str">
        <f t="shared" si="599"/>
        <v/>
      </c>
      <c r="BE1821" s="62" t="str">
        <f t="shared" si="600"/>
        <v/>
      </c>
      <c r="BF1821" s="62" t="str">
        <f t="shared" si="601"/>
        <v/>
      </c>
      <c r="BG1821" s="62"/>
      <c r="BH1821" s="62" t="str">
        <f t="shared" si="602"/>
        <v/>
      </c>
      <c r="BI1821" s="62" t="str">
        <f t="shared" si="603"/>
        <v/>
      </c>
      <c r="BJ1821" s="114"/>
      <c r="BK1821" s="62" t="str">
        <f t="shared" si="604"/>
        <v/>
      </c>
      <c r="BL1821" s="62" t="str">
        <f t="shared" si="605"/>
        <v/>
      </c>
      <c r="BM1821" s="62" t="str">
        <f t="shared" si="606"/>
        <v/>
      </c>
      <c r="BN1821" s="62" t="str">
        <f t="shared" si="607"/>
        <v/>
      </c>
      <c r="BO1821" s="62" t="str">
        <f t="shared" si="608"/>
        <v/>
      </c>
      <c r="BP1821" s="62" t="str">
        <f t="shared" si="609"/>
        <v/>
      </c>
      <c r="BQ1821" s="96"/>
      <c r="BR1821" s="96"/>
      <c r="BS1821" s="96"/>
      <c r="BT1821" s="96"/>
      <c r="BU1821" s="96"/>
      <c r="BV1821" s="96"/>
      <c r="BW1821" s="96"/>
      <c r="BX1821" s="96"/>
      <c r="BY1821" s="96"/>
      <c r="BZ1821" s="96"/>
      <c r="CA1821" s="96"/>
      <c r="CB1821" s="96"/>
      <c r="CC1821" s="96"/>
      <c r="CD1821" s="96"/>
      <c r="CE1821" s="96"/>
      <c r="CF1821" s="96"/>
      <c r="CG1821" s="96"/>
      <c r="CH1821" s="96"/>
      <c r="CI1821" s="96"/>
      <c r="CJ1821" s="96"/>
      <c r="CK1821" s="96"/>
      <c r="CL1821" s="96"/>
      <c r="CM1821" s="96"/>
      <c r="CN1821" s="96"/>
      <c r="CO1821" s="96"/>
      <c r="CP1821" s="96"/>
      <c r="CQ1821" s="96"/>
      <c r="CR1821" s="96"/>
      <c r="CS1821" s="96"/>
    </row>
    <row r="1822" spans="1:97" ht="18.75" customHeight="1" x14ac:dyDescent="0.2">
      <c r="A1822" s="3">
        <f t="shared" si="610"/>
        <v>1810</v>
      </c>
      <c r="B1822" s="263"/>
      <c r="C1822" s="263"/>
      <c r="D1822" s="263"/>
      <c r="E1822" s="259"/>
      <c r="F1822" s="259"/>
      <c r="G1822" s="43"/>
      <c r="H1822" s="264"/>
      <c r="I1822" s="261"/>
      <c r="J1822" s="106"/>
      <c r="K1822" s="247"/>
      <c r="L1822" s="247"/>
      <c r="M1822" s="247"/>
      <c r="N1822" s="248" t="str">
        <f>IF(AND(K1822&lt;&gt;"",L1822&lt;&gt;"",J1822&lt;&gt;""),ROUND(MIN(IF(OR(J1822="OZZ",J1822="ZZ"),5000,17300),TRUNC(0.75*(SUMIF($D$12:$D1822,$D1822,K$12:K1822)+SUMIF($D$12:$D1822,$D1822,L$12:L1822)),2)) - SUMIF($D$12:$D1821,$D1822,N$12:N1821),2),"")</f>
        <v/>
      </c>
      <c r="O1822" s="249" t="str">
        <f>IF(AND(K1822&lt;&gt;"",L1822&lt;&gt;"",M1822&lt;&gt;"",J1822&lt;&gt;"",AH1822&lt;&gt;""),IF(OR(J1822="OZZ",J1822="ZZ"),ROUND(0-SUMIF($D$12:$D1821,$D1822,O$12:O1821),2),IF(M1822=0,0,ROUND(MIN(MIN(17300,TRUNC(0.75*(SUMIF($D$12:$D$2012,$D1822,K$12:K$2012)+SUMIF($D$12:$D$2012,$D1822,L$12:L$2012)),2)+SUMIF($D$12:$D1822,$D1822,AH$12:AH1822))-SUMIF($D$12:$D1821,$D1822,O$12:O1821)-SUMIF($D$12:$D$2012,$D1822,N$12:N$2012),AH1822),2))),"")</f>
        <v/>
      </c>
      <c r="P1822" s="250" t="str">
        <f>IF(J1822&lt;&gt;"",1000 - SUMIF($D$12:$D1821,$D1822,P$12:P1821),"")</f>
        <v/>
      </c>
      <c r="Q1822" s="106"/>
      <c r="R1822" s="247"/>
      <c r="S1822" s="247"/>
      <c r="T1822" s="247"/>
      <c r="U1822" s="248" t="str">
        <f>IF(AND(R1822&lt;&gt;"",S1822&lt;&gt;"",Q1822&lt;&gt;""),ROUND(MIN(IF(OR(Q1822="OZZ",Q1822="ZZ"),5000,17300),TRUNC(0.75*(SUMIF($D$12:$D1822,$D1822,R$12:R1822)+SUMIF($D$12:$D1822,$D1822,S$12:S1822)),2)) - SUMIF($D$12:$D1821,$D1822,U$12:U1821),2),"")</f>
        <v/>
      </c>
      <c r="V1822" s="248" t="str">
        <f>IF(AND(R1822&lt;&gt;"",S1822&lt;&gt;"",T1822&lt;&gt;"",Q1822&lt;&gt;"",AL1822&lt;&gt;""),IF(OR(Q1822="OZZ",Q1822="ZZ"),ROUND(0-SUMIF($D$12:$D1821,$D1822,V$12:V1821),2),IF(T1822=0,0,ROUND(MIN(MIN(17300,TRUNC(0.75*(SUMIF($D$12:$D$2012,$D1822,R$12:R$2012)+SUMIF($D$12:$D$2012,$D1822,S$12:S$2012)),2)+SUMIF($D$12:$D1822,$D1822,AL$12:AL1822))-SUMIF($D$12:$D1821,$D1822,V$12:V1821)-SUMIF($D$12:$D$2012,$D1822,U$12:U$2012),AL1822),2))),"")</f>
        <v/>
      </c>
      <c r="W1822" s="250" t="str">
        <f>IF(Q1822&lt;&gt;"",1000 - SUMIF($D$12:$D1821,$D1822,W$12:W1821),"")</f>
        <v/>
      </c>
      <c r="X1822" s="106"/>
      <c r="Y1822" s="247"/>
      <c r="Z1822" s="247"/>
      <c r="AA1822" s="247"/>
      <c r="AB1822" s="248" t="str">
        <f>IF(AND(Y1822&lt;&gt;"",Z1822&lt;&gt;"",X1822&lt;&gt;""),ROUND(MIN(IF(OR(X1822="OZZ",X1822="ZZ"),5000,17300),TRUNC(0.75*(SUMIF($D$12:$D1822,$D1822,Y$12:Y1822)+SUMIF($D$12:$D1822,$D1822,Z$12:Z1822)),2)) - SUMIF($D$12:$D1821,$D1822,AB$12:AB1821),2),"")</f>
        <v/>
      </c>
      <c r="AC1822" s="251" t="str">
        <f>IF(AND(Y1822&lt;&gt;"",Z1822&lt;&gt;"",AA1822&lt;&gt;"",X1822&lt;&gt;"",AP1822&lt;&gt;""),IF(OR(X1822="OZZ",X1822="ZZ"),ROUND(0-SUMIF($D$12:$D1821,$D1822,AC$12:AC1821),2),IF(AA1822=0,0,ROUND(MIN(MIN(17300,TRUNC(0.75*(SUMIF($D$12:$D$2012,$D1822,Y$12:Y$2012)+SUMIF($D$12:$D$2012,$D1822,Z$12:Z$2012)),2)+SUMIF($D$12:$D1822,$D1822,AP$12:AP1822))-SUMIF($D$12:$D1821,$D1822,AC$12:AC1821)-SUMIF($D$12:$D$2012,$D1822,AB$12:AB$2012),AP1822),2))),"")</f>
        <v/>
      </c>
      <c r="AD1822" s="250" t="str">
        <f>IF(X1822&lt;&gt;"",1000 - SUMIF($D$12:$D1821,$D1822,AD$12:AD1821),"")</f>
        <v/>
      </c>
      <c r="AE1822" s="252"/>
      <c r="AF1822" s="253"/>
      <c r="AG1822" s="254"/>
      <c r="AH1822" s="255" t="str">
        <f t="shared" si="590"/>
        <v/>
      </c>
      <c r="AI1822" s="256"/>
      <c r="AJ1822" s="253"/>
      <c r="AK1822" s="254"/>
      <c r="AL1822" s="255" t="str">
        <f t="shared" si="591"/>
        <v/>
      </c>
      <c r="AM1822" s="256"/>
      <c r="AN1822" s="253"/>
      <c r="AO1822" s="254"/>
      <c r="AP1822" s="255" t="str">
        <f t="shared" si="592"/>
        <v/>
      </c>
      <c r="AQ1822" s="68"/>
      <c r="AR1822" s="68"/>
      <c r="AS1822" s="115"/>
      <c r="AT1822" s="68"/>
      <c r="AU1822" s="113" t="str">
        <f>IF(D1822&lt;&gt; "", IF(COUNTIF($D$12:$D1822,$D1822)&gt;1,0,IF(SUM(N1822,U1822,AB1822)&gt;0,IF(AND(X1822="",OR(Q1822&lt;&gt;"",J1822&lt;&gt;"")),IF(Q1822&lt;&gt;"",Q1822,IF(J1822&lt;&gt;"",J1822,0)),IF(AND(Q1822&lt;&gt;"",J1822&lt;&gt;"",Q1822=J1822),Q1822,X1822)),0)),"")</f>
        <v/>
      </c>
      <c r="AV1822" s="113" t="str">
        <f>IF(D1822&lt;&gt;"",IF(COUNTIF($D$12:$D1822,$D1822)&gt;1,0,IF(SUM(O1822,V1822,AC1822)&gt;0,IF(AND(X1822="",OR(Q1822&lt;&gt;"",J1822&lt;&gt;"")),IF(Q1822&lt;&gt;"",Q1822,IF(J1822&lt;&gt;"",J1822,0)),IF(AND(Q1822&lt;&gt;"",J1822&lt;&gt;"",Q1822=J1822),Q1822,X1822)),0)),"")</f>
        <v/>
      </c>
      <c r="AW1822" s="113" t="str">
        <f>IF(D1822&lt;&gt;"",IF(COUNTIF($D$12:$D1822,$D1822)&gt;1,0,IF(SUM(P1822,W1822,AD1822)&gt;0,IF(AND(X1822="",OR(Q1822&lt;&gt;"",J1822&lt;&gt;"")),IF(Q1822&lt;&gt;"",Q1822,IF(J1822&lt;&gt;"",J1822,0)),IF(AND(Q1822&lt;&gt;"",J1822&lt;&gt;"",Q1822=J1822),Q1822,X1822)),0)),"")</f>
        <v/>
      </c>
      <c r="AX1822" s="68" t="str">
        <f t="shared" si="593"/>
        <v/>
      </c>
      <c r="AY1822" s="68" t="str">
        <f t="shared" si="594"/>
        <v/>
      </c>
      <c r="AZ1822" s="68" t="str">
        <f t="shared" si="595"/>
        <v/>
      </c>
      <c r="BA1822" s="68" t="str">
        <f t="shared" si="596"/>
        <v/>
      </c>
      <c r="BB1822" s="68" t="str">
        <f t="shared" si="597"/>
        <v/>
      </c>
      <c r="BC1822" s="68" t="str">
        <f t="shared" si="598"/>
        <v/>
      </c>
      <c r="BD1822" s="68" t="str">
        <f t="shared" si="599"/>
        <v/>
      </c>
      <c r="BE1822" s="62" t="str">
        <f t="shared" si="600"/>
        <v/>
      </c>
      <c r="BF1822" s="62" t="str">
        <f t="shared" si="601"/>
        <v/>
      </c>
      <c r="BG1822" s="62"/>
      <c r="BH1822" s="62" t="str">
        <f t="shared" si="602"/>
        <v/>
      </c>
      <c r="BI1822" s="62" t="str">
        <f t="shared" si="603"/>
        <v/>
      </c>
      <c r="BJ1822" s="114"/>
      <c r="BK1822" s="62" t="str">
        <f t="shared" si="604"/>
        <v/>
      </c>
      <c r="BL1822" s="62" t="str">
        <f t="shared" si="605"/>
        <v/>
      </c>
      <c r="BM1822" s="62" t="str">
        <f t="shared" si="606"/>
        <v/>
      </c>
      <c r="BN1822" s="62" t="str">
        <f t="shared" si="607"/>
        <v/>
      </c>
      <c r="BO1822" s="62" t="str">
        <f t="shared" si="608"/>
        <v/>
      </c>
      <c r="BP1822" s="62" t="str">
        <f t="shared" si="609"/>
        <v/>
      </c>
      <c r="BQ1822" s="96"/>
      <c r="BR1822" s="96"/>
      <c r="BS1822" s="96"/>
      <c r="BT1822" s="96"/>
      <c r="BU1822" s="96"/>
      <c r="BV1822" s="96"/>
      <c r="BW1822" s="96"/>
      <c r="BX1822" s="96"/>
      <c r="BY1822" s="96"/>
      <c r="BZ1822" s="96"/>
      <c r="CA1822" s="96"/>
      <c r="CB1822" s="96"/>
      <c r="CC1822" s="96"/>
      <c r="CD1822" s="96"/>
      <c r="CE1822" s="96"/>
      <c r="CF1822" s="96"/>
      <c r="CG1822" s="96"/>
      <c r="CH1822" s="96"/>
      <c r="CI1822" s="96"/>
      <c r="CJ1822" s="96"/>
      <c r="CK1822" s="96"/>
      <c r="CL1822" s="96"/>
      <c r="CM1822" s="96"/>
      <c r="CN1822" s="96"/>
      <c r="CO1822" s="96"/>
      <c r="CP1822" s="96"/>
      <c r="CQ1822" s="96"/>
      <c r="CR1822" s="96"/>
      <c r="CS1822" s="96"/>
    </row>
    <row r="1823" spans="1:97" ht="18.75" customHeight="1" x14ac:dyDescent="0.2">
      <c r="A1823" s="3">
        <f t="shared" si="610"/>
        <v>1811</v>
      </c>
      <c r="B1823" s="263"/>
      <c r="C1823" s="263"/>
      <c r="D1823" s="263"/>
      <c r="E1823" s="259"/>
      <c r="F1823" s="259"/>
      <c r="G1823" s="43"/>
      <c r="H1823" s="264"/>
      <c r="I1823" s="261"/>
      <c r="J1823" s="106"/>
      <c r="K1823" s="247"/>
      <c r="L1823" s="247"/>
      <c r="M1823" s="247"/>
      <c r="N1823" s="248" t="str">
        <f>IF(AND(K1823&lt;&gt;"",L1823&lt;&gt;"",J1823&lt;&gt;""),ROUND(MIN(IF(OR(J1823="OZZ",J1823="ZZ"),5000,17300),TRUNC(0.75*(SUMIF($D$12:$D1823,$D1823,K$12:K1823)+SUMIF($D$12:$D1823,$D1823,L$12:L1823)),2)) - SUMIF($D$12:$D1822,$D1823,N$12:N1822),2),"")</f>
        <v/>
      </c>
      <c r="O1823" s="249" t="str">
        <f>IF(AND(K1823&lt;&gt;"",L1823&lt;&gt;"",M1823&lt;&gt;"",J1823&lt;&gt;"",AH1823&lt;&gt;""),IF(OR(J1823="OZZ",J1823="ZZ"),ROUND(0-SUMIF($D$12:$D1822,$D1823,O$12:O1822),2),IF(M1823=0,0,ROUND(MIN(MIN(17300,TRUNC(0.75*(SUMIF($D$12:$D$2012,$D1823,K$12:K$2012)+SUMIF($D$12:$D$2012,$D1823,L$12:L$2012)),2)+SUMIF($D$12:$D1823,$D1823,AH$12:AH1823))-SUMIF($D$12:$D1822,$D1823,O$12:O1822)-SUMIF($D$12:$D$2012,$D1823,N$12:N$2012),AH1823),2))),"")</f>
        <v/>
      </c>
      <c r="P1823" s="250" t="str">
        <f>IF(J1823&lt;&gt;"",1000 - SUMIF($D$12:$D1822,$D1823,P$12:P1822),"")</f>
        <v/>
      </c>
      <c r="Q1823" s="106"/>
      <c r="R1823" s="247"/>
      <c r="S1823" s="247"/>
      <c r="T1823" s="247"/>
      <c r="U1823" s="248" t="str">
        <f>IF(AND(R1823&lt;&gt;"",S1823&lt;&gt;"",Q1823&lt;&gt;""),ROUND(MIN(IF(OR(Q1823="OZZ",Q1823="ZZ"),5000,17300),TRUNC(0.75*(SUMIF($D$12:$D1823,$D1823,R$12:R1823)+SUMIF($D$12:$D1823,$D1823,S$12:S1823)),2)) - SUMIF($D$12:$D1822,$D1823,U$12:U1822),2),"")</f>
        <v/>
      </c>
      <c r="V1823" s="248" t="str">
        <f>IF(AND(R1823&lt;&gt;"",S1823&lt;&gt;"",T1823&lt;&gt;"",Q1823&lt;&gt;"",AL1823&lt;&gt;""),IF(OR(Q1823="OZZ",Q1823="ZZ"),ROUND(0-SUMIF($D$12:$D1822,$D1823,V$12:V1822),2),IF(T1823=0,0,ROUND(MIN(MIN(17300,TRUNC(0.75*(SUMIF($D$12:$D$2012,$D1823,R$12:R$2012)+SUMIF($D$12:$D$2012,$D1823,S$12:S$2012)),2)+SUMIF($D$12:$D1823,$D1823,AL$12:AL1823))-SUMIF($D$12:$D1822,$D1823,V$12:V1822)-SUMIF($D$12:$D$2012,$D1823,U$12:U$2012),AL1823),2))),"")</f>
        <v/>
      </c>
      <c r="W1823" s="250" t="str">
        <f>IF(Q1823&lt;&gt;"",1000 - SUMIF($D$12:$D1822,$D1823,W$12:W1822),"")</f>
        <v/>
      </c>
      <c r="X1823" s="106"/>
      <c r="Y1823" s="247"/>
      <c r="Z1823" s="247"/>
      <c r="AA1823" s="247"/>
      <c r="AB1823" s="248" t="str">
        <f>IF(AND(Y1823&lt;&gt;"",Z1823&lt;&gt;"",X1823&lt;&gt;""),ROUND(MIN(IF(OR(X1823="OZZ",X1823="ZZ"),5000,17300),TRUNC(0.75*(SUMIF($D$12:$D1823,$D1823,Y$12:Y1823)+SUMIF($D$12:$D1823,$D1823,Z$12:Z1823)),2)) - SUMIF($D$12:$D1822,$D1823,AB$12:AB1822),2),"")</f>
        <v/>
      </c>
      <c r="AC1823" s="251" t="str">
        <f>IF(AND(Y1823&lt;&gt;"",Z1823&lt;&gt;"",AA1823&lt;&gt;"",X1823&lt;&gt;"",AP1823&lt;&gt;""),IF(OR(X1823="OZZ",X1823="ZZ"),ROUND(0-SUMIF($D$12:$D1822,$D1823,AC$12:AC1822),2),IF(AA1823=0,0,ROUND(MIN(MIN(17300,TRUNC(0.75*(SUMIF($D$12:$D$2012,$D1823,Y$12:Y$2012)+SUMIF($D$12:$D$2012,$D1823,Z$12:Z$2012)),2)+SUMIF($D$12:$D1823,$D1823,AP$12:AP1823))-SUMIF($D$12:$D1822,$D1823,AC$12:AC1822)-SUMIF($D$12:$D$2012,$D1823,AB$12:AB$2012),AP1823),2))),"")</f>
        <v/>
      </c>
      <c r="AD1823" s="250" t="str">
        <f>IF(X1823&lt;&gt;"",1000 - SUMIF($D$12:$D1822,$D1823,AD$12:AD1822),"")</f>
        <v/>
      </c>
      <c r="AE1823" s="252"/>
      <c r="AF1823" s="253"/>
      <c r="AG1823" s="254"/>
      <c r="AH1823" s="255" t="str">
        <f t="shared" si="590"/>
        <v/>
      </c>
      <c r="AI1823" s="256"/>
      <c r="AJ1823" s="253"/>
      <c r="AK1823" s="254"/>
      <c r="AL1823" s="255" t="str">
        <f t="shared" si="591"/>
        <v/>
      </c>
      <c r="AM1823" s="256"/>
      <c r="AN1823" s="253"/>
      <c r="AO1823" s="254"/>
      <c r="AP1823" s="255" t="str">
        <f t="shared" si="592"/>
        <v/>
      </c>
      <c r="AQ1823" s="68"/>
      <c r="AR1823" s="68"/>
      <c r="AS1823" s="115"/>
      <c r="AT1823" s="68"/>
      <c r="AU1823" s="113" t="str">
        <f>IF(D1823&lt;&gt; "", IF(COUNTIF($D$12:$D1823,$D1823)&gt;1,0,IF(SUM(N1823,U1823,AB1823)&gt;0,IF(AND(X1823="",OR(Q1823&lt;&gt;"",J1823&lt;&gt;"")),IF(Q1823&lt;&gt;"",Q1823,IF(J1823&lt;&gt;"",J1823,0)),IF(AND(Q1823&lt;&gt;"",J1823&lt;&gt;"",Q1823=J1823),Q1823,X1823)),0)),"")</f>
        <v/>
      </c>
      <c r="AV1823" s="113" t="str">
        <f>IF(D1823&lt;&gt;"",IF(COUNTIF($D$12:$D1823,$D1823)&gt;1,0,IF(SUM(O1823,V1823,AC1823)&gt;0,IF(AND(X1823="",OR(Q1823&lt;&gt;"",J1823&lt;&gt;"")),IF(Q1823&lt;&gt;"",Q1823,IF(J1823&lt;&gt;"",J1823,0)),IF(AND(Q1823&lt;&gt;"",J1823&lt;&gt;"",Q1823=J1823),Q1823,X1823)),0)),"")</f>
        <v/>
      </c>
      <c r="AW1823" s="113" t="str">
        <f>IF(D1823&lt;&gt;"",IF(COUNTIF($D$12:$D1823,$D1823)&gt;1,0,IF(SUM(P1823,W1823,AD1823)&gt;0,IF(AND(X1823="",OR(Q1823&lt;&gt;"",J1823&lt;&gt;"")),IF(Q1823&lt;&gt;"",Q1823,IF(J1823&lt;&gt;"",J1823,0)),IF(AND(Q1823&lt;&gt;"",J1823&lt;&gt;"",Q1823=J1823),Q1823,X1823)),0)),"")</f>
        <v/>
      </c>
      <c r="AX1823" s="68" t="str">
        <f t="shared" si="593"/>
        <v/>
      </c>
      <c r="AY1823" s="68" t="str">
        <f t="shared" si="594"/>
        <v/>
      </c>
      <c r="AZ1823" s="68" t="str">
        <f t="shared" si="595"/>
        <v/>
      </c>
      <c r="BA1823" s="68" t="str">
        <f t="shared" si="596"/>
        <v/>
      </c>
      <c r="BB1823" s="68" t="str">
        <f t="shared" si="597"/>
        <v/>
      </c>
      <c r="BC1823" s="68" t="str">
        <f t="shared" si="598"/>
        <v/>
      </c>
      <c r="BD1823" s="68" t="str">
        <f t="shared" si="599"/>
        <v/>
      </c>
      <c r="BE1823" s="62" t="str">
        <f t="shared" si="600"/>
        <v/>
      </c>
      <c r="BF1823" s="62" t="str">
        <f t="shared" si="601"/>
        <v/>
      </c>
      <c r="BG1823" s="62"/>
      <c r="BH1823" s="62" t="str">
        <f t="shared" si="602"/>
        <v/>
      </c>
      <c r="BI1823" s="62" t="str">
        <f t="shared" si="603"/>
        <v/>
      </c>
      <c r="BJ1823" s="114"/>
      <c r="BK1823" s="62" t="str">
        <f t="shared" si="604"/>
        <v/>
      </c>
      <c r="BL1823" s="62" t="str">
        <f t="shared" si="605"/>
        <v/>
      </c>
      <c r="BM1823" s="62" t="str">
        <f t="shared" si="606"/>
        <v/>
      </c>
      <c r="BN1823" s="62" t="str">
        <f t="shared" si="607"/>
        <v/>
      </c>
      <c r="BO1823" s="62" t="str">
        <f t="shared" si="608"/>
        <v/>
      </c>
      <c r="BP1823" s="62" t="str">
        <f t="shared" si="609"/>
        <v/>
      </c>
      <c r="BQ1823" s="96"/>
      <c r="BR1823" s="96"/>
      <c r="BS1823" s="96"/>
      <c r="BT1823" s="96"/>
      <c r="BU1823" s="96"/>
      <c r="BV1823" s="96"/>
      <c r="BW1823" s="96"/>
      <c r="BX1823" s="96"/>
      <c r="BY1823" s="96"/>
      <c r="BZ1823" s="96"/>
      <c r="CA1823" s="96"/>
      <c r="CB1823" s="96"/>
      <c r="CC1823" s="96"/>
      <c r="CD1823" s="96"/>
      <c r="CE1823" s="96"/>
      <c r="CF1823" s="96"/>
      <c r="CG1823" s="96"/>
      <c r="CH1823" s="96"/>
      <c r="CI1823" s="96"/>
      <c r="CJ1823" s="96"/>
      <c r="CK1823" s="96"/>
      <c r="CL1823" s="96"/>
      <c r="CM1823" s="96"/>
      <c r="CN1823" s="96"/>
      <c r="CO1823" s="96"/>
      <c r="CP1823" s="96"/>
      <c r="CQ1823" s="96"/>
      <c r="CR1823" s="96"/>
      <c r="CS1823" s="96"/>
    </row>
    <row r="1824" spans="1:97" ht="18.75" customHeight="1" x14ac:dyDescent="0.2">
      <c r="A1824" s="3">
        <f t="shared" si="610"/>
        <v>1812</v>
      </c>
      <c r="B1824" s="263"/>
      <c r="C1824" s="263"/>
      <c r="D1824" s="263"/>
      <c r="E1824" s="259"/>
      <c r="F1824" s="259"/>
      <c r="G1824" s="43"/>
      <c r="H1824" s="264"/>
      <c r="I1824" s="261"/>
      <c r="J1824" s="106"/>
      <c r="K1824" s="247"/>
      <c r="L1824" s="247"/>
      <c r="M1824" s="247"/>
      <c r="N1824" s="248" t="str">
        <f>IF(AND(K1824&lt;&gt;"",L1824&lt;&gt;"",J1824&lt;&gt;""),ROUND(MIN(IF(OR(J1824="OZZ",J1824="ZZ"),5000,17300),TRUNC(0.75*(SUMIF($D$12:$D1824,$D1824,K$12:K1824)+SUMIF($D$12:$D1824,$D1824,L$12:L1824)),2)) - SUMIF($D$12:$D1823,$D1824,N$12:N1823),2),"")</f>
        <v/>
      </c>
      <c r="O1824" s="249" t="str">
        <f>IF(AND(K1824&lt;&gt;"",L1824&lt;&gt;"",M1824&lt;&gt;"",J1824&lt;&gt;"",AH1824&lt;&gt;""),IF(OR(J1824="OZZ",J1824="ZZ"),ROUND(0-SUMIF($D$12:$D1823,$D1824,O$12:O1823),2),IF(M1824=0,0,ROUND(MIN(MIN(17300,TRUNC(0.75*(SUMIF($D$12:$D$2012,$D1824,K$12:K$2012)+SUMIF($D$12:$D$2012,$D1824,L$12:L$2012)),2)+SUMIF($D$12:$D1824,$D1824,AH$12:AH1824))-SUMIF($D$12:$D1823,$D1824,O$12:O1823)-SUMIF($D$12:$D$2012,$D1824,N$12:N$2012),AH1824),2))),"")</f>
        <v/>
      </c>
      <c r="P1824" s="250" t="str">
        <f>IF(J1824&lt;&gt;"",1000 - SUMIF($D$12:$D1823,$D1824,P$12:P1823),"")</f>
        <v/>
      </c>
      <c r="Q1824" s="106"/>
      <c r="R1824" s="247"/>
      <c r="S1824" s="247"/>
      <c r="T1824" s="247"/>
      <c r="U1824" s="248" t="str">
        <f>IF(AND(R1824&lt;&gt;"",S1824&lt;&gt;"",Q1824&lt;&gt;""),ROUND(MIN(IF(OR(Q1824="OZZ",Q1824="ZZ"),5000,17300),TRUNC(0.75*(SUMIF($D$12:$D1824,$D1824,R$12:R1824)+SUMIF($D$12:$D1824,$D1824,S$12:S1824)),2)) - SUMIF($D$12:$D1823,$D1824,U$12:U1823),2),"")</f>
        <v/>
      </c>
      <c r="V1824" s="248" t="str">
        <f>IF(AND(R1824&lt;&gt;"",S1824&lt;&gt;"",T1824&lt;&gt;"",Q1824&lt;&gt;"",AL1824&lt;&gt;""),IF(OR(Q1824="OZZ",Q1824="ZZ"),ROUND(0-SUMIF($D$12:$D1823,$D1824,V$12:V1823),2),IF(T1824=0,0,ROUND(MIN(MIN(17300,TRUNC(0.75*(SUMIF($D$12:$D$2012,$D1824,R$12:R$2012)+SUMIF($D$12:$D$2012,$D1824,S$12:S$2012)),2)+SUMIF($D$12:$D1824,$D1824,AL$12:AL1824))-SUMIF($D$12:$D1823,$D1824,V$12:V1823)-SUMIF($D$12:$D$2012,$D1824,U$12:U$2012),AL1824),2))),"")</f>
        <v/>
      </c>
      <c r="W1824" s="250" t="str">
        <f>IF(Q1824&lt;&gt;"",1000 - SUMIF($D$12:$D1823,$D1824,W$12:W1823),"")</f>
        <v/>
      </c>
      <c r="X1824" s="106"/>
      <c r="Y1824" s="247"/>
      <c r="Z1824" s="247"/>
      <c r="AA1824" s="247"/>
      <c r="AB1824" s="248" t="str">
        <f>IF(AND(Y1824&lt;&gt;"",Z1824&lt;&gt;"",X1824&lt;&gt;""),ROUND(MIN(IF(OR(X1824="OZZ",X1824="ZZ"),5000,17300),TRUNC(0.75*(SUMIF($D$12:$D1824,$D1824,Y$12:Y1824)+SUMIF($D$12:$D1824,$D1824,Z$12:Z1824)),2)) - SUMIF($D$12:$D1823,$D1824,AB$12:AB1823),2),"")</f>
        <v/>
      </c>
      <c r="AC1824" s="251" t="str">
        <f>IF(AND(Y1824&lt;&gt;"",Z1824&lt;&gt;"",AA1824&lt;&gt;"",X1824&lt;&gt;"",AP1824&lt;&gt;""),IF(OR(X1824="OZZ",X1824="ZZ"),ROUND(0-SUMIF($D$12:$D1823,$D1824,AC$12:AC1823),2),IF(AA1824=0,0,ROUND(MIN(MIN(17300,TRUNC(0.75*(SUMIF($D$12:$D$2012,$D1824,Y$12:Y$2012)+SUMIF($D$12:$D$2012,$D1824,Z$12:Z$2012)),2)+SUMIF($D$12:$D1824,$D1824,AP$12:AP1824))-SUMIF($D$12:$D1823,$D1824,AC$12:AC1823)-SUMIF($D$12:$D$2012,$D1824,AB$12:AB$2012),AP1824),2))),"")</f>
        <v/>
      </c>
      <c r="AD1824" s="250" t="str">
        <f>IF(X1824&lt;&gt;"",1000 - SUMIF($D$12:$D1823,$D1824,AD$12:AD1823),"")</f>
        <v/>
      </c>
      <c r="AE1824" s="252"/>
      <c r="AF1824" s="253"/>
      <c r="AG1824" s="254"/>
      <c r="AH1824" s="255" t="str">
        <f t="shared" si="590"/>
        <v/>
      </c>
      <c r="AI1824" s="256"/>
      <c r="AJ1824" s="253"/>
      <c r="AK1824" s="254"/>
      <c r="AL1824" s="255" t="str">
        <f t="shared" si="591"/>
        <v/>
      </c>
      <c r="AM1824" s="256"/>
      <c r="AN1824" s="253"/>
      <c r="AO1824" s="254"/>
      <c r="AP1824" s="255" t="str">
        <f t="shared" si="592"/>
        <v/>
      </c>
      <c r="AQ1824" s="68"/>
      <c r="AR1824" s="68"/>
      <c r="AS1824" s="115"/>
      <c r="AT1824" s="68"/>
      <c r="AU1824" s="113" t="str">
        <f>IF(D1824&lt;&gt; "", IF(COUNTIF($D$12:$D1824,$D1824)&gt;1,0,IF(SUM(N1824,U1824,AB1824)&gt;0,IF(AND(X1824="",OR(Q1824&lt;&gt;"",J1824&lt;&gt;"")),IF(Q1824&lt;&gt;"",Q1824,IF(J1824&lt;&gt;"",J1824,0)),IF(AND(Q1824&lt;&gt;"",J1824&lt;&gt;"",Q1824=J1824),Q1824,X1824)),0)),"")</f>
        <v/>
      </c>
      <c r="AV1824" s="113" t="str">
        <f>IF(D1824&lt;&gt;"",IF(COUNTIF($D$12:$D1824,$D1824)&gt;1,0,IF(SUM(O1824,V1824,AC1824)&gt;0,IF(AND(X1824="",OR(Q1824&lt;&gt;"",J1824&lt;&gt;"")),IF(Q1824&lt;&gt;"",Q1824,IF(J1824&lt;&gt;"",J1824,0)),IF(AND(Q1824&lt;&gt;"",J1824&lt;&gt;"",Q1824=J1824),Q1824,X1824)),0)),"")</f>
        <v/>
      </c>
      <c r="AW1824" s="113" t="str">
        <f>IF(D1824&lt;&gt;"",IF(COUNTIF($D$12:$D1824,$D1824)&gt;1,0,IF(SUM(P1824,W1824,AD1824)&gt;0,IF(AND(X1824="",OR(Q1824&lt;&gt;"",J1824&lt;&gt;"")),IF(Q1824&lt;&gt;"",Q1824,IF(J1824&lt;&gt;"",J1824,0)),IF(AND(Q1824&lt;&gt;"",J1824&lt;&gt;"",Q1824=J1824),Q1824,X1824)),0)),"")</f>
        <v/>
      </c>
      <c r="AX1824" s="68" t="str">
        <f t="shared" si="593"/>
        <v/>
      </c>
      <c r="AY1824" s="68" t="str">
        <f t="shared" si="594"/>
        <v/>
      </c>
      <c r="AZ1824" s="68" t="str">
        <f t="shared" si="595"/>
        <v/>
      </c>
      <c r="BA1824" s="68" t="str">
        <f t="shared" si="596"/>
        <v/>
      </c>
      <c r="BB1824" s="68" t="str">
        <f t="shared" si="597"/>
        <v/>
      </c>
      <c r="BC1824" s="68" t="str">
        <f t="shared" si="598"/>
        <v/>
      </c>
      <c r="BD1824" s="68" t="str">
        <f t="shared" si="599"/>
        <v/>
      </c>
      <c r="BE1824" s="62" t="str">
        <f t="shared" si="600"/>
        <v/>
      </c>
      <c r="BF1824" s="62" t="str">
        <f t="shared" si="601"/>
        <v/>
      </c>
      <c r="BG1824" s="62"/>
      <c r="BH1824" s="62" t="str">
        <f t="shared" si="602"/>
        <v/>
      </c>
      <c r="BI1824" s="62" t="str">
        <f t="shared" si="603"/>
        <v/>
      </c>
      <c r="BJ1824" s="114"/>
      <c r="BK1824" s="62" t="str">
        <f t="shared" si="604"/>
        <v/>
      </c>
      <c r="BL1824" s="62" t="str">
        <f t="shared" si="605"/>
        <v/>
      </c>
      <c r="BM1824" s="62" t="str">
        <f t="shared" si="606"/>
        <v/>
      </c>
      <c r="BN1824" s="62" t="str">
        <f t="shared" si="607"/>
        <v/>
      </c>
      <c r="BO1824" s="62" t="str">
        <f t="shared" si="608"/>
        <v/>
      </c>
      <c r="BP1824" s="62" t="str">
        <f t="shared" si="609"/>
        <v/>
      </c>
      <c r="BQ1824" s="96"/>
      <c r="BR1824" s="96"/>
      <c r="BS1824" s="96"/>
      <c r="BT1824" s="96"/>
      <c r="BU1824" s="96"/>
      <c r="BV1824" s="96"/>
      <c r="BW1824" s="96"/>
      <c r="BX1824" s="96"/>
      <c r="BY1824" s="96"/>
      <c r="BZ1824" s="96"/>
      <c r="CA1824" s="96"/>
      <c r="CB1824" s="96"/>
      <c r="CC1824" s="96"/>
      <c r="CD1824" s="96"/>
      <c r="CE1824" s="96"/>
      <c r="CF1824" s="96"/>
      <c r="CG1824" s="96"/>
      <c r="CH1824" s="96"/>
      <c r="CI1824" s="96"/>
      <c r="CJ1824" s="96"/>
      <c r="CK1824" s="96"/>
      <c r="CL1824" s="96"/>
      <c r="CM1824" s="96"/>
      <c r="CN1824" s="96"/>
      <c r="CO1824" s="96"/>
      <c r="CP1824" s="96"/>
      <c r="CQ1824" s="96"/>
      <c r="CR1824" s="96"/>
      <c r="CS1824" s="96"/>
    </row>
    <row r="1825" spans="1:97" ht="18.75" customHeight="1" x14ac:dyDescent="0.2">
      <c r="A1825" s="3">
        <f t="shared" si="610"/>
        <v>1813</v>
      </c>
      <c r="B1825" s="263"/>
      <c r="C1825" s="263"/>
      <c r="D1825" s="263"/>
      <c r="E1825" s="259"/>
      <c r="F1825" s="259"/>
      <c r="G1825" s="43"/>
      <c r="H1825" s="264"/>
      <c r="I1825" s="261"/>
      <c r="J1825" s="106"/>
      <c r="K1825" s="247"/>
      <c r="L1825" s="247"/>
      <c r="M1825" s="247"/>
      <c r="N1825" s="248" t="str">
        <f>IF(AND(K1825&lt;&gt;"",L1825&lt;&gt;"",J1825&lt;&gt;""),ROUND(MIN(IF(OR(J1825="OZZ",J1825="ZZ"),5000,17300),TRUNC(0.75*(SUMIF($D$12:$D1825,$D1825,K$12:K1825)+SUMIF($D$12:$D1825,$D1825,L$12:L1825)),2)) - SUMIF($D$12:$D1824,$D1825,N$12:N1824),2),"")</f>
        <v/>
      </c>
      <c r="O1825" s="249" t="str">
        <f>IF(AND(K1825&lt;&gt;"",L1825&lt;&gt;"",M1825&lt;&gt;"",J1825&lt;&gt;"",AH1825&lt;&gt;""),IF(OR(J1825="OZZ",J1825="ZZ"),ROUND(0-SUMIF($D$12:$D1824,$D1825,O$12:O1824),2),IF(M1825=0,0,ROUND(MIN(MIN(17300,TRUNC(0.75*(SUMIF($D$12:$D$2012,$D1825,K$12:K$2012)+SUMIF($D$12:$D$2012,$D1825,L$12:L$2012)),2)+SUMIF($D$12:$D1825,$D1825,AH$12:AH1825))-SUMIF($D$12:$D1824,$D1825,O$12:O1824)-SUMIF($D$12:$D$2012,$D1825,N$12:N$2012),AH1825),2))),"")</f>
        <v/>
      </c>
      <c r="P1825" s="250" t="str">
        <f>IF(J1825&lt;&gt;"",1000 - SUMIF($D$12:$D1824,$D1825,P$12:P1824),"")</f>
        <v/>
      </c>
      <c r="Q1825" s="106"/>
      <c r="R1825" s="247"/>
      <c r="S1825" s="247"/>
      <c r="T1825" s="247"/>
      <c r="U1825" s="248" t="str">
        <f>IF(AND(R1825&lt;&gt;"",S1825&lt;&gt;"",Q1825&lt;&gt;""),ROUND(MIN(IF(OR(Q1825="OZZ",Q1825="ZZ"),5000,17300),TRUNC(0.75*(SUMIF($D$12:$D1825,$D1825,R$12:R1825)+SUMIF($D$12:$D1825,$D1825,S$12:S1825)),2)) - SUMIF($D$12:$D1824,$D1825,U$12:U1824),2),"")</f>
        <v/>
      </c>
      <c r="V1825" s="248" t="str">
        <f>IF(AND(R1825&lt;&gt;"",S1825&lt;&gt;"",T1825&lt;&gt;"",Q1825&lt;&gt;"",AL1825&lt;&gt;""),IF(OR(Q1825="OZZ",Q1825="ZZ"),ROUND(0-SUMIF($D$12:$D1824,$D1825,V$12:V1824),2),IF(T1825=0,0,ROUND(MIN(MIN(17300,TRUNC(0.75*(SUMIF($D$12:$D$2012,$D1825,R$12:R$2012)+SUMIF($D$12:$D$2012,$D1825,S$12:S$2012)),2)+SUMIF($D$12:$D1825,$D1825,AL$12:AL1825))-SUMIF($D$12:$D1824,$D1825,V$12:V1824)-SUMIF($D$12:$D$2012,$D1825,U$12:U$2012),AL1825),2))),"")</f>
        <v/>
      </c>
      <c r="W1825" s="250" t="str">
        <f>IF(Q1825&lt;&gt;"",1000 - SUMIF($D$12:$D1824,$D1825,W$12:W1824),"")</f>
        <v/>
      </c>
      <c r="X1825" s="106"/>
      <c r="Y1825" s="247"/>
      <c r="Z1825" s="247"/>
      <c r="AA1825" s="247"/>
      <c r="AB1825" s="248" t="str">
        <f>IF(AND(Y1825&lt;&gt;"",Z1825&lt;&gt;"",X1825&lt;&gt;""),ROUND(MIN(IF(OR(X1825="OZZ",X1825="ZZ"),5000,17300),TRUNC(0.75*(SUMIF($D$12:$D1825,$D1825,Y$12:Y1825)+SUMIF($D$12:$D1825,$D1825,Z$12:Z1825)),2)) - SUMIF($D$12:$D1824,$D1825,AB$12:AB1824),2),"")</f>
        <v/>
      </c>
      <c r="AC1825" s="251" t="str">
        <f>IF(AND(Y1825&lt;&gt;"",Z1825&lt;&gt;"",AA1825&lt;&gt;"",X1825&lt;&gt;"",AP1825&lt;&gt;""),IF(OR(X1825="OZZ",X1825="ZZ"),ROUND(0-SUMIF($D$12:$D1824,$D1825,AC$12:AC1824),2),IF(AA1825=0,0,ROUND(MIN(MIN(17300,TRUNC(0.75*(SUMIF($D$12:$D$2012,$D1825,Y$12:Y$2012)+SUMIF($D$12:$D$2012,$D1825,Z$12:Z$2012)),2)+SUMIF($D$12:$D1825,$D1825,AP$12:AP1825))-SUMIF($D$12:$D1824,$D1825,AC$12:AC1824)-SUMIF($D$12:$D$2012,$D1825,AB$12:AB$2012),AP1825),2))),"")</f>
        <v/>
      </c>
      <c r="AD1825" s="250" t="str">
        <f>IF(X1825&lt;&gt;"",1000 - SUMIF($D$12:$D1824,$D1825,AD$12:AD1824),"")</f>
        <v/>
      </c>
      <c r="AE1825" s="252"/>
      <c r="AF1825" s="253"/>
      <c r="AG1825" s="254"/>
      <c r="AH1825" s="255" t="str">
        <f t="shared" si="590"/>
        <v/>
      </c>
      <c r="AI1825" s="256"/>
      <c r="AJ1825" s="253"/>
      <c r="AK1825" s="254"/>
      <c r="AL1825" s="255" t="str">
        <f t="shared" si="591"/>
        <v/>
      </c>
      <c r="AM1825" s="256"/>
      <c r="AN1825" s="253"/>
      <c r="AO1825" s="254"/>
      <c r="AP1825" s="255" t="str">
        <f t="shared" si="592"/>
        <v/>
      </c>
      <c r="AQ1825" s="68"/>
      <c r="AR1825" s="68"/>
      <c r="AS1825" s="115"/>
      <c r="AT1825" s="68"/>
      <c r="AU1825" s="113" t="str">
        <f>IF(D1825&lt;&gt; "", IF(COUNTIF($D$12:$D1825,$D1825)&gt;1,0,IF(SUM(N1825,U1825,AB1825)&gt;0,IF(AND(X1825="",OR(Q1825&lt;&gt;"",J1825&lt;&gt;"")),IF(Q1825&lt;&gt;"",Q1825,IF(J1825&lt;&gt;"",J1825,0)),IF(AND(Q1825&lt;&gt;"",J1825&lt;&gt;"",Q1825=J1825),Q1825,X1825)),0)),"")</f>
        <v/>
      </c>
      <c r="AV1825" s="113" t="str">
        <f>IF(D1825&lt;&gt;"",IF(COUNTIF($D$12:$D1825,$D1825)&gt;1,0,IF(SUM(O1825,V1825,AC1825)&gt;0,IF(AND(X1825="",OR(Q1825&lt;&gt;"",J1825&lt;&gt;"")),IF(Q1825&lt;&gt;"",Q1825,IF(J1825&lt;&gt;"",J1825,0)),IF(AND(Q1825&lt;&gt;"",J1825&lt;&gt;"",Q1825=J1825),Q1825,X1825)),0)),"")</f>
        <v/>
      </c>
      <c r="AW1825" s="113" t="str">
        <f>IF(D1825&lt;&gt;"",IF(COUNTIF($D$12:$D1825,$D1825)&gt;1,0,IF(SUM(P1825,W1825,AD1825)&gt;0,IF(AND(X1825="",OR(Q1825&lt;&gt;"",J1825&lt;&gt;"")),IF(Q1825&lt;&gt;"",Q1825,IF(J1825&lt;&gt;"",J1825,0)),IF(AND(Q1825&lt;&gt;"",J1825&lt;&gt;"",Q1825=J1825),Q1825,X1825)),0)),"")</f>
        <v/>
      </c>
      <c r="AX1825" s="68" t="str">
        <f t="shared" si="593"/>
        <v/>
      </c>
      <c r="AY1825" s="68" t="str">
        <f t="shared" si="594"/>
        <v/>
      </c>
      <c r="AZ1825" s="68" t="str">
        <f t="shared" si="595"/>
        <v/>
      </c>
      <c r="BA1825" s="68" t="str">
        <f t="shared" si="596"/>
        <v/>
      </c>
      <c r="BB1825" s="68" t="str">
        <f t="shared" si="597"/>
        <v/>
      </c>
      <c r="BC1825" s="68" t="str">
        <f t="shared" si="598"/>
        <v/>
      </c>
      <c r="BD1825" s="68" t="str">
        <f t="shared" si="599"/>
        <v/>
      </c>
      <c r="BE1825" s="62" t="str">
        <f t="shared" si="600"/>
        <v/>
      </c>
      <c r="BF1825" s="62" t="str">
        <f t="shared" si="601"/>
        <v/>
      </c>
      <c r="BG1825" s="62"/>
      <c r="BH1825" s="62" t="str">
        <f t="shared" si="602"/>
        <v/>
      </c>
      <c r="BI1825" s="62" t="str">
        <f t="shared" si="603"/>
        <v/>
      </c>
      <c r="BJ1825" s="114"/>
      <c r="BK1825" s="62" t="str">
        <f t="shared" si="604"/>
        <v/>
      </c>
      <c r="BL1825" s="62" t="str">
        <f t="shared" si="605"/>
        <v/>
      </c>
      <c r="BM1825" s="62" t="str">
        <f t="shared" si="606"/>
        <v/>
      </c>
      <c r="BN1825" s="62" t="str">
        <f t="shared" si="607"/>
        <v/>
      </c>
      <c r="BO1825" s="62" t="str">
        <f t="shared" si="608"/>
        <v/>
      </c>
      <c r="BP1825" s="62" t="str">
        <f t="shared" si="609"/>
        <v/>
      </c>
      <c r="BQ1825" s="96"/>
      <c r="BR1825" s="96"/>
      <c r="BS1825" s="96"/>
      <c r="BT1825" s="96"/>
      <c r="BU1825" s="96"/>
      <c r="BV1825" s="96"/>
      <c r="BW1825" s="96"/>
      <c r="BX1825" s="96"/>
      <c r="BY1825" s="96"/>
      <c r="BZ1825" s="96"/>
      <c r="CA1825" s="96"/>
      <c r="CB1825" s="96"/>
      <c r="CC1825" s="96"/>
      <c r="CD1825" s="96"/>
      <c r="CE1825" s="96"/>
      <c r="CF1825" s="96"/>
      <c r="CG1825" s="96"/>
      <c r="CH1825" s="96"/>
      <c r="CI1825" s="96"/>
      <c r="CJ1825" s="96"/>
      <c r="CK1825" s="96"/>
      <c r="CL1825" s="96"/>
      <c r="CM1825" s="96"/>
      <c r="CN1825" s="96"/>
      <c r="CO1825" s="96"/>
      <c r="CP1825" s="96"/>
      <c r="CQ1825" s="96"/>
      <c r="CR1825" s="96"/>
      <c r="CS1825" s="96"/>
    </row>
    <row r="1826" spans="1:97" ht="18.75" customHeight="1" x14ac:dyDescent="0.2">
      <c r="A1826" s="3">
        <f t="shared" si="610"/>
        <v>1814</v>
      </c>
      <c r="B1826" s="263"/>
      <c r="C1826" s="263"/>
      <c r="D1826" s="263"/>
      <c r="E1826" s="259"/>
      <c r="F1826" s="259"/>
      <c r="G1826" s="43"/>
      <c r="H1826" s="264"/>
      <c r="I1826" s="261"/>
      <c r="J1826" s="106"/>
      <c r="K1826" s="247"/>
      <c r="L1826" s="247"/>
      <c r="M1826" s="247"/>
      <c r="N1826" s="248" t="str">
        <f>IF(AND(K1826&lt;&gt;"",L1826&lt;&gt;"",J1826&lt;&gt;""),ROUND(MIN(IF(OR(J1826="OZZ",J1826="ZZ"),5000,17300),TRUNC(0.75*(SUMIF($D$12:$D1826,$D1826,K$12:K1826)+SUMIF($D$12:$D1826,$D1826,L$12:L1826)),2)) - SUMIF($D$12:$D1825,$D1826,N$12:N1825),2),"")</f>
        <v/>
      </c>
      <c r="O1826" s="249" t="str">
        <f>IF(AND(K1826&lt;&gt;"",L1826&lt;&gt;"",M1826&lt;&gt;"",J1826&lt;&gt;"",AH1826&lt;&gt;""),IF(OR(J1826="OZZ",J1826="ZZ"),ROUND(0-SUMIF($D$12:$D1825,$D1826,O$12:O1825),2),IF(M1826=0,0,ROUND(MIN(MIN(17300,TRUNC(0.75*(SUMIF($D$12:$D$2012,$D1826,K$12:K$2012)+SUMIF($D$12:$D$2012,$D1826,L$12:L$2012)),2)+SUMIF($D$12:$D1826,$D1826,AH$12:AH1826))-SUMIF($D$12:$D1825,$D1826,O$12:O1825)-SUMIF($D$12:$D$2012,$D1826,N$12:N$2012),AH1826),2))),"")</f>
        <v/>
      </c>
      <c r="P1826" s="250" t="str">
        <f>IF(J1826&lt;&gt;"",1000 - SUMIF($D$12:$D1825,$D1826,P$12:P1825),"")</f>
        <v/>
      </c>
      <c r="Q1826" s="106"/>
      <c r="R1826" s="247"/>
      <c r="S1826" s="247"/>
      <c r="T1826" s="247"/>
      <c r="U1826" s="248" t="str">
        <f>IF(AND(R1826&lt;&gt;"",S1826&lt;&gt;"",Q1826&lt;&gt;""),ROUND(MIN(IF(OR(Q1826="OZZ",Q1826="ZZ"),5000,17300),TRUNC(0.75*(SUMIF($D$12:$D1826,$D1826,R$12:R1826)+SUMIF($D$12:$D1826,$D1826,S$12:S1826)),2)) - SUMIF($D$12:$D1825,$D1826,U$12:U1825),2),"")</f>
        <v/>
      </c>
      <c r="V1826" s="248" t="str">
        <f>IF(AND(R1826&lt;&gt;"",S1826&lt;&gt;"",T1826&lt;&gt;"",Q1826&lt;&gt;"",AL1826&lt;&gt;""),IF(OR(Q1826="OZZ",Q1826="ZZ"),ROUND(0-SUMIF($D$12:$D1825,$D1826,V$12:V1825),2),IF(T1826=0,0,ROUND(MIN(MIN(17300,TRUNC(0.75*(SUMIF($D$12:$D$2012,$D1826,R$12:R$2012)+SUMIF($D$12:$D$2012,$D1826,S$12:S$2012)),2)+SUMIF($D$12:$D1826,$D1826,AL$12:AL1826))-SUMIF($D$12:$D1825,$D1826,V$12:V1825)-SUMIF($D$12:$D$2012,$D1826,U$12:U$2012),AL1826),2))),"")</f>
        <v/>
      </c>
      <c r="W1826" s="250" t="str">
        <f>IF(Q1826&lt;&gt;"",1000 - SUMIF($D$12:$D1825,$D1826,W$12:W1825),"")</f>
        <v/>
      </c>
      <c r="X1826" s="106"/>
      <c r="Y1826" s="247"/>
      <c r="Z1826" s="247"/>
      <c r="AA1826" s="247"/>
      <c r="AB1826" s="248" t="str">
        <f>IF(AND(Y1826&lt;&gt;"",Z1826&lt;&gt;"",X1826&lt;&gt;""),ROUND(MIN(IF(OR(X1826="OZZ",X1826="ZZ"),5000,17300),TRUNC(0.75*(SUMIF($D$12:$D1826,$D1826,Y$12:Y1826)+SUMIF($D$12:$D1826,$D1826,Z$12:Z1826)),2)) - SUMIF($D$12:$D1825,$D1826,AB$12:AB1825),2),"")</f>
        <v/>
      </c>
      <c r="AC1826" s="251" t="str">
        <f>IF(AND(Y1826&lt;&gt;"",Z1826&lt;&gt;"",AA1826&lt;&gt;"",X1826&lt;&gt;"",AP1826&lt;&gt;""),IF(OR(X1826="OZZ",X1826="ZZ"),ROUND(0-SUMIF($D$12:$D1825,$D1826,AC$12:AC1825),2),IF(AA1826=0,0,ROUND(MIN(MIN(17300,TRUNC(0.75*(SUMIF($D$12:$D$2012,$D1826,Y$12:Y$2012)+SUMIF($D$12:$D$2012,$D1826,Z$12:Z$2012)),2)+SUMIF($D$12:$D1826,$D1826,AP$12:AP1826))-SUMIF($D$12:$D1825,$D1826,AC$12:AC1825)-SUMIF($D$12:$D$2012,$D1826,AB$12:AB$2012),AP1826),2))),"")</f>
        <v/>
      </c>
      <c r="AD1826" s="250" t="str">
        <f>IF(X1826&lt;&gt;"",1000 - SUMIF($D$12:$D1825,$D1826,AD$12:AD1825),"")</f>
        <v/>
      </c>
      <c r="AE1826" s="252"/>
      <c r="AF1826" s="253"/>
      <c r="AG1826" s="254"/>
      <c r="AH1826" s="255" t="str">
        <f t="shared" si="590"/>
        <v/>
      </c>
      <c r="AI1826" s="256"/>
      <c r="AJ1826" s="253"/>
      <c r="AK1826" s="254"/>
      <c r="AL1826" s="255" t="str">
        <f t="shared" si="591"/>
        <v/>
      </c>
      <c r="AM1826" s="256"/>
      <c r="AN1826" s="253"/>
      <c r="AO1826" s="254"/>
      <c r="AP1826" s="255" t="str">
        <f t="shared" si="592"/>
        <v/>
      </c>
      <c r="AQ1826" s="68"/>
      <c r="AR1826" s="68"/>
      <c r="AS1826" s="115"/>
      <c r="AT1826" s="68"/>
      <c r="AU1826" s="113" t="str">
        <f>IF(D1826&lt;&gt; "", IF(COUNTIF($D$12:$D1826,$D1826)&gt;1,0,IF(SUM(N1826,U1826,AB1826)&gt;0,IF(AND(X1826="",OR(Q1826&lt;&gt;"",J1826&lt;&gt;"")),IF(Q1826&lt;&gt;"",Q1826,IF(J1826&lt;&gt;"",J1826,0)),IF(AND(Q1826&lt;&gt;"",J1826&lt;&gt;"",Q1826=J1826),Q1826,X1826)),0)),"")</f>
        <v/>
      </c>
      <c r="AV1826" s="113" t="str">
        <f>IF(D1826&lt;&gt;"",IF(COUNTIF($D$12:$D1826,$D1826)&gt;1,0,IF(SUM(O1826,V1826,AC1826)&gt;0,IF(AND(X1826="",OR(Q1826&lt;&gt;"",J1826&lt;&gt;"")),IF(Q1826&lt;&gt;"",Q1826,IF(J1826&lt;&gt;"",J1826,0)),IF(AND(Q1826&lt;&gt;"",J1826&lt;&gt;"",Q1826=J1826),Q1826,X1826)),0)),"")</f>
        <v/>
      </c>
      <c r="AW1826" s="113" t="str">
        <f>IF(D1826&lt;&gt;"",IF(COUNTIF($D$12:$D1826,$D1826)&gt;1,0,IF(SUM(P1826,W1826,AD1826)&gt;0,IF(AND(X1826="",OR(Q1826&lt;&gt;"",J1826&lt;&gt;"")),IF(Q1826&lt;&gt;"",Q1826,IF(J1826&lt;&gt;"",J1826,0)),IF(AND(Q1826&lt;&gt;"",J1826&lt;&gt;"",Q1826=J1826),Q1826,X1826)),0)),"")</f>
        <v/>
      </c>
      <c r="AX1826" s="68" t="str">
        <f t="shared" si="593"/>
        <v/>
      </c>
      <c r="AY1826" s="68" t="str">
        <f t="shared" si="594"/>
        <v/>
      </c>
      <c r="AZ1826" s="68" t="str">
        <f t="shared" si="595"/>
        <v/>
      </c>
      <c r="BA1826" s="68" t="str">
        <f t="shared" si="596"/>
        <v/>
      </c>
      <c r="BB1826" s="68" t="str">
        <f t="shared" si="597"/>
        <v/>
      </c>
      <c r="BC1826" s="68" t="str">
        <f t="shared" si="598"/>
        <v/>
      </c>
      <c r="BD1826" s="68" t="str">
        <f t="shared" si="599"/>
        <v/>
      </c>
      <c r="BE1826" s="62" t="str">
        <f t="shared" si="600"/>
        <v/>
      </c>
      <c r="BF1826" s="62" t="str">
        <f t="shared" si="601"/>
        <v/>
      </c>
      <c r="BG1826" s="62"/>
      <c r="BH1826" s="62" t="str">
        <f t="shared" si="602"/>
        <v/>
      </c>
      <c r="BI1826" s="62" t="str">
        <f t="shared" si="603"/>
        <v/>
      </c>
      <c r="BJ1826" s="114"/>
      <c r="BK1826" s="62" t="str">
        <f t="shared" si="604"/>
        <v/>
      </c>
      <c r="BL1826" s="62" t="str">
        <f t="shared" si="605"/>
        <v/>
      </c>
      <c r="BM1826" s="62" t="str">
        <f t="shared" si="606"/>
        <v/>
      </c>
      <c r="BN1826" s="62" t="str">
        <f t="shared" si="607"/>
        <v/>
      </c>
      <c r="BO1826" s="62" t="str">
        <f t="shared" si="608"/>
        <v/>
      </c>
      <c r="BP1826" s="62" t="str">
        <f t="shared" si="609"/>
        <v/>
      </c>
      <c r="BQ1826" s="96"/>
      <c r="BR1826" s="96"/>
      <c r="BS1826" s="96"/>
      <c r="BT1826" s="96"/>
      <c r="BU1826" s="96"/>
      <c r="BV1826" s="96"/>
      <c r="BW1826" s="96"/>
      <c r="BX1826" s="96"/>
      <c r="BY1826" s="96"/>
      <c r="BZ1826" s="96"/>
      <c r="CA1826" s="96"/>
      <c r="CB1826" s="96"/>
      <c r="CC1826" s="96"/>
      <c r="CD1826" s="96"/>
      <c r="CE1826" s="96"/>
      <c r="CF1826" s="96"/>
      <c r="CG1826" s="96"/>
      <c r="CH1826" s="96"/>
      <c r="CI1826" s="96"/>
      <c r="CJ1826" s="96"/>
      <c r="CK1826" s="96"/>
      <c r="CL1826" s="96"/>
      <c r="CM1826" s="96"/>
      <c r="CN1826" s="96"/>
      <c r="CO1826" s="96"/>
      <c r="CP1826" s="96"/>
      <c r="CQ1826" s="96"/>
      <c r="CR1826" s="96"/>
      <c r="CS1826" s="96"/>
    </row>
    <row r="1827" spans="1:97" ht="18.75" customHeight="1" x14ac:dyDescent="0.2">
      <c r="A1827" s="3">
        <f t="shared" si="610"/>
        <v>1815</v>
      </c>
      <c r="B1827" s="263"/>
      <c r="C1827" s="263"/>
      <c r="D1827" s="263"/>
      <c r="E1827" s="259"/>
      <c r="F1827" s="259"/>
      <c r="G1827" s="43"/>
      <c r="H1827" s="264"/>
      <c r="I1827" s="261"/>
      <c r="J1827" s="106"/>
      <c r="K1827" s="247"/>
      <c r="L1827" s="247"/>
      <c r="M1827" s="247"/>
      <c r="N1827" s="248" t="str">
        <f>IF(AND(K1827&lt;&gt;"",L1827&lt;&gt;"",J1827&lt;&gt;""),ROUND(MIN(IF(OR(J1827="OZZ",J1827="ZZ"),5000,17300),TRUNC(0.75*(SUMIF($D$12:$D1827,$D1827,K$12:K1827)+SUMIF($D$12:$D1827,$D1827,L$12:L1827)),2)) - SUMIF($D$12:$D1826,$D1827,N$12:N1826),2),"")</f>
        <v/>
      </c>
      <c r="O1827" s="249" t="str">
        <f>IF(AND(K1827&lt;&gt;"",L1827&lt;&gt;"",M1827&lt;&gt;"",J1827&lt;&gt;"",AH1827&lt;&gt;""),IF(OR(J1827="OZZ",J1827="ZZ"),ROUND(0-SUMIF($D$12:$D1826,$D1827,O$12:O1826),2),IF(M1827=0,0,ROUND(MIN(MIN(17300,TRUNC(0.75*(SUMIF($D$12:$D$2012,$D1827,K$12:K$2012)+SUMIF($D$12:$D$2012,$D1827,L$12:L$2012)),2)+SUMIF($D$12:$D1827,$D1827,AH$12:AH1827))-SUMIF($D$12:$D1826,$D1827,O$12:O1826)-SUMIF($D$12:$D$2012,$D1827,N$12:N$2012),AH1827),2))),"")</f>
        <v/>
      </c>
      <c r="P1827" s="250" t="str">
        <f>IF(J1827&lt;&gt;"",1000 - SUMIF($D$12:$D1826,$D1827,P$12:P1826),"")</f>
        <v/>
      </c>
      <c r="Q1827" s="106"/>
      <c r="R1827" s="247"/>
      <c r="S1827" s="247"/>
      <c r="T1827" s="247"/>
      <c r="U1827" s="248" t="str">
        <f>IF(AND(R1827&lt;&gt;"",S1827&lt;&gt;"",Q1827&lt;&gt;""),ROUND(MIN(IF(OR(Q1827="OZZ",Q1827="ZZ"),5000,17300),TRUNC(0.75*(SUMIF($D$12:$D1827,$D1827,R$12:R1827)+SUMIF($D$12:$D1827,$D1827,S$12:S1827)),2)) - SUMIF($D$12:$D1826,$D1827,U$12:U1826),2),"")</f>
        <v/>
      </c>
      <c r="V1827" s="248" t="str">
        <f>IF(AND(R1827&lt;&gt;"",S1827&lt;&gt;"",T1827&lt;&gt;"",Q1827&lt;&gt;"",AL1827&lt;&gt;""),IF(OR(Q1827="OZZ",Q1827="ZZ"),ROUND(0-SUMIF($D$12:$D1826,$D1827,V$12:V1826),2),IF(T1827=0,0,ROUND(MIN(MIN(17300,TRUNC(0.75*(SUMIF($D$12:$D$2012,$D1827,R$12:R$2012)+SUMIF($D$12:$D$2012,$D1827,S$12:S$2012)),2)+SUMIF($D$12:$D1827,$D1827,AL$12:AL1827))-SUMIF($D$12:$D1826,$D1827,V$12:V1826)-SUMIF($D$12:$D$2012,$D1827,U$12:U$2012),AL1827),2))),"")</f>
        <v/>
      </c>
      <c r="W1827" s="250" t="str">
        <f>IF(Q1827&lt;&gt;"",1000 - SUMIF($D$12:$D1826,$D1827,W$12:W1826),"")</f>
        <v/>
      </c>
      <c r="X1827" s="106"/>
      <c r="Y1827" s="247"/>
      <c r="Z1827" s="247"/>
      <c r="AA1827" s="247"/>
      <c r="AB1827" s="248" t="str">
        <f>IF(AND(Y1827&lt;&gt;"",Z1827&lt;&gt;"",X1827&lt;&gt;""),ROUND(MIN(IF(OR(X1827="OZZ",X1827="ZZ"),5000,17300),TRUNC(0.75*(SUMIF($D$12:$D1827,$D1827,Y$12:Y1827)+SUMIF($D$12:$D1827,$D1827,Z$12:Z1827)),2)) - SUMIF($D$12:$D1826,$D1827,AB$12:AB1826),2),"")</f>
        <v/>
      </c>
      <c r="AC1827" s="251" t="str">
        <f>IF(AND(Y1827&lt;&gt;"",Z1827&lt;&gt;"",AA1827&lt;&gt;"",X1827&lt;&gt;"",AP1827&lt;&gt;""),IF(OR(X1827="OZZ",X1827="ZZ"),ROUND(0-SUMIF($D$12:$D1826,$D1827,AC$12:AC1826),2),IF(AA1827=0,0,ROUND(MIN(MIN(17300,TRUNC(0.75*(SUMIF($D$12:$D$2012,$D1827,Y$12:Y$2012)+SUMIF($D$12:$D$2012,$D1827,Z$12:Z$2012)),2)+SUMIF($D$12:$D1827,$D1827,AP$12:AP1827))-SUMIF($D$12:$D1826,$D1827,AC$12:AC1826)-SUMIF($D$12:$D$2012,$D1827,AB$12:AB$2012),AP1827),2))),"")</f>
        <v/>
      </c>
      <c r="AD1827" s="250" t="str">
        <f>IF(X1827&lt;&gt;"",1000 - SUMIF($D$12:$D1826,$D1827,AD$12:AD1826),"")</f>
        <v/>
      </c>
      <c r="AE1827" s="252"/>
      <c r="AF1827" s="253"/>
      <c r="AG1827" s="254"/>
      <c r="AH1827" s="255" t="str">
        <f t="shared" si="590"/>
        <v/>
      </c>
      <c r="AI1827" s="256"/>
      <c r="AJ1827" s="253"/>
      <c r="AK1827" s="254"/>
      <c r="AL1827" s="255" t="str">
        <f t="shared" si="591"/>
        <v/>
      </c>
      <c r="AM1827" s="256"/>
      <c r="AN1827" s="253"/>
      <c r="AO1827" s="254"/>
      <c r="AP1827" s="255" t="str">
        <f t="shared" si="592"/>
        <v/>
      </c>
      <c r="AQ1827" s="68"/>
      <c r="AR1827" s="68"/>
      <c r="AS1827" s="115"/>
      <c r="AT1827" s="68"/>
      <c r="AU1827" s="113" t="str">
        <f>IF(D1827&lt;&gt; "", IF(COUNTIF($D$12:$D1827,$D1827)&gt;1,0,IF(SUM(N1827,U1827,AB1827)&gt;0,IF(AND(X1827="",OR(Q1827&lt;&gt;"",J1827&lt;&gt;"")),IF(Q1827&lt;&gt;"",Q1827,IF(J1827&lt;&gt;"",J1827,0)),IF(AND(Q1827&lt;&gt;"",J1827&lt;&gt;"",Q1827=J1827),Q1827,X1827)),0)),"")</f>
        <v/>
      </c>
      <c r="AV1827" s="113" t="str">
        <f>IF(D1827&lt;&gt;"",IF(COUNTIF($D$12:$D1827,$D1827)&gt;1,0,IF(SUM(O1827,V1827,AC1827)&gt;0,IF(AND(X1827="",OR(Q1827&lt;&gt;"",J1827&lt;&gt;"")),IF(Q1827&lt;&gt;"",Q1827,IF(J1827&lt;&gt;"",J1827,0)),IF(AND(Q1827&lt;&gt;"",J1827&lt;&gt;"",Q1827=J1827),Q1827,X1827)),0)),"")</f>
        <v/>
      </c>
      <c r="AW1827" s="113" t="str">
        <f>IF(D1827&lt;&gt;"",IF(COUNTIF($D$12:$D1827,$D1827)&gt;1,0,IF(SUM(P1827,W1827,AD1827)&gt;0,IF(AND(X1827="",OR(Q1827&lt;&gt;"",J1827&lt;&gt;"")),IF(Q1827&lt;&gt;"",Q1827,IF(J1827&lt;&gt;"",J1827,0)),IF(AND(Q1827&lt;&gt;"",J1827&lt;&gt;"",Q1827=J1827),Q1827,X1827)),0)),"")</f>
        <v/>
      </c>
      <c r="AX1827" s="68" t="str">
        <f t="shared" si="593"/>
        <v/>
      </c>
      <c r="AY1827" s="68" t="str">
        <f t="shared" si="594"/>
        <v/>
      </c>
      <c r="AZ1827" s="68" t="str">
        <f t="shared" si="595"/>
        <v/>
      </c>
      <c r="BA1827" s="68" t="str">
        <f t="shared" si="596"/>
        <v/>
      </c>
      <c r="BB1827" s="68" t="str">
        <f t="shared" si="597"/>
        <v/>
      </c>
      <c r="BC1827" s="68" t="str">
        <f t="shared" si="598"/>
        <v/>
      </c>
      <c r="BD1827" s="68" t="str">
        <f t="shared" si="599"/>
        <v/>
      </c>
      <c r="BE1827" s="62" t="str">
        <f t="shared" si="600"/>
        <v/>
      </c>
      <c r="BF1827" s="62" t="str">
        <f t="shared" si="601"/>
        <v/>
      </c>
      <c r="BG1827" s="62"/>
      <c r="BH1827" s="62" t="str">
        <f t="shared" si="602"/>
        <v/>
      </c>
      <c r="BI1827" s="62" t="str">
        <f t="shared" si="603"/>
        <v/>
      </c>
      <c r="BJ1827" s="114"/>
      <c r="BK1827" s="62" t="str">
        <f t="shared" si="604"/>
        <v/>
      </c>
      <c r="BL1827" s="62" t="str">
        <f t="shared" si="605"/>
        <v/>
      </c>
      <c r="BM1827" s="62" t="str">
        <f t="shared" si="606"/>
        <v/>
      </c>
      <c r="BN1827" s="62" t="str">
        <f t="shared" si="607"/>
        <v/>
      </c>
      <c r="BO1827" s="62" t="str">
        <f t="shared" si="608"/>
        <v/>
      </c>
      <c r="BP1827" s="62" t="str">
        <f t="shared" si="609"/>
        <v/>
      </c>
      <c r="BQ1827" s="96"/>
      <c r="BR1827" s="96"/>
      <c r="BS1827" s="96"/>
      <c r="BT1827" s="96"/>
      <c r="BU1827" s="96"/>
      <c r="BV1827" s="96"/>
      <c r="BW1827" s="96"/>
      <c r="BX1827" s="96"/>
      <c r="BY1827" s="96"/>
      <c r="BZ1827" s="96"/>
      <c r="CA1827" s="96"/>
      <c r="CB1827" s="96"/>
      <c r="CC1827" s="96"/>
      <c r="CD1827" s="96"/>
      <c r="CE1827" s="96"/>
      <c r="CF1827" s="96"/>
      <c r="CG1827" s="96"/>
      <c r="CH1827" s="96"/>
      <c r="CI1827" s="96"/>
      <c r="CJ1827" s="96"/>
      <c r="CK1827" s="96"/>
      <c r="CL1827" s="96"/>
      <c r="CM1827" s="96"/>
      <c r="CN1827" s="96"/>
      <c r="CO1827" s="96"/>
      <c r="CP1827" s="96"/>
      <c r="CQ1827" s="96"/>
      <c r="CR1827" s="96"/>
      <c r="CS1827" s="96"/>
    </row>
    <row r="1828" spans="1:97" ht="18.75" customHeight="1" x14ac:dyDescent="0.2">
      <c r="A1828" s="3">
        <f t="shared" si="610"/>
        <v>1816</v>
      </c>
      <c r="B1828" s="263"/>
      <c r="C1828" s="263"/>
      <c r="D1828" s="263"/>
      <c r="E1828" s="259"/>
      <c r="F1828" s="259"/>
      <c r="G1828" s="43"/>
      <c r="H1828" s="264"/>
      <c r="I1828" s="261"/>
      <c r="J1828" s="106"/>
      <c r="K1828" s="247"/>
      <c r="L1828" s="247"/>
      <c r="M1828" s="247"/>
      <c r="N1828" s="248" t="str">
        <f>IF(AND(K1828&lt;&gt;"",L1828&lt;&gt;"",J1828&lt;&gt;""),ROUND(MIN(IF(OR(J1828="OZZ",J1828="ZZ"),5000,17300),TRUNC(0.75*(SUMIF($D$12:$D1828,$D1828,K$12:K1828)+SUMIF($D$12:$D1828,$D1828,L$12:L1828)),2)) - SUMIF($D$12:$D1827,$D1828,N$12:N1827),2),"")</f>
        <v/>
      </c>
      <c r="O1828" s="249" t="str">
        <f>IF(AND(K1828&lt;&gt;"",L1828&lt;&gt;"",M1828&lt;&gt;"",J1828&lt;&gt;"",AH1828&lt;&gt;""),IF(OR(J1828="OZZ",J1828="ZZ"),ROUND(0-SUMIF($D$12:$D1827,$D1828,O$12:O1827),2),IF(M1828=0,0,ROUND(MIN(MIN(17300,TRUNC(0.75*(SUMIF($D$12:$D$2012,$D1828,K$12:K$2012)+SUMIF($D$12:$D$2012,$D1828,L$12:L$2012)),2)+SUMIF($D$12:$D1828,$D1828,AH$12:AH1828))-SUMIF($D$12:$D1827,$D1828,O$12:O1827)-SUMIF($D$12:$D$2012,$D1828,N$12:N$2012),AH1828),2))),"")</f>
        <v/>
      </c>
      <c r="P1828" s="250" t="str">
        <f>IF(J1828&lt;&gt;"",1000 - SUMIF($D$12:$D1827,$D1828,P$12:P1827),"")</f>
        <v/>
      </c>
      <c r="Q1828" s="106"/>
      <c r="R1828" s="247"/>
      <c r="S1828" s="247"/>
      <c r="T1828" s="247"/>
      <c r="U1828" s="248" t="str">
        <f>IF(AND(R1828&lt;&gt;"",S1828&lt;&gt;"",Q1828&lt;&gt;""),ROUND(MIN(IF(OR(Q1828="OZZ",Q1828="ZZ"),5000,17300),TRUNC(0.75*(SUMIF($D$12:$D1828,$D1828,R$12:R1828)+SUMIF($D$12:$D1828,$D1828,S$12:S1828)),2)) - SUMIF($D$12:$D1827,$D1828,U$12:U1827),2),"")</f>
        <v/>
      </c>
      <c r="V1828" s="248" t="str">
        <f>IF(AND(R1828&lt;&gt;"",S1828&lt;&gt;"",T1828&lt;&gt;"",Q1828&lt;&gt;"",AL1828&lt;&gt;""),IF(OR(Q1828="OZZ",Q1828="ZZ"),ROUND(0-SUMIF($D$12:$D1827,$D1828,V$12:V1827),2),IF(T1828=0,0,ROUND(MIN(MIN(17300,TRUNC(0.75*(SUMIF($D$12:$D$2012,$D1828,R$12:R$2012)+SUMIF($D$12:$D$2012,$D1828,S$12:S$2012)),2)+SUMIF($D$12:$D1828,$D1828,AL$12:AL1828))-SUMIF($D$12:$D1827,$D1828,V$12:V1827)-SUMIF($D$12:$D$2012,$D1828,U$12:U$2012),AL1828),2))),"")</f>
        <v/>
      </c>
      <c r="W1828" s="250" t="str">
        <f>IF(Q1828&lt;&gt;"",1000 - SUMIF($D$12:$D1827,$D1828,W$12:W1827),"")</f>
        <v/>
      </c>
      <c r="X1828" s="106"/>
      <c r="Y1828" s="247"/>
      <c r="Z1828" s="247"/>
      <c r="AA1828" s="247"/>
      <c r="AB1828" s="248" t="str">
        <f>IF(AND(Y1828&lt;&gt;"",Z1828&lt;&gt;"",X1828&lt;&gt;""),ROUND(MIN(IF(OR(X1828="OZZ",X1828="ZZ"),5000,17300),TRUNC(0.75*(SUMIF($D$12:$D1828,$D1828,Y$12:Y1828)+SUMIF($D$12:$D1828,$D1828,Z$12:Z1828)),2)) - SUMIF($D$12:$D1827,$D1828,AB$12:AB1827),2),"")</f>
        <v/>
      </c>
      <c r="AC1828" s="251" t="str">
        <f>IF(AND(Y1828&lt;&gt;"",Z1828&lt;&gt;"",AA1828&lt;&gt;"",X1828&lt;&gt;"",AP1828&lt;&gt;""),IF(OR(X1828="OZZ",X1828="ZZ"),ROUND(0-SUMIF($D$12:$D1827,$D1828,AC$12:AC1827),2),IF(AA1828=0,0,ROUND(MIN(MIN(17300,TRUNC(0.75*(SUMIF($D$12:$D$2012,$D1828,Y$12:Y$2012)+SUMIF($D$12:$D$2012,$D1828,Z$12:Z$2012)),2)+SUMIF($D$12:$D1828,$D1828,AP$12:AP1828))-SUMIF($D$12:$D1827,$D1828,AC$12:AC1827)-SUMIF($D$12:$D$2012,$D1828,AB$12:AB$2012),AP1828),2))),"")</f>
        <v/>
      </c>
      <c r="AD1828" s="250" t="str">
        <f>IF(X1828&lt;&gt;"",1000 - SUMIF($D$12:$D1827,$D1828,AD$12:AD1827),"")</f>
        <v/>
      </c>
      <c r="AE1828" s="252"/>
      <c r="AF1828" s="253"/>
      <c r="AG1828" s="254"/>
      <c r="AH1828" s="255" t="str">
        <f t="shared" si="590"/>
        <v/>
      </c>
      <c r="AI1828" s="256"/>
      <c r="AJ1828" s="253"/>
      <c r="AK1828" s="254"/>
      <c r="AL1828" s="255" t="str">
        <f t="shared" si="591"/>
        <v/>
      </c>
      <c r="AM1828" s="256"/>
      <c r="AN1828" s="253"/>
      <c r="AO1828" s="254"/>
      <c r="AP1828" s="255" t="str">
        <f t="shared" si="592"/>
        <v/>
      </c>
      <c r="AQ1828" s="68"/>
      <c r="AR1828" s="68"/>
      <c r="AS1828" s="115"/>
      <c r="AT1828" s="68"/>
      <c r="AU1828" s="113" t="str">
        <f>IF(D1828&lt;&gt; "", IF(COUNTIF($D$12:$D1828,$D1828)&gt;1,0,IF(SUM(N1828,U1828,AB1828)&gt;0,IF(AND(X1828="",OR(Q1828&lt;&gt;"",J1828&lt;&gt;"")),IF(Q1828&lt;&gt;"",Q1828,IF(J1828&lt;&gt;"",J1828,0)),IF(AND(Q1828&lt;&gt;"",J1828&lt;&gt;"",Q1828=J1828),Q1828,X1828)),0)),"")</f>
        <v/>
      </c>
      <c r="AV1828" s="113" t="str">
        <f>IF(D1828&lt;&gt;"",IF(COUNTIF($D$12:$D1828,$D1828)&gt;1,0,IF(SUM(O1828,V1828,AC1828)&gt;0,IF(AND(X1828="",OR(Q1828&lt;&gt;"",J1828&lt;&gt;"")),IF(Q1828&lt;&gt;"",Q1828,IF(J1828&lt;&gt;"",J1828,0)),IF(AND(Q1828&lt;&gt;"",J1828&lt;&gt;"",Q1828=J1828),Q1828,X1828)),0)),"")</f>
        <v/>
      </c>
      <c r="AW1828" s="113" t="str">
        <f>IF(D1828&lt;&gt;"",IF(COUNTIF($D$12:$D1828,$D1828)&gt;1,0,IF(SUM(P1828,W1828,AD1828)&gt;0,IF(AND(X1828="",OR(Q1828&lt;&gt;"",J1828&lt;&gt;"")),IF(Q1828&lt;&gt;"",Q1828,IF(J1828&lt;&gt;"",J1828,0)),IF(AND(Q1828&lt;&gt;"",J1828&lt;&gt;"",Q1828=J1828),Q1828,X1828)),0)),"")</f>
        <v/>
      </c>
      <c r="AX1828" s="68" t="str">
        <f t="shared" si="593"/>
        <v/>
      </c>
      <c r="AY1828" s="68" t="str">
        <f t="shared" si="594"/>
        <v/>
      </c>
      <c r="AZ1828" s="68" t="str">
        <f t="shared" si="595"/>
        <v/>
      </c>
      <c r="BA1828" s="68" t="str">
        <f t="shared" si="596"/>
        <v/>
      </c>
      <c r="BB1828" s="68" t="str">
        <f t="shared" si="597"/>
        <v/>
      </c>
      <c r="BC1828" s="68" t="str">
        <f t="shared" si="598"/>
        <v/>
      </c>
      <c r="BD1828" s="68" t="str">
        <f t="shared" si="599"/>
        <v/>
      </c>
      <c r="BE1828" s="62" t="str">
        <f t="shared" si="600"/>
        <v/>
      </c>
      <c r="BF1828" s="62" t="str">
        <f t="shared" si="601"/>
        <v/>
      </c>
      <c r="BG1828" s="62"/>
      <c r="BH1828" s="62" t="str">
        <f t="shared" si="602"/>
        <v/>
      </c>
      <c r="BI1828" s="62" t="str">
        <f t="shared" si="603"/>
        <v/>
      </c>
      <c r="BJ1828" s="114"/>
      <c r="BK1828" s="62" t="str">
        <f t="shared" si="604"/>
        <v/>
      </c>
      <c r="BL1828" s="62" t="str">
        <f t="shared" si="605"/>
        <v/>
      </c>
      <c r="BM1828" s="62" t="str">
        <f t="shared" si="606"/>
        <v/>
      </c>
      <c r="BN1828" s="62" t="str">
        <f t="shared" si="607"/>
        <v/>
      </c>
      <c r="BO1828" s="62" t="str">
        <f t="shared" si="608"/>
        <v/>
      </c>
      <c r="BP1828" s="62" t="str">
        <f t="shared" si="609"/>
        <v/>
      </c>
      <c r="BQ1828" s="96"/>
      <c r="BR1828" s="96"/>
      <c r="BS1828" s="96"/>
      <c r="BT1828" s="96"/>
      <c r="BU1828" s="96"/>
      <c r="BV1828" s="96"/>
      <c r="BW1828" s="96"/>
      <c r="BX1828" s="96"/>
      <c r="BY1828" s="96"/>
      <c r="BZ1828" s="96"/>
      <c r="CA1828" s="96"/>
      <c r="CB1828" s="96"/>
      <c r="CC1828" s="96"/>
      <c r="CD1828" s="96"/>
      <c r="CE1828" s="96"/>
      <c r="CF1828" s="96"/>
      <c r="CG1828" s="96"/>
      <c r="CH1828" s="96"/>
      <c r="CI1828" s="96"/>
      <c r="CJ1828" s="96"/>
      <c r="CK1828" s="96"/>
      <c r="CL1828" s="96"/>
      <c r="CM1828" s="96"/>
      <c r="CN1828" s="96"/>
      <c r="CO1828" s="96"/>
      <c r="CP1828" s="96"/>
      <c r="CQ1828" s="96"/>
      <c r="CR1828" s="96"/>
      <c r="CS1828" s="96"/>
    </row>
    <row r="1829" spans="1:97" ht="18.75" customHeight="1" x14ac:dyDescent="0.2">
      <c r="A1829" s="3">
        <f t="shared" si="610"/>
        <v>1817</v>
      </c>
      <c r="B1829" s="263"/>
      <c r="C1829" s="263"/>
      <c r="D1829" s="263"/>
      <c r="E1829" s="259"/>
      <c r="F1829" s="259"/>
      <c r="G1829" s="43"/>
      <c r="H1829" s="264"/>
      <c r="I1829" s="261"/>
      <c r="J1829" s="106"/>
      <c r="K1829" s="247"/>
      <c r="L1829" s="247"/>
      <c r="M1829" s="247"/>
      <c r="N1829" s="248" t="str">
        <f>IF(AND(K1829&lt;&gt;"",L1829&lt;&gt;"",J1829&lt;&gt;""),ROUND(MIN(IF(OR(J1829="OZZ",J1829="ZZ"),5000,17300),TRUNC(0.75*(SUMIF($D$12:$D1829,$D1829,K$12:K1829)+SUMIF($D$12:$D1829,$D1829,L$12:L1829)),2)) - SUMIF($D$12:$D1828,$D1829,N$12:N1828),2),"")</f>
        <v/>
      </c>
      <c r="O1829" s="249" t="str">
        <f>IF(AND(K1829&lt;&gt;"",L1829&lt;&gt;"",M1829&lt;&gt;"",J1829&lt;&gt;"",AH1829&lt;&gt;""),IF(OR(J1829="OZZ",J1829="ZZ"),ROUND(0-SUMIF($D$12:$D1828,$D1829,O$12:O1828),2),IF(M1829=0,0,ROUND(MIN(MIN(17300,TRUNC(0.75*(SUMIF($D$12:$D$2012,$D1829,K$12:K$2012)+SUMIF($D$12:$D$2012,$D1829,L$12:L$2012)),2)+SUMIF($D$12:$D1829,$D1829,AH$12:AH1829))-SUMIF($D$12:$D1828,$D1829,O$12:O1828)-SUMIF($D$12:$D$2012,$D1829,N$12:N$2012),AH1829),2))),"")</f>
        <v/>
      </c>
      <c r="P1829" s="250" t="str">
        <f>IF(J1829&lt;&gt;"",1000 - SUMIF($D$12:$D1828,$D1829,P$12:P1828),"")</f>
        <v/>
      </c>
      <c r="Q1829" s="106"/>
      <c r="R1829" s="247"/>
      <c r="S1829" s="247"/>
      <c r="T1829" s="247"/>
      <c r="U1829" s="248" t="str">
        <f>IF(AND(R1829&lt;&gt;"",S1829&lt;&gt;"",Q1829&lt;&gt;""),ROUND(MIN(IF(OR(Q1829="OZZ",Q1829="ZZ"),5000,17300),TRUNC(0.75*(SUMIF($D$12:$D1829,$D1829,R$12:R1829)+SUMIF($D$12:$D1829,$D1829,S$12:S1829)),2)) - SUMIF($D$12:$D1828,$D1829,U$12:U1828),2),"")</f>
        <v/>
      </c>
      <c r="V1829" s="248" t="str">
        <f>IF(AND(R1829&lt;&gt;"",S1829&lt;&gt;"",T1829&lt;&gt;"",Q1829&lt;&gt;"",AL1829&lt;&gt;""),IF(OR(Q1829="OZZ",Q1829="ZZ"),ROUND(0-SUMIF($D$12:$D1828,$D1829,V$12:V1828),2),IF(T1829=0,0,ROUND(MIN(MIN(17300,TRUNC(0.75*(SUMIF($D$12:$D$2012,$D1829,R$12:R$2012)+SUMIF($D$12:$D$2012,$D1829,S$12:S$2012)),2)+SUMIF($D$12:$D1829,$D1829,AL$12:AL1829))-SUMIF($D$12:$D1828,$D1829,V$12:V1828)-SUMIF($D$12:$D$2012,$D1829,U$12:U$2012),AL1829),2))),"")</f>
        <v/>
      </c>
      <c r="W1829" s="250" t="str">
        <f>IF(Q1829&lt;&gt;"",1000 - SUMIF($D$12:$D1828,$D1829,W$12:W1828),"")</f>
        <v/>
      </c>
      <c r="X1829" s="106"/>
      <c r="Y1829" s="247"/>
      <c r="Z1829" s="247"/>
      <c r="AA1829" s="247"/>
      <c r="AB1829" s="248" t="str">
        <f>IF(AND(Y1829&lt;&gt;"",Z1829&lt;&gt;"",X1829&lt;&gt;""),ROUND(MIN(IF(OR(X1829="OZZ",X1829="ZZ"),5000,17300),TRUNC(0.75*(SUMIF($D$12:$D1829,$D1829,Y$12:Y1829)+SUMIF($D$12:$D1829,$D1829,Z$12:Z1829)),2)) - SUMIF($D$12:$D1828,$D1829,AB$12:AB1828),2),"")</f>
        <v/>
      </c>
      <c r="AC1829" s="251" t="str">
        <f>IF(AND(Y1829&lt;&gt;"",Z1829&lt;&gt;"",AA1829&lt;&gt;"",X1829&lt;&gt;"",AP1829&lt;&gt;""),IF(OR(X1829="OZZ",X1829="ZZ"),ROUND(0-SUMIF($D$12:$D1828,$D1829,AC$12:AC1828),2),IF(AA1829=0,0,ROUND(MIN(MIN(17300,TRUNC(0.75*(SUMIF($D$12:$D$2012,$D1829,Y$12:Y$2012)+SUMIF($D$12:$D$2012,$D1829,Z$12:Z$2012)),2)+SUMIF($D$12:$D1829,$D1829,AP$12:AP1829))-SUMIF($D$12:$D1828,$D1829,AC$12:AC1828)-SUMIF($D$12:$D$2012,$D1829,AB$12:AB$2012),AP1829),2))),"")</f>
        <v/>
      </c>
      <c r="AD1829" s="250" t="str">
        <f>IF(X1829&lt;&gt;"",1000 - SUMIF($D$12:$D1828,$D1829,AD$12:AD1828),"")</f>
        <v/>
      </c>
      <c r="AE1829" s="252"/>
      <c r="AF1829" s="253"/>
      <c r="AG1829" s="254"/>
      <c r="AH1829" s="255" t="str">
        <f t="shared" si="590"/>
        <v/>
      </c>
      <c r="AI1829" s="256"/>
      <c r="AJ1829" s="253"/>
      <c r="AK1829" s="254"/>
      <c r="AL1829" s="255" t="str">
        <f t="shared" si="591"/>
        <v/>
      </c>
      <c r="AM1829" s="256"/>
      <c r="AN1829" s="253"/>
      <c r="AO1829" s="254"/>
      <c r="AP1829" s="255" t="str">
        <f t="shared" si="592"/>
        <v/>
      </c>
      <c r="AQ1829" s="68"/>
      <c r="AR1829" s="68"/>
      <c r="AS1829" s="115"/>
      <c r="AT1829" s="68"/>
      <c r="AU1829" s="113" t="str">
        <f>IF(D1829&lt;&gt; "", IF(COUNTIF($D$12:$D1829,$D1829)&gt;1,0,IF(SUM(N1829,U1829,AB1829)&gt;0,IF(AND(X1829="",OR(Q1829&lt;&gt;"",J1829&lt;&gt;"")),IF(Q1829&lt;&gt;"",Q1829,IF(J1829&lt;&gt;"",J1829,0)),IF(AND(Q1829&lt;&gt;"",J1829&lt;&gt;"",Q1829=J1829),Q1829,X1829)),0)),"")</f>
        <v/>
      </c>
      <c r="AV1829" s="113" t="str">
        <f>IF(D1829&lt;&gt;"",IF(COUNTIF($D$12:$D1829,$D1829)&gt;1,0,IF(SUM(O1829,V1829,AC1829)&gt;0,IF(AND(X1829="",OR(Q1829&lt;&gt;"",J1829&lt;&gt;"")),IF(Q1829&lt;&gt;"",Q1829,IF(J1829&lt;&gt;"",J1829,0)),IF(AND(Q1829&lt;&gt;"",J1829&lt;&gt;"",Q1829=J1829),Q1829,X1829)),0)),"")</f>
        <v/>
      </c>
      <c r="AW1829" s="113" t="str">
        <f>IF(D1829&lt;&gt;"",IF(COUNTIF($D$12:$D1829,$D1829)&gt;1,0,IF(SUM(P1829,W1829,AD1829)&gt;0,IF(AND(X1829="",OR(Q1829&lt;&gt;"",J1829&lt;&gt;"")),IF(Q1829&lt;&gt;"",Q1829,IF(J1829&lt;&gt;"",J1829,0)),IF(AND(Q1829&lt;&gt;"",J1829&lt;&gt;"",Q1829=J1829),Q1829,X1829)),0)),"")</f>
        <v/>
      </c>
      <c r="AX1829" s="68" t="str">
        <f t="shared" si="593"/>
        <v/>
      </c>
      <c r="AY1829" s="68" t="str">
        <f t="shared" si="594"/>
        <v/>
      </c>
      <c r="AZ1829" s="68" t="str">
        <f t="shared" si="595"/>
        <v/>
      </c>
      <c r="BA1829" s="68" t="str">
        <f t="shared" si="596"/>
        <v/>
      </c>
      <c r="BB1829" s="68" t="str">
        <f t="shared" si="597"/>
        <v/>
      </c>
      <c r="BC1829" s="68" t="str">
        <f t="shared" si="598"/>
        <v/>
      </c>
      <c r="BD1829" s="68" t="str">
        <f t="shared" si="599"/>
        <v/>
      </c>
      <c r="BE1829" s="62" t="str">
        <f t="shared" si="600"/>
        <v/>
      </c>
      <c r="BF1829" s="62" t="str">
        <f t="shared" si="601"/>
        <v/>
      </c>
      <c r="BG1829" s="62"/>
      <c r="BH1829" s="62" t="str">
        <f t="shared" si="602"/>
        <v/>
      </c>
      <c r="BI1829" s="62" t="str">
        <f t="shared" si="603"/>
        <v/>
      </c>
      <c r="BJ1829" s="114"/>
      <c r="BK1829" s="62" t="str">
        <f t="shared" si="604"/>
        <v/>
      </c>
      <c r="BL1829" s="62" t="str">
        <f t="shared" si="605"/>
        <v/>
      </c>
      <c r="BM1829" s="62" t="str">
        <f t="shared" si="606"/>
        <v/>
      </c>
      <c r="BN1829" s="62" t="str">
        <f t="shared" si="607"/>
        <v/>
      </c>
      <c r="BO1829" s="62" t="str">
        <f t="shared" si="608"/>
        <v/>
      </c>
      <c r="BP1829" s="62" t="str">
        <f t="shared" si="609"/>
        <v/>
      </c>
      <c r="BQ1829" s="96"/>
      <c r="BR1829" s="96"/>
      <c r="BS1829" s="96"/>
      <c r="BT1829" s="96"/>
      <c r="BU1829" s="96"/>
      <c r="BV1829" s="96"/>
      <c r="BW1829" s="96"/>
      <c r="BX1829" s="96"/>
      <c r="BY1829" s="96"/>
      <c r="BZ1829" s="96"/>
      <c r="CA1829" s="96"/>
      <c r="CB1829" s="96"/>
      <c r="CC1829" s="96"/>
      <c r="CD1829" s="96"/>
      <c r="CE1829" s="96"/>
      <c r="CF1829" s="96"/>
      <c r="CG1829" s="96"/>
      <c r="CH1829" s="96"/>
      <c r="CI1829" s="96"/>
      <c r="CJ1829" s="96"/>
      <c r="CK1829" s="96"/>
      <c r="CL1829" s="96"/>
      <c r="CM1829" s="96"/>
      <c r="CN1829" s="96"/>
      <c r="CO1829" s="96"/>
      <c r="CP1829" s="96"/>
      <c r="CQ1829" s="96"/>
      <c r="CR1829" s="96"/>
      <c r="CS1829" s="96"/>
    </row>
    <row r="1830" spans="1:97" ht="18.75" customHeight="1" x14ac:dyDescent="0.2">
      <c r="A1830" s="3">
        <f t="shared" si="610"/>
        <v>1818</v>
      </c>
      <c r="B1830" s="263"/>
      <c r="C1830" s="263"/>
      <c r="D1830" s="263"/>
      <c r="E1830" s="259"/>
      <c r="F1830" s="259"/>
      <c r="G1830" s="43"/>
      <c r="H1830" s="264"/>
      <c r="I1830" s="261"/>
      <c r="J1830" s="106"/>
      <c r="K1830" s="247"/>
      <c r="L1830" s="247"/>
      <c r="M1830" s="247"/>
      <c r="N1830" s="248" t="str">
        <f>IF(AND(K1830&lt;&gt;"",L1830&lt;&gt;"",J1830&lt;&gt;""),ROUND(MIN(IF(OR(J1830="OZZ",J1830="ZZ"),5000,17300),TRUNC(0.75*(SUMIF($D$12:$D1830,$D1830,K$12:K1830)+SUMIF($D$12:$D1830,$D1830,L$12:L1830)),2)) - SUMIF($D$12:$D1829,$D1830,N$12:N1829),2),"")</f>
        <v/>
      </c>
      <c r="O1830" s="249" t="str">
        <f>IF(AND(K1830&lt;&gt;"",L1830&lt;&gt;"",M1830&lt;&gt;"",J1830&lt;&gt;"",AH1830&lt;&gt;""),IF(OR(J1830="OZZ",J1830="ZZ"),ROUND(0-SUMIF($D$12:$D1829,$D1830,O$12:O1829),2),IF(M1830=0,0,ROUND(MIN(MIN(17300,TRUNC(0.75*(SUMIF($D$12:$D$2012,$D1830,K$12:K$2012)+SUMIF($D$12:$D$2012,$D1830,L$12:L$2012)),2)+SUMIF($D$12:$D1830,$D1830,AH$12:AH1830))-SUMIF($D$12:$D1829,$D1830,O$12:O1829)-SUMIF($D$12:$D$2012,$D1830,N$12:N$2012),AH1830),2))),"")</f>
        <v/>
      </c>
      <c r="P1830" s="250" t="str">
        <f>IF(J1830&lt;&gt;"",1000 - SUMIF($D$12:$D1829,$D1830,P$12:P1829),"")</f>
        <v/>
      </c>
      <c r="Q1830" s="106"/>
      <c r="R1830" s="247"/>
      <c r="S1830" s="247"/>
      <c r="T1830" s="247"/>
      <c r="U1830" s="248" t="str">
        <f>IF(AND(R1830&lt;&gt;"",S1830&lt;&gt;"",Q1830&lt;&gt;""),ROUND(MIN(IF(OR(Q1830="OZZ",Q1830="ZZ"),5000,17300),TRUNC(0.75*(SUMIF($D$12:$D1830,$D1830,R$12:R1830)+SUMIF($D$12:$D1830,$D1830,S$12:S1830)),2)) - SUMIF($D$12:$D1829,$D1830,U$12:U1829),2),"")</f>
        <v/>
      </c>
      <c r="V1830" s="248" t="str">
        <f>IF(AND(R1830&lt;&gt;"",S1830&lt;&gt;"",T1830&lt;&gt;"",Q1830&lt;&gt;"",AL1830&lt;&gt;""),IF(OR(Q1830="OZZ",Q1830="ZZ"),ROUND(0-SUMIF($D$12:$D1829,$D1830,V$12:V1829),2),IF(T1830=0,0,ROUND(MIN(MIN(17300,TRUNC(0.75*(SUMIF($D$12:$D$2012,$D1830,R$12:R$2012)+SUMIF($D$12:$D$2012,$D1830,S$12:S$2012)),2)+SUMIF($D$12:$D1830,$D1830,AL$12:AL1830))-SUMIF($D$12:$D1829,$D1830,V$12:V1829)-SUMIF($D$12:$D$2012,$D1830,U$12:U$2012),AL1830),2))),"")</f>
        <v/>
      </c>
      <c r="W1830" s="250" t="str">
        <f>IF(Q1830&lt;&gt;"",1000 - SUMIF($D$12:$D1829,$D1830,W$12:W1829),"")</f>
        <v/>
      </c>
      <c r="X1830" s="106"/>
      <c r="Y1830" s="247"/>
      <c r="Z1830" s="247"/>
      <c r="AA1830" s="247"/>
      <c r="AB1830" s="248" t="str">
        <f>IF(AND(Y1830&lt;&gt;"",Z1830&lt;&gt;"",X1830&lt;&gt;""),ROUND(MIN(IF(OR(X1830="OZZ",X1830="ZZ"),5000,17300),TRUNC(0.75*(SUMIF($D$12:$D1830,$D1830,Y$12:Y1830)+SUMIF($D$12:$D1830,$D1830,Z$12:Z1830)),2)) - SUMIF($D$12:$D1829,$D1830,AB$12:AB1829),2),"")</f>
        <v/>
      </c>
      <c r="AC1830" s="251" t="str">
        <f>IF(AND(Y1830&lt;&gt;"",Z1830&lt;&gt;"",AA1830&lt;&gt;"",X1830&lt;&gt;"",AP1830&lt;&gt;""),IF(OR(X1830="OZZ",X1830="ZZ"),ROUND(0-SUMIF($D$12:$D1829,$D1830,AC$12:AC1829),2),IF(AA1830=0,0,ROUND(MIN(MIN(17300,TRUNC(0.75*(SUMIF($D$12:$D$2012,$D1830,Y$12:Y$2012)+SUMIF($D$12:$D$2012,$D1830,Z$12:Z$2012)),2)+SUMIF($D$12:$D1830,$D1830,AP$12:AP1830))-SUMIF($D$12:$D1829,$D1830,AC$12:AC1829)-SUMIF($D$12:$D$2012,$D1830,AB$12:AB$2012),AP1830),2))),"")</f>
        <v/>
      </c>
      <c r="AD1830" s="250" t="str">
        <f>IF(X1830&lt;&gt;"",1000 - SUMIF($D$12:$D1829,$D1830,AD$12:AD1829),"")</f>
        <v/>
      </c>
      <c r="AE1830" s="252"/>
      <c r="AF1830" s="253"/>
      <c r="AG1830" s="254"/>
      <c r="AH1830" s="255" t="str">
        <f t="shared" si="590"/>
        <v/>
      </c>
      <c r="AI1830" s="256"/>
      <c r="AJ1830" s="253"/>
      <c r="AK1830" s="254"/>
      <c r="AL1830" s="255" t="str">
        <f t="shared" si="591"/>
        <v/>
      </c>
      <c r="AM1830" s="256"/>
      <c r="AN1830" s="253"/>
      <c r="AO1830" s="254"/>
      <c r="AP1830" s="255" t="str">
        <f t="shared" si="592"/>
        <v/>
      </c>
      <c r="AQ1830" s="68"/>
      <c r="AR1830" s="68"/>
      <c r="AS1830" s="115"/>
      <c r="AT1830" s="68"/>
      <c r="AU1830" s="113" t="str">
        <f>IF(D1830&lt;&gt; "", IF(COUNTIF($D$12:$D1830,$D1830)&gt;1,0,IF(SUM(N1830,U1830,AB1830)&gt;0,IF(AND(X1830="",OR(Q1830&lt;&gt;"",J1830&lt;&gt;"")),IF(Q1830&lt;&gt;"",Q1830,IF(J1830&lt;&gt;"",J1830,0)),IF(AND(Q1830&lt;&gt;"",J1830&lt;&gt;"",Q1830=J1830),Q1830,X1830)),0)),"")</f>
        <v/>
      </c>
      <c r="AV1830" s="113" t="str">
        <f>IF(D1830&lt;&gt;"",IF(COUNTIF($D$12:$D1830,$D1830)&gt;1,0,IF(SUM(O1830,V1830,AC1830)&gt;0,IF(AND(X1830="",OR(Q1830&lt;&gt;"",J1830&lt;&gt;"")),IF(Q1830&lt;&gt;"",Q1830,IF(J1830&lt;&gt;"",J1830,0)),IF(AND(Q1830&lt;&gt;"",J1830&lt;&gt;"",Q1830=J1830),Q1830,X1830)),0)),"")</f>
        <v/>
      </c>
      <c r="AW1830" s="113" t="str">
        <f>IF(D1830&lt;&gt;"",IF(COUNTIF($D$12:$D1830,$D1830)&gt;1,0,IF(SUM(P1830,W1830,AD1830)&gt;0,IF(AND(X1830="",OR(Q1830&lt;&gt;"",J1830&lt;&gt;"")),IF(Q1830&lt;&gt;"",Q1830,IF(J1830&lt;&gt;"",J1830,0)),IF(AND(Q1830&lt;&gt;"",J1830&lt;&gt;"",Q1830=J1830),Q1830,X1830)),0)),"")</f>
        <v/>
      </c>
      <c r="AX1830" s="68" t="str">
        <f t="shared" si="593"/>
        <v/>
      </c>
      <c r="AY1830" s="68" t="str">
        <f t="shared" si="594"/>
        <v/>
      </c>
      <c r="AZ1830" s="68" t="str">
        <f t="shared" si="595"/>
        <v/>
      </c>
      <c r="BA1830" s="68" t="str">
        <f t="shared" si="596"/>
        <v/>
      </c>
      <c r="BB1830" s="68" t="str">
        <f t="shared" si="597"/>
        <v/>
      </c>
      <c r="BC1830" s="68" t="str">
        <f t="shared" si="598"/>
        <v/>
      </c>
      <c r="BD1830" s="68" t="str">
        <f t="shared" si="599"/>
        <v/>
      </c>
      <c r="BE1830" s="62" t="str">
        <f t="shared" si="600"/>
        <v/>
      </c>
      <c r="BF1830" s="62" t="str">
        <f t="shared" si="601"/>
        <v/>
      </c>
      <c r="BG1830" s="62"/>
      <c r="BH1830" s="62" t="str">
        <f t="shared" si="602"/>
        <v/>
      </c>
      <c r="BI1830" s="62" t="str">
        <f t="shared" si="603"/>
        <v/>
      </c>
      <c r="BJ1830" s="114"/>
      <c r="BK1830" s="62" t="str">
        <f t="shared" si="604"/>
        <v/>
      </c>
      <c r="BL1830" s="62" t="str">
        <f t="shared" si="605"/>
        <v/>
      </c>
      <c r="BM1830" s="62" t="str">
        <f t="shared" si="606"/>
        <v/>
      </c>
      <c r="BN1830" s="62" t="str">
        <f t="shared" si="607"/>
        <v/>
      </c>
      <c r="BO1830" s="62" t="str">
        <f t="shared" si="608"/>
        <v/>
      </c>
      <c r="BP1830" s="62" t="str">
        <f t="shared" si="609"/>
        <v/>
      </c>
      <c r="BQ1830" s="96"/>
      <c r="BR1830" s="96"/>
      <c r="BS1830" s="96"/>
      <c r="BT1830" s="96"/>
      <c r="BU1830" s="96"/>
      <c r="BV1830" s="96"/>
      <c r="BW1830" s="96"/>
      <c r="BX1830" s="96"/>
      <c r="BY1830" s="96"/>
      <c r="BZ1830" s="96"/>
      <c r="CA1830" s="96"/>
      <c r="CB1830" s="96"/>
      <c r="CC1830" s="96"/>
      <c r="CD1830" s="96"/>
      <c r="CE1830" s="96"/>
      <c r="CF1830" s="96"/>
      <c r="CG1830" s="96"/>
      <c r="CH1830" s="96"/>
      <c r="CI1830" s="96"/>
      <c r="CJ1830" s="96"/>
      <c r="CK1830" s="96"/>
      <c r="CL1830" s="96"/>
      <c r="CM1830" s="96"/>
      <c r="CN1830" s="96"/>
      <c r="CO1830" s="96"/>
      <c r="CP1830" s="96"/>
      <c r="CQ1830" s="96"/>
      <c r="CR1830" s="96"/>
      <c r="CS1830" s="96"/>
    </row>
    <row r="1831" spans="1:97" ht="18.75" customHeight="1" x14ac:dyDescent="0.2">
      <c r="A1831" s="3">
        <f t="shared" si="610"/>
        <v>1819</v>
      </c>
      <c r="B1831" s="263"/>
      <c r="C1831" s="263"/>
      <c r="D1831" s="263"/>
      <c r="E1831" s="259"/>
      <c r="F1831" s="259"/>
      <c r="G1831" s="43"/>
      <c r="H1831" s="264"/>
      <c r="I1831" s="261"/>
      <c r="J1831" s="106"/>
      <c r="K1831" s="247"/>
      <c r="L1831" s="247"/>
      <c r="M1831" s="247"/>
      <c r="N1831" s="248" t="str">
        <f>IF(AND(K1831&lt;&gt;"",L1831&lt;&gt;"",J1831&lt;&gt;""),ROUND(MIN(IF(OR(J1831="OZZ",J1831="ZZ"),5000,17300),TRUNC(0.75*(SUMIF($D$12:$D1831,$D1831,K$12:K1831)+SUMIF($D$12:$D1831,$D1831,L$12:L1831)),2)) - SUMIF($D$12:$D1830,$D1831,N$12:N1830),2),"")</f>
        <v/>
      </c>
      <c r="O1831" s="249" t="str">
        <f>IF(AND(K1831&lt;&gt;"",L1831&lt;&gt;"",M1831&lt;&gt;"",J1831&lt;&gt;"",AH1831&lt;&gt;""),IF(OR(J1831="OZZ",J1831="ZZ"),ROUND(0-SUMIF($D$12:$D1830,$D1831,O$12:O1830),2),IF(M1831=0,0,ROUND(MIN(MIN(17300,TRUNC(0.75*(SUMIF($D$12:$D$2012,$D1831,K$12:K$2012)+SUMIF($D$12:$D$2012,$D1831,L$12:L$2012)),2)+SUMIF($D$12:$D1831,$D1831,AH$12:AH1831))-SUMIF($D$12:$D1830,$D1831,O$12:O1830)-SUMIF($D$12:$D$2012,$D1831,N$12:N$2012),AH1831),2))),"")</f>
        <v/>
      </c>
      <c r="P1831" s="250" t="str">
        <f>IF(J1831&lt;&gt;"",1000 - SUMIF($D$12:$D1830,$D1831,P$12:P1830),"")</f>
        <v/>
      </c>
      <c r="Q1831" s="106"/>
      <c r="R1831" s="247"/>
      <c r="S1831" s="247"/>
      <c r="T1831" s="247"/>
      <c r="U1831" s="248" t="str">
        <f>IF(AND(R1831&lt;&gt;"",S1831&lt;&gt;"",Q1831&lt;&gt;""),ROUND(MIN(IF(OR(Q1831="OZZ",Q1831="ZZ"),5000,17300),TRUNC(0.75*(SUMIF($D$12:$D1831,$D1831,R$12:R1831)+SUMIF($D$12:$D1831,$D1831,S$12:S1831)),2)) - SUMIF($D$12:$D1830,$D1831,U$12:U1830),2),"")</f>
        <v/>
      </c>
      <c r="V1831" s="248" t="str">
        <f>IF(AND(R1831&lt;&gt;"",S1831&lt;&gt;"",T1831&lt;&gt;"",Q1831&lt;&gt;"",AL1831&lt;&gt;""),IF(OR(Q1831="OZZ",Q1831="ZZ"),ROUND(0-SUMIF($D$12:$D1830,$D1831,V$12:V1830),2),IF(T1831=0,0,ROUND(MIN(MIN(17300,TRUNC(0.75*(SUMIF($D$12:$D$2012,$D1831,R$12:R$2012)+SUMIF($D$12:$D$2012,$D1831,S$12:S$2012)),2)+SUMIF($D$12:$D1831,$D1831,AL$12:AL1831))-SUMIF($D$12:$D1830,$D1831,V$12:V1830)-SUMIF($D$12:$D$2012,$D1831,U$12:U$2012),AL1831),2))),"")</f>
        <v/>
      </c>
      <c r="W1831" s="250" t="str">
        <f>IF(Q1831&lt;&gt;"",1000 - SUMIF($D$12:$D1830,$D1831,W$12:W1830),"")</f>
        <v/>
      </c>
      <c r="X1831" s="106"/>
      <c r="Y1831" s="247"/>
      <c r="Z1831" s="247"/>
      <c r="AA1831" s="247"/>
      <c r="AB1831" s="248" t="str">
        <f>IF(AND(Y1831&lt;&gt;"",Z1831&lt;&gt;"",X1831&lt;&gt;""),ROUND(MIN(IF(OR(X1831="OZZ",X1831="ZZ"),5000,17300),TRUNC(0.75*(SUMIF($D$12:$D1831,$D1831,Y$12:Y1831)+SUMIF($D$12:$D1831,$D1831,Z$12:Z1831)),2)) - SUMIF($D$12:$D1830,$D1831,AB$12:AB1830),2),"")</f>
        <v/>
      </c>
      <c r="AC1831" s="251" t="str">
        <f>IF(AND(Y1831&lt;&gt;"",Z1831&lt;&gt;"",AA1831&lt;&gt;"",X1831&lt;&gt;"",AP1831&lt;&gt;""),IF(OR(X1831="OZZ",X1831="ZZ"),ROUND(0-SUMIF($D$12:$D1830,$D1831,AC$12:AC1830),2),IF(AA1831=0,0,ROUND(MIN(MIN(17300,TRUNC(0.75*(SUMIF($D$12:$D$2012,$D1831,Y$12:Y$2012)+SUMIF($D$12:$D$2012,$D1831,Z$12:Z$2012)),2)+SUMIF($D$12:$D1831,$D1831,AP$12:AP1831))-SUMIF($D$12:$D1830,$D1831,AC$12:AC1830)-SUMIF($D$12:$D$2012,$D1831,AB$12:AB$2012),AP1831),2))),"")</f>
        <v/>
      </c>
      <c r="AD1831" s="250" t="str">
        <f>IF(X1831&lt;&gt;"",1000 - SUMIF($D$12:$D1830,$D1831,AD$12:AD1830),"")</f>
        <v/>
      </c>
      <c r="AE1831" s="252"/>
      <c r="AF1831" s="253"/>
      <c r="AG1831" s="254"/>
      <c r="AH1831" s="255" t="str">
        <f t="shared" si="590"/>
        <v/>
      </c>
      <c r="AI1831" s="256"/>
      <c r="AJ1831" s="253"/>
      <c r="AK1831" s="254"/>
      <c r="AL1831" s="255" t="str">
        <f t="shared" si="591"/>
        <v/>
      </c>
      <c r="AM1831" s="256"/>
      <c r="AN1831" s="253"/>
      <c r="AO1831" s="254"/>
      <c r="AP1831" s="255" t="str">
        <f t="shared" si="592"/>
        <v/>
      </c>
      <c r="AQ1831" s="68"/>
      <c r="AR1831" s="68"/>
      <c r="AS1831" s="115"/>
      <c r="AT1831" s="68"/>
      <c r="AU1831" s="113" t="str">
        <f>IF(D1831&lt;&gt; "", IF(COUNTIF($D$12:$D1831,$D1831)&gt;1,0,IF(SUM(N1831,U1831,AB1831)&gt;0,IF(AND(X1831="",OR(Q1831&lt;&gt;"",J1831&lt;&gt;"")),IF(Q1831&lt;&gt;"",Q1831,IF(J1831&lt;&gt;"",J1831,0)),IF(AND(Q1831&lt;&gt;"",J1831&lt;&gt;"",Q1831=J1831),Q1831,X1831)),0)),"")</f>
        <v/>
      </c>
      <c r="AV1831" s="113" t="str">
        <f>IF(D1831&lt;&gt;"",IF(COUNTIF($D$12:$D1831,$D1831)&gt;1,0,IF(SUM(O1831,V1831,AC1831)&gt;0,IF(AND(X1831="",OR(Q1831&lt;&gt;"",J1831&lt;&gt;"")),IF(Q1831&lt;&gt;"",Q1831,IF(J1831&lt;&gt;"",J1831,0)),IF(AND(Q1831&lt;&gt;"",J1831&lt;&gt;"",Q1831=J1831),Q1831,X1831)),0)),"")</f>
        <v/>
      </c>
      <c r="AW1831" s="113" t="str">
        <f>IF(D1831&lt;&gt;"",IF(COUNTIF($D$12:$D1831,$D1831)&gt;1,0,IF(SUM(P1831,W1831,AD1831)&gt;0,IF(AND(X1831="",OR(Q1831&lt;&gt;"",J1831&lt;&gt;"")),IF(Q1831&lt;&gt;"",Q1831,IF(J1831&lt;&gt;"",J1831,0)),IF(AND(Q1831&lt;&gt;"",J1831&lt;&gt;"",Q1831=J1831),Q1831,X1831)),0)),"")</f>
        <v/>
      </c>
      <c r="AX1831" s="68" t="str">
        <f t="shared" si="593"/>
        <v/>
      </c>
      <c r="AY1831" s="68" t="str">
        <f t="shared" si="594"/>
        <v/>
      </c>
      <c r="AZ1831" s="68" t="str">
        <f t="shared" si="595"/>
        <v/>
      </c>
      <c r="BA1831" s="68" t="str">
        <f t="shared" si="596"/>
        <v/>
      </c>
      <c r="BB1831" s="68" t="str">
        <f t="shared" si="597"/>
        <v/>
      </c>
      <c r="BC1831" s="68" t="str">
        <f t="shared" si="598"/>
        <v/>
      </c>
      <c r="BD1831" s="68" t="str">
        <f t="shared" si="599"/>
        <v/>
      </c>
      <c r="BE1831" s="62" t="str">
        <f t="shared" si="600"/>
        <v/>
      </c>
      <c r="BF1831" s="62" t="str">
        <f t="shared" si="601"/>
        <v/>
      </c>
      <c r="BG1831" s="62"/>
      <c r="BH1831" s="62" t="str">
        <f t="shared" si="602"/>
        <v/>
      </c>
      <c r="BI1831" s="62" t="str">
        <f t="shared" si="603"/>
        <v/>
      </c>
      <c r="BJ1831" s="114"/>
      <c r="BK1831" s="62" t="str">
        <f t="shared" si="604"/>
        <v/>
      </c>
      <c r="BL1831" s="62" t="str">
        <f t="shared" si="605"/>
        <v/>
      </c>
      <c r="BM1831" s="62" t="str">
        <f t="shared" si="606"/>
        <v/>
      </c>
      <c r="BN1831" s="62" t="str">
        <f t="shared" si="607"/>
        <v/>
      </c>
      <c r="BO1831" s="62" t="str">
        <f t="shared" si="608"/>
        <v/>
      </c>
      <c r="BP1831" s="62" t="str">
        <f t="shared" si="609"/>
        <v/>
      </c>
      <c r="BQ1831" s="96"/>
      <c r="BR1831" s="96"/>
      <c r="BS1831" s="96"/>
      <c r="BT1831" s="96"/>
      <c r="BU1831" s="96"/>
      <c r="BV1831" s="96"/>
      <c r="BW1831" s="96"/>
      <c r="BX1831" s="96"/>
      <c r="BY1831" s="96"/>
      <c r="BZ1831" s="96"/>
      <c r="CA1831" s="96"/>
      <c r="CB1831" s="96"/>
      <c r="CC1831" s="96"/>
      <c r="CD1831" s="96"/>
      <c r="CE1831" s="96"/>
      <c r="CF1831" s="96"/>
      <c r="CG1831" s="96"/>
      <c r="CH1831" s="96"/>
      <c r="CI1831" s="96"/>
      <c r="CJ1831" s="96"/>
      <c r="CK1831" s="96"/>
      <c r="CL1831" s="96"/>
      <c r="CM1831" s="96"/>
      <c r="CN1831" s="96"/>
      <c r="CO1831" s="96"/>
      <c r="CP1831" s="96"/>
      <c r="CQ1831" s="96"/>
      <c r="CR1831" s="96"/>
      <c r="CS1831" s="96"/>
    </row>
    <row r="1832" spans="1:97" ht="18.75" customHeight="1" x14ac:dyDescent="0.2">
      <c r="A1832" s="3">
        <f t="shared" si="610"/>
        <v>1820</v>
      </c>
      <c r="B1832" s="263"/>
      <c r="C1832" s="263"/>
      <c r="D1832" s="263"/>
      <c r="E1832" s="259"/>
      <c r="F1832" s="259"/>
      <c r="G1832" s="43"/>
      <c r="H1832" s="264"/>
      <c r="I1832" s="261"/>
      <c r="J1832" s="106"/>
      <c r="K1832" s="247"/>
      <c r="L1832" s="247"/>
      <c r="M1832" s="247"/>
      <c r="N1832" s="248" t="str">
        <f>IF(AND(K1832&lt;&gt;"",L1832&lt;&gt;"",J1832&lt;&gt;""),ROUND(MIN(IF(OR(J1832="OZZ",J1832="ZZ"),5000,17300),TRUNC(0.75*(SUMIF($D$12:$D1832,$D1832,K$12:K1832)+SUMIF($D$12:$D1832,$D1832,L$12:L1832)),2)) - SUMIF($D$12:$D1831,$D1832,N$12:N1831),2),"")</f>
        <v/>
      </c>
      <c r="O1832" s="249" t="str">
        <f>IF(AND(K1832&lt;&gt;"",L1832&lt;&gt;"",M1832&lt;&gt;"",J1832&lt;&gt;"",AH1832&lt;&gt;""),IF(OR(J1832="OZZ",J1832="ZZ"),ROUND(0-SUMIF($D$12:$D1831,$D1832,O$12:O1831),2),IF(M1832=0,0,ROUND(MIN(MIN(17300,TRUNC(0.75*(SUMIF($D$12:$D$2012,$D1832,K$12:K$2012)+SUMIF($D$12:$D$2012,$D1832,L$12:L$2012)),2)+SUMIF($D$12:$D1832,$D1832,AH$12:AH1832))-SUMIF($D$12:$D1831,$D1832,O$12:O1831)-SUMIF($D$12:$D$2012,$D1832,N$12:N$2012),AH1832),2))),"")</f>
        <v/>
      </c>
      <c r="P1832" s="250" t="str">
        <f>IF(J1832&lt;&gt;"",1000 - SUMIF($D$12:$D1831,$D1832,P$12:P1831),"")</f>
        <v/>
      </c>
      <c r="Q1832" s="106"/>
      <c r="R1832" s="247"/>
      <c r="S1832" s="247"/>
      <c r="T1832" s="247"/>
      <c r="U1832" s="248" t="str">
        <f>IF(AND(R1832&lt;&gt;"",S1832&lt;&gt;"",Q1832&lt;&gt;""),ROUND(MIN(IF(OR(Q1832="OZZ",Q1832="ZZ"),5000,17300),TRUNC(0.75*(SUMIF($D$12:$D1832,$D1832,R$12:R1832)+SUMIF($D$12:$D1832,$D1832,S$12:S1832)),2)) - SUMIF($D$12:$D1831,$D1832,U$12:U1831),2),"")</f>
        <v/>
      </c>
      <c r="V1832" s="248" t="str">
        <f>IF(AND(R1832&lt;&gt;"",S1832&lt;&gt;"",T1832&lt;&gt;"",Q1832&lt;&gt;"",AL1832&lt;&gt;""),IF(OR(Q1832="OZZ",Q1832="ZZ"),ROUND(0-SUMIF($D$12:$D1831,$D1832,V$12:V1831),2),IF(T1832=0,0,ROUND(MIN(MIN(17300,TRUNC(0.75*(SUMIF($D$12:$D$2012,$D1832,R$12:R$2012)+SUMIF($D$12:$D$2012,$D1832,S$12:S$2012)),2)+SUMIF($D$12:$D1832,$D1832,AL$12:AL1832))-SUMIF($D$12:$D1831,$D1832,V$12:V1831)-SUMIF($D$12:$D$2012,$D1832,U$12:U$2012),AL1832),2))),"")</f>
        <v/>
      </c>
      <c r="W1832" s="250" t="str">
        <f>IF(Q1832&lt;&gt;"",1000 - SUMIF($D$12:$D1831,$D1832,W$12:W1831),"")</f>
        <v/>
      </c>
      <c r="X1832" s="106"/>
      <c r="Y1832" s="247"/>
      <c r="Z1832" s="247"/>
      <c r="AA1832" s="247"/>
      <c r="AB1832" s="248" t="str">
        <f>IF(AND(Y1832&lt;&gt;"",Z1832&lt;&gt;"",X1832&lt;&gt;""),ROUND(MIN(IF(OR(X1832="OZZ",X1832="ZZ"),5000,17300),TRUNC(0.75*(SUMIF($D$12:$D1832,$D1832,Y$12:Y1832)+SUMIF($D$12:$D1832,$D1832,Z$12:Z1832)),2)) - SUMIF($D$12:$D1831,$D1832,AB$12:AB1831),2),"")</f>
        <v/>
      </c>
      <c r="AC1832" s="251" t="str">
        <f>IF(AND(Y1832&lt;&gt;"",Z1832&lt;&gt;"",AA1832&lt;&gt;"",X1832&lt;&gt;"",AP1832&lt;&gt;""),IF(OR(X1832="OZZ",X1832="ZZ"),ROUND(0-SUMIF($D$12:$D1831,$D1832,AC$12:AC1831),2),IF(AA1832=0,0,ROUND(MIN(MIN(17300,TRUNC(0.75*(SUMIF($D$12:$D$2012,$D1832,Y$12:Y$2012)+SUMIF($D$12:$D$2012,$D1832,Z$12:Z$2012)),2)+SUMIF($D$12:$D1832,$D1832,AP$12:AP1832))-SUMIF($D$12:$D1831,$D1832,AC$12:AC1831)-SUMIF($D$12:$D$2012,$D1832,AB$12:AB$2012),AP1832),2))),"")</f>
        <v/>
      </c>
      <c r="AD1832" s="250" t="str">
        <f>IF(X1832&lt;&gt;"",1000 - SUMIF($D$12:$D1831,$D1832,AD$12:AD1831),"")</f>
        <v/>
      </c>
      <c r="AE1832" s="252"/>
      <c r="AF1832" s="253"/>
      <c r="AG1832" s="254"/>
      <c r="AH1832" s="255" t="str">
        <f t="shared" si="590"/>
        <v/>
      </c>
      <c r="AI1832" s="256"/>
      <c r="AJ1832" s="253"/>
      <c r="AK1832" s="254"/>
      <c r="AL1832" s="255" t="str">
        <f t="shared" si="591"/>
        <v/>
      </c>
      <c r="AM1832" s="256"/>
      <c r="AN1832" s="253"/>
      <c r="AO1832" s="254"/>
      <c r="AP1832" s="255" t="str">
        <f t="shared" si="592"/>
        <v/>
      </c>
      <c r="AQ1832" s="68"/>
      <c r="AR1832" s="68"/>
      <c r="AS1832" s="115"/>
      <c r="AT1832" s="68"/>
      <c r="AU1832" s="113" t="str">
        <f>IF(D1832&lt;&gt; "", IF(COUNTIF($D$12:$D1832,$D1832)&gt;1,0,IF(SUM(N1832,U1832,AB1832)&gt;0,IF(AND(X1832="",OR(Q1832&lt;&gt;"",J1832&lt;&gt;"")),IF(Q1832&lt;&gt;"",Q1832,IF(J1832&lt;&gt;"",J1832,0)),IF(AND(Q1832&lt;&gt;"",J1832&lt;&gt;"",Q1832=J1832),Q1832,X1832)),0)),"")</f>
        <v/>
      </c>
      <c r="AV1832" s="113" t="str">
        <f>IF(D1832&lt;&gt;"",IF(COUNTIF($D$12:$D1832,$D1832)&gt;1,0,IF(SUM(O1832,V1832,AC1832)&gt;0,IF(AND(X1832="",OR(Q1832&lt;&gt;"",J1832&lt;&gt;"")),IF(Q1832&lt;&gt;"",Q1832,IF(J1832&lt;&gt;"",J1832,0)),IF(AND(Q1832&lt;&gt;"",J1832&lt;&gt;"",Q1832=J1832),Q1832,X1832)),0)),"")</f>
        <v/>
      </c>
      <c r="AW1832" s="113" t="str">
        <f>IF(D1832&lt;&gt;"",IF(COUNTIF($D$12:$D1832,$D1832)&gt;1,0,IF(SUM(P1832,W1832,AD1832)&gt;0,IF(AND(X1832="",OR(Q1832&lt;&gt;"",J1832&lt;&gt;"")),IF(Q1832&lt;&gt;"",Q1832,IF(J1832&lt;&gt;"",J1832,0)),IF(AND(Q1832&lt;&gt;"",J1832&lt;&gt;"",Q1832=J1832),Q1832,X1832)),0)),"")</f>
        <v/>
      </c>
      <c r="AX1832" s="68" t="str">
        <f t="shared" si="593"/>
        <v/>
      </c>
      <c r="AY1832" s="68" t="str">
        <f t="shared" si="594"/>
        <v/>
      </c>
      <c r="AZ1832" s="68" t="str">
        <f t="shared" si="595"/>
        <v/>
      </c>
      <c r="BA1832" s="68" t="str">
        <f t="shared" si="596"/>
        <v/>
      </c>
      <c r="BB1832" s="68" t="str">
        <f t="shared" si="597"/>
        <v/>
      </c>
      <c r="BC1832" s="68" t="str">
        <f t="shared" si="598"/>
        <v/>
      </c>
      <c r="BD1832" s="68" t="str">
        <f t="shared" si="599"/>
        <v/>
      </c>
      <c r="BE1832" s="62" t="str">
        <f t="shared" si="600"/>
        <v/>
      </c>
      <c r="BF1832" s="62" t="str">
        <f t="shared" si="601"/>
        <v/>
      </c>
      <c r="BG1832" s="62"/>
      <c r="BH1832" s="62" t="str">
        <f t="shared" si="602"/>
        <v/>
      </c>
      <c r="BI1832" s="62" t="str">
        <f t="shared" si="603"/>
        <v/>
      </c>
      <c r="BJ1832" s="114"/>
      <c r="BK1832" s="62" t="str">
        <f t="shared" si="604"/>
        <v/>
      </c>
      <c r="BL1832" s="62" t="str">
        <f t="shared" si="605"/>
        <v/>
      </c>
      <c r="BM1832" s="62" t="str">
        <f t="shared" si="606"/>
        <v/>
      </c>
      <c r="BN1832" s="62" t="str">
        <f t="shared" si="607"/>
        <v/>
      </c>
      <c r="BO1832" s="62" t="str">
        <f t="shared" si="608"/>
        <v/>
      </c>
      <c r="BP1832" s="62" t="str">
        <f t="shared" si="609"/>
        <v/>
      </c>
      <c r="BQ1832" s="96"/>
      <c r="BR1832" s="96"/>
      <c r="BS1832" s="96"/>
      <c r="BT1832" s="96"/>
      <c r="BU1832" s="96"/>
      <c r="BV1832" s="96"/>
      <c r="BW1832" s="96"/>
      <c r="BX1832" s="96"/>
      <c r="BY1832" s="96"/>
      <c r="BZ1832" s="96"/>
      <c r="CA1832" s="96"/>
      <c r="CB1832" s="96"/>
      <c r="CC1832" s="96"/>
      <c r="CD1832" s="96"/>
      <c r="CE1832" s="96"/>
      <c r="CF1832" s="96"/>
      <c r="CG1832" s="96"/>
      <c r="CH1832" s="96"/>
      <c r="CI1832" s="96"/>
      <c r="CJ1832" s="96"/>
      <c r="CK1832" s="96"/>
      <c r="CL1832" s="96"/>
      <c r="CM1832" s="96"/>
      <c r="CN1832" s="96"/>
      <c r="CO1832" s="96"/>
      <c r="CP1832" s="96"/>
      <c r="CQ1832" s="96"/>
      <c r="CR1832" s="96"/>
      <c r="CS1832" s="96"/>
    </row>
    <row r="1833" spans="1:97" ht="18.75" customHeight="1" x14ac:dyDescent="0.2">
      <c r="A1833" s="3">
        <f t="shared" si="610"/>
        <v>1821</v>
      </c>
      <c r="B1833" s="263"/>
      <c r="C1833" s="263"/>
      <c r="D1833" s="263"/>
      <c r="E1833" s="259"/>
      <c r="F1833" s="259"/>
      <c r="G1833" s="43"/>
      <c r="H1833" s="264"/>
      <c r="I1833" s="261"/>
      <c r="J1833" s="106"/>
      <c r="K1833" s="247"/>
      <c r="L1833" s="247"/>
      <c r="M1833" s="247"/>
      <c r="N1833" s="248" t="str">
        <f>IF(AND(K1833&lt;&gt;"",L1833&lt;&gt;"",J1833&lt;&gt;""),ROUND(MIN(IF(OR(J1833="OZZ",J1833="ZZ"),5000,17300),TRUNC(0.75*(SUMIF($D$12:$D1833,$D1833,K$12:K1833)+SUMIF($D$12:$D1833,$D1833,L$12:L1833)),2)) - SUMIF($D$12:$D1832,$D1833,N$12:N1832),2),"")</f>
        <v/>
      </c>
      <c r="O1833" s="249" t="str">
        <f>IF(AND(K1833&lt;&gt;"",L1833&lt;&gt;"",M1833&lt;&gt;"",J1833&lt;&gt;"",AH1833&lt;&gt;""),IF(OR(J1833="OZZ",J1833="ZZ"),ROUND(0-SUMIF($D$12:$D1832,$D1833,O$12:O1832),2),IF(M1833=0,0,ROUND(MIN(MIN(17300,TRUNC(0.75*(SUMIF($D$12:$D$2012,$D1833,K$12:K$2012)+SUMIF($D$12:$D$2012,$D1833,L$12:L$2012)),2)+SUMIF($D$12:$D1833,$D1833,AH$12:AH1833))-SUMIF($D$12:$D1832,$D1833,O$12:O1832)-SUMIF($D$12:$D$2012,$D1833,N$12:N$2012),AH1833),2))),"")</f>
        <v/>
      </c>
      <c r="P1833" s="250" t="str">
        <f>IF(J1833&lt;&gt;"",1000 - SUMIF($D$12:$D1832,$D1833,P$12:P1832),"")</f>
        <v/>
      </c>
      <c r="Q1833" s="106"/>
      <c r="R1833" s="247"/>
      <c r="S1833" s="247"/>
      <c r="T1833" s="247"/>
      <c r="U1833" s="248" t="str">
        <f>IF(AND(R1833&lt;&gt;"",S1833&lt;&gt;"",Q1833&lt;&gt;""),ROUND(MIN(IF(OR(Q1833="OZZ",Q1833="ZZ"),5000,17300),TRUNC(0.75*(SUMIF($D$12:$D1833,$D1833,R$12:R1833)+SUMIF($D$12:$D1833,$D1833,S$12:S1833)),2)) - SUMIF($D$12:$D1832,$D1833,U$12:U1832),2),"")</f>
        <v/>
      </c>
      <c r="V1833" s="248" t="str">
        <f>IF(AND(R1833&lt;&gt;"",S1833&lt;&gt;"",T1833&lt;&gt;"",Q1833&lt;&gt;"",AL1833&lt;&gt;""),IF(OR(Q1833="OZZ",Q1833="ZZ"),ROUND(0-SUMIF($D$12:$D1832,$D1833,V$12:V1832),2),IF(T1833=0,0,ROUND(MIN(MIN(17300,TRUNC(0.75*(SUMIF($D$12:$D$2012,$D1833,R$12:R$2012)+SUMIF($D$12:$D$2012,$D1833,S$12:S$2012)),2)+SUMIF($D$12:$D1833,$D1833,AL$12:AL1833))-SUMIF($D$12:$D1832,$D1833,V$12:V1832)-SUMIF($D$12:$D$2012,$D1833,U$12:U$2012),AL1833),2))),"")</f>
        <v/>
      </c>
      <c r="W1833" s="250" t="str">
        <f>IF(Q1833&lt;&gt;"",1000 - SUMIF($D$12:$D1832,$D1833,W$12:W1832),"")</f>
        <v/>
      </c>
      <c r="X1833" s="106"/>
      <c r="Y1833" s="247"/>
      <c r="Z1833" s="247"/>
      <c r="AA1833" s="247"/>
      <c r="AB1833" s="248" t="str">
        <f>IF(AND(Y1833&lt;&gt;"",Z1833&lt;&gt;"",X1833&lt;&gt;""),ROUND(MIN(IF(OR(X1833="OZZ",X1833="ZZ"),5000,17300),TRUNC(0.75*(SUMIF($D$12:$D1833,$D1833,Y$12:Y1833)+SUMIF($D$12:$D1833,$D1833,Z$12:Z1833)),2)) - SUMIF($D$12:$D1832,$D1833,AB$12:AB1832),2),"")</f>
        <v/>
      </c>
      <c r="AC1833" s="251" t="str">
        <f>IF(AND(Y1833&lt;&gt;"",Z1833&lt;&gt;"",AA1833&lt;&gt;"",X1833&lt;&gt;"",AP1833&lt;&gt;""),IF(OR(X1833="OZZ",X1833="ZZ"),ROUND(0-SUMIF($D$12:$D1832,$D1833,AC$12:AC1832),2),IF(AA1833=0,0,ROUND(MIN(MIN(17300,TRUNC(0.75*(SUMIF($D$12:$D$2012,$D1833,Y$12:Y$2012)+SUMIF($D$12:$D$2012,$D1833,Z$12:Z$2012)),2)+SUMIF($D$12:$D1833,$D1833,AP$12:AP1833))-SUMIF($D$12:$D1832,$D1833,AC$12:AC1832)-SUMIF($D$12:$D$2012,$D1833,AB$12:AB$2012),AP1833),2))),"")</f>
        <v/>
      </c>
      <c r="AD1833" s="250" t="str">
        <f>IF(X1833&lt;&gt;"",1000 - SUMIF($D$12:$D1832,$D1833,AD$12:AD1832),"")</f>
        <v/>
      </c>
      <c r="AE1833" s="252"/>
      <c r="AF1833" s="253"/>
      <c r="AG1833" s="254"/>
      <c r="AH1833" s="255" t="str">
        <f t="shared" ref="AH1833:AH1896" si="611">IF(K1833&lt;&gt;"",ROUND(AE1833,2)+ROUND(AF1833,2)+ROUND(AG1833,2),"")</f>
        <v/>
      </c>
      <c r="AI1833" s="256"/>
      <c r="AJ1833" s="253"/>
      <c r="AK1833" s="254"/>
      <c r="AL1833" s="255" t="str">
        <f t="shared" ref="AL1833:AL1896" si="612">IF(R1833&lt;&gt;"",ROUND(AI1833,2)+ROUND(AJ1833,2)+ROUND(AK1833,2),"")</f>
        <v/>
      </c>
      <c r="AM1833" s="256"/>
      <c r="AN1833" s="253"/>
      <c r="AO1833" s="254"/>
      <c r="AP1833" s="255" t="str">
        <f t="shared" si="592"/>
        <v/>
      </c>
      <c r="AQ1833" s="68"/>
      <c r="AR1833" s="68"/>
      <c r="AS1833" s="115"/>
      <c r="AT1833" s="68"/>
      <c r="AU1833" s="113" t="str">
        <f>IF(D1833&lt;&gt; "", IF(COUNTIF($D$12:$D1833,$D1833)&gt;1,0,IF(SUM(N1833,U1833,AB1833)&gt;0,IF(AND(X1833="",OR(Q1833&lt;&gt;"",J1833&lt;&gt;"")),IF(Q1833&lt;&gt;"",Q1833,IF(J1833&lt;&gt;"",J1833,0)),IF(AND(Q1833&lt;&gt;"",J1833&lt;&gt;"",Q1833=J1833),Q1833,X1833)),0)),"")</f>
        <v/>
      </c>
      <c r="AV1833" s="113" t="str">
        <f>IF(D1833&lt;&gt;"",IF(COUNTIF($D$12:$D1833,$D1833)&gt;1,0,IF(SUM(O1833,V1833,AC1833)&gt;0,IF(AND(X1833="",OR(Q1833&lt;&gt;"",J1833&lt;&gt;"")),IF(Q1833&lt;&gt;"",Q1833,IF(J1833&lt;&gt;"",J1833,0)),IF(AND(Q1833&lt;&gt;"",J1833&lt;&gt;"",Q1833=J1833),Q1833,X1833)),0)),"")</f>
        <v/>
      </c>
      <c r="AW1833" s="113" t="str">
        <f>IF(D1833&lt;&gt;"",IF(COUNTIF($D$12:$D1833,$D1833)&gt;1,0,IF(SUM(P1833,W1833,AD1833)&gt;0,IF(AND(X1833="",OR(Q1833&lt;&gt;"",J1833&lt;&gt;"")),IF(Q1833&lt;&gt;"",Q1833,IF(J1833&lt;&gt;"",J1833,0)),IF(AND(Q1833&lt;&gt;"",J1833&lt;&gt;"",Q1833=J1833),Q1833,X1833)),0)),"")</f>
        <v/>
      </c>
      <c r="AX1833" s="68" t="str">
        <f t="shared" si="593"/>
        <v/>
      </c>
      <c r="AY1833" s="68" t="str">
        <f t="shared" si="594"/>
        <v/>
      </c>
      <c r="AZ1833" s="68" t="str">
        <f t="shared" si="595"/>
        <v/>
      </c>
      <c r="BA1833" s="68" t="str">
        <f t="shared" si="596"/>
        <v/>
      </c>
      <c r="BB1833" s="68" t="str">
        <f t="shared" si="597"/>
        <v/>
      </c>
      <c r="BC1833" s="68" t="str">
        <f t="shared" si="598"/>
        <v/>
      </c>
      <c r="BD1833" s="68" t="str">
        <f t="shared" si="599"/>
        <v/>
      </c>
      <c r="BE1833" s="62" t="str">
        <f t="shared" si="600"/>
        <v/>
      </c>
      <c r="BF1833" s="62" t="str">
        <f t="shared" si="601"/>
        <v/>
      </c>
      <c r="BG1833" s="62"/>
      <c r="BH1833" s="62" t="str">
        <f t="shared" si="602"/>
        <v/>
      </c>
      <c r="BI1833" s="62" t="str">
        <f t="shared" si="603"/>
        <v/>
      </c>
      <c r="BJ1833" s="114"/>
      <c r="BK1833" s="62" t="str">
        <f t="shared" si="604"/>
        <v/>
      </c>
      <c r="BL1833" s="62" t="str">
        <f t="shared" si="605"/>
        <v/>
      </c>
      <c r="BM1833" s="62" t="str">
        <f t="shared" si="606"/>
        <v/>
      </c>
      <c r="BN1833" s="62" t="str">
        <f t="shared" si="607"/>
        <v/>
      </c>
      <c r="BO1833" s="62" t="str">
        <f t="shared" si="608"/>
        <v/>
      </c>
      <c r="BP1833" s="62" t="str">
        <f t="shared" si="609"/>
        <v/>
      </c>
      <c r="BQ1833" s="96"/>
      <c r="BR1833" s="96"/>
      <c r="BS1833" s="96"/>
      <c r="BT1833" s="96"/>
      <c r="BU1833" s="96"/>
      <c r="BV1833" s="96"/>
      <c r="BW1833" s="96"/>
      <c r="BX1833" s="96"/>
      <c r="BY1833" s="96"/>
      <c r="BZ1833" s="96"/>
      <c r="CA1833" s="96"/>
      <c r="CB1833" s="96"/>
      <c r="CC1833" s="96"/>
      <c r="CD1833" s="96"/>
      <c r="CE1833" s="96"/>
      <c r="CF1833" s="96"/>
      <c r="CG1833" s="96"/>
      <c r="CH1833" s="96"/>
      <c r="CI1833" s="96"/>
      <c r="CJ1833" s="96"/>
      <c r="CK1833" s="96"/>
      <c r="CL1833" s="96"/>
      <c r="CM1833" s="96"/>
      <c r="CN1833" s="96"/>
      <c r="CO1833" s="96"/>
      <c r="CP1833" s="96"/>
      <c r="CQ1833" s="96"/>
      <c r="CR1833" s="96"/>
      <c r="CS1833" s="96"/>
    </row>
    <row r="1834" spans="1:97" ht="18.75" customHeight="1" x14ac:dyDescent="0.2">
      <c r="A1834" s="3">
        <f t="shared" si="610"/>
        <v>1822</v>
      </c>
      <c r="B1834" s="263"/>
      <c r="C1834" s="263"/>
      <c r="D1834" s="263"/>
      <c r="E1834" s="259"/>
      <c r="F1834" s="259"/>
      <c r="G1834" s="43"/>
      <c r="H1834" s="264"/>
      <c r="I1834" s="261"/>
      <c r="J1834" s="106"/>
      <c r="K1834" s="247"/>
      <c r="L1834" s="247"/>
      <c r="M1834" s="247"/>
      <c r="N1834" s="248" t="str">
        <f>IF(AND(K1834&lt;&gt;"",L1834&lt;&gt;"",J1834&lt;&gt;""),ROUND(MIN(IF(OR(J1834="OZZ",J1834="ZZ"),5000,17300),TRUNC(0.75*(SUMIF($D$12:$D1834,$D1834,K$12:K1834)+SUMIF($D$12:$D1834,$D1834,L$12:L1834)),2)) - SUMIF($D$12:$D1833,$D1834,N$12:N1833),2),"")</f>
        <v/>
      </c>
      <c r="O1834" s="249" t="str">
        <f>IF(AND(K1834&lt;&gt;"",L1834&lt;&gt;"",M1834&lt;&gt;"",J1834&lt;&gt;"",AH1834&lt;&gt;""),IF(OR(J1834="OZZ",J1834="ZZ"),ROUND(0-SUMIF($D$12:$D1833,$D1834,O$12:O1833),2),IF(M1834=0,0,ROUND(MIN(MIN(17300,TRUNC(0.75*(SUMIF($D$12:$D$2012,$D1834,K$12:K$2012)+SUMIF($D$12:$D$2012,$D1834,L$12:L$2012)),2)+SUMIF($D$12:$D1834,$D1834,AH$12:AH1834))-SUMIF($D$12:$D1833,$D1834,O$12:O1833)-SUMIF($D$12:$D$2012,$D1834,N$12:N$2012),AH1834),2))),"")</f>
        <v/>
      </c>
      <c r="P1834" s="250" t="str">
        <f>IF(J1834&lt;&gt;"",1000 - SUMIF($D$12:$D1833,$D1834,P$12:P1833),"")</f>
        <v/>
      </c>
      <c r="Q1834" s="106"/>
      <c r="R1834" s="247"/>
      <c r="S1834" s="247"/>
      <c r="T1834" s="247"/>
      <c r="U1834" s="248" t="str">
        <f>IF(AND(R1834&lt;&gt;"",S1834&lt;&gt;"",Q1834&lt;&gt;""),ROUND(MIN(IF(OR(Q1834="OZZ",Q1834="ZZ"),5000,17300),TRUNC(0.75*(SUMIF($D$12:$D1834,$D1834,R$12:R1834)+SUMIF($D$12:$D1834,$D1834,S$12:S1834)),2)) - SUMIF($D$12:$D1833,$D1834,U$12:U1833),2),"")</f>
        <v/>
      </c>
      <c r="V1834" s="248" t="str">
        <f>IF(AND(R1834&lt;&gt;"",S1834&lt;&gt;"",T1834&lt;&gt;"",Q1834&lt;&gt;"",AL1834&lt;&gt;""),IF(OR(Q1834="OZZ",Q1834="ZZ"),ROUND(0-SUMIF($D$12:$D1833,$D1834,V$12:V1833),2),IF(T1834=0,0,ROUND(MIN(MIN(17300,TRUNC(0.75*(SUMIF($D$12:$D$2012,$D1834,R$12:R$2012)+SUMIF($D$12:$D$2012,$D1834,S$12:S$2012)),2)+SUMIF($D$12:$D1834,$D1834,AL$12:AL1834))-SUMIF($D$12:$D1833,$D1834,V$12:V1833)-SUMIF($D$12:$D$2012,$D1834,U$12:U$2012),AL1834),2))),"")</f>
        <v/>
      </c>
      <c r="W1834" s="250" t="str">
        <f>IF(Q1834&lt;&gt;"",1000 - SUMIF($D$12:$D1833,$D1834,W$12:W1833),"")</f>
        <v/>
      </c>
      <c r="X1834" s="106"/>
      <c r="Y1834" s="247"/>
      <c r="Z1834" s="247"/>
      <c r="AA1834" s="247"/>
      <c r="AB1834" s="248" t="str">
        <f>IF(AND(Y1834&lt;&gt;"",Z1834&lt;&gt;"",X1834&lt;&gt;""),ROUND(MIN(IF(OR(X1834="OZZ",X1834="ZZ"),5000,17300),TRUNC(0.75*(SUMIF($D$12:$D1834,$D1834,Y$12:Y1834)+SUMIF($D$12:$D1834,$D1834,Z$12:Z1834)),2)) - SUMIF($D$12:$D1833,$D1834,AB$12:AB1833),2),"")</f>
        <v/>
      </c>
      <c r="AC1834" s="251" t="str">
        <f>IF(AND(Y1834&lt;&gt;"",Z1834&lt;&gt;"",AA1834&lt;&gt;"",X1834&lt;&gt;"",AP1834&lt;&gt;""),IF(OR(X1834="OZZ",X1834="ZZ"),ROUND(0-SUMIF($D$12:$D1833,$D1834,AC$12:AC1833),2),IF(AA1834=0,0,ROUND(MIN(MIN(17300,TRUNC(0.75*(SUMIF($D$12:$D$2012,$D1834,Y$12:Y$2012)+SUMIF($D$12:$D$2012,$D1834,Z$12:Z$2012)),2)+SUMIF($D$12:$D1834,$D1834,AP$12:AP1834))-SUMIF($D$12:$D1833,$D1834,AC$12:AC1833)-SUMIF($D$12:$D$2012,$D1834,AB$12:AB$2012),AP1834),2))),"")</f>
        <v/>
      </c>
      <c r="AD1834" s="250" t="str">
        <f>IF(X1834&lt;&gt;"",1000 - SUMIF($D$12:$D1833,$D1834,AD$12:AD1833),"")</f>
        <v/>
      </c>
      <c r="AE1834" s="252"/>
      <c r="AF1834" s="253"/>
      <c r="AG1834" s="254"/>
      <c r="AH1834" s="255" t="str">
        <f t="shared" si="611"/>
        <v/>
      </c>
      <c r="AI1834" s="256"/>
      <c r="AJ1834" s="253"/>
      <c r="AK1834" s="254"/>
      <c r="AL1834" s="255" t="str">
        <f t="shared" si="612"/>
        <v/>
      </c>
      <c r="AM1834" s="256"/>
      <c r="AN1834" s="253"/>
      <c r="AO1834" s="254"/>
      <c r="AP1834" s="255" t="str">
        <f t="shared" si="592"/>
        <v/>
      </c>
      <c r="AQ1834" s="68"/>
      <c r="AR1834" s="68"/>
      <c r="AS1834" s="115"/>
      <c r="AT1834" s="68"/>
      <c r="AU1834" s="113" t="str">
        <f>IF(D1834&lt;&gt; "", IF(COUNTIF($D$12:$D1834,$D1834)&gt;1,0,IF(SUM(N1834,U1834,AB1834)&gt;0,IF(AND(X1834="",OR(Q1834&lt;&gt;"",J1834&lt;&gt;"")),IF(Q1834&lt;&gt;"",Q1834,IF(J1834&lt;&gt;"",J1834,0)),IF(AND(Q1834&lt;&gt;"",J1834&lt;&gt;"",Q1834=J1834),Q1834,X1834)),0)),"")</f>
        <v/>
      </c>
      <c r="AV1834" s="113" t="str">
        <f>IF(D1834&lt;&gt;"",IF(COUNTIF($D$12:$D1834,$D1834)&gt;1,0,IF(SUM(O1834,V1834,AC1834)&gt;0,IF(AND(X1834="",OR(Q1834&lt;&gt;"",J1834&lt;&gt;"")),IF(Q1834&lt;&gt;"",Q1834,IF(J1834&lt;&gt;"",J1834,0)),IF(AND(Q1834&lt;&gt;"",J1834&lt;&gt;"",Q1834=J1834),Q1834,X1834)),0)),"")</f>
        <v/>
      </c>
      <c r="AW1834" s="113" t="str">
        <f>IF(D1834&lt;&gt;"",IF(COUNTIF($D$12:$D1834,$D1834)&gt;1,0,IF(SUM(P1834,W1834,AD1834)&gt;0,IF(AND(X1834="",OR(Q1834&lt;&gt;"",J1834&lt;&gt;"")),IF(Q1834&lt;&gt;"",Q1834,IF(J1834&lt;&gt;"",J1834,0)),IF(AND(Q1834&lt;&gt;"",J1834&lt;&gt;"",Q1834=J1834),Q1834,X1834)),0)),"")</f>
        <v/>
      </c>
      <c r="AX1834" s="68" t="str">
        <f t="shared" si="593"/>
        <v/>
      </c>
      <c r="AY1834" s="68" t="str">
        <f t="shared" si="594"/>
        <v/>
      </c>
      <c r="AZ1834" s="68" t="str">
        <f t="shared" si="595"/>
        <v/>
      </c>
      <c r="BA1834" s="68" t="str">
        <f t="shared" si="596"/>
        <v/>
      </c>
      <c r="BB1834" s="68" t="str">
        <f t="shared" si="597"/>
        <v/>
      </c>
      <c r="BC1834" s="68" t="str">
        <f t="shared" si="598"/>
        <v/>
      </c>
      <c r="BD1834" s="68" t="str">
        <f t="shared" si="599"/>
        <v/>
      </c>
      <c r="BE1834" s="62" t="str">
        <f t="shared" si="600"/>
        <v/>
      </c>
      <c r="BF1834" s="62" t="str">
        <f t="shared" si="601"/>
        <v/>
      </c>
      <c r="BG1834" s="62"/>
      <c r="BH1834" s="62" t="str">
        <f t="shared" si="602"/>
        <v/>
      </c>
      <c r="BI1834" s="62" t="str">
        <f t="shared" si="603"/>
        <v/>
      </c>
      <c r="BJ1834" s="114"/>
      <c r="BK1834" s="62" t="str">
        <f t="shared" si="604"/>
        <v/>
      </c>
      <c r="BL1834" s="62" t="str">
        <f t="shared" si="605"/>
        <v/>
      </c>
      <c r="BM1834" s="62" t="str">
        <f t="shared" si="606"/>
        <v/>
      </c>
      <c r="BN1834" s="62" t="str">
        <f t="shared" si="607"/>
        <v/>
      </c>
      <c r="BO1834" s="62" t="str">
        <f t="shared" si="608"/>
        <v/>
      </c>
      <c r="BP1834" s="62" t="str">
        <f t="shared" si="609"/>
        <v/>
      </c>
      <c r="BQ1834" s="96"/>
      <c r="BR1834" s="96"/>
      <c r="BS1834" s="96"/>
      <c r="BT1834" s="96"/>
      <c r="BU1834" s="96"/>
      <c r="BV1834" s="96"/>
      <c r="BW1834" s="96"/>
      <c r="BX1834" s="96"/>
      <c r="BY1834" s="96"/>
      <c r="BZ1834" s="96"/>
      <c r="CA1834" s="96"/>
      <c r="CB1834" s="96"/>
      <c r="CC1834" s="96"/>
      <c r="CD1834" s="96"/>
      <c r="CE1834" s="96"/>
      <c r="CF1834" s="96"/>
      <c r="CG1834" s="96"/>
      <c r="CH1834" s="96"/>
      <c r="CI1834" s="96"/>
      <c r="CJ1834" s="96"/>
      <c r="CK1834" s="96"/>
      <c r="CL1834" s="96"/>
      <c r="CM1834" s="96"/>
      <c r="CN1834" s="96"/>
      <c r="CO1834" s="96"/>
      <c r="CP1834" s="96"/>
      <c r="CQ1834" s="96"/>
      <c r="CR1834" s="96"/>
      <c r="CS1834" s="96"/>
    </row>
    <row r="1835" spans="1:97" ht="18.75" customHeight="1" x14ac:dyDescent="0.2">
      <c r="A1835" s="3">
        <f t="shared" si="610"/>
        <v>1823</v>
      </c>
      <c r="B1835" s="263"/>
      <c r="C1835" s="263"/>
      <c r="D1835" s="263"/>
      <c r="E1835" s="259"/>
      <c r="F1835" s="259"/>
      <c r="G1835" s="43"/>
      <c r="H1835" s="264"/>
      <c r="I1835" s="261"/>
      <c r="J1835" s="106"/>
      <c r="K1835" s="247"/>
      <c r="L1835" s="247"/>
      <c r="M1835" s="247"/>
      <c r="N1835" s="248" t="str">
        <f>IF(AND(K1835&lt;&gt;"",L1835&lt;&gt;"",J1835&lt;&gt;""),ROUND(MIN(IF(OR(J1835="OZZ",J1835="ZZ"),5000,17300),TRUNC(0.75*(SUMIF($D$12:$D1835,$D1835,K$12:K1835)+SUMIF($D$12:$D1835,$D1835,L$12:L1835)),2)) - SUMIF($D$12:$D1834,$D1835,N$12:N1834),2),"")</f>
        <v/>
      </c>
      <c r="O1835" s="249" t="str">
        <f>IF(AND(K1835&lt;&gt;"",L1835&lt;&gt;"",M1835&lt;&gt;"",J1835&lt;&gt;"",AH1835&lt;&gt;""),IF(OR(J1835="OZZ",J1835="ZZ"),ROUND(0-SUMIF($D$12:$D1834,$D1835,O$12:O1834),2),IF(M1835=0,0,ROUND(MIN(MIN(17300,TRUNC(0.75*(SUMIF($D$12:$D$2012,$D1835,K$12:K$2012)+SUMIF($D$12:$D$2012,$D1835,L$12:L$2012)),2)+SUMIF($D$12:$D1835,$D1835,AH$12:AH1835))-SUMIF($D$12:$D1834,$D1835,O$12:O1834)-SUMIF($D$12:$D$2012,$D1835,N$12:N$2012),AH1835),2))),"")</f>
        <v/>
      </c>
      <c r="P1835" s="250" t="str">
        <f>IF(J1835&lt;&gt;"",1000 - SUMIF($D$12:$D1834,$D1835,P$12:P1834),"")</f>
        <v/>
      </c>
      <c r="Q1835" s="106"/>
      <c r="R1835" s="247"/>
      <c r="S1835" s="247"/>
      <c r="T1835" s="247"/>
      <c r="U1835" s="248" t="str">
        <f>IF(AND(R1835&lt;&gt;"",S1835&lt;&gt;"",Q1835&lt;&gt;""),ROUND(MIN(IF(OR(Q1835="OZZ",Q1835="ZZ"),5000,17300),TRUNC(0.75*(SUMIF($D$12:$D1835,$D1835,R$12:R1835)+SUMIF($D$12:$D1835,$D1835,S$12:S1835)),2)) - SUMIF($D$12:$D1834,$D1835,U$12:U1834),2),"")</f>
        <v/>
      </c>
      <c r="V1835" s="248" t="str">
        <f>IF(AND(R1835&lt;&gt;"",S1835&lt;&gt;"",T1835&lt;&gt;"",Q1835&lt;&gt;"",AL1835&lt;&gt;""),IF(OR(Q1835="OZZ",Q1835="ZZ"),ROUND(0-SUMIF($D$12:$D1834,$D1835,V$12:V1834),2),IF(T1835=0,0,ROUND(MIN(MIN(17300,TRUNC(0.75*(SUMIF($D$12:$D$2012,$D1835,R$12:R$2012)+SUMIF($D$12:$D$2012,$D1835,S$12:S$2012)),2)+SUMIF($D$12:$D1835,$D1835,AL$12:AL1835))-SUMIF($D$12:$D1834,$D1835,V$12:V1834)-SUMIF($D$12:$D$2012,$D1835,U$12:U$2012),AL1835),2))),"")</f>
        <v/>
      </c>
      <c r="W1835" s="250" t="str">
        <f>IF(Q1835&lt;&gt;"",1000 - SUMIF($D$12:$D1834,$D1835,W$12:W1834),"")</f>
        <v/>
      </c>
      <c r="X1835" s="106"/>
      <c r="Y1835" s="247"/>
      <c r="Z1835" s="247"/>
      <c r="AA1835" s="247"/>
      <c r="AB1835" s="248" t="str">
        <f>IF(AND(Y1835&lt;&gt;"",Z1835&lt;&gt;"",X1835&lt;&gt;""),ROUND(MIN(IF(OR(X1835="OZZ",X1835="ZZ"),5000,17300),TRUNC(0.75*(SUMIF($D$12:$D1835,$D1835,Y$12:Y1835)+SUMIF($D$12:$D1835,$D1835,Z$12:Z1835)),2)) - SUMIF($D$12:$D1834,$D1835,AB$12:AB1834),2),"")</f>
        <v/>
      </c>
      <c r="AC1835" s="251" t="str">
        <f>IF(AND(Y1835&lt;&gt;"",Z1835&lt;&gt;"",AA1835&lt;&gt;"",X1835&lt;&gt;"",AP1835&lt;&gt;""),IF(OR(X1835="OZZ",X1835="ZZ"),ROUND(0-SUMIF($D$12:$D1834,$D1835,AC$12:AC1834),2),IF(AA1835=0,0,ROUND(MIN(MIN(17300,TRUNC(0.75*(SUMIF($D$12:$D$2012,$D1835,Y$12:Y$2012)+SUMIF($D$12:$D$2012,$D1835,Z$12:Z$2012)),2)+SUMIF($D$12:$D1835,$D1835,AP$12:AP1835))-SUMIF($D$12:$D1834,$D1835,AC$12:AC1834)-SUMIF($D$12:$D$2012,$D1835,AB$12:AB$2012),AP1835),2))),"")</f>
        <v/>
      </c>
      <c r="AD1835" s="250" t="str">
        <f>IF(X1835&lt;&gt;"",1000 - SUMIF($D$12:$D1834,$D1835,AD$12:AD1834),"")</f>
        <v/>
      </c>
      <c r="AE1835" s="252"/>
      <c r="AF1835" s="253"/>
      <c r="AG1835" s="254"/>
      <c r="AH1835" s="255" t="str">
        <f t="shared" si="611"/>
        <v/>
      </c>
      <c r="AI1835" s="256"/>
      <c r="AJ1835" s="253"/>
      <c r="AK1835" s="254"/>
      <c r="AL1835" s="255" t="str">
        <f t="shared" si="612"/>
        <v/>
      </c>
      <c r="AM1835" s="256"/>
      <c r="AN1835" s="253"/>
      <c r="AO1835" s="254"/>
      <c r="AP1835" s="255" t="str">
        <f t="shared" si="592"/>
        <v/>
      </c>
      <c r="AQ1835" s="68"/>
      <c r="AR1835" s="68"/>
      <c r="AS1835" s="115"/>
      <c r="AT1835" s="68"/>
      <c r="AU1835" s="113" t="str">
        <f>IF(D1835&lt;&gt; "", IF(COUNTIF($D$12:$D1835,$D1835)&gt;1,0,IF(SUM(N1835,U1835,AB1835)&gt;0,IF(AND(X1835="",OR(Q1835&lt;&gt;"",J1835&lt;&gt;"")),IF(Q1835&lt;&gt;"",Q1835,IF(J1835&lt;&gt;"",J1835,0)),IF(AND(Q1835&lt;&gt;"",J1835&lt;&gt;"",Q1835=J1835),Q1835,X1835)),0)),"")</f>
        <v/>
      </c>
      <c r="AV1835" s="113" t="str">
        <f>IF(D1835&lt;&gt;"",IF(COUNTIF($D$12:$D1835,$D1835)&gt;1,0,IF(SUM(O1835,V1835,AC1835)&gt;0,IF(AND(X1835="",OR(Q1835&lt;&gt;"",J1835&lt;&gt;"")),IF(Q1835&lt;&gt;"",Q1835,IF(J1835&lt;&gt;"",J1835,0)),IF(AND(Q1835&lt;&gt;"",J1835&lt;&gt;"",Q1835=J1835),Q1835,X1835)),0)),"")</f>
        <v/>
      </c>
      <c r="AW1835" s="113" t="str">
        <f>IF(D1835&lt;&gt;"",IF(COUNTIF($D$12:$D1835,$D1835)&gt;1,0,IF(SUM(P1835,W1835,AD1835)&gt;0,IF(AND(X1835="",OR(Q1835&lt;&gt;"",J1835&lt;&gt;"")),IF(Q1835&lt;&gt;"",Q1835,IF(J1835&lt;&gt;"",J1835,0)),IF(AND(Q1835&lt;&gt;"",J1835&lt;&gt;"",Q1835=J1835),Q1835,X1835)),0)),"")</f>
        <v/>
      </c>
      <c r="AX1835" s="68" t="str">
        <f t="shared" si="593"/>
        <v/>
      </c>
      <c r="AY1835" s="68" t="str">
        <f t="shared" si="594"/>
        <v/>
      </c>
      <c r="AZ1835" s="68" t="str">
        <f t="shared" si="595"/>
        <v/>
      </c>
      <c r="BA1835" s="68" t="str">
        <f t="shared" si="596"/>
        <v/>
      </c>
      <c r="BB1835" s="68" t="str">
        <f t="shared" si="597"/>
        <v/>
      </c>
      <c r="BC1835" s="68" t="str">
        <f t="shared" si="598"/>
        <v/>
      </c>
      <c r="BD1835" s="68" t="str">
        <f t="shared" si="599"/>
        <v/>
      </c>
      <c r="BE1835" s="62" t="str">
        <f t="shared" si="600"/>
        <v/>
      </c>
      <c r="BF1835" s="62" t="str">
        <f t="shared" si="601"/>
        <v/>
      </c>
      <c r="BG1835" s="62"/>
      <c r="BH1835" s="62" t="str">
        <f t="shared" si="602"/>
        <v/>
      </c>
      <c r="BI1835" s="62" t="str">
        <f t="shared" si="603"/>
        <v/>
      </c>
      <c r="BJ1835" s="114"/>
      <c r="BK1835" s="62" t="str">
        <f t="shared" si="604"/>
        <v/>
      </c>
      <c r="BL1835" s="62" t="str">
        <f t="shared" si="605"/>
        <v/>
      </c>
      <c r="BM1835" s="62" t="str">
        <f t="shared" si="606"/>
        <v/>
      </c>
      <c r="BN1835" s="62" t="str">
        <f t="shared" si="607"/>
        <v/>
      </c>
      <c r="BO1835" s="62" t="str">
        <f t="shared" si="608"/>
        <v/>
      </c>
      <c r="BP1835" s="62" t="str">
        <f t="shared" si="609"/>
        <v/>
      </c>
      <c r="BQ1835" s="96"/>
      <c r="BR1835" s="96"/>
      <c r="BS1835" s="96"/>
      <c r="BT1835" s="96"/>
      <c r="BU1835" s="96"/>
      <c r="BV1835" s="96"/>
      <c r="BW1835" s="96"/>
      <c r="BX1835" s="96"/>
      <c r="BY1835" s="96"/>
      <c r="BZ1835" s="96"/>
      <c r="CA1835" s="96"/>
      <c r="CB1835" s="96"/>
      <c r="CC1835" s="96"/>
      <c r="CD1835" s="96"/>
      <c r="CE1835" s="96"/>
      <c r="CF1835" s="96"/>
      <c r="CG1835" s="96"/>
      <c r="CH1835" s="96"/>
      <c r="CI1835" s="96"/>
      <c r="CJ1835" s="96"/>
      <c r="CK1835" s="96"/>
      <c r="CL1835" s="96"/>
      <c r="CM1835" s="96"/>
      <c r="CN1835" s="96"/>
      <c r="CO1835" s="96"/>
      <c r="CP1835" s="96"/>
      <c r="CQ1835" s="96"/>
      <c r="CR1835" s="96"/>
      <c r="CS1835" s="96"/>
    </row>
    <row r="1836" spans="1:97" ht="18.75" customHeight="1" x14ac:dyDescent="0.2">
      <c r="A1836" s="3">
        <f t="shared" si="610"/>
        <v>1824</v>
      </c>
      <c r="B1836" s="263"/>
      <c r="C1836" s="263"/>
      <c r="D1836" s="263"/>
      <c r="E1836" s="259"/>
      <c r="F1836" s="259"/>
      <c r="G1836" s="43"/>
      <c r="H1836" s="264"/>
      <c r="I1836" s="261"/>
      <c r="J1836" s="106"/>
      <c r="K1836" s="247"/>
      <c r="L1836" s="247"/>
      <c r="M1836" s="247"/>
      <c r="N1836" s="248" t="str">
        <f>IF(AND(K1836&lt;&gt;"",L1836&lt;&gt;"",J1836&lt;&gt;""),ROUND(MIN(IF(OR(J1836="OZZ",J1836="ZZ"),5000,17300),TRUNC(0.75*(SUMIF($D$12:$D1836,$D1836,K$12:K1836)+SUMIF($D$12:$D1836,$D1836,L$12:L1836)),2)) - SUMIF($D$12:$D1835,$D1836,N$12:N1835),2),"")</f>
        <v/>
      </c>
      <c r="O1836" s="249" t="str">
        <f>IF(AND(K1836&lt;&gt;"",L1836&lt;&gt;"",M1836&lt;&gt;"",J1836&lt;&gt;"",AH1836&lt;&gt;""),IF(OR(J1836="OZZ",J1836="ZZ"),ROUND(0-SUMIF($D$12:$D1835,$D1836,O$12:O1835),2),IF(M1836=0,0,ROUND(MIN(MIN(17300,TRUNC(0.75*(SUMIF($D$12:$D$2012,$D1836,K$12:K$2012)+SUMIF($D$12:$D$2012,$D1836,L$12:L$2012)),2)+SUMIF($D$12:$D1836,$D1836,AH$12:AH1836))-SUMIF($D$12:$D1835,$D1836,O$12:O1835)-SUMIF($D$12:$D$2012,$D1836,N$12:N$2012),AH1836),2))),"")</f>
        <v/>
      </c>
      <c r="P1836" s="250" t="str">
        <f>IF(J1836&lt;&gt;"",1000 - SUMIF($D$12:$D1835,$D1836,P$12:P1835),"")</f>
        <v/>
      </c>
      <c r="Q1836" s="106"/>
      <c r="R1836" s="247"/>
      <c r="S1836" s="247"/>
      <c r="T1836" s="247"/>
      <c r="U1836" s="248" t="str">
        <f>IF(AND(R1836&lt;&gt;"",S1836&lt;&gt;"",Q1836&lt;&gt;""),ROUND(MIN(IF(OR(Q1836="OZZ",Q1836="ZZ"),5000,17300),TRUNC(0.75*(SUMIF($D$12:$D1836,$D1836,R$12:R1836)+SUMIF($D$12:$D1836,$D1836,S$12:S1836)),2)) - SUMIF($D$12:$D1835,$D1836,U$12:U1835),2),"")</f>
        <v/>
      </c>
      <c r="V1836" s="248" t="str">
        <f>IF(AND(R1836&lt;&gt;"",S1836&lt;&gt;"",T1836&lt;&gt;"",Q1836&lt;&gt;"",AL1836&lt;&gt;""),IF(OR(Q1836="OZZ",Q1836="ZZ"),ROUND(0-SUMIF($D$12:$D1835,$D1836,V$12:V1835),2),IF(T1836=0,0,ROUND(MIN(MIN(17300,TRUNC(0.75*(SUMIF($D$12:$D$2012,$D1836,R$12:R$2012)+SUMIF($D$12:$D$2012,$D1836,S$12:S$2012)),2)+SUMIF($D$12:$D1836,$D1836,AL$12:AL1836))-SUMIF($D$12:$D1835,$D1836,V$12:V1835)-SUMIF($D$12:$D$2012,$D1836,U$12:U$2012),AL1836),2))),"")</f>
        <v/>
      </c>
      <c r="W1836" s="250" t="str">
        <f>IF(Q1836&lt;&gt;"",1000 - SUMIF($D$12:$D1835,$D1836,W$12:W1835),"")</f>
        <v/>
      </c>
      <c r="X1836" s="106"/>
      <c r="Y1836" s="247"/>
      <c r="Z1836" s="247"/>
      <c r="AA1836" s="247"/>
      <c r="AB1836" s="248" t="str">
        <f>IF(AND(Y1836&lt;&gt;"",Z1836&lt;&gt;"",X1836&lt;&gt;""),ROUND(MIN(IF(OR(X1836="OZZ",X1836="ZZ"),5000,17300),TRUNC(0.75*(SUMIF($D$12:$D1836,$D1836,Y$12:Y1836)+SUMIF($D$12:$D1836,$D1836,Z$12:Z1836)),2)) - SUMIF($D$12:$D1835,$D1836,AB$12:AB1835),2),"")</f>
        <v/>
      </c>
      <c r="AC1836" s="251" t="str">
        <f>IF(AND(Y1836&lt;&gt;"",Z1836&lt;&gt;"",AA1836&lt;&gt;"",X1836&lt;&gt;"",AP1836&lt;&gt;""),IF(OR(X1836="OZZ",X1836="ZZ"),ROUND(0-SUMIF($D$12:$D1835,$D1836,AC$12:AC1835),2),IF(AA1836=0,0,ROUND(MIN(MIN(17300,TRUNC(0.75*(SUMIF($D$12:$D$2012,$D1836,Y$12:Y$2012)+SUMIF($D$12:$D$2012,$D1836,Z$12:Z$2012)),2)+SUMIF($D$12:$D1836,$D1836,AP$12:AP1836))-SUMIF($D$12:$D1835,$D1836,AC$12:AC1835)-SUMIF($D$12:$D$2012,$D1836,AB$12:AB$2012),AP1836),2))),"")</f>
        <v/>
      </c>
      <c r="AD1836" s="250" t="str">
        <f>IF(X1836&lt;&gt;"",1000 - SUMIF($D$12:$D1835,$D1836,AD$12:AD1835),"")</f>
        <v/>
      </c>
      <c r="AE1836" s="252"/>
      <c r="AF1836" s="253"/>
      <c r="AG1836" s="254"/>
      <c r="AH1836" s="255" t="str">
        <f t="shared" si="611"/>
        <v/>
      </c>
      <c r="AI1836" s="256"/>
      <c r="AJ1836" s="253"/>
      <c r="AK1836" s="254"/>
      <c r="AL1836" s="255" t="str">
        <f t="shared" si="612"/>
        <v/>
      </c>
      <c r="AM1836" s="256"/>
      <c r="AN1836" s="253"/>
      <c r="AO1836" s="254"/>
      <c r="AP1836" s="255" t="str">
        <f t="shared" si="592"/>
        <v/>
      </c>
      <c r="AQ1836" s="68"/>
      <c r="AR1836" s="68"/>
      <c r="AS1836" s="115"/>
      <c r="AT1836" s="68"/>
      <c r="AU1836" s="113" t="str">
        <f>IF(D1836&lt;&gt; "", IF(COUNTIF($D$12:$D1836,$D1836)&gt;1,0,IF(SUM(N1836,U1836,AB1836)&gt;0,IF(AND(X1836="",OR(Q1836&lt;&gt;"",J1836&lt;&gt;"")),IF(Q1836&lt;&gt;"",Q1836,IF(J1836&lt;&gt;"",J1836,0)),IF(AND(Q1836&lt;&gt;"",J1836&lt;&gt;"",Q1836=J1836),Q1836,X1836)),0)),"")</f>
        <v/>
      </c>
      <c r="AV1836" s="113" t="str">
        <f>IF(D1836&lt;&gt;"",IF(COUNTIF($D$12:$D1836,$D1836)&gt;1,0,IF(SUM(O1836,V1836,AC1836)&gt;0,IF(AND(X1836="",OR(Q1836&lt;&gt;"",J1836&lt;&gt;"")),IF(Q1836&lt;&gt;"",Q1836,IF(J1836&lt;&gt;"",J1836,0)),IF(AND(Q1836&lt;&gt;"",J1836&lt;&gt;"",Q1836=J1836),Q1836,X1836)),0)),"")</f>
        <v/>
      </c>
      <c r="AW1836" s="113" t="str">
        <f>IF(D1836&lt;&gt;"",IF(COUNTIF($D$12:$D1836,$D1836)&gt;1,0,IF(SUM(P1836,W1836,AD1836)&gt;0,IF(AND(X1836="",OR(Q1836&lt;&gt;"",J1836&lt;&gt;"")),IF(Q1836&lt;&gt;"",Q1836,IF(J1836&lt;&gt;"",J1836,0)),IF(AND(Q1836&lt;&gt;"",J1836&lt;&gt;"",Q1836=J1836),Q1836,X1836)),0)),"")</f>
        <v/>
      </c>
      <c r="AX1836" s="68" t="str">
        <f t="shared" si="593"/>
        <v/>
      </c>
      <c r="AY1836" s="68" t="str">
        <f t="shared" si="594"/>
        <v/>
      </c>
      <c r="AZ1836" s="68" t="str">
        <f t="shared" si="595"/>
        <v/>
      </c>
      <c r="BA1836" s="68" t="str">
        <f t="shared" si="596"/>
        <v/>
      </c>
      <c r="BB1836" s="68" t="str">
        <f t="shared" si="597"/>
        <v/>
      </c>
      <c r="BC1836" s="68" t="str">
        <f t="shared" si="598"/>
        <v/>
      </c>
      <c r="BD1836" s="68" t="str">
        <f t="shared" si="599"/>
        <v/>
      </c>
      <c r="BE1836" s="62" t="str">
        <f t="shared" si="600"/>
        <v/>
      </c>
      <c r="BF1836" s="62" t="str">
        <f t="shared" si="601"/>
        <v/>
      </c>
      <c r="BG1836" s="62"/>
      <c r="BH1836" s="62" t="str">
        <f t="shared" si="602"/>
        <v/>
      </c>
      <c r="BI1836" s="62" t="str">
        <f t="shared" si="603"/>
        <v/>
      </c>
      <c r="BJ1836" s="114"/>
      <c r="BK1836" s="62" t="str">
        <f t="shared" si="604"/>
        <v/>
      </c>
      <c r="BL1836" s="62" t="str">
        <f t="shared" si="605"/>
        <v/>
      </c>
      <c r="BM1836" s="62" t="str">
        <f t="shared" si="606"/>
        <v/>
      </c>
      <c r="BN1836" s="62" t="str">
        <f t="shared" si="607"/>
        <v/>
      </c>
      <c r="BO1836" s="62" t="str">
        <f t="shared" si="608"/>
        <v/>
      </c>
      <c r="BP1836" s="62" t="str">
        <f t="shared" si="609"/>
        <v/>
      </c>
      <c r="BQ1836" s="96"/>
      <c r="BR1836" s="96"/>
      <c r="BS1836" s="96"/>
      <c r="BT1836" s="96"/>
      <c r="BU1836" s="96"/>
      <c r="BV1836" s="96"/>
      <c r="BW1836" s="96"/>
      <c r="BX1836" s="96"/>
      <c r="BY1836" s="96"/>
      <c r="BZ1836" s="96"/>
      <c r="CA1836" s="96"/>
      <c r="CB1836" s="96"/>
      <c r="CC1836" s="96"/>
      <c r="CD1836" s="96"/>
      <c r="CE1836" s="96"/>
      <c r="CF1836" s="96"/>
      <c r="CG1836" s="96"/>
      <c r="CH1836" s="96"/>
      <c r="CI1836" s="96"/>
      <c r="CJ1836" s="96"/>
      <c r="CK1836" s="96"/>
      <c r="CL1836" s="96"/>
      <c r="CM1836" s="96"/>
      <c r="CN1836" s="96"/>
      <c r="CO1836" s="96"/>
      <c r="CP1836" s="96"/>
      <c r="CQ1836" s="96"/>
      <c r="CR1836" s="96"/>
      <c r="CS1836" s="96"/>
    </row>
    <row r="1837" spans="1:97" ht="18.75" customHeight="1" x14ac:dyDescent="0.2">
      <c r="A1837" s="3">
        <f t="shared" si="610"/>
        <v>1825</v>
      </c>
      <c r="B1837" s="263"/>
      <c r="C1837" s="263"/>
      <c r="D1837" s="263"/>
      <c r="E1837" s="259"/>
      <c r="F1837" s="259"/>
      <c r="G1837" s="43"/>
      <c r="H1837" s="264"/>
      <c r="I1837" s="261"/>
      <c r="J1837" s="106"/>
      <c r="K1837" s="247"/>
      <c r="L1837" s="247"/>
      <c r="M1837" s="247"/>
      <c r="N1837" s="248" t="str">
        <f>IF(AND(K1837&lt;&gt;"",L1837&lt;&gt;"",J1837&lt;&gt;""),ROUND(MIN(IF(OR(J1837="OZZ",J1837="ZZ"),5000,17300),TRUNC(0.75*(SUMIF($D$12:$D1837,$D1837,K$12:K1837)+SUMIF($D$12:$D1837,$D1837,L$12:L1837)),2)) - SUMIF($D$12:$D1836,$D1837,N$12:N1836),2),"")</f>
        <v/>
      </c>
      <c r="O1837" s="249" t="str">
        <f>IF(AND(K1837&lt;&gt;"",L1837&lt;&gt;"",M1837&lt;&gt;"",J1837&lt;&gt;"",AH1837&lt;&gt;""),IF(OR(J1837="OZZ",J1837="ZZ"),ROUND(0-SUMIF($D$12:$D1836,$D1837,O$12:O1836),2),IF(M1837=0,0,ROUND(MIN(MIN(17300,TRUNC(0.75*(SUMIF($D$12:$D$2012,$D1837,K$12:K$2012)+SUMIF($D$12:$D$2012,$D1837,L$12:L$2012)),2)+SUMIF($D$12:$D1837,$D1837,AH$12:AH1837))-SUMIF($D$12:$D1836,$D1837,O$12:O1836)-SUMIF($D$12:$D$2012,$D1837,N$12:N$2012),AH1837),2))),"")</f>
        <v/>
      </c>
      <c r="P1837" s="250" t="str">
        <f>IF(J1837&lt;&gt;"",1000 - SUMIF($D$12:$D1836,$D1837,P$12:P1836),"")</f>
        <v/>
      </c>
      <c r="Q1837" s="106"/>
      <c r="R1837" s="247"/>
      <c r="S1837" s="247"/>
      <c r="T1837" s="247"/>
      <c r="U1837" s="248" t="str">
        <f>IF(AND(R1837&lt;&gt;"",S1837&lt;&gt;"",Q1837&lt;&gt;""),ROUND(MIN(IF(OR(Q1837="OZZ",Q1837="ZZ"),5000,17300),TRUNC(0.75*(SUMIF($D$12:$D1837,$D1837,R$12:R1837)+SUMIF($D$12:$D1837,$D1837,S$12:S1837)),2)) - SUMIF($D$12:$D1836,$D1837,U$12:U1836),2),"")</f>
        <v/>
      </c>
      <c r="V1837" s="248" t="str">
        <f>IF(AND(R1837&lt;&gt;"",S1837&lt;&gt;"",T1837&lt;&gt;"",Q1837&lt;&gt;"",AL1837&lt;&gt;""),IF(OR(Q1837="OZZ",Q1837="ZZ"),ROUND(0-SUMIF($D$12:$D1836,$D1837,V$12:V1836),2),IF(T1837=0,0,ROUND(MIN(MIN(17300,TRUNC(0.75*(SUMIF($D$12:$D$2012,$D1837,R$12:R$2012)+SUMIF($D$12:$D$2012,$D1837,S$12:S$2012)),2)+SUMIF($D$12:$D1837,$D1837,AL$12:AL1837))-SUMIF($D$12:$D1836,$D1837,V$12:V1836)-SUMIF($D$12:$D$2012,$D1837,U$12:U$2012),AL1837),2))),"")</f>
        <v/>
      </c>
      <c r="W1837" s="250" t="str">
        <f>IF(Q1837&lt;&gt;"",1000 - SUMIF($D$12:$D1836,$D1837,W$12:W1836),"")</f>
        <v/>
      </c>
      <c r="X1837" s="106"/>
      <c r="Y1837" s="247"/>
      <c r="Z1837" s="247"/>
      <c r="AA1837" s="247"/>
      <c r="AB1837" s="248" t="str">
        <f>IF(AND(Y1837&lt;&gt;"",Z1837&lt;&gt;"",X1837&lt;&gt;""),ROUND(MIN(IF(OR(X1837="OZZ",X1837="ZZ"),5000,17300),TRUNC(0.75*(SUMIF($D$12:$D1837,$D1837,Y$12:Y1837)+SUMIF($D$12:$D1837,$D1837,Z$12:Z1837)),2)) - SUMIF($D$12:$D1836,$D1837,AB$12:AB1836),2),"")</f>
        <v/>
      </c>
      <c r="AC1837" s="251" t="str">
        <f>IF(AND(Y1837&lt;&gt;"",Z1837&lt;&gt;"",AA1837&lt;&gt;"",X1837&lt;&gt;"",AP1837&lt;&gt;""),IF(OR(X1837="OZZ",X1837="ZZ"),ROUND(0-SUMIF($D$12:$D1836,$D1837,AC$12:AC1836),2),IF(AA1837=0,0,ROUND(MIN(MIN(17300,TRUNC(0.75*(SUMIF($D$12:$D$2012,$D1837,Y$12:Y$2012)+SUMIF($D$12:$D$2012,$D1837,Z$12:Z$2012)),2)+SUMIF($D$12:$D1837,$D1837,AP$12:AP1837))-SUMIF($D$12:$D1836,$D1837,AC$12:AC1836)-SUMIF($D$12:$D$2012,$D1837,AB$12:AB$2012),AP1837),2))),"")</f>
        <v/>
      </c>
      <c r="AD1837" s="250" t="str">
        <f>IF(X1837&lt;&gt;"",1000 - SUMIF($D$12:$D1836,$D1837,AD$12:AD1836),"")</f>
        <v/>
      </c>
      <c r="AE1837" s="252"/>
      <c r="AF1837" s="253"/>
      <c r="AG1837" s="254"/>
      <c r="AH1837" s="255" t="str">
        <f t="shared" si="611"/>
        <v/>
      </c>
      <c r="AI1837" s="256"/>
      <c r="AJ1837" s="253"/>
      <c r="AK1837" s="254"/>
      <c r="AL1837" s="255" t="str">
        <f t="shared" si="612"/>
        <v/>
      </c>
      <c r="AM1837" s="256"/>
      <c r="AN1837" s="253"/>
      <c r="AO1837" s="254"/>
      <c r="AP1837" s="255" t="str">
        <f t="shared" si="592"/>
        <v/>
      </c>
      <c r="AQ1837" s="68"/>
      <c r="AR1837" s="68"/>
      <c r="AS1837" s="115"/>
      <c r="AT1837" s="68"/>
      <c r="AU1837" s="113" t="str">
        <f>IF(D1837&lt;&gt; "", IF(COUNTIF($D$12:$D1837,$D1837)&gt;1,0,IF(SUM(N1837,U1837,AB1837)&gt;0,IF(AND(X1837="",OR(Q1837&lt;&gt;"",J1837&lt;&gt;"")),IF(Q1837&lt;&gt;"",Q1837,IF(J1837&lt;&gt;"",J1837,0)),IF(AND(Q1837&lt;&gt;"",J1837&lt;&gt;"",Q1837=J1837),Q1837,X1837)),0)),"")</f>
        <v/>
      </c>
      <c r="AV1837" s="113" t="str">
        <f>IF(D1837&lt;&gt;"",IF(COUNTIF($D$12:$D1837,$D1837)&gt;1,0,IF(SUM(O1837,V1837,AC1837)&gt;0,IF(AND(X1837="",OR(Q1837&lt;&gt;"",J1837&lt;&gt;"")),IF(Q1837&lt;&gt;"",Q1837,IF(J1837&lt;&gt;"",J1837,0)),IF(AND(Q1837&lt;&gt;"",J1837&lt;&gt;"",Q1837=J1837),Q1837,X1837)),0)),"")</f>
        <v/>
      </c>
      <c r="AW1837" s="113" t="str">
        <f>IF(D1837&lt;&gt;"",IF(COUNTIF($D$12:$D1837,$D1837)&gt;1,0,IF(SUM(P1837,W1837,AD1837)&gt;0,IF(AND(X1837="",OR(Q1837&lt;&gt;"",J1837&lt;&gt;"")),IF(Q1837&lt;&gt;"",Q1837,IF(J1837&lt;&gt;"",J1837,0)),IF(AND(Q1837&lt;&gt;"",J1837&lt;&gt;"",Q1837=J1837),Q1837,X1837)),0)),"")</f>
        <v/>
      </c>
      <c r="AX1837" s="68" t="str">
        <f t="shared" si="593"/>
        <v/>
      </c>
      <c r="AY1837" s="68" t="str">
        <f t="shared" si="594"/>
        <v/>
      </c>
      <c r="AZ1837" s="68" t="str">
        <f t="shared" si="595"/>
        <v/>
      </c>
      <c r="BA1837" s="68" t="str">
        <f t="shared" si="596"/>
        <v/>
      </c>
      <c r="BB1837" s="68" t="str">
        <f t="shared" si="597"/>
        <v/>
      </c>
      <c r="BC1837" s="68" t="str">
        <f t="shared" si="598"/>
        <v/>
      </c>
      <c r="BD1837" s="68" t="str">
        <f t="shared" si="599"/>
        <v/>
      </c>
      <c r="BE1837" s="62" t="str">
        <f t="shared" si="600"/>
        <v/>
      </c>
      <c r="BF1837" s="62" t="str">
        <f t="shared" si="601"/>
        <v/>
      </c>
      <c r="BG1837" s="62"/>
      <c r="BH1837" s="62" t="str">
        <f t="shared" si="602"/>
        <v/>
      </c>
      <c r="BI1837" s="62" t="str">
        <f t="shared" si="603"/>
        <v/>
      </c>
      <c r="BJ1837" s="114"/>
      <c r="BK1837" s="62" t="str">
        <f t="shared" si="604"/>
        <v/>
      </c>
      <c r="BL1837" s="62" t="str">
        <f t="shared" si="605"/>
        <v/>
      </c>
      <c r="BM1837" s="62" t="str">
        <f t="shared" si="606"/>
        <v/>
      </c>
      <c r="BN1837" s="62" t="str">
        <f t="shared" si="607"/>
        <v/>
      </c>
      <c r="BO1837" s="62" t="str">
        <f t="shared" si="608"/>
        <v/>
      </c>
      <c r="BP1837" s="62" t="str">
        <f t="shared" si="609"/>
        <v/>
      </c>
      <c r="BQ1837" s="96"/>
      <c r="BR1837" s="96"/>
      <c r="BS1837" s="96"/>
      <c r="BT1837" s="96"/>
      <c r="BU1837" s="96"/>
      <c r="BV1837" s="96"/>
      <c r="BW1837" s="96"/>
      <c r="BX1837" s="96"/>
      <c r="BY1837" s="96"/>
      <c r="BZ1837" s="96"/>
      <c r="CA1837" s="96"/>
      <c r="CB1837" s="96"/>
      <c r="CC1837" s="96"/>
      <c r="CD1837" s="96"/>
      <c r="CE1837" s="96"/>
      <c r="CF1837" s="96"/>
      <c r="CG1837" s="96"/>
      <c r="CH1837" s="96"/>
      <c r="CI1837" s="96"/>
      <c r="CJ1837" s="96"/>
      <c r="CK1837" s="96"/>
      <c r="CL1837" s="96"/>
      <c r="CM1837" s="96"/>
      <c r="CN1837" s="96"/>
      <c r="CO1837" s="96"/>
      <c r="CP1837" s="96"/>
      <c r="CQ1837" s="96"/>
      <c r="CR1837" s="96"/>
      <c r="CS1837" s="96"/>
    </row>
    <row r="1838" spans="1:97" ht="18.75" customHeight="1" x14ac:dyDescent="0.2">
      <c r="A1838" s="3">
        <f t="shared" si="610"/>
        <v>1826</v>
      </c>
      <c r="B1838" s="263"/>
      <c r="C1838" s="263"/>
      <c r="D1838" s="263"/>
      <c r="E1838" s="259"/>
      <c r="F1838" s="259"/>
      <c r="G1838" s="43"/>
      <c r="H1838" s="264"/>
      <c r="I1838" s="261"/>
      <c r="J1838" s="106"/>
      <c r="K1838" s="247"/>
      <c r="L1838" s="247"/>
      <c r="M1838" s="247"/>
      <c r="N1838" s="248" t="str">
        <f>IF(AND(K1838&lt;&gt;"",L1838&lt;&gt;"",J1838&lt;&gt;""),ROUND(MIN(IF(OR(J1838="OZZ",J1838="ZZ"),5000,17300),TRUNC(0.75*(SUMIF($D$12:$D1838,$D1838,K$12:K1838)+SUMIF($D$12:$D1838,$D1838,L$12:L1838)),2)) - SUMIF($D$12:$D1837,$D1838,N$12:N1837),2),"")</f>
        <v/>
      </c>
      <c r="O1838" s="249" t="str">
        <f>IF(AND(K1838&lt;&gt;"",L1838&lt;&gt;"",M1838&lt;&gt;"",J1838&lt;&gt;"",AH1838&lt;&gt;""),IF(OR(J1838="OZZ",J1838="ZZ"),ROUND(0-SUMIF($D$12:$D1837,$D1838,O$12:O1837),2),IF(M1838=0,0,ROUND(MIN(MIN(17300,TRUNC(0.75*(SUMIF($D$12:$D$2012,$D1838,K$12:K$2012)+SUMIF($D$12:$D$2012,$D1838,L$12:L$2012)),2)+SUMIF($D$12:$D1838,$D1838,AH$12:AH1838))-SUMIF($D$12:$D1837,$D1838,O$12:O1837)-SUMIF($D$12:$D$2012,$D1838,N$12:N$2012),AH1838),2))),"")</f>
        <v/>
      </c>
      <c r="P1838" s="250" t="str">
        <f>IF(J1838&lt;&gt;"",1000 - SUMIF($D$12:$D1837,$D1838,P$12:P1837),"")</f>
        <v/>
      </c>
      <c r="Q1838" s="106"/>
      <c r="R1838" s="247"/>
      <c r="S1838" s="247"/>
      <c r="T1838" s="247"/>
      <c r="U1838" s="248" t="str">
        <f>IF(AND(R1838&lt;&gt;"",S1838&lt;&gt;"",Q1838&lt;&gt;""),ROUND(MIN(IF(OR(Q1838="OZZ",Q1838="ZZ"),5000,17300),TRUNC(0.75*(SUMIF($D$12:$D1838,$D1838,R$12:R1838)+SUMIF($D$12:$D1838,$D1838,S$12:S1838)),2)) - SUMIF($D$12:$D1837,$D1838,U$12:U1837),2),"")</f>
        <v/>
      </c>
      <c r="V1838" s="248" t="str">
        <f>IF(AND(R1838&lt;&gt;"",S1838&lt;&gt;"",T1838&lt;&gt;"",Q1838&lt;&gt;"",AL1838&lt;&gt;""),IF(OR(Q1838="OZZ",Q1838="ZZ"),ROUND(0-SUMIF($D$12:$D1837,$D1838,V$12:V1837),2),IF(T1838=0,0,ROUND(MIN(MIN(17300,TRUNC(0.75*(SUMIF($D$12:$D$2012,$D1838,R$12:R$2012)+SUMIF($D$12:$D$2012,$D1838,S$12:S$2012)),2)+SUMIF($D$12:$D1838,$D1838,AL$12:AL1838))-SUMIF($D$12:$D1837,$D1838,V$12:V1837)-SUMIF($D$12:$D$2012,$D1838,U$12:U$2012),AL1838),2))),"")</f>
        <v/>
      </c>
      <c r="W1838" s="250" t="str">
        <f>IF(Q1838&lt;&gt;"",1000 - SUMIF($D$12:$D1837,$D1838,W$12:W1837),"")</f>
        <v/>
      </c>
      <c r="X1838" s="106"/>
      <c r="Y1838" s="247"/>
      <c r="Z1838" s="247"/>
      <c r="AA1838" s="247"/>
      <c r="AB1838" s="248" t="str">
        <f>IF(AND(Y1838&lt;&gt;"",Z1838&lt;&gt;"",X1838&lt;&gt;""),ROUND(MIN(IF(OR(X1838="OZZ",X1838="ZZ"),5000,17300),TRUNC(0.75*(SUMIF($D$12:$D1838,$D1838,Y$12:Y1838)+SUMIF($D$12:$D1838,$D1838,Z$12:Z1838)),2)) - SUMIF($D$12:$D1837,$D1838,AB$12:AB1837),2),"")</f>
        <v/>
      </c>
      <c r="AC1838" s="251" t="str">
        <f>IF(AND(Y1838&lt;&gt;"",Z1838&lt;&gt;"",AA1838&lt;&gt;"",X1838&lt;&gt;"",AP1838&lt;&gt;""),IF(OR(X1838="OZZ",X1838="ZZ"),ROUND(0-SUMIF($D$12:$D1837,$D1838,AC$12:AC1837),2),IF(AA1838=0,0,ROUND(MIN(MIN(17300,TRUNC(0.75*(SUMIF($D$12:$D$2012,$D1838,Y$12:Y$2012)+SUMIF($D$12:$D$2012,$D1838,Z$12:Z$2012)),2)+SUMIF($D$12:$D1838,$D1838,AP$12:AP1838))-SUMIF($D$12:$D1837,$D1838,AC$12:AC1837)-SUMIF($D$12:$D$2012,$D1838,AB$12:AB$2012),AP1838),2))),"")</f>
        <v/>
      </c>
      <c r="AD1838" s="250" t="str">
        <f>IF(X1838&lt;&gt;"",1000 - SUMIF($D$12:$D1837,$D1838,AD$12:AD1837),"")</f>
        <v/>
      </c>
      <c r="AE1838" s="252"/>
      <c r="AF1838" s="253"/>
      <c r="AG1838" s="254"/>
      <c r="AH1838" s="255" t="str">
        <f t="shared" si="611"/>
        <v/>
      </c>
      <c r="AI1838" s="256"/>
      <c r="AJ1838" s="253"/>
      <c r="AK1838" s="254"/>
      <c r="AL1838" s="255" t="str">
        <f t="shared" si="612"/>
        <v/>
      </c>
      <c r="AM1838" s="256"/>
      <c r="AN1838" s="253"/>
      <c r="AO1838" s="254"/>
      <c r="AP1838" s="255" t="str">
        <f t="shared" si="592"/>
        <v/>
      </c>
      <c r="AQ1838" s="68"/>
      <c r="AR1838" s="68"/>
      <c r="AS1838" s="115"/>
      <c r="AT1838" s="68"/>
      <c r="AU1838" s="113" t="str">
        <f>IF(D1838&lt;&gt; "", IF(COUNTIF($D$12:$D1838,$D1838)&gt;1,0,IF(SUM(N1838,U1838,AB1838)&gt;0,IF(AND(X1838="",OR(Q1838&lt;&gt;"",J1838&lt;&gt;"")),IF(Q1838&lt;&gt;"",Q1838,IF(J1838&lt;&gt;"",J1838,0)),IF(AND(Q1838&lt;&gt;"",J1838&lt;&gt;"",Q1838=J1838),Q1838,X1838)),0)),"")</f>
        <v/>
      </c>
      <c r="AV1838" s="113" t="str">
        <f>IF(D1838&lt;&gt;"",IF(COUNTIF($D$12:$D1838,$D1838)&gt;1,0,IF(SUM(O1838,V1838,AC1838)&gt;0,IF(AND(X1838="",OR(Q1838&lt;&gt;"",J1838&lt;&gt;"")),IF(Q1838&lt;&gt;"",Q1838,IF(J1838&lt;&gt;"",J1838,0)),IF(AND(Q1838&lt;&gt;"",J1838&lt;&gt;"",Q1838=J1838),Q1838,X1838)),0)),"")</f>
        <v/>
      </c>
      <c r="AW1838" s="113" t="str">
        <f>IF(D1838&lt;&gt;"",IF(COUNTIF($D$12:$D1838,$D1838)&gt;1,0,IF(SUM(P1838,W1838,AD1838)&gt;0,IF(AND(X1838="",OR(Q1838&lt;&gt;"",J1838&lt;&gt;"")),IF(Q1838&lt;&gt;"",Q1838,IF(J1838&lt;&gt;"",J1838,0)),IF(AND(Q1838&lt;&gt;"",J1838&lt;&gt;"",Q1838=J1838),Q1838,X1838)),0)),"")</f>
        <v/>
      </c>
      <c r="AX1838" s="68" t="str">
        <f t="shared" si="593"/>
        <v/>
      </c>
      <c r="AY1838" s="68" t="str">
        <f t="shared" si="594"/>
        <v/>
      </c>
      <c r="AZ1838" s="68" t="str">
        <f t="shared" si="595"/>
        <v/>
      </c>
      <c r="BA1838" s="68" t="str">
        <f t="shared" si="596"/>
        <v/>
      </c>
      <c r="BB1838" s="68" t="str">
        <f t="shared" si="597"/>
        <v/>
      </c>
      <c r="BC1838" s="68" t="str">
        <f t="shared" si="598"/>
        <v/>
      </c>
      <c r="BD1838" s="68" t="str">
        <f t="shared" si="599"/>
        <v/>
      </c>
      <c r="BE1838" s="62" t="str">
        <f t="shared" si="600"/>
        <v/>
      </c>
      <c r="BF1838" s="62" t="str">
        <f t="shared" si="601"/>
        <v/>
      </c>
      <c r="BG1838" s="62"/>
      <c r="BH1838" s="62" t="str">
        <f t="shared" si="602"/>
        <v/>
      </c>
      <c r="BI1838" s="62" t="str">
        <f t="shared" si="603"/>
        <v/>
      </c>
      <c r="BJ1838" s="114"/>
      <c r="BK1838" s="62" t="str">
        <f t="shared" si="604"/>
        <v/>
      </c>
      <c r="BL1838" s="62" t="str">
        <f t="shared" si="605"/>
        <v/>
      </c>
      <c r="BM1838" s="62" t="str">
        <f t="shared" si="606"/>
        <v/>
      </c>
      <c r="BN1838" s="62" t="str">
        <f t="shared" si="607"/>
        <v/>
      </c>
      <c r="BO1838" s="62" t="str">
        <f t="shared" si="608"/>
        <v/>
      </c>
      <c r="BP1838" s="62" t="str">
        <f t="shared" si="609"/>
        <v/>
      </c>
      <c r="BQ1838" s="96"/>
      <c r="BR1838" s="96"/>
      <c r="BS1838" s="96"/>
      <c r="BT1838" s="96"/>
      <c r="BU1838" s="96"/>
      <c r="BV1838" s="96"/>
      <c r="BW1838" s="96"/>
      <c r="BX1838" s="96"/>
      <c r="BY1838" s="96"/>
      <c r="BZ1838" s="96"/>
      <c r="CA1838" s="96"/>
      <c r="CB1838" s="96"/>
      <c r="CC1838" s="96"/>
      <c r="CD1838" s="96"/>
      <c r="CE1838" s="96"/>
      <c r="CF1838" s="96"/>
      <c r="CG1838" s="96"/>
      <c r="CH1838" s="96"/>
      <c r="CI1838" s="96"/>
      <c r="CJ1838" s="96"/>
      <c r="CK1838" s="96"/>
      <c r="CL1838" s="96"/>
      <c r="CM1838" s="96"/>
      <c r="CN1838" s="96"/>
      <c r="CO1838" s="96"/>
      <c r="CP1838" s="96"/>
      <c r="CQ1838" s="96"/>
      <c r="CR1838" s="96"/>
      <c r="CS1838" s="96"/>
    </row>
    <row r="1839" spans="1:97" ht="18.75" customHeight="1" x14ac:dyDescent="0.2">
      <c r="A1839" s="3">
        <f t="shared" si="610"/>
        <v>1827</v>
      </c>
      <c r="B1839" s="263"/>
      <c r="C1839" s="263"/>
      <c r="D1839" s="263"/>
      <c r="E1839" s="259"/>
      <c r="F1839" s="259"/>
      <c r="G1839" s="43"/>
      <c r="H1839" s="264"/>
      <c r="I1839" s="261"/>
      <c r="J1839" s="106"/>
      <c r="K1839" s="247"/>
      <c r="L1839" s="247"/>
      <c r="M1839" s="247"/>
      <c r="N1839" s="248" t="str">
        <f>IF(AND(K1839&lt;&gt;"",L1839&lt;&gt;"",J1839&lt;&gt;""),ROUND(MIN(IF(OR(J1839="OZZ",J1839="ZZ"),5000,17300),TRUNC(0.75*(SUMIF($D$12:$D1839,$D1839,K$12:K1839)+SUMIF($D$12:$D1839,$D1839,L$12:L1839)),2)) - SUMIF($D$12:$D1838,$D1839,N$12:N1838),2),"")</f>
        <v/>
      </c>
      <c r="O1839" s="249" t="str">
        <f>IF(AND(K1839&lt;&gt;"",L1839&lt;&gt;"",M1839&lt;&gt;"",J1839&lt;&gt;"",AH1839&lt;&gt;""),IF(OR(J1839="OZZ",J1839="ZZ"),ROUND(0-SUMIF($D$12:$D1838,$D1839,O$12:O1838),2),IF(M1839=0,0,ROUND(MIN(MIN(17300,TRUNC(0.75*(SUMIF($D$12:$D$2012,$D1839,K$12:K$2012)+SUMIF($D$12:$D$2012,$D1839,L$12:L$2012)),2)+SUMIF($D$12:$D1839,$D1839,AH$12:AH1839))-SUMIF($D$12:$D1838,$D1839,O$12:O1838)-SUMIF($D$12:$D$2012,$D1839,N$12:N$2012),AH1839),2))),"")</f>
        <v/>
      </c>
      <c r="P1839" s="250" t="str">
        <f>IF(J1839&lt;&gt;"",1000 - SUMIF($D$12:$D1838,$D1839,P$12:P1838),"")</f>
        <v/>
      </c>
      <c r="Q1839" s="106"/>
      <c r="R1839" s="247"/>
      <c r="S1839" s="247"/>
      <c r="T1839" s="247"/>
      <c r="U1839" s="248" t="str">
        <f>IF(AND(R1839&lt;&gt;"",S1839&lt;&gt;"",Q1839&lt;&gt;""),ROUND(MIN(IF(OR(Q1839="OZZ",Q1839="ZZ"),5000,17300),TRUNC(0.75*(SUMIF($D$12:$D1839,$D1839,R$12:R1839)+SUMIF($D$12:$D1839,$D1839,S$12:S1839)),2)) - SUMIF($D$12:$D1838,$D1839,U$12:U1838),2),"")</f>
        <v/>
      </c>
      <c r="V1839" s="248" t="str">
        <f>IF(AND(R1839&lt;&gt;"",S1839&lt;&gt;"",T1839&lt;&gt;"",Q1839&lt;&gt;"",AL1839&lt;&gt;""),IF(OR(Q1839="OZZ",Q1839="ZZ"),ROUND(0-SUMIF($D$12:$D1838,$D1839,V$12:V1838),2),IF(T1839=0,0,ROUND(MIN(MIN(17300,TRUNC(0.75*(SUMIF($D$12:$D$2012,$D1839,R$12:R$2012)+SUMIF($D$12:$D$2012,$D1839,S$12:S$2012)),2)+SUMIF($D$12:$D1839,$D1839,AL$12:AL1839))-SUMIF($D$12:$D1838,$D1839,V$12:V1838)-SUMIF($D$12:$D$2012,$D1839,U$12:U$2012),AL1839),2))),"")</f>
        <v/>
      </c>
      <c r="W1839" s="250" t="str">
        <f>IF(Q1839&lt;&gt;"",1000 - SUMIF($D$12:$D1838,$D1839,W$12:W1838),"")</f>
        <v/>
      </c>
      <c r="X1839" s="106"/>
      <c r="Y1839" s="247"/>
      <c r="Z1839" s="247"/>
      <c r="AA1839" s="247"/>
      <c r="AB1839" s="248" t="str">
        <f>IF(AND(Y1839&lt;&gt;"",Z1839&lt;&gt;"",X1839&lt;&gt;""),ROUND(MIN(IF(OR(X1839="OZZ",X1839="ZZ"),5000,17300),TRUNC(0.75*(SUMIF($D$12:$D1839,$D1839,Y$12:Y1839)+SUMIF($D$12:$D1839,$D1839,Z$12:Z1839)),2)) - SUMIF($D$12:$D1838,$D1839,AB$12:AB1838),2),"")</f>
        <v/>
      </c>
      <c r="AC1839" s="251" t="str">
        <f>IF(AND(Y1839&lt;&gt;"",Z1839&lt;&gt;"",AA1839&lt;&gt;"",X1839&lt;&gt;"",AP1839&lt;&gt;""),IF(OR(X1839="OZZ",X1839="ZZ"),ROUND(0-SUMIF($D$12:$D1838,$D1839,AC$12:AC1838),2),IF(AA1839=0,0,ROUND(MIN(MIN(17300,TRUNC(0.75*(SUMIF($D$12:$D$2012,$D1839,Y$12:Y$2012)+SUMIF($D$12:$D$2012,$D1839,Z$12:Z$2012)),2)+SUMIF($D$12:$D1839,$D1839,AP$12:AP1839))-SUMIF($D$12:$D1838,$D1839,AC$12:AC1838)-SUMIF($D$12:$D$2012,$D1839,AB$12:AB$2012),AP1839),2))),"")</f>
        <v/>
      </c>
      <c r="AD1839" s="250" t="str">
        <f>IF(X1839&lt;&gt;"",1000 - SUMIF($D$12:$D1838,$D1839,AD$12:AD1838),"")</f>
        <v/>
      </c>
      <c r="AE1839" s="252"/>
      <c r="AF1839" s="253"/>
      <c r="AG1839" s="254"/>
      <c r="AH1839" s="255" t="str">
        <f t="shared" si="611"/>
        <v/>
      </c>
      <c r="AI1839" s="256"/>
      <c r="AJ1839" s="253"/>
      <c r="AK1839" s="254"/>
      <c r="AL1839" s="255" t="str">
        <f t="shared" si="612"/>
        <v/>
      </c>
      <c r="AM1839" s="256"/>
      <c r="AN1839" s="253"/>
      <c r="AO1839" s="254"/>
      <c r="AP1839" s="255" t="str">
        <f t="shared" si="592"/>
        <v/>
      </c>
      <c r="AQ1839" s="68"/>
      <c r="AR1839" s="68"/>
      <c r="AS1839" s="115"/>
      <c r="AT1839" s="68"/>
      <c r="AU1839" s="113" t="str">
        <f>IF(D1839&lt;&gt; "", IF(COUNTIF($D$12:$D1839,$D1839)&gt;1,0,IF(SUM(N1839,U1839,AB1839)&gt;0,IF(AND(X1839="",OR(Q1839&lt;&gt;"",J1839&lt;&gt;"")),IF(Q1839&lt;&gt;"",Q1839,IF(J1839&lt;&gt;"",J1839,0)),IF(AND(Q1839&lt;&gt;"",J1839&lt;&gt;"",Q1839=J1839),Q1839,X1839)),0)),"")</f>
        <v/>
      </c>
      <c r="AV1839" s="113" t="str">
        <f>IF(D1839&lt;&gt;"",IF(COUNTIF($D$12:$D1839,$D1839)&gt;1,0,IF(SUM(O1839,V1839,AC1839)&gt;0,IF(AND(X1839="",OR(Q1839&lt;&gt;"",J1839&lt;&gt;"")),IF(Q1839&lt;&gt;"",Q1839,IF(J1839&lt;&gt;"",J1839,0)),IF(AND(Q1839&lt;&gt;"",J1839&lt;&gt;"",Q1839=J1839),Q1839,X1839)),0)),"")</f>
        <v/>
      </c>
      <c r="AW1839" s="113" t="str">
        <f>IF(D1839&lt;&gt;"",IF(COUNTIF($D$12:$D1839,$D1839)&gt;1,0,IF(SUM(P1839,W1839,AD1839)&gt;0,IF(AND(X1839="",OR(Q1839&lt;&gt;"",J1839&lt;&gt;"")),IF(Q1839&lt;&gt;"",Q1839,IF(J1839&lt;&gt;"",J1839,0)),IF(AND(Q1839&lt;&gt;"",J1839&lt;&gt;"",Q1839=J1839),Q1839,X1839)),0)),"")</f>
        <v/>
      </c>
      <c r="AX1839" s="68" t="str">
        <f t="shared" si="593"/>
        <v/>
      </c>
      <c r="AY1839" s="68" t="str">
        <f t="shared" si="594"/>
        <v/>
      </c>
      <c r="AZ1839" s="68" t="str">
        <f t="shared" si="595"/>
        <v/>
      </c>
      <c r="BA1839" s="68" t="str">
        <f t="shared" si="596"/>
        <v/>
      </c>
      <c r="BB1839" s="68" t="str">
        <f t="shared" si="597"/>
        <v/>
      </c>
      <c r="BC1839" s="68" t="str">
        <f t="shared" si="598"/>
        <v/>
      </c>
      <c r="BD1839" s="68" t="str">
        <f t="shared" si="599"/>
        <v/>
      </c>
      <c r="BE1839" s="62" t="str">
        <f t="shared" si="600"/>
        <v/>
      </c>
      <c r="BF1839" s="62" t="str">
        <f t="shared" si="601"/>
        <v/>
      </c>
      <c r="BG1839" s="62"/>
      <c r="BH1839" s="62" t="str">
        <f t="shared" si="602"/>
        <v/>
      </c>
      <c r="BI1839" s="62" t="str">
        <f t="shared" si="603"/>
        <v/>
      </c>
      <c r="BJ1839" s="114"/>
      <c r="BK1839" s="62" t="str">
        <f t="shared" si="604"/>
        <v/>
      </c>
      <c r="BL1839" s="62" t="str">
        <f t="shared" si="605"/>
        <v/>
      </c>
      <c r="BM1839" s="62" t="str">
        <f t="shared" si="606"/>
        <v/>
      </c>
      <c r="BN1839" s="62" t="str">
        <f t="shared" si="607"/>
        <v/>
      </c>
      <c r="BO1839" s="62" t="str">
        <f t="shared" si="608"/>
        <v/>
      </c>
      <c r="BP1839" s="62" t="str">
        <f t="shared" si="609"/>
        <v/>
      </c>
      <c r="BQ1839" s="96"/>
      <c r="BR1839" s="96"/>
      <c r="BS1839" s="96"/>
      <c r="BT1839" s="96"/>
      <c r="BU1839" s="96"/>
      <c r="BV1839" s="96"/>
      <c r="BW1839" s="96"/>
      <c r="BX1839" s="96"/>
      <c r="BY1839" s="96"/>
      <c r="BZ1839" s="96"/>
      <c r="CA1839" s="96"/>
      <c r="CB1839" s="96"/>
      <c r="CC1839" s="96"/>
      <c r="CD1839" s="96"/>
      <c r="CE1839" s="96"/>
      <c r="CF1839" s="96"/>
      <c r="CG1839" s="96"/>
      <c r="CH1839" s="96"/>
      <c r="CI1839" s="96"/>
      <c r="CJ1839" s="96"/>
      <c r="CK1839" s="96"/>
      <c r="CL1839" s="96"/>
      <c r="CM1839" s="96"/>
      <c r="CN1839" s="96"/>
      <c r="CO1839" s="96"/>
      <c r="CP1839" s="96"/>
      <c r="CQ1839" s="96"/>
      <c r="CR1839" s="96"/>
      <c r="CS1839" s="96"/>
    </row>
    <row r="1840" spans="1:97" ht="18.75" customHeight="1" x14ac:dyDescent="0.2">
      <c r="A1840" s="3">
        <f t="shared" si="610"/>
        <v>1828</v>
      </c>
      <c r="B1840" s="263"/>
      <c r="C1840" s="263"/>
      <c r="D1840" s="263"/>
      <c r="E1840" s="259"/>
      <c r="F1840" s="259"/>
      <c r="G1840" s="43"/>
      <c r="H1840" s="264"/>
      <c r="I1840" s="261"/>
      <c r="J1840" s="106"/>
      <c r="K1840" s="247"/>
      <c r="L1840" s="247"/>
      <c r="M1840" s="247"/>
      <c r="N1840" s="248" t="str">
        <f>IF(AND(K1840&lt;&gt;"",L1840&lt;&gt;"",J1840&lt;&gt;""),ROUND(MIN(IF(OR(J1840="OZZ",J1840="ZZ"),5000,17300),TRUNC(0.75*(SUMIF($D$12:$D1840,$D1840,K$12:K1840)+SUMIF($D$12:$D1840,$D1840,L$12:L1840)),2)) - SUMIF($D$12:$D1839,$D1840,N$12:N1839),2),"")</f>
        <v/>
      </c>
      <c r="O1840" s="249" t="str">
        <f>IF(AND(K1840&lt;&gt;"",L1840&lt;&gt;"",M1840&lt;&gt;"",J1840&lt;&gt;"",AH1840&lt;&gt;""),IF(OR(J1840="OZZ",J1840="ZZ"),ROUND(0-SUMIF($D$12:$D1839,$D1840,O$12:O1839),2),IF(M1840=0,0,ROUND(MIN(MIN(17300,TRUNC(0.75*(SUMIF($D$12:$D$2012,$D1840,K$12:K$2012)+SUMIF($D$12:$D$2012,$D1840,L$12:L$2012)),2)+SUMIF($D$12:$D1840,$D1840,AH$12:AH1840))-SUMIF($D$12:$D1839,$D1840,O$12:O1839)-SUMIF($D$12:$D$2012,$D1840,N$12:N$2012),AH1840),2))),"")</f>
        <v/>
      </c>
      <c r="P1840" s="250" t="str">
        <f>IF(J1840&lt;&gt;"",1000 - SUMIF($D$12:$D1839,$D1840,P$12:P1839),"")</f>
        <v/>
      </c>
      <c r="Q1840" s="106"/>
      <c r="R1840" s="247"/>
      <c r="S1840" s="247"/>
      <c r="T1840" s="247"/>
      <c r="U1840" s="248" t="str">
        <f>IF(AND(R1840&lt;&gt;"",S1840&lt;&gt;"",Q1840&lt;&gt;""),ROUND(MIN(IF(OR(Q1840="OZZ",Q1840="ZZ"),5000,17300),TRUNC(0.75*(SUMIF($D$12:$D1840,$D1840,R$12:R1840)+SUMIF($D$12:$D1840,$D1840,S$12:S1840)),2)) - SUMIF($D$12:$D1839,$D1840,U$12:U1839),2),"")</f>
        <v/>
      </c>
      <c r="V1840" s="248" t="str">
        <f>IF(AND(R1840&lt;&gt;"",S1840&lt;&gt;"",T1840&lt;&gt;"",Q1840&lt;&gt;"",AL1840&lt;&gt;""),IF(OR(Q1840="OZZ",Q1840="ZZ"),ROUND(0-SUMIF($D$12:$D1839,$D1840,V$12:V1839),2),IF(T1840=0,0,ROUND(MIN(MIN(17300,TRUNC(0.75*(SUMIF($D$12:$D$2012,$D1840,R$12:R$2012)+SUMIF($D$12:$D$2012,$D1840,S$12:S$2012)),2)+SUMIF($D$12:$D1840,$D1840,AL$12:AL1840))-SUMIF($D$12:$D1839,$D1840,V$12:V1839)-SUMIF($D$12:$D$2012,$D1840,U$12:U$2012),AL1840),2))),"")</f>
        <v/>
      </c>
      <c r="W1840" s="250" t="str">
        <f>IF(Q1840&lt;&gt;"",1000 - SUMIF($D$12:$D1839,$D1840,W$12:W1839),"")</f>
        <v/>
      </c>
      <c r="X1840" s="106"/>
      <c r="Y1840" s="247"/>
      <c r="Z1840" s="247"/>
      <c r="AA1840" s="247"/>
      <c r="AB1840" s="248" t="str">
        <f>IF(AND(Y1840&lt;&gt;"",Z1840&lt;&gt;"",X1840&lt;&gt;""),ROUND(MIN(IF(OR(X1840="OZZ",X1840="ZZ"),5000,17300),TRUNC(0.75*(SUMIF($D$12:$D1840,$D1840,Y$12:Y1840)+SUMIF($D$12:$D1840,$D1840,Z$12:Z1840)),2)) - SUMIF($D$12:$D1839,$D1840,AB$12:AB1839),2),"")</f>
        <v/>
      </c>
      <c r="AC1840" s="251" t="str">
        <f>IF(AND(Y1840&lt;&gt;"",Z1840&lt;&gt;"",AA1840&lt;&gt;"",X1840&lt;&gt;"",AP1840&lt;&gt;""),IF(OR(X1840="OZZ",X1840="ZZ"),ROUND(0-SUMIF($D$12:$D1839,$D1840,AC$12:AC1839),2),IF(AA1840=0,0,ROUND(MIN(MIN(17300,TRUNC(0.75*(SUMIF($D$12:$D$2012,$D1840,Y$12:Y$2012)+SUMIF($D$12:$D$2012,$D1840,Z$12:Z$2012)),2)+SUMIF($D$12:$D1840,$D1840,AP$12:AP1840))-SUMIF($D$12:$D1839,$D1840,AC$12:AC1839)-SUMIF($D$12:$D$2012,$D1840,AB$12:AB$2012),AP1840),2))),"")</f>
        <v/>
      </c>
      <c r="AD1840" s="250" t="str">
        <f>IF(X1840&lt;&gt;"",1000 - SUMIF($D$12:$D1839,$D1840,AD$12:AD1839),"")</f>
        <v/>
      </c>
      <c r="AE1840" s="252"/>
      <c r="AF1840" s="253"/>
      <c r="AG1840" s="254"/>
      <c r="AH1840" s="255" t="str">
        <f t="shared" si="611"/>
        <v/>
      </c>
      <c r="AI1840" s="256"/>
      <c r="AJ1840" s="253"/>
      <c r="AK1840" s="254"/>
      <c r="AL1840" s="255" t="str">
        <f t="shared" si="612"/>
        <v/>
      </c>
      <c r="AM1840" s="256"/>
      <c r="AN1840" s="253"/>
      <c r="AO1840" s="254"/>
      <c r="AP1840" s="255" t="str">
        <f t="shared" si="592"/>
        <v/>
      </c>
      <c r="AQ1840" s="68"/>
      <c r="AR1840" s="68"/>
      <c r="AS1840" s="115"/>
      <c r="AT1840" s="68"/>
      <c r="AU1840" s="113" t="str">
        <f>IF(D1840&lt;&gt; "", IF(COUNTIF($D$12:$D1840,$D1840)&gt;1,0,IF(SUM(N1840,U1840,AB1840)&gt;0,IF(AND(X1840="",OR(Q1840&lt;&gt;"",J1840&lt;&gt;"")),IF(Q1840&lt;&gt;"",Q1840,IF(J1840&lt;&gt;"",J1840,0)),IF(AND(Q1840&lt;&gt;"",J1840&lt;&gt;"",Q1840=J1840),Q1840,X1840)),0)),"")</f>
        <v/>
      </c>
      <c r="AV1840" s="113" t="str">
        <f>IF(D1840&lt;&gt;"",IF(COUNTIF($D$12:$D1840,$D1840)&gt;1,0,IF(SUM(O1840,V1840,AC1840)&gt;0,IF(AND(X1840="",OR(Q1840&lt;&gt;"",J1840&lt;&gt;"")),IF(Q1840&lt;&gt;"",Q1840,IF(J1840&lt;&gt;"",J1840,0)),IF(AND(Q1840&lt;&gt;"",J1840&lt;&gt;"",Q1840=J1840),Q1840,X1840)),0)),"")</f>
        <v/>
      </c>
      <c r="AW1840" s="113" t="str">
        <f>IF(D1840&lt;&gt;"",IF(COUNTIF($D$12:$D1840,$D1840)&gt;1,0,IF(SUM(P1840,W1840,AD1840)&gt;0,IF(AND(X1840="",OR(Q1840&lt;&gt;"",J1840&lt;&gt;"")),IF(Q1840&lt;&gt;"",Q1840,IF(J1840&lt;&gt;"",J1840,0)),IF(AND(Q1840&lt;&gt;"",J1840&lt;&gt;"",Q1840=J1840),Q1840,X1840)),0)),"")</f>
        <v/>
      </c>
      <c r="AX1840" s="68" t="str">
        <f t="shared" si="593"/>
        <v/>
      </c>
      <c r="AY1840" s="68" t="str">
        <f t="shared" si="594"/>
        <v/>
      </c>
      <c r="AZ1840" s="68" t="str">
        <f t="shared" si="595"/>
        <v/>
      </c>
      <c r="BA1840" s="68" t="str">
        <f t="shared" si="596"/>
        <v/>
      </c>
      <c r="BB1840" s="68" t="str">
        <f t="shared" si="597"/>
        <v/>
      </c>
      <c r="BC1840" s="68" t="str">
        <f t="shared" si="598"/>
        <v/>
      </c>
      <c r="BD1840" s="68" t="str">
        <f t="shared" si="599"/>
        <v/>
      </c>
      <c r="BE1840" s="62" t="str">
        <f t="shared" si="600"/>
        <v/>
      </c>
      <c r="BF1840" s="62" t="str">
        <f t="shared" si="601"/>
        <v/>
      </c>
      <c r="BG1840" s="62"/>
      <c r="BH1840" s="62" t="str">
        <f t="shared" si="602"/>
        <v/>
      </c>
      <c r="BI1840" s="62" t="str">
        <f t="shared" si="603"/>
        <v/>
      </c>
      <c r="BJ1840" s="114"/>
      <c r="BK1840" s="62" t="str">
        <f t="shared" si="604"/>
        <v/>
      </c>
      <c r="BL1840" s="62" t="str">
        <f t="shared" si="605"/>
        <v/>
      </c>
      <c r="BM1840" s="62" t="str">
        <f t="shared" si="606"/>
        <v/>
      </c>
      <c r="BN1840" s="62" t="str">
        <f t="shared" si="607"/>
        <v/>
      </c>
      <c r="BO1840" s="62" t="str">
        <f t="shared" si="608"/>
        <v/>
      </c>
      <c r="BP1840" s="62" t="str">
        <f t="shared" si="609"/>
        <v/>
      </c>
      <c r="BQ1840" s="96"/>
      <c r="BR1840" s="96"/>
      <c r="BS1840" s="96"/>
      <c r="BT1840" s="96"/>
      <c r="BU1840" s="96"/>
      <c r="BV1840" s="96"/>
      <c r="BW1840" s="96"/>
      <c r="BX1840" s="96"/>
      <c r="BY1840" s="96"/>
      <c r="BZ1840" s="96"/>
      <c r="CA1840" s="96"/>
      <c r="CB1840" s="96"/>
      <c r="CC1840" s="96"/>
      <c r="CD1840" s="96"/>
      <c r="CE1840" s="96"/>
      <c r="CF1840" s="96"/>
      <c r="CG1840" s="96"/>
      <c r="CH1840" s="96"/>
      <c r="CI1840" s="96"/>
      <c r="CJ1840" s="96"/>
      <c r="CK1840" s="96"/>
      <c r="CL1840" s="96"/>
      <c r="CM1840" s="96"/>
      <c r="CN1840" s="96"/>
      <c r="CO1840" s="96"/>
      <c r="CP1840" s="96"/>
      <c r="CQ1840" s="96"/>
      <c r="CR1840" s="96"/>
      <c r="CS1840" s="96"/>
    </row>
    <row r="1841" spans="1:97" ht="18.75" customHeight="1" x14ac:dyDescent="0.2">
      <c r="A1841" s="3">
        <f t="shared" si="610"/>
        <v>1829</v>
      </c>
      <c r="B1841" s="263"/>
      <c r="C1841" s="263"/>
      <c r="D1841" s="263"/>
      <c r="E1841" s="259"/>
      <c r="F1841" s="259"/>
      <c r="G1841" s="43"/>
      <c r="H1841" s="264"/>
      <c r="I1841" s="261"/>
      <c r="J1841" s="106"/>
      <c r="K1841" s="247"/>
      <c r="L1841" s="247"/>
      <c r="M1841" s="247"/>
      <c r="N1841" s="248" t="str">
        <f>IF(AND(K1841&lt;&gt;"",L1841&lt;&gt;"",J1841&lt;&gt;""),ROUND(MIN(IF(OR(J1841="OZZ",J1841="ZZ"),5000,17300),TRUNC(0.75*(SUMIF($D$12:$D1841,$D1841,K$12:K1841)+SUMIF($D$12:$D1841,$D1841,L$12:L1841)),2)) - SUMIF($D$12:$D1840,$D1841,N$12:N1840),2),"")</f>
        <v/>
      </c>
      <c r="O1841" s="249" t="str">
        <f>IF(AND(K1841&lt;&gt;"",L1841&lt;&gt;"",M1841&lt;&gt;"",J1841&lt;&gt;"",AH1841&lt;&gt;""),IF(OR(J1841="OZZ",J1841="ZZ"),ROUND(0-SUMIF($D$12:$D1840,$D1841,O$12:O1840),2),IF(M1841=0,0,ROUND(MIN(MIN(17300,TRUNC(0.75*(SUMIF($D$12:$D$2012,$D1841,K$12:K$2012)+SUMIF($D$12:$D$2012,$D1841,L$12:L$2012)),2)+SUMIF($D$12:$D1841,$D1841,AH$12:AH1841))-SUMIF($D$12:$D1840,$D1841,O$12:O1840)-SUMIF($D$12:$D$2012,$D1841,N$12:N$2012),AH1841),2))),"")</f>
        <v/>
      </c>
      <c r="P1841" s="250" t="str">
        <f>IF(J1841&lt;&gt;"",1000 - SUMIF($D$12:$D1840,$D1841,P$12:P1840),"")</f>
        <v/>
      </c>
      <c r="Q1841" s="106"/>
      <c r="R1841" s="247"/>
      <c r="S1841" s="247"/>
      <c r="T1841" s="247"/>
      <c r="U1841" s="248" t="str">
        <f>IF(AND(R1841&lt;&gt;"",S1841&lt;&gt;"",Q1841&lt;&gt;""),ROUND(MIN(IF(OR(Q1841="OZZ",Q1841="ZZ"),5000,17300),TRUNC(0.75*(SUMIF($D$12:$D1841,$D1841,R$12:R1841)+SUMIF($D$12:$D1841,$D1841,S$12:S1841)),2)) - SUMIF($D$12:$D1840,$D1841,U$12:U1840),2),"")</f>
        <v/>
      </c>
      <c r="V1841" s="248" t="str">
        <f>IF(AND(R1841&lt;&gt;"",S1841&lt;&gt;"",T1841&lt;&gt;"",Q1841&lt;&gt;"",AL1841&lt;&gt;""),IF(OR(Q1841="OZZ",Q1841="ZZ"),ROUND(0-SUMIF($D$12:$D1840,$D1841,V$12:V1840),2),IF(T1841=0,0,ROUND(MIN(MIN(17300,TRUNC(0.75*(SUMIF($D$12:$D$2012,$D1841,R$12:R$2012)+SUMIF($D$12:$D$2012,$D1841,S$12:S$2012)),2)+SUMIF($D$12:$D1841,$D1841,AL$12:AL1841))-SUMIF($D$12:$D1840,$D1841,V$12:V1840)-SUMIF($D$12:$D$2012,$D1841,U$12:U$2012),AL1841),2))),"")</f>
        <v/>
      </c>
      <c r="W1841" s="250" t="str">
        <f>IF(Q1841&lt;&gt;"",1000 - SUMIF($D$12:$D1840,$D1841,W$12:W1840),"")</f>
        <v/>
      </c>
      <c r="X1841" s="106"/>
      <c r="Y1841" s="247"/>
      <c r="Z1841" s="247"/>
      <c r="AA1841" s="247"/>
      <c r="AB1841" s="248" t="str">
        <f>IF(AND(Y1841&lt;&gt;"",Z1841&lt;&gt;"",X1841&lt;&gt;""),ROUND(MIN(IF(OR(X1841="OZZ",X1841="ZZ"),5000,17300),TRUNC(0.75*(SUMIF($D$12:$D1841,$D1841,Y$12:Y1841)+SUMIF($D$12:$D1841,$D1841,Z$12:Z1841)),2)) - SUMIF($D$12:$D1840,$D1841,AB$12:AB1840),2),"")</f>
        <v/>
      </c>
      <c r="AC1841" s="251" t="str">
        <f>IF(AND(Y1841&lt;&gt;"",Z1841&lt;&gt;"",AA1841&lt;&gt;"",X1841&lt;&gt;"",AP1841&lt;&gt;""),IF(OR(X1841="OZZ",X1841="ZZ"),ROUND(0-SUMIF($D$12:$D1840,$D1841,AC$12:AC1840),2),IF(AA1841=0,0,ROUND(MIN(MIN(17300,TRUNC(0.75*(SUMIF($D$12:$D$2012,$D1841,Y$12:Y$2012)+SUMIF($D$12:$D$2012,$D1841,Z$12:Z$2012)),2)+SUMIF($D$12:$D1841,$D1841,AP$12:AP1841))-SUMIF($D$12:$D1840,$D1841,AC$12:AC1840)-SUMIF($D$12:$D$2012,$D1841,AB$12:AB$2012),AP1841),2))),"")</f>
        <v/>
      </c>
      <c r="AD1841" s="250" t="str">
        <f>IF(X1841&lt;&gt;"",1000 - SUMIF($D$12:$D1840,$D1841,AD$12:AD1840),"")</f>
        <v/>
      </c>
      <c r="AE1841" s="252"/>
      <c r="AF1841" s="253"/>
      <c r="AG1841" s="254"/>
      <c r="AH1841" s="255" t="str">
        <f t="shared" si="611"/>
        <v/>
      </c>
      <c r="AI1841" s="256"/>
      <c r="AJ1841" s="253"/>
      <c r="AK1841" s="254"/>
      <c r="AL1841" s="255" t="str">
        <f t="shared" si="612"/>
        <v/>
      </c>
      <c r="AM1841" s="256"/>
      <c r="AN1841" s="253"/>
      <c r="AO1841" s="254"/>
      <c r="AP1841" s="255" t="str">
        <f t="shared" si="592"/>
        <v/>
      </c>
      <c r="AQ1841" s="68"/>
      <c r="AR1841" s="68"/>
      <c r="AS1841" s="115"/>
      <c r="AT1841" s="68"/>
      <c r="AU1841" s="113" t="str">
        <f>IF(D1841&lt;&gt; "", IF(COUNTIF($D$12:$D1841,$D1841)&gt;1,0,IF(SUM(N1841,U1841,AB1841)&gt;0,IF(AND(X1841="",OR(Q1841&lt;&gt;"",J1841&lt;&gt;"")),IF(Q1841&lt;&gt;"",Q1841,IF(J1841&lt;&gt;"",J1841,0)),IF(AND(Q1841&lt;&gt;"",J1841&lt;&gt;"",Q1841=J1841),Q1841,X1841)),0)),"")</f>
        <v/>
      </c>
      <c r="AV1841" s="113" t="str">
        <f>IF(D1841&lt;&gt;"",IF(COUNTIF($D$12:$D1841,$D1841)&gt;1,0,IF(SUM(O1841,V1841,AC1841)&gt;0,IF(AND(X1841="",OR(Q1841&lt;&gt;"",J1841&lt;&gt;"")),IF(Q1841&lt;&gt;"",Q1841,IF(J1841&lt;&gt;"",J1841,0)),IF(AND(Q1841&lt;&gt;"",J1841&lt;&gt;"",Q1841=J1841),Q1841,X1841)),0)),"")</f>
        <v/>
      </c>
      <c r="AW1841" s="113" t="str">
        <f>IF(D1841&lt;&gt;"",IF(COUNTIF($D$12:$D1841,$D1841)&gt;1,0,IF(SUM(P1841,W1841,AD1841)&gt;0,IF(AND(X1841="",OR(Q1841&lt;&gt;"",J1841&lt;&gt;"")),IF(Q1841&lt;&gt;"",Q1841,IF(J1841&lt;&gt;"",J1841,0)),IF(AND(Q1841&lt;&gt;"",J1841&lt;&gt;"",Q1841=J1841),Q1841,X1841)),0)),"")</f>
        <v/>
      </c>
      <c r="AX1841" s="68" t="str">
        <f t="shared" si="593"/>
        <v/>
      </c>
      <c r="AY1841" s="68" t="str">
        <f t="shared" si="594"/>
        <v/>
      </c>
      <c r="AZ1841" s="68" t="str">
        <f t="shared" si="595"/>
        <v/>
      </c>
      <c r="BA1841" s="68" t="str">
        <f t="shared" si="596"/>
        <v/>
      </c>
      <c r="BB1841" s="68" t="str">
        <f t="shared" si="597"/>
        <v/>
      </c>
      <c r="BC1841" s="68" t="str">
        <f t="shared" si="598"/>
        <v/>
      </c>
      <c r="BD1841" s="68" t="str">
        <f t="shared" si="599"/>
        <v/>
      </c>
      <c r="BE1841" s="62" t="str">
        <f t="shared" si="600"/>
        <v/>
      </c>
      <c r="BF1841" s="62" t="str">
        <f t="shared" si="601"/>
        <v/>
      </c>
      <c r="BG1841" s="62"/>
      <c r="BH1841" s="62" t="str">
        <f t="shared" si="602"/>
        <v/>
      </c>
      <c r="BI1841" s="62" t="str">
        <f t="shared" si="603"/>
        <v/>
      </c>
      <c r="BJ1841" s="114"/>
      <c r="BK1841" s="62" t="str">
        <f t="shared" si="604"/>
        <v/>
      </c>
      <c r="BL1841" s="62" t="str">
        <f t="shared" si="605"/>
        <v/>
      </c>
      <c r="BM1841" s="62" t="str">
        <f t="shared" si="606"/>
        <v/>
      </c>
      <c r="BN1841" s="62" t="str">
        <f t="shared" si="607"/>
        <v/>
      </c>
      <c r="BO1841" s="62" t="str">
        <f t="shared" si="608"/>
        <v/>
      </c>
      <c r="BP1841" s="62" t="str">
        <f t="shared" si="609"/>
        <v/>
      </c>
      <c r="BQ1841" s="96"/>
      <c r="BR1841" s="96"/>
      <c r="BS1841" s="96"/>
      <c r="BT1841" s="96"/>
      <c r="BU1841" s="96"/>
      <c r="BV1841" s="96"/>
      <c r="BW1841" s="96"/>
      <c r="BX1841" s="96"/>
      <c r="BY1841" s="96"/>
      <c r="BZ1841" s="96"/>
      <c r="CA1841" s="96"/>
      <c r="CB1841" s="96"/>
      <c r="CC1841" s="96"/>
      <c r="CD1841" s="96"/>
      <c r="CE1841" s="96"/>
      <c r="CF1841" s="96"/>
      <c r="CG1841" s="96"/>
      <c r="CH1841" s="96"/>
      <c r="CI1841" s="96"/>
      <c r="CJ1841" s="96"/>
      <c r="CK1841" s="96"/>
      <c r="CL1841" s="96"/>
      <c r="CM1841" s="96"/>
      <c r="CN1841" s="96"/>
      <c r="CO1841" s="96"/>
      <c r="CP1841" s="96"/>
      <c r="CQ1841" s="96"/>
      <c r="CR1841" s="96"/>
      <c r="CS1841" s="96"/>
    </row>
    <row r="1842" spans="1:97" ht="18.75" customHeight="1" x14ac:dyDescent="0.2">
      <c r="A1842" s="3">
        <f t="shared" si="610"/>
        <v>1830</v>
      </c>
      <c r="B1842" s="263"/>
      <c r="C1842" s="263"/>
      <c r="D1842" s="263"/>
      <c r="E1842" s="259"/>
      <c r="F1842" s="259"/>
      <c r="G1842" s="43"/>
      <c r="H1842" s="264"/>
      <c r="I1842" s="261"/>
      <c r="J1842" s="106"/>
      <c r="K1842" s="247"/>
      <c r="L1842" s="247"/>
      <c r="M1842" s="247"/>
      <c r="N1842" s="248" t="str">
        <f>IF(AND(K1842&lt;&gt;"",L1842&lt;&gt;"",J1842&lt;&gt;""),ROUND(MIN(IF(OR(J1842="OZZ",J1842="ZZ"),5000,17300),TRUNC(0.75*(SUMIF($D$12:$D1842,$D1842,K$12:K1842)+SUMIF($D$12:$D1842,$D1842,L$12:L1842)),2)) - SUMIF($D$12:$D1841,$D1842,N$12:N1841),2),"")</f>
        <v/>
      </c>
      <c r="O1842" s="249" t="str">
        <f>IF(AND(K1842&lt;&gt;"",L1842&lt;&gt;"",M1842&lt;&gt;"",J1842&lt;&gt;"",AH1842&lt;&gt;""),IF(OR(J1842="OZZ",J1842="ZZ"),ROUND(0-SUMIF($D$12:$D1841,$D1842,O$12:O1841),2),IF(M1842=0,0,ROUND(MIN(MIN(17300,TRUNC(0.75*(SUMIF($D$12:$D$2012,$D1842,K$12:K$2012)+SUMIF($D$12:$D$2012,$D1842,L$12:L$2012)),2)+SUMIF($D$12:$D1842,$D1842,AH$12:AH1842))-SUMIF($D$12:$D1841,$D1842,O$12:O1841)-SUMIF($D$12:$D$2012,$D1842,N$12:N$2012),AH1842),2))),"")</f>
        <v/>
      </c>
      <c r="P1842" s="250" t="str">
        <f>IF(J1842&lt;&gt;"",1000 - SUMIF($D$12:$D1841,$D1842,P$12:P1841),"")</f>
        <v/>
      </c>
      <c r="Q1842" s="106"/>
      <c r="R1842" s="247"/>
      <c r="S1842" s="247"/>
      <c r="T1842" s="247"/>
      <c r="U1842" s="248" t="str">
        <f>IF(AND(R1842&lt;&gt;"",S1842&lt;&gt;"",Q1842&lt;&gt;""),ROUND(MIN(IF(OR(Q1842="OZZ",Q1842="ZZ"),5000,17300),TRUNC(0.75*(SUMIF($D$12:$D1842,$D1842,R$12:R1842)+SUMIF($D$12:$D1842,$D1842,S$12:S1842)),2)) - SUMIF($D$12:$D1841,$D1842,U$12:U1841),2),"")</f>
        <v/>
      </c>
      <c r="V1842" s="248" t="str">
        <f>IF(AND(R1842&lt;&gt;"",S1842&lt;&gt;"",T1842&lt;&gt;"",Q1842&lt;&gt;"",AL1842&lt;&gt;""),IF(OR(Q1842="OZZ",Q1842="ZZ"),ROUND(0-SUMIF($D$12:$D1841,$D1842,V$12:V1841),2),IF(T1842=0,0,ROUND(MIN(MIN(17300,TRUNC(0.75*(SUMIF($D$12:$D$2012,$D1842,R$12:R$2012)+SUMIF($D$12:$D$2012,$D1842,S$12:S$2012)),2)+SUMIF($D$12:$D1842,$D1842,AL$12:AL1842))-SUMIF($D$12:$D1841,$D1842,V$12:V1841)-SUMIF($D$12:$D$2012,$D1842,U$12:U$2012),AL1842),2))),"")</f>
        <v/>
      </c>
      <c r="W1842" s="250" t="str">
        <f>IF(Q1842&lt;&gt;"",1000 - SUMIF($D$12:$D1841,$D1842,W$12:W1841),"")</f>
        <v/>
      </c>
      <c r="X1842" s="106"/>
      <c r="Y1842" s="247"/>
      <c r="Z1842" s="247"/>
      <c r="AA1842" s="247"/>
      <c r="AB1842" s="248" t="str">
        <f>IF(AND(Y1842&lt;&gt;"",Z1842&lt;&gt;"",X1842&lt;&gt;""),ROUND(MIN(IF(OR(X1842="OZZ",X1842="ZZ"),5000,17300),TRUNC(0.75*(SUMIF($D$12:$D1842,$D1842,Y$12:Y1842)+SUMIF($D$12:$D1842,$D1842,Z$12:Z1842)),2)) - SUMIF($D$12:$D1841,$D1842,AB$12:AB1841),2),"")</f>
        <v/>
      </c>
      <c r="AC1842" s="251" t="str">
        <f>IF(AND(Y1842&lt;&gt;"",Z1842&lt;&gt;"",AA1842&lt;&gt;"",X1842&lt;&gt;"",AP1842&lt;&gt;""),IF(OR(X1842="OZZ",X1842="ZZ"),ROUND(0-SUMIF($D$12:$D1841,$D1842,AC$12:AC1841),2),IF(AA1842=0,0,ROUND(MIN(MIN(17300,TRUNC(0.75*(SUMIF($D$12:$D$2012,$D1842,Y$12:Y$2012)+SUMIF($D$12:$D$2012,$D1842,Z$12:Z$2012)),2)+SUMIF($D$12:$D1842,$D1842,AP$12:AP1842))-SUMIF($D$12:$D1841,$D1842,AC$12:AC1841)-SUMIF($D$12:$D$2012,$D1842,AB$12:AB$2012),AP1842),2))),"")</f>
        <v/>
      </c>
      <c r="AD1842" s="250" t="str">
        <f>IF(X1842&lt;&gt;"",1000 - SUMIF($D$12:$D1841,$D1842,AD$12:AD1841),"")</f>
        <v/>
      </c>
      <c r="AE1842" s="252"/>
      <c r="AF1842" s="253"/>
      <c r="AG1842" s="254"/>
      <c r="AH1842" s="255" t="str">
        <f t="shared" si="611"/>
        <v/>
      </c>
      <c r="AI1842" s="256"/>
      <c r="AJ1842" s="253"/>
      <c r="AK1842" s="254"/>
      <c r="AL1842" s="255" t="str">
        <f t="shared" si="612"/>
        <v/>
      </c>
      <c r="AM1842" s="256"/>
      <c r="AN1842" s="253"/>
      <c r="AO1842" s="254"/>
      <c r="AP1842" s="255" t="str">
        <f t="shared" si="592"/>
        <v/>
      </c>
      <c r="AQ1842" s="68"/>
      <c r="AR1842" s="68"/>
      <c r="AS1842" s="115"/>
      <c r="AT1842" s="68"/>
      <c r="AU1842" s="113" t="str">
        <f>IF(D1842&lt;&gt; "", IF(COUNTIF($D$12:$D1842,$D1842)&gt;1,0,IF(SUM(N1842,U1842,AB1842)&gt;0,IF(AND(X1842="",OR(Q1842&lt;&gt;"",J1842&lt;&gt;"")),IF(Q1842&lt;&gt;"",Q1842,IF(J1842&lt;&gt;"",J1842,0)),IF(AND(Q1842&lt;&gt;"",J1842&lt;&gt;"",Q1842=J1842),Q1842,X1842)),0)),"")</f>
        <v/>
      </c>
      <c r="AV1842" s="113" t="str">
        <f>IF(D1842&lt;&gt;"",IF(COUNTIF($D$12:$D1842,$D1842)&gt;1,0,IF(SUM(O1842,V1842,AC1842)&gt;0,IF(AND(X1842="",OR(Q1842&lt;&gt;"",J1842&lt;&gt;"")),IF(Q1842&lt;&gt;"",Q1842,IF(J1842&lt;&gt;"",J1842,0)),IF(AND(Q1842&lt;&gt;"",J1842&lt;&gt;"",Q1842=J1842),Q1842,X1842)),0)),"")</f>
        <v/>
      </c>
      <c r="AW1842" s="113" t="str">
        <f>IF(D1842&lt;&gt;"",IF(COUNTIF($D$12:$D1842,$D1842)&gt;1,0,IF(SUM(P1842,W1842,AD1842)&gt;0,IF(AND(X1842="",OR(Q1842&lt;&gt;"",J1842&lt;&gt;"")),IF(Q1842&lt;&gt;"",Q1842,IF(J1842&lt;&gt;"",J1842,0)),IF(AND(Q1842&lt;&gt;"",J1842&lt;&gt;"",Q1842=J1842),Q1842,X1842)),0)),"")</f>
        <v/>
      </c>
      <c r="AX1842" s="68" t="str">
        <f t="shared" si="593"/>
        <v/>
      </c>
      <c r="AY1842" s="68" t="str">
        <f t="shared" si="594"/>
        <v/>
      </c>
      <c r="AZ1842" s="68" t="str">
        <f t="shared" si="595"/>
        <v/>
      </c>
      <c r="BA1842" s="68" t="str">
        <f t="shared" si="596"/>
        <v/>
      </c>
      <c r="BB1842" s="68" t="str">
        <f t="shared" si="597"/>
        <v/>
      </c>
      <c r="BC1842" s="68" t="str">
        <f t="shared" si="598"/>
        <v/>
      </c>
      <c r="BD1842" s="68" t="str">
        <f t="shared" si="599"/>
        <v/>
      </c>
      <c r="BE1842" s="62" t="str">
        <f t="shared" si="600"/>
        <v/>
      </c>
      <c r="BF1842" s="62" t="str">
        <f t="shared" si="601"/>
        <v/>
      </c>
      <c r="BG1842" s="62"/>
      <c r="BH1842" s="62" t="str">
        <f t="shared" si="602"/>
        <v/>
      </c>
      <c r="BI1842" s="62" t="str">
        <f t="shared" si="603"/>
        <v/>
      </c>
      <c r="BJ1842" s="114"/>
      <c r="BK1842" s="62" t="str">
        <f t="shared" si="604"/>
        <v/>
      </c>
      <c r="BL1842" s="62" t="str">
        <f t="shared" si="605"/>
        <v/>
      </c>
      <c r="BM1842" s="62" t="str">
        <f t="shared" si="606"/>
        <v/>
      </c>
      <c r="BN1842" s="62" t="str">
        <f t="shared" si="607"/>
        <v/>
      </c>
      <c r="BO1842" s="62" t="str">
        <f t="shared" si="608"/>
        <v/>
      </c>
      <c r="BP1842" s="62" t="str">
        <f t="shared" si="609"/>
        <v/>
      </c>
      <c r="BQ1842" s="96"/>
      <c r="BR1842" s="96"/>
      <c r="BS1842" s="96"/>
      <c r="BT1842" s="96"/>
      <c r="BU1842" s="96"/>
      <c r="BV1842" s="96"/>
      <c r="BW1842" s="96"/>
      <c r="BX1842" s="96"/>
      <c r="BY1842" s="96"/>
      <c r="BZ1842" s="96"/>
      <c r="CA1842" s="96"/>
      <c r="CB1842" s="96"/>
      <c r="CC1842" s="96"/>
      <c r="CD1842" s="96"/>
      <c r="CE1842" s="96"/>
      <c r="CF1842" s="96"/>
      <c r="CG1842" s="96"/>
      <c r="CH1842" s="96"/>
      <c r="CI1842" s="96"/>
      <c r="CJ1842" s="96"/>
      <c r="CK1842" s="96"/>
      <c r="CL1842" s="96"/>
      <c r="CM1842" s="96"/>
      <c r="CN1842" s="96"/>
      <c r="CO1842" s="96"/>
      <c r="CP1842" s="96"/>
      <c r="CQ1842" s="96"/>
      <c r="CR1842" s="96"/>
      <c r="CS1842" s="96"/>
    </row>
    <row r="1843" spans="1:97" ht="18.75" customHeight="1" x14ac:dyDescent="0.2">
      <c r="A1843" s="3">
        <f t="shared" si="610"/>
        <v>1831</v>
      </c>
      <c r="B1843" s="263"/>
      <c r="C1843" s="263"/>
      <c r="D1843" s="263"/>
      <c r="E1843" s="259"/>
      <c r="F1843" s="259"/>
      <c r="G1843" s="43"/>
      <c r="H1843" s="264"/>
      <c r="I1843" s="261"/>
      <c r="J1843" s="106"/>
      <c r="K1843" s="247"/>
      <c r="L1843" s="247"/>
      <c r="M1843" s="247"/>
      <c r="N1843" s="248" t="str">
        <f>IF(AND(K1843&lt;&gt;"",L1843&lt;&gt;"",J1843&lt;&gt;""),ROUND(MIN(IF(OR(J1843="OZZ",J1843="ZZ"),5000,17300),TRUNC(0.75*(SUMIF($D$12:$D1843,$D1843,K$12:K1843)+SUMIF($D$12:$D1843,$D1843,L$12:L1843)),2)) - SUMIF($D$12:$D1842,$D1843,N$12:N1842),2),"")</f>
        <v/>
      </c>
      <c r="O1843" s="249" t="str">
        <f>IF(AND(K1843&lt;&gt;"",L1843&lt;&gt;"",M1843&lt;&gt;"",J1843&lt;&gt;"",AH1843&lt;&gt;""),IF(OR(J1843="OZZ",J1843="ZZ"),ROUND(0-SUMIF($D$12:$D1842,$D1843,O$12:O1842),2),IF(M1843=0,0,ROUND(MIN(MIN(17300,TRUNC(0.75*(SUMIF($D$12:$D$2012,$D1843,K$12:K$2012)+SUMIF($D$12:$D$2012,$D1843,L$12:L$2012)),2)+SUMIF($D$12:$D1843,$D1843,AH$12:AH1843))-SUMIF($D$12:$D1842,$D1843,O$12:O1842)-SUMIF($D$12:$D$2012,$D1843,N$12:N$2012),AH1843),2))),"")</f>
        <v/>
      </c>
      <c r="P1843" s="250" t="str">
        <f>IF(J1843&lt;&gt;"",1000 - SUMIF($D$12:$D1842,$D1843,P$12:P1842),"")</f>
        <v/>
      </c>
      <c r="Q1843" s="106"/>
      <c r="R1843" s="247"/>
      <c r="S1843" s="247"/>
      <c r="T1843" s="247"/>
      <c r="U1843" s="248" t="str">
        <f>IF(AND(R1843&lt;&gt;"",S1843&lt;&gt;"",Q1843&lt;&gt;""),ROUND(MIN(IF(OR(Q1843="OZZ",Q1843="ZZ"),5000,17300),TRUNC(0.75*(SUMIF($D$12:$D1843,$D1843,R$12:R1843)+SUMIF($D$12:$D1843,$D1843,S$12:S1843)),2)) - SUMIF($D$12:$D1842,$D1843,U$12:U1842),2),"")</f>
        <v/>
      </c>
      <c r="V1843" s="248" t="str">
        <f>IF(AND(R1843&lt;&gt;"",S1843&lt;&gt;"",T1843&lt;&gt;"",Q1843&lt;&gt;"",AL1843&lt;&gt;""),IF(OR(Q1843="OZZ",Q1843="ZZ"),ROUND(0-SUMIF($D$12:$D1842,$D1843,V$12:V1842),2),IF(T1843=0,0,ROUND(MIN(MIN(17300,TRUNC(0.75*(SUMIF($D$12:$D$2012,$D1843,R$12:R$2012)+SUMIF($D$12:$D$2012,$D1843,S$12:S$2012)),2)+SUMIF($D$12:$D1843,$D1843,AL$12:AL1843))-SUMIF($D$12:$D1842,$D1843,V$12:V1842)-SUMIF($D$12:$D$2012,$D1843,U$12:U$2012),AL1843),2))),"")</f>
        <v/>
      </c>
      <c r="W1843" s="250" t="str">
        <f>IF(Q1843&lt;&gt;"",1000 - SUMIF($D$12:$D1842,$D1843,W$12:W1842),"")</f>
        <v/>
      </c>
      <c r="X1843" s="106"/>
      <c r="Y1843" s="247"/>
      <c r="Z1843" s="247"/>
      <c r="AA1843" s="247"/>
      <c r="AB1843" s="248" t="str">
        <f>IF(AND(Y1843&lt;&gt;"",Z1843&lt;&gt;"",X1843&lt;&gt;""),ROUND(MIN(IF(OR(X1843="OZZ",X1843="ZZ"),5000,17300),TRUNC(0.75*(SUMIF($D$12:$D1843,$D1843,Y$12:Y1843)+SUMIF($D$12:$D1843,$D1843,Z$12:Z1843)),2)) - SUMIF($D$12:$D1842,$D1843,AB$12:AB1842),2),"")</f>
        <v/>
      </c>
      <c r="AC1843" s="251" t="str">
        <f>IF(AND(Y1843&lt;&gt;"",Z1843&lt;&gt;"",AA1843&lt;&gt;"",X1843&lt;&gt;"",AP1843&lt;&gt;""),IF(OR(X1843="OZZ",X1843="ZZ"),ROUND(0-SUMIF($D$12:$D1842,$D1843,AC$12:AC1842),2),IF(AA1843=0,0,ROUND(MIN(MIN(17300,TRUNC(0.75*(SUMIF($D$12:$D$2012,$D1843,Y$12:Y$2012)+SUMIF($D$12:$D$2012,$D1843,Z$12:Z$2012)),2)+SUMIF($D$12:$D1843,$D1843,AP$12:AP1843))-SUMIF($D$12:$D1842,$D1843,AC$12:AC1842)-SUMIF($D$12:$D$2012,$D1843,AB$12:AB$2012),AP1843),2))),"")</f>
        <v/>
      </c>
      <c r="AD1843" s="250" t="str">
        <f>IF(X1843&lt;&gt;"",1000 - SUMIF($D$12:$D1842,$D1843,AD$12:AD1842),"")</f>
        <v/>
      </c>
      <c r="AE1843" s="252"/>
      <c r="AF1843" s="253"/>
      <c r="AG1843" s="254"/>
      <c r="AH1843" s="255" t="str">
        <f t="shared" si="611"/>
        <v/>
      </c>
      <c r="AI1843" s="256"/>
      <c r="AJ1843" s="253"/>
      <c r="AK1843" s="254"/>
      <c r="AL1843" s="255" t="str">
        <f t="shared" si="612"/>
        <v/>
      </c>
      <c r="AM1843" s="256"/>
      <c r="AN1843" s="253"/>
      <c r="AO1843" s="254"/>
      <c r="AP1843" s="255" t="str">
        <f t="shared" si="592"/>
        <v/>
      </c>
      <c r="AQ1843" s="68"/>
      <c r="AR1843" s="68"/>
      <c r="AS1843" s="115"/>
      <c r="AT1843" s="68"/>
      <c r="AU1843" s="113" t="str">
        <f>IF(D1843&lt;&gt; "", IF(COUNTIF($D$12:$D1843,$D1843)&gt;1,0,IF(SUM(N1843,U1843,AB1843)&gt;0,IF(AND(X1843="",OR(Q1843&lt;&gt;"",J1843&lt;&gt;"")),IF(Q1843&lt;&gt;"",Q1843,IF(J1843&lt;&gt;"",J1843,0)),IF(AND(Q1843&lt;&gt;"",J1843&lt;&gt;"",Q1843=J1843),Q1843,X1843)),0)),"")</f>
        <v/>
      </c>
      <c r="AV1843" s="113" t="str">
        <f>IF(D1843&lt;&gt;"",IF(COUNTIF($D$12:$D1843,$D1843)&gt;1,0,IF(SUM(O1843,V1843,AC1843)&gt;0,IF(AND(X1843="",OR(Q1843&lt;&gt;"",J1843&lt;&gt;"")),IF(Q1843&lt;&gt;"",Q1843,IF(J1843&lt;&gt;"",J1843,0)),IF(AND(Q1843&lt;&gt;"",J1843&lt;&gt;"",Q1843=J1843),Q1843,X1843)),0)),"")</f>
        <v/>
      </c>
      <c r="AW1843" s="113" t="str">
        <f>IF(D1843&lt;&gt;"",IF(COUNTIF($D$12:$D1843,$D1843)&gt;1,0,IF(SUM(P1843,W1843,AD1843)&gt;0,IF(AND(X1843="",OR(Q1843&lt;&gt;"",J1843&lt;&gt;"")),IF(Q1843&lt;&gt;"",Q1843,IF(J1843&lt;&gt;"",J1843,0)),IF(AND(Q1843&lt;&gt;"",J1843&lt;&gt;"",Q1843=J1843),Q1843,X1843)),0)),"")</f>
        <v/>
      </c>
      <c r="AX1843" s="68" t="str">
        <f t="shared" si="593"/>
        <v/>
      </c>
      <c r="AY1843" s="68" t="str">
        <f t="shared" si="594"/>
        <v/>
      </c>
      <c r="AZ1843" s="68" t="str">
        <f t="shared" si="595"/>
        <v/>
      </c>
      <c r="BA1843" s="68" t="str">
        <f t="shared" si="596"/>
        <v/>
      </c>
      <c r="BB1843" s="68" t="str">
        <f t="shared" si="597"/>
        <v/>
      </c>
      <c r="BC1843" s="68" t="str">
        <f t="shared" si="598"/>
        <v/>
      </c>
      <c r="BD1843" s="68" t="str">
        <f t="shared" si="599"/>
        <v/>
      </c>
      <c r="BE1843" s="62" t="str">
        <f t="shared" si="600"/>
        <v/>
      </c>
      <c r="BF1843" s="62" t="str">
        <f t="shared" si="601"/>
        <v/>
      </c>
      <c r="BG1843" s="62"/>
      <c r="BH1843" s="62" t="str">
        <f t="shared" si="602"/>
        <v/>
      </c>
      <c r="BI1843" s="62" t="str">
        <f t="shared" si="603"/>
        <v/>
      </c>
      <c r="BJ1843" s="114"/>
      <c r="BK1843" s="62" t="str">
        <f t="shared" si="604"/>
        <v/>
      </c>
      <c r="BL1843" s="62" t="str">
        <f t="shared" si="605"/>
        <v/>
      </c>
      <c r="BM1843" s="62" t="str">
        <f t="shared" si="606"/>
        <v/>
      </c>
      <c r="BN1843" s="62" t="str">
        <f t="shared" si="607"/>
        <v/>
      </c>
      <c r="BO1843" s="62" t="str">
        <f t="shared" si="608"/>
        <v/>
      </c>
      <c r="BP1843" s="62" t="str">
        <f t="shared" si="609"/>
        <v/>
      </c>
      <c r="BQ1843" s="96"/>
      <c r="BR1843" s="96"/>
      <c r="BS1843" s="96"/>
      <c r="BT1843" s="96"/>
      <c r="BU1843" s="96"/>
      <c r="BV1843" s="96"/>
      <c r="BW1843" s="96"/>
      <c r="BX1843" s="96"/>
      <c r="BY1843" s="96"/>
      <c r="BZ1843" s="96"/>
      <c r="CA1843" s="96"/>
      <c r="CB1843" s="96"/>
      <c r="CC1843" s="96"/>
      <c r="CD1843" s="96"/>
      <c r="CE1843" s="96"/>
      <c r="CF1843" s="96"/>
      <c r="CG1843" s="96"/>
      <c r="CH1843" s="96"/>
      <c r="CI1843" s="96"/>
      <c r="CJ1843" s="96"/>
      <c r="CK1843" s="96"/>
      <c r="CL1843" s="96"/>
      <c r="CM1843" s="96"/>
      <c r="CN1843" s="96"/>
      <c r="CO1843" s="96"/>
      <c r="CP1843" s="96"/>
      <c r="CQ1843" s="96"/>
      <c r="CR1843" s="96"/>
      <c r="CS1843" s="96"/>
    </row>
    <row r="1844" spans="1:97" ht="18.75" customHeight="1" x14ac:dyDescent="0.2">
      <c r="A1844" s="3">
        <f t="shared" si="610"/>
        <v>1832</v>
      </c>
      <c r="B1844" s="263"/>
      <c r="C1844" s="263"/>
      <c r="D1844" s="263"/>
      <c r="E1844" s="259"/>
      <c r="F1844" s="259"/>
      <c r="G1844" s="43"/>
      <c r="H1844" s="264"/>
      <c r="I1844" s="261"/>
      <c r="J1844" s="106"/>
      <c r="K1844" s="247"/>
      <c r="L1844" s="247"/>
      <c r="M1844" s="247"/>
      <c r="N1844" s="248" t="str">
        <f>IF(AND(K1844&lt;&gt;"",L1844&lt;&gt;"",J1844&lt;&gt;""),ROUND(MIN(IF(OR(J1844="OZZ",J1844="ZZ"),5000,17300),TRUNC(0.75*(SUMIF($D$12:$D1844,$D1844,K$12:K1844)+SUMIF($D$12:$D1844,$D1844,L$12:L1844)),2)) - SUMIF($D$12:$D1843,$D1844,N$12:N1843),2),"")</f>
        <v/>
      </c>
      <c r="O1844" s="249" t="str">
        <f>IF(AND(K1844&lt;&gt;"",L1844&lt;&gt;"",M1844&lt;&gt;"",J1844&lt;&gt;"",AH1844&lt;&gt;""),IF(OR(J1844="OZZ",J1844="ZZ"),ROUND(0-SUMIF($D$12:$D1843,$D1844,O$12:O1843),2),IF(M1844=0,0,ROUND(MIN(MIN(17300,TRUNC(0.75*(SUMIF($D$12:$D$2012,$D1844,K$12:K$2012)+SUMIF($D$12:$D$2012,$D1844,L$12:L$2012)),2)+SUMIF($D$12:$D1844,$D1844,AH$12:AH1844))-SUMIF($D$12:$D1843,$D1844,O$12:O1843)-SUMIF($D$12:$D$2012,$D1844,N$12:N$2012),AH1844),2))),"")</f>
        <v/>
      </c>
      <c r="P1844" s="250" t="str">
        <f>IF(J1844&lt;&gt;"",1000 - SUMIF($D$12:$D1843,$D1844,P$12:P1843),"")</f>
        <v/>
      </c>
      <c r="Q1844" s="106"/>
      <c r="R1844" s="247"/>
      <c r="S1844" s="247"/>
      <c r="T1844" s="247"/>
      <c r="U1844" s="248" t="str">
        <f>IF(AND(R1844&lt;&gt;"",S1844&lt;&gt;"",Q1844&lt;&gt;""),ROUND(MIN(IF(OR(Q1844="OZZ",Q1844="ZZ"),5000,17300),TRUNC(0.75*(SUMIF($D$12:$D1844,$D1844,R$12:R1844)+SUMIF($D$12:$D1844,$D1844,S$12:S1844)),2)) - SUMIF($D$12:$D1843,$D1844,U$12:U1843),2),"")</f>
        <v/>
      </c>
      <c r="V1844" s="248" t="str">
        <f>IF(AND(R1844&lt;&gt;"",S1844&lt;&gt;"",T1844&lt;&gt;"",Q1844&lt;&gt;"",AL1844&lt;&gt;""),IF(OR(Q1844="OZZ",Q1844="ZZ"),ROUND(0-SUMIF($D$12:$D1843,$D1844,V$12:V1843),2),IF(T1844=0,0,ROUND(MIN(MIN(17300,TRUNC(0.75*(SUMIF($D$12:$D$2012,$D1844,R$12:R$2012)+SUMIF($D$12:$D$2012,$D1844,S$12:S$2012)),2)+SUMIF($D$12:$D1844,$D1844,AL$12:AL1844))-SUMIF($D$12:$D1843,$D1844,V$12:V1843)-SUMIF($D$12:$D$2012,$D1844,U$12:U$2012),AL1844),2))),"")</f>
        <v/>
      </c>
      <c r="W1844" s="250" t="str">
        <f>IF(Q1844&lt;&gt;"",1000 - SUMIF($D$12:$D1843,$D1844,W$12:W1843),"")</f>
        <v/>
      </c>
      <c r="X1844" s="106"/>
      <c r="Y1844" s="247"/>
      <c r="Z1844" s="247"/>
      <c r="AA1844" s="247"/>
      <c r="AB1844" s="248" t="str">
        <f>IF(AND(Y1844&lt;&gt;"",Z1844&lt;&gt;"",X1844&lt;&gt;""),ROUND(MIN(IF(OR(X1844="OZZ",X1844="ZZ"),5000,17300),TRUNC(0.75*(SUMIF($D$12:$D1844,$D1844,Y$12:Y1844)+SUMIF($D$12:$D1844,$D1844,Z$12:Z1844)),2)) - SUMIF($D$12:$D1843,$D1844,AB$12:AB1843),2),"")</f>
        <v/>
      </c>
      <c r="AC1844" s="251" t="str">
        <f>IF(AND(Y1844&lt;&gt;"",Z1844&lt;&gt;"",AA1844&lt;&gt;"",X1844&lt;&gt;"",AP1844&lt;&gt;""),IF(OR(X1844="OZZ",X1844="ZZ"),ROUND(0-SUMIF($D$12:$D1843,$D1844,AC$12:AC1843),2),IF(AA1844=0,0,ROUND(MIN(MIN(17300,TRUNC(0.75*(SUMIF($D$12:$D$2012,$D1844,Y$12:Y$2012)+SUMIF($D$12:$D$2012,$D1844,Z$12:Z$2012)),2)+SUMIF($D$12:$D1844,$D1844,AP$12:AP1844))-SUMIF($D$12:$D1843,$D1844,AC$12:AC1843)-SUMIF($D$12:$D$2012,$D1844,AB$12:AB$2012),AP1844),2))),"")</f>
        <v/>
      </c>
      <c r="AD1844" s="250" t="str">
        <f>IF(X1844&lt;&gt;"",1000 - SUMIF($D$12:$D1843,$D1844,AD$12:AD1843),"")</f>
        <v/>
      </c>
      <c r="AE1844" s="252"/>
      <c r="AF1844" s="253"/>
      <c r="AG1844" s="254"/>
      <c r="AH1844" s="255" t="str">
        <f t="shared" si="611"/>
        <v/>
      </c>
      <c r="AI1844" s="256"/>
      <c r="AJ1844" s="253"/>
      <c r="AK1844" s="254"/>
      <c r="AL1844" s="255" t="str">
        <f t="shared" si="612"/>
        <v/>
      </c>
      <c r="AM1844" s="256"/>
      <c r="AN1844" s="253"/>
      <c r="AO1844" s="254"/>
      <c r="AP1844" s="255" t="str">
        <f t="shared" si="592"/>
        <v/>
      </c>
      <c r="AQ1844" s="68"/>
      <c r="AR1844" s="68"/>
      <c r="AS1844" s="115"/>
      <c r="AT1844" s="68"/>
      <c r="AU1844" s="113" t="str">
        <f>IF(D1844&lt;&gt; "", IF(COUNTIF($D$12:$D1844,$D1844)&gt;1,0,IF(SUM(N1844,U1844,AB1844)&gt;0,IF(AND(X1844="",OR(Q1844&lt;&gt;"",J1844&lt;&gt;"")),IF(Q1844&lt;&gt;"",Q1844,IF(J1844&lt;&gt;"",J1844,0)),IF(AND(Q1844&lt;&gt;"",J1844&lt;&gt;"",Q1844=J1844),Q1844,X1844)),0)),"")</f>
        <v/>
      </c>
      <c r="AV1844" s="113" t="str">
        <f>IF(D1844&lt;&gt;"",IF(COUNTIF($D$12:$D1844,$D1844)&gt;1,0,IF(SUM(O1844,V1844,AC1844)&gt;0,IF(AND(X1844="",OR(Q1844&lt;&gt;"",J1844&lt;&gt;"")),IF(Q1844&lt;&gt;"",Q1844,IF(J1844&lt;&gt;"",J1844,0)),IF(AND(Q1844&lt;&gt;"",J1844&lt;&gt;"",Q1844=J1844),Q1844,X1844)),0)),"")</f>
        <v/>
      </c>
      <c r="AW1844" s="113" t="str">
        <f>IF(D1844&lt;&gt;"",IF(COUNTIF($D$12:$D1844,$D1844)&gt;1,0,IF(SUM(P1844,W1844,AD1844)&gt;0,IF(AND(X1844="",OR(Q1844&lt;&gt;"",J1844&lt;&gt;"")),IF(Q1844&lt;&gt;"",Q1844,IF(J1844&lt;&gt;"",J1844,0)),IF(AND(Q1844&lt;&gt;"",J1844&lt;&gt;"",Q1844=J1844),Q1844,X1844)),0)),"")</f>
        <v/>
      </c>
      <c r="AX1844" s="68" t="str">
        <f t="shared" si="593"/>
        <v/>
      </c>
      <c r="AY1844" s="68" t="str">
        <f t="shared" si="594"/>
        <v/>
      </c>
      <c r="AZ1844" s="68" t="str">
        <f t="shared" si="595"/>
        <v/>
      </c>
      <c r="BA1844" s="68" t="str">
        <f t="shared" si="596"/>
        <v/>
      </c>
      <c r="BB1844" s="68" t="str">
        <f t="shared" si="597"/>
        <v/>
      </c>
      <c r="BC1844" s="68" t="str">
        <f t="shared" si="598"/>
        <v/>
      </c>
      <c r="BD1844" s="68" t="str">
        <f t="shared" si="599"/>
        <v/>
      </c>
      <c r="BE1844" s="62" t="str">
        <f t="shared" si="600"/>
        <v/>
      </c>
      <c r="BF1844" s="62" t="str">
        <f t="shared" si="601"/>
        <v/>
      </c>
      <c r="BG1844" s="62"/>
      <c r="BH1844" s="62" t="str">
        <f t="shared" si="602"/>
        <v/>
      </c>
      <c r="BI1844" s="62" t="str">
        <f t="shared" si="603"/>
        <v/>
      </c>
      <c r="BJ1844" s="114"/>
      <c r="BK1844" s="62" t="str">
        <f t="shared" si="604"/>
        <v/>
      </c>
      <c r="BL1844" s="62" t="str">
        <f t="shared" si="605"/>
        <v/>
      </c>
      <c r="BM1844" s="62" t="str">
        <f t="shared" si="606"/>
        <v/>
      </c>
      <c r="BN1844" s="62" t="str">
        <f t="shared" si="607"/>
        <v/>
      </c>
      <c r="BO1844" s="62" t="str">
        <f t="shared" si="608"/>
        <v/>
      </c>
      <c r="BP1844" s="62" t="str">
        <f t="shared" si="609"/>
        <v/>
      </c>
      <c r="BQ1844" s="96"/>
      <c r="BR1844" s="96"/>
      <c r="BS1844" s="96"/>
      <c r="BT1844" s="96"/>
      <c r="BU1844" s="96"/>
      <c r="BV1844" s="96"/>
      <c r="BW1844" s="96"/>
      <c r="BX1844" s="96"/>
      <c r="BY1844" s="96"/>
      <c r="BZ1844" s="96"/>
      <c r="CA1844" s="96"/>
      <c r="CB1844" s="96"/>
      <c r="CC1844" s="96"/>
      <c r="CD1844" s="96"/>
      <c r="CE1844" s="96"/>
      <c r="CF1844" s="96"/>
      <c r="CG1844" s="96"/>
      <c r="CH1844" s="96"/>
      <c r="CI1844" s="96"/>
      <c r="CJ1844" s="96"/>
      <c r="CK1844" s="96"/>
      <c r="CL1844" s="96"/>
      <c r="CM1844" s="96"/>
      <c r="CN1844" s="96"/>
      <c r="CO1844" s="96"/>
      <c r="CP1844" s="96"/>
      <c r="CQ1844" s="96"/>
      <c r="CR1844" s="96"/>
      <c r="CS1844" s="96"/>
    </row>
    <row r="1845" spans="1:97" ht="18.75" customHeight="1" x14ac:dyDescent="0.2">
      <c r="A1845" s="3">
        <f t="shared" si="610"/>
        <v>1833</v>
      </c>
      <c r="B1845" s="263"/>
      <c r="C1845" s="263"/>
      <c r="D1845" s="263"/>
      <c r="E1845" s="259"/>
      <c r="F1845" s="259"/>
      <c r="G1845" s="43"/>
      <c r="H1845" s="264"/>
      <c r="I1845" s="261"/>
      <c r="J1845" s="106"/>
      <c r="K1845" s="247"/>
      <c r="L1845" s="247"/>
      <c r="M1845" s="247"/>
      <c r="N1845" s="248" t="str">
        <f>IF(AND(K1845&lt;&gt;"",L1845&lt;&gt;"",J1845&lt;&gt;""),ROUND(MIN(IF(OR(J1845="OZZ",J1845="ZZ"),5000,17300),TRUNC(0.75*(SUMIF($D$12:$D1845,$D1845,K$12:K1845)+SUMIF($D$12:$D1845,$D1845,L$12:L1845)),2)) - SUMIF($D$12:$D1844,$D1845,N$12:N1844),2),"")</f>
        <v/>
      </c>
      <c r="O1845" s="249" t="str">
        <f>IF(AND(K1845&lt;&gt;"",L1845&lt;&gt;"",M1845&lt;&gt;"",J1845&lt;&gt;"",AH1845&lt;&gt;""),IF(OR(J1845="OZZ",J1845="ZZ"),ROUND(0-SUMIF($D$12:$D1844,$D1845,O$12:O1844),2),IF(M1845=0,0,ROUND(MIN(MIN(17300,TRUNC(0.75*(SUMIF($D$12:$D$2012,$D1845,K$12:K$2012)+SUMIF($D$12:$D$2012,$D1845,L$12:L$2012)),2)+SUMIF($D$12:$D1845,$D1845,AH$12:AH1845))-SUMIF($D$12:$D1844,$D1845,O$12:O1844)-SUMIF($D$12:$D$2012,$D1845,N$12:N$2012),AH1845),2))),"")</f>
        <v/>
      </c>
      <c r="P1845" s="250" t="str">
        <f>IF(J1845&lt;&gt;"",1000 - SUMIF($D$12:$D1844,$D1845,P$12:P1844),"")</f>
        <v/>
      </c>
      <c r="Q1845" s="106"/>
      <c r="R1845" s="247"/>
      <c r="S1845" s="247"/>
      <c r="T1845" s="247"/>
      <c r="U1845" s="248" t="str">
        <f>IF(AND(R1845&lt;&gt;"",S1845&lt;&gt;"",Q1845&lt;&gt;""),ROUND(MIN(IF(OR(Q1845="OZZ",Q1845="ZZ"),5000,17300),TRUNC(0.75*(SUMIF($D$12:$D1845,$D1845,R$12:R1845)+SUMIF($D$12:$D1845,$D1845,S$12:S1845)),2)) - SUMIF($D$12:$D1844,$D1845,U$12:U1844),2),"")</f>
        <v/>
      </c>
      <c r="V1845" s="248" t="str">
        <f>IF(AND(R1845&lt;&gt;"",S1845&lt;&gt;"",T1845&lt;&gt;"",Q1845&lt;&gt;"",AL1845&lt;&gt;""),IF(OR(Q1845="OZZ",Q1845="ZZ"),ROUND(0-SUMIF($D$12:$D1844,$D1845,V$12:V1844),2),IF(T1845=0,0,ROUND(MIN(MIN(17300,TRUNC(0.75*(SUMIF($D$12:$D$2012,$D1845,R$12:R$2012)+SUMIF($D$12:$D$2012,$D1845,S$12:S$2012)),2)+SUMIF($D$12:$D1845,$D1845,AL$12:AL1845))-SUMIF($D$12:$D1844,$D1845,V$12:V1844)-SUMIF($D$12:$D$2012,$D1845,U$12:U$2012),AL1845),2))),"")</f>
        <v/>
      </c>
      <c r="W1845" s="250" t="str">
        <f>IF(Q1845&lt;&gt;"",1000 - SUMIF($D$12:$D1844,$D1845,W$12:W1844),"")</f>
        <v/>
      </c>
      <c r="X1845" s="106"/>
      <c r="Y1845" s="247"/>
      <c r="Z1845" s="247"/>
      <c r="AA1845" s="247"/>
      <c r="AB1845" s="248" t="str">
        <f>IF(AND(Y1845&lt;&gt;"",Z1845&lt;&gt;"",X1845&lt;&gt;""),ROUND(MIN(IF(OR(X1845="OZZ",X1845="ZZ"),5000,17300),TRUNC(0.75*(SUMIF($D$12:$D1845,$D1845,Y$12:Y1845)+SUMIF($D$12:$D1845,$D1845,Z$12:Z1845)),2)) - SUMIF($D$12:$D1844,$D1845,AB$12:AB1844),2),"")</f>
        <v/>
      </c>
      <c r="AC1845" s="251" t="str">
        <f>IF(AND(Y1845&lt;&gt;"",Z1845&lt;&gt;"",AA1845&lt;&gt;"",X1845&lt;&gt;"",AP1845&lt;&gt;""),IF(OR(X1845="OZZ",X1845="ZZ"),ROUND(0-SUMIF($D$12:$D1844,$D1845,AC$12:AC1844),2),IF(AA1845=0,0,ROUND(MIN(MIN(17300,TRUNC(0.75*(SUMIF($D$12:$D$2012,$D1845,Y$12:Y$2012)+SUMIF($D$12:$D$2012,$D1845,Z$12:Z$2012)),2)+SUMIF($D$12:$D1845,$D1845,AP$12:AP1845))-SUMIF($D$12:$D1844,$D1845,AC$12:AC1844)-SUMIF($D$12:$D$2012,$D1845,AB$12:AB$2012),AP1845),2))),"")</f>
        <v/>
      </c>
      <c r="AD1845" s="250" t="str">
        <f>IF(X1845&lt;&gt;"",1000 - SUMIF($D$12:$D1844,$D1845,AD$12:AD1844),"")</f>
        <v/>
      </c>
      <c r="AE1845" s="252"/>
      <c r="AF1845" s="253"/>
      <c r="AG1845" s="254"/>
      <c r="AH1845" s="255" t="str">
        <f t="shared" si="611"/>
        <v/>
      </c>
      <c r="AI1845" s="256"/>
      <c r="AJ1845" s="253"/>
      <c r="AK1845" s="254"/>
      <c r="AL1845" s="255" t="str">
        <f t="shared" si="612"/>
        <v/>
      </c>
      <c r="AM1845" s="256"/>
      <c r="AN1845" s="253"/>
      <c r="AO1845" s="254"/>
      <c r="AP1845" s="255" t="str">
        <f t="shared" si="592"/>
        <v/>
      </c>
      <c r="AQ1845" s="68"/>
      <c r="AR1845" s="68"/>
      <c r="AS1845" s="115"/>
      <c r="AT1845" s="68"/>
      <c r="AU1845" s="113" t="str">
        <f>IF(D1845&lt;&gt; "", IF(COUNTIF($D$12:$D1845,$D1845)&gt;1,0,IF(SUM(N1845,U1845,AB1845)&gt;0,IF(AND(X1845="",OR(Q1845&lt;&gt;"",J1845&lt;&gt;"")),IF(Q1845&lt;&gt;"",Q1845,IF(J1845&lt;&gt;"",J1845,0)),IF(AND(Q1845&lt;&gt;"",J1845&lt;&gt;"",Q1845=J1845),Q1845,X1845)),0)),"")</f>
        <v/>
      </c>
      <c r="AV1845" s="113" t="str">
        <f>IF(D1845&lt;&gt;"",IF(COUNTIF($D$12:$D1845,$D1845)&gt;1,0,IF(SUM(O1845,V1845,AC1845)&gt;0,IF(AND(X1845="",OR(Q1845&lt;&gt;"",J1845&lt;&gt;"")),IF(Q1845&lt;&gt;"",Q1845,IF(J1845&lt;&gt;"",J1845,0)),IF(AND(Q1845&lt;&gt;"",J1845&lt;&gt;"",Q1845=J1845),Q1845,X1845)),0)),"")</f>
        <v/>
      </c>
      <c r="AW1845" s="113" t="str">
        <f>IF(D1845&lt;&gt;"",IF(COUNTIF($D$12:$D1845,$D1845)&gt;1,0,IF(SUM(P1845,W1845,AD1845)&gt;0,IF(AND(X1845="",OR(Q1845&lt;&gt;"",J1845&lt;&gt;"")),IF(Q1845&lt;&gt;"",Q1845,IF(J1845&lt;&gt;"",J1845,0)),IF(AND(Q1845&lt;&gt;"",J1845&lt;&gt;"",Q1845=J1845),Q1845,X1845)),0)),"")</f>
        <v/>
      </c>
      <c r="AX1845" s="68" t="str">
        <f t="shared" si="593"/>
        <v/>
      </c>
      <c r="AY1845" s="68" t="str">
        <f t="shared" si="594"/>
        <v/>
      </c>
      <c r="AZ1845" s="68" t="str">
        <f t="shared" si="595"/>
        <v/>
      </c>
      <c r="BA1845" s="68" t="str">
        <f t="shared" si="596"/>
        <v/>
      </c>
      <c r="BB1845" s="68" t="str">
        <f t="shared" si="597"/>
        <v/>
      </c>
      <c r="BC1845" s="68" t="str">
        <f t="shared" si="598"/>
        <v/>
      </c>
      <c r="BD1845" s="68" t="str">
        <f t="shared" si="599"/>
        <v/>
      </c>
      <c r="BE1845" s="62" t="str">
        <f t="shared" si="600"/>
        <v/>
      </c>
      <c r="BF1845" s="62" t="str">
        <f t="shared" si="601"/>
        <v/>
      </c>
      <c r="BG1845" s="62"/>
      <c r="BH1845" s="62" t="str">
        <f t="shared" si="602"/>
        <v/>
      </c>
      <c r="BI1845" s="62" t="str">
        <f t="shared" si="603"/>
        <v/>
      </c>
      <c r="BJ1845" s="114"/>
      <c r="BK1845" s="62" t="str">
        <f t="shared" si="604"/>
        <v/>
      </c>
      <c r="BL1845" s="62" t="str">
        <f t="shared" si="605"/>
        <v/>
      </c>
      <c r="BM1845" s="62" t="str">
        <f t="shared" si="606"/>
        <v/>
      </c>
      <c r="BN1845" s="62" t="str">
        <f t="shared" si="607"/>
        <v/>
      </c>
      <c r="BO1845" s="62" t="str">
        <f t="shared" si="608"/>
        <v/>
      </c>
      <c r="BP1845" s="62" t="str">
        <f t="shared" si="609"/>
        <v/>
      </c>
      <c r="BQ1845" s="96"/>
      <c r="BR1845" s="96"/>
      <c r="BS1845" s="96"/>
      <c r="BT1845" s="96"/>
      <c r="BU1845" s="96"/>
      <c r="BV1845" s="96"/>
      <c r="BW1845" s="96"/>
      <c r="BX1845" s="96"/>
      <c r="BY1845" s="96"/>
      <c r="BZ1845" s="96"/>
      <c r="CA1845" s="96"/>
      <c r="CB1845" s="96"/>
      <c r="CC1845" s="96"/>
      <c r="CD1845" s="96"/>
      <c r="CE1845" s="96"/>
      <c r="CF1845" s="96"/>
      <c r="CG1845" s="96"/>
      <c r="CH1845" s="96"/>
      <c r="CI1845" s="96"/>
      <c r="CJ1845" s="96"/>
      <c r="CK1845" s="96"/>
      <c r="CL1845" s="96"/>
      <c r="CM1845" s="96"/>
      <c r="CN1845" s="96"/>
      <c r="CO1845" s="96"/>
      <c r="CP1845" s="96"/>
      <c r="CQ1845" s="96"/>
      <c r="CR1845" s="96"/>
      <c r="CS1845" s="96"/>
    </row>
    <row r="1846" spans="1:97" ht="18.75" customHeight="1" x14ac:dyDescent="0.2">
      <c r="A1846" s="3">
        <f t="shared" si="610"/>
        <v>1834</v>
      </c>
      <c r="B1846" s="263"/>
      <c r="C1846" s="263"/>
      <c r="D1846" s="263"/>
      <c r="E1846" s="259"/>
      <c r="F1846" s="259"/>
      <c r="G1846" s="43"/>
      <c r="H1846" s="264"/>
      <c r="I1846" s="261"/>
      <c r="J1846" s="106"/>
      <c r="K1846" s="247"/>
      <c r="L1846" s="247"/>
      <c r="M1846" s="247"/>
      <c r="N1846" s="248" t="str">
        <f>IF(AND(K1846&lt;&gt;"",L1846&lt;&gt;"",J1846&lt;&gt;""),ROUND(MIN(IF(OR(J1846="OZZ",J1846="ZZ"),5000,17300),TRUNC(0.75*(SUMIF($D$12:$D1846,$D1846,K$12:K1846)+SUMIF($D$12:$D1846,$D1846,L$12:L1846)),2)) - SUMIF($D$12:$D1845,$D1846,N$12:N1845),2),"")</f>
        <v/>
      </c>
      <c r="O1846" s="249" t="str">
        <f>IF(AND(K1846&lt;&gt;"",L1846&lt;&gt;"",M1846&lt;&gt;"",J1846&lt;&gt;"",AH1846&lt;&gt;""),IF(OR(J1846="OZZ",J1846="ZZ"),ROUND(0-SUMIF($D$12:$D1845,$D1846,O$12:O1845),2),IF(M1846=0,0,ROUND(MIN(MIN(17300,TRUNC(0.75*(SUMIF($D$12:$D$2012,$D1846,K$12:K$2012)+SUMIF($D$12:$D$2012,$D1846,L$12:L$2012)),2)+SUMIF($D$12:$D1846,$D1846,AH$12:AH1846))-SUMIF($D$12:$D1845,$D1846,O$12:O1845)-SUMIF($D$12:$D$2012,$D1846,N$12:N$2012),AH1846),2))),"")</f>
        <v/>
      </c>
      <c r="P1846" s="250" t="str">
        <f>IF(J1846&lt;&gt;"",1000 - SUMIF($D$12:$D1845,$D1846,P$12:P1845),"")</f>
        <v/>
      </c>
      <c r="Q1846" s="106"/>
      <c r="R1846" s="247"/>
      <c r="S1846" s="247"/>
      <c r="T1846" s="247"/>
      <c r="U1846" s="248" t="str">
        <f>IF(AND(R1846&lt;&gt;"",S1846&lt;&gt;"",Q1846&lt;&gt;""),ROUND(MIN(IF(OR(Q1846="OZZ",Q1846="ZZ"),5000,17300),TRUNC(0.75*(SUMIF($D$12:$D1846,$D1846,R$12:R1846)+SUMIF($D$12:$D1846,$D1846,S$12:S1846)),2)) - SUMIF($D$12:$D1845,$D1846,U$12:U1845),2),"")</f>
        <v/>
      </c>
      <c r="V1846" s="248" t="str">
        <f>IF(AND(R1846&lt;&gt;"",S1846&lt;&gt;"",T1846&lt;&gt;"",Q1846&lt;&gt;"",AL1846&lt;&gt;""),IF(OR(Q1846="OZZ",Q1846="ZZ"),ROUND(0-SUMIF($D$12:$D1845,$D1846,V$12:V1845),2),IF(T1846=0,0,ROUND(MIN(MIN(17300,TRUNC(0.75*(SUMIF($D$12:$D$2012,$D1846,R$12:R$2012)+SUMIF($D$12:$D$2012,$D1846,S$12:S$2012)),2)+SUMIF($D$12:$D1846,$D1846,AL$12:AL1846))-SUMIF($D$12:$D1845,$D1846,V$12:V1845)-SUMIF($D$12:$D$2012,$D1846,U$12:U$2012),AL1846),2))),"")</f>
        <v/>
      </c>
      <c r="W1846" s="250" t="str">
        <f>IF(Q1846&lt;&gt;"",1000 - SUMIF($D$12:$D1845,$D1846,W$12:W1845),"")</f>
        <v/>
      </c>
      <c r="X1846" s="106"/>
      <c r="Y1846" s="247"/>
      <c r="Z1846" s="247"/>
      <c r="AA1846" s="247"/>
      <c r="AB1846" s="248" t="str">
        <f>IF(AND(Y1846&lt;&gt;"",Z1846&lt;&gt;"",X1846&lt;&gt;""),ROUND(MIN(IF(OR(X1846="OZZ",X1846="ZZ"),5000,17300),TRUNC(0.75*(SUMIF($D$12:$D1846,$D1846,Y$12:Y1846)+SUMIF($D$12:$D1846,$D1846,Z$12:Z1846)),2)) - SUMIF($D$12:$D1845,$D1846,AB$12:AB1845),2),"")</f>
        <v/>
      </c>
      <c r="AC1846" s="251" t="str">
        <f>IF(AND(Y1846&lt;&gt;"",Z1846&lt;&gt;"",AA1846&lt;&gt;"",X1846&lt;&gt;"",AP1846&lt;&gt;""),IF(OR(X1846="OZZ",X1846="ZZ"),ROUND(0-SUMIF($D$12:$D1845,$D1846,AC$12:AC1845),2),IF(AA1846=0,0,ROUND(MIN(MIN(17300,TRUNC(0.75*(SUMIF($D$12:$D$2012,$D1846,Y$12:Y$2012)+SUMIF($D$12:$D$2012,$D1846,Z$12:Z$2012)),2)+SUMIF($D$12:$D1846,$D1846,AP$12:AP1846))-SUMIF($D$12:$D1845,$D1846,AC$12:AC1845)-SUMIF($D$12:$D$2012,$D1846,AB$12:AB$2012),AP1846),2))),"")</f>
        <v/>
      </c>
      <c r="AD1846" s="250" t="str">
        <f>IF(X1846&lt;&gt;"",1000 - SUMIF($D$12:$D1845,$D1846,AD$12:AD1845),"")</f>
        <v/>
      </c>
      <c r="AE1846" s="252"/>
      <c r="AF1846" s="253"/>
      <c r="AG1846" s="254"/>
      <c r="AH1846" s="255" t="str">
        <f t="shared" si="611"/>
        <v/>
      </c>
      <c r="AI1846" s="256"/>
      <c r="AJ1846" s="253"/>
      <c r="AK1846" s="254"/>
      <c r="AL1846" s="255" t="str">
        <f t="shared" si="612"/>
        <v/>
      </c>
      <c r="AM1846" s="256"/>
      <c r="AN1846" s="253"/>
      <c r="AO1846" s="254"/>
      <c r="AP1846" s="255" t="str">
        <f t="shared" si="592"/>
        <v/>
      </c>
      <c r="AQ1846" s="68"/>
      <c r="AR1846" s="68"/>
      <c r="AS1846" s="115"/>
      <c r="AT1846" s="68"/>
      <c r="AU1846" s="113" t="str">
        <f>IF(D1846&lt;&gt; "", IF(COUNTIF($D$12:$D1846,$D1846)&gt;1,0,IF(SUM(N1846,U1846,AB1846)&gt;0,IF(AND(X1846="",OR(Q1846&lt;&gt;"",J1846&lt;&gt;"")),IF(Q1846&lt;&gt;"",Q1846,IF(J1846&lt;&gt;"",J1846,0)),IF(AND(Q1846&lt;&gt;"",J1846&lt;&gt;"",Q1846=J1846),Q1846,X1846)),0)),"")</f>
        <v/>
      </c>
      <c r="AV1846" s="113" t="str">
        <f>IF(D1846&lt;&gt;"",IF(COUNTIF($D$12:$D1846,$D1846)&gt;1,0,IF(SUM(O1846,V1846,AC1846)&gt;0,IF(AND(X1846="",OR(Q1846&lt;&gt;"",J1846&lt;&gt;"")),IF(Q1846&lt;&gt;"",Q1846,IF(J1846&lt;&gt;"",J1846,0)),IF(AND(Q1846&lt;&gt;"",J1846&lt;&gt;"",Q1846=J1846),Q1846,X1846)),0)),"")</f>
        <v/>
      </c>
      <c r="AW1846" s="113" t="str">
        <f>IF(D1846&lt;&gt;"",IF(COUNTIF($D$12:$D1846,$D1846)&gt;1,0,IF(SUM(P1846,W1846,AD1846)&gt;0,IF(AND(X1846="",OR(Q1846&lt;&gt;"",J1846&lt;&gt;"")),IF(Q1846&lt;&gt;"",Q1846,IF(J1846&lt;&gt;"",J1846,0)),IF(AND(Q1846&lt;&gt;"",J1846&lt;&gt;"",Q1846=J1846),Q1846,X1846)),0)),"")</f>
        <v/>
      </c>
      <c r="AX1846" s="68" t="str">
        <f t="shared" si="593"/>
        <v/>
      </c>
      <c r="AY1846" s="68" t="str">
        <f t="shared" si="594"/>
        <v/>
      </c>
      <c r="AZ1846" s="68" t="str">
        <f t="shared" si="595"/>
        <v/>
      </c>
      <c r="BA1846" s="68" t="str">
        <f t="shared" si="596"/>
        <v/>
      </c>
      <c r="BB1846" s="68" t="str">
        <f t="shared" si="597"/>
        <v/>
      </c>
      <c r="BC1846" s="68" t="str">
        <f t="shared" si="598"/>
        <v/>
      </c>
      <c r="BD1846" s="68" t="str">
        <f t="shared" si="599"/>
        <v/>
      </c>
      <c r="BE1846" s="62" t="str">
        <f t="shared" si="600"/>
        <v/>
      </c>
      <c r="BF1846" s="62" t="str">
        <f t="shared" si="601"/>
        <v/>
      </c>
      <c r="BG1846" s="62"/>
      <c r="BH1846" s="62" t="str">
        <f t="shared" si="602"/>
        <v/>
      </c>
      <c r="BI1846" s="62" t="str">
        <f t="shared" si="603"/>
        <v/>
      </c>
      <c r="BJ1846" s="114"/>
      <c r="BK1846" s="62" t="str">
        <f t="shared" si="604"/>
        <v/>
      </c>
      <c r="BL1846" s="62" t="str">
        <f t="shared" si="605"/>
        <v/>
      </c>
      <c r="BM1846" s="62" t="str">
        <f t="shared" si="606"/>
        <v/>
      </c>
      <c r="BN1846" s="62" t="str">
        <f t="shared" si="607"/>
        <v/>
      </c>
      <c r="BO1846" s="62" t="str">
        <f t="shared" si="608"/>
        <v/>
      </c>
      <c r="BP1846" s="62" t="str">
        <f t="shared" si="609"/>
        <v/>
      </c>
      <c r="BQ1846" s="96"/>
      <c r="BR1846" s="96"/>
      <c r="BS1846" s="96"/>
      <c r="BT1846" s="96"/>
      <c r="BU1846" s="96"/>
      <c r="BV1846" s="96"/>
      <c r="BW1846" s="96"/>
      <c r="BX1846" s="96"/>
      <c r="BY1846" s="96"/>
      <c r="BZ1846" s="96"/>
      <c r="CA1846" s="96"/>
      <c r="CB1846" s="96"/>
      <c r="CC1846" s="96"/>
      <c r="CD1846" s="96"/>
      <c r="CE1846" s="96"/>
      <c r="CF1846" s="96"/>
      <c r="CG1846" s="96"/>
      <c r="CH1846" s="96"/>
      <c r="CI1846" s="96"/>
      <c r="CJ1846" s="96"/>
      <c r="CK1846" s="96"/>
      <c r="CL1846" s="96"/>
      <c r="CM1846" s="96"/>
      <c r="CN1846" s="96"/>
      <c r="CO1846" s="96"/>
      <c r="CP1846" s="96"/>
      <c r="CQ1846" s="96"/>
      <c r="CR1846" s="96"/>
      <c r="CS1846" s="96"/>
    </row>
    <row r="1847" spans="1:97" ht="18.75" customHeight="1" x14ac:dyDescent="0.2">
      <c r="A1847" s="3">
        <f t="shared" si="610"/>
        <v>1835</v>
      </c>
      <c r="B1847" s="263"/>
      <c r="C1847" s="263"/>
      <c r="D1847" s="263"/>
      <c r="E1847" s="259"/>
      <c r="F1847" s="259"/>
      <c r="G1847" s="43"/>
      <c r="H1847" s="264"/>
      <c r="I1847" s="261"/>
      <c r="J1847" s="106"/>
      <c r="K1847" s="247"/>
      <c r="L1847" s="247"/>
      <c r="M1847" s="247"/>
      <c r="N1847" s="248" t="str">
        <f>IF(AND(K1847&lt;&gt;"",L1847&lt;&gt;"",J1847&lt;&gt;""),ROUND(MIN(IF(OR(J1847="OZZ",J1847="ZZ"),5000,17300),TRUNC(0.75*(SUMIF($D$12:$D1847,$D1847,K$12:K1847)+SUMIF($D$12:$D1847,$D1847,L$12:L1847)),2)) - SUMIF($D$12:$D1846,$D1847,N$12:N1846),2),"")</f>
        <v/>
      </c>
      <c r="O1847" s="249" t="str">
        <f>IF(AND(K1847&lt;&gt;"",L1847&lt;&gt;"",M1847&lt;&gt;"",J1847&lt;&gt;"",AH1847&lt;&gt;""),IF(OR(J1847="OZZ",J1847="ZZ"),ROUND(0-SUMIF($D$12:$D1846,$D1847,O$12:O1846),2),IF(M1847=0,0,ROUND(MIN(MIN(17300,TRUNC(0.75*(SUMIF($D$12:$D$2012,$D1847,K$12:K$2012)+SUMIF($D$12:$D$2012,$D1847,L$12:L$2012)),2)+SUMIF($D$12:$D1847,$D1847,AH$12:AH1847))-SUMIF($D$12:$D1846,$D1847,O$12:O1846)-SUMIF($D$12:$D$2012,$D1847,N$12:N$2012),AH1847),2))),"")</f>
        <v/>
      </c>
      <c r="P1847" s="250" t="str">
        <f>IF(J1847&lt;&gt;"",1000 - SUMIF($D$12:$D1846,$D1847,P$12:P1846),"")</f>
        <v/>
      </c>
      <c r="Q1847" s="106"/>
      <c r="R1847" s="247"/>
      <c r="S1847" s="247"/>
      <c r="T1847" s="247"/>
      <c r="U1847" s="248" t="str">
        <f>IF(AND(R1847&lt;&gt;"",S1847&lt;&gt;"",Q1847&lt;&gt;""),ROUND(MIN(IF(OR(Q1847="OZZ",Q1847="ZZ"),5000,17300),TRUNC(0.75*(SUMIF($D$12:$D1847,$D1847,R$12:R1847)+SUMIF($D$12:$D1847,$D1847,S$12:S1847)),2)) - SUMIF($D$12:$D1846,$D1847,U$12:U1846),2),"")</f>
        <v/>
      </c>
      <c r="V1847" s="248" t="str">
        <f>IF(AND(R1847&lt;&gt;"",S1847&lt;&gt;"",T1847&lt;&gt;"",Q1847&lt;&gt;"",AL1847&lt;&gt;""),IF(OR(Q1847="OZZ",Q1847="ZZ"),ROUND(0-SUMIF($D$12:$D1846,$D1847,V$12:V1846),2),IF(T1847=0,0,ROUND(MIN(MIN(17300,TRUNC(0.75*(SUMIF($D$12:$D$2012,$D1847,R$12:R$2012)+SUMIF($D$12:$D$2012,$D1847,S$12:S$2012)),2)+SUMIF($D$12:$D1847,$D1847,AL$12:AL1847))-SUMIF($D$12:$D1846,$D1847,V$12:V1846)-SUMIF($D$12:$D$2012,$D1847,U$12:U$2012),AL1847),2))),"")</f>
        <v/>
      </c>
      <c r="W1847" s="250" t="str">
        <f>IF(Q1847&lt;&gt;"",1000 - SUMIF($D$12:$D1846,$D1847,W$12:W1846),"")</f>
        <v/>
      </c>
      <c r="X1847" s="106"/>
      <c r="Y1847" s="247"/>
      <c r="Z1847" s="247"/>
      <c r="AA1847" s="247"/>
      <c r="AB1847" s="248" t="str">
        <f>IF(AND(Y1847&lt;&gt;"",Z1847&lt;&gt;"",X1847&lt;&gt;""),ROUND(MIN(IF(OR(X1847="OZZ",X1847="ZZ"),5000,17300),TRUNC(0.75*(SUMIF($D$12:$D1847,$D1847,Y$12:Y1847)+SUMIF($D$12:$D1847,$D1847,Z$12:Z1847)),2)) - SUMIF($D$12:$D1846,$D1847,AB$12:AB1846),2),"")</f>
        <v/>
      </c>
      <c r="AC1847" s="251" t="str">
        <f>IF(AND(Y1847&lt;&gt;"",Z1847&lt;&gt;"",AA1847&lt;&gt;"",X1847&lt;&gt;"",AP1847&lt;&gt;""),IF(OR(X1847="OZZ",X1847="ZZ"),ROUND(0-SUMIF($D$12:$D1846,$D1847,AC$12:AC1846),2),IF(AA1847=0,0,ROUND(MIN(MIN(17300,TRUNC(0.75*(SUMIF($D$12:$D$2012,$D1847,Y$12:Y$2012)+SUMIF($D$12:$D$2012,$D1847,Z$12:Z$2012)),2)+SUMIF($D$12:$D1847,$D1847,AP$12:AP1847))-SUMIF($D$12:$D1846,$D1847,AC$12:AC1846)-SUMIF($D$12:$D$2012,$D1847,AB$12:AB$2012),AP1847),2))),"")</f>
        <v/>
      </c>
      <c r="AD1847" s="250" t="str">
        <f>IF(X1847&lt;&gt;"",1000 - SUMIF($D$12:$D1846,$D1847,AD$12:AD1846),"")</f>
        <v/>
      </c>
      <c r="AE1847" s="252"/>
      <c r="AF1847" s="253"/>
      <c r="AG1847" s="254"/>
      <c r="AH1847" s="255" t="str">
        <f t="shared" si="611"/>
        <v/>
      </c>
      <c r="AI1847" s="256"/>
      <c r="AJ1847" s="253"/>
      <c r="AK1847" s="254"/>
      <c r="AL1847" s="255" t="str">
        <f t="shared" si="612"/>
        <v/>
      </c>
      <c r="AM1847" s="256"/>
      <c r="AN1847" s="253"/>
      <c r="AO1847" s="254"/>
      <c r="AP1847" s="255" t="str">
        <f t="shared" si="592"/>
        <v/>
      </c>
      <c r="AQ1847" s="68"/>
      <c r="AR1847" s="68"/>
      <c r="AS1847" s="115"/>
      <c r="AT1847" s="68"/>
      <c r="AU1847" s="113" t="str">
        <f>IF(D1847&lt;&gt; "", IF(COUNTIF($D$12:$D1847,$D1847)&gt;1,0,IF(SUM(N1847,U1847,AB1847)&gt;0,IF(AND(X1847="",OR(Q1847&lt;&gt;"",J1847&lt;&gt;"")),IF(Q1847&lt;&gt;"",Q1847,IF(J1847&lt;&gt;"",J1847,0)),IF(AND(Q1847&lt;&gt;"",J1847&lt;&gt;"",Q1847=J1847),Q1847,X1847)),0)),"")</f>
        <v/>
      </c>
      <c r="AV1847" s="113" t="str">
        <f>IF(D1847&lt;&gt;"",IF(COUNTIF($D$12:$D1847,$D1847)&gt;1,0,IF(SUM(O1847,V1847,AC1847)&gt;0,IF(AND(X1847="",OR(Q1847&lt;&gt;"",J1847&lt;&gt;"")),IF(Q1847&lt;&gt;"",Q1847,IF(J1847&lt;&gt;"",J1847,0)),IF(AND(Q1847&lt;&gt;"",J1847&lt;&gt;"",Q1847=J1847),Q1847,X1847)),0)),"")</f>
        <v/>
      </c>
      <c r="AW1847" s="113" t="str">
        <f>IF(D1847&lt;&gt;"",IF(COUNTIF($D$12:$D1847,$D1847)&gt;1,0,IF(SUM(P1847,W1847,AD1847)&gt;0,IF(AND(X1847="",OR(Q1847&lt;&gt;"",J1847&lt;&gt;"")),IF(Q1847&lt;&gt;"",Q1847,IF(J1847&lt;&gt;"",J1847,0)),IF(AND(Q1847&lt;&gt;"",J1847&lt;&gt;"",Q1847=J1847),Q1847,X1847)),0)),"")</f>
        <v/>
      </c>
      <c r="AX1847" s="68" t="str">
        <f t="shared" si="593"/>
        <v/>
      </c>
      <c r="AY1847" s="68" t="str">
        <f t="shared" si="594"/>
        <v/>
      </c>
      <c r="AZ1847" s="68" t="str">
        <f t="shared" si="595"/>
        <v/>
      </c>
      <c r="BA1847" s="68" t="str">
        <f t="shared" si="596"/>
        <v/>
      </c>
      <c r="BB1847" s="68" t="str">
        <f t="shared" si="597"/>
        <v/>
      </c>
      <c r="BC1847" s="68" t="str">
        <f t="shared" si="598"/>
        <v/>
      </c>
      <c r="BD1847" s="68" t="str">
        <f t="shared" si="599"/>
        <v/>
      </c>
      <c r="BE1847" s="62" t="str">
        <f t="shared" si="600"/>
        <v/>
      </c>
      <c r="BF1847" s="62" t="str">
        <f t="shared" si="601"/>
        <v/>
      </c>
      <c r="BG1847" s="62"/>
      <c r="BH1847" s="62" t="str">
        <f t="shared" si="602"/>
        <v/>
      </c>
      <c r="BI1847" s="62" t="str">
        <f t="shared" si="603"/>
        <v/>
      </c>
      <c r="BJ1847" s="114"/>
      <c r="BK1847" s="62" t="str">
        <f t="shared" si="604"/>
        <v/>
      </c>
      <c r="BL1847" s="62" t="str">
        <f t="shared" si="605"/>
        <v/>
      </c>
      <c r="BM1847" s="62" t="str">
        <f t="shared" si="606"/>
        <v/>
      </c>
      <c r="BN1847" s="62" t="str">
        <f t="shared" si="607"/>
        <v/>
      </c>
      <c r="BO1847" s="62" t="str">
        <f t="shared" si="608"/>
        <v/>
      </c>
      <c r="BP1847" s="62" t="str">
        <f t="shared" si="609"/>
        <v/>
      </c>
      <c r="BQ1847" s="96"/>
      <c r="BR1847" s="96"/>
      <c r="BS1847" s="96"/>
      <c r="BT1847" s="96"/>
      <c r="BU1847" s="96"/>
      <c r="BV1847" s="96"/>
      <c r="BW1847" s="96"/>
      <c r="BX1847" s="96"/>
      <c r="BY1847" s="96"/>
      <c r="BZ1847" s="96"/>
      <c r="CA1847" s="96"/>
      <c r="CB1847" s="96"/>
      <c r="CC1847" s="96"/>
      <c r="CD1847" s="96"/>
      <c r="CE1847" s="96"/>
      <c r="CF1847" s="96"/>
      <c r="CG1847" s="96"/>
      <c r="CH1847" s="96"/>
      <c r="CI1847" s="96"/>
      <c r="CJ1847" s="96"/>
      <c r="CK1847" s="96"/>
      <c r="CL1847" s="96"/>
      <c r="CM1847" s="96"/>
      <c r="CN1847" s="96"/>
      <c r="CO1847" s="96"/>
      <c r="CP1847" s="96"/>
      <c r="CQ1847" s="96"/>
      <c r="CR1847" s="96"/>
      <c r="CS1847" s="96"/>
    </row>
    <row r="1848" spans="1:97" ht="18.75" customHeight="1" x14ac:dyDescent="0.2">
      <c r="A1848" s="3">
        <f t="shared" si="610"/>
        <v>1836</v>
      </c>
      <c r="B1848" s="263"/>
      <c r="C1848" s="263"/>
      <c r="D1848" s="263"/>
      <c r="E1848" s="259"/>
      <c r="F1848" s="259"/>
      <c r="G1848" s="43"/>
      <c r="H1848" s="264"/>
      <c r="I1848" s="261"/>
      <c r="J1848" s="106"/>
      <c r="K1848" s="247"/>
      <c r="L1848" s="247"/>
      <c r="M1848" s="247"/>
      <c r="N1848" s="248" t="str">
        <f>IF(AND(K1848&lt;&gt;"",L1848&lt;&gt;"",J1848&lt;&gt;""),ROUND(MIN(IF(OR(J1848="OZZ",J1848="ZZ"),5000,17300),TRUNC(0.75*(SUMIF($D$12:$D1848,$D1848,K$12:K1848)+SUMIF($D$12:$D1848,$D1848,L$12:L1848)),2)) - SUMIF($D$12:$D1847,$D1848,N$12:N1847),2),"")</f>
        <v/>
      </c>
      <c r="O1848" s="249" t="str">
        <f>IF(AND(K1848&lt;&gt;"",L1848&lt;&gt;"",M1848&lt;&gt;"",J1848&lt;&gt;"",AH1848&lt;&gt;""),IF(OR(J1848="OZZ",J1848="ZZ"),ROUND(0-SUMIF($D$12:$D1847,$D1848,O$12:O1847),2),IF(M1848=0,0,ROUND(MIN(MIN(17300,TRUNC(0.75*(SUMIF($D$12:$D$2012,$D1848,K$12:K$2012)+SUMIF($D$12:$D$2012,$D1848,L$12:L$2012)),2)+SUMIF($D$12:$D1848,$D1848,AH$12:AH1848))-SUMIF($D$12:$D1847,$D1848,O$12:O1847)-SUMIF($D$12:$D$2012,$D1848,N$12:N$2012),AH1848),2))),"")</f>
        <v/>
      </c>
      <c r="P1848" s="250" t="str">
        <f>IF(J1848&lt;&gt;"",1000 - SUMIF($D$12:$D1847,$D1848,P$12:P1847),"")</f>
        <v/>
      </c>
      <c r="Q1848" s="106"/>
      <c r="R1848" s="247"/>
      <c r="S1848" s="247"/>
      <c r="T1848" s="247"/>
      <c r="U1848" s="248" t="str">
        <f>IF(AND(R1848&lt;&gt;"",S1848&lt;&gt;"",Q1848&lt;&gt;""),ROUND(MIN(IF(OR(Q1848="OZZ",Q1848="ZZ"),5000,17300),TRUNC(0.75*(SUMIF($D$12:$D1848,$D1848,R$12:R1848)+SUMIF($D$12:$D1848,$D1848,S$12:S1848)),2)) - SUMIF($D$12:$D1847,$D1848,U$12:U1847),2),"")</f>
        <v/>
      </c>
      <c r="V1848" s="248" t="str">
        <f>IF(AND(R1848&lt;&gt;"",S1848&lt;&gt;"",T1848&lt;&gt;"",Q1848&lt;&gt;"",AL1848&lt;&gt;""),IF(OR(Q1848="OZZ",Q1848="ZZ"),ROUND(0-SUMIF($D$12:$D1847,$D1848,V$12:V1847),2),IF(T1848=0,0,ROUND(MIN(MIN(17300,TRUNC(0.75*(SUMIF($D$12:$D$2012,$D1848,R$12:R$2012)+SUMIF($D$12:$D$2012,$D1848,S$12:S$2012)),2)+SUMIF($D$12:$D1848,$D1848,AL$12:AL1848))-SUMIF($D$12:$D1847,$D1848,V$12:V1847)-SUMIF($D$12:$D$2012,$D1848,U$12:U$2012),AL1848),2))),"")</f>
        <v/>
      </c>
      <c r="W1848" s="250" t="str">
        <f>IF(Q1848&lt;&gt;"",1000 - SUMIF($D$12:$D1847,$D1848,W$12:W1847),"")</f>
        <v/>
      </c>
      <c r="X1848" s="106"/>
      <c r="Y1848" s="247"/>
      <c r="Z1848" s="247"/>
      <c r="AA1848" s="247"/>
      <c r="AB1848" s="248" t="str">
        <f>IF(AND(Y1848&lt;&gt;"",Z1848&lt;&gt;"",X1848&lt;&gt;""),ROUND(MIN(IF(OR(X1848="OZZ",X1848="ZZ"),5000,17300),TRUNC(0.75*(SUMIF($D$12:$D1848,$D1848,Y$12:Y1848)+SUMIF($D$12:$D1848,$D1848,Z$12:Z1848)),2)) - SUMIF($D$12:$D1847,$D1848,AB$12:AB1847),2),"")</f>
        <v/>
      </c>
      <c r="AC1848" s="251" t="str">
        <f>IF(AND(Y1848&lt;&gt;"",Z1848&lt;&gt;"",AA1848&lt;&gt;"",X1848&lt;&gt;"",AP1848&lt;&gt;""),IF(OR(X1848="OZZ",X1848="ZZ"),ROUND(0-SUMIF($D$12:$D1847,$D1848,AC$12:AC1847),2),IF(AA1848=0,0,ROUND(MIN(MIN(17300,TRUNC(0.75*(SUMIF($D$12:$D$2012,$D1848,Y$12:Y$2012)+SUMIF($D$12:$D$2012,$D1848,Z$12:Z$2012)),2)+SUMIF($D$12:$D1848,$D1848,AP$12:AP1848))-SUMIF($D$12:$D1847,$D1848,AC$12:AC1847)-SUMIF($D$12:$D$2012,$D1848,AB$12:AB$2012),AP1848),2))),"")</f>
        <v/>
      </c>
      <c r="AD1848" s="250" t="str">
        <f>IF(X1848&lt;&gt;"",1000 - SUMIF($D$12:$D1847,$D1848,AD$12:AD1847),"")</f>
        <v/>
      </c>
      <c r="AE1848" s="252"/>
      <c r="AF1848" s="253"/>
      <c r="AG1848" s="254"/>
      <c r="AH1848" s="255" t="str">
        <f t="shared" si="611"/>
        <v/>
      </c>
      <c r="AI1848" s="256"/>
      <c r="AJ1848" s="253"/>
      <c r="AK1848" s="254"/>
      <c r="AL1848" s="255" t="str">
        <f t="shared" si="612"/>
        <v/>
      </c>
      <c r="AM1848" s="256"/>
      <c r="AN1848" s="253"/>
      <c r="AO1848" s="254"/>
      <c r="AP1848" s="255" t="str">
        <f t="shared" si="592"/>
        <v/>
      </c>
      <c r="AQ1848" s="68"/>
      <c r="AR1848" s="68"/>
      <c r="AS1848" s="115"/>
      <c r="AT1848" s="68"/>
      <c r="AU1848" s="113" t="str">
        <f>IF(D1848&lt;&gt; "", IF(COUNTIF($D$12:$D1848,$D1848)&gt;1,0,IF(SUM(N1848,U1848,AB1848)&gt;0,IF(AND(X1848="",OR(Q1848&lt;&gt;"",J1848&lt;&gt;"")),IF(Q1848&lt;&gt;"",Q1848,IF(J1848&lt;&gt;"",J1848,0)),IF(AND(Q1848&lt;&gt;"",J1848&lt;&gt;"",Q1848=J1848),Q1848,X1848)),0)),"")</f>
        <v/>
      </c>
      <c r="AV1848" s="113" t="str">
        <f>IF(D1848&lt;&gt;"",IF(COUNTIF($D$12:$D1848,$D1848)&gt;1,0,IF(SUM(O1848,V1848,AC1848)&gt;0,IF(AND(X1848="",OR(Q1848&lt;&gt;"",J1848&lt;&gt;"")),IF(Q1848&lt;&gt;"",Q1848,IF(J1848&lt;&gt;"",J1848,0)),IF(AND(Q1848&lt;&gt;"",J1848&lt;&gt;"",Q1848=J1848),Q1848,X1848)),0)),"")</f>
        <v/>
      </c>
      <c r="AW1848" s="113" t="str">
        <f>IF(D1848&lt;&gt;"",IF(COUNTIF($D$12:$D1848,$D1848)&gt;1,0,IF(SUM(P1848,W1848,AD1848)&gt;0,IF(AND(X1848="",OR(Q1848&lt;&gt;"",J1848&lt;&gt;"")),IF(Q1848&lt;&gt;"",Q1848,IF(J1848&lt;&gt;"",J1848,0)),IF(AND(Q1848&lt;&gt;"",J1848&lt;&gt;"",Q1848=J1848),Q1848,X1848)),0)),"")</f>
        <v/>
      </c>
      <c r="AX1848" s="68" t="str">
        <f t="shared" si="593"/>
        <v/>
      </c>
      <c r="AY1848" s="68" t="str">
        <f t="shared" si="594"/>
        <v/>
      </c>
      <c r="AZ1848" s="68" t="str">
        <f t="shared" si="595"/>
        <v/>
      </c>
      <c r="BA1848" s="68" t="str">
        <f t="shared" si="596"/>
        <v/>
      </c>
      <c r="BB1848" s="68" t="str">
        <f t="shared" si="597"/>
        <v/>
      </c>
      <c r="BC1848" s="68" t="str">
        <f t="shared" si="598"/>
        <v/>
      </c>
      <c r="BD1848" s="68" t="str">
        <f t="shared" si="599"/>
        <v/>
      </c>
      <c r="BE1848" s="62" t="str">
        <f t="shared" si="600"/>
        <v/>
      </c>
      <c r="BF1848" s="62" t="str">
        <f t="shared" si="601"/>
        <v/>
      </c>
      <c r="BG1848" s="62"/>
      <c r="BH1848" s="62" t="str">
        <f t="shared" si="602"/>
        <v/>
      </c>
      <c r="BI1848" s="62" t="str">
        <f t="shared" si="603"/>
        <v/>
      </c>
      <c r="BJ1848" s="114"/>
      <c r="BK1848" s="62" t="str">
        <f t="shared" si="604"/>
        <v/>
      </c>
      <c r="BL1848" s="62" t="str">
        <f t="shared" si="605"/>
        <v/>
      </c>
      <c r="BM1848" s="62" t="str">
        <f t="shared" si="606"/>
        <v/>
      </c>
      <c r="BN1848" s="62" t="str">
        <f t="shared" si="607"/>
        <v/>
      </c>
      <c r="BO1848" s="62" t="str">
        <f t="shared" si="608"/>
        <v/>
      </c>
      <c r="BP1848" s="62" t="str">
        <f t="shared" si="609"/>
        <v/>
      </c>
      <c r="BQ1848" s="96"/>
      <c r="BR1848" s="96"/>
      <c r="BS1848" s="96"/>
      <c r="BT1848" s="96"/>
      <c r="BU1848" s="96"/>
      <c r="BV1848" s="96"/>
      <c r="BW1848" s="96"/>
      <c r="BX1848" s="96"/>
      <c r="BY1848" s="96"/>
      <c r="BZ1848" s="96"/>
      <c r="CA1848" s="96"/>
      <c r="CB1848" s="96"/>
      <c r="CC1848" s="96"/>
      <c r="CD1848" s="96"/>
      <c r="CE1848" s="96"/>
      <c r="CF1848" s="96"/>
      <c r="CG1848" s="96"/>
      <c r="CH1848" s="96"/>
      <c r="CI1848" s="96"/>
      <c r="CJ1848" s="96"/>
      <c r="CK1848" s="96"/>
      <c r="CL1848" s="96"/>
      <c r="CM1848" s="96"/>
      <c r="CN1848" s="96"/>
      <c r="CO1848" s="96"/>
      <c r="CP1848" s="96"/>
      <c r="CQ1848" s="96"/>
      <c r="CR1848" s="96"/>
      <c r="CS1848" s="96"/>
    </row>
    <row r="1849" spans="1:97" ht="18.75" customHeight="1" x14ac:dyDescent="0.2">
      <c r="A1849" s="3">
        <f t="shared" si="610"/>
        <v>1837</v>
      </c>
      <c r="B1849" s="263"/>
      <c r="C1849" s="263"/>
      <c r="D1849" s="263"/>
      <c r="E1849" s="259"/>
      <c r="F1849" s="259"/>
      <c r="G1849" s="43"/>
      <c r="H1849" s="264"/>
      <c r="I1849" s="261"/>
      <c r="J1849" s="106"/>
      <c r="K1849" s="247"/>
      <c r="L1849" s="247"/>
      <c r="M1849" s="247"/>
      <c r="N1849" s="248" t="str">
        <f>IF(AND(K1849&lt;&gt;"",L1849&lt;&gt;"",J1849&lt;&gt;""),ROUND(MIN(IF(OR(J1849="OZZ",J1849="ZZ"),5000,17300),TRUNC(0.75*(SUMIF($D$12:$D1849,$D1849,K$12:K1849)+SUMIF($D$12:$D1849,$D1849,L$12:L1849)),2)) - SUMIF($D$12:$D1848,$D1849,N$12:N1848),2),"")</f>
        <v/>
      </c>
      <c r="O1849" s="249" t="str">
        <f>IF(AND(K1849&lt;&gt;"",L1849&lt;&gt;"",M1849&lt;&gt;"",J1849&lt;&gt;"",AH1849&lt;&gt;""),IF(OR(J1849="OZZ",J1849="ZZ"),ROUND(0-SUMIF($D$12:$D1848,$D1849,O$12:O1848),2),IF(M1849=0,0,ROUND(MIN(MIN(17300,TRUNC(0.75*(SUMIF($D$12:$D$2012,$D1849,K$12:K$2012)+SUMIF($D$12:$D$2012,$D1849,L$12:L$2012)),2)+SUMIF($D$12:$D1849,$D1849,AH$12:AH1849))-SUMIF($D$12:$D1848,$D1849,O$12:O1848)-SUMIF($D$12:$D$2012,$D1849,N$12:N$2012),AH1849),2))),"")</f>
        <v/>
      </c>
      <c r="P1849" s="250" t="str">
        <f>IF(J1849&lt;&gt;"",1000 - SUMIF($D$12:$D1848,$D1849,P$12:P1848),"")</f>
        <v/>
      </c>
      <c r="Q1849" s="106"/>
      <c r="R1849" s="247"/>
      <c r="S1849" s="247"/>
      <c r="T1849" s="247"/>
      <c r="U1849" s="248" t="str">
        <f>IF(AND(R1849&lt;&gt;"",S1849&lt;&gt;"",Q1849&lt;&gt;""),ROUND(MIN(IF(OR(Q1849="OZZ",Q1849="ZZ"),5000,17300),TRUNC(0.75*(SUMIF($D$12:$D1849,$D1849,R$12:R1849)+SUMIF($D$12:$D1849,$D1849,S$12:S1849)),2)) - SUMIF($D$12:$D1848,$D1849,U$12:U1848),2),"")</f>
        <v/>
      </c>
      <c r="V1849" s="248" t="str">
        <f>IF(AND(R1849&lt;&gt;"",S1849&lt;&gt;"",T1849&lt;&gt;"",Q1849&lt;&gt;"",AL1849&lt;&gt;""),IF(OR(Q1849="OZZ",Q1849="ZZ"),ROUND(0-SUMIF($D$12:$D1848,$D1849,V$12:V1848),2),IF(T1849=0,0,ROUND(MIN(MIN(17300,TRUNC(0.75*(SUMIF($D$12:$D$2012,$D1849,R$12:R$2012)+SUMIF($D$12:$D$2012,$D1849,S$12:S$2012)),2)+SUMIF($D$12:$D1849,$D1849,AL$12:AL1849))-SUMIF($D$12:$D1848,$D1849,V$12:V1848)-SUMIF($D$12:$D$2012,$D1849,U$12:U$2012),AL1849),2))),"")</f>
        <v/>
      </c>
      <c r="W1849" s="250" t="str">
        <f>IF(Q1849&lt;&gt;"",1000 - SUMIF($D$12:$D1848,$D1849,W$12:W1848),"")</f>
        <v/>
      </c>
      <c r="X1849" s="106"/>
      <c r="Y1849" s="247"/>
      <c r="Z1849" s="247"/>
      <c r="AA1849" s="247"/>
      <c r="AB1849" s="248" t="str">
        <f>IF(AND(Y1849&lt;&gt;"",Z1849&lt;&gt;"",X1849&lt;&gt;""),ROUND(MIN(IF(OR(X1849="OZZ",X1849="ZZ"),5000,17300),TRUNC(0.75*(SUMIF($D$12:$D1849,$D1849,Y$12:Y1849)+SUMIF($D$12:$D1849,$D1849,Z$12:Z1849)),2)) - SUMIF($D$12:$D1848,$D1849,AB$12:AB1848),2),"")</f>
        <v/>
      </c>
      <c r="AC1849" s="251" t="str">
        <f>IF(AND(Y1849&lt;&gt;"",Z1849&lt;&gt;"",AA1849&lt;&gt;"",X1849&lt;&gt;"",AP1849&lt;&gt;""),IF(OR(X1849="OZZ",X1849="ZZ"),ROUND(0-SUMIF($D$12:$D1848,$D1849,AC$12:AC1848),2),IF(AA1849=0,0,ROUND(MIN(MIN(17300,TRUNC(0.75*(SUMIF($D$12:$D$2012,$D1849,Y$12:Y$2012)+SUMIF($D$12:$D$2012,$D1849,Z$12:Z$2012)),2)+SUMIF($D$12:$D1849,$D1849,AP$12:AP1849))-SUMIF($D$12:$D1848,$D1849,AC$12:AC1848)-SUMIF($D$12:$D$2012,$D1849,AB$12:AB$2012),AP1849),2))),"")</f>
        <v/>
      </c>
      <c r="AD1849" s="250" t="str">
        <f>IF(X1849&lt;&gt;"",1000 - SUMIF($D$12:$D1848,$D1849,AD$12:AD1848),"")</f>
        <v/>
      </c>
      <c r="AE1849" s="252"/>
      <c r="AF1849" s="253"/>
      <c r="AG1849" s="254"/>
      <c r="AH1849" s="255" t="str">
        <f t="shared" si="611"/>
        <v/>
      </c>
      <c r="AI1849" s="256"/>
      <c r="AJ1849" s="253"/>
      <c r="AK1849" s="254"/>
      <c r="AL1849" s="255" t="str">
        <f t="shared" si="612"/>
        <v/>
      </c>
      <c r="AM1849" s="256"/>
      <c r="AN1849" s="253"/>
      <c r="AO1849" s="254"/>
      <c r="AP1849" s="255" t="str">
        <f t="shared" si="592"/>
        <v/>
      </c>
      <c r="AQ1849" s="68"/>
      <c r="AR1849" s="68"/>
      <c r="AS1849" s="115"/>
      <c r="AT1849" s="68"/>
      <c r="AU1849" s="113" t="str">
        <f>IF(D1849&lt;&gt; "", IF(COUNTIF($D$12:$D1849,$D1849)&gt;1,0,IF(SUM(N1849,U1849,AB1849)&gt;0,IF(AND(X1849="",OR(Q1849&lt;&gt;"",J1849&lt;&gt;"")),IF(Q1849&lt;&gt;"",Q1849,IF(J1849&lt;&gt;"",J1849,0)),IF(AND(Q1849&lt;&gt;"",J1849&lt;&gt;"",Q1849=J1849),Q1849,X1849)),0)),"")</f>
        <v/>
      </c>
      <c r="AV1849" s="113" t="str">
        <f>IF(D1849&lt;&gt;"",IF(COUNTIF($D$12:$D1849,$D1849)&gt;1,0,IF(SUM(O1849,V1849,AC1849)&gt;0,IF(AND(X1849="",OR(Q1849&lt;&gt;"",J1849&lt;&gt;"")),IF(Q1849&lt;&gt;"",Q1849,IF(J1849&lt;&gt;"",J1849,0)),IF(AND(Q1849&lt;&gt;"",J1849&lt;&gt;"",Q1849=J1849),Q1849,X1849)),0)),"")</f>
        <v/>
      </c>
      <c r="AW1849" s="113" t="str">
        <f>IF(D1849&lt;&gt;"",IF(COUNTIF($D$12:$D1849,$D1849)&gt;1,0,IF(SUM(P1849,W1849,AD1849)&gt;0,IF(AND(X1849="",OR(Q1849&lt;&gt;"",J1849&lt;&gt;"")),IF(Q1849&lt;&gt;"",Q1849,IF(J1849&lt;&gt;"",J1849,0)),IF(AND(Q1849&lt;&gt;"",J1849&lt;&gt;"",Q1849=J1849),Q1849,X1849)),0)),"")</f>
        <v/>
      </c>
      <c r="AX1849" s="68" t="str">
        <f t="shared" si="593"/>
        <v/>
      </c>
      <c r="AY1849" s="68" t="str">
        <f t="shared" si="594"/>
        <v/>
      </c>
      <c r="AZ1849" s="68" t="str">
        <f t="shared" si="595"/>
        <v/>
      </c>
      <c r="BA1849" s="68" t="str">
        <f t="shared" si="596"/>
        <v/>
      </c>
      <c r="BB1849" s="68" t="str">
        <f t="shared" si="597"/>
        <v/>
      </c>
      <c r="BC1849" s="68" t="str">
        <f t="shared" si="598"/>
        <v/>
      </c>
      <c r="BD1849" s="68" t="str">
        <f t="shared" si="599"/>
        <v/>
      </c>
      <c r="BE1849" s="62" t="str">
        <f t="shared" si="600"/>
        <v/>
      </c>
      <c r="BF1849" s="62" t="str">
        <f t="shared" si="601"/>
        <v/>
      </c>
      <c r="BG1849" s="62"/>
      <c r="BH1849" s="62" t="str">
        <f t="shared" si="602"/>
        <v/>
      </c>
      <c r="BI1849" s="62" t="str">
        <f t="shared" si="603"/>
        <v/>
      </c>
      <c r="BJ1849" s="114"/>
      <c r="BK1849" s="62" t="str">
        <f t="shared" si="604"/>
        <v/>
      </c>
      <c r="BL1849" s="62" t="str">
        <f t="shared" si="605"/>
        <v/>
      </c>
      <c r="BM1849" s="62" t="str">
        <f t="shared" si="606"/>
        <v/>
      </c>
      <c r="BN1849" s="62" t="str">
        <f t="shared" si="607"/>
        <v/>
      </c>
      <c r="BO1849" s="62" t="str">
        <f t="shared" si="608"/>
        <v/>
      </c>
      <c r="BP1849" s="62" t="str">
        <f t="shared" si="609"/>
        <v/>
      </c>
      <c r="BQ1849" s="96"/>
      <c r="BR1849" s="96"/>
      <c r="BS1849" s="96"/>
      <c r="BT1849" s="96"/>
      <c r="BU1849" s="96"/>
      <c r="BV1849" s="96"/>
      <c r="BW1849" s="96"/>
      <c r="BX1849" s="96"/>
      <c r="BY1849" s="96"/>
      <c r="BZ1849" s="96"/>
      <c r="CA1849" s="96"/>
      <c r="CB1849" s="96"/>
      <c r="CC1849" s="96"/>
      <c r="CD1849" s="96"/>
      <c r="CE1849" s="96"/>
      <c r="CF1849" s="96"/>
      <c r="CG1849" s="96"/>
      <c r="CH1849" s="96"/>
      <c r="CI1849" s="96"/>
      <c r="CJ1849" s="96"/>
      <c r="CK1849" s="96"/>
      <c r="CL1849" s="96"/>
      <c r="CM1849" s="96"/>
      <c r="CN1849" s="96"/>
      <c r="CO1849" s="96"/>
      <c r="CP1849" s="96"/>
      <c r="CQ1849" s="96"/>
      <c r="CR1849" s="96"/>
      <c r="CS1849" s="96"/>
    </row>
    <row r="1850" spans="1:97" ht="18.75" customHeight="1" x14ac:dyDescent="0.2">
      <c r="A1850" s="3">
        <f t="shared" si="610"/>
        <v>1838</v>
      </c>
      <c r="B1850" s="263"/>
      <c r="C1850" s="263"/>
      <c r="D1850" s="263"/>
      <c r="E1850" s="259"/>
      <c r="F1850" s="259"/>
      <c r="G1850" s="43"/>
      <c r="H1850" s="264"/>
      <c r="I1850" s="261"/>
      <c r="J1850" s="106"/>
      <c r="K1850" s="247"/>
      <c r="L1850" s="247"/>
      <c r="M1850" s="247"/>
      <c r="N1850" s="248" t="str">
        <f>IF(AND(K1850&lt;&gt;"",L1850&lt;&gt;"",J1850&lt;&gt;""),ROUND(MIN(IF(OR(J1850="OZZ",J1850="ZZ"),5000,17300),TRUNC(0.75*(SUMIF($D$12:$D1850,$D1850,K$12:K1850)+SUMIF($D$12:$D1850,$D1850,L$12:L1850)),2)) - SUMIF($D$12:$D1849,$D1850,N$12:N1849),2),"")</f>
        <v/>
      </c>
      <c r="O1850" s="249" t="str">
        <f>IF(AND(K1850&lt;&gt;"",L1850&lt;&gt;"",M1850&lt;&gt;"",J1850&lt;&gt;"",AH1850&lt;&gt;""),IF(OR(J1850="OZZ",J1850="ZZ"),ROUND(0-SUMIF($D$12:$D1849,$D1850,O$12:O1849),2),IF(M1850=0,0,ROUND(MIN(MIN(17300,TRUNC(0.75*(SUMIF($D$12:$D$2012,$D1850,K$12:K$2012)+SUMIF($D$12:$D$2012,$D1850,L$12:L$2012)),2)+SUMIF($D$12:$D1850,$D1850,AH$12:AH1850))-SUMIF($D$12:$D1849,$D1850,O$12:O1849)-SUMIF($D$12:$D$2012,$D1850,N$12:N$2012),AH1850),2))),"")</f>
        <v/>
      </c>
      <c r="P1850" s="250" t="str">
        <f>IF(J1850&lt;&gt;"",1000 - SUMIF($D$12:$D1849,$D1850,P$12:P1849),"")</f>
        <v/>
      </c>
      <c r="Q1850" s="106"/>
      <c r="R1850" s="247"/>
      <c r="S1850" s="247"/>
      <c r="T1850" s="247"/>
      <c r="U1850" s="248" t="str">
        <f>IF(AND(R1850&lt;&gt;"",S1850&lt;&gt;"",Q1850&lt;&gt;""),ROUND(MIN(IF(OR(Q1850="OZZ",Q1850="ZZ"),5000,17300),TRUNC(0.75*(SUMIF($D$12:$D1850,$D1850,R$12:R1850)+SUMIF($D$12:$D1850,$D1850,S$12:S1850)),2)) - SUMIF($D$12:$D1849,$D1850,U$12:U1849),2),"")</f>
        <v/>
      </c>
      <c r="V1850" s="248" t="str">
        <f>IF(AND(R1850&lt;&gt;"",S1850&lt;&gt;"",T1850&lt;&gt;"",Q1850&lt;&gt;"",AL1850&lt;&gt;""),IF(OR(Q1850="OZZ",Q1850="ZZ"),ROUND(0-SUMIF($D$12:$D1849,$D1850,V$12:V1849),2),IF(T1850=0,0,ROUND(MIN(MIN(17300,TRUNC(0.75*(SUMIF($D$12:$D$2012,$D1850,R$12:R$2012)+SUMIF($D$12:$D$2012,$D1850,S$12:S$2012)),2)+SUMIF($D$12:$D1850,$D1850,AL$12:AL1850))-SUMIF($D$12:$D1849,$D1850,V$12:V1849)-SUMIF($D$12:$D$2012,$D1850,U$12:U$2012),AL1850),2))),"")</f>
        <v/>
      </c>
      <c r="W1850" s="250" t="str">
        <f>IF(Q1850&lt;&gt;"",1000 - SUMIF($D$12:$D1849,$D1850,W$12:W1849),"")</f>
        <v/>
      </c>
      <c r="X1850" s="106"/>
      <c r="Y1850" s="247"/>
      <c r="Z1850" s="247"/>
      <c r="AA1850" s="247"/>
      <c r="AB1850" s="248" t="str">
        <f>IF(AND(Y1850&lt;&gt;"",Z1850&lt;&gt;"",X1850&lt;&gt;""),ROUND(MIN(IF(OR(X1850="OZZ",X1850="ZZ"),5000,17300),TRUNC(0.75*(SUMIF($D$12:$D1850,$D1850,Y$12:Y1850)+SUMIF($D$12:$D1850,$D1850,Z$12:Z1850)),2)) - SUMIF($D$12:$D1849,$D1850,AB$12:AB1849),2),"")</f>
        <v/>
      </c>
      <c r="AC1850" s="251" t="str">
        <f>IF(AND(Y1850&lt;&gt;"",Z1850&lt;&gt;"",AA1850&lt;&gt;"",X1850&lt;&gt;"",AP1850&lt;&gt;""),IF(OR(X1850="OZZ",X1850="ZZ"),ROUND(0-SUMIF($D$12:$D1849,$D1850,AC$12:AC1849),2),IF(AA1850=0,0,ROUND(MIN(MIN(17300,TRUNC(0.75*(SUMIF($D$12:$D$2012,$D1850,Y$12:Y$2012)+SUMIF($D$12:$D$2012,$D1850,Z$12:Z$2012)),2)+SUMIF($D$12:$D1850,$D1850,AP$12:AP1850))-SUMIF($D$12:$D1849,$D1850,AC$12:AC1849)-SUMIF($D$12:$D$2012,$D1850,AB$12:AB$2012),AP1850),2))),"")</f>
        <v/>
      </c>
      <c r="AD1850" s="250" t="str">
        <f>IF(X1850&lt;&gt;"",1000 - SUMIF($D$12:$D1849,$D1850,AD$12:AD1849),"")</f>
        <v/>
      </c>
      <c r="AE1850" s="252"/>
      <c r="AF1850" s="253"/>
      <c r="AG1850" s="254"/>
      <c r="AH1850" s="255" t="str">
        <f t="shared" si="611"/>
        <v/>
      </c>
      <c r="AI1850" s="256"/>
      <c r="AJ1850" s="253"/>
      <c r="AK1850" s="254"/>
      <c r="AL1850" s="255" t="str">
        <f t="shared" si="612"/>
        <v/>
      </c>
      <c r="AM1850" s="256"/>
      <c r="AN1850" s="253"/>
      <c r="AO1850" s="254"/>
      <c r="AP1850" s="255" t="str">
        <f t="shared" si="592"/>
        <v/>
      </c>
      <c r="AQ1850" s="68"/>
      <c r="AR1850" s="68"/>
      <c r="AS1850" s="115"/>
      <c r="AT1850" s="68"/>
      <c r="AU1850" s="113" t="str">
        <f>IF(D1850&lt;&gt; "", IF(COUNTIF($D$12:$D1850,$D1850)&gt;1,0,IF(SUM(N1850,U1850,AB1850)&gt;0,IF(AND(X1850="",OR(Q1850&lt;&gt;"",J1850&lt;&gt;"")),IF(Q1850&lt;&gt;"",Q1850,IF(J1850&lt;&gt;"",J1850,0)),IF(AND(Q1850&lt;&gt;"",J1850&lt;&gt;"",Q1850=J1850),Q1850,X1850)),0)),"")</f>
        <v/>
      </c>
      <c r="AV1850" s="113" t="str">
        <f>IF(D1850&lt;&gt;"",IF(COUNTIF($D$12:$D1850,$D1850)&gt;1,0,IF(SUM(O1850,V1850,AC1850)&gt;0,IF(AND(X1850="",OR(Q1850&lt;&gt;"",J1850&lt;&gt;"")),IF(Q1850&lt;&gt;"",Q1850,IF(J1850&lt;&gt;"",J1850,0)),IF(AND(Q1850&lt;&gt;"",J1850&lt;&gt;"",Q1850=J1850),Q1850,X1850)),0)),"")</f>
        <v/>
      </c>
      <c r="AW1850" s="113" t="str">
        <f>IF(D1850&lt;&gt;"",IF(COUNTIF($D$12:$D1850,$D1850)&gt;1,0,IF(SUM(P1850,W1850,AD1850)&gt;0,IF(AND(X1850="",OR(Q1850&lt;&gt;"",J1850&lt;&gt;"")),IF(Q1850&lt;&gt;"",Q1850,IF(J1850&lt;&gt;"",J1850,0)),IF(AND(Q1850&lt;&gt;"",J1850&lt;&gt;"",Q1850=J1850),Q1850,X1850)),0)),"")</f>
        <v/>
      </c>
      <c r="AX1850" s="68" t="str">
        <f t="shared" si="593"/>
        <v/>
      </c>
      <c r="AY1850" s="68" t="str">
        <f t="shared" si="594"/>
        <v/>
      </c>
      <c r="AZ1850" s="68" t="str">
        <f t="shared" si="595"/>
        <v/>
      </c>
      <c r="BA1850" s="68" t="str">
        <f t="shared" si="596"/>
        <v/>
      </c>
      <c r="BB1850" s="68" t="str">
        <f t="shared" si="597"/>
        <v/>
      </c>
      <c r="BC1850" s="68" t="str">
        <f t="shared" si="598"/>
        <v/>
      </c>
      <c r="BD1850" s="68" t="str">
        <f t="shared" si="599"/>
        <v/>
      </c>
      <c r="BE1850" s="62" t="str">
        <f t="shared" si="600"/>
        <v/>
      </c>
      <c r="BF1850" s="62" t="str">
        <f t="shared" si="601"/>
        <v/>
      </c>
      <c r="BG1850" s="62"/>
      <c r="BH1850" s="62" t="str">
        <f t="shared" si="602"/>
        <v/>
      </c>
      <c r="BI1850" s="62" t="str">
        <f t="shared" si="603"/>
        <v/>
      </c>
      <c r="BJ1850" s="114"/>
      <c r="BK1850" s="62" t="str">
        <f t="shared" si="604"/>
        <v/>
      </c>
      <c r="BL1850" s="62" t="str">
        <f t="shared" si="605"/>
        <v/>
      </c>
      <c r="BM1850" s="62" t="str">
        <f t="shared" si="606"/>
        <v/>
      </c>
      <c r="BN1850" s="62" t="str">
        <f t="shared" si="607"/>
        <v/>
      </c>
      <c r="BO1850" s="62" t="str">
        <f t="shared" si="608"/>
        <v/>
      </c>
      <c r="BP1850" s="62" t="str">
        <f t="shared" si="609"/>
        <v/>
      </c>
      <c r="BQ1850" s="96"/>
      <c r="BR1850" s="96"/>
      <c r="BS1850" s="96"/>
      <c r="BT1850" s="96"/>
      <c r="BU1850" s="96"/>
      <c r="BV1850" s="96"/>
      <c r="BW1850" s="96"/>
      <c r="BX1850" s="96"/>
      <c r="BY1850" s="96"/>
      <c r="BZ1850" s="96"/>
      <c r="CA1850" s="96"/>
      <c r="CB1850" s="96"/>
      <c r="CC1850" s="96"/>
      <c r="CD1850" s="96"/>
      <c r="CE1850" s="96"/>
      <c r="CF1850" s="96"/>
      <c r="CG1850" s="96"/>
      <c r="CH1850" s="96"/>
      <c r="CI1850" s="96"/>
      <c r="CJ1850" s="96"/>
      <c r="CK1850" s="96"/>
      <c r="CL1850" s="96"/>
      <c r="CM1850" s="96"/>
      <c r="CN1850" s="96"/>
      <c r="CO1850" s="96"/>
      <c r="CP1850" s="96"/>
      <c r="CQ1850" s="96"/>
      <c r="CR1850" s="96"/>
      <c r="CS1850" s="96"/>
    </row>
    <row r="1851" spans="1:97" ht="18.75" customHeight="1" x14ac:dyDescent="0.2">
      <c r="A1851" s="3">
        <f t="shared" si="610"/>
        <v>1839</v>
      </c>
      <c r="B1851" s="263"/>
      <c r="C1851" s="263"/>
      <c r="D1851" s="263"/>
      <c r="E1851" s="259"/>
      <c r="F1851" s="259"/>
      <c r="G1851" s="43"/>
      <c r="H1851" s="264"/>
      <c r="I1851" s="261"/>
      <c r="J1851" s="106"/>
      <c r="K1851" s="247"/>
      <c r="L1851" s="247"/>
      <c r="M1851" s="247"/>
      <c r="N1851" s="248" t="str">
        <f>IF(AND(K1851&lt;&gt;"",L1851&lt;&gt;"",J1851&lt;&gt;""),ROUND(MIN(IF(OR(J1851="OZZ",J1851="ZZ"),5000,17300),TRUNC(0.75*(SUMIF($D$12:$D1851,$D1851,K$12:K1851)+SUMIF($D$12:$D1851,$D1851,L$12:L1851)),2)) - SUMIF($D$12:$D1850,$D1851,N$12:N1850),2),"")</f>
        <v/>
      </c>
      <c r="O1851" s="249" t="str">
        <f>IF(AND(K1851&lt;&gt;"",L1851&lt;&gt;"",M1851&lt;&gt;"",J1851&lt;&gt;"",AH1851&lt;&gt;""),IF(OR(J1851="OZZ",J1851="ZZ"),ROUND(0-SUMIF($D$12:$D1850,$D1851,O$12:O1850),2),IF(M1851=0,0,ROUND(MIN(MIN(17300,TRUNC(0.75*(SUMIF($D$12:$D$2012,$D1851,K$12:K$2012)+SUMIF($D$12:$D$2012,$D1851,L$12:L$2012)),2)+SUMIF($D$12:$D1851,$D1851,AH$12:AH1851))-SUMIF($D$12:$D1850,$D1851,O$12:O1850)-SUMIF($D$12:$D$2012,$D1851,N$12:N$2012),AH1851),2))),"")</f>
        <v/>
      </c>
      <c r="P1851" s="250" t="str">
        <f>IF(J1851&lt;&gt;"",1000 - SUMIF($D$12:$D1850,$D1851,P$12:P1850),"")</f>
        <v/>
      </c>
      <c r="Q1851" s="106"/>
      <c r="R1851" s="247"/>
      <c r="S1851" s="247"/>
      <c r="T1851" s="247"/>
      <c r="U1851" s="248" t="str">
        <f>IF(AND(R1851&lt;&gt;"",S1851&lt;&gt;"",Q1851&lt;&gt;""),ROUND(MIN(IF(OR(Q1851="OZZ",Q1851="ZZ"),5000,17300),TRUNC(0.75*(SUMIF($D$12:$D1851,$D1851,R$12:R1851)+SUMIF($D$12:$D1851,$D1851,S$12:S1851)),2)) - SUMIF($D$12:$D1850,$D1851,U$12:U1850),2),"")</f>
        <v/>
      </c>
      <c r="V1851" s="248" t="str">
        <f>IF(AND(R1851&lt;&gt;"",S1851&lt;&gt;"",T1851&lt;&gt;"",Q1851&lt;&gt;"",AL1851&lt;&gt;""),IF(OR(Q1851="OZZ",Q1851="ZZ"),ROUND(0-SUMIF($D$12:$D1850,$D1851,V$12:V1850),2),IF(T1851=0,0,ROUND(MIN(MIN(17300,TRUNC(0.75*(SUMIF($D$12:$D$2012,$D1851,R$12:R$2012)+SUMIF($D$12:$D$2012,$D1851,S$12:S$2012)),2)+SUMIF($D$12:$D1851,$D1851,AL$12:AL1851))-SUMIF($D$12:$D1850,$D1851,V$12:V1850)-SUMIF($D$12:$D$2012,$D1851,U$12:U$2012),AL1851),2))),"")</f>
        <v/>
      </c>
      <c r="W1851" s="250" t="str">
        <f>IF(Q1851&lt;&gt;"",1000 - SUMIF($D$12:$D1850,$D1851,W$12:W1850),"")</f>
        <v/>
      </c>
      <c r="X1851" s="106"/>
      <c r="Y1851" s="247"/>
      <c r="Z1851" s="247"/>
      <c r="AA1851" s="247"/>
      <c r="AB1851" s="248" t="str">
        <f>IF(AND(Y1851&lt;&gt;"",Z1851&lt;&gt;"",X1851&lt;&gt;""),ROUND(MIN(IF(OR(X1851="OZZ",X1851="ZZ"),5000,17300),TRUNC(0.75*(SUMIF($D$12:$D1851,$D1851,Y$12:Y1851)+SUMIF($D$12:$D1851,$D1851,Z$12:Z1851)),2)) - SUMIF($D$12:$D1850,$D1851,AB$12:AB1850),2),"")</f>
        <v/>
      </c>
      <c r="AC1851" s="251" t="str">
        <f>IF(AND(Y1851&lt;&gt;"",Z1851&lt;&gt;"",AA1851&lt;&gt;"",X1851&lt;&gt;"",AP1851&lt;&gt;""),IF(OR(X1851="OZZ",X1851="ZZ"),ROUND(0-SUMIF($D$12:$D1850,$D1851,AC$12:AC1850),2),IF(AA1851=0,0,ROUND(MIN(MIN(17300,TRUNC(0.75*(SUMIF($D$12:$D$2012,$D1851,Y$12:Y$2012)+SUMIF($D$12:$D$2012,$D1851,Z$12:Z$2012)),2)+SUMIF($D$12:$D1851,$D1851,AP$12:AP1851))-SUMIF($D$12:$D1850,$D1851,AC$12:AC1850)-SUMIF($D$12:$D$2012,$D1851,AB$12:AB$2012),AP1851),2))),"")</f>
        <v/>
      </c>
      <c r="AD1851" s="250" t="str">
        <f>IF(X1851&lt;&gt;"",1000 - SUMIF($D$12:$D1850,$D1851,AD$12:AD1850),"")</f>
        <v/>
      </c>
      <c r="AE1851" s="252"/>
      <c r="AF1851" s="253"/>
      <c r="AG1851" s="254"/>
      <c r="AH1851" s="255" t="str">
        <f t="shared" si="611"/>
        <v/>
      </c>
      <c r="AI1851" s="256"/>
      <c r="AJ1851" s="253"/>
      <c r="AK1851" s="254"/>
      <c r="AL1851" s="255" t="str">
        <f t="shared" si="612"/>
        <v/>
      </c>
      <c r="AM1851" s="256"/>
      <c r="AN1851" s="253"/>
      <c r="AO1851" s="254"/>
      <c r="AP1851" s="255" t="str">
        <f t="shared" si="592"/>
        <v/>
      </c>
      <c r="AQ1851" s="68"/>
      <c r="AR1851" s="68"/>
      <c r="AS1851" s="115"/>
      <c r="AT1851" s="68"/>
      <c r="AU1851" s="113" t="str">
        <f>IF(D1851&lt;&gt; "", IF(COUNTIF($D$12:$D1851,$D1851)&gt;1,0,IF(SUM(N1851,U1851,AB1851)&gt;0,IF(AND(X1851="",OR(Q1851&lt;&gt;"",J1851&lt;&gt;"")),IF(Q1851&lt;&gt;"",Q1851,IF(J1851&lt;&gt;"",J1851,0)),IF(AND(Q1851&lt;&gt;"",J1851&lt;&gt;"",Q1851=J1851),Q1851,X1851)),0)),"")</f>
        <v/>
      </c>
      <c r="AV1851" s="113" t="str">
        <f>IF(D1851&lt;&gt;"",IF(COUNTIF($D$12:$D1851,$D1851)&gt;1,0,IF(SUM(O1851,V1851,AC1851)&gt;0,IF(AND(X1851="",OR(Q1851&lt;&gt;"",J1851&lt;&gt;"")),IF(Q1851&lt;&gt;"",Q1851,IF(J1851&lt;&gt;"",J1851,0)),IF(AND(Q1851&lt;&gt;"",J1851&lt;&gt;"",Q1851=J1851),Q1851,X1851)),0)),"")</f>
        <v/>
      </c>
      <c r="AW1851" s="113" t="str">
        <f>IF(D1851&lt;&gt;"",IF(COUNTIF($D$12:$D1851,$D1851)&gt;1,0,IF(SUM(P1851,W1851,AD1851)&gt;0,IF(AND(X1851="",OR(Q1851&lt;&gt;"",J1851&lt;&gt;"")),IF(Q1851&lt;&gt;"",Q1851,IF(J1851&lt;&gt;"",J1851,0)),IF(AND(Q1851&lt;&gt;"",J1851&lt;&gt;"",Q1851=J1851),Q1851,X1851)),0)),"")</f>
        <v/>
      </c>
      <c r="AX1851" s="68" t="str">
        <f t="shared" si="593"/>
        <v/>
      </c>
      <c r="AY1851" s="68" t="str">
        <f t="shared" si="594"/>
        <v/>
      </c>
      <c r="AZ1851" s="68" t="str">
        <f t="shared" si="595"/>
        <v/>
      </c>
      <c r="BA1851" s="68" t="str">
        <f t="shared" si="596"/>
        <v/>
      </c>
      <c r="BB1851" s="68" t="str">
        <f t="shared" si="597"/>
        <v/>
      </c>
      <c r="BC1851" s="68" t="str">
        <f t="shared" si="598"/>
        <v/>
      </c>
      <c r="BD1851" s="68" t="str">
        <f t="shared" si="599"/>
        <v/>
      </c>
      <c r="BE1851" s="62" t="str">
        <f t="shared" si="600"/>
        <v/>
      </c>
      <c r="BF1851" s="62" t="str">
        <f t="shared" si="601"/>
        <v/>
      </c>
      <c r="BG1851" s="62"/>
      <c r="BH1851" s="62" t="str">
        <f t="shared" si="602"/>
        <v/>
      </c>
      <c r="BI1851" s="62" t="str">
        <f t="shared" si="603"/>
        <v/>
      </c>
      <c r="BJ1851" s="114"/>
      <c r="BK1851" s="62" t="str">
        <f t="shared" si="604"/>
        <v/>
      </c>
      <c r="BL1851" s="62" t="str">
        <f t="shared" si="605"/>
        <v/>
      </c>
      <c r="BM1851" s="62" t="str">
        <f t="shared" si="606"/>
        <v/>
      </c>
      <c r="BN1851" s="62" t="str">
        <f t="shared" si="607"/>
        <v/>
      </c>
      <c r="BO1851" s="62" t="str">
        <f t="shared" si="608"/>
        <v/>
      </c>
      <c r="BP1851" s="62" t="str">
        <f t="shared" si="609"/>
        <v/>
      </c>
      <c r="BQ1851" s="96"/>
      <c r="BR1851" s="96"/>
      <c r="BS1851" s="96"/>
      <c r="BT1851" s="96"/>
      <c r="BU1851" s="96"/>
      <c r="BV1851" s="96"/>
      <c r="BW1851" s="96"/>
      <c r="BX1851" s="96"/>
      <c r="BY1851" s="96"/>
      <c r="BZ1851" s="96"/>
      <c r="CA1851" s="96"/>
      <c r="CB1851" s="96"/>
      <c r="CC1851" s="96"/>
      <c r="CD1851" s="96"/>
      <c r="CE1851" s="96"/>
      <c r="CF1851" s="96"/>
      <c r="CG1851" s="96"/>
      <c r="CH1851" s="96"/>
      <c r="CI1851" s="96"/>
      <c r="CJ1851" s="96"/>
      <c r="CK1851" s="96"/>
      <c r="CL1851" s="96"/>
      <c r="CM1851" s="96"/>
      <c r="CN1851" s="96"/>
      <c r="CO1851" s="96"/>
      <c r="CP1851" s="96"/>
      <c r="CQ1851" s="96"/>
      <c r="CR1851" s="96"/>
      <c r="CS1851" s="96"/>
    </row>
    <row r="1852" spans="1:97" ht="18.75" customHeight="1" x14ac:dyDescent="0.2">
      <c r="A1852" s="3">
        <f t="shared" si="610"/>
        <v>1840</v>
      </c>
      <c r="B1852" s="263"/>
      <c r="C1852" s="263"/>
      <c r="D1852" s="263"/>
      <c r="E1852" s="259"/>
      <c r="F1852" s="259"/>
      <c r="G1852" s="43"/>
      <c r="H1852" s="264"/>
      <c r="I1852" s="261"/>
      <c r="J1852" s="106"/>
      <c r="K1852" s="247"/>
      <c r="L1852" s="247"/>
      <c r="M1852" s="247"/>
      <c r="N1852" s="248" t="str">
        <f>IF(AND(K1852&lt;&gt;"",L1852&lt;&gt;"",J1852&lt;&gt;""),ROUND(MIN(IF(OR(J1852="OZZ",J1852="ZZ"),5000,17300),TRUNC(0.75*(SUMIF($D$12:$D1852,$D1852,K$12:K1852)+SUMIF($D$12:$D1852,$D1852,L$12:L1852)),2)) - SUMIF($D$12:$D1851,$D1852,N$12:N1851),2),"")</f>
        <v/>
      </c>
      <c r="O1852" s="249" t="str">
        <f>IF(AND(K1852&lt;&gt;"",L1852&lt;&gt;"",M1852&lt;&gt;"",J1852&lt;&gt;"",AH1852&lt;&gt;""),IF(OR(J1852="OZZ",J1852="ZZ"),ROUND(0-SUMIF($D$12:$D1851,$D1852,O$12:O1851),2),IF(M1852=0,0,ROUND(MIN(MIN(17300,TRUNC(0.75*(SUMIF($D$12:$D$2012,$D1852,K$12:K$2012)+SUMIF($D$12:$D$2012,$D1852,L$12:L$2012)),2)+SUMIF($D$12:$D1852,$D1852,AH$12:AH1852))-SUMIF($D$12:$D1851,$D1852,O$12:O1851)-SUMIF($D$12:$D$2012,$D1852,N$12:N$2012),AH1852),2))),"")</f>
        <v/>
      </c>
      <c r="P1852" s="250" t="str">
        <f>IF(J1852&lt;&gt;"",1000 - SUMIF($D$12:$D1851,$D1852,P$12:P1851),"")</f>
        <v/>
      </c>
      <c r="Q1852" s="106"/>
      <c r="R1852" s="247"/>
      <c r="S1852" s="247"/>
      <c r="T1852" s="247"/>
      <c r="U1852" s="248" t="str">
        <f>IF(AND(R1852&lt;&gt;"",S1852&lt;&gt;"",Q1852&lt;&gt;""),ROUND(MIN(IF(OR(Q1852="OZZ",Q1852="ZZ"),5000,17300),TRUNC(0.75*(SUMIF($D$12:$D1852,$D1852,R$12:R1852)+SUMIF($D$12:$D1852,$D1852,S$12:S1852)),2)) - SUMIF($D$12:$D1851,$D1852,U$12:U1851),2),"")</f>
        <v/>
      </c>
      <c r="V1852" s="248" t="str">
        <f>IF(AND(R1852&lt;&gt;"",S1852&lt;&gt;"",T1852&lt;&gt;"",Q1852&lt;&gt;"",AL1852&lt;&gt;""),IF(OR(Q1852="OZZ",Q1852="ZZ"),ROUND(0-SUMIF($D$12:$D1851,$D1852,V$12:V1851),2),IF(T1852=0,0,ROUND(MIN(MIN(17300,TRUNC(0.75*(SUMIF($D$12:$D$2012,$D1852,R$12:R$2012)+SUMIF($D$12:$D$2012,$D1852,S$12:S$2012)),2)+SUMIF($D$12:$D1852,$D1852,AL$12:AL1852))-SUMIF($D$12:$D1851,$D1852,V$12:V1851)-SUMIF($D$12:$D$2012,$D1852,U$12:U$2012),AL1852),2))),"")</f>
        <v/>
      </c>
      <c r="W1852" s="250" t="str">
        <f>IF(Q1852&lt;&gt;"",1000 - SUMIF($D$12:$D1851,$D1852,W$12:W1851),"")</f>
        <v/>
      </c>
      <c r="X1852" s="106"/>
      <c r="Y1852" s="247"/>
      <c r="Z1852" s="247"/>
      <c r="AA1852" s="247"/>
      <c r="AB1852" s="248" t="str">
        <f>IF(AND(Y1852&lt;&gt;"",Z1852&lt;&gt;"",X1852&lt;&gt;""),ROUND(MIN(IF(OR(X1852="OZZ",X1852="ZZ"),5000,17300),TRUNC(0.75*(SUMIF($D$12:$D1852,$D1852,Y$12:Y1852)+SUMIF($D$12:$D1852,$D1852,Z$12:Z1852)),2)) - SUMIF($D$12:$D1851,$D1852,AB$12:AB1851),2),"")</f>
        <v/>
      </c>
      <c r="AC1852" s="251" t="str">
        <f>IF(AND(Y1852&lt;&gt;"",Z1852&lt;&gt;"",AA1852&lt;&gt;"",X1852&lt;&gt;"",AP1852&lt;&gt;""),IF(OR(X1852="OZZ",X1852="ZZ"),ROUND(0-SUMIF($D$12:$D1851,$D1852,AC$12:AC1851),2),IF(AA1852=0,0,ROUND(MIN(MIN(17300,TRUNC(0.75*(SUMIF($D$12:$D$2012,$D1852,Y$12:Y$2012)+SUMIF($D$12:$D$2012,$D1852,Z$12:Z$2012)),2)+SUMIF($D$12:$D1852,$D1852,AP$12:AP1852))-SUMIF($D$12:$D1851,$D1852,AC$12:AC1851)-SUMIF($D$12:$D$2012,$D1852,AB$12:AB$2012),AP1852),2))),"")</f>
        <v/>
      </c>
      <c r="AD1852" s="250" t="str">
        <f>IF(X1852&lt;&gt;"",1000 - SUMIF($D$12:$D1851,$D1852,AD$12:AD1851),"")</f>
        <v/>
      </c>
      <c r="AE1852" s="252"/>
      <c r="AF1852" s="253"/>
      <c r="AG1852" s="254"/>
      <c r="AH1852" s="255" t="str">
        <f t="shared" si="611"/>
        <v/>
      </c>
      <c r="AI1852" s="256"/>
      <c r="AJ1852" s="253"/>
      <c r="AK1852" s="254"/>
      <c r="AL1852" s="255" t="str">
        <f t="shared" si="612"/>
        <v/>
      </c>
      <c r="AM1852" s="256"/>
      <c r="AN1852" s="253"/>
      <c r="AO1852" s="254"/>
      <c r="AP1852" s="255" t="str">
        <f t="shared" si="592"/>
        <v/>
      </c>
      <c r="AQ1852" s="68"/>
      <c r="AR1852" s="68"/>
      <c r="AS1852" s="115"/>
      <c r="AT1852" s="68"/>
      <c r="AU1852" s="113" t="str">
        <f>IF(D1852&lt;&gt; "", IF(COUNTIF($D$12:$D1852,$D1852)&gt;1,0,IF(SUM(N1852,U1852,AB1852)&gt;0,IF(AND(X1852="",OR(Q1852&lt;&gt;"",J1852&lt;&gt;"")),IF(Q1852&lt;&gt;"",Q1852,IF(J1852&lt;&gt;"",J1852,0)),IF(AND(Q1852&lt;&gt;"",J1852&lt;&gt;"",Q1852=J1852),Q1852,X1852)),0)),"")</f>
        <v/>
      </c>
      <c r="AV1852" s="113" t="str">
        <f>IF(D1852&lt;&gt;"",IF(COUNTIF($D$12:$D1852,$D1852)&gt;1,0,IF(SUM(O1852,V1852,AC1852)&gt;0,IF(AND(X1852="",OR(Q1852&lt;&gt;"",J1852&lt;&gt;"")),IF(Q1852&lt;&gt;"",Q1852,IF(J1852&lt;&gt;"",J1852,0)),IF(AND(Q1852&lt;&gt;"",J1852&lt;&gt;"",Q1852=J1852),Q1852,X1852)),0)),"")</f>
        <v/>
      </c>
      <c r="AW1852" s="113" t="str">
        <f>IF(D1852&lt;&gt;"",IF(COUNTIF($D$12:$D1852,$D1852)&gt;1,0,IF(SUM(P1852,W1852,AD1852)&gt;0,IF(AND(X1852="",OR(Q1852&lt;&gt;"",J1852&lt;&gt;"")),IF(Q1852&lt;&gt;"",Q1852,IF(J1852&lt;&gt;"",J1852,0)),IF(AND(Q1852&lt;&gt;"",J1852&lt;&gt;"",Q1852=J1852),Q1852,X1852)),0)),"")</f>
        <v/>
      </c>
      <c r="AX1852" s="68" t="str">
        <f t="shared" si="593"/>
        <v/>
      </c>
      <c r="AY1852" s="68" t="str">
        <f t="shared" si="594"/>
        <v/>
      </c>
      <c r="AZ1852" s="68" t="str">
        <f t="shared" si="595"/>
        <v/>
      </c>
      <c r="BA1852" s="68" t="str">
        <f t="shared" si="596"/>
        <v/>
      </c>
      <c r="BB1852" s="68" t="str">
        <f t="shared" si="597"/>
        <v/>
      </c>
      <c r="BC1852" s="68" t="str">
        <f t="shared" si="598"/>
        <v/>
      </c>
      <c r="BD1852" s="68" t="str">
        <f t="shared" si="599"/>
        <v/>
      </c>
      <c r="BE1852" s="62" t="str">
        <f t="shared" si="600"/>
        <v/>
      </c>
      <c r="BF1852" s="62" t="str">
        <f t="shared" si="601"/>
        <v/>
      </c>
      <c r="BG1852" s="62"/>
      <c r="BH1852" s="62" t="str">
        <f t="shared" si="602"/>
        <v/>
      </c>
      <c r="BI1852" s="62" t="str">
        <f t="shared" si="603"/>
        <v/>
      </c>
      <c r="BJ1852" s="114"/>
      <c r="BK1852" s="62" t="str">
        <f t="shared" si="604"/>
        <v/>
      </c>
      <c r="BL1852" s="62" t="str">
        <f t="shared" si="605"/>
        <v/>
      </c>
      <c r="BM1852" s="62" t="str">
        <f t="shared" si="606"/>
        <v/>
      </c>
      <c r="BN1852" s="62" t="str">
        <f t="shared" si="607"/>
        <v/>
      </c>
      <c r="BO1852" s="62" t="str">
        <f t="shared" si="608"/>
        <v/>
      </c>
      <c r="BP1852" s="62" t="str">
        <f t="shared" si="609"/>
        <v/>
      </c>
      <c r="BQ1852" s="96"/>
      <c r="BR1852" s="96"/>
      <c r="BS1852" s="96"/>
      <c r="BT1852" s="96"/>
      <c r="BU1852" s="96"/>
      <c r="BV1852" s="96"/>
      <c r="BW1852" s="96"/>
      <c r="BX1852" s="96"/>
      <c r="BY1852" s="96"/>
      <c r="BZ1852" s="96"/>
      <c r="CA1852" s="96"/>
      <c r="CB1852" s="96"/>
      <c r="CC1852" s="96"/>
      <c r="CD1852" s="96"/>
      <c r="CE1852" s="96"/>
      <c r="CF1852" s="96"/>
      <c r="CG1852" s="96"/>
      <c r="CH1852" s="96"/>
      <c r="CI1852" s="96"/>
      <c r="CJ1852" s="96"/>
      <c r="CK1852" s="96"/>
      <c r="CL1852" s="96"/>
      <c r="CM1852" s="96"/>
      <c r="CN1852" s="96"/>
      <c r="CO1852" s="96"/>
      <c r="CP1852" s="96"/>
      <c r="CQ1852" s="96"/>
      <c r="CR1852" s="96"/>
      <c r="CS1852" s="96"/>
    </row>
    <row r="1853" spans="1:97" ht="18.75" customHeight="1" x14ac:dyDescent="0.2">
      <c r="A1853" s="3">
        <f t="shared" si="610"/>
        <v>1841</v>
      </c>
      <c r="B1853" s="263"/>
      <c r="C1853" s="263"/>
      <c r="D1853" s="263"/>
      <c r="E1853" s="259"/>
      <c r="F1853" s="259"/>
      <c r="G1853" s="43"/>
      <c r="H1853" s="264"/>
      <c r="I1853" s="261"/>
      <c r="J1853" s="106"/>
      <c r="K1853" s="247"/>
      <c r="L1853" s="247"/>
      <c r="M1853" s="247"/>
      <c r="N1853" s="248" t="str">
        <f>IF(AND(K1853&lt;&gt;"",L1853&lt;&gt;"",J1853&lt;&gt;""),ROUND(MIN(IF(OR(J1853="OZZ",J1853="ZZ"),5000,17300),TRUNC(0.75*(SUMIF($D$12:$D1853,$D1853,K$12:K1853)+SUMIF($D$12:$D1853,$D1853,L$12:L1853)),2)) - SUMIF($D$12:$D1852,$D1853,N$12:N1852),2),"")</f>
        <v/>
      </c>
      <c r="O1853" s="249" t="str">
        <f>IF(AND(K1853&lt;&gt;"",L1853&lt;&gt;"",M1853&lt;&gt;"",J1853&lt;&gt;"",AH1853&lt;&gt;""),IF(OR(J1853="OZZ",J1853="ZZ"),ROUND(0-SUMIF($D$12:$D1852,$D1853,O$12:O1852),2),IF(M1853=0,0,ROUND(MIN(MIN(17300,TRUNC(0.75*(SUMIF($D$12:$D$2012,$D1853,K$12:K$2012)+SUMIF($D$12:$D$2012,$D1853,L$12:L$2012)),2)+SUMIF($D$12:$D1853,$D1853,AH$12:AH1853))-SUMIF($D$12:$D1852,$D1853,O$12:O1852)-SUMIF($D$12:$D$2012,$D1853,N$12:N$2012),AH1853),2))),"")</f>
        <v/>
      </c>
      <c r="P1853" s="250" t="str">
        <f>IF(J1853&lt;&gt;"",1000 - SUMIF($D$12:$D1852,$D1853,P$12:P1852),"")</f>
        <v/>
      </c>
      <c r="Q1853" s="106"/>
      <c r="R1853" s="247"/>
      <c r="S1853" s="247"/>
      <c r="T1853" s="247"/>
      <c r="U1853" s="248" t="str">
        <f>IF(AND(R1853&lt;&gt;"",S1853&lt;&gt;"",Q1853&lt;&gt;""),ROUND(MIN(IF(OR(Q1853="OZZ",Q1853="ZZ"),5000,17300),TRUNC(0.75*(SUMIF($D$12:$D1853,$D1853,R$12:R1853)+SUMIF($D$12:$D1853,$D1853,S$12:S1853)),2)) - SUMIF($D$12:$D1852,$D1853,U$12:U1852),2),"")</f>
        <v/>
      </c>
      <c r="V1853" s="248" t="str">
        <f>IF(AND(R1853&lt;&gt;"",S1853&lt;&gt;"",T1853&lt;&gt;"",Q1853&lt;&gt;"",AL1853&lt;&gt;""),IF(OR(Q1853="OZZ",Q1853="ZZ"),ROUND(0-SUMIF($D$12:$D1852,$D1853,V$12:V1852),2),IF(T1853=0,0,ROUND(MIN(MIN(17300,TRUNC(0.75*(SUMIF($D$12:$D$2012,$D1853,R$12:R$2012)+SUMIF($D$12:$D$2012,$D1853,S$12:S$2012)),2)+SUMIF($D$12:$D1853,$D1853,AL$12:AL1853))-SUMIF($D$12:$D1852,$D1853,V$12:V1852)-SUMIF($D$12:$D$2012,$D1853,U$12:U$2012),AL1853),2))),"")</f>
        <v/>
      </c>
      <c r="W1853" s="250" t="str">
        <f>IF(Q1853&lt;&gt;"",1000 - SUMIF($D$12:$D1852,$D1853,W$12:W1852),"")</f>
        <v/>
      </c>
      <c r="X1853" s="106"/>
      <c r="Y1853" s="247"/>
      <c r="Z1853" s="247"/>
      <c r="AA1853" s="247"/>
      <c r="AB1853" s="248" t="str">
        <f>IF(AND(Y1853&lt;&gt;"",Z1853&lt;&gt;"",X1853&lt;&gt;""),ROUND(MIN(IF(OR(X1853="OZZ",X1853="ZZ"),5000,17300),TRUNC(0.75*(SUMIF($D$12:$D1853,$D1853,Y$12:Y1853)+SUMIF($D$12:$D1853,$D1853,Z$12:Z1853)),2)) - SUMIF($D$12:$D1852,$D1853,AB$12:AB1852),2),"")</f>
        <v/>
      </c>
      <c r="AC1853" s="251" t="str">
        <f>IF(AND(Y1853&lt;&gt;"",Z1853&lt;&gt;"",AA1853&lt;&gt;"",X1853&lt;&gt;"",AP1853&lt;&gt;""),IF(OR(X1853="OZZ",X1853="ZZ"),ROUND(0-SUMIF($D$12:$D1852,$D1853,AC$12:AC1852),2),IF(AA1853=0,0,ROUND(MIN(MIN(17300,TRUNC(0.75*(SUMIF($D$12:$D$2012,$D1853,Y$12:Y$2012)+SUMIF($D$12:$D$2012,$D1853,Z$12:Z$2012)),2)+SUMIF($D$12:$D1853,$D1853,AP$12:AP1853))-SUMIF($D$12:$D1852,$D1853,AC$12:AC1852)-SUMIF($D$12:$D$2012,$D1853,AB$12:AB$2012),AP1853),2))),"")</f>
        <v/>
      </c>
      <c r="AD1853" s="250" t="str">
        <f>IF(X1853&lt;&gt;"",1000 - SUMIF($D$12:$D1852,$D1853,AD$12:AD1852),"")</f>
        <v/>
      </c>
      <c r="AE1853" s="252"/>
      <c r="AF1853" s="253"/>
      <c r="AG1853" s="254"/>
      <c r="AH1853" s="255" t="str">
        <f t="shared" si="611"/>
        <v/>
      </c>
      <c r="AI1853" s="256"/>
      <c r="AJ1853" s="253"/>
      <c r="AK1853" s="254"/>
      <c r="AL1853" s="255" t="str">
        <f t="shared" si="612"/>
        <v/>
      </c>
      <c r="AM1853" s="256"/>
      <c r="AN1853" s="253"/>
      <c r="AO1853" s="254"/>
      <c r="AP1853" s="255" t="str">
        <f t="shared" si="592"/>
        <v/>
      </c>
      <c r="AQ1853" s="68"/>
      <c r="AR1853" s="68"/>
      <c r="AS1853" s="115"/>
      <c r="AT1853" s="68"/>
      <c r="AU1853" s="113" t="str">
        <f>IF(D1853&lt;&gt; "", IF(COUNTIF($D$12:$D1853,$D1853)&gt;1,0,IF(SUM(N1853,U1853,AB1853)&gt;0,IF(AND(X1853="",OR(Q1853&lt;&gt;"",J1853&lt;&gt;"")),IF(Q1853&lt;&gt;"",Q1853,IF(J1853&lt;&gt;"",J1853,0)),IF(AND(Q1853&lt;&gt;"",J1853&lt;&gt;"",Q1853=J1853),Q1853,X1853)),0)),"")</f>
        <v/>
      </c>
      <c r="AV1853" s="113" t="str">
        <f>IF(D1853&lt;&gt;"",IF(COUNTIF($D$12:$D1853,$D1853)&gt;1,0,IF(SUM(O1853,V1853,AC1853)&gt;0,IF(AND(X1853="",OR(Q1853&lt;&gt;"",J1853&lt;&gt;"")),IF(Q1853&lt;&gt;"",Q1853,IF(J1853&lt;&gt;"",J1853,0)),IF(AND(Q1853&lt;&gt;"",J1853&lt;&gt;"",Q1853=J1853),Q1853,X1853)),0)),"")</f>
        <v/>
      </c>
      <c r="AW1853" s="113" t="str">
        <f>IF(D1853&lt;&gt;"",IF(COUNTIF($D$12:$D1853,$D1853)&gt;1,0,IF(SUM(P1853,W1853,AD1853)&gt;0,IF(AND(X1853="",OR(Q1853&lt;&gt;"",J1853&lt;&gt;"")),IF(Q1853&lt;&gt;"",Q1853,IF(J1853&lt;&gt;"",J1853,0)),IF(AND(Q1853&lt;&gt;"",J1853&lt;&gt;"",Q1853=J1853),Q1853,X1853)),0)),"")</f>
        <v/>
      </c>
      <c r="AX1853" s="68" t="str">
        <f t="shared" si="593"/>
        <v/>
      </c>
      <c r="AY1853" s="68" t="str">
        <f t="shared" si="594"/>
        <v/>
      </c>
      <c r="AZ1853" s="68" t="str">
        <f t="shared" si="595"/>
        <v/>
      </c>
      <c r="BA1853" s="68" t="str">
        <f t="shared" si="596"/>
        <v/>
      </c>
      <c r="BB1853" s="68" t="str">
        <f t="shared" si="597"/>
        <v/>
      </c>
      <c r="BC1853" s="68" t="str">
        <f t="shared" si="598"/>
        <v/>
      </c>
      <c r="BD1853" s="68" t="str">
        <f t="shared" si="599"/>
        <v/>
      </c>
      <c r="BE1853" s="62" t="str">
        <f t="shared" si="600"/>
        <v/>
      </c>
      <c r="BF1853" s="62" t="str">
        <f t="shared" si="601"/>
        <v/>
      </c>
      <c r="BG1853" s="62"/>
      <c r="BH1853" s="62" t="str">
        <f t="shared" si="602"/>
        <v/>
      </c>
      <c r="BI1853" s="62" t="str">
        <f t="shared" si="603"/>
        <v/>
      </c>
      <c r="BJ1853" s="114"/>
      <c r="BK1853" s="62" t="str">
        <f t="shared" si="604"/>
        <v/>
      </c>
      <c r="BL1853" s="62" t="str">
        <f t="shared" si="605"/>
        <v/>
      </c>
      <c r="BM1853" s="62" t="str">
        <f t="shared" si="606"/>
        <v/>
      </c>
      <c r="BN1853" s="62" t="str">
        <f t="shared" si="607"/>
        <v/>
      </c>
      <c r="BO1853" s="62" t="str">
        <f t="shared" si="608"/>
        <v/>
      </c>
      <c r="BP1853" s="62" t="str">
        <f t="shared" si="609"/>
        <v/>
      </c>
      <c r="BQ1853" s="96"/>
      <c r="BR1853" s="96"/>
      <c r="BS1853" s="96"/>
      <c r="BT1853" s="96"/>
      <c r="BU1853" s="96"/>
      <c r="BV1853" s="96"/>
      <c r="BW1853" s="96"/>
      <c r="BX1853" s="96"/>
      <c r="BY1853" s="96"/>
      <c r="BZ1853" s="96"/>
      <c r="CA1853" s="96"/>
      <c r="CB1853" s="96"/>
      <c r="CC1853" s="96"/>
      <c r="CD1853" s="96"/>
      <c r="CE1853" s="96"/>
      <c r="CF1853" s="96"/>
      <c r="CG1853" s="96"/>
      <c r="CH1853" s="96"/>
      <c r="CI1853" s="96"/>
      <c r="CJ1853" s="96"/>
      <c r="CK1853" s="96"/>
      <c r="CL1853" s="96"/>
      <c r="CM1853" s="96"/>
      <c r="CN1853" s="96"/>
      <c r="CO1853" s="96"/>
      <c r="CP1853" s="96"/>
      <c r="CQ1853" s="96"/>
      <c r="CR1853" s="96"/>
      <c r="CS1853" s="96"/>
    </row>
    <row r="1854" spans="1:97" ht="18.75" customHeight="1" x14ac:dyDescent="0.2">
      <c r="A1854" s="3">
        <f t="shared" si="610"/>
        <v>1842</v>
      </c>
      <c r="B1854" s="263"/>
      <c r="C1854" s="263"/>
      <c r="D1854" s="263"/>
      <c r="E1854" s="259"/>
      <c r="F1854" s="259"/>
      <c r="G1854" s="43"/>
      <c r="H1854" s="264"/>
      <c r="I1854" s="261"/>
      <c r="J1854" s="106"/>
      <c r="K1854" s="247"/>
      <c r="L1854" s="247"/>
      <c r="M1854" s="247"/>
      <c r="N1854" s="248" t="str">
        <f>IF(AND(K1854&lt;&gt;"",L1854&lt;&gt;"",J1854&lt;&gt;""),ROUND(MIN(IF(OR(J1854="OZZ",J1854="ZZ"),5000,17300),TRUNC(0.75*(SUMIF($D$12:$D1854,$D1854,K$12:K1854)+SUMIF($D$12:$D1854,$D1854,L$12:L1854)),2)) - SUMIF($D$12:$D1853,$D1854,N$12:N1853),2),"")</f>
        <v/>
      </c>
      <c r="O1854" s="249" t="str">
        <f>IF(AND(K1854&lt;&gt;"",L1854&lt;&gt;"",M1854&lt;&gt;"",J1854&lt;&gt;"",AH1854&lt;&gt;""),IF(OR(J1854="OZZ",J1854="ZZ"),ROUND(0-SUMIF($D$12:$D1853,$D1854,O$12:O1853),2),IF(M1854=0,0,ROUND(MIN(MIN(17300,TRUNC(0.75*(SUMIF($D$12:$D$2012,$D1854,K$12:K$2012)+SUMIF($D$12:$D$2012,$D1854,L$12:L$2012)),2)+SUMIF($D$12:$D1854,$D1854,AH$12:AH1854))-SUMIF($D$12:$D1853,$D1854,O$12:O1853)-SUMIF($D$12:$D$2012,$D1854,N$12:N$2012),AH1854),2))),"")</f>
        <v/>
      </c>
      <c r="P1854" s="250" t="str">
        <f>IF(J1854&lt;&gt;"",1000 - SUMIF($D$12:$D1853,$D1854,P$12:P1853),"")</f>
        <v/>
      </c>
      <c r="Q1854" s="106"/>
      <c r="R1854" s="247"/>
      <c r="S1854" s="247"/>
      <c r="T1854" s="247"/>
      <c r="U1854" s="248" t="str">
        <f>IF(AND(R1854&lt;&gt;"",S1854&lt;&gt;"",Q1854&lt;&gt;""),ROUND(MIN(IF(OR(Q1854="OZZ",Q1854="ZZ"),5000,17300),TRUNC(0.75*(SUMIF($D$12:$D1854,$D1854,R$12:R1854)+SUMIF($D$12:$D1854,$D1854,S$12:S1854)),2)) - SUMIF($D$12:$D1853,$D1854,U$12:U1853),2),"")</f>
        <v/>
      </c>
      <c r="V1854" s="248" t="str">
        <f>IF(AND(R1854&lt;&gt;"",S1854&lt;&gt;"",T1854&lt;&gt;"",Q1854&lt;&gt;"",AL1854&lt;&gt;""),IF(OR(Q1854="OZZ",Q1854="ZZ"),ROUND(0-SUMIF($D$12:$D1853,$D1854,V$12:V1853),2),IF(T1854=0,0,ROUND(MIN(MIN(17300,TRUNC(0.75*(SUMIF($D$12:$D$2012,$D1854,R$12:R$2012)+SUMIF($D$12:$D$2012,$D1854,S$12:S$2012)),2)+SUMIF($D$12:$D1854,$D1854,AL$12:AL1854))-SUMIF($D$12:$D1853,$D1854,V$12:V1853)-SUMIF($D$12:$D$2012,$D1854,U$12:U$2012),AL1854),2))),"")</f>
        <v/>
      </c>
      <c r="W1854" s="250" t="str">
        <f>IF(Q1854&lt;&gt;"",1000 - SUMIF($D$12:$D1853,$D1854,W$12:W1853),"")</f>
        <v/>
      </c>
      <c r="X1854" s="106"/>
      <c r="Y1854" s="247"/>
      <c r="Z1854" s="247"/>
      <c r="AA1854" s="247"/>
      <c r="AB1854" s="248" t="str">
        <f>IF(AND(Y1854&lt;&gt;"",Z1854&lt;&gt;"",X1854&lt;&gt;""),ROUND(MIN(IF(OR(X1854="OZZ",X1854="ZZ"),5000,17300),TRUNC(0.75*(SUMIF($D$12:$D1854,$D1854,Y$12:Y1854)+SUMIF($D$12:$D1854,$D1854,Z$12:Z1854)),2)) - SUMIF($D$12:$D1853,$D1854,AB$12:AB1853),2),"")</f>
        <v/>
      </c>
      <c r="AC1854" s="251" t="str">
        <f>IF(AND(Y1854&lt;&gt;"",Z1854&lt;&gt;"",AA1854&lt;&gt;"",X1854&lt;&gt;"",AP1854&lt;&gt;""),IF(OR(X1854="OZZ",X1854="ZZ"),ROUND(0-SUMIF($D$12:$D1853,$D1854,AC$12:AC1853),2),IF(AA1854=0,0,ROUND(MIN(MIN(17300,TRUNC(0.75*(SUMIF($D$12:$D$2012,$D1854,Y$12:Y$2012)+SUMIF($D$12:$D$2012,$D1854,Z$12:Z$2012)),2)+SUMIF($D$12:$D1854,$D1854,AP$12:AP1854))-SUMIF($D$12:$D1853,$D1854,AC$12:AC1853)-SUMIF($D$12:$D$2012,$D1854,AB$12:AB$2012),AP1854),2))),"")</f>
        <v/>
      </c>
      <c r="AD1854" s="250" t="str">
        <f>IF(X1854&lt;&gt;"",1000 - SUMIF($D$12:$D1853,$D1854,AD$12:AD1853),"")</f>
        <v/>
      </c>
      <c r="AE1854" s="252"/>
      <c r="AF1854" s="253"/>
      <c r="AG1854" s="254"/>
      <c r="AH1854" s="255" t="str">
        <f t="shared" si="611"/>
        <v/>
      </c>
      <c r="AI1854" s="256"/>
      <c r="AJ1854" s="253"/>
      <c r="AK1854" s="254"/>
      <c r="AL1854" s="255" t="str">
        <f t="shared" si="612"/>
        <v/>
      </c>
      <c r="AM1854" s="256"/>
      <c r="AN1854" s="253"/>
      <c r="AO1854" s="254"/>
      <c r="AP1854" s="255" t="str">
        <f t="shared" si="592"/>
        <v/>
      </c>
      <c r="AQ1854" s="68"/>
      <c r="AR1854" s="68"/>
      <c r="AS1854" s="115"/>
      <c r="AT1854" s="68"/>
      <c r="AU1854" s="113" t="str">
        <f>IF(D1854&lt;&gt; "", IF(COUNTIF($D$12:$D1854,$D1854)&gt;1,0,IF(SUM(N1854,U1854,AB1854)&gt;0,IF(AND(X1854="",OR(Q1854&lt;&gt;"",J1854&lt;&gt;"")),IF(Q1854&lt;&gt;"",Q1854,IF(J1854&lt;&gt;"",J1854,0)),IF(AND(Q1854&lt;&gt;"",J1854&lt;&gt;"",Q1854=J1854),Q1854,X1854)),0)),"")</f>
        <v/>
      </c>
      <c r="AV1854" s="113" t="str">
        <f>IF(D1854&lt;&gt;"",IF(COUNTIF($D$12:$D1854,$D1854)&gt;1,0,IF(SUM(O1854,V1854,AC1854)&gt;0,IF(AND(X1854="",OR(Q1854&lt;&gt;"",J1854&lt;&gt;"")),IF(Q1854&lt;&gt;"",Q1854,IF(J1854&lt;&gt;"",J1854,0)),IF(AND(Q1854&lt;&gt;"",J1854&lt;&gt;"",Q1854=J1854),Q1854,X1854)),0)),"")</f>
        <v/>
      </c>
      <c r="AW1854" s="113" t="str">
        <f>IF(D1854&lt;&gt;"",IF(COUNTIF($D$12:$D1854,$D1854)&gt;1,0,IF(SUM(P1854,W1854,AD1854)&gt;0,IF(AND(X1854="",OR(Q1854&lt;&gt;"",J1854&lt;&gt;"")),IF(Q1854&lt;&gt;"",Q1854,IF(J1854&lt;&gt;"",J1854,0)),IF(AND(Q1854&lt;&gt;"",J1854&lt;&gt;"",Q1854=J1854),Q1854,X1854)),0)),"")</f>
        <v/>
      </c>
      <c r="AX1854" s="68" t="str">
        <f t="shared" si="593"/>
        <v/>
      </c>
      <c r="AY1854" s="68" t="str">
        <f t="shared" si="594"/>
        <v/>
      </c>
      <c r="AZ1854" s="68" t="str">
        <f t="shared" si="595"/>
        <v/>
      </c>
      <c r="BA1854" s="68" t="str">
        <f t="shared" si="596"/>
        <v/>
      </c>
      <c r="BB1854" s="68" t="str">
        <f t="shared" si="597"/>
        <v/>
      </c>
      <c r="BC1854" s="68" t="str">
        <f t="shared" si="598"/>
        <v/>
      </c>
      <c r="BD1854" s="68" t="str">
        <f t="shared" si="599"/>
        <v/>
      </c>
      <c r="BE1854" s="62" t="str">
        <f t="shared" si="600"/>
        <v/>
      </c>
      <c r="BF1854" s="62" t="str">
        <f t="shared" si="601"/>
        <v/>
      </c>
      <c r="BG1854" s="62"/>
      <c r="BH1854" s="62" t="str">
        <f t="shared" si="602"/>
        <v/>
      </c>
      <c r="BI1854" s="62" t="str">
        <f t="shared" si="603"/>
        <v/>
      </c>
      <c r="BJ1854" s="114"/>
      <c r="BK1854" s="62" t="str">
        <f t="shared" si="604"/>
        <v/>
      </c>
      <c r="BL1854" s="62" t="str">
        <f t="shared" si="605"/>
        <v/>
      </c>
      <c r="BM1854" s="62" t="str">
        <f t="shared" si="606"/>
        <v/>
      </c>
      <c r="BN1854" s="62" t="str">
        <f t="shared" si="607"/>
        <v/>
      </c>
      <c r="BO1854" s="62" t="str">
        <f t="shared" si="608"/>
        <v/>
      </c>
      <c r="BP1854" s="62" t="str">
        <f t="shared" si="609"/>
        <v/>
      </c>
      <c r="BQ1854" s="96"/>
      <c r="BR1854" s="96"/>
      <c r="BS1854" s="96"/>
      <c r="BT1854" s="96"/>
      <c r="BU1854" s="96"/>
      <c r="BV1854" s="96"/>
      <c r="BW1854" s="96"/>
      <c r="BX1854" s="96"/>
      <c r="BY1854" s="96"/>
      <c r="BZ1854" s="96"/>
      <c r="CA1854" s="96"/>
      <c r="CB1854" s="96"/>
      <c r="CC1854" s="96"/>
      <c r="CD1854" s="96"/>
      <c r="CE1854" s="96"/>
      <c r="CF1854" s="96"/>
      <c r="CG1854" s="96"/>
      <c r="CH1854" s="96"/>
      <c r="CI1854" s="96"/>
      <c r="CJ1854" s="96"/>
      <c r="CK1854" s="96"/>
      <c r="CL1854" s="96"/>
      <c r="CM1854" s="96"/>
      <c r="CN1854" s="96"/>
      <c r="CO1854" s="96"/>
      <c r="CP1854" s="96"/>
      <c r="CQ1854" s="96"/>
      <c r="CR1854" s="96"/>
      <c r="CS1854" s="96"/>
    </row>
    <row r="1855" spans="1:97" ht="18.75" customHeight="1" x14ac:dyDescent="0.2">
      <c r="A1855" s="3">
        <f t="shared" si="610"/>
        <v>1843</v>
      </c>
      <c r="B1855" s="263"/>
      <c r="C1855" s="263"/>
      <c r="D1855" s="263"/>
      <c r="E1855" s="259"/>
      <c r="F1855" s="259"/>
      <c r="G1855" s="43"/>
      <c r="H1855" s="264"/>
      <c r="I1855" s="261"/>
      <c r="J1855" s="106"/>
      <c r="K1855" s="247"/>
      <c r="L1855" s="247"/>
      <c r="M1855" s="247"/>
      <c r="N1855" s="248" t="str">
        <f>IF(AND(K1855&lt;&gt;"",L1855&lt;&gt;"",J1855&lt;&gt;""),ROUND(MIN(IF(OR(J1855="OZZ",J1855="ZZ"),5000,17300),TRUNC(0.75*(SUMIF($D$12:$D1855,$D1855,K$12:K1855)+SUMIF($D$12:$D1855,$D1855,L$12:L1855)),2)) - SUMIF($D$12:$D1854,$D1855,N$12:N1854),2),"")</f>
        <v/>
      </c>
      <c r="O1855" s="249" t="str">
        <f>IF(AND(K1855&lt;&gt;"",L1855&lt;&gt;"",M1855&lt;&gt;"",J1855&lt;&gt;"",AH1855&lt;&gt;""),IF(OR(J1855="OZZ",J1855="ZZ"),ROUND(0-SUMIF($D$12:$D1854,$D1855,O$12:O1854),2),IF(M1855=0,0,ROUND(MIN(MIN(17300,TRUNC(0.75*(SUMIF($D$12:$D$2012,$D1855,K$12:K$2012)+SUMIF($D$12:$D$2012,$D1855,L$12:L$2012)),2)+SUMIF($D$12:$D1855,$D1855,AH$12:AH1855))-SUMIF($D$12:$D1854,$D1855,O$12:O1854)-SUMIF($D$12:$D$2012,$D1855,N$12:N$2012),AH1855),2))),"")</f>
        <v/>
      </c>
      <c r="P1855" s="250" t="str">
        <f>IF(J1855&lt;&gt;"",1000 - SUMIF($D$12:$D1854,$D1855,P$12:P1854),"")</f>
        <v/>
      </c>
      <c r="Q1855" s="106"/>
      <c r="R1855" s="247"/>
      <c r="S1855" s="247"/>
      <c r="T1855" s="247"/>
      <c r="U1855" s="248" t="str">
        <f>IF(AND(R1855&lt;&gt;"",S1855&lt;&gt;"",Q1855&lt;&gt;""),ROUND(MIN(IF(OR(Q1855="OZZ",Q1855="ZZ"),5000,17300),TRUNC(0.75*(SUMIF($D$12:$D1855,$D1855,R$12:R1855)+SUMIF($D$12:$D1855,$D1855,S$12:S1855)),2)) - SUMIF($D$12:$D1854,$D1855,U$12:U1854),2),"")</f>
        <v/>
      </c>
      <c r="V1855" s="248" t="str">
        <f>IF(AND(R1855&lt;&gt;"",S1855&lt;&gt;"",T1855&lt;&gt;"",Q1855&lt;&gt;"",AL1855&lt;&gt;""),IF(OR(Q1855="OZZ",Q1855="ZZ"),ROUND(0-SUMIF($D$12:$D1854,$D1855,V$12:V1854),2),IF(T1855=0,0,ROUND(MIN(MIN(17300,TRUNC(0.75*(SUMIF($D$12:$D$2012,$D1855,R$12:R$2012)+SUMIF($D$12:$D$2012,$D1855,S$12:S$2012)),2)+SUMIF($D$12:$D1855,$D1855,AL$12:AL1855))-SUMIF($D$12:$D1854,$D1855,V$12:V1854)-SUMIF($D$12:$D$2012,$D1855,U$12:U$2012),AL1855),2))),"")</f>
        <v/>
      </c>
      <c r="W1855" s="250" t="str">
        <f>IF(Q1855&lt;&gt;"",1000 - SUMIF($D$12:$D1854,$D1855,W$12:W1854),"")</f>
        <v/>
      </c>
      <c r="X1855" s="106"/>
      <c r="Y1855" s="247"/>
      <c r="Z1855" s="247"/>
      <c r="AA1855" s="247"/>
      <c r="AB1855" s="248" t="str">
        <f>IF(AND(Y1855&lt;&gt;"",Z1855&lt;&gt;"",X1855&lt;&gt;""),ROUND(MIN(IF(OR(X1855="OZZ",X1855="ZZ"),5000,17300),TRUNC(0.75*(SUMIF($D$12:$D1855,$D1855,Y$12:Y1855)+SUMIF($D$12:$D1855,$D1855,Z$12:Z1855)),2)) - SUMIF($D$12:$D1854,$D1855,AB$12:AB1854),2),"")</f>
        <v/>
      </c>
      <c r="AC1855" s="251" t="str">
        <f>IF(AND(Y1855&lt;&gt;"",Z1855&lt;&gt;"",AA1855&lt;&gt;"",X1855&lt;&gt;"",AP1855&lt;&gt;""),IF(OR(X1855="OZZ",X1855="ZZ"),ROUND(0-SUMIF($D$12:$D1854,$D1855,AC$12:AC1854),2),IF(AA1855=0,0,ROUND(MIN(MIN(17300,TRUNC(0.75*(SUMIF($D$12:$D$2012,$D1855,Y$12:Y$2012)+SUMIF($D$12:$D$2012,$D1855,Z$12:Z$2012)),2)+SUMIF($D$12:$D1855,$D1855,AP$12:AP1855))-SUMIF($D$12:$D1854,$D1855,AC$12:AC1854)-SUMIF($D$12:$D$2012,$D1855,AB$12:AB$2012),AP1855),2))),"")</f>
        <v/>
      </c>
      <c r="AD1855" s="250" t="str">
        <f>IF(X1855&lt;&gt;"",1000 - SUMIF($D$12:$D1854,$D1855,AD$12:AD1854),"")</f>
        <v/>
      </c>
      <c r="AE1855" s="252"/>
      <c r="AF1855" s="253"/>
      <c r="AG1855" s="254"/>
      <c r="AH1855" s="255" t="str">
        <f t="shared" si="611"/>
        <v/>
      </c>
      <c r="AI1855" s="256"/>
      <c r="AJ1855" s="253"/>
      <c r="AK1855" s="254"/>
      <c r="AL1855" s="255" t="str">
        <f t="shared" si="612"/>
        <v/>
      </c>
      <c r="AM1855" s="256"/>
      <c r="AN1855" s="253"/>
      <c r="AO1855" s="254"/>
      <c r="AP1855" s="255" t="str">
        <f t="shared" si="592"/>
        <v/>
      </c>
      <c r="AQ1855" s="68"/>
      <c r="AR1855" s="68"/>
      <c r="AS1855" s="115"/>
      <c r="AT1855" s="68"/>
      <c r="AU1855" s="113" t="str">
        <f>IF(D1855&lt;&gt; "", IF(COUNTIF($D$12:$D1855,$D1855)&gt;1,0,IF(SUM(N1855,U1855,AB1855)&gt;0,IF(AND(X1855="",OR(Q1855&lt;&gt;"",J1855&lt;&gt;"")),IF(Q1855&lt;&gt;"",Q1855,IF(J1855&lt;&gt;"",J1855,0)),IF(AND(Q1855&lt;&gt;"",J1855&lt;&gt;"",Q1855=J1855),Q1855,X1855)),0)),"")</f>
        <v/>
      </c>
      <c r="AV1855" s="113" t="str">
        <f>IF(D1855&lt;&gt;"",IF(COUNTIF($D$12:$D1855,$D1855)&gt;1,0,IF(SUM(O1855,V1855,AC1855)&gt;0,IF(AND(X1855="",OR(Q1855&lt;&gt;"",J1855&lt;&gt;"")),IF(Q1855&lt;&gt;"",Q1855,IF(J1855&lt;&gt;"",J1855,0)),IF(AND(Q1855&lt;&gt;"",J1855&lt;&gt;"",Q1855=J1855),Q1855,X1855)),0)),"")</f>
        <v/>
      </c>
      <c r="AW1855" s="113" t="str">
        <f>IF(D1855&lt;&gt;"",IF(COUNTIF($D$12:$D1855,$D1855)&gt;1,0,IF(SUM(P1855,W1855,AD1855)&gt;0,IF(AND(X1855="",OR(Q1855&lt;&gt;"",J1855&lt;&gt;"")),IF(Q1855&lt;&gt;"",Q1855,IF(J1855&lt;&gt;"",J1855,0)),IF(AND(Q1855&lt;&gt;"",J1855&lt;&gt;"",Q1855=J1855),Q1855,X1855)),0)),"")</f>
        <v/>
      </c>
      <c r="AX1855" s="68" t="str">
        <f t="shared" si="593"/>
        <v/>
      </c>
      <c r="AY1855" s="68" t="str">
        <f t="shared" si="594"/>
        <v/>
      </c>
      <c r="AZ1855" s="68" t="str">
        <f t="shared" si="595"/>
        <v/>
      </c>
      <c r="BA1855" s="68" t="str">
        <f t="shared" si="596"/>
        <v/>
      </c>
      <c r="BB1855" s="68" t="str">
        <f t="shared" si="597"/>
        <v/>
      </c>
      <c r="BC1855" s="68" t="str">
        <f t="shared" si="598"/>
        <v/>
      </c>
      <c r="BD1855" s="68" t="str">
        <f t="shared" si="599"/>
        <v/>
      </c>
      <c r="BE1855" s="62" t="str">
        <f t="shared" si="600"/>
        <v/>
      </c>
      <c r="BF1855" s="62" t="str">
        <f t="shared" si="601"/>
        <v/>
      </c>
      <c r="BG1855" s="62"/>
      <c r="BH1855" s="62" t="str">
        <f t="shared" si="602"/>
        <v/>
      </c>
      <c r="BI1855" s="62" t="str">
        <f t="shared" si="603"/>
        <v/>
      </c>
      <c r="BJ1855" s="114"/>
      <c r="BK1855" s="62" t="str">
        <f t="shared" si="604"/>
        <v/>
      </c>
      <c r="BL1855" s="62" t="str">
        <f t="shared" si="605"/>
        <v/>
      </c>
      <c r="BM1855" s="62" t="str">
        <f t="shared" si="606"/>
        <v/>
      </c>
      <c r="BN1855" s="62" t="str">
        <f t="shared" si="607"/>
        <v/>
      </c>
      <c r="BO1855" s="62" t="str">
        <f t="shared" si="608"/>
        <v/>
      </c>
      <c r="BP1855" s="62" t="str">
        <f t="shared" si="609"/>
        <v/>
      </c>
      <c r="BQ1855" s="96"/>
      <c r="BR1855" s="96"/>
      <c r="BS1855" s="96"/>
      <c r="BT1855" s="96"/>
      <c r="BU1855" s="96"/>
      <c r="BV1855" s="96"/>
      <c r="BW1855" s="96"/>
      <c r="BX1855" s="96"/>
      <c r="BY1855" s="96"/>
      <c r="BZ1855" s="96"/>
      <c r="CA1855" s="96"/>
      <c r="CB1855" s="96"/>
      <c r="CC1855" s="96"/>
      <c r="CD1855" s="96"/>
      <c r="CE1855" s="96"/>
      <c r="CF1855" s="96"/>
      <c r="CG1855" s="96"/>
      <c r="CH1855" s="96"/>
      <c r="CI1855" s="96"/>
      <c r="CJ1855" s="96"/>
      <c r="CK1855" s="96"/>
      <c r="CL1855" s="96"/>
      <c r="CM1855" s="96"/>
      <c r="CN1855" s="96"/>
      <c r="CO1855" s="96"/>
      <c r="CP1855" s="96"/>
      <c r="CQ1855" s="96"/>
      <c r="CR1855" s="96"/>
      <c r="CS1855" s="96"/>
    </row>
    <row r="1856" spans="1:97" ht="18.75" customHeight="1" x14ac:dyDescent="0.2">
      <c r="A1856" s="3">
        <f t="shared" si="610"/>
        <v>1844</v>
      </c>
      <c r="B1856" s="263"/>
      <c r="C1856" s="263"/>
      <c r="D1856" s="263"/>
      <c r="E1856" s="259"/>
      <c r="F1856" s="259"/>
      <c r="G1856" s="43"/>
      <c r="H1856" s="264"/>
      <c r="I1856" s="261"/>
      <c r="J1856" s="106"/>
      <c r="K1856" s="247"/>
      <c r="L1856" s="247"/>
      <c r="M1856" s="247"/>
      <c r="N1856" s="248" t="str">
        <f>IF(AND(K1856&lt;&gt;"",L1856&lt;&gt;"",J1856&lt;&gt;""),ROUND(MIN(IF(OR(J1856="OZZ",J1856="ZZ"),5000,17300),TRUNC(0.75*(SUMIF($D$12:$D1856,$D1856,K$12:K1856)+SUMIF($D$12:$D1856,$D1856,L$12:L1856)),2)) - SUMIF($D$12:$D1855,$D1856,N$12:N1855),2),"")</f>
        <v/>
      </c>
      <c r="O1856" s="249" t="str">
        <f>IF(AND(K1856&lt;&gt;"",L1856&lt;&gt;"",M1856&lt;&gt;"",J1856&lt;&gt;"",AH1856&lt;&gt;""),IF(OR(J1856="OZZ",J1856="ZZ"),ROUND(0-SUMIF($D$12:$D1855,$D1856,O$12:O1855),2),IF(M1856=0,0,ROUND(MIN(MIN(17300,TRUNC(0.75*(SUMIF($D$12:$D$2012,$D1856,K$12:K$2012)+SUMIF($D$12:$D$2012,$D1856,L$12:L$2012)),2)+SUMIF($D$12:$D1856,$D1856,AH$12:AH1856))-SUMIF($D$12:$D1855,$D1856,O$12:O1855)-SUMIF($D$12:$D$2012,$D1856,N$12:N$2012),AH1856),2))),"")</f>
        <v/>
      </c>
      <c r="P1856" s="250" t="str">
        <f>IF(J1856&lt;&gt;"",1000 - SUMIF($D$12:$D1855,$D1856,P$12:P1855),"")</f>
        <v/>
      </c>
      <c r="Q1856" s="106"/>
      <c r="R1856" s="247"/>
      <c r="S1856" s="247"/>
      <c r="T1856" s="247"/>
      <c r="U1856" s="248" t="str">
        <f>IF(AND(R1856&lt;&gt;"",S1856&lt;&gt;"",Q1856&lt;&gt;""),ROUND(MIN(IF(OR(Q1856="OZZ",Q1856="ZZ"),5000,17300),TRUNC(0.75*(SUMIF($D$12:$D1856,$D1856,R$12:R1856)+SUMIF($D$12:$D1856,$D1856,S$12:S1856)),2)) - SUMIF($D$12:$D1855,$D1856,U$12:U1855),2),"")</f>
        <v/>
      </c>
      <c r="V1856" s="248" t="str">
        <f>IF(AND(R1856&lt;&gt;"",S1856&lt;&gt;"",T1856&lt;&gt;"",Q1856&lt;&gt;"",AL1856&lt;&gt;""),IF(OR(Q1856="OZZ",Q1856="ZZ"),ROUND(0-SUMIF($D$12:$D1855,$D1856,V$12:V1855),2),IF(T1856=0,0,ROUND(MIN(MIN(17300,TRUNC(0.75*(SUMIF($D$12:$D$2012,$D1856,R$12:R$2012)+SUMIF($D$12:$D$2012,$D1856,S$12:S$2012)),2)+SUMIF($D$12:$D1856,$D1856,AL$12:AL1856))-SUMIF($D$12:$D1855,$D1856,V$12:V1855)-SUMIF($D$12:$D$2012,$D1856,U$12:U$2012),AL1856),2))),"")</f>
        <v/>
      </c>
      <c r="W1856" s="250" t="str">
        <f>IF(Q1856&lt;&gt;"",1000 - SUMIF($D$12:$D1855,$D1856,W$12:W1855),"")</f>
        <v/>
      </c>
      <c r="X1856" s="106"/>
      <c r="Y1856" s="247"/>
      <c r="Z1856" s="247"/>
      <c r="AA1856" s="247"/>
      <c r="AB1856" s="248" t="str">
        <f>IF(AND(Y1856&lt;&gt;"",Z1856&lt;&gt;"",X1856&lt;&gt;""),ROUND(MIN(IF(OR(X1856="OZZ",X1856="ZZ"),5000,17300),TRUNC(0.75*(SUMIF($D$12:$D1856,$D1856,Y$12:Y1856)+SUMIF($D$12:$D1856,$D1856,Z$12:Z1856)),2)) - SUMIF($D$12:$D1855,$D1856,AB$12:AB1855),2),"")</f>
        <v/>
      </c>
      <c r="AC1856" s="251" t="str">
        <f>IF(AND(Y1856&lt;&gt;"",Z1856&lt;&gt;"",AA1856&lt;&gt;"",X1856&lt;&gt;"",AP1856&lt;&gt;""),IF(OR(X1856="OZZ",X1856="ZZ"),ROUND(0-SUMIF($D$12:$D1855,$D1856,AC$12:AC1855),2),IF(AA1856=0,0,ROUND(MIN(MIN(17300,TRUNC(0.75*(SUMIF($D$12:$D$2012,$D1856,Y$12:Y$2012)+SUMIF($D$12:$D$2012,$D1856,Z$12:Z$2012)),2)+SUMIF($D$12:$D1856,$D1856,AP$12:AP1856))-SUMIF($D$12:$D1855,$D1856,AC$12:AC1855)-SUMIF($D$12:$D$2012,$D1856,AB$12:AB$2012),AP1856),2))),"")</f>
        <v/>
      </c>
      <c r="AD1856" s="250" t="str">
        <f>IF(X1856&lt;&gt;"",1000 - SUMIF($D$12:$D1855,$D1856,AD$12:AD1855),"")</f>
        <v/>
      </c>
      <c r="AE1856" s="252"/>
      <c r="AF1856" s="253"/>
      <c r="AG1856" s="254"/>
      <c r="AH1856" s="255" t="str">
        <f t="shared" si="611"/>
        <v/>
      </c>
      <c r="AI1856" s="256"/>
      <c r="AJ1856" s="253"/>
      <c r="AK1856" s="254"/>
      <c r="AL1856" s="255" t="str">
        <f t="shared" si="612"/>
        <v/>
      </c>
      <c r="AM1856" s="256"/>
      <c r="AN1856" s="253"/>
      <c r="AO1856" s="254"/>
      <c r="AP1856" s="255" t="str">
        <f t="shared" si="592"/>
        <v/>
      </c>
      <c r="AQ1856" s="68"/>
      <c r="AR1856" s="68"/>
      <c r="AS1856" s="115"/>
      <c r="AT1856" s="68"/>
      <c r="AU1856" s="113" t="str">
        <f>IF(D1856&lt;&gt; "", IF(COUNTIF($D$12:$D1856,$D1856)&gt;1,0,IF(SUM(N1856,U1856,AB1856)&gt;0,IF(AND(X1856="",OR(Q1856&lt;&gt;"",J1856&lt;&gt;"")),IF(Q1856&lt;&gt;"",Q1856,IF(J1856&lt;&gt;"",J1856,0)),IF(AND(Q1856&lt;&gt;"",J1856&lt;&gt;"",Q1856=J1856),Q1856,X1856)),0)),"")</f>
        <v/>
      </c>
      <c r="AV1856" s="113" t="str">
        <f>IF(D1856&lt;&gt;"",IF(COUNTIF($D$12:$D1856,$D1856)&gt;1,0,IF(SUM(O1856,V1856,AC1856)&gt;0,IF(AND(X1856="",OR(Q1856&lt;&gt;"",J1856&lt;&gt;"")),IF(Q1856&lt;&gt;"",Q1856,IF(J1856&lt;&gt;"",J1856,0)),IF(AND(Q1856&lt;&gt;"",J1856&lt;&gt;"",Q1856=J1856),Q1856,X1856)),0)),"")</f>
        <v/>
      </c>
      <c r="AW1856" s="113" t="str">
        <f>IF(D1856&lt;&gt;"",IF(COUNTIF($D$12:$D1856,$D1856)&gt;1,0,IF(SUM(P1856,W1856,AD1856)&gt;0,IF(AND(X1856="",OR(Q1856&lt;&gt;"",J1856&lt;&gt;"")),IF(Q1856&lt;&gt;"",Q1856,IF(J1856&lt;&gt;"",J1856,0)),IF(AND(Q1856&lt;&gt;"",J1856&lt;&gt;"",Q1856=J1856),Q1856,X1856)),0)),"")</f>
        <v/>
      </c>
      <c r="AX1856" s="68" t="str">
        <f t="shared" si="593"/>
        <v/>
      </c>
      <c r="AY1856" s="68" t="str">
        <f t="shared" si="594"/>
        <v/>
      </c>
      <c r="AZ1856" s="68" t="str">
        <f t="shared" si="595"/>
        <v/>
      </c>
      <c r="BA1856" s="68" t="str">
        <f t="shared" si="596"/>
        <v/>
      </c>
      <c r="BB1856" s="68" t="str">
        <f t="shared" si="597"/>
        <v/>
      </c>
      <c r="BC1856" s="68" t="str">
        <f t="shared" si="598"/>
        <v/>
      </c>
      <c r="BD1856" s="68" t="str">
        <f t="shared" si="599"/>
        <v/>
      </c>
      <c r="BE1856" s="62" t="str">
        <f t="shared" si="600"/>
        <v/>
      </c>
      <c r="BF1856" s="62" t="str">
        <f t="shared" si="601"/>
        <v/>
      </c>
      <c r="BG1856" s="62"/>
      <c r="BH1856" s="62" t="str">
        <f t="shared" si="602"/>
        <v/>
      </c>
      <c r="BI1856" s="62" t="str">
        <f t="shared" si="603"/>
        <v/>
      </c>
      <c r="BJ1856" s="114"/>
      <c r="BK1856" s="62" t="str">
        <f t="shared" si="604"/>
        <v/>
      </c>
      <c r="BL1856" s="62" t="str">
        <f t="shared" si="605"/>
        <v/>
      </c>
      <c r="BM1856" s="62" t="str">
        <f t="shared" si="606"/>
        <v/>
      </c>
      <c r="BN1856" s="62" t="str">
        <f t="shared" si="607"/>
        <v/>
      </c>
      <c r="BO1856" s="62" t="str">
        <f t="shared" si="608"/>
        <v/>
      </c>
      <c r="BP1856" s="62" t="str">
        <f t="shared" si="609"/>
        <v/>
      </c>
      <c r="BQ1856" s="96"/>
      <c r="BR1856" s="96"/>
      <c r="BS1856" s="96"/>
      <c r="BT1856" s="96"/>
      <c r="BU1856" s="96"/>
      <c r="BV1856" s="96"/>
      <c r="BW1856" s="96"/>
      <c r="BX1856" s="96"/>
      <c r="BY1856" s="96"/>
      <c r="BZ1856" s="96"/>
      <c r="CA1856" s="96"/>
      <c r="CB1856" s="96"/>
      <c r="CC1856" s="96"/>
      <c r="CD1856" s="96"/>
      <c r="CE1856" s="96"/>
      <c r="CF1856" s="96"/>
      <c r="CG1856" s="96"/>
      <c r="CH1856" s="96"/>
      <c r="CI1856" s="96"/>
      <c r="CJ1856" s="96"/>
      <c r="CK1856" s="96"/>
      <c r="CL1856" s="96"/>
      <c r="CM1856" s="96"/>
      <c r="CN1856" s="96"/>
      <c r="CO1856" s="96"/>
      <c r="CP1856" s="96"/>
      <c r="CQ1856" s="96"/>
      <c r="CR1856" s="96"/>
      <c r="CS1856" s="96"/>
    </row>
    <row r="1857" spans="1:97" ht="18.75" customHeight="1" x14ac:dyDescent="0.2">
      <c r="A1857" s="3">
        <f t="shared" si="610"/>
        <v>1845</v>
      </c>
      <c r="B1857" s="263"/>
      <c r="C1857" s="263"/>
      <c r="D1857" s="263"/>
      <c r="E1857" s="259"/>
      <c r="F1857" s="259"/>
      <c r="G1857" s="43"/>
      <c r="H1857" s="264"/>
      <c r="I1857" s="261"/>
      <c r="J1857" s="106"/>
      <c r="K1857" s="247"/>
      <c r="L1857" s="247"/>
      <c r="M1857" s="247"/>
      <c r="N1857" s="248" t="str">
        <f>IF(AND(K1857&lt;&gt;"",L1857&lt;&gt;"",J1857&lt;&gt;""),ROUND(MIN(IF(OR(J1857="OZZ",J1857="ZZ"),5000,17300),TRUNC(0.75*(SUMIF($D$12:$D1857,$D1857,K$12:K1857)+SUMIF($D$12:$D1857,$D1857,L$12:L1857)),2)) - SUMIF($D$12:$D1856,$D1857,N$12:N1856),2),"")</f>
        <v/>
      </c>
      <c r="O1857" s="249" t="str">
        <f>IF(AND(K1857&lt;&gt;"",L1857&lt;&gt;"",M1857&lt;&gt;"",J1857&lt;&gt;"",AH1857&lt;&gt;""),IF(OR(J1857="OZZ",J1857="ZZ"),ROUND(0-SUMIF($D$12:$D1856,$D1857,O$12:O1856),2),IF(M1857=0,0,ROUND(MIN(MIN(17300,TRUNC(0.75*(SUMIF($D$12:$D$2012,$D1857,K$12:K$2012)+SUMIF($D$12:$D$2012,$D1857,L$12:L$2012)),2)+SUMIF($D$12:$D1857,$D1857,AH$12:AH1857))-SUMIF($D$12:$D1856,$D1857,O$12:O1856)-SUMIF($D$12:$D$2012,$D1857,N$12:N$2012),AH1857),2))),"")</f>
        <v/>
      </c>
      <c r="P1857" s="250" t="str">
        <f>IF(J1857&lt;&gt;"",1000 - SUMIF($D$12:$D1856,$D1857,P$12:P1856),"")</f>
        <v/>
      </c>
      <c r="Q1857" s="106"/>
      <c r="R1857" s="247"/>
      <c r="S1857" s="247"/>
      <c r="T1857" s="247"/>
      <c r="U1857" s="248" t="str">
        <f>IF(AND(R1857&lt;&gt;"",S1857&lt;&gt;"",Q1857&lt;&gt;""),ROUND(MIN(IF(OR(Q1857="OZZ",Q1857="ZZ"),5000,17300),TRUNC(0.75*(SUMIF($D$12:$D1857,$D1857,R$12:R1857)+SUMIF($D$12:$D1857,$D1857,S$12:S1857)),2)) - SUMIF($D$12:$D1856,$D1857,U$12:U1856),2),"")</f>
        <v/>
      </c>
      <c r="V1857" s="248" t="str">
        <f>IF(AND(R1857&lt;&gt;"",S1857&lt;&gt;"",T1857&lt;&gt;"",Q1857&lt;&gt;"",AL1857&lt;&gt;""),IF(OR(Q1857="OZZ",Q1857="ZZ"),ROUND(0-SUMIF($D$12:$D1856,$D1857,V$12:V1856),2),IF(T1857=0,0,ROUND(MIN(MIN(17300,TRUNC(0.75*(SUMIF($D$12:$D$2012,$D1857,R$12:R$2012)+SUMIF($D$12:$D$2012,$D1857,S$12:S$2012)),2)+SUMIF($D$12:$D1857,$D1857,AL$12:AL1857))-SUMIF($D$12:$D1856,$D1857,V$12:V1856)-SUMIF($D$12:$D$2012,$D1857,U$12:U$2012),AL1857),2))),"")</f>
        <v/>
      </c>
      <c r="W1857" s="250" t="str">
        <f>IF(Q1857&lt;&gt;"",1000 - SUMIF($D$12:$D1856,$D1857,W$12:W1856),"")</f>
        <v/>
      </c>
      <c r="X1857" s="106"/>
      <c r="Y1857" s="247"/>
      <c r="Z1857" s="247"/>
      <c r="AA1857" s="247"/>
      <c r="AB1857" s="248" t="str">
        <f>IF(AND(Y1857&lt;&gt;"",Z1857&lt;&gt;"",X1857&lt;&gt;""),ROUND(MIN(IF(OR(X1857="OZZ",X1857="ZZ"),5000,17300),TRUNC(0.75*(SUMIF($D$12:$D1857,$D1857,Y$12:Y1857)+SUMIF($D$12:$D1857,$D1857,Z$12:Z1857)),2)) - SUMIF($D$12:$D1856,$D1857,AB$12:AB1856),2),"")</f>
        <v/>
      </c>
      <c r="AC1857" s="251" t="str">
        <f>IF(AND(Y1857&lt;&gt;"",Z1857&lt;&gt;"",AA1857&lt;&gt;"",X1857&lt;&gt;"",AP1857&lt;&gt;""),IF(OR(X1857="OZZ",X1857="ZZ"),ROUND(0-SUMIF($D$12:$D1856,$D1857,AC$12:AC1856),2),IF(AA1857=0,0,ROUND(MIN(MIN(17300,TRUNC(0.75*(SUMIF($D$12:$D$2012,$D1857,Y$12:Y$2012)+SUMIF($D$12:$D$2012,$D1857,Z$12:Z$2012)),2)+SUMIF($D$12:$D1857,$D1857,AP$12:AP1857))-SUMIF($D$12:$D1856,$D1857,AC$12:AC1856)-SUMIF($D$12:$D$2012,$D1857,AB$12:AB$2012),AP1857),2))),"")</f>
        <v/>
      </c>
      <c r="AD1857" s="250" t="str">
        <f>IF(X1857&lt;&gt;"",1000 - SUMIF($D$12:$D1856,$D1857,AD$12:AD1856),"")</f>
        <v/>
      </c>
      <c r="AE1857" s="252"/>
      <c r="AF1857" s="253"/>
      <c r="AG1857" s="254"/>
      <c r="AH1857" s="255" t="str">
        <f t="shared" si="611"/>
        <v/>
      </c>
      <c r="AI1857" s="256"/>
      <c r="AJ1857" s="253"/>
      <c r="AK1857" s="254"/>
      <c r="AL1857" s="255" t="str">
        <f t="shared" si="612"/>
        <v/>
      </c>
      <c r="AM1857" s="256"/>
      <c r="AN1857" s="253"/>
      <c r="AO1857" s="254"/>
      <c r="AP1857" s="255" t="str">
        <f t="shared" si="592"/>
        <v/>
      </c>
      <c r="AQ1857" s="68"/>
      <c r="AR1857" s="68"/>
      <c r="AS1857" s="115"/>
      <c r="AT1857" s="68"/>
      <c r="AU1857" s="113" t="str">
        <f>IF(D1857&lt;&gt; "", IF(COUNTIF($D$12:$D1857,$D1857)&gt;1,0,IF(SUM(N1857,U1857,AB1857)&gt;0,IF(AND(X1857="",OR(Q1857&lt;&gt;"",J1857&lt;&gt;"")),IF(Q1857&lt;&gt;"",Q1857,IF(J1857&lt;&gt;"",J1857,0)),IF(AND(Q1857&lt;&gt;"",J1857&lt;&gt;"",Q1857=J1857),Q1857,X1857)),0)),"")</f>
        <v/>
      </c>
      <c r="AV1857" s="113" t="str">
        <f>IF(D1857&lt;&gt;"",IF(COUNTIF($D$12:$D1857,$D1857)&gt;1,0,IF(SUM(O1857,V1857,AC1857)&gt;0,IF(AND(X1857="",OR(Q1857&lt;&gt;"",J1857&lt;&gt;"")),IF(Q1857&lt;&gt;"",Q1857,IF(J1857&lt;&gt;"",J1857,0)),IF(AND(Q1857&lt;&gt;"",J1857&lt;&gt;"",Q1857=J1857),Q1857,X1857)),0)),"")</f>
        <v/>
      </c>
      <c r="AW1857" s="113" t="str">
        <f>IF(D1857&lt;&gt;"",IF(COUNTIF($D$12:$D1857,$D1857)&gt;1,0,IF(SUM(P1857,W1857,AD1857)&gt;0,IF(AND(X1857="",OR(Q1857&lt;&gt;"",J1857&lt;&gt;"")),IF(Q1857&lt;&gt;"",Q1857,IF(J1857&lt;&gt;"",J1857,0)),IF(AND(Q1857&lt;&gt;"",J1857&lt;&gt;"",Q1857=J1857),Q1857,X1857)),0)),"")</f>
        <v/>
      </c>
      <c r="AX1857" s="68" t="str">
        <f t="shared" si="593"/>
        <v/>
      </c>
      <c r="AY1857" s="68" t="str">
        <f t="shared" si="594"/>
        <v/>
      </c>
      <c r="AZ1857" s="68" t="str">
        <f t="shared" si="595"/>
        <v/>
      </c>
      <c r="BA1857" s="68" t="str">
        <f t="shared" si="596"/>
        <v/>
      </c>
      <c r="BB1857" s="68" t="str">
        <f t="shared" si="597"/>
        <v/>
      </c>
      <c r="BC1857" s="68" t="str">
        <f t="shared" si="598"/>
        <v/>
      </c>
      <c r="BD1857" s="68" t="str">
        <f t="shared" si="599"/>
        <v/>
      </c>
      <c r="BE1857" s="62" t="str">
        <f t="shared" si="600"/>
        <v/>
      </c>
      <c r="BF1857" s="62" t="str">
        <f t="shared" si="601"/>
        <v/>
      </c>
      <c r="BG1857" s="62"/>
      <c r="BH1857" s="62" t="str">
        <f t="shared" si="602"/>
        <v/>
      </c>
      <c r="BI1857" s="62" t="str">
        <f t="shared" si="603"/>
        <v/>
      </c>
      <c r="BJ1857" s="114"/>
      <c r="BK1857" s="62" t="str">
        <f t="shared" si="604"/>
        <v/>
      </c>
      <c r="BL1857" s="62" t="str">
        <f t="shared" si="605"/>
        <v/>
      </c>
      <c r="BM1857" s="62" t="str">
        <f t="shared" si="606"/>
        <v/>
      </c>
      <c r="BN1857" s="62" t="str">
        <f t="shared" si="607"/>
        <v/>
      </c>
      <c r="BO1857" s="62" t="str">
        <f t="shared" si="608"/>
        <v/>
      </c>
      <c r="BP1857" s="62" t="str">
        <f t="shared" si="609"/>
        <v/>
      </c>
      <c r="BQ1857" s="96"/>
      <c r="BR1857" s="96"/>
      <c r="BS1857" s="96"/>
      <c r="BT1857" s="96"/>
      <c r="BU1857" s="96"/>
      <c r="BV1857" s="96"/>
      <c r="BW1857" s="96"/>
      <c r="BX1857" s="96"/>
      <c r="BY1857" s="96"/>
      <c r="BZ1857" s="96"/>
      <c r="CA1857" s="96"/>
      <c r="CB1857" s="96"/>
      <c r="CC1857" s="96"/>
      <c r="CD1857" s="96"/>
      <c r="CE1857" s="96"/>
      <c r="CF1857" s="96"/>
      <c r="CG1857" s="96"/>
      <c r="CH1857" s="96"/>
      <c r="CI1857" s="96"/>
      <c r="CJ1857" s="96"/>
      <c r="CK1857" s="96"/>
      <c r="CL1857" s="96"/>
      <c r="CM1857" s="96"/>
      <c r="CN1857" s="96"/>
      <c r="CO1857" s="96"/>
      <c r="CP1857" s="96"/>
      <c r="CQ1857" s="96"/>
      <c r="CR1857" s="96"/>
      <c r="CS1857" s="96"/>
    </row>
    <row r="1858" spans="1:97" ht="18.75" customHeight="1" x14ac:dyDescent="0.2">
      <c r="A1858" s="3">
        <f t="shared" si="610"/>
        <v>1846</v>
      </c>
      <c r="B1858" s="263"/>
      <c r="C1858" s="263"/>
      <c r="D1858" s="263"/>
      <c r="E1858" s="259"/>
      <c r="F1858" s="259"/>
      <c r="G1858" s="43"/>
      <c r="H1858" s="264"/>
      <c r="I1858" s="261"/>
      <c r="J1858" s="106"/>
      <c r="K1858" s="247"/>
      <c r="L1858" s="247"/>
      <c r="M1858" s="247"/>
      <c r="N1858" s="248" t="str">
        <f>IF(AND(K1858&lt;&gt;"",L1858&lt;&gt;"",J1858&lt;&gt;""),ROUND(MIN(IF(OR(J1858="OZZ",J1858="ZZ"),5000,17300),TRUNC(0.75*(SUMIF($D$12:$D1858,$D1858,K$12:K1858)+SUMIF($D$12:$D1858,$D1858,L$12:L1858)),2)) - SUMIF($D$12:$D1857,$D1858,N$12:N1857),2),"")</f>
        <v/>
      </c>
      <c r="O1858" s="249" t="str">
        <f>IF(AND(K1858&lt;&gt;"",L1858&lt;&gt;"",M1858&lt;&gt;"",J1858&lt;&gt;"",AH1858&lt;&gt;""),IF(OR(J1858="OZZ",J1858="ZZ"),ROUND(0-SUMIF($D$12:$D1857,$D1858,O$12:O1857),2),IF(M1858=0,0,ROUND(MIN(MIN(17300,TRUNC(0.75*(SUMIF($D$12:$D$2012,$D1858,K$12:K$2012)+SUMIF($D$12:$D$2012,$D1858,L$12:L$2012)),2)+SUMIF($D$12:$D1858,$D1858,AH$12:AH1858))-SUMIF($D$12:$D1857,$D1858,O$12:O1857)-SUMIF($D$12:$D$2012,$D1858,N$12:N$2012),AH1858),2))),"")</f>
        <v/>
      </c>
      <c r="P1858" s="250" t="str">
        <f>IF(J1858&lt;&gt;"",1000 - SUMIF($D$12:$D1857,$D1858,P$12:P1857),"")</f>
        <v/>
      </c>
      <c r="Q1858" s="106"/>
      <c r="R1858" s="247"/>
      <c r="S1858" s="247"/>
      <c r="T1858" s="247"/>
      <c r="U1858" s="248" t="str">
        <f>IF(AND(R1858&lt;&gt;"",S1858&lt;&gt;"",Q1858&lt;&gt;""),ROUND(MIN(IF(OR(Q1858="OZZ",Q1858="ZZ"),5000,17300),TRUNC(0.75*(SUMIF($D$12:$D1858,$D1858,R$12:R1858)+SUMIF($D$12:$D1858,$D1858,S$12:S1858)),2)) - SUMIF($D$12:$D1857,$D1858,U$12:U1857),2),"")</f>
        <v/>
      </c>
      <c r="V1858" s="248" t="str">
        <f>IF(AND(R1858&lt;&gt;"",S1858&lt;&gt;"",T1858&lt;&gt;"",Q1858&lt;&gt;"",AL1858&lt;&gt;""),IF(OR(Q1858="OZZ",Q1858="ZZ"),ROUND(0-SUMIF($D$12:$D1857,$D1858,V$12:V1857),2),IF(T1858=0,0,ROUND(MIN(MIN(17300,TRUNC(0.75*(SUMIF($D$12:$D$2012,$D1858,R$12:R$2012)+SUMIF($D$12:$D$2012,$D1858,S$12:S$2012)),2)+SUMIF($D$12:$D1858,$D1858,AL$12:AL1858))-SUMIF($D$12:$D1857,$D1858,V$12:V1857)-SUMIF($D$12:$D$2012,$D1858,U$12:U$2012),AL1858),2))),"")</f>
        <v/>
      </c>
      <c r="W1858" s="250" t="str">
        <f>IF(Q1858&lt;&gt;"",1000 - SUMIF($D$12:$D1857,$D1858,W$12:W1857),"")</f>
        <v/>
      </c>
      <c r="X1858" s="106"/>
      <c r="Y1858" s="247"/>
      <c r="Z1858" s="247"/>
      <c r="AA1858" s="247"/>
      <c r="AB1858" s="248" t="str">
        <f>IF(AND(Y1858&lt;&gt;"",Z1858&lt;&gt;"",X1858&lt;&gt;""),ROUND(MIN(IF(OR(X1858="OZZ",X1858="ZZ"),5000,17300),TRUNC(0.75*(SUMIF($D$12:$D1858,$D1858,Y$12:Y1858)+SUMIF($D$12:$D1858,$D1858,Z$12:Z1858)),2)) - SUMIF($D$12:$D1857,$D1858,AB$12:AB1857),2),"")</f>
        <v/>
      </c>
      <c r="AC1858" s="251" t="str">
        <f>IF(AND(Y1858&lt;&gt;"",Z1858&lt;&gt;"",AA1858&lt;&gt;"",X1858&lt;&gt;"",AP1858&lt;&gt;""),IF(OR(X1858="OZZ",X1858="ZZ"),ROUND(0-SUMIF($D$12:$D1857,$D1858,AC$12:AC1857),2),IF(AA1858=0,0,ROUND(MIN(MIN(17300,TRUNC(0.75*(SUMIF($D$12:$D$2012,$D1858,Y$12:Y$2012)+SUMIF($D$12:$D$2012,$D1858,Z$12:Z$2012)),2)+SUMIF($D$12:$D1858,$D1858,AP$12:AP1858))-SUMIF($D$12:$D1857,$D1858,AC$12:AC1857)-SUMIF($D$12:$D$2012,$D1858,AB$12:AB$2012),AP1858),2))),"")</f>
        <v/>
      </c>
      <c r="AD1858" s="250" t="str">
        <f>IF(X1858&lt;&gt;"",1000 - SUMIF($D$12:$D1857,$D1858,AD$12:AD1857),"")</f>
        <v/>
      </c>
      <c r="AE1858" s="252"/>
      <c r="AF1858" s="253"/>
      <c r="AG1858" s="254"/>
      <c r="AH1858" s="255" t="str">
        <f t="shared" si="611"/>
        <v/>
      </c>
      <c r="AI1858" s="256"/>
      <c r="AJ1858" s="253"/>
      <c r="AK1858" s="254"/>
      <c r="AL1858" s="255" t="str">
        <f t="shared" si="612"/>
        <v/>
      </c>
      <c r="AM1858" s="256"/>
      <c r="AN1858" s="253"/>
      <c r="AO1858" s="254"/>
      <c r="AP1858" s="255" t="str">
        <f t="shared" si="592"/>
        <v/>
      </c>
      <c r="AQ1858" s="68"/>
      <c r="AR1858" s="68"/>
      <c r="AS1858" s="115"/>
      <c r="AT1858" s="68"/>
      <c r="AU1858" s="113" t="str">
        <f>IF(D1858&lt;&gt; "", IF(COUNTIF($D$12:$D1858,$D1858)&gt;1,0,IF(SUM(N1858,U1858,AB1858)&gt;0,IF(AND(X1858="",OR(Q1858&lt;&gt;"",J1858&lt;&gt;"")),IF(Q1858&lt;&gt;"",Q1858,IF(J1858&lt;&gt;"",J1858,0)),IF(AND(Q1858&lt;&gt;"",J1858&lt;&gt;"",Q1858=J1858),Q1858,X1858)),0)),"")</f>
        <v/>
      </c>
      <c r="AV1858" s="113" t="str">
        <f>IF(D1858&lt;&gt;"",IF(COUNTIF($D$12:$D1858,$D1858)&gt;1,0,IF(SUM(O1858,V1858,AC1858)&gt;0,IF(AND(X1858="",OR(Q1858&lt;&gt;"",J1858&lt;&gt;"")),IF(Q1858&lt;&gt;"",Q1858,IF(J1858&lt;&gt;"",J1858,0)),IF(AND(Q1858&lt;&gt;"",J1858&lt;&gt;"",Q1858=J1858),Q1858,X1858)),0)),"")</f>
        <v/>
      </c>
      <c r="AW1858" s="113" t="str">
        <f>IF(D1858&lt;&gt;"",IF(COUNTIF($D$12:$D1858,$D1858)&gt;1,0,IF(SUM(P1858,W1858,AD1858)&gt;0,IF(AND(X1858="",OR(Q1858&lt;&gt;"",J1858&lt;&gt;"")),IF(Q1858&lt;&gt;"",Q1858,IF(J1858&lt;&gt;"",J1858,0)),IF(AND(Q1858&lt;&gt;"",J1858&lt;&gt;"",Q1858=J1858),Q1858,X1858)),0)),"")</f>
        <v/>
      </c>
      <c r="AX1858" s="68" t="str">
        <f t="shared" si="593"/>
        <v/>
      </c>
      <c r="AY1858" s="68" t="str">
        <f t="shared" si="594"/>
        <v/>
      </c>
      <c r="AZ1858" s="68" t="str">
        <f t="shared" si="595"/>
        <v/>
      </c>
      <c r="BA1858" s="68" t="str">
        <f t="shared" si="596"/>
        <v/>
      </c>
      <c r="BB1858" s="68" t="str">
        <f t="shared" si="597"/>
        <v/>
      </c>
      <c r="BC1858" s="68" t="str">
        <f t="shared" si="598"/>
        <v/>
      </c>
      <c r="BD1858" s="68" t="str">
        <f t="shared" si="599"/>
        <v/>
      </c>
      <c r="BE1858" s="62" t="str">
        <f t="shared" si="600"/>
        <v/>
      </c>
      <c r="BF1858" s="62" t="str">
        <f t="shared" si="601"/>
        <v/>
      </c>
      <c r="BG1858" s="62"/>
      <c r="BH1858" s="62" t="str">
        <f t="shared" si="602"/>
        <v/>
      </c>
      <c r="BI1858" s="62" t="str">
        <f t="shared" si="603"/>
        <v/>
      </c>
      <c r="BJ1858" s="114"/>
      <c r="BK1858" s="62" t="str">
        <f t="shared" si="604"/>
        <v/>
      </c>
      <c r="BL1858" s="62" t="str">
        <f t="shared" si="605"/>
        <v/>
      </c>
      <c r="BM1858" s="62" t="str">
        <f t="shared" si="606"/>
        <v/>
      </c>
      <c r="BN1858" s="62" t="str">
        <f t="shared" si="607"/>
        <v/>
      </c>
      <c r="BO1858" s="62" t="str">
        <f t="shared" si="608"/>
        <v/>
      </c>
      <c r="BP1858" s="62" t="str">
        <f t="shared" si="609"/>
        <v/>
      </c>
      <c r="BQ1858" s="96"/>
      <c r="BR1858" s="96"/>
      <c r="BS1858" s="96"/>
      <c r="BT1858" s="96"/>
      <c r="BU1858" s="96"/>
      <c r="BV1858" s="96"/>
      <c r="BW1858" s="96"/>
      <c r="BX1858" s="96"/>
      <c r="BY1858" s="96"/>
      <c r="BZ1858" s="96"/>
      <c r="CA1858" s="96"/>
      <c r="CB1858" s="96"/>
      <c r="CC1858" s="96"/>
      <c r="CD1858" s="96"/>
      <c r="CE1858" s="96"/>
      <c r="CF1858" s="96"/>
      <c r="CG1858" s="96"/>
      <c r="CH1858" s="96"/>
      <c r="CI1858" s="96"/>
      <c r="CJ1858" s="96"/>
      <c r="CK1858" s="96"/>
      <c r="CL1858" s="96"/>
      <c r="CM1858" s="96"/>
      <c r="CN1858" s="96"/>
      <c r="CO1858" s="96"/>
      <c r="CP1858" s="96"/>
      <c r="CQ1858" s="96"/>
      <c r="CR1858" s="96"/>
      <c r="CS1858" s="96"/>
    </row>
    <row r="1859" spans="1:97" ht="18.75" customHeight="1" x14ac:dyDescent="0.2">
      <c r="A1859" s="3">
        <f t="shared" si="610"/>
        <v>1847</v>
      </c>
      <c r="B1859" s="263"/>
      <c r="C1859" s="263"/>
      <c r="D1859" s="263"/>
      <c r="E1859" s="259"/>
      <c r="F1859" s="259"/>
      <c r="G1859" s="43"/>
      <c r="H1859" s="264"/>
      <c r="I1859" s="261"/>
      <c r="J1859" s="106"/>
      <c r="K1859" s="247"/>
      <c r="L1859" s="247"/>
      <c r="M1859" s="247"/>
      <c r="N1859" s="248" t="str">
        <f>IF(AND(K1859&lt;&gt;"",L1859&lt;&gt;"",J1859&lt;&gt;""),ROUND(MIN(IF(OR(J1859="OZZ",J1859="ZZ"),5000,17300),TRUNC(0.75*(SUMIF($D$12:$D1859,$D1859,K$12:K1859)+SUMIF($D$12:$D1859,$D1859,L$12:L1859)),2)) - SUMIF($D$12:$D1858,$D1859,N$12:N1858),2),"")</f>
        <v/>
      </c>
      <c r="O1859" s="249" t="str">
        <f>IF(AND(K1859&lt;&gt;"",L1859&lt;&gt;"",M1859&lt;&gt;"",J1859&lt;&gt;"",AH1859&lt;&gt;""),IF(OR(J1859="OZZ",J1859="ZZ"),ROUND(0-SUMIF($D$12:$D1858,$D1859,O$12:O1858),2),IF(M1859=0,0,ROUND(MIN(MIN(17300,TRUNC(0.75*(SUMIF($D$12:$D$2012,$D1859,K$12:K$2012)+SUMIF($D$12:$D$2012,$D1859,L$12:L$2012)),2)+SUMIF($D$12:$D1859,$D1859,AH$12:AH1859))-SUMIF($D$12:$D1858,$D1859,O$12:O1858)-SUMIF($D$12:$D$2012,$D1859,N$12:N$2012),AH1859),2))),"")</f>
        <v/>
      </c>
      <c r="P1859" s="250" t="str">
        <f>IF(J1859&lt;&gt;"",1000 - SUMIF($D$12:$D1858,$D1859,P$12:P1858),"")</f>
        <v/>
      </c>
      <c r="Q1859" s="106"/>
      <c r="R1859" s="247"/>
      <c r="S1859" s="247"/>
      <c r="T1859" s="247"/>
      <c r="U1859" s="248" t="str">
        <f>IF(AND(R1859&lt;&gt;"",S1859&lt;&gt;"",Q1859&lt;&gt;""),ROUND(MIN(IF(OR(Q1859="OZZ",Q1859="ZZ"),5000,17300),TRUNC(0.75*(SUMIF($D$12:$D1859,$D1859,R$12:R1859)+SUMIF($D$12:$D1859,$D1859,S$12:S1859)),2)) - SUMIF($D$12:$D1858,$D1859,U$12:U1858),2),"")</f>
        <v/>
      </c>
      <c r="V1859" s="248" t="str">
        <f>IF(AND(R1859&lt;&gt;"",S1859&lt;&gt;"",T1859&lt;&gt;"",Q1859&lt;&gt;"",AL1859&lt;&gt;""),IF(OR(Q1859="OZZ",Q1859="ZZ"),ROUND(0-SUMIF($D$12:$D1858,$D1859,V$12:V1858),2),IF(T1859=0,0,ROUND(MIN(MIN(17300,TRUNC(0.75*(SUMIF($D$12:$D$2012,$D1859,R$12:R$2012)+SUMIF($D$12:$D$2012,$D1859,S$12:S$2012)),2)+SUMIF($D$12:$D1859,$D1859,AL$12:AL1859))-SUMIF($D$12:$D1858,$D1859,V$12:V1858)-SUMIF($D$12:$D$2012,$D1859,U$12:U$2012),AL1859),2))),"")</f>
        <v/>
      </c>
      <c r="W1859" s="250" t="str">
        <f>IF(Q1859&lt;&gt;"",1000 - SUMIF($D$12:$D1858,$D1859,W$12:W1858),"")</f>
        <v/>
      </c>
      <c r="X1859" s="106"/>
      <c r="Y1859" s="247"/>
      <c r="Z1859" s="247"/>
      <c r="AA1859" s="247"/>
      <c r="AB1859" s="248" t="str">
        <f>IF(AND(Y1859&lt;&gt;"",Z1859&lt;&gt;"",X1859&lt;&gt;""),ROUND(MIN(IF(OR(X1859="OZZ",X1859="ZZ"),5000,17300),TRUNC(0.75*(SUMIF($D$12:$D1859,$D1859,Y$12:Y1859)+SUMIF($D$12:$D1859,$D1859,Z$12:Z1859)),2)) - SUMIF($D$12:$D1858,$D1859,AB$12:AB1858),2),"")</f>
        <v/>
      </c>
      <c r="AC1859" s="251" t="str">
        <f>IF(AND(Y1859&lt;&gt;"",Z1859&lt;&gt;"",AA1859&lt;&gt;"",X1859&lt;&gt;"",AP1859&lt;&gt;""),IF(OR(X1859="OZZ",X1859="ZZ"),ROUND(0-SUMIF($D$12:$D1858,$D1859,AC$12:AC1858),2),IF(AA1859=0,0,ROUND(MIN(MIN(17300,TRUNC(0.75*(SUMIF($D$12:$D$2012,$D1859,Y$12:Y$2012)+SUMIF($D$12:$D$2012,$D1859,Z$12:Z$2012)),2)+SUMIF($D$12:$D1859,$D1859,AP$12:AP1859))-SUMIF($D$12:$D1858,$D1859,AC$12:AC1858)-SUMIF($D$12:$D$2012,$D1859,AB$12:AB$2012),AP1859),2))),"")</f>
        <v/>
      </c>
      <c r="AD1859" s="250" t="str">
        <f>IF(X1859&lt;&gt;"",1000 - SUMIF($D$12:$D1858,$D1859,AD$12:AD1858),"")</f>
        <v/>
      </c>
      <c r="AE1859" s="252"/>
      <c r="AF1859" s="253"/>
      <c r="AG1859" s="254"/>
      <c r="AH1859" s="255" t="str">
        <f t="shared" si="611"/>
        <v/>
      </c>
      <c r="AI1859" s="256"/>
      <c r="AJ1859" s="253"/>
      <c r="AK1859" s="254"/>
      <c r="AL1859" s="255" t="str">
        <f t="shared" si="612"/>
        <v/>
      </c>
      <c r="AM1859" s="256"/>
      <c r="AN1859" s="253"/>
      <c r="AO1859" s="254"/>
      <c r="AP1859" s="255" t="str">
        <f t="shared" si="592"/>
        <v/>
      </c>
      <c r="AQ1859" s="68"/>
      <c r="AR1859" s="68"/>
      <c r="AS1859" s="115"/>
      <c r="AT1859" s="68"/>
      <c r="AU1859" s="113" t="str">
        <f>IF(D1859&lt;&gt; "", IF(COUNTIF($D$12:$D1859,$D1859)&gt;1,0,IF(SUM(N1859,U1859,AB1859)&gt;0,IF(AND(X1859="",OR(Q1859&lt;&gt;"",J1859&lt;&gt;"")),IF(Q1859&lt;&gt;"",Q1859,IF(J1859&lt;&gt;"",J1859,0)),IF(AND(Q1859&lt;&gt;"",J1859&lt;&gt;"",Q1859=J1859),Q1859,X1859)),0)),"")</f>
        <v/>
      </c>
      <c r="AV1859" s="113" t="str">
        <f>IF(D1859&lt;&gt;"",IF(COUNTIF($D$12:$D1859,$D1859)&gt;1,0,IF(SUM(O1859,V1859,AC1859)&gt;0,IF(AND(X1859="",OR(Q1859&lt;&gt;"",J1859&lt;&gt;"")),IF(Q1859&lt;&gt;"",Q1859,IF(J1859&lt;&gt;"",J1859,0)),IF(AND(Q1859&lt;&gt;"",J1859&lt;&gt;"",Q1859=J1859),Q1859,X1859)),0)),"")</f>
        <v/>
      </c>
      <c r="AW1859" s="113" t="str">
        <f>IF(D1859&lt;&gt;"",IF(COUNTIF($D$12:$D1859,$D1859)&gt;1,0,IF(SUM(P1859,W1859,AD1859)&gt;0,IF(AND(X1859="",OR(Q1859&lt;&gt;"",J1859&lt;&gt;"")),IF(Q1859&lt;&gt;"",Q1859,IF(J1859&lt;&gt;"",J1859,0)),IF(AND(Q1859&lt;&gt;"",J1859&lt;&gt;"",Q1859=J1859),Q1859,X1859)),0)),"")</f>
        <v/>
      </c>
      <c r="AX1859" s="68" t="str">
        <f t="shared" si="593"/>
        <v/>
      </c>
      <c r="AY1859" s="68" t="str">
        <f t="shared" si="594"/>
        <v/>
      </c>
      <c r="AZ1859" s="68" t="str">
        <f t="shared" si="595"/>
        <v/>
      </c>
      <c r="BA1859" s="68" t="str">
        <f t="shared" si="596"/>
        <v/>
      </c>
      <c r="BB1859" s="68" t="str">
        <f t="shared" si="597"/>
        <v/>
      </c>
      <c r="BC1859" s="68" t="str">
        <f t="shared" si="598"/>
        <v/>
      </c>
      <c r="BD1859" s="68" t="str">
        <f t="shared" si="599"/>
        <v/>
      </c>
      <c r="BE1859" s="62" t="str">
        <f t="shared" si="600"/>
        <v/>
      </c>
      <c r="BF1859" s="62" t="str">
        <f t="shared" si="601"/>
        <v/>
      </c>
      <c r="BG1859" s="62"/>
      <c r="BH1859" s="62" t="str">
        <f t="shared" si="602"/>
        <v/>
      </c>
      <c r="BI1859" s="62" t="str">
        <f t="shared" si="603"/>
        <v/>
      </c>
      <c r="BJ1859" s="114"/>
      <c r="BK1859" s="62" t="str">
        <f t="shared" si="604"/>
        <v/>
      </c>
      <c r="BL1859" s="62" t="str">
        <f t="shared" si="605"/>
        <v/>
      </c>
      <c r="BM1859" s="62" t="str">
        <f t="shared" si="606"/>
        <v/>
      </c>
      <c r="BN1859" s="62" t="str">
        <f t="shared" si="607"/>
        <v/>
      </c>
      <c r="BO1859" s="62" t="str">
        <f t="shared" si="608"/>
        <v/>
      </c>
      <c r="BP1859" s="62" t="str">
        <f t="shared" si="609"/>
        <v/>
      </c>
      <c r="BQ1859" s="96"/>
      <c r="BR1859" s="96"/>
      <c r="BS1859" s="96"/>
      <c r="BT1859" s="96"/>
      <c r="BU1859" s="96"/>
      <c r="BV1859" s="96"/>
      <c r="BW1859" s="96"/>
      <c r="BX1859" s="96"/>
      <c r="BY1859" s="96"/>
      <c r="BZ1859" s="96"/>
      <c r="CA1859" s="96"/>
      <c r="CB1859" s="96"/>
      <c r="CC1859" s="96"/>
      <c r="CD1859" s="96"/>
      <c r="CE1859" s="96"/>
      <c r="CF1859" s="96"/>
      <c r="CG1859" s="96"/>
      <c r="CH1859" s="96"/>
      <c r="CI1859" s="96"/>
      <c r="CJ1859" s="96"/>
      <c r="CK1859" s="96"/>
      <c r="CL1859" s="96"/>
      <c r="CM1859" s="96"/>
      <c r="CN1859" s="96"/>
      <c r="CO1859" s="96"/>
      <c r="CP1859" s="96"/>
      <c r="CQ1859" s="96"/>
      <c r="CR1859" s="96"/>
      <c r="CS1859" s="96"/>
    </row>
    <row r="1860" spans="1:97" ht="18.75" customHeight="1" x14ac:dyDescent="0.2">
      <c r="A1860" s="3">
        <f t="shared" si="610"/>
        <v>1848</v>
      </c>
      <c r="B1860" s="263"/>
      <c r="C1860" s="263"/>
      <c r="D1860" s="263"/>
      <c r="E1860" s="259"/>
      <c r="F1860" s="259"/>
      <c r="G1860" s="43"/>
      <c r="H1860" s="264"/>
      <c r="I1860" s="261"/>
      <c r="J1860" s="106"/>
      <c r="K1860" s="247"/>
      <c r="L1860" s="247"/>
      <c r="M1860" s="247"/>
      <c r="N1860" s="248" t="str">
        <f>IF(AND(K1860&lt;&gt;"",L1860&lt;&gt;"",J1860&lt;&gt;""),ROUND(MIN(IF(OR(J1860="OZZ",J1860="ZZ"),5000,17300),TRUNC(0.75*(SUMIF($D$12:$D1860,$D1860,K$12:K1860)+SUMIF($D$12:$D1860,$D1860,L$12:L1860)),2)) - SUMIF($D$12:$D1859,$D1860,N$12:N1859),2),"")</f>
        <v/>
      </c>
      <c r="O1860" s="249" t="str">
        <f>IF(AND(K1860&lt;&gt;"",L1860&lt;&gt;"",M1860&lt;&gt;"",J1860&lt;&gt;"",AH1860&lt;&gt;""),IF(OR(J1860="OZZ",J1860="ZZ"),ROUND(0-SUMIF($D$12:$D1859,$D1860,O$12:O1859),2),IF(M1860=0,0,ROUND(MIN(MIN(17300,TRUNC(0.75*(SUMIF($D$12:$D$2012,$D1860,K$12:K$2012)+SUMIF($D$12:$D$2012,$D1860,L$12:L$2012)),2)+SUMIF($D$12:$D1860,$D1860,AH$12:AH1860))-SUMIF($D$12:$D1859,$D1860,O$12:O1859)-SUMIF($D$12:$D$2012,$D1860,N$12:N$2012),AH1860),2))),"")</f>
        <v/>
      </c>
      <c r="P1860" s="250" t="str">
        <f>IF(J1860&lt;&gt;"",1000 - SUMIF($D$12:$D1859,$D1860,P$12:P1859),"")</f>
        <v/>
      </c>
      <c r="Q1860" s="106"/>
      <c r="R1860" s="247"/>
      <c r="S1860" s="247"/>
      <c r="T1860" s="247"/>
      <c r="U1860" s="248" t="str">
        <f>IF(AND(R1860&lt;&gt;"",S1860&lt;&gt;"",Q1860&lt;&gt;""),ROUND(MIN(IF(OR(Q1860="OZZ",Q1860="ZZ"),5000,17300),TRUNC(0.75*(SUMIF($D$12:$D1860,$D1860,R$12:R1860)+SUMIF($D$12:$D1860,$D1860,S$12:S1860)),2)) - SUMIF($D$12:$D1859,$D1860,U$12:U1859),2),"")</f>
        <v/>
      </c>
      <c r="V1860" s="248" t="str">
        <f>IF(AND(R1860&lt;&gt;"",S1860&lt;&gt;"",T1860&lt;&gt;"",Q1860&lt;&gt;"",AL1860&lt;&gt;""),IF(OR(Q1860="OZZ",Q1860="ZZ"),ROUND(0-SUMIF($D$12:$D1859,$D1860,V$12:V1859),2),IF(T1860=0,0,ROUND(MIN(MIN(17300,TRUNC(0.75*(SUMIF($D$12:$D$2012,$D1860,R$12:R$2012)+SUMIF($D$12:$D$2012,$D1860,S$12:S$2012)),2)+SUMIF($D$12:$D1860,$D1860,AL$12:AL1860))-SUMIF($D$12:$D1859,$D1860,V$12:V1859)-SUMIF($D$12:$D$2012,$D1860,U$12:U$2012),AL1860),2))),"")</f>
        <v/>
      </c>
      <c r="W1860" s="250" t="str">
        <f>IF(Q1860&lt;&gt;"",1000 - SUMIF($D$12:$D1859,$D1860,W$12:W1859),"")</f>
        <v/>
      </c>
      <c r="X1860" s="106"/>
      <c r="Y1860" s="247"/>
      <c r="Z1860" s="247"/>
      <c r="AA1860" s="247"/>
      <c r="AB1860" s="248" t="str">
        <f>IF(AND(Y1860&lt;&gt;"",Z1860&lt;&gt;"",X1860&lt;&gt;""),ROUND(MIN(IF(OR(X1860="OZZ",X1860="ZZ"),5000,17300),TRUNC(0.75*(SUMIF($D$12:$D1860,$D1860,Y$12:Y1860)+SUMIF($D$12:$D1860,$D1860,Z$12:Z1860)),2)) - SUMIF($D$12:$D1859,$D1860,AB$12:AB1859),2),"")</f>
        <v/>
      </c>
      <c r="AC1860" s="251" t="str">
        <f>IF(AND(Y1860&lt;&gt;"",Z1860&lt;&gt;"",AA1860&lt;&gt;"",X1860&lt;&gt;"",AP1860&lt;&gt;""),IF(OR(X1860="OZZ",X1860="ZZ"),ROUND(0-SUMIF($D$12:$D1859,$D1860,AC$12:AC1859),2),IF(AA1860=0,0,ROUND(MIN(MIN(17300,TRUNC(0.75*(SUMIF($D$12:$D$2012,$D1860,Y$12:Y$2012)+SUMIF($D$12:$D$2012,$D1860,Z$12:Z$2012)),2)+SUMIF($D$12:$D1860,$D1860,AP$12:AP1860))-SUMIF($D$12:$D1859,$D1860,AC$12:AC1859)-SUMIF($D$12:$D$2012,$D1860,AB$12:AB$2012),AP1860),2))),"")</f>
        <v/>
      </c>
      <c r="AD1860" s="250" t="str">
        <f>IF(X1860&lt;&gt;"",1000 - SUMIF($D$12:$D1859,$D1860,AD$12:AD1859),"")</f>
        <v/>
      </c>
      <c r="AE1860" s="252"/>
      <c r="AF1860" s="253"/>
      <c r="AG1860" s="254"/>
      <c r="AH1860" s="255" t="str">
        <f t="shared" si="611"/>
        <v/>
      </c>
      <c r="AI1860" s="256"/>
      <c r="AJ1860" s="253"/>
      <c r="AK1860" s="254"/>
      <c r="AL1860" s="255" t="str">
        <f t="shared" si="612"/>
        <v/>
      </c>
      <c r="AM1860" s="256"/>
      <c r="AN1860" s="253"/>
      <c r="AO1860" s="254"/>
      <c r="AP1860" s="255" t="str">
        <f t="shared" si="592"/>
        <v/>
      </c>
      <c r="AQ1860" s="68"/>
      <c r="AR1860" s="68"/>
      <c r="AS1860" s="115"/>
      <c r="AT1860" s="68"/>
      <c r="AU1860" s="113" t="str">
        <f>IF(D1860&lt;&gt; "", IF(COUNTIF($D$12:$D1860,$D1860)&gt;1,0,IF(SUM(N1860,U1860,AB1860)&gt;0,IF(AND(X1860="",OR(Q1860&lt;&gt;"",J1860&lt;&gt;"")),IF(Q1860&lt;&gt;"",Q1860,IF(J1860&lt;&gt;"",J1860,0)),IF(AND(Q1860&lt;&gt;"",J1860&lt;&gt;"",Q1860=J1860),Q1860,X1860)),0)),"")</f>
        <v/>
      </c>
      <c r="AV1860" s="113" t="str">
        <f>IF(D1860&lt;&gt;"",IF(COUNTIF($D$12:$D1860,$D1860)&gt;1,0,IF(SUM(O1860,V1860,AC1860)&gt;0,IF(AND(X1860="",OR(Q1860&lt;&gt;"",J1860&lt;&gt;"")),IF(Q1860&lt;&gt;"",Q1860,IF(J1860&lt;&gt;"",J1860,0)),IF(AND(Q1860&lt;&gt;"",J1860&lt;&gt;"",Q1860=J1860),Q1860,X1860)),0)),"")</f>
        <v/>
      </c>
      <c r="AW1860" s="113" t="str">
        <f>IF(D1860&lt;&gt;"",IF(COUNTIF($D$12:$D1860,$D1860)&gt;1,0,IF(SUM(P1860,W1860,AD1860)&gt;0,IF(AND(X1860="",OR(Q1860&lt;&gt;"",J1860&lt;&gt;"")),IF(Q1860&lt;&gt;"",Q1860,IF(J1860&lt;&gt;"",J1860,0)),IF(AND(Q1860&lt;&gt;"",J1860&lt;&gt;"",Q1860=J1860),Q1860,X1860)),0)),"")</f>
        <v/>
      </c>
      <c r="AX1860" s="68" t="str">
        <f t="shared" si="593"/>
        <v/>
      </c>
      <c r="AY1860" s="68" t="str">
        <f t="shared" si="594"/>
        <v/>
      </c>
      <c r="AZ1860" s="68" t="str">
        <f t="shared" si="595"/>
        <v/>
      </c>
      <c r="BA1860" s="68" t="str">
        <f t="shared" si="596"/>
        <v/>
      </c>
      <c r="BB1860" s="68" t="str">
        <f t="shared" si="597"/>
        <v/>
      </c>
      <c r="BC1860" s="68" t="str">
        <f t="shared" si="598"/>
        <v/>
      </c>
      <c r="BD1860" s="68" t="str">
        <f t="shared" si="599"/>
        <v/>
      </c>
      <c r="BE1860" s="62" t="str">
        <f t="shared" si="600"/>
        <v/>
      </c>
      <c r="BF1860" s="62" t="str">
        <f t="shared" si="601"/>
        <v/>
      </c>
      <c r="BG1860" s="62"/>
      <c r="BH1860" s="62" t="str">
        <f t="shared" si="602"/>
        <v/>
      </c>
      <c r="BI1860" s="62" t="str">
        <f t="shared" si="603"/>
        <v/>
      </c>
      <c r="BJ1860" s="114"/>
      <c r="BK1860" s="62" t="str">
        <f t="shared" si="604"/>
        <v/>
      </c>
      <c r="BL1860" s="62" t="str">
        <f t="shared" si="605"/>
        <v/>
      </c>
      <c r="BM1860" s="62" t="str">
        <f t="shared" si="606"/>
        <v/>
      </c>
      <c r="BN1860" s="62" t="str">
        <f t="shared" si="607"/>
        <v/>
      </c>
      <c r="BO1860" s="62" t="str">
        <f t="shared" si="608"/>
        <v/>
      </c>
      <c r="BP1860" s="62" t="str">
        <f t="shared" si="609"/>
        <v/>
      </c>
      <c r="BQ1860" s="96"/>
      <c r="BR1860" s="96"/>
      <c r="BS1860" s="96"/>
      <c r="BT1860" s="96"/>
      <c r="BU1860" s="96"/>
      <c r="BV1860" s="96"/>
      <c r="BW1860" s="96"/>
      <c r="BX1860" s="96"/>
      <c r="BY1860" s="96"/>
      <c r="BZ1860" s="96"/>
      <c r="CA1860" s="96"/>
      <c r="CB1860" s="96"/>
      <c r="CC1860" s="96"/>
      <c r="CD1860" s="96"/>
      <c r="CE1860" s="96"/>
      <c r="CF1860" s="96"/>
      <c r="CG1860" s="96"/>
      <c r="CH1860" s="96"/>
      <c r="CI1860" s="96"/>
      <c r="CJ1860" s="96"/>
      <c r="CK1860" s="96"/>
      <c r="CL1860" s="96"/>
      <c r="CM1860" s="96"/>
      <c r="CN1860" s="96"/>
      <c r="CO1860" s="96"/>
      <c r="CP1860" s="96"/>
      <c r="CQ1860" s="96"/>
      <c r="CR1860" s="96"/>
      <c r="CS1860" s="96"/>
    </row>
    <row r="1861" spans="1:97" ht="18.75" customHeight="1" x14ac:dyDescent="0.2">
      <c r="A1861" s="3">
        <f t="shared" si="610"/>
        <v>1849</v>
      </c>
      <c r="B1861" s="263"/>
      <c r="C1861" s="263"/>
      <c r="D1861" s="263"/>
      <c r="E1861" s="259"/>
      <c r="F1861" s="259"/>
      <c r="G1861" s="43"/>
      <c r="H1861" s="264"/>
      <c r="I1861" s="261"/>
      <c r="J1861" s="106"/>
      <c r="K1861" s="247"/>
      <c r="L1861" s="247"/>
      <c r="M1861" s="247"/>
      <c r="N1861" s="248" t="str">
        <f>IF(AND(K1861&lt;&gt;"",L1861&lt;&gt;"",J1861&lt;&gt;""),ROUND(MIN(IF(OR(J1861="OZZ",J1861="ZZ"),5000,17300),TRUNC(0.75*(SUMIF($D$12:$D1861,$D1861,K$12:K1861)+SUMIF($D$12:$D1861,$D1861,L$12:L1861)),2)) - SUMIF($D$12:$D1860,$D1861,N$12:N1860),2),"")</f>
        <v/>
      </c>
      <c r="O1861" s="249" t="str">
        <f>IF(AND(K1861&lt;&gt;"",L1861&lt;&gt;"",M1861&lt;&gt;"",J1861&lt;&gt;"",AH1861&lt;&gt;""),IF(OR(J1861="OZZ",J1861="ZZ"),ROUND(0-SUMIF($D$12:$D1860,$D1861,O$12:O1860),2),IF(M1861=0,0,ROUND(MIN(MIN(17300,TRUNC(0.75*(SUMIF($D$12:$D$2012,$D1861,K$12:K$2012)+SUMIF($D$12:$D$2012,$D1861,L$12:L$2012)),2)+SUMIF($D$12:$D1861,$D1861,AH$12:AH1861))-SUMIF($D$12:$D1860,$D1861,O$12:O1860)-SUMIF($D$12:$D$2012,$D1861,N$12:N$2012),AH1861),2))),"")</f>
        <v/>
      </c>
      <c r="P1861" s="250" t="str">
        <f>IF(J1861&lt;&gt;"",1000 - SUMIF($D$12:$D1860,$D1861,P$12:P1860),"")</f>
        <v/>
      </c>
      <c r="Q1861" s="106"/>
      <c r="R1861" s="247"/>
      <c r="S1861" s="247"/>
      <c r="T1861" s="247"/>
      <c r="U1861" s="248" t="str">
        <f>IF(AND(R1861&lt;&gt;"",S1861&lt;&gt;"",Q1861&lt;&gt;""),ROUND(MIN(IF(OR(Q1861="OZZ",Q1861="ZZ"),5000,17300),TRUNC(0.75*(SUMIF($D$12:$D1861,$D1861,R$12:R1861)+SUMIF($D$12:$D1861,$D1861,S$12:S1861)),2)) - SUMIF($D$12:$D1860,$D1861,U$12:U1860),2),"")</f>
        <v/>
      </c>
      <c r="V1861" s="248" t="str">
        <f>IF(AND(R1861&lt;&gt;"",S1861&lt;&gt;"",T1861&lt;&gt;"",Q1861&lt;&gt;"",AL1861&lt;&gt;""),IF(OR(Q1861="OZZ",Q1861="ZZ"),ROUND(0-SUMIF($D$12:$D1860,$D1861,V$12:V1860),2),IF(T1861=0,0,ROUND(MIN(MIN(17300,TRUNC(0.75*(SUMIF($D$12:$D$2012,$D1861,R$12:R$2012)+SUMIF($D$12:$D$2012,$D1861,S$12:S$2012)),2)+SUMIF($D$12:$D1861,$D1861,AL$12:AL1861))-SUMIF($D$12:$D1860,$D1861,V$12:V1860)-SUMIF($D$12:$D$2012,$D1861,U$12:U$2012),AL1861),2))),"")</f>
        <v/>
      </c>
      <c r="W1861" s="250" t="str">
        <f>IF(Q1861&lt;&gt;"",1000 - SUMIF($D$12:$D1860,$D1861,W$12:W1860),"")</f>
        <v/>
      </c>
      <c r="X1861" s="106"/>
      <c r="Y1861" s="247"/>
      <c r="Z1861" s="247"/>
      <c r="AA1861" s="247"/>
      <c r="AB1861" s="248" t="str">
        <f>IF(AND(Y1861&lt;&gt;"",Z1861&lt;&gt;"",X1861&lt;&gt;""),ROUND(MIN(IF(OR(X1861="OZZ",X1861="ZZ"),5000,17300),TRUNC(0.75*(SUMIF($D$12:$D1861,$D1861,Y$12:Y1861)+SUMIF($D$12:$D1861,$D1861,Z$12:Z1861)),2)) - SUMIF($D$12:$D1860,$D1861,AB$12:AB1860),2),"")</f>
        <v/>
      </c>
      <c r="AC1861" s="251" t="str">
        <f>IF(AND(Y1861&lt;&gt;"",Z1861&lt;&gt;"",AA1861&lt;&gt;"",X1861&lt;&gt;"",AP1861&lt;&gt;""),IF(OR(X1861="OZZ",X1861="ZZ"),ROUND(0-SUMIF($D$12:$D1860,$D1861,AC$12:AC1860),2),IF(AA1861=0,0,ROUND(MIN(MIN(17300,TRUNC(0.75*(SUMIF($D$12:$D$2012,$D1861,Y$12:Y$2012)+SUMIF($D$12:$D$2012,$D1861,Z$12:Z$2012)),2)+SUMIF($D$12:$D1861,$D1861,AP$12:AP1861))-SUMIF($D$12:$D1860,$D1861,AC$12:AC1860)-SUMIF($D$12:$D$2012,$D1861,AB$12:AB$2012),AP1861),2))),"")</f>
        <v/>
      </c>
      <c r="AD1861" s="250" t="str">
        <f>IF(X1861&lt;&gt;"",1000 - SUMIF($D$12:$D1860,$D1861,AD$12:AD1860),"")</f>
        <v/>
      </c>
      <c r="AE1861" s="252"/>
      <c r="AF1861" s="253"/>
      <c r="AG1861" s="254"/>
      <c r="AH1861" s="255" t="str">
        <f t="shared" si="611"/>
        <v/>
      </c>
      <c r="AI1861" s="256"/>
      <c r="AJ1861" s="253"/>
      <c r="AK1861" s="254"/>
      <c r="AL1861" s="255" t="str">
        <f t="shared" si="612"/>
        <v/>
      </c>
      <c r="AM1861" s="256"/>
      <c r="AN1861" s="253"/>
      <c r="AO1861" s="254"/>
      <c r="AP1861" s="255" t="str">
        <f t="shared" si="592"/>
        <v/>
      </c>
      <c r="AQ1861" s="68"/>
      <c r="AR1861" s="68"/>
      <c r="AS1861" s="115"/>
      <c r="AT1861" s="68"/>
      <c r="AU1861" s="113" t="str">
        <f>IF(D1861&lt;&gt; "", IF(COUNTIF($D$12:$D1861,$D1861)&gt;1,0,IF(SUM(N1861,U1861,AB1861)&gt;0,IF(AND(X1861="",OR(Q1861&lt;&gt;"",J1861&lt;&gt;"")),IF(Q1861&lt;&gt;"",Q1861,IF(J1861&lt;&gt;"",J1861,0)),IF(AND(Q1861&lt;&gt;"",J1861&lt;&gt;"",Q1861=J1861),Q1861,X1861)),0)),"")</f>
        <v/>
      </c>
      <c r="AV1861" s="113" t="str">
        <f>IF(D1861&lt;&gt;"",IF(COUNTIF($D$12:$D1861,$D1861)&gt;1,0,IF(SUM(O1861,V1861,AC1861)&gt;0,IF(AND(X1861="",OR(Q1861&lt;&gt;"",J1861&lt;&gt;"")),IF(Q1861&lt;&gt;"",Q1861,IF(J1861&lt;&gt;"",J1861,0)),IF(AND(Q1861&lt;&gt;"",J1861&lt;&gt;"",Q1861=J1861),Q1861,X1861)),0)),"")</f>
        <v/>
      </c>
      <c r="AW1861" s="113" t="str">
        <f>IF(D1861&lt;&gt;"",IF(COUNTIF($D$12:$D1861,$D1861)&gt;1,0,IF(SUM(P1861,W1861,AD1861)&gt;0,IF(AND(X1861="",OR(Q1861&lt;&gt;"",J1861&lt;&gt;"")),IF(Q1861&lt;&gt;"",Q1861,IF(J1861&lt;&gt;"",J1861,0)),IF(AND(Q1861&lt;&gt;"",J1861&lt;&gt;"",Q1861=J1861),Q1861,X1861)),0)),"")</f>
        <v/>
      </c>
      <c r="AX1861" s="68" t="str">
        <f t="shared" si="593"/>
        <v/>
      </c>
      <c r="AY1861" s="68" t="str">
        <f t="shared" si="594"/>
        <v/>
      </c>
      <c r="AZ1861" s="68" t="str">
        <f t="shared" si="595"/>
        <v/>
      </c>
      <c r="BA1861" s="68" t="str">
        <f t="shared" si="596"/>
        <v/>
      </c>
      <c r="BB1861" s="68" t="str">
        <f t="shared" si="597"/>
        <v/>
      </c>
      <c r="BC1861" s="68" t="str">
        <f t="shared" si="598"/>
        <v/>
      </c>
      <c r="BD1861" s="68" t="str">
        <f t="shared" si="599"/>
        <v/>
      </c>
      <c r="BE1861" s="62" t="str">
        <f t="shared" si="600"/>
        <v/>
      </c>
      <c r="BF1861" s="62" t="str">
        <f t="shared" si="601"/>
        <v/>
      </c>
      <c r="BG1861" s="62"/>
      <c r="BH1861" s="62" t="str">
        <f t="shared" si="602"/>
        <v/>
      </c>
      <c r="BI1861" s="62" t="str">
        <f t="shared" si="603"/>
        <v/>
      </c>
      <c r="BJ1861" s="114"/>
      <c r="BK1861" s="62" t="str">
        <f t="shared" si="604"/>
        <v/>
      </c>
      <c r="BL1861" s="62" t="str">
        <f t="shared" si="605"/>
        <v/>
      </c>
      <c r="BM1861" s="62" t="str">
        <f t="shared" si="606"/>
        <v/>
      </c>
      <c r="BN1861" s="62" t="str">
        <f t="shared" si="607"/>
        <v/>
      </c>
      <c r="BO1861" s="62" t="str">
        <f t="shared" si="608"/>
        <v/>
      </c>
      <c r="BP1861" s="62" t="str">
        <f t="shared" si="609"/>
        <v/>
      </c>
      <c r="BQ1861" s="96"/>
      <c r="BR1861" s="96"/>
      <c r="BS1861" s="96"/>
      <c r="BT1861" s="96"/>
      <c r="BU1861" s="96"/>
      <c r="BV1861" s="96"/>
      <c r="BW1861" s="96"/>
      <c r="BX1861" s="96"/>
      <c r="BY1861" s="96"/>
      <c r="BZ1861" s="96"/>
      <c r="CA1861" s="96"/>
      <c r="CB1861" s="96"/>
      <c r="CC1861" s="96"/>
      <c r="CD1861" s="96"/>
      <c r="CE1861" s="96"/>
      <c r="CF1861" s="96"/>
      <c r="CG1861" s="96"/>
      <c r="CH1861" s="96"/>
      <c r="CI1861" s="96"/>
      <c r="CJ1861" s="96"/>
      <c r="CK1861" s="96"/>
      <c r="CL1861" s="96"/>
      <c r="CM1861" s="96"/>
      <c r="CN1861" s="96"/>
      <c r="CO1861" s="96"/>
      <c r="CP1861" s="96"/>
      <c r="CQ1861" s="96"/>
      <c r="CR1861" s="96"/>
      <c r="CS1861" s="96"/>
    </row>
    <row r="1862" spans="1:97" ht="18.75" customHeight="1" x14ac:dyDescent="0.2">
      <c r="A1862" s="3">
        <f t="shared" si="610"/>
        <v>1850</v>
      </c>
      <c r="B1862" s="263"/>
      <c r="C1862" s="263"/>
      <c r="D1862" s="263"/>
      <c r="E1862" s="259"/>
      <c r="F1862" s="259"/>
      <c r="G1862" s="43"/>
      <c r="H1862" s="264"/>
      <c r="I1862" s="261"/>
      <c r="J1862" s="106"/>
      <c r="K1862" s="247"/>
      <c r="L1862" s="247"/>
      <c r="M1862" s="247"/>
      <c r="N1862" s="248" t="str">
        <f>IF(AND(K1862&lt;&gt;"",L1862&lt;&gt;"",J1862&lt;&gt;""),ROUND(MIN(IF(OR(J1862="OZZ",J1862="ZZ"),5000,17300),TRUNC(0.75*(SUMIF($D$12:$D1862,$D1862,K$12:K1862)+SUMIF($D$12:$D1862,$D1862,L$12:L1862)),2)) - SUMIF($D$12:$D1861,$D1862,N$12:N1861),2),"")</f>
        <v/>
      </c>
      <c r="O1862" s="249" t="str">
        <f>IF(AND(K1862&lt;&gt;"",L1862&lt;&gt;"",M1862&lt;&gt;"",J1862&lt;&gt;"",AH1862&lt;&gt;""),IF(OR(J1862="OZZ",J1862="ZZ"),ROUND(0-SUMIF($D$12:$D1861,$D1862,O$12:O1861),2),IF(M1862=0,0,ROUND(MIN(MIN(17300,TRUNC(0.75*(SUMIF($D$12:$D$2012,$D1862,K$12:K$2012)+SUMIF($D$12:$D$2012,$D1862,L$12:L$2012)),2)+SUMIF($D$12:$D1862,$D1862,AH$12:AH1862))-SUMIF($D$12:$D1861,$D1862,O$12:O1861)-SUMIF($D$12:$D$2012,$D1862,N$12:N$2012),AH1862),2))),"")</f>
        <v/>
      </c>
      <c r="P1862" s="250" t="str">
        <f>IF(J1862&lt;&gt;"",1000 - SUMIF($D$12:$D1861,$D1862,P$12:P1861),"")</f>
        <v/>
      </c>
      <c r="Q1862" s="106"/>
      <c r="R1862" s="247"/>
      <c r="S1862" s="247"/>
      <c r="T1862" s="247"/>
      <c r="U1862" s="248" t="str">
        <f>IF(AND(R1862&lt;&gt;"",S1862&lt;&gt;"",Q1862&lt;&gt;""),ROUND(MIN(IF(OR(Q1862="OZZ",Q1862="ZZ"),5000,17300),TRUNC(0.75*(SUMIF($D$12:$D1862,$D1862,R$12:R1862)+SUMIF($D$12:$D1862,$D1862,S$12:S1862)),2)) - SUMIF($D$12:$D1861,$D1862,U$12:U1861),2),"")</f>
        <v/>
      </c>
      <c r="V1862" s="248" t="str">
        <f>IF(AND(R1862&lt;&gt;"",S1862&lt;&gt;"",T1862&lt;&gt;"",Q1862&lt;&gt;"",AL1862&lt;&gt;""),IF(OR(Q1862="OZZ",Q1862="ZZ"),ROUND(0-SUMIF($D$12:$D1861,$D1862,V$12:V1861),2),IF(T1862=0,0,ROUND(MIN(MIN(17300,TRUNC(0.75*(SUMIF($D$12:$D$2012,$D1862,R$12:R$2012)+SUMIF($D$12:$D$2012,$D1862,S$12:S$2012)),2)+SUMIF($D$12:$D1862,$D1862,AL$12:AL1862))-SUMIF($D$12:$D1861,$D1862,V$12:V1861)-SUMIF($D$12:$D$2012,$D1862,U$12:U$2012),AL1862),2))),"")</f>
        <v/>
      </c>
      <c r="W1862" s="250" t="str">
        <f>IF(Q1862&lt;&gt;"",1000 - SUMIF($D$12:$D1861,$D1862,W$12:W1861),"")</f>
        <v/>
      </c>
      <c r="X1862" s="106"/>
      <c r="Y1862" s="247"/>
      <c r="Z1862" s="247"/>
      <c r="AA1862" s="247"/>
      <c r="AB1862" s="248" t="str">
        <f>IF(AND(Y1862&lt;&gt;"",Z1862&lt;&gt;"",X1862&lt;&gt;""),ROUND(MIN(IF(OR(X1862="OZZ",X1862="ZZ"),5000,17300),TRUNC(0.75*(SUMIF($D$12:$D1862,$D1862,Y$12:Y1862)+SUMIF($D$12:$D1862,$D1862,Z$12:Z1862)),2)) - SUMIF($D$12:$D1861,$D1862,AB$12:AB1861),2),"")</f>
        <v/>
      </c>
      <c r="AC1862" s="251" t="str">
        <f>IF(AND(Y1862&lt;&gt;"",Z1862&lt;&gt;"",AA1862&lt;&gt;"",X1862&lt;&gt;"",AP1862&lt;&gt;""),IF(OR(X1862="OZZ",X1862="ZZ"),ROUND(0-SUMIF($D$12:$D1861,$D1862,AC$12:AC1861),2),IF(AA1862=0,0,ROUND(MIN(MIN(17300,TRUNC(0.75*(SUMIF($D$12:$D$2012,$D1862,Y$12:Y$2012)+SUMIF($D$12:$D$2012,$D1862,Z$12:Z$2012)),2)+SUMIF($D$12:$D1862,$D1862,AP$12:AP1862))-SUMIF($D$12:$D1861,$D1862,AC$12:AC1861)-SUMIF($D$12:$D$2012,$D1862,AB$12:AB$2012),AP1862),2))),"")</f>
        <v/>
      </c>
      <c r="AD1862" s="250" t="str">
        <f>IF(X1862&lt;&gt;"",1000 - SUMIF($D$12:$D1861,$D1862,AD$12:AD1861),"")</f>
        <v/>
      </c>
      <c r="AE1862" s="252"/>
      <c r="AF1862" s="253"/>
      <c r="AG1862" s="254"/>
      <c r="AH1862" s="255" t="str">
        <f t="shared" si="611"/>
        <v/>
      </c>
      <c r="AI1862" s="256"/>
      <c r="AJ1862" s="253"/>
      <c r="AK1862" s="254"/>
      <c r="AL1862" s="255" t="str">
        <f t="shared" si="612"/>
        <v/>
      </c>
      <c r="AM1862" s="256"/>
      <c r="AN1862" s="253"/>
      <c r="AO1862" s="254"/>
      <c r="AP1862" s="255" t="str">
        <f t="shared" si="592"/>
        <v/>
      </c>
      <c r="AQ1862" s="68"/>
      <c r="AR1862" s="68"/>
      <c r="AS1862" s="115"/>
      <c r="AT1862" s="68"/>
      <c r="AU1862" s="113" t="str">
        <f>IF(D1862&lt;&gt; "", IF(COUNTIF($D$12:$D1862,$D1862)&gt;1,0,IF(SUM(N1862,U1862,AB1862)&gt;0,IF(AND(X1862="",OR(Q1862&lt;&gt;"",J1862&lt;&gt;"")),IF(Q1862&lt;&gt;"",Q1862,IF(J1862&lt;&gt;"",J1862,0)),IF(AND(Q1862&lt;&gt;"",J1862&lt;&gt;"",Q1862=J1862),Q1862,X1862)),0)),"")</f>
        <v/>
      </c>
      <c r="AV1862" s="113" t="str">
        <f>IF(D1862&lt;&gt;"",IF(COUNTIF($D$12:$D1862,$D1862)&gt;1,0,IF(SUM(O1862,V1862,AC1862)&gt;0,IF(AND(X1862="",OR(Q1862&lt;&gt;"",J1862&lt;&gt;"")),IF(Q1862&lt;&gt;"",Q1862,IF(J1862&lt;&gt;"",J1862,0)),IF(AND(Q1862&lt;&gt;"",J1862&lt;&gt;"",Q1862=J1862),Q1862,X1862)),0)),"")</f>
        <v/>
      </c>
      <c r="AW1862" s="113" t="str">
        <f>IF(D1862&lt;&gt;"",IF(COUNTIF($D$12:$D1862,$D1862)&gt;1,0,IF(SUM(P1862,W1862,AD1862)&gt;0,IF(AND(X1862="",OR(Q1862&lt;&gt;"",J1862&lt;&gt;"")),IF(Q1862&lt;&gt;"",Q1862,IF(J1862&lt;&gt;"",J1862,0)),IF(AND(Q1862&lt;&gt;"",J1862&lt;&gt;"",Q1862=J1862),Q1862,X1862)),0)),"")</f>
        <v/>
      </c>
      <c r="AX1862" s="68" t="str">
        <f t="shared" si="593"/>
        <v/>
      </c>
      <c r="AY1862" s="68" t="str">
        <f t="shared" si="594"/>
        <v/>
      </c>
      <c r="AZ1862" s="68" t="str">
        <f t="shared" si="595"/>
        <v/>
      </c>
      <c r="BA1862" s="68" t="str">
        <f t="shared" si="596"/>
        <v/>
      </c>
      <c r="BB1862" s="68" t="str">
        <f t="shared" si="597"/>
        <v/>
      </c>
      <c r="BC1862" s="68" t="str">
        <f t="shared" si="598"/>
        <v/>
      </c>
      <c r="BD1862" s="68" t="str">
        <f t="shared" si="599"/>
        <v/>
      </c>
      <c r="BE1862" s="62" t="str">
        <f t="shared" si="600"/>
        <v/>
      </c>
      <c r="BF1862" s="62" t="str">
        <f t="shared" si="601"/>
        <v/>
      </c>
      <c r="BG1862" s="62"/>
      <c r="BH1862" s="62" t="str">
        <f t="shared" si="602"/>
        <v/>
      </c>
      <c r="BI1862" s="62" t="str">
        <f t="shared" si="603"/>
        <v/>
      </c>
      <c r="BJ1862" s="114"/>
      <c r="BK1862" s="62" t="str">
        <f t="shared" si="604"/>
        <v/>
      </c>
      <c r="BL1862" s="62" t="str">
        <f t="shared" si="605"/>
        <v/>
      </c>
      <c r="BM1862" s="62" t="str">
        <f t="shared" si="606"/>
        <v/>
      </c>
      <c r="BN1862" s="62" t="str">
        <f t="shared" si="607"/>
        <v/>
      </c>
      <c r="BO1862" s="62" t="str">
        <f t="shared" si="608"/>
        <v/>
      </c>
      <c r="BP1862" s="62" t="str">
        <f t="shared" si="609"/>
        <v/>
      </c>
      <c r="BQ1862" s="96"/>
      <c r="BR1862" s="96"/>
      <c r="BS1862" s="96"/>
      <c r="BT1862" s="96"/>
      <c r="BU1862" s="96"/>
      <c r="BV1862" s="96"/>
      <c r="BW1862" s="96"/>
      <c r="BX1862" s="96"/>
      <c r="BY1862" s="96"/>
      <c r="BZ1862" s="96"/>
      <c r="CA1862" s="96"/>
      <c r="CB1862" s="96"/>
      <c r="CC1862" s="96"/>
      <c r="CD1862" s="96"/>
      <c r="CE1862" s="96"/>
      <c r="CF1862" s="96"/>
      <c r="CG1862" s="96"/>
      <c r="CH1862" s="96"/>
      <c r="CI1862" s="96"/>
      <c r="CJ1862" s="96"/>
      <c r="CK1862" s="96"/>
      <c r="CL1862" s="96"/>
      <c r="CM1862" s="96"/>
      <c r="CN1862" s="96"/>
      <c r="CO1862" s="96"/>
      <c r="CP1862" s="96"/>
      <c r="CQ1862" s="96"/>
      <c r="CR1862" s="96"/>
      <c r="CS1862" s="96"/>
    </row>
    <row r="1863" spans="1:97" ht="18.75" customHeight="1" x14ac:dyDescent="0.2">
      <c r="A1863" s="3">
        <f t="shared" si="610"/>
        <v>1851</v>
      </c>
      <c r="B1863" s="263"/>
      <c r="C1863" s="263"/>
      <c r="D1863" s="263"/>
      <c r="E1863" s="259"/>
      <c r="F1863" s="259"/>
      <c r="G1863" s="43"/>
      <c r="H1863" s="264"/>
      <c r="I1863" s="261"/>
      <c r="J1863" s="106"/>
      <c r="K1863" s="247"/>
      <c r="L1863" s="247"/>
      <c r="M1863" s="247"/>
      <c r="N1863" s="248" t="str">
        <f>IF(AND(K1863&lt;&gt;"",L1863&lt;&gt;"",J1863&lt;&gt;""),ROUND(MIN(IF(OR(J1863="OZZ",J1863="ZZ"),5000,17300),TRUNC(0.75*(SUMIF($D$12:$D1863,$D1863,K$12:K1863)+SUMIF($D$12:$D1863,$D1863,L$12:L1863)),2)) - SUMIF($D$12:$D1862,$D1863,N$12:N1862),2),"")</f>
        <v/>
      </c>
      <c r="O1863" s="249" t="str">
        <f>IF(AND(K1863&lt;&gt;"",L1863&lt;&gt;"",M1863&lt;&gt;"",J1863&lt;&gt;"",AH1863&lt;&gt;""),IF(OR(J1863="OZZ",J1863="ZZ"),ROUND(0-SUMIF($D$12:$D1862,$D1863,O$12:O1862),2),IF(M1863=0,0,ROUND(MIN(MIN(17300,TRUNC(0.75*(SUMIF($D$12:$D$2012,$D1863,K$12:K$2012)+SUMIF($D$12:$D$2012,$D1863,L$12:L$2012)),2)+SUMIF($D$12:$D1863,$D1863,AH$12:AH1863))-SUMIF($D$12:$D1862,$D1863,O$12:O1862)-SUMIF($D$12:$D$2012,$D1863,N$12:N$2012),AH1863),2))),"")</f>
        <v/>
      </c>
      <c r="P1863" s="250" t="str">
        <f>IF(J1863&lt;&gt;"",1000 - SUMIF($D$12:$D1862,$D1863,P$12:P1862),"")</f>
        <v/>
      </c>
      <c r="Q1863" s="106"/>
      <c r="R1863" s="247"/>
      <c r="S1863" s="247"/>
      <c r="T1863" s="247"/>
      <c r="U1863" s="248" t="str">
        <f>IF(AND(R1863&lt;&gt;"",S1863&lt;&gt;"",Q1863&lt;&gt;""),ROUND(MIN(IF(OR(Q1863="OZZ",Q1863="ZZ"),5000,17300),TRUNC(0.75*(SUMIF($D$12:$D1863,$D1863,R$12:R1863)+SUMIF($D$12:$D1863,$D1863,S$12:S1863)),2)) - SUMIF($D$12:$D1862,$D1863,U$12:U1862),2),"")</f>
        <v/>
      </c>
      <c r="V1863" s="248" t="str">
        <f>IF(AND(R1863&lt;&gt;"",S1863&lt;&gt;"",T1863&lt;&gt;"",Q1863&lt;&gt;"",AL1863&lt;&gt;""),IF(OR(Q1863="OZZ",Q1863="ZZ"),ROUND(0-SUMIF($D$12:$D1862,$D1863,V$12:V1862),2),IF(T1863=0,0,ROUND(MIN(MIN(17300,TRUNC(0.75*(SUMIF($D$12:$D$2012,$D1863,R$12:R$2012)+SUMIF($D$12:$D$2012,$D1863,S$12:S$2012)),2)+SUMIF($D$12:$D1863,$D1863,AL$12:AL1863))-SUMIF($D$12:$D1862,$D1863,V$12:V1862)-SUMIF($D$12:$D$2012,$D1863,U$12:U$2012),AL1863),2))),"")</f>
        <v/>
      </c>
      <c r="W1863" s="250" t="str">
        <f>IF(Q1863&lt;&gt;"",1000 - SUMIF($D$12:$D1862,$D1863,W$12:W1862),"")</f>
        <v/>
      </c>
      <c r="X1863" s="106"/>
      <c r="Y1863" s="247"/>
      <c r="Z1863" s="247"/>
      <c r="AA1863" s="247"/>
      <c r="AB1863" s="248" t="str">
        <f>IF(AND(Y1863&lt;&gt;"",Z1863&lt;&gt;"",X1863&lt;&gt;""),ROUND(MIN(IF(OR(X1863="OZZ",X1863="ZZ"),5000,17300),TRUNC(0.75*(SUMIF($D$12:$D1863,$D1863,Y$12:Y1863)+SUMIF($D$12:$D1863,$D1863,Z$12:Z1863)),2)) - SUMIF($D$12:$D1862,$D1863,AB$12:AB1862),2),"")</f>
        <v/>
      </c>
      <c r="AC1863" s="251" t="str">
        <f>IF(AND(Y1863&lt;&gt;"",Z1863&lt;&gt;"",AA1863&lt;&gt;"",X1863&lt;&gt;"",AP1863&lt;&gt;""),IF(OR(X1863="OZZ",X1863="ZZ"),ROUND(0-SUMIF($D$12:$D1862,$D1863,AC$12:AC1862),2),IF(AA1863=0,0,ROUND(MIN(MIN(17300,TRUNC(0.75*(SUMIF($D$12:$D$2012,$D1863,Y$12:Y$2012)+SUMIF($D$12:$D$2012,$D1863,Z$12:Z$2012)),2)+SUMIF($D$12:$D1863,$D1863,AP$12:AP1863))-SUMIF($D$12:$D1862,$D1863,AC$12:AC1862)-SUMIF($D$12:$D$2012,$D1863,AB$12:AB$2012),AP1863),2))),"")</f>
        <v/>
      </c>
      <c r="AD1863" s="250" t="str">
        <f>IF(X1863&lt;&gt;"",1000 - SUMIF($D$12:$D1862,$D1863,AD$12:AD1862),"")</f>
        <v/>
      </c>
      <c r="AE1863" s="252"/>
      <c r="AF1863" s="253"/>
      <c r="AG1863" s="254"/>
      <c r="AH1863" s="255" t="str">
        <f t="shared" si="611"/>
        <v/>
      </c>
      <c r="AI1863" s="256"/>
      <c r="AJ1863" s="253"/>
      <c r="AK1863" s="254"/>
      <c r="AL1863" s="255" t="str">
        <f t="shared" si="612"/>
        <v/>
      </c>
      <c r="AM1863" s="256"/>
      <c r="AN1863" s="253"/>
      <c r="AO1863" s="254"/>
      <c r="AP1863" s="255" t="str">
        <f t="shared" si="592"/>
        <v/>
      </c>
      <c r="AQ1863" s="68"/>
      <c r="AR1863" s="68"/>
      <c r="AS1863" s="115"/>
      <c r="AT1863" s="68"/>
      <c r="AU1863" s="113" t="str">
        <f>IF(D1863&lt;&gt; "", IF(COUNTIF($D$12:$D1863,$D1863)&gt;1,0,IF(SUM(N1863,U1863,AB1863)&gt;0,IF(AND(X1863="",OR(Q1863&lt;&gt;"",J1863&lt;&gt;"")),IF(Q1863&lt;&gt;"",Q1863,IF(J1863&lt;&gt;"",J1863,0)),IF(AND(Q1863&lt;&gt;"",J1863&lt;&gt;"",Q1863=J1863),Q1863,X1863)),0)),"")</f>
        <v/>
      </c>
      <c r="AV1863" s="113" t="str">
        <f>IF(D1863&lt;&gt;"",IF(COUNTIF($D$12:$D1863,$D1863)&gt;1,0,IF(SUM(O1863,V1863,AC1863)&gt;0,IF(AND(X1863="",OR(Q1863&lt;&gt;"",J1863&lt;&gt;"")),IF(Q1863&lt;&gt;"",Q1863,IF(J1863&lt;&gt;"",J1863,0)),IF(AND(Q1863&lt;&gt;"",J1863&lt;&gt;"",Q1863=J1863),Q1863,X1863)),0)),"")</f>
        <v/>
      </c>
      <c r="AW1863" s="113" t="str">
        <f>IF(D1863&lt;&gt;"",IF(COUNTIF($D$12:$D1863,$D1863)&gt;1,0,IF(SUM(P1863,W1863,AD1863)&gt;0,IF(AND(X1863="",OR(Q1863&lt;&gt;"",J1863&lt;&gt;"")),IF(Q1863&lt;&gt;"",Q1863,IF(J1863&lt;&gt;"",J1863,0)),IF(AND(Q1863&lt;&gt;"",J1863&lt;&gt;"",Q1863=J1863),Q1863,X1863)),0)),"")</f>
        <v/>
      </c>
      <c r="AX1863" s="68" t="str">
        <f t="shared" si="593"/>
        <v/>
      </c>
      <c r="AY1863" s="68" t="str">
        <f t="shared" si="594"/>
        <v/>
      </c>
      <c r="AZ1863" s="68" t="str">
        <f t="shared" si="595"/>
        <v/>
      </c>
      <c r="BA1863" s="68" t="str">
        <f t="shared" si="596"/>
        <v/>
      </c>
      <c r="BB1863" s="68" t="str">
        <f t="shared" si="597"/>
        <v/>
      </c>
      <c r="BC1863" s="68" t="str">
        <f t="shared" si="598"/>
        <v/>
      </c>
      <c r="BD1863" s="68" t="str">
        <f t="shared" si="599"/>
        <v/>
      </c>
      <c r="BE1863" s="62" t="str">
        <f t="shared" si="600"/>
        <v/>
      </c>
      <c r="BF1863" s="62" t="str">
        <f t="shared" si="601"/>
        <v/>
      </c>
      <c r="BG1863" s="62"/>
      <c r="BH1863" s="62" t="str">
        <f t="shared" si="602"/>
        <v/>
      </c>
      <c r="BI1863" s="62" t="str">
        <f t="shared" si="603"/>
        <v/>
      </c>
      <c r="BJ1863" s="114"/>
      <c r="BK1863" s="62" t="str">
        <f t="shared" si="604"/>
        <v/>
      </c>
      <c r="BL1863" s="62" t="str">
        <f t="shared" si="605"/>
        <v/>
      </c>
      <c r="BM1863" s="62" t="str">
        <f t="shared" si="606"/>
        <v/>
      </c>
      <c r="BN1863" s="62" t="str">
        <f t="shared" si="607"/>
        <v/>
      </c>
      <c r="BO1863" s="62" t="str">
        <f t="shared" si="608"/>
        <v/>
      </c>
      <c r="BP1863" s="62" t="str">
        <f t="shared" si="609"/>
        <v/>
      </c>
      <c r="BQ1863" s="96"/>
      <c r="BR1863" s="96"/>
      <c r="BS1863" s="96"/>
      <c r="BT1863" s="96"/>
      <c r="BU1863" s="96"/>
      <c r="BV1863" s="96"/>
      <c r="BW1863" s="96"/>
      <c r="BX1863" s="96"/>
      <c r="BY1863" s="96"/>
      <c r="BZ1863" s="96"/>
      <c r="CA1863" s="96"/>
      <c r="CB1863" s="96"/>
      <c r="CC1863" s="96"/>
      <c r="CD1863" s="96"/>
      <c r="CE1863" s="96"/>
      <c r="CF1863" s="96"/>
      <c r="CG1863" s="96"/>
      <c r="CH1863" s="96"/>
      <c r="CI1863" s="96"/>
      <c r="CJ1863" s="96"/>
      <c r="CK1863" s="96"/>
      <c r="CL1863" s="96"/>
      <c r="CM1863" s="96"/>
      <c r="CN1863" s="96"/>
      <c r="CO1863" s="96"/>
      <c r="CP1863" s="96"/>
      <c r="CQ1863" s="96"/>
      <c r="CR1863" s="96"/>
      <c r="CS1863" s="96"/>
    </row>
    <row r="1864" spans="1:97" ht="18.75" customHeight="1" x14ac:dyDescent="0.2">
      <c r="A1864" s="3">
        <f t="shared" si="610"/>
        <v>1852</v>
      </c>
      <c r="B1864" s="263"/>
      <c r="C1864" s="263"/>
      <c r="D1864" s="263"/>
      <c r="E1864" s="259"/>
      <c r="F1864" s="259"/>
      <c r="G1864" s="43"/>
      <c r="H1864" s="264"/>
      <c r="I1864" s="261"/>
      <c r="J1864" s="106"/>
      <c r="K1864" s="247"/>
      <c r="L1864" s="247"/>
      <c r="M1864" s="247"/>
      <c r="N1864" s="248" t="str">
        <f>IF(AND(K1864&lt;&gt;"",L1864&lt;&gt;"",J1864&lt;&gt;""),ROUND(MIN(IF(OR(J1864="OZZ",J1864="ZZ"),5000,17300),TRUNC(0.75*(SUMIF($D$12:$D1864,$D1864,K$12:K1864)+SUMIF($D$12:$D1864,$D1864,L$12:L1864)),2)) - SUMIF($D$12:$D1863,$D1864,N$12:N1863),2),"")</f>
        <v/>
      </c>
      <c r="O1864" s="249" t="str">
        <f>IF(AND(K1864&lt;&gt;"",L1864&lt;&gt;"",M1864&lt;&gt;"",J1864&lt;&gt;"",AH1864&lt;&gt;""),IF(OR(J1864="OZZ",J1864="ZZ"),ROUND(0-SUMIF($D$12:$D1863,$D1864,O$12:O1863),2),IF(M1864=0,0,ROUND(MIN(MIN(17300,TRUNC(0.75*(SUMIF($D$12:$D$2012,$D1864,K$12:K$2012)+SUMIF($D$12:$D$2012,$D1864,L$12:L$2012)),2)+SUMIF($D$12:$D1864,$D1864,AH$12:AH1864))-SUMIF($D$12:$D1863,$D1864,O$12:O1863)-SUMIF($D$12:$D$2012,$D1864,N$12:N$2012),AH1864),2))),"")</f>
        <v/>
      </c>
      <c r="P1864" s="250" t="str">
        <f>IF(J1864&lt;&gt;"",1000 - SUMIF($D$12:$D1863,$D1864,P$12:P1863),"")</f>
        <v/>
      </c>
      <c r="Q1864" s="106"/>
      <c r="R1864" s="247"/>
      <c r="S1864" s="247"/>
      <c r="T1864" s="247"/>
      <c r="U1864" s="248" t="str">
        <f>IF(AND(R1864&lt;&gt;"",S1864&lt;&gt;"",Q1864&lt;&gt;""),ROUND(MIN(IF(OR(Q1864="OZZ",Q1864="ZZ"),5000,17300),TRUNC(0.75*(SUMIF($D$12:$D1864,$D1864,R$12:R1864)+SUMIF($D$12:$D1864,$D1864,S$12:S1864)),2)) - SUMIF($D$12:$D1863,$D1864,U$12:U1863),2),"")</f>
        <v/>
      </c>
      <c r="V1864" s="248" t="str">
        <f>IF(AND(R1864&lt;&gt;"",S1864&lt;&gt;"",T1864&lt;&gt;"",Q1864&lt;&gt;"",AL1864&lt;&gt;""),IF(OR(Q1864="OZZ",Q1864="ZZ"),ROUND(0-SUMIF($D$12:$D1863,$D1864,V$12:V1863),2),IF(T1864=0,0,ROUND(MIN(MIN(17300,TRUNC(0.75*(SUMIF($D$12:$D$2012,$D1864,R$12:R$2012)+SUMIF($D$12:$D$2012,$D1864,S$12:S$2012)),2)+SUMIF($D$12:$D1864,$D1864,AL$12:AL1864))-SUMIF($D$12:$D1863,$D1864,V$12:V1863)-SUMIF($D$12:$D$2012,$D1864,U$12:U$2012),AL1864),2))),"")</f>
        <v/>
      </c>
      <c r="W1864" s="250" t="str">
        <f>IF(Q1864&lt;&gt;"",1000 - SUMIF($D$12:$D1863,$D1864,W$12:W1863),"")</f>
        <v/>
      </c>
      <c r="X1864" s="106"/>
      <c r="Y1864" s="247"/>
      <c r="Z1864" s="247"/>
      <c r="AA1864" s="247"/>
      <c r="AB1864" s="248" t="str">
        <f>IF(AND(Y1864&lt;&gt;"",Z1864&lt;&gt;"",X1864&lt;&gt;""),ROUND(MIN(IF(OR(X1864="OZZ",X1864="ZZ"),5000,17300),TRUNC(0.75*(SUMIF($D$12:$D1864,$D1864,Y$12:Y1864)+SUMIF($D$12:$D1864,$D1864,Z$12:Z1864)),2)) - SUMIF($D$12:$D1863,$D1864,AB$12:AB1863),2),"")</f>
        <v/>
      </c>
      <c r="AC1864" s="251" t="str">
        <f>IF(AND(Y1864&lt;&gt;"",Z1864&lt;&gt;"",AA1864&lt;&gt;"",X1864&lt;&gt;"",AP1864&lt;&gt;""),IF(OR(X1864="OZZ",X1864="ZZ"),ROUND(0-SUMIF($D$12:$D1863,$D1864,AC$12:AC1863),2),IF(AA1864=0,0,ROUND(MIN(MIN(17300,TRUNC(0.75*(SUMIF($D$12:$D$2012,$D1864,Y$12:Y$2012)+SUMIF($D$12:$D$2012,$D1864,Z$12:Z$2012)),2)+SUMIF($D$12:$D1864,$D1864,AP$12:AP1864))-SUMIF($D$12:$D1863,$D1864,AC$12:AC1863)-SUMIF($D$12:$D$2012,$D1864,AB$12:AB$2012),AP1864),2))),"")</f>
        <v/>
      </c>
      <c r="AD1864" s="250" t="str">
        <f>IF(X1864&lt;&gt;"",1000 - SUMIF($D$12:$D1863,$D1864,AD$12:AD1863),"")</f>
        <v/>
      </c>
      <c r="AE1864" s="252"/>
      <c r="AF1864" s="253"/>
      <c r="AG1864" s="254"/>
      <c r="AH1864" s="255" t="str">
        <f t="shared" si="611"/>
        <v/>
      </c>
      <c r="AI1864" s="256"/>
      <c r="AJ1864" s="253"/>
      <c r="AK1864" s="254"/>
      <c r="AL1864" s="255" t="str">
        <f t="shared" si="612"/>
        <v/>
      </c>
      <c r="AM1864" s="256"/>
      <c r="AN1864" s="253"/>
      <c r="AO1864" s="254"/>
      <c r="AP1864" s="255" t="str">
        <f t="shared" si="592"/>
        <v/>
      </c>
      <c r="AQ1864" s="68"/>
      <c r="AR1864" s="68"/>
      <c r="AS1864" s="115"/>
      <c r="AT1864" s="68"/>
      <c r="AU1864" s="113" t="str">
        <f>IF(D1864&lt;&gt; "", IF(COUNTIF($D$12:$D1864,$D1864)&gt;1,0,IF(SUM(N1864,U1864,AB1864)&gt;0,IF(AND(X1864="",OR(Q1864&lt;&gt;"",J1864&lt;&gt;"")),IF(Q1864&lt;&gt;"",Q1864,IF(J1864&lt;&gt;"",J1864,0)),IF(AND(Q1864&lt;&gt;"",J1864&lt;&gt;"",Q1864=J1864),Q1864,X1864)),0)),"")</f>
        <v/>
      </c>
      <c r="AV1864" s="113" t="str">
        <f>IF(D1864&lt;&gt;"",IF(COUNTIF($D$12:$D1864,$D1864)&gt;1,0,IF(SUM(O1864,V1864,AC1864)&gt;0,IF(AND(X1864="",OR(Q1864&lt;&gt;"",J1864&lt;&gt;"")),IF(Q1864&lt;&gt;"",Q1864,IF(J1864&lt;&gt;"",J1864,0)),IF(AND(Q1864&lt;&gt;"",J1864&lt;&gt;"",Q1864=J1864),Q1864,X1864)),0)),"")</f>
        <v/>
      </c>
      <c r="AW1864" s="113" t="str">
        <f>IF(D1864&lt;&gt;"",IF(COUNTIF($D$12:$D1864,$D1864)&gt;1,0,IF(SUM(P1864,W1864,AD1864)&gt;0,IF(AND(X1864="",OR(Q1864&lt;&gt;"",J1864&lt;&gt;"")),IF(Q1864&lt;&gt;"",Q1864,IF(J1864&lt;&gt;"",J1864,0)),IF(AND(Q1864&lt;&gt;"",J1864&lt;&gt;"",Q1864=J1864),Q1864,X1864)),0)),"")</f>
        <v/>
      </c>
      <c r="AX1864" s="68" t="str">
        <f t="shared" si="593"/>
        <v/>
      </c>
      <c r="AY1864" s="68" t="str">
        <f t="shared" si="594"/>
        <v/>
      </c>
      <c r="AZ1864" s="68" t="str">
        <f t="shared" si="595"/>
        <v/>
      </c>
      <c r="BA1864" s="68" t="str">
        <f t="shared" si="596"/>
        <v/>
      </c>
      <c r="BB1864" s="68" t="str">
        <f t="shared" si="597"/>
        <v/>
      </c>
      <c r="BC1864" s="68" t="str">
        <f t="shared" si="598"/>
        <v/>
      </c>
      <c r="BD1864" s="68" t="str">
        <f t="shared" si="599"/>
        <v/>
      </c>
      <c r="BE1864" s="62" t="str">
        <f t="shared" si="600"/>
        <v/>
      </c>
      <c r="BF1864" s="62" t="str">
        <f t="shared" si="601"/>
        <v/>
      </c>
      <c r="BG1864" s="62"/>
      <c r="BH1864" s="62" t="str">
        <f t="shared" si="602"/>
        <v/>
      </c>
      <c r="BI1864" s="62" t="str">
        <f t="shared" si="603"/>
        <v/>
      </c>
      <c r="BJ1864" s="114"/>
      <c r="BK1864" s="62" t="str">
        <f t="shared" si="604"/>
        <v/>
      </c>
      <c r="BL1864" s="62" t="str">
        <f t="shared" si="605"/>
        <v/>
      </c>
      <c r="BM1864" s="62" t="str">
        <f t="shared" si="606"/>
        <v/>
      </c>
      <c r="BN1864" s="62" t="str">
        <f t="shared" si="607"/>
        <v/>
      </c>
      <c r="BO1864" s="62" t="str">
        <f t="shared" si="608"/>
        <v/>
      </c>
      <c r="BP1864" s="62" t="str">
        <f t="shared" si="609"/>
        <v/>
      </c>
      <c r="BQ1864" s="96"/>
      <c r="BR1864" s="96"/>
      <c r="BS1864" s="96"/>
      <c r="BT1864" s="96"/>
      <c r="BU1864" s="96"/>
      <c r="BV1864" s="96"/>
      <c r="BW1864" s="96"/>
      <c r="BX1864" s="96"/>
      <c r="BY1864" s="96"/>
      <c r="BZ1864" s="96"/>
      <c r="CA1864" s="96"/>
      <c r="CB1864" s="96"/>
      <c r="CC1864" s="96"/>
      <c r="CD1864" s="96"/>
      <c r="CE1864" s="96"/>
      <c r="CF1864" s="96"/>
      <c r="CG1864" s="96"/>
      <c r="CH1864" s="96"/>
      <c r="CI1864" s="96"/>
      <c r="CJ1864" s="96"/>
      <c r="CK1864" s="96"/>
      <c r="CL1864" s="96"/>
      <c r="CM1864" s="96"/>
      <c r="CN1864" s="96"/>
      <c r="CO1864" s="96"/>
      <c r="CP1864" s="96"/>
      <c r="CQ1864" s="96"/>
      <c r="CR1864" s="96"/>
      <c r="CS1864" s="96"/>
    </row>
    <row r="1865" spans="1:97" ht="18.75" customHeight="1" x14ac:dyDescent="0.2">
      <c r="A1865" s="3">
        <f t="shared" si="610"/>
        <v>1853</v>
      </c>
      <c r="B1865" s="263"/>
      <c r="C1865" s="263"/>
      <c r="D1865" s="263"/>
      <c r="E1865" s="259"/>
      <c r="F1865" s="259"/>
      <c r="G1865" s="43"/>
      <c r="H1865" s="264"/>
      <c r="I1865" s="261"/>
      <c r="J1865" s="106"/>
      <c r="K1865" s="247"/>
      <c r="L1865" s="247"/>
      <c r="M1865" s="247"/>
      <c r="N1865" s="248" t="str">
        <f>IF(AND(K1865&lt;&gt;"",L1865&lt;&gt;"",J1865&lt;&gt;""),ROUND(MIN(IF(OR(J1865="OZZ",J1865="ZZ"),5000,17300),TRUNC(0.75*(SUMIF($D$12:$D1865,$D1865,K$12:K1865)+SUMIF($D$12:$D1865,$D1865,L$12:L1865)),2)) - SUMIF($D$12:$D1864,$D1865,N$12:N1864),2),"")</f>
        <v/>
      </c>
      <c r="O1865" s="249" t="str">
        <f>IF(AND(K1865&lt;&gt;"",L1865&lt;&gt;"",M1865&lt;&gt;"",J1865&lt;&gt;"",AH1865&lt;&gt;""),IF(OR(J1865="OZZ",J1865="ZZ"),ROUND(0-SUMIF($D$12:$D1864,$D1865,O$12:O1864),2),IF(M1865=0,0,ROUND(MIN(MIN(17300,TRUNC(0.75*(SUMIF($D$12:$D$2012,$D1865,K$12:K$2012)+SUMIF($D$12:$D$2012,$D1865,L$12:L$2012)),2)+SUMIF($D$12:$D1865,$D1865,AH$12:AH1865))-SUMIF($D$12:$D1864,$D1865,O$12:O1864)-SUMIF($D$12:$D$2012,$D1865,N$12:N$2012),AH1865),2))),"")</f>
        <v/>
      </c>
      <c r="P1865" s="250" t="str">
        <f>IF(J1865&lt;&gt;"",1000 - SUMIF($D$12:$D1864,$D1865,P$12:P1864),"")</f>
        <v/>
      </c>
      <c r="Q1865" s="106"/>
      <c r="R1865" s="247"/>
      <c r="S1865" s="247"/>
      <c r="T1865" s="247"/>
      <c r="U1865" s="248" t="str">
        <f>IF(AND(R1865&lt;&gt;"",S1865&lt;&gt;"",Q1865&lt;&gt;""),ROUND(MIN(IF(OR(Q1865="OZZ",Q1865="ZZ"),5000,17300),TRUNC(0.75*(SUMIF($D$12:$D1865,$D1865,R$12:R1865)+SUMIF($D$12:$D1865,$D1865,S$12:S1865)),2)) - SUMIF($D$12:$D1864,$D1865,U$12:U1864),2),"")</f>
        <v/>
      </c>
      <c r="V1865" s="248" t="str">
        <f>IF(AND(R1865&lt;&gt;"",S1865&lt;&gt;"",T1865&lt;&gt;"",Q1865&lt;&gt;"",AL1865&lt;&gt;""),IF(OR(Q1865="OZZ",Q1865="ZZ"),ROUND(0-SUMIF($D$12:$D1864,$D1865,V$12:V1864),2),IF(T1865=0,0,ROUND(MIN(MIN(17300,TRUNC(0.75*(SUMIF($D$12:$D$2012,$D1865,R$12:R$2012)+SUMIF($D$12:$D$2012,$D1865,S$12:S$2012)),2)+SUMIF($D$12:$D1865,$D1865,AL$12:AL1865))-SUMIF($D$12:$D1864,$D1865,V$12:V1864)-SUMIF($D$12:$D$2012,$D1865,U$12:U$2012),AL1865),2))),"")</f>
        <v/>
      </c>
      <c r="W1865" s="250" t="str">
        <f>IF(Q1865&lt;&gt;"",1000 - SUMIF($D$12:$D1864,$D1865,W$12:W1864),"")</f>
        <v/>
      </c>
      <c r="X1865" s="106"/>
      <c r="Y1865" s="247"/>
      <c r="Z1865" s="247"/>
      <c r="AA1865" s="247"/>
      <c r="AB1865" s="248" t="str">
        <f>IF(AND(Y1865&lt;&gt;"",Z1865&lt;&gt;"",X1865&lt;&gt;""),ROUND(MIN(IF(OR(X1865="OZZ",X1865="ZZ"),5000,17300),TRUNC(0.75*(SUMIF($D$12:$D1865,$D1865,Y$12:Y1865)+SUMIF($D$12:$D1865,$D1865,Z$12:Z1865)),2)) - SUMIF($D$12:$D1864,$D1865,AB$12:AB1864),2),"")</f>
        <v/>
      </c>
      <c r="AC1865" s="251" t="str">
        <f>IF(AND(Y1865&lt;&gt;"",Z1865&lt;&gt;"",AA1865&lt;&gt;"",X1865&lt;&gt;"",AP1865&lt;&gt;""),IF(OR(X1865="OZZ",X1865="ZZ"),ROUND(0-SUMIF($D$12:$D1864,$D1865,AC$12:AC1864),2),IF(AA1865=0,0,ROUND(MIN(MIN(17300,TRUNC(0.75*(SUMIF($D$12:$D$2012,$D1865,Y$12:Y$2012)+SUMIF($D$12:$D$2012,$D1865,Z$12:Z$2012)),2)+SUMIF($D$12:$D1865,$D1865,AP$12:AP1865))-SUMIF($D$12:$D1864,$D1865,AC$12:AC1864)-SUMIF($D$12:$D$2012,$D1865,AB$12:AB$2012),AP1865),2))),"")</f>
        <v/>
      </c>
      <c r="AD1865" s="250" t="str">
        <f>IF(X1865&lt;&gt;"",1000 - SUMIF($D$12:$D1864,$D1865,AD$12:AD1864),"")</f>
        <v/>
      </c>
      <c r="AE1865" s="252"/>
      <c r="AF1865" s="253"/>
      <c r="AG1865" s="254"/>
      <c r="AH1865" s="255" t="str">
        <f t="shared" si="611"/>
        <v/>
      </c>
      <c r="AI1865" s="256"/>
      <c r="AJ1865" s="253"/>
      <c r="AK1865" s="254"/>
      <c r="AL1865" s="255" t="str">
        <f t="shared" si="612"/>
        <v/>
      </c>
      <c r="AM1865" s="256"/>
      <c r="AN1865" s="253"/>
      <c r="AO1865" s="254"/>
      <c r="AP1865" s="255" t="str">
        <f t="shared" si="592"/>
        <v/>
      </c>
      <c r="AQ1865" s="68"/>
      <c r="AR1865" s="68"/>
      <c r="AS1865" s="115"/>
      <c r="AT1865" s="68"/>
      <c r="AU1865" s="113" t="str">
        <f>IF(D1865&lt;&gt; "", IF(COUNTIF($D$12:$D1865,$D1865)&gt;1,0,IF(SUM(N1865,U1865,AB1865)&gt;0,IF(AND(X1865="",OR(Q1865&lt;&gt;"",J1865&lt;&gt;"")),IF(Q1865&lt;&gt;"",Q1865,IF(J1865&lt;&gt;"",J1865,0)),IF(AND(Q1865&lt;&gt;"",J1865&lt;&gt;"",Q1865=J1865),Q1865,X1865)),0)),"")</f>
        <v/>
      </c>
      <c r="AV1865" s="113" t="str">
        <f>IF(D1865&lt;&gt;"",IF(COUNTIF($D$12:$D1865,$D1865)&gt;1,0,IF(SUM(O1865,V1865,AC1865)&gt;0,IF(AND(X1865="",OR(Q1865&lt;&gt;"",J1865&lt;&gt;"")),IF(Q1865&lt;&gt;"",Q1865,IF(J1865&lt;&gt;"",J1865,0)),IF(AND(Q1865&lt;&gt;"",J1865&lt;&gt;"",Q1865=J1865),Q1865,X1865)),0)),"")</f>
        <v/>
      </c>
      <c r="AW1865" s="113" t="str">
        <f>IF(D1865&lt;&gt;"",IF(COUNTIF($D$12:$D1865,$D1865)&gt;1,0,IF(SUM(P1865,W1865,AD1865)&gt;0,IF(AND(X1865="",OR(Q1865&lt;&gt;"",J1865&lt;&gt;"")),IF(Q1865&lt;&gt;"",Q1865,IF(J1865&lt;&gt;"",J1865,0)),IF(AND(Q1865&lt;&gt;"",J1865&lt;&gt;"",Q1865=J1865),Q1865,X1865)),0)),"")</f>
        <v/>
      </c>
      <c r="AX1865" s="68" t="str">
        <f t="shared" si="593"/>
        <v/>
      </c>
      <c r="AY1865" s="68" t="str">
        <f t="shared" si="594"/>
        <v/>
      </c>
      <c r="AZ1865" s="68" t="str">
        <f t="shared" si="595"/>
        <v/>
      </c>
      <c r="BA1865" s="68" t="str">
        <f t="shared" si="596"/>
        <v/>
      </c>
      <c r="BB1865" s="68" t="str">
        <f t="shared" si="597"/>
        <v/>
      </c>
      <c r="BC1865" s="68" t="str">
        <f t="shared" si="598"/>
        <v/>
      </c>
      <c r="BD1865" s="68" t="str">
        <f t="shared" si="599"/>
        <v/>
      </c>
      <c r="BE1865" s="62" t="str">
        <f t="shared" si="600"/>
        <v/>
      </c>
      <c r="BF1865" s="62" t="str">
        <f t="shared" si="601"/>
        <v/>
      </c>
      <c r="BG1865" s="62"/>
      <c r="BH1865" s="62" t="str">
        <f t="shared" si="602"/>
        <v/>
      </c>
      <c r="BI1865" s="62" t="str">
        <f t="shared" si="603"/>
        <v/>
      </c>
      <c r="BJ1865" s="114"/>
      <c r="BK1865" s="62" t="str">
        <f t="shared" si="604"/>
        <v/>
      </c>
      <c r="BL1865" s="62" t="str">
        <f t="shared" si="605"/>
        <v/>
      </c>
      <c r="BM1865" s="62" t="str">
        <f t="shared" si="606"/>
        <v/>
      </c>
      <c r="BN1865" s="62" t="str">
        <f t="shared" si="607"/>
        <v/>
      </c>
      <c r="BO1865" s="62" t="str">
        <f t="shared" si="608"/>
        <v/>
      </c>
      <c r="BP1865" s="62" t="str">
        <f t="shared" si="609"/>
        <v/>
      </c>
      <c r="BQ1865" s="96"/>
      <c r="BR1865" s="96"/>
      <c r="BS1865" s="96"/>
      <c r="BT1865" s="96"/>
      <c r="BU1865" s="96"/>
      <c r="BV1865" s="96"/>
      <c r="BW1865" s="96"/>
      <c r="BX1865" s="96"/>
      <c r="BY1865" s="96"/>
      <c r="BZ1865" s="96"/>
      <c r="CA1865" s="96"/>
      <c r="CB1865" s="96"/>
      <c r="CC1865" s="96"/>
      <c r="CD1865" s="96"/>
      <c r="CE1865" s="96"/>
      <c r="CF1865" s="96"/>
      <c r="CG1865" s="96"/>
      <c r="CH1865" s="96"/>
      <c r="CI1865" s="96"/>
      <c r="CJ1865" s="96"/>
      <c r="CK1865" s="96"/>
      <c r="CL1865" s="96"/>
      <c r="CM1865" s="96"/>
      <c r="CN1865" s="96"/>
      <c r="CO1865" s="96"/>
      <c r="CP1865" s="96"/>
      <c r="CQ1865" s="96"/>
      <c r="CR1865" s="96"/>
      <c r="CS1865" s="96"/>
    </row>
    <row r="1866" spans="1:97" ht="18.75" customHeight="1" x14ac:dyDescent="0.2">
      <c r="A1866" s="3">
        <f t="shared" si="610"/>
        <v>1854</v>
      </c>
      <c r="B1866" s="263"/>
      <c r="C1866" s="263"/>
      <c r="D1866" s="263"/>
      <c r="E1866" s="259"/>
      <c r="F1866" s="259"/>
      <c r="G1866" s="43"/>
      <c r="H1866" s="264"/>
      <c r="I1866" s="261"/>
      <c r="J1866" s="106"/>
      <c r="K1866" s="247"/>
      <c r="L1866" s="247"/>
      <c r="M1866" s="247"/>
      <c r="N1866" s="248" t="str">
        <f>IF(AND(K1866&lt;&gt;"",L1866&lt;&gt;"",J1866&lt;&gt;""),ROUND(MIN(IF(OR(J1866="OZZ",J1866="ZZ"),5000,17300),TRUNC(0.75*(SUMIF($D$12:$D1866,$D1866,K$12:K1866)+SUMIF($D$12:$D1866,$D1866,L$12:L1866)),2)) - SUMIF($D$12:$D1865,$D1866,N$12:N1865),2),"")</f>
        <v/>
      </c>
      <c r="O1866" s="249" t="str">
        <f>IF(AND(K1866&lt;&gt;"",L1866&lt;&gt;"",M1866&lt;&gt;"",J1866&lt;&gt;"",AH1866&lt;&gt;""),IF(OR(J1866="OZZ",J1866="ZZ"),ROUND(0-SUMIF($D$12:$D1865,$D1866,O$12:O1865),2),IF(M1866=0,0,ROUND(MIN(MIN(17300,TRUNC(0.75*(SUMIF($D$12:$D$2012,$D1866,K$12:K$2012)+SUMIF($D$12:$D$2012,$D1866,L$12:L$2012)),2)+SUMIF($D$12:$D1866,$D1866,AH$12:AH1866))-SUMIF($D$12:$D1865,$D1866,O$12:O1865)-SUMIF($D$12:$D$2012,$D1866,N$12:N$2012),AH1866),2))),"")</f>
        <v/>
      </c>
      <c r="P1866" s="250" t="str">
        <f>IF(J1866&lt;&gt;"",1000 - SUMIF($D$12:$D1865,$D1866,P$12:P1865),"")</f>
        <v/>
      </c>
      <c r="Q1866" s="106"/>
      <c r="R1866" s="247"/>
      <c r="S1866" s="247"/>
      <c r="T1866" s="247"/>
      <c r="U1866" s="248" t="str">
        <f>IF(AND(R1866&lt;&gt;"",S1866&lt;&gt;"",Q1866&lt;&gt;""),ROUND(MIN(IF(OR(Q1866="OZZ",Q1866="ZZ"),5000,17300),TRUNC(0.75*(SUMIF($D$12:$D1866,$D1866,R$12:R1866)+SUMIF($D$12:$D1866,$D1866,S$12:S1866)),2)) - SUMIF($D$12:$D1865,$D1866,U$12:U1865),2),"")</f>
        <v/>
      </c>
      <c r="V1866" s="248" t="str">
        <f>IF(AND(R1866&lt;&gt;"",S1866&lt;&gt;"",T1866&lt;&gt;"",Q1866&lt;&gt;"",AL1866&lt;&gt;""),IF(OR(Q1866="OZZ",Q1866="ZZ"),ROUND(0-SUMIF($D$12:$D1865,$D1866,V$12:V1865),2),IF(T1866=0,0,ROUND(MIN(MIN(17300,TRUNC(0.75*(SUMIF($D$12:$D$2012,$D1866,R$12:R$2012)+SUMIF($D$12:$D$2012,$D1866,S$12:S$2012)),2)+SUMIF($D$12:$D1866,$D1866,AL$12:AL1866))-SUMIF($D$12:$D1865,$D1866,V$12:V1865)-SUMIF($D$12:$D$2012,$D1866,U$12:U$2012),AL1866),2))),"")</f>
        <v/>
      </c>
      <c r="W1866" s="250" t="str">
        <f>IF(Q1866&lt;&gt;"",1000 - SUMIF($D$12:$D1865,$D1866,W$12:W1865),"")</f>
        <v/>
      </c>
      <c r="X1866" s="106"/>
      <c r="Y1866" s="247"/>
      <c r="Z1866" s="247"/>
      <c r="AA1866" s="247"/>
      <c r="AB1866" s="248" t="str">
        <f>IF(AND(Y1866&lt;&gt;"",Z1866&lt;&gt;"",X1866&lt;&gt;""),ROUND(MIN(IF(OR(X1866="OZZ",X1866="ZZ"),5000,17300),TRUNC(0.75*(SUMIF($D$12:$D1866,$D1866,Y$12:Y1866)+SUMIF($D$12:$D1866,$D1866,Z$12:Z1866)),2)) - SUMIF($D$12:$D1865,$D1866,AB$12:AB1865),2),"")</f>
        <v/>
      </c>
      <c r="AC1866" s="251" t="str">
        <f>IF(AND(Y1866&lt;&gt;"",Z1866&lt;&gt;"",AA1866&lt;&gt;"",X1866&lt;&gt;"",AP1866&lt;&gt;""),IF(OR(X1866="OZZ",X1866="ZZ"),ROUND(0-SUMIF($D$12:$D1865,$D1866,AC$12:AC1865),2),IF(AA1866=0,0,ROUND(MIN(MIN(17300,TRUNC(0.75*(SUMIF($D$12:$D$2012,$D1866,Y$12:Y$2012)+SUMIF($D$12:$D$2012,$D1866,Z$12:Z$2012)),2)+SUMIF($D$12:$D1866,$D1866,AP$12:AP1866))-SUMIF($D$12:$D1865,$D1866,AC$12:AC1865)-SUMIF($D$12:$D$2012,$D1866,AB$12:AB$2012),AP1866),2))),"")</f>
        <v/>
      </c>
      <c r="AD1866" s="250" t="str">
        <f>IF(X1866&lt;&gt;"",1000 - SUMIF($D$12:$D1865,$D1866,AD$12:AD1865),"")</f>
        <v/>
      </c>
      <c r="AE1866" s="252"/>
      <c r="AF1866" s="253"/>
      <c r="AG1866" s="254"/>
      <c r="AH1866" s="255" t="str">
        <f t="shared" si="611"/>
        <v/>
      </c>
      <c r="AI1866" s="256"/>
      <c r="AJ1866" s="253"/>
      <c r="AK1866" s="254"/>
      <c r="AL1866" s="255" t="str">
        <f t="shared" si="612"/>
        <v/>
      </c>
      <c r="AM1866" s="256"/>
      <c r="AN1866" s="253"/>
      <c r="AO1866" s="254"/>
      <c r="AP1866" s="255" t="str">
        <f t="shared" si="592"/>
        <v/>
      </c>
      <c r="AQ1866" s="68"/>
      <c r="AR1866" s="68"/>
      <c r="AS1866" s="115"/>
      <c r="AT1866" s="68"/>
      <c r="AU1866" s="113" t="str">
        <f>IF(D1866&lt;&gt; "", IF(COUNTIF($D$12:$D1866,$D1866)&gt;1,0,IF(SUM(N1866,U1866,AB1866)&gt;0,IF(AND(X1866="",OR(Q1866&lt;&gt;"",J1866&lt;&gt;"")),IF(Q1866&lt;&gt;"",Q1866,IF(J1866&lt;&gt;"",J1866,0)),IF(AND(Q1866&lt;&gt;"",J1866&lt;&gt;"",Q1866=J1866),Q1866,X1866)),0)),"")</f>
        <v/>
      </c>
      <c r="AV1866" s="113" t="str">
        <f>IF(D1866&lt;&gt;"",IF(COUNTIF($D$12:$D1866,$D1866)&gt;1,0,IF(SUM(O1866,V1866,AC1866)&gt;0,IF(AND(X1866="",OR(Q1866&lt;&gt;"",J1866&lt;&gt;"")),IF(Q1866&lt;&gt;"",Q1866,IF(J1866&lt;&gt;"",J1866,0)),IF(AND(Q1866&lt;&gt;"",J1866&lt;&gt;"",Q1866=J1866),Q1866,X1866)),0)),"")</f>
        <v/>
      </c>
      <c r="AW1866" s="113" t="str">
        <f>IF(D1866&lt;&gt;"",IF(COUNTIF($D$12:$D1866,$D1866)&gt;1,0,IF(SUM(P1866,W1866,AD1866)&gt;0,IF(AND(X1866="",OR(Q1866&lt;&gt;"",J1866&lt;&gt;"")),IF(Q1866&lt;&gt;"",Q1866,IF(J1866&lt;&gt;"",J1866,0)),IF(AND(Q1866&lt;&gt;"",J1866&lt;&gt;"",Q1866=J1866),Q1866,X1866)),0)),"")</f>
        <v/>
      </c>
      <c r="AX1866" s="68" t="str">
        <f t="shared" si="593"/>
        <v/>
      </c>
      <c r="AY1866" s="68" t="str">
        <f t="shared" si="594"/>
        <v/>
      </c>
      <c r="AZ1866" s="68" t="str">
        <f t="shared" si="595"/>
        <v/>
      </c>
      <c r="BA1866" s="68" t="str">
        <f t="shared" si="596"/>
        <v/>
      </c>
      <c r="BB1866" s="68" t="str">
        <f t="shared" si="597"/>
        <v/>
      </c>
      <c r="BC1866" s="68" t="str">
        <f t="shared" si="598"/>
        <v/>
      </c>
      <c r="BD1866" s="68" t="str">
        <f t="shared" si="599"/>
        <v/>
      </c>
      <c r="BE1866" s="62" t="str">
        <f t="shared" si="600"/>
        <v/>
      </c>
      <c r="BF1866" s="62" t="str">
        <f t="shared" si="601"/>
        <v/>
      </c>
      <c r="BG1866" s="62"/>
      <c r="BH1866" s="62" t="str">
        <f t="shared" si="602"/>
        <v/>
      </c>
      <c r="BI1866" s="62" t="str">
        <f t="shared" si="603"/>
        <v/>
      </c>
      <c r="BJ1866" s="114"/>
      <c r="BK1866" s="62" t="str">
        <f t="shared" si="604"/>
        <v/>
      </c>
      <c r="BL1866" s="62" t="str">
        <f t="shared" si="605"/>
        <v/>
      </c>
      <c r="BM1866" s="62" t="str">
        <f t="shared" si="606"/>
        <v/>
      </c>
      <c r="BN1866" s="62" t="str">
        <f t="shared" si="607"/>
        <v/>
      </c>
      <c r="BO1866" s="62" t="str">
        <f t="shared" si="608"/>
        <v/>
      </c>
      <c r="BP1866" s="62" t="str">
        <f t="shared" si="609"/>
        <v/>
      </c>
      <c r="BQ1866" s="96"/>
      <c r="BR1866" s="96"/>
      <c r="BS1866" s="96"/>
      <c r="BT1866" s="96"/>
      <c r="BU1866" s="96"/>
      <c r="BV1866" s="96"/>
      <c r="BW1866" s="96"/>
      <c r="BX1866" s="96"/>
      <c r="BY1866" s="96"/>
      <c r="BZ1866" s="96"/>
      <c r="CA1866" s="96"/>
      <c r="CB1866" s="96"/>
      <c r="CC1866" s="96"/>
      <c r="CD1866" s="96"/>
      <c r="CE1866" s="96"/>
      <c r="CF1866" s="96"/>
      <c r="CG1866" s="96"/>
      <c r="CH1866" s="96"/>
      <c r="CI1866" s="96"/>
      <c r="CJ1866" s="96"/>
      <c r="CK1866" s="96"/>
      <c r="CL1866" s="96"/>
      <c r="CM1866" s="96"/>
      <c r="CN1866" s="96"/>
      <c r="CO1866" s="96"/>
      <c r="CP1866" s="96"/>
      <c r="CQ1866" s="96"/>
      <c r="CR1866" s="96"/>
      <c r="CS1866" s="96"/>
    </row>
    <row r="1867" spans="1:97" ht="18.75" customHeight="1" x14ac:dyDescent="0.2">
      <c r="A1867" s="3">
        <f t="shared" si="610"/>
        <v>1855</v>
      </c>
      <c r="B1867" s="263"/>
      <c r="C1867" s="263"/>
      <c r="D1867" s="263"/>
      <c r="E1867" s="259"/>
      <c r="F1867" s="259"/>
      <c r="G1867" s="43"/>
      <c r="H1867" s="264"/>
      <c r="I1867" s="261"/>
      <c r="J1867" s="106"/>
      <c r="K1867" s="247"/>
      <c r="L1867" s="247"/>
      <c r="M1867" s="247"/>
      <c r="N1867" s="248" t="str">
        <f>IF(AND(K1867&lt;&gt;"",L1867&lt;&gt;"",J1867&lt;&gt;""),ROUND(MIN(IF(OR(J1867="OZZ",J1867="ZZ"),5000,17300),TRUNC(0.75*(SUMIF($D$12:$D1867,$D1867,K$12:K1867)+SUMIF($D$12:$D1867,$D1867,L$12:L1867)),2)) - SUMIF($D$12:$D1866,$D1867,N$12:N1866),2),"")</f>
        <v/>
      </c>
      <c r="O1867" s="249" t="str">
        <f>IF(AND(K1867&lt;&gt;"",L1867&lt;&gt;"",M1867&lt;&gt;"",J1867&lt;&gt;"",AH1867&lt;&gt;""),IF(OR(J1867="OZZ",J1867="ZZ"),ROUND(0-SUMIF($D$12:$D1866,$D1867,O$12:O1866),2),IF(M1867=0,0,ROUND(MIN(MIN(17300,TRUNC(0.75*(SUMIF($D$12:$D$2012,$D1867,K$12:K$2012)+SUMIF($D$12:$D$2012,$D1867,L$12:L$2012)),2)+SUMIF($D$12:$D1867,$D1867,AH$12:AH1867))-SUMIF($D$12:$D1866,$D1867,O$12:O1866)-SUMIF($D$12:$D$2012,$D1867,N$12:N$2012),AH1867),2))),"")</f>
        <v/>
      </c>
      <c r="P1867" s="250" t="str">
        <f>IF(J1867&lt;&gt;"",1000 - SUMIF($D$12:$D1866,$D1867,P$12:P1866),"")</f>
        <v/>
      </c>
      <c r="Q1867" s="106"/>
      <c r="R1867" s="247"/>
      <c r="S1867" s="247"/>
      <c r="T1867" s="247"/>
      <c r="U1867" s="248" t="str">
        <f>IF(AND(R1867&lt;&gt;"",S1867&lt;&gt;"",Q1867&lt;&gt;""),ROUND(MIN(IF(OR(Q1867="OZZ",Q1867="ZZ"),5000,17300),TRUNC(0.75*(SUMIF($D$12:$D1867,$D1867,R$12:R1867)+SUMIF($D$12:$D1867,$D1867,S$12:S1867)),2)) - SUMIF($D$12:$D1866,$D1867,U$12:U1866),2),"")</f>
        <v/>
      </c>
      <c r="V1867" s="248" t="str">
        <f>IF(AND(R1867&lt;&gt;"",S1867&lt;&gt;"",T1867&lt;&gt;"",Q1867&lt;&gt;"",AL1867&lt;&gt;""),IF(OR(Q1867="OZZ",Q1867="ZZ"),ROUND(0-SUMIF($D$12:$D1866,$D1867,V$12:V1866),2),IF(T1867=0,0,ROUND(MIN(MIN(17300,TRUNC(0.75*(SUMIF($D$12:$D$2012,$D1867,R$12:R$2012)+SUMIF($D$12:$D$2012,$D1867,S$12:S$2012)),2)+SUMIF($D$12:$D1867,$D1867,AL$12:AL1867))-SUMIF($D$12:$D1866,$D1867,V$12:V1866)-SUMIF($D$12:$D$2012,$D1867,U$12:U$2012),AL1867),2))),"")</f>
        <v/>
      </c>
      <c r="W1867" s="250" t="str">
        <f>IF(Q1867&lt;&gt;"",1000 - SUMIF($D$12:$D1866,$D1867,W$12:W1866),"")</f>
        <v/>
      </c>
      <c r="X1867" s="106"/>
      <c r="Y1867" s="247"/>
      <c r="Z1867" s="247"/>
      <c r="AA1867" s="247"/>
      <c r="AB1867" s="248" t="str">
        <f>IF(AND(Y1867&lt;&gt;"",Z1867&lt;&gt;"",X1867&lt;&gt;""),ROUND(MIN(IF(OR(X1867="OZZ",X1867="ZZ"),5000,17300),TRUNC(0.75*(SUMIF($D$12:$D1867,$D1867,Y$12:Y1867)+SUMIF($D$12:$D1867,$D1867,Z$12:Z1867)),2)) - SUMIF($D$12:$D1866,$D1867,AB$12:AB1866),2),"")</f>
        <v/>
      </c>
      <c r="AC1867" s="251" t="str">
        <f>IF(AND(Y1867&lt;&gt;"",Z1867&lt;&gt;"",AA1867&lt;&gt;"",X1867&lt;&gt;"",AP1867&lt;&gt;""),IF(OR(X1867="OZZ",X1867="ZZ"),ROUND(0-SUMIF($D$12:$D1866,$D1867,AC$12:AC1866),2),IF(AA1867=0,0,ROUND(MIN(MIN(17300,TRUNC(0.75*(SUMIF($D$12:$D$2012,$D1867,Y$12:Y$2012)+SUMIF($D$12:$D$2012,$D1867,Z$12:Z$2012)),2)+SUMIF($D$12:$D1867,$D1867,AP$12:AP1867))-SUMIF($D$12:$D1866,$D1867,AC$12:AC1866)-SUMIF($D$12:$D$2012,$D1867,AB$12:AB$2012),AP1867),2))),"")</f>
        <v/>
      </c>
      <c r="AD1867" s="250" t="str">
        <f>IF(X1867&lt;&gt;"",1000 - SUMIF($D$12:$D1866,$D1867,AD$12:AD1866),"")</f>
        <v/>
      </c>
      <c r="AE1867" s="252"/>
      <c r="AF1867" s="253"/>
      <c r="AG1867" s="254"/>
      <c r="AH1867" s="255" t="str">
        <f t="shared" si="611"/>
        <v/>
      </c>
      <c r="AI1867" s="256"/>
      <c r="AJ1867" s="253"/>
      <c r="AK1867" s="254"/>
      <c r="AL1867" s="255" t="str">
        <f t="shared" si="612"/>
        <v/>
      </c>
      <c r="AM1867" s="256"/>
      <c r="AN1867" s="253"/>
      <c r="AO1867" s="254"/>
      <c r="AP1867" s="255" t="str">
        <f t="shared" si="592"/>
        <v/>
      </c>
      <c r="AQ1867" s="68"/>
      <c r="AR1867" s="68"/>
      <c r="AS1867" s="115"/>
      <c r="AT1867" s="68"/>
      <c r="AU1867" s="113" t="str">
        <f>IF(D1867&lt;&gt; "", IF(COUNTIF($D$12:$D1867,$D1867)&gt;1,0,IF(SUM(N1867,U1867,AB1867)&gt;0,IF(AND(X1867="",OR(Q1867&lt;&gt;"",J1867&lt;&gt;"")),IF(Q1867&lt;&gt;"",Q1867,IF(J1867&lt;&gt;"",J1867,0)),IF(AND(Q1867&lt;&gt;"",J1867&lt;&gt;"",Q1867=J1867),Q1867,X1867)),0)),"")</f>
        <v/>
      </c>
      <c r="AV1867" s="113" t="str">
        <f>IF(D1867&lt;&gt;"",IF(COUNTIF($D$12:$D1867,$D1867)&gt;1,0,IF(SUM(O1867,V1867,AC1867)&gt;0,IF(AND(X1867="",OR(Q1867&lt;&gt;"",J1867&lt;&gt;"")),IF(Q1867&lt;&gt;"",Q1867,IF(J1867&lt;&gt;"",J1867,0)),IF(AND(Q1867&lt;&gt;"",J1867&lt;&gt;"",Q1867=J1867),Q1867,X1867)),0)),"")</f>
        <v/>
      </c>
      <c r="AW1867" s="113" t="str">
        <f>IF(D1867&lt;&gt;"",IF(COUNTIF($D$12:$D1867,$D1867)&gt;1,0,IF(SUM(P1867,W1867,AD1867)&gt;0,IF(AND(X1867="",OR(Q1867&lt;&gt;"",J1867&lt;&gt;"")),IF(Q1867&lt;&gt;"",Q1867,IF(J1867&lt;&gt;"",J1867,0)),IF(AND(Q1867&lt;&gt;"",J1867&lt;&gt;"",Q1867=J1867),Q1867,X1867)),0)),"")</f>
        <v/>
      </c>
      <c r="AX1867" s="68" t="str">
        <f t="shared" si="593"/>
        <v/>
      </c>
      <c r="AY1867" s="68" t="str">
        <f t="shared" si="594"/>
        <v/>
      </c>
      <c r="AZ1867" s="68" t="str">
        <f t="shared" si="595"/>
        <v/>
      </c>
      <c r="BA1867" s="68" t="str">
        <f t="shared" si="596"/>
        <v/>
      </c>
      <c r="BB1867" s="68" t="str">
        <f t="shared" si="597"/>
        <v/>
      </c>
      <c r="BC1867" s="68" t="str">
        <f t="shared" si="598"/>
        <v/>
      </c>
      <c r="BD1867" s="68" t="str">
        <f t="shared" si="599"/>
        <v/>
      </c>
      <c r="BE1867" s="62" t="str">
        <f t="shared" si="600"/>
        <v/>
      </c>
      <c r="BF1867" s="62" t="str">
        <f t="shared" si="601"/>
        <v/>
      </c>
      <c r="BG1867" s="62"/>
      <c r="BH1867" s="62" t="str">
        <f t="shared" si="602"/>
        <v/>
      </c>
      <c r="BI1867" s="62" t="str">
        <f t="shared" si="603"/>
        <v/>
      </c>
      <c r="BJ1867" s="114"/>
      <c r="BK1867" s="62" t="str">
        <f t="shared" si="604"/>
        <v/>
      </c>
      <c r="BL1867" s="62" t="str">
        <f t="shared" si="605"/>
        <v/>
      </c>
      <c r="BM1867" s="62" t="str">
        <f t="shared" si="606"/>
        <v/>
      </c>
      <c r="BN1867" s="62" t="str">
        <f t="shared" si="607"/>
        <v/>
      </c>
      <c r="BO1867" s="62" t="str">
        <f t="shared" si="608"/>
        <v/>
      </c>
      <c r="BP1867" s="62" t="str">
        <f t="shared" si="609"/>
        <v/>
      </c>
      <c r="BQ1867" s="96"/>
      <c r="BR1867" s="96"/>
      <c r="BS1867" s="96"/>
      <c r="BT1867" s="96"/>
      <c r="BU1867" s="96"/>
      <c r="BV1867" s="96"/>
      <c r="BW1867" s="96"/>
      <c r="BX1867" s="96"/>
      <c r="BY1867" s="96"/>
      <c r="BZ1867" s="96"/>
      <c r="CA1867" s="96"/>
      <c r="CB1867" s="96"/>
      <c r="CC1867" s="96"/>
      <c r="CD1867" s="96"/>
      <c r="CE1867" s="96"/>
      <c r="CF1867" s="96"/>
      <c r="CG1867" s="96"/>
      <c r="CH1867" s="96"/>
      <c r="CI1867" s="96"/>
      <c r="CJ1867" s="96"/>
      <c r="CK1867" s="96"/>
      <c r="CL1867" s="96"/>
      <c r="CM1867" s="96"/>
      <c r="CN1867" s="96"/>
      <c r="CO1867" s="96"/>
      <c r="CP1867" s="96"/>
      <c r="CQ1867" s="96"/>
      <c r="CR1867" s="96"/>
      <c r="CS1867" s="96"/>
    </row>
    <row r="1868" spans="1:97" ht="18.75" customHeight="1" x14ac:dyDescent="0.2">
      <c r="A1868" s="3">
        <f t="shared" si="610"/>
        <v>1856</v>
      </c>
      <c r="B1868" s="263"/>
      <c r="C1868" s="263"/>
      <c r="D1868" s="263"/>
      <c r="E1868" s="259"/>
      <c r="F1868" s="259"/>
      <c r="G1868" s="43"/>
      <c r="H1868" s="264"/>
      <c r="I1868" s="261"/>
      <c r="J1868" s="106"/>
      <c r="K1868" s="247"/>
      <c r="L1868" s="247"/>
      <c r="M1868" s="247"/>
      <c r="N1868" s="248" t="str">
        <f>IF(AND(K1868&lt;&gt;"",L1868&lt;&gt;"",J1868&lt;&gt;""),ROUND(MIN(IF(OR(J1868="OZZ",J1868="ZZ"),5000,17300),TRUNC(0.75*(SUMIF($D$12:$D1868,$D1868,K$12:K1868)+SUMIF($D$12:$D1868,$D1868,L$12:L1868)),2)) - SUMIF($D$12:$D1867,$D1868,N$12:N1867),2),"")</f>
        <v/>
      </c>
      <c r="O1868" s="249" t="str">
        <f>IF(AND(K1868&lt;&gt;"",L1868&lt;&gt;"",M1868&lt;&gt;"",J1868&lt;&gt;"",AH1868&lt;&gt;""),IF(OR(J1868="OZZ",J1868="ZZ"),ROUND(0-SUMIF($D$12:$D1867,$D1868,O$12:O1867),2),IF(M1868=0,0,ROUND(MIN(MIN(17300,TRUNC(0.75*(SUMIF($D$12:$D$2012,$D1868,K$12:K$2012)+SUMIF($D$12:$D$2012,$D1868,L$12:L$2012)),2)+SUMIF($D$12:$D1868,$D1868,AH$12:AH1868))-SUMIF($D$12:$D1867,$D1868,O$12:O1867)-SUMIF($D$12:$D$2012,$D1868,N$12:N$2012),AH1868),2))),"")</f>
        <v/>
      </c>
      <c r="P1868" s="250" t="str">
        <f>IF(J1868&lt;&gt;"",1000 - SUMIF($D$12:$D1867,$D1868,P$12:P1867),"")</f>
        <v/>
      </c>
      <c r="Q1868" s="106"/>
      <c r="R1868" s="247"/>
      <c r="S1868" s="247"/>
      <c r="T1868" s="247"/>
      <c r="U1868" s="248" t="str">
        <f>IF(AND(R1868&lt;&gt;"",S1868&lt;&gt;"",Q1868&lt;&gt;""),ROUND(MIN(IF(OR(Q1868="OZZ",Q1868="ZZ"),5000,17300),TRUNC(0.75*(SUMIF($D$12:$D1868,$D1868,R$12:R1868)+SUMIF($D$12:$D1868,$D1868,S$12:S1868)),2)) - SUMIF($D$12:$D1867,$D1868,U$12:U1867),2),"")</f>
        <v/>
      </c>
      <c r="V1868" s="248" t="str">
        <f>IF(AND(R1868&lt;&gt;"",S1868&lt;&gt;"",T1868&lt;&gt;"",Q1868&lt;&gt;"",AL1868&lt;&gt;""),IF(OR(Q1868="OZZ",Q1868="ZZ"),ROUND(0-SUMIF($D$12:$D1867,$D1868,V$12:V1867),2),IF(T1868=0,0,ROUND(MIN(MIN(17300,TRUNC(0.75*(SUMIF($D$12:$D$2012,$D1868,R$12:R$2012)+SUMIF($D$12:$D$2012,$D1868,S$12:S$2012)),2)+SUMIF($D$12:$D1868,$D1868,AL$12:AL1868))-SUMIF($D$12:$D1867,$D1868,V$12:V1867)-SUMIF($D$12:$D$2012,$D1868,U$12:U$2012),AL1868),2))),"")</f>
        <v/>
      </c>
      <c r="W1868" s="250" t="str">
        <f>IF(Q1868&lt;&gt;"",1000 - SUMIF($D$12:$D1867,$D1868,W$12:W1867),"")</f>
        <v/>
      </c>
      <c r="X1868" s="106"/>
      <c r="Y1868" s="247"/>
      <c r="Z1868" s="247"/>
      <c r="AA1868" s="247"/>
      <c r="AB1868" s="248" t="str">
        <f>IF(AND(Y1868&lt;&gt;"",Z1868&lt;&gt;"",X1868&lt;&gt;""),ROUND(MIN(IF(OR(X1868="OZZ",X1868="ZZ"),5000,17300),TRUNC(0.75*(SUMIF($D$12:$D1868,$D1868,Y$12:Y1868)+SUMIF($D$12:$D1868,$D1868,Z$12:Z1868)),2)) - SUMIF($D$12:$D1867,$D1868,AB$12:AB1867),2),"")</f>
        <v/>
      </c>
      <c r="AC1868" s="251" t="str">
        <f>IF(AND(Y1868&lt;&gt;"",Z1868&lt;&gt;"",AA1868&lt;&gt;"",X1868&lt;&gt;"",AP1868&lt;&gt;""),IF(OR(X1868="OZZ",X1868="ZZ"),ROUND(0-SUMIF($D$12:$D1867,$D1868,AC$12:AC1867),2),IF(AA1868=0,0,ROUND(MIN(MIN(17300,TRUNC(0.75*(SUMIF($D$12:$D$2012,$D1868,Y$12:Y$2012)+SUMIF($D$12:$D$2012,$D1868,Z$12:Z$2012)),2)+SUMIF($D$12:$D1868,$D1868,AP$12:AP1868))-SUMIF($D$12:$D1867,$D1868,AC$12:AC1867)-SUMIF($D$12:$D$2012,$D1868,AB$12:AB$2012),AP1868),2))),"")</f>
        <v/>
      </c>
      <c r="AD1868" s="250" t="str">
        <f>IF(X1868&lt;&gt;"",1000 - SUMIF($D$12:$D1867,$D1868,AD$12:AD1867),"")</f>
        <v/>
      </c>
      <c r="AE1868" s="252"/>
      <c r="AF1868" s="253"/>
      <c r="AG1868" s="254"/>
      <c r="AH1868" s="255" t="str">
        <f t="shared" si="611"/>
        <v/>
      </c>
      <c r="AI1868" s="256"/>
      <c r="AJ1868" s="253"/>
      <c r="AK1868" s="254"/>
      <c r="AL1868" s="255" t="str">
        <f t="shared" si="612"/>
        <v/>
      </c>
      <c r="AM1868" s="256"/>
      <c r="AN1868" s="253"/>
      <c r="AO1868" s="254"/>
      <c r="AP1868" s="255" t="str">
        <f t="shared" si="592"/>
        <v/>
      </c>
      <c r="AQ1868" s="68"/>
      <c r="AR1868" s="68"/>
      <c r="AS1868" s="115"/>
      <c r="AT1868" s="68"/>
      <c r="AU1868" s="113" t="str">
        <f>IF(D1868&lt;&gt; "", IF(COUNTIF($D$12:$D1868,$D1868)&gt;1,0,IF(SUM(N1868,U1868,AB1868)&gt;0,IF(AND(X1868="",OR(Q1868&lt;&gt;"",J1868&lt;&gt;"")),IF(Q1868&lt;&gt;"",Q1868,IF(J1868&lt;&gt;"",J1868,0)),IF(AND(Q1868&lt;&gt;"",J1868&lt;&gt;"",Q1868=J1868),Q1868,X1868)),0)),"")</f>
        <v/>
      </c>
      <c r="AV1868" s="113" t="str">
        <f>IF(D1868&lt;&gt;"",IF(COUNTIF($D$12:$D1868,$D1868)&gt;1,0,IF(SUM(O1868,V1868,AC1868)&gt;0,IF(AND(X1868="",OR(Q1868&lt;&gt;"",J1868&lt;&gt;"")),IF(Q1868&lt;&gt;"",Q1868,IF(J1868&lt;&gt;"",J1868,0)),IF(AND(Q1868&lt;&gt;"",J1868&lt;&gt;"",Q1868=J1868),Q1868,X1868)),0)),"")</f>
        <v/>
      </c>
      <c r="AW1868" s="113" t="str">
        <f>IF(D1868&lt;&gt;"",IF(COUNTIF($D$12:$D1868,$D1868)&gt;1,0,IF(SUM(P1868,W1868,AD1868)&gt;0,IF(AND(X1868="",OR(Q1868&lt;&gt;"",J1868&lt;&gt;"")),IF(Q1868&lt;&gt;"",Q1868,IF(J1868&lt;&gt;"",J1868,0)),IF(AND(Q1868&lt;&gt;"",J1868&lt;&gt;"",Q1868=J1868),Q1868,X1868)),0)),"")</f>
        <v/>
      </c>
      <c r="AX1868" s="68" t="str">
        <f t="shared" si="593"/>
        <v/>
      </c>
      <c r="AY1868" s="68" t="str">
        <f t="shared" si="594"/>
        <v/>
      </c>
      <c r="AZ1868" s="68" t="str">
        <f t="shared" si="595"/>
        <v/>
      </c>
      <c r="BA1868" s="68" t="str">
        <f t="shared" si="596"/>
        <v/>
      </c>
      <c r="BB1868" s="68" t="str">
        <f t="shared" si="597"/>
        <v/>
      </c>
      <c r="BC1868" s="68" t="str">
        <f t="shared" si="598"/>
        <v/>
      </c>
      <c r="BD1868" s="68" t="str">
        <f t="shared" si="599"/>
        <v/>
      </c>
      <c r="BE1868" s="62" t="str">
        <f t="shared" si="600"/>
        <v/>
      </c>
      <c r="BF1868" s="62" t="str">
        <f t="shared" si="601"/>
        <v/>
      </c>
      <c r="BG1868" s="62"/>
      <c r="BH1868" s="62" t="str">
        <f t="shared" si="602"/>
        <v/>
      </c>
      <c r="BI1868" s="62" t="str">
        <f t="shared" si="603"/>
        <v/>
      </c>
      <c r="BJ1868" s="114"/>
      <c r="BK1868" s="62" t="str">
        <f t="shared" si="604"/>
        <v/>
      </c>
      <c r="BL1868" s="62" t="str">
        <f t="shared" si="605"/>
        <v/>
      </c>
      <c r="BM1868" s="62" t="str">
        <f t="shared" si="606"/>
        <v/>
      </c>
      <c r="BN1868" s="62" t="str">
        <f t="shared" si="607"/>
        <v/>
      </c>
      <c r="BO1868" s="62" t="str">
        <f t="shared" si="608"/>
        <v/>
      </c>
      <c r="BP1868" s="62" t="str">
        <f t="shared" si="609"/>
        <v/>
      </c>
      <c r="BQ1868" s="96"/>
      <c r="BR1868" s="96"/>
      <c r="BS1868" s="96"/>
      <c r="BT1868" s="96"/>
      <c r="BU1868" s="96"/>
      <c r="BV1868" s="96"/>
      <c r="BW1868" s="96"/>
      <c r="BX1868" s="96"/>
      <c r="BY1868" s="96"/>
      <c r="BZ1868" s="96"/>
      <c r="CA1868" s="96"/>
      <c r="CB1868" s="96"/>
      <c r="CC1868" s="96"/>
      <c r="CD1868" s="96"/>
      <c r="CE1868" s="96"/>
      <c r="CF1868" s="96"/>
      <c r="CG1868" s="96"/>
      <c r="CH1868" s="96"/>
      <c r="CI1868" s="96"/>
      <c r="CJ1868" s="96"/>
      <c r="CK1868" s="96"/>
      <c r="CL1868" s="96"/>
      <c r="CM1868" s="96"/>
      <c r="CN1868" s="96"/>
      <c r="CO1868" s="96"/>
      <c r="CP1868" s="96"/>
      <c r="CQ1868" s="96"/>
      <c r="CR1868" s="96"/>
      <c r="CS1868" s="96"/>
    </row>
    <row r="1869" spans="1:97" ht="18.75" customHeight="1" x14ac:dyDescent="0.2">
      <c r="A1869" s="3">
        <f t="shared" si="610"/>
        <v>1857</v>
      </c>
      <c r="B1869" s="263"/>
      <c r="C1869" s="263"/>
      <c r="D1869" s="263"/>
      <c r="E1869" s="259"/>
      <c r="F1869" s="259"/>
      <c r="G1869" s="43"/>
      <c r="H1869" s="264"/>
      <c r="I1869" s="261"/>
      <c r="J1869" s="106"/>
      <c r="K1869" s="247"/>
      <c r="L1869" s="247"/>
      <c r="M1869" s="247"/>
      <c r="N1869" s="248" t="str">
        <f>IF(AND(K1869&lt;&gt;"",L1869&lt;&gt;"",J1869&lt;&gt;""),ROUND(MIN(IF(OR(J1869="OZZ",J1869="ZZ"),5000,17300),TRUNC(0.75*(SUMIF($D$12:$D1869,$D1869,K$12:K1869)+SUMIF($D$12:$D1869,$D1869,L$12:L1869)),2)) - SUMIF($D$12:$D1868,$D1869,N$12:N1868),2),"")</f>
        <v/>
      </c>
      <c r="O1869" s="249" t="str">
        <f>IF(AND(K1869&lt;&gt;"",L1869&lt;&gt;"",M1869&lt;&gt;"",J1869&lt;&gt;"",AH1869&lt;&gt;""),IF(OR(J1869="OZZ",J1869="ZZ"),ROUND(0-SUMIF($D$12:$D1868,$D1869,O$12:O1868),2),IF(M1869=0,0,ROUND(MIN(MIN(17300,TRUNC(0.75*(SUMIF($D$12:$D$2012,$D1869,K$12:K$2012)+SUMIF($D$12:$D$2012,$D1869,L$12:L$2012)),2)+SUMIF($D$12:$D1869,$D1869,AH$12:AH1869))-SUMIF($D$12:$D1868,$D1869,O$12:O1868)-SUMIF($D$12:$D$2012,$D1869,N$12:N$2012),AH1869),2))),"")</f>
        <v/>
      </c>
      <c r="P1869" s="250" t="str">
        <f>IF(J1869&lt;&gt;"",1000 - SUMIF($D$12:$D1868,$D1869,P$12:P1868),"")</f>
        <v/>
      </c>
      <c r="Q1869" s="106"/>
      <c r="R1869" s="247"/>
      <c r="S1869" s="247"/>
      <c r="T1869" s="247"/>
      <c r="U1869" s="248" t="str">
        <f>IF(AND(R1869&lt;&gt;"",S1869&lt;&gt;"",Q1869&lt;&gt;""),ROUND(MIN(IF(OR(Q1869="OZZ",Q1869="ZZ"),5000,17300),TRUNC(0.75*(SUMIF($D$12:$D1869,$D1869,R$12:R1869)+SUMIF($D$12:$D1869,$D1869,S$12:S1869)),2)) - SUMIF($D$12:$D1868,$D1869,U$12:U1868),2),"")</f>
        <v/>
      </c>
      <c r="V1869" s="248" t="str">
        <f>IF(AND(R1869&lt;&gt;"",S1869&lt;&gt;"",T1869&lt;&gt;"",Q1869&lt;&gt;"",AL1869&lt;&gt;""),IF(OR(Q1869="OZZ",Q1869="ZZ"),ROUND(0-SUMIF($D$12:$D1868,$D1869,V$12:V1868),2),IF(T1869=0,0,ROUND(MIN(MIN(17300,TRUNC(0.75*(SUMIF($D$12:$D$2012,$D1869,R$12:R$2012)+SUMIF($D$12:$D$2012,$D1869,S$12:S$2012)),2)+SUMIF($D$12:$D1869,$D1869,AL$12:AL1869))-SUMIF($D$12:$D1868,$D1869,V$12:V1868)-SUMIF($D$12:$D$2012,$D1869,U$12:U$2012),AL1869),2))),"")</f>
        <v/>
      </c>
      <c r="W1869" s="250" t="str">
        <f>IF(Q1869&lt;&gt;"",1000 - SUMIF($D$12:$D1868,$D1869,W$12:W1868),"")</f>
        <v/>
      </c>
      <c r="X1869" s="106"/>
      <c r="Y1869" s="247"/>
      <c r="Z1869" s="247"/>
      <c r="AA1869" s="247"/>
      <c r="AB1869" s="248" t="str">
        <f>IF(AND(Y1869&lt;&gt;"",Z1869&lt;&gt;"",X1869&lt;&gt;""),ROUND(MIN(IF(OR(X1869="OZZ",X1869="ZZ"),5000,17300),TRUNC(0.75*(SUMIF($D$12:$D1869,$D1869,Y$12:Y1869)+SUMIF($D$12:$D1869,$D1869,Z$12:Z1869)),2)) - SUMIF($D$12:$D1868,$D1869,AB$12:AB1868),2),"")</f>
        <v/>
      </c>
      <c r="AC1869" s="251" t="str">
        <f>IF(AND(Y1869&lt;&gt;"",Z1869&lt;&gt;"",AA1869&lt;&gt;"",X1869&lt;&gt;"",AP1869&lt;&gt;""),IF(OR(X1869="OZZ",X1869="ZZ"),ROUND(0-SUMIF($D$12:$D1868,$D1869,AC$12:AC1868),2),IF(AA1869=0,0,ROUND(MIN(MIN(17300,TRUNC(0.75*(SUMIF($D$12:$D$2012,$D1869,Y$12:Y$2012)+SUMIF($D$12:$D$2012,$D1869,Z$12:Z$2012)),2)+SUMIF($D$12:$D1869,$D1869,AP$12:AP1869))-SUMIF($D$12:$D1868,$D1869,AC$12:AC1868)-SUMIF($D$12:$D$2012,$D1869,AB$12:AB$2012),AP1869),2))),"")</f>
        <v/>
      </c>
      <c r="AD1869" s="250" t="str">
        <f>IF(X1869&lt;&gt;"",1000 - SUMIF($D$12:$D1868,$D1869,AD$12:AD1868),"")</f>
        <v/>
      </c>
      <c r="AE1869" s="252"/>
      <c r="AF1869" s="253"/>
      <c r="AG1869" s="254"/>
      <c r="AH1869" s="255" t="str">
        <f t="shared" si="611"/>
        <v/>
      </c>
      <c r="AI1869" s="256"/>
      <c r="AJ1869" s="253"/>
      <c r="AK1869" s="254"/>
      <c r="AL1869" s="255" t="str">
        <f t="shared" si="612"/>
        <v/>
      </c>
      <c r="AM1869" s="256"/>
      <c r="AN1869" s="253"/>
      <c r="AO1869" s="254"/>
      <c r="AP1869" s="255" t="str">
        <f t="shared" ref="AP1869:AP1932" si="613">IF(Y1869&lt;&gt;"",ROUND(AM1869,2)+ROUND(AN1869,2)+ROUND(AO1869,2),"")</f>
        <v/>
      </c>
      <c r="AQ1869" s="68"/>
      <c r="AR1869" s="68"/>
      <c r="AS1869" s="115"/>
      <c r="AT1869" s="68"/>
      <c r="AU1869" s="113" t="str">
        <f>IF(D1869&lt;&gt; "", IF(COUNTIF($D$12:$D1869,$D1869)&gt;1,0,IF(SUM(N1869,U1869,AB1869)&gt;0,IF(AND(X1869="",OR(Q1869&lt;&gt;"",J1869&lt;&gt;"")),IF(Q1869&lt;&gt;"",Q1869,IF(J1869&lt;&gt;"",J1869,0)),IF(AND(Q1869&lt;&gt;"",J1869&lt;&gt;"",Q1869=J1869),Q1869,X1869)),0)),"")</f>
        <v/>
      </c>
      <c r="AV1869" s="113" t="str">
        <f>IF(D1869&lt;&gt;"",IF(COUNTIF($D$12:$D1869,$D1869)&gt;1,0,IF(SUM(O1869,V1869,AC1869)&gt;0,IF(AND(X1869="",OR(Q1869&lt;&gt;"",J1869&lt;&gt;"")),IF(Q1869&lt;&gt;"",Q1869,IF(J1869&lt;&gt;"",J1869,0)),IF(AND(Q1869&lt;&gt;"",J1869&lt;&gt;"",Q1869=J1869),Q1869,X1869)),0)),"")</f>
        <v/>
      </c>
      <c r="AW1869" s="113" t="str">
        <f>IF(D1869&lt;&gt;"",IF(COUNTIF($D$12:$D1869,$D1869)&gt;1,0,IF(SUM(P1869,W1869,AD1869)&gt;0,IF(AND(X1869="",OR(Q1869&lt;&gt;"",J1869&lt;&gt;"")),IF(Q1869&lt;&gt;"",Q1869,IF(J1869&lt;&gt;"",J1869,0)),IF(AND(Q1869&lt;&gt;"",J1869&lt;&gt;"",Q1869=J1869),Q1869,X1869)),0)),"")</f>
        <v/>
      </c>
      <c r="AX1869" s="68" t="str">
        <f t="shared" ref="AX1869:AX1932" si="614">IF(D1869&lt;&gt;"",IF(J1869="OZP12",N1869,0),"")</f>
        <v/>
      </c>
      <c r="AY1869" s="68" t="str">
        <f t="shared" ref="AY1869:AY1932" si="615">IF(D1869&lt;&gt;"",IF(Q1869="OZP12",U1869,0),"")</f>
        <v/>
      </c>
      <c r="AZ1869" s="68" t="str">
        <f t="shared" ref="AZ1869:AZ1932" si="616">IF(D1869&lt;&gt;"",IF(X1869="OZP12",AB1869,0),"")</f>
        <v/>
      </c>
      <c r="BA1869" s="68" t="str">
        <f t="shared" ref="BA1869:BA1932" si="617">IF(D1869&lt;&gt;"",IF(J1869="TZP",N1869,0),"")</f>
        <v/>
      </c>
      <c r="BB1869" s="68" t="str">
        <f t="shared" ref="BB1869:BB1932" si="618">IF(D1869&lt;&gt;"",IF(Q1869="TZP",U1869,0),"")</f>
        <v/>
      </c>
      <c r="BC1869" s="68" t="str">
        <f t="shared" ref="BC1869:BC1932" si="619">IF(D1869&lt;&gt;"",IF(X1869="TZP",AB1869,0),"")</f>
        <v/>
      </c>
      <c r="BD1869" s="68" t="str">
        <f t="shared" ref="BD1869:BD1932" si="620">IF(D1869&lt;&gt;"",IF(J1869="OZZ",N1869,0),"")</f>
        <v/>
      </c>
      <c r="BE1869" s="62" t="str">
        <f t="shared" ref="BE1869:BE1932" si="621">IF(D1869&lt;&gt;"",IF(Q1869="OZZ",U1869,0),"")</f>
        <v/>
      </c>
      <c r="BF1869" s="62" t="str">
        <f t="shared" ref="BF1869:BF1932" si="622">IF(D1869&lt;&gt;"",IF(X1869="OZZ",AB1869,0),"")</f>
        <v/>
      </c>
      <c r="BG1869" s="62"/>
      <c r="BH1869" s="62" t="str">
        <f t="shared" ref="BH1869:BH1932" si="623">IF(D1869&lt;&gt;"",IF(ISERROR(FIND("/",D1869)), 0, 1),"")</f>
        <v/>
      </c>
      <c r="BI1869" s="62" t="str">
        <f t="shared" ref="BI1869:BI1932" si="624">IF(D1869&lt;&gt;"",IF(BH1869*1=0,D1869,CONCATENATE(MID(D1869,1,FIND("/",D1869,1)-1),MID(D1869,FIND("/",D1869,1)+1,LEN(D1869)))),"")</f>
        <v/>
      </c>
      <c r="BJ1869" s="114"/>
      <c r="BK1869" s="62" t="str">
        <f t="shared" ref="BK1869:BK1932" si="625">IF(D1869&lt;&gt;"",IF(J1869="OZP12",O1869,0),"")</f>
        <v/>
      </c>
      <c r="BL1869" s="62" t="str">
        <f t="shared" ref="BL1869:BL1932" si="626">IF(D1869&lt;&gt;"",IF(Q1869="OZP12",V1869,0),"")</f>
        <v/>
      </c>
      <c r="BM1869" s="62" t="str">
        <f t="shared" ref="BM1869:BM1932" si="627">IF(D1869&lt;&gt;"",IF(X1869="OZP12",AC1869,0),"")</f>
        <v/>
      </c>
      <c r="BN1869" s="62" t="str">
        <f t="shared" ref="BN1869:BN1932" si="628">IF(D1869&lt;&gt;"",IF(J1869="TZP",O1869,0),"")</f>
        <v/>
      </c>
      <c r="BO1869" s="62" t="str">
        <f t="shared" ref="BO1869:BO1932" si="629">IF(D1869&lt;&gt;"",IF(Q1869="TZP",V1869,0),"")</f>
        <v/>
      </c>
      <c r="BP1869" s="62" t="str">
        <f t="shared" ref="BP1869:BP1932" si="630">IF(D1869&lt;&gt;"",IF(X1869="TZP",AC1869,0),"")</f>
        <v/>
      </c>
      <c r="BQ1869" s="96"/>
      <c r="BR1869" s="96"/>
      <c r="BS1869" s="96"/>
      <c r="BT1869" s="96"/>
      <c r="BU1869" s="96"/>
      <c r="BV1869" s="96"/>
      <c r="BW1869" s="96"/>
      <c r="BX1869" s="96"/>
      <c r="BY1869" s="96"/>
      <c r="BZ1869" s="96"/>
      <c r="CA1869" s="96"/>
      <c r="CB1869" s="96"/>
      <c r="CC1869" s="96"/>
      <c r="CD1869" s="96"/>
      <c r="CE1869" s="96"/>
      <c r="CF1869" s="96"/>
      <c r="CG1869" s="96"/>
      <c r="CH1869" s="96"/>
      <c r="CI1869" s="96"/>
      <c r="CJ1869" s="96"/>
      <c r="CK1869" s="96"/>
      <c r="CL1869" s="96"/>
      <c r="CM1869" s="96"/>
      <c r="CN1869" s="96"/>
      <c r="CO1869" s="96"/>
      <c r="CP1869" s="96"/>
      <c r="CQ1869" s="96"/>
      <c r="CR1869" s="96"/>
      <c r="CS1869" s="96"/>
    </row>
    <row r="1870" spans="1:97" ht="18.75" customHeight="1" x14ac:dyDescent="0.2">
      <c r="A1870" s="3">
        <f t="shared" ref="A1870:A1933" si="631">A1869+1</f>
        <v>1858</v>
      </c>
      <c r="B1870" s="263"/>
      <c r="C1870" s="263"/>
      <c r="D1870" s="263"/>
      <c r="E1870" s="259"/>
      <c r="F1870" s="259"/>
      <c r="G1870" s="43"/>
      <c r="H1870" s="264"/>
      <c r="I1870" s="261"/>
      <c r="J1870" s="106"/>
      <c r="K1870" s="247"/>
      <c r="L1870" s="247"/>
      <c r="M1870" s="247"/>
      <c r="N1870" s="248" t="str">
        <f>IF(AND(K1870&lt;&gt;"",L1870&lt;&gt;"",J1870&lt;&gt;""),ROUND(MIN(IF(OR(J1870="OZZ",J1870="ZZ"),5000,17300),TRUNC(0.75*(SUMIF($D$12:$D1870,$D1870,K$12:K1870)+SUMIF($D$12:$D1870,$D1870,L$12:L1870)),2)) - SUMIF($D$12:$D1869,$D1870,N$12:N1869),2),"")</f>
        <v/>
      </c>
      <c r="O1870" s="249" t="str">
        <f>IF(AND(K1870&lt;&gt;"",L1870&lt;&gt;"",M1870&lt;&gt;"",J1870&lt;&gt;"",AH1870&lt;&gt;""),IF(OR(J1870="OZZ",J1870="ZZ"),ROUND(0-SUMIF($D$12:$D1869,$D1870,O$12:O1869),2),IF(M1870=0,0,ROUND(MIN(MIN(17300,TRUNC(0.75*(SUMIF($D$12:$D$2012,$D1870,K$12:K$2012)+SUMIF($D$12:$D$2012,$D1870,L$12:L$2012)),2)+SUMIF($D$12:$D1870,$D1870,AH$12:AH1870))-SUMIF($D$12:$D1869,$D1870,O$12:O1869)-SUMIF($D$12:$D$2012,$D1870,N$12:N$2012),AH1870),2))),"")</f>
        <v/>
      </c>
      <c r="P1870" s="250" t="str">
        <f>IF(J1870&lt;&gt;"",1000 - SUMIF($D$12:$D1869,$D1870,P$12:P1869),"")</f>
        <v/>
      </c>
      <c r="Q1870" s="106"/>
      <c r="R1870" s="247"/>
      <c r="S1870" s="247"/>
      <c r="T1870" s="247"/>
      <c r="U1870" s="248" t="str">
        <f>IF(AND(R1870&lt;&gt;"",S1870&lt;&gt;"",Q1870&lt;&gt;""),ROUND(MIN(IF(OR(Q1870="OZZ",Q1870="ZZ"),5000,17300),TRUNC(0.75*(SUMIF($D$12:$D1870,$D1870,R$12:R1870)+SUMIF($D$12:$D1870,$D1870,S$12:S1870)),2)) - SUMIF($D$12:$D1869,$D1870,U$12:U1869),2),"")</f>
        <v/>
      </c>
      <c r="V1870" s="248" t="str">
        <f>IF(AND(R1870&lt;&gt;"",S1870&lt;&gt;"",T1870&lt;&gt;"",Q1870&lt;&gt;"",AL1870&lt;&gt;""),IF(OR(Q1870="OZZ",Q1870="ZZ"),ROUND(0-SUMIF($D$12:$D1869,$D1870,V$12:V1869),2),IF(T1870=0,0,ROUND(MIN(MIN(17300,TRUNC(0.75*(SUMIF($D$12:$D$2012,$D1870,R$12:R$2012)+SUMIF($D$12:$D$2012,$D1870,S$12:S$2012)),2)+SUMIF($D$12:$D1870,$D1870,AL$12:AL1870))-SUMIF($D$12:$D1869,$D1870,V$12:V1869)-SUMIF($D$12:$D$2012,$D1870,U$12:U$2012),AL1870),2))),"")</f>
        <v/>
      </c>
      <c r="W1870" s="250" t="str">
        <f>IF(Q1870&lt;&gt;"",1000 - SUMIF($D$12:$D1869,$D1870,W$12:W1869),"")</f>
        <v/>
      </c>
      <c r="X1870" s="106"/>
      <c r="Y1870" s="247"/>
      <c r="Z1870" s="247"/>
      <c r="AA1870" s="247"/>
      <c r="AB1870" s="248" t="str">
        <f>IF(AND(Y1870&lt;&gt;"",Z1870&lt;&gt;"",X1870&lt;&gt;""),ROUND(MIN(IF(OR(X1870="OZZ",X1870="ZZ"),5000,17300),TRUNC(0.75*(SUMIF($D$12:$D1870,$D1870,Y$12:Y1870)+SUMIF($D$12:$D1870,$D1870,Z$12:Z1870)),2)) - SUMIF($D$12:$D1869,$D1870,AB$12:AB1869),2),"")</f>
        <v/>
      </c>
      <c r="AC1870" s="251" t="str">
        <f>IF(AND(Y1870&lt;&gt;"",Z1870&lt;&gt;"",AA1870&lt;&gt;"",X1870&lt;&gt;"",AP1870&lt;&gt;""),IF(OR(X1870="OZZ",X1870="ZZ"),ROUND(0-SUMIF($D$12:$D1869,$D1870,AC$12:AC1869),2),IF(AA1870=0,0,ROUND(MIN(MIN(17300,TRUNC(0.75*(SUMIF($D$12:$D$2012,$D1870,Y$12:Y$2012)+SUMIF($D$12:$D$2012,$D1870,Z$12:Z$2012)),2)+SUMIF($D$12:$D1870,$D1870,AP$12:AP1870))-SUMIF($D$12:$D1869,$D1870,AC$12:AC1869)-SUMIF($D$12:$D$2012,$D1870,AB$12:AB$2012),AP1870),2))),"")</f>
        <v/>
      </c>
      <c r="AD1870" s="250" t="str">
        <f>IF(X1870&lt;&gt;"",1000 - SUMIF($D$12:$D1869,$D1870,AD$12:AD1869),"")</f>
        <v/>
      </c>
      <c r="AE1870" s="252"/>
      <c r="AF1870" s="253"/>
      <c r="AG1870" s="254"/>
      <c r="AH1870" s="255" t="str">
        <f t="shared" si="611"/>
        <v/>
      </c>
      <c r="AI1870" s="256"/>
      <c r="AJ1870" s="253"/>
      <c r="AK1870" s="254"/>
      <c r="AL1870" s="255" t="str">
        <f t="shared" si="612"/>
        <v/>
      </c>
      <c r="AM1870" s="256"/>
      <c r="AN1870" s="253"/>
      <c r="AO1870" s="254"/>
      <c r="AP1870" s="255" t="str">
        <f t="shared" si="613"/>
        <v/>
      </c>
      <c r="AQ1870" s="68"/>
      <c r="AR1870" s="68"/>
      <c r="AS1870" s="115"/>
      <c r="AT1870" s="68"/>
      <c r="AU1870" s="113" t="str">
        <f>IF(D1870&lt;&gt; "", IF(COUNTIF($D$12:$D1870,$D1870)&gt;1,0,IF(SUM(N1870,U1870,AB1870)&gt;0,IF(AND(X1870="",OR(Q1870&lt;&gt;"",J1870&lt;&gt;"")),IF(Q1870&lt;&gt;"",Q1870,IF(J1870&lt;&gt;"",J1870,0)),IF(AND(Q1870&lt;&gt;"",J1870&lt;&gt;"",Q1870=J1870),Q1870,X1870)),0)),"")</f>
        <v/>
      </c>
      <c r="AV1870" s="113" t="str">
        <f>IF(D1870&lt;&gt;"",IF(COUNTIF($D$12:$D1870,$D1870)&gt;1,0,IF(SUM(O1870,V1870,AC1870)&gt;0,IF(AND(X1870="",OR(Q1870&lt;&gt;"",J1870&lt;&gt;"")),IF(Q1870&lt;&gt;"",Q1870,IF(J1870&lt;&gt;"",J1870,0)),IF(AND(Q1870&lt;&gt;"",J1870&lt;&gt;"",Q1870=J1870),Q1870,X1870)),0)),"")</f>
        <v/>
      </c>
      <c r="AW1870" s="113" t="str">
        <f>IF(D1870&lt;&gt;"",IF(COUNTIF($D$12:$D1870,$D1870)&gt;1,0,IF(SUM(P1870,W1870,AD1870)&gt;0,IF(AND(X1870="",OR(Q1870&lt;&gt;"",J1870&lt;&gt;"")),IF(Q1870&lt;&gt;"",Q1870,IF(J1870&lt;&gt;"",J1870,0)),IF(AND(Q1870&lt;&gt;"",J1870&lt;&gt;"",Q1870=J1870),Q1870,X1870)),0)),"")</f>
        <v/>
      </c>
      <c r="AX1870" s="68" t="str">
        <f t="shared" si="614"/>
        <v/>
      </c>
      <c r="AY1870" s="68" t="str">
        <f t="shared" si="615"/>
        <v/>
      </c>
      <c r="AZ1870" s="68" t="str">
        <f t="shared" si="616"/>
        <v/>
      </c>
      <c r="BA1870" s="68" t="str">
        <f t="shared" si="617"/>
        <v/>
      </c>
      <c r="BB1870" s="68" t="str">
        <f t="shared" si="618"/>
        <v/>
      </c>
      <c r="BC1870" s="68" t="str">
        <f t="shared" si="619"/>
        <v/>
      </c>
      <c r="BD1870" s="68" t="str">
        <f t="shared" si="620"/>
        <v/>
      </c>
      <c r="BE1870" s="62" t="str">
        <f t="shared" si="621"/>
        <v/>
      </c>
      <c r="BF1870" s="62" t="str">
        <f t="shared" si="622"/>
        <v/>
      </c>
      <c r="BG1870" s="62"/>
      <c r="BH1870" s="62" t="str">
        <f t="shared" si="623"/>
        <v/>
      </c>
      <c r="BI1870" s="62" t="str">
        <f t="shared" si="624"/>
        <v/>
      </c>
      <c r="BJ1870" s="114"/>
      <c r="BK1870" s="62" t="str">
        <f t="shared" si="625"/>
        <v/>
      </c>
      <c r="BL1870" s="62" t="str">
        <f t="shared" si="626"/>
        <v/>
      </c>
      <c r="BM1870" s="62" t="str">
        <f t="shared" si="627"/>
        <v/>
      </c>
      <c r="BN1870" s="62" t="str">
        <f t="shared" si="628"/>
        <v/>
      </c>
      <c r="BO1870" s="62" t="str">
        <f t="shared" si="629"/>
        <v/>
      </c>
      <c r="BP1870" s="62" t="str">
        <f t="shared" si="630"/>
        <v/>
      </c>
      <c r="BQ1870" s="96"/>
      <c r="BR1870" s="96"/>
      <c r="BS1870" s="96"/>
      <c r="BT1870" s="96"/>
      <c r="BU1870" s="96"/>
      <c r="BV1870" s="96"/>
      <c r="BW1870" s="96"/>
      <c r="BX1870" s="96"/>
      <c r="BY1870" s="96"/>
      <c r="BZ1870" s="96"/>
      <c r="CA1870" s="96"/>
      <c r="CB1870" s="96"/>
      <c r="CC1870" s="96"/>
      <c r="CD1870" s="96"/>
      <c r="CE1870" s="96"/>
      <c r="CF1870" s="96"/>
      <c r="CG1870" s="96"/>
      <c r="CH1870" s="96"/>
      <c r="CI1870" s="96"/>
      <c r="CJ1870" s="96"/>
      <c r="CK1870" s="96"/>
      <c r="CL1870" s="96"/>
      <c r="CM1870" s="96"/>
      <c r="CN1870" s="96"/>
      <c r="CO1870" s="96"/>
      <c r="CP1870" s="96"/>
      <c r="CQ1870" s="96"/>
      <c r="CR1870" s="96"/>
      <c r="CS1870" s="96"/>
    </row>
    <row r="1871" spans="1:97" ht="18.75" customHeight="1" x14ac:dyDescent="0.2">
      <c r="A1871" s="3">
        <f t="shared" si="631"/>
        <v>1859</v>
      </c>
      <c r="B1871" s="263"/>
      <c r="C1871" s="263"/>
      <c r="D1871" s="263"/>
      <c r="E1871" s="259"/>
      <c r="F1871" s="259"/>
      <c r="G1871" s="43"/>
      <c r="H1871" s="264"/>
      <c r="I1871" s="261"/>
      <c r="J1871" s="106"/>
      <c r="K1871" s="247"/>
      <c r="L1871" s="247"/>
      <c r="M1871" s="247"/>
      <c r="N1871" s="248" t="str">
        <f>IF(AND(K1871&lt;&gt;"",L1871&lt;&gt;"",J1871&lt;&gt;""),ROUND(MIN(IF(OR(J1871="OZZ",J1871="ZZ"),5000,17300),TRUNC(0.75*(SUMIF($D$12:$D1871,$D1871,K$12:K1871)+SUMIF($D$12:$D1871,$D1871,L$12:L1871)),2)) - SUMIF($D$12:$D1870,$D1871,N$12:N1870),2),"")</f>
        <v/>
      </c>
      <c r="O1871" s="249" t="str">
        <f>IF(AND(K1871&lt;&gt;"",L1871&lt;&gt;"",M1871&lt;&gt;"",J1871&lt;&gt;"",AH1871&lt;&gt;""),IF(OR(J1871="OZZ",J1871="ZZ"),ROUND(0-SUMIF($D$12:$D1870,$D1871,O$12:O1870),2),IF(M1871=0,0,ROUND(MIN(MIN(17300,TRUNC(0.75*(SUMIF($D$12:$D$2012,$D1871,K$12:K$2012)+SUMIF($D$12:$D$2012,$D1871,L$12:L$2012)),2)+SUMIF($D$12:$D1871,$D1871,AH$12:AH1871))-SUMIF($D$12:$D1870,$D1871,O$12:O1870)-SUMIF($D$12:$D$2012,$D1871,N$12:N$2012),AH1871),2))),"")</f>
        <v/>
      </c>
      <c r="P1871" s="250" t="str">
        <f>IF(J1871&lt;&gt;"",1000 - SUMIF($D$12:$D1870,$D1871,P$12:P1870),"")</f>
        <v/>
      </c>
      <c r="Q1871" s="106"/>
      <c r="R1871" s="247"/>
      <c r="S1871" s="247"/>
      <c r="T1871" s="247"/>
      <c r="U1871" s="248" t="str">
        <f>IF(AND(R1871&lt;&gt;"",S1871&lt;&gt;"",Q1871&lt;&gt;""),ROUND(MIN(IF(OR(Q1871="OZZ",Q1871="ZZ"),5000,17300),TRUNC(0.75*(SUMIF($D$12:$D1871,$D1871,R$12:R1871)+SUMIF($D$12:$D1871,$D1871,S$12:S1871)),2)) - SUMIF($D$12:$D1870,$D1871,U$12:U1870),2),"")</f>
        <v/>
      </c>
      <c r="V1871" s="248" t="str">
        <f>IF(AND(R1871&lt;&gt;"",S1871&lt;&gt;"",T1871&lt;&gt;"",Q1871&lt;&gt;"",AL1871&lt;&gt;""),IF(OR(Q1871="OZZ",Q1871="ZZ"),ROUND(0-SUMIF($D$12:$D1870,$D1871,V$12:V1870),2),IF(T1871=0,0,ROUND(MIN(MIN(17300,TRUNC(0.75*(SUMIF($D$12:$D$2012,$D1871,R$12:R$2012)+SUMIF($D$12:$D$2012,$D1871,S$12:S$2012)),2)+SUMIF($D$12:$D1871,$D1871,AL$12:AL1871))-SUMIF($D$12:$D1870,$D1871,V$12:V1870)-SUMIF($D$12:$D$2012,$D1871,U$12:U$2012),AL1871),2))),"")</f>
        <v/>
      </c>
      <c r="W1871" s="250" t="str">
        <f>IF(Q1871&lt;&gt;"",1000 - SUMIF($D$12:$D1870,$D1871,W$12:W1870),"")</f>
        <v/>
      </c>
      <c r="X1871" s="106"/>
      <c r="Y1871" s="247"/>
      <c r="Z1871" s="247"/>
      <c r="AA1871" s="247"/>
      <c r="AB1871" s="248" t="str">
        <f>IF(AND(Y1871&lt;&gt;"",Z1871&lt;&gt;"",X1871&lt;&gt;""),ROUND(MIN(IF(OR(X1871="OZZ",X1871="ZZ"),5000,17300),TRUNC(0.75*(SUMIF($D$12:$D1871,$D1871,Y$12:Y1871)+SUMIF($D$12:$D1871,$D1871,Z$12:Z1871)),2)) - SUMIF($D$12:$D1870,$D1871,AB$12:AB1870),2),"")</f>
        <v/>
      </c>
      <c r="AC1871" s="251" t="str">
        <f>IF(AND(Y1871&lt;&gt;"",Z1871&lt;&gt;"",AA1871&lt;&gt;"",X1871&lt;&gt;"",AP1871&lt;&gt;""),IF(OR(X1871="OZZ",X1871="ZZ"),ROUND(0-SUMIF($D$12:$D1870,$D1871,AC$12:AC1870),2),IF(AA1871=0,0,ROUND(MIN(MIN(17300,TRUNC(0.75*(SUMIF($D$12:$D$2012,$D1871,Y$12:Y$2012)+SUMIF($D$12:$D$2012,$D1871,Z$12:Z$2012)),2)+SUMIF($D$12:$D1871,$D1871,AP$12:AP1871))-SUMIF($D$12:$D1870,$D1871,AC$12:AC1870)-SUMIF($D$12:$D$2012,$D1871,AB$12:AB$2012),AP1871),2))),"")</f>
        <v/>
      </c>
      <c r="AD1871" s="250" t="str">
        <f>IF(X1871&lt;&gt;"",1000 - SUMIF($D$12:$D1870,$D1871,AD$12:AD1870),"")</f>
        <v/>
      </c>
      <c r="AE1871" s="252"/>
      <c r="AF1871" s="253"/>
      <c r="AG1871" s="254"/>
      <c r="AH1871" s="255" t="str">
        <f t="shared" si="611"/>
        <v/>
      </c>
      <c r="AI1871" s="256"/>
      <c r="AJ1871" s="253"/>
      <c r="AK1871" s="254"/>
      <c r="AL1871" s="255" t="str">
        <f t="shared" si="612"/>
        <v/>
      </c>
      <c r="AM1871" s="256"/>
      <c r="AN1871" s="253"/>
      <c r="AO1871" s="254"/>
      <c r="AP1871" s="255" t="str">
        <f t="shared" si="613"/>
        <v/>
      </c>
      <c r="AQ1871" s="68"/>
      <c r="AR1871" s="68"/>
      <c r="AS1871" s="115"/>
      <c r="AT1871" s="68"/>
      <c r="AU1871" s="113" t="str">
        <f>IF(D1871&lt;&gt; "", IF(COUNTIF($D$12:$D1871,$D1871)&gt;1,0,IF(SUM(N1871,U1871,AB1871)&gt;0,IF(AND(X1871="",OR(Q1871&lt;&gt;"",J1871&lt;&gt;"")),IF(Q1871&lt;&gt;"",Q1871,IF(J1871&lt;&gt;"",J1871,0)),IF(AND(Q1871&lt;&gt;"",J1871&lt;&gt;"",Q1871=J1871),Q1871,X1871)),0)),"")</f>
        <v/>
      </c>
      <c r="AV1871" s="113" t="str">
        <f>IF(D1871&lt;&gt;"",IF(COUNTIF($D$12:$D1871,$D1871)&gt;1,0,IF(SUM(O1871,V1871,AC1871)&gt;0,IF(AND(X1871="",OR(Q1871&lt;&gt;"",J1871&lt;&gt;"")),IF(Q1871&lt;&gt;"",Q1871,IF(J1871&lt;&gt;"",J1871,0)),IF(AND(Q1871&lt;&gt;"",J1871&lt;&gt;"",Q1871=J1871),Q1871,X1871)),0)),"")</f>
        <v/>
      </c>
      <c r="AW1871" s="113" t="str">
        <f>IF(D1871&lt;&gt;"",IF(COUNTIF($D$12:$D1871,$D1871)&gt;1,0,IF(SUM(P1871,W1871,AD1871)&gt;0,IF(AND(X1871="",OR(Q1871&lt;&gt;"",J1871&lt;&gt;"")),IF(Q1871&lt;&gt;"",Q1871,IF(J1871&lt;&gt;"",J1871,0)),IF(AND(Q1871&lt;&gt;"",J1871&lt;&gt;"",Q1871=J1871),Q1871,X1871)),0)),"")</f>
        <v/>
      </c>
      <c r="AX1871" s="68" t="str">
        <f t="shared" si="614"/>
        <v/>
      </c>
      <c r="AY1871" s="68" t="str">
        <f t="shared" si="615"/>
        <v/>
      </c>
      <c r="AZ1871" s="68" t="str">
        <f t="shared" si="616"/>
        <v/>
      </c>
      <c r="BA1871" s="68" t="str">
        <f t="shared" si="617"/>
        <v/>
      </c>
      <c r="BB1871" s="68" t="str">
        <f t="shared" si="618"/>
        <v/>
      </c>
      <c r="BC1871" s="68" t="str">
        <f t="shared" si="619"/>
        <v/>
      </c>
      <c r="BD1871" s="68" t="str">
        <f t="shared" si="620"/>
        <v/>
      </c>
      <c r="BE1871" s="62" t="str">
        <f t="shared" si="621"/>
        <v/>
      </c>
      <c r="BF1871" s="62" t="str">
        <f t="shared" si="622"/>
        <v/>
      </c>
      <c r="BG1871" s="62"/>
      <c r="BH1871" s="62" t="str">
        <f t="shared" si="623"/>
        <v/>
      </c>
      <c r="BI1871" s="62" t="str">
        <f t="shared" si="624"/>
        <v/>
      </c>
      <c r="BJ1871" s="114"/>
      <c r="BK1871" s="62" t="str">
        <f t="shared" si="625"/>
        <v/>
      </c>
      <c r="BL1871" s="62" t="str">
        <f t="shared" si="626"/>
        <v/>
      </c>
      <c r="BM1871" s="62" t="str">
        <f t="shared" si="627"/>
        <v/>
      </c>
      <c r="BN1871" s="62" t="str">
        <f t="shared" si="628"/>
        <v/>
      </c>
      <c r="BO1871" s="62" t="str">
        <f t="shared" si="629"/>
        <v/>
      </c>
      <c r="BP1871" s="62" t="str">
        <f t="shared" si="630"/>
        <v/>
      </c>
      <c r="BQ1871" s="96"/>
      <c r="BR1871" s="96"/>
      <c r="BS1871" s="96"/>
      <c r="BT1871" s="96"/>
      <c r="BU1871" s="96"/>
      <c r="BV1871" s="96"/>
      <c r="BW1871" s="96"/>
      <c r="BX1871" s="96"/>
      <c r="BY1871" s="96"/>
      <c r="BZ1871" s="96"/>
      <c r="CA1871" s="96"/>
      <c r="CB1871" s="96"/>
      <c r="CC1871" s="96"/>
      <c r="CD1871" s="96"/>
      <c r="CE1871" s="96"/>
      <c r="CF1871" s="96"/>
      <c r="CG1871" s="96"/>
      <c r="CH1871" s="96"/>
      <c r="CI1871" s="96"/>
      <c r="CJ1871" s="96"/>
      <c r="CK1871" s="96"/>
      <c r="CL1871" s="96"/>
      <c r="CM1871" s="96"/>
      <c r="CN1871" s="96"/>
      <c r="CO1871" s="96"/>
      <c r="CP1871" s="96"/>
      <c r="CQ1871" s="96"/>
      <c r="CR1871" s="96"/>
      <c r="CS1871" s="96"/>
    </row>
    <row r="1872" spans="1:97" ht="18.75" customHeight="1" x14ac:dyDescent="0.2">
      <c r="A1872" s="3">
        <f t="shared" si="631"/>
        <v>1860</v>
      </c>
      <c r="B1872" s="263"/>
      <c r="C1872" s="263"/>
      <c r="D1872" s="263"/>
      <c r="E1872" s="259"/>
      <c r="F1872" s="259"/>
      <c r="G1872" s="43"/>
      <c r="H1872" s="264"/>
      <c r="I1872" s="261"/>
      <c r="J1872" s="106"/>
      <c r="K1872" s="247"/>
      <c r="L1872" s="247"/>
      <c r="M1872" s="247"/>
      <c r="N1872" s="248" t="str">
        <f>IF(AND(K1872&lt;&gt;"",L1872&lt;&gt;"",J1872&lt;&gt;""),ROUND(MIN(IF(OR(J1872="OZZ",J1872="ZZ"),5000,17300),TRUNC(0.75*(SUMIF($D$12:$D1872,$D1872,K$12:K1872)+SUMIF($D$12:$D1872,$D1872,L$12:L1872)),2)) - SUMIF($D$12:$D1871,$D1872,N$12:N1871),2),"")</f>
        <v/>
      </c>
      <c r="O1872" s="249" t="str">
        <f>IF(AND(K1872&lt;&gt;"",L1872&lt;&gt;"",M1872&lt;&gt;"",J1872&lt;&gt;"",AH1872&lt;&gt;""),IF(OR(J1872="OZZ",J1872="ZZ"),ROUND(0-SUMIF($D$12:$D1871,$D1872,O$12:O1871),2),IF(M1872=0,0,ROUND(MIN(MIN(17300,TRUNC(0.75*(SUMIF($D$12:$D$2012,$D1872,K$12:K$2012)+SUMIF($D$12:$D$2012,$D1872,L$12:L$2012)),2)+SUMIF($D$12:$D1872,$D1872,AH$12:AH1872))-SUMIF($D$12:$D1871,$D1872,O$12:O1871)-SUMIF($D$12:$D$2012,$D1872,N$12:N$2012),AH1872),2))),"")</f>
        <v/>
      </c>
      <c r="P1872" s="250" t="str">
        <f>IF(J1872&lt;&gt;"",1000 - SUMIF($D$12:$D1871,$D1872,P$12:P1871),"")</f>
        <v/>
      </c>
      <c r="Q1872" s="106"/>
      <c r="R1872" s="247"/>
      <c r="S1872" s="247"/>
      <c r="T1872" s="247"/>
      <c r="U1872" s="248" t="str">
        <f>IF(AND(R1872&lt;&gt;"",S1872&lt;&gt;"",Q1872&lt;&gt;""),ROUND(MIN(IF(OR(Q1872="OZZ",Q1872="ZZ"),5000,17300),TRUNC(0.75*(SUMIF($D$12:$D1872,$D1872,R$12:R1872)+SUMIF($D$12:$D1872,$D1872,S$12:S1872)),2)) - SUMIF($D$12:$D1871,$D1872,U$12:U1871),2),"")</f>
        <v/>
      </c>
      <c r="V1872" s="248" t="str">
        <f>IF(AND(R1872&lt;&gt;"",S1872&lt;&gt;"",T1872&lt;&gt;"",Q1872&lt;&gt;"",AL1872&lt;&gt;""),IF(OR(Q1872="OZZ",Q1872="ZZ"),ROUND(0-SUMIF($D$12:$D1871,$D1872,V$12:V1871),2),IF(T1872=0,0,ROUND(MIN(MIN(17300,TRUNC(0.75*(SUMIF($D$12:$D$2012,$D1872,R$12:R$2012)+SUMIF($D$12:$D$2012,$D1872,S$12:S$2012)),2)+SUMIF($D$12:$D1872,$D1872,AL$12:AL1872))-SUMIF($D$12:$D1871,$D1872,V$12:V1871)-SUMIF($D$12:$D$2012,$D1872,U$12:U$2012),AL1872),2))),"")</f>
        <v/>
      </c>
      <c r="W1872" s="250" t="str">
        <f>IF(Q1872&lt;&gt;"",1000 - SUMIF($D$12:$D1871,$D1872,W$12:W1871),"")</f>
        <v/>
      </c>
      <c r="X1872" s="106"/>
      <c r="Y1872" s="247"/>
      <c r="Z1872" s="247"/>
      <c r="AA1872" s="247"/>
      <c r="AB1872" s="248" t="str">
        <f>IF(AND(Y1872&lt;&gt;"",Z1872&lt;&gt;"",X1872&lt;&gt;""),ROUND(MIN(IF(OR(X1872="OZZ",X1872="ZZ"),5000,17300),TRUNC(0.75*(SUMIF($D$12:$D1872,$D1872,Y$12:Y1872)+SUMIF($D$12:$D1872,$D1872,Z$12:Z1872)),2)) - SUMIF($D$12:$D1871,$D1872,AB$12:AB1871),2),"")</f>
        <v/>
      </c>
      <c r="AC1872" s="251" t="str">
        <f>IF(AND(Y1872&lt;&gt;"",Z1872&lt;&gt;"",AA1872&lt;&gt;"",X1872&lt;&gt;"",AP1872&lt;&gt;""),IF(OR(X1872="OZZ",X1872="ZZ"),ROUND(0-SUMIF($D$12:$D1871,$D1872,AC$12:AC1871),2),IF(AA1872=0,0,ROUND(MIN(MIN(17300,TRUNC(0.75*(SUMIF($D$12:$D$2012,$D1872,Y$12:Y$2012)+SUMIF($D$12:$D$2012,$D1872,Z$12:Z$2012)),2)+SUMIF($D$12:$D1872,$D1872,AP$12:AP1872))-SUMIF($D$12:$D1871,$D1872,AC$12:AC1871)-SUMIF($D$12:$D$2012,$D1872,AB$12:AB$2012),AP1872),2))),"")</f>
        <v/>
      </c>
      <c r="AD1872" s="250" t="str">
        <f>IF(X1872&lt;&gt;"",1000 - SUMIF($D$12:$D1871,$D1872,AD$12:AD1871),"")</f>
        <v/>
      </c>
      <c r="AE1872" s="252"/>
      <c r="AF1872" s="253"/>
      <c r="AG1872" s="254"/>
      <c r="AH1872" s="255" t="str">
        <f t="shared" si="611"/>
        <v/>
      </c>
      <c r="AI1872" s="256"/>
      <c r="AJ1872" s="253"/>
      <c r="AK1872" s="254"/>
      <c r="AL1872" s="255" t="str">
        <f t="shared" si="612"/>
        <v/>
      </c>
      <c r="AM1872" s="256"/>
      <c r="AN1872" s="253"/>
      <c r="AO1872" s="254"/>
      <c r="AP1872" s="255" t="str">
        <f t="shared" si="613"/>
        <v/>
      </c>
      <c r="AQ1872" s="68"/>
      <c r="AR1872" s="68"/>
      <c r="AS1872" s="115"/>
      <c r="AT1872" s="68"/>
      <c r="AU1872" s="113" t="str">
        <f>IF(D1872&lt;&gt; "", IF(COUNTIF($D$12:$D1872,$D1872)&gt;1,0,IF(SUM(N1872,U1872,AB1872)&gt;0,IF(AND(X1872="",OR(Q1872&lt;&gt;"",J1872&lt;&gt;"")),IF(Q1872&lt;&gt;"",Q1872,IF(J1872&lt;&gt;"",J1872,0)),IF(AND(Q1872&lt;&gt;"",J1872&lt;&gt;"",Q1872=J1872),Q1872,X1872)),0)),"")</f>
        <v/>
      </c>
      <c r="AV1872" s="113" t="str">
        <f>IF(D1872&lt;&gt;"",IF(COUNTIF($D$12:$D1872,$D1872)&gt;1,0,IF(SUM(O1872,V1872,AC1872)&gt;0,IF(AND(X1872="",OR(Q1872&lt;&gt;"",J1872&lt;&gt;"")),IF(Q1872&lt;&gt;"",Q1872,IF(J1872&lt;&gt;"",J1872,0)),IF(AND(Q1872&lt;&gt;"",J1872&lt;&gt;"",Q1872=J1872),Q1872,X1872)),0)),"")</f>
        <v/>
      </c>
      <c r="AW1872" s="113" t="str">
        <f>IF(D1872&lt;&gt;"",IF(COUNTIF($D$12:$D1872,$D1872)&gt;1,0,IF(SUM(P1872,W1872,AD1872)&gt;0,IF(AND(X1872="",OR(Q1872&lt;&gt;"",J1872&lt;&gt;"")),IF(Q1872&lt;&gt;"",Q1872,IF(J1872&lt;&gt;"",J1872,0)),IF(AND(Q1872&lt;&gt;"",J1872&lt;&gt;"",Q1872=J1872),Q1872,X1872)),0)),"")</f>
        <v/>
      </c>
      <c r="AX1872" s="68" t="str">
        <f t="shared" si="614"/>
        <v/>
      </c>
      <c r="AY1872" s="68" t="str">
        <f t="shared" si="615"/>
        <v/>
      </c>
      <c r="AZ1872" s="68" t="str">
        <f t="shared" si="616"/>
        <v/>
      </c>
      <c r="BA1872" s="68" t="str">
        <f t="shared" si="617"/>
        <v/>
      </c>
      <c r="BB1872" s="68" t="str">
        <f t="shared" si="618"/>
        <v/>
      </c>
      <c r="BC1872" s="68" t="str">
        <f t="shared" si="619"/>
        <v/>
      </c>
      <c r="BD1872" s="68" t="str">
        <f t="shared" si="620"/>
        <v/>
      </c>
      <c r="BE1872" s="62" t="str">
        <f t="shared" si="621"/>
        <v/>
      </c>
      <c r="BF1872" s="62" t="str">
        <f t="shared" si="622"/>
        <v/>
      </c>
      <c r="BG1872" s="62"/>
      <c r="BH1872" s="62" t="str">
        <f t="shared" si="623"/>
        <v/>
      </c>
      <c r="BI1872" s="62" t="str">
        <f t="shared" si="624"/>
        <v/>
      </c>
      <c r="BJ1872" s="114"/>
      <c r="BK1872" s="62" t="str">
        <f t="shared" si="625"/>
        <v/>
      </c>
      <c r="BL1872" s="62" t="str">
        <f t="shared" si="626"/>
        <v/>
      </c>
      <c r="BM1872" s="62" t="str">
        <f t="shared" si="627"/>
        <v/>
      </c>
      <c r="BN1872" s="62" t="str">
        <f t="shared" si="628"/>
        <v/>
      </c>
      <c r="BO1872" s="62" t="str">
        <f t="shared" si="629"/>
        <v/>
      </c>
      <c r="BP1872" s="62" t="str">
        <f t="shared" si="630"/>
        <v/>
      </c>
      <c r="BQ1872" s="96"/>
      <c r="BR1872" s="96"/>
      <c r="BS1872" s="96"/>
      <c r="BT1872" s="96"/>
      <c r="BU1872" s="96"/>
      <c r="BV1872" s="96"/>
      <c r="BW1872" s="96"/>
      <c r="BX1872" s="96"/>
      <c r="BY1872" s="96"/>
      <c r="BZ1872" s="96"/>
      <c r="CA1872" s="96"/>
      <c r="CB1872" s="96"/>
      <c r="CC1872" s="96"/>
      <c r="CD1872" s="96"/>
      <c r="CE1872" s="96"/>
      <c r="CF1872" s="96"/>
      <c r="CG1872" s="96"/>
      <c r="CH1872" s="96"/>
      <c r="CI1872" s="96"/>
      <c r="CJ1872" s="96"/>
      <c r="CK1872" s="96"/>
      <c r="CL1872" s="96"/>
      <c r="CM1872" s="96"/>
      <c r="CN1872" s="96"/>
      <c r="CO1872" s="96"/>
      <c r="CP1872" s="96"/>
      <c r="CQ1872" s="96"/>
      <c r="CR1872" s="96"/>
      <c r="CS1872" s="96"/>
    </row>
    <row r="1873" spans="1:97" ht="18.75" customHeight="1" x14ac:dyDescent="0.2">
      <c r="A1873" s="3">
        <f t="shared" si="631"/>
        <v>1861</v>
      </c>
      <c r="B1873" s="263"/>
      <c r="C1873" s="263"/>
      <c r="D1873" s="263"/>
      <c r="E1873" s="259"/>
      <c r="F1873" s="259"/>
      <c r="G1873" s="43"/>
      <c r="H1873" s="264"/>
      <c r="I1873" s="261"/>
      <c r="J1873" s="106"/>
      <c r="K1873" s="247"/>
      <c r="L1873" s="247"/>
      <c r="M1873" s="247"/>
      <c r="N1873" s="248" t="str">
        <f>IF(AND(K1873&lt;&gt;"",L1873&lt;&gt;"",J1873&lt;&gt;""),ROUND(MIN(IF(OR(J1873="OZZ",J1873="ZZ"),5000,17300),TRUNC(0.75*(SUMIF($D$12:$D1873,$D1873,K$12:K1873)+SUMIF($D$12:$D1873,$D1873,L$12:L1873)),2)) - SUMIF($D$12:$D1872,$D1873,N$12:N1872),2),"")</f>
        <v/>
      </c>
      <c r="O1873" s="249" t="str">
        <f>IF(AND(K1873&lt;&gt;"",L1873&lt;&gt;"",M1873&lt;&gt;"",J1873&lt;&gt;"",AH1873&lt;&gt;""),IF(OR(J1873="OZZ",J1873="ZZ"),ROUND(0-SUMIF($D$12:$D1872,$D1873,O$12:O1872),2),IF(M1873=0,0,ROUND(MIN(MIN(17300,TRUNC(0.75*(SUMIF($D$12:$D$2012,$D1873,K$12:K$2012)+SUMIF($D$12:$D$2012,$D1873,L$12:L$2012)),2)+SUMIF($D$12:$D1873,$D1873,AH$12:AH1873))-SUMIF($D$12:$D1872,$D1873,O$12:O1872)-SUMIF($D$12:$D$2012,$D1873,N$12:N$2012),AH1873),2))),"")</f>
        <v/>
      </c>
      <c r="P1873" s="250" t="str">
        <f>IF(J1873&lt;&gt;"",1000 - SUMIF($D$12:$D1872,$D1873,P$12:P1872),"")</f>
        <v/>
      </c>
      <c r="Q1873" s="106"/>
      <c r="R1873" s="247"/>
      <c r="S1873" s="247"/>
      <c r="T1873" s="247"/>
      <c r="U1873" s="248" t="str">
        <f>IF(AND(R1873&lt;&gt;"",S1873&lt;&gt;"",Q1873&lt;&gt;""),ROUND(MIN(IF(OR(Q1873="OZZ",Q1873="ZZ"),5000,17300),TRUNC(0.75*(SUMIF($D$12:$D1873,$D1873,R$12:R1873)+SUMIF($D$12:$D1873,$D1873,S$12:S1873)),2)) - SUMIF($D$12:$D1872,$D1873,U$12:U1872),2),"")</f>
        <v/>
      </c>
      <c r="V1873" s="248" t="str">
        <f>IF(AND(R1873&lt;&gt;"",S1873&lt;&gt;"",T1873&lt;&gt;"",Q1873&lt;&gt;"",AL1873&lt;&gt;""),IF(OR(Q1873="OZZ",Q1873="ZZ"),ROUND(0-SUMIF($D$12:$D1872,$D1873,V$12:V1872),2),IF(T1873=0,0,ROUND(MIN(MIN(17300,TRUNC(0.75*(SUMIF($D$12:$D$2012,$D1873,R$12:R$2012)+SUMIF($D$12:$D$2012,$D1873,S$12:S$2012)),2)+SUMIF($D$12:$D1873,$D1873,AL$12:AL1873))-SUMIF($D$12:$D1872,$D1873,V$12:V1872)-SUMIF($D$12:$D$2012,$D1873,U$12:U$2012),AL1873),2))),"")</f>
        <v/>
      </c>
      <c r="W1873" s="250" t="str">
        <f>IF(Q1873&lt;&gt;"",1000 - SUMIF($D$12:$D1872,$D1873,W$12:W1872),"")</f>
        <v/>
      </c>
      <c r="X1873" s="106"/>
      <c r="Y1873" s="247"/>
      <c r="Z1873" s="247"/>
      <c r="AA1873" s="247"/>
      <c r="AB1873" s="248" t="str">
        <f>IF(AND(Y1873&lt;&gt;"",Z1873&lt;&gt;"",X1873&lt;&gt;""),ROUND(MIN(IF(OR(X1873="OZZ",X1873="ZZ"),5000,17300),TRUNC(0.75*(SUMIF($D$12:$D1873,$D1873,Y$12:Y1873)+SUMIF($D$12:$D1873,$D1873,Z$12:Z1873)),2)) - SUMIF($D$12:$D1872,$D1873,AB$12:AB1872),2),"")</f>
        <v/>
      </c>
      <c r="AC1873" s="251" t="str">
        <f>IF(AND(Y1873&lt;&gt;"",Z1873&lt;&gt;"",AA1873&lt;&gt;"",X1873&lt;&gt;"",AP1873&lt;&gt;""),IF(OR(X1873="OZZ",X1873="ZZ"),ROUND(0-SUMIF($D$12:$D1872,$D1873,AC$12:AC1872),2),IF(AA1873=0,0,ROUND(MIN(MIN(17300,TRUNC(0.75*(SUMIF($D$12:$D$2012,$D1873,Y$12:Y$2012)+SUMIF($D$12:$D$2012,$D1873,Z$12:Z$2012)),2)+SUMIF($D$12:$D1873,$D1873,AP$12:AP1873))-SUMIF($D$12:$D1872,$D1873,AC$12:AC1872)-SUMIF($D$12:$D$2012,$D1873,AB$12:AB$2012),AP1873),2))),"")</f>
        <v/>
      </c>
      <c r="AD1873" s="250" t="str">
        <f>IF(X1873&lt;&gt;"",1000 - SUMIF($D$12:$D1872,$D1873,AD$12:AD1872),"")</f>
        <v/>
      </c>
      <c r="AE1873" s="252"/>
      <c r="AF1873" s="253"/>
      <c r="AG1873" s="254"/>
      <c r="AH1873" s="255" t="str">
        <f t="shared" si="611"/>
        <v/>
      </c>
      <c r="AI1873" s="256"/>
      <c r="AJ1873" s="253"/>
      <c r="AK1873" s="254"/>
      <c r="AL1873" s="255" t="str">
        <f t="shared" si="612"/>
        <v/>
      </c>
      <c r="AM1873" s="256"/>
      <c r="AN1873" s="253"/>
      <c r="AO1873" s="254"/>
      <c r="AP1873" s="255" t="str">
        <f t="shared" si="613"/>
        <v/>
      </c>
      <c r="AQ1873" s="68"/>
      <c r="AR1873" s="68"/>
      <c r="AS1873" s="115"/>
      <c r="AT1873" s="68"/>
      <c r="AU1873" s="113" t="str">
        <f>IF(D1873&lt;&gt; "", IF(COUNTIF($D$12:$D1873,$D1873)&gt;1,0,IF(SUM(N1873,U1873,AB1873)&gt;0,IF(AND(X1873="",OR(Q1873&lt;&gt;"",J1873&lt;&gt;"")),IF(Q1873&lt;&gt;"",Q1873,IF(J1873&lt;&gt;"",J1873,0)),IF(AND(Q1873&lt;&gt;"",J1873&lt;&gt;"",Q1873=J1873),Q1873,X1873)),0)),"")</f>
        <v/>
      </c>
      <c r="AV1873" s="113" t="str">
        <f>IF(D1873&lt;&gt;"",IF(COUNTIF($D$12:$D1873,$D1873)&gt;1,0,IF(SUM(O1873,V1873,AC1873)&gt;0,IF(AND(X1873="",OR(Q1873&lt;&gt;"",J1873&lt;&gt;"")),IF(Q1873&lt;&gt;"",Q1873,IF(J1873&lt;&gt;"",J1873,0)),IF(AND(Q1873&lt;&gt;"",J1873&lt;&gt;"",Q1873=J1873),Q1873,X1873)),0)),"")</f>
        <v/>
      </c>
      <c r="AW1873" s="113" t="str">
        <f>IF(D1873&lt;&gt;"",IF(COUNTIF($D$12:$D1873,$D1873)&gt;1,0,IF(SUM(P1873,W1873,AD1873)&gt;0,IF(AND(X1873="",OR(Q1873&lt;&gt;"",J1873&lt;&gt;"")),IF(Q1873&lt;&gt;"",Q1873,IF(J1873&lt;&gt;"",J1873,0)),IF(AND(Q1873&lt;&gt;"",J1873&lt;&gt;"",Q1873=J1873),Q1873,X1873)),0)),"")</f>
        <v/>
      </c>
      <c r="AX1873" s="68" t="str">
        <f t="shared" si="614"/>
        <v/>
      </c>
      <c r="AY1873" s="68" t="str">
        <f t="shared" si="615"/>
        <v/>
      </c>
      <c r="AZ1873" s="68" t="str">
        <f t="shared" si="616"/>
        <v/>
      </c>
      <c r="BA1873" s="68" t="str">
        <f t="shared" si="617"/>
        <v/>
      </c>
      <c r="BB1873" s="68" t="str">
        <f t="shared" si="618"/>
        <v/>
      </c>
      <c r="BC1873" s="68" t="str">
        <f t="shared" si="619"/>
        <v/>
      </c>
      <c r="BD1873" s="68" t="str">
        <f t="shared" si="620"/>
        <v/>
      </c>
      <c r="BE1873" s="62" t="str">
        <f t="shared" si="621"/>
        <v/>
      </c>
      <c r="BF1873" s="62" t="str">
        <f t="shared" si="622"/>
        <v/>
      </c>
      <c r="BG1873" s="62"/>
      <c r="BH1873" s="62" t="str">
        <f t="shared" si="623"/>
        <v/>
      </c>
      <c r="BI1873" s="62" t="str">
        <f t="shared" si="624"/>
        <v/>
      </c>
      <c r="BJ1873" s="114"/>
      <c r="BK1873" s="62" t="str">
        <f t="shared" si="625"/>
        <v/>
      </c>
      <c r="BL1873" s="62" t="str">
        <f t="shared" si="626"/>
        <v/>
      </c>
      <c r="BM1873" s="62" t="str">
        <f t="shared" si="627"/>
        <v/>
      </c>
      <c r="BN1873" s="62" t="str">
        <f t="shared" si="628"/>
        <v/>
      </c>
      <c r="BO1873" s="62" t="str">
        <f t="shared" si="629"/>
        <v/>
      </c>
      <c r="BP1873" s="62" t="str">
        <f t="shared" si="630"/>
        <v/>
      </c>
      <c r="BQ1873" s="96"/>
      <c r="BR1873" s="96"/>
      <c r="BS1873" s="96"/>
      <c r="BT1873" s="96"/>
      <c r="BU1873" s="96"/>
      <c r="BV1873" s="96"/>
      <c r="BW1873" s="96"/>
      <c r="BX1873" s="96"/>
      <c r="BY1873" s="96"/>
      <c r="BZ1873" s="96"/>
      <c r="CA1873" s="96"/>
      <c r="CB1873" s="96"/>
      <c r="CC1873" s="96"/>
      <c r="CD1873" s="96"/>
      <c r="CE1873" s="96"/>
      <c r="CF1873" s="96"/>
      <c r="CG1873" s="96"/>
      <c r="CH1873" s="96"/>
      <c r="CI1873" s="96"/>
      <c r="CJ1873" s="96"/>
      <c r="CK1873" s="96"/>
      <c r="CL1873" s="96"/>
      <c r="CM1873" s="96"/>
      <c r="CN1873" s="96"/>
      <c r="CO1873" s="96"/>
      <c r="CP1873" s="96"/>
      <c r="CQ1873" s="96"/>
      <c r="CR1873" s="96"/>
      <c r="CS1873" s="96"/>
    </row>
    <row r="1874" spans="1:97" ht="18.75" customHeight="1" x14ac:dyDescent="0.2">
      <c r="A1874" s="3">
        <f t="shared" si="631"/>
        <v>1862</v>
      </c>
      <c r="B1874" s="263"/>
      <c r="C1874" s="263"/>
      <c r="D1874" s="263"/>
      <c r="E1874" s="259"/>
      <c r="F1874" s="259"/>
      <c r="G1874" s="43"/>
      <c r="H1874" s="264"/>
      <c r="I1874" s="261"/>
      <c r="J1874" s="106"/>
      <c r="K1874" s="247"/>
      <c r="L1874" s="247"/>
      <c r="M1874" s="247"/>
      <c r="N1874" s="248" t="str">
        <f>IF(AND(K1874&lt;&gt;"",L1874&lt;&gt;"",J1874&lt;&gt;""),ROUND(MIN(IF(OR(J1874="OZZ",J1874="ZZ"),5000,17300),TRUNC(0.75*(SUMIF($D$12:$D1874,$D1874,K$12:K1874)+SUMIF($D$12:$D1874,$D1874,L$12:L1874)),2)) - SUMIF($D$12:$D1873,$D1874,N$12:N1873),2),"")</f>
        <v/>
      </c>
      <c r="O1874" s="249" t="str">
        <f>IF(AND(K1874&lt;&gt;"",L1874&lt;&gt;"",M1874&lt;&gt;"",J1874&lt;&gt;"",AH1874&lt;&gt;""),IF(OR(J1874="OZZ",J1874="ZZ"),ROUND(0-SUMIF($D$12:$D1873,$D1874,O$12:O1873),2),IF(M1874=0,0,ROUND(MIN(MIN(17300,TRUNC(0.75*(SUMIF($D$12:$D$2012,$D1874,K$12:K$2012)+SUMIF($D$12:$D$2012,$D1874,L$12:L$2012)),2)+SUMIF($D$12:$D1874,$D1874,AH$12:AH1874))-SUMIF($D$12:$D1873,$D1874,O$12:O1873)-SUMIF($D$12:$D$2012,$D1874,N$12:N$2012),AH1874),2))),"")</f>
        <v/>
      </c>
      <c r="P1874" s="250" t="str">
        <f>IF(J1874&lt;&gt;"",1000 - SUMIF($D$12:$D1873,$D1874,P$12:P1873),"")</f>
        <v/>
      </c>
      <c r="Q1874" s="106"/>
      <c r="R1874" s="247"/>
      <c r="S1874" s="247"/>
      <c r="T1874" s="247"/>
      <c r="U1874" s="248" t="str">
        <f>IF(AND(R1874&lt;&gt;"",S1874&lt;&gt;"",Q1874&lt;&gt;""),ROUND(MIN(IF(OR(Q1874="OZZ",Q1874="ZZ"),5000,17300),TRUNC(0.75*(SUMIF($D$12:$D1874,$D1874,R$12:R1874)+SUMIF($D$12:$D1874,$D1874,S$12:S1874)),2)) - SUMIF($D$12:$D1873,$D1874,U$12:U1873),2),"")</f>
        <v/>
      </c>
      <c r="V1874" s="248" t="str">
        <f>IF(AND(R1874&lt;&gt;"",S1874&lt;&gt;"",T1874&lt;&gt;"",Q1874&lt;&gt;"",AL1874&lt;&gt;""),IF(OR(Q1874="OZZ",Q1874="ZZ"),ROUND(0-SUMIF($D$12:$D1873,$D1874,V$12:V1873),2),IF(T1874=0,0,ROUND(MIN(MIN(17300,TRUNC(0.75*(SUMIF($D$12:$D$2012,$D1874,R$12:R$2012)+SUMIF($D$12:$D$2012,$D1874,S$12:S$2012)),2)+SUMIF($D$12:$D1874,$D1874,AL$12:AL1874))-SUMIF($D$12:$D1873,$D1874,V$12:V1873)-SUMIF($D$12:$D$2012,$D1874,U$12:U$2012),AL1874),2))),"")</f>
        <v/>
      </c>
      <c r="W1874" s="250" t="str">
        <f>IF(Q1874&lt;&gt;"",1000 - SUMIF($D$12:$D1873,$D1874,W$12:W1873),"")</f>
        <v/>
      </c>
      <c r="X1874" s="106"/>
      <c r="Y1874" s="247"/>
      <c r="Z1874" s="247"/>
      <c r="AA1874" s="247"/>
      <c r="AB1874" s="248" t="str">
        <f>IF(AND(Y1874&lt;&gt;"",Z1874&lt;&gt;"",X1874&lt;&gt;""),ROUND(MIN(IF(OR(X1874="OZZ",X1874="ZZ"),5000,17300),TRUNC(0.75*(SUMIF($D$12:$D1874,$D1874,Y$12:Y1874)+SUMIF($D$12:$D1874,$D1874,Z$12:Z1874)),2)) - SUMIF($D$12:$D1873,$D1874,AB$12:AB1873),2),"")</f>
        <v/>
      </c>
      <c r="AC1874" s="251" t="str">
        <f>IF(AND(Y1874&lt;&gt;"",Z1874&lt;&gt;"",AA1874&lt;&gt;"",X1874&lt;&gt;"",AP1874&lt;&gt;""),IF(OR(X1874="OZZ",X1874="ZZ"),ROUND(0-SUMIF($D$12:$D1873,$D1874,AC$12:AC1873),2),IF(AA1874=0,0,ROUND(MIN(MIN(17300,TRUNC(0.75*(SUMIF($D$12:$D$2012,$D1874,Y$12:Y$2012)+SUMIF($D$12:$D$2012,$D1874,Z$12:Z$2012)),2)+SUMIF($D$12:$D1874,$D1874,AP$12:AP1874))-SUMIF($D$12:$D1873,$D1874,AC$12:AC1873)-SUMIF($D$12:$D$2012,$D1874,AB$12:AB$2012),AP1874),2))),"")</f>
        <v/>
      </c>
      <c r="AD1874" s="250" t="str">
        <f>IF(X1874&lt;&gt;"",1000 - SUMIF($D$12:$D1873,$D1874,AD$12:AD1873),"")</f>
        <v/>
      </c>
      <c r="AE1874" s="252"/>
      <c r="AF1874" s="253"/>
      <c r="AG1874" s="254"/>
      <c r="AH1874" s="255" t="str">
        <f t="shared" si="611"/>
        <v/>
      </c>
      <c r="AI1874" s="256"/>
      <c r="AJ1874" s="253"/>
      <c r="AK1874" s="254"/>
      <c r="AL1874" s="255" t="str">
        <f t="shared" si="612"/>
        <v/>
      </c>
      <c r="AM1874" s="256"/>
      <c r="AN1874" s="253"/>
      <c r="AO1874" s="254"/>
      <c r="AP1874" s="255" t="str">
        <f t="shared" si="613"/>
        <v/>
      </c>
      <c r="AQ1874" s="68"/>
      <c r="AR1874" s="68"/>
      <c r="AS1874" s="115"/>
      <c r="AT1874" s="68"/>
      <c r="AU1874" s="113" t="str">
        <f>IF(D1874&lt;&gt; "", IF(COUNTIF($D$12:$D1874,$D1874)&gt;1,0,IF(SUM(N1874,U1874,AB1874)&gt;0,IF(AND(X1874="",OR(Q1874&lt;&gt;"",J1874&lt;&gt;"")),IF(Q1874&lt;&gt;"",Q1874,IF(J1874&lt;&gt;"",J1874,0)),IF(AND(Q1874&lt;&gt;"",J1874&lt;&gt;"",Q1874=J1874),Q1874,X1874)),0)),"")</f>
        <v/>
      </c>
      <c r="AV1874" s="113" t="str">
        <f>IF(D1874&lt;&gt;"",IF(COUNTIF($D$12:$D1874,$D1874)&gt;1,0,IF(SUM(O1874,V1874,AC1874)&gt;0,IF(AND(X1874="",OR(Q1874&lt;&gt;"",J1874&lt;&gt;"")),IF(Q1874&lt;&gt;"",Q1874,IF(J1874&lt;&gt;"",J1874,0)),IF(AND(Q1874&lt;&gt;"",J1874&lt;&gt;"",Q1874=J1874),Q1874,X1874)),0)),"")</f>
        <v/>
      </c>
      <c r="AW1874" s="113" t="str">
        <f>IF(D1874&lt;&gt;"",IF(COUNTIF($D$12:$D1874,$D1874)&gt;1,0,IF(SUM(P1874,W1874,AD1874)&gt;0,IF(AND(X1874="",OR(Q1874&lt;&gt;"",J1874&lt;&gt;"")),IF(Q1874&lt;&gt;"",Q1874,IF(J1874&lt;&gt;"",J1874,0)),IF(AND(Q1874&lt;&gt;"",J1874&lt;&gt;"",Q1874=J1874),Q1874,X1874)),0)),"")</f>
        <v/>
      </c>
      <c r="AX1874" s="68" t="str">
        <f t="shared" si="614"/>
        <v/>
      </c>
      <c r="AY1874" s="68" t="str">
        <f t="shared" si="615"/>
        <v/>
      </c>
      <c r="AZ1874" s="68" t="str">
        <f t="shared" si="616"/>
        <v/>
      </c>
      <c r="BA1874" s="68" t="str">
        <f t="shared" si="617"/>
        <v/>
      </c>
      <c r="BB1874" s="68" t="str">
        <f t="shared" si="618"/>
        <v/>
      </c>
      <c r="BC1874" s="68" t="str">
        <f t="shared" si="619"/>
        <v/>
      </c>
      <c r="BD1874" s="68" t="str">
        <f t="shared" si="620"/>
        <v/>
      </c>
      <c r="BE1874" s="62" t="str">
        <f t="shared" si="621"/>
        <v/>
      </c>
      <c r="BF1874" s="62" t="str">
        <f t="shared" si="622"/>
        <v/>
      </c>
      <c r="BG1874" s="62"/>
      <c r="BH1874" s="62" t="str">
        <f t="shared" si="623"/>
        <v/>
      </c>
      <c r="BI1874" s="62" t="str">
        <f t="shared" si="624"/>
        <v/>
      </c>
      <c r="BJ1874" s="114"/>
      <c r="BK1874" s="62" t="str">
        <f t="shared" si="625"/>
        <v/>
      </c>
      <c r="BL1874" s="62" t="str">
        <f t="shared" si="626"/>
        <v/>
      </c>
      <c r="BM1874" s="62" t="str">
        <f t="shared" si="627"/>
        <v/>
      </c>
      <c r="BN1874" s="62" t="str">
        <f t="shared" si="628"/>
        <v/>
      </c>
      <c r="BO1874" s="62" t="str">
        <f t="shared" si="629"/>
        <v/>
      </c>
      <c r="BP1874" s="62" t="str">
        <f t="shared" si="630"/>
        <v/>
      </c>
      <c r="BQ1874" s="96"/>
      <c r="BR1874" s="96"/>
      <c r="BS1874" s="96"/>
      <c r="BT1874" s="96"/>
      <c r="BU1874" s="96"/>
      <c r="BV1874" s="96"/>
      <c r="BW1874" s="96"/>
      <c r="BX1874" s="96"/>
      <c r="BY1874" s="96"/>
      <c r="BZ1874" s="96"/>
      <c r="CA1874" s="96"/>
      <c r="CB1874" s="96"/>
      <c r="CC1874" s="96"/>
      <c r="CD1874" s="96"/>
      <c r="CE1874" s="96"/>
      <c r="CF1874" s="96"/>
      <c r="CG1874" s="96"/>
      <c r="CH1874" s="96"/>
      <c r="CI1874" s="96"/>
      <c r="CJ1874" s="96"/>
      <c r="CK1874" s="96"/>
      <c r="CL1874" s="96"/>
      <c r="CM1874" s="96"/>
      <c r="CN1874" s="96"/>
      <c r="CO1874" s="96"/>
      <c r="CP1874" s="96"/>
      <c r="CQ1874" s="96"/>
      <c r="CR1874" s="96"/>
      <c r="CS1874" s="96"/>
    </row>
    <row r="1875" spans="1:97" ht="18.75" customHeight="1" x14ac:dyDescent="0.2">
      <c r="A1875" s="3">
        <f t="shared" si="631"/>
        <v>1863</v>
      </c>
      <c r="B1875" s="263"/>
      <c r="C1875" s="263"/>
      <c r="D1875" s="263"/>
      <c r="E1875" s="259"/>
      <c r="F1875" s="259"/>
      <c r="G1875" s="43"/>
      <c r="H1875" s="264"/>
      <c r="I1875" s="261"/>
      <c r="J1875" s="106"/>
      <c r="K1875" s="247"/>
      <c r="L1875" s="247"/>
      <c r="M1875" s="247"/>
      <c r="N1875" s="248" t="str">
        <f>IF(AND(K1875&lt;&gt;"",L1875&lt;&gt;"",J1875&lt;&gt;""),ROUND(MIN(IF(OR(J1875="OZZ",J1875="ZZ"),5000,17300),TRUNC(0.75*(SUMIF($D$12:$D1875,$D1875,K$12:K1875)+SUMIF($D$12:$D1875,$D1875,L$12:L1875)),2)) - SUMIF($D$12:$D1874,$D1875,N$12:N1874),2),"")</f>
        <v/>
      </c>
      <c r="O1875" s="249" t="str">
        <f>IF(AND(K1875&lt;&gt;"",L1875&lt;&gt;"",M1875&lt;&gt;"",J1875&lt;&gt;"",AH1875&lt;&gt;""),IF(OR(J1875="OZZ",J1875="ZZ"),ROUND(0-SUMIF($D$12:$D1874,$D1875,O$12:O1874),2),IF(M1875=0,0,ROUND(MIN(MIN(17300,TRUNC(0.75*(SUMIF($D$12:$D$2012,$D1875,K$12:K$2012)+SUMIF($D$12:$D$2012,$D1875,L$12:L$2012)),2)+SUMIF($D$12:$D1875,$D1875,AH$12:AH1875))-SUMIF($D$12:$D1874,$D1875,O$12:O1874)-SUMIF($D$12:$D$2012,$D1875,N$12:N$2012),AH1875),2))),"")</f>
        <v/>
      </c>
      <c r="P1875" s="250" t="str">
        <f>IF(J1875&lt;&gt;"",1000 - SUMIF($D$12:$D1874,$D1875,P$12:P1874),"")</f>
        <v/>
      </c>
      <c r="Q1875" s="106"/>
      <c r="R1875" s="247"/>
      <c r="S1875" s="247"/>
      <c r="T1875" s="247"/>
      <c r="U1875" s="248" t="str">
        <f>IF(AND(R1875&lt;&gt;"",S1875&lt;&gt;"",Q1875&lt;&gt;""),ROUND(MIN(IF(OR(Q1875="OZZ",Q1875="ZZ"),5000,17300),TRUNC(0.75*(SUMIF($D$12:$D1875,$D1875,R$12:R1875)+SUMIF($D$12:$D1875,$D1875,S$12:S1875)),2)) - SUMIF($D$12:$D1874,$D1875,U$12:U1874),2),"")</f>
        <v/>
      </c>
      <c r="V1875" s="248" t="str">
        <f>IF(AND(R1875&lt;&gt;"",S1875&lt;&gt;"",T1875&lt;&gt;"",Q1875&lt;&gt;"",AL1875&lt;&gt;""),IF(OR(Q1875="OZZ",Q1875="ZZ"),ROUND(0-SUMIF($D$12:$D1874,$D1875,V$12:V1874),2),IF(T1875=0,0,ROUND(MIN(MIN(17300,TRUNC(0.75*(SUMIF($D$12:$D$2012,$D1875,R$12:R$2012)+SUMIF($D$12:$D$2012,$D1875,S$12:S$2012)),2)+SUMIF($D$12:$D1875,$D1875,AL$12:AL1875))-SUMIF($D$12:$D1874,$D1875,V$12:V1874)-SUMIF($D$12:$D$2012,$D1875,U$12:U$2012),AL1875),2))),"")</f>
        <v/>
      </c>
      <c r="W1875" s="250" t="str">
        <f>IF(Q1875&lt;&gt;"",1000 - SUMIF($D$12:$D1874,$D1875,W$12:W1874),"")</f>
        <v/>
      </c>
      <c r="X1875" s="106"/>
      <c r="Y1875" s="247"/>
      <c r="Z1875" s="247"/>
      <c r="AA1875" s="247"/>
      <c r="AB1875" s="248" t="str">
        <f>IF(AND(Y1875&lt;&gt;"",Z1875&lt;&gt;"",X1875&lt;&gt;""),ROUND(MIN(IF(OR(X1875="OZZ",X1875="ZZ"),5000,17300),TRUNC(0.75*(SUMIF($D$12:$D1875,$D1875,Y$12:Y1875)+SUMIF($D$12:$D1875,$D1875,Z$12:Z1875)),2)) - SUMIF($D$12:$D1874,$D1875,AB$12:AB1874),2),"")</f>
        <v/>
      </c>
      <c r="AC1875" s="251" t="str">
        <f>IF(AND(Y1875&lt;&gt;"",Z1875&lt;&gt;"",AA1875&lt;&gt;"",X1875&lt;&gt;"",AP1875&lt;&gt;""),IF(OR(X1875="OZZ",X1875="ZZ"),ROUND(0-SUMIF($D$12:$D1874,$D1875,AC$12:AC1874),2),IF(AA1875=0,0,ROUND(MIN(MIN(17300,TRUNC(0.75*(SUMIF($D$12:$D$2012,$D1875,Y$12:Y$2012)+SUMIF($D$12:$D$2012,$D1875,Z$12:Z$2012)),2)+SUMIF($D$12:$D1875,$D1875,AP$12:AP1875))-SUMIF($D$12:$D1874,$D1875,AC$12:AC1874)-SUMIF($D$12:$D$2012,$D1875,AB$12:AB$2012),AP1875),2))),"")</f>
        <v/>
      </c>
      <c r="AD1875" s="250" t="str">
        <f>IF(X1875&lt;&gt;"",1000 - SUMIF($D$12:$D1874,$D1875,AD$12:AD1874),"")</f>
        <v/>
      </c>
      <c r="AE1875" s="252"/>
      <c r="AF1875" s="253"/>
      <c r="AG1875" s="254"/>
      <c r="AH1875" s="255" t="str">
        <f t="shared" si="611"/>
        <v/>
      </c>
      <c r="AI1875" s="256"/>
      <c r="AJ1875" s="253"/>
      <c r="AK1875" s="254"/>
      <c r="AL1875" s="255" t="str">
        <f t="shared" si="612"/>
        <v/>
      </c>
      <c r="AM1875" s="256"/>
      <c r="AN1875" s="253"/>
      <c r="AO1875" s="254"/>
      <c r="AP1875" s="255" t="str">
        <f t="shared" si="613"/>
        <v/>
      </c>
      <c r="AQ1875" s="68"/>
      <c r="AR1875" s="68"/>
      <c r="AS1875" s="115"/>
      <c r="AT1875" s="68"/>
      <c r="AU1875" s="113" t="str">
        <f>IF(D1875&lt;&gt; "", IF(COUNTIF($D$12:$D1875,$D1875)&gt;1,0,IF(SUM(N1875,U1875,AB1875)&gt;0,IF(AND(X1875="",OR(Q1875&lt;&gt;"",J1875&lt;&gt;"")),IF(Q1875&lt;&gt;"",Q1875,IF(J1875&lt;&gt;"",J1875,0)),IF(AND(Q1875&lt;&gt;"",J1875&lt;&gt;"",Q1875=J1875),Q1875,X1875)),0)),"")</f>
        <v/>
      </c>
      <c r="AV1875" s="113" t="str">
        <f>IF(D1875&lt;&gt;"",IF(COUNTIF($D$12:$D1875,$D1875)&gt;1,0,IF(SUM(O1875,V1875,AC1875)&gt;0,IF(AND(X1875="",OR(Q1875&lt;&gt;"",J1875&lt;&gt;"")),IF(Q1875&lt;&gt;"",Q1875,IF(J1875&lt;&gt;"",J1875,0)),IF(AND(Q1875&lt;&gt;"",J1875&lt;&gt;"",Q1875=J1875),Q1875,X1875)),0)),"")</f>
        <v/>
      </c>
      <c r="AW1875" s="113" t="str">
        <f>IF(D1875&lt;&gt;"",IF(COUNTIF($D$12:$D1875,$D1875)&gt;1,0,IF(SUM(P1875,W1875,AD1875)&gt;0,IF(AND(X1875="",OR(Q1875&lt;&gt;"",J1875&lt;&gt;"")),IF(Q1875&lt;&gt;"",Q1875,IF(J1875&lt;&gt;"",J1875,0)),IF(AND(Q1875&lt;&gt;"",J1875&lt;&gt;"",Q1875=J1875),Q1875,X1875)),0)),"")</f>
        <v/>
      </c>
      <c r="AX1875" s="68" t="str">
        <f t="shared" si="614"/>
        <v/>
      </c>
      <c r="AY1875" s="68" t="str">
        <f t="shared" si="615"/>
        <v/>
      </c>
      <c r="AZ1875" s="68" t="str">
        <f t="shared" si="616"/>
        <v/>
      </c>
      <c r="BA1875" s="68" t="str">
        <f t="shared" si="617"/>
        <v/>
      </c>
      <c r="BB1875" s="68" t="str">
        <f t="shared" si="618"/>
        <v/>
      </c>
      <c r="BC1875" s="68" t="str">
        <f t="shared" si="619"/>
        <v/>
      </c>
      <c r="BD1875" s="68" t="str">
        <f t="shared" si="620"/>
        <v/>
      </c>
      <c r="BE1875" s="62" t="str">
        <f t="shared" si="621"/>
        <v/>
      </c>
      <c r="BF1875" s="62" t="str">
        <f t="shared" si="622"/>
        <v/>
      </c>
      <c r="BG1875" s="62"/>
      <c r="BH1875" s="62" t="str">
        <f t="shared" si="623"/>
        <v/>
      </c>
      <c r="BI1875" s="62" t="str">
        <f t="shared" si="624"/>
        <v/>
      </c>
      <c r="BJ1875" s="114"/>
      <c r="BK1875" s="62" t="str">
        <f t="shared" si="625"/>
        <v/>
      </c>
      <c r="BL1875" s="62" t="str">
        <f t="shared" si="626"/>
        <v/>
      </c>
      <c r="BM1875" s="62" t="str">
        <f t="shared" si="627"/>
        <v/>
      </c>
      <c r="BN1875" s="62" t="str">
        <f t="shared" si="628"/>
        <v/>
      </c>
      <c r="BO1875" s="62" t="str">
        <f t="shared" si="629"/>
        <v/>
      </c>
      <c r="BP1875" s="62" t="str">
        <f t="shared" si="630"/>
        <v/>
      </c>
      <c r="BQ1875" s="96"/>
      <c r="BR1875" s="96"/>
      <c r="BS1875" s="96"/>
      <c r="BT1875" s="96"/>
      <c r="BU1875" s="96"/>
      <c r="BV1875" s="96"/>
      <c r="BW1875" s="96"/>
      <c r="BX1875" s="96"/>
      <c r="BY1875" s="96"/>
      <c r="BZ1875" s="96"/>
      <c r="CA1875" s="96"/>
      <c r="CB1875" s="96"/>
      <c r="CC1875" s="96"/>
      <c r="CD1875" s="96"/>
      <c r="CE1875" s="96"/>
      <c r="CF1875" s="96"/>
      <c r="CG1875" s="96"/>
      <c r="CH1875" s="96"/>
      <c r="CI1875" s="96"/>
      <c r="CJ1875" s="96"/>
      <c r="CK1875" s="96"/>
      <c r="CL1875" s="96"/>
      <c r="CM1875" s="96"/>
      <c r="CN1875" s="96"/>
      <c r="CO1875" s="96"/>
      <c r="CP1875" s="96"/>
      <c r="CQ1875" s="96"/>
      <c r="CR1875" s="96"/>
      <c r="CS1875" s="96"/>
    </row>
    <row r="1876" spans="1:97" ht="18.75" customHeight="1" x14ac:dyDescent="0.2">
      <c r="A1876" s="3">
        <f t="shared" si="631"/>
        <v>1864</v>
      </c>
      <c r="B1876" s="263"/>
      <c r="C1876" s="263"/>
      <c r="D1876" s="263"/>
      <c r="E1876" s="259"/>
      <c r="F1876" s="259"/>
      <c r="G1876" s="43"/>
      <c r="H1876" s="264"/>
      <c r="I1876" s="261"/>
      <c r="J1876" s="106"/>
      <c r="K1876" s="247"/>
      <c r="L1876" s="247"/>
      <c r="M1876" s="247"/>
      <c r="N1876" s="248" t="str">
        <f>IF(AND(K1876&lt;&gt;"",L1876&lt;&gt;"",J1876&lt;&gt;""),ROUND(MIN(IF(OR(J1876="OZZ",J1876="ZZ"),5000,17300),TRUNC(0.75*(SUMIF($D$12:$D1876,$D1876,K$12:K1876)+SUMIF($D$12:$D1876,$D1876,L$12:L1876)),2)) - SUMIF($D$12:$D1875,$D1876,N$12:N1875),2),"")</f>
        <v/>
      </c>
      <c r="O1876" s="249" t="str">
        <f>IF(AND(K1876&lt;&gt;"",L1876&lt;&gt;"",M1876&lt;&gt;"",J1876&lt;&gt;"",AH1876&lt;&gt;""),IF(OR(J1876="OZZ",J1876="ZZ"),ROUND(0-SUMIF($D$12:$D1875,$D1876,O$12:O1875),2),IF(M1876=0,0,ROUND(MIN(MIN(17300,TRUNC(0.75*(SUMIF($D$12:$D$2012,$D1876,K$12:K$2012)+SUMIF($D$12:$D$2012,$D1876,L$12:L$2012)),2)+SUMIF($D$12:$D1876,$D1876,AH$12:AH1876))-SUMIF($D$12:$D1875,$D1876,O$12:O1875)-SUMIF($D$12:$D$2012,$D1876,N$12:N$2012),AH1876),2))),"")</f>
        <v/>
      </c>
      <c r="P1876" s="250" t="str">
        <f>IF(J1876&lt;&gt;"",1000 - SUMIF($D$12:$D1875,$D1876,P$12:P1875),"")</f>
        <v/>
      </c>
      <c r="Q1876" s="106"/>
      <c r="R1876" s="247"/>
      <c r="S1876" s="247"/>
      <c r="T1876" s="247"/>
      <c r="U1876" s="248" t="str">
        <f>IF(AND(R1876&lt;&gt;"",S1876&lt;&gt;"",Q1876&lt;&gt;""),ROUND(MIN(IF(OR(Q1876="OZZ",Q1876="ZZ"),5000,17300),TRUNC(0.75*(SUMIF($D$12:$D1876,$D1876,R$12:R1876)+SUMIF($D$12:$D1876,$D1876,S$12:S1876)),2)) - SUMIF($D$12:$D1875,$D1876,U$12:U1875),2),"")</f>
        <v/>
      </c>
      <c r="V1876" s="248" t="str">
        <f>IF(AND(R1876&lt;&gt;"",S1876&lt;&gt;"",T1876&lt;&gt;"",Q1876&lt;&gt;"",AL1876&lt;&gt;""),IF(OR(Q1876="OZZ",Q1876="ZZ"),ROUND(0-SUMIF($D$12:$D1875,$D1876,V$12:V1875),2),IF(T1876=0,0,ROUND(MIN(MIN(17300,TRUNC(0.75*(SUMIF($D$12:$D$2012,$D1876,R$12:R$2012)+SUMIF($D$12:$D$2012,$D1876,S$12:S$2012)),2)+SUMIF($D$12:$D1876,$D1876,AL$12:AL1876))-SUMIF($D$12:$D1875,$D1876,V$12:V1875)-SUMIF($D$12:$D$2012,$D1876,U$12:U$2012),AL1876),2))),"")</f>
        <v/>
      </c>
      <c r="W1876" s="250" t="str">
        <f>IF(Q1876&lt;&gt;"",1000 - SUMIF($D$12:$D1875,$D1876,W$12:W1875),"")</f>
        <v/>
      </c>
      <c r="X1876" s="106"/>
      <c r="Y1876" s="247"/>
      <c r="Z1876" s="247"/>
      <c r="AA1876" s="247"/>
      <c r="AB1876" s="248" t="str">
        <f>IF(AND(Y1876&lt;&gt;"",Z1876&lt;&gt;"",X1876&lt;&gt;""),ROUND(MIN(IF(OR(X1876="OZZ",X1876="ZZ"),5000,17300),TRUNC(0.75*(SUMIF($D$12:$D1876,$D1876,Y$12:Y1876)+SUMIF($D$12:$D1876,$D1876,Z$12:Z1876)),2)) - SUMIF($D$12:$D1875,$D1876,AB$12:AB1875),2),"")</f>
        <v/>
      </c>
      <c r="AC1876" s="251" t="str">
        <f>IF(AND(Y1876&lt;&gt;"",Z1876&lt;&gt;"",AA1876&lt;&gt;"",X1876&lt;&gt;"",AP1876&lt;&gt;""),IF(OR(X1876="OZZ",X1876="ZZ"),ROUND(0-SUMIF($D$12:$D1875,$D1876,AC$12:AC1875),2),IF(AA1876=0,0,ROUND(MIN(MIN(17300,TRUNC(0.75*(SUMIF($D$12:$D$2012,$D1876,Y$12:Y$2012)+SUMIF($D$12:$D$2012,$D1876,Z$12:Z$2012)),2)+SUMIF($D$12:$D1876,$D1876,AP$12:AP1876))-SUMIF($D$12:$D1875,$D1876,AC$12:AC1875)-SUMIF($D$12:$D$2012,$D1876,AB$12:AB$2012),AP1876),2))),"")</f>
        <v/>
      </c>
      <c r="AD1876" s="250" t="str">
        <f>IF(X1876&lt;&gt;"",1000 - SUMIF($D$12:$D1875,$D1876,AD$12:AD1875),"")</f>
        <v/>
      </c>
      <c r="AE1876" s="252"/>
      <c r="AF1876" s="253"/>
      <c r="AG1876" s="254"/>
      <c r="AH1876" s="255" t="str">
        <f t="shared" si="611"/>
        <v/>
      </c>
      <c r="AI1876" s="256"/>
      <c r="AJ1876" s="253"/>
      <c r="AK1876" s="254"/>
      <c r="AL1876" s="255" t="str">
        <f t="shared" si="612"/>
        <v/>
      </c>
      <c r="AM1876" s="256"/>
      <c r="AN1876" s="253"/>
      <c r="AO1876" s="254"/>
      <c r="AP1876" s="255" t="str">
        <f t="shared" si="613"/>
        <v/>
      </c>
      <c r="AQ1876" s="68"/>
      <c r="AR1876" s="68"/>
      <c r="AS1876" s="115"/>
      <c r="AT1876" s="68"/>
      <c r="AU1876" s="113" t="str">
        <f>IF(D1876&lt;&gt; "", IF(COUNTIF($D$12:$D1876,$D1876)&gt;1,0,IF(SUM(N1876,U1876,AB1876)&gt;0,IF(AND(X1876="",OR(Q1876&lt;&gt;"",J1876&lt;&gt;"")),IF(Q1876&lt;&gt;"",Q1876,IF(J1876&lt;&gt;"",J1876,0)),IF(AND(Q1876&lt;&gt;"",J1876&lt;&gt;"",Q1876=J1876),Q1876,X1876)),0)),"")</f>
        <v/>
      </c>
      <c r="AV1876" s="113" t="str">
        <f>IF(D1876&lt;&gt;"",IF(COUNTIF($D$12:$D1876,$D1876)&gt;1,0,IF(SUM(O1876,V1876,AC1876)&gt;0,IF(AND(X1876="",OR(Q1876&lt;&gt;"",J1876&lt;&gt;"")),IF(Q1876&lt;&gt;"",Q1876,IF(J1876&lt;&gt;"",J1876,0)),IF(AND(Q1876&lt;&gt;"",J1876&lt;&gt;"",Q1876=J1876),Q1876,X1876)),0)),"")</f>
        <v/>
      </c>
      <c r="AW1876" s="113" t="str">
        <f>IF(D1876&lt;&gt;"",IF(COUNTIF($D$12:$D1876,$D1876)&gt;1,0,IF(SUM(P1876,W1876,AD1876)&gt;0,IF(AND(X1876="",OR(Q1876&lt;&gt;"",J1876&lt;&gt;"")),IF(Q1876&lt;&gt;"",Q1876,IF(J1876&lt;&gt;"",J1876,0)),IF(AND(Q1876&lt;&gt;"",J1876&lt;&gt;"",Q1876=J1876),Q1876,X1876)),0)),"")</f>
        <v/>
      </c>
      <c r="AX1876" s="68" t="str">
        <f t="shared" si="614"/>
        <v/>
      </c>
      <c r="AY1876" s="68" t="str">
        <f t="shared" si="615"/>
        <v/>
      </c>
      <c r="AZ1876" s="68" t="str">
        <f t="shared" si="616"/>
        <v/>
      </c>
      <c r="BA1876" s="68" t="str">
        <f t="shared" si="617"/>
        <v/>
      </c>
      <c r="BB1876" s="68" t="str">
        <f t="shared" si="618"/>
        <v/>
      </c>
      <c r="BC1876" s="68" t="str">
        <f t="shared" si="619"/>
        <v/>
      </c>
      <c r="BD1876" s="68" t="str">
        <f t="shared" si="620"/>
        <v/>
      </c>
      <c r="BE1876" s="62" t="str">
        <f t="shared" si="621"/>
        <v/>
      </c>
      <c r="BF1876" s="62" t="str">
        <f t="shared" si="622"/>
        <v/>
      </c>
      <c r="BG1876" s="62"/>
      <c r="BH1876" s="62" t="str">
        <f t="shared" si="623"/>
        <v/>
      </c>
      <c r="BI1876" s="62" t="str">
        <f t="shared" si="624"/>
        <v/>
      </c>
      <c r="BJ1876" s="114"/>
      <c r="BK1876" s="62" t="str">
        <f t="shared" si="625"/>
        <v/>
      </c>
      <c r="BL1876" s="62" t="str">
        <f t="shared" si="626"/>
        <v/>
      </c>
      <c r="BM1876" s="62" t="str">
        <f t="shared" si="627"/>
        <v/>
      </c>
      <c r="BN1876" s="62" t="str">
        <f t="shared" si="628"/>
        <v/>
      </c>
      <c r="BO1876" s="62" t="str">
        <f t="shared" si="629"/>
        <v/>
      </c>
      <c r="BP1876" s="62" t="str">
        <f t="shared" si="630"/>
        <v/>
      </c>
      <c r="BQ1876" s="96"/>
      <c r="BR1876" s="96"/>
      <c r="BS1876" s="96"/>
      <c r="BT1876" s="96"/>
      <c r="BU1876" s="96"/>
      <c r="BV1876" s="96"/>
      <c r="BW1876" s="96"/>
      <c r="BX1876" s="96"/>
      <c r="BY1876" s="96"/>
      <c r="BZ1876" s="96"/>
      <c r="CA1876" s="96"/>
      <c r="CB1876" s="96"/>
      <c r="CC1876" s="96"/>
      <c r="CD1876" s="96"/>
      <c r="CE1876" s="96"/>
      <c r="CF1876" s="96"/>
      <c r="CG1876" s="96"/>
      <c r="CH1876" s="96"/>
      <c r="CI1876" s="96"/>
      <c r="CJ1876" s="96"/>
      <c r="CK1876" s="96"/>
      <c r="CL1876" s="96"/>
      <c r="CM1876" s="96"/>
      <c r="CN1876" s="96"/>
      <c r="CO1876" s="96"/>
      <c r="CP1876" s="96"/>
      <c r="CQ1876" s="96"/>
      <c r="CR1876" s="96"/>
      <c r="CS1876" s="96"/>
    </row>
    <row r="1877" spans="1:97" ht="18.75" customHeight="1" x14ac:dyDescent="0.2">
      <c r="A1877" s="3">
        <f t="shared" si="631"/>
        <v>1865</v>
      </c>
      <c r="B1877" s="263"/>
      <c r="C1877" s="263"/>
      <c r="D1877" s="263"/>
      <c r="E1877" s="259"/>
      <c r="F1877" s="259"/>
      <c r="G1877" s="43"/>
      <c r="H1877" s="264"/>
      <c r="I1877" s="261"/>
      <c r="J1877" s="106"/>
      <c r="K1877" s="247"/>
      <c r="L1877" s="247"/>
      <c r="M1877" s="247"/>
      <c r="N1877" s="248" t="str">
        <f>IF(AND(K1877&lt;&gt;"",L1877&lt;&gt;"",J1877&lt;&gt;""),ROUND(MIN(IF(OR(J1877="OZZ",J1877="ZZ"),5000,17300),TRUNC(0.75*(SUMIF($D$12:$D1877,$D1877,K$12:K1877)+SUMIF($D$12:$D1877,$D1877,L$12:L1877)),2)) - SUMIF($D$12:$D1876,$D1877,N$12:N1876),2),"")</f>
        <v/>
      </c>
      <c r="O1877" s="249" t="str">
        <f>IF(AND(K1877&lt;&gt;"",L1877&lt;&gt;"",M1877&lt;&gt;"",J1877&lt;&gt;"",AH1877&lt;&gt;""),IF(OR(J1877="OZZ",J1877="ZZ"),ROUND(0-SUMIF($D$12:$D1876,$D1877,O$12:O1876),2),IF(M1877=0,0,ROUND(MIN(MIN(17300,TRUNC(0.75*(SUMIF($D$12:$D$2012,$D1877,K$12:K$2012)+SUMIF($D$12:$D$2012,$D1877,L$12:L$2012)),2)+SUMIF($D$12:$D1877,$D1877,AH$12:AH1877))-SUMIF($D$12:$D1876,$D1877,O$12:O1876)-SUMIF($D$12:$D$2012,$D1877,N$12:N$2012),AH1877),2))),"")</f>
        <v/>
      </c>
      <c r="P1877" s="250" t="str">
        <f>IF(J1877&lt;&gt;"",1000 - SUMIF($D$12:$D1876,$D1877,P$12:P1876),"")</f>
        <v/>
      </c>
      <c r="Q1877" s="106"/>
      <c r="R1877" s="247"/>
      <c r="S1877" s="247"/>
      <c r="T1877" s="247"/>
      <c r="U1877" s="248" t="str">
        <f>IF(AND(R1877&lt;&gt;"",S1877&lt;&gt;"",Q1877&lt;&gt;""),ROUND(MIN(IF(OR(Q1877="OZZ",Q1877="ZZ"),5000,17300),TRUNC(0.75*(SUMIF($D$12:$D1877,$D1877,R$12:R1877)+SUMIF($D$12:$D1877,$D1877,S$12:S1877)),2)) - SUMIF($D$12:$D1876,$D1877,U$12:U1876),2),"")</f>
        <v/>
      </c>
      <c r="V1877" s="248" t="str">
        <f>IF(AND(R1877&lt;&gt;"",S1877&lt;&gt;"",T1877&lt;&gt;"",Q1877&lt;&gt;"",AL1877&lt;&gt;""),IF(OR(Q1877="OZZ",Q1877="ZZ"),ROUND(0-SUMIF($D$12:$D1876,$D1877,V$12:V1876),2),IF(T1877=0,0,ROUND(MIN(MIN(17300,TRUNC(0.75*(SUMIF($D$12:$D$2012,$D1877,R$12:R$2012)+SUMIF($D$12:$D$2012,$D1877,S$12:S$2012)),2)+SUMIF($D$12:$D1877,$D1877,AL$12:AL1877))-SUMIF($D$12:$D1876,$D1877,V$12:V1876)-SUMIF($D$12:$D$2012,$D1877,U$12:U$2012),AL1877),2))),"")</f>
        <v/>
      </c>
      <c r="W1877" s="250" t="str">
        <f>IF(Q1877&lt;&gt;"",1000 - SUMIF($D$12:$D1876,$D1877,W$12:W1876),"")</f>
        <v/>
      </c>
      <c r="X1877" s="106"/>
      <c r="Y1877" s="247"/>
      <c r="Z1877" s="247"/>
      <c r="AA1877" s="247"/>
      <c r="AB1877" s="248" t="str">
        <f>IF(AND(Y1877&lt;&gt;"",Z1877&lt;&gt;"",X1877&lt;&gt;""),ROUND(MIN(IF(OR(X1877="OZZ",X1877="ZZ"),5000,17300),TRUNC(0.75*(SUMIF($D$12:$D1877,$D1877,Y$12:Y1877)+SUMIF($D$12:$D1877,$D1877,Z$12:Z1877)),2)) - SUMIF($D$12:$D1876,$D1877,AB$12:AB1876),2),"")</f>
        <v/>
      </c>
      <c r="AC1877" s="251" t="str">
        <f>IF(AND(Y1877&lt;&gt;"",Z1877&lt;&gt;"",AA1877&lt;&gt;"",X1877&lt;&gt;"",AP1877&lt;&gt;""),IF(OR(X1877="OZZ",X1877="ZZ"),ROUND(0-SUMIF($D$12:$D1876,$D1877,AC$12:AC1876),2),IF(AA1877=0,0,ROUND(MIN(MIN(17300,TRUNC(0.75*(SUMIF($D$12:$D$2012,$D1877,Y$12:Y$2012)+SUMIF($D$12:$D$2012,$D1877,Z$12:Z$2012)),2)+SUMIF($D$12:$D1877,$D1877,AP$12:AP1877))-SUMIF($D$12:$D1876,$D1877,AC$12:AC1876)-SUMIF($D$12:$D$2012,$D1877,AB$12:AB$2012),AP1877),2))),"")</f>
        <v/>
      </c>
      <c r="AD1877" s="250" t="str">
        <f>IF(X1877&lt;&gt;"",1000 - SUMIF($D$12:$D1876,$D1877,AD$12:AD1876),"")</f>
        <v/>
      </c>
      <c r="AE1877" s="252"/>
      <c r="AF1877" s="253"/>
      <c r="AG1877" s="254"/>
      <c r="AH1877" s="255" t="str">
        <f t="shared" si="611"/>
        <v/>
      </c>
      <c r="AI1877" s="256"/>
      <c r="AJ1877" s="253"/>
      <c r="AK1877" s="254"/>
      <c r="AL1877" s="255" t="str">
        <f t="shared" si="612"/>
        <v/>
      </c>
      <c r="AM1877" s="256"/>
      <c r="AN1877" s="253"/>
      <c r="AO1877" s="254"/>
      <c r="AP1877" s="255" t="str">
        <f t="shared" si="613"/>
        <v/>
      </c>
      <c r="AQ1877" s="68"/>
      <c r="AR1877" s="68"/>
      <c r="AS1877" s="115"/>
      <c r="AT1877" s="68"/>
      <c r="AU1877" s="113" t="str">
        <f>IF(D1877&lt;&gt; "", IF(COUNTIF($D$12:$D1877,$D1877)&gt;1,0,IF(SUM(N1877,U1877,AB1877)&gt;0,IF(AND(X1877="",OR(Q1877&lt;&gt;"",J1877&lt;&gt;"")),IF(Q1877&lt;&gt;"",Q1877,IF(J1877&lt;&gt;"",J1877,0)),IF(AND(Q1877&lt;&gt;"",J1877&lt;&gt;"",Q1877=J1877),Q1877,X1877)),0)),"")</f>
        <v/>
      </c>
      <c r="AV1877" s="113" t="str">
        <f>IF(D1877&lt;&gt;"",IF(COUNTIF($D$12:$D1877,$D1877)&gt;1,0,IF(SUM(O1877,V1877,AC1877)&gt;0,IF(AND(X1877="",OR(Q1877&lt;&gt;"",J1877&lt;&gt;"")),IF(Q1877&lt;&gt;"",Q1877,IF(J1877&lt;&gt;"",J1877,0)),IF(AND(Q1877&lt;&gt;"",J1877&lt;&gt;"",Q1877=J1877),Q1877,X1877)),0)),"")</f>
        <v/>
      </c>
      <c r="AW1877" s="113" t="str">
        <f>IF(D1877&lt;&gt;"",IF(COUNTIF($D$12:$D1877,$D1877)&gt;1,0,IF(SUM(P1877,W1877,AD1877)&gt;0,IF(AND(X1877="",OR(Q1877&lt;&gt;"",J1877&lt;&gt;"")),IF(Q1877&lt;&gt;"",Q1877,IF(J1877&lt;&gt;"",J1877,0)),IF(AND(Q1877&lt;&gt;"",J1877&lt;&gt;"",Q1877=J1877),Q1877,X1877)),0)),"")</f>
        <v/>
      </c>
      <c r="AX1877" s="68" t="str">
        <f t="shared" si="614"/>
        <v/>
      </c>
      <c r="AY1877" s="68" t="str">
        <f t="shared" si="615"/>
        <v/>
      </c>
      <c r="AZ1877" s="68" t="str">
        <f t="shared" si="616"/>
        <v/>
      </c>
      <c r="BA1877" s="68" t="str">
        <f t="shared" si="617"/>
        <v/>
      </c>
      <c r="BB1877" s="68" t="str">
        <f t="shared" si="618"/>
        <v/>
      </c>
      <c r="BC1877" s="68" t="str">
        <f t="shared" si="619"/>
        <v/>
      </c>
      <c r="BD1877" s="68" t="str">
        <f t="shared" si="620"/>
        <v/>
      </c>
      <c r="BE1877" s="62" t="str">
        <f t="shared" si="621"/>
        <v/>
      </c>
      <c r="BF1877" s="62" t="str">
        <f t="shared" si="622"/>
        <v/>
      </c>
      <c r="BG1877" s="62"/>
      <c r="BH1877" s="62" t="str">
        <f t="shared" si="623"/>
        <v/>
      </c>
      <c r="BI1877" s="62" t="str">
        <f t="shared" si="624"/>
        <v/>
      </c>
      <c r="BJ1877" s="114"/>
      <c r="BK1877" s="62" t="str">
        <f t="shared" si="625"/>
        <v/>
      </c>
      <c r="BL1877" s="62" t="str">
        <f t="shared" si="626"/>
        <v/>
      </c>
      <c r="BM1877" s="62" t="str">
        <f t="shared" si="627"/>
        <v/>
      </c>
      <c r="BN1877" s="62" t="str">
        <f t="shared" si="628"/>
        <v/>
      </c>
      <c r="BO1877" s="62" t="str">
        <f t="shared" si="629"/>
        <v/>
      </c>
      <c r="BP1877" s="62" t="str">
        <f t="shared" si="630"/>
        <v/>
      </c>
      <c r="BQ1877" s="96"/>
      <c r="BR1877" s="96"/>
      <c r="BS1877" s="96"/>
      <c r="BT1877" s="96"/>
      <c r="BU1877" s="96"/>
      <c r="BV1877" s="96"/>
      <c r="BW1877" s="96"/>
      <c r="BX1877" s="96"/>
      <c r="BY1877" s="96"/>
      <c r="BZ1877" s="96"/>
      <c r="CA1877" s="96"/>
      <c r="CB1877" s="96"/>
      <c r="CC1877" s="96"/>
      <c r="CD1877" s="96"/>
      <c r="CE1877" s="96"/>
      <c r="CF1877" s="96"/>
      <c r="CG1877" s="96"/>
      <c r="CH1877" s="96"/>
      <c r="CI1877" s="96"/>
      <c r="CJ1877" s="96"/>
      <c r="CK1877" s="96"/>
      <c r="CL1877" s="96"/>
      <c r="CM1877" s="96"/>
      <c r="CN1877" s="96"/>
      <c r="CO1877" s="96"/>
      <c r="CP1877" s="96"/>
      <c r="CQ1877" s="96"/>
      <c r="CR1877" s="96"/>
      <c r="CS1877" s="96"/>
    </row>
    <row r="1878" spans="1:97" ht="18.75" customHeight="1" x14ac:dyDescent="0.2">
      <c r="A1878" s="3">
        <f t="shared" si="631"/>
        <v>1866</v>
      </c>
      <c r="B1878" s="263"/>
      <c r="C1878" s="263"/>
      <c r="D1878" s="263"/>
      <c r="E1878" s="259"/>
      <c r="F1878" s="259"/>
      <c r="G1878" s="43"/>
      <c r="H1878" s="264"/>
      <c r="I1878" s="261"/>
      <c r="J1878" s="106"/>
      <c r="K1878" s="247"/>
      <c r="L1878" s="247"/>
      <c r="M1878" s="247"/>
      <c r="N1878" s="248" t="str">
        <f>IF(AND(K1878&lt;&gt;"",L1878&lt;&gt;"",J1878&lt;&gt;""),ROUND(MIN(IF(OR(J1878="OZZ",J1878="ZZ"),5000,17300),TRUNC(0.75*(SUMIF($D$12:$D1878,$D1878,K$12:K1878)+SUMIF($D$12:$D1878,$D1878,L$12:L1878)),2)) - SUMIF($D$12:$D1877,$D1878,N$12:N1877),2),"")</f>
        <v/>
      </c>
      <c r="O1878" s="249" t="str">
        <f>IF(AND(K1878&lt;&gt;"",L1878&lt;&gt;"",M1878&lt;&gt;"",J1878&lt;&gt;"",AH1878&lt;&gt;""),IF(OR(J1878="OZZ",J1878="ZZ"),ROUND(0-SUMIF($D$12:$D1877,$D1878,O$12:O1877),2),IF(M1878=0,0,ROUND(MIN(MIN(17300,TRUNC(0.75*(SUMIF($D$12:$D$2012,$D1878,K$12:K$2012)+SUMIF($D$12:$D$2012,$D1878,L$12:L$2012)),2)+SUMIF($D$12:$D1878,$D1878,AH$12:AH1878))-SUMIF($D$12:$D1877,$D1878,O$12:O1877)-SUMIF($D$12:$D$2012,$D1878,N$12:N$2012),AH1878),2))),"")</f>
        <v/>
      </c>
      <c r="P1878" s="250" t="str">
        <f>IF(J1878&lt;&gt;"",1000 - SUMIF($D$12:$D1877,$D1878,P$12:P1877),"")</f>
        <v/>
      </c>
      <c r="Q1878" s="106"/>
      <c r="R1878" s="247"/>
      <c r="S1878" s="247"/>
      <c r="T1878" s="247"/>
      <c r="U1878" s="248" t="str">
        <f>IF(AND(R1878&lt;&gt;"",S1878&lt;&gt;"",Q1878&lt;&gt;""),ROUND(MIN(IF(OR(Q1878="OZZ",Q1878="ZZ"),5000,17300),TRUNC(0.75*(SUMIF($D$12:$D1878,$D1878,R$12:R1878)+SUMIF($D$12:$D1878,$D1878,S$12:S1878)),2)) - SUMIF($D$12:$D1877,$D1878,U$12:U1877),2),"")</f>
        <v/>
      </c>
      <c r="V1878" s="248" t="str">
        <f>IF(AND(R1878&lt;&gt;"",S1878&lt;&gt;"",T1878&lt;&gt;"",Q1878&lt;&gt;"",AL1878&lt;&gt;""),IF(OR(Q1878="OZZ",Q1878="ZZ"),ROUND(0-SUMIF($D$12:$D1877,$D1878,V$12:V1877),2),IF(T1878=0,0,ROUND(MIN(MIN(17300,TRUNC(0.75*(SUMIF($D$12:$D$2012,$D1878,R$12:R$2012)+SUMIF($D$12:$D$2012,$D1878,S$12:S$2012)),2)+SUMIF($D$12:$D1878,$D1878,AL$12:AL1878))-SUMIF($D$12:$D1877,$D1878,V$12:V1877)-SUMIF($D$12:$D$2012,$D1878,U$12:U$2012),AL1878),2))),"")</f>
        <v/>
      </c>
      <c r="W1878" s="250" t="str">
        <f>IF(Q1878&lt;&gt;"",1000 - SUMIF($D$12:$D1877,$D1878,W$12:W1877),"")</f>
        <v/>
      </c>
      <c r="X1878" s="106"/>
      <c r="Y1878" s="247"/>
      <c r="Z1878" s="247"/>
      <c r="AA1878" s="247"/>
      <c r="AB1878" s="248" t="str">
        <f>IF(AND(Y1878&lt;&gt;"",Z1878&lt;&gt;"",X1878&lt;&gt;""),ROUND(MIN(IF(OR(X1878="OZZ",X1878="ZZ"),5000,17300),TRUNC(0.75*(SUMIF($D$12:$D1878,$D1878,Y$12:Y1878)+SUMIF($D$12:$D1878,$D1878,Z$12:Z1878)),2)) - SUMIF($D$12:$D1877,$D1878,AB$12:AB1877),2),"")</f>
        <v/>
      </c>
      <c r="AC1878" s="251" t="str">
        <f>IF(AND(Y1878&lt;&gt;"",Z1878&lt;&gt;"",AA1878&lt;&gt;"",X1878&lt;&gt;"",AP1878&lt;&gt;""),IF(OR(X1878="OZZ",X1878="ZZ"),ROUND(0-SUMIF($D$12:$D1877,$D1878,AC$12:AC1877),2),IF(AA1878=0,0,ROUND(MIN(MIN(17300,TRUNC(0.75*(SUMIF($D$12:$D$2012,$D1878,Y$12:Y$2012)+SUMIF($D$12:$D$2012,$D1878,Z$12:Z$2012)),2)+SUMIF($D$12:$D1878,$D1878,AP$12:AP1878))-SUMIF($D$12:$D1877,$D1878,AC$12:AC1877)-SUMIF($D$12:$D$2012,$D1878,AB$12:AB$2012),AP1878),2))),"")</f>
        <v/>
      </c>
      <c r="AD1878" s="250" t="str">
        <f>IF(X1878&lt;&gt;"",1000 - SUMIF($D$12:$D1877,$D1878,AD$12:AD1877),"")</f>
        <v/>
      </c>
      <c r="AE1878" s="252"/>
      <c r="AF1878" s="253"/>
      <c r="AG1878" s="254"/>
      <c r="AH1878" s="255" t="str">
        <f t="shared" si="611"/>
        <v/>
      </c>
      <c r="AI1878" s="256"/>
      <c r="AJ1878" s="253"/>
      <c r="AK1878" s="254"/>
      <c r="AL1878" s="255" t="str">
        <f t="shared" si="612"/>
        <v/>
      </c>
      <c r="AM1878" s="256"/>
      <c r="AN1878" s="253"/>
      <c r="AO1878" s="254"/>
      <c r="AP1878" s="255" t="str">
        <f t="shared" si="613"/>
        <v/>
      </c>
      <c r="AQ1878" s="68"/>
      <c r="AR1878" s="68"/>
      <c r="AS1878" s="115"/>
      <c r="AT1878" s="68"/>
      <c r="AU1878" s="113" t="str">
        <f>IF(D1878&lt;&gt; "", IF(COUNTIF($D$12:$D1878,$D1878)&gt;1,0,IF(SUM(N1878,U1878,AB1878)&gt;0,IF(AND(X1878="",OR(Q1878&lt;&gt;"",J1878&lt;&gt;"")),IF(Q1878&lt;&gt;"",Q1878,IF(J1878&lt;&gt;"",J1878,0)),IF(AND(Q1878&lt;&gt;"",J1878&lt;&gt;"",Q1878=J1878),Q1878,X1878)),0)),"")</f>
        <v/>
      </c>
      <c r="AV1878" s="113" t="str">
        <f>IF(D1878&lt;&gt;"",IF(COUNTIF($D$12:$D1878,$D1878)&gt;1,0,IF(SUM(O1878,V1878,AC1878)&gt;0,IF(AND(X1878="",OR(Q1878&lt;&gt;"",J1878&lt;&gt;"")),IF(Q1878&lt;&gt;"",Q1878,IF(J1878&lt;&gt;"",J1878,0)),IF(AND(Q1878&lt;&gt;"",J1878&lt;&gt;"",Q1878=J1878),Q1878,X1878)),0)),"")</f>
        <v/>
      </c>
      <c r="AW1878" s="113" t="str">
        <f>IF(D1878&lt;&gt;"",IF(COUNTIF($D$12:$D1878,$D1878)&gt;1,0,IF(SUM(P1878,W1878,AD1878)&gt;0,IF(AND(X1878="",OR(Q1878&lt;&gt;"",J1878&lt;&gt;"")),IF(Q1878&lt;&gt;"",Q1878,IF(J1878&lt;&gt;"",J1878,0)),IF(AND(Q1878&lt;&gt;"",J1878&lt;&gt;"",Q1878=J1878),Q1878,X1878)),0)),"")</f>
        <v/>
      </c>
      <c r="AX1878" s="68" t="str">
        <f t="shared" si="614"/>
        <v/>
      </c>
      <c r="AY1878" s="68" t="str">
        <f t="shared" si="615"/>
        <v/>
      </c>
      <c r="AZ1878" s="68" t="str">
        <f t="shared" si="616"/>
        <v/>
      </c>
      <c r="BA1878" s="68" t="str">
        <f t="shared" si="617"/>
        <v/>
      </c>
      <c r="BB1878" s="68" t="str">
        <f t="shared" si="618"/>
        <v/>
      </c>
      <c r="BC1878" s="68" t="str">
        <f t="shared" si="619"/>
        <v/>
      </c>
      <c r="BD1878" s="68" t="str">
        <f t="shared" si="620"/>
        <v/>
      </c>
      <c r="BE1878" s="62" t="str">
        <f t="shared" si="621"/>
        <v/>
      </c>
      <c r="BF1878" s="62" t="str">
        <f t="shared" si="622"/>
        <v/>
      </c>
      <c r="BG1878" s="62"/>
      <c r="BH1878" s="62" t="str">
        <f t="shared" si="623"/>
        <v/>
      </c>
      <c r="BI1878" s="62" t="str">
        <f t="shared" si="624"/>
        <v/>
      </c>
      <c r="BJ1878" s="114"/>
      <c r="BK1878" s="62" t="str">
        <f t="shared" si="625"/>
        <v/>
      </c>
      <c r="BL1878" s="62" t="str">
        <f t="shared" si="626"/>
        <v/>
      </c>
      <c r="BM1878" s="62" t="str">
        <f t="shared" si="627"/>
        <v/>
      </c>
      <c r="BN1878" s="62" t="str">
        <f t="shared" si="628"/>
        <v/>
      </c>
      <c r="BO1878" s="62" t="str">
        <f t="shared" si="629"/>
        <v/>
      </c>
      <c r="BP1878" s="62" t="str">
        <f t="shared" si="630"/>
        <v/>
      </c>
      <c r="BQ1878" s="96"/>
      <c r="BR1878" s="96"/>
      <c r="BS1878" s="96"/>
      <c r="BT1878" s="96"/>
      <c r="BU1878" s="96"/>
      <c r="BV1878" s="96"/>
      <c r="BW1878" s="96"/>
      <c r="BX1878" s="96"/>
      <c r="BY1878" s="96"/>
      <c r="BZ1878" s="96"/>
      <c r="CA1878" s="96"/>
      <c r="CB1878" s="96"/>
      <c r="CC1878" s="96"/>
      <c r="CD1878" s="96"/>
      <c r="CE1878" s="96"/>
      <c r="CF1878" s="96"/>
      <c r="CG1878" s="96"/>
      <c r="CH1878" s="96"/>
      <c r="CI1878" s="96"/>
      <c r="CJ1878" s="96"/>
      <c r="CK1878" s="96"/>
      <c r="CL1878" s="96"/>
      <c r="CM1878" s="96"/>
      <c r="CN1878" s="96"/>
      <c r="CO1878" s="96"/>
      <c r="CP1878" s="96"/>
      <c r="CQ1878" s="96"/>
      <c r="CR1878" s="96"/>
      <c r="CS1878" s="96"/>
    </row>
    <row r="1879" spans="1:97" ht="18.75" customHeight="1" x14ac:dyDescent="0.2">
      <c r="A1879" s="3">
        <f t="shared" si="631"/>
        <v>1867</v>
      </c>
      <c r="B1879" s="263"/>
      <c r="C1879" s="263"/>
      <c r="D1879" s="263"/>
      <c r="E1879" s="259"/>
      <c r="F1879" s="259"/>
      <c r="G1879" s="43"/>
      <c r="H1879" s="264"/>
      <c r="I1879" s="261"/>
      <c r="J1879" s="106"/>
      <c r="K1879" s="247"/>
      <c r="L1879" s="247"/>
      <c r="M1879" s="247"/>
      <c r="N1879" s="248" t="str">
        <f>IF(AND(K1879&lt;&gt;"",L1879&lt;&gt;"",J1879&lt;&gt;""),ROUND(MIN(IF(OR(J1879="OZZ",J1879="ZZ"),5000,17300),TRUNC(0.75*(SUMIF($D$12:$D1879,$D1879,K$12:K1879)+SUMIF($D$12:$D1879,$D1879,L$12:L1879)),2)) - SUMIF($D$12:$D1878,$D1879,N$12:N1878),2),"")</f>
        <v/>
      </c>
      <c r="O1879" s="249" t="str">
        <f>IF(AND(K1879&lt;&gt;"",L1879&lt;&gt;"",M1879&lt;&gt;"",J1879&lt;&gt;"",AH1879&lt;&gt;""),IF(OR(J1879="OZZ",J1879="ZZ"),ROUND(0-SUMIF($D$12:$D1878,$D1879,O$12:O1878),2),IF(M1879=0,0,ROUND(MIN(MIN(17300,TRUNC(0.75*(SUMIF($D$12:$D$2012,$D1879,K$12:K$2012)+SUMIF($D$12:$D$2012,$D1879,L$12:L$2012)),2)+SUMIF($D$12:$D1879,$D1879,AH$12:AH1879))-SUMIF($D$12:$D1878,$D1879,O$12:O1878)-SUMIF($D$12:$D$2012,$D1879,N$12:N$2012),AH1879),2))),"")</f>
        <v/>
      </c>
      <c r="P1879" s="250" t="str">
        <f>IF(J1879&lt;&gt;"",1000 - SUMIF($D$12:$D1878,$D1879,P$12:P1878),"")</f>
        <v/>
      </c>
      <c r="Q1879" s="106"/>
      <c r="R1879" s="247"/>
      <c r="S1879" s="247"/>
      <c r="T1879" s="247"/>
      <c r="U1879" s="248" t="str">
        <f>IF(AND(R1879&lt;&gt;"",S1879&lt;&gt;"",Q1879&lt;&gt;""),ROUND(MIN(IF(OR(Q1879="OZZ",Q1879="ZZ"),5000,17300),TRUNC(0.75*(SUMIF($D$12:$D1879,$D1879,R$12:R1879)+SUMIF($D$12:$D1879,$D1879,S$12:S1879)),2)) - SUMIF($D$12:$D1878,$D1879,U$12:U1878),2),"")</f>
        <v/>
      </c>
      <c r="V1879" s="248" t="str">
        <f>IF(AND(R1879&lt;&gt;"",S1879&lt;&gt;"",T1879&lt;&gt;"",Q1879&lt;&gt;"",AL1879&lt;&gt;""),IF(OR(Q1879="OZZ",Q1879="ZZ"),ROUND(0-SUMIF($D$12:$D1878,$D1879,V$12:V1878),2),IF(T1879=0,0,ROUND(MIN(MIN(17300,TRUNC(0.75*(SUMIF($D$12:$D$2012,$D1879,R$12:R$2012)+SUMIF($D$12:$D$2012,$D1879,S$12:S$2012)),2)+SUMIF($D$12:$D1879,$D1879,AL$12:AL1879))-SUMIF($D$12:$D1878,$D1879,V$12:V1878)-SUMIF($D$12:$D$2012,$D1879,U$12:U$2012),AL1879),2))),"")</f>
        <v/>
      </c>
      <c r="W1879" s="250" t="str">
        <f>IF(Q1879&lt;&gt;"",1000 - SUMIF($D$12:$D1878,$D1879,W$12:W1878),"")</f>
        <v/>
      </c>
      <c r="X1879" s="106"/>
      <c r="Y1879" s="247"/>
      <c r="Z1879" s="247"/>
      <c r="AA1879" s="247"/>
      <c r="AB1879" s="248" t="str">
        <f>IF(AND(Y1879&lt;&gt;"",Z1879&lt;&gt;"",X1879&lt;&gt;""),ROUND(MIN(IF(OR(X1879="OZZ",X1879="ZZ"),5000,17300),TRUNC(0.75*(SUMIF($D$12:$D1879,$D1879,Y$12:Y1879)+SUMIF($D$12:$D1879,$D1879,Z$12:Z1879)),2)) - SUMIF($D$12:$D1878,$D1879,AB$12:AB1878),2),"")</f>
        <v/>
      </c>
      <c r="AC1879" s="251" t="str">
        <f>IF(AND(Y1879&lt;&gt;"",Z1879&lt;&gt;"",AA1879&lt;&gt;"",X1879&lt;&gt;"",AP1879&lt;&gt;""),IF(OR(X1879="OZZ",X1879="ZZ"),ROUND(0-SUMIF($D$12:$D1878,$D1879,AC$12:AC1878),2),IF(AA1879=0,0,ROUND(MIN(MIN(17300,TRUNC(0.75*(SUMIF($D$12:$D$2012,$D1879,Y$12:Y$2012)+SUMIF($D$12:$D$2012,$D1879,Z$12:Z$2012)),2)+SUMIF($D$12:$D1879,$D1879,AP$12:AP1879))-SUMIF($D$12:$D1878,$D1879,AC$12:AC1878)-SUMIF($D$12:$D$2012,$D1879,AB$12:AB$2012),AP1879),2))),"")</f>
        <v/>
      </c>
      <c r="AD1879" s="250" t="str">
        <f>IF(X1879&lt;&gt;"",1000 - SUMIF($D$12:$D1878,$D1879,AD$12:AD1878),"")</f>
        <v/>
      </c>
      <c r="AE1879" s="252"/>
      <c r="AF1879" s="253"/>
      <c r="AG1879" s="254"/>
      <c r="AH1879" s="255" t="str">
        <f t="shared" si="611"/>
        <v/>
      </c>
      <c r="AI1879" s="256"/>
      <c r="AJ1879" s="253"/>
      <c r="AK1879" s="254"/>
      <c r="AL1879" s="255" t="str">
        <f t="shared" si="612"/>
        <v/>
      </c>
      <c r="AM1879" s="256"/>
      <c r="AN1879" s="253"/>
      <c r="AO1879" s="254"/>
      <c r="AP1879" s="255" t="str">
        <f t="shared" si="613"/>
        <v/>
      </c>
      <c r="AQ1879" s="68"/>
      <c r="AR1879" s="68"/>
      <c r="AS1879" s="115"/>
      <c r="AT1879" s="68"/>
      <c r="AU1879" s="113" t="str">
        <f>IF(D1879&lt;&gt; "", IF(COUNTIF($D$12:$D1879,$D1879)&gt;1,0,IF(SUM(N1879,U1879,AB1879)&gt;0,IF(AND(X1879="",OR(Q1879&lt;&gt;"",J1879&lt;&gt;"")),IF(Q1879&lt;&gt;"",Q1879,IF(J1879&lt;&gt;"",J1879,0)),IF(AND(Q1879&lt;&gt;"",J1879&lt;&gt;"",Q1879=J1879),Q1879,X1879)),0)),"")</f>
        <v/>
      </c>
      <c r="AV1879" s="113" t="str">
        <f>IF(D1879&lt;&gt;"",IF(COUNTIF($D$12:$D1879,$D1879)&gt;1,0,IF(SUM(O1879,V1879,AC1879)&gt;0,IF(AND(X1879="",OR(Q1879&lt;&gt;"",J1879&lt;&gt;"")),IF(Q1879&lt;&gt;"",Q1879,IF(J1879&lt;&gt;"",J1879,0)),IF(AND(Q1879&lt;&gt;"",J1879&lt;&gt;"",Q1879=J1879),Q1879,X1879)),0)),"")</f>
        <v/>
      </c>
      <c r="AW1879" s="113" t="str">
        <f>IF(D1879&lt;&gt;"",IF(COUNTIF($D$12:$D1879,$D1879)&gt;1,0,IF(SUM(P1879,W1879,AD1879)&gt;0,IF(AND(X1879="",OR(Q1879&lt;&gt;"",J1879&lt;&gt;"")),IF(Q1879&lt;&gt;"",Q1879,IF(J1879&lt;&gt;"",J1879,0)),IF(AND(Q1879&lt;&gt;"",J1879&lt;&gt;"",Q1879=J1879),Q1879,X1879)),0)),"")</f>
        <v/>
      </c>
      <c r="AX1879" s="68" t="str">
        <f t="shared" si="614"/>
        <v/>
      </c>
      <c r="AY1879" s="68" t="str">
        <f t="shared" si="615"/>
        <v/>
      </c>
      <c r="AZ1879" s="68" t="str">
        <f t="shared" si="616"/>
        <v/>
      </c>
      <c r="BA1879" s="68" t="str">
        <f t="shared" si="617"/>
        <v/>
      </c>
      <c r="BB1879" s="68" t="str">
        <f t="shared" si="618"/>
        <v/>
      </c>
      <c r="BC1879" s="68" t="str">
        <f t="shared" si="619"/>
        <v/>
      </c>
      <c r="BD1879" s="68" t="str">
        <f t="shared" si="620"/>
        <v/>
      </c>
      <c r="BE1879" s="62" t="str">
        <f t="shared" si="621"/>
        <v/>
      </c>
      <c r="BF1879" s="62" t="str">
        <f t="shared" si="622"/>
        <v/>
      </c>
      <c r="BG1879" s="62"/>
      <c r="BH1879" s="62" t="str">
        <f t="shared" si="623"/>
        <v/>
      </c>
      <c r="BI1879" s="62" t="str">
        <f t="shared" si="624"/>
        <v/>
      </c>
      <c r="BJ1879" s="114"/>
      <c r="BK1879" s="62" t="str">
        <f t="shared" si="625"/>
        <v/>
      </c>
      <c r="BL1879" s="62" t="str">
        <f t="shared" si="626"/>
        <v/>
      </c>
      <c r="BM1879" s="62" t="str">
        <f t="shared" si="627"/>
        <v/>
      </c>
      <c r="BN1879" s="62" t="str">
        <f t="shared" si="628"/>
        <v/>
      </c>
      <c r="BO1879" s="62" t="str">
        <f t="shared" si="629"/>
        <v/>
      </c>
      <c r="BP1879" s="62" t="str">
        <f t="shared" si="630"/>
        <v/>
      </c>
      <c r="BQ1879" s="96"/>
      <c r="BR1879" s="96"/>
      <c r="BS1879" s="96"/>
      <c r="BT1879" s="96"/>
      <c r="BU1879" s="96"/>
      <c r="BV1879" s="96"/>
      <c r="BW1879" s="96"/>
      <c r="BX1879" s="96"/>
      <c r="BY1879" s="96"/>
      <c r="BZ1879" s="96"/>
      <c r="CA1879" s="96"/>
      <c r="CB1879" s="96"/>
      <c r="CC1879" s="96"/>
      <c r="CD1879" s="96"/>
      <c r="CE1879" s="96"/>
      <c r="CF1879" s="96"/>
      <c r="CG1879" s="96"/>
      <c r="CH1879" s="96"/>
      <c r="CI1879" s="96"/>
      <c r="CJ1879" s="96"/>
      <c r="CK1879" s="96"/>
      <c r="CL1879" s="96"/>
      <c r="CM1879" s="96"/>
      <c r="CN1879" s="96"/>
      <c r="CO1879" s="96"/>
      <c r="CP1879" s="96"/>
      <c r="CQ1879" s="96"/>
      <c r="CR1879" s="96"/>
      <c r="CS1879" s="96"/>
    </row>
    <row r="1880" spans="1:97" ht="18.75" customHeight="1" x14ac:dyDescent="0.2">
      <c r="A1880" s="3">
        <f t="shared" si="631"/>
        <v>1868</v>
      </c>
      <c r="B1880" s="263"/>
      <c r="C1880" s="263"/>
      <c r="D1880" s="263"/>
      <c r="E1880" s="259"/>
      <c r="F1880" s="259"/>
      <c r="G1880" s="43"/>
      <c r="H1880" s="264"/>
      <c r="I1880" s="261"/>
      <c r="J1880" s="106"/>
      <c r="K1880" s="247"/>
      <c r="L1880" s="247"/>
      <c r="M1880" s="247"/>
      <c r="N1880" s="248" t="str">
        <f>IF(AND(K1880&lt;&gt;"",L1880&lt;&gt;"",J1880&lt;&gt;""),ROUND(MIN(IF(OR(J1880="OZZ",J1880="ZZ"),5000,17300),TRUNC(0.75*(SUMIF($D$12:$D1880,$D1880,K$12:K1880)+SUMIF($D$12:$D1880,$D1880,L$12:L1880)),2)) - SUMIF($D$12:$D1879,$D1880,N$12:N1879),2),"")</f>
        <v/>
      </c>
      <c r="O1880" s="249" t="str">
        <f>IF(AND(K1880&lt;&gt;"",L1880&lt;&gt;"",M1880&lt;&gt;"",J1880&lt;&gt;"",AH1880&lt;&gt;""),IF(OR(J1880="OZZ",J1880="ZZ"),ROUND(0-SUMIF($D$12:$D1879,$D1880,O$12:O1879),2),IF(M1880=0,0,ROUND(MIN(MIN(17300,TRUNC(0.75*(SUMIF($D$12:$D$2012,$D1880,K$12:K$2012)+SUMIF($D$12:$D$2012,$D1880,L$12:L$2012)),2)+SUMIF($D$12:$D1880,$D1880,AH$12:AH1880))-SUMIF($D$12:$D1879,$D1880,O$12:O1879)-SUMIF($D$12:$D$2012,$D1880,N$12:N$2012),AH1880),2))),"")</f>
        <v/>
      </c>
      <c r="P1880" s="250" t="str">
        <f>IF(J1880&lt;&gt;"",1000 - SUMIF($D$12:$D1879,$D1880,P$12:P1879),"")</f>
        <v/>
      </c>
      <c r="Q1880" s="106"/>
      <c r="R1880" s="247"/>
      <c r="S1880" s="247"/>
      <c r="T1880" s="247"/>
      <c r="U1880" s="248" t="str">
        <f>IF(AND(R1880&lt;&gt;"",S1880&lt;&gt;"",Q1880&lt;&gt;""),ROUND(MIN(IF(OR(Q1880="OZZ",Q1880="ZZ"),5000,17300),TRUNC(0.75*(SUMIF($D$12:$D1880,$D1880,R$12:R1880)+SUMIF($D$12:$D1880,$D1880,S$12:S1880)),2)) - SUMIF($D$12:$D1879,$D1880,U$12:U1879),2),"")</f>
        <v/>
      </c>
      <c r="V1880" s="248" t="str">
        <f>IF(AND(R1880&lt;&gt;"",S1880&lt;&gt;"",T1880&lt;&gt;"",Q1880&lt;&gt;"",AL1880&lt;&gt;""),IF(OR(Q1880="OZZ",Q1880="ZZ"),ROUND(0-SUMIF($D$12:$D1879,$D1880,V$12:V1879),2),IF(T1880=0,0,ROUND(MIN(MIN(17300,TRUNC(0.75*(SUMIF($D$12:$D$2012,$D1880,R$12:R$2012)+SUMIF($D$12:$D$2012,$D1880,S$12:S$2012)),2)+SUMIF($D$12:$D1880,$D1880,AL$12:AL1880))-SUMIF($D$12:$D1879,$D1880,V$12:V1879)-SUMIF($D$12:$D$2012,$D1880,U$12:U$2012),AL1880),2))),"")</f>
        <v/>
      </c>
      <c r="W1880" s="250" t="str">
        <f>IF(Q1880&lt;&gt;"",1000 - SUMIF($D$12:$D1879,$D1880,W$12:W1879),"")</f>
        <v/>
      </c>
      <c r="X1880" s="106"/>
      <c r="Y1880" s="247"/>
      <c r="Z1880" s="247"/>
      <c r="AA1880" s="247"/>
      <c r="AB1880" s="248" t="str">
        <f>IF(AND(Y1880&lt;&gt;"",Z1880&lt;&gt;"",X1880&lt;&gt;""),ROUND(MIN(IF(OR(X1880="OZZ",X1880="ZZ"),5000,17300),TRUNC(0.75*(SUMIF($D$12:$D1880,$D1880,Y$12:Y1880)+SUMIF($D$12:$D1880,$D1880,Z$12:Z1880)),2)) - SUMIF($D$12:$D1879,$D1880,AB$12:AB1879),2),"")</f>
        <v/>
      </c>
      <c r="AC1880" s="251" t="str">
        <f>IF(AND(Y1880&lt;&gt;"",Z1880&lt;&gt;"",AA1880&lt;&gt;"",X1880&lt;&gt;"",AP1880&lt;&gt;""),IF(OR(X1880="OZZ",X1880="ZZ"),ROUND(0-SUMIF($D$12:$D1879,$D1880,AC$12:AC1879),2),IF(AA1880=0,0,ROUND(MIN(MIN(17300,TRUNC(0.75*(SUMIF($D$12:$D$2012,$D1880,Y$12:Y$2012)+SUMIF($D$12:$D$2012,$D1880,Z$12:Z$2012)),2)+SUMIF($D$12:$D1880,$D1880,AP$12:AP1880))-SUMIF($D$12:$D1879,$D1880,AC$12:AC1879)-SUMIF($D$12:$D$2012,$D1880,AB$12:AB$2012),AP1880),2))),"")</f>
        <v/>
      </c>
      <c r="AD1880" s="250" t="str">
        <f>IF(X1880&lt;&gt;"",1000 - SUMIF($D$12:$D1879,$D1880,AD$12:AD1879),"")</f>
        <v/>
      </c>
      <c r="AE1880" s="252"/>
      <c r="AF1880" s="253"/>
      <c r="AG1880" s="254"/>
      <c r="AH1880" s="255" t="str">
        <f t="shared" si="611"/>
        <v/>
      </c>
      <c r="AI1880" s="256"/>
      <c r="AJ1880" s="253"/>
      <c r="AK1880" s="254"/>
      <c r="AL1880" s="255" t="str">
        <f t="shared" si="612"/>
        <v/>
      </c>
      <c r="AM1880" s="256"/>
      <c r="AN1880" s="253"/>
      <c r="AO1880" s="254"/>
      <c r="AP1880" s="255" t="str">
        <f t="shared" si="613"/>
        <v/>
      </c>
      <c r="AQ1880" s="68"/>
      <c r="AR1880" s="68"/>
      <c r="AS1880" s="115"/>
      <c r="AT1880" s="68"/>
      <c r="AU1880" s="113" t="str">
        <f>IF(D1880&lt;&gt; "", IF(COUNTIF($D$12:$D1880,$D1880)&gt;1,0,IF(SUM(N1880,U1880,AB1880)&gt;0,IF(AND(X1880="",OR(Q1880&lt;&gt;"",J1880&lt;&gt;"")),IF(Q1880&lt;&gt;"",Q1880,IF(J1880&lt;&gt;"",J1880,0)),IF(AND(Q1880&lt;&gt;"",J1880&lt;&gt;"",Q1880=J1880),Q1880,X1880)),0)),"")</f>
        <v/>
      </c>
      <c r="AV1880" s="113" t="str">
        <f>IF(D1880&lt;&gt;"",IF(COUNTIF($D$12:$D1880,$D1880)&gt;1,0,IF(SUM(O1880,V1880,AC1880)&gt;0,IF(AND(X1880="",OR(Q1880&lt;&gt;"",J1880&lt;&gt;"")),IF(Q1880&lt;&gt;"",Q1880,IF(J1880&lt;&gt;"",J1880,0)),IF(AND(Q1880&lt;&gt;"",J1880&lt;&gt;"",Q1880=J1880),Q1880,X1880)),0)),"")</f>
        <v/>
      </c>
      <c r="AW1880" s="113" t="str">
        <f>IF(D1880&lt;&gt;"",IF(COUNTIF($D$12:$D1880,$D1880)&gt;1,0,IF(SUM(P1880,W1880,AD1880)&gt;0,IF(AND(X1880="",OR(Q1880&lt;&gt;"",J1880&lt;&gt;"")),IF(Q1880&lt;&gt;"",Q1880,IF(J1880&lt;&gt;"",J1880,0)),IF(AND(Q1880&lt;&gt;"",J1880&lt;&gt;"",Q1880=J1880),Q1880,X1880)),0)),"")</f>
        <v/>
      </c>
      <c r="AX1880" s="68" t="str">
        <f t="shared" si="614"/>
        <v/>
      </c>
      <c r="AY1880" s="68" t="str">
        <f t="shared" si="615"/>
        <v/>
      </c>
      <c r="AZ1880" s="68" t="str">
        <f t="shared" si="616"/>
        <v/>
      </c>
      <c r="BA1880" s="68" t="str">
        <f t="shared" si="617"/>
        <v/>
      </c>
      <c r="BB1880" s="68" t="str">
        <f t="shared" si="618"/>
        <v/>
      </c>
      <c r="BC1880" s="68" t="str">
        <f t="shared" si="619"/>
        <v/>
      </c>
      <c r="BD1880" s="68" t="str">
        <f t="shared" si="620"/>
        <v/>
      </c>
      <c r="BE1880" s="62" t="str">
        <f t="shared" si="621"/>
        <v/>
      </c>
      <c r="BF1880" s="62" t="str">
        <f t="shared" si="622"/>
        <v/>
      </c>
      <c r="BG1880" s="62"/>
      <c r="BH1880" s="62" t="str">
        <f t="shared" si="623"/>
        <v/>
      </c>
      <c r="BI1880" s="62" t="str">
        <f t="shared" si="624"/>
        <v/>
      </c>
      <c r="BJ1880" s="114"/>
      <c r="BK1880" s="62" t="str">
        <f t="shared" si="625"/>
        <v/>
      </c>
      <c r="BL1880" s="62" t="str">
        <f t="shared" si="626"/>
        <v/>
      </c>
      <c r="BM1880" s="62" t="str">
        <f t="shared" si="627"/>
        <v/>
      </c>
      <c r="BN1880" s="62" t="str">
        <f t="shared" si="628"/>
        <v/>
      </c>
      <c r="BO1880" s="62" t="str">
        <f t="shared" si="629"/>
        <v/>
      </c>
      <c r="BP1880" s="62" t="str">
        <f t="shared" si="630"/>
        <v/>
      </c>
      <c r="BQ1880" s="96"/>
      <c r="BR1880" s="96"/>
      <c r="BS1880" s="96"/>
      <c r="BT1880" s="96"/>
      <c r="BU1880" s="96"/>
      <c r="BV1880" s="96"/>
      <c r="BW1880" s="96"/>
      <c r="BX1880" s="96"/>
      <c r="BY1880" s="96"/>
      <c r="BZ1880" s="96"/>
      <c r="CA1880" s="96"/>
      <c r="CB1880" s="96"/>
      <c r="CC1880" s="96"/>
      <c r="CD1880" s="96"/>
      <c r="CE1880" s="96"/>
      <c r="CF1880" s="96"/>
      <c r="CG1880" s="96"/>
      <c r="CH1880" s="96"/>
      <c r="CI1880" s="96"/>
      <c r="CJ1880" s="96"/>
      <c r="CK1880" s="96"/>
      <c r="CL1880" s="96"/>
      <c r="CM1880" s="96"/>
      <c r="CN1880" s="96"/>
      <c r="CO1880" s="96"/>
      <c r="CP1880" s="96"/>
      <c r="CQ1880" s="96"/>
      <c r="CR1880" s="96"/>
      <c r="CS1880" s="96"/>
    </row>
    <row r="1881" spans="1:97" ht="18.75" customHeight="1" x14ac:dyDescent="0.2">
      <c r="A1881" s="3">
        <f t="shared" si="631"/>
        <v>1869</v>
      </c>
      <c r="B1881" s="263"/>
      <c r="C1881" s="263"/>
      <c r="D1881" s="263"/>
      <c r="E1881" s="259"/>
      <c r="F1881" s="259"/>
      <c r="G1881" s="43"/>
      <c r="H1881" s="264"/>
      <c r="I1881" s="261"/>
      <c r="J1881" s="106"/>
      <c r="K1881" s="247"/>
      <c r="L1881" s="247"/>
      <c r="M1881" s="247"/>
      <c r="N1881" s="248" t="str">
        <f>IF(AND(K1881&lt;&gt;"",L1881&lt;&gt;"",J1881&lt;&gt;""),ROUND(MIN(IF(OR(J1881="OZZ",J1881="ZZ"),5000,17300),TRUNC(0.75*(SUMIF($D$12:$D1881,$D1881,K$12:K1881)+SUMIF($D$12:$D1881,$D1881,L$12:L1881)),2)) - SUMIF($D$12:$D1880,$D1881,N$12:N1880),2),"")</f>
        <v/>
      </c>
      <c r="O1881" s="249" t="str">
        <f>IF(AND(K1881&lt;&gt;"",L1881&lt;&gt;"",M1881&lt;&gt;"",J1881&lt;&gt;"",AH1881&lt;&gt;""),IF(OR(J1881="OZZ",J1881="ZZ"),ROUND(0-SUMIF($D$12:$D1880,$D1881,O$12:O1880),2),IF(M1881=0,0,ROUND(MIN(MIN(17300,TRUNC(0.75*(SUMIF($D$12:$D$2012,$D1881,K$12:K$2012)+SUMIF($D$12:$D$2012,$D1881,L$12:L$2012)),2)+SUMIF($D$12:$D1881,$D1881,AH$12:AH1881))-SUMIF($D$12:$D1880,$D1881,O$12:O1880)-SUMIF($D$12:$D$2012,$D1881,N$12:N$2012),AH1881),2))),"")</f>
        <v/>
      </c>
      <c r="P1881" s="250" t="str">
        <f>IF(J1881&lt;&gt;"",1000 - SUMIF($D$12:$D1880,$D1881,P$12:P1880),"")</f>
        <v/>
      </c>
      <c r="Q1881" s="106"/>
      <c r="R1881" s="247"/>
      <c r="S1881" s="247"/>
      <c r="T1881" s="247"/>
      <c r="U1881" s="248" t="str">
        <f>IF(AND(R1881&lt;&gt;"",S1881&lt;&gt;"",Q1881&lt;&gt;""),ROUND(MIN(IF(OR(Q1881="OZZ",Q1881="ZZ"),5000,17300),TRUNC(0.75*(SUMIF($D$12:$D1881,$D1881,R$12:R1881)+SUMIF($D$12:$D1881,$D1881,S$12:S1881)),2)) - SUMIF($D$12:$D1880,$D1881,U$12:U1880),2),"")</f>
        <v/>
      </c>
      <c r="V1881" s="248" t="str">
        <f>IF(AND(R1881&lt;&gt;"",S1881&lt;&gt;"",T1881&lt;&gt;"",Q1881&lt;&gt;"",AL1881&lt;&gt;""),IF(OR(Q1881="OZZ",Q1881="ZZ"),ROUND(0-SUMIF($D$12:$D1880,$D1881,V$12:V1880),2),IF(T1881=0,0,ROUND(MIN(MIN(17300,TRUNC(0.75*(SUMIF($D$12:$D$2012,$D1881,R$12:R$2012)+SUMIF($D$12:$D$2012,$D1881,S$12:S$2012)),2)+SUMIF($D$12:$D1881,$D1881,AL$12:AL1881))-SUMIF($D$12:$D1880,$D1881,V$12:V1880)-SUMIF($D$12:$D$2012,$D1881,U$12:U$2012),AL1881),2))),"")</f>
        <v/>
      </c>
      <c r="W1881" s="250" t="str">
        <f>IF(Q1881&lt;&gt;"",1000 - SUMIF($D$12:$D1880,$D1881,W$12:W1880),"")</f>
        <v/>
      </c>
      <c r="X1881" s="106"/>
      <c r="Y1881" s="247"/>
      <c r="Z1881" s="247"/>
      <c r="AA1881" s="247"/>
      <c r="AB1881" s="248" t="str">
        <f>IF(AND(Y1881&lt;&gt;"",Z1881&lt;&gt;"",X1881&lt;&gt;""),ROUND(MIN(IF(OR(X1881="OZZ",X1881="ZZ"),5000,17300),TRUNC(0.75*(SUMIF($D$12:$D1881,$D1881,Y$12:Y1881)+SUMIF($D$12:$D1881,$D1881,Z$12:Z1881)),2)) - SUMIF($D$12:$D1880,$D1881,AB$12:AB1880),2),"")</f>
        <v/>
      </c>
      <c r="AC1881" s="251" t="str">
        <f>IF(AND(Y1881&lt;&gt;"",Z1881&lt;&gt;"",AA1881&lt;&gt;"",X1881&lt;&gt;"",AP1881&lt;&gt;""),IF(OR(X1881="OZZ",X1881="ZZ"),ROUND(0-SUMIF($D$12:$D1880,$D1881,AC$12:AC1880),2),IF(AA1881=0,0,ROUND(MIN(MIN(17300,TRUNC(0.75*(SUMIF($D$12:$D$2012,$D1881,Y$12:Y$2012)+SUMIF($D$12:$D$2012,$D1881,Z$12:Z$2012)),2)+SUMIF($D$12:$D1881,$D1881,AP$12:AP1881))-SUMIF($D$12:$D1880,$D1881,AC$12:AC1880)-SUMIF($D$12:$D$2012,$D1881,AB$12:AB$2012),AP1881),2))),"")</f>
        <v/>
      </c>
      <c r="AD1881" s="250" t="str">
        <f>IF(X1881&lt;&gt;"",1000 - SUMIF($D$12:$D1880,$D1881,AD$12:AD1880),"")</f>
        <v/>
      </c>
      <c r="AE1881" s="252"/>
      <c r="AF1881" s="253"/>
      <c r="AG1881" s="254"/>
      <c r="AH1881" s="255" t="str">
        <f t="shared" si="611"/>
        <v/>
      </c>
      <c r="AI1881" s="256"/>
      <c r="AJ1881" s="253"/>
      <c r="AK1881" s="254"/>
      <c r="AL1881" s="255" t="str">
        <f t="shared" si="612"/>
        <v/>
      </c>
      <c r="AM1881" s="256"/>
      <c r="AN1881" s="253"/>
      <c r="AO1881" s="254"/>
      <c r="AP1881" s="255" t="str">
        <f t="shared" si="613"/>
        <v/>
      </c>
      <c r="AQ1881" s="68"/>
      <c r="AR1881" s="68"/>
      <c r="AS1881" s="115"/>
      <c r="AT1881" s="68"/>
      <c r="AU1881" s="113" t="str">
        <f>IF(D1881&lt;&gt; "", IF(COUNTIF($D$12:$D1881,$D1881)&gt;1,0,IF(SUM(N1881,U1881,AB1881)&gt;0,IF(AND(X1881="",OR(Q1881&lt;&gt;"",J1881&lt;&gt;"")),IF(Q1881&lt;&gt;"",Q1881,IF(J1881&lt;&gt;"",J1881,0)),IF(AND(Q1881&lt;&gt;"",J1881&lt;&gt;"",Q1881=J1881),Q1881,X1881)),0)),"")</f>
        <v/>
      </c>
      <c r="AV1881" s="113" t="str">
        <f>IF(D1881&lt;&gt;"",IF(COUNTIF($D$12:$D1881,$D1881)&gt;1,0,IF(SUM(O1881,V1881,AC1881)&gt;0,IF(AND(X1881="",OR(Q1881&lt;&gt;"",J1881&lt;&gt;"")),IF(Q1881&lt;&gt;"",Q1881,IF(J1881&lt;&gt;"",J1881,0)),IF(AND(Q1881&lt;&gt;"",J1881&lt;&gt;"",Q1881=J1881),Q1881,X1881)),0)),"")</f>
        <v/>
      </c>
      <c r="AW1881" s="113" t="str">
        <f>IF(D1881&lt;&gt;"",IF(COUNTIF($D$12:$D1881,$D1881)&gt;1,0,IF(SUM(P1881,W1881,AD1881)&gt;0,IF(AND(X1881="",OR(Q1881&lt;&gt;"",J1881&lt;&gt;"")),IF(Q1881&lt;&gt;"",Q1881,IF(J1881&lt;&gt;"",J1881,0)),IF(AND(Q1881&lt;&gt;"",J1881&lt;&gt;"",Q1881=J1881),Q1881,X1881)),0)),"")</f>
        <v/>
      </c>
      <c r="AX1881" s="68" t="str">
        <f t="shared" si="614"/>
        <v/>
      </c>
      <c r="AY1881" s="68" t="str">
        <f t="shared" si="615"/>
        <v/>
      </c>
      <c r="AZ1881" s="68" t="str">
        <f t="shared" si="616"/>
        <v/>
      </c>
      <c r="BA1881" s="68" t="str">
        <f t="shared" si="617"/>
        <v/>
      </c>
      <c r="BB1881" s="68" t="str">
        <f t="shared" si="618"/>
        <v/>
      </c>
      <c r="BC1881" s="68" t="str">
        <f t="shared" si="619"/>
        <v/>
      </c>
      <c r="BD1881" s="68" t="str">
        <f t="shared" si="620"/>
        <v/>
      </c>
      <c r="BE1881" s="62" t="str">
        <f t="shared" si="621"/>
        <v/>
      </c>
      <c r="BF1881" s="62" t="str">
        <f t="shared" si="622"/>
        <v/>
      </c>
      <c r="BG1881" s="62"/>
      <c r="BH1881" s="62" t="str">
        <f t="shared" si="623"/>
        <v/>
      </c>
      <c r="BI1881" s="62" t="str">
        <f t="shared" si="624"/>
        <v/>
      </c>
      <c r="BJ1881" s="114"/>
      <c r="BK1881" s="62" t="str">
        <f t="shared" si="625"/>
        <v/>
      </c>
      <c r="BL1881" s="62" t="str">
        <f t="shared" si="626"/>
        <v/>
      </c>
      <c r="BM1881" s="62" t="str">
        <f t="shared" si="627"/>
        <v/>
      </c>
      <c r="BN1881" s="62" t="str">
        <f t="shared" si="628"/>
        <v/>
      </c>
      <c r="BO1881" s="62" t="str">
        <f t="shared" si="629"/>
        <v/>
      </c>
      <c r="BP1881" s="62" t="str">
        <f t="shared" si="630"/>
        <v/>
      </c>
      <c r="BQ1881" s="96"/>
      <c r="BR1881" s="96"/>
      <c r="BS1881" s="96"/>
      <c r="BT1881" s="96"/>
      <c r="BU1881" s="96"/>
      <c r="BV1881" s="96"/>
      <c r="BW1881" s="96"/>
      <c r="BX1881" s="96"/>
      <c r="BY1881" s="96"/>
      <c r="BZ1881" s="96"/>
      <c r="CA1881" s="96"/>
      <c r="CB1881" s="96"/>
      <c r="CC1881" s="96"/>
      <c r="CD1881" s="96"/>
      <c r="CE1881" s="96"/>
      <c r="CF1881" s="96"/>
      <c r="CG1881" s="96"/>
      <c r="CH1881" s="96"/>
      <c r="CI1881" s="96"/>
      <c r="CJ1881" s="96"/>
      <c r="CK1881" s="96"/>
      <c r="CL1881" s="96"/>
      <c r="CM1881" s="96"/>
      <c r="CN1881" s="96"/>
      <c r="CO1881" s="96"/>
      <c r="CP1881" s="96"/>
      <c r="CQ1881" s="96"/>
      <c r="CR1881" s="96"/>
      <c r="CS1881" s="96"/>
    </row>
    <row r="1882" spans="1:97" ht="18.75" customHeight="1" x14ac:dyDescent="0.2">
      <c r="A1882" s="3">
        <f t="shared" si="631"/>
        <v>1870</v>
      </c>
      <c r="B1882" s="263"/>
      <c r="C1882" s="263"/>
      <c r="D1882" s="263"/>
      <c r="E1882" s="259"/>
      <c r="F1882" s="259"/>
      <c r="G1882" s="43"/>
      <c r="H1882" s="264"/>
      <c r="I1882" s="261"/>
      <c r="J1882" s="106"/>
      <c r="K1882" s="247"/>
      <c r="L1882" s="247"/>
      <c r="M1882" s="247"/>
      <c r="N1882" s="248" t="str">
        <f>IF(AND(K1882&lt;&gt;"",L1882&lt;&gt;"",J1882&lt;&gt;""),ROUND(MIN(IF(OR(J1882="OZZ",J1882="ZZ"),5000,17300),TRUNC(0.75*(SUMIF($D$12:$D1882,$D1882,K$12:K1882)+SUMIF($D$12:$D1882,$D1882,L$12:L1882)),2)) - SUMIF($D$12:$D1881,$D1882,N$12:N1881),2),"")</f>
        <v/>
      </c>
      <c r="O1882" s="249" t="str">
        <f>IF(AND(K1882&lt;&gt;"",L1882&lt;&gt;"",M1882&lt;&gt;"",J1882&lt;&gt;"",AH1882&lt;&gt;""),IF(OR(J1882="OZZ",J1882="ZZ"),ROUND(0-SUMIF($D$12:$D1881,$D1882,O$12:O1881),2),IF(M1882=0,0,ROUND(MIN(MIN(17300,TRUNC(0.75*(SUMIF($D$12:$D$2012,$D1882,K$12:K$2012)+SUMIF($D$12:$D$2012,$D1882,L$12:L$2012)),2)+SUMIF($D$12:$D1882,$D1882,AH$12:AH1882))-SUMIF($D$12:$D1881,$D1882,O$12:O1881)-SUMIF($D$12:$D$2012,$D1882,N$12:N$2012),AH1882),2))),"")</f>
        <v/>
      </c>
      <c r="P1882" s="250" t="str">
        <f>IF(J1882&lt;&gt;"",1000 - SUMIF($D$12:$D1881,$D1882,P$12:P1881),"")</f>
        <v/>
      </c>
      <c r="Q1882" s="106"/>
      <c r="R1882" s="247"/>
      <c r="S1882" s="247"/>
      <c r="T1882" s="247"/>
      <c r="U1882" s="248" t="str">
        <f>IF(AND(R1882&lt;&gt;"",S1882&lt;&gt;"",Q1882&lt;&gt;""),ROUND(MIN(IF(OR(Q1882="OZZ",Q1882="ZZ"),5000,17300),TRUNC(0.75*(SUMIF($D$12:$D1882,$D1882,R$12:R1882)+SUMIF($D$12:$D1882,$D1882,S$12:S1882)),2)) - SUMIF($D$12:$D1881,$D1882,U$12:U1881),2),"")</f>
        <v/>
      </c>
      <c r="V1882" s="248" t="str">
        <f>IF(AND(R1882&lt;&gt;"",S1882&lt;&gt;"",T1882&lt;&gt;"",Q1882&lt;&gt;"",AL1882&lt;&gt;""),IF(OR(Q1882="OZZ",Q1882="ZZ"),ROUND(0-SUMIF($D$12:$D1881,$D1882,V$12:V1881),2),IF(T1882=0,0,ROUND(MIN(MIN(17300,TRUNC(0.75*(SUMIF($D$12:$D$2012,$D1882,R$12:R$2012)+SUMIF($D$12:$D$2012,$D1882,S$12:S$2012)),2)+SUMIF($D$12:$D1882,$D1882,AL$12:AL1882))-SUMIF($D$12:$D1881,$D1882,V$12:V1881)-SUMIF($D$12:$D$2012,$D1882,U$12:U$2012),AL1882),2))),"")</f>
        <v/>
      </c>
      <c r="W1882" s="250" t="str">
        <f>IF(Q1882&lt;&gt;"",1000 - SUMIF($D$12:$D1881,$D1882,W$12:W1881),"")</f>
        <v/>
      </c>
      <c r="X1882" s="106"/>
      <c r="Y1882" s="247"/>
      <c r="Z1882" s="247"/>
      <c r="AA1882" s="247"/>
      <c r="AB1882" s="248" t="str">
        <f>IF(AND(Y1882&lt;&gt;"",Z1882&lt;&gt;"",X1882&lt;&gt;""),ROUND(MIN(IF(OR(X1882="OZZ",X1882="ZZ"),5000,17300),TRUNC(0.75*(SUMIF($D$12:$D1882,$D1882,Y$12:Y1882)+SUMIF($D$12:$D1882,$D1882,Z$12:Z1882)),2)) - SUMIF($D$12:$D1881,$D1882,AB$12:AB1881),2),"")</f>
        <v/>
      </c>
      <c r="AC1882" s="251" t="str">
        <f>IF(AND(Y1882&lt;&gt;"",Z1882&lt;&gt;"",AA1882&lt;&gt;"",X1882&lt;&gt;"",AP1882&lt;&gt;""),IF(OR(X1882="OZZ",X1882="ZZ"),ROUND(0-SUMIF($D$12:$D1881,$D1882,AC$12:AC1881),2),IF(AA1882=0,0,ROUND(MIN(MIN(17300,TRUNC(0.75*(SUMIF($D$12:$D$2012,$D1882,Y$12:Y$2012)+SUMIF($D$12:$D$2012,$D1882,Z$12:Z$2012)),2)+SUMIF($D$12:$D1882,$D1882,AP$12:AP1882))-SUMIF($D$12:$D1881,$D1882,AC$12:AC1881)-SUMIF($D$12:$D$2012,$D1882,AB$12:AB$2012),AP1882),2))),"")</f>
        <v/>
      </c>
      <c r="AD1882" s="250" t="str">
        <f>IF(X1882&lt;&gt;"",1000 - SUMIF($D$12:$D1881,$D1882,AD$12:AD1881),"")</f>
        <v/>
      </c>
      <c r="AE1882" s="252"/>
      <c r="AF1882" s="253"/>
      <c r="AG1882" s="254"/>
      <c r="AH1882" s="255" t="str">
        <f t="shared" si="611"/>
        <v/>
      </c>
      <c r="AI1882" s="256"/>
      <c r="AJ1882" s="253"/>
      <c r="AK1882" s="254"/>
      <c r="AL1882" s="255" t="str">
        <f t="shared" si="612"/>
        <v/>
      </c>
      <c r="AM1882" s="256"/>
      <c r="AN1882" s="253"/>
      <c r="AO1882" s="254"/>
      <c r="AP1882" s="255" t="str">
        <f t="shared" si="613"/>
        <v/>
      </c>
      <c r="AQ1882" s="68"/>
      <c r="AR1882" s="68"/>
      <c r="AS1882" s="115"/>
      <c r="AT1882" s="68"/>
      <c r="AU1882" s="113" t="str">
        <f>IF(D1882&lt;&gt; "", IF(COUNTIF($D$12:$D1882,$D1882)&gt;1,0,IF(SUM(N1882,U1882,AB1882)&gt;0,IF(AND(X1882="",OR(Q1882&lt;&gt;"",J1882&lt;&gt;"")),IF(Q1882&lt;&gt;"",Q1882,IF(J1882&lt;&gt;"",J1882,0)),IF(AND(Q1882&lt;&gt;"",J1882&lt;&gt;"",Q1882=J1882),Q1882,X1882)),0)),"")</f>
        <v/>
      </c>
      <c r="AV1882" s="113" t="str">
        <f>IF(D1882&lt;&gt;"",IF(COUNTIF($D$12:$D1882,$D1882)&gt;1,0,IF(SUM(O1882,V1882,AC1882)&gt;0,IF(AND(X1882="",OR(Q1882&lt;&gt;"",J1882&lt;&gt;"")),IF(Q1882&lt;&gt;"",Q1882,IF(J1882&lt;&gt;"",J1882,0)),IF(AND(Q1882&lt;&gt;"",J1882&lt;&gt;"",Q1882=J1882),Q1882,X1882)),0)),"")</f>
        <v/>
      </c>
      <c r="AW1882" s="113" t="str">
        <f>IF(D1882&lt;&gt;"",IF(COUNTIF($D$12:$D1882,$D1882)&gt;1,0,IF(SUM(P1882,W1882,AD1882)&gt;0,IF(AND(X1882="",OR(Q1882&lt;&gt;"",J1882&lt;&gt;"")),IF(Q1882&lt;&gt;"",Q1882,IF(J1882&lt;&gt;"",J1882,0)),IF(AND(Q1882&lt;&gt;"",J1882&lt;&gt;"",Q1882=J1882),Q1882,X1882)),0)),"")</f>
        <v/>
      </c>
      <c r="AX1882" s="68" t="str">
        <f t="shared" si="614"/>
        <v/>
      </c>
      <c r="AY1882" s="68" t="str">
        <f t="shared" si="615"/>
        <v/>
      </c>
      <c r="AZ1882" s="68" t="str">
        <f t="shared" si="616"/>
        <v/>
      </c>
      <c r="BA1882" s="68" t="str">
        <f t="shared" si="617"/>
        <v/>
      </c>
      <c r="BB1882" s="68" t="str">
        <f t="shared" si="618"/>
        <v/>
      </c>
      <c r="BC1882" s="68" t="str">
        <f t="shared" si="619"/>
        <v/>
      </c>
      <c r="BD1882" s="68" t="str">
        <f t="shared" si="620"/>
        <v/>
      </c>
      <c r="BE1882" s="62" t="str">
        <f t="shared" si="621"/>
        <v/>
      </c>
      <c r="BF1882" s="62" t="str">
        <f t="shared" si="622"/>
        <v/>
      </c>
      <c r="BG1882" s="62"/>
      <c r="BH1882" s="62" t="str">
        <f t="shared" si="623"/>
        <v/>
      </c>
      <c r="BI1882" s="62" t="str">
        <f t="shared" si="624"/>
        <v/>
      </c>
      <c r="BJ1882" s="114"/>
      <c r="BK1882" s="62" t="str">
        <f t="shared" si="625"/>
        <v/>
      </c>
      <c r="BL1882" s="62" t="str">
        <f t="shared" si="626"/>
        <v/>
      </c>
      <c r="BM1882" s="62" t="str">
        <f t="shared" si="627"/>
        <v/>
      </c>
      <c r="BN1882" s="62" t="str">
        <f t="shared" si="628"/>
        <v/>
      </c>
      <c r="BO1882" s="62" t="str">
        <f t="shared" si="629"/>
        <v/>
      </c>
      <c r="BP1882" s="62" t="str">
        <f t="shared" si="630"/>
        <v/>
      </c>
      <c r="BQ1882" s="96"/>
      <c r="BR1882" s="96"/>
      <c r="BS1882" s="96"/>
      <c r="BT1882" s="96"/>
      <c r="BU1882" s="96"/>
      <c r="BV1882" s="96"/>
      <c r="BW1882" s="96"/>
      <c r="BX1882" s="96"/>
      <c r="BY1882" s="96"/>
      <c r="BZ1882" s="96"/>
      <c r="CA1882" s="96"/>
      <c r="CB1882" s="96"/>
      <c r="CC1882" s="96"/>
      <c r="CD1882" s="96"/>
      <c r="CE1882" s="96"/>
      <c r="CF1882" s="96"/>
      <c r="CG1882" s="96"/>
      <c r="CH1882" s="96"/>
      <c r="CI1882" s="96"/>
      <c r="CJ1882" s="96"/>
      <c r="CK1882" s="96"/>
      <c r="CL1882" s="96"/>
      <c r="CM1882" s="96"/>
      <c r="CN1882" s="96"/>
      <c r="CO1882" s="96"/>
      <c r="CP1882" s="96"/>
      <c r="CQ1882" s="96"/>
      <c r="CR1882" s="96"/>
      <c r="CS1882" s="96"/>
    </row>
    <row r="1883" spans="1:97" ht="18.75" customHeight="1" x14ac:dyDescent="0.2">
      <c r="A1883" s="3">
        <f t="shared" si="631"/>
        <v>1871</v>
      </c>
      <c r="B1883" s="263"/>
      <c r="C1883" s="263"/>
      <c r="D1883" s="263"/>
      <c r="E1883" s="259"/>
      <c r="F1883" s="259"/>
      <c r="G1883" s="43"/>
      <c r="H1883" s="264"/>
      <c r="I1883" s="261"/>
      <c r="J1883" s="106"/>
      <c r="K1883" s="247"/>
      <c r="L1883" s="247"/>
      <c r="M1883" s="247"/>
      <c r="N1883" s="248" t="str">
        <f>IF(AND(K1883&lt;&gt;"",L1883&lt;&gt;"",J1883&lt;&gt;""),ROUND(MIN(IF(OR(J1883="OZZ",J1883="ZZ"),5000,17300),TRUNC(0.75*(SUMIF($D$12:$D1883,$D1883,K$12:K1883)+SUMIF($D$12:$D1883,$D1883,L$12:L1883)),2)) - SUMIF($D$12:$D1882,$D1883,N$12:N1882),2),"")</f>
        <v/>
      </c>
      <c r="O1883" s="249" t="str">
        <f>IF(AND(K1883&lt;&gt;"",L1883&lt;&gt;"",M1883&lt;&gt;"",J1883&lt;&gt;"",AH1883&lt;&gt;""),IF(OR(J1883="OZZ",J1883="ZZ"),ROUND(0-SUMIF($D$12:$D1882,$D1883,O$12:O1882),2),IF(M1883=0,0,ROUND(MIN(MIN(17300,TRUNC(0.75*(SUMIF($D$12:$D$2012,$D1883,K$12:K$2012)+SUMIF($D$12:$D$2012,$D1883,L$12:L$2012)),2)+SUMIF($D$12:$D1883,$D1883,AH$12:AH1883))-SUMIF($D$12:$D1882,$D1883,O$12:O1882)-SUMIF($D$12:$D$2012,$D1883,N$12:N$2012),AH1883),2))),"")</f>
        <v/>
      </c>
      <c r="P1883" s="250" t="str">
        <f>IF(J1883&lt;&gt;"",1000 - SUMIF($D$12:$D1882,$D1883,P$12:P1882),"")</f>
        <v/>
      </c>
      <c r="Q1883" s="106"/>
      <c r="R1883" s="247"/>
      <c r="S1883" s="247"/>
      <c r="T1883" s="247"/>
      <c r="U1883" s="248" t="str">
        <f>IF(AND(R1883&lt;&gt;"",S1883&lt;&gt;"",Q1883&lt;&gt;""),ROUND(MIN(IF(OR(Q1883="OZZ",Q1883="ZZ"),5000,17300),TRUNC(0.75*(SUMIF($D$12:$D1883,$D1883,R$12:R1883)+SUMIF($D$12:$D1883,$D1883,S$12:S1883)),2)) - SUMIF($D$12:$D1882,$D1883,U$12:U1882),2),"")</f>
        <v/>
      </c>
      <c r="V1883" s="248" t="str">
        <f>IF(AND(R1883&lt;&gt;"",S1883&lt;&gt;"",T1883&lt;&gt;"",Q1883&lt;&gt;"",AL1883&lt;&gt;""),IF(OR(Q1883="OZZ",Q1883="ZZ"),ROUND(0-SUMIF($D$12:$D1882,$D1883,V$12:V1882),2),IF(T1883=0,0,ROUND(MIN(MIN(17300,TRUNC(0.75*(SUMIF($D$12:$D$2012,$D1883,R$12:R$2012)+SUMIF($D$12:$D$2012,$D1883,S$12:S$2012)),2)+SUMIF($D$12:$D1883,$D1883,AL$12:AL1883))-SUMIF($D$12:$D1882,$D1883,V$12:V1882)-SUMIF($D$12:$D$2012,$D1883,U$12:U$2012),AL1883),2))),"")</f>
        <v/>
      </c>
      <c r="W1883" s="250" t="str">
        <f>IF(Q1883&lt;&gt;"",1000 - SUMIF($D$12:$D1882,$D1883,W$12:W1882),"")</f>
        <v/>
      </c>
      <c r="X1883" s="106"/>
      <c r="Y1883" s="247"/>
      <c r="Z1883" s="247"/>
      <c r="AA1883" s="247"/>
      <c r="AB1883" s="248" t="str">
        <f>IF(AND(Y1883&lt;&gt;"",Z1883&lt;&gt;"",X1883&lt;&gt;""),ROUND(MIN(IF(OR(X1883="OZZ",X1883="ZZ"),5000,17300),TRUNC(0.75*(SUMIF($D$12:$D1883,$D1883,Y$12:Y1883)+SUMIF($D$12:$D1883,$D1883,Z$12:Z1883)),2)) - SUMIF($D$12:$D1882,$D1883,AB$12:AB1882),2),"")</f>
        <v/>
      </c>
      <c r="AC1883" s="251" t="str">
        <f>IF(AND(Y1883&lt;&gt;"",Z1883&lt;&gt;"",AA1883&lt;&gt;"",X1883&lt;&gt;"",AP1883&lt;&gt;""),IF(OR(X1883="OZZ",X1883="ZZ"),ROUND(0-SUMIF($D$12:$D1882,$D1883,AC$12:AC1882),2),IF(AA1883=0,0,ROUND(MIN(MIN(17300,TRUNC(0.75*(SUMIF($D$12:$D$2012,$D1883,Y$12:Y$2012)+SUMIF($D$12:$D$2012,$D1883,Z$12:Z$2012)),2)+SUMIF($D$12:$D1883,$D1883,AP$12:AP1883))-SUMIF($D$12:$D1882,$D1883,AC$12:AC1882)-SUMIF($D$12:$D$2012,$D1883,AB$12:AB$2012),AP1883),2))),"")</f>
        <v/>
      </c>
      <c r="AD1883" s="250" t="str">
        <f>IF(X1883&lt;&gt;"",1000 - SUMIF($D$12:$D1882,$D1883,AD$12:AD1882),"")</f>
        <v/>
      </c>
      <c r="AE1883" s="252"/>
      <c r="AF1883" s="253"/>
      <c r="AG1883" s="254"/>
      <c r="AH1883" s="255" t="str">
        <f t="shared" si="611"/>
        <v/>
      </c>
      <c r="AI1883" s="256"/>
      <c r="AJ1883" s="253"/>
      <c r="AK1883" s="254"/>
      <c r="AL1883" s="255" t="str">
        <f t="shared" si="612"/>
        <v/>
      </c>
      <c r="AM1883" s="256"/>
      <c r="AN1883" s="253"/>
      <c r="AO1883" s="254"/>
      <c r="AP1883" s="255" t="str">
        <f t="shared" si="613"/>
        <v/>
      </c>
      <c r="AQ1883" s="68"/>
      <c r="AR1883" s="68"/>
      <c r="AS1883" s="115"/>
      <c r="AT1883" s="68"/>
      <c r="AU1883" s="113" t="str">
        <f>IF(D1883&lt;&gt; "", IF(COUNTIF($D$12:$D1883,$D1883)&gt;1,0,IF(SUM(N1883,U1883,AB1883)&gt;0,IF(AND(X1883="",OR(Q1883&lt;&gt;"",J1883&lt;&gt;"")),IF(Q1883&lt;&gt;"",Q1883,IF(J1883&lt;&gt;"",J1883,0)),IF(AND(Q1883&lt;&gt;"",J1883&lt;&gt;"",Q1883=J1883),Q1883,X1883)),0)),"")</f>
        <v/>
      </c>
      <c r="AV1883" s="113" t="str">
        <f>IF(D1883&lt;&gt;"",IF(COUNTIF($D$12:$D1883,$D1883)&gt;1,0,IF(SUM(O1883,V1883,AC1883)&gt;0,IF(AND(X1883="",OR(Q1883&lt;&gt;"",J1883&lt;&gt;"")),IF(Q1883&lt;&gt;"",Q1883,IF(J1883&lt;&gt;"",J1883,0)),IF(AND(Q1883&lt;&gt;"",J1883&lt;&gt;"",Q1883=J1883),Q1883,X1883)),0)),"")</f>
        <v/>
      </c>
      <c r="AW1883" s="113" t="str">
        <f>IF(D1883&lt;&gt;"",IF(COUNTIF($D$12:$D1883,$D1883)&gt;1,0,IF(SUM(P1883,W1883,AD1883)&gt;0,IF(AND(X1883="",OR(Q1883&lt;&gt;"",J1883&lt;&gt;"")),IF(Q1883&lt;&gt;"",Q1883,IF(J1883&lt;&gt;"",J1883,0)),IF(AND(Q1883&lt;&gt;"",J1883&lt;&gt;"",Q1883=J1883),Q1883,X1883)),0)),"")</f>
        <v/>
      </c>
      <c r="AX1883" s="68" t="str">
        <f t="shared" si="614"/>
        <v/>
      </c>
      <c r="AY1883" s="68" t="str">
        <f t="shared" si="615"/>
        <v/>
      </c>
      <c r="AZ1883" s="68" t="str">
        <f t="shared" si="616"/>
        <v/>
      </c>
      <c r="BA1883" s="68" t="str">
        <f t="shared" si="617"/>
        <v/>
      </c>
      <c r="BB1883" s="68" t="str">
        <f t="shared" si="618"/>
        <v/>
      </c>
      <c r="BC1883" s="68" t="str">
        <f t="shared" si="619"/>
        <v/>
      </c>
      <c r="BD1883" s="68" t="str">
        <f t="shared" si="620"/>
        <v/>
      </c>
      <c r="BE1883" s="62" t="str">
        <f t="shared" si="621"/>
        <v/>
      </c>
      <c r="BF1883" s="62" t="str">
        <f t="shared" si="622"/>
        <v/>
      </c>
      <c r="BG1883" s="62"/>
      <c r="BH1883" s="62" t="str">
        <f t="shared" si="623"/>
        <v/>
      </c>
      <c r="BI1883" s="62" t="str">
        <f t="shared" si="624"/>
        <v/>
      </c>
      <c r="BJ1883" s="114"/>
      <c r="BK1883" s="62" t="str">
        <f t="shared" si="625"/>
        <v/>
      </c>
      <c r="BL1883" s="62" t="str">
        <f t="shared" si="626"/>
        <v/>
      </c>
      <c r="BM1883" s="62" t="str">
        <f t="shared" si="627"/>
        <v/>
      </c>
      <c r="BN1883" s="62" t="str">
        <f t="shared" si="628"/>
        <v/>
      </c>
      <c r="BO1883" s="62" t="str">
        <f t="shared" si="629"/>
        <v/>
      </c>
      <c r="BP1883" s="62" t="str">
        <f t="shared" si="630"/>
        <v/>
      </c>
      <c r="BQ1883" s="96"/>
      <c r="BR1883" s="96"/>
      <c r="BS1883" s="96"/>
      <c r="BT1883" s="96"/>
      <c r="BU1883" s="96"/>
      <c r="BV1883" s="96"/>
      <c r="BW1883" s="96"/>
      <c r="BX1883" s="96"/>
      <c r="BY1883" s="96"/>
      <c r="BZ1883" s="96"/>
      <c r="CA1883" s="96"/>
      <c r="CB1883" s="96"/>
      <c r="CC1883" s="96"/>
      <c r="CD1883" s="96"/>
      <c r="CE1883" s="96"/>
      <c r="CF1883" s="96"/>
      <c r="CG1883" s="96"/>
      <c r="CH1883" s="96"/>
      <c r="CI1883" s="96"/>
      <c r="CJ1883" s="96"/>
      <c r="CK1883" s="96"/>
      <c r="CL1883" s="96"/>
      <c r="CM1883" s="96"/>
      <c r="CN1883" s="96"/>
      <c r="CO1883" s="96"/>
      <c r="CP1883" s="96"/>
      <c r="CQ1883" s="96"/>
      <c r="CR1883" s="96"/>
      <c r="CS1883" s="96"/>
    </row>
    <row r="1884" spans="1:97" ht="18.75" customHeight="1" x14ac:dyDescent="0.2">
      <c r="A1884" s="3">
        <f t="shared" si="631"/>
        <v>1872</v>
      </c>
      <c r="B1884" s="263"/>
      <c r="C1884" s="263"/>
      <c r="D1884" s="263"/>
      <c r="E1884" s="259"/>
      <c r="F1884" s="259"/>
      <c r="G1884" s="43"/>
      <c r="H1884" s="264"/>
      <c r="I1884" s="261"/>
      <c r="J1884" s="106"/>
      <c r="K1884" s="247"/>
      <c r="L1884" s="247"/>
      <c r="M1884" s="247"/>
      <c r="N1884" s="248" t="str">
        <f>IF(AND(K1884&lt;&gt;"",L1884&lt;&gt;"",J1884&lt;&gt;""),ROUND(MIN(IF(OR(J1884="OZZ",J1884="ZZ"),5000,17300),TRUNC(0.75*(SUMIF($D$12:$D1884,$D1884,K$12:K1884)+SUMIF($D$12:$D1884,$D1884,L$12:L1884)),2)) - SUMIF($D$12:$D1883,$D1884,N$12:N1883),2),"")</f>
        <v/>
      </c>
      <c r="O1884" s="249" t="str">
        <f>IF(AND(K1884&lt;&gt;"",L1884&lt;&gt;"",M1884&lt;&gt;"",J1884&lt;&gt;"",AH1884&lt;&gt;""),IF(OR(J1884="OZZ",J1884="ZZ"),ROUND(0-SUMIF($D$12:$D1883,$D1884,O$12:O1883),2),IF(M1884=0,0,ROUND(MIN(MIN(17300,TRUNC(0.75*(SUMIF($D$12:$D$2012,$D1884,K$12:K$2012)+SUMIF($D$12:$D$2012,$D1884,L$12:L$2012)),2)+SUMIF($D$12:$D1884,$D1884,AH$12:AH1884))-SUMIF($D$12:$D1883,$D1884,O$12:O1883)-SUMIF($D$12:$D$2012,$D1884,N$12:N$2012),AH1884),2))),"")</f>
        <v/>
      </c>
      <c r="P1884" s="250" t="str">
        <f>IF(J1884&lt;&gt;"",1000 - SUMIF($D$12:$D1883,$D1884,P$12:P1883),"")</f>
        <v/>
      </c>
      <c r="Q1884" s="106"/>
      <c r="R1884" s="247"/>
      <c r="S1884" s="247"/>
      <c r="T1884" s="247"/>
      <c r="U1884" s="248" t="str">
        <f>IF(AND(R1884&lt;&gt;"",S1884&lt;&gt;"",Q1884&lt;&gt;""),ROUND(MIN(IF(OR(Q1884="OZZ",Q1884="ZZ"),5000,17300),TRUNC(0.75*(SUMIF($D$12:$D1884,$D1884,R$12:R1884)+SUMIF($D$12:$D1884,$D1884,S$12:S1884)),2)) - SUMIF($D$12:$D1883,$D1884,U$12:U1883),2),"")</f>
        <v/>
      </c>
      <c r="V1884" s="248" t="str">
        <f>IF(AND(R1884&lt;&gt;"",S1884&lt;&gt;"",T1884&lt;&gt;"",Q1884&lt;&gt;"",AL1884&lt;&gt;""),IF(OR(Q1884="OZZ",Q1884="ZZ"),ROUND(0-SUMIF($D$12:$D1883,$D1884,V$12:V1883),2),IF(T1884=0,0,ROUND(MIN(MIN(17300,TRUNC(0.75*(SUMIF($D$12:$D$2012,$D1884,R$12:R$2012)+SUMIF($D$12:$D$2012,$D1884,S$12:S$2012)),2)+SUMIF($D$12:$D1884,$D1884,AL$12:AL1884))-SUMIF($D$12:$D1883,$D1884,V$12:V1883)-SUMIF($D$12:$D$2012,$D1884,U$12:U$2012),AL1884),2))),"")</f>
        <v/>
      </c>
      <c r="W1884" s="250" t="str">
        <f>IF(Q1884&lt;&gt;"",1000 - SUMIF($D$12:$D1883,$D1884,W$12:W1883),"")</f>
        <v/>
      </c>
      <c r="X1884" s="106"/>
      <c r="Y1884" s="247"/>
      <c r="Z1884" s="247"/>
      <c r="AA1884" s="247"/>
      <c r="AB1884" s="248" t="str">
        <f>IF(AND(Y1884&lt;&gt;"",Z1884&lt;&gt;"",X1884&lt;&gt;""),ROUND(MIN(IF(OR(X1884="OZZ",X1884="ZZ"),5000,17300),TRUNC(0.75*(SUMIF($D$12:$D1884,$D1884,Y$12:Y1884)+SUMIF($D$12:$D1884,$D1884,Z$12:Z1884)),2)) - SUMIF($D$12:$D1883,$D1884,AB$12:AB1883),2),"")</f>
        <v/>
      </c>
      <c r="AC1884" s="251" t="str">
        <f>IF(AND(Y1884&lt;&gt;"",Z1884&lt;&gt;"",AA1884&lt;&gt;"",X1884&lt;&gt;"",AP1884&lt;&gt;""),IF(OR(X1884="OZZ",X1884="ZZ"),ROUND(0-SUMIF($D$12:$D1883,$D1884,AC$12:AC1883),2),IF(AA1884=0,0,ROUND(MIN(MIN(17300,TRUNC(0.75*(SUMIF($D$12:$D$2012,$D1884,Y$12:Y$2012)+SUMIF($D$12:$D$2012,$D1884,Z$12:Z$2012)),2)+SUMIF($D$12:$D1884,$D1884,AP$12:AP1884))-SUMIF($D$12:$D1883,$D1884,AC$12:AC1883)-SUMIF($D$12:$D$2012,$D1884,AB$12:AB$2012),AP1884),2))),"")</f>
        <v/>
      </c>
      <c r="AD1884" s="250" t="str">
        <f>IF(X1884&lt;&gt;"",1000 - SUMIF($D$12:$D1883,$D1884,AD$12:AD1883),"")</f>
        <v/>
      </c>
      <c r="AE1884" s="252"/>
      <c r="AF1884" s="253"/>
      <c r="AG1884" s="254"/>
      <c r="AH1884" s="255" t="str">
        <f t="shared" si="611"/>
        <v/>
      </c>
      <c r="AI1884" s="256"/>
      <c r="AJ1884" s="253"/>
      <c r="AK1884" s="254"/>
      <c r="AL1884" s="255" t="str">
        <f t="shared" si="612"/>
        <v/>
      </c>
      <c r="AM1884" s="256"/>
      <c r="AN1884" s="253"/>
      <c r="AO1884" s="254"/>
      <c r="AP1884" s="255" t="str">
        <f t="shared" si="613"/>
        <v/>
      </c>
      <c r="AQ1884" s="68"/>
      <c r="AR1884" s="68"/>
      <c r="AS1884" s="115"/>
      <c r="AT1884" s="68"/>
      <c r="AU1884" s="113" t="str">
        <f>IF(D1884&lt;&gt; "", IF(COUNTIF($D$12:$D1884,$D1884)&gt;1,0,IF(SUM(N1884,U1884,AB1884)&gt;0,IF(AND(X1884="",OR(Q1884&lt;&gt;"",J1884&lt;&gt;"")),IF(Q1884&lt;&gt;"",Q1884,IF(J1884&lt;&gt;"",J1884,0)),IF(AND(Q1884&lt;&gt;"",J1884&lt;&gt;"",Q1884=J1884),Q1884,X1884)),0)),"")</f>
        <v/>
      </c>
      <c r="AV1884" s="113" t="str">
        <f>IF(D1884&lt;&gt;"",IF(COUNTIF($D$12:$D1884,$D1884)&gt;1,0,IF(SUM(O1884,V1884,AC1884)&gt;0,IF(AND(X1884="",OR(Q1884&lt;&gt;"",J1884&lt;&gt;"")),IF(Q1884&lt;&gt;"",Q1884,IF(J1884&lt;&gt;"",J1884,0)),IF(AND(Q1884&lt;&gt;"",J1884&lt;&gt;"",Q1884=J1884),Q1884,X1884)),0)),"")</f>
        <v/>
      </c>
      <c r="AW1884" s="113" t="str">
        <f>IF(D1884&lt;&gt;"",IF(COUNTIF($D$12:$D1884,$D1884)&gt;1,0,IF(SUM(P1884,W1884,AD1884)&gt;0,IF(AND(X1884="",OR(Q1884&lt;&gt;"",J1884&lt;&gt;"")),IF(Q1884&lt;&gt;"",Q1884,IF(J1884&lt;&gt;"",J1884,0)),IF(AND(Q1884&lt;&gt;"",J1884&lt;&gt;"",Q1884=J1884),Q1884,X1884)),0)),"")</f>
        <v/>
      </c>
      <c r="AX1884" s="68" t="str">
        <f t="shared" si="614"/>
        <v/>
      </c>
      <c r="AY1884" s="68" t="str">
        <f t="shared" si="615"/>
        <v/>
      </c>
      <c r="AZ1884" s="68" t="str">
        <f t="shared" si="616"/>
        <v/>
      </c>
      <c r="BA1884" s="68" t="str">
        <f t="shared" si="617"/>
        <v/>
      </c>
      <c r="BB1884" s="68" t="str">
        <f t="shared" si="618"/>
        <v/>
      </c>
      <c r="BC1884" s="68" t="str">
        <f t="shared" si="619"/>
        <v/>
      </c>
      <c r="BD1884" s="68" t="str">
        <f t="shared" si="620"/>
        <v/>
      </c>
      <c r="BE1884" s="62" t="str">
        <f t="shared" si="621"/>
        <v/>
      </c>
      <c r="BF1884" s="62" t="str">
        <f t="shared" si="622"/>
        <v/>
      </c>
      <c r="BG1884" s="62"/>
      <c r="BH1884" s="62" t="str">
        <f t="shared" si="623"/>
        <v/>
      </c>
      <c r="BI1884" s="62" t="str">
        <f t="shared" si="624"/>
        <v/>
      </c>
      <c r="BJ1884" s="114"/>
      <c r="BK1884" s="62" t="str">
        <f t="shared" si="625"/>
        <v/>
      </c>
      <c r="BL1884" s="62" t="str">
        <f t="shared" si="626"/>
        <v/>
      </c>
      <c r="BM1884" s="62" t="str">
        <f t="shared" si="627"/>
        <v/>
      </c>
      <c r="BN1884" s="62" t="str">
        <f t="shared" si="628"/>
        <v/>
      </c>
      <c r="BO1884" s="62" t="str">
        <f t="shared" si="629"/>
        <v/>
      </c>
      <c r="BP1884" s="62" t="str">
        <f t="shared" si="630"/>
        <v/>
      </c>
      <c r="BQ1884" s="96"/>
      <c r="BR1884" s="96"/>
      <c r="BS1884" s="96"/>
      <c r="BT1884" s="96"/>
      <c r="BU1884" s="96"/>
      <c r="BV1884" s="96"/>
      <c r="BW1884" s="96"/>
      <c r="BX1884" s="96"/>
      <c r="BY1884" s="96"/>
      <c r="BZ1884" s="96"/>
      <c r="CA1884" s="96"/>
      <c r="CB1884" s="96"/>
      <c r="CC1884" s="96"/>
      <c r="CD1884" s="96"/>
      <c r="CE1884" s="96"/>
      <c r="CF1884" s="96"/>
      <c r="CG1884" s="96"/>
      <c r="CH1884" s="96"/>
      <c r="CI1884" s="96"/>
      <c r="CJ1884" s="96"/>
      <c r="CK1884" s="96"/>
      <c r="CL1884" s="96"/>
      <c r="CM1884" s="96"/>
      <c r="CN1884" s="96"/>
      <c r="CO1884" s="96"/>
      <c r="CP1884" s="96"/>
      <c r="CQ1884" s="96"/>
      <c r="CR1884" s="96"/>
      <c r="CS1884" s="96"/>
    </row>
    <row r="1885" spans="1:97" ht="18.75" customHeight="1" x14ac:dyDescent="0.2">
      <c r="A1885" s="3">
        <f t="shared" si="631"/>
        <v>1873</v>
      </c>
      <c r="B1885" s="263"/>
      <c r="C1885" s="263"/>
      <c r="D1885" s="263"/>
      <c r="E1885" s="259"/>
      <c r="F1885" s="259"/>
      <c r="G1885" s="43"/>
      <c r="H1885" s="264"/>
      <c r="I1885" s="261"/>
      <c r="J1885" s="106"/>
      <c r="K1885" s="247"/>
      <c r="L1885" s="247"/>
      <c r="M1885" s="247"/>
      <c r="N1885" s="248" t="str">
        <f>IF(AND(K1885&lt;&gt;"",L1885&lt;&gt;"",J1885&lt;&gt;""),ROUND(MIN(IF(OR(J1885="OZZ",J1885="ZZ"),5000,17300),TRUNC(0.75*(SUMIF($D$12:$D1885,$D1885,K$12:K1885)+SUMIF($D$12:$D1885,$D1885,L$12:L1885)),2)) - SUMIF($D$12:$D1884,$D1885,N$12:N1884),2),"")</f>
        <v/>
      </c>
      <c r="O1885" s="249" t="str">
        <f>IF(AND(K1885&lt;&gt;"",L1885&lt;&gt;"",M1885&lt;&gt;"",J1885&lt;&gt;"",AH1885&lt;&gt;""),IF(OR(J1885="OZZ",J1885="ZZ"),ROUND(0-SUMIF($D$12:$D1884,$D1885,O$12:O1884),2),IF(M1885=0,0,ROUND(MIN(MIN(17300,TRUNC(0.75*(SUMIF($D$12:$D$2012,$D1885,K$12:K$2012)+SUMIF($D$12:$D$2012,$D1885,L$12:L$2012)),2)+SUMIF($D$12:$D1885,$D1885,AH$12:AH1885))-SUMIF($D$12:$D1884,$D1885,O$12:O1884)-SUMIF($D$12:$D$2012,$D1885,N$12:N$2012),AH1885),2))),"")</f>
        <v/>
      </c>
      <c r="P1885" s="250" t="str">
        <f>IF(J1885&lt;&gt;"",1000 - SUMIF($D$12:$D1884,$D1885,P$12:P1884),"")</f>
        <v/>
      </c>
      <c r="Q1885" s="106"/>
      <c r="R1885" s="247"/>
      <c r="S1885" s="247"/>
      <c r="T1885" s="247"/>
      <c r="U1885" s="248" t="str">
        <f>IF(AND(R1885&lt;&gt;"",S1885&lt;&gt;"",Q1885&lt;&gt;""),ROUND(MIN(IF(OR(Q1885="OZZ",Q1885="ZZ"),5000,17300),TRUNC(0.75*(SUMIF($D$12:$D1885,$D1885,R$12:R1885)+SUMIF($D$12:$D1885,$D1885,S$12:S1885)),2)) - SUMIF($D$12:$D1884,$D1885,U$12:U1884),2),"")</f>
        <v/>
      </c>
      <c r="V1885" s="248" t="str">
        <f>IF(AND(R1885&lt;&gt;"",S1885&lt;&gt;"",T1885&lt;&gt;"",Q1885&lt;&gt;"",AL1885&lt;&gt;""),IF(OR(Q1885="OZZ",Q1885="ZZ"),ROUND(0-SUMIF($D$12:$D1884,$D1885,V$12:V1884),2),IF(T1885=0,0,ROUND(MIN(MIN(17300,TRUNC(0.75*(SUMIF($D$12:$D$2012,$D1885,R$12:R$2012)+SUMIF($D$12:$D$2012,$D1885,S$12:S$2012)),2)+SUMIF($D$12:$D1885,$D1885,AL$12:AL1885))-SUMIF($D$12:$D1884,$D1885,V$12:V1884)-SUMIF($D$12:$D$2012,$D1885,U$12:U$2012),AL1885),2))),"")</f>
        <v/>
      </c>
      <c r="W1885" s="250" t="str">
        <f>IF(Q1885&lt;&gt;"",1000 - SUMIF($D$12:$D1884,$D1885,W$12:W1884),"")</f>
        <v/>
      </c>
      <c r="X1885" s="106"/>
      <c r="Y1885" s="247"/>
      <c r="Z1885" s="247"/>
      <c r="AA1885" s="247"/>
      <c r="AB1885" s="248" t="str">
        <f>IF(AND(Y1885&lt;&gt;"",Z1885&lt;&gt;"",X1885&lt;&gt;""),ROUND(MIN(IF(OR(X1885="OZZ",X1885="ZZ"),5000,17300),TRUNC(0.75*(SUMIF($D$12:$D1885,$D1885,Y$12:Y1885)+SUMIF($D$12:$D1885,$D1885,Z$12:Z1885)),2)) - SUMIF($D$12:$D1884,$D1885,AB$12:AB1884),2),"")</f>
        <v/>
      </c>
      <c r="AC1885" s="251" t="str">
        <f>IF(AND(Y1885&lt;&gt;"",Z1885&lt;&gt;"",AA1885&lt;&gt;"",X1885&lt;&gt;"",AP1885&lt;&gt;""),IF(OR(X1885="OZZ",X1885="ZZ"),ROUND(0-SUMIF($D$12:$D1884,$D1885,AC$12:AC1884),2),IF(AA1885=0,0,ROUND(MIN(MIN(17300,TRUNC(0.75*(SUMIF($D$12:$D$2012,$D1885,Y$12:Y$2012)+SUMIF($D$12:$D$2012,$D1885,Z$12:Z$2012)),2)+SUMIF($D$12:$D1885,$D1885,AP$12:AP1885))-SUMIF($D$12:$D1884,$D1885,AC$12:AC1884)-SUMIF($D$12:$D$2012,$D1885,AB$12:AB$2012),AP1885),2))),"")</f>
        <v/>
      </c>
      <c r="AD1885" s="250" t="str">
        <f>IF(X1885&lt;&gt;"",1000 - SUMIF($D$12:$D1884,$D1885,AD$12:AD1884),"")</f>
        <v/>
      </c>
      <c r="AE1885" s="252"/>
      <c r="AF1885" s="253"/>
      <c r="AG1885" s="254"/>
      <c r="AH1885" s="255" t="str">
        <f t="shared" si="611"/>
        <v/>
      </c>
      <c r="AI1885" s="256"/>
      <c r="AJ1885" s="253"/>
      <c r="AK1885" s="254"/>
      <c r="AL1885" s="255" t="str">
        <f t="shared" si="612"/>
        <v/>
      </c>
      <c r="AM1885" s="256"/>
      <c r="AN1885" s="253"/>
      <c r="AO1885" s="254"/>
      <c r="AP1885" s="255" t="str">
        <f t="shared" si="613"/>
        <v/>
      </c>
      <c r="AQ1885" s="68"/>
      <c r="AR1885" s="68"/>
      <c r="AS1885" s="115"/>
      <c r="AT1885" s="68"/>
      <c r="AU1885" s="113" t="str">
        <f>IF(D1885&lt;&gt; "", IF(COUNTIF($D$12:$D1885,$D1885)&gt;1,0,IF(SUM(N1885,U1885,AB1885)&gt;0,IF(AND(X1885="",OR(Q1885&lt;&gt;"",J1885&lt;&gt;"")),IF(Q1885&lt;&gt;"",Q1885,IF(J1885&lt;&gt;"",J1885,0)),IF(AND(Q1885&lt;&gt;"",J1885&lt;&gt;"",Q1885=J1885),Q1885,X1885)),0)),"")</f>
        <v/>
      </c>
      <c r="AV1885" s="113" t="str">
        <f>IF(D1885&lt;&gt;"",IF(COUNTIF($D$12:$D1885,$D1885)&gt;1,0,IF(SUM(O1885,V1885,AC1885)&gt;0,IF(AND(X1885="",OR(Q1885&lt;&gt;"",J1885&lt;&gt;"")),IF(Q1885&lt;&gt;"",Q1885,IF(J1885&lt;&gt;"",J1885,0)),IF(AND(Q1885&lt;&gt;"",J1885&lt;&gt;"",Q1885=J1885),Q1885,X1885)),0)),"")</f>
        <v/>
      </c>
      <c r="AW1885" s="113" t="str">
        <f>IF(D1885&lt;&gt;"",IF(COUNTIF($D$12:$D1885,$D1885)&gt;1,0,IF(SUM(P1885,W1885,AD1885)&gt;0,IF(AND(X1885="",OR(Q1885&lt;&gt;"",J1885&lt;&gt;"")),IF(Q1885&lt;&gt;"",Q1885,IF(J1885&lt;&gt;"",J1885,0)),IF(AND(Q1885&lt;&gt;"",J1885&lt;&gt;"",Q1885=J1885),Q1885,X1885)),0)),"")</f>
        <v/>
      </c>
      <c r="AX1885" s="68" t="str">
        <f t="shared" si="614"/>
        <v/>
      </c>
      <c r="AY1885" s="68" t="str">
        <f t="shared" si="615"/>
        <v/>
      </c>
      <c r="AZ1885" s="68" t="str">
        <f t="shared" si="616"/>
        <v/>
      </c>
      <c r="BA1885" s="68" t="str">
        <f t="shared" si="617"/>
        <v/>
      </c>
      <c r="BB1885" s="68" t="str">
        <f t="shared" si="618"/>
        <v/>
      </c>
      <c r="BC1885" s="68" t="str">
        <f t="shared" si="619"/>
        <v/>
      </c>
      <c r="BD1885" s="68" t="str">
        <f t="shared" si="620"/>
        <v/>
      </c>
      <c r="BE1885" s="62" t="str">
        <f t="shared" si="621"/>
        <v/>
      </c>
      <c r="BF1885" s="62" t="str">
        <f t="shared" si="622"/>
        <v/>
      </c>
      <c r="BG1885" s="62"/>
      <c r="BH1885" s="62" t="str">
        <f t="shared" si="623"/>
        <v/>
      </c>
      <c r="BI1885" s="62" t="str">
        <f t="shared" si="624"/>
        <v/>
      </c>
      <c r="BJ1885" s="114"/>
      <c r="BK1885" s="62" t="str">
        <f t="shared" si="625"/>
        <v/>
      </c>
      <c r="BL1885" s="62" t="str">
        <f t="shared" si="626"/>
        <v/>
      </c>
      <c r="BM1885" s="62" t="str">
        <f t="shared" si="627"/>
        <v/>
      </c>
      <c r="BN1885" s="62" t="str">
        <f t="shared" si="628"/>
        <v/>
      </c>
      <c r="BO1885" s="62" t="str">
        <f t="shared" si="629"/>
        <v/>
      </c>
      <c r="BP1885" s="62" t="str">
        <f t="shared" si="630"/>
        <v/>
      </c>
      <c r="BQ1885" s="96"/>
      <c r="BR1885" s="96"/>
      <c r="BS1885" s="96"/>
      <c r="BT1885" s="96"/>
      <c r="BU1885" s="96"/>
      <c r="BV1885" s="96"/>
      <c r="BW1885" s="96"/>
      <c r="BX1885" s="96"/>
      <c r="BY1885" s="96"/>
      <c r="BZ1885" s="96"/>
      <c r="CA1885" s="96"/>
      <c r="CB1885" s="96"/>
      <c r="CC1885" s="96"/>
      <c r="CD1885" s="96"/>
      <c r="CE1885" s="96"/>
      <c r="CF1885" s="96"/>
      <c r="CG1885" s="96"/>
      <c r="CH1885" s="96"/>
      <c r="CI1885" s="96"/>
      <c r="CJ1885" s="96"/>
      <c r="CK1885" s="96"/>
      <c r="CL1885" s="96"/>
      <c r="CM1885" s="96"/>
      <c r="CN1885" s="96"/>
      <c r="CO1885" s="96"/>
      <c r="CP1885" s="96"/>
      <c r="CQ1885" s="96"/>
      <c r="CR1885" s="96"/>
      <c r="CS1885" s="96"/>
    </row>
    <row r="1886" spans="1:97" ht="18.75" customHeight="1" x14ac:dyDescent="0.2">
      <c r="A1886" s="3">
        <f t="shared" si="631"/>
        <v>1874</v>
      </c>
      <c r="B1886" s="263"/>
      <c r="C1886" s="263"/>
      <c r="D1886" s="263"/>
      <c r="E1886" s="259"/>
      <c r="F1886" s="259"/>
      <c r="G1886" s="43"/>
      <c r="H1886" s="264"/>
      <c r="I1886" s="261"/>
      <c r="J1886" s="106"/>
      <c r="K1886" s="247"/>
      <c r="L1886" s="247"/>
      <c r="M1886" s="247"/>
      <c r="N1886" s="248" t="str">
        <f>IF(AND(K1886&lt;&gt;"",L1886&lt;&gt;"",J1886&lt;&gt;""),ROUND(MIN(IF(OR(J1886="OZZ",J1886="ZZ"),5000,17300),TRUNC(0.75*(SUMIF($D$12:$D1886,$D1886,K$12:K1886)+SUMIF($D$12:$D1886,$D1886,L$12:L1886)),2)) - SUMIF($D$12:$D1885,$D1886,N$12:N1885),2),"")</f>
        <v/>
      </c>
      <c r="O1886" s="249" t="str">
        <f>IF(AND(K1886&lt;&gt;"",L1886&lt;&gt;"",M1886&lt;&gt;"",J1886&lt;&gt;"",AH1886&lt;&gt;""),IF(OR(J1886="OZZ",J1886="ZZ"),ROUND(0-SUMIF($D$12:$D1885,$D1886,O$12:O1885),2),IF(M1886=0,0,ROUND(MIN(MIN(17300,TRUNC(0.75*(SUMIF($D$12:$D$2012,$D1886,K$12:K$2012)+SUMIF($D$12:$D$2012,$D1886,L$12:L$2012)),2)+SUMIF($D$12:$D1886,$D1886,AH$12:AH1886))-SUMIF($D$12:$D1885,$D1886,O$12:O1885)-SUMIF($D$12:$D$2012,$D1886,N$12:N$2012),AH1886),2))),"")</f>
        <v/>
      </c>
      <c r="P1886" s="250" t="str">
        <f>IF(J1886&lt;&gt;"",1000 - SUMIF($D$12:$D1885,$D1886,P$12:P1885),"")</f>
        <v/>
      </c>
      <c r="Q1886" s="106"/>
      <c r="R1886" s="247"/>
      <c r="S1886" s="247"/>
      <c r="T1886" s="247"/>
      <c r="U1886" s="248" t="str">
        <f>IF(AND(R1886&lt;&gt;"",S1886&lt;&gt;"",Q1886&lt;&gt;""),ROUND(MIN(IF(OR(Q1886="OZZ",Q1886="ZZ"),5000,17300),TRUNC(0.75*(SUMIF($D$12:$D1886,$D1886,R$12:R1886)+SUMIF($D$12:$D1886,$D1886,S$12:S1886)),2)) - SUMIF($D$12:$D1885,$D1886,U$12:U1885),2),"")</f>
        <v/>
      </c>
      <c r="V1886" s="248" t="str">
        <f>IF(AND(R1886&lt;&gt;"",S1886&lt;&gt;"",T1886&lt;&gt;"",Q1886&lt;&gt;"",AL1886&lt;&gt;""),IF(OR(Q1886="OZZ",Q1886="ZZ"),ROUND(0-SUMIF($D$12:$D1885,$D1886,V$12:V1885),2),IF(T1886=0,0,ROUND(MIN(MIN(17300,TRUNC(0.75*(SUMIF($D$12:$D$2012,$D1886,R$12:R$2012)+SUMIF($D$12:$D$2012,$D1886,S$12:S$2012)),2)+SUMIF($D$12:$D1886,$D1886,AL$12:AL1886))-SUMIF($D$12:$D1885,$D1886,V$12:V1885)-SUMIF($D$12:$D$2012,$D1886,U$12:U$2012),AL1886),2))),"")</f>
        <v/>
      </c>
      <c r="W1886" s="250" t="str">
        <f>IF(Q1886&lt;&gt;"",1000 - SUMIF($D$12:$D1885,$D1886,W$12:W1885),"")</f>
        <v/>
      </c>
      <c r="X1886" s="106"/>
      <c r="Y1886" s="247"/>
      <c r="Z1886" s="247"/>
      <c r="AA1886" s="247"/>
      <c r="AB1886" s="248" t="str">
        <f>IF(AND(Y1886&lt;&gt;"",Z1886&lt;&gt;"",X1886&lt;&gt;""),ROUND(MIN(IF(OR(X1886="OZZ",X1886="ZZ"),5000,17300),TRUNC(0.75*(SUMIF($D$12:$D1886,$D1886,Y$12:Y1886)+SUMIF($D$12:$D1886,$D1886,Z$12:Z1886)),2)) - SUMIF($D$12:$D1885,$D1886,AB$12:AB1885),2),"")</f>
        <v/>
      </c>
      <c r="AC1886" s="251" t="str">
        <f>IF(AND(Y1886&lt;&gt;"",Z1886&lt;&gt;"",AA1886&lt;&gt;"",X1886&lt;&gt;"",AP1886&lt;&gt;""),IF(OR(X1886="OZZ",X1886="ZZ"),ROUND(0-SUMIF($D$12:$D1885,$D1886,AC$12:AC1885),2),IF(AA1886=0,0,ROUND(MIN(MIN(17300,TRUNC(0.75*(SUMIF($D$12:$D$2012,$D1886,Y$12:Y$2012)+SUMIF($D$12:$D$2012,$D1886,Z$12:Z$2012)),2)+SUMIF($D$12:$D1886,$D1886,AP$12:AP1886))-SUMIF($D$12:$D1885,$D1886,AC$12:AC1885)-SUMIF($D$12:$D$2012,$D1886,AB$12:AB$2012),AP1886),2))),"")</f>
        <v/>
      </c>
      <c r="AD1886" s="250" t="str">
        <f>IF(X1886&lt;&gt;"",1000 - SUMIF($D$12:$D1885,$D1886,AD$12:AD1885),"")</f>
        <v/>
      </c>
      <c r="AE1886" s="252"/>
      <c r="AF1886" s="253"/>
      <c r="AG1886" s="254"/>
      <c r="AH1886" s="255" t="str">
        <f t="shared" si="611"/>
        <v/>
      </c>
      <c r="AI1886" s="256"/>
      <c r="AJ1886" s="253"/>
      <c r="AK1886" s="254"/>
      <c r="AL1886" s="255" t="str">
        <f t="shared" si="612"/>
        <v/>
      </c>
      <c r="AM1886" s="256"/>
      <c r="AN1886" s="253"/>
      <c r="AO1886" s="254"/>
      <c r="AP1886" s="255" t="str">
        <f t="shared" si="613"/>
        <v/>
      </c>
      <c r="AQ1886" s="68"/>
      <c r="AR1886" s="68"/>
      <c r="AS1886" s="115"/>
      <c r="AT1886" s="68"/>
      <c r="AU1886" s="113" t="str">
        <f>IF(D1886&lt;&gt; "", IF(COUNTIF($D$12:$D1886,$D1886)&gt;1,0,IF(SUM(N1886,U1886,AB1886)&gt;0,IF(AND(X1886="",OR(Q1886&lt;&gt;"",J1886&lt;&gt;"")),IF(Q1886&lt;&gt;"",Q1886,IF(J1886&lt;&gt;"",J1886,0)),IF(AND(Q1886&lt;&gt;"",J1886&lt;&gt;"",Q1886=J1886),Q1886,X1886)),0)),"")</f>
        <v/>
      </c>
      <c r="AV1886" s="113" t="str">
        <f>IF(D1886&lt;&gt;"",IF(COUNTIF($D$12:$D1886,$D1886)&gt;1,0,IF(SUM(O1886,V1886,AC1886)&gt;0,IF(AND(X1886="",OR(Q1886&lt;&gt;"",J1886&lt;&gt;"")),IF(Q1886&lt;&gt;"",Q1886,IF(J1886&lt;&gt;"",J1886,0)),IF(AND(Q1886&lt;&gt;"",J1886&lt;&gt;"",Q1886=J1886),Q1886,X1886)),0)),"")</f>
        <v/>
      </c>
      <c r="AW1886" s="113" t="str">
        <f>IF(D1886&lt;&gt;"",IF(COUNTIF($D$12:$D1886,$D1886)&gt;1,0,IF(SUM(P1886,W1886,AD1886)&gt;0,IF(AND(X1886="",OR(Q1886&lt;&gt;"",J1886&lt;&gt;"")),IF(Q1886&lt;&gt;"",Q1886,IF(J1886&lt;&gt;"",J1886,0)),IF(AND(Q1886&lt;&gt;"",J1886&lt;&gt;"",Q1886=J1886),Q1886,X1886)),0)),"")</f>
        <v/>
      </c>
      <c r="AX1886" s="68" t="str">
        <f t="shared" si="614"/>
        <v/>
      </c>
      <c r="AY1886" s="68" t="str">
        <f t="shared" si="615"/>
        <v/>
      </c>
      <c r="AZ1886" s="68" t="str">
        <f t="shared" si="616"/>
        <v/>
      </c>
      <c r="BA1886" s="68" t="str">
        <f t="shared" si="617"/>
        <v/>
      </c>
      <c r="BB1886" s="68" t="str">
        <f t="shared" si="618"/>
        <v/>
      </c>
      <c r="BC1886" s="68" t="str">
        <f t="shared" si="619"/>
        <v/>
      </c>
      <c r="BD1886" s="68" t="str">
        <f t="shared" si="620"/>
        <v/>
      </c>
      <c r="BE1886" s="62" t="str">
        <f t="shared" si="621"/>
        <v/>
      </c>
      <c r="BF1886" s="62" t="str">
        <f t="shared" si="622"/>
        <v/>
      </c>
      <c r="BG1886" s="62"/>
      <c r="BH1886" s="62" t="str">
        <f t="shared" si="623"/>
        <v/>
      </c>
      <c r="BI1886" s="62" t="str">
        <f t="shared" si="624"/>
        <v/>
      </c>
      <c r="BJ1886" s="114"/>
      <c r="BK1886" s="62" t="str">
        <f t="shared" si="625"/>
        <v/>
      </c>
      <c r="BL1886" s="62" t="str">
        <f t="shared" si="626"/>
        <v/>
      </c>
      <c r="BM1886" s="62" t="str">
        <f t="shared" si="627"/>
        <v/>
      </c>
      <c r="BN1886" s="62" t="str">
        <f t="shared" si="628"/>
        <v/>
      </c>
      <c r="BO1886" s="62" t="str">
        <f t="shared" si="629"/>
        <v/>
      </c>
      <c r="BP1886" s="62" t="str">
        <f t="shared" si="630"/>
        <v/>
      </c>
      <c r="BQ1886" s="96"/>
      <c r="BR1886" s="96"/>
      <c r="BS1886" s="96"/>
      <c r="BT1886" s="96"/>
      <c r="BU1886" s="96"/>
      <c r="BV1886" s="96"/>
      <c r="BW1886" s="96"/>
      <c r="BX1886" s="96"/>
      <c r="BY1886" s="96"/>
      <c r="BZ1886" s="96"/>
      <c r="CA1886" s="96"/>
      <c r="CB1886" s="96"/>
      <c r="CC1886" s="96"/>
      <c r="CD1886" s="96"/>
      <c r="CE1886" s="96"/>
      <c r="CF1886" s="96"/>
      <c r="CG1886" s="96"/>
      <c r="CH1886" s="96"/>
      <c r="CI1886" s="96"/>
      <c r="CJ1886" s="96"/>
      <c r="CK1886" s="96"/>
      <c r="CL1886" s="96"/>
      <c r="CM1886" s="96"/>
      <c r="CN1886" s="96"/>
      <c r="CO1886" s="96"/>
      <c r="CP1886" s="96"/>
      <c r="CQ1886" s="96"/>
      <c r="CR1886" s="96"/>
      <c r="CS1886" s="96"/>
    </row>
    <row r="1887" spans="1:97" ht="18.75" customHeight="1" x14ac:dyDescent="0.2">
      <c r="A1887" s="3">
        <f t="shared" si="631"/>
        <v>1875</v>
      </c>
      <c r="B1887" s="263"/>
      <c r="C1887" s="263"/>
      <c r="D1887" s="263"/>
      <c r="E1887" s="259"/>
      <c r="F1887" s="259"/>
      <c r="G1887" s="43"/>
      <c r="H1887" s="264"/>
      <c r="I1887" s="261"/>
      <c r="J1887" s="106"/>
      <c r="K1887" s="247"/>
      <c r="L1887" s="247"/>
      <c r="M1887" s="247"/>
      <c r="N1887" s="248" t="str">
        <f>IF(AND(K1887&lt;&gt;"",L1887&lt;&gt;"",J1887&lt;&gt;""),ROUND(MIN(IF(OR(J1887="OZZ",J1887="ZZ"),5000,17300),TRUNC(0.75*(SUMIF($D$12:$D1887,$D1887,K$12:K1887)+SUMIF($D$12:$D1887,$D1887,L$12:L1887)),2)) - SUMIF($D$12:$D1886,$D1887,N$12:N1886),2),"")</f>
        <v/>
      </c>
      <c r="O1887" s="249" t="str">
        <f>IF(AND(K1887&lt;&gt;"",L1887&lt;&gt;"",M1887&lt;&gt;"",J1887&lt;&gt;"",AH1887&lt;&gt;""),IF(OR(J1887="OZZ",J1887="ZZ"),ROUND(0-SUMIF($D$12:$D1886,$D1887,O$12:O1886),2),IF(M1887=0,0,ROUND(MIN(MIN(17300,TRUNC(0.75*(SUMIF($D$12:$D$2012,$D1887,K$12:K$2012)+SUMIF($D$12:$D$2012,$D1887,L$12:L$2012)),2)+SUMIF($D$12:$D1887,$D1887,AH$12:AH1887))-SUMIF($D$12:$D1886,$D1887,O$12:O1886)-SUMIF($D$12:$D$2012,$D1887,N$12:N$2012),AH1887),2))),"")</f>
        <v/>
      </c>
      <c r="P1887" s="250" t="str">
        <f>IF(J1887&lt;&gt;"",1000 - SUMIF($D$12:$D1886,$D1887,P$12:P1886),"")</f>
        <v/>
      </c>
      <c r="Q1887" s="106"/>
      <c r="R1887" s="247"/>
      <c r="S1887" s="247"/>
      <c r="T1887" s="247"/>
      <c r="U1887" s="248" t="str">
        <f>IF(AND(R1887&lt;&gt;"",S1887&lt;&gt;"",Q1887&lt;&gt;""),ROUND(MIN(IF(OR(Q1887="OZZ",Q1887="ZZ"),5000,17300),TRUNC(0.75*(SUMIF($D$12:$D1887,$D1887,R$12:R1887)+SUMIF($D$12:$D1887,$D1887,S$12:S1887)),2)) - SUMIF($D$12:$D1886,$D1887,U$12:U1886),2),"")</f>
        <v/>
      </c>
      <c r="V1887" s="248" t="str">
        <f>IF(AND(R1887&lt;&gt;"",S1887&lt;&gt;"",T1887&lt;&gt;"",Q1887&lt;&gt;"",AL1887&lt;&gt;""),IF(OR(Q1887="OZZ",Q1887="ZZ"),ROUND(0-SUMIF($D$12:$D1886,$D1887,V$12:V1886),2),IF(T1887=0,0,ROUND(MIN(MIN(17300,TRUNC(0.75*(SUMIF($D$12:$D$2012,$D1887,R$12:R$2012)+SUMIF($D$12:$D$2012,$D1887,S$12:S$2012)),2)+SUMIF($D$12:$D1887,$D1887,AL$12:AL1887))-SUMIF($D$12:$D1886,$D1887,V$12:V1886)-SUMIF($D$12:$D$2012,$D1887,U$12:U$2012),AL1887),2))),"")</f>
        <v/>
      </c>
      <c r="W1887" s="250" t="str">
        <f>IF(Q1887&lt;&gt;"",1000 - SUMIF($D$12:$D1886,$D1887,W$12:W1886),"")</f>
        <v/>
      </c>
      <c r="X1887" s="106"/>
      <c r="Y1887" s="247"/>
      <c r="Z1887" s="247"/>
      <c r="AA1887" s="247"/>
      <c r="AB1887" s="248" t="str">
        <f>IF(AND(Y1887&lt;&gt;"",Z1887&lt;&gt;"",X1887&lt;&gt;""),ROUND(MIN(IF(OR(X1887="OZZ",X1887="ZZ"),5000,17300),TRUNC(0.75*(SUMIF($D$12:$D1887,$D1887,Y$12:Y1887)+SUMIF($D$12:$D1887,$D1887,Z$12:Z1887)),2)) - SUMIF($D$12:$D1886,$D1887,AB$12:AB1886),2),"")</f>
        <v/>
      </c>
      <c r="AC1887" s="251" t="str">
        <f>IF(AND(Y1887&lt;&gt;"",Z1887&lt;&gt;"",AA1887&lt;&gt;"",X1887&lt;&gt;"",AP1887&lt;&gt;""),IF(OR(X1887="OZZ",X1887="ZZ"),ROUND(0-SUMIF($D$12:$D1886,$D1887,AC$12:AC1886),2),IF(AA1887=0,0,ROUND(MIN(MIN(17300,TRUNC(0.75*(SUMIF($D$12:$D$2012,$D1887,Y$12:Y$2012)+SUMIF($D$12:$D$2012,$D1887,Z$12:Z$2012)),2)+SUMIF($D$12:$D1887,$D1887,AP$12:AP1887))-SUMIF($D$12:$D1886,$D1887,AC$12:AC1886)-SUMIF($D$12:$D$2012,$D1887,AB$12:AB$2012),AP1887),2))),"")</f>
        <v/>
      </c>
      <c r="AD1887" s="250" t="str">
        <f>IF(X1887&lt;&gt;"",1000 - SUMIF($D$12:$D1886,$D1887,AD$12:AD1886),"")</f>
        <v/>
      </c>
      <c r="AE1887" s="252"/>
      <c r="AF1887" s="253"/>
      <c r="AG1887" s="254"/>
      <c r="AH1887" s="255" t="str">
        <f t="shared" si="611"/>
        <v/>
      </c>
      <c r="AI1887" s="256"/>
      <c r="AJ1887" s="253"/>
      <c r="AK1887" s="254"/>
      <c r="AL1887" s="255" t="str">
        <f t="shared" si="612"/>
        <v/>
      </c>
      <c r="AM1887" s="256"/>
      <c r="AN1887" s="253"/>
      <c r="AO1887" s="254"/>
      <c r="AP1887" s="255" t="str">
        <f t="shared" si="613"/>
        <v/>
      </c>
      <c r="AQ1887" s="68"/>
      <c r="AR1887" s="68"/>
      <c r="AS1887" s="115"/>
      <c r="AT1887" s="68"/>
      <c r="AU1887" s="113" t="str">
        <f>IF(D1887&lt;&gt; "", IF(COUNTIF($D$12:$D1887,$D1887)&gt;1,0,IF(SUM(N1887,U1887,AB1887)&gt;0,IF(AND(X1887="",OR(Q1887&lt;&gt;"",J1887&lt;&gt;"")),IF(Q1887&lt;&gt;"",Q1887,IF(J1887&lt;&gt;"",J1887,0)),IF(AND(Q1887&lt;&gt;"",J1887&lt;&gt;"",Q1887=J1887),Q1887,X1887)),0)),"")</f>
        <v/>
      </c>
      <c r="AV1887" s="113" t="str">
        <f>IF(D1887&lt;&gt;"",IF(COUNTIF($D$12:$D1887,$D1887)&gt;1,0,IF(SUM(O1887,V1887,AC1887)&gt;0,IF(AND(X1887="",OR(Q1887&lt;&gt;"",J1887&lt;&gt;"")),IF(Q1887&lt;&gt;"",Q1887,IF(J1887&lt;&gt;"",J1887,0)),IF(AND(Q1887&lt;&gt;"",J1887&lt;&gt;"",Q1887=J1887),Q1887,X1887)),0)),"")</f>
        <v/>
      </c>
      <c r="AW1887" s="113" t="str">
        <f>IF(D1887&lt;&gt;"",IF(COUNTIF($D$12:$D1887,$D1887)&gt;1,0,IF(SUM(P1887,W1887,AD1887)&gt;0,IF(AND(X1887="",OR(Q1887&lt;&gt;"",J1887&lt;&gt;"")),IF(Q1887&lt;&gt;"",Q1887,IF(J1887&lt;&gt;"",J1887,0)),IF(AND(Q1887&lt;&gt;"",J1887&lt;&gt;"",Q1887=J1887),Q1887,X1887)),0)),"")</f>
        <v/>
      </c>
      <c r="AX1887" s="68" t="str">
        <f t="shared" si="614"/>
        <v/>
      </c>
      <c r="AY1887" s="68" t="str">
        <f t="shared" si="615"/>
        <v/>
      </c>
      <c r="AZ1887" s="68" t="str">
        <f t="shared" si="616"/>
        <v/>
      </c>
      <c r="BA1887" s="68" t="str">
        <f t="shared" si="617"/>
        <v/>
      </c>
      <c r="BB1887" s="68" t="str">
        <f t="shared" si="618"/>
        <v/>
      </c>
      <c r="BC1887" s="68" t="str">
        <f t="shared" si="619"/>
        <v/>
      </c>
      <c r="BD1887" s="68" t="str">
        <f t="shared" si="620"/>
        <v/>
      </c>
      <c r="BE1887" s="62" t="str">
        <f t="shared" si="621"/>
        <v/>
      </c>
      <c r="BF1887" s="62" t="str">
        <f t="shared" si="622"/>
        <v/>
      </c>
      <c r="BG1887" s="62"/>
      <c r="BH1887" s="62" t="str">
        <f t="shared" si="623"/>
        <v/>
      </c>
      <c r="BI1887" s="62" t="str">
        <f t="shared" si="624"/>
        <v/>
      </c>
      <c r="BJ1887" s="114"/>
      <c r="BK1887" s="62" t="str">
        <f t="shared" si="625"/>
        <v/>
      </c>
      <c r="BL1887" s="62" t="str">
        <f t="shared" si="626"/>
        <v/>
      </c>
      <c r="BM1887" s="62" t="str">
        <f t="shared" si="627"/>
        <v/>
      </c>
      <c r="BN1887" s="62" t="str">
        <f t="shared" si="628"/>
        <v/>
      </c>
      <c r="BO1887" s="62" t="str">
        <f t="shared" si="629"/>
        <v/>
      </c>
      <c r="BP1887" s="62" t="str">
        <f t="shared" si="630"/>
        <v/>
      </c>
      <c r="BQ1887" s="96"/>
      <c r="BR1887" s="96"/>
      <c r="BS1887" s="96"/>
      <c r="BT1887" s="96"/>
      <c r="BU1887" s="96"/>
      <c r="BV1887" s="96"/>
      <c r="BW1887" s="96"/>
      <c r="BX1887" s="96"/>
      <c r="BY1887" s="96"/>
      <c r="BZ1887" s="96"/>
      <c r="CA1887" s="96"/>
      <c r="CB1887" s="96"/>
      <c r="CC1887" s="96"/>
      <c r="CD1887" s="96"/>
      <c r="CE1887" s="96"/>
      <c r="CF1887" s="96"/>
      <c r="CG1887" s="96"/>
      <c r="CH1887" s="96"/>
      <c r="CI1887" s="96"/>
      <c r="CJ1887" s="96"/>
      <c r="CK1887" s="96"/>
      <c r="CL1887" s="96"/>
      <c r="CM1887" s="96"/>
      <c r="CN1887" s="96"/>
      <c r="CO1887" s="96"/>
      <c r="CP1887" s="96"/>
      <c r="CQ1887" s="96"/>
      <c r="CR1887" s="96"/>
      <c r="CS1887" s="96"/>
    </row>
    <row r="1888" spans="1:97" ht="18.75" customHeight="1" x14ac:dyDescent="0.2">
      <c r="A1888" s="3">
        <f t="shared" si="631"/>
        <v>1876</v>
      </c>
      <c r="B1888" s="263"/>
      <c r="C1888" s="263"/>
      <c r="D1888" s="263"/>
      <c r="E1888" s="259"/>
      <c r="F1888" s="259"/>
      <c r="G1888" s="43"/>
      <c r="H1888" s="264"/>
      <c r="I1888" s="261"/>
      <c r="J1888" s="106"/>
      <c r="K1888" s="247"/>
      <c r="L1888" s="247"/>
      <c r="M1888" s="247"/>
      <c r="N1888" s="248" t="str">
        <f>IF(AND(K1888&lt;&gt;"",L1888&lt;&gt;"",J1888&lt;&gt;""),ROUND(MIN(IF(OR(J1888="OZZ",J1888="ZZ"),5000,17300),TRUNC(0.75*(SUMIF($D$12:$D1888,$D1888,K$12:K1888)+SUMIF($D$12:$D1888,$D1888,L$12:L1888)),2)) - SUMIF($D$12:$D1887,$D1888,N$12:N1887),2),"")</f>
        <v/>
      </c>
      <c r="O1888" s="249" t="str">
        <f>IF(AND(K1888&lt;&gt;"",L1888&lt;&gt;"",M1888&lt;&gt;"",J1888&lt;&gt;"",AH1888&lt;&gt;""),IF(OR(J1888="OZZ",J1888="ZZ"),ROUND(0-SUMIF($D$12:$D1887,$D1888,O$12:O1887),2),IF(M1888=0,0,ROUND(MIN(MIN(17300,TRUNC(0.75*(SUMIF($D$12:$D$2012,$D1888,K$12:K$2012)+SUMIF($D$12:$D$2012,$D1888,L$12:L$2012)),2)+SUMIF($D$12:$D1888,$D1888,AH$12:AH1888))-SUMIF($D$12:$D1887,$D1888,O$12:O1887)-SUMIF($D$12:$D$2012,$D1888,N$12:N$2012),AH1888),2))),"")</f>
        <v/>
      </c>
      <c r="P1888" s="250" t="str">
        <f>IF(J1888&lt;&gt;"",1000 - SUMIF($D$12:$D1887,$D1888,P$12:P1887),"")</f>
        <v/>
      </c>
      <c r="Q1888" s="106"/>
      <c r="R1888" s="247"/>
      <c r="S1888" s="247"/>
      <c r="T1888" s="247"/>
      <c r="U1888" s="248" t="str">
        <f>IF(AND(R1888&lt;&gt;"",S1888&lt;&gt;"",Q1888&lt;&gt;""),ROUND(MIN(IF(OR(Q1888="OZZ",Q1888="ZZ"),5000,17300),TRUNC(0.75*(SUMIF($D$12:$D1888,$D1888,R$12:R1888)+SUMIF($D$12:$D1888,$D1888,S$12:S1888)),2)) - SUMIF($D$12:$D1887,$D1888,U$12:U1887),2),"")</f>
        <v/>
      </c>
      <c r="V1888" s="248" t="str">
        <f>IF(AND(R1888&lt;&gt;"",S1888&lt;&gt;"",T1888&lt;&gt;"",Q1888&lt;&gt;"",AL1888&lt;&gt;""),IF(OR(Q1888="OZZ",Q1888="ZZ"),ROUND(0-SUMIF($D$12:$D1887,$D1888,V$12:V1887),2),IF(T1888=0,0,ROUND(MIN(MIN(17300,TRUNC(0.75*(SUMIF($D$12:$D$2012,$D1888,R$12:R$2012)+SUMIF($D$12:$D$2012,$D1888,S$12:S$2012)),2)+SUMIF($D$12:$D1888,$D1888,AL$12:AL1888))-SUMIF($D$12:$D1887,$D1888,V$12:V1887)-SUMIF($D$12:$D$2012,$D1888,U$12:U$2012),AL1888),2))),"")</f>
        <v/>
      </c>
      <c r="W1888" s="250" t="str">
        <f>IF(Q1888&lt;&gt;"",1000 - SUMIF($D$12:$D1887,$D1888,W$12:W1887),"")</f>
        <v/>
      </c>
      <c r="X1888" s="106"/>
      <c r="Y1888" s="247"/>
      <c r="Z1888" s="247"/>
      <c r="AA1888" s="247"/>
      <c r="AB1888" s="248" t="str">
        <f>IF(AND(Y1888&lt;&gt;"",Z1888&lt;&gt;"",X1888&lt;&gt;""),ROUND(MIN(IF(OR(X1888="OZZ",X1888="ZZ"),5000,17300),TRUNC(0.75*(SUMIF($D$12:$D1888,$D1888,Y$12:Y1888)+SUMIF($D$12:$D1888,$D1888,Z$12:Z1888)),2)) - SUMIF($D$12:$D1887,$D1888,AB$12:AB1887),2),"")</f>
        <v/>
      </c>
      <c r="AC1888" s="251" t="str">
        <f>IF(AND(Y1888&lt;&gt;"",Z1888&lt;&gt;"",AA1888&lt;&gt;"",X1888&lt;&gt;"",AP1888&lt;&gt;""),IF(OR(X1888="OZZ",X1888="ZZ"),ROUND(0-SUMIF($D$12:$D1887,$D1888,AC$12:AC1887),2),IF(AA1888=0,0,ROUND(MIN(MIN(17300,TRUNC(0.75*(SUMIF($D$12:$D$2012,$D1888,Y$12:Y$2012)+SUMIF($D$12:$D$2012,$D1888,Z$12:Z$2012)),2)+SUMIF($D$12:$D1888,$D1888,AP$12:AP1888))-SUMIF($D$12:$D1887,$D1888,AC$12:AC1887)-SUMIF($D$12:$D$2012,$D1888,AB$12:AB$2012),AP1888),2))),"")</f>
        <v/>
      </c>
      <c r="AD1888" s="250" t="str">
        <f>IF(X1888&lt;&gt;"",1000 - SUMIF($D$12:$D1887,$D1888,AD$12:AD1887),"")</f>
        <v/>
      </c>
      <c r="AE1888" s="252"/>
      <c r="AF1888" s="253"/>
      <c r="AG1888" s="254"/>
      <c r="AH1888" s="255" t="str">
        <f t="shared" si="611"/>
        <v/>
      </c>
      <c r="AI1888" s="256"/>
      <c r="AJ1888" s="253"/>
      <c r="AK1888" s="254"/>
      <c r="AL1888" s="255" t="str">
        <f t="shared" si="612"/>
        <v/>
      </c>
      <c r="AM1888" s="256"/>
      <c r="AN1888" s="253"/>
      <c r="AO1888" s="254"/>
      <c r="AP1888" s="255" t="str">
        <f t="shared" si="613"/>
        <v/>
      </c>
      <c r="AQ1888" s="68"/>
      <c r="AR1888" s="68"/>
      <c r="AS1888" s="115"/>
      <c r="AT1888" s="68"/>
      <c r="AU1888" s="113" t="str">
        <f>IF(D1888&lt;&gt; "", IF(COUNTIF($D$12:$D1888,$D1888)&gt;1,0,IF(SUM(N1888,U1888,AB1888)&gt;0,IF(AND(X1888="",OR(Q1888&lt;&gt;"",J1888&lt;&gt;"")),IF(Q1888&lt;&gt;"",Q1888,IF(J1888&lt;&gt;"",J1888,0)),IF(AND(Q1888&lt;&gt;"",J1888&lt;&gt;"",Q1888=J1888),Q1888,X1888)),0)),"")</f>
        <v/>
      </c>
      <c r="AV1888" s="113" t="str">
        <f>IF(D1888&lt;&gt;"",IF(COUNTIF($D$12:$D1888,$D1888)&gt;1,0,IF(SUM(O1888,V1888,AC1888)&gt;0,IF(AND(X1888="",OR(Q1888&lt;&gt;"",J1888&lt;&gt;"")),IF(Q1888&lt;&gt;"",Q1888,IF(J1888&lt;&gt;"",J1888,0)),IF(AND(Q1888&lt;&gt;"",J1888&lt;&gt;"",Q1888=J1888),Q1888,X1888)),0)),"")</f>
        <v/>
      </c>
      <c r="AW1888" s="113" t="str">
        <f>IF(D1888&lt;&gt;"",IF(COUNTIF($D$12:$D1888,$D1888)&gt;1,0,IF(SUM(P1888,W1888,AD1888)&gt;0,IF(AND(X1888="",OR(Q1888&lt;&gt;"",J1888&lt;&gt;"")),IF(Q1888&lt;&gt;"",Q1888,IF(J1888&lt;&gt;"",J1888,0)),IF(AND(Q1888&lt;&gt;"",J1888&lt;&gt;"",Q1888=J1888),Q1888,X1888)),0)),"")</f>
        <v/>
      </c>
      <c r="AX1888" s="68" t="str">
        <f t="shared" si="614"/>
        <v/>
      </c>
      <c r="AY1888" s="68" t="str">
        <f t="shared" si="615"/>
        <v/>
      </c>
      <c r="AZ1888" s="68" t="str">
        <f t="shared" si="616"/>
        <v/>
      </c>
      <c r="BA1888" s="68" t="str">
        <f t="shared" si="617"/>
        <v/>
      </c>
      <c r="BB1888" s="68" t="str">
        <f t="shared" si="618"/>
        <v/>
      </c>
      <c r="BC1888" s="68" t="str">
        <f t="shared" si="619"/>
        <v/>
      </c>
      <c r="BD1888" s="68" t="str">
        <f t="shared" si="620"/>
        <v/>
      </c>
      <c r="BE1888" s="62" t="str">
        <f t="shared" si="621"/>
        <v/>
      </c>
      <c r="BF1888" s="62" t="str">
        <f t="shared" si="622"/>
        <v/>
      </c>
      <c r="BG1888" s="62"/>
      <c r="BH1888" s="62" t="str">
        <f t="shared" si="623"/>
        <v/>
      </c>
      <c r="BI1888" s="62" t="str">
        <f t="shared" si="624"/>
        <v/>
      </c>
      <c r="BJ1888" s="114"/>
      <c r="BK1888" s="62" t="str">
        <f t="shared" si="625"/>
        <v/>
      </c>
      <c r="BL1888" s="62" t="str">
        <f t="shared" si="626"/>
        <v/>
      </c>
      <c r="BM1888" s="62" t="str">
        <f t="shared" si="627"/>
        <v/>
      </c>
      <c r="BN1888" s="62" t="str">
        <f t="shared" si="628"/>
        <v/>
      </c>
      <c r="BO1888" s="62" t="str">
        <f t="shared" si="629"/>
        <v/>
      </c>
      <c r="BP1888" s="62" t="str">
        <f t="shared" si="630"/>
        <v/>
      </c>
      <c r="BQ1888" s="96"/>
      <c r="BR1888" s="96"/>
      <c r="BS1888" s="96"/>
      <c r="BT1888" s="96"/>
      <c r="BU1888" s="96"/>
      <c r="BV1888" s="96"/>
      <c r="BW1888" s="96"/>
      <c r="BX1888" s="96"/>
      <c r="BY1888" s="96"/>
      <c r="BZ1888" s="96"/>
      <c r="CA1888" s="96"/>
      <c r="CB1888" s="96"/>
      <c r="CC1888" s="96"/>
      <c r="CD1888" s="96"/>
      <c r="CE1888" s="96"/>
      <c r="CF1888" s="96"/>
      <c r="CG1888" s="96"/>
      <c r="CH1888" s="96"/>
      <c r="CI1888" s="96"/>
      <c r="CJ1888" s="96"/>
      <c r="CK1888" s="96"/>
      <c r="CL1888" s="96"/>
      <c r="CM1888" s="96"/>
      <c r="CN1888" s="96"/>
      <c r="CO1888" s="96"/>
      <c r="CP1888" s="96"/>
      <c r="CQ1888" s="96"/>
      <c r="CR1888" s="96"/>
      <c r="CS1888" s="96"/>
    </row>
    <row r="1889" spans="1:97" ht="18.75" customHeight="1" x14ac:dyDescent="0.2">
      <c r="A1889" s="3">
        <f t="shared" si="631"/>
        <v>1877</v>
      </c>
      <c r="B1889" s="263"/>
      <c r="C1889" s="263"/>
      <c r="D1889" s="263"/>
      <c r="E1889" s="259"/>
      <c r="F1889" s="259"/>
      <c r="G1889" s="43"/>
      <c r="H1889" s="264"/>
      <c r="I1889" s="261"/>
      <c r="J1889" s="106"/>
      <c r="K1889" s="247"/>
      <c r="L1889" s="247"/>
      <c r="M1889" s="247"/>
      <c r="N1889" s="248" t="str">
        <f>IF(AND(K1889&lt;&gt;"",L1889&lt;&gt;"",J1889&lt;&gt;""),ROUND(MIN(IF(OR(J1889="OZZ",J1889="ZZ"),5000,17300),TRUNC(0.75*(SUMIF($D$12:$D1889,$D1889,K$12:K1889)+SUMIF($D$12:$D1889,$D1889,L$12:L1889)),2)) - SUMIF($D$12:$D1888,$D1889,N$12:N1888),2),"")</f>
        <v/>
      </c>
      <c r="O1889" s="249" t="str">
        <f>IF(AND(K1889&lt;&gt;"",L1889&lt;&gt;"",M1889&lt;&gt;"",J1889&lt;&gt;"",AH1889&lt;&gt;""),IF(OR(J1889="OZZ",J1889="ZZ"),ROUND(0-SUMIF($D$12:$D1888,$D1889,O$12:O1888),2),IF(M1889=0,0,ROUND(MIN(MIN(17300,TRUNC(0.75*(SUMIF($D$12:$D$2012,$D1889,K$12:K$2012)+SUMIF($D$12:$D$2012,$D1889,L$12:L$2012)),2)+SUMIF($D$12:$D1889,$D1889,AH$12:AH1889))-SUMIF($D$12:$D1888,$D1889,O$12:O1888)-SUMIF($D$12:$D$2012,$D1889,N$12:N$2012),AH1889),2))),"")</f>
        <v/>
      </c>
      <c r="P1889" s="250" t="str">
        <f>IF(J1889&lt;&gt;"",1000 - SUMIF($D$12:$D1888,$D1889,P$12:P1888),"")</f>
        <v/>
      </c>
      <c r="Q1889" s="106"/>
      <c r="R1889" s="247"/>
      <c r="S1889" s="247"/>
      <c r="T1889" s="247"/>
      <c r="U1889" s="248" t="str">
        <f>IF(AND(R1889&lt;&gt;"",S1889&lt;&gt;"",Q1889&lt;&gt;""),ROUND(MIN(IF(OR(Q1889="OZZ",Q1889="ZZ"),5000,17300),TRUNC(0.75*(SUMIF($D$12:$D1889,$D1889,R$12:R1889)+SUMIF($D$12:$D1889,$D1889,S$12:S1889)),2)) - SUMIF($D$12:$D1888,$D1889,U$12:U1888),2),"")</f>
        <v/>
      </c>
      <c r="V1889" s="248" t="str">
        <f>IF(AND(R1889&lt;&gt;"",S1889&lt;&gt;"",T1889&lt;&gt;"",Q1889&lt;&gt;"",AL1889&lt;&gt;""),IF(OR(Q1889="OZZ",Q1889="ZZ"),ROUND(0-SUMIF($D$12:$D1888,$D1889,V$12:V1888),2),IF(T1889=0,0,ROUND(MIN(MIN(17300,TRUNC(0.75*(SUMIF($D$12:$D$2012,$D1889,R$12:R$2012)+SUMIF($D$12:$D$2012,$D1889,S$12:S$2012)),2)+SUMIF($D$12:$D1889,$D1889,AL$12:AL1889))-SUMIF($D$12:$D1888,$D1889,V$12:V1888)-SUMIF($D$12:$D$2012,$D1889,U$12:U$2012),AL1889),2))),"")</f>
        <v/>
      </c>
      <c r="W1889" s="250" t="str">
        <f>IF(Q1889&lt;&gt;"",1000 - SUMIF($D$12:$D1888,$D1889,W$12:W1888),"")</f>
        <v/>
      </c>
      <c r="X1889" s="106"/>
      <c r="Y1889" s="247"/>
      <c r="Z1889" s="247"/>
      <c r="AA1889" s="247"/>
      <c r="AB1889" s="248" t="str">
        <f>IF(AND(Y1889&lt;&gt;"",Z1889&lt;&gt;"",X1889&lt;&gt;""),ROUND(MIN(IF(OR(X1889="OZZ",X1889="ZZ"),5000,17300),TRUNC(0.75*(SUMIF($D$12:$D1889,$D1889,Y$12:Y1889)+SUMIF($D$12:$D1889,$D1889,Z$12:Z1889)),2)) - SUMIF($D$12:$D1888,$D1889,AB$12:AB1888),2),"")</f>
        <v/>
      </c>
      <c r="AC1889" s="251" t="str">
        <f>IF(AND(Y1889&lt;&gt;"",Z1889&lt;&gt;"",AA1889&lt;&gt;"",X1889&lt;&gt;"",AP1889&lt;&gt;""),IF(OR(X1889="OZZ",X1889="ZZ"),ROUND(0-SUMIF($D$12:$D1888,$D1889,AC$12:AC1888),2),IF(AA1889=0,0,ROUND(MIN(MIN(17300,TRUNC(0.75*(SUMIF($D$12:$D$2012,$D1889,Y$12:Y$2012)+SUMIF($D$12:$D$2012,$D1889,Z$12:Z$2012)),2)+SUMIF($D$12:$D1889,$D1889,AP$12:AP1889))-SUMIF($D$12:$D1888,$D1889,AC$12:AC1888)-SUMIF($D$12:$D$2012,$D1889,AB$12:AB$2012),AP1889),2))),"")</f>
        <v/>
      </c>
      <c r="AD1889" s="250" t="str">
        <f>IF(X1889&lt;&gt;"",1000 - SUMIF($D$12:$D1888,$D1889,AD$12:AD1888),"")</f>
        <v/>
      </c>
      <c r="AE1889" s="252"/>
      <c r="AF1889" s="253"/>
      <c r="AG1889" s="254"/>
      <c r="AH1889" s="255" t="str">
        <f t="shared" si="611"/>
        <v/>
      </c>
      <c r="AI1889" s="256"/>
      <c r="AJ1889" s="253"/>
      <c r="AK1889" s="254"/>
      <c r="AL1889" s="255" t="str">
        <f t="shared" si="612"/>
        <v/>
      </c>
      <c r="AM1889" s="256"/>
      <c r="AN1889" s="253"/>
      <c r="AO1889" s="254"/>
      <c r="AP1889" s="255" t="str">
        <f t="shared" si="613"/>
        <v/>
      </c>
      <c r="AQ1889" s="68"/>
      <c r="AR1889" s="68"/>
      <c r="AS1889" s="115"/>
      <c r="AT1889" s="68"/>
      <c r="AU1889" s="113" t="str">
        <f>IF(D1889&lt;&gt; "", IF(COUNTIF($D$12:$D1889,$D1889)&gt;1,0,IF(SUM(N1889,U1889,AB1889)&gt;0,IF(AND(X1889="",OR(Q1889&lt;&gt;"",J1889&lt;&gt;"")),IF(Q1889&lt;&gt;"",Q1889,IF(J1889&lt;&gt;"",J1889,0)),IF(AND(Q1889&lt;&gt;"",J1889&lt;&gt;"",Q1889=J1889),Q1889,X1889)),0)),"")</f>
        <v/>
      </c>
      <c r="AV1889" s="113" t="str">
        <f>IF(D1889&lt;&gt;"",IF(COUNTIF($D$12:$D1889,$D1889)&gt;1,0,IF(SUM(O1889,V1889,AC1889)&gt;0,IF(AND(X1889="",OR(Q1889&lt;&gt;"",J1889&lt;&gt;"")),IF(Q1889&lt;&gt;"",Q1889,IF(J1889&lt;&gt;"",J1889,0)),IF(AND(Q1889&lt;&gt;"",J1889&lt;&gt;"",Q1889=J1889),Q1889,X1889)),0)),"")</f>
        <v/>
      </c>
      <c r="AW1889" s="113" t="str">
        <f>IF(D1889&lt;&gt;"",IF(COUNTIF($D$12:$D1889,$D1889)&gt;1,0,IF(SUM(P1889,W1889,AD1889)&gt;0,IF(AND(X1889="",OR(Q1889&lt;&gt;"",J1889&lt;&gt;"")),IF(Q1889&lt;&gt;"",Q1889,IF(J1889&lt;&gt;"",J1889,0)),IF(AND(Q1889&lt;&gt;"",J1889&lt;&gt;"",Q1889=J1889),Q1889,X1889)),0)),"")</f>
        <v/>
      </c>
      <c r="AX1889" s="68" t="str">
        <f t="shared" si="614"/>
        <v/>
      </c>
      <c r="AY1889" s="68" t="str">
        <f t="shared" si="615"/>
        <v/>
      </c>
      <c r="AZ1889" s="68" t="str">
        <f t="shared" si="616"/>
        <v/>
      </c>
      <c r="BA1889" s="68" t="str">
        <f t="shared" si="617"/>
        <v/>
      </c>
      <c r="BB1889" s="68" t="str">
        <f t="shared" si="618"/>
        <v/>
      </c>
      <c r="BC1889" s="68" t="str">
        <f t="shared" si="619"/>
        <v/>
      </c>
      <c r="BD1889" s="68" t="str">
        <f t="shared" si="620"/>
        <v/>
      </c>
      <c r="BE1889" s="62" t="str">
        <f t="shared" si="621"/>
        <v/>
      </c>
      <c r="BF1889" s="62" t="str">
        <f t="shared" si="622"/>
        <v/>
      </c>
      <c r="BG1889" s="62"/>
      <c r="BH1889" s="62" t="str">
        <f t="shared" si="623"/>
        <v/>
      </c>
      <c r="BI1889" s="62" t="str">
        <f t="shared" si="624"/>
        <v/>
      </c>
      <c r="BJ1889" s="114"/>
      <c r="BK1889" s="62" t="str">
        <f t="shared" si="625"/>
        <v/>
      </c>
      <c r="BL1889" s="62" t="str">
        <f t="shared" si="626"/>
        <v/>
      </c>
      <c r="BM1889" s="62" t="str">
        <f t="shared" si="627"/>
        <v/>
      </c>
      <c r="BN1889" s="62" t="str">
        <f t="shared" si="628"/>
        <v/>
      </c>
      <c r="BO1889" s="62" t="str">
        <f t="shared" si="629"/>
        <v/>
      </c>
      <c r="BP1889" s="62" t="str">
        <f t="shared" si="630"/>
        <v/>
      </c>
      <c r="BQ1889" s="96"/>
      <c r="BR1889" s="96"/>
      <c r="BS1889" s="96"/>
      <c r="BT1889" s="96"/>
      <c r="BU1889" s="96"/>
      <c r="BV1889" s="96"/>
      <c r="BW1889" s="96"/>
      <c r="BX1889" s="96"/>
      <c r="BY1889" s="96"/>
      <c r="BZ1889" s="96"/>
      <c r="CA1889" s="96"/>
      <c r="CB1889" s="96"/>
      <c r="CC1889" s="96"/>
      <c r="CD1889" s="96"/>
      <c r="CE1889" s="96"/>
      <c r="CF1889" s="96"/>
      <c r="CG1889" s="96"/>
      <c r="CH1889" s="96"/>
      <c r="CI1889" s="96"/>
      <c r="CJ1889" s="96"/>
      <c r="CK1889" s="96"/>
      <c r="CL1889" s="96"/>
      <c r="CM1889" s="96"/>
      <c r="CN1889" s="96"/>
      <c r="CO1889" s="96"/>
      <c r="CP1889" s="96"/>
      <c r="CQ1889" s="96"/>
      <c r="CR1889" s="96"/>
      <c r="CS1889" s="96"/>
    </row>
    <row r="1890" spans="1:97" ht="18.75" customHeight="1" x14ac:dyDescent="0.2">
      <c r="A1890" s="3">
        <f t="shared" si="631"/>
        <v>1878</v>
      </c>
      <c r="B1890" s="263"/>
      <c r="C1890" s="263"/>
      <c r="D1890" s="263"/>
      <c r="E1890" s="259"/>
      <c r="F1890" s="259"/>
      <c r="G1890" s="43"/>
      <c r="H1890" s="264"/>
      <c r="I1890" s="261"/>
      <c r="J1890" s="106"/>
      <c r="K1890" s="247"/>
      <c r="L1890" s="247"/>
      <c r="M1890" s="247"/>
      <c r="N1890" s="248" t="str">
        <f>IF(AND(K1890&lt;&gt;"",L1890&lt;&gt;"",J1890&lt;&gt;""),ROUND(MIN(IF(OR(J1890="OZZ",J1890="ZZ"),5000,17300),TRUNC(0.75*(SUMIF($D$12:$D1890,$D1890,K$12:K1890)+SUMIF($D$12:$D1890,$D1890,L$12:L1890)),2)) - SUMIF($D$12:$D1889,$D1890,N$12:N1889),2),"")</f>
        <v/>
      </c>
      <c r="O1890" s="249" t="str">
        <f>IF(AND(K1890&lt;&gt;"",L1890&lt;&gt;"",M1890&lt;&gt;"",J1890&lt;&gt;"",AH1890&lt;&gt;""),IF(OR(J1890="OZZ",J1890="ZZ"),ROUND(0-SUMIF($D$12:$D1889,$D1890,O$12:O1889),2),IF(M1890=0,0,ROUND(MIN(MIN(17300,TRUNC(0.75*(SUMIF($D$12:$D$2012,$D1890,K$12:K$2012)+SUMIF($D$12:$D$2012,$D1890,L$12:L$2012)),2)+SUMIF($D$12:$D1890,$D1890,AH$12:AH1890))-SUMIF($D$12:$D1889,$D1890,O$12:O1889)-SUMIF($D$12:$D$2012,$D1890,N$12:N$2012),AH1890),2))),"")</f>
        <v/>
      </c>
      <c r="P1890" s="250" t="str">
        <f>IF(J1890&lt;&gt;"",1000 - SUMIF($D$12:$D1889,$D1890,P$12:P1889),"")</f>
        <v/>
      </c>
      <c r="Q1890" s="106"/>
      <c r="R1890" s="247"/>
      <c r="S1890" s="247"/>
      <c r="T1890" s="247"/>
      <c r="U1890" s="248" t="str">
        <f>IF(AND(R1890&lt;&gt;"",S1890&lt;&gt;"",Q1890&lt;&gt;""),ROUND(MIN(IF(OR(Q1890="OZZ",Q1890="ZZ"),5000,17300),TRUNC(0.75*(SUMIF($D$12:$D1890,$D1890,R$12:R1890)+SUMIF($D$12:$D1890,$D1890,S$12:S1890)),2)) - SUMIF($D$12:$D1889,$D1890,U$12:U1889),2),"")</f>
        <v/>
      </c>
      <c r="V1890" s="248" t="str">
        <f>IF(AND(R1890&lt;&gt;"",S1890&lt;&gt;"",T1890&lt;&gt;"",Q1890&lt;&gt;"",AL1890&lt;&gt;""),IF(OR(Q1890="OZZ",Q1890="ZZ"),ROUND(0-SUMIF($D$12:$D1889,$D1890,V$12:V1889),2),IF(T1890=0,0,ROUND(MIN(MIN(17300,TRUNC(0.75*(SUMIF($D$12:$D$2012,$D1890,R$12:R$2012)+SUMIF($D$12:$D$2012,$D1890,S$12:S$2012)),2)+SUMIF($D$12:$D1890,$D1890,AL$12:AL1890))-SUMIF($D$12:$D1889,$D1890,V$12:V1889)-SUMIF($D$12:$D$2012,$D1890,U$12:U$2012),AL1890),2))),"")</f>
        <v/>
      </c>
      <c r="W1890" s="250" t="str">
        <f>IF(Q1890&lt;&gt;"",1000 - SUMIF($D$12:$D1889,$D1890,W$12:W1889),"")</f>
        <v/>
      </c>
      <c r="X1890" s="106"/>
      <c r="Y1890" s="247"/>
      <c r="Z1890" s="247"/>
      <c r="AA1890" s="247"/>
      <c r="AB1890" s="248" t="str">
        <f>IF(AND(Y1890&lt;&gt;"",Z1890&lt;&gt;"",X1890&lt;&gt;""),ROUND(MIN(IF(OR(X1890="OZZ",X1890="ZZ"),5000,17300),TRUNC(0.75*(SUMIF($D$12:$D1890,$D1890,Y$12:Y1890)+SUMIF($D$12:$D1890,$D1890,Z$12:Z1890)),2)) - SUMIF($D$12:$D1889,$D1890,AB$12:AB1889),2),"")</f>
        <v/>
      </c>
      <c r="AC1890" s="251" t="str">
        <f>IF(AND(Y1890&lt;&gt;"",Z1890&lt;&gt;"",AA1890&lt;&gt;"",X1890&lt;&gt;"",AP1890&lt;&gt;""),IF(OR(X1890="OZZ",X1890="ZZ"),ROUND(0-SUMIF($D$12:$D1889,$D1890,AC$12:AC1889),2),IF(AA1890=0,0,ROUND(MIN(MIN(17300,TRUNC(0.75*(SUMIF($D$12:$D$2012,$D1890,Y$12:Y$2012)+SUMIF($D$12:$D$2012,$D1890,Z$12:Z$2012)),2)+SUMIF($D$12:$D1890,$D1890,AP$12:AP1890))-SUMIF($D$12:$D1889,$D1890,AC$12:AC1889)-SUMIF($D$12:$D$2012,$D1890,AB$12:AB$2012),AP1890),2))),"")</f>
        <v/>
      </c>
      <c r="AD1890" s="250" t="str">
        <f>IF(X1890&lt;&gt;"",1000 - SUMIF($D$12:$D1889,$D1890,AD$12:AD1889),"")</f>
        <v/>
      </c>
      <c r="AE1890" s="252"/>
      <c r="AF1890" s="253"/>
      <c r="AG1890" s="254"/>
      <c r="AH1890" s="255" t="str">
        <f t="shared" si="611"/>
        <v/>
      </c>
      <c r="AI1890" s="256"/>
      <c r="AJ1890" s="253"/>
      <c r="AK1890" s="254"/>
      <c r="AL1890" s="255" t="str">
        <f t="shared" si="612"/>
        <v/>
      </c>
      <c r="AM1890" s="256"/>
      <c r="AN1890" s="253"/>
      <c r="AO1890" s="254"/>
      <c r="AP1890" s="255" t="str">
        <f t="shared" si="613"/>
        <v/>
      </c>
      <c r="AQ1890" s="68"/>
      <c r="AR1890" s="68"/>
      <c r="AS1890" s="115"/>
      <c r="AT1890" s="68"/>
      <c r="AU1890" s="113" t="str">
        <f>IF(D1890&lt;&gt; "", IF(COUNTIF($D$12:$D1890,$D1890)&gt;1,0,IF(SUM(N1890,U1890,AB1890)&gt;0,IF(AND(X1890="",OR(Q1890&lt;&gt;"",J1890&lt;&gt;"")),IF(Q1890&lt;&gt;"",Q1890,IF(J1890&lt;&gt;"",J1890,0)),IF(AND(Q1890&lt;&gt;"",J1890&lt;&gt;"",Q1890=J1890),Q1890,X1890)),0)),"")</f>
        <v/>
      </c>
      <c r="AV1890" s="113" t="str">
        <f>IF(D1890&lt;&gt;"",IF(COUNTIF($D$12:$D1890,$D1890)&gt;1,0,IF(SUM(O1890,V1890,AC1890)&gt;0,IF(AND(X1890="",OR(Q1890&lt;&gt;"",J1890&lt;&gt;"")),IF(Q1890&lt;&gt;"",Q1890,IF(J1890&lt;&gt;"",J1890,0)),IF(AND(Q1890&lt;&gt;"",J1890&lt;&gt;"",Q1890=J1890),Q1890,X1890)),0)),"")</f>
        <v/>
      </c>
      <c r="AW1890" s="113" t="str">
        <f>IF(D1890&lt;&gt;"",IF(COUNTIF($D$12:$D1890,$D1890)&gt;1,0,IF(SUM(P1890,W1890,AD1890)&gt;0,IF(AND(X1890="",OR(Q1890&lt;&gt;"",J1890&lt;&gt;"")),IF(Q1890&lt;&gt;"",Q1890,IF(J1890&lt;&gt;"",J1890,0)),IF(AND(Q1890&lt;&gt;"",J1890&lt;&gt;"",Q1890=J1890),Q1890,X1890)),0)),"")</f>
        <v/>
      </c>
      <c r="AX1890" s="68" t="str">
        <f t="shared" si="614"/>
        <v/>
      </c>
      <c r="AY1890" s="68" t="str">
        <f t="shared" si="615"/>
        <v/>
      </c>
      <c r="AZ1890" s="68" t="str">
        <f t="shared" si="616"/>
        <v/>
      </c>
      <c r="BA1890" s="68" t="str">
        <f t="shared" si="617"/>
        <v/>
      </c>
      <c r="BB1890" s="68" t="str">
        <f t="shared" si="618"/>
        <v/>
      </c>
      <c r="BC1890" s="68" t="str">
        <f t="shared" si="619"/>
        <v/>
      </c>
      <c r="BD1890" s="68" t="str">
        <f t="shared" si="620"/>
        <v/>
      </c>
      <c r="BE1890" s="62" t="str">
        <f t="shared" si="621"/>
        <v/>
      </c>
      <c r="BF1890" s="62" t="str">
        <f t="shared" si="622"/>
        <v/>
      </c>
      <c r="BG1890" s="62"/>
      <c r="BH1890" s="62" t="str">
        <f t="shared" si="623"/>
        <v/>
      </c>
      <c r="BI1890" s="62" t="str">
        <f t="shared" si="624"/>
        <v/>
      </c>
      <c r="BJ1890" s="114"/>
      <c r="BK1890" s="62" t="str">
        <f t="shared" si="625"/>
        <v/>
      </c>
      <c r="BL1890" s="62" t="str">
        <f t="shared" si="626"/>
        <v/>
      </c>
      <c r="BM1890" s="62" t="str">
        <f t="shared" si="627"/>
        <v/>
      </c>
      <c r="BN1890" s="62" t="str">
        <f t="shared" si="628"/>
        <v/>
      </c>
      <c r="BO1890" s="62" t="str">
        <f t="shared" si="629"/>
        <v/>
      </c>
      <c r="BP1890" s="62" t="str">
        <f t="shared" si="630"/>
        <v/>
      </c>
      <c r="BQ1890" s="96"/>
      <c r="BR1890" s="96"/>
      <c r="BS1890" s="96"/>
      <c r="BT1890" s="96"/>
      <c r="BU1890" s="96"/>
      <c r="BV1890" s="96"/>
      <c r="BW1890" s="96"/>
      <c r="BX1890" s="96"/>
      <c r="BY1890" s="96"/>
      <c r="BZ1890" s="96"/>
      <c r="CA1890" s="96"/>
      <c r="CB1890" s="96"/>
      <c r="CC1890" s="96"/>
      <c r="CD1890" s="96"/>
      <c r="CE1890" s="96"/>
      <c r="CF1890" s="96"/>
      <c r="CG1890" s="96"/>
      <c r="CH1890" s="96"/>
      <c r="CI1890" s="96"/>
      <c r="CJ1890" s="96"/>
      <c r="CK1890" s="96"/>
      <c r="CL1890" s="96"/>
      <c r="CM1890" s="96"/>
      <c r="CN1890" s="96"/>
      <c r="CO1890" s="96"/>
      <c r="CP1890" s="96"/>
      <c r="CQ1890" s="96"/>
      <c r="CR1890" s="96"/>
      <c r="CS1890" s="96"/>
    </row>
    <row r="1891" spans="1:97" ht="18.75" customHeight="1" x14ac:dyDescent="0.2">
      <c r="A1891" s="3">
        <f t="shared" si="631"/>
        <v>1879</v>
      </c>
      <c r="B1891" s="263"/>
      <c r="C1891" s="263"/>
      <c r="D1891" s="263"/>
      <c r="E1891" s="259"/>
      <c r="F1891" s="259"/>
      <c r="G1891" s="43"/>
      <c r="H1891" s="264"/>
      <c r="I1891" s="261"/>
      <c r="J1891" s="106"/>
      <c r="K1891" s="247"/>
      <c r="L1891" s="247"/>
      <c r="M1891" s="247"/>
      <c r="N1891" s="248" t="str">
        <f>IF(AND(K1891&lt;&gt;"",L1891&lt;&gt;"",J1891&lt;&gt;""),ROUND(MIN(IF(OR(J1891="OZZ",J1891="ZZ"),5000,17300),TRUNC(0.75*(SUMIF($D$12:$D1891,$D1891,K$12:K1891)+SUMIF($D$12:$D1891,$D1891,L$12:L1891)),2)) - SUMIF($D$12:$D1890,$D1891,N$12:N1890),2),"")</f>
        <v/>
      </c>
      <c r="O1891" s="249" t="str">
        <f>IF(AND(K1891&lt;&gt;"",L1891&lt;&gt;"",M1891&lt;&gt;"",J1891&lt;&gt;"",AH1891&lt;&gt;""),IF(OR(J1891="OZZ",J1891="ZZ"),ROUND(0-SUMIF($D$12:$D1890,$D1891,O$12:O1890),2),IF(M1891=0,0,ROUND(MIN(MIN(17300,TRUNC(0.75*(SUMIF($D$12:$D$2012,$D1891,K$12:K$2012)+SUMIF($D$12:$D$2012,$D1891,L$12:L$2012)),2)+SUMIF($D$12:$D1891,$D1891,AH$12:AH1891))-SUMIF($D$12:$D1890,$D1891,O$12:O1890)-SUMIF($D$12:$D$2012,$D1891,N$12:N$2012),AH1891),2))),"")</f>
        <v/>
      </c>
      <c r="P1891" s="250" t="str">
        <f>IF(J1891&lt;&gt;"",1000 - SUMIF($D$12:$D1890,$D1891,P$12:P1890),"")</f>
        <v/>
      </c>
      <c r="Q1891" s="106"/>
      <c r="R1891" s="247"/>
      <c r="S1891" s="247"/>
      <c r="T1891" s="247"/>
      <c r="U1891" s="248" t="str">
        <f>IF(AND(R1891&lt;&gt;"",S1891&lt;&gt;"",Q1891&lt;&gt;""),ROUND(MIN(IF(OR(Q1891="OZZ",Q1891="ZZ"),5000,17300),TRUNC(0.75*(SUMIF($D$12:$D1891,$D1891,R$12:R1891)+SUMIF($D$12:$D1891,$D1891,S$12:S1891)),2)) - SUMIF($D$12:$D1890,$D1891,U$12:U1890),2),"")</f>
        <v/>
      </c>
      <c r="V1891" s="248" t="str">
        <f>IF(AND(R1891&lt;&gt;"",S1891&lt;&gt;"",T1891&lt;&gt;"",Q1891&lt;&gt;"",AL1891&lt;&gt;""),IF(OR(Q1891="OZZ",Q1891="ZZ"),ROUND(0-SUMIF($D$12:$D1890,$D1891,V$12:V1890),2),IF(T1891=0,0,ROUND(MIN(MIN(17300,TRUNC(0.75*(SUMIF($D$12:$D$2012,$D1891,R$12:R$2012)+SUMIF($D$12:$D$2012,$D1891,S$12:S$2012)),2)+SUMIF($D$12:$D1891,$D1891,AL$12:AL1891))-SUMIF($D$12:$D1890,$D1891,V$12:V1890)-SUMIF($D$12:$D$2012,$D1891,U$12:U$2012),AL1891),2))),"")</f>
        <v/>
      </c>
      <c r="W1891" s="250" t="str">
        <f>IF(Q1891&lt;&gt;"",1000 - SUMIF($D$12:$D1890,$D1891,W$12:W1890),"")</f>
        <v/>
      </c>
      <c r="X1891" s="106"/>
      <c r="Y1891" s="247"/>
      <c r="Z1891" s="247"/>
      <c r="AA1891" s="247"/>
      <c r="AB1891" s="248" t="str">
        <f>IF(AND(Y1891&lt;&gt;"",Z1891&lt;&gt;"",X1891&lt;&gt;""),ROUND(MIN(IF(OR(X1891="OZZ",X1891="ZZ"),5000,17300),TRUNC(0.75*(SUMIF($D$12:$D1891,$D1891,Y$12:Y1891)+SUMIF($D$12:$D1891,$D1891,Z$12:Z1891)),2)) - SUMIF($D$12:$D1890,$D1891,AB$12:AB1890),2),"")</f>
        <v/>
      </c>
      <c r="AC1891" s="251" t="str">
        <f>IF(AND(Y1891&lt;&gt;"",Z1891&lt;&gt;"",AA1891&lt;&gt;"",X1891&lt;&gt;"",AP1891&lt;&gt;""),IF(OR(X1891="OZZ",X1891="ZZ"),ROUND(0-SUMIF($D$12:$D1890,$D1891,AC$12:AC1890),2),IF(AA1891=0,0,ROUND(MIN(MIN(17300,TRUNC(0.75*(SUMIF($D$12:$D$2012,$D1891,Y$12:Y$2012)+SUMIF($D$12:$D$2012,$D1891,Z$12:Z$2012)),2)+SUMIF($D$12:$D1891,$D1891,AP$12:AP1891))-SUMIF($D$12:$D1890,$D1891,AC$12:AC1890)-SUMIF($D$12:$D$2012,$D1891,AB$12:AB$2012),AP1891),2))),"")</f>
        <v/>
      </c>
      <c r="AD1891" s="250" t="str">
        <f>IF(X1891&lt;&gt;"",1000 - SUMIF($D$12:$D1890,$D1891,AD$12:AD1890),"")</f>
        <v/>
      </c>
      <c r="AE1891" s="252"/>
      <c r="AF1891" s="253"/>
      <c r="AG1891" s="254"/>
      <c r="AH1891" s="255" t="str">
        <f t="shared" si="611"/>
        <v/>
      </c>
      <c r="AI1891" s="256"/>
      <c r="AJ1891" s="253"/>
      <c r="AK1891" s="254"/>
      <c r="AL1891" s="255" t="str">
        <f t="shared" si="612"/>
        <v/>
      </c>
      <c r="AM1891" s="256"/>
      <c r="AN1891" s="253"/>
      <c r="AO1891" s="254"/>
      <c r="AP1891" s="255" t="str">
        <f t="shared" si="613"/>
        <v/>
      </c>
      <c r="AQ1891" s="68"/>
      <c r="AR1891" s="68"/>
      <c r="AS1891" s="115"/>
      <c r="AT1891" s="68"/>
      <c r="AU1891" s="113" t="str">
        <f>IF(D1891&lt;&gt; "", IF(COUNTIF($D$12:$D1891,$D1891)&gt;1,0,IF(SUM(N1891,U1891,AB1891)&gt;0,IF(AND(X1891="",OR(Q1891&lt;&gt;"",J1891&lt;&gt;"")),IF(Q1891&lt;&gt;"",Q1891,IF(J1891&lt;&gt;"",J1891,0)),IF(AND(Q1891&lt;&gt;"",J1891&lt;&gt;"",Q1891=J1891),Q1891,X1891)),0)),"")</f>
        <v/>
      </c>
      <c r="AV1891" s="113" t="str">
        <f>IF(D1891&lt;&gt;"",IF(COUNTIF($D$12:$D1891,$D1891)&gt;1,0,IF(SUM(O1891,V1891,AC1891)&gt;0,IF(AND(X1891="",OR(Q1891&lt;&gt;"",J1891&lt;&gt;"")),IF(Q1891&lt;&gt;"",Q1891,IF(J1891&lt;&gt;"",J1891,0)),IF(AND(Q1891&lt;&gt;"",J1891&lt;&gt;"",Q1891=J1891),Q1891,X1891)),0)),"")</f>
        <v/>
      </c>
      <c r="AW1891" s="113" t="str">
        <f>IF(D1891&lt;&gt;"",IF(COUNTIF($D$12:$D1891,$D1891)&gt;1,0,IF(SUM(P1891,W1891,AD1891)&gt;0,IF(AND(X1891="",OR(Q1891&lt;&gt;"",J1891&lt;&gt;"")),IF(Q1891&lt;&gt;"",Q1891,IF(J1891&lt;&gt;"",J1891,0)),IF(AND(Q1891&lt;&gt;"",J1891&lt;&gt;"",Q1891=J1891),Q1891,X1891)),0)),"")</f>
        <v/>
      </c>
      <c r="AX1891" s="68" t="str">
        <f t="shared" si="614"/>
        <v/>
      </c>
      <c r="AY1891" s="68" t="str">
        <f t="shared" si="615"/>
        <v/>
      </c>
      <c r="AZ1891" s="68" t="str">
        <f t="shared" si="616"/>
        <v/>
      </c>
      <c r="BA1891" s="68" t="str">
        <f t="shared" si="617"/>
        <v/>
      </c>
      <c r="BB1891" s="68" t="str">
        <f t="shared" si="618"/>
        <v/>
      </c>
      <c r="BC1891" s="68" t="str">
        <f t="shared" si="619"/>
        <v/>
      </c>
      <c r="BD1891" s="68" t="str">
        <f t="shared" si="620"/>
        <v/>
      </c>
      <c r="BE1891" s="62" t="str">
        <f t="shared" si="621"/>
        <v/>
      </c>
      <c r="BF1891" s="62" t="str">
        <f t="shared" si="622"/>
        <v/>
      </c>
      <c r="BG1891" s="62"/>
      <c r="BH1891" s="62" t="str">
        <f t="shared" si="623"/>
        <v/>
      </c>
      <c r="BI1891" s="62" t="str">
        <f t="shared" si="624"/>
        <v/>
      </c>
      <c r="BJ1891" s="114"/>
      <c r="BK1891" s="62" t="str">
        <f t="shared" si="625"/>
        <v/>
      </c>
      <c r="BL1891" s="62" t="str">
        <f t="shared" si="626"/>
        <v/>
      </c>
      <c r="BM1891" s="62" t="str">
        <f t="shared" si="627"/>
        <v/>
      </c>
      <c r="BN1891" s="62" t="str">
        <f t="shared" si="628"/>
        <v/>
      </c>
      <c r="BO1891" s="62" t="str">
        <f t="shared" si="629"/>
        <v/>
      </c>
      <c r="BP1891" s="62" t="str">
        <f t="shared" si="630"/>
        <v/>
      </c>
      <c r="BQ1891" s="96"/>
      <c r="BR1891" s="96"/>
      <c r="BS1891" s="96"/>
      <c r="BT1891" s="96"/>
      <c r="BU1891" s="96"/>
      <c r="BV1891" s="96"/>
      <c r="BW1891" s="96"/>
      <c r="BX1891" s="96"/>
      <c r="BY1891" s="96"/>
      <c r="BZ1891" s="96"/>
      <c r="CA1891" s="96"/>
      <c r="CB1891" s="96"/>
      <c r="CC1891" s="96"/>
      <c r="CD1891" s="96"/>
      <c r="CE1891" s="96"/>
      <c r="CF1891" s="96"/>
      <c r="CG1891" s="96"/>
      <c r="CH1891" s="96"/>
      <c r="CI1891" s="96"/>
      <c r="CJ1891" s="96"/>
      <c r="CK1891" s="96"/>
      <c r="CL1891" s="96"/>
      <c r="CM1891" s="96"/>
      <c r="CN1891" s="96"/>
      <c r="CO1891" s="96"/>
      <c r="CP1891" s="96"/>
      <c r="CQ1891" s="96"/>
      <c r="CR1891" s="96"/>
      <c r="CS1891" s="96"/>
    </row>
    <row r="1892" spans="1:97" ht="18.75" customHeight="1" x14ac:dyDescent="0.2">
      <c r="A1892" s="3">
        <f t="shared" si="631"/>
        <v>1880</v>
      </c>
      <c r="B1892" s="263"/>
      <c r="C1892" s="263"/>
      <c r="D1892" s="263"/>
      <c r="E1892" s="259"/>
      <c r="F1892" s="259"/>
      <c r="G1892" s="43"/>
      <c r="H1892" s="264"/>
      <c r="I1892" s="261"/>
      <c r="J1892" s="106"/>
      <c r="K1892" s="247"/>
      <c r="L1892" s="247"/>
      <c r="M1892" s="247"/>
      <c r="N1892" s="248" t="str">
        <f>IF(AND(K1892&lt;&gt;"",L1892&lt;&gt;"",J1892&lt;&gt;""),ROUND(MIN(IF(OR(J1892="OZZ",J1892="ZZ"),5000,17300),TRUNC(0.75*(SUMIF($D$12:$D1892,$D1892,K$12:K1892)+SUMIF($D$12:$D1892,$D1892,L$12:L1892)),2)) - SUMIF($D$12:$D1891,$D1892,N$12:N1891),2),"")</f>
        <v/>
      </c>
      <c r="O1892" s="249" t="str">
        <f>IF(AND(K1892&lt;&gt;"",L1892&lt;&gt;"",M1892&lt;&gt;"",J1892&lt;&gt;"",AH1892&lt;&gt;""),IF(OR(J1892="OZZ",J1892="ZZ"),ROUND(0-SUMIF($D$12:$D1891,$D1892,O$12:O1891),2),IF(M1892=0,0,ROUND(MIN(MIN(17300,TRUNC(0.75*(SUMIF($D$12:$D$2012,$D1892,K$12:K$2012)+SUMIF($D$12:$D$2012,$D1892,L$12:L$2012)),2)+SUMIF($D$12:$D1892,$D1892,AH$12:AH1892))-SUMIF($D$12:$D1891,$D1892,O$12:O1891)-SUMIF($D$12:$D$2012,$D1892,N$12:N$2012),AH1892),2))),"")</f>
        <v/>
      </c>
      <c r="P1892" s="250" t="str">
        <f>IF(J1892&lt;&gt;"",1000 - SUMIF($D$12:$D1891,$D1892,P$12:P1891),"")</f>
        <v/>
      </c>
      <c r="Q1892" s="106"/>
      <c r="R1892" s="247"/>
      <c r="S1892" s="247"/>
      <c r="T1892" s="247"/>
      <c r="U1892" s="248" t="str">
        <f>IF(AND(R1892&lt;&gt;"",S1892&lt;&gt;"",Q1892&lt;&gt;""),ROUND(MIN(IF(OR(Q1892="OZZ",Q1892="ZZ"),5000,17300),TRUNC(0.75*(SUMIF($D$12:$D1892,$D1892,R$12:R1892)+SUMIF($D$12:$D1892,$D1892,S$12:S1892)),2)) - SUMIF($D$12:$D1891,$D1892,U$12:U1891),2),"")</f>
        <v/>
      </c>
      <c r="V1892" s="248" t="str">
        <f>IF(AND(R1892&lt;&gt;"",S1892&lt;&gt;"",T1892&lt;&gt;"",Q1892&lt;&gt;"",AL1892&lt;&gt;""),IF(OR(Q1892="OZZ",Q1892="ZZ"),ROUND(0-SUMIF($D$12:$D1891,$D1892,V$12:V1891),2),IF(T1892=0,0,ROUND(MIN(MIN(17300,TRUNC(0.75*(SUMIF($D$12:$D$2012,$D1892,R$12:R$2012)+SUMIF($D$12:$D$2012,$D1892,S$12:S$2012)),2)+SUMIF($D$12:$D1892,$D1892,AL$12:AL1892))-SUMIF($D$12:$D1891,$D1892,V$12:V1891)-SUMIF($D$12:$D$2012,$D1892,U$12:U$2012),AL1892),2))),"")</f>
        <v/>
      </c>
      <c r="W1892" s="250" t="str">
        <f>IF(Q1892&lt;&gt;"",1000 - SUMIF($D$12:$D1891,$D1892,W$12:W1891),"")</f>
        <v/>
      </c>
      <c r="X1892" s="106"/>
      <c r="Y1892" s="247"/>
      <c r="Z1892" s="247"/>
      <c r="AA1892" s="247"/>
      <c r="AB1892" s="248" t="str">
        <f>IF(AND(Y1892&lt;&gt;"",Z1892&lt;&gt;"",X1892&lt;&gt;""),ROUND(MIN(IF(OR(X1892="OZZ",X1892="ZZ"),5000,17300),TRUNC(0.75*(SUMIF($D$12:$D1892,$D1892,Y$12:Y1892)+SUMIF($D$12:$D1892,$D1892,Z$12:Z1892)),2)) - SUMIF($D$12:$D1891,$D1892,AB$12:AB1891),2),"")</f>
        <v/>
      </c>
      <c r="AC1892" s="251" t="str">
        <f>IF(AND(Y1892&lt;&gt;"",Z1892&lt;&gt;"",AA1892&lt;&gt;"",X1892&lt;&gt;"",AP1892&lt;&gt;""),IF(OR(X1892="OZZ",X1892="ZZ"),ROUND(0-SUMIF($D$12:$D1891,$D1892,AC$12:AC1891),2),IF(AA1892=0,0,ROUND(MIN(MIN(17300,TRUNC(0.75*(SUMIF($D$12:$D$2012,$D1892,Y$12:Y$2012)+SUMIF($D$12:$D$2012,$D1892,Z$12:Z$2012)),2)+SUMIF($D$12:$D1892,$D1892,AP$12:AP1892))-SUMIF($D$12:$D1891,$D1892,AC$12:AC1891)-SUMIF($D$12:$D$2012,$D1892,AB$12:AB$2012),AP1892),2))),"")</f>
        <v/>
      </c>
      <c r="AD1892" s="250" t="str">
        <f>IF(X1892&lt;&gt;"",1000 - SUMIF($D$12:$D1891,$D1892,AD$12:AD1891),"")</f>
        <v/>
      </c>
      <c r="AE1892" s="252"/>
      <c r="AF1892" s="253"/>
      <c r="AG1892" s="254"/>
      <c r="AH1892" s="255" t="str">
        <f t="shared" si="611"/>
        <v/>
      </c>
      <c r="AI1892" s="256"/>
      <c r="AJ1892" s="253"/>
      <c r="AK1892" s="254"/>
      <c r="AL1892" s="255" t="str">
        <f t="shared" si="612"/>
        <v/>
      </c>
      <c r="AM1892" s="256"/>
      <c r="AN1892" s="253"/>
      <c r="AO1892" s="254"/>
      <c r="AP1892" s="255" t="str">
        <f t="shared" si="613"/>
        <v/>
      </c>
      <c r="AQ1892" s="68"/>
      <c r="AR1892" s="68"/>
      <c r="AS1892" s="115"/>
      <c r="AT1892" s="68"/>
      <c r="AU1892" s="113" t="str">
        <f>IF(D1892&lt;&gt; "", IF(COUNTIF($D$12:$D1892,$D1892)&gt;1,0,IF(SUM(N1892,U1892,AB1892)&gt;0,IF(AND(X1892="",OR(Q1892&lt;&gt;"",J1892&lt;&gt;"")),IF(Q1892&lt;&gt;"",Q1892,IF(J1892&lt;&gt;"",J1892,0)),IF(AND(Q1892&lt;&gt;"",J1892&lt;&gt;"",Q1892=J1892),Q1892,X1892)),0)),"")</f>
        <v/>
      </c>
      <c r="AV1892" s="113" t="str">
        <f>IF(D1892&lt;&gt;"",IF(COUNTIF($D$12:$D1892,$D1892)&gt;1,0,IF(SUM(O1892,V1892,AC1892)&gt;0,IF(AND(X1892="",OR(Q1892&lt;&gt;"",J1892&lt;&gt;"")),IF(Q1892&lt;&gt;"",Q1892,IF(J1892&lt;&gt;"",J1892,0)),IF(AND(Q1892&lt;&gt;"",J1892&lt;&gt;"",Q1892=J1892),Q1892,X1892)),0)),"")</f>
        <v/>
      </c>
      <c r="AW1892" s="113" t="str">
        <f>IF(D1892&lt;&gt;"",IF(COUNTIF($D$12:$D1892,$D1892)&gt;1,0,IF(SUM(P1892,W1892,AD1892)&gt;0,IF(AND(X1892="",OR(Q1892&lt;&gt;"",J1892&lt;&gt;"")),IF(Q1892&lt;&gt;"",Q1892,IF(J1892&lt;&gt;"",J1892,0)),IF(AND(Q1892&lt;&gt;"",J1892&lt;&gt;"",Q1892=J1892),Q1892,X1892)),0)),"")</f>
        <v/>
      </c>
      <c r="AX1892" s="68" t="str">
        <f t="shared" si="614"/>
        <v/>
      </c>
      <c r="AY1892" s="68" t="str">
        <f t="shared" si="615"/>
        <v/>
      </c>
      <c r="AZ1892" s="68" t="str">
        <f t="shared" si="616"/>
        <v/>
      </c>
      <c r="BA1892" s="68" t="str">
        <f t="shared" si="617"/>
        <v/>
      </c>
      <c r="BB1892" s="68" t="str">
        <f t="shared" si="618"/>
        <v/>
      </c>
      <c r="BC1892" s="68" t="str">
        <f t="shared" si="619"/>
        <v/>
      </c>
      <c r="BD1892" s="68" t="str">
        <f t="shared" si="620"/>
        <v/>
      </c>
      <c r="BE1892" s="62" t="str">
        <f t="shared" si="621"/>
        <v/>
      </c>
      <c r="BF1892" s="62" t="str">
        <f t="shared" si="622"/>
        <v/>
      </c>
      <c r="BG1892" s="62"/>
      <c r="BH1892" s="62" t="str">
        <f t="shared" si="623"/>
        <v/>
      </c>
      <c r="BI1892" s="62" t="str">
        <f t="shared" si="624"/>
        <v/>
      </c>
      <c r="BJ1892" s="114"/>
      <c r="BK1892" s="62" t="str">
        <f t="shared" si="625"/>
        <v/>
      </c>
      <c r="BL1892" s="62" t="str">
        <f t="shared" si="626"/>
        <v/>
      </c>
      <c r="BM1892" s="62" t="str">
        <f t="shared" si="627"/>
        <v/>
      </c>
      <c r="BN1892" s="62" t="str">
        <f t="shared" si="628"/>
        <v/>
      </c>
      <c r="BO1892" s="62" t="str">
        <f t="shared" si="629"/>
        <v/>
      </c>
      <c r="BP1892" s="62" t="str">
        <f t="shared" si="630"/>
        <v/>
      </c>
      <c r="BQ1892" s="96"/>
      <c r="BR1892" s="96"/>
      <c r="BS1892" s="96"/>
      <c r="BT1892" s="96"/>
      <c r="BU1892" s="96"/>
      <c r="BV1892" s="96"/>
      <c r="BW1892" s="96"/>
      <c r="BX1892" s="96"/>
      <c r="BY1892" s="96"/>
      <c r="BZ1892" s="96"/>
      <c r="CA1892" s="96"/>
      <c r="CB1892" s="96"/>
      <c r="CC1892" s="96"/>
      <c r="CD1892" s="96"/>
      <c r="CE1892" s="96"/>
      <c r="CF1892" s="96"/>
      <c r="CG1892" s="96"/>
      <c r="CH1892" s="96"/>
      <c r="CI1892" s="96"/>
      <c r="CJ1892" s="96"/>
      <c r="CK1892" s="96"/>
      <c r="CL1892" s="96"/>
      <c r="CM1892" s="96"/>
      <c r="CN1892" s="96"/>
      <c r="CO1892" s="96"/>
      <c r="CP1892" s="96"/>
      <c r="CQ1892" s="96"/>
      <c r="CR1892" s="96"/>
      <c r="CS1892" s="96"/>
    </row>
    <row r="1893" spans="1:97" ht="18.75" customHeight="1" x14ac:dyDescent="0.2">
      <c r="A1893" s="3">
        <f t="shared" si="631"/>
        <v>1881</v>
      </c>
      <c r="B1893" s="263"/>
      <c r="C1893" s="263"/>
      <c r="D1893" s="263"/>
      <c r="E1893" s="259"/>
      <c r="F1893" s="259"/>
      <c r="G1893" s="43"/>
      <c r="H1893" s="264"/>
      <c r="I1893" s="261"/>
      <c r="J1893" s="106"/>
      <c r="K1893" s="247"/>
      <c r="L1893" s="247"/>
      <c r="M1893" s="247"/>
      <c r="N1893" s="248" t="str">
        <f>IF(AND(K1893&lt;&gt;"",L1893&lt;&gt;"",J1893&lt;&gt;""),ROUND(MIN(IF(OR(J1893="OZZ",J1893="ZZ"),5000,17300),TRUNC(0.75*(SUMIF($D$12:$D1893,$D1893,K$12:K1893)+SUMIF($D$12:$D1893,$D1893,L$12:L1893)),2)) - SUMIF($D$12:$D1892,$D1893,N$12:N1892),2),"")</f>
        <v/>
      </c>
      <c r="O1893" s="249" t="str">
        <f>IF(AND(K1893&lt;&gt;"",L1893&lt;&gt;"",M1893&lt;&gt;"",J1893&lt;&gt;"",AH1893&lt;&gt;""),IF(OR(J1893="OZZ",J1893="ZZ"),ROUND(0-SUMIF($D$12:$D1892,$D1893,O$12:O1892),2),IF(M1893=0,0,ROUND(MIN(MIN(17300,TRUNC(0.75*(SUMIF($D$12:$D$2012,$D1893,K$12:K$2012)+SUMIF($D$12:$D$2012,$D1893,L$12:L$2012)),2)+SUMIF($D$12:$D1893,$D1893,AH$12:AH1893))-SUMIF($D$12:$D1892,$D1893,O$12:O1892)-SUMIF($D$12:$D$2012,$D1893,N$12:N$2012),AH1893),2))),"")</f>
        <v/>
      </c>
      <c r="P1893" s="250" t="str">
        <f>IF(J1893&lt;&gt;"",1000 - SUMIF($D$12:$D1892,$D1893,P$12:P1892),"")</f>
        <v/>
      </c>
      <c r="Q1893" s="106"/>
      <c r="R1893" s="247"/>
      <c r="S1893" s="247"/>
      <c r="T1893" s="247"/>
      <c r="U1893" s="248" t="str">
        <f>IF(AND(R1893&lt;&gt;"",S1893&lt;&gt;"",Q1893&lt;&gt;""),ROUND(MIN(IF(OR(Q1893="OZZ",Q1893="ZZ"),5000,17300),TRUNC(0.75*(SUMIF($D$12:$D1893,$D1893,R$12:R1893)+SUMIF($D$12:$D1893,$D1893,S$12:S1893)),2)) - SUMIF($D$12:$D1892,$D1893,U$12:U1892),2),"")</f>
        <v/>
      </c>
      <c r="V1893" s="248" t="str">
        <f>IF(AND(R1893&lt;&gt;"",S1893&lt;&gt;"",T1893&lt;&gt;"",Q1893&lt;&gt;"",AL1893&lt;&gt;""),IF(OR(Q1893="OZZ",Q1893="ZZ"),ROUND(0-SUMIF($D$12:$D1892,$D1893,V$12:V1892),2),IF(T1893=0,0,ROUND(MIN(MIN(17300,TRUNC(0.75*(SUMIF($D$12:$D$2012,$D1893,R$12:R$2012)+SUMIF($D$12:$D$2012,$D1893,S$12:S$2012)),2)+SUMIF($D$12:$D1893,$D1893,AL$12:AL1893))-SUMIF($D$12:$D1892,$D1893,V$12:V1892)-SUMIF($D$12:$D$2012,$D1893,U$12:U$2012),AL1893),2))),"")</f>
        <v/>
      </c>
      <c r="W1893" s="250" t="str">
        <f>IF(Q1893&lt;&gt;"",1000 - SUMIF($D$12:$D1892,$D1893,W$12:W1892),"")</f>
        <v/>
      </c>
      <c r="X1893" s="106"/>
      <c r="Y1893" s="247"/>
      <c r="Z1893" s="247"/>
      <c r="AA1893" s="247"/>
      <c r="AB1893" s="248" t="str">
        <f>IF(AND(Y1893&lt;&gt;"",Z1893&lt;&gt;"",X1893&lt;&gt;""),ROUND(MIN(IF(OR(X1893="OZZ",X1893="ZZ"),5000,17300),TRUNC(0.75*(SUMIF($D$12:$D1893,$D1893,Y$12:Y1893)+SUMIF($D$12:$D1893,$D1893,Z$12:Z1893)),2)) - SUMIF($D$12:$D1892,$D1893,AB$12:AB1892),2),"")</f>
        <v/>
      </c>
      <c r="AC1893" s="251" t="str">
        <f>IF(AND(Y1893&lt;&gt;"",Z1893&lt;&gt;"",AA1893&lt;&gt;"",X1893&lt;&gt;"",AP1893&lt;&gt;""),IF(OR(X1893="OZZ",X1893="ZZ"),ROUND(0-SUMIF($D$12:$D1892,$D1893,AC$12:AC1892),2),IF(AA1893=0,0,ROUND(MIN(MIN(17300,TRUNC(0.75*(SUMIF($D$12:$D$2012,$D1893,Y$12:Y$2012)+SUMIF($D$12:$D$2012,$D1893,Z$12:Z$2012)),2)+SUMIF($D$12:$D1893,$D1893,AP$12:AP1893))-SUMIF($D$12:$D1892,$D1893,AC$12:AC1892)-SUMIF($D$12:$D$2012,$D1893,AB$12:AB$2012),AP1893),2))),"")</f>
        <v/>
      </c>
      <c r="AD1893" s="250" t="str">
        <f>IF(X1893&lt;&gt;"",1000 - SUMIF($D$12:$D1892,$D1893,AD$12:AD1892),"")</f>
        <v/>
      </c>
      <c r="AE1893" s="252"/>
      <c r="AF1893" s="253"/>
      <c r="AG1893" s="254"/>
      <c r="AH1893" s="255" t="str">
        <f t="shared" si="611"/>
        <v/>
      </c>
      <c r="AI1893" s="256"/>
      <c r="AJ1893" s="253"/>
      <c r="AK1893" s="254"/>
      <c r="AL1893" s="255" t="str">
        <f t="shared" si="612"/>
        <v/>
      </c>
      <c r="AM1893" s="256"/>
      <c r="AN1893" s="253"/>
      <c r="AO1893" s="254"/>
      <c r="AP1893" s="255" t="str">
        <f t="shared" si="613"/>
        <v/>
      </c>
      <c r="AQ1893" s="68"/>
      <c r="AR1893" s="68"/>
      <c r="AS1893" s="115"/>
      <c r="AT1893" s="68"/>
      <c r="AU1893" s="113" t="str">
        <f>IF(D1893&lt;&gt; "", IF(COUNTIF($D$12:$D1893,$D1893)&gt;1,0,IF(SUM(N1893,U1893,AB1893)&gt;0,IF(AND(X1893="",OR(Q1893&lt;&gt;"",J1893&lt;&gt;"")),IF(Q1893&lt;&gt;"",Q1893,IF(J1893&lt;&gt;"",J1893,0)),IF(AND(Q1893&lt;&gt;"",J1893&lt;&gt;"",Q1893=J1893),Q1893,X1893)),0)),"")</f>
        <v/>
      </c>
      <c r="AV1893" s="113" t="str">
        <f>IF(D1893&lt;&gt;"",IF(COUNTIF($D$12:$D1893,$D1893)&gt;1,0,IF(SUM(O1893,V1893,AC1893)&gt;0,IF(AND(X1893="",OR(Q1893&lt;&gt;"",J1893&lt;&gt;"")),IF(Q1893&lt;&gt;"",Q1893,IF(J1893&lt;&gt;"",J1893,0)),IF(AND(Q1893&lt;&gt;"",J1893&lt;&gt;"",Q1893=J1893),Q1893,X1893)),0)),"")</f>
        <v/>
      </c>
      <c r="AW1893" s="113" t="str">
        <f>IF(D1893&lt;&gt;"",IF(COUNTIF($D$12:$D1893,$D1893)&gt;1,0,IF(SUM(P1893,W1893,AD1893)&gt;0,IF(AND(X1893="",OR(Q1893&lt;&gt;"",J1893&lt;&gt;"")),IF(Q1893&lt;&gt;"",Q1893,IF(J1893&lt;&gt;"",J1893,0)),IF(AND(Q1893&lt;&gt;"",J1893&lt;&gt;"",Q1893=J1893),Q1893,X1893)),0)),"")</f>
        <v/>
      </c>
      <c r="AX1893" s="68" t="str">
        <f t="shared" si="614"/>
        <v/>
      </c>
      <c r="AY1893" s="68" t="str">
        <f t="shared" si="615"/>
        <v/>
      </c>
      <c r="AZ1893" s="68" t="str">
        <f t="shared" si="616"/>
        <v/>
      </c>
      <c r="BA1893" s="68" t="str">
        <f t="shared" si="617"/>
        <v/>
      </c>
      <c r="BB1893" s="68" t="str">
        <f t="shared" si="618"/>
        <v/>
      </c>
      <c r="BC1893" s="68" t="str">
        <f t="shared" si="619"/>
        <v/>
      </c>
      <c r="BD1893" s="68" t="str">
        <f t="shared" si="620"/>
        <v/>
      </c>
      <c r="BE1893" s="62" t="str">
        <f t="shared" si="621"/>
        <v/>
      </c>
      <c r="BF1893" s="62" t="str">
        <f t="shared" si="622"/>
        <v/>
      </c>
      <c r="BG1893" s="62"/>
      <c r="BH1893" s="62" t="str">
        <f t="shared" si="623"/>
        <v/>
      </c>
      <c r="BI1893" s="62" t="str">
        <f t="shared" si="624"/>
        <v/>
      </c>
      <c r="BJ1893" s="114"/>
      <c r="BK1893" s="62" t="str">
        <f t="shared" si="625"/>
        <v/>
      </c>
      <c r="BL1893" s="62" t="str">
        <f t="shared" si="626"/>
        <v/>
      </c>
      <c r="BM1893" s="62" t="str">
        <f t="shared" si="627"/>
        <v/>
      </c>
      <c r="BN1893" s="62" t="str">
        <f t="shared" si="628"/>
        <v/>
      </c>
      <c r="BO1893" s="62" t="str">
        <f t="shared" si="629"/>
        <v/>
      </c>
      <c r="BP1893" s="62" t="str">
        <f t="shared" si="630"/>
        <v/>
      </c>
      <c r="BQ1893" s="96"/>
      <c r="BR1893" s="96"/>
      <c r="BS1893" s="96"/>
      <c r="BT1893" s="96"/>
      <c r="BU1893" s="96"/>
      <c r="BV1893" s="96"/>
      <c r="BW1893" s="96"/>
      <c r="BX1893" s="96"/>
      <c r="BY1893" s="96"/>
      <c r="BZ1893" s="96"/>
      <c r="CA1893" s="96"/>
      <c r="CB1893" s="96"/>
      <c r="CC1893" s="96"/>
      <c r="CD1893" s="96"/>
      <c r="CE1893" s="96"/>
      <c r="CF1893" s="96"/>
      <c r="CG1893" s="96"/>
      <c r="CH1893" s="96"/>
      <c r="CI1893" s="96"/>
      <c r="CJ1893" s="96"/>
      <c r="CK1893" s="96"/>
      <c r="CL1893" s="96"/>
      <c r="CM1893" s="96"/>
      <c r="CN1893" s="96"/>
      <c r="CO1893" s="96"/>
      <c r="CP1893" s="96"/>
      <c r="CQ1893" s="96"/>
      <c r="CR1893" s="96"/>
      <c r="CS1893" s="96"/>
    </row>
    <row r="1894" spans="1:97" ht="18.75" customHeight="1" x14ac:dyDescent="0.2">
      <c r="A1894" s="3">
        <f t="shared" si="631"/>
        <v>1882</v>
      </c>
      <c r="B1894" s="263"/>
      <c r="C1894" s="263"/>
      <c r="D1894" s="263"/>
      <c r="E1894" s="259"/>
      <c r="F1894" s="259"/>
      <c r="G1894" s="43"/>
      <c r="H1894" s="264"/>
      <c r="I1894" s="261"/>
      <c r="J1894" s="106"/>
      <c r="K1894" s="247"/>
      <c r="L1894" s="247"/>
      <c r="M1894" s="247"/>
      <c r="N1894" s="248" t="str">
        <f>IF(AND(K1894&lt;&gt;"",L1894&lt;&gt;"",J1894&lt;&gt;""),ROUND(MIN(IF(OR(J1894="OZZ",J1894="ZZ"),5000,17300),TRUNC(0.75*(SUMIF($D$12:$D1894,$D1894,K$12:K1894)+SUMIF($D$12:$D1894,$D1894,L$12:L1894)),2)) - SUMIF($D$12:$D1893,$D1894,N$12:N1893),2),"")</f>
        <v/>
      </c>
      <c r="O1894" s="249" t="str">
        <f>IF(AND(K1894&lt;&gt;"",L1894&lt;&gt;"",M1894&lt;&gt;"",J1894&lt;&gt;"",AH1894&lt;&gt;""),IF(OR(J1894="OZZ",J1894="ZZ"),ROUND(0-SUMIF($D$12:$D1893,$D1894,O$12:O1893),2),IF(M1894=0,0,ROUND(MIN(MIN(17300,TRUNC(0.75*(SUMIF($D$12:$D$2012,$D1894,K$12:K$2012)+SUMIF($D$12:$D$2012,$D1894,L$12:L$2012)),2)+SUMIF($D$12:$D1894,$D1894,AH$12:AH1894))-SUMIF($D$12:$D1893,$D1894,O$12:O1893)-SUMIF($D$12:$D$2012,$D1894,N$12:N$2012),AH1894),2))),"")</f>
        <v/>
      </c>
      <c r="P1894" s="250" t="str">
        <f>IF(J1894&lt;&gt;"",1000 - SUMIF($D$12:$D1893,$D1894,P$12:P1893),"")</f>
        <v/>
      </c>
      <c r="Q1894" s="106"/>
      <c r="R1894" s="247"/>
      <c r="S1894" s="247"/>
      <c r="T1894" s="247"/>
      <c r="U1894" s="248" t="str">
        <f>IF(AND(R1894&lt;&gt;"",S1894&lt;&gt;"",Q1894&lt;&gt;""),ROUND(MIN(IF(OR(Q1894="OZZ",Q1894="ZZ"),5000,17300),TRUNC(0.75*(SUMIF($D$12:$D1894,$D1894,R$12:R1894)+SUMIF($D$12:$D1894,$D1894,S$12:S1894)),2)) - SUMIF($D$12:$D1893,$D1894,U$12:U1893),2),"")</f>
        <v/>
      </c>
      <c r="V1894" s="248" t="str">
        <f>IF(AND(R1894&lt;&gt;"",S1894&lt;&gt;"",T1894&lt;&gt;"",Q1894&lt;&gt;"",AL1894&lt;&gt;""),IF(OR(Q1894="OZZ",Q1894="ZZ"),ROUND(0-SUMIF($D$12:$D1893,$D1894,V$12:V1893),2),IF(T1894=0,0,ROUND(MIN(MIN(17300,TRUNC(0.75*(SUMIF($D$12:$D$2012,$D1894,R$12:R$2012)+SUMIF($D$12:$D$2012,$D1894,S$12:S$2012)),2)+SUMIF($D$12:$D1894,$D1894,AL$12:AL1894))-SUMIF($D$12:$D1893,$D1894,V$12:V1893)-SUMIF($D$12:$D$2012,$D1894,U$12:U$2012),AL1894),2))),"")</f>
        <v/>
      </c>
      <c r="W1894" s="250" t="str">
        <f>IF(Q1894&lt;&gt;"",1000 - SUMIF($D$12:$D1893,$D1894,W$12:W1893),"")</f>
        <v/>
      </c>
      <c r="X1894" s="106"/>
      <c r="Y1894" s="247"/>
      <c r="Z1894" s="247"/>
      <c r="AA1894" s="247"/>
      <c r="AB1894" s="248" t="str">
        <f>IF(AND(Y1894&lt;&gt;"",Z1894&lt;&gt;"",X1894&lt;&gt;""),ROUND(MIN(IF(OR(X1894="OZZ",X1894="ZZ"),5000,17300),TRUNC(0.75*(SUMIF($D$12:$D1894,$D1894,Y$12:Y1894)+SUMIF($D$12:$D1894,$D1894,Z$12:Z1894)),2)) - SUMIF($D$12:$D1893,$D1894,AB$12:AB1893),2),"")</f>
        <v/>
      </c>
      <c r="AC1894" s="251" t="str">
        <f>IF(AND(Y1894&lt;&gt;"",Z1894&lt;&gt;"",AA1894&lt;&gt;"",X1894&lt;&gt;"",AP1894&lt;&gt;""),IF(OR(X1894="OZZ",X1894="ZZ"),ROUND(0-SUMIF($D$12:$D1893,$D1894,AC$12:AC1893),2),IF(AA1894=0,0,ROUND(MIN(MIN(17300,TRUNC(0.75*(SUMIF($D$12:$D$2012,$D1894,Y$12:Y$2012)+SUMIF($D$12:$D$2012,$D1894,Z$12:Z$2012)),2)+SUMIF($D$12:$D1894,$D1894,AP$12:AP1894))-SUMIF($D$12:$D1893,$D1894,AC$12:AC1893)-SUMIF($D$12:$D$2012,$D1894,AB$12:AB$2012),AP1894),2))),"")</f>
        <v/>
      </c>
      <c r="AD1894" s="250" t="str">
        <f>IF(X1894&lt;&gt;"",1000 - SUMIF($D$12:$D1893,$D1894,AD$12:AD1893),"")</f>
        <v/>
      </c>
      <c r="AE1894" s="252"/>
      <c r="AF1894" s="253"/>
      <c r="AG1894" s="254"/>
      <c r="AH1894" s="255" t="str">
        <f t="shared" si="611"/>
        <v/>
      </c>
      <c r="AI1894" s="256"/>
      <c r="AJ1894" s="253"/>
      <c r="AK1894" s="254"/>
      <c r="AL1894" s="255" t="str">
        <f t="shared" si="612"/>
        <v/>
      </c>
      <c r="AM1894" s="256"/>
      <c r="AN1894" s="253"/>
      <c r="AO1894" s="254"/>
      <c r="AP1894" s="255" t="str">
        <f t="shared" si="613"/>
        <v/>
      </c>
      <c r="AQ1894" s="68"/>
      <c r="AR1894" s="68"/>
      <c r="AS1894" s="115"/>
      <c r="AT1894" s="68"/>
      <c r="AU1894" s="113" t="str">
        <f>IF(D1894&lt;&gt; "", IF(COUNTIF($D$12:$D1894,$D1894)&gt;1,0,IF(SUM(N1894,U1894,AB1894)&gt;0,IF(AND(X1894="",OR(Q1894&lt;&gt;"",J1894&lt;&gt;"")),IF(Q1894&lt;&gt;"",Q1894,IF(J1894&lt;&gt;"",J1894,0)),IF(AND(Q1894&lt;&gt;"",J1894&lt;&gt;"",Q1894=J1894),Q1894,X1894)),0)),"")</f>
        <v/>
      </c>
      <c r="AV1894" s="113" t="str">
        <f>IF(D1894&lt;&gt;"",IF(COUNTIF($D$12:$D1894,$D1894)&gt;1,0,IF(SUM(O1894,V1894,AC1894)&gt;0,IF(AND(X1894="",OR(Q1894&lt;&gt;"",J1894&lt;&gt;"")),IF(Q1894&lt;&gt;"",Q1894,IF(J1894&lt;&gt;"",J1894,0)),IF(AND(Q1894&lt;&gt;"",J1894&lt;&gt;"",Q1894=J1894),Q1894,X1894)),0)),"")</f>
        <v/>
      </c>
      <c r="AW1894" s="113" t="str">
        <f>IF(D1894&lt;&gt;"",IF(COUNTIF($D$12:$D1894,$D1894)&gt;1,0,IF(SUM(P1894,W1894,AD1894)&gt;0,IF(AND(X1894="",OR(Q1894&lt;&gt;"",J1894&lt;&gt;"")),IF(Q1894&lt;&gt;"",Q1894,IF(J1894&lt;&gt;"",J1894,0)),IF(AND(Q1894&lt;&gt;"",J1894&lt;&gt;"",Q1894=J1894),Q1894,X1894)),0)),"")</f>
        <v/>
      </c>
      <c r="AX1894" s="68" t="str">
        <f t="shared" si="614"/>
        <v/>
      </c>
      <c r="AY1894" s="68" t="str">
        <f t="shared" si="615"/>
        <v/>
      </c>
      <c r="AZ1894" s="68" t="str">
        <f t="shared" si="616"/>
        <v/>
      </c>
      <c r="BA1894" s="68" t="str">
        <f t="shared" si="617"/>
        <v/>
      </c>
      <c r="BB1894" s="68" t="str">
        <f t="shared" si="618"/>
        <v/>
      </c>
      <c r="BC1894" s="68" t="str">
        <f t="shared" si="619"/>
        <v/>
      </c>
      <c r="BD1894" s="68" t="str">
        <f t="shared" si="620"/>
        <v/>
      </c>
      <c r="BE1894" s="62" t="str">
        <f t="shared" si="621"/>
        <v/>
      </c>
      <c r="BF1894" s="62" t="str">
        <f t="shared" si="622"/>
        <v/>
      </c>
      <c r="BG1894" s="62"/>
      <c r="BH1894" s="62" t="str">
        <f t="shared" si="623"/>
        <v/>
      </c>
      <c r="BI1894" s="62" t="str">
        <f t="shared" si="624"/>
        <v/>
      </c>
      <c r="BJ1894" s="114"/>
      <c r="BK1894" s="62" t="str">
        <f t="shared" si="625"/>
        <v/>
      </c>
      <c r="BL1894" s="62" t="str">
        <f t="shared" si="626"/>
        <v/>
      </c>
      <c r="BM1894" s="62" t="str">
        <f t="shared" si="627"/>
        <v/>
      </c>
      <c r="BN1894" s="62" t="str">
        <f t="shared" si="628"/>
        <v/>
      </c>
      <c r="BO1894" s="62" t="str">
        <f t="shared" si="629"/>
        <v/>
      </c>
      <c r="BP1894" s="62" t="str">
        <f t="shared" si="630"/>
        <v/>
      </c>
      <c r="BQ1894" s="96"/>
      <c r="BR1894" s="96"/>
      <c r="BS1894" s="96"/>
      <c r="BT1894" s="96"/>
      <c r="BU1894" s="96"/>
      <c r="BV1894" s="96"/>
      <c r="BW1894" s="96"/>
      <c r="BX1894" s="96"/>
      <c r="BY1894" s="96"/>
      <c r="BZ1894" s="96"/>
      <c r="CA1894" s="96"/>
      <c r="CB1894" s="96"/>
      <c r="CC1894" s="96"/>
      <c r="CD1894" s="96"/>
      <c r="CE1894" s="96"/>
      <c r="CF1894" s="96"/>
      <c r="CG1894" s="96"/>
      <c r="CH1894" s="96"/>
      <c r="CI1894" s="96"/>
      <c r="CJ1894" s="96"/>
      <c r="CK1894" s="96"/>
      <c r="CL1894" s="96"/>
      <c r="CM1894" s="96"/>
      <c r="CN1894" s="96"/>
      <c r="CO1894" s="96"/>
      <c r="CP1894" s="96"/>
      <c r="CQ1894" s="96"/>
      <c r="CR1894" s="96"/>
      <c r="CS1894" s="96"/>
    </row>
    <row r="1895" spans="1:97" ht="18.75" customHeight="1" x14ac:dyDescent="0.2">
      <c r="A1895" s="3">
        <f t="shared" si="631"/>
        <v>1883</v>
      </c>
      <c r="B1895" s="263"/>
      <c r="C1895" s="263"/>
      <c r="D1895" s="263"/>
      <c r="E1895" s="259"/>
      <c r="F1895" s="259"/>
      <c r="G1895" s="43"/>
      <c r="H1895" s="264"/>
      <c r="I1895" s="261"/>
      <c r="J1895" s="106"/>
      <c r="K1895" s="247"/>
      <c r="L1895" s="247"/>
      <c r="M1895" s="247"/>
      <c r="N1895" s="248" t="str">
        <f>IF(AND(K1895&lt;&gt;"",L1895&lt;&gt;"",J1895&lt;&gt;""),ROUND(MIN(IF(OR(J1895="OZZ",J1895="ZZ"),5000,17300),TRUNC(0.75*(SUMIF($D$12:$D1895,$D1895,K$12:K1895)+SUMIF($D$12:$D1895,$D1895,L$12:L1895)),2)) - SUMIF($D$12:$D1894,$D1895,N$12:N1894),2),"")</f>
        <v/>
      </c>
      <c r="O1895" s="249" t="str">
        <f>IF(AND(K1895&lt;&gt;"",L1895&lt;&gt;"",M1895&lt;&gt;"",J1895&lt;&gt;"",AH1895&lt;&gt;""),IF(OR(J1895="OZZ",J1895="ZZ"),ROUND(0-SUMIF($D$12:$D1894,$D1895,O$12:O1894),2),IF(M1895=0,0,ROUND(MIN(MIN(17300,TRUNC(0.75*(SUMIF($D$12:$D$2012,$D1895,K$12:K$2012)+SUMIF($D$12:$D$2012,$D1895,L$12:L$2012)),2)+SUMIF($D$12:$D1895,$D1895,AH$12:AH1895))-SUMIF($D$12:$D1894,$D1895,O$12:O1894)-SUMIF($D$12:$D$2012,$D1895,N$12:N$2012),AH1895),2))),"")</f>
        <v/>
      </c>
      <c r="P1895" s="250" t="str">
        <f>IF(J1895&lt;&gt;"",1000 - SUMIF($D$12:$D1894,$D1895,P$12:P1894),"")</f>
        <v/>
      </c>
      <c r="Q1895" s="106"/>
      <c r="R1895" s="247"/>
      <c r="S1895" s="247"/>
      <c r="T1895" s="247"/>
      <c r="U1895" s="248" t="str">
        <f>IF(AND(R1895&lt;&gt;"",S1895&lt;&gt;"",Q1895&lt;&gt;""),ROUND(MIN(IF(OR(Q1895="OZZ",Q1895="ZZ"),5000,17300),TRUNC(0.75*(SUMIF($D$12:$D1895,$D1895,R$12:R1895)+SUMIF($D$12:$D1895,$D1895,S$12:S1895)),2)) - SUMIF($D$12:$D1894,$D1895,U$12:U1894),2),"")</f>
        <v/>
      </c>
      <c r="V1895" s="248" t="str">
        <f>IF(AND(R1895&lt;&gt;"",S1895&lt;&gt;"",T1895&lt;&gt;"",Q1895&lt;&gt;"",AL1895&lt;&gt;""),IF(OR(Q1895="OZZ",Q1895="ZZ"),ROUND(0-SUMIF($D$12:$D1894,$D1895,V$12:V1894),2),IF(T1895=0,0,ROUND(MIN(MIN(17300,TRUNC(0.75*(SUMIF($D$12:$D$2012,$D1895,R$12:R$2012)+SUMIF($D$12:$D$2012,$D1895,S$12:S$2012)),2)+SUMIF($D$12:$D1895,$D1895,AL$12:AL1895))-SUMIF($D$12:$D1894,$D1895,V$12:V1894)-SUMIF($D$12:$D$2012,$D1895,U$12:U$2012),AL1895),2))),"")</f>
        <v/>
      </c>
      <c r="W1895" s="250" t="str">
        <f>IF(Q1895&lt;&gt;"",1000 - SUMIF($D$12:$D1894,$D1895,W$12:W1894),"")</f>
        <v/>
      </c>
      <c r="X1895" s="106"/>
      <c r="Y1895" s="247"/>
      <c r="Z1895" s="247"/>
      <c r="AA1895" s="247"/>
      <c r="AB1895" s="248" t="str">
        <f>IF(AND(Y1895&lt;&gt;"",Z1895&lt;&gt;"",X1895&lt;&gt;""),ROUND(MIN(IF(OR(X1895="OZZ",X1895="ZZ"),5000,17300),TRUNC(0.75*(SUMIF($D$12:$D1895,$D1895,Y$12:Y1895)+SUMIF($D$12:$D1895,$D1895,Z$12:Z1895)),2)) - SUMIF($D$12:$D1894,$D1895,AB$12:AB1894),2),"")</f>
        <v/>
      </c>
      <c r="AC1895" s="251" t="str">
        <f>IF(AND(Y1895&lt;&gt;"",Z1895&lt;&gt;"",AA1895&lt;&gt;"",X1895&lt;&gt;"",AP1895&lt;&gt;""),IF(OR(X1895="OZZ",X1895="ZZ"),ROUND(0-SUMIF($D$12:$D1894,$D1895,AC$12:AC1894),2),IF(AA1895=0,0,ROUND(MIN(MIN(17300,TRUNC(0.75*(SUMIF($D$12:$D$2012,$D1895,Y$12:Y$2012)+SUMIF($D$12:$D$2012,$D1895,Z$12:Z$2012)),2)+SUMIF($D$12:$D1895,$D1895,AP$12:AP1895))-SUMIF($D$12:$D1894,$D1895,AC$12:AC1894)-SUMIF($D$12:$D$2012,$D1895,AB$12:AB$2012),AP1895),2))),"")</f>
        <v/>
      </c>
      <c r="AD1895" s="250" t="str">
        <f>IF(X1895&lt;&gt;"",1000 - SUMIF($D$12:$D1894,$D1895,AD$12:AD1894),"")</f>
        <v/>
      </c>
      <c r="AE1895" s="252"/>
      <c r="AF1895" s="253"/>
      <c r="AG1895" s="254"/>
      <c r="AH1895" s="255" t="str">
        <f t="shared" si="611"/>
        <v/>
      </c>
      <c r="AI1895" s="256"/>
      <c r="AJ1895" s="253"/>
      <c r="AK1895" s="254"/>
      <c r="AL1895" s="255" t="str">
        <f t="shared" si="612"/>
        <v/>
      </c>
      <c r="AM1895" s="256"/>
      <c r="AN1895" s="253"/>
      <c r="AO1895" s="254"/>
      <c r="AP1895" s="255" t="str">
        <f t="shared" si="613"/>
        <v/>
      </c>
      <c r="AQ1895" s="68"/>
      <c r="AR1895" s="68"/>
      <c r="AS1895" s="115"/>
      <c r="AT1895" s="68"/>
      <c r="AU1895" s="113" t="str">
        <f>IF(D1895&lt;&gt; "", IF(COUNTIF($D$12:$D1895,$D1895)&gt;1,0,IF(SUM(N1895,U1895,AB1895)&gt;0,IF(AND(X1895="",OR(Q1895&lt;&gt;"",J1895&lt;&gt;"")),IF(Q1895&lt;&gt;"",Q1895,IF(J1895&lt;&gt;"",J1895,0)),IF(AND(Q1895&lt;&gt;"",J1895&lt;&gt;"",Q1895=J1895),Q1895,X1895)),0)),"")</f>
        <v/>
      </c>
      <c r="AV1895" s="113" t="str">
        <f>IF(D1895&lt;&gt;"",IF(COUNTIF($D$12:$D1895,$D1895)&gt;1,0,IF(SUM(O1895,V1895,AC1895)&gt;0,IF(AND(X1895="",OR(Q1895&lt;&gt;"",J1895&lt;&gt;"")),IF(Q1895&lt;&gt;"",Q1895,IF(J1895&lt;&gt;"",J1895,0)),IF(AND(Q1895&lt;&gt;"",J1895&lt;&gt;"",Q1895=J1895),Q1895,X1895)),0)),"")</f>
        <v/>
      </c>
      <c r="AW1895" s="113" t="str">
        <f>IF(D1895&lt;&gt;"",IF(COUNTIF($D$12:$D1895,$D1895)&gt;1,0,IF(SUM(P1895,W1895,AD1895)&gt;0,IF(AND(X1895="",OR(Q1895&lt;&gt;"",J1895&lt;&gt;"")),IF(Q1895&lt;&gt;"",Q1895,IF(J1895&lt;&gt;"",J1895,0)),IF(AND(Q1895&lt;&gt;"",J1895&lt;&gt;"",Q1895=J1895),Q1895,X1895)),0)),"")</f>
        <v/>
      </c>
      <c r="AX1895" s="68" t="str">
        <f t="shared" si="614"/>
        <v/>
      </c>
      <c r="AY1895" s="68" t="str">
        <f t="shared" si="615"/>
        <v/>
      </c>
      <c r="AZ1895" s="68" t="str">
        <f t="shared" si="616"/>
        <v/>
      </c>
      <c r="BA1895" s="68" t="str">
        <f t="shared" si="617"/>
        <v/>
      </c>
      <c r="BB1895" s="68" t="str">
        <f t="shared" si="618"/>
        <v/>
      </c>
      <c r="BC1895" s="68" t="str">
        <f t="shared" si="619"/>
        <v/>
      </c>
      <c r="BD1895" s="68" t="str">
        <f t="shared" si="620"/>
        <v/>
      </c>
      <c r="BE1895" s="62" t="str">
        <f t="shared" si="621"/>
        <v/>
      </c>
      <c r="BF1895" s="62" t="str">
        <f t="shared" si="622"/>
        <v/>
      </c>
      <c r="BG1895" s="62"/>
      <c r="BH1895" s="62" t="str">
        <f t="shared" si="623"/>
        <v/>
      </c>
      <c r="BI1895" s="62" t="str">
        <f t="shared" si="624"/>
        <v/>
      </c>
      <c r="BJ1895" s="114"/>
      <c r="BK1895" s="62" t="str">
        <f t="shared" si="625"/>
        <v/>
      </c>
      <c r="BL1895" s="62" t="str">
        <f t="shared" si="626"/>
        <v/>
      </c>
      <c r="BM1895" s="62" t="str">
        <f t="shared" si="627"/>
        <v/>
      </c>
      <c r="BN1895" s="62" t="str">
        <f t="shared" si="628"/>
        <v/>
      </c>
      <c r="BO1895" s="62" t="str">
        <f t="shared" si="629"/>
        <v/>
      </c>
      <c r="BP1895" s="62" t="str">
        <f t="shared" si="630"/>
        <v/>
      </c>
      <c r="BQ1895" s="96"/>
      <c r="BR1895" s="96"/>
      <c r="BS1895" s="96"/>
      <c r="BT1895" s="96"/>
      <c r="BU1895" s="96"/>
      <c r="BV1895" s="96"/>
      <c r="BW1895" s="96"/>
      <c r="BX1895" s="96"/>
      <c r="BY1895" s="96"/>
      <c r="BZ1895" s="96"/>
      <c r="CA1895" s="96"/>
      <c r="CB1895" s="96"/>
      <c r="CC1895" s="96"/>
      <c r="CD1895" s="96"/>
      <c r="CE1895" s="96"/>
      <c r="CF1895" s="96"/>
      <c r="CG1895" s="96"/>
      <c r="CH1895" s="96"/>
      <c r="CI1895" s="96"/>
      <c r="CJ1895" s="96"/>
      <c r="CK1895" s="96"/>
      <c r="CL1895" s="96"/>
      <c r="CM1895" s="96"/>
      <c r="CN1895" s="96"/>
      <c r="CO1895" s="96"/>
      <c r="CP1895" s="96"/>
      <c r="CQ1895" s="96"/>
      <c r="CR1895" s="96"/>
      <c r="CS1895" s="96"/>
    </row>
    <row r="1896" spans="1:97" ht="18.75" customHeight="1" x14ac:dyDescent="0.2">
      <c r="A1896" s="3">
        <f t="shared" si="631"/>
        <v>1884</v>
      </c>
      <c r="B1896" s="263"/>
      <c r="C1896" s="263"/>
      <c r="D1896" s="263"/>
      <c r="E1896" s="259"/>
      <c r="F1896" s="259"/>
      <c r="G1896" s="43"/>
      <c r="H1896" s="264"/>
      <c r="I1896" s="261"/>
      <c r="J1896" s="106"/>
      <c r="K1896" s="247"/>
      <c r="L1896" s="247"/>
      <c r="M1896" s="247"/>
      <c r="N1896" s="248" t="str">
        <f>IF(AND(K1896&lt;&gt;"",L1896&lt;&gt;"",J1896&lt;&gt;""),ROUND(MIN(IF(OR(J1896="OZZ",J1896="ZZ"),5000,17300),TRUNC(0.75*(SUMIF($D$12:$D1896,$D1896,K$12:K1896)+SUMIF($D$12:$D1896,$D1896,L$12:L1896)),2)) - SUMIF($D$12:$D1895,$D1896,N$12:N1895),2),"")</f>
        <v/>
      </c>
      <c r="O1896" s="249" t="str">
        <f>IF(AND(K1896&lt;&gt;"",L1896&lt;&gt;"",M1896&lt;&gt;"",J1896&lt;&gt;"",AH1896&lt;&gt;""),IF(OR(J1896="OZZ",J1896="ZZ"),ROUND(0-SUMIF($D$12:$D1895,$D1896,O$12:O1895),2),IF(M1896=0,0,ROUND(MIN(MIN(17300,TRUNC(0.75*(SUMIF($D$12:$D$2012,$D1896,K$12:K$2012)+SUMIF($D$12:$D$2012,$D1896,L$12:L$2012)),2)+SUMIF($D$12:$D1896,$D1896,AH$12:AH1896))-SUMIF($D$12:$D1895,$D1896,O$12:O1895)-SUMIF($D$12:$D$2012,$D1896,N$12:N$2012),AH1896),2))),"")</f>
        <v/>
      </c>
      <c r="P1896" s="250" t="str">
        <f>IF(J1896&lt;&gt;"",1000 - SUMIF($D$12:$D1895,$D1896,P$12:P1895),"")</f>
        <v/>
      </c>
      <c r="Q1896" s="106"/>
      <c r="R1896" s="247"/>
      <c r="S1896" s="247"/>
      <c r="T1896" s="247"/>
      <c r="U1896" s="248" t="str">
        <f>IF(AND(R1896&lt;&gt;"",S1896&lt;&gt;"",Q1896&lt;&gt;""),ROUND(MIN(IF(OR(Q1896="OZZ",Q1896="ZZ"),5000,17300),TRUNC(0.75*(SUMIF($D$12:$D1896,$D1896,R$12:R1896)+SUMIF($D$12:$D1896,$D1896,S$12:S1896)),2)) - SUMIF($D$12:$D1895,$D1896,U$12:U1895),2),"")</f>
        <v/>
      </c>
      <c r="V1896" s="248" t="str">
        <f>IF(AND(R1896&lt;&gt;"",S1896&lt;&gt;"",T1896&lt;&gt;"",Q1896&lt;&gt;"",AL1896&lt;&gt;""),IF(OR(Q1896="OZZ",Q1896="ZZ"),ROUND(0-SUMIF($D$12:$D1895,$D1896,V$12:V1895),2),IF(T1896=0,0,ROUND(MIN(MIN(17300,TRUNC(0.75*(SUMIF($D$12:$D$2012,$D1896,R$12:R$2012)+SUMIF($D$12:$D$2012,$D1896,S$12:S$2012)),2)+SUMIF($D$12:$D1896,$D1896,AL$12:AL1896))-SUMIF($D$12:$D1895,$D1896,V$12:V1895)-SUMIF($D$12:$D$2012,$D1896,U$12:U$2012),AL1896),2))),"")</f>
        <v/>
      </c>
      <c r="W1896" s="250" t="str">
        <f>IF(Q1896&lt;&gt;"",1000 - SUMIF($D$12:$D1895,$D1896,W$12:W1895),"")</f>
        <v/>
      </c>
      <c r="X1896" s="106"/>
      <c r="Y1896" s="247"/>
      <c r="Z1896" s="247"/>
      <c r="AA1896" s="247"/>
      <c r="AB1896" s="248" t="str">
        <f>IF(AND(Y1896&lt;&gt;"",Z1896&lt;&gt;"",X1896&lt;&gt;""),ROUND(MIN(IF(OR(X1896="OZZ",X1896="ZZ"),5000,17300),TRUNC(0.75*(SUMIF($D$12:$D1896,$D1896,Y$12:Y1896)+SUMIF($D$12:$D1896,$D1896,Z$12:Z1896)),2)) - SUMIF($D$12:$D1895,$D1896,AB$12:AB1895),2),"")</f>
        <v/>
      </c>
      <c r="AC1896" s="251" t="str">
        <f>IF(AND(Y1896&lt;&gt;"",Z1896&lt;&gt;"",AA1896&lt;&gt;"",X1896&lt;&gt;"",AP1896&lt;&gt;""),IF(OR(X1896="OZZ",X1896="ZZ"),ROUND(0-SUMIF($D$12:$D1895,$D1896,AC$12:AC1895),2),IF(AA1896=0,0,ROUND(MIN(MIN(17300,TRUNC(0.75*(SUMIF($D$12:$D$2012,$D1896,Y$12:Y$2012)+SUMIF($D$12:$D$2012,$D1896,Z$12:Z$2012)),2)+SUMIF($D$12:$D1896,$D1896,AP$12:AP1896))-SUMIF($D$12:$D1895,$D1896,AC$12:AC1895)-SUMIF($D$12:$D$2012,$D1896,AB$12:AB$2012),AP1896),2))),"")</f>
        <v/>
      </c>
      <c r="AD1896" s="250" t="str">
        <f>IF(X1896&lt;&gt;"",1000 - SUMIF($D$12:$D1895,$D1896,AD$12:AD1895),"")</f>
        <v/>
      </c>
      <c r="AE1896" s="252"/>
      <c r="AF1896" s="253"/>
      <c r="AG1896" s="254"/>
      <c r="AH1896" s="255" t="str">
        <f t="shared" si="611"/>
        <v/>
      </c>
      <c r="AI1896" s="256"/>
      <c r="AJ1896" s="253"/>
      <c r="AK1896" s="254"/>
      <c r="AL1896" s="255" t="str">
        <f t="shared" si="612"/>
        <v/>
      </c>
      <c r="AM1896" s="256"/>
      <c r="AN1896" s="253"/>
      <c r="AO1896" s="254"/>
      <c r="AP1896" s="255" t="str">
        <f t="shared" si="613"/>
        <v/>
      </c>
      <c r="AQ1896" s="68"/>
      <c r="AR1896" s="68"/>
      <c r="AS1896" s="115"/>
      <c r="AT1896" s="68"/>
      <c r="AU1896" s="113" t="str">
        <f>IF(D1896&lt;&gt; "", IF(COUNTIF($D$12:$D1896,$D1896)&gt;1,0,IF(SUM(N1896,U1896,AB1896)&gt;0,IF(AND(X1896="",OR(Q1896&lt;&gt;"",J1896&lt;&gt;"")),IF(Q1896&lt;&gt;"",Q1896,IF(J1896&lt;&gt;"",J1896,0)),IF(AND(Q1896&lt;&gt;"",J1896&lt;&gt;"",Q1896=J1896),Q1896,X1896)),0)),"")</f>
        <v/>
      </c>
      <c r="AV1896" s="113" t="str">
        <f>IF(D1896&lt;&gt;"",IF(COUNTIF($D$12:$D1896,$D1896)&gt;1,0,IF(SUM(O1896,V1896,AC1896)&gt;0,IF(AND(X1896="",OR(Q1896&lt;&gt;"",J1896&lt;&gt;"")),IF(Q1896&lt;&gt;"",Q1896,IF(J1896&lt;&gt;"",J1896,0)),IF(AND(Q1896&lt;&gt;"",J1896&lt;&gt;"",Q1896=J1896),Q1896,X1896)),0)),"")</f>
        <v/>
      </c>
      <c r="AW1896" s="113" t="str">
        <f>IF(D1896&lt;&gt;"",IF(COUNTIF($D$12:$D1896,$D1896)&gt;1,0,IF(SUM(P1896,W1896,AD1896)&gt;0,IF(AND(X1896="",OR(Q1896&lt;&gt;"",J1896&lt;&gt;"")),IF(Q1896&lt;&gt;"",Q1896,IF(J1896&lt;&gt;"",J1896,0)),IF(AND(Q1896&lt;&gt;"",J1896&lt;&gt;"",Q1896=J1896),Q1896,X1896)),0)),"")</f>
        <v/>
      </c>
      <c r="AX1896" s="68" t="str">
        <f t="shared" si="614"/>
        <v/>
      </c>
      <c r="AY1896" s="68" t="str">
        <f t="shared" si="615"/>
        <v/>
      </c>
      <c r="AZ1896" s="68" t="str">
        <f t="shared" si="616"/>
        <v/>
      </c>
      <c r="BA1896" s="68" t="str">
        <f t="shared" si="617"/>
        <v/>
      </c>
      <c r="BB1896" s="68" t="str">
        <f t="shared" si="618"/>
        <v/>
      </c>
      <c r="BC1896" s="68" t="str">
        <f t="shared" si="619"/>
        <v/>
      </c>
      <c r="BD1896" s="68" t="str">
        <f t="shared" si="620"/>
        <v/>
      </c>
      <c r="BE1896" s="62" t="str">
        <f t="shared" si="621"/>
        <v/>
      </c>
      <c r="BF1896" s="62" t="str">
        <f t="shared" si="622"/>
        <v/>
      </c>
      <c r="BG1896" s="62"/>
      <c r="BH1896" s="62" t="str">
        <f t="shared" si="623"/>
        <v/>
      </c>
      <c r="BI1896" s="62" t="str">
        <f t="shared" si="624"/>
        <v/>
      </c>
      <c r="BJ1896" s="114"/>
      <c r="BK1896" s="62" t="str">
        <f t="shared" si="625"/>
        <v/>
      </c>
      <c r="BL1896" s="62" t="str">
        <f t="shared" si="626"/>
        <v/>
      </c>
      <c r="BM1896" s="62" t="str">
        <f t="shared" si="627"/>
        <v/>
      </c>
      <c r="BN1896" s="62" t="str">
        <f t="shared" si="628"/>
        <v/>
      </c>
      <c r="BO1896" s="62" t="str">
        <f t="shared" si="629"/>
        <v/>
      </c>
      <c r="BP1896" s="62" t="str">
        <f t="shared" si="630"/>
        <v/>
      </c>
      <c r="BQ1896" s="96"/>
      <c r="BR1896" s="96"/>
      <c r="BS1896" s="96"/>
      <c r="BT1896" s="96"/>
      <c r="BU1896" s="96"/>
      <c r="BV1896" s="96"/>
      <c r="BW1896" s="96"/>
      <c r="BX1896" s="96"/>
      <c r="BY1896" s="96"/>
      <c r="BZ1896" s="96"/>
      <c r="CA1896" s="96"/>
      <c r="CB1896" s="96"/>
      <c r="CC1896" s="96"/>
      <c r="CD1896" s="96"/>
      <c r="CE1896" s="96"/>
      <c r="CF1896" s="96"/>
      <c r="CG1896" s="96"/>
      <c r="CH1896" s="96"/>
      <c r="CI1896" s="96"/>
      <c r="CJ1896" s="96"/>
      <c r="CK1896" s="96"/>
      <c r="CL1896" s="96"/>
      <c r="CM1896" s="96"/>
      <c r="CN1896" s="96"/>
      <c r="CO1896" s="96"/>
      <c r="CP1896" s="96"/>
      <c r="CQ1896" s="96"/>
      <c r="CR1896" s="96"/>
      <c r="CS1896" s="96"/>
    </row>
    <row r="1897" spans="1:97" ht="18.75" customHeight="1" x14ac:dyDescent="0.2">
      <c r="A1897" s="3">
        <f t="shared" si="631"/>
        <v>1885</v>
      </c>
      <c r="B1897" s="263"/>
      <c r="C1897" s="263"/>
      <c r="D1897" s="263"/>
      <c r="E1897" s="259"/>
      <c r="F1897" s="259"/>
      <c r="G1897" s="43"/>
      <c r="H1897" s="264"/>
      <c r="I1897" s="261"/>
      <c r="J1897" s="106"/>
      <c r="K1897" s="247"/>
      <c r="L1897" s="247"/>
      <c r="M1897" s="247"/>
      <c r="N1897" s="248" t="str">
        <f>IF(AND(K1897&lt;&gt;"",L1897&lt;&gt;"",J1897&lt;&gt;""),ROUND(MIN(IF(OR(J1897="OZZ",J1897="ZZ"),5000,17300),TRUNC(0.75*(SUMIF($D$12:$D1897,$D1897,K$12:K1897)+SUMIF($D$12:$D1897,$D1897,L$12:L1897)),2)) - SUMIF($D$12:$D1896,$D1897,N$12:N1896),2),"")</f>
        <v/>
      </c>
      <c r="O1897" s="249" t="str">
        <f>IF(AND(K1897&lt;&gt;"",L1897&lt;&gt;"",M1897&lt;&gt;"",J1897&lt;&gt;"",AH1897&lt;&gt;""),IF(OR(J1897="OZZ",J1897="ZZ"),ROUND(0-SUMIF($D$12:$D1896,$D1897,O$12:O1896),2),IF(M1897=0,0,ROUND(MIN(MIN(17300,TRUNC(0.75*(SUMIF($D$12:$D$2012,$D1897,K$12:K$2012)+SUMIF($D$12:$D$2012,$D1897,L$12:L$2012)),2)+SUMIF($D$12:$D1897,$D1897,AH$12:AH1897))-SUMIF($D$12:$D1896,$D1897,O$12:O1896)-SUMIF($D$12:$D$2012,$D1897,N$12:N$2012),AH1897),2))),"")</f>
        <v/>
      </c>
      <c r="P1897" s="250" t="str">
        <f>IF(J1897&lt;&gt;"",1000 - SUMIF($D$12:$D1896,$D1897,P$12:P1896),"")</f>
        <v/>
      </c>
      <c r="Q1897" s="106"/>
      <c r="R1897" s="247"/>
      <c r="S1897" s="247"/>
      <c r="T1897" s="247"/>
      <c r="U1897" s="248" t="str">
        <f>IF(AND(R1897&lt;&gt;"",S1897&lt;&gt;"",Q1897&lt;&gt;""),ROUND(MIN(IF(OR(Q1897="OZZ",Q1897="ZZ"),5000,17300),TRUNC(0.75*(SUMIF($D$12:$D1897,$D1897,R$12:R1897)+SUMIF($D$12:$D1897,$D1897,S$12:S1897)),2)) - SUMIF($D$12:$D1896,$D1897,U$12:U1896),2),"")</f>
        <v/>
      </c>
      <c r="V1897" s="248" t="str">
        <f>IF(AND(R1897&lt;&gt;"",S1897&lt;&gt;"",T1897&lt;&gt;"",Q1897&lt;&gt;"",AL1897&lt;&gt;""),IF(OR(Q1897="OZZ",Q1897="ZZ"),ROUND(0-SUMIF($D$12:$D1896,$D1897,V$12:V1896),2),IF(T1897=0,0,ROUND(MIN(MIN(17300,TRUNC(0.75*(SUMIF($D$12:$D$2012,$D1897,R$12:R$2012)+SUMIF($D$12:$D$2012,$D1897,S$12:S$2012)),2)+SUMIF($D$12:$D1897,$D1897,AL$12:AL1897))-SUMIF($D$12:$D1896,$D1897,V$12:V1896)-SUMIF($D$12:$D$2012,$D1897,U$12:U$2012),AL1897),2))),"")</f>
        <v/>
      </c>
      <c r="W1897" s="250" t="str">
        <f>IF(Q1897&lt;&gt;"",1000 - SUMIF($D$12:$D1896,$D1897,W$12:W1896),"")</f>
        <v/>
      </c>
      <c r="X1897" s="106"/>
      <c r="Y1897" s="247"/>
      <c r="Z1897" s="247"/>
      <c r="AA1897" s="247"/>
      <c r="AB1897" s="248" t="str">
        <f>IF(AND(Y1897&lt;&gt;"",Z1897&lt;&gt;"",X1897&lt;&gt;""),ROUND(MIN(IF(OR(X1897="OZZ",X1897="ZZ"),5000,17300),TRUNC(0.75*(SUMIF($D$12:$D1897,$D1897,Y$12:Y1897)+SUMIF($D$12:$D1897,$D1897,Z$12:Z1897)),2)) - SUMIF($D$12:$D1896,$D1897,AB$12:AB1896),2),"")</f>
        <v/>
      </c>
      <c r="AC1897" s="251" t="str">
        <f>IF(AND(Y1897&lt;&gt;"",Z1897&lt;&gt;"",AA1897&lt;&gt;"",X1897&lt;&gt;"",AP1897&lt;&gt;""),IF(OR(X1897="OZZ",X1897="ZZ"),ROUND(0-SUMIF($D$12:$D1896,$D1897,AC$12:AC1896),2),IF(AA1897=0,0,ROUND(MIN(MIN(17300,TRUNC(0.75*(SUMIF($D$12:$D$2012,$D1897,Y$12:Y$2012)+SUMIF($D$12:$D$2012,$D1897,Z$12:Z$2012)),2)+SUMIF($D$12:$D1897,$D1897,AP$12:AP1897))-SUMIF($D$12:$D1896,$D1897,AC$12:AC1896)-SUMIF($D$12:$D$2012,$D1897,AB$12:AB$2012),AP1897),2))),"")</f>
        <v/>
      </c>
      <c r="AD1897" s="250" t="str">
        <f>IF(X1897&lt;&gt;"",1000 - SUMIF($D$12:$D1896,$D1897,AD$12:AD1896),"")</f>
        <v/>
      </c>
      <c r="AE1897" s="252"/>
      <c r="AF1897" s="253"/>
      <c r="AG1897" s="254"/>
      <c r="AH1897" s="255" t="str">
        <f t="shared" ref="AH1897:AH1960" si="632">IF(K1897&lt;&gt;"",ROUND(AE1897,2)+ROUND(AF1897,2)+ROUND(AG1897,2),"")</f>
        <v/>
      </c>
      <c r="AI1897" s="256"/>
      <c r="AJ1897" s="253"/>
      <c r="AK1897" s="254"/>
      <c r="AL1897" s="255" t="str">
        <f t="shared" ref="AL1897:AL1960" si="633">IF(R1897&lt;&gt;"",ROUND(AI1897,2)+ROUND(AJ1897,2)+ROUND(AK1897,2),"")</f>
        <v/>
      </c>
      <c r="AM1897" s="256"/>
      <c r="AN1897" s="253"/>
      <c r="AO1897" s="254"/>
      <c r="AP1897" s="255" t="str">
        <f t="shared" si="613"/>
        <v/>
      </c>
      <c r="AQ1897" s="68"/>
      <c r="AR1897" s="68"/>
      <c r="AS1897" s="115"/>
      <c r="AT1897" s="68"/>
      <c r="AU1897" s="113" t="str">
        <f>IF(D1897&lt;&gt; "", IF(COUNTIF($D$12:$D1897,$D1897)&gt;1,0,IF(SUM(N1897,U1897,AB1897)&gt;0,IF(AND(X1897="",OR(Q1897&lt;&gt;"",J1897&lt;&gt;"")),IF(Q1897&lt;&gt;"",Q1897,IF(J1897&lt;&gt;"",J1897,0)),IF(AND(Q1897&lt;&gt;"",J1897&lt;&gt;"",Q1897=J1897),Q1897,X1897)),0)),"")</f>
        <v/>
      </c>
      <c r="AV1897" s="113" t="str">
        <f>IF(D1897&lt;&gt;"",IF(COUNTIF($D$12:$D1897,$D1897)&gt;1,0,IF(SUM(O1897,V1897,AC1897)&gt;0,IF(AND(X1897="",OR(Q1897&lt;&gt;"",J1897&lt;&gt;"")),IF(Q1897&lt;&gt;"",Q1897,IF(J1897&lt;&gt;"",J1897,0)),IF(AND(Q1897&lt;&gt;"",J1897&lt;&gt;"",Q1897=J1897),Q1897,X1897)),0)),"")</f>
        <v/>
      </c>
      <c r="AW1897" s="113" t="str">
        <f>IF(D1897&lt;&gt;"",IF(COUNTIF($D$12:$D1897,$D1897)&gt;1,0,IF(SUM(P1897,W1897,AD1897)&gt;0,IF(AND(X1897="",OR(Q1897&lt;&gt;"",J1897&lt;&gt;"")),IF(Q1897&lt;&gt;"",Q1897,IF(J1897&lt;&gt;"",J1897,0)),IF(AND(Q1897&lt;&gt;"",J1897&lt;&gt;"",Q1897=J1897),Q1897,X1897)),0)),"")</f>
        <v/>
      </c>
      <c r="AX1897" s="68" t="str">
        <f t="shared" si="614"/>
        <v/>
      </c>
      <c r="AY1897" s="68" t="str">
        <f t="shared" si="615"/>
        <v/>
      </c>
      <c r="AZ1897" s="68" t="str">
        <f t="shared" si="616"/>
        <v/>
      </c>
      <c r="BA1897" s="68" t="str">
        <f t="shared" si="617"/>
        <v/>
      </c>
      <c r="BB1897" s="68" t="str">
        <f t="shared" si="618"/>
        <v/>
      </c>
      <c r="BC1897" s="68" t="str">
        <f t="shared" si="619"/>
        <v/>
      </c>
      <c r="BD1897" s="68" t="str">
        <f t="shared" si="620"/>
        <v/>
      </c>
      <c r="BE1897" s="62" t="str">
        <f t="shared" si="621"/>
        <v/>
      </c>
      <c r="BF1897" s="62" t="str">
        <f t="shared" si="622"/>
        <v/>
      </c>
      <c r="BG1897" s="62"/>
      <c r="BH1897" s="62" t="str">
        <f t="shared" si="623"/>
        <v/>
      </c>
      <c r="BI1897" s="62" t="str">
        <f t="shared" si="624"/>
        <v/>
      </c>
      <c r="BJ1897" s="114"/>
      <c r="BK1897" s="62" t="str">
        <f t="shared" si="625"/>
        <v/>
      </c>
      <c r="BL1897" s="62" t="str">
        <f t="shared" si="626"/>
        <v/>
      </c>
      <c r="BM1897" s="62" t="str">
        <f t="shared" si="627"/>
        <v/>
      </c>
      <c r="BN1897" s="62" t="str">
        <f t="shared" si="628"/>
        <v/>
      </c>
      <c r="BO1897" s="62" t="str">
        <f t="shared" si="629"/>
        <v/>
      </c>
      <c r="BP1897" s="62" t="str">
        <f t="shared" si="630"/>
        <v/>
      </c>
      <c r="BQ1897" s="96"/>
      <c r="BR1897" s="96"/>
      <c r="BS1897" s="96"/>
      <c r="BT1897" s="96"/>
      <c r="BU1897" s="96"/>
      <c r="BV1897" s="96"/>
      <c r="BW1897" s="96"/>
      <c r="BX1897" s="96"/>
      <c r="BY1897" s="96"/>
      <c r="BZ1897" s="96"/>
      <c r="CA1897" s="96"/>
      <c r="CB1897" s="96"/>
      <c r="CC1897" s="96"/>
      <c r="CD1897" s="96"/>
      <c r="CE1897" s="96"/>
      <c r="CF1897" s="96"/>
      <c r="CG1897" s="96"/>
      <c r="CH1897" s="96"/>
      <c r="CI1897" s="96"/>
      <c r="CJ1897" s="96"/>
      <c r="CK1897" s="96"/>
      <c r="CL1897" s="96"/>
      <c r="CM1897" s="96"/>
      <c r="CN1897" s="96"/>
      <c r="CO1897" s="96"/>
      <c r="CP1897" s="96"/>
      <c r="CQ1897" s="96"/>
      <c r="CR1897" s="96"/>
      <c r="CS1897" s="96"/>
    </row>
    <row r="1898" spans="1:97" ht="18.75" customHeight="1" x14ac:dyDescent="0.2">
      <c r="A1898" s="3">
        <f t="shared" si="631"/>
        <v>1886</v>
      </c>
      <c r="B1898" s="263"/>
      <c r="C1898" s="263"/>
      <c r="D1898" s="263"/>
      <c r="E1898" s="259"/>
      <c r="F1898" s="259"/>
      <c r="G1898" s="43"/>
      <c r="H1898" s="264"/>
      <c r="I1898" s="261"/>
      <c r="J1898" s="106"/>
      <c r="K1898" s="247"/>
      <c r="L1898" s="247"/>
      <c r="M1898" s="247"/>
      <c r="N1898" s="248" t="str">
        <f>IF(AND(K1898&lt;&gt;"",L1898&lt;&gt;"",J1898&lt;&gt;""),ROUND(MIN(IF(OR(J1898="OZZ",J1898="ZZ"),5000,17300),TRUNC(0.75*(SUMIF($D$12:$D1898,$D1898,K$12:K1898)+SUMIF($D$12:$D1898,$D1898,L$12:L1898)),2)) - SUMIF($D$12:$D1897,$D1898,N$12:N1897),2),"")</f>
        <v/>
      </c>
      <c r="O1898" s="249" t="str">
        <f>IF(AND(K1898&lt;&gt;"",L1898&lt;&gt;"",M1898&lt;&gt;"",J1898&lt;&gt;"",AH1898&lt;&gt;""),IF(OR(J1898="OZZ",J1898="ZZ"),ROUND(0-SUMIF($D$12:$D1897,$D1898,O$12:O1897),2),IF(M1898=0,0,ROUND(MIN(MIN(17300,TRUNC(0.75*(SUMIF($D$12:$D$2012,$D1898,K$12:K$2012)+SUMIF($D$12:$D$2012,$D1898,L$12:L$2012)),2)+SUMIF($D$12:$D1898,$D1898,AH$12:AH1898))-SUMIF($D$12:$D1897,$D1898,O$12:O1897)-SUMIF($D$12:$D$2012,$D1898,N$12:N$2012),AH1898),2))),"")</f>
        <v/>
      </c>
      <c r="P1898" s="250" t="str">
        <f>IF(J1898&lt;&gt;"",1000 - SUMIF($D$12:$D1897,$D1898,P$12:P1897),"")</f>
        <v/>
      </c>
      <c r="Q1898" s="106"/>
      <c r="R1898" s="247"/>
      <c r="S1898" s="247"/>
      <c r="T1898" s="247"/>
      <c r="U1898" s="248" t="str">
        <f>IF(AND(R1898&lt;&gt;"",S1898&lt;&gt;"",Q1898&lt;&gt;""),ROUND(MIN(IF(OR(Q1898="OZZ",Q1898="ZZ"),5000,17300),TRUNC(0.75*(SUMIF($D$12:$D1898,$D1898,R$12:R1898)+SUMIF($D$12:$D1898,$D1898,S$12:S1898)),2)) - SUMIF($D$12:$D1897,$D1898,U$12:U1897),2),"")</f>
        <v/>
      </c>
      <c r="V1898" s="248" t="str">
        <f>IF(AND(R1898&lt;&gt;"",S1898&lt;&gt;"",T1898&lt;&gt;"",Q1898&lt;&gt;"",AL1898&lt;&gt;""),IF(OR(Q1898="OZZ",Q1898="ZZ"),ROUND(0-SUMIF($D$12:$D1897,$D1898,V$12:V1897),2),IF(T1898=0,0,ROUND(MIN(MIN(17300,TRUNC(0.75*(SUMIF($D$12:$D$2012,$D1898,R$12:R$2012)+SUMIF($D$12:$D$2012,$D1898,S$12:S$2012)),2)+SUMIF($D$12:$D1898,$D1898,AL$12:AL1898))-SUMIF($D$12:$D1897,$D1898,V$12:V1897)-SUMIF($D$12:$D$2012,$D1898,U$12:U$2012),AL1898),2))),"")</f>
        <v/>
      </c>
      <c r="W1898" s="250" t="str">
        <f>IF(Q1898&lt;&gt;"",1000 - SUMIF($D$12:$D1897,$D1898,W$12:W1897),"")</f>
        <v/>
      </c>
      <c r="X1898" s="106"/>
      <c r="Y1898" s="247"/>
      <c r="Z1898" s="247"/>
      <c r="AA1898" s="247"/>
      <c r="AB1898" s="248" t="str">
        <f>IF(AND(Y1898&lt;&gt;"",Z1898&lt;&gt;"",X1898&lt;&gt;""),ROUND(MIN(IF(OR(X1898="OZZ",X1898="ZZ"),5000,17300),TRUNC(0.75*(SUMIF($D$12:$D1898,$D1898,Y$12:Y1898)+SUMIF($D$12:$D1898,$D1898,Z$12:Z1898)),2)) - SUMIF($D$12:$D1897,$D1898,AB$12:AB1897),2),"")</f>
        <v/>
      </c>
      <c r="AC1898" s="251" t="str">
        <f>IF(AND(Y1898&lt;&gt;"",Z1898&lt;&gt;"",AA1898&lt;&gt;"",X1898&lt;&gt;"",AP1898&lt;&gt;""),IF(OR(X1898="OZZ",X1898="ZZ"),ROUND(0-SUMIF($D$12:$D1897,$D1898,AC$12:AC1897),2),IF(AA1898=0,0,ROUND(MIN(MIN(17300,TRUNC(0.75*(SUMIF($D$12:$D$2012,$D1898,Y$12:Y$2012)+SUMIF($D$12:$D$2012,$D1898,Z$12:Z$2012)),2)+SUMIF($D$12:$D1898,$D1898,AP$12:AP1898))-SUMIF($D$12:$D1897,$D1898,AC$12:AC1897)-SUMIF($D$12:$D$2012,$D1898,AB$12:AB$2012),AP1898),2))),"")</f>
        <v/>
      </c>
      <c r="AD1898" s="250" t="str">
        <f>IF(X1898&lt;&gt;"",1000 - SUMIF($D$12:$D1897,$D1898,AD$12:AD1897),"")</f>
        <v/>
      </c>
      <c r="AE1898" s="252"/>
      <c r="AF1898" s="253"/>
      <c r="AG1898" s="254"/>
      <c r="AH1898" s="255" t="str">
        <f t="shared" si="632"/>
        <v/>
      </c>
      <c r="AI1898" s="256"/>
      <c r="AJ1898" s="253"/>
      <c r="AK1898" s="254"/>
      <c r="AL1898" s="255" t="str">
        <f t="shared" si="633"/>
        <v/>
      </c>
      <c r="AM1898" s="256"/>
      <c r="AN1898" s="253"/>
      <c r="AO1898" s="254"/>
      <c r="AP1898" s="255" t="str">
        <f t="shared" si="613"/>
        <v/>
      </c>
      <c r="AQ1898" s="68"/>
      <c r="AR1898" s="68"/>
      <c r="AS1898" s="115"/>
      <c r="AT1898" s="68"/>
      <c r="AU1898" s="113" t="str">
        <f>IF(D1898&lt;&gt; "", IF(COUNTIF($D$12:$D1898,$D1898)&gt;1,0,IF(SUM(N1898,U1898,AB1898)&gt;0,IF(AND(X1898="",OR(Q1898&lt;&gt;"",J1898&lt;&gt;"")),IF(Q1898&lt;&gt;"",Q1898,IF(J1898&lt;&gt;"",J1898,0)),IF(AND(Q1898&lt;&gt;"",J1898&lt;&gt;"",Q1898=J1898),Q1898,X1898)),0)),"")</f>
        <v/>
      </c>
      <c r="AV1898" s="113" t="str">
        <f>IF(D1898&lt;&gt;"",IF(COUNTIF($D$12:$D1898,$D1898)&gt;1,0,IF(SUM(O1898,V1898,AC1898)&gt;0,IF(AND(X1898="",OR(Q1898&lt;&gt;"",J1898&lt;&gt;"")),IF(Q1898&lt;&gt;"",Q1898,IF(J1898&lt;&gt;"",J1898,0)),IF(AND(Q1898&lt;&gt;"",J1898&lt;&gt;"",Q1898=J1898),Q1898,X1898)),0)),"")</f>
        <v/>
      </c>
      <c r="AW1898" s="113" t="str">
        <f>IF(D1898&lt;&gt;"",IF(COUNTIF($D$12:$D1898,$D1898)&gt;1,0,IF(SUM(P1898,W1898,AD1898)&gt;0,IF(AND(X1898="",OR(Q1898&lt;&gt;"",J1898&lt;&gt;"")),IF(Q1898&lt;&gt;"",Q1898,IF(J1898&lt;&gt;"",J1898,0)),IF(AND(Q1898&lt;&gt;"",J1898&lt;&gt;"",Q1898=J1898),Q1898,X1898)),0)),"")</f>
        <v/>
      </c>
      <c r="AX1898" s="68" t="str">
        <f t="shared" si="614"/>
        <v/>
      </c>
      <c r="AY1898" s="68" t="str">
        <f t="shared" si="615"/>
        <v/>
      </c>
      <c r="AZ1898" s="68" t="str">
        <f t="shared" si="616"/>
        <v/>
      </c>
      <c r="BA1898" s="68" t="str">
        <f t="shared" si="617"/>
        <v/>
      </c>
      <c r="BB1898" s="68" t="str">
        <f t="shared" si="618"/>
        <v/>
      </c>
      <c r="BC1898" s="68" t="str">
        <f t="shared" si="619"/>
        <v/>
      </c>
      <c r="BD1898" s="68" t="str">
        <f t="shared" si="620"/>
        <v/>
      </c>
      <c r="BE1898" s="62" t="str">
        <f t="shared" si="621"/>
        <v/>
      </c>
      <c r="BF1898" s="62" t="str">
        <f t="shared" si="622"/>
        <v/>
      </c>
      <c r="BG1898" s="62"/>
      <c r="BH1898" s="62" t="str">
        <f t="shared" si="623"/>
        <v/>
      </c>
      <c r="BI1898" s="62" t="str">
        <f t="shared" si="624"/>
        <v/>
      </c>
      <c r="BJ1898" s="114"/>
      <c r="BK1898" s="62" t="str">
        <f t="shared" si="625"/>
        <v/>
      </c>
      <c r="BL1898" s="62" t="str">
        <f t="shared" si="626"/>
        <v/>
      </c>
      <c r="BM1898" s="62" t="str">
        <f t="shared" si="627"/>
        <v/>
      </c>
      <c r="BN1898" s="62" t="str">
        <f t="shared" si="628"/>
        <v/>
      </c>
      <c r="BO1898" s="62" t="str">
        <f t="shared" si="629"/>
        <v/>
      </c>
      <c r="BP1898" s="62" t="str">
        <f t="shared" si="630"/>
        <v/>
      </c>
      <c r="BQ1898" s="96"/>
      <c r="BR1898" s="96"/>
      <c r="BS1898" s="96"/>
      <c r="BT1898" s="96"/>
      <c r="BU1898" s="96"/>
      <c r="BV1898" s="96"/>
      <c r="BW1898" s="96"/>
      <c r="BX1898" s="96"/>
      <c r="BY1898" s="96"/>
      <c r="BZ1898" s="96"/>
      <c r="CA1898" s="96"/>
      <c r="CB1898" s="96"/>
      <c r="CC1898" s="96"/>
      <c r="CD1898" s="96"/>
      <c r="CE1898" s="96"/>
      <c r="CF1898" s="96"/>
      <c r="CG1898" s="96"/>
      <c r="CH1898" s="96"/>
      <c r="CI1898" s="96"/>
      <c r="CJ1898" s="96"/>
      <c r="CK1898" s="96"/>
      <c r="CL1898" s="96"/>
      <c r="CM1898" s="96"/>
      <c r="CN1898" s="96"/>
      <c r="CO1898" s="96"/>
      <c r="CP1898" s="96"/>
      <c r="CQ1898" s="96"/>
      <c r="CR1898" s="96"/>
      <c r="CS1898" s="96"/>
    </row>
    <row r="1899" spans="1:97" ht="18.75" customHeight="1" x14ac:dyDescent="0.2">
      <c r="A1899" s="3">
        <f t="shared" si="631"/>
        <v>1887</v>
      </c>
      <c r="B1899" s="263"/>
      <c r="C1899" s="263"/>
      <c r="D1899" s="263"/>
      <c r="E1899" s="259"/>
      <c r="F1899" s="259"/>
      <c r="G1899" s="43"/>
      <c r="H1899" s="264"/>
      <c r="I1899" s="261"/>
      <c r="J1899" s="106"/>
      <c r="K1899" s="247"/>
      <c r="L1899" s="247"/>
      <c r="M1899" s="247"/>
      <c r="N1899" s="248" t="str">
        <f>IF(AND(K1899&lt;&gt;"",L1899&lt;&gt;"",J1899&lt;&gt;""),ROUND(MIN(IF(OR(J1899="OZZ",J1899="ZZ"),5000,17300),TRUNC(0.75*(SUMIF($D$12:$D1899,$D1899,K$12:K1899)+SUMIF($D$12:$D1899,$D1899,L$12:L1899)),2)) - SUMIF($D$12:$D1898,$D1899,N$12:N1898),2),"")</f>
        <v/>
      </c>
      <c r="O1899" s="249" t="str">
        <f>IF(AND(K1899&lt;&gt;"",L1899&lt;&gt;"",M1899&lt;&gt;"",J1899&lt;&gt;"",AH1899&lt;&gt;""),IF(OR(J1899="OZZ",J1899="ZZ"),ROUND(0-SUMIF($D$12:$D1898,$D1899,O$12:O1898),2),IF(M1899=0,0,ROUND(MIN(MIN(17300,TRUNC(0.75*(SUMIF($D$12:$D$2012,$D1899,K$12:K$2012)+SUMIF($D$12:$D$2012,$D1899,L$12:L$2012)),2)+SUMIF($D$12:$D1899,$D1899,AH$12:AH1899))-SUMIF($D$12:$D1898,$D1899,O$12:O1898)-SUMIF($D$12:$D$2012,$D1899,N$12:N$2012),AH1899),2))),"")</f>
        <v/>
      </c>
      <c r="P1899" s="250" t="str">
        <f>IF(J1899&lt;&gt;"",1000 - SUMIF($D$12:$D1898,$D1899,P$12:P1898),"")</f>
        <v/>
      </c>
      <c r="Q1899" s="106"/>
      <c r="R1899" s="247"/>
      <c r="S1899" s="247"/>
      <c r="T1899" s="247"/>
      <c r="U1899" s="248" t="str">
        <f>IF(AND(R1899&lt;&gt;"",S1899&lt;&gt;"",Q1899&lt;&gt;""),ROUND(MIN(IF(OR(Q1899="OZZ",Q1899="ZZ"),5000,17300),TRUNC(0.75*(SUMIF($D$12:$D1899,$D1899,R$12:R1899)+SUMIF($D$12:$D1899,$D1899,S$12:S1899)),2)) - SUMIF($D$12:$D1898,$D1899,U$12:U1898),2),"")</f>
        <v/>
      </c>
      <c r="V1899" s="248" t="str">
        <f>IF(AND(R1899&lt;&gt;"",S1899&lt;&gt;"",T1899&lt;&gt;"",Q1899&lt;&gt;"",AL1899&lt;&gt;""),IF(OR(Q1899="OZZ",Q1899="ZZ"),ROUND(0-SUMIF($D$12:$D1898,$D1899,V$12:V1898),2),IF(T1899=0,0,ROUND(MIN(MIN(17300,TRUNC(0.75*(SUMIF($D$12:$D$2012,$D1899,R$12:R$2012)+SUMIF($D$12:$D$2012,$D1899,S$12:S$2012)),2)+SUMIF($D$12:$D1899,$D1899,AL$12:AL1899))-SUMIF($D$12:$D1898,$D1899,V$12:V1898)-SUMIF($D$12:$D$2012,$D1899,U$12:U$2012),AL1899),2))),"")</f>
        <v/>
      </c>
      <c r="W1899" s="250" t="str">
        <f>IF(Q1899&lt;&gt;"",1000 - SUMIF($D$12:$D1898,$D1899,W$12:W1898),"")</f>
        <v/>
      </c>
      <c r="X1899" s="106"/>
      <c r="Y1899" s="247"/>
      <c r="Z1899" s="247"/>
      <c r="AA1899" s="247"/>
      <c r="AB1899" s="248" t="str">
        <f>IF(AND(Y1899&lt;&gt;"",Z1899&lt;&gt;"",X1899&lt;&gt;""),ROUND(MIN(IF(OR(X1899="OZZ",X1899="ZZ"),5000,17300),TRUNC(0.75*(SUMIF($D$12:$D1899,$D1899,Y$12:Y1899)+SUMIF($D$12:$D1899,$D1899,Z$12:Z1899)),2)) - SUMIF($D$12:$D1898,$D1899,AB$12:AB1898),2),"")</f>
        <v/>
      </c>
      <c r="AC1899" s="251" t="str">
        <f>IF(AND(Y1899&lt;&gt;"",Z1899&lt;&gt;"",AA1899&lt;&gt;"",X1899&lt;&gt;"",AP1899&lt;&gt;""),IF(OR(X1899="OZZ",X1899="ZZ"),ROUND(0-SUMIF($D$12:$D1898,$D1899,AC$12:AC1898),2),IF(AA1899=0,0,ROUND(MIN(MIN(17300,TRUNC(0.75*(SUMIF($D$12:$D$2012,$D1899,Y$12:Y$2012)+SUMIF($D$12:$D$2012,$D1899,Z$12:Z$2012)),2)+SUMIF($D$12:$D1899,$D1899,AP$12:AP1899))-SUMIF($D$12:$D1898,$D1899,AC$12:AC1898)-SUMIF($D$12:$D$2012,$D1899,AB$12:AB$2012),AP1899),2))),"")</f>
        <v/>
      </c>
      <c r="AD1899" s="250" t="str">
        <f>IF(X1899&lt;&gt;"",1000 - SUMIF($D$12:$D1898,$D1899,AD$12:AD1898),"")</f>
        <v/>
      </c>
      <c r="AE1899" s="252"/>
      <c r="AF1899" s="253"/>
      <c r="AG1899" s="254"/>
      <c r="AH1899" s="255" t="str">
        <f t="shared" si="632"/>
        <v/>
      </c>
      <c r="AI1899" s="256"/>
      <c r="AJ1899" s="253"/>
      <c r="AK1899" s="254"/>
      <c r="AL1899" s="255" t="str">
        <f t="shared" si="633"/>
        <v/>
      </c>
      <c r="AM1899" s="256"/>
      <c r="AN1899" s="253"/>
      <c r="AO1899" s="254"/>
      <c r="AP1899" s="255" t="str">
        <f t="shared" si="613"/>
        <v/>
      </c>
      <c r="AQ1899" s="68"/>
      <c r="AR1899" s="68"/>
      <c r="AS1899" s="115"/>
      <c r="AT1899" s="68"/>
      <c r="AU1899" s="113" t="str">
        <f>IF(D1899&lt;&gt; "", IF(COUNTIF($D$12:$D1899,$D1899)&gt;1,0,IF(SUM(N1899,U1899,AB1899)&gt;0,IF(AND(X1899="",OR(Q1899&lt;&gt;"",J1899&lt;&gt;"")),IF(Q1899&lt;&gt;"",Q1899,IF(J1899&lt;&gt;"",J1899,0)),IF(AND(Q1899&lt;&gt;"",J1899&lt;&gt;"",Q1899=J1899),Q1899,X1899)),0)),"")</f>
        <v/>
      </c>
      <c r="AV1899" s="113" t="str">
        <f>IF(D1899&lt;&gt;"",IF(COUNTIF($D$12:$D1899,$D1899)&gt;1,0,IF(SUM(O1899,V1899,AC1899)&gt;0,IF(AND(X1899="",OR(Q1899&lt;&gt;"",J1899&lt;&gt;"")),IF(Q1899&lt;&gt;"",Q1899,IF(J1899&lt;&gt;"",J1899,0)),IF(AND(Q1899&lt;&gt;"",J1899&lt;&gt;"",Q1899=J1899),Q1899,X1899)),0)),"")</f>
        <v/>
      </c>
      <c r="AW1899" s="113" t="str">
        <f>IF(D1899&lt;&gt;"",IF(COUNTIF($D$12:$D1899,$D1899)&gt;1,0,IF(SUM(P1899,W1899,AD1899)&gt;0,IF(AND(X1899="",OR(Q1899&lt;&gt;"",J1899&lt;&gt;"")),IF(Q1899&lt;&gt;"",Q1899,IF(J1899&lt;&gt;"",J1899,0)),IF(AND(Q1899&lt;&gt;"",J1899&lt;&gt;"",Q1899=J1899),Q1899,X1899)),0)),"")</f>
        <v/>
      </c>
      <c r="AX1899" s="68" t="str">
        <f t="shared" si="614"/>
        <v/>
      </c>
      <c r="AY1899" s="68" t="str">
        <f t="shared" si="615"/>
        <v/>
      </c>
      <c r="AZ1899" s="68" t="str">
        <f t="shared" si="616"/>
        <v/>
      </c>
      <c r="BA1899" s="68" t="str">
        <f t="shared" si="617"/>
        <v/>
      </c>
      <c r="BB1899" s="68" t="str">
        <f t="shared" si="618"/>
        <v/>
      </c>
      <c r="BC1899" s="68" t="str">
        <f t="shared" si="619"/>
        <v/>
      </c>
      <c r="BD1899" s="68" t="str">
        <f t="shared" si="620"/>
        <v/>
      </c>
      <c r="BE1899" s="62" t="str">
        <f t="shared" si="621"/>
        <v/>
      </c>
      <c r="BF1899" s="62" t="str">
        <f t="shared" si="622"/>
        <v/>
      </c>
      <c r="BG1899" s="62"/>
      <c r="BH1899" s="62" t="str">
        <f t="shared" si="623"/>
        <v/>
      </c>
      <c r="BI1899" s="62" t="str">
        <f t="shared" si="624"/>
        <v/>
      </c>
      <c r="BJ1899" s="114"/>
      <c r="BK1899" s="62" t="str">
        <f t="shared" si="625"/>
        <v/>
      </c>
      <c r="BL1899" s="62" t="str">
        <f t="shared" si="626"/>
        <v/>
      </c>
      <c r="BM1899" s="62" t="str">
        <f t="shared" si="627"/>
        <v/>
      </c>
      <c r="BN1899" s="62" t="str">
        <f t="shared" si="628"/>
        <v/>
      </c>
      <c r="BO1899" s="62" t="str">
        <f t="shared" si="629"/>
        <v/>
      </c>
      <c r="BP1899" s="62" t="str">
        <f t="shared" si="630"/>
        <v/>
      </c>
      <c r="BQ1899" s="96"/>
      <c r="BR1899" s="96"/>
      <c r="BS1899" s="96"/>
      <c r="BT1899" s="96"/>
      <c r="BU1899" s="96"/>
      <c r="BV1899" s="96"/>
      <c r="BW1899" s="96"/>
      <c r="BX1899" s="96"/>
      <c r="BY1899" s="96"/>
      <c r="BZ1899" s="96"/>
      <c r="CA1899" s="96"/>
      <c r="CB1899" s="96"/>
      <c r="CC1899" s="96"/>
      <c r="CD1899" s="96"/>
      <c r="CE1899" s="96"/>
      <c r="CF1899" s="96"/>
      <c r="CG1899" s="96"/>
      <c r="CH1899" s="96"/>
      <c r="CI1899" s="96"/>
      <c r="CJ1899" s="96"/>
      <c r="CK1899" s="96"/>
      <c r="CL1899" s="96"/>
      <c r="CM1899" s="96"/>
      <c r="CN1899" s="96"/>
      <c r="CO1899" s="96"/>
      <c r="CP1899" s="96"/>
      <c r="CQ1899" s="96"/>
      <c r="CR1899" s="96"/>
      <c r="CS1899" s="96"/>
    </row>
    <row r="1900" spans="1:97" ht="18.75" customHeight="1" x14ac:dyDescent="0.2">
      <c r="A1900" s="3">
        <f t="shared" si="631"/>
        <v>1888</v>
      </c>
      <c r="B1900" s="263"/>
      <c r="C1900" s="263"/>
      <c r="D1900" s="263"/>
      <c r="E1900" s="259"/>
      <c r="F1900" s="259"/>
      <c r="G1900" s="43"/>
      <c r="H1900" s="264"/>
      <c r="I1900" s="261"/>
      <c r="J1900" s="106"/>
      <c r="K1900" s="247"/>
      <c r="L1900" s="247"/>
      <c r="M1900" s="247"/>
      <c r="N1900" s="248" t="str">
        <f>IF(AND(K1900&lt;&gt;"",L1900&lt;&gt;"",J1900&lt;&gt;""),ROUND(MIN(IF(OR(J1900="OZZ",J1900="ZZ"),5000,17300),TRUNC(0.75*(SUMIF($D$12:$D1900,$D1900,K$12:K1900)+SUMIF($D$12:$D1900,$D1900,L$12:L1900)),2)) - SUMIF($D$12:$D1899,$D1900,N$12:N1899),2),"")</f>
        <v/>
      </c>
      <c r="O1900" s="249" t="str">
        <f>IF(AND(K1900&lt;&gt;"",L1900&lt;&gt;"",M1900&lt;&gt;"",J1900&lt;&gt;"",AH1900&lt;&gt;""),IF(OR(J1900="OZZ",J1900="ZZ"),ROUND(0-SUMIF($D$12:$D1899,$D1900,O$12:O1899),2),IF(M1900=0,0,ROUND(MIN(MIN(17300,TRUNC(0.75*(SUMIF($D$12:$D$2012,$D1900,K$12:K$2012)+SUMIF($D$12:$D$2012,$D1900,L$12:L$2012)),2)+SUMIF($D$12:$D1900,$D1900,AH$12:AH1900))-SUMIF($D$12:$D1899,$D1900,O$12:O1899)-SUMIF($D$12:$D$2012,$D1900,N$12:N$2012),AH1900),2))),"")</f>
        <v/>
      </c>
      <c r="P1900" s="250" t="str">
        <f>IF(J1900&lt;&gt;"",1000 - SUMIF($D$12:$D1899,$D1900,P$12:P1899),"")</f>
        <v/>
      </c>
      <c r="Q1900" s="106"/>
      <c r="R1900" s="247"/>
      <c r="S1900" s="247"/>
      <c r="T1900" s="247"/>
      <c r="U1900" s="248" t="str">
        <f>IF(AND(R1900&lt;&gt;"",S1900&lt;&gt;"",Q1900&lt;&gt;""),ROUND(MIN(IF(OR(Q1900="OZZ",Q1900="ZZ"),5000,17300),TRUNC(0.75*(SUMIF($D$12:$D1900,$D1900,R$12:R1900)+SUMIF($D$12:$D1900,$D1900,S$12:S1900)),2)) - SUMIF($D$12:$D1899,$D1900,U$12:U1899),2),"")</f>
        <v/>
      </c>
      <c r="V1900" s="248" t="str">
        <f>IF(AND(R1900&lt;&gt;"",S1900&lt;&gt;"",T1900&lt;&gt;"",Q1900&lt;&gt;"",AL1900&lt;&gt;""),IF(OR(Q1900="OZZ",Q1900="ZZ"),ROUND(0-SUMIF($D$12:$D1899,$D1900,V$12:V1899),2),IF(T1900=0,0,ROUND(MIN(MIN(17300,TRUNC(0.75*(SUMIF($D$12:$D$2012,$D1900,R$12:R$2012)+SUMIF($D$12:$D$2012,$D1900,S$12:S$2012)),2)+SUMIF($D$12:$D1900,$D1900,AL$12:AL1900))-SUMIF($D$12:$D1899,$D1900,V$12:V1899)-SUMIF($D$12:$D$2012,$D1900,U$12:U$2012),AL1900),2))),"")</f>
        <v/>
      </c>
      <c r="W1900" s="250" t="str">
        <f>IF(Q1900&lt;&gt;"",1000 - SUMIF($D$12:$D1899,$D1900,W$12:W1899),"")</f>
        <v/>
      </c>
      <c r="X1900" s="106"/>
      <c r="Y1900" s="247"/>
      <c r="Z1900" s="247"/>
      <c r="AA1900" s="247"/>
      <c r="AB1900" s="248" t="str">
        <f>IF(AND(Y1900&lt;&gt;"",Z1900&lt;&gt;"",X1900&lt;&gt;""),ROUND(MIN(IF(OR(X1900="OZZ",X1900="ZZ"),5000,17300),TRUNC(0.75*(SUMIF($D$12:$D1900,$D1900,Y$12:Y1900)+SUMIF($D$12:$D1900,$D1900,Z$12:Z1900)),2)) - SUMIF($D$12:$D1899,$D1900,AB$12:AB1899),2),"")</f>
        <v/>
      </c>
      <c r="AC1900" s="251" t="str">
        <f>IF(AND(Y1900&lt;&gt;"",Z1900&lt;&gt;"",AA1900&lt;&gt;"",X1900&lt;&gt;"",AP1900&lt;&gt;""),IF(OR(X1900="OZZ",X1900="ZZ"),ROUND(0-SUMIF($D$12:$D1899,$D1900,AC$12:AC1899),2),IF(AA1900=0,0,ROUND(MIN(MIN(17300,TRUNC(0.75*(SUMIF($D$12:$D$2012,$D1900,Y$12:Y$2012)+SUMIF($D$12:$D$2012,$D1900,Z$12:Z$2012)),2)+SUMIF($D$12:$D1900,$D1900,AP$12:AP1900))-SUMIF($D$12:$D1899,$D1900,AC$12:AC1899)-SUMIF($D$12:$D$2012,$D1900,AB$12:AB$2012),AP1900),2))),"")</f>
        <v/>
      </c>
      <c r="AD1900" s="250" t="str">
        <f>IF(X1900&lt;&gt;"",1000 - SUMIF($D$12:$D1899,$D1900,AD$12:AD1899),"")</f>
        <v/>
      </c>
      <c r="AE1900" s="252"/>
      <c r="AF1900" s="253"/>
      <c r="AG1900" s="254"/>
      <c r="AH1900" s="255" t="str">
        <f t="shared" si="632"/>
        <v/>
      </c>
      <c r="AI1900" s="256"/>
      <c r="AJ1900" s="253"/>
      <c r="AK1900" s="254"/>
      <c r="AL1900" s="255" t="str">
        <f t="shared" si="633"/>
        <v/>
      </c>
      <c r="AM1900" s="256"/>
      <c r="AN1900" s="253"/>
      <c r="AO1900" s="254"/>
      <c r="AP1900" s="255" t="str">
        <f t="shared" si="613"/>
        <v/>
      </c>
      <c r="AQ1900" s="68"/>
      <c r="AR1900" s="68"/>
      <c r="AS1900" s="115"/>
      <c r="AT1900" s="68"/>
      <c r="AU1900" s="113" t="str">
        <f>IF(D1900&lt;&gt; "", IF(COUNTIF($D$12:$D1900,$D1900)&gt;1,0,IF(SUM(N1900,U1900,AB1900)&gt;0,IF(AND(X1900="",OR(Q1900&lt;&gt;"",J1900&lt;&gt;"")),IF(Q1900&lt;&gt;"",Q1900,IF(J1900&lt;&gt;"",J1900,0)),IF(AND(Q1900&lt;&gt;"",J1900&lt;&gt;"",Q1900=J1900),Q1900,X1900)),0)),"")</f>
        <v/>
      </c>
      <c r="AV1900" s="113" t="str">
        <f>IF(D1900&lt;&gt;"",IF(COUNTIF($D$12:$D1900,$D1900)&gt;1,0,IF(SUM(O1900,V1900,AC1900)&gt;0,IF(AND(X1900="",OR(Q1900&lt;&gt;"",J1900&lt;&gt;"")),IF(Q1900&lt;&gt;"",Q1900,IF(J1900&lt;&gt;"",J1900,0)),IF(AND(Q1900&lt;&gt;"",J1900&lt;&gt;"",Q1900=J1900),Q1900,X1900)),0)),"")</f>
        <v/>
      </c>
      <c r="AW1900" s="113" t="str">
        <f>IF(D1900&lt;&gt;"",IF(COUNTIF($D$12:$D1900,$D1900)&gt;1,0,IF(SUM(P1900,W1900,AD1900)&gt;0,IF(AND(X1900="",OR(Q1900&lt;&gt;"",J1900&lt;&gt;"")),IF(Q1900&lt;&gt;"",Q1900,IF(J1900&lt;&gt;"",J1900,0)),IF(AND(Q1900&lt;&gt;"",J1900&lt;&gt;"",Q1900=J1900),Q1900,X1900)),0)),"")</f>
        <v/>
      </c>
      <c r="AX1900" s="68" t="str">
        <f t="shared" si="614"/>
        <v/>
      </c>
      <c r="AY1900" s="68" t="str">
        <f t="shared" si="615"/>
        <v/>
      </c>
      <c r="AZ1900" s="68" t="str">
        <f t="shared" si="616"/>
        <v/>
      </c>
      <c r="BA1900" s="68" t="str">
        <f t="shared" si="617"/>
        <v/>
      </c>
      <c r="BB1900" s="68" t="str">
        <f t="shared" si="618"/>
        <v/>
      </c>
      <c r="BC1900" s="68" t="str">
        <f t="shared" si="619"/>
        <v/>
      </c>
      <c r="BD1900" s="68" t="str">
        <f t="shared" si="620"/>
        <v/>
      </c>
      <c r="BE1900" s="62" t="str">
        <f t="shared" si="621"/>
        <v/>
      </c>
      <c r="BF1900" s="62" t="str">
        <f t="shared" si="622"/>
        <v/>
      </c>
      <c r="BG1900" s="62"/>
      <c r="BH1900" s="62" t="str">
        <f t="shared" si="623"/>
        <v/>
      </c>
      <c r="BI1900" s="62" t="str">
        <f t="shared" si="624"/>
        <v/>
      </c>
      <c r="BJ1900" s="114"/>
      <c r="BK1900" s="62" t="str">
        <f t="shared" si="625"/>
        <v/>
      </c>
      <c r="BL1900" s="62" t="str">
        <f t="shared" si="626"/>
        <v/>
      </c>
      <c r="BM1900" s="62" t="str">
        <f t="shared" si="627"/>
        <v/>
      </c>
      <c r="BN1900" s="62" t="str">
        <f t="shared" si="628"/>
        <v/>
      </c>
      <c r="BO1900" s="62" t="str">
        <f t="shared" si="629"/>
        <v/>
      </c>
      <c r="BP1900" s="62" t="str">
        <f t="shared" si="630"/>
        <v/>
      </c>
      <c r="BQ1900" s="96"/>
      <c r="BR1900" s="96"/>
      <c r="BS1900" s="96"/>
      <c r="BT1900" s="96"/>
      <c r="BU1900" s="96"/>
      <c r="BV1900" s="96"/>
      <c r="BW1900" s="96"/>
      <c r="BX1900" s="96"/>
      <c r="BY1900" s="96"/>
      <c r="BZ1900" s="96"/>
      <c r="CA1900" s="96"/>
      <c r="CB1900" s="96"/>
      <c r="CC1900" s="96"/>
      <c r="CD1900" s="96"/>
      <c r="CE1900" s="96"/>
      <c r="CF1900" s="96"/>
      <c r="CG1900" s="96"/>
      <c r="CH1900" s="96"/>
      <c r="CI1900" s="96"/>
      <c r="CJ1900" s="96"/>
      <c r="CK1900" s="96"/>
      <c r="CL1900" s="96"/>
      <c r="CM1900" s="96"/>
      <c r="CN1900" s="96"/>
      <c r="CO1900" s="96"/>
      <c r="CP1900" s="96"/>
      <c r="CQ1900" s="96"/>
      <c r="CR1900" s="96"/>
      <c r="CS1900" s="96"/>
    </row>
    <row r="1901" spans="1:97" ht="18.75" customHeight="1" x14ac:dyDescent="0.2">
      <c r="A1901" s="3">
        <f t="shared" si="631"/>
        <v>1889</v>
      </c>
      <c r="B1901" s="263"/>
      <c r="C1901" s="263"/>
      <c r="D1901" s="263"/>
      <c r="E1901" s="259"/>
      <c r="F1901" s="259"/>
      <c r="G1901" s="43"/>
      <c r="H1901" s="264"/>
      <c r="I1901" s="261"/>
      <c r="J1901" s="106"/>
      <c r="K1901" s="247"/>
      <c r="L1901" s="247"/>
      <c r="M1901" s="247"/>
      <c r="N1901" s="248" t="str">
        <f>IF(AND(K1901&lt;&gt;"",L1901&lt;&gt;"",J1901&lt;&gt;""),ROUND(MIN(IF(OR(J1901="OZZ",J1901="ZZ"),5000,17300),TRUNC(0.75*(SUMIF($D$12:$D1901,$D1901,K$12:K1901)+SUMIF($D$12:$D1901,$D1901,L$12:L1901)),2)) - SUMIF($D$12:$D1900,$D1901,N$12:N1900),2),"")</f>
        <v/>
      </c>
      <c r="O1901" s="249" t="str">
        <f>IF(AND(K1901&lt;&gt;"",L1901&lt;&gt;"",M1901&lt;&gt;"",J1901&lt;&gt;"",AH1901&lt;&gt;""),IF(OR(J1901="OZZ",J1901="ZZ"),ROUND(0-SUMIF($D$12:$D1900,$D1901,O$12:O1900),2),IF(M1901=0,0,ROUND(MIN(MIN(17300,TRUNC(0.75*(SUMIF($D$12:$D$2012,$D1901,K$12:K$2012)+SUMIF($D$12:$D$2012,$D1901,L$12:L$2012)),2)+SUMIF($D$12:$D1901,$D1901,AH$12:AH1901))-SUMIF($D$12:$D1900,$D1901,O$12:O1900)-SUMIF($D$12:$D$2012,$D1901,N$12:N$2012),AH1901),2))),"")</f>
        <v/>
      </c>
      <c r="P1901" s="250" t="str">
        <f>IF(J1901&lt;&gt;"",1000 - SUMIF($D$12:$D1900,$D1901,P$12:P1900),"")</f>
        <v/>
      </c>
      <c r="Q1901" s="106"/>
      <c r="R1901" s="247"/>
      <c r="S1901" s="247"/>
      <c r="T1901" s="247"/>
      <c r="U1901" s="248" t="str">
        <f>IF(AND(R1901&lt;&gt;"",S1901&lt;&gt;"",Q1901&lt;&gt;""),ROUND(MIN(IF(OR(Q1901="OZZ",Q1901="ZZ"),5000,17300),TRUNC(0.75*(SUMIF($D$12:$D1901,$D1901,R$12:R1901)+SUMIF($D$12:$D1901,$D1901,S$12:S1901)),2)) - SUMIF($D$12:$D1900,$D1901,U$12:U1900),2),"")</f>
        <v/>
      </c>
      <c r="V1901" s="248" t="str">
        <f>IF(AND(R1901&lt;&gt;"",S1901&lt;&gt;"",T1901&lt;&gt;"",Q1901&lt;&gt;"",AL1901&lt;&gt;""),IF(OR(Q1901="OZZ",Q1901="ZZ"),ROUND(0-SUMIF($D$12:$D1900,$D1901,V$12:V1900),2),IF(T1901=0,0,ROUND(MIN(MIN(17300,TRUNC(0.75*(SUMIF($D$12:$D$2012,$D1901,R$12:R$2012)+SUMIF($D$12:$D$2012,$D1901,S$12:S$2012)),2)+SUMIF($D$12:$D1901,$D1901,AL$12:AL1901))-SUMIF($D$12:$D1900,$D1901,V$12:V1900)-SUMIF($D$12:$D$2012,$D1901,U$12:U$2012),AL1901),2))),"")</f>
        <v/>
      </c>
      <c r="W1901" s="250" t="str">
        <f>IF(Q1901&lt;&gt;"",1000 - SUMIF($D$12:$D1900,$D1901,W$12:W1900),"")</f>
        <v/>
      </c>
      <c r="X1901" s="106"/>
      <c r="Y1901" s="247"/>
      <c r="Z1901" s="247"/>
      <c r="AA1901" s="247"/>
      <c r="AB1901" s="248" t="str">
        <f>IF(AND(Y1901&lt;&gt;"",Z1901&lt;&gt;"",X1901&lt;&gt;""),ROUND(MIN(IF(OR(X1901="OZZ",X1901="ZZ"),5000,17300),TRUNC(0.75*(SUMIF($D$12:$D1901,$D1901,Y$12:Y1901)+SUMIF($D$12:$D1901,$D1901,Z$12:Z1901)),2)) - SUMIF($D$12:$D1900,$D1901,AB$12:AB1900),2),"")</f>
        <v/>
      </c>
      <c r="AC1901" s="251" t="str">
        <f>IF(AND(Y1901&lt;&gt;"",Z1901&lt;&gt;"",AA1901&lt;&gt;"",X1901&lt;&gt;"",AP1901&lt;&gt;""),IF(OR(X1901="OZZ",X1901="ZZ"),ROUND(0-SUMIF($D$12:$D1900,$D1901,AC$12:AC1900),2),IF(AA1901=0,0,ROUND(MIN(MIN(17300,TRUNC(0.75*(SUMIF($D$12:$D$2012,$D1901,Y$12:Y$2012)+SUMIF($D$12:$D$2012,$D1901,Z$12:Z$2012)),2)+SUMIF($D$12:$D1901,$D1901,AP$12:AP1901))-SUMIF($D$12:$D1900,$D1901,AC$12:AC1900)-SUMIF($D$12:$D$2012,$D1901,AB$12:AB$2012),AP1901),2))),"")</f>
        <v/>
      </c>
      <c r="AD1901" s="250" t="str">
        <f>IF(X1901&lt;&gt;"",1000 - SUMIF($D$12:$D1900,$D1901,AD$12:AD1900),"")</f>
        <v/>
      </c>
      <c r="AE1901" s="252"/>
      <c r="AF1901" s="253"/>
      <c r="AG1901" s="254"/>
      <c r="AH1901" s="255" t="str">
        <f t="shared" si="632"/>
        <v/>
      </c>
      <c r="AI1901" s="256"/>
      <c r="AJ1901" s="253"/>
      <c r="AK1901" s="254"/>
      <c r="AL1901" s="255" t="str">
        <f t="shared" si="633"/>
        <v/>
      </c>
      <c r="AM1901" s="256"/>
      <c r="AN1901" s="253"/>
      <c r="AO1901" s="254"/>
      <c r="AP1901" s="255" t="str">
        <f t="shared" si="613"/>
        <v/>
      </c>
      <c r="AQ1901" s="68"/>
      <c r="AR1901" s="68"/>
      <c r="AS1901" s="115"/>
      <c r="AT1901" s="68"/>
      <c r="AU1901" s="113" t="str">
        <f>IF(D1901&lt;&gt; "", IF(COUNTIF($D$12:$D1901,$D1901)&gt;1,0,IF(SUM(N1901,U1901,AB1901)&gt;0,IF(AND(X1901="",OR(Q1901&lt;&gt;"",J1901&lt;&gt;"")),IF(Q1901&lt;&gt;"",Q1901,IF(J1901&lt;&gt;"",J1901,0)),IF(AND(Q1901&lt;&gt;"",J1901&lt;&gt;"",Q1901=J1901),Q1901,X1901)),0)),"")</f>
        <v/>
      </c>
      <c r="AV1901" s="113" t="str">
        <f>IF(D1901&lt;&gt;"",IF(COUNTIF($D$12:$D1901,$D1901)&gt;1,0,IF(SUM(O1901,V1901,AC1901)&gt;0,IF(AND(X1901="",OR(Q1901&lt;&gt;"",J1901&lt;&gt;"")),IF(Q1901&lt;&gt;"",Q1901,IF(J1901&lt;&gt;"",J1901,0)),IF(AND(Q1901&lt;&gt;"",J1901&lt;&gt;"",Q1901=J1901),Q1901,X1901)),0)),"")</f>
        <v/>
      </c>
      <c r="AW1901" s="113" t="str">
        <f>IF(D1901&lt;&gt;"",IF(COUNTIF($D$12:$D1901,$D1901)&gt;1,0,IF(SUM(P1901,W1901,AD1901)&gt;0,IF(AND(X1901="",OR(Q1901&lt;&gt;"",J1901&lt;&gt;"")),IF(Q1901&lt;&gt;"",Q1901,IF(J1901&lt;&gt;"",J1901,0)),IF(AND(Q1901&lt;&gt;"",J1901&lt;&gt;"",Q1901=J1901),Q1901,X1901)),0)),"")</f>
        <v/>
      </c>
      <c r="AX1901" s="68" t="str">
        <f t="shared" si="614"/>
        <v/>
      </c>
      <c r="AY1901" s="68" t="str">
        <f t="shared" si="615"/>
        <v/>
      </c>
      <c r="AZ1901" s="68" t="str">
        <f t="shared" si="616"/>
        <v/>
      </c>
      <c r="BA1901" s="68" t="str">
        <f t="shared" si="617"/>
        <v/>
      </c>
      <c r="BB1901" s="68" t="str">
        <f t="shared" si="618"/>
        <v/>
      </c>
      <c r="BC1901" s="68" t="str">
        <f t="shared" si="619"/>
        <v/>
      </c>
      <c r="BD1901" s="68" t="str">
        <f t="shared" si="620"/>
        <v/>
      </c>
      <c r="BE1901" s="62" t="str">
        <f t="shared" si="621"/>
        <v/>
      </c>
      <c r="BF1901" s="62" t="str">
        <f t="shared" si="622"/>
        <v/>
      </c>
      <c r="BG1901" s="62"/>
      <c r="BH1901" s="62" t="str">
        <f t="shared" si="623"/>
        <v/>
      </c>
      <c r="BI1901" s="62" t="str">
        <f t="shared" si="624"/>
        <v/>
      </c>
      <c r="BJ1901" s="114"/>
      <c r="BK1901" s="62" t="str">
        <f t="shared" si="625"/>
        <v/>
      </c>
      <c r="BL1901" s="62" t="str">
        <f t="shared" si="626"/>
        <v/>
      </c>
      <c r="BM1901" s="62" t="str">
        <f t="shared" si="627"/>
        <v/>
      </c>
      <c r="BN1901" s="62" t="str">
        <f t="shared" si="628"/>
        <v/>
      </c>
      <c r="BO1901" s="62" t="str">
        <f t="shared" si="629"/>
        <v/>
      </c>
      <c r="BP1901" s="62" t="str">
        <f t="shared" si="630"/>
        <v/>
      </c>
      <c r="BQ1901" s="96"/>
      <c r="BR1901" s="96"/>
      <c r="BS1901" s="96"/>
      <c r="BT1901" s="96"/>
      <c r="BU1901" s="96"/>
      <c r="BV1901" s="96"/>
      <c r="BW1901" s="96"/>
      <c r="BX1901" s="96"/>
      <c r="BY1901" s="96"/>
      <c r="BZ1901" s="96"/>
      <c r="CA1901" s="96"/>
      <c r="CB1901" s="96"/>
      <c r="CC1901" s="96"/>
      <c r="CD1901" s="96"/>
      <c r="CE1901" s="96"/>
      <c r="CF1901" s="96"/>
      <c r="CG1901" s="96"/>
      <c r="CH1901" s="96"/>
      <c r="CI1901" s="96"/>
      <c r="CJ1901" s="96"/>
      <c r="CK1901" s="96"/>
      <c r="CL1901" s="96"/>
      <c r="CM1901" s="96"/>
      <c r="CN1901" s="96"/>
      <c r="CO1901" s="96"/>
      <c r="CP1901" s="96"/>
      <c r="CQ1901" s="96"/>
      <c r="CR1901" s="96"/>
      <c r="CS1901" s="96"/>
    </row>
    <row r="1902" spans="1:97" ht="18.75" customHeight="1" x14ac:dyDescent="0.2">
      <c r="A1902" s="3">
        <f t="shared" si="631"/>
        <v>1890</v>
      </c>
      <c r="B1902" s="263"/>
      <c r="C1902" s="263"/>
      <c r="D1902" s="263"/>
      <c r="E1902" s="259"/>
      <c r="F1902" s="259"/>
      <c r="G1902" s="43"/>
      <c r="H1902" s="264"/>
      <c r="I1902" s="261"/>
      <c r="J1902" s="106"/>
      <c r="K1902" s="247"/>
      <c r="L1902" s="247"/>
      <c r="M1902" s="247"/>
      <c r="N1902" s="248" t="str">
        <f>IF(AND(K1902&lt;&gt;"",L1902&lt;&gt;"",J1902&lt;&gt;""),ROUND(MIN(IF(OR(J1902="OZZ",J1902="ZZ"),5000,17300),TRUNC(0.75*(SUMIF($D$12:$D1902,$D1902,K$12:K1902)+SUMIF($D$12:$D1902,$D1902,L$12:L1902)),2)) - SUMIF($D$12:$D1901,$D1902,N$12:N1901),2),"")</f>
        <v/>
      </c>
      <c r="O1902" s="249" t="str">
        <f>IF(AND(K1902&lt;&gt;"",L1902&lt;&gt;"",M1902&lt;&gt;"",J1902&lt;&gt;"",AH1902&lt;&gt;""),IF(OR(J1902="OZZ",J1902="ZZ"),ROUND(0-SUMIF($D$12:$D1901,$D1902,O$12:O1901),2),IF(M1902=0,0,ROUND(MIN(MIN(17300,TRUNC(0.75*(SUMIF($D$12:$D$2012,$D1902,K$12:K$2012)+SUMIF($D$12:$D$2012,$D1902,L$12:L$2012)),2)+SUMIF($D$12:$D1902,$D1902,AH$12:AH1902))-SUMIF($D$12:$D1901,$D1902,O$12:O1901)-SUMIF($D$12:$D$2012,$D1902,N$12:N$2012),AH1902),2))),"")</f>
        <v/>
      </c>
      <c r="P1902" s="250" t="str">
        <f>IF(J1902&lt;&gt;"",1000 - SUMIF($D$12:$D1901,$D1902,P$12:P1901),"")</f>
        <v/>
      </c>
      <c r="Q1902" s="106"/>
      <c r="R1902" s="247"/>
      <c r="S1902" s="247"/>
      <c r="T1902" s="247"/>
      <c r="U1902" s="248" t="str">
        <f>IF(AND(R1902&lt;&gt;"",S1902&lt;&gt;"",Q1902&lt;&gt;""),ROUND(MIN(IF(OR(Q1902="OZZ",Q1902="ZZ"),5000,17300),TRUNC(0.75*(SUMIF($D$12:$D1902,$D1902,R$12:R1902)+SUMIF($D$12:$D1902,$D1902,S$12:S1902)),2)) - SUMIF($D$12:$D1901,$D1902,U$12:U1901),2),"")</f>
        <v/>
      </c>
      <c r="V1902" s="248" t="str">
        <f>IF(AND(R1902&lt;&gt;"",S1902&lt;&gt;"",T1902&lt;&gt;"",Q1902&lt;&gt;"",AL1902&lt;&gt;""),IF(OR(Q1902="OZZ",Q1902="ZZ"),ROUND(0-SUMIF($D$12:$D1901,$D1902,V$12:V1901),2),IF(T1902=0,0,ROUND(MIN(MIN(17300,TRUNC(0.75*(SUMIF($D$12:$D$2012,$D1902,R$12:R$2012)+SUMIF($D$12:$D$2012,$D1902,S$12:S$2012)),2)+SUMIF($D$12:$D1902,$D1902,AL$12:AL1902))-SUMIF($D$12:$D1901,$D1902,V$12:V1901)-SUMIF($D$12:$D$2012,$D1902,U$12:U$2012),AL1902),2))),"")</f>
        <v/>
      </c>
      <c r="W1902" s="250" t="str">
        <f>IF(Q1902&lt;&gt;"",1000 - SUMIF($D$12:$D1901,$D1902,W$12:W1901),"")</f>
        <v/>
      </c>
      <c r="X1902" s="106"/>
      <c r="Y1902" s="247"/>
      <c r="Z1902" s="247"/>
      <c r="AA1902" s="247"/>
      <c r="AB1902" s="248" t="str">
        <f>IF(AND(Y1902&lt;&gt;"",Z1902&lt;&gt;"",X1902&lt;&gt;""),ROUND(MIN(IF(OR(X1902="OZZ",X1902="ZZ"),5000,17300),TRUNC(0.75*(SUMIF($D$12:$D1902,$D1902,Y$12:Y1902)+SUMIF($D$12:$D1902,$D1902,Z$12:Z1902)),2)) - SUMIF($D$12:$D1901,$D1902,AB$12:AB1901),2),"")</f>
        <v/>
      </c>
      <c r="AC1902" s="251" t="str">
        <f>IF(AND(Y1902&lt;&gt;"",Z1902&lt;&gt;"",AA1902&lt;&gt;"",X1902&lt;&gt;"",AP1902&lt;&gt;""),IF(OR(X1902="OZZ",X1902="ZZ"),ROUND(0-SUMIF($D$12:$D1901,$D1902,AC$12:AC1901),2),IF(AA1902=0,0,ROUND(MIN(MIN(17300,TRUNC(0.75*(SUMIF($D$12:$D$2012,$D1902,Y$12:Y$2012)+SUMIF($D$12:$D$2012,$D1902,Z$12:Z$2012)),2)+SUMIF($D$12:$D1902,$D1902,AP$12:AP1902))-SUMIF($D$12:$D1901,$D1902,AC$12:AC1901)-SUMIF($D$12:$D$2012,$D1902,AB$12:AB$2012),AP1902),2))),"")</f>
        <v/>
      </c>
      <c r="AD1902" s="250" t="str">
        <f>IF(X1902&lt;&gt;"",1000 - SUMIF($D$12:$D1901,$D1902,AD$12:AD1901),"")</f>
        <v/>
      </c>
      <c r="AE1902" s="252"/>
      <c r="AF1902" s="253"/>
      <c r="AG1902" s="254"/>
      <c r="AH1902" s="255" t="str">
        <f t="shared" si="632"/>
        <v/>
      </c>
      <c r="AI1902" s="256"/>
      <c r="AJ1902" s="253"/>
      <c r="AK1902" s="254"/>
      <c r="AL1902" s="255" t="str">
        <f t="shared" si="633"/>
        <v/>
      </c>
      <c r="AM1902" s="256"/>
      <c r="AN1902" s="253"/>
      <c r="AO1902" s="254"/>
      <c r="AP1902" s="255" t="str">
        <f t="shared" si="613"/>
        <v/>
      </c>
      <c r="AQ1902" s="68"/>
      <c r="AR1902" s="68"/>
      <c r="AS1902" s="115"/>
      <c r="AT1902" s="68"/>
      <c r="AU1902" s="113" t="str">
        <f>IF(D1902&lt;&gt; "", IF(COUNTIF($D$12:$D1902,$D1902)&gt;1,0,IF(SUM(N1902,U1902,AB1902)&gt;0,IF(AND(X1902="",OR(Q1902&lt;&gt;"",J1902&lt;&gt;"")),IF(Q1902&lt;&gt;"",Q1902,IF(J1902&lt;&gt;"",J1902,0)),IF(AND(Q1902&lt;&gt;"",J1902&lt;&gt;"",Q1902=J1902),Q1902,X1902)),0)),"")</f>
        <v/>
      </c>
      <c r="AV1902" s="113" t="str">
        <f>IF(D1902&lt;&gt;"",IF(COUNTIF($D$12:$D1902,$D1902)&gt;1,0,IF(SUM(O1902,V1902,AC1902)&gt;0,IF(AND(X1902="",OR(Q1902&lt;&gt;"",J1902&lt;&gt;"")),IF(Q1902&lt;&gt;"",Q1902,IF(J1902&lt;&gt;"",J1902,0)),IF(AND(Q1902&lt;&gt;"",J1902&lt;&gt;"",Q1902=J1902),Q1902,X1902)),0)),"")</f>
        <v/>
      </c>
      <c r="AW1902" s="113" t="str">
        <f>IF(D1902&lt;&gt;"",IF(COUNTIF($D$12:$D1902,$D1902)&gt;1,0,IF(SUM(P1902,W1902,AD1902)&gt;0,IF(AND(X1902="",OR(Q1902&lt;&gt;"",J1902&lt;&gt;"")),IF(Q1902&lt;&gt;"",Q1902,IF(J1902&lt;&gt;"",J1902,0)),IF(AND(Q1902&lt;&gt;"",J1902&lt;&gt;"",Q1902=J1902),Q1902,X1902)),0)),"")</f>
        <v/>
      </c>
      <c r="AX1902" s="68" t="str">
        <f t="shared" si="614"/>
        <v/>
      </c>
      <c r="AY1902" s="68" t="str">
        <f t="shared" si="615"/>
        <v/>
      </c>
      <c r="AZ1902" s="68" t="str">
        <f t="shared" si="616"/>
        <v/>
      </c>
      <c r="BA1902" s="68" t="str">
        <f t="shared" si="617"/>
        <v/>
      </c>
      <c r="BB1902" s="68" t="str">
        <f t="shared" si="618"/>
        <v/>
      </c>
      <c r="BC1902" s="68" t="str">
        <f t="shared" si="619"/>
        <v/>
      </c>
      <c r="BD1902" s="68" t="str">
        <f t="shared" si="620"/>
        <v/>
      </c>
      <c r="BE1902" s="62" t="str">
        <f t="shared" si="621"/>
        <v/>
      </c>
      <c r="BF1902" s="62" t="str">
        <f t="shared" si="622"/>
        <v/>
      </c>
      <c r="BG1902" s="62"/>
      <c r="BH1902" s="62" t="str">
        <f t="shared" si="623"/>
        <v/>
      </c>
      <c r="BI1902" s="62" t="str">
        <f t="shared" si="624"/>
        <v/>
      </c>
      <c r="BJ1902" s="114"/>
      <c r="BK1902" s="62" t="str">
        <f t="shared" si="625"/>
        <v/>
      </c>
      <c r="BL1902" s="62" t="str">
        <f t="shared" si="626"/>
        <v/>
      </c>
      <c r="BM1902" s="62" t="str">
        <f t="shared" si="627"/>
        <v/>
      </c>
      <c r="BN1902" s="62" t="str">
        <f t="shared" si="628"/>
        <v/>
      </c>
      <c r="BO1902" s="62" t="str">
        <f t="shared" si="629"/>
        <v/>
      </c>
      <c r="BP1902" s="62" t="str">
        <f t="shared" si="630"/>
        <v/>
      </c>
      <c r="BQ1902" s="96"/>
      <c r="BR1902" s="96"/>
      <c r="BS1902" s="96"/>
      <c r="BT1902" s="96"/>
      <c r="BU1902" s="96"/>
      <c r="BV1902" s="96"/>
      <c r="BW1902" s="96"/>
      <c r="BX1902" s="96"/>
      <c r="BY1902" s="96"/>
      <c r="BZ1902" s="96"/>
      <c r="CA1902" s="96"/>
      <c r="CB1902" s="96"/>
      <c r="CC1902" s="96"/>
      <c r="CD1902" s="96"/>
      <c r="CE1902" s="96"/>
      <c r="CF1902" s="96"/>
      <c r="CG1902" s="96"/>
      <c r="CH1902" s="96"/>
      <c r="CI1902" s="96"/>
      <c r="CJ1902" s="96"/>
      <c r="CK1902" s="96"/>
      <c r="CL1902" s="96"/>
      <c r="CM1902" s="96"/>
      <c r="CN1902" s="96"/>
      <c r="CO1902" s="96"/>
      <c r="CP1902" s="96"/>
      <c r="CQ1902" s="96"/>
      <c r="CR1902" s="96"/>
      <c r="CS1902" s="96"/>
    </row>
    <row r="1903" spans="1:97" ht="18.75" customHeight="1" x14ac:dyDescent="0.2">
      <c r="A1903" s="3">
        <f t="shared" si="631"/>
        <v>1891</v>
      </c>
      <c r="B1903" s="263"/>
      <c r="C1903" s="263"/>
      <c r="D1903" s="263"/>
      <c r="E1903" s="259"/>
      <c r="F1903" s="259"/>
      <c r="G1903" s="43"/>
      <c r="H1903" s="264"/>
      <c r="I1903" s="261"/>
      <c r="J1903" s="106"/>
      <c r="K1903" s="247"/>
      <c r="L1903" s="247"/>
      <c r="M1903" s="247"/>
      <c r="N1903" s="248" t="str">
        <f>IF(AND(K1903&lt;&gt;"",L1903&lt;&gt;"",J1903&lt;&gt;""),ROUND(MIN(IF(OR(J1903="OZZ",J1903="ZZ"),5000,17300),TRUNC(0.75*(SUMIF($D$12:$D1903,$D1903,K$12:K1903)+SUMIF($D$12:$D1903,$D1903,L$12:L1903)),2)) - SUMIF($D$12:$D1902,$D1903,N$12:N1902),2),"")</f>
        <v/>
      </c>
      <c r="O1903" s="249" t="str">
        <f>IF(AND(K1903&lt;&gt;"",L1903&lt;&gt;"",M1903&lt;&gt;"",J1903&lt;&gt;"",AH1903&lt;&gt;""),IF(OR(J1903="OZZ",J1903="ZZ"),ROUND(0-SUMIF($D$12:$D1902,$D1903,O$12:O1902),2),IF(M1903=0,0,ROUND(MIN(MIN(17300,TRUNC(0.75*(SUMIF($D$12:$D$2012,$D1903,K$12:K$2012)+SUMIF($D$12:$D$2012,$D1903,L$12:L$2012)),2)+SUMIF($D$12:$D1903,$D1903,AH$12:AH1903))-SUMIF($D$12:$D1902,$D1903,O$12:O1902)-SUMIF($D$12:$D$2012,$D1903,N$12:N$2012),AH1903),2))),"")</f>
        <v/>
      </c>
      <c r="P1903" s="250" t="str">
        <f>IF(J1903&lt;&gt;"",1000 - SUMIF($D$12:$D1902,$D1903,P$12:P1902),"")</f>
        <v/>
      </c>
      <c r="Q1903" s="106"/>
      <c r="R1903" s="247"/>
      <c r="S1903" s="247"/>
      <c r="T1903" s="247"/>
      <c r="U1903" s="248" t="str">
        <f>IF(AND(R1903&lt;&gt;"",S1903&lt;&gt;"",Q1903&lt;&gt;""),ROUND(MIN(IF(OR(Q1903="OZZ",Q1903="ZZ"),5000,17300),TRUNC(0.75*(SUMIF($D$12:$D1903,$D1903,R$12:R1903)+SUMIF($D$12:$D1903,$D1903,S$12:S1903)),2)) - SUMIF($D$12:$D1902,$D1903,U$12:U1902),2),"")</f>
        <v/>
      </c>
      <c r="V1903" s="248" t="str">
        <f>IF(AND(R1903&lt;&gt;"",S1903&lt;&gt;"",T1903&lt;&gt;"",Q1903&lt;&gt;"",AL1903&lt;&gt;""),IF(OR(Q1903="OZZ",Q1903="ZZ"),ROUND(0-SUMIF($D$12:$D1902,$D1903,V$12:V1902),2),IF(T1903=0,0,ROUND(MIN(MIN(17300,TRUNC(0.75*(SUMIF($D$12:$D$2012,$D1903,R$12:R$2012)+SUMIF($D$12:$D$2012,$D1903,S$12:S$2012)),2)+SUMIF($D$12:$D1903,$D1903,AL$12:AL1903))-SUMIF($D$12:$D1902,$D1903,V$12:V1902)-SUMIF($D$12:$D$2012,$D1903,U$12:U$2012),AL1903),2))),"")</f>
        <v/>
      </c>
      <c r="W1903" s="250" t="str">
        <f>IF(Q1903&lt;&gt;"",1000 - SUMIF($D$12:$D1902,$D1903,W$12:W1902),"")</f>
        <v/>
      </c>
      <c r="X1903" s="106"/>
      <c r="Y1903" s="247"/>
      <c r="Z1903" s="247"/>
      <c r="AA1903" s="247"/>
      <c r="AB1903" s="248" t="str">
        <f>IF(AND(Y1903&lt;&gt;"",Z1903&lt;&gt;"",X1903&lt;&gt;""),ROUND(MIN(IF(OR(X1903="OZZ",X1903="ZZ"),5000,17300),TRUNC(0.75*(SUMIF($D$12:$D1903,$D1903,Y$12:Y1903)+SUMIF($D$12:$D1903,$D1903,Z$12:Z1903)),2)) - SUMIF($D$12:$D1902,$D1903,AB$12:AB1902),2),"")</f>
        <v/>
      </c>
      <c r="AC1903" s="251" t="str">
        <f>IF(AND(Y1903&lt;&gt;"",Z1903&lt;&gt;"",AA1903&lt;&gt;"",X1903&lt;&gt;"",AP1903&lt;&gt;""),IF(OR(X1903="OZZ",X1903="ZZ"),ROUND(0-SUMIF($D$12:$D1902,$D1903,AC$12:AC1902),2),IF(AA1903=0,0,ROUND(MIN(MIN(17300,TRUNC(0.75*(SUMIF($D$12:$D$2012,$D1903,Y$12:Y$2012)+SUMIF($D$12:$D$2012,$D1903,Z$12:Z$2012)),2)+SUMIF($D$12:$D1903,$D1903,AP$12:AP1903))-SUMIF($D$12:$D1902,$D1903,AC$12:AC1902)-SUMIF($D$12:$D$2012,$D1903,AB$12:AB$2012),AP1903),2))),"")</f>
        <v/>
      </c>
      <c r="AD1903" s="250" t="str">
        <f>IF(X1903&lt;&gt;"",1000 - SUMIF($D$12:$D1902,$D1903,AD$12:AD1902),"")</f>
        <v/>
      </c>
      <c r="AE1903" s="252"/>
      <c r="AF1903" s="253"/>
      <c r="AG1903" s="254"/>
      <c r="AH1903" s="255" t="str">
        <f t="shared" si="632"/>
        <v/>
      </c>
      <c r="AI1903" s="256"/>
      <c r="AJ1903" s="253"/>
      <c r="AK1903" s="254"/>
      <c r="AL1903" s="255" t="str">
        <f t="shared" si="633"/>
        <v/>
      </c>
      <c r="AM1903" s="256"/>
      <c r="AN1903" s="253"/>
      <c r="AO1903" s="254"/>
      <c r="AP1903" s="255" t="str">
        <f t="shared" si="613"/>
        <v/>
      </c>
      <c r="AQ1903" s="68"/>
      <c r="AR1903" s="68"/>
      <c r="AS1903" s="115"/>
      <c r="AT1903" s="68"/>
      <c r="AU1903" s="113" t="str">
        <f>IF(D1903&lt;&gt; "", IF(COUNTIF($D$12:$D1903,$D1903)&gt;1,0,IF(SUM(N1903,U1903,AB1903)&gt;0,IF(AND(X1903="",OR(Q1903&lt;&gt;"",J1903&lt;&gt;"")),IF(Q1903&lt;&gt;"",Q1903,IF(J1903&lt;&gt;"",J1903,0)),IF(AND(Q1903&lt;&gt;"",J1903&lt;&gt;"",Q1903=J1903),Q1903,X1903)),0)),"")</f>
        <v/>
      </c>
      <c r="AV1903" s="113" t="str">
        <f>IF(D1903&lt;&gt;"",IF(COUNTIF($D$12:$D1903,$D1903)&gt;1,0,IF(SUM(O1903,V1903,AC1903)&gt;0,IF(AND(X1903="",OR(Q1903&lt;&gt;"",J1903&lt;&gt;"")),IF(Q1903&lt;&gt;"",Q1903,IF(J1903&lt;&gt;"",J1903,0)),IF(AND(Q1903&lt;&gt;"",J1903&lt;&gt;"",Q1903=J1903),Q1903,X1903)),0)),"")</f>
        <v/>
      </c>
      <c r="AW1903" s="113" t="str">
        <f>IF(D1903&lt;&gt;"",IF(COUNTIF($D$12:$D1903,$D1903)&gt;1,0,IF(SUM(P1903,W1903,AD1903)&gt;0,IF(AND(X1903="",OR(Q1903&lt;&gt;"",J1903&lt;&gt;"")),IF(Q1903&lt;&gt;"",Q1903,IF(J1903&lt;&gt;"",J1903,0)),IF(AND(Q1903&lt;&gt;"",J1903&lt;&gt;"",Q1903=J1903),Q1903,X1903)),0)),"")</f>
        <v/>
      </c>
      <c r="AX1903" s="68" t="str">
        <f t="shared" si="614"/>
        <v/>
      </c>
      <c r="AY1903" s="68" t="str">
        <f t="shared" si="615"/>
        <v/>
      </c>
      <c r="AZ1903" s="68" t="str">
        <f t="shared" si="616"/>
        <v/>
      </c>
      <c r="BA1903" s="68" t="str">
        <f t="shared" si="617"/>
        <v/>
      </c>
      <c r="BB1903" s="68" t="str">
        <f t="shared" si="618"/>
        <v/>
      </c>
      <c r="BC1903" s="68" t="str">
        <f t="shared" si="619"/>
        <v/>
      </c>
      <c r="BD1903" s="68" t="str">
        <f t="shared" si="620"/>
        <v/>
      </c>
      <c r="BE1903" s="62" t="str">
        <f t="shared" si="621"/>
        <v/>
      </c>
      <c r="BF1903" s="62" t="str">
        <f t="shared" si="622"/>
        <v/>
      </c>
      <c r="BG1903" s="62"/>
      <c r="BH1903" s="62" t="str">
        <f t="shared" si="623"/>
        <v/>
      </c>
      <c r="BI1903" s="62" t="str">
        <f t="shared" si="624"/>
        <v/>
      </c>
      <c r="BJ1903" s="114"/>
      <c r="BK1903" s="62" t="str">
        <f t="shared" si="625"/>
        <v/>
      </c>
      <c r="BL1903" s="62" t="str">
        <f t="shared" si="626"/>
        <v/>
      </c>
      <c r="BM1903" s="62" t="str">
        <f t="shared" si="627"/>
        <v/>
      </c>
      <c r="BN1903" s="62" t="str">
        <f t="shared" si="628"/>
        <v/>
      </c>
      <c r="BO1903" s="62" t="str">
        <f t="shared" si="629"/>
        <v/>
      </c>
      <c r="BP1903" s="62" t="str">
        <f t="shared" si="630"/>
        <v/>
      </c>
      <c r="BQ1903" s="96"/>
      <c r="BR1903" s="96"/>
      <c r="BS1903" s="96"/>
      <c r="BT1903" s="96"/>
      <c r="BU1903" s="96"/>
      <c r="BV1903" s="96"/>
      <c r="BW1903" s="96"/>
      <c r="BX1903" s="96"/>
      <c r="BY1903" s="96"/>
      <c r="BZ1903" s="96"/>
      <c r="CA1903" s="96"/>
      <c r="CB1903" s="96"/>
      <c r="CC1903" s="96"/>
      <c r="CD1903" s="96"/>
      <c r="CE1903" s="96"/>
      <c r="CF1903" s="96"/>
      <c r="CG1903" s="96"/>
      <c r="CH1903" s="96"/>
      <c r="CI1903" s="96"/>
      <c r="CJ1903" s="96"/>
      <c r="CK1903" s="96"/>
      <c r="CL1903" s="96"/>
      <c r="CM1903" s="96"/>
      <c r="CN1903" s="96"/>
      <c r="CO1903" s="96"/>
      <c r="CP1903" s="96"/>
      <c r="CQ1903" s="96"/>
      <c r="CR1903" s="96"/>
      <c r="CS1903" s="96"/>
    </row>
    <row r="1904" spans="1:97" ht="18.75" customHeight="1" x14ac:dyDescent="0.2">
      <c r="A1904" s="3">
        <f t="shared" si="631"/>
        <v>1892</v>
      </c>
      <c r="B1904" s="263"/>
      <c r="C1904" s="263"/>
      <c r="D1904" s="263"/>
      <c r="E1904" s="259"/>
      <c r="F1904" s="259"/>
      <c r="G1904" s="43"/>
      <c r="H1904" s="264"/>
      <c r="I1904" s="261"/>
      <c r="J1904" s="106"/>
      <c r="K1904" s="247"/>
      <c r="L1904" s="247"/>
      <c r="M1904" s="247"/>
      <c r="N1904" s="248" t="str">
        <f>IF(AND(K1904&lt;&gt;"",L1904&lt;&gt;"",J1904&lt;&gt;""),ROUND(MIN(IF(OR(J1904="OZZ",J1904="ZZ"),5000,17300),TRUNC(0.75*(SUMIF($D$12:$D1904,$D1904,K$12:K1904)+SUMIF($D$12:$D1904,$D1904,L$12:L1904)),2)) - SUMIF($D$12:$D1903,$D1904,N$12:N1903),2),"")</f>
        <v/>
      </c>
      <c r="O1904" s="249" t="str">
        <f>IF(AND(K1904&lt;&gt;"",L1904&lt;&gt;"",M1904&lt;&gt;"",J1904&lt;&gt;"",AH1904&lt;&gt;""),IF(OR(J1904="OZZ",J1904="ZZ"),ROUND(0-SUMIF($D$12:$D1903,$D1904,O$12:O1903),2),IF(M1904=0,0,ROUND(MIN(MIN(17300,TRUNC(0.75*(SUMIF($D$12:$D$2012,$D1904,K$12:K$2012)+SUMIF($D$12:$D$2012,$D1904,L$12:L$2012)),2)+SUMIF($D$12:$D1904,$D1904,AH$12:AH1904))-SUMIF($D$12:$D1903,$D1904,O$12:O1903)-SUMIF($D$12:$D$2012,$D1904,N$12:N$2012),AH1904),2))),"")</f>
        <v/>
      </c>
      <c r="P1904" s="250" t="str">
        <f>IF(J1904&lt;&gt;"",1000 - SUMIF($D$12:$D1903,$D1904,P$12:P1903),"")</f>
        <v/>
      </c>
      <c r="Q1904" s="106"/>
      <c r="R1904" s="247"/>
      <c r="S1904" s="247"/>
      <c r="T1904" s="247"/>
      <c r="U1904" s="248" t="str">
        <f>IF(AND(R1904&lt;&gt;"",S1904&lt;&gt;"",Q1904&lt;&gt;""),ROUND(MIN(IF(OR(Q1904="OZZ",Q1904="ZZ"),5000,17300),TRUNC(0.75*(SUMIF($D$12:$D1904,$D1904,R$12:R1904)+SUMIF($D$12:$D1904,$D1904,S$12:S1904)),2)) - SUMIF($D$12:$D1903,$D1904,U$12:U1903),2),"")</f>
        <v/>
      </c>
      <c r="V1904" s="248" t="str">
        <f>IF(AND(R1904&lt;&gt;"",S1904&lt;&gt;"",T1904&lt;&gt;"",Q1904&lt;&gt;"",AL1904&lt;&gt;""),IF(OR(Q1904="OZZ",Q1904="ZZ"),ROUND(0-SUMIF($D$12:$D1903,$D1904,V$12:V1903),2),IF(T1904=0,0,ROUND(MIN(MIN(17300,TRUNC(0.75*(SUMIF($D$12:$D$2012,$D1904,R$12:R$2012)+SUMIF($D$12:$D$2012,$D1904,S$12:S$2012)),2)+SUMIF($D$12:$D1904,$D1904,AL$12:AL1904))-SUMIF($D$12:$D1903,$D1904,V$12:V1903)-SUMIF($D$12:$D$2012,$D1904,U$12:U$2012),AL1904),2))),"")</f>
        <v/>
      </c>
      <c r="W1904" s="250" t="str">
        <f>IF(Q1904&lt;&gt;"",1000 - SUMIF($D$12:$D1903,$D1904,W$12:W1903),"")</f>
        <v/>
      </c>
      <c r="X1904" s="106"/>
      <c r="Y1904" s="247"/>
      <c r="Z1904" s="247"/>
      <c r="AA1904" s="247"/>
      <c r="AB1904" s="248" t="str">
        <f>IF(AND(Y1904&lt;&gt;"",Z1904&lt;&gt;"",X1904&lt;&gt;""),ROUND(MIN(IF(OR(X1904="OZZ",X1904="ZZ"),5000,17300),TRUNC(0.75*(SUMIF($D$12:$D1904,$D1904,Y$12:Y1904)+SUMIF($D$12:$D1904,$D1904,Z$12:Z1904)),2)) - SUMIF($D$12:$D1903,$D1904,AB$12:AB1903),2),"")</f>
        <v/>
      </c>
      <c r="AC1904" s="251" t="str">
        <f>IF(AND(Y1904&lt;&gt;"",Z1904&lt;&gt;"",AA1904&lt;&gt;"",X1904&lt;&gt;"",AP1904&lt;&gt;""),IF(OR(X1904="OZZ",X1904="ZZ"),ROUND(0-SUMIF($D$12:$D1903,$D1904,AC$12:AC1903),2),IF(AA1904=0,0,ROUND(MIN(MIN(17300,TRUNC(0.75*(SUMIF($D$12:$D$2012,$D1904,Y$12:Y$2012)+SUMIF($D$12:$D$2012,$D1904,Z$12:Z$2012)),2)+SUMIF($D$12:$D1904,$D1904,AP$12:AP1904))-SUMIF($D$12:$D1903,$D1904,AC$12:AC1903)-SUMIF($D$12:$D$2012,$D1904,AB$12:AB$2012),AP1904),2))),"")</f>
        <v/>
      </c>
      <c r="AD1904" s="250" t="str">
        <f>IF(X1904&lt;&gt;"",1000 - SUMIF($D$12:$D1903,$D1904,AD$12:AD1903),"")</f>
        <v/>
      </c>
      <c r="AE1904" s="252"/>
      <c r="AF1904" s="253"/>
      <c r="AG1904" s="254"/>
      <c r="AH1904" s="255" t="str">
        <f t="shared" si="632"/>
        <v/>
      </c>
      <c r="AI1904" s="256"/>
      <c r="AJ1904" s="253"/>
      <c r="AK1904" s="254"/>
      <c r="AL1904" s="255" t="str">
        <f t="shared" si="633"/>
        <v/>
      </c>
      <c r="AM1904" s="256"/>
      <c r="AN1904" s="253"/>
      <c r="AO1904" s="254"/>
      <c r="AP1904" s="255" t="str">
        <f t="shared" si="613"/>
        <v/>
      </c>
      <c r="AQ1904" s="68"/>
      <c r="AR1904" s="68"/>
      <c r="AS1904" s="115"/>
      <c r="AT1904" s="68"/>
      <c r="AU1904" s="113" t="str">
        <f>IF(D1904&lt;&gt; "", IF(COUNTIF($D$12:$D1904,$D1904)&gt;1,0,IF(SUM(N1904,U1904,AB1904)&gt;0,IF(AND(X1904="",OR(Q1904&lt;&gt;"",J1904&lt;&gt;"")),IF(Q1904&lt;&gt;"",Q1904,IF(J1904&lt;&gt;"",J1904,0)),IF(AND(Q1904&lt;&gt;"",J1904&lt;&gt;"",Q1904=J1904),Q1904,X1904)),0)),"")</f>
        <v/>
      </c>
      <c r="AV1904" s="113" t="str">
        <f>IF(D1904&lt;&gt;"",IF(COUNTIF($D$12:$D1904,$D1904)&gt;1,0,IF(SUM(O1904,V1904,AC1904)&gt;0,IF(AND(X1904="",OR(Q1904&lt;&gt;"",J1904&lt;&gt;"")),IF(Q1904&lt;&gt;"",Q1904,IF(J1904&lt;&gt;"",J1904,0)),IF(AND(Q1904&lt;&gt;"",J1904&lt;&gt;"",Q1904=J1904),Q1904,X1904)),0)),"")</f>
        <v/>
      </c>
      <c r="AW1904" s="113" t="str">
        <f>IF(D1904&lt;&gt;"",IF(COUNTIF($D$12:$D1904,$D1904)&gt;1,0,IF(SUM(P1904,W1904,AD1904)&gt;0,IF(AND(X1904="",OR(Q1904&lt;&gt;"",J1904&lt;&gt;"")),IF(Q1904&lt;&gt;"",Q1904,IF(J1904&lt;&gt;"",J1904,0)),IF(AND(Q1904&lt;&gt;"",J1904&lt;&gt;"",Q1904=J1904),Q1904,X1904)),0)),"")</f>
        <v/>
      </c>
      <c r="AX1904" s="68" t="str">
        <f t="shared" si="614"/>
        <v/>
      </c>
      <c r="AY1904" s="68" t="str">
        <f t="shared" si="615"/>
        <v/>
      </c>
      <c r="AZ1904" s="68" t="str">
        <f t="shared" si="616"/>
        <v/>
      </c>
      <c r="BA1904" s="68" t="str">
        <f t="shared" si="617"/>
        <v/>
      </c>
      <c r="BB1904" s="68" t="str">
        <f t="shared" si="618"/>
        <v/>
      </c>
      <c r="BC1904" s="68" t="str">
        <f t="shared" si="619"/>
        <v/>
      </c>
      <c r="BD1904" s="68" t="str">
        <f t="shared" si="620"/>
        <v/>
      </c>
      <c r="BE1904" s="62" t="str">
        <f t="shared" si="621"/>
        <v/>
      </c>
      <c r="BF1904" s="62" t="str">
        <f t="shared" si="622"/>
        <v/>
      </c>
      <c r="BG1904" s="62"/>
      <c r="BH1904" s="62" t="str">
        <f t="shared" si="623"/>
        <v/>
      </c>
      <c r="BI1904" s="62" t="str">
        <f t="shared" si="624"/>
        <v/>
      </c>
      <c r="BJ1904" s="114"/>
      <c r="BK1904" s="62" t="str">
        <f t="shared" si="625"/>
        <v/>
      </c>
      <c r="BL1904" s="62" t="str">
        <f t="shared" si="626"/>
        <v/>
      </c>
      <c r="BM1904" s="62" t="str">
        <f t="shared" si="627"/>
        <v/>
      </c>
      <c r="BN1904" s="62" t="str">
        <f t="shared" si="628"/>
        <v/>
      </c>
      <c r="BO1904" s="62" t="str">
        <f t="shared" si="629"/>
        <v/>
      </c>
      <c r="BP1904" s="62" t="str">
        <f t="shared" si="630"/>
        <v/>
      </c>
      <c r="BQ1904" s="96"/>
      <c r="BR1904" s="96"/>
      <c r="BS1904" s="96"/>
      <c r="BT1904" s="96"/>
      <c r="BU1904" s="96"/>
      <c r="BV1904" s="96"/>
      <c r="BW1904" s="96"/>
      <c r="BX1904" s="96"/>
      <c r="BY1904" s="96"/>
      <c r="BZ1904" s="96"/>
      <c r="CA1904" s="96"/>
      <c r="CB1904" s="96"/>
      <c r="CC1904" s="96"/>
      <c r="CD1904" s="96"/>
      <c r="CE1904" s="96"/>
      <c r="CF1904" s="96"/>
      <c r="CG1904" s="96"/>
      <c r="CH1904" s="96"/>
      <c r="CI1904" s="96"/>
      <c r="CJ1904" s="96"/>
      <c r="CK1904" s="96"/>
      <c r="CL1904" s="96"/>
      <c r="CM1904" s="96"/>
      <c r="CN1904" s="96"/>
      <c r="CO1904" s="96"/>
      <c r="CP1904" s="96"/>
      <c r="CQ1904" s="96"/>
      <c r="CR1904" s="96"/>
      <c r="CS1904" s="96"/>
    </row>
    <row r="1905" spans="1:97" ht="18.75" customHeight="1" x14ac:dyDescent="0.2">
      <c r="A1905" s="3">
        <f t="shared" si="631"/>
        <v>1893</v>
      </c>
      <c r="B1905" s="263"/>
      <c r="C1905" s="263"/>
      <c r="D1905" s="263"/>
      <c r="E1905" s="259"/>
      <c r="F1905" s="259"/>
      <c r="G1905" s="43"/>
      <c r="H1905" s="264"/>
      <c r="I1905" s="261"/>
      <c r="J1905" s="106"/>
      <c r="K1905" s="247"/>
      <c r="L1905" s="247"/>
      <c r="M1905" s="247"/>
      <c r="N1905" s="248" t="str">
        <f>IF(AND(K1905&lt;&gt;"",L1905&lt;&gt;"",J1905&lt;&gt;""),ROUND(MIN(IF(OR(J1905="OZZ",J1905="ZZ"),5000,17300),TRUNC(0.75*(SUMIF($D$12:$D1905,$D1905,K$12:K1905)+SUMIF($D$12:$D1905,$D1905,L$12:L1905)),2)) - SUMIF($D$12:$D1904,$D1905,N$12:N1904),2),"")</f>
        <v/>
      </c>
      <c r="O1905" s="249" t="str">
        <f>IF(AND(K1905&lt;&gt;"",L1905&lt;&gt;"",M1905&lt;&gt;"",J1905&lt;&gt;"",AH1905&lt;&gt;""),IF(OR(J1905="OZZ",J1905="ZZ"),ROUND(0-SUMIF($D$12:$D1904,$D1905,O$12:O1904),2),IF(M1905=0,0,ROUND(MIN(MIN(17300,TRUNC(0.75*(SUMIF($D$12:$D$2012,$D1905,K$12:K$2012)+SUMIF($D$12:$D$2012,$D1905,L$12:L$2012)),2)+SUMIF($D$12:$D1905,$D1905,AH$12:AH1905))-SUMIF($D$12:$D1904,$D1905,O$12:O1904)-SUMIF($D$12:$D$2012,$D1905,N$12:N$2012),AH1905),2))),"")</f>
        <v/>
      </c>
      <c r="P1905" s="250" t="str">
        <f>IF(J1905&lt;&gt;"",1000 - SUMIF($D$12:$D1904,$D1905,P$12:P1904),"")</f>
        <v/>
      </c>
      <c r="Q1905" s="106"/>
      <c r="R1905" s="247"/>
      <c r="S1905" s="247"/>
      <c r="T1905" s="247"/>
      <c r="U1905" s="248" t="str">
        <f>IF(AND(R1905&lt;&gt;"",S1905&lt;&gt;"",Q1905&lt;&gt;""),ROUND(MIN(IF(OR(Q1905="OZZ",Q1905="ZZ"),5000,17300),TRUNC(0.75*(SUMIF($D$12:$D1905,$D1905,R$12:R1905)+SUMIF($D$12:$D1905,$D1905,S$12:S1905)),2)) - SUMIF($D$12:$D1904,$D1905,U$12:U1904),2),"")</f>
        <v/>
      </c>
      <c r="V1905" s="248" t="str">
        <f>IF(AND(R1905&lt;&gt;"",S1905&lt;&gt;"",T1905&lt;&gt;"",Q1905&lt;&gt;"",AL1905&lt;&gt;""),IF(OR(Q1905="OZZ",Q1905="ZZ"),ROUND(0-SUMIF($D$12:$D1904,$D1905,V$12:V1904),2),IF(T1905=0,0,ROUND(MIN(MIN(17300,TRUNC(0.75*(SUMIF($D$12:$D$2012,$D1905,R$12:R$2012)+SUMIF($D$12:$D$2012,$D1905,S$12:S$2012)),2)+SUMIF($D$12:$D1905,$D1905,AL$12:AL1905))-SUMIF($D$12:$D1904,$D1905,V$12:V1904)-SUMIF($D$12:$D$2012,$D1905,U$12:U$2012),AL1905),2))),"")</f>
        <v/>
      </c>
      <c r="W1905" s="250" t="str">
        <f>IF(Q1905&lt;&gt;"",1000 - SUMIF($D$12:$D1904,$D1905,W$12:W1904),"")</f>
        <v/>
      </c>
      <c r="X1905" s="106"/>
      <c r="Y1905" s="247"/>
      <c r="Z1905" s="247"/>
      <c r="AA1905" s="247"/>
      <c r="AB1905" s="248" t="str">
        <f>IF(AND(Y1905&lt;&gt;"",Z1905&lt;&gt;"",X1905&lt;&gt;""),ROUND(MIN(IF(OR(X1905="OZZ",X1905="ZZ"),5000,17300),TRUNC(0.75*(SUMIF($D$12:$D1905,$D1905,Y$12:Y1905)+SUMIF($D$12:$D1905,$D1905,Z$12:Z1905)),2)) - SUMIF($D$12:$D1904,$D1905,AB$12:AB1904),2),"")</f>
        <v/>
      </c>
      <c r="AC1905" s="251" t="str">
        <f>IF(AND(Y1905&lt;&gt;"",Z1905&lt;&gt;"",AA1905&lt;&gt;"",X1905&lt;&gt;"",AP1905&lt;&gt;""),IF(OR(X1905="OZZ",X1905="ZZ"),ROUND(0-SUMIF($D$12:$D1904,$D1905,AC$12:AC1904),2),IF(AA1905=0,0,ROUND(MIN(MIN(17300,TRUNC(0.75*(SUMIF($D$12:$D$2012,$D1905,Y$12:Y$2012)+SUMIF($D$12:$D$2012,$D1905,Z$12:Z$2012)),2)+SUMIF($D$12:$D1905,$D1905,AP$12:AP1905))-SUMIF($D$12:$D1904,$D1905,AC$12:AC1904)-SUMIF($D$12:$D$2012,$D1905,AB$12:AB$2012),AP1905),2))),"")</f>
        <v/>
      </c>
      <c r="AD1905" s="250" t="str">
        <f>IF(X1905&lt;&gt;"",1000 - SUMIF($D$12:$D1904,$D1905,AD$12:AD1904),"")</f>
        <v/>
      </c>
      <c r="AE1905" s="252"/>
      <c r="AF1905" s="253"/>
      <c r="AG1905" s="254"/>
      <c r="AH1905" s="255" t="str">
        <f t="shared" si="632"/>
        <v/>
      </c>
      <c r="AI1905" s="256"/>
      <c r="AJ1905" s="253"/>
      <c r="AK1905" s="254"/>
      <c r="AL1905" s="255" t="str">
        <f t="shared" si="633"/>
        <v/>
      </c>
      <c r="AM1905" s="256"/>
      <c r="AN1905" s="253"/>
      <c r="AO1905" s="254"/>
      <c r="AP1905" s="255" t="str">
        <f t="shared" si="613"/>
        <v/>
      </c>
      <c r="AQ1905" s="68"/>
      <c r="AR1905" s="68"/>
      <c r="AS1905" s="115"/>
      <c r="AT1905" s="68"/>
      <c r="AU1905" s="113" t="str">
        <f>IF(D1905&lt;&gt; "", IF(COUNTIF($D$12:$D1905,$D1905)&gt;1,0,IF(SUM(N1905,U1905,AB1905)&gt;0,IF(AND(X1905="",OR(Q1905&lt;&gt;"",J1905&lt;&gt;"")),IF(Q1905&lt;&gt;"",Q1905,IF(J1905&lt;&gt;"",J1905,0)),IF(AND(Q1905&lt;&gt;"",J1905&lt;&gt;"",Q1905=J1905),Q1905,X1905)),0)),"")</f>
        <v/>
      </c>
      <c r="AV1905" s="113" t="str">
        <f>IF(D1905&lt;&gt;"",IF(COUNTIF($D$12:$D1905,$D1905)&gt;1,0,IF(SUM(O1905,V1905,AC1905)&gt;0,IF(AND(X1905="",OR(Q1905&lt;&gt;"",J1905&lt;&gt;"")),IF(Q1905&lt;&gt;"",Q1905,IF(J1905&lt;&gt;"",J1905,0)),IF(AND(Q1905&lt;&gt;"",J1905&lt;&gt;"",Q1905=J1905),Q1905,X1905)),0)),"")</f>
        <v/>
      </c>
      <c r="AW1905" s="113" t="str">
        <f>IF(D1905&lt;&gt;"",IF(COUNTIF($D$12:$D1905,$D1905)&gt;1,0,IF(SUM(P1905,W1905,AD1905)&gt;0,IF(AND(X1905="",OR(Q1905&lt;&gt;"",J1905&lt;&gt;"")),IF(Q1905&lt;&gt;"",Q1905,IF(J1905&lt;&gt;"",J1905,0)),IF(AND(Q1905&lt;&gt;"",J1905&lt;&gt;"",Q1905=J1905),Q1905,X1905)),0)),"")</f>
        <v/>
      </c>
      <c r="AX1905" s="68" t="str">
        <f t="shared" si="614"/>
        <v/>
      </c>
      <c r="AY1905" s="68" t="str">
        <f t="shared" si="615"/>
        <v/>
      </c>
      <c r="AZ1905" s="68" t="str">
        <f t="shared" si="616"/>
        <v/>
      </c>
      <c r="BA1905" s="68" t="str">
        <f t="shared" si="617"/>
        <v/>
      </c>
      <c r="BB1905" s="68" t="str">
        <f t="shared" si="618"/>
        <v/>
      </c>
      <c r="BC1905" s="68" t="str">
        <f t="shared" si="619"/>
        <v/>
      </c>
      <c r="BD1905" s="68" t="str">
        <f t="shared" si="620"/>
        <v/>
      </c>
      <c r="BE1905" s="62" t="str">
        <f t="shared" si="621"/>
        <v/>
      </c>
      <c r="BF1905" s="62" t="str">
        <f t="shared" si="622"/>
        <v/>
      </c>
      <c r="BG1905" s="62"/>
      <c r="BH1905" s="62" t="str">
        <f t="shared" si="623"/>
        <v/>
      </c>
      <c r="BI1905" s="62" t="str">
        <f t="shared" si="624"/>
        <v/>
      </c>
      <c r="BJ1905" s="114"/>
      <c r="BK1905" s="62" t="str">
        <f t="shared" si="625"/>
        <v/>
      </c>
      <c r="BL1905" s="62" t="str">
        <f t="shared" si="626"/>
        <v/>
      </c>
      <c r="BM1905" s="62" t="str">
        <f t="shared" si="627"/>
        <v/>
      </c>
      <c r="BN1905" s="62" t="str">
        <f t="shared" si="628"/>
        <v/>
      </c>
      <c r="BO1905" s="62" t="str">
        <f t="shared" si="629"/>
        <v/>
      </c>
      <c r="BP1905" s="62" t="str">
        <f t="shared" si="630"/>
        <v/>
      </c>
      <c r="BQ1905" s="96"/>
      <c r="BR1905" s="96"/>
      <c r="BS1905" s="96"/>
      <c r="BT1905" s="96"/>
      <c r="BU1905" s="96"/>
      <c r="BV1905" s="96"/>
      <c r="BW1905" s="96"/>
      <c r="BX1905" s="96"/>
      <c r="BY1905" s="96"/>
      <c r="BZ1905" s="96"/>
      <c r="CA1905" s="96"/>
      <c r="CB1905" s="96"/>
      <c r="CC1905" s="96"/>
      <c r="CD1905" s="96"/>
      <c r="CE1905" s="96"/>
      <c r="CF1905" s="96"/>
      <c r="CG1905" s="96"/>
      <c r="CH1905" s="96"/>
      <c r="CI1905" s="96"/>
      <c r="CJ1905" s="96"/>
      <c r="CK1905" s="96"/>
      <c r="CL1905" s="96"/>
      <c r="CM1905" s="96"/>
      <c r="CN1905" s="96"/>
      <c r="CO1905" s="96"/>
      <c r="CP1905" s="96"/>
      <c r="CQ1905" s="96"/>
      <c r="CR1905" s="96"/>
      <c r="CS1905" s="96"/>
    </row>
    <row r="1906" spans="1:97" ht="18.75" customHeight="1" x14ac:dyDescent="0.2">
      <c r="A1906" s="3">
        <f t="shared" si="631"/>
        <v>1894</v>
      </c>
      <c r="B1906" s="263"/>
      <c r="C1906" s="263"/>
      <c r="D1906" s="263"/>
      <c r="E1906" s="259"/>
      <c r="F1906" s="259"/>
      <c r="G1906" s="43"/>
      <c r="H1906" s="264"/>
      <c r="I1906" s="261"/>
      <c r="J1906" s="106"/>
      <c r="K1906" s="247"/>
      <c r="L1906" s="247"/>
      <c r="M1906" s="247"/>
      <c r="N1906" s="248" t="str">
        <f>IF(AND(K1906&lt;&gt;"",L1906&lt;&gt;"",J1906&lt;&gt;""),ROUND(MIN(IF(OR(J1906="OZZ",J1906="ZZ"),5000,17300),TRUNC(0.75*(SUMIF($D$12:$D1906,$D1906,K$12:K1906)+SUMIF($D$12:$D1906,$D1906,L$12:L1906)),2)) - SUMIF($D$12:$D1905,$D1906,N$12:N1905),2),"")</f>
        <v/>
      </c>
      <c r="O1906" s="249" t="str">
        <f>IF(AND(K1906&lt;&gt;"",L1906&lt;&gt;"",M1906&lt;&gt;"",J1906&lt;&gt;"",AH1906&lt;&gt;""),IF(OR(J1906="OZZ",J1906="ZZ"),ROUND(0-SUMIF($D$12:$D1905,$D1906,O$12:O1905),2),IF(M1906=0,0,ROUND(MIN(MIN(17300,TRUNC(0.75*(SUMIF($D$12:$D$2012,$D1906,K$12:K$2012)+SUMIF($D$12:$D$2012,$D1906,L$12:L$2012)),2)+SUMIF($D$12:$D1906,$D1906,AH$12:AH1906))-SUMIF($D$12:$D1905,$D1906,O$12:O1905)-SUMIF($D$12:$D$2012,$D1906,N$12:N$2012),AH1906),2))),"")</f>
        <v/>
      </c>
      <c r="P1906" s="250" t="str">
        <f>IF(J1906&lt;&gt;"",1000 - SUMIF($D$12:$D1905,$D1906,P$12:P1905),"")</f>
        <v/>
      </c>
      <c r="Q1906" s="106"/>
      <c r="R1906" s="247"/>
      <c r="S1906" s="247"/>
      <c r="T1906" s="247"/>
      <c r="U1906" s="248" t="str">
        <f>IF(AND(R1906&lt;&gt;"",S1906&lt;&gt;"",Q1906&lt;&gt;""),ROUND(MIN(IF(OR(Q1906="OZZ",Q1906="ZZ"),5000,17300),TRUNC(0.75*(SUMIF($D$12:$D1906,$D1906,R$12:R1906)+SUMIF($D$12:$D1906,$D1906,S$12:S1906)),2)) - SUMIF($D$12:$D1905,$D1906,U$12:U1905),2),"")</f>
        <v/>
      </c>
      <c r="V1906" s="248" t="str">
        <f>IF(AND(R1906&lt;&gt;"",S1906&lt;&gt;"",T1906&lt;&gt;"",Q1906&lt;&gt;"",AL1906&lt;&gt;""),IF(OR(Q1906="OZZ",Q1906="ZZ"),ROUND(0-SUMIF($D$12:$D1905,$D1906,V$12:V1905),2),IF(T1906=0,0,ROUND(MIN(MIN(17300,TRUNC(0.75*(SUMIF($D$12:$D$2012,$D1906,R$12:R$2012)+SUMIF($D$12:$D$2012,$D1906,S$12:S$2012)),2)+SUMIF($D$12:$D1906,$D1906,AL$12:AL1906))-SUMIF($D$12:$D1905,$D1906,V$12:V1905)-SUMIF($D$12:$D$2012,$D1906,U$12:U$2012),AL1906),2))),"")</f>
        <v/>
      </c>
      <c r="W1906" s="250" t="str">
        <f>IF(Q1906&lt;&gt;"",1000 - SUMIF($D$12:$D1905,$D1906,W$12:W1905),"")</f>
        <v/>
      </c>
      <c r="X1906" s="106"/>
      <c r="Y1906" s="247"/>
      <c r="Z1906" s="247"/>
      <c r="AA1906" s="247"/>
      <c r="AB1906" s="248" t="str">
        <f>IF(AND(Y1906&lt;&gt;"",Z1906&lt;&gt;"",X1906&lt;&gt;""),ROUND(MIN(IF(OR(X1906="OZZ",X1906="ZZ"),5000,17300),TRUNC(0.75*(SUMIF($D$12:$D1906,$D1906,Y$12:Y1906)+SUMIF($D$12:$D1906,$D1906,Z$12:Z1906)),2)) - SUMIF($D$12:$D1905,$D1906,AB$12:AB1905),2),"")</f>
        <v/>
      </c>
      <c r="AC1906" s="251" t="str">
        <f>IF(AND(Y1906&lt;&gt;"",Z1906&lt;&gt;"",AA1906&lt;&gt;"",X1906&lt;&gt;"",AP1906&lt;&gt;""),IF(OR(X1906="OZZ",X1906="ZZ"),ROUND(0-SUMIF($D$12:$D1905,$D1906,AC$12:AC1905),2),IF(AA1906=0,0,ROUND(MIN(MIN(17300,TRUNC(0.75*(SUMIF($D$12:$D$2012,$D1906,Y$12:Y$2012)+SUMIF($D$12:$D$2012,$D1906,Z$12:Z$2012)),2)+SUMIF($D$12:$D1906,$D1906,AP$12:AP1906))-SUMIF($D$12:$D1905,$D1906,AC$12:AC1905)-SUMIF($D$12:$D$2012,$D1906,AB$12:AB$2012),AP1906),2))),"")</f>
        <v/>
      </c>
      <c r="AD1906" s="250" t="str">
        <f>IF(X1906&lt;&gt;"",1000 - SUMIF($D$12:$D1905,$D1906,AD$12:AD1905),"")</f>
        <v/>
      </c>
      <c r="AE1906" s="252"/>
      <c r="AF1906" s="253"/>
      <c r="AG1906" s="254"/>
      <c r="AH1906" s="255" t="str">
        <f t="shared" si="632"/>
        <v/>
      </c>
      <c r="AI1906" s="256"/>
      <c r="AJ1906" s="253"/>
      <c r="AK1906" s="254"/>
      <c r="AL1906" s="255" t="str">
        <f t="shared" si="633"/>
        <v/>
      </c>
      <c r="AM1906" s="256"/>
      <c r="AN1906" s="253"/>
      <c r="AO1906" s="254"/>
      <c r="AP1906" s="255" t="str">
        <f t="shared" si="613"/>
        <v/>
      </c>
      <c r="AQ1906" s="68"/>
      <c r="AR1906" s="68"/>
      <c r="AS1906" s="115"/>
      <c r="AT1906" s="68"/>
      <c r="AU1906" s="113" t="str">
        <f>IF(D1906&lt;&gt; "", IF(COUNTIF($D$12:$D1906,$D1906)&gt;1,0,IF(SUM(N1906,U1906,AB1906)&gt;0,IF(AND(X1906="",OR(Q1906&lt;&gt;"",J1906&lt;&gt;"")),IF(Q1906&lt;&gt;"",Q1906,IF(J1906&lt;&gt;"",J1906,0)),IF(AND(Q1906&lt;&gt;"",J1906&lt;&gt;"",Q1906=J1906),Q1906,X1906)),0)),"")</f>
        <v/>
      </c>
      <c r="AV1906" s="113" t="str">
        <f>IF(D1906&lt;&gt;"",IF(COUNTIF($D$12:$D1906,$D1906)&gt;1,0,IF(SUM(O1906,V1906,AC1906)&gt;0,IF(AND(X1906="",OR(Q1906&lt;&gt;"",J1906&lt;&gt;"")),IF(Q1906&lt;&gt;"",Q1906,IF(J1906&lt;&gt;"",J1906,0)),IF(AND(Q1906&lt;&gt;"",J1906&lt;&gt;"",Q1906=J1906),Q1906,X1906)),0)),"")</f>
        <v/>
      </c>
      <c r="AW1906" s="113" t="str">
        <f>IF(D1906&lt;&gt;"",IF(COUNTIF($D$12:$D1906,$D1906)&gt;1,0,IF(SUM(P1906,W1906,AD1906)&gt;0,IF(AND(X1906="",OR(Q1906&lt;&gt;"",J1906&lt;&gt;"")),IF(Q1906&lt;&gt;"",Q1906,IF(J1906&lt;&gt;"",J1906,0)),IF(AND(Q1906&lt;&gt;"",J1906&lt;&gt;"",Q1906=J1906),Q1906,X1906)),0)),"")</f>
        <v/>
      </c>
      <c r="AX1906" s="68" t="str">
        <f t="shared" si="614"/>
        <v/>
      </c>
      <c r="AY1906" s="68" t="str">
        <f t="shared" si="615"/>
        <v/>
      </c>
      <c r="AZ1906" s="68" t="str">
        <f t="shared" si="616"/>
        <v/>
      </c>
      <c r="BA1906" s="68" t="str">
        <f t="shared" si="617"/>
        <v/>
      </c>
      <c r="BB1906" s="68" t="str">
        <f t="shared" si="618"/>
        <v/>
      </c>
      <c r="BC1906" s="68" t="str">
        <f t="shared" si="619"/>
        <v/>
      </c>
      <c r="BD1906" s="68" t="str">
        <f t="shared" si="620"/>
        <v/>
      </c>
      <c r="BE1906" s="62" t="str">
        <f t="shared" si="621"/>
        <v/>
      </c>
      <c r="BF1906" s="62" t="str">
        <f t="shared" si="622"/>
        <v/>
      </c>
      <c r="BG1906" s="62"/>
      <c r="BH1906" s="62" t="str">
        <f t="shared" si="623"/>
        <v/>
      </c>
      <c r="BI1906" s="62" t="str">
        <f t="shared" si="624"/>
        <v/>
      </c>
      <c r="BJ1906" s="114"/>
      <c r="BK1906" s="62" t="str">
        <f t="shared" si="625"/>
        <v/>
      </c>
      <c r="BL1906" s="62" t="str">
        <f t="shared" si="626"/>
        <v/>
      </c>
      <c r="BM1906" s="62" t="str">
        <f t="shared" si="627"/>
        <v/>
      </c>
      <c r="BN1906" s="62" t="str">
        <f t="shared" si="628"/>
        <v/>
      </c>
      <c r="BO1906" s="62" t="str">
        <f t="shared" si="629"/>
        <v/>
      </c>
      <c r="BP1906" s="62" t="str">
        <f t="shared" si="630"/>
        <v/>
      </c>
      <c r="BQ1906" s="96"/>
      <c r="BR1906" s="96"/>
      <c r="BS1906" s="96"/>
      <c r="BT1906" s="96"/>
      <c r="BU1906" s="96"/>
      <c r="BV1906" s="96"/>
      <c r="BW1906" s="96"/>
      <c r="BX1906" s="96"/>
      <c r="BY1906" s="96"/>
      <c r="BZ1906" s="96"/>
      <c r="CA1906" s="96"/>
      <c r="CB1906" s="96"/>
      <c r="CC1906" s="96"/>
      <c r="CD1906" s="96"/>
      <c r="CE1906" s="96"/>
      <c r="CF1906" s="96"/>
      <c r="CG1906" s="96"/>
      <c r="CH1906" s="96"/>
      <c r="CI1906" s="96"/>
      <c r="CJ1906" s="96"/>
      <c r="CK1906" s="96"/>
      <c r="CL1906" s="96"/>
      <c r="CM1906" s="96"/>
      <c r="CN1906" s="96"/>
      <c r="CO1906" s="96"/>
      <c r="CP1906" s="96"/>
      <c r="CQ1906" s="96"/>
      <c r="CR1906" s="96"/>
      <c r="CS1906" s="96"/>
    </row>
    <row r="1907" spans="1:97" ht="18.75" customHeight="1" x14ac:dyDescent="0.2">
      <c r="A1907" s="3">
        <f t="shared" si="631"/>
        <v>1895</v>
      </c>
      <c r="B1907" s="263"/>
      <c r="C1907" s="263"/>
      <c r="D1907" s="263"/>
      <c r="E1907" s="259"/>
      <c r="F1907" s="259"/>
      <c r="G1907" s="43"/>
      <c r="H1907" s="264"/>
      <c r="I1907" s="261"/>
      <c r="J1907" s="106"/>
      <c r="K1907" s="247"/>
      <c r="L1907" s="247"/>
      <c r="M1907" s="247"/>
      <c r="N1907" s="248" t="str">
        <f>IF(AND(K1907&lt;&gt;"",L1907&lt;&gt;"",J1907&lt;&gt;""),ROUND(MIN(IF(OR(J1907="OZZ",J1907="ZZ"),5000,17300),TRUNC(0.75*(SUMIF($D$12:$D1907,$D1907,K$12:K1907)+SUMIF($D$12:$D1907,$D1907,L$12:L1907)),2)) - SUMIF($D$12:$D1906,$D1907,N$12:N1906),2),"")</f>
        <v/>
      </c>
      <c r="O1907" s="249" t="str">
        <f>IF(AND(K1907&lt;&gt;"",L1907&lt;&gt;"",M1907&lt;&gt;"",J1907&lt;&gt;"",AH1907&lt;&gt;""),IF(OR(J1907="OZZ",J1907="ZZ"),ROUND(0-SUMIF($D$12:$D1906,$D1907,O$12:O1906),2),IF(M1907=0,0,ROUND(MIN(MIN(17300,TRUNC(0.75*(SUMIF($D$12:$D$2012,$D1907,K$12:K$2012)+SUMIF($D$12:$D$2012,$D1907,L$12:L$2012)),2)+SUMIF($D$12:$D1907,$D1907,AH$12:AH1907))-SUMIF($D$12:$D1906,$D1907,O$12:O1906)-SUMIF($D$12:$D$2012,$D1907,N$12:N$2012),AH1907),2))),"")</f>
        <v/>
      </c>
      <c r="P1907" s="250" t="str">
        <f>IF(J1907&lt;&gt;"",1000 - SUMIF($D$12:$D1906,$D1907,P$12:P1906),"")</f>
        <v/>
      </c>
      <c r="Q1907" s="106"/>
      <c r="R1907" s="247"/>
      <c r="S1907" s="247"/>
      <c r="T1907" s="247"/>
      <c r="U1907" s="248" t="str">
        <f>IF(AND(R1907&lt;&gt;"",S1907&lt;&gt;"",Q1907&lt;&gt;""),ROUND(MIN(IF(OR(Q1907="OZZ",Q1907="ZZ"),5000,17300),TRUNC(0.75*(SUMIF($D$12:$D1907,$D1907,R$12:R1907)+SUMIF($D$12:$D1907,$D1907,S$12:S1907)),2)) - SUMIF($D$12:$D1906,$D1907,U$12:U1906),2),"")</f>
        <v/>
      </c>
      <c r="V1907" s="248" t="str">
        <f>IF(AND(R1907&lt;&gt;"",S1907&lt;&gt;"",T1907&lt;&gt;"",Q1907&lt;&gt;"",AL1907&lt;&gt;""),IF(OR(Q1907="OZZ",Q1907="ZZ"),ROUND(0-SUMIF($D$12:$D1906,$D1907,V$12:V1906),2),IF(T1907=0,0,ROUND(MIN(MIN(17300,TRUNC(0.75*(SUMIF($D$12:$D$2012,$D1907,R$12:R$2012)+SUMIF($D$12:$D$2012,$D1907,S$12:S$2012)),2)+SUMIF($D$12:$D1907,$D1907,AL$12:AL1907))-SUMIF($D$12:$D1906,$D1907,V$12:V1906)-SUMIF($D$12:$D$2012,$D1907,U$12:U$2012),AL1907),2))),"")</f>
        <v/>
      </c>
      <c r="W1907" s="250" t="str">
        <f>IF(Q1907&lt;&gt;"",1000 - SUMIF($D$12:$D1906,$D1907,W$12:W1906),"")</f>
        <v/>
      </c>
      <c r="X1907" s="106"/>
      <c r="Y1907" s="247"/>
      <c r="Z1907" s="247"/>
      <c r="AA1907" s="247"/>
      <c r="AB1907" s="248" t="str">
        <f>IF(AND(Y1907&lt;&gt;"",Z1907&lt;&gt;"",X1907&lt;&gt;""),ROUND(MIN(IF(OR(X1907="OZZ",X1907="ZZ"),5000,17300),TRUNC(0.75*(SUMIF($D$12:$D1907,$D1907,Y$12:Y1907)+SUMIF($D$12:$D1907,$D1907,Z$12:Z1907)),2)) - SUMIF($D$12:$D1906,$D1907,AB$12:AB1906),2),"")</f>
        <v/>
      </c>
      <c r="AC1907" s="251" t="str">
        <f>IF(AND(Y1907&lt;&gt;"",Z1907&lt;&gt;"",AA1907&lt;&gt;"",X1907&lt;&gt;"",AP1907&lt;&gt;""),IF(OR(X1907="OZZ",X1907="ZZ"),ROUND(0-SUMIF($D$12:$D1906,$D1907,AC$12:AC1906),2),IF(AA1907=0,0,ROUND(MIN(MIN(17300,TRUNC(0.75*(SUMIF($D$12:$D$2012,$D1907,Y$12:Y$2012)+SUMIF($D$12:$D$2012,$D1907,Z$12:Z$2012)),2)+SUMIF($D$12:$D1907,$D1907,AP$12:AP1907))-SUMIF($D$12:$D1906,$D1907,AC$12:AC1906)-SUMIF($D$12:$D$2012,$D1907,AB$12:AB$2012),AP1907),2))),"")</f>
        <v/>
      </c>
      <c r="AD1907" s="250" t="str">
        <f>IF(X1907&lt;&gt;"",1000 - SUMIF($D$12:$D1906,$D1907,AD$12:AD1906),"")</f>
        <v/>
      </c>
      <c r="AE1907" s="252"/>
      <c r="AF1907" s="253"/>
      <c r="AG1907" s="254"/>
      <c r="AH1907" s="255" t="str">
        <f t="shared" si="632"/>
        <v/>
      </c>
      <c r="AI1907" s="256"/>
      <c r="AJ1907" s="253"/>
      <c r="AK1907" s="254"/>
      <c r="AL1907" s="255" t="str">
        <f t="shared" si="633"/>
        <v/>
      </c>
      <c r="AM1907" s="256"/>
      <c r="AN1907" s="253"/>
      <c r="AO1907" s="254"/>
      <c r="AP1907" s="255" t="str">
        <f t="shared" si="613"/>
        <v/>
      </c>
      <c r="AQ1907" s="68"/>
      <c r="AR1907" s="68"/>
      <c r="AS1907" s="115"/>
      <c r="AT1907" s="68"/>
      <c r="AU1907" s="113" t="str">
        <f>IF(D1907&lt;&gt; "", IF(COUNTIF($D$12:$D1907,$D1907)&gt;1,0,IF(SUM(N1907,U1907,AB1907)&gt;0,IF(AND(X1907="",OR(Q1907&lt;&gt;"",J1907&lt;&gt;"")),IF(Q1907&lt;&gt;"",Q1907,IF(J1907&lt;&gt;"",J1907,0)),IF(AND(Q1907&lt;&gt;"",J1907&lt;&gt;"",Q1907=J1907),Q1907,X1907)),0)),"")</f>
        <v/>
      </c>
      <c r="AV1907" s="113" t="str">
        <f>IF(D1907&lt;&gt;"",IF(COUNTIF($D$12:$D1907,$D1907)&gt;1,0,IF(SUM(O1907,V1907,AC1907)&gt;0,IF(AND(X1907="",OR(Q1907&lt;&gt;"",J1907&lt;&gt;"")),IF(Q1907&lt;&gt;"",Q1907,IF(J1907&lt;&gt;"",J1907,0)),IF(AND(Q1907&lt;&gt;"",J1907&lt;&gt;"",Q1907=J1907),Q1907,X1907)),0)),"")</f>
        <v/>
      </c>
      <c r="AW1907" s="113" t="str">
        <f>IF(D1907&lt;&gt;"",IF(COUNTIF($D$12:$D1907,$D1907)&gt;1,0,IF(SUM(P1907,W1907,AD1907)&gt;0,IF(AND(X1907="",OR(Q1907&lt;&gt;"",J1907&lt;&gt;"")),IF(Q1907&lt;&gt;"",Q1907,IF(J1907&lt;&gt;"",J1907,0)),IF(AND(Q1907&lt;&gt;"",J1907&lt;&gt;"",Q1907=J1907),Q1907,X1907)),0)),"")</f>
        <v/>
      </c>
      <c r="AX1907" s="68" t="str">
        <f t="shared" si="614"/>
        <v/>
      </c>
      <c r="AY1907" s="68" t="str">
        <f t="shared" si="615"/>
        <v/>
      </c>
      <c r="AZ1907" s="68" t="str">
        <f t="shared" si="616"/>
        <v/>
      </c>
      <c r="BA1907" s="68" t="str">
        <f t="shared" si="617"/>
        <v/>
      </c>
      <c r="BB1907" s="68" t="str">
        <f t="shared" si="618"/>
        <v/>
      </c>
      <c r="BC1907" s="68" t="str">
        <f t="shared" si="619"/>
        <v/>
      </c>
      <c r="BD1907" s="68" t="str">
        <f t="shared" si="620"/>
        <v/>
      </c>
      <c r="BE1907" s="62" t="str">
        <f t="shared" si="621"/>
        <v/>
      </c>
      <c r="BF1907" s="62" t="str">
        <f t="shared" si="622"/>
        <v/>
      </c>
      <c r="BG1907" s="62"/>
      <c r="BH1907" s="62" t="str">
        <f t="shared" si="623"/>
        <v/>
      </c>
      <c r="BI1907" s="62" t="str">
        <f t="shared" si="624"/>
        <v/>
      </c>
      <c r="BJ1907" s="114"/>
      <c r="BK1907" s="62" t="str">
        <f t="shared" si="625"/>
        <v/>
      </c>
      <c r="BL1907" s="62" t="str">
        <f t="shared" si="626"/>
        <v/>
      </c>
      <c r="BM1907" s="62" t="str">
        <f t="shared" si="627"/>
        <v/>
      </c>
      <c r="BN1907" s="62" t="str">
        <f t="shared" si="628"/>
        <v/>
      </c>
      <c r="BO1907" s="62" t="str">
        <f t="shared" si="629"/>
        <v/>
      </c>
      <c r="BP1907" s="62" t="str">
        <f t="shared" si="630"/>
        <v/>
      </c>
      <c r="BQ1907" s="96"/>
      <c r="BR1907" s="96"/>
      <c r="BS1907" s="96"/>
      <c r="BT1907" s="96"/>
      <c r="BU1907" s="96"/>
      <c r="BV1907" s="96"/>
      <c r="BW1907" s="96"/>
      <c r="BX1907" s="96"/>
      <c r="BY1907" s="96"/>
      <c r="BZ1907" s="96"/>
      <c r="CA1907" s="96"/>
      <c r="CB1907" s="96"/>
      <c r="CC1907" s="96"/>
      <c r="CD1907" s="96"/>
      <c r="CE1907" s="96"/>
      <c r="CF1907" s="96"/>
      <c r="CG1907" s="96"/>
      <c r="CH1907" s="96"/>
      <c r="CI1907" s="96"/>
      <c r="CJ1907" s="96"/>
      <c r="CK1907" s="96"/>
      <c r="CL1907" s="96"/>
      <c r="CM1907" s="96"/>
      <c r="CN1907" s="96"/>
      <c r="CO1907" s="96"/>
      <c r="CP1907" s="96"/>
      <c r="CQ1907" s="96"/>
      <c r="CR1907" s="96"/>
      <c r="CS1907" s="96"/>
    </row>
    <row r="1908" spans="1:97" ht="18.75" customHeight="1" x14ac:dyDescent="0.2">
      <c r="A1908" s="3">
        <f t="shared" si="631"/>
        <v>1896</v>
      </c>
      <c r="B1908" s="263"/>
      <c r="C1908" s="263"/>
      <c r="D1908" s="263"/>
      <c r="E1908" s="259"/>
      <c r="F1908" s="259"/>
      <c r="G1908" s="43"/>
      <c r="H1908" s="264"/>
      <c r="I1908" s="261"/>
      <c r="J1908" s="106"/>
      <c r="K1908" s="247"/>
      <c r="L1908" s="247"/>
      <c r="M1908" s="247"/>
      <c r="N1908" s="248" t="str">
        <f>IF(AND(K1908&lt;&gt;"",L1908&lt;&gt;"",J1908&lt;&gt;""),ROUND(MIN(IF(OR(J1908="OZZ",J1908="ZZ"),5000,17300),TRUNC(0.75*(SUMIF($D$12:$D1908,$D1908,K$12:K1908)+SUMIF($D$12:$D1908,$D1908,L$12:L1908)),2)) - SUMIF($D$12:$D1907,$D1908,N$12:N1907),2),"")</f>
        <v/>
      </c>
      <c r="O1908" s="249" t="str">
        <f>IF(AND(K1908&lt;&gt;"",L1908&lt;&gt;"",M1908&lt;&gt;"",J1908&lt;&gt;"",AH1908&lt;&gt;""),IF(OR(J1908="OZZ",J1908="ZZ"),ROUND(0-SUMIF($D$12:$D1907,$D1908,O$12:O1907),2),IF(M1908=0,0,ROUND(MIN(MIN(17300,TRUNC(0.75*(SUMIF($D$12:$D$2012,$D1908,K$12:K$2012)+SUMIF($D$12:$D$2012,$D1908,L$12:L$2012)),2)+SUMIF($D$12:$D1908,$D1908,AH$12:AH1908))-SUMIF($D$12:$D1907,$D1908,O$12:O1907)-SUMIF($D$12:$D$2012,$D1908,N$12:N$2012),AH1908),2))),"")</f>
        <v/>
      </c>
      <c r="P1908" s="250" t="str">
        <f>IF(J1908&lt;&gt;"",1000 - SUMIF($D$12:$D1907,$D1908,P$12:P1907),"")</f>
        <v/>
      </c>
      <c r="Q1908" s="106"/>
      <c r="R1908" s="247"/>
      <c r="S1908" s="247"/>
      <c r="T1908" s="247"/>
      <c r="U1908" s="248" t="str">
        <f>IF(AND(R1908&lt;&gt;"",S1908&lt;&gt;"",Q1908&lt;&gt;""),ROUND(MIN(IF(OR(Q1908="OZZ",Q1908="ZZ"),5000,17300),TRUNC(0.75*(SUMIF($D$12:$D1908,$D1908,R$12:R1908)+SUMIF($D$12:$D1908,$D1908,S$12:S1908)),2)) - SUMIF($D$12:$D1907,$D1908,U$12:U1907),2),"")</f>
        <v/>
      </c>
      <c r="V1908" s="248" t="str">
        <f>IF(AND(R1908&lt;&gt;"",S1908&lt;&gt;"",T1908&lt;&gt;"",Q1908&lt;&gt;"",AL1908&lt;&gt;""),IF(OR(Q1908="OZZ",Q1908="ZZ"),ROUND(0-SUMIF($D$12:$D1907,$D1908,V$12:V1907),2),IF(T1908=0,0,ROUND(MIN(MIN(17300,TRUNC(0.75*(SUMIF($D$12:$D$2012,$D1908,R$12:R$2012)+SUMIF($D$12:$D$2012,$D1908,S$12:S$2012)),2)+SUMIF($D$12:$D1908,$D1908,AL$12:AL1908))-SUMIF($D$12:$D1907,$D1908,V$12:V1907)-SUMIF($D$12:$D$2012,$D1908,U$12:U$2012),AL1908),2))),"")</f>
        <v/>
      </c>
      <c r="W1908" s="250" t="str">
        <f>IF(Q1908&lt;&gt;"",1000 - SUMIF($D$12:$D1907,$D1908,W$12:W1907),"")</f>
        <v/>
      </c>
      <c r="X1908" s="106"/>
      <c r="Y1908" s="247"/>
      <c r="Z1908" s="247"/>
      <c r="AA1908" s="247"/>
      <c r="AB1908" s="248" t="str">
        <f>IF(AND(Y1908&lt;&gt;"",Z1908&lt;&gt;"",X1908&lt;&gt;""),ROUND(MIN(IF(OR(X1908="OZZ",X1908="ZZ"),5000,17300),TRUNC(0.75*(SUMIF($D$12:$D1908,$D1908,Y$12:Y1908)+SUMIF($D$12:$D1908,$D1908,Z$12:Z1908)),2)) - SUMIF($D$12:$D1907,$D1908,AB$12:AB1907),2),"")</f>
        <v/>
      </c>
      <c r="AC1908" s="251" t="str">
        <f>IF(AND(Y1908&lt;&gt;"",Z1908&lt;&gt;"",AA1908&lt;&gt;"",X1908&lt;&gt;"",AP1908&lt;&gt;""),IF(OR(X1908="OZZ",X1908="ZZ"),ROUND(0-SUMIF($D$12:$D1907,$D1908,AC$12:AC1907),2),IF(AA1908=0,0,ROUND(MIN(MIN(17300,TRUNC(0.75*(SUMIF($D$12:$D$2012,$D1908,Y$12:Y$2012)+SUMIF($D$12:$D$2012,$D1908,Z$12:Z$2012)),2)+SUMIF($D$12:$D1908,$D1908,AP$12:AP1908))-SUMIF($D$12:$D1907,$D1908,AC$12:AC1907)-SUMIF($D$12:$D$2012,$D1908,AB$12:AB$2012),AP1908),2))),"")</f>
        <v/>
      </c>
      <c r="AD1908" s="250" t="str">
        <f>IF(X1908&lt;&gt;"",1000 - SUMIF($D$12:$D1907,$D1908,AD$12:AD1907),"")</f>
        <v/>
      </c>
      <c r="AE1908" s="252"/>
      <c r="AF1908" s="253"/>
      <c r="AG1908" s="254"/>
      <c r="AH1908" s="255" t="str">
        <f t="shared" si="632"/>
        <v/>
      </c>
      <c r="AI1908" s="256"/>
      <c r="AJ1908" s="253"/>
      <c r="AK1908" s="254"/>
      <c r="AL1908" s="255" t="str">
        <f t="shared" si="633"/>
        <v/>
      </c>
      <c r="AM1908" s="256"/>
      <c r="AN1908" s="253"/>
      <c r="AO1908" s="254"/>
      <c r="AP1908" s="255" t="str">
        <f t="shared" si="613"/>
        <v/>
      </c>
      <c r="AQ1908" s="68"/>
      <c r="AR1908" s="68"/>
      <c r="AS1908" s="115"/>
      <c r="AT1908" s="68"/>
      <c r="AU1908" s="113" t="str">
        <f>IF(D1908&lt;&gt; "", IF(COUNTIF($D$12:$D1908,$D1908)&gt;1,0,IF(SUM(N1908,U1908,AB1908)&gt;0,IF(AND(X1908="",OR(Q1908&lt;&gt;"",J1908&lt;&gt;"")),IF(Q1908&lt;&gt;"",Q1908,IF(J1908&lt;&gt;"",J1908,0)),IF(AND(Q1908&lt;&gt;"",J1908&lt;&gt;"",Q1908=J1908),Q1908,X1908)),0)),"")</f>
        <v/>
      </c>
      <c r="AV1908" s="113" t="str">
        <f>IF(D1908&lt;&gt;"",IF(COUNTIF($D$12:$D1908,$D1908)&gt;1,0,IF(SUM(O1908,V1908,AC1908)&gt;0,IF(AND(X1908="",OR(Q1908&lt;&gt;"",J1908&lt;&gt;"")),IF(Q1908&lt;&gt;"",Q1908,IF(J1908&lt;&gt;"",J1908,0)),IF(AND(Q1908&lt;&gt;"",J1908&lt;&gt;"",Q1908=J1908),Q1908,X1908)),0)),"")</f>
        <v/>
      </c>
      <c r="AW1908" s="113" t="str">
        <f>IF(D1908&lt;&gt;"",IF(COUNTIF($D$12:$D1908,$D1908)&gt;1,0,IF(SUM(P1908,W1908,AD1908)&gt;0,IF(AND(X1908="",OR(Q1908&lt;&gt;"",J1908&lt;&gt;"")),IF(Q1908&lt;&gt;"",Q1908,IF(J1908&lt;&gt;"",J1908,0)),IF(AND(Q1908&lt;&gt;"",J1908&lt;&gt;"",Q1908=J1908),Q1908,X1908)),0)),"")</f>
        <v/>
      </c>
      <c r="AX1908" s="68" t="str">
        <f t="shared" si="614"/>
        <v/>
      </c>
      <c r="AY1908" s="68" t="str">
        <f t="shared" si="615"/>
        <v/>
      </c>
      <c r="AZ1908" s="68" t="str">
        <f t="shared" si="616"/>
        <v/>
      </c>
      <c r="BA1908" s="68" t="str">
        <f t="shared" si="617"/>
        <v/>
      </c>
      <c r="BB1908" s="68" t="str">
        <f t="shared" si="618"/>
        <v/>
      </c>
      <c r="BC1908" s="68" t="str">
        <f t="shared" si="619"/>
        <v/>
      </c>
      <c r="BD1908" s="68" t="str">
        <f t="shared" si="620"/>
        <v/>
      </c>
      <c r="BE1908" s="62" t="str">
        <f t="shared" si="621"/>
        <v/>
      </c>
      <c r="BF1908" s="62" t="str">
        <f t="shared" si="622"/>
        <v/>
      </c>
      <c r="BG1908" s="62"/>
      <c r="BH1908" s="62" t="str">
        <f t="shared" si="623"/>
        <v/>
      </c>
      <c r="BI1908" s="62" t="str">
        <f t="shared" si="624"/>
        <v/>
      </c>
      <c r="BJ1908" s="114"/>
      <c r="BK1908" s="62" t="str">
        <f t="shared" si="625"/>
        <v/>
      </c>
      <c r="BL1908" s="62" t="str">
        <f t="shared" si="626"/>
        <v/>
      </c>
      <c r="BM1908" s="62" t="str">
        <f t="shared" si="627"/>
        <v/>
      </c>
      <c r="BN1908" s="62" t="str">
        <f t="shared" si="628"/>
        <v/>
      </c>
      <c r="BO1908" s="62" t="str">
        <f t="shared" si="629"/>
        <v/>
      </c>
      <c r="BP1908" s="62" t="str">
        <f t="shared" si="630"/>
        <v/>
      </c>
      <c r="BQ1908" s="96"/>
      <c r="BR1908" s="96"/>
      <c r="BS1908" s="96"/>
      <c r="BT1908" s="96"/>
      <c r="BU1908" s="96"/>
      <c r="BV1908" s="96"/>
      <c r="BW1908" s="96"/>
      <c r="BX1908" s="96"/>
      <c r="BY1908" s="96"/>
      <c r="BZ1908" s="96"/>
      <c r="CA1908" s="96"/>
      <c r="CB1908" s="96"/>
      <c r="CC1908" s="96"/>
      <c r="CD1908" s="96"/>
      <c r="CE1908" s="96"/>
      <c r="CF1908" s="96"/>
      <c r="CG1908" s="96"/>
      <c r="CH1908" s="96"/>
      <c r="CI1908" s="96"/>
      <c r="CJ1908" s="96"/>
      <c r="CK1908" s="96"/>
      <c r="CL1908" s="96"/>
      <c r="CM1908" s="96"/>
      <c r="CN1908" s="96"/>
      <c r="CO1908" s="96"/>
      <c r="CP1908" s="96"/>
      <c r="CQ1908" s="96"/>
      <c r="CR1908" s="96"/>
      <c r="CS1908" s="96"/>
    </row>
    <row r="1909" spans="1:97" ht="18.75" customHeight="1" x14ac:dyDescent="0.2">
      <c r="A1909" s="3">
        <f t="shared" si="631"/>
        <v>1897</v>
      </c>
      <c r="B1909" s="263"/>
      <c r="C1909" s="263"/>
      <c r="D1909" s="263"/>
      <c r="E1909" s="259"/>
      <c r="F1909" s="259"/>
      <c r="G1909" s="43"/>
      <c r="H1909" s="264"/>
      <c r="I1909" s="261"/>
      <c r="J1909" s="106"/>
      <c r="K1909" s="247"/>
      <c r="L1909" s="247"/>
      <c r="M1909" s="247"/>
      <c r="N1909" s="248" t="str">
        <f>IF(AND(K1909&lt;&gt;"",L1909&lt;&gt;"",J1909&lt;&gt;""),ROUND(MIN(IF(OR(J1909="OZZ",J1909="ZZ"),5000,17300),TRUNC(0.75*(SUMIF($D$12:$D1909,$D1909,K$12:K1909)+SUMIF($D$12:$D1909,$D1909,L$12:L1909)),2)) - SUMIF($D$12:$D1908,$D1909,N$12:N1908),2),"")</f>
        <v/>
      </c>
      <c r="O1909" s="249" t="str">
        <f>IF(AND(K1909&lt;&gt;"",L1909&lt;&gt;"",M1909&lt;&gt;"",J1909&lt;&gt;"",AH1909&lt;&gt;""),IF(OR(J1909="OZZ",J1909="ZZ"),ROUND(0-SUMIF($D$12:$D1908,$D1909,O$12:O1908),2),IF(M1909=0,0,ROUND(MIN(MIN(17300,TRUNC(0.75*(SUMIF($D$12:$D$2012,$D1909,K$12:K$2012)+SUMIF($D$12:$D$2012,$D1909,L$12:L$2012)),2)+SUMIF($D$12:$D1909,$D1909,AH$12:AH1909))-SUMIF($D$12:$D1908,$D1909,O$12:O1908)-SUMIF($D$12:$D$2012,$D1909,N$12:N$2012),AH1909),2))),"")</f>
        <v/>
      </c>
      <c r="P1909" s="250" t="str">
        <f>IF(J1909&lt;&gt;"",1000 - SUMIF($D$12:$D1908,$D1909,P$12:P1908),"")</f>
        <v/>
      </c>
      <c r="Q1909" s="106"/>
      <c r="R1909" s="247"/>
      <c r="S1909" s="247"/>
      <c r="T1909" s="247"/>
      <c r="U1909" s="248" t="str">
        <f>IF(AND(R1909&lt;&gt;"",S1909&lt;&gt;"",Q1909&lt;&gt;""),ROUND(MIN(IF(OR(Q1909="OZZ",Q1909="ZZ"),5000,17300),TRUNC(0.75*(SUMIF($D$12:$D1909,$D1909,R$12:R1909)+SUMIF($D$12:$D1909,$D1909,S$12:S1909)),2)) - SUMIF($D$12:$D1908,$D1909,U$12:U1908),2),"")</f>
        <v/>
      </c>
      <c r="V1909" s="248" t="str">
        <f>IF(AND(R1909&lt;&gt;"",S1909&lt;&gt;"",T1909&lt;&gt;"",Q1909&lt;&gt;"",AL1909&lt;&gt;""),IF(OR(Q1909="OZZ",Q1909="ZZ"),ROUND(0-SUMIF($D$12:$D1908,$D1909,V$12:V1908),2),IF(T1909=0,0,ROUND(MIN(MIN(17300,TRUNC(0.75*(SUMIF($D$12:$D$2012,$D1909,R$12:R$2012)+SUMIF($D$12:$D$2012,$D1909,S$12:S$2012)),2)+SUMIF($D$12:$D1909,$D1909,AL$12:AL1909))-SUMIF($D$12:$D1908,$D1909,V$12:V1908)-SUMIF($D$12:$D$2012,$D1909,U$12:U$2012),AL1909),2))),"")</f>
        <v/>
      </c>
      <c r="W1909" s="250" t="str">
        <f>IF(Q1909&lt;&gt;"",1000 - SUMIF($D$12:$D1908,$D1909,W$12:W1908),"")</f>
        <v/>
      </c>
      <c r="X1909" s="106"/>
      <c r="Y1909" s="247"/>
      <c r="Z1909" s="247"/>
      <c r="AA1909" s="247"/>
      <c r="AB1909" s="248" t="str">
        <f>IF(AND(Y1909&lt;&gt;"",Z1909&lt;&gt;"",X1909&lt;&gt;""),ROUND(MIN(IF(OR(X1909="OZZ",X1909="ZZ"),5000,17300),TRUNC(0.75*(SUMIF($D$12:$D1909,$D1909,Y$12:Y1909)+SUMIF($D$12:$D1909,$D1909,Z$12:Z1909)),2)) - SUMIF($D$12:$D1908,$D1909,AB$12:AB1908),2),"")</f>
        <v/>
      </c>
      <c r="AC1909" s="251" t="str">
        <f>IF(AND(Y1909&lt;&gt;"",Z1909&lt;&gt;"",AA1909&lt;&gt;"",X1909&lt;&gt;"",AP1909&lt;&gt;""),IF(OR(X1909="OZZ",X1909="ZZ"),ROUND(0-SUMIF($D$12:$D1908,$D1909,AC$12:AC1908),2),IF(AA1909=0,0,ROUND(MIN(MIN(17300,TRUNC(0.75*(SUMIF($D$12:$D$2012,$D1909,Y$12:Y$2012)+SUMIF($D$12:$D$2012,$D1909,Z$12:Z$2012)),2)+SUMIF($D$12:$D1909,$D1909,AP$12:AP1909))-SUMIF($D$12:$D1908,$D1909,AC$12:AC1908)-SUMIF($D$12:$D$2012,$D1909,AB$12:AB$2012),AP1909),2))),"")</f>
        <v/>
      </c>
      <c r="AD1909" s="250" t="str">
        <f>IF(X1909&lt;&gt;"",1000 - SUMIF($D$12:$D1908,$D1909,AD$12:AD1908),"")</f>
        <v/>
      </c>
      <c r="AE1909" s="252"/>
      <c r="AF1909" s="253"/>
      <c r="AG1909" s="254"/>
      <c r="AH1909" s="255" t="str">
        <f t="shared" si="632"/>
        <v/>
      </c>
      <c r="AI1909" s="256"/>
      <c r="AJ1909" s="253"/>
      <c r="AK1909" s="254"/>
      <c r="AL1909" s="255" t="str">
        <f t="shared" si="633"/>
        <v/>
      </c>
      <c r="AM1909" s="256"/>
      <c r="AN1909" s="253"/>
      <c r="AO1909" s="254"/>
      <c r="AP1909" s="255" t="str">
        <f t="shared" si="613"/>
        <v/>
      </c>
      <c r="AQ1909" s="68"/>
      <c r="AR1909" s="68"/>
      <c r="AS1909" s="115"/>
      <c r="AT1909" s="68"/>
      <c r="AU1909" s="113" t="str">
        <f>IF(D1909&lt;&gt; "", IF(COUNTIF($D$12:$D1909,$D1909)&gt;1,0,IF(SUM(N1909,U1909,AB1909)&gt;0,IF(AND(X1909="",OR(Q1909&lt;&gt;"",J1909&lt;&gt;"")),IF(Q1909&lt;&gt;"",Q1909,IF(J1909&lt;&gt;"",J1909,0)),IF(AND(Q1909&lt;&gt;"",J1909&lt;&gt;"",Q1909=J1909),Q1909,X1909)),0)),"")</f>
        <v/>
      </c>
      <c r="AV1909" s="113" t="str">
        <f>IF(D1909&lt;&gt;"",IF(COUNTIF($D$12:$D1909,$D1909)&gt;1,0,IF(SUM(O1909,V1909,AC1909)&gt;0,IF(AND(X1909="",OR(Q1909&lt;&gt;"",J1909&lt;&gt;"")),IF(Q1909&lt;&gt;"",Q1909,IF(J1909&lt;&gt;"",J1909,0)),IF(AND(Q1909&lt;&gt;"",J1909&lt;&gt;"",Q1909=J1909),Q1909,X1909)),0)),"")</f>
        <v/>
      </c>
      <c r="AW1909" s="113" t="str">
        <f>IF(D1909&lt;&gt;"",IF(COUNTIF($D$12:$D1909,$D1909)&gt;1,0,IF(SUM(P1909,W1909,AD1909)&gt;0,IF(AND(X1909="",OR(Q1909&lt;&gt;"",J1909&lt;&gt;"")),IF(Q1909&lt;&gt;"",Q1909,IF(J1909&lt;&gt;"",J1909,0)),IF(AND(Q1909&lt;&gt;"",J1909&lt;&gt;"",Q1909=J1909),Q1909,X1909)),0)),"")</f>
        <v/>
      </c>
      <c r="AX1909" s="68" t="str">
        <f t="shared" si="614"/>
        <v/>
      </c>
      <c r="AY1909" s="68" t="str">
        <f t="shared" si="615"/>
        <v/>
      </c>
      <c r="AZ1909" s="68" t="str">
        <f t="shared" si="616"/>
        <v/>
      </c>
      <c r="BA1909" s="68" t="str">
        <f t="shared" si="617"/>
        <v/>
      </c>
      <c r="BB1909" s="68" t="str">
        <f t="shared" si="618"/>
        <v/>
      </c>
      <c r="BC1909" s="68" t="str">
        <f t="shared" si="619"/>
        <v/>
      </c>
      <c r="BD1909" s="68" t="str">
        <f t="shared" si="620"/>
        <v/>
      </c>
      <c r="BE1909" s="62" t="str">
        <f t="shared" si="621"/>
        <v/>
      </c>
      <c r="BF1909" s="62" t="str">
        <f t="shared" si="622"/>
        <v/>
      </c>
      <c r="BG1909" s="62"/>
      <c r="BH1909" s="62" t="str">
        <f t="shared" si="623"/>
        <v/>
      </c>
      <c r="BI1909" s="62" t="str">
        <f t="shared" si="624"/>
        <v/>
      </c>
      <c r="BJ1909" s="114"/>
      <c r="BK1909" s="62" t="str">
        <f t="shared" si="625"/>
        <v/>
      </c>
      <c r="BL1909" s="62" t="str">
        <f t="shared" si="626"/>
        <v/>
      </c>
      <c r="BM1909" s="62" t="str">
        <f t="shared" si="627"/>
        <v/>
      </c>
      <c r="BN1909" s="62" t="str">
        <f t="shared" si="628"/>
        <v/>
      </c>
      <c r="BO1909" s="62" t="str">
        <f t="shared" si="629"/>
        <v/>
      </c>
      <c r="BP1909" s="62" t="str">
        <f t="shared" si="630"/>
        <v/>
      </c>
      <c r="BQ1909" s="96"/>
      <c r="BR1909" s="96"/>
      <c r="BS1909" s="96"/>
      <c r="BT1909" s="96"/>
      <c r="BU1909" s="96"/>
      <c r="BV1909" s="96"/>
      <c r="BW1909" s="96"/>
      <c r="BX1909" s="96"/>
      <c r="BY1909" s="96"/>
      <c r="BZ1909" s="96"/>
      <c r="CA1909" s="96"/>
      <c r="CB1909" s="96"/>
      <c r="CC1909" s="96"/>
      <c r="CD1909" s="96"/>
      <c r="CE1909" s="96"/>
      <c r="CF1909" s="96"/>
      <c r="CG1909" s="96"/>
      <c r="CH1909" s="96"/>
      <c r="CI1909" s="96"/>
      <c r="CJ1909" s="96"/>
      <c r="CK1909" s="96"/>
      <c r="CL1909" s="96"/>
      <c r="CM1909" s="96"/>
      <c r="CN1909" s="96"/>
      <c r="CO1909" s="96"/>
      <c r="CP1909" s="96"/>
      <c r="CQ1909" s="96"/>
      <c r="CR1909" s="96"/>
      <c r="CS1909" s="96"/>
    </row>
    <row r="1910" spans="1:97" ht="18.75" customHeight="1" x14ac:dyDescent="0.2">
      <c r="A1910" s="3">
        <f t="shared" si="631"/>
        <v>1898</v>
      </c>
      <c r="B1910" s="263"/>
      <c r="C1910" s="263"/>
      <c r="D1910" s="263"/>
      <c r="E1910" s="259"/>
      <c r="F1910" s="259"/>
      <c r="G1910" s="43"/>
      <c r="H1910" s="264"/>
      <c r="I1910" s="261"/>
      <c r="J1910" s="106"/>
      <c r="K1910" s="247"/>
      <c r="L1910" s="247"/>
      <c r="M1910" s="247"/>
      <c r="N1910" s="248" t="str">
        <f>IF(AND(K1910&lt;&gt;"",L1910&lt;&gt;"",J1910&lt;&gt;""),ROUND(MIN(IF(OR(J1910="OZZ",J1910="ZZ"),5000,17300),TRUNC(0.75*(SUMIF($D$12:$D1910,$D1910,K$12:K1910)+SUMIF($D$12:$D1910,$D1910,L$12:L1910)),2)) - SUMIF($D$12:$D1909,$D1910,N$12:N1909),2),"")</f>
        <v/>
      </c>
      <c r="O1910" s="249" t="str">
        <f>IF(AND(K1910&lt;&gt;"",L1910&lt;&gt;"",M1910&lt;&gt;"",J1910&lt;&gt;"",AH1910&lt;&gt;""),IF(OR(J1910="OZZ",J1910="ZZ"),ROUND(0-SUMIF($D$12:$D1909,$D1910,O$12:O1909),2),IF(M1910=0,0,ROUND(MIN(MIN(17300,TRUNC(0.75*(SUMIF($D$12:$D$2012,$D1910,K$12:K$2012)+SUMIF($D$12:$D$2012,$D1910,L$12:L$2012)),2)+SUMIF($D$12:$D1910,$D1910,AH$12:AH1910))-SUMIF($D$12:$D1909,$D1910,O$12:O1909)-SUMIF($D$12:$D$2012,$D1910,N$12:N$2012),AH1910),2))),"")</f>
        <v/>
      </c>
      <c r="P1910" s="250" t="str">
        <f>IF(J1910&lt;&gt;"",1000 - SUMIF($D$12:$D1909,$D1910,P$12:P1909),"")</f>
        <v/>
      </c>
      <c r="Q1910" s="106"/>
      <c r="R1910" s="247"/>
      <c r="S1910" s="247"/>
      <c r="T1910" s="247"/>
      <c r="U1910" s="248" t="str">
        <f>IF(AND(R1910&lt;&gt;"",S1910&lt;&gt;"",Q1910&lt;&gt;""),ROUND(MIN(IF(OR(Q1910="OZZ",Q1910="ZZ"),5000,17300),TRUNC(0.75*(SUMIF($D$12:$D1910,$D1910,R$12:R1910)+SUMIF($D$12:$D1910,$D1910,S$12:S1910)),2)) - SUMIF($D$12:$D1909,$D1910,U$12:U1909),2),"")</f>
        <v/>
      </c>
      <c r="V1910" s="248" t="str">
        <f>IF(AND(R1910&lt;&gt;"",S1910&lt;&gt;"",T1910&lt;&gt;"",Q1910&lt;&gt;"",AL1910&lt;&gt;""),IF(OR(Q1910="OZZ",Q1910="ZZ"),ROUND(0-SUMIF($D$12:$D1909,$D1910,V$12:V1909),2),IF(T1910=0,0,ROUND(MIN(MIN(17300,TRUNC(0.75*(SUMIF($D$12:$D$2012,$D1910,R$12:R$2012)+SUMIF($D$12:$D$2012,$D1910,S$12:S$2012)),2)+SUMIF($D$12:$D1910,$D1910,AL$12:AL1910))-SUMIF($D$12:$D1909,$D1910,V$12:V1909)-SUMIF($D$12:$D$2012,$D1910,U$12:U$2012),AL1910),2))),"")</f>
        <v/>
      </c>
      <c r="W1910" s="250" t="str">
        <f>IF(Q1910&lt;&gt;"",1000 - SUMIF($D$12:$D1909,$D1910,W$12:W1909),"")</f>
        <v/>
      </c>
      <c r="X1910" s="106"/>
      <c r="Y1910" s="247"/>
      <c r="Z1910" s="247"/>
      <c r="AA1910" s="247"/>
      <c r="AB1910" s="248" t="str">
        <f>IF(AND(Y1910&lt;&gt;"",Z1910&lt;&gt;"",X1910&lt;&gt;""),ROUND(MIN(IF(OR(X1910="OZZ",X1910="ZZ"),5000,17300),TRUNC(0.75*(SUMIF($D$12:$D1910,$D1910,Y$12:Y1910)+SUMIF($D$12:$D1910,$D1910,Z$12:Z1910)),2)) - SUMIF($D$12:$D1909,$D1910,AB$12:AB1909),2),"")</f>
        <v/>
      </c>
      <c r="AC1910" s="251" t="str">
        <f>IF(AND(Y1910&lt;&gt;"",Z1910&lt;&gt;"",AA1910&lt;&gt;"",X1910&lt;&gt;"",AP1910&lt;&gt;""),IF(OR(X1910="OZZ",X1910="ZZ"),ROUND(0-SUMIF($D$12:$D1909,$D1910,AC$12:AC1909),2),IF(AA1910=0,0,ROUND(MIN(MIN(17300,TRUNC(0.75*(SUMIF($D$12:$D$2012,$D1910,Y$12:Y$2012)+SUMIF($D$12:$D$2012,$D1910,Z$12:Z$2012)),2)+SUMIF($D$12:$D1910,$D1910,AP$12:AP1910))-SUMIF($D$12:$D1909,$D1910,AC$12:AC1909)-SUMIF($D$12:$D$2012,$D1910,AB$12:AB$2012),AP1910),2))),"")</f>
        <v/>
      </c>
      <c r="AD1910" s="250" t="str">
        <f>IF(X1910&lt;&gt;"",1000 - SUMIF($D$12:$D1909,$D1910,AD$12:AD1909),"")</f>
        <v/>
      </c>
      <c r="AE1910" s="252"/>
      <c r="AF1910" s="253"/>
      <c r="AG1910" s="254"/>
      <c r="AH1910" s="255" t="str">
        <f t="shared" si="632"/>
        <v/>
      </c>
      <c r="AI1910" s="256"/>
      <c r="AJ1910" s="253"/>
      <c r="AK1910" s="254"/>
      <c r="AL1910" s="255" t="str">
        <f t="shared" si="633"/>
        <v/>
      </c>
      <c r="AM1910" s="256"/>
      <c r="AN1910" s="253"/>
      <c r="AO1910" s="254"/>
      <c r="AP1910" s="255" t="str">
        <f t="shared" si="613"/>
        <v/>
      </c>
      <c r="AQ1910" s="68"/>
      <c r="AR1910" s="68"/>
      <c r="AS1910" s="115"/>
      <c r="AT1910" s="68"/>
      <c r="AU1910" s="113" t="str">
        <f>IF(D1910&lt;&gt; "", IF(COUNTIF($D$12:$D1910,$D1910)&gt;1,0,IF(SUM(N1910,U1910,AB1910)&gt;0,IF(AND(X1910="",OR(Q1910&lt;&gt;"",J1910&lt;&gt;"")),IF(Q1910&lt;&gt;"",Q1910,IF(J1910&lt;&gt;"",J1910,0)),IF(AND(Q1910&lt;&gt;"",J1910&lt;&gt;"",Q1910=J1910),Q1910,X1910)),0)),"")</f>
        <v/>
      </c>
      <c r="AV1910" s="113" t="str">
        <f>IF(D1910&lt;&gt;"",IF(COUNTIF($D$12:$D1910,$D1910)&gt;1,0,IF(SUM(O1910,V1910,AC1910)&gt;0,IF(AND(X1910="",OR(Q1910&lt;&gt;"",J1910&lt;&gt;"")),IF(Q1910&lt;&gt;"",Q1910,IF(J1910&lt;&gt;"",J1910,0)),IF(AND(Q1910&lt;&gt;"",J1910&lt;&gt;"",Q1910=J1910),Q1910,X1910)),0)),"")</f>
        <v/>
      </c>
      <c r="AW1910" s="113" t="str">
        <f>IF(D1910&lt;&gt;"",IF(COUNTIF($D$12:$D1910,$D1910)&gt;1,0,IF(SUM(P1910,W1910,AD1910)&gt;0,IF(AND(X1910="",OR(Q1910&lt;&gt;"",J1910&lt;&gt;"")),IF(Q1910&lt;&gt;"",Q1910,IF(J1910&lt;&gt;"",J1910,0)),IF(AND(Q1910&lt;&gt;"",J1910&lt;&gt;"",Q1910=J1910),Q1910,X1910)),0)),"")</f>
        <v/>
      </c>
      <c r="AX1910" s="68" t="str">
        <f t="shared" si="614"/>
        <v/>
      </c>
      <c r="AY1910" s="68" t="str">
        <f t="shared" si="615"/>
        <v/>
      </c>
      <c r="AZ1910" s="68" t="str">
        <f t="shared" si="616"/>
        <v/>
      </c>
      <c r="BA1910" s="68" t="str">
        <f t="shared" si="617"/>
        <v/>
      </c>
      <c r="BB1910" s="68" t="str">
        <f t="shared" si="618"/>
        <v/>
      </c>
      <c r="BC1910" s="68" t="str">
        <f t="shared" si="619"/>
        <v/>
      </c>
      <c r="BD1910" s="68" t="str">
        <f t="shared" si="620"/>
        <v/>
      </c>
      <c r="BE1910" s="62" t="str">
        <f t="shared" si="621"/>
        <v/>
      </c>
      <c r="BF1910" s="62" t="str">
        <f t="shared" si="622"/>
        <v/>
      </c>
      <c r="BG1910" s="62"/>
      <c r="BH1910" s="62" t="str">
        <f t="shared" si="623"/>
        <v/>
      </c>
      <c r="BI1910" s="62" t="str">
        <f t="shared" si="624"/>
        <v/>
      </c>
      <c r="BJ1910" s="114"/>
      <c r="BK1910" s="62" t="str">
        <f t="shared" si="625"/>
        <v/>
      </c>
      <c r="BL1910" s="62" t="str">
        <f t="shared" si="626"/>
        <v/>
      </c>
      <c r="BM1910" s="62" t="str">
        <f t="shared" si="627"/>
        <v/>
      </c>
      <c r="BN1910" s="62" t="str">
        <f t="shared" si="628"/>
        <v/>
      </c>
      <c r="BO1910" s="62" t="str">
        <f t="shared" si="629"/>
        <v/>
      </c>
      <c r="BP1910" s="62" t="str">
        <f t="shared" si="630"/>
        <v/>
      </c>
      <c r="BQ1910" s="96"/>
      <c r="BR1910" s="96"/>
      <c r="BS1910" s="96"/>
      <c r="BT1910" s="96"/>
      <c r="BU1910" s="96"/>
      <c r="BV1910" s="96"/>
      <c r="BW1910" s="96"/>
      <c r="BX1910" s="96"/>
      <c r="BY1910" s="96"/>
      <c r="BZ1910" s="96"/>
      <c r="CA1910" s="96"/>
      <c r="CB1910" s="96"/>
      <c r="CC1910" s="96"/>
      <c r="CD1910" s="96"/>
      <c r="CE1910" s="96"/>
      <c r="CF1910" s="96"/>
      <c r="CG1910" s="96"/>
      <c r="CH1910" s="96"/>
      <c r="CI1910" s="96"/>
      <c r="CJ1910" s="96"/>
      <c r="CK1910" s="96"/>
      <c r="CL1910" s="96"/>
      <c r="CM1910" s="96"/>
      <c r="CN1910" s="96"/>
      <c r="CO1910" s="96"/>
      <c r="CP1910" s="96"/>
      <c r="CQ1910" s="96"/>
      <c r="CR1910" s="96"/>
      <c r="CS1910" s="96"/>
    </row>
    <row r="1911" spans="1:97" ht="18.75" customHeight="1" x14ac:dyDescent="0.2">
      <c r="A1911" s="3">
        <f t="shared" si="631"/>
        <v>1899</v>
      </c>
      <c r="B1911" s="263"/>
      <c r="C1911" s="263"/>
      <c r="D1911" s="263"/>
      <c r="E1911" s="259"/>
      <c r="F1911" s="259"/>
      <c r="G1911" s="43"/>
      <c r="H1911" s="264"/>
      <c r="I1911" s="261"/>
      <c r="J1911" s="106"/>
      <c r="K1911" s="247"/>
      <c r="L1911" s="247"/>
      <c r="M1911" s="247"/>
      <c r="N1911" s="248" t="str">
        <f>IF(AND(K1911&lt;&gt;"",L1911&lt;&gt;"",J1911&lt;&gt;""),ROUND(MIN(IF(OR(J1911="OZZ",J1911="ZZ"),5000,17300),TRUNC(0.75*(SUMIF($D$12:$D1911,$D1911,K$12:K1911)+SUMIF($D$12:$D1911,$D1911,L$12:L1911)),2)) - SUMIF($D$12:$D1910,$D1911,N$12:N1910),2),"")</f>
        <v/>
      </c>
      <c r="O1911" s="249" t="str">
        <f>IF(AND(K1911&lt;&gt;"",L1911&lt;&gt;"",M1911&lt;&gt;"",J1911&lt;&gt;"",AH1911&lt;&gt;""),IF(OR(J1911="OZZ",J1911="ZZ"),ROUND(0-SUMIF($D$12:$D1910,$D1911,O$12:O1910),2),IF(M1911=0,0,ROUND(MIN(MIN(17300,TRUNC(0.75*(SUMIF($D$12:$D$2012,$D1911,K$12:K$2012)+SUMIF($D$12:$D$2012,$D1911,L$12:L$2012)),2)+SUMIF($D$12:$D1911,$D1911,AH$12:AH1911))-SUMIF($D$12:$D1910,$D1911,O$12:O1910)-SUMIF($D$12:$D$2012,$D1911,N$12:N$2012),AH1911),2))),"")</f>
        <v/>
      </c>
      <c r="P1911" s="250" t="str">
        <f>IF(J1911&lt;&gt;"",1000 - SUMIF($D$12:$D1910,$D1911,P$12:P1910),"")</f>
        <v/>
      </c>
      <c r="Q1911" s="106"/>
      <c r="R1911" s="247"/>
      <c r="S1911" s="247"/>
      <c r="T1911" s="247"/>
      <c r="U1911" s="248" t="str">
        <f>IF(AND(R1911&lt;&gt;"",S1911&lt;&gt;"",Q1911&lt;&gt;""),ROUND(MIN(IF(OR(Q1911="OZZ",Q1911="ZZ"),5000,17300),TRUNC(0.75*(SUMIF($D$12:$D1911,$D1911,R$12:R1911)+SUMIF($D$12:$D1911,$D1911,S$12:S1911)),2)) - SUMIF($D$12:$D1910,$D1911,U$12:U1910),2),"")</f>
        <v/>
      </c>
      <c r="V1911" s="248" t="str">
        <f>IF(AND(R1911&lt;&gt;"",S1911&lt;&gt;"",T1911&lt;&gt;"",Q1911&lt;&gt;"",AL1911&lt;&gt;""),IF(OR(Q1911="OZZ",Q1911="ZZ"),ROUND(0-SUMIF($D$12:$D1910,$D1911,V$12:V1910),2),IF(T1911=0,0,ROUND(MIN(MIN(17300,TRUNC(0.75*(SUMIF($D$12:$D$2012,$D1911,R$12:R$2012)+SUMIF($D$12:$D$2012,$D1911,S$12:S$2012)),2)+SUMIF($D$12:$D1911,$D1911,AL$12:AL1911))-SUMIF($D$12:$D1910,$D1911,V$12:V1910)-SUMIF($D$12:$D$2012,$D1911,U$12:U$2012),AL1911),2))),"")</f>
        <v/>
      </c>
      <c r="W1911" s="250" t="str">
        <f>IF(Q1911&lt;&gt;"",1000 - SUMIF($D$12:$D1910,$D1911,W$12:W1910),"")</f>
        <v/>
      </c>
      <c r="X1911" s="106"/>
      <c r="Y1911" s="247"/>
      <c r="Z1911" s="247"/>
      <c r="AA1911" s="247"/>
      <c r="AB1911" s="248" t="str">
        <f>IF(AND(Y1911&lt;&gt;"",Z1911&lt;&gt;"",X1911&lt;&gt;""),ROUND(MIN(IF(OR(X1911="OZZ",X1911="ZZ"),5000,17300),TRUNC(0.75*(SUMIF($D$12:$D1911,$D1911,Y$12:Y1911)+SUMIF($D$12:$D1911,$D1911,Z$12:Z1911)),2)) - SUMIF($D$12:$D1910,$D1911,AB$12:AB1910),2),"")</f>
        <v/>
      </c>
      <c r="AC1911" s="251" t="str">
        <f>IF(AND(Y1911&lt;&gt;"",Z1911&lt;&gt;"",AA1911&lt;&gt;"",X1911&lt;&gt;"",AP1911&lt;&gt;""),IF(OR(X1911="OZZ",X1911="ZZ"),ROUND(0-SUMIF($D$12:$D1910,$D1911,AC$12:AC1910),2),IF(AA1911=0,0,ROUND(MIN(MIN(17300,TRUNC(0.75*(SUMIF($D$12:$D$2012,$D1911,Y$12:Y$2012)+SUMIF($D$12:$D$2012,$D1911,Z$12:Z$2012)),2)+SUMIF($D$12:$D1911,$D1911,AP$12:AP1911))-SUMIF($D$12:$D1910,$D1911,AC$12:AC1910)-SUMIF($D$12:$D$2012,$D1911,AB$12:AB$2012),AP1911),2))),"")</f>
        <v/>
      </c>
      <c r="AD1911" s="250" t="str">
        <f>IF(X1911&lt;&gt;"",1000 - SUMIF($D$12:$D1910,$D1911,AD$12:AD1910),"")</f>
        <v/>
      </c>
      <c r="AE1911" s="252"/>
      <c r="AF1911" s="253"/>
      <c r="AG1911" s="254"/>
      <c r="AH1911" s="255" t="str">
        <f t="shared" si="632"/>
        <v/>
      </c>
      <c r="AI1911" s="256"/>
      <c r="AJ1911" s="253"/>
      <c r="AK1911" s="254"/>
      <c r="AL1911" s="255" t="str">
        <f t="shared" si="633"/>
        <v/>
      </c>
      <c r="AM1911" s="256"/>
      <c r="AN1911" s="253"/>
      <c r="AO1911" s="254"/>
      <c r="AP1911" s="255" t="str">
        <f t="shared" si="613"/>
        <v/>
      </c>
      <c r="AQ1911" s="68"/>
      <c r="AR1911" s="68"/>
      <c r="AS1911" s="115"/>
      <c r="AT1911" s="68"/>
      <c r="AU1911" s="113" t="str">
        <f>IF(D1911&lt;&gt; "", IF(COUNTIF($D$12:$D1911,$D1911)&gt;1,0,IF(SUM(N1911,U1911,AB1911)&gt;0,IF(AND(X1911="",OR(Q1911&lt;&gt;"",J1911&lt;&gt;"")),IF(Q1911&lt;&gt;"",Q1911,IF(J1911&lt;&gt;"",J1911,0)),IF(AND(Q1911&lt;&gt;"",J1911&lt;&gt;"",Q1911=J1911),Q1911,X1911)),0)),"")</f>
        <v/>
      </c>
      <c r="AV1911" s="113" t="str">
        <f>IF(D1911&lt;&gt;"",IF(COUNTIF($D$12:$D1911,$D1911)&gt;1,0,IF(SUM(O1911,V1911,AC1911)&gt;0,IF(AND(X1911="",OR(Q1911&lt;&gt;"",J1911&lt;&gt;"")),IF(Q1911&lt;&gt;"",Q1911,IF(J1911&lt;&gt;"",J1911,0)),IF(AND(Q1911&lt;&gt;"",J1911&lt;&gt;"",Q1911=J1911),Q1911,X1911)),0)),"")</f>
        <v/>
      </c>
      <c r="AW1911" s="113" t="str">
        <f>IF(D1911&lt;&gt;"",IF(COUNTIF($D$12:$D1911,$D1911)&gt;1,0,IF(SUM(P1911,W1911,AD1911)&gt;0,IF(AND(X1911="",OR(Q1911&lt;&gt;"",J1911&lt;&gt;"")),IF(Q1911&lt;&gt;"",Q1911,IF(J1911&lt;&gt;"",J1911,0)),IF(AND(Q1911&lt;&gt;"",J1911&lt;&gt;"",Q1911=J1911),Q1911,X1911)),0)),"")</f>
        <v/>
      </c>
      <c r="AX1911" s="68" t="str">
        <f t="shared" si="614"/>
        <v/>
      </c>
      <c r="AY1911" s="68" t="str">
        <f t="shared" si="615"/>
        <v/>
      </c>
      <c r="AZ1911" s="68" t="str">
        <f t="shared" si="616"/>
        <v/>
      </c>
      <c r="BA1911" s="68" t="str">
        <f t="shared" si="617"/>
        <v/>
      </c>
      <c r="BB1911" s="68" t="str">
        <f t="shared" si="618"/>
        <v/>
      </c>
      <c r="BC1911" s="68" t="str">
        <f t="shared" si="619"/>
        <v/>
      </c>
      <c r="BD1911" s="68" t="str">
        <f t="shared" si="620"/>
        <v/>
      </c>
      <c r="BE1911" s="62" t="str">
        <f t="shared" si="621"/>
        <v/>
      </c>
      <c r="BF1911" s="62" t="str">
        <f t="shared" si="622"/>
        <v/>
      </c>
      <c r="BG1911" s="62"/>
      <c r="BH1911" s="62" t="str">
        <f t="shared" si="623"/>
        <v/>
      </c>
      <c r="BI1911" s="62" t="str">
        <f t="shared" si="624"/>
        <v/>
      </c>
      <c r="BJ1911" s="114"/>
      <c r="BK1911" s="62" t="str">
        <f t="shared" si="625"/>
        <v/>
      </c>
      <c r="BL1911" s="62" t="str">
        <f t="shared" si="626"/>
        <v/>
      </c>
      <c r="BM1911" s="62" t="str">
        <f t="shared" si="627"/>
        <v/>
      </c>
      <c r="BN1911" s="62" t="str">
        <f t="shared" si="628"/>
        <v/>
      </c>
      <c r="BO1911" s="62" t="str">
        <f t="shared" si="629"/>
        <v/>
      </c>
      <c r="BP1911" s="62" t="str">
        <f t="shared" si="630"/>
        <v/>
      </c>
      <c r="BQ1911" s="96"/>
      <c r="BR1911" s="96"/>
      <c r="BS1911" s="96"/>
      <c r="BT1911" s="96"/>
      <c r="BU1911" s="96"/>
      <c r="BV1911" s="96"/>
      <c r="BW1911" s="96"/>
      <c r="BX1911" s="96"/>
      <c r="BY1911" s="96"/>
      <c r="BZ1911" s="96"/>
      <c r="CA1911" s="96"/>
      <c r="CB1911" s="96"/>
      <c r="CC1911" s="96"/>
      <c r="CD1911" s="96"/>
      <c r="CE1911" s="96"/>
      <c r="CF1911" s="96"/>
      <c r="CG1911" s="96"/>
      <c r="CH1911" s="96"/>
      <c r="CI1911" s="96"/>
      <c r="CJ1911" s="96"/>
      <c r="CK1911" s="96"/>
      <c r="CL1911" s="96"/>
      <c r="CM1911" s="96"/>
      <c r="CN1911" s="96"/>
      <c r="CO1911" s="96"/>
      <c r="CP1911" s="96"/>
      <c r="CQ1911" s="96"/>
      <c r="CR1911" s="96"/>
      <c r="CS1911" s="96"/>
    </row>
    <row r="1912" spans="1:97" ht="18.75" customHeight="1" x14ac:dyDescent="0.2">
      <c r="A1912" s="3">
        <f t="shared" si="631"/>
        <v>1900</v>
      </c>
      <c r="B1912" s="263"/>
      <c r="C1912" s="263"/>
      <c r="D1912" s="263"/>
      <c r="E1912" s="259"/>
      <c r="F1912" s="259"/>
      <c r="G1912" s="43"/>
      <c r="H1912" s="264"/>
      <c r="I1912" s="261"/>
      <c r="J1912" s="106"/>
      <c r="K1912" s="247"/>
      <c r="L1912" s="247"/>
      <c r="M1912" s="247"/>
      <c r="N1912" s="248" t="str">
        <f>IF(AND(K1912&lt;&gt;"",L1912&lt;&gt;"",J1912&lt;&gt;""),ROUND(MIN(IF(OR(J1912="OZZ",J1912="ZZ"),5000,17300),TRUNC(0.75*(SUMIF($D$12:$D1912,$D1912,K$12:K1912)+SUMIF($D$12:$D1912,$D1912,L$12:L1912)),2)) - SUMIF($D$12:$D1911,$D1912,N$12:N1911),2),"")</f>
        <v/>
      </c>
      <c r="O1912" s="249" t="str">
        <f>IF(AND(K1912&lt;&gt;"",L1912&lt;&gt;"",M1912&lt;&gt;"",J1912&lt;&gt;"",AH1912&lt;&gt;""),IF(OR(J1912="OZZ",J1912="ZZ"),ROUND(0-SUMIF($D$12:$D1911,$D1912,O$12:O1911),2),IF(M1912=0,0,ROUND(MIN(MIN(17300,TRUNC(0.75*(SUMIF($D$12:$D$2012,$D1912,K$12:K$2012)+SUMIF($D$12:$D$2012,$D1912,L$12:L$2012)),2)+SUMIF($D$12:$D1912,$D1912,AH$12:AH1912))-SUMIF($D$12:$D1911,$D1912,O$12:O1911)-SUMIF($D$12:$D$2012,$D1912,N$12:N$2012),AH1912),2))),"")</f>
        <v/>
      </c>
      <c r="P1912" s="250" t="str">
        <f>IF(J1912&lt;&gt;"",1000 - SUMIF($D$12:$D1911,$D1912,P$12:P1911),"")</f>
        <v/>
      </c>
      <c r="Q1912" s="106"/>
      <c r="R1912" s="247"/>
      <c r="S1912" s="247"/>
      <c r="T1912" s="247"/>
      <c r="U1912" s="248" t="str">
        <f>IF(AND(R1912&lt;&gt;"",S1912&lt;&gt;"",Q1912&lt;&gt;""),ROUND(MIN(IF(OR(Q1912="OZZ",Q1912="ZZ"),5000,17300),TRUNC(0.75*(SUMIF($D$12:$D1912,$D1912,R$12:R1912)+SUMIF($D$12:$D1912,$D1912,S$12:S1912)),2)) - SUMIF($D$12:$D1911,$D1912,U$12:U1911),2),"")</f>
        <v/>
      </c>
      <c r="V1912" s="248" t="str">
        <f>IF(AND(R1912&lt;&gt;"",S1912&lt;&gt;"",T1912&lt;&gt;"",Q1912&lt;&gt;"",AL1912&lt;&gt;""),IF(OR(Q1912="OZZ",Q1912="ZZ"),ROUND(0-SUMIF($D$12:$D1911,$D1912,V$12:V1911),2),IF(T1912=0,0,ROUND(MIN(MIN(17300,TRUNC(0.75*(SUMIF($D$12:$D$2012,$D1912,R$12:R$2012)+SUMIF($D$12:$D$2012,$D1912,S$12:S$2012)),2)+SUMIF($D$12:$D1912,$D1912,AL$12:AL1912))-SUMIF($D$12:$D1911,$D1912,V$12:V1911)-SUMIF($D$12:$D$2012,$D1912,U$12:U$2012),AL1912),2))),"")</f>
        <v/>
      </c>
      <c r="W1912" s="250" t="str">
        <f>IF(Q1912&lt;&gt;"",1000 - SUMIF($D$12:$D1911,$D1912,W$12:W1911),"")</f>
        <v/>
      </c>
      <c r="X1912" s="106"/>
      <c r="Y1912" s="247"/>
      <c r="Z1912" s="247"/>
      <c r="AA1912" s="247"/>
      <c r="AB1912" s="248" t="str">
        <f>IF(AND(Y1912&lt;&gt;"",Z1912&lt;&gt;"",X1912&lt;&gt;""),ROUND(MIN(IF(OR(X1912="OZZ",X1912="ZZ"),5000,17300),TRUNC(0.75*(SUMIF($D$12:$D1912,$D1912,Y$12:Y1912)+SUMIF($D$12:$D1912,$D1912,Z$12:Z1912)),2)) - SUMIF($D$12:$D1911,$D1912,AB$12:AB1911),2),"")</f>
        <v/>
      </c>
      <c r="AC1912" s="251" t="str">
        <f>IF(AND(Y1912&lt;&gt;"",Z1912&lt;&gt;"",AA1912&lt;&gt;"",X1912&lt;&gt;"",AP1912&lt;&gt;""),IF(OR(X1912="OZZ",X1912="ZZ"),ROUND(0-SUMIF($D$12:$D1911,$D1912,AC$12:AC1911),2),IF(AA1912=0,0,ROUND(MIN(MIN(17300,TRUNC(0.75*(SUMIF($D$12:$D$2012,$D1912,Y$12:Y$2012)+SUMIF($D$12:$D$2012,$D1912,Z$12:Z$2012)),2)+SUMIF($D$12:$D1912,$D1912,AP$12:AP1912))-SUMIF($D$12:$D1911,$D1912,AC$12:AC1911)-SUMIF($D$12:$D$2012,$D1912,AB$12:AB$2012),AP1912),2))),"")</f>
        <v/>
      </c>
      <c r="AD1912" s="250" t="str">
        <f>IF(X1912&lt;&gt;"",1000 - SUMIF($D$12:$D1911,$D1912,AD$12:AD1911),"")</f>
        <v/>
      </c>
      <c r="AE1912" s="252"/>
      <c r="AF1912" s="253"/>
      <c r="AG1912" s="254"/>
      <c r="AH1912" s="255" t="str">
        <f t="shared" si="632"/>
        <v/>
      </c>
      <c r="AI1912" s="256"/>
      <c r="AJ1912" s="253"/>
      <c r="AK1912" s="254"/>
      <c r="AL1912" s="255" t="str">
        <f t="shared" si="633"/>
        <v/>
      </c>
      <c r="AM1912" s="256"/>
      <c r="AN1912" s="253"/>
      <c r="AO1912" s="254"/>
      <c r="AP1912" s="255" t="str">
        <f t="shared" si="613"/>
        <v/>
      </c>
      <c r="AQ1912" s="68"/>
      <c r="AR1912" s="68"/>
      <c r="AS1912" s="115"/>
      <c r="AT1912" s="68"/>
      <c r="AU1912" s="113" t="str">
        <f>IF(D1912&lt;&gt; "", IF(COUNTIF($D$12:$D1912,$D1912)&gt;1,0,IF(SUM(N1912,U1912,AB1912)&gt;0,IF(AND(X1912="",OR(Q1912&lt;&gt;"",J1912&lt;&gt;"")),IF(Q1912&lt;&gt;"",Q1912,IF(J1912&lt;&gt;"",J1912,0)),IF(AND(Q1912&lt;&gt;"",J1912&lt;&gt;"",Q1912=J1912),Q1912,X1912)),0)),"")</f>
        <v/>
      </c>
      <c r="AV1912" s="113" t="str">
        <f>IF(D1912&lt;&gt;"",IF(COUNTIF($D$12:$D1912,$D1912)&gt;1,0,IF(SUM(O1912,V1912,AC1912)&gt;0,IF(AND(X1912="",OR(Q1912&lt;&gt;"",J1912&lt;&gt;"")),IF(Q1912&lt;&gt;"",Q1912,IF(J1912&lt;&gt;"",J1912,0)),IF(AND(Q1912&lt;&gt;"",J1912&lt;&gt;"",Q1912=J1912),Q1912,X1912)),0)),"")</f>
        <v/>
      </c>
      <c r="AW1912" s="113" t="str">
        <f>IF(D1912&lt;&gt;"",IF(COUNTIF($D$12:$D1912,$D1912)&gt;1,0,IF(SUM(P1912,W1912,AD1912)&gt;0,IF(AND(X1912="",OR(Q1912&lt;&gt;"",J1912&lt;&gt;"")),IF(Q1912&lt;&gt;"",Q1912,IF(J1912&lt;&gt;"",J1912,0)),IF(AND(Q1912&lt;&gt;"",J1912&lt;&gt;"",Q1912=J1912),Q1912,X1912)),0)),"")</f>
        <v/>
      </c>
      <c r="AX1912" s="68" t="str">
        <f t="shared" si="614"/>
        <v/>
      </c>
      <c r="AY1912" s="68" t="str">
        <f t="shared" si="615"/>
        <v/>
      </c>
      <c r="AZ1912" s="68" t="str">
        <f t="shared" si="616"/>
        <v/>
      </c>
      <c r="BA1912" s="68" t="str">
        <f t="shared" si="617"/>
        <v/>
      </c>
      <c r="BB1912" s="68" t="str">
        <f t="shared" si="618"/>
        <v/>
      </c>
      <c r="BC1912" s="68" t="str">
        <f t="shared" si="619"/>
        <v/>
      </c>
      <c r="BD1912" s="68" t="str">
        <f t="shared" si="620"/>
        <v/>
      </c>
      <c r="BE1912" s="62" t="str">
        <f t="shared" si="621"/>
        <v/>
      </c>
      <c r="BF1912" s="62" t="str">
        <f t="shared" si="622"/>
        <v/>
      </c>
      <c r="BG1912" s="62"/>
      <c r="BH1912" s="62" t="str">
        <f t="shared" si="623"/>
        <v/>
      </c>
      <c r="BI1912" s="62" t="str">
        <f t="shared" si="624"/>
        <v/>
      </c>
      <c r="BJ1912" s="114"/>
      <c r="BK1912" s="62" t="str">
        <f t="shared" si="625"/>
        <v/>
      </c>
      <c r="BL1912" s="62" t="str">
        <f t="shared" si="626"/>
        <v/>
      </c>
      <c r="BM1912" s="62" t="str">
        <f t="shared" si="627"/>
        <v/>
      </c>
      <c r="BN1912" s="62" t="str">
        <f t="shared" si="628"/>
        <v/>
      </c>
      <c r="BO1912" s="62" t="str">
        <f t="shared" si="629"/>
        <v/>
      </c>
      <c r="BP1912" s="62" t="str">
        <f t="shared" si="630"/>
        <v/>
      </c>
      <c r="BQ1912" s="96"/>
      <c r="BR1912" s="96"/>
      <c r="BS1912" s="96"/>
      <c r="BT1912" s="96"/>
      <c r="BU1912" s="96"/>
      <c r="BV1912" s="96"/>
      <c r="BW1912" s="96"/>
      <c r="BX1912" s="96"/>
      <c r="BY1912" s="96"/>
      <c r="BZ1912" s="96"/>
      <c r="CA1912" s="96"/>
      <c r="CB1912" s="96"/>
      <c r="CC1912" s="96"/>
      <c r="CD1912" s="96"/>
      <c r="CE1912" s="96"/>
      <c r="CF1912" s="96"/>
      <c r="CG1912" s="96"/>
      <c r="CH1912" s="96"/>
      <c r="CI1912" s="96"/>
      <c r="CJ1912" s="96"/>
      <c r="CK1912" s="96"/>
      <c r="CL1912" s="96"/>
      <c r="CM1912" s="96"/>
      <c r="CN1912" s="96"/>
      <c r="CO1912" s="96"/>
      <c r="CP1912" s="96"/>
      <c r="CQ1912" s="96"/>
      <c r="CR1912" s="96"/>
      <c r="CS1912" s="96"/>
    </row>
    <row r="1913" spans="1:97" ht="18.75" customHeight="1" x14ac:dyDescent="0.2">
      <c r="A1913" s="3">
        <f t="shared" si="631"/>
        <v>1901</v>
      </c>
      <c r="B1913" s="263"/>
      <c r="C1913" s="263"/>
      <c r="D1913" s="263"/>
      <c r="E1913" s="259"/>
      <c r="F1913" s="259"/>
      <c r="G1913" s="43"/>
      <c r="H1913" s="264"/>
      <c r="I1913" s="261"/>
      <c r="J1913" s="106"/>
      <c r="K1913" s="247"/>
      <c r="L1913" s="247"/>
      <c r="M1913" s="247"/>
      <c r="N1913" s="248" t="str">
        <f>IF(AND(K1913&lt;&gt;"",L1913&lt;&gt;"",J1913&lt;&gt;""),ROUND(MIN(IF(OR(J1913="OZZ",J1913="ZZ"),5000,17300),TRUNC(0.75*(SUMIF($D$12:$D1913,$D1913,K$12:K1913)+SUMIF($D$12:$D1913,$D1913,L$12:L1913)),2)) - SUMIF($D$12:$D1912,$D1913,N$12:N1912),2),"")</f>
        <v/>
      </c>
      <c r="O1913" s="249" t="str">
        <f>IF(AND(K1913&lt;&gt;"",L1913&lt;&gt;"",M1913&lt;&gt;"",J1913&lt;&gt;"",AH1913&lt;&gt;""),IF(OR(J1913="OZZ",J1913="ZZ"),ROUND(0-SUMIF($D$12:$D1912,$D1913,O$12:O1912),2),IF(M1913=0,0,ROUND(MIN(MIN(17300,TRUNC(0.75*(SUMIF($D$12:$D$2012,$D1913,K$12:K$2012)+SUMIF($D$12:$D$2012,$D1913,L$12:L$2012)),2)+SUMIF($D$12:$D1913,$D1913,AH$12:AH1913))-SUMIF($D$12:$D1912,$D1913,O$12:O1912)-SUMIF($D$12:$D$2012,$D1913,N$12:N$2012),AH1913),2))),"")</f>
        <v/>
      </c>
      <c r="P1913" s="250" t="str">
        <f>IF(J1913&lt;&gt;"",1000 - SUMIF($D$12:$D1912,$D1913,P$12:P1912),"")</f>
        <v/>
      </c>
      <c r="Q1913" s="106"/>
      <c r="R1913" s="247"/>
      <c r="S1913" s="247"/>
      <c r="T1913" s="247"/>
      <c r="U1913" s="248" t="str">
        <f>IF(AND(R1913&lt;&gt;"",S1913&lt;&gt;"",Q1913&lt;&gt;""),ROUND(MIN(IF(OR(Q1913="OZZ",Q1913="ZZ"),5000,17300),TRUNC(0.75*(SUMIF($D$12:$D1913,$D1913,R$12:R1913)+SUMIF($D$12:$D1913,$D1913,S$12:S1913)),2)) - SUMIF($D$12:$D1912,$D1913,U$12:U1912),2),"")</f>
        <v/>
      </c>
      <c r="V1913" s="248" t="str">
        <f>IF(AND(R1913&lt;&gt;"",S1913&lt;&gt;"",T1913&lt;&gt;"",Q1913&lt;&gt;"",AL1913&lt;&gt;""),IF(OR(Q1913="OZZ",Q1913="ZZ"),ROUND(0-SUMIF($D$12:$D1912,$D1913,V$12:V1912),2),IF(T1913=0,0,ROUND(MIN(MIN(17300,TRUNC(0.75*(SUMIF($D$12:$D$2012,$D1913,R$12:R$2012)+SUMIF($D$12:$D$2012,$D1913,S$12:S$2012)),2)+SUMIF($D$12:$D1913,$D1913,AL$12:AL1913))-SUMIF($D$12:$D1912,$D1913,V$12:V1912)-SUMIF($D$12:$D$2012,$D1913,U$12:U$2012),AL1913),2))),"")</f>
        <v/>
      </c>
      <c r="W1913" s="250" t="str">
        <f>IF(Q1913&lt;&gt;"",1000 - SUMIF($D$12:$D1912,$D1913,W$12:W1912),"")</f>
        <v/>
      </c>
      <c r="X1913" s="106"/>
      <c r="Y1913" s="247"/>
      <c r="Z1913" s="247"/>
      <c r="AA1913" s="247"/>
      <c r="AB1913" s="248" t="str">
        <f>IF(AND(Y1913&lt;&gt;"",Z1913&lt;&gt;"",X1913&lt;&gt;""),ROUND(MIN(IF(OR(X1913="OZZ",X1913="ZZ"),5000,17300),TRUNC(0.75*(SUMIF($D$12:$D1913,$D1913,Y$12:Y1913)+SUMIF($D$12:$D1913,$D1913,Z$12:Z1913)),2)) - SUMIF($D$12:$D1912,$D1913,AB$12:AB1912),2),"")</f>
        <v/>
      </c>
      <c r="AC1913" s="251" t="str">
        <f>IF(AND(Y1913&lt;&gt;"",Z1913&lt;&gt;"",AA1913&lt;&gt;"",X1913&lt;&gt;"",AP1913&lt;&gt;""),IF(OR(X1913="OZZ",X1913="ZZ"),ROUND(0-SUMIF($D$12:$D1912,$D1913,AC$12:AC1912),2),IF(AA1913=0,0,ROUND(MIN(MIN(17300,TRUNC(0.75*(SUMIF($D$12:$D$2012,$D1913,Y$12:Y$2012)+SUMIF($D$12:$D$2012,$D1913,Z$12:Z$2012)),2)+SUMIF($D$12:$D1913,$D1913,AP$12:AP1913))-SUMIF($D$12:$D1912,$D1913,AC$12:AC1912)-SUMIF($D$12:$D$2012,$D1913,AB$12:AB$2012),AP1913),2))),"")</f>
        <v/>
      </c>
      <c r="AD1913" s="250" t="str">
        <f>IF(X1913&lt;&gt;"",1000 - SUMIF($D$12:$D1912,$D1913,AD$12:AD1912),"")</f>
        <v/>
      </c>
      <c r="AE1913" s="252"/>
      <c r="AF1913" s="253"/>
      <c r="AG1913" s="254"/>
      <c r="AH1913" s="255" t="str">
        <f t="shared" si="632"/>
        <v/>
      </c>
      <c r="AI1913" s="256"/>
      <c r="AJ1913" s="253"/>
      <c r="AK1913" s="254"/>
      <c r="AL1913" s="255" t="str">
        <f t="shared" si="633"/>
        <v/>
      </c>
      <c r="AM1913" s="256"/>
      <c r="AN1913" s="253"/>
      <c r="AO1913" s="254"/>
      <c r="AP1913" s="255" t="str">
        <f t="shared" si="613"/>
        <v/>
      </c>
      <c r="AQ1913" s="68"/>
      <c r="AR1913" s="68"/>
      <c r="AS1913" s="115"/>
      <c r="AT1913" s="68"/>
      <c r="AU1913" s="113" t="str">
        <f>IF(D1913&lt;&gt; "", IF(COUNTIF($D$12:$D1913,$D1913)&gt;1,0,IF(SUM(N1913,U1913,AB1913)&gt;0,IF(AND(X1913="",OR(Q1913&lt;&gt;"",J1913&lt;&gt;"")),IF(Q1913&lt;&gt;"",Q1913,IF(J1913&lt;&gt;"",J1913,0)),IF(AND(Q1913&lt;&gt;"",J1913&lt;&gt;"",Q1913=J1913),Q1913,X1913)),0)),"")</f>
        <v/>
      </c>
      <c r="AV1913" s="113" t="str">
        <f>IF(D1913&lt;&gt;"",IF(COUNTIF($D$12:$D1913,$D1913)&gt;1,0,IF(SUM(O1913,V1913,AC1913)&gt;0,IF(AND(X1913="",OR(Q1913&lt;&gt;"",J1913&lt;&gt;"")),IF(Q1913&lt;&gt;"",Q1913,IF(J1913&lt;&gt;"",J1913,0)),IF(AND(Q1913&lt;&gt;"",J1913&lt;&gt;"",Q1913=J1913),Q1913,X1913)),0)),"")</f>
        <v/>
      </c>
      <c r="AW1913" s="113" t="str">
        <f>IF(D1913&lt;&gt;"",IF(COUNTIF($D$12:$D1913,$D1913)&gt;1,0,IF(SUM(P1913,W1913,AD1913)&gt;0,IF(AND(X1913="",OR(Q1913&lt;&gt;"",J1913&lt;&gt;"")),IF(Q1913&lt;&gt;"",Q1913,IF(J1913&lt;&gt;"",J1913,0)),IF(AND(Q1913&lt;&gt;"",J1913&lt;&gt;"",Q1913=J1913),Q1913,X1913)),0)),"")</f>
        <v/>
      </c>
      <c r="AX1913" s="68" t="str">
        <f t="shared" si="614"/>
        <v/>
      </c>
      <c r="AY1913" s="68" t="str">
        <f t="shared" si="615"/>
        <v/>
      </c>
      <c r="AZ1913" s="68" t="str">
        <f t="shared" si="616"/>
        <v/>
      </c>
      <c r="BA1913" s="68" t="str">
        <f t="shared" si="617"/>
        <v/>
      </c>
      <c r="BB1913" s="68" t="str">
        <f t="shared" si="618"/>
        <v/>
      </c>
      <c r="BC1913" s="68" t="str">
        <f t="shared" si="619"/>
        <v/>
      </c>
      <c r="BD1913" s="68" t="str">
        <f t="shared" si="620"/>
        <v/>
      </c>
      <c r="BE1913" s="62" t="str">
        <f t="shared" si="621"/>
        <v/>
      </c>
      <c r="BF1913" s="62" t="str">
        <f t="shared" si="622"/>
        <v/>
      </c>
      <c r="BG1913" s="62"/>
      <c r="BH1913" s="62" t="str">
        <f t="shared" si="623"/>
        <v/>
      </c>
      <c r="BI1913" s="62" t="str">
        <f t="shared" si="624"/>
        <v/>
      </c>
      <c r="BJ1913" s="114"/>
      <c r="BK1913" s="62" t="str">
        <f t="shared" si="625"/>
        <v/>
      </c>
      <c r="BL1913" s="62" t="str">
        <f t="shared" si="626"/>
        <v/>
      </c>
      <c r="BM1913" s="62" t="str">
        <f t="shared" si="627"/>
        <v/>
      </c>
      <c r="BN1913" s="62" t="str">
        <f t="shared" si="628"/>
        <v/>
      </c>
      <c r="BO1913" s="62" t="str">
        <f t="shared" si="629"/>
        <v/>
      </c>
      <c r="BP1913" s="62" t="str">
        <f t="shared" si="630"/>
        <v/>
      </c>
      <c r="BQ1913" s="96"/>
      <c r="BR1913" s="96"/>
      <c r="BS1913" s="96"/>
      <c r="BT1913" s="96"/>
      <c r="BU1913" s="96"/>
      <c r="BV1913" s="96"/>
      <c r="BW1913" s="96"/>
      <c r="BX1913" s="96"/>
      <c r="BY1913" s="96"/>
      <c r="BZ1913" s="96"/>
      <c r="CA1913" s="96"/>
      <c r="CB1913" s="96"/>
      <c r="CC1913" s="96"/>
      <c r="CD1913" s="96"/>
      <c r="CE1913" s="96"/>
      <c r="CF1913" s="96"/>
      <c r="CG1913" s="96"/>
      <c r="CH1913" s="96"/>
      <c r="CI1913" s="96"/>
      <c r="CJ1913" s="96"/>
      <c r="CK1913" s="96"/>
      <c r="CL1913" s="96"/>
      <c r="CM1913" s="96"/>
      <c r="CN1913" s="96"/>
      <c r="CO1913" s="96"/>
      <c r="CP1913" s="96"/>
      <c r="CQ1913" s="96"/>
      <c r="CR1913" s="96"/>
      <c r="CS1913" s="96"/>
    </row>
    <row r="1914" spans="1:97" ht="18.75" customHeight="1" x14ac:dyDescent="0.2">
      <c r="A1914" s="3">
        <f t="shared" si="631"/>
        <v>1902</v>
      </c>
      <c r="B1914" s="263"/>
      <c r="C1914" s="263"/>
      <c r="D1914" s="263"/>
      <c r="E1914" s="259"/>
      <c r="F1914" s="259"/>
      <c r="G1914" s="43"/>
      <c r="H1914" s="264"/>
      <c r="I1914" s="261"/>
      <c r="J1914" s="106"/>
      <c r="K1914" s="247"/>
      <c r="L1914" s="247"/>
      <c r="M1914" s="247"/>
      <c r="N1914" s="248" t="str">
        <f>IF(AND(K1914&lt;&gt;"",L1914&lt;&gt;"",J1914&lt;&gt;""),ROUND(MIN(IF(OR(J1914="OZZ",J1914="ZZ"),5000,17300),TRUNC(0.75*(SUMIF($D$12:$D1914,$D1914,K$12:K1914)+SUMIF($D$12:$D1914,$D1914,L$12:L1914)),2)) - SUMIF($D$12:$D1913,$D1914,N$12:N1913),2),"")</f>
        <v/>
      </c>
      <c r="O1914" s="249" t="str">
        <f>IF(AND(K1914&lt;&gt;"",L1914&lt;&gt;"",M1914&lt;&gt;"",J1914&lt;&gt;"",AH1914&lt;&gt;""),IF(OR(J1914="OZZ",J1914="ZZ"),ROUND(0-SUMIF($D$12:$D1913,$D1914,O$12:O1913),2),IF(M1914=0,0,ROUND(MIN(MIN(17300,TRUNC(0.75*(SUMIF($D$12:$D$2012,$D1914,K$12:K$2012)+SUMIF($D$12:$D$2012,$D1914,L$12:L$2012)),2)+SUMIF($D$12:$D1914,$D1914,AH$12:AH1914))-SUMIF($D$12:$D1913,$D1914,O$12:O1913)-SUMIF($D$12:$D$2012,$D1914,N$12:N$2012),AH1914),2))),"")</f>
        <v/>
      </c>
      <c r="P1914" s="250" t="str">
        <f>IF(J1914&lt;&gt;"",1000 - SUMIF($D$12:$D1913,$D1914,P$12:P1913),"")</f>
        <v/>
      </c>
      <c r="Q1914" s="106"/>
      <c r="R1914" s="247"/>
      <c r="S1914" s="247"/>
      <c r="T1914" s="247"/>
      <c r="U1914" s="248" t="str">
        <f>IF(AND(R1914&lt;&gt;"",S1914&lt;&gt;"",Q1914&lt;&gt;""),ROUND(MIN(IF(OR(Q1914="OZZ",Q1914="ZZ"),5000,17300),TRUNC(0.75*(SUMIF($D$12:$D1914,$D1914,R$12:R1914)+SUMIF($D$12:$D1914,$D1914,S$12:S1914)),2)) - SUMIF($D$12:$D1913,$D1914,U$12:U1913),2),"")</f>
        <v/>
      </c>
      <c r="V1914" s="248" t="str">
        <f>IF(AND(R1914&lt;&gt;"",S1914&lt;&gt;"",T1914&lt;&gt;"",Q1914&lt;&gt;"",AL1914&lt;&gt;""),IF(OR(Q1914="OZZ",Q1914="ZZ"),ROUND(0-SUMIF($D$12:$D1913,$D1914,V$12:V1913),2),IF(T1914=0,0,ROUND(MIN(MIN(17300,TRUNC(0.75*(SUMIF($D$12:$D$2012,$D1914,R$12:R$2012)+SUMIF($D$12:$D$2012,$D1914,S$12:S$2012)),2)+SUMIF($D$12:$D1914,$D1914,AL$12:AL1914))-SUMIF($D$12:$D1913,$D1914,V$12:V1913)-SUMIF($D$12:$D$2012,$D1914,U$12:U$2012),AL1914),2))),"")</f>
        <v/>
      </c>
      <c r="W1914" s="250" t="str">
        <f>IF(Q1914&lt;&gt;"",1000 - SUMIF($D$12:$D1913,$D1914,W$12:W1913),"")</f>
        <v/>
      </c>
      <c r="X1914" s="106"/>
      <c r="Y1914" s="247"/>
      <c r="Z1914" s="247"/>
      <c r="AA1914" s="247"/>
      <c r="AB1914" s="248" t="str">
        <f>IF(AND(Y1914&lt;&gt;"",Z1914&lt;&gt;"",X1914&lt;&gt;""),ROUND(MIN(IF(OR(X1914="OZZ",X1914="ZZ"),5000,17300),TRUNC(0.75*(SUMIF($D$12:$D1914,$D1914,Y$12:Y1914)+SUMIF($D$12:$D1914,$D1914,Z$12:Z1914)),2)) - SUMIF($D$12:$D1913,$D1914,AB$12:AB1913),2),"")</f>
        <v/>
      </c>
      <c r="AC1914" s="251" t="str">
        <f>IF(AND(Y1914&lt;&gt;"",Z1914&lt;&gt;"",AA1914&lt;&gt;"",X1914&lt;&gt;"",AP1914&lt;&gt;""),IF(OR(X1914="OZZ",X1914="ZZ"),ROUND(0-SUMIF($D$12:$D1913,$D1914,AC$12:AC1913),2),IF(AA1914=0,0,ROUND(MIN(MIN(17300,TRUNC(0.75*(SUMIF($D$12:$D$2012,$D1914,Y$12:Y$2012)+SUMIF($D$12:$D$2012,$D1914,Z$12:Z$2012)),2)+SUMIF($D$12:$D1914,$D1914,AP$12:AP1914))-SUMIF($D$12:$D1913,$D1914,AC$12:AC1913)-SUMIF($D$12:$D$2012,$D1914,AB$12:AB$2012),AP1914),2))),"")</f>
        <v/>
      </c>
      <c r="AD1914" s="250" t="str">
        <f>IF(X1914&lt;&gt;"",1000 - SUMIF($D$12:$D1913,$D1914,AD$12:AD1913),"")</f>
        <v/>
      </c>
      <c r="AE1914" s="252"/>
      <c r="AF1914" s="253"/>
      <c r="AG1914" s="254"/>
      <c r="AH1914" s="255" t="str">
        <f t="shared" si="632"/>
        <v/>
      </c>
      <c r="AI1914" s="256"/>
      <c r="AJ1914" s="253"/>
      <c r="AK1914" s="254"/>
      <c r="AL1914" s="255" t="str">
        <f t="shared" si="633"/>
        <v/>
      </c>
      <c r="AM1914" s="256"/>
      <c r="AN1914" s="253"/>
      <c r="AO1914" s="254"/>
      <c r="AP1914" s="255" t="str">
        <f t="shared" si="613"/>
        <v/>
      </c>
      <c r="AQ1914" s="68"/>
      <c r="AR1914" s="68"/>
      <c r="AS1914" s="115"/>
      <c r="AT1914" s="68"/>
      <c r="AU1914" s="113" t="str">
        <f>IF(D1914&lt;&gt; "", IF(COUNTIF($D$12:$D1914,$D1914)&gt;1,0,IF(SUM(N1914,U1914,AB1914)&gt;0,IF(AND(X1914="",OR(Q1914&lt;&gt;"",J1914&lt;&gt;"")),IF(Q1914&lt;&gt;"",Q1914,IF(J1914&lt;&gt;"",J1914,0)),IF(AND(Q1914&lt;&gt;"",J1914&lt;&gt;"",Q1914=J1914),Q1914,X1914)),0)),"")</f>
        <v/>
      </c>
      <c r="AV1914" s="113" t="str">
        <f>IF(D1914&lt;&gt;"",IF(COUNTIF($D$12:$D1914,$D1914)&gt;1,0,IF(SUM(O1914,V1914,AC1914)&gt;0,IF(AND(X1914="",OR(Q1914&lt;&gt;"",J1914&lt;&gt;"")),IF(Q1914&lt;&gt;"",Q1914,IF(J1914&lt;&gt;"",J1914,0)),IF(AND(Q1914&lt;&gt;"",J1914&lt;&gt;"",Q1914=J1914),Q1914,X1914)),0)),"")</f>
        <v/>
      </c>
      <c r="AW1914" s="113" t="str">
        <f>IF(D1914&lt;&gt;"",IF(COUNTIF($D$12:$D1914,$D1914)&gt;1,0,IF(SUM(P1914,W1914,AD1914)&gt;0,IF(AND(X1914="",OR(Q1914&lt;&gt;"",J1914&lt;&gt;"")),IF(Q1914&lt;&gt;"",Q1914,IF(J1914&lt;&gt;"",J1914,0)),IF(AND(Q1914&lt;&gt;"",J1914&lt;&gt;"",Q1914=J1914),Q1914,X1914)),0)),"")</f>
        <v/>
      </c>
      <c r="AX1914" s="68" t="str">
        <f t="shared" si="614"/>
        <v/>
      </c>
      <c r="AY1914" s="68" t="str">
        <f t="shared" si="615"/>
        <v/>
      </c>
      <c r="AZ1914" s="68" t="str">
        <f t="shared" si="616"/>
        <v/>
      </c>
      <c r="BA1914" s="68" t="str">
        <f t="shared" si="617"/>
        <v/>
      </c>
      <c r="BB1914" s="68" t="str">
        <f t="shared" si="618"/>
        <v/>
      </c>
      <c r="BC1914" s="68" t="str">
        <f t="shared" si="619"/>
        <v/>
      </c>
      <c r="BD1914" s="68" t="str">
        <f t="shared" si="620"/>
        <v/>
      </c>
      <c r="BE1914" s="62" t="str">
        <f t="shared" si="621"/>
        <v/>
      </c>
      <c r="BF1914" s="62" t="str">
        <f t="shared" si="622"/>
        <v/>
      </c>
      <c r="BG1914" s="62"/>
      <c r="BH1914" s="62" t="str">
        <f t="shared" si="623"/>
        <v/>
      </c>
      <c r="BI1914" s="62" t="str">
        <f t="shared" si="624"/>
        <v/>
      </c>
      <c r="BJ1914" s="114"/>
      <c r="BK1914" s="62" t="str">
        <f t="shared" si="625"/>
        <v/>
      </c>
      <c r="BL1914" s="62" t="str">
        <f t="shared" si="626"/>
        <v/>
      </c>
      <c r="BM1914" s="62" t="str">
        <f t="shared" si="627"/>
        <v/>
      </c>
      <c r="BN1914" s="62" t="str">
        <f t="shared" si="628"/>
        <v/>
      </c>
      <c r="BO1914" s="62" t="str">
        <f t="shared" si="629"/>
        <v/>
      </c>
      <c r="BP1914" s="62" t="str">
        <f t="shared" si="630"/>
        <v/>
      </c>
      <c r="BQ1914" s="96"/>
      <c r="BR1914" s="96"/>
      <c r="BS1914" s="96"/>
      <c r="BT1914" s="96"/>
      <c r="BU1914" s="96"/>
      <c r="BV1914" s="96"/>
      <c r="BW1914" s="96"/>
      <c r="BX1914" s="96"/>
      <c r="BY1914" s="96"/>
      <c r="BZ1914" s="96"/>
      <c r="CA1914" s="96"/>
      <c r="CB1914" s="96"/>
      <c r="CC1914" s="96"/>
      <c r="CD1914" s="96"/>
      <c r="CE1914" s="96"/>
      <c r="CF1914" s="96"/>
      <c r="CG1914" s="96"/>
      <c r="CH1914" s="96"/>
      <c r="CI1914" s="96"/>
      <c r="CJ1914" s="96"/>
      <c r="CK1914" s="96"/>
      <c r="CL1914" s="96"/>
      <c r="CM1914" s="96"/>
      <c r="CN1914" s="96"/>
      <c r="CO1914" s="96"/>
      <c r="CP1914" s="96"/>
      <c r="CQ1914" s="96"/>
      <c r="CR1914" s="96"/>
      <c r="CS1914" s="96"/>
    </row>
    <row r="1915" spans="1:97" ht="18.75" customHeight="1" x14ac:dyDescent="0.2">
      <c r="A1915" s="3">
        <f t="shared" si="631"/>
        <v>1903</v>
      </c>
      <c r="B1915" s="263"/>
      <c r="C1915" s="263"/>
      <c r="D1915" s="263"/>
      <c r="E1915" s="259"/>
      <c r="F1915" s="259"/>
      <c r="G1915" s="43"/>
      <c r="H1915" s="264"/>
      <c r="I1915" s="261"/>
      <c r="J1915" s="106"/>
      <c r="K1915" s="247"/>
      <c r="L1915" s="247"/>
      <c r="M1915" s="247"/>
      <c r="N1915" s="248" t="str">
        <f>IF(AND(K1915&lt;&gt;"",L1915&lt;&gt;"",J1915&lt;&gt;""),ROUND(MIN(IF(OR(J1915="OZZ",J1915="ZZ"),5000,17300),TRUNC(0.75*(SUMIF($D$12:$D1915,$D1915,K$12:K1915)+SUMIF($D$12:$D1915,$D1915,L$12:L1915)),2)) - SUMIF($D$12:$D1914,$D1915,N$12:N1914),2),"")</f>
        <v/>
      </c>
      <c r="O1915" s="249" t="str">
        <f>IF(AND(K1915&lt;&gt;"",L1915&lt;&gt;"",M1915&lt;&gt;"",J1915&lt;&gt;"",AH1915&lt;&gt;""),IF(OR(J1915="OZZ",J1915="ZZ"),ROUND(0-SUMIF($D$12:$D1914,$D1915,O$12:O1914),2),IF(M1915=0,0,ROUND(MIN(MIN(17300,TRUNC(0.75*(SUMIF($D$12:$D$2012,$D1915,K$12:K$2012)+SUMIF($D$12:$D$2012,$D1915,L$12:L$2012)),2)+SUMIF($D$12:$D1915,$D1915,AH$12:AH1915))-SUMIF($D$12:$D1914,$D1915,O$12:O1914)-SUMIF($D$12:$D$2012,$D1915,N$12:N$2012),AH1915),2))),"")</f>
        <v/>
      </c>
      <c r="P1915" s="250" t="str">
        <f>IF(J1915&lt;&gt;"",1000 - SUMIF($D$12:$D1914,$D1915,P$12:P1914),"")</f>
        <v/>
      </c>
      <c r="Q1915" s="106"/>
      <c r="R1915" s="247"/>
      <c r="S1915" s="247"/>
      <c r="T1915" s="247"/>
      <c r="U1915" s="248" t="str">
        <f>IF(AND(R1915&lt;&gt;"",S1915&lt;&gt;"",Q1915&lt;&gt;""),ROUND(MIN(IF(OR(Q1915="OZZ",Q1915="ZZ"),5000,17300),TRUNC(0.75*(SUMIF($D$12:$D1915,$D1915,R$12:R1915)+SUMIF($D$12:$D1915,$D1915,S$12:S1915)),2)) - SUMIF($D$12:$D1914,$D1915,U$12:U1914),2),"")</f>
        <v/>
      </c>
      <c r="V1915" s="248" t="str">
        <f>IF(AND(R1915&lt;&gt;"",S1915&lt;&gt;"",T1915&lt;&gt;"",Q1915&lt;&gt;"",AL1915&lt;&gt;""),IF(OR(Q1915="OZZ",Q1915="ZZ"),ROUND(0-SUMIF($D$12:$D1914,$D1915,V$12:V1914),2),IF(T1915=0,0,ROUND(MIN(MIN(17300,TRUNC(0.75*(SUMIF($D$12:$D$2012,$D1915,R$12:R$2012)+SUMIF($D$12:$D$2012,$D1915,S$12:S$2012)),2)+SUMIF($D$12:$D1915,$D1915,AL$12:AL1915))-SUMIF($D$12:$D1914,$D1915,V$12:V1914)-SUMIF($D$12:$D$2012,$D1915,U$12:U$2012),AL1915),2))),"")</f>
        <v/>
      </c>
      <c r="W1915" s="250" t="str">
        <f>IF(Q1915&lt;&gt;"",1000 - SUMIF($D$12:$D1914,$D1915,W$12:W1914),"")</f>
        <v/>
      </c>
      <c r="X1915" s="106"/>
      <c r="Y1915" s="247"/>
      <c r="Z1915" s="247"/>
      <c r="AA1915" s="247"/>
      <c r="AB1915" s="248" t="str">
        <f>IF(AND(Y1915&lt;&gt;"",Z1915&lt;&gt;"",X1915&lt;&gt;""),ROUND(MIN(IF(OR(X1915="OZZ",X1915="ZZ"),5000,17300),TRUNC(0.75*(SUMIF($D$12:$D1915,$D1915,Y$12:Y1915)+SUMIF($D$12:$D1915,$D1915,Z$12:Z1915)),2)) - SUMIF($D$12:$D1914,$D1915,AB$12:AB1914),2),"")</f>
        <v/>
      </c>
      <c r="AC1915" s="251" t="str">
        <f>IF(AND(Y1915&lt;&gt;"",Z1915&lt;&gt;"",AA1915&lt;&gt;"",X1915&lt;&gt;"",AP1915&lt;&gt;""),IF(OR(X1915="OZZ",X1915="ZZ"),ROUND(0-SUMIF($D$12:$D1914,$D1915,AC$12:AC1914),2),IF(AA1915=0,0,ROUND(MIN(MIN(17300,TRUNC(0.75*(SUMIF($D$12:$D$2012,$D1915,Y$12:Y$2012)+SUMIF($D$12:$D$2012,$D1915,Z$12:Z$2012)),2)+SUMIF($D$12:$D1915,$D1915,AP$12:AP1915))-SUMIF($D$12:$D1914,$D1915,AC$12:AC1914)-SUMIF($D$12:$D$2012,$D1915,AB$12:AB$2012),AP1915),2))),"")</f>
        <v/>
      </c>
      <c r="AD1915" s="250" t="str">
        <f>IF(X1915&lt;&gt;"",1000 - SUMIF($D$12:$D1914,$D1915,AD$12:AD1914),"")</f>
        <v/>
      </c>
      <c r="AE1915" s="252"/>
      <c r="AF1915" s="253"/>
      <c r="AG1915" s="254"/>
      <c r="AH1915" s="255" t="str">
        <f t="shared" si="632"/>
        <v/>
      </c>
      <c r="AI1915" s="256"/>
      <c r="AJ1915" s="253"/>
      <c r="AK1915" s="254"/>
      <c r="AL1915" s="255" t="str">
        <f t="shared" si="633"/>
        <v/>
      </c>
      <c r="AM1915" s="256"/>
      <c r="AN1915" s="253"/>
      <c r="AO1915" s="254"/>
      <c r="AP1915" s="255" t="str">
        <f t="shared" si="613"/>
        <v/>
      </c>
      <c r="AQ1915" s="68"/>
      <c r="AR1915" s="68"/>
      <c r="AS1915" s="115"/>
      <c r="AT1915" s="68"/>
      <c r="AU1915" s="113" t="str">
        <f>IF(D1915&lt;&gt; "", IF(COUNTIF($D$12:$D1915,$D1915)&gt;1,0,IF(SUM(N1915,U1915,AB1915)&gt;0,IF(AND(X1915="",OR(Q1915&lt;&gt;"",J1915&lt;&gt;"")),IF(Q1915&lt;&gt;"",Q1915,IF(J1915&lt;&gt;"",J1915,0)),IF(AND(Q1915&lt;&gt;"",J1915&lt;&gt;"",Q1915=J1915),Q1915,X1915)),0)),"")</f>
        <v/>
      </c>
      <c r="AV1915" s="113" t="str">
        <f>IF(D1915&lt;&gt;"",IF(COUNTIF($D$12:$D1915,$D1915)&gt;1,0,IF(SUM(O1915,V1915,AC1915)&gt;0,IF(AND(X1915="",OR(Q1915&lt;&gt;"",J1915&lt;&gt;"")),IF(Q1915&lt;&gt;"",Q1915,IF(J1915&lt;&gt;"",J1915,0)),IF(AND(Q1915&lt;&gt;"",J1915&lt;&gt;"",Q1915=J1915),Q1915,X1915)),0)),"")</f>
        <v/>
      </c>
      <c r="AW1915" s="113" t="str">
        <f>IF(D1915&lt;&gt;"",IF(COUNTIF($D$12:$D1915,$D1915)&gt;1,0,IF(SUM(P1915,W1915,AD1915)&gt;0,IF(AND(X1915="",OR(Q1915&lt;&gt;"",J1915&lt;&gt;"")),IF(Q1915&lt;&gt;"",Q1915,IF(J1915&lt;&gt;"",J1915,0)),IF(AND(Q1915&lt;&gt;"",J1915&lt;&gt;"",Q1915=J1915),Q1915,X1915)),0)),"")</f>
        <v/>
      </c>
      <c r="AX1915" s="68" t="str">
        <f t="shared" si="614"/>
        <v/>
      </c>
      <c r="AY1915" s="68" t="str">
        <f t="shared" si="615"/>
        <v/>
      </c>
      <c r="AZ1915" s="68" t="str">
        <f t="shared" si="616"/>
        <v/>
      </c>
      <c r="BA1915" s="68" t="str">
        <f t="shared" si="617"/>
        <v/>
      </c>
      <c r="BB1915" s="68" t="str">
        <f t="shared" si="618"/>
        <v/>
      </c>
      <c r="BC1915" s="68" t="str">
        <f t="shared" si="619"/>
        <v/>
      </c>
      <c r="BD1915" s="68" t="str">
        <f t="shared" si="620"/>
        <v/>
      </c>
      <c r="BE1915" s="62" t="str">
        <f t="shared" si="621"/>
        <v/>
      </c>
      <c r="BF1915" s="62" t="str">
        <f t="shared" si="622"/>
        <v/>
      </c>
      <c r="BG1915" s="62"/>
      <c r="BH1915" s="62" t="str">
        <f t="shared" si="623"/>
        <v/>
      </c>
      <c r="BI1915" s="62" t="str">
        <f t="shared" si="624"/>
        <v/>
      </c>
      <c r="BJ1915" s="114"/>
      <c r="BK1915" s="62" t="str">
        <f t="shared" si="625"/>
        <v/>
      </c>
      <c r="BL1915" s="62" t="str">
        <f t="shared" si="626"/>
        <v/>
      </c>
      <c r="BM1915" s="62" t="str">
        <f t="shared" si="627"/>
        <v/>
      </c>
      <c r="BN1915" s="62" t="str">
        <f t="shared" si="628"/>
        <v/>
      </c>
      <c r="BO1915" s="62" t="str">
        <f t="shared" si="629"/>
        <v/>
      </c>
      <c r="BP1915" s="62" t="str">
        <f t="shared" si="630"/>
        <v/>
      </c>
      <c r="BQ1915" s="96"/>
      <c r="BR1915" s="96"/>
      <c r="BS1915" s="96"/>
      <c r="BT1915" s="96"/>
      <c r="BU1915" s="96"/>
      <c r="BV1915" s="96"/>
      <c r="BW1915" s="96"/>
      <c r="BX1915" s="96"/>
      <c r="BY1915" s="96"/>
      <c r="BZ1915" s="96"/>
      <c r="CA1915" s="96"/>
      <c r="CB1915" s="96"/>
      <c r="CC1915" s="96"/>
      <c r="CD1915" s="96"/>
      <c r="CE1915" s="96"/>
      <c r="CF1915" s="96"/>
      <c r="CG1915" s="96"/>
      <c r="CH1915" s="96"/>
      <c r="CI1915" s="96"/>
      <c r="CJ1915" s="96"/>
      <c r="CK1915" s="96"/>
      <c r="CL1915" s="96"/>
      <c r="CM1915" s="96"/>
      <c r="CN1915" s="96"/>
      <c r="CO1915" s="96"/>
      <c r="CP1915" s="96"/>
      <c r="CQ1915" s="96"/>
      <c r="CR1915" s="96"/>
      <c r="CS1915" s="96"/>
    </row>
    <row r="1916" spans="1:97" ht="18.75" customHeight="1" x14ac:dyDescent="0.2">
      <c r="A1916" s="3">
        <f t="shared" si="631"/>
        <v>1904</v>
      </c>
      <c r="B1916" s="263"/>
      <c r="C1916" s="263"/>
      <c r="D1916" s="263"/>
      <c r="E1916" s="259"/>
      <c r="F1916" s="259"/>
      <c r="G1916" s="43"/>
      <c r="H1916" s="264"/>
      <c r="I1916" s="261"/>
      <c r="J1916" s="106"/>
      <c r="K1916" s="247"/>
      <c r="L1916" s="247"/>
      <c r="M1916" s="247"/>
      <c r="N1916" s="248" t="str">
        <f>IF(AND(K1916&lt;&gt;"",L1916&lt;&gt;"",J1916&lt;&gt;""),ROUND(MIN(IF(OR(J1916="OZZ",J1916="ZZ"),5000,17300),TRUNC(0.75*(SUMIF($D$12:$D1916,$D1916,K$12:K1916)+SUMIF($D$12:$D1916,$D1916,L$12:L1916)),2)) - SUMIF($D$12:$D1915,$D1916,N$12:N1915),2),"")</f>
        <v/>
      </c>
      <c r="O1916" s="249" t="str">
        <f>IF(AND(K1916&lt;&gt;"",L1916&lt;&gt;"",M1916&lt;&gt;"",J1916&lt;&gt;"",AH1916&lt;&gt;""),IF(OR(J1916="OZZ",J1916="ZZ"),ROUND(0-SUMIF($D$12:$D1915,$D1916,O$12:O1915),2),IF(M1916=0,0,ROUND(MIN(MIN(17300,TRUNC(0.75*(SUMIF($D$12:$D$2012,$D1916,K$12:K$2012)+SUMIF($D$12:$D$2012,$D1916,L$12:L$2012)),2)+SUMIF($D$12:$D1916,$D1916,AH$12:AH1916))-SUMIF($D$12:$D1915,$D1916,O$12:O1915)-SUMIF($D$12:$D$2012,$D1916,N$12:N$2012),AH1916),2))),"")</f>
        <v/>
      </c>
      <c r="P1916" s="250" t="str">
        <f>IF(J1916&lt;&gt;"",1000 - SUMIF($D$12:$D1915,$D1916,P$12:P1915),"")</f>
        <v/>
      </c>
      <c r="Q1916" s="106"/>
      <c r="R1916" s="247"/>
      <c r="S1916" s="247"/>
      <c r="T1916" s="247"/>
      <c r="U1916" s="248" t="str">
        <f>IF(AND(R1916&lt;&gt;"",S1916&lt;&gt;"",Q1916&lt;&gt;""),ROUND(MIN(IF(OR(Q1916="OZZ",Q1916="ZZ"),5000,17300),TRUNC(0.75*(SUMIF($D$12:$D1916,$D1916,R$12:R1916)+SUMIF($D$12:$D1916,$D1916,S$12:S1916)),2)) - SUMIF($D$12:$D1915,$D1916,U$12:U1915),2),"")</f>
        <v/>
      </c>
      <c r="V1916" s="248" t="str">
        <f>IF(AND(R1916&lt;&gt;"",S1916&lt;&gt;"",T1916&lt;&gt;"",Q1916&lt;&gt;"",AL1916&lt;&gt;""),IF(OR(Q1916="OZZ",Q1916="ZZ"),ROUND(0-SUMIF($D$12:$D1915,$D1916,V$12:V1915),2),IF(T1916=0,0,ROUND(MIN(MIN(17300,TRUNC(0.75*(SUMIF($D$12:$D$2012,$D1916,R$12:R$2012)+SUMIF($D$12:$D$2012,$D1916,S$12:S$2012)),2)+SUMIF($D$12:$D1916,$D1916,AL$12:AL1916))-SUMIF($D$12:$D1915,$D1916,V$12:V1915)-SUMIF($D$12:$D$2012,$D1916,U$12:U$2012),AL1916),2))),"")</f>
        <v/>
      </c>
      <c r="W1916" s="250" t="str">
        <f>IF(Q1916&lt;&gt;"",1000 - SUMIF($D$12:$D1915,$D1916,W$12:W1915),"")</f>
        <v/>
      </c>
      <c r="X1916" s="106"/>
      <c r="Y1916" s="247"/>
      <c r="Z1916" s="247"/>
      <c r="AA1916" s="247"/>
      <c r="AB1916" s="248" t="str">
        <f>IF(AND(Y1916&lt;&gt;"",Z1916&lt;&gt;"",X1916&lt;&gt;""),ROUND(MIN(IF(OR(X1916="OZZ",X1916="ZZ"),5000,17300),TRUNC(0.75*(SUMIF($D$12:$D1916,$D1916,Y$12:Y1916)+SUMIF($D$12:$D1916,$D1916,Z$12:Z1916)),2)) - SUMIF($D$12:$D1915,$D1916,AB$12:AB1915),2),"")</f>
        <v/>
      </c>
      <c r="AC1916" s="251" t="str">
        <f>IF(AND(Y1916&lt;&gt;"",Z1916&lt;&gt;"",AA1916&lt;&gt;"",X1916&lt;&gt;"",AP1916&lt;&gt;""),IF(OR(X1916="OZZ",X1916="ZZ"),ROUND(0-SUMIF($D$12:$D1915,$D1916,AC$12:AC1915),2),IF(AA1916=0,0,ROUND(MIN(MIN(17300,TRUNC(0.75*(SUMIF($D$12:$D$2012,$D1916,Y$12:Y$2012)+SUMIF($D$12:$D$2012,$D1916,Z$12:Z$2012)),2)+SUMIF($D$12:$D1916,$D1916,AP$12:AP1916))-SUMIF($D$12:$D1915,$D1916,AC$12:AC1915)-SUMIF($D$12:$D$2012,$D1916,AB$12:AB$2012),AP1916),2))),"")</f>
        <v/>
      </c>
      <c r="AD1916" s="250" t="str">
        <f>IF(X1916&lt;&gt;"",1000 - SUMIF($D$12:$D1915,$D1916,AD$12:AD1915),"")</f>
        <v/>
      </c>
      <c r="AE1916" s="252"/>
      <c r="AF1916" s="253"/>
      <c r="AG1916" s="254"/>
      <c r="AH1916" s="255" t="str">
        <f t="shared" si="632"/>
        <v/>
      </c>
      <c r="AI1916" s="256"/>
      <c r="AJ1916" s="253"/>
      <c r="AK1916" s="254"/>
      <c r="AL1916" s="255" t="str">
        <f t="shared" si="633"/>
        <v/>
      </c>
      <c r="AM1916" s="256"/>
      <c r="AN1916" s="253"/>
      <c r="AO1916" s="254"/>
      <c r="AP1916" s="255" t="str">
        <f t="shared" si="613"/>
        <v/>
      </c>
      <c r="AQ1916" s="68"/>
      <c r="AR1916" s="68"/>
      <c r="AS1916" s="115"/>
      <c r="AT1916" s="68"/>
      <c r="AU1916" s="113" t="str">
        <f>IF(D1916&lt;&gt; "", IF(COUNTIF($D$12:$D1916,$D1916)&gt;1,0,IF(SUM(N1916,U1916,AB1916)&gt;0,IF(AND(X1916="",OR(Q1916&lt;&gt;"",J1916&lt;&gt;"")),IF(Q1916&lt;&gt;"",Q1916,IF(J1916&lt;&gt;"",J1916,0)),IF(AND(Q1916&lt;&gt;"",J1916&lt;&gt;"",Q1916=J1916),Q1916,X1916)),0)),"")</f>
        <v/>
      </c>
      <c r="AV1916" s="113" t="str">
        <f>IF(D1916&lt;&gt;"",IF(COUNTIF($D$12:$D1916,$D1916)&gt;1,0,IF(SUM(O1916,V1916,AC1916)&gt;0,IF(AND(X1916="",OR(Q1916&lt;&gt;"",J1916&lt;&gt;"")),IF(Q1916&lt;&gt;"",Q1916,IF(J1916&lt;&gt;"",J1916,0)),IF(AND(Q1916&lt;&gt;"",J1916&lt;&gt;"",Q1916=J1916),Q1916,X1916)),0)),"")</f>
        <v/>
      </c>
      <c r="AW1916" s="113" t="str">
        <f>IF(D1916&lt;&gt;"",IF(COUNTIF($D$12:$D1916,$D1916)&gt;1,0,IF(SUM(P1916,W1916,AD1916)&gt;0,IF(AND(X1916="",OR(Q1916&lt;&gt;"",J1916&lt;&gt;"")),IF(Q1916&lt;&gt;"",Q1916,IF(J1916&lt;&gt;"",J1916,0)),IF(AND(Q1916&lt;&gt;"",J1916&lt;&gt;"",Q1916=J1916),Q1916,X1916)),0)),"")</f>
        <v/>
      </c>
      <c r="AX1916" s="68" t="str">
        <f t="shared" si="614"/>
        <v/>
      </c>
      <c r="AY1916" s="68" t="str">
        <f t="shared" si="615"/>
        <v/>
      </c>
      <c r="AZ1916" s="68" t="str">
        <f t="shared" si="616"/>
        <v/>
      </c>
      <c r="BA1916" s="68" t="str">
        <f t="shared" si="617"/>
        <v/>
      </c>
      <c r="BB1916" s="68" t="str">
        <f t="shared" si="618"/>
        <v/>
      </c>
      <c r="BC1916" s="68" t="str">
        <f t="shared" si="619"/>
        <v/>
      </c>
      <c r="BD1916" s="68" t="str">
        <f t="shared" si="620"/>
        <v/>
      </c>
      <c r="BE1916" s="62" t="str">
        <f t="shared" si="621"/>
        <v/>
      </c>
      <c r="BF1916" s="62" t="str">
        <f t="shared" si="622"/>
        <v/>
      </c>
      <c r="BG1916" s="62"/>
      <c r="BH1916" s="62" t="str">
        <f t="shared" si="623"/>
        <v/>
      </c>
      <c r="BI1916" s="62" t="str">
        <f t="shared" si="624"/>
        <v/>
      </c>
      <c r="BJ1916" s="114"/>
      <c r="BK1916" s="62" t="str">
        <f t="shared" si="625"/>
        <v/>
      </c>
      <c r="BL1916" s="62" t="str">
        <f t="shared" si="626"/>
        <v/>
      </c>
      <c r="BM1916" s="62" t="str">
        <f t="shared" si="627"/>
        <v/>
      </c>
      <c r="BN1916" s="62" t="str">
        <f t="shared" si="628"/>
        <v/>
      </c>
      <c r="BO1916" s="62" t="str">
        <f t="shared" si="629"/>
        <v/>
      </c>
      <c r="BP1916" s="62" t="str">
        <f t="shared" si="630"/>
        <v/>
      </c>
      <c r="BQ1916" s="96"/>
      <c r="BR1916" s="96"/>
      <c r="BS1916" s="96"/>
      <c r="BT1916" s="96"/>
      <c r="BU1916" s="96"/>
      <c r="BV1916" s="96"/>
      <c r="BW1916" s="96"/>
      <c r="BX1916" s="96"/>
      <c r="BY1916" s="96"/>
      <c r="BZ1916" s="96"/>
      <c r="CA1916" s="96"/>
      <c r="CB1916" s="96"/>
      <c r="CC1916" s="96"/>
      <c r="CD1916" s="96"/>
      <c r="CE1916" s="96"/>
      <c r="CF1916" s="96"/>
      <c r="CG1916" s="96"/>
      <c r="CH1916" s="96"/>
      <c r="CI1916" s="96"/>
      <c r="CJ1916" s="96"/>
      <c r="CK1916" s="96"/>
      <c r="CL1916" s="96"/>
      <c r="CM1916" s="96"/>
      <c r="CN1916" s="96"/>
      <c r="CO1916" s="96"/>
      <c r="CP1916" s="96"/>
      <c r="CQ1916" s="96"/>
      <c r="CR1916" s="96"/>
      <c r="CS1916" s="96"/>
    </row>
    <row r="1917" spans="1:97" ht="18.75" customHeight="1" x14ac:dyDescent="0.2">
      <c r="A1917" s="3">
        <f t="shared" si="631"/>
        <v>1905</v>
      </c>
      <c r="B1917" s="263"/>
      <c r="C1917" s="263"/>
      <c r="D1917" s="263"/>
      <c r="E1917" s="259"/>
      <c r="F1917" s="259"/>
      <c r="G1917" s="43"/>
      <c r="H1917" s="264"/>
      <c r="I1917" s="261"/>
      <c r="J1917" s="106"/>
      <c r="K1917" s="247"/>
      <c r="L1917" s="247"/>
      <c r="M1917" s="247"/>
      <c r="N1917" s="248" t="str">
        <f>IF(AND(K1917&lt;&gt;"",L1917&lt;&gt;"",J1917&lt;&gt;""),ROUND(MIN(IF(OR(J1917="OZZ",J1917="ZZ"),5000,17300),TRUNC(0.75*(SUMIF($D$12:$D1917,$D1917,K$12:K1917)+SUMIF($D$12:$D1917,$D1917,L$12:L1917)),2)) - SUMIF($D$12:$D1916,$D1917,N$12:N1916),2),"")</f>
        <v/>
      </c>
      <c r="O1917" s="249" t="str">
        <f>IF(AND(K1917&lt;&gt;"",L1917&lt;&gt;"",M1917&lt;&gt;"",J1917&lt;&gt;"",AH1917&lt;&gt;""),IF(OR(J1917="OZZ",J1917="ZZ"),ROUND(0-SUMIF($D$12:$D1916,$D1917,O$12:O1916),2),IF(M1917=0,0,ROUND(MIN(MIN(17300,TRUNC(0.75*(SUMIF($D$12:$D$2012,$D1917,K$12:K$2012)+SUMIF($D$12:$D$2012,$D1917,L$12:L$2012)),2)+SUMIF($D$12:$D1917,$D1917,AH$12:AH1917))-SUMIF($D$12:$D1916,$D1917,O$12:O1916)-SUMIF($D$12:$D$2012,$D1917,N$12:N$2012),AH1917),2))),"")</f>
        <v/>
      </c>
      <c r="P1917" s="250" t="str">
        <f>IF(J1917&lt;&gt;"",1000 - SUMIF($D$12:$D1916,$D1917,P$12:P1916),"")</f>
        <v/>
      </c>
      <c r="Q1917" s="106"/>
      <c r="R1917" s="247"/>
      <c r="S1917" s="247"/>
      <c r="T1917" s="247"/>
      <c r="U1917" s="248" t="str">
        <f>IF(AND(R1917&lt;&gt;"",S1917&lt;&gt;"",Q1917&lt;&gt;""),ROUND(MIN(IF(OR(Q1917="OZZ",Q1917="ZZ"),5000,17300),TRUNC(0.75*(SUMIF($D$12:$D1917,$D1917,R$12:R1917)+SUMIF($D$12:$D1917,$D1917,S$12:S1917)),2)) - SUMIF($D$12:$D1916,$D1917,U$12:U1916),2),"")</f>
        <v/>
      </c>
      <c r="V1917" s="248" t="str">
        <f>IF(AND(R1917&lt;&gt;"",S1917&lt;&gt;"",T1917&lt;&gt;"",Q1917&lt;&gt;"",AL1917&lt;&gt;""),IF(OR(Q1917="OZZ",Q1917="ZZ"),ROUND(0-SUMIF($D$12:$D1916,$D1917,V$12:V1916),2),IF(T1917=0,0,ROUND(MIN(MIN(17300,TRUNC(0.75*(SUMIF($D$12:$D$2012,$D1917,R$12:R$2012)+SUMIF($D$12:$D$2012,$D1917,S$12:S$2012)),2)+SUMIF($D$12:$D1917,$D1917,AL$12:AL1917))-SUMIF($D$12:$D1916,$D1917,V$12:V1916)-SUMIF($D$12:$D$2012,$D1917,U$12:U$2012),AL1917),2))),"")</f>
        <v/>
      </c>
      <c r="W1917" s="250" t="str">
        <f>IF(Q1917&lt;&gt;"",1000 - SUMIF($D$12:$D1916,$D1917,W$12:W1916),"")</f>
        <v/>
      </c>
      <c r="X1917" s="106"/>
      <c r="Y1917" s="247"/>
      <c r="Z1917" s="247"/>
      <c r="AA1917" s="247"/>
      <c r="AB1917" s="248" t="str">
        <f>IF(AND(Y1917&lt;&gt;"",Z1917&lt;&gt;"",X1917&lt;&gt;""),ROUND(MIN(IF(OR(X1917="OZZ",X1917="ZZ"),5000,17300),TRUNC(0.75*(SUMIF($D$12:$D1917,$D1917,Y$12:Y1917)+SUMIF($D$12:$D1917,$D1917,Z$12:Z1917)),2)) - SUMIF($D$12:$D1916,$D1917,AB$12:AB1916),2),"")</f>
        <v/>
      </c>
      <c r="AC1917" s="251" t="str">
        <f>IF(AND(Y1917&lt;&gt;"",Z1917&lt;&gt;"",AA1917&lt;&gt;"",X1917&lt;&gt;"",AP1917&lt;&gt;""),IF(OR(X1917="OZZ",X1917="ZZ"),ROUND(0-SUMIF($D$12:$D1916,$D1917,AC$12:AC1916),2),IF(AA1917=0,0,ROUND(MIN(MIN(17300,TRUNC(0.75*(SUMIF($D$12:$D$2012,$D1917,Y$12:Y$2012)+SUMIF($D$12:$D$2012,$D1917,Z$12:Z$2012)),2)+SUMIF($D$12:$D1917,$D1917,AP$12:AP1917))-SUMIF($D$12:$D1916,$D1917,AC$12:AC1916)-SUMIF($D$12:$D$2012,$D1917,AB$12:AB$2012),AP1917),2))),"")</f>
        <v/>
      </c>
      <c r="AD1917" s="250" t="str">
        <f>IF(X1917&lt;&gt;"",1000 - SUMIF($D$12:$D1916,$D1917,AD$12:AD1916),"")</f>
        <v/>
      </c>
      <c r="AE1917" s="252"/>
      <c r="AF1917" s="253"/>
      <c r="AG1917" s="254"/>
      <c r="AH1917" s="255" t="str">
        <f t="shared" si="632"/>
        <v/>
      </c>
      <c r="AI1917" s="256"/>
      <c r="AJ1917" s="253"/>
      <c r="AK1917" s="254"/>
      <c r="AL1917" s="255" t="str">
        <f t="shared" si="633"/>
        <v/>
      </c>
      <c r="AM1917" s="256"/>
      <c r="AN1917" s="253"/>
      <c r="AO1917" s="254"/>
      <c r="AP1917" s="255" t="str">
        <f t="shared" si="613"/>
        <v/>
      </c>
      <c r="AQ1917" s="68"/>
      <c r="AR1917" s="68"/>
      <c r="AS1917" s="115"/>
      <c r="AT1917" s="68"/>
      <c r="AU1917" s="113" t="str">
        <f>IF(D1917&lt;&gt; "", IF(COUNTIF($D$12:$D1917,$D1917)&gt;1,0,IF(SUM(N1917,U1917,AB1917)&gt;0,IF(AND(X1917="",OR(Q1917&lt;&gt;"",J1917&lt;&gt;"")),IF(Q1917&lt;&gt;"",Q1917,IF(J1917&lt;&gt;"",J1917,0)),IF(AND(Q1917&lt;&gt;"",J1917&lt;&gt;"",Q1917=J1917),Q1917,X1917)),0)),"")</f>
        <v/>
      </c>
      <c r="AV1917" s="113" t="str">
        <f>IF(D1917&lt;&gt;"",IF(COUNTIF($D$12:$D1917,$D1917)&gt;1,0,IF(SUM(O1917,V1917,AC1917)&gt;0,IF(AND(X1917="",OR(Q1917&lt;&gt;"",J1917&lt;&gt;"")),IF(Q1917&lt;&gt;"",Q1917,IF(J1917&lt;&gt;"",J1917,0)),IF(AND(Q1917&lt;&gt;"",J1917&lt;&gt;"",Q1917=J1917),Q1917,X1917)),0)),"")</f>
        <v/>
      </c>
      <c r="AW1917" s="113" t="str">
        <f>IF(D1917&lt;&gt;"",IF(COUNTIF($D$12:$D1917,$D1917)&gt;1,0,IF(SUM(P1917,W1917,AD1917)&gt;0,IF(AND(X1917="",OR(Q1917&lt;&gt;"",J1917&lt;&gt;"")),IF(Q1917&lt;&gt;"",Q1917,IF(J1917&lt;&gt;"",J1917,0)),IF(AND(Q1917&lt;&gt;"",J1917&lt;&gt;"",Q1917=J1917),Q1917,X1917)),0)),"")</f>
        <v/>
      </c>
      <c r="AX1917" s="68" t="str">
        <f t="shared" si="614"/>
        <v/>
      </c>
      <c r="AY1917" s="68" t="str">
        <f t="shared" si="615"/>
        <v/>
      </c>
      <c r="AZ1917" s="68" t="str">
        <f t="shared" si="616"/>
        <v/>
      </c>
      <c r="BA1917" s="68" t="str">
        <f t="shared" si="617"/>
        <v/>
      </c>
      <c r="BB1917" s="68" t="str">
        <f t="shared" si="618"/>
        <v/>
      </c>
      <c r="BC1917" s="68" t="str">
        <f t="shared" si="619"/>
        <v/>
      </c>
      <c r="BD1917" s="68" t="str">
        <f t="shared" si="620"/>
        <v/>
      </c>
      <c r="BE1917" s="62" t="str">
        <f t="shared" si="621"/>
        <v/>
      </c>
      <c r="BF1917" s="62" t="str">
        <f t="shared" si="622"/>
        <v/>
      </c>
      <c r="BG1917" s="62"/>
      <c r="BH1917" s="62" t="str">
        <f t="shared" si="623"/>
        <v/>
      </c>
      <c r="BI1917" s="62" t="str">
        <f t="shared" si="624"/>
        <v/>
      </c>
      <c r="BJ1917" s="114"/>
      <c r="BK1917" s="62" t="str">
        <f t="shared" si="625"/>
        <v/>
      </c>
      <c r="BL1917" s="62" t="str">
        <f t="shared" si="626"/>
        <v/>
      </c>
      <c r="BM1917" s="62" t="str">
        <f t="shared" si="627"/>
        <v/>
      </c>
      <c r="BN1917" s="62" t="str">
        <f t="shared" si="628"/>
        <v/>
      </c>
      <c r="BO1917" s="62" t="str">
        <f t="shared" si="629"/>
        <v/>
      </c>
      <c r="BP1917" s="62" t="str">
        <f t="shared" si="630"/>
        <v/>
      </c>
      <c r="BQ1917" s="96"/>
      <c r="BR1917" s="96"/>
      <c r="BS1917" s="96"/>
      <c r="BT1917" s="96"/>
      <c r="BU1917" s="96"/>
      <c r="BV1917" s="96"/>
      <c r="BW1917" s="96"/>
      <c r="BX1917" s="96"/>
      <c r="BY1917" s="96"/>
      <c r="BZ1917" s="96"/>
      <c r="CA1917" s="96"/>
      <c r="CB1917" s="96"/>
      <c r="CC1917" s="96"/>
      <c r="CD1917" s="96"/>
      <c r="CE1917" s="96"/>
      <c r="CF1917" s="96"/>
      <c r="CG1917" s="96"/>
      <c r="CH1917" s="96"/>
      <c r="CI1917" s="96"/>
      <c r="CJ1917" s="96"/>
      <c r="CK1917" s="96"/>
      <c r="CL1917" s="96"/>
      <c r="CM1917" s="96"/>
      <c r="CN1917" s="96"/>
      <c r="CO1917" s="96"/>
      <c r="CP1917" s="96"/>
      <c r="CQ1917" s="96"/>
      <c r="CR1917" s="96"/>
      <c r="CS1917" s="96"/>
    </row>
    <row r="1918" spans="1:97" ht="18.75" customHeight="1" x14ac:dyDescent="0.2">
      <c r="A1918" s="3">
        <f t="shared" si="631"/>
        <v>1906</v>
      </c>
      <c r="B1918" s="263"/>
      <c r="C1918" s="263"/>
      <c r="D1918" s="263"/>
      <c r="E1918" s="259"/>
      <c r="F1918" s="259"/>
      <c r="G1918" s="43"/>
      <c r="H1918" s="264"/>
      <c r="I1918" s="261"/>
      <c r="J1918" s="106"/>
      <c r="K1918" s="247"/>
      <c r="L1918" s="247"/>
      <c r="M1918" s="247"/>
      <c r="N1918" s="248" t="str">
        <f>IF(AND(K1918&lt;&gt;"",L1918&lt;&gt;"",J1918&lt;&gt;""),ROUND(MIN(IF(OR(J1918="OZZ",J1918="ZZ"),5000,17300),TRUNC(0.75*(SUMIF($D$12:$D1918,$D1918,K$12:K1918)+SUMIF($D$12:$D1918,$D1918,L$12:L1918)),2)) - SUMIF($D$12:$D1917,$D1918,N$12:N1917),2),"")</f>
        <v/>
      </c>
      <c r="O1918" s="249" t="str">
        <f>IF(AND(K1918&lt;&gt;"",L1918&lt;&gt;"",M1918&lt;&gt;"",J1918&lt;&gt;"",AH1918&lt;&gt;""),IF(OR(J1918="OZZ",J1918="ZZ"),ROUND(0-SUMIF($D$12:$D1917,$D1918,O$12:O1917),2),IF(M1918=0,0,ROUND(MIN(MIN(17300,TRUNC(0.75*(SUMIF($D$12:$D$2012,$D1918,K$12:K$2012)+SUMIF($D$12:$D$2012,$D1918,L$12:L$2012)),2)+SUMIF($D$12:$D1918,$D1918,AH$12:AH1918))-SUMIF($D$12:$D1917,$D1918,O$12:O1917)-SUMIF($D$12:$D$2012,$D1918,N$12:N$2012),AH1918),2))),"")</f>
        <v/>
      </c>
      <c r="P1918" s="250" t="str">
        <f>IF(J1918&lt;&gt;"",1000 - SUMIF($D$12:$D1917,$D1918,P$12:P1917),"")</f>
        <v/>
      </c>
      <c r="Q1918" s="106"/>
      <c r="R1918" s="247"/>
      <c r="S1918" s="247"/>
      <c r="T1918" s="247"/>
      <c r="U1918" s="248" t="str">
        <f>IF(AND(R1918&lt;&gt;"",S1918&lt;&gt;"",Q1918&lt;&gt;""),ROUND(MIN(IF(OR(Q1918="OZZ",Q1918="ZZ"),5000,17300),TRUNC(0.75*(SUMIF($D$12:$D1918,$D1918,R$12:R1918)+SUMIF($D$12:$D1918,$D1918,S$12:S1918)),2)) - SUMIF($D$12:$D1917,$D1918,U$12:U1917),2),"")</f>
        <v/>
      </c>
      <c r="V1918" s="248" t="str">
        <f>IF(AND(R1918&lt;&gt;"",S1918&lt;&gt;"",T1918&lt;&gt;"",Q1918&lt;&gt;"",AL1918&lt;&gt;""),IF(OR(Q1918="OZZ",Q1918="ZZ"),ROUND(0-SUMIF($D$12:$D1917,$D1918,V$12:V1917),2),IF(T1918=0,0,ROUND(MIN(MIN(17300,TRUNC(0.75*(SUMIF($D$12:$D$2012,$D1918,R$12:R$2012)+SUMIF($D$12:$D$2012,$D1918,S$12:S$2012)),2)+SUMIF($D$12:$D1918,$D1918,AL$12:AL1918))-SUMIF($D$12:$D1917,$D1918,V$12:V1917)-SUMIF($D$12:$D$2012,$D1918,U$12:U$2012),AL1918),2))),"")</f>
        <v/>
      </c>
      <c r="W1918" s="250" t="str">
        <f>IF(Q1918&lt;&gt;"",1000 - SUMIF($D$12:$D1917,$D1918,W$12:W1917),"")</f>
        <v/>
      </c>
      <c r="X1918" s="106"/>
      <c r="Y1918" s="247"/>
      <c r="Z1918" s="247"/>
      <c r="AA1918" s="247"/>
      <c r="AB1918" s="248" t="str">
        <f>IF(AND(Y1918&lt;&gt;"",Z1918&lt;&gt;"",X1918&lt;&gt;""),ROUND(MIN(IF(OR(X1918="OZZ",X1918="ZZ"),5000,17300),TRUNC(0.75*(SUMIF($D$12:$D1918,$D1918,Y$12:Y1918)+SUMIF($D$12:$D1918,$D1918,Z$12:Z1918)),2)) - SUMIF($D$12:$D1917,$D1918,AB$12:AB1917),2),"")</f>
        <v/>
      </c>
      <c r="AC1918" s="251" t="str">
        <f>IF(AND(Y1918&lt;&gt;"",Z1918&lt;&gt;"",AA1918&lt;&gt;"",X1918&lt;&gt;"",AP1918&lt;&gt;""),IF(OR(X1918="OZZ",X1918="ZZ"),ROUND(0-SUMIF($D$12:$D1917,$D1918,AC$12:AC1917),2),IF(AA1918=0,0,ROUND(MIN(MIN(17300,TRUNC(0.75*(SUMIF($D$12:$D$2012,$D1918,Y$12:Y$2012)+SUMIF($D$12:$D$2012,$D1918,Z$12:Z$2012)),2)+SUMIF($D$12:$D1918,$D1918,AP$12:AP1918))-SUMIF($D$12:$D1917,$D1918,AC$12:AC1917)-SUMIF($D$12:$D$2012,$D1918,AB$12:AB$2012),AP1918),2))),"")</f>
        <v/>
      </c>
      <c r="AD1918" s="250" t="str">
        <f>IF(X1918&lt;&gt;"",1000 - SUMIF($D$12:$D1917,$D1918,AD$12:AD1917),"")</f>
        <v/>
      </c>
      <c r="AE1918" s="252"/>
      <c r="AF1918" s="253"/>
      <c r="AG1918" s="254"/>
      <c r="AH1918" s="255" t="str">
        <f t="shared" si="632"/>
        <v/>
      </c>
      <c r="AI1918" s="256"/>
      <c r="AJ1918" s="253"/>
      <c r="AK1918" s="254"/>
      <c r="AL1918" s="255" t="str">
        <f t="shared" si="633"/>
        <v/>
      </c>
      <c r="AM1918" s="256"/>
      <c r="AN1918" s="253"/>
      <c r="AO1918" s="254"/>
      <c r="AP1918" s="255" t="str">
        <f t="shared" si="613"/>
        <v/>
      </c>
      <c r="AQ1918" s="68"/>
      <c r="AR1918" s="68"/>
      <c r="AS1918" s="115"/>
      <c r="AT1918" s="68"/>
      <c r="AU1918" s="113" t="str">
        <f>IF(D1918&lt;&gt; "", IF(COUNTIF($D$12:$D1918,$D1918)&gt;1,0,IF(SUM(N1918,U1918,AB1918)&gt;0,IF(AND(X1918="",OR(Q1918&lt;&gt;"",J1918&lt;&gt;"")),IF(Q1918&lt;&gt;"",Q1918,IF(J1918&lt;&gt;"",J1918,0)),IF(AND(Q1918&lt;&gt;"",J1918&lt;&gt;"",Q1918=J1918),Q1918,X1918)),0)),"")</f>
        <v/>
      </c>
      <c r="AV1918" s="113" t="str">
        <f>IF(D1918&lt;&gt;"",IF(COUNTIF($D$12:$D1918,$D1918)&gt;1,0,IF(SUM(O1918,V1918,AC1918)&gt;0,IF(AND(X1918="",OR(Q1918&lt;&gt;"",J1918&lt;&gt;"")),IF(Q1918&lt;&gt;"",Q1918,IF(J1918&lt;&gt;"",J1918,0)),IF(AND(Q1918&lt;&gt;"",J1918&lt;&gt;"",Q1918=J1918),Q1918,X1918)),0)),"")</f>
        <v/>
      </c>
      <c r="AW1918" s="113" t="str">
        <f>IF(D1918&lt;&gt;"",IF(COUNTIF($D$12:$D1918,$D1918)&gt;1,0,IF(SUM(P1918,W1918,AD1918)&gt;0,IF(AND(X1918="",OR(Q1918&lt;&gt;"",J1918&lt;&gt;"")),IF(Q1918&lt;&gt;"",Q1918,IF(J1918&lt;&gt;"",J1918,0)),IF(AND(Q1918&lt;&gt;"",J1918&lt;&gt;"",Q1918=J1918),Q1918,X1918)),0)),"")</f>
        <v/>
      </c>
      <c r="AX1918" s="68" t="str">
        <f t="shared" si="614"/>
        <v/>
      </c>
      <c r="AY1918" s="68" t="str">
        <f t="shared" si="615"/>
        <v/>
      </c>
      <c r="AZ1918" s="68" t="str">
        <f t="shared" si="616"/>
        <v/>
      </c>
      <c r="BA1918" s="68" t="str">
        <f t="shared" si="617"/>
        <v/>
      </c>
      <c r="BB1918" s="68" t="str">
        <f t="shared" si="618"/>
        <v/>
      </c>
      <c r="BC1918" s="68" t="str">
        <f t="shared" si="619"/>
        <v/>
      </c>
      <c r="BD1918" s="68" t="str">
        <f t="shared" si="620"/>
        <v/>
      </c>
      <c r="BE1918" s="62" t="str">
        <f t="shared" si="621"/>
        <v/>
      </c>
      <c r="BF1918" s="62" t="str">
        <f t="shared" si="622"/>
        <v/>
      </c>
      <c r="BG1918" s="62"/>
      <c r="BH1918" s="62" t="str">
        <f t="shared" si="623"/>
        <v/>
      </c>
      <c r="BI1918" s="62" t="str">
        <f t="shared" si="624"/>
        <v/>
      </c>
      <c r="BJ1918" s="114"/>
      <c r="BK1918" s="62" t="str">
        <f t="shared" si="625"/>
        <v/>
      </c>
      <c r="BL1918" s="62" t="str">
        <f t="shared" si="626"/>
        <v/>
      </c>
      <c r="BM1918" s="62" t="str">
        <f t="shared" si="627"/>
        <v/>
      </c>
      <c r="BN1918" s="62" t="str">
        <f t="shared" si="628"/>
        <v/>
      </c>
      <c r="BO1918" s="62" t="str">
        <f t="shared" si="629"/>
        <v/>
      </c>
      <c r="BP1918" s="62" t="str">
        <f t="shared" si="630"/>
        <v/>
      </c>
      <c r="BQ1918" s="96"/>
      <c r="BR1918" s="96"/>
      <c r="BS1918" s="96"/>
      <c r="BT1918" s="96"/>
      <c r="BU1918" s="96"/>
      <c r="BV1918" s="96"/>
      <c r="BW1918" s="96"/>
      <c r="BX1918" s="96"/>
      <c r="BY1918" s="96"/>
      <c r="BZ1918" s="96"/>
      <c r="CA1918" s="96"/>
      <c r="CB1918" s="96"/>
      <c r="CC1918" s="96"/>
      <c r="CD1918" s="96"/>
      <c r="CE1918" s="96"/>
      <c r="CF1918" s="96"/>
      <c r="CG1918" s="96"/>
      <c r="CH1918" s="96"/>
      <c r="CI1918" s="96"/>
      <c r="CJ1918" s="96"/>
      <c r="CK1918" s="96"/>
      <c r="CL1918" s="96"/>
      <c r="CM1918" s="96"/>
      <c r="CN1918" s="96"/>
      <c r="CO1918" s="96"/>
      <c r="CP1918" s="96"/>
      <c r="CQ1918" s="96"/>
      <c r="CR1918" s="96"/>
      <c r="CS1918" s="96"/>
    </row>
    <row r="1919" spans="1:97" ht="18.75" customHeight="1" x14ac:dyDescent="0.2">
      <c r="A1919" s="3">
        <f t="shared" si="631"/>
        <v>1907</v>
      </c>
      <c r="B1919" s="263"/>
      <c r="C1919" s="263"/>
      <c r="D1919" s="263"/>
      <c r="E1919" s="259"/>
      <c r="F1919" s="259"/>
      <c r="G1919" s="43"/>
      <c r="H1919" s="264"/>
      <c r="I1919" s="261"/>
      <c r="J1919" s="106"/>
      <c r="K1919" s="247"/>
      <c r="L1919" s="247"/>
      <c r="M1919" s="247"/>
      <c r="N1919" s="248" t="str">
        <f>IF(AND(K1919&lt;&gt;"",L1919&lt;&gt;"",J1919&lt;&gt;""),ROUND(MIN(IF(OR(J1919="OZZ",J1919="ZZ"),5000,17300),TRUNC(0.75*(SUMIF($D$12:$D1919,$D1919,K$12:K1919)+SUMIF($D$12:$D1919,$D1919,L$12:L1919)),2)) - SUMIF($D$12:$D1918,$D1919,N$12:N1918),2),"")</f>
        <v/>
      </c>
      <c r="O1919" s="249" t="str">
        <f>IF(AND(K1919&lt;&gt;"",L1919&lt;&gt;"",M1919&lt;&gt;"",J1919&lt;&gt;"",AH1919&lt;&gt;""),IF(OR(J1919="OZZ",J1919="ZZ"),ROUND(0-SUMIF($D$12:$D1918,$D1919,O$12:O1918),2),IF(M1919=0,0,ROUND(MIN(MIN(17300,TRUNC(0.75*(SUMIF($D$12:$D$2012,$D1919,K$12:K$2012)+SUMIF($D$12:$D$2012,$D1919,L$12:L$2012)),2)+SUMIF($D$12:$D1919,$D1919,AH$12:AH1919))-SUMIF($D$12:$D1918,$D1919,O$12:O1918)-SUMIF($D$12:$D$2012,$D1919,N$12:N$2012),AH1919),2))),"")</f>
        <v/>
      </c>
      <c r="P1919" s="250" t="str">
        <f>IF(J1919&lt;&gt;"",1000 - SUMIF($D$12:$D1918,$D1919,P$12:P1918),"")</f>
        <v/>
      </c>
      <c r="Q1919" s="106"/>
      <c r="R1919" s="247"/>
      <c r="S1919" s="247"/>
      <c r="T1919" s="247"/>
      <c r="U1919" s="248" t="str">
        <f>IF(AND(R1919&lt;&gt;"",S1919&lt;&gt;"",Q1919&lt;&gt;""),ROUND(MIN(IF(OR(Q1919="OZZ",Q1919="ZZ"),5000,17300),TRUNC(0.75*(SUMIF($D$12:$D1919,$D1919,R$12:R1919)+SUMIF($D$12:$D1919,$D1919,S$12:S1919)),2)) - SUMIF($D$12:$D1918,$D1919,U$12:U1918),2),"")</f>
        <v/>
      </c>
      <c r="V1919" s="248" t="str">
        <f>IF(AND(R1919&lt;&gt;"",S1919&lt;&gt;"",T1919&lt;&gt;"",Q1919&lt;&gt;"",AL1919&lt;&gt;""),IF(OR(Q1919="OZZ",Q1919="ZZ"),ROUND(0-SUMIF($D$12:$D1918,$D1919,V$12:V1918),2),IF(T1919=0,0,ROUND(MIN(MIN(17300,TRUNC(0.75*(SUMIF($D$12:$D$2012,$D1919,R$12:R$2012)+SUMIF($D$12:$D$2012,$D1919,S$12:S$2012)),2)+SUMIF($D$12:$D1919,$D1919,AL$12:AL1919))-SUMIF($D$12:$D1918,$D1919,V$12:V1918)-SUMIF($D$12:$D$2012,$D1919,U$12:U$2012),AL1919),2))),"")</f>
        <v/>
      </c>
      <c r="W1919" s="250" t="str">
        <f>IF(Q1919&lt;&gt;"",1000 - SUMIF($D$12:$D1918,$D1919,W$12:W1918),"")</f>
        <v/>
      </c>
      <c r="X1919" s="106"/>
      <c r="Y1919" s="247"/>
      <c r="Z1919" s="247"/>
      <c r="AA1919" s="247"/>
      <c r="AB1919" s="248" t="str">
        <f>IF(AND(Y1919&lt;&gt;"",Z1919&lt;&gt;"",X1919&lt;&gt;""),ROUND(MIN(IF(OR(X1919="OZZ",X1919="ZZ"),5000,17300),TRUNC(0.75*(SUMIF($D$12:$D1919,$D1919,Y$12:Y1919)+SUMIF($D$12:$D1919,$D1919,Z$12:Z1919)),2)) - SUMIF($D$12:$D1918,$D1919,AB$12:AB1918),2),"")</f>
        <v/>
      </c>
      <c r="AC1919" s="251" t="str">
        <f>IF(AND(Y1919&lt;&gt;"",Z1919&lt;&gt;"",AA1919&lt;&gt;"",X1919&lt;&gt;"",AP1919&lt;&gt;""),IF(OR(X1919="OZZ",X1919="ZZ"),ROUND(0-SUMIF($D$12:$D1918,$D1919,AC$12:AC1918),2),IF(AA1919=0,0,ROUND(MIN(MIN(17300,TRUNC(0.75*(SUMIF($D$12:$D$2012,$D1919,Y$12:Y$2012)+SUMIF($D$12:$D$2012,$D1919,Z$12:Z$2012)),2)+SUMIF($D$12:$D1919,$D1919,AP$12:AP1919))-SUMIF($D$12:$D1918,$D1919,AC$12:AC1918)-SUMIF($D$12:$D$2012,$D1919,AB$12:AB$2012),AP1919),2))),"")</f>
        <v/>
      </c>
      <c r="AD1919" s="250" t="str">
        <f>IF(X1919&lt;&gt;"",1000 - SUMIF($D$12:$D1918,$D1919,AD$12:AD1918),"")</f>
        <v/>
      </c>
      <c r="AE1919" s="252"/>
      <c r="AF1919" s="253"/>
      <c r="AG1919" s="254"/>
      <c r="AH1919" s="255" t="str">
        <f t="shared" si="632"/>
        <v/>
      </c>
      <c r="AI1919" s="256"/>
      <c r="AJ1919" s="253"/>
      <c r="AK1919" s="254"/>
      <c r="AL1919" s="255" t="str">
        <f t="shared" si="633"/>
        <v/>
      </c>
      <c r="AM1919" s="256"/>
      <c r="AN1919" s="253"/>
      <c r="AO1919" s="254"/>
      <c r="AP1919" s="255" t="str">
        <f t="shared" si="613"/>
        <v/>
      </c>
      <c r="AQ1919" s="68"/>
      <c r="AR1919" s="68"/>
      <c r="AS1919" s="115"/>
      <c r="AT1919" s="68"/>
      <c r="AU1919" s="113" t="str">
        <f>IF(D1919&lt;&gt; "", IF(COUNTIF($D$12:$D1919,$D1919)&gt;1,0,IF(SUM(N1919,U1919,AB1919)&gt;0,IF(AND(X1919="",OR(Q1919&lt;&gt;"",J1919&lt;&gt;"")),IF(Q1919&lt;&gt;"",Q1919,IF(J1919&lt;&gt;"",J1919,0)),IF(AND(Q1919&lt;&gt;"",J1919&lt;&gt;"",Q1919=J1919),Q1919,X1919)),0)),"")</f>
        <v/>
      </c>
      <c r="AV1919" s="113" t="str">
        <f>IF(D1919&lt;&gt;"",IF(COUNTIF($D$12:$D1919,$D1919)&gt;1,0,IF(SUM(O1919,V1919,AC1919)&gt;0,IF(AND(X1919="",OR(Q1919&lt;&gt;"",J1919&lt;&gt;"")),IF(Q1919&lt;&gt;"",Q1919,IF(J1919&lt;&gt;"",J1919,0)),IF(AND(Q1919&lt;&gt;"",J1919&lt;&gt;"",Q1919=J1919),Q1919,X1919)),0)),"")</f>
        <v/>
      </c>
      <c r="AW1919" s="113" t="str">
        <f>IF(D1919&lt;&gt;"",IF(COUNTIF($D$12:$D1919,$D1919)&gt;1,0,IF(SUM(P1919,W1919,AD1919)&gt;0,IF(AND(X1919="",OR(Q1919&lt;&gt;"",J1919&lt;&gt;"")),IF(Q1919&lt;&gt;"",Q1919,IF(J1919&lt;&gt;"",J1919,0)),IF(AND(Q1919&lt;&gt;"",J1919&lt;&gt;"",Q1919=J1919),Q1919,X1919)),0)),"")</f>
        <v/>
      </c>
      <c r="AX1919" s="68" t="str">
        <f t="shared" si="614"/>
        <v/>
      </c>
      <c r="AY1919" s="68" t="str">
        <f t="shared" si="615"/>
        <v/>
      </c>
      <c r="AZ1919" s="68" t="str">
        <f t="shared" si="616"/>
        <v/>
      </c>
      <c r="BA1919" s="68" t="str">
        <f t="shared" si="617"/>
        <v/>
      </c>
      <c r="BB1919" s="68" t="str">
        <f t="shared" si="618"/>
        <v/>
      </c>
      <c r="BC1919" s="68" t="str">
        <f t="shared" si="619"/>
        <v/>
      </c>
      <c r="BD1919" s="68" t="str">
        <f t="shared" si="620"/>
        <v/>
      </c>
      <c r="BE1919" s="62" t="str">
        <f t="shared" si="621"/>
        <v/>
      </c>
      <c r="BF1919" s="62" t="str">
        <f t="shared" si="622"/>
        <v/>
      </c>
      <c r="BG1919" s="62"/>
      <c r="BH1919" s="62" t="str">
        <f t="shared" si="623"/>
        <v/>
      </c>
      <c r="BI1919" s="62" t="str">
        <f t="shared" si="624"/>
        <v/>
      </c>
      <c r="BJ1919" s="114"/>
      <c r="BK1919" s="62" t="str">
        <f t="shared" si="625"/>
        <v/>
      </c>
      <c r="BL1919" s="62" t="str">
        <f t="shared" si="626"/>
        <v/>
      </c>
      <c r="BM1919" s="62" t="str">
        <f t="shared" si="627"/>
        <v/>
      </c>
      <c r="BN1919" s="62" t="str">
        <f t="shared" si="628"/>
        <v/>
      </c>
      <c r="BO1919" s="62" t="str">
        <f t="shared" si="629"/>
        <v/>
      </c>
      <c r="BP1919" s="62" t="str">
        <f t="shared" si="630"/>
        <v/>
      </c>
      <c r="BQ1919" s="96"/>
      <c r="BR1919" s="96"/>
      <c r="BS1919" s="96"/>
      <c r="BT1919" s="96"/>
      <c r="BU1919" s="96"/>
      <c r="BV1919" s="96"/>
      <c r="BW1919" s="96"/>
      <c r="BX1919" s="96"/>
      <c r="BY1919" s="96"/>
      <c r="BZ1919" s="96"/>
      <c r="CA1919" s="96"/>
      <c r="CB1919" s="96"/>
      <c r="CC1919" s="96"/>
      <c r="CD1919" s="96"/>
      <c r="CE1919" s="96"/>
      <c r="CF1919" s="96"/>
      <c r="CG1919" s="96"/>
      <c r="CH1919" s="96"/>
      <c r="CI1919" s="96"/>
      <c r="CJ1919" s="96"/>
      <c r="CK1919" s="96"/>
      <c r="CL1919" s="96"/>
      <c r="CM1919" s="96"/>
      <c r="CN1919" s="96"/>
      <c r="CO1919" s="96"/>
      <c r="CP1919" s="96"/>
      <c r="CQ1919" s="96"/>
      <c r="CR1919" s="96"/>
      <c r="CS1919" s="96"/>
    </row>
    <row r="1920" spans="1:97" ht="18.75" customHeight="1" x14ac:dyDescent="0.2">
      <c r="A1920" s="3">
        <f t="shared" si="631"/>
        <v>1908</v>
      </c>
      <c r="B1920" s="263"/>
      <c r="C1920" s="263"/>
      <c r="D1920" s="263"/>
      <c r="E1920" s="259"/>
      <c r="F1920" s="259"/>
      <c r="G1920" s="43"/>
      <c r="H1920" s="264"/>
      <c r="I1920" s="261"/>
      <c r="J1920" s="106"/>
      <c r="K1920" s="247"/>
      <c r="L1920" s="247"/>
      <c r="M1920" s="247"/>
      <c r="N1920" s="248" t="str">
        <f>IF(AND(K1920&lt;&gt;"",L1920&lt;&gt;"",J1920&lt;&gt;""),ROUND(MIN(IF(OR(J1920="OZZ",J1920="ZZ"),5000,17300),TRUNC(0.75*(SUMIF($D$12:$D1920,$D1920,K$12:K1920)+SUMIF($D$12:$D1920,$D1920,L$12:L1920)),2)) - SUMIF($D$12:$D1919,$D1920,N$12:N1919),2),"")</f>
        <v/>
      </c>
      <c r="O1920" s="249" t="str">
        <f>IF(AND(K1920&lt;&gt;"",L1920&lt;&gt;"",M1920&lt;&gt;"",J1920&lt;&gt;"",AH1920&lt;&gt;""),IF(OR(J1920="OZZ",J1920="ZZ"),ROUND(0-SUMIF($D$12:$D1919,$D1920,O$12:O1919),2),IF(M1920=0,0,ROUND(MIN(MIN(17300,TRUNC(0.75*(SUMIF($D$12:$D$2012,$D1920,K$12:K$2012)+SUMIF($D$12:$D$2012,$D1920,L$12:L$2012)),2)+SUMIF($D$12:$D1920,$D1920,AH$12:AH1920))-SUMIF($D$12:$D1919,$D1920,O$12:O1919)-SUMIF($D$12:$D$2012,$D1920,N$12:N$2012),AH1920),2))),"")</f>
        <v/>
      </c>
      <c r="P1920" s="250" t="str">
        <f>IF(J1920&lt;&gt;"",1000 - SUMIF($D$12:$D1919,$D1920,P$12:P1919),"")</f>
        <v/>
      </c>
      <c r="Q1920" s="106"/>
      <c r="R1920" s="247"/>
      <c r="S1920" s="247"/>
      <c r="T1920" s="247"/>
      <c r="U1920" s="248" t="str">
        <f>IF(AND(R1920&lt;&gt;"",S1920&lt;&gt;"",Q1920&lt;&gt;""),ROUND(MIN(IF(OR(Q1920="OZZ",Q1920="ZZ"),5000,17300),TRUNC(0.75*(SUMIF($D$12:$D1920,$D1920,R$12:R1920)+SUMIF($D$12:$D1920,$D1920,S$12:S1920)),2)) - SUMIF($D$12:$D1919,$D1920,U$12:U1919),2),"")</f>
        <v/>
      </c>
      <c r="V1920" s="248" t="str">
        <f>IF(AND(R1920&lt;&gt;"",S1920&lt;&gt;"",T1920&lt;&gt;"",Q1920&lt;&gt;"",AL1920&lt;&gt;""),IF(OR(Q1920="OZZ",Q1920="ZZ"),ROUND(0-SUMIF($D$12:$D1919,$D1920,V$12:V1919),2),IF(T1920=0,0,ROUND(MIN(MIN(17300,TRUNC(0.75*(SUMIF($D$12:$D$2012,$D1920,R$12:R$2012)+SUMIF($D$12:$D$2012,$D1920,S$12:S$2012)),2)+SUMIF($D$12:$D1920,$D1920,AL$12:AL1920))-SUMIF($D$12:$D1919,$D1920,V$12:V1919)-SUMIF($D$12:$D$2012,$D1920,U$12:U$2012),AL1920),2))),"")</f>
        <v/>
      </c>
      <c r="W1920" s="250" t="str">
        <f>IF(Q1920&lt;&gt;"",1000 - SUMIF($D$12:$D1919,$D1920,W$12:W1919),"")</f>
        <v/>
      </c>
      <c r="X1920" s="106"/>
      <c r="Y1920" s="247"/>
      <c r="Z1920" s="247"/>
      <c r="AA1920" s="247"/>
      <c r="AB1920" s="248" t="str">
        <f>IF(AND(Y1920&lt;&gt;"",Z1920&lt;&gt;"",X1920&lt;&gt;""),ROUND(MIN(IF(OR(X1920="OZZ",X1920="ZZ"),5000,17300),TRUNC(0.75*(SUMIF($D$12:$D1920,$D1920,Y$12:Y1920)+SUMIF($D$12:$D1920,$D1920,Z$12:Z1920)),2)) - SUMIF($D$12:$D1919,$D1920,AB$12:AB1919),2),"")</f>
        <v/>
      </c>
      <c r="AC1920" s="251" t="str">
        <f>IF(AND(Y1920&lt;&gt;"",Z1920&lt;&gt;"",AA1920&lt;&gt;"",X1920&lt;&gt;"",AP1920&lt;&gt;""),IF(OR(X1920="OZZ",X1920="ZZ"),ROUND(0-SUMIF($D$12:$D1919,$D1920,AC$12:AC1919),2),IF(AA1920=0,0,ROUND(MIN(MIN(17300,TRUNC(0.75*(SUMIF($D$12:$D$2012,$D1920,Y$12:Y$2012)+SUMIF($D$12:$D$2012,$D1920,Z$12:Z$2012)),2)+SUMIF($D$12:$D1920,$D1920,AP$12:AP1920))-SUMIF($D$12:$D1919,$D1920,AC$12:AC1919)-SUMIF($D$12:$D$2012,$D1920,AB$12:AB$2012),AP1920),2))),"")</f>
        <v/>
      </c>
      <c r="AD1920" s="250" t="str">
        <f>IF(X1920&lt;&gt;"",1000 - SUMIF($D$12:$D1919,$D1920,AD$12:AD1919),"")</f>
        <v/>
      </c>
      <c r="AE1920" s="252"/>
      <c r="AF1920" s="253"/>
      <c r="AG1920" s="254"/>
      <c r="AH1920" s="255" t="str">
        <f t="shared" si="632"/>
        <v/>
      </c>
      <c r="AI1920" s="256"/>
      <c r="AJ1920" s="253"/>
      <c r="AK1920" s="254"/>
      <c r="AL1920" s="255" t="str">
        <f t="shared" si="633"/>
        <v/>
      </c>
      <c r="AM1920" s="256"/>
      <c r="AN1920" s="253"/>
      <c r="AO1920" s="254"/>
      <c r="AP1920" s="255" t="str">
        <f t="shared" si="613"/>
        <v/>
      </c>
      <c r="AQ1920" s="68"/>
      <c r="AR1920" s="68"/>
      <c r="AS1920" s="115"/>
      <c r="AT1920" s="68"/>
      <c r="AU1920" s="113" t="str">
        <f>IF(D1920&lt;&gt; "", IF(COUNTIF($D$12:$D1920,$D1920)&gt;1,0,IF(SUM(N1920,U1920,AB1920)&gt;0,IF(AND(X1920="",OR(Q1920&lt;&gt;"",J1920&lt;&gt;"")),IF(Q1920&lt;&gt;"",Q1920,IF(J1920&lt;&gt;"",J1920,0)),IF(AND(Q1920&lt;&gt;"",J1920&lt;&gt;"",Q1920=J1920),Q1920,X1920)),0)),"")</f>
        <v/>
      </c>
      <c r="AV1920" s="113" t="str">
        <f>IF(D1920&lt;&gt;"",IF(COUNTIF($D$12:$D1920,$D1920)&gt;1,0,IF(SUM(O1920,V1920,AC1920)&gt;0,IF(AND(X1920="",OR(Q1920&lt;&gt;"",J1920&lt;&gt;"")),IF(Q1920&lt;&gt;"",Q1920,IF(J1920&lt;&gt;"",J1920,0)),IF(AND(Q1920&lt;&gt;"",J1920&lt;&gt;"",Q1920=J1920),Q1920,X1920)),0)),"")</f>
        <v/>
      </c>
      <c r="AW1920" s="113" t="str">
        <f>IF(D1920&lt;&gt;"",IF(COUNTIF($D$12:$D1920,$D1920)&gt;1,0,IF(SUM(P1920,W1920,AD1920)&gt;0,IF(AND(X1920="",OR(Q1920&lt;&gt;"",J1920&lt;&gt;"")),IF(Q1920&lt;&gt;"",Q1920,IF(J1920&lt;&gt;"",J1920,0)),IF(AND(Q1920&lt;&gt;"",J1920&lt;&gt;"",Q1920=J1920),Q1920,X1920)),0)),"")</f>
        <v/>
      </c>
      <c r="AX1920" s="68" t="str">
        <f t="shared" si="614"/>
        <v/>
      </c>
      <c r="AY1920" s="68" t="str">
        <f t="shared" si="615"/>
        <v/>
      </c>
      <c r="AZ1920" s="68" t="str">
        <f t="shared" si="616"/>
        <v/>
      </c>
      <c r="BA1920" s="68" t="str">
        <f t="shared" si="617"/>
        <v/>
      </c>
      <c r="BB1920" s="68" t="str">
        <f t="shared" si="618"/>
        <v/>
      </c>
      <c r="BC1920" s="68" t="str">
        <f t="shared" si="619"/>
        <v/>
      </c>
      <c r="BD1920" s="68" t="str">
        <f t="shared" si="620"/>
        <v/>
      </c>
      <c r="BE1920" s="62" t="str">
        <f t="shared" si="621"/>
        <v/>
      </c>
      <c r="BF1920" s="62" t="str">
        <f t="shared" si="622"/>
        <v/>
      </c>
      <c r="BG1920" s="62"/>
      <c r="BH1920" s="62" t="str">
        <f t="shared" si="623"/>
        <v/>
      </c>
      <c r="BI1920" s="62" t="str">
        <f t="shared" si="624"/>
        <v/>
      </c>
      <c r="BJ1920" s="114"/>
      <c r="BK1920" s="62" t="str">
        <f t="shared" si="625"/>
        <v/>
      </c>
      <c r="BL1920" s="62" t="str">
        <f t="shared" si="626"/>
        <v/>
      </c>
      <c r="BM1920" s="62" t="str">
        <f t="shared" si="627"/>
        <v/>
      </c>
      <c r="BN1920" s="62" t="str">
        <f t="shared" si="628"/>
        <v/>
      </c>
      <c r="BO1920" s="62" t="str">
        <f t="shared" si="629"/>
        <v/>
      </c>
      <c r="BP1920" s="62" t="str">
        <f t="shared" si="630"/>
        <v/>
      </c>
      <c r="BQ1920" s="96"/>
      <c r="BR1920" s="96"/>
      <c r="BS1920" s="96"/>
      <c r="BT1920" s="96"/>
      <c r="BU1920" s="96"/>
      <c r="BV1920" s="96"/>
      <c r="BW1920" s="96"/>
      <c r="BX1920" s="96"/>
      <c r="BY1920" s="96"/>
      <c r="BZ1920" s="96"/>
      <c r="CA1920" s="96"/>
      <c r="CB1920" s="96"/>
      <c r="CC1920" s="96"/>
      <c r="CD1920" s="96"/>
      <c r="CE1920" s="96"/>
      <c r="CF1920" s="96"/>
      <c r="CG1920" s="96"/>
      <c r="CH1920" s="96"/>
      <c r="CI1920" s="96"/>
      <c r="CJ1920" s="96"/>
      <c r="CK1920" s="96"/>
      <c r="CL1920" s="96"/>
      <c r="CM1920" s="96"/>
      <c r="CN1920" s="96"/>
      <c r="CO1920" s="96"/>
      <c r="CP1920" s="96"/>
      <c r="CQ1920" s="96"/>
      <c r="CR1920" s="96"/>
      <c r="CS1920" s="96"/>
    </row>
    <row r="1921" spans="1:97" ht="18.75" customHeight="1" x14ac:dyDescent="0.2">
      <c r="A1921" s="3">
        <f t="shared" si="631"/>
        <v>1909</v>
      </c>
      <c r="B1921" s="263"/>
      <c r="C1921" s="263"/>
      <c r="D1921" s="263"/>
      <c r="E1921" s="259"/>
      <c r="F1921" s="259"/>
      <c r="G1921" s="43"/>
      <c r="H1921" s="264"/>
      <c r="I1921" s="261"/>
      <c r="J1921" s="106"/>
      <c r="K1921" s="247"/>
      <c r="L1921" s="247"/>
      <c r="M1921" s="247"/>
      <c r="N1921" s="248" t="str">
        <f>IF(AND(K1921&lt;&gt;"",L1921&lt;&gt;"",J1921&lt;&gt;""),ROUND(MIN(IF(OR(J1921="OZZ",J1921="ZZ"),5000,17300),TRUNC(0.75*(SUMIF($D$12:$D1921,$D1921,K$12:K1921)+SUMIF($D$12:$D1921,$D1921,L$12:L1921)),2)) - SUMIF($D$12:$D1920,$D1921,N$12:N1920),2),"")</f>
        <v/>
      </c>
      <c r="O1921" s="249" t="str">
        <f>IF(AND(K1921&lt;&gt;"",L1921&lt;&gt;"",M1921&lt;&gt;"",J1921&lt;&gt;"",AH1921&lt;&gt;""),IF(OR(J1921="OZZ",J1921="ZZ"),ROUND(0-SUMIF($D$12:$D1920,$D1921,O$12:O1920),2),IF(M1921=0,0,ROUND(MIN(MIN(17300,TRUNC(0.75*(SUMIF($D$12:$D$2012,$D1921,K$12:K$2012)+SUMIF($D$12:$D$2012,$D1921,L$12:L$2012)),2)+SUMIF($D$12:$D1921,$D1921,AH$12:AH1921))-SUMIF($D$12:$D1920,$D1921,O$12:O1920)-SUMIF($D$12:$D$2012,$D1921,N$12:N$2012),AH1921),2))),"")</f>
        <v/>
      </c>
      <c r="P1921" s="250" t="str">
        <f>IF(J1921&lt;&gt;"",1000 - SUMIF($D$12:$D1920,$D1921,P$12:P1920),"")</f>
        <v/>
      </c>
      <c r="Q1921" s="106"/>
      <c r="R1921" s="247"/>
      <c r="S1921" s="247"/>
      <c r="T1921" s="247"/>
      <c r="U1921" s="248" t="str">
        <f>IF(AND(R1921&lt;&gt;"",S1921&lt;&gt;"",Q1921&lt;&gt;""),ROUND(MIN(IF(OR(Q1921="OZZ",Q1921="ZZ"),5000,17300),TRUNC(0.75*(SUMIF($D$12:$D1921,$D1921,R$12:R1921)+SUMIF($D$12:$D1921,$D1921,S$12:S1921)),2)) - SUMIF($D$12:$D1920,$D1921,U$12:U1920),2),"")</f>
        <v/>
      </c>
      <c r="V1921" s="248" t="str">
        <f>IF(AND(R1921&lt;&gt;"",S1921&lt;&gt;"",T1921&lt;&gt;"",Q1921&lt;&gt;"",AL1921&lt;&gt;""),IF(OR(Q1921="OZZ",Q1921="ZZ"),ROUND(0-SUMIF($D$12:$D1920,$D1921,V$12:V1920),2),IF(T1921=0,0,ROUND(MIN(MIN(17300,TRUNC(0.75*(SUMIF($D$12:$D$2012,$D1921,R$12:R$2012)+SUMIF($D$12:$D$2012,$D1921,S$12:S$2012)),2)+SUMIF($D$12:$D1921,$D1921,AL$12:AL1921))-SUMIF($D$12:$D1920,$D1921,V$12:V1920)-SUMIF($D$12:$D$2012,$D1921,U$12:U$2012),AL1921),2))),"")</f>
        <v/>
      </c>
      <c r="W1921" s="250" t="str">
        <f>IF(Q1921&lt;&gt;"",1000 - SUMIF($D$12:$D1920,$D1921,W$12:W1920),"")</f>
        <v/>
      </c>
      <c r="X1921" s="106"/>
      <c r="Y1921" s="247"/>
      <c r="Z1921" s="247"/>
      <c r="AA1921" s="247"/>
      <c r="AB1921" s="248" t="str">
        <f>IF(AND(Y1921&lt;&gt;"",Z1921&lt;&gt;"",X1921&lt;&gt;""),ROUND(MIN(IF(OR(X1921="OZZ",X1921="ZZ"),5000,17300),TRUNC(0.75*(SUMIF($D$12:$D1921,$D1921,Y$12:Y1921)+SUMIF($D$12:$D1921,$D1921,Z$12:Z1921)),2)) - SUMIF($D$12:$D1920,$D1921,AB$12:AB1920),2),"")</f>
        <v/>
      </c>
      <c r="AC1921" s="251" t="str">
        <f>IF(AND(Y1921&lt;&gt;"",Z1921&lt;&gt;"",AA1921&lt;&gt;"",X1921&lt;&gt;"",AP1921&lt;&gt;""),IF(OR(X1921="OZZ",X1921="ZZ"),ROUND(0-SUMIF($D$12:$D1920,$D1921,AC$12:AC1920),2),IF(AA1921=0,0,ROUND(MIN(MIN(17300,TRUNC(0.75*(SUMIF($D$12:$D$2012,$D1921,Y$12:Y$2012)+SUMIF($D$12:$D$2012,$D1921,Z$12:Z$2012)),2)+SUMIF($D$12:$D1921,$D1921,AP$12:AP1921))-SUMIF($D$12:$D1920,$D1921,AC$12:AC1920)-SUMIF($D$12:$D$2012,$D1921,AB$12:AB$2012),AP1921),2))),"")</f>
        <v/>
      </c>
      <c r="AD1921" s="250" t="str">
        <f>IF(X1921&lt;&gt;"",1000 - SUMIF($D$12:$D1920,$D1921,AD$12:AD1920),"")</f>
        <v/>
      </c>
      <c r="AE1921" s="252"/>
      <c r="AF1921" s="253"/>
      <c r="AG1921" s="254"/>
      <c r="AH1921" s="255" t="str">
        <f t="shared" si="632"/>
        <v/>
      </c>
      <c r="AI1921" s="256"/>
      <c r="AJ1921" s="253"/>
      <c r="AK1921" s="254"/>
      <c r="AL1921" s="255" t="str">
        <f t="shared" si="633"/>
        <v/>
      </c>
      <c r="AM1921" s="256"/>
      <c r="AN1921" s="253"/>
      <c r="AO1921" s="254"/>
      <c r="AP1921" s="255" t="str">
        <f t="shared" si="613"/>
        <v/>
      </c>
      <c r="AQ1921" s="68"/>
      <c r="AR1921" s="68"/>
      <c r="AS1921" s="115"/>
      <c r="AT1921" s="68"/>
      <c r="AU1921" s="113" t="str">
        <f>IF(D1921&lt;&gt; "", IF(COUNTIF($D$12:$D1921,$D1921)&gt;1,0,IF(SUM(N1921,U1921,AB1921)&gt;0,IF(AND(X1921="",OR(Q1921&lt;&gt;"",J1921&lt;&gt;"")),IF(Q1921&lt;&gt;"",Q1921,IF(J1921&lt;&gt;"",J1921,0)),IF(AND(Q1921&lt;&gt;"",J1921&lt;&gt;"",Q1921=J1921),Q1921,X1921)),0)),"")</f>
        <v/>
      </c>
      <c r="AV1921" s="113" t="str">
        <f>IF(D1921&lt;&gt;"",IF(COUNTIF($D$12:$D1921,$D1921)&gt;1,0,IF(SUM(O1921,V1921,AC1921)&gt;0,IF(AND(X1921="",OR(Q1921&lt;&gt;"",J1921&lt;&gt;"")),IF(Q1921&lt;&gt;"",Q1921,IF(J1921&lt;&gt;"",J1921,0)),IF(AND(Q1921&lt;&gt;"",J1921&lt;&gt;"",Q1921=J1921),Q1921,X1921)),0)),"")</f>
        <v/>
      </c>
      <c r="AW1921" s="113" t="str">
        <f>IF(D1921&lt;&gt;"",IF(COUNTIF($D$12:$D1921,$D1921)&gt;1,0,IF(SUM(P1921,W1921,AD1921)&gt;0,IF(AND(X1921="",OR(Q1921&lt;&gt;"",J1921&lt;&gt;"")),IF(Q1921&lt;&gt;"",Q1921,IF(J1921&lt;&gt;"",J1921,0)),IF(AND(Q1921&lt;&gt;"",J1921&lt;&gt;"",Q1921=J1921),Q1921,X1921)),0)),"")</f>
        <v/>
      </c>
      <c r="AX1921" s="68" t="str">
        <f t="shared" si="614"/>
        <v/>
      </c>
      <c r="AY1921" s="68" t="str">
        <f t="shared" si="615"/>
        <v/>
      </c>
      <c r="AZ1921" s="68" t="str">
        <f t="shared" si="616"/>
        <v/>
      </c>
      <c r="BA1921" s="68" t="str">
        <f t="shared" si="617"/>
        <v/>
      </c>
      <c r="BB1921" s="68" t="str">
        <f t="shared" si="618"/>
        <v/>
      </c>
      <c r="BC1921" s="68" t="str">
        <f t="shared" si="619"/>
        <v/>
      </c>
      <c r="BD1921" s="68" t="str">
        <f t="shared" si="620"/>
        <v/>
      </c>
      <c r="BE1921" s="62" t="str">
        <f t="shared" si="621"/>
        <v/>
      </c>
      <c r="BF1921" s="62" t="str">
        <f t="shared" si="622"/>
        <v/>
      </c>
      <c r="BG1921" s="62"/>
      <c r="BH1921" s="62" t="str">
        <f t="shared" si="623"/>
        <v/>
      </c>
      <c r="BI1921" s="62" t="str">
        <f t="shared" si="624"/>
        <v/>
      </c>
      <c r="BJ1921" s="114"/>
      <c r="BK1921" s="62" t="str">
        <f t="shared" si="625"/>
        <v/>
      </c>
      <c r="BL1921" s="62" t="str">
        <f t="shared" si="626"/>
        <v/>
      </c>
      <c r="BM1921" s="62" t="str">
        <f t="shared" si="627"/>
        <v/>
      </c>
      <c r="BN1921" s="62" t="str">
        <f t="shared" si="628"/>
        <v/>
      </c>
      <c r="BO1921" s="62" t="str">
        <f t="shared" si="629"/>
        <v/>
      </c>
      <c r="BP1921" s="62" t="str">
        <f t="shared" si="630"/>
        <v/>
      </c>
      <c r="BQ1921" s="96"/>
      <c r="BR1921" s="96"/>
      <c r="BS1921" s="96"/>
      <c r="BT1921" s="96"/>
      <c r="BU1921" s="96"/>
      <c r="BV1921" s="96"/>
      <c r="BW1921" s="96"/>
      <c r="BX1921" s="96"/>
      <c r="BY1921" s="96"/>
      <c r="BZ1921" s="96"/>
      <c r="CA1921" s="96"/>
      <c r="CB1921" s="96"/>
      <c r="CC1921" s="96"/>
      <c r="CD1921" s="96"/>
      <c r="CE1921" s="96"/>
      <c r="CF1921" s="96"/>
      <c r="CG1921" s="96"/>
      <c r="CH1921" s="96"/>
      <c r="CI1921" s="96"/>
      <c r="CJ1921" s="96"/>
      <c r="CK1921" s="96"/>
      <c r="CL1921" s="96"/>
      <c r="CM1921" s="96"/>
      <c r="CN1921" s="96"/>
      <c r="CO1921" s="96"/>
      <c r="CP1921" s="96"/>
      <c r="CQ1921" s="96"/>
      <c r="CR1921" s="96"/>
      <c r="CS1921" s="96"/>
    </row>
    <row r="1922" spans="1:97" ht="18.75" customHeight="1" x14ac:dyDescent="0.2">
      <c r="A1922" s="3">
        <f t="shared" si="631"/>
        <v>1910</v>
      </c>
      <c r="B1922" s="263"/>
      <c r="C1922" s="263"/>
      <c r="D1922" s="263"/>
      <c r="E1922" s="259"/>
      <c r="F1922" s="259"/>
      <c r="G1922" s="43"/>
      <c r="H1922" s="264"/>
      <c r="I1922" s="261"/>
      <c r="J1922" s="106"/>
      <c r="K1922" s="247"/>
      <c r="L1922" s="247"/>
      <c r="M1922" s="247"/>
      <c r="N1922" s="248" t="str">
        <f>IF(AND(K1922&lt;&gt;"",L1922&lt;&gt;"",J1922&lt;&gt;""),ROUND(MIN(IF(OR(J1922="OZZ",J1922="ZZ"),5000,17300),TRUNC(0.75*(SUMIF($D$12:$D1922,$D1922,K$12:K1922)+SUMIF($D$12:$D1922,$D1922,L$12:L1922)),2)) - SUMIF($D$12:$D1921,$D1922,N$12:N1921),2),"")</f>
        <v/>
      </c>
      <c r="O1922" s="249" t="str">
        <f>IF(AND(K1922&lt;&gt;"",L1922&lt;&gt;"",M1922&lt;&gt;"",J1922&lt;&gt;"",AH1922&lt;&gt;""),IF(OR(J1922="OZZ",J1922="ZZ"),ROUND(0-SUMIF($D$12:$D1921,$D1922,O$12:O1921),2),IF(M1922=0,0,ROUND(MIN(MIN(17300,TRUNC(0.75*(SUMIF($D$12:$D$2012,$D1922,K$12:K$2012)+SUMIF($D$12:$D$2012,$D1922,L$12:L$2012)),2)+SUMIF($D$12:$D1922,$D1922,AH$12:AH1922))-SUMIF($D$12:$D1921,$D1922,O$12:O1921)-SUMIF($D$12:$D$2012,$D1922,N$12:N$2012),AH1922),2))),"")</f>
        <v/>
      </c>
      <c r="P1922" s="250" t="str">
        <f>IF(J1922&lt;&gt;"",1000 - SUMIF($D$12:$D1921,$D1922,P$12:P1921),"")</f>
        <v/>
      </c>
      <c r="Q1922" s="106"/>
      <c r="R1922" s="247"/>
      <c r="S1922" s="247"/>
      <c r="T1922" s="247"/>
      <c r="U1922" s="248" t="str">
        <f>IF(AND(R1922&lt;&gt;"",S1922&lt;&gt;"",Q1922&lt;&gt;""),ROUND(MIN(IF(OR(Q1922="OZZ",Q1922="ZZ"),5000,17300),TRUNC(0.75*(SUMIF($D$12:$D1922,$D1922,R$12:R1922)+SUMIF($D$12:$D1922,$D1922,S$12:S1922)),2)) - SUMIF($D$12:$D1921,$D1922,U$12:U1921),2),"")</f>
        <v/>
      </c>
      <c r="V1922" s="248" t="str">
        <f>IF(AND(R1922&lt;&gt;"",S1922&lt;&gt;"",T1922&lt;&gt;"",Q1922&lt;&gt;"",AL1922&lt;&gt;""),IF(OR(Q1922="OZZ",Q1922="ZZ"),ROUND(0-SUMIF($D$12:$D1921,$D1922,V$12:V1921),2),IF(T1922=0,0,ROUND(MIN(MIN(17300,TRUNC(0.75*(SUMIF($D$12:$D$2012,$D1922,R$12:R$2012)+SUMIF($D$12:$D$2012,$D1922,S$12:S$2012)),2)+SUMIF($D$12:$D1922,$D1922,AL$12:AL1922))-SUMIF($D$12:$D1921,$D1922,V$12:V1921)-SUMIF($D$12:$D$2012,$D1922,U$12:U$2012),AL1922),2))),"")</f>
        <v/>
      </c>
      <c r="W1922" s="250" t="str">
        <f>IF(Q1922&lt;&gt;"",1000 - SUMIF($D$12:$D1921,$D1922,W$12:W1921),"")</f>
        <v/>
      </c>
      <c r="X1922" s="106"/>
      <c r="Y1922" s="247"/>
      <c r="Z1922" s="247"/>
      <c r="AA1922" s="247"/>
      <c r="AB1922" s="248" t="str">
        <f>IF(AND(Y1922&lt;&gt;"",Z1922&lt;&gt;"",X1922&lt;&gt;""),ROUND(MIN(IF(OR(X1922="OZZ",X1922="ZZ"),5000,17300),TRUNC(0.75*(SUMIF($D$12:$D1922,$D1922,Y$12:Y1922)+SUMIF($D$12:$D1922,$D1922,Z$12:Z1922)),2)) - SUMIF($D$12:$D1921,$D1922,AB$12:AB1921),2),"")</f>
        <v/>
      </c>
      <c r="AC1922" s="251" t="str">
        <f>IF(AND(Y1922&lt;&gt;"",Z1922&lt;&gt;"",AA1922&lt;&gt;"",X1922&lt;&gt;"",AP1922&lt;&gt;""),IF(OR(X1922="OZZ",X1922="ZZ"),ROUND(0-SUMIF($D$12:$D1921,$D1922,AC$12:AC1921),2),IF(AA1922=0,0,ROUND(MIN(MIN(17300,TRUNC(0.75*(SUMIF($D$12:$D$2012,$D1922,Y$12:Y$2012)+SUMIF($D$12:$D$2012,$D1922,Z$12:Z$2012)),2)+SUMIF($D$12:$D1922,$D1922,AP$12:AP1922))-SUMIF($D$12:$D1921,$D1922,AC$12:AC1921)-SUMIF($D$12:$D$2012,$D1922,AB$12:AB$2012),AP1922),2))),"")</f>
        <v/>
      </c>
      <c r="AD1922" s="250" t="str">
        <f>IF(X1922&lt;&gt;"",1000 - SUMIF($D$12:$D1921,$D1922,AD$12:AD1921),"")</f>
        <v/>
      </c>
      <c r="AE1922" s="252"/>
      <c r="AF1922" s="253"/>
      <c r="AG1922" s="254"/>
      <c r="AH1922" s="255" t="str">
        <f t="shared" si="632"/>
        <v/>
      </c>
      <c r="AI1922" s="256"/>
      <c r="AJ1922" s="253"/>
      <c r="AK1922" s="254"/>
      <c r="AL1922" s="255" t="str">
        <f t="shared" si="633"/>
        <v/>
      </c>
      <c r="AM1922" s="256"/>
      <c r="AN1922" s="253"/>
      <c r="AO1922" s="254"/>
      <c r="AP1922" s="255" t="str">
        <f t="shared" si="613"/>
        <v/>
      </c>
      <c r="AQ1922" s="68"/>
      <c r="AR1922" s="68"/>
      <c r="AS1922" s="115"/>
      <c r="AT1922" s="68"/>
      <c r="AU1922" s="113" t="str">
        <f>IF(D1922&lt;&gt; "", IF(COUNTIF($D$12:$D1922,$D1922)&gt;1,0,IF(SUM(N1922,U1922,AB1922)&gt;0,IF(AND(X1922="",OR(Q1922&lt;&gt;"",J1922&lt;&gt;"")),IF(Q1922&lt;&gt;"",Q1922,IF(J1922&lt;&gt;"",J1922,0)),IF(AND(Q1922&lt;&gt;"",J1922&lt;&gt;"",Q1922=J1922),Q1922,X1922)),0)),"")</f>
        <v/>
      </c>
      <c r="AV1922" s="113" t="str">
        <f>IF(D1922&lt;&gt;"",IF(COUNTIF($D$12:$D1922,$D1922)&gt;1,0,IF(SUM(O1922,V1922,AC1922)&gt;0,IF(AND(X1922="",OR(Q1922&lt;&gt;"",J1922&lt;&gt;"")),IF(Q1922&lt;&gt;"",Q1922,IF(J1922&lt;&gt;"",J1922,0)),IF(AND(Q1922&lt;&gt;"",J1922&lt;&gt;"",Q1922=J1922),Q1922,X1922)),0)),"")</f>
        <v/>
      </c>
      <c r="AW1922" s="113" t="str">
        <f>IF(D1922&lt;&gt;"",IF(COUNTIF($D$12:$D1922,$D1922)&gt;1,0,IF(SUM(P1922,W1922,AD1922)&gt;0,IF(AND(X1922="",OR(Q1922&lt;&gt;"",J1922&lt;&gt;"")),IF(Q1922&lt;&gt;"",Q1922,IF(J1922&lt;&gt;"",J1922,0)),IF(AND(Q1922&lt;&gt;"",J1922&lt;&gt;"",Q1922=J1922),Q1922,X1922)),0)),"")</f>
        <v/>
      </c>
      <c r="AX1922" s="68" t="str">
        <f t="shared" si="614"/>
        <v/>
      </c>
      <c r="AY1922" s="68" t="str">
        <f t="shared" si="615"/>
        <v/>
      </c>
      <c r="AZ1922" s="68" t="str">
        <f t="shared" si="616"/>
        <v/>
      </c>
      <c r="BA1922" s="68" t="str">
        <f t="shared" si="617"/>
        <v/>
      </c>
      <c r="BB1922" s="68" t="str">
        <f t="shared" si="618"/>
        <v/>
      </c>
      <c r="BC1922" s="68" t="str">
        <f t="shared" si="619"/>
        <v/>
      </c>
      <c r="BD1922" s="68" t="str">
        <f t="shared" si="620"/>
        <v/>
      </c>
      <c r="BE1922" s="62" t="str">
        <f t="shared" si="621"/>
        <v/>
      </c>
      <c r="BF1922" s="62" t="str">
        <f t="shared" si="622"/>
        <v/>
      </c>
      <c r="BG1922" s="62"/>
      <c r="BH1922" s="62" t="str">
        <f t="shared" si="623"/>
        <v/>
      </c>
      <c r="BI1922" s="62" t="str">
        <f t="shared" si="624"/>
        <v/>
      </c>
      <c r="BJ1922" s="114"/>
      <c r="BK1922" s="62" t="str">
        <f t="shared" si="625"/>
        <v/>
      </c>
      <c r="BL1922" s="62" t="str">
        <f t="shared" si="626"/>
        <v/>
      </c>
      <c r="BM1922" s="62" t="str">
        <f t="shared" si="627"/>
        <v/>
      </c>
      <c r="BN1922" s="62" t="str">
        <f t="shared" si="628"/>
        <v/>
      </c>
      <c r="BO1922" s="62" t="str">
        <f t="shared" si="629"/>
        <v/>
      </c>
      <c r="BP1922" s="62" t="str">
        <f t="shared" si="630"/>
        <v/>
      </c>
      <c r="BQ1922" s="96"/>
      <c r="BR1922" s="96"/>
      <c r="BS1922" s="96"/>
      <c r="BT1922" s="96"/>
      <c r="BU1922" s="96"/>
      <c r="BV1922" s="96"/>
      <c r="BW1922" s="96"/>
      <c r="BX1922" s="96"/>
      <c r="BY1922" s="96"/>
      <c r="BZ1922" s="96"/>
      <c r="CA1922" s="96"/>
      <c r="CB1922" s="96"/>
      <c r="CC1922" s="96"/>
      <c r="CD1922" s="96"/>
      <c r="CE1922" s="96"/>
      <c r="CF1922" s="96"/>
      <c r="CG1922" s="96"/>
      <c r="CH1922" s="96"/>
      <c r="CI1922" s="96"/>
      <c r="CJ1922" s="96"/>
      <c r="CK1922" s="96"/>
      <c r="CL1922" s="96"/>
      <c r="CM1922" s="96"/>
      <c r="CN1922" s="96"/>
      <c r="CO1922" s="96"/>
      <c r="CP1922" s="96"/>
      <c r="CQ1922" s="96"/>
      <c r="CR1922" s="96"/>
      <c r="CS1922" s="96"/>
    </row>
    <row r="1923" spans="1:97" ht="18.75" customHeight="1" x14ac:dyDescent="0.2">
      <c r="A1923" s="3">
        <f t="shared" si="631"/>
        <v>1911</v>
      </c>
      <c r="B1923" s="263"/>
      <c r="C1923" s="263"/>
      <c r="D1923" s="263"/>
      <c r="E1923" s="259"/>
      <c r="F1923" s="259"/>
      <c r="G1923" s="43"/>
      <c r="H1923" s="264"/>
      <c r="I1923" s="261"/>
      <c r="J1923" s="106"/>
      <c r="K1923" s="247"/>
      <c r="L1923" s="247"/>
      <c r="M1923" s="247"/>
      <c r="N1923" s="248" t="str">
        <f>IF(AND(K1923&lt;&gt;"",L1923&lt;&gt;"",J1923&lt;&gt;""),ROUND(MIN(IF(OR(J1923="OZZ",J1923="ZZ"),5000,17300),TRUNC(0.75*(SUMIF($D$12:$D1923,$D1923,K$12:K1923)+SUMIF($D$12:$D1923,$D1923,L$12:L1923)),2)) - SUMIF($D$12:$D1922,$D1923,N$12:N1922),2),"")</f>
        <v/>
      </c>
      <c r="O1923" s="249" t="str">
        <f>IF(AND(K1923&lt;&gt;"",L1923&lt;&gt;"",M1923&lt;&gt;"",J1923&lt;&gt;"",AH1923&lt;&gt;""),IF(OR(J1923="OZZ",J1923="ZZ"),ROUND(0-SUMIF($D$12:$D1922,$D1923,O$12:O1922),2),IF(M1923=0,0,ROUND(MIN(MIN(17300,TRUNC(0.75*(SUMIF($D$12:$D$2012,$D1923,K$12:K$2012)+SUMIF($D$12:$D$2012,$D1923,L$12:L$2012)),2)+SUMIF($D$12:$D1923,$D1923,AH$12:AH1923))-SUMIF($D$12:$D1922,$D1923,O$12:O1922)-SUMIF($D$12:$D$2012,$D1923,N$12:N$2012),AH1923),2))),"")</f>
        <v/>
      </c>
      <c r="P1923" s="250" t="str">
        <f>IF(J1923&lt;&gt;"",1000 - SUMIF($D$12:$D1922,$D1923,P$12:P1922),"")</f>
        <v/>
      </c>
      <c r="Q1923" s="106"/>
      <c r="R1923" s="247"/>
      <c r="S1923" s="247"/>
      <c r="T1923" s="247"/>
      <c r="U1923" s="248" t="str">
        <f>IF(AND(R1923&lt;&gt;"",S1923&lt;&gt;"",Q1923&lt;&gt;""),ROUND(MIN(IF(OR(Q1923="OZZ",Q1923="ZZ"),5000,17300),TRUNC(0.75*(SUMIF($D$12:$D1923,$D1923,R$12:R1923)+SUMIF($D$12:$D1923,$D1923,S$12:S1923)),2)) - SUMIF($D$12:$D1922,$D1923,U$12:U1922),2),"")</f>
        <v/>
      </c>
      <c r="V1923" s="248" t="str">
        <f>IF(AND(R1923&lt;&gt;"",S1923&lt;&gt;"",T1923&lt;&gt;"",Q1923&lt;&gt;"",AL1923&lt;&gt;""),IF(OR(Q1923="OZZ",Q1923="ZZ"),ROUND(0-SUMIF($D$12:$D1922,$D1923,V$12:V1922),2),IF(T1923=0,0,ROUND(MIN(MIN(17300,TRUNC(0.75*(SUMIF($D$12:$D$2012,$D1923,R$12:R$2012)+SUMIF($D$12:$D$2012,$D1923,S$12:S$2012)),2)+SUMIF($D$12:$D1923,$D1923,AL$12:AL1923))-SUMIF($D$12:$D1922,$D1923,V$12:V1922)-SUMIF($D$12:$D$2012,$D1923,U$12:U$2012),AL1923),2))),"")</f>
        <v/>
      </c>
      <c r="W1923" s="250" t="str">
        <f>IF(Q1923&lt;&gt;"",1000 - SUMIF($D$12:$D1922,$D1923,W$12:W1922),"")</f>
        <v/>
      </c>
      <c r="X1923" s="106"/>
      <c r="Y1923" s="247"/>
      <c r="Z1923" s="247"/>
      <c r="AA1923" s="247"/>
      <c r="AB1923" s="248" t="str">
        <f>IF(AND(Y1923&lt;&gt;"",Z1923&lt;&gt;"",X1923&lt;&gt;""),ROUND(MIN(IF(OR(X1923="OZZ",X1923="ZZ"),5000,17300),TRUNC(0.75*(SUMIF($D$12:$D1923,$D1923,Y$12:Y1923)+SUMIF($D$12:$D1923,$D1923,Z$12:Z1923)),2)) - SUMIF($D$12:$D1922,$D1923,AB$12:AB1922),2),"")</f>
        <v/>
      </c>
      <c r="AC1923" s="251" t="str">
        <f>IF(AND(Y1923&lt;&gt;"",Z1923&lt;&gt;"",AA1923&lt;&gt;"",X1923&lt;&gt;"",AP1923&lt;&gt;""),IF(OR(X1923="OZZ",X1923="ZZ"),ROUND(0-SUMIF($D$12:$D1922,$D1923,AC$12:AC1922),2),IF(AA1923=0,0,ROUND(MIN(MIN(17300,TRUNC(0.75*(SUMIF($D$12:$D$2012,$D1923,Y$12:Y$2012)+SUMIF($D$12:$D$2012,$D1923,Z$12:Z$2012)),2)+SUMIF($D$12:$D1923,$D1923,AP$12:AP1923))-SUMIF($D$12:$D1922,$D1923,AC$12:AC1922)-SUMIF($D$12:$D$2012,$D1923,AB$12:AB$2012),AP1923),2))),"")</f>
        <v/>
      </c>
      <c r="AD1923" s="250" t="str">
        <f>IF(X1923&lt;&gt;"",1000 - SUMIF($D$12:$D1922,$D1923,AD$12:AD1922),"")</f>
        <v/>
      </c>
      <c r="AE1923" s="252"/>
      <c r="AF1923" s="253"/>
      <c r="AG1923" s="254"/>
      <c r="AH1923" s="255" t="str">
        <f t="shared" si="632"/>
        <v/>
      </c>
      <c r="AI1923" s="256"/>
      <c r="AJ1923" s="253"/>
      <c r="AK1923" s="254"/>
      <c r="AL1923" s="255" t="str">
        <f t="shared" si="633"/>
        <v/>
      </c>
      <c r="AM1923" s="256"/>
      <c r="AN1923" s="253"/>
      <c r="AO1923" s="254"/>
      <c r="AP1923" s="255" t="str">
        <f t="shared" si="613"/>
        <v/>
      </c>
      <c r="AQ1923" s="68"/>
      <c r="AR1923" s="68"/>
      <c r="AS1923" s="115"/>
      <c r="AT1923" s="68"/>
      <c r="AU1923" s="113" t="str">
        <f>IF(D1923&lt;&gt; "", IF(COUNTIF($D$12:$D1923,$D1923)&gt;1,0,IF(SUM(N1923,U1923,AB1923)&gt;0,IF(AND(X1923="",OR(Q1923&lt;&gt;"",J1923&lt;&gt;"")),IF(Q1923&lt;&gt;"",Q1923,IF(J1923&lt;&gt;"",J1923,0)),IF(AND(Q1923&lt;&gt;"",J1923&lt;&gt;"",Q1923=J1923),Q1923,X1923)),0)),"")</f>
        <v/>
      </c>
      <c r="AV1923" s="113" t="str">
        <f>IF(D1923&lt;&gt;"",IF(COUNTIF($D$12:$D1923,$D1923)&gt;1,0,IF(SUM(O1923,V1923,AC1923)&gt;0,IF(AND(X1923="",OR(Q1923&lt;&gt;"",J1923&lt;&gt;"")),IF(Q1923&lt;&gt;"",Q1923,IF(J1923&lt;&gt;"",J1923,0)),IF(AND(Q1923&lt;&gt;"",J1923&lt;&gt;"",Q1923=J1923),Q1923,X1923)),0)),"")</f>
        <v/>
      </c>
      <c r="AW1923" s="113" t="str">
        <f>IF(D1923&lt;&gt;"",IF(COUNTIF($D$12:$D1923,$D1923)&gt;1,0,IF(SUM(P1923,W1923,AD1923)&gt;0,IF(AND(X1923="",OR(Q1923&lt;&gt;"",J1923&lt;&gt;"")),IF(Q1923&lt;&gt;"",Q1923,IF(J1923&lt;&gt;"",J1923,0)),IF(AND(Q1923&lt;&gt;"",J1923&lt;&gt;"",Q1923=J1923),Q1923,X1923)),0)),"")</f>
        <v/>
      </c>
      <c r="AX1923" s="68" t="str">
        <f t="shared" si="614"/>
        <v/>
      </c>
      <c r="AY1923" s="68" t="str">
        <f t="shared" si="615"/>
        <v/>
      </c>
      <c r="AZ1923" s="68" t="str">
        <f t="shared" si="616"/>
        <v/>
      </c>
      <c r="BA1923" s="68" t="str">
        <f t="shared" si="617"/>
        <v/>
      </c>
      <c r="BB1923" s="68" t="str">
        <f t="shared" si="618"/>
        <v/>
      </c>
      <c r="BC1923" s="68" t="str">
        <f t="shared" si="619"/>
        <v/>
      </c>
      <c r="BD1923" s="68" t="str">
        <f t="shared" si="620"/>
        <v/>
      </c>
      <c r="BE1923" s="62" t="str">
        <f t="shared" si="621"/>
        <v/>
      </c>
      <c r="BF1923" s="62" t="str">
        <f t="shared" si="622"/>
        <v/>
      </c>
      <c r="BG1923" s="62"/>
      <c r="BH1923" s="62" t="str">
        <f t="shared" si="623"/>
        <v/>
      </c>
      <c r="BI1923" s="62" t="str">
        <f t="shared" si="624"/>
        <v/>
      </c>
      <c r="BJ1923" s="114"/>
      <c r="BK1923" s="62" t="str">
        <f t="shared" si="625"/>
        <v/>
      </c>
      <c r="BL1923" s="62" t="str">
        <f t="shared" si="626"/>
        <v/>
      </c>
      <c r="BM1923" s="62" t="str">
        <f t="shared" si="627"/>
        <v/>
      </c>
      <c r="BN1923" s="62" t="str">
        <f t="shared" si="628"/>
        <v/>
      </c>
      <c r="BO1923" s="62" t="str">
        <f t="shared" si="629"/>
        <v/>
      </c>
      <c r="BP1923" s="62" t="str">
        <f t="shared" si="630"/>
        <v/>
      </c>
      <c r="BQ1923" s="96"/>
      <c r="BR1923" s="96"/>
      <c r="BS1923" s="96"/>
      <c r="BT1923" s="96"/>
      <c r="BU1923" s="96"/>
      <c r="BV1923" s="96"/>
      <c r="BW1923" s="96"/>
      <c r="BX1923" s="96"/>
      <c r="BY1923" s="96"/>
      <c r="BZ1923" s="96"/>
      <c r="CA1923" s="96"/>
      <c r="CB1923" s="96"/>
      <c r="CC1923" s="96"/>
      <c r="CD1923" s="96"/>
      <c r="CE1923" s="96"/>
      <c r="CF1923" s="96"/>
      <c r="CG1923" s="96"/>
      <c r="CH1923" s="96"/>
      <c r="CI1923" s="96"/>
      <c r="CJ1923" s="96"/>
      <c r="CK1923" s="96"/>
      <c r="CL1923" s="96"/>
      <c r="CM1923" s="96"/>
      <c r="CN1923" s="96"/>
      <c r="CO1923" s="96"/>
      <c r="CP1923" s="96"/>
      <c r="CQ1923" s="96"/>
      <c r="CR1923" s="96"/>
      <c r="CS1923" s="96"/>
    </row>
    <row r="1924" spans="1:97" ht="18.75" customHeight="1" x14ac:dyDescent="0.2">
      <c r="A1924" s="3">
        <f t="shared" si="631"/>
        <v>1912</v>
      </c>
      <c r="B1924" s="263"/>
      <c r="C1924" s="263"/>
      <c r="D1924" s="263"/>
      <c r="E1924" s="259"/>
      <c r="F1924" s="259"/>
      <c r="G1924" s="43"/>
      <c r="H1924" s="264"/>
      <c r="I1924" s="261"/>
      <c r="J1924" s="106"/>
      <c r="K1924" s="247"/>
      <c r="L1924" s="247"/>
      <c r="M1924" s="247"/>
      <c r="N1924" s="248" t="str">
        <f>IF(AND(K1924&lt;&gt;"",L1924&lt;&gt;"",J1924&lt;&gt;""),ROUND(MIN(IF(OR(J1924="OZZ",J1924="ZZ"),5000,17300),TRUNC(0.75*(SUMIF($D$12:$D1924,$D1924,K$12:K1924)+SUMIF($D$12:$D1924,$D1924,L$12:L1924)),2)) - SUMIF($D$12:$D1923,$D1924,N$12:N1923),2),"")</f>
        <v/>
      </c>
      <c r="O1924" s="249" t="str">
        <f>IF(AND(K1924&lt;&gt;"",L1924&lt;&gt;"",M1924&lt;&gt;"",J1924&lt;&gt;"",AH1924&lt;&gt;""),IF(OR(J1924="OZZ",J1924="ZZ"),ROUND(0-SUMIF($D$12:$D1923,$D1924,O$12:O1923),2),IF(M1924=0,0,ROUND(MIN(MIN(17300,TRUNC(0.75*(SUMIF($D$12:$D$2012,$D1924,K$12:K$2012)+SUMIF($D$12:$D$2012,$D1924,L$12:L$2012)),2)+SUMIF($D$12:$D1924,$D1924,AH$12:AH1924))-SUMIF($D$12:$D1923,$D1924,O$12:O1923)-SUMIF($D$12:$D$2012,$D1924,N$12:N$2012),AH1924),2))),"")</f>
        <v/>
      </c>
      <c r="P1924" s="250" t="str">
        <f>IF(J1924&lt;&gt;"",1000 - SUMIF($D$12:$D1923,$D1924,P$12:P1923),"")</f>
        <v/>
      </c>
      <c r="Q1924" s="106"/>
      <c r="R1924" s="247"/>
      <c r="S1924" s="247"/>
      <c r="T1924" s="247"/>
      <c r="U1924" s="248" t="str">
        <f>IF(AND(R1924&lt;&gt;"",S1924&lt;&gt;"",Q1924&lt;&gt;""),ROUND(MIN(IF(OR(Q1924="OZZ",Q1924="ZZ"),5000,17300),TRUNC(0.75*(SUMIF($D$12:$D1924,$D1924,R$12:R1924)+SUMIF($D$12:$D1924,$D1924,S$12:S1924)),2)) - SUMIF($D$12:$D1923,$D1924,U$12:U1923),2),"")</f>
        <v/>
      </c>
      <c r="V1924" s="248" t="str">
        <f>IF(AND(R1924&lt;&gt;"",S1924&lt;&gt;"",T1924&lt;&gt;"",Q1924&lt;&gt;"",AL1924&lt;&gt;""),IF(OR(Q1924="OZZ",Q1924="ZZ"),ROUND(0-SUMIF($D$12:$D1923,$D1924,V$12:V1923),2),IF(T1924=0,0,ROUND(MIN(MIN(17300,TRUNC(0.75*(SUMIF($D$12:$D$2012,$D1924,R$12:R$2012)+SUMIF($D$12:$D$2012,$D1924,S$12:S$2012)),2)+SUMIF($D$12:$D1924,$D1924,AL$12:AL1924))-SUMIF($D$12:$D1923,$D1924,V$12:V1923)-SUMIF($D$12:$D$2012,$D1924,U$12:U$2012),AL1924),2))),"")</f>
        <v/>
      </c>
      <c r="W1924" s="250" t="str">
        <f>IF(Q1924&lt;&gt;"",1000 - SUMIF($D$12:$D1923,$D1924,W$12:W1923),"")</f>
        <v/>
      </c>
      <c r="X1924" s="106"/>
      <c r="Y1924" s="247"/>
      <c r="Z1924" s="247"/>
      <c r="AA1924" s="247"/>
      <c r="AB1924" s="248" t="str">
        <f>IF(AND(Y1924&lt;&gt;"",Z1924&lt;&gt;"",X1924&lt;&gt;""),ROUND(MIN(IF(OR(X1924="OZZ",X1924="ZZ"),5000,17300),TRUNC(0.75*(SUMIF($D$12:$D1924,$D1924,Y$12:Y1924)+SUMIF($D$12:$D1924,$D1924,Z$12:Z1924)),2)) - SUMIF($D$12:$D1923,$D1924,AB$12:AB1923),2),"")</f>
        <v/>
      </c>
      <c r="AC1924" s="251" t="str">
        <f>IF(AND(Y1924&lt;&gt;"",Z1924&lt;&gt;"",AA1924&lt;&gt;"",X1924&lt;&gt;"",AP1924&lt;&gt;""),IF(OR(X1924="OZZ",X1924="ZZ"),ROUND(0-SUMIF($D$12:$D1923,$D1924,AC$12:AC1923),2),IF(AA1924=0,0,ROUND(MIN(MIN(17300,TRUNC(0.75*(SUMIF($D$12:$D$2012,$D1924,Y$12:Y$2012)+SUMIF($D$12:$D$2012,$D1924,Z$12:Z$2012)),2)+SUMIF($D$12:$D1924,$D1924,AP$12:AP1924))-SUMIF($D$12:$D1923,$D1924,AC$12:AC1923)-SUMIF($D$12:$D$2012,$D1924,AB$12:AB$2012),AP1924),2))),"")</f>
        <v/>
      </c>
      <c r="AD1924" s="250" t="str">
        <f>IF(X1924&lt;&gt;"",1000 - SUMIF($D$12:$D1923,$D1924,AD$12:AD1923),"")</f>
        <v/>
      </c>
      <c r="AE1924" s="252"/>
      <c r="AF1924" s="253"/>
      <c r="AG1924" s="254"/>
      <c r="AH1924" s="255" t="str">
        <f t="shared" si="632"/>
        <v/>
      </c>
      <c r="AI1924" s="256"/>
      <c r="AJ1924" s="253"/>
      <c r="AK1924" s="254"/>
      <c r="AL1924" s="255" t="str">
        <f t="shared" si="633"/>
        <v/>
      </c>
      <c r="AM1924" s="256"/>
      <c r="AN1924" s="253"/>
      <c r="AO1924" s="254"/>
      <c r="AP1924" s="255" t="str">
        <f t="shared" si="613"/>
        <v/>
      </c>
      <c r="AQ1924" s="68"/>
      <c r="AR1924" s="68"/>
      <c r="AS1924" s="115"/>
      <c r="AT1924" s="68"/>
      <c r="AU1924" s="113" t="str">
        <f>IF(D1924&lt;&gt; "", IF(COUNTIF($D$12:$D1924,$D1924)&gt;1,0,IF(SUM(N1924,U1924,AB1924)&gt;0,IF(AND(X1924="",OR(Q1924&lt;&gt;"",J1924&lt;&gt;"")),IF(Q1924&lt;&gt;"",Q1924,IF(J1924&lt;&gt;"",J1924,0)),IF(AND(Q1924&lt;&gt;"",J1924&lt;&gt;"",Q1924=J1924),Q1924,X1924)),0)),"")</f>
        <v/>
      </c>
      <c r="AV1924" s="113" t="str">
        <f>IF(D1924&lt;&gt;"",IF(COUNTIF($D$12:$D1924,$D1924)&gt;1,0,IF(SUM(O1924,V1924,AC1924)&gt;0,IF(AND(X1924="",OR(Q1924&lt;&gt;"",J1924&lt;&gt;"")),IF(Q1924&lt;&gt;"",Q1924,IF(J1924&lt;&gt;"",J1924,0)),IF(AND(Q1924&lt;&gt;"",J1924&lt;&gt;"",Q1924=J1924),Q1924,X1924)),0)),"")</f>
        <v/>
      </c>
      <c r="AW1924" s="113" t="str">
        <f>IF(D1924&lt;&gt;"",IF(COUNTIF($D$12:$D1924,$D1924)&gt;1,0,IF(SUM(P1924,W1924,AD1924)&gt;0,IF(AND(X1924="",OR(Q1924&lt;&gt;"",J1924&lt;&gt;"")),IF(Q1924&lt;&gt;"",Q1924,IF(J1924&lt;&gt;"",J1924,0)),IF(AND(Q1924&lt;&gt;"",J1924&lt;&gt;"",Q1924=J1924),Q1924,X1924)),0)),"")</f>
        <v/>
      </c>
      <c r="AX1924" s="68" t="str">
        <f t="shared" si="614"/>
        <v/>
      </c>
      <c r="AY1924" s="68" t="str">
        <f t="shared" si="615"/>
        <v/>
      </c>
      <c r="AZ1924" s="68" t="str">
        <f t="shared" si="616"/>
        <v/>
      </c>
      <c r="BA1924" s="68" t="str">
        <f t="shared" si="617"/>
        <v/>
      </c>
      <c r="BB1924" s="68" t="str">
        <f t="shared" si="618"/>
        <v/>
      </c>
      <c r="BC1924" s="68" t="str">
        <f t="shared" si="619"/>
        <v/>
      </c>
      <c r="BD1924" s="68" t="str">
        <f t="shared" si="620"/>
        <v/>
      </c>
      <c r="BE1924" s="62" t="str">
        <f t="shared" si="621"/>
        <v/>
      </c>
      <c r="BF1924" s="62" t="str">
        <f t="shared" si="622"/>
        <v/>
      </c>
      <c r="BG1924" s="62"/>
      <c r="BH1924" s="62" t="str">
        <f t="shared" si="623"/>
        <v/>
      </c>
      <c r="BI1924" s="62" t="str">
        <f t="shared" si="624"/>
        <v/>
      </c>
      <c r="BJ1924" s="114"/>
      <c r="BK1924" s="62" t="str">
        <f t="shared" si="625"/>
        <v/>
      </c>
      <c r="BL1924" s="62" t="str">
        <f t="shared" si="626"/>
        <v/>
      </c>
      <c r="BM1924" s="62" t="str">
        <f t="shared" si="627"/>
        <v/>
      </c>
      <c r="BN1924" s="62" t="str">
        <f t="shared" si="628"/>
        <v/>
      </c>
      <c r="BO1924" s="62" t="str">
        <f t="shared" si="629"/>
        <v/>
      </c>
      <c r="BP1924" s="62" t="str">
        <f t="shared" si="630"/>
        <v/>
      </c>
      <c r="BQ1924" s="96"/>
      <c r="BR1924" s="96"/>
      <c r="BS1924" s="96"/>
      <c r="BT1924" s="96"/>
      <c r="BU1924" s="96"/>
      <c r="BV1924" s="96"/>
      <c r="BW1924" s="96"/>
      <c r="BX1924" s="96"/>
      <c r="BY1924" s="96"/>
      <c r="BZ1924" s="96"/>
      <c r="CA1924" s="96"/>
      <c r="CB1924" s="96"/>
      <c r="CC1924" s="96"/>
      <c r="CD1924" s="96"/>
      <c r="CE1924" s="96"/>
      <c r="CF1924" s="96"/>
      <c r="CG1924" s="96"/>
      <c r="CH1924" s="96"/>
      <c r="CI1924" s="96"/>
      <c r="CJ1924" s="96"/>
      <c r="CK1924" s="96"/>
      <c r="CL1924" s="96"/>
      <c r="CM1924" s="96"/>
      <c r="CN1924" s="96"/>
      <c r="CO1924" s="96"/>
      <c r="CP1924" s="96"/>
      <c r="CQ1924" s="96"/>
      <c r="CR1924" s="96"/>
      <c r="CS1924" s="96"/>
    </row>
    <row r="1925" spans="1:97" ht="18.75" customHeight="1" x14ac:dyDescent="0.2">
      <c r="A1925" s="3">
        <f t="shared" si="631"/>
        <v>1913</v>
      </c>
      <c r="B1925" s="263"/>
      <c r="C1925" s="263"/>
      <c r="D1925" s="263"/>
      <c r="E1925" s="259"/>
      <c r="F1925" s="259"/>
      <c r="G1925" s="43"/>
      <c r="H1925" s="264"/>
      <c r="I1925" s="261"/>
      <c r="J1925" s="106"/>
      <c r="K1925" s="247"/>
      <c r="L1925" s="247"/>
      <c r="M1925" s="247"/>
      <c r="N1925" s="248" t="str">
        <f>IF(AND(K1925&lt;&gt;"",L1925&lt;&gt;"",J1925&lt;&gt;""),ROUND(MIN(IF(OR(J1925="OZZ",J1925="ZZ"),5000,17300),TRUNC(0.75*(SUMIF($D$12:$D1925,$D1925,K$12:K1925)+SUMIF($D$12:$D1925,$D1925,L$12:L1925)),2)) - SUMIF($D$12:$D1924,$D1925,N$12:N1924),2),"")</f>
        <v/>
      </c>
      <c r="O1925" s="249" t="str">
        <f>IF(AND(K1925&lt;&gt;"",L1925&lt;&gt;"",M1925&lt;&gt;"",J1925&lt;&gt;"",AH1925&lt;&gt;""),IF(OR(J1925="OZZ",J1925="ZZ"),ROUND(0-SUMIF($D$12:$D1924,$D1925,O$12:O1924),2),IF(M1925=0,0,ROUND(MIN(MIN(17300,TRUNC(0.75*(SUMIF($D$12:$D$2012,$D1925,K$12:K$2012)+SUMIF($D$12:$D$2012,$D1925,L$12:L$2012)),2)+SUMIF($D$12:$D1925,$D1925,AH$12:AH1925))-SUMIF($D$12:$D1924,$D1925,O$12:O1924)-SUMIF($D$12:$D$2012,$D1925,N$12:N$2012),AH1925),2))),"")</f>
        <v/>
      </c>
      <c r="P1925" s="250" t="str">
        <f>IF(J1925&lt;&gt;"",1000 - SUMIF($D$12:$D1924,$D1925,P$12:P1924),"")</f>
        <v/>
      </c>
      <c r="Q1925" s="106"/>
      <c r="R1925" s="247"/>
      <c r="S1925" s="247"/>
      <c r="T1925" s="247"/>
      <c r="U1925" s="248" t="str">
        <f>IF(AND(R1925&lt;&gt;"",S1925&lt;&gt;"",Q1925&lt;&gt;""),ROUND(MIN(IF(OR(Q1925="OZZ",Q1925="ZZ"),5000,17300),TRUNC(0.75*(SUMIF($D$12:$D1925,$D1925,R$12:R1925)+SUMIF($D$12:$D1925,$D1925,S$12:S1925)),2)) - SUMIF($D$12:$D1924,$D1925,U$12:U1924),2),"")</f>
        <v/>
      </c>
      <c r="V1925" s="248" t="str">
        <f>IF(AND(R1925&lt;&gt;"",S1925&lt;&gt;"",T1925&lt;&gt;"",Q1925&lt;&gt;"",AL1925&lt;&gt;""),IF(OR(Q1925="OZZ",Q1925="ZZ"),ROUND(0-SUMIF($D$12:$D1924,$D1925,V$12:V1924),2),IF(T1925=0,0,ROUND(MIN(MIN(17300,TRUNC(0.75*(SUMIF($D$12:$D$2012,$D1925,R$12:R$2012)+SUMIF($D$12:$D$2012,$D1925,S$12:S$2012)),2)+SUMIF($D$12:$D1925,$D1925,AL$12:AL1925))-SUMIF($D$12:$D1924,$D1925,V$12:V1924)-SUMIF($D$12:$D$2012,$D1925,U$12:U$2012),AL1925),2))),"")</f>
        <v/>
      </c>
      <c r="W1925" s="250" t="str">
        <f>IF(Q1925&lt;&gt;"",1000 - SUMIF($D$12:$D1924,$D1925,W$12:W1924),"")</f>
        <v/>
      </c>
      <c r="X1925" s="106"/>
      <c r="Y1925" s="247"/>
      <c r="Z1925" s="247"/>
      <c r="AA1925" s="247"/>
      <c r="AB1925" s="248" t="str">
        <f>IF(AND(Y1925&lt;&gt;"",Z1925&lt;&gt;"",X1925&lt;&gt;""),ROUND(MIN(IF(OR(X1925="OZZ",X1925="ZZ"),5000,17300),TRUNC(0.75*(SUMIF($D$12:$D1925,$D1925,Y$12:Y1925)+SUMIF($D$12:$D1925,$D1925,Z$12:Z1925)),2)) - SUMIF($D$12:$D1924,$D1925,AB$12:AB1924),2),"")</f>
        <v/>
      </c>
      <c r="AC1925" s="251" t="str">
        <f>IF(AND(Y1925&lt;&gt;"",Z1925&lt;&gt;"",AA1925&lt;&gt;"",X1925&lt;&gt;"",AP1925&lt;&gt;""),IF(OR(X1925="OZZ",X1925="ZZ"),ROUND(0-SUMIF($D$12:$D1924,$D1925,AC$12:AC1924),2),IF(AA1925=0,0,ROUND(MIN(MIN(17300,TRUNC(0.75*(SUMIF($D$12:$D$2012,$D1925,Y$12:Y$2012)+SUMIF($D$12:$D$2012,$D1925,Z$12:Z$2012)),2)+SUMIF($D$12:$D1925,$D1925,AP$12:AP1925))-SUMIF($D$12:$D1924,$D1925,AC$12:AC1924)-SUMIF($D$12:$D$2012,$D1925,AB$12:AB$2012),AP1925),2))),"")</f>
        <v/>
      </c>
      <c r="AD1925" s="250" t="str">
        <f>IF(X1925&lt;&gt;"",1000 - SUMIF($D$12:$D1924,$D1925,AD$12:AD1924),"")</f>
        <v/>
      </c>
      <c r="AE1925" s="252"/>
      <c r="AF1925" s="253"/>
      <c r="AG1925" s="254"/>
      <c r="AH1925" s="255" t="str">
        <f t="shared" si="632"/>
        <v/>
      </c>
      <c r="AI1925" s="256"/>
      <c r="AJ1925" s="253"/>
      <c r="AK1925" s="254"/>
      <c r="AL1925" s="255" t="str">
        <f t="shared" si="633"/>
        <v/>
      </c>
      <c r="AM1925" s="256"/>
      <c r="AN1925" s="253"/>
      <c r="AO1925" s="254"/>
      <c r="AP1925" s="255" t="str">
        <f t="shared" si="613"/>
        <v/>
      </c>
      <c r="AQ1925" s="68"/>
      <c r="AR1925" s="68"/>
      <c r="AS1925" s="115"/>
      <c r="AT1925" s="68"/>
      <c r="AU1925" s="113" t="str">
        <f>IF(D1925&lt;&gt; "", IF(COUNTIF($D$12:$D1925,$D1925)&gt;1,0,IF(SUM(N1925,U1925,AB1925)&gt;0,IF(AND(X1925="",OR(Q1925&lt;&gt;"",J1925&lt;&gt;"")),IF(Q1925&lt;&gt;"",Q1925,IF(J1925&lt;&gt;"",J1925,0)),IF(AND(Q1925&lt;&gt;"",J1925&lt;&gt;"",Q1925=J1925),Q1925,X1925)),0)),"")</f>
        <v/>
      </c>
      <c r="AV1925" s="113" t="str">
        <f>IF(D1925&lt;&gt;"",IF(COUNTIF($D$12:$D1925,$D1925)&gt;1,0,IF(SUM(O1925,V1925,AC1925)&gt;0,IF(AND(X1925="",OR(Q1925&lt;&gt;"",J1925&lt;&gt;"")),IF(Q1925&lt;&gt;"",Q1925,IF(J1925&lt;&gt;"",J1925,0)),IF(AND(Q1925&lt;&gt;"",J1925&lt;&gt;"",Q1925=J1925),Q1925,X1925)),0)),"")</f>
        <v/>
      </c>
      <c r="AW1925" s="113" t="str">
        <f>IF(D1925&lt;&gt;"",IF(COUNTIF($D$12:$D1925,$D1925)&gt;1,0,IF(SUM(P1925,W1925,AD1925)&gt;0,IF(AND(X1925="",OR(Q1925&lt;&gt;"",J1925&lt;&gt;"")),IF(Q1925&lt;&gt;"",Q1925,IF(J1925&lt;&gt;"",J1925,0)),IF(AND(Q1925&lt;&gt;"",J1925&lt;&gt;"",Q1925=J1925),Q1925,X1925)),0)),"")</f>
        <v/>
      </c>
      <c r="AX1925" s="68" t="str">
        <f t="shared" si="614"/>
        <v/>
      </c>
      <c r="AY1925" s="68" t="str">
        <f t="shared" si="615"/>
        <v/>
      </c>
      <c r="AZ1925" s="68" t="str">
        <f t="shared" si="616"/>
        <v/>
      </c>
      <c r="BA1925" s="68" t="str">
        <f t="shared" si="617"/>
        <v/>
      </c>
      <c r="BB1925" s="68" t="str">
        <f t="shared" si="618"/>
        <v/>
      </c>
      <c r="BC1925" s="68" t="str">
        <f t="shared" si="619"/>
        <v/>
      </c>
      <c r="BD1925" s="68" t="str">
        <f t="shared" si="620"/>
        <v/>
      </c>
      <c r="BE1925" s="62" t="str">
        <f t="shared" si="621"/>
        <v/>
      </c>
      <c r="BF1925" s="62" t="str">
        <f t="shared" si="622"/>
        <v/>
      </c>
      <c r="BG1925" s="62"/>
      <c r="BH1925" s="62" t="str">
        <f t="shared" si="623"/>
        <v/>
      </c>
      <c r="BI1925" s="62" t="str">
        <f t="shared" si="624"/>
        <v/>
      </c>
      <c r="BJ1925" s="114"/>
      <c r="BK1925" s="62" t="str">
        <f t="shared" si="625"/>
        <v/>
      </c>
      <c r="BL1925" s="62" t="str">
        <f t="shared" si="626"/>
        <v/>
      </c>
      <c r="BM1925" s="62" t="str">
        <f t="shared" si="627"/>
        <v/>
      </c>
      <c r="BN1925" s="62" t="str">
        <f t="shared" si="628"/>
        <v/>
      </c>
      <c r="BO1925" s="62" t="str">
        <f t="shared" si="629"/>
        <v/>
      </c>
      <c r="BP1925" s="62" t="str">
        <f t="shared" si="630"/>
        <v/>
      </c>
      <c r="BQ1925" s="96"/>
      <c r="BR1925" s="96"/>
      <c r="BS1925" s="96"/>
      <c r="BT1925" s="96"/>
      <c r="BU1925" s="96"/>
      <c r="BV1925" s="96"/>
      <c r="BW1925" s="96"/>
      <c r="BX1925" s="96"/>
      <c r="BY1925" s="96"/>
      <c r="BZ1925" s="96"/>
      <c r="CA1925" s="96"/>
      <c r="CB1925" s="96"/>
      <c r="CC1925" s="96"/>
      <c r="CD1925" s="96"/>
      <c r="CE1925" s="96"/>
      <c r="CF1925" s="96"/>
      <c r="CG1925" s="96"/>
      <c r="CH1925" s="96"/>
      <c r="CI1925" s="96"/>
      <c r="CJ1925" s="96"/>
      <c r="CK1925" s="96"/>
      <c r="CL1925" s="96"/>
      <c r="CM1925" s="96"/>
      <c r="CN1925" s="96"/>
      <c r="CO1925" s="96"/>
      <c r="CP1925" s="96"/>
      <c r="CQ1925" s="96"/>
      <c r="CR1925" s="96"/>
      <c r="CS1925" s="96"/>
    </row>
    <row r="1926" spans="1:97" ht="18.75" customHeight="1" x14ac:dyDescent="0.2">
      <c r="A1926" s="3">
        <f t="shared" si="631"/>
        <v>1914</v>
      </c>
      <c r="B1926" s="263"/>
      <c r="C1926" s="263"/>
      <c r="D1926" s="263"/>
      <c r="E1926" s="259"/>
      <c r="F1926" s="259"/>
      <c r="G1926" s="43"/>
      <c r="H1926" s="264"/>
      <c r="I1926" s="261"/>
      <c r="J1926" s="106"/>
      <c r="K1926" s="247"/>
      <c r="L1926" s="247"/>
      <c r="M1926" s="247"/>
      <c r="N1926" s="248" t="str">
        <f>IF(AND(K1926&lt;&gt;"",L1926&lt;&gt;"",J1926&lt;&gt;""),ROUND(MIN(IF(OR(J1926="OZZ",J1926="ZZ"),5000,17300),TRUNC(0.75*(SUMIF($D$12:$D1926,$D1926,K$12:K1926)+SUMIF($D$12:$D1926,$D1926,L$12:L1926)),2)) - SUMIF($D$12:$D1925,$D1926,N$12:N1925),2),"")</f>
        <v/>
      </c>
      <c r="O1926" s="249" t="str">
        <f>IF(AND(K1926&lt;&gt;"",L1926&lt;&gt;"",M1926&lt;&gt;"",J1926&lt;&gt;"",AH1926&lt;&gt;""),IF(OR(J1926="OZZ",J1926="ZZ"),ROUND(0-SUMIF($D$12:$D1925,$D1926,O$12:O1925),2),IF(M1926=0,0,ROUND(MIN(MIN(17300,TRUNC(0.75*(SUMIF($D$12:$D$2012,$D1926,K$12:K$2012)+SUMIF($D$12:$D$2012,$D1926,L$12:L$2012)),2)+SUMIF($D$12:$D1926,$D1926,AH$12:AH1926))-SUMIF($D$12:$D1925,$D1926,O$12:O1925)-SUMIF($D$12:$D$2012,$D1926,N$12:N$2012),AH1926),2))),"")</f>
        <v/>
      </c>
      <c r="P1926" s="250" t="str">
        <f>IF(J1926&lt;&gt;"",1000 - SUMIF($D$12:$D1925,$D1926,P$12:P1925),"")</f>
        <v/>
      </c>
      <c r="Q1926" s="106"/>
      <c r="R1926" s="247"/>
      <c r="S1926" s="247"/>
      <c r="T1926" s="247"/>
      <c r="U1926" s="248" t="str">
        <f>IF(AND(R1926&lt;&gt;"",S1926&lt;&gt;"",Q1926&lt;&gt;""),ROUND(MIN(IF(OR(Q1926="OZZ",Q1926="ZZ"),5000,17300),TRUNC(0.75*(SUMIF($D$12:$D1926,$D1926,R$12:R1926)+SUMIF($D$12:$D1926,$D1926,S$12:S1926)),2)) - SUMIF($D$12:$D1925,$D1926,U$12:U1925),2),"")</f>
        <v/>
      </c>
      <c r="V1926" s="248" t="str">
        <f>IF(AND(R1926&lt;&gt;"",S1926&lt;&gt;"",T1926&lt;&gt;"",Q1926&lt;&gt;"",AL1926&lt;&gt;""),IF(OR(Q1926="OZZ",Q1926="ZZ"),ROUND(0-SUMIF($D$12:$D1925,$D1926,V$12:V1925),2),IF(T1926=0,0,ROUND(MIN(MIN(17300,TRUNC(0.75*(SUMIF($D$12:$D$2012,$D1926,R$12:R$2012)+SUMIF($D$12:$D$2012,$D1926,S$12:S$2012)),2)+SUMIF($D$12:$D1926,$D1926,AL$12:AL1926))-SUMIF($D$12:$D1925,$D1926,V$12:V1925)-SUMIF($D$12:$D$2012,$D1926,U$12:U$2012),AL1926),2))),"")</f>
        <v/>
      </c>
      <c r="W1926" s="250" t="str">
        <f>IF(Q1926&lt;&gt;"",1000 - SUMIF($D$12:$D1925,$D1926,W$12:W1925),"")</f>
        <v/>
      </c>
      <c r="X1926" s="106"/>
      <c r="Y1926" s="247"/>
      <c r="Z1926" s="247"/>
      <c r="AA1926" s="247"/>
      <c r="AB1926" s="248" t="str">
        <f>IF(AND(Y1926&lt;&gt;"",Z1926&lt;&gt;"",X1926&lt;&gt;""),ROUND(MIN(IF(OR(X1926="OZZ",X1926="ZZ"),5000,17300),TRUNC(0.75*(SUMIF($D$12:$D1926,$D1926,Y$12:Y1926)+SUMIF($D$12:$D1926,$D1926,Z$12:Z1926)),2)) - SUMIF($D$12:$D1925,$D1926,AB$12:AB1925),2),"")</f>
        <v/>
      </c>
      <c r="AC1926" s="251" t="str">
        <f>IF(AND(Y1926&lt;&gt;"",Z1926&lt;&gt;"",AA1926&lt;&gt;"",X1926&lt;&gt;"",AP1926&lt;&gt;""),IF(OR(X1926="OZZ",X1926="ZZ"),ROUND(0-SUMIF($D$12:$D1925,$D1926,AC$12:AC1925),2),IF(AA1926=0,0,ROUND(MIN(MIN(17300,TRUNC(0.75*(SUMIF($D$12:$D$2012,$D1926,Y$12:Y$2012)+SUMIF($D$12:$D$2012,$D1926,Z$12:Z$2012)),2)+SUMIF($D$12:$D1926,$D1926,AP$12:AP1926))-SUMIF($D$12:$D1925,$D1926,AC$12:AC1925)-SUMIF($D$12:$D$2012,$D1926,AB$12:AB$2012),AP1926),2))),"")</f>
        <v/>
      </c>
      <c r="AD1926" s="250" t="str">
        <f>IF(X1926&lt;&gt;"",1000 - SUMIF($D$12:$D1925,$D1926,AD$12:AD1925),"")</f>
        <v/>
      </c>
      <c r="AE1926" s="252"/>
      <c r="AF1926" s="253"/>
      <c r="AG1926" s="254"/>
      <c r="AH1926" s="255" t="str">
        <f t="shared" si="632"/>
        <v/>
      </c>
      <c r="AI1926" s="256"/>
      <c r="AJ1926" s="253"/>
      <c r="AK1926" s="254"/>
      <c r="AL1926" s="255" t="str">
        <f t="shared" si="633"/>
        <v/>
      </c>
      <c r="AM1926" s="256"/>
      <c r="AN1926" s="253"/>
      <c r="AO1926" s="254"/>
      <c r="AP1926" s="255" t="str">
        <f t="shared" si="613"/>
        <v/>
      </c>
      <c r="AQ1926" s="68"/>
      <c r="AR1926" s="68"/>
      <c r="AS1926" s="115"/>
      <c r="AT1926" s="68"/>
      <c r="AU1926" s="113" t="str">
        <f>IF(D1926&lt;&gt; "", IF(COUNTIF($D$12:$D1926,$D1926)&gt;1,0,IF(SUM(N1926,U1926,AB1926)&gt;0,IF(AND(X1926="",OR(Q1926&lt;&gt;"",J1926&lt;&gt;"")),IF(Q1926&lt;&gt;"",Q1926,IF(J1926&lt;&gt;"",J1926,0)),IF(AND(Q1926&lt;&gt;"",J1926&lt;&gt;"",Q1926=J1926),Q1926,X1926)),0)),"")</f>
        <v/>
      </c>
      <c r="AV1926" s="113" t="str">
        <f>IF(D1926&lt;&gt;"",IF(COUNTIF($D$12:$D1926,$D1926)&gt;1,0,IF(SUM(O1926,V1926,AC1926)&gt;0,IF(AND(X1926="",OR(Q1926&lt;&gt;"",J1926&lt;&gt;"")),IF(Q1926&lt;&gt;"",Q1926,IF(J1926&lt;&gt;"",J1926,0)),IF(AND(Q1926&lt;&gt;"",J1926&lt;&gt;"",Q1926=J1926),Q1926,X1926)),0)),"")</f>
        <v/>
      </c>
      <c r="AW1926" s="113" t="str">
        <f>IF(D1926&lt;&gt;"",IF(COUNTIF($D$12:$D1926,$D1926)&gt;1,0,IF(SUM(P1926,W1926,AD1926)&gt;0,IF(AND(X1926="",OR(Q1926&lt;&gt;"",J1926&lt;&gt;"")),IF(Q1926&lt;&gt;"",Q1926,IF(J1926&lt;&gt;"",J1926,0)),IF(AND(Q1926&lt;&gt;"",J1926&lt;&gt;"",Q1926=J1926),Q1926,X1926)),0)),"")</f>
        <v/>
      </c>
      <c r="AX1926" s="68" t="str">
        <f t="shared" si="614"/>
        <v/>
      </c>
      <c r="AY1926" s="68" t="str">
        <f t="shared" si="615"/>
        <v/>
      </c>
      <c r="AZ1926" s="68" t="str">
        <f t="shared" si="616"/>
        <v/>
      </c>
      <c r="BA1926" s="68" t="str">
        <f t="shared" si="617"/>
        <v/>
      </c>
      <c r="BB1926" s="68" t="str">
        <f t="shared" si="618"/>
        <v/>
      </c>
      <c r="BC1926" s="68" t="str">
        <f t="shared" si="619"/>
        <v/>
      </c>
      <c r="BD1926" s="68" t="str">
        <f t="shared" si="620"/>
        <v/>
      </c>
      <c r="BE1926" s="62" t="str">
        <f t="shared" si="621"/>
        <v/>
      </c>
      <c r="BF1926" s="62" t="str">
        <f t="shared" si="622"/>
        <v/>
      </c>
      <c r="BG1926" s="62"/>
      <c r="BH1926" s="62" t="str">
        <f t="shared" si="623"/>
        <v/>
      </c>
      <c r="BI1926" s="62" t="str">
        <f t="shared" si="624"/>
        <v/>
      </c>
      <c r="BJ1926" s="114"/>
      <c r="BK1926" s="62" t="str">
        <f t="shared" si="625"/>
        <v/>
      </c>
      <c r="BL1926" s="62" t="str">
        <f t="shared" si="626"/>
        <v/>
      </c>
      <c r="BM1926" s="62" t="str">
        <f t="shared" si="627"/>
        <v/>
      </c>
      <c r="BN1926" s="62" t="str">
        <f t="shared" si="628"/>
        <v/>
      </c>
      <c r="BO1926" s="62" t="str">
        <f t="shared" si="629"/>
        <v/>
      </c>
      <c r="BP1926" s="62" t="str">
        <f t="shared" si="630"/>
        <v/>
      </c>
      <c r="BQ1926" s="96"/>
      <c r="BR1926" s="96"/>
      <c r="BS1926" s="96"/>
      <c r="BT1926" s="96"/>
      <c r="BU1926" s="96"/>
      <c r="BV1926" s="96"/>
      <c r="BW1926" s="96"/>
      <c r="BX1926" s="96"/>
      <c r="BY1926" s="96"/>
      <c r="BZ1926" s="96"/>
      <c r="CA1926" s="96"/>
      <c r="CB1926" s="96"/>
      <c r="CC1926" s="96"/>
      <c r="CD1926" s="96"/>
      <c r="CE1926" s="96"/>
      <c r="CF1926" s="96"/>
      <c r="CG1926" s="96"/>
      <c r="CH1926" s="96"/>
      <c r="CI1926" s="96"/>
      <c r="CJ1926" s="96"/>
      <c r="CK1926" s="96"/>
      <c r="CL1926" s="96"/>
      <c r="CM1926" s="96"/>
      <c r="CN1926" s="96"/>
      <c r="CO1926" s="96"/>
      <c r="CP1926" s="96"/>
      <c r="CQ1926" s="96"/>
      <c r="CR1926" s="96"/>
      <c r="CS1926" s="96"/>
    </row>
    <row r="1927" spans="1:97" ht="18.75" customHeight="1" x14ac:dyDescent="0.2">
      <c r="A1927" s="3">
        <f t="shared" si="631"/>
        <v>1915</v>
      </c>
      <c r="B1927" s="263"/>
      <c r="C1927" s="263"/>
      <c r="D1927" s="263"/>
      <c r="E1927" s="259"/>
      <c r="F1927" s="259"/>
      <c r="G1927" s="43"/>
      <c r="H1927" s="264"/>
      <c r="I1927" s="261"/>
      <c r="J1927" s="106"/>
      <c r="K1927" s="247"/>
      <c r="L1927" s="247"/>
      <c r="M1927" s="247"/>
      <c r="N1927" s="248" t="str">
        <f>IF(AND(K1927&lt;&gt;"",L1927&lt;&gt;"",J1927&lt;&gt;""),ROUND(MIN(IF(OR(J1927="OZZ",J1927="ZZ"),5000,17300),TRUNC(0.75*(SUMIF($D$12:$D1927,$D1927,K$12:K1927)+SUMIF($D$12:$D1927,$D1927,L$12:L1927)),2)) - SUMIF($D$12:$D1926,$D1927,N$12:N1926),2),"")</f>
        <v/>
      </c>
      <c r="O1927" s="249" t="str">
        <f>IF(AND(K1927&lt;&gt;"",L1927&lt;&gt;"",M1927&lt;&gt;"",J1927&lt;&gt;"",AH1927&lt;&gt;""),IF(OR(J1927="OZZ",J1927="ZZ"),ROUND(0-SUMIF($D$12:$D1926,$D1927,O$12:O1926),2),IF(M1927=0,0,ROUND(MIN(MIN(17300,TRUNC(0.75*(SUMIF($D$12:$D$2012,$D1927,K$12:K$2012)+SUMIF($D$12:$D$2012,$D1927,L$12:L$2012)),2)+SUMIF($D$12:$D1927,$D1927,AH$12:AH1927))-SUMIF($D$12:$D1926,$D1927,O$12:O1926)-SUMIF($D$12:$D$2012,$D1927,N$12:N$2012),AH1927),2))),"")</f>
        <v/>
      </c>
      <c r="P1927" s="250" t="str">
        <f>IF(J1927&lt;&gt;"",1000 - SUMIF($D$12:$D1926,$D1927,P$12:P1926),"")</f>
        <v/>
      </c>
      <c r="Q1927" s="106"/>
      <c r="R1927" s="247"/>
      <c r="S1927" s="247"/>
      <c r="T1927" s="247"/>
      <c r="U1927" s="248" t="str">
        <f>IF(AND(R1927&lt;&gt;"",S1927&lt;&gt;"",Q1927&lt;&gt;""),ROUND(MIN(IF(OR(Q1927="OZZ",Q1927="ZZ"),5000,17300),TRUNC(0.75*(SUMIF($D$12:$D1927,$D1927,R$12:R1927)+SUMIF($D$12:$D1927,$D1927,S$12:S1927)),2)) - SUMIF($D$12:$D1926,$D1927,U$12:U1926),2),"")</f>
        <v/>
      </c>
      <c r="V1927" s="248" t="str">
        <f>IF(AND(R1927&lt;&gt;"",S1927&lt;&gt;"",T1927&lt;&gt;"",Q1927&lt;&gt;"",AL1927&lt;&gt;""),IF(OR(Q1927="OZZ",Q1927="ZZ"),ROUND(0-SUMIF($D$12:$D1926,$D1927,V$12:V1926),2),IF(T1927=0,0,ROUND(MIN(MIN(17300,TRUNC(0.75*(SUMIF($D$12:$D$2012,$D1927,R$12:R$2012)+SUMIF($D$12:$D$2012,$D1927,S$12:S$2012)),2)+SUMIF($D$12:$D1927,$D1927,AL$12:AL1927))-SUMIF($D$12:$D1926,$D1927,V$12:V1926)-SUMIF($D$12:$D$2012,$D1927,U$12:U$2012),AL1927),2))),"")</f>
        <v/>
      </c>
      <c r="W1927" s="250" t="str">
        <f>IF(Q1927&lt;&gt;"",1000 - SUMIF($D$12:$D1926,$D1927,W$12:W1926),"")</f>
        <v/>
      </c>
      <c r="X1927" s="106"/>
      <c r="Y1927" s="247"/>
      <c r="Z1927" s="247"/>
      <c r="AA1927" s="247"/>
      <c r="AB1927" s="248" t="str">
        <f>IF(AND(Y1927&lt;&gt;"",Z1927&lt;&gt;"",X1927&lt;&gt;""),ROUND(MIN(IF(OR(X1927="OZZ",X1927="ZZ"),5000,17300),TRUNC(0.75*(SUMIF($D$12:$D1927,$D1927,Y$12:Y1927)+SUMIF($D$12:$D1927,$D1927,Z$12:Z1927)),2)) - SUMIF($D$12:$D1926,$D1927,AB$12:AB1926),2),"")</f>
        <v/>
      </c>
      <c r="AC1927" s="251" t="str">
        <f>IF(AND(Y1927&lt;&gt;"",Z1927&lt;&gt;"",AA1927&lt;&gt;"",X1927&lt;&gt;"",AP1927&lt;&gt;""),IF(OR(X1927="OZZ",X1927="ZZ"),ROUND(0-SUMIF($D$12:$D1926,$D1927,AC$12:AC1926),2),IF(AA1927=0,0,ROUND(MIN(MIN(17300,TRUNC(0.75*(SUMIF($D$12:$D$2012,$D1927,Y$12:Y$2012)+SUMIF($D$12:$D$2012,$D1927,Z$12:Z$2012)),2)+SUMIF($D$12:$D1927,$D1927,AP$12:AP1927))-SUMIF($D$12:$D1926,$D1927,AC$12:AC1926)-SUMIF($D$12:$D$2012,$D1927,AB$12:AB$2012),AP1927),2))),"")</f>
        <v/>
      </c>
      <c r="AD1927" s="250" t="str">
        <f>IF(X1927&lt;&gt;"",1000 - SUMIF($D$12:$D1926,$D1927,AD$12:AD1926),"")</f>
        <v/>
      </c>
      <c r="AE1927" s="252"/>
      <c r="AF1927" s="253"/>
      <c r="AG1927" s="254"/>
      <c r="AH1927" s="255" t="str">
        <f t="shared" si="632"/>
        <v/>
      </c>
      <c r="AI1927" s="256"/>
      <c r="AJ1927" s="253"/>
      <c r="AK1927" s="254"/>
      <c r="AL1927" s="255" t="str">
        <f t="shared" si="633"/>
        <v/>
      </c>
      <c r="AM1927" s="256"/>
      <c r="AN1927" s="253"/>
      <c r="AO1927" s="254"/>
      <c r="AP1927" s="255" t="str">
        <f t="shared" si="613"/>
        <v/>
      </c>
      <c r="AQ1927" s="68"/>
      <c r="AR1927" s="68"/>
      <c r="AS1927" s="115"/>
      <c r="AT1927" s="68"/>
      <c r="AU1927" s="113" t="str">
        <f>IF(D1927&lt;&gt; "", IF(COUNTIF($D$12:$D1927,$D1927)&gt;1,0,IF(SUM(N1927,U1927,AB1927)&gt;0,IF(AND(X1927="",OR(Q1927&lt;&gt;"",J1927&lt;&gt;"")),IF(Q1927&lt;&gt;"",Q1927,IF(J1927&lt;&gt;"",J1927,0)),IF(AND(Q1927&lt;&gt;"",J1927&lt;&gt;"",Q1927=J1927),Q1927,X1927)),0)),"")</f>
        <v/>
      </c>
      <c r="AV1927" s="113" t="str">
        <f>IF(D1927&lt;&gt;"",IF(COUNTIF($D$12:$D1927,$D1927)&gt;1,0,IF(SUM(O1927,V1927,AC1927)&gt;0,IF(AND(X1927="",OR(Q1927&lt;&gt;"",J1927&lt;&gt;"")),IF(Q1927&lt;&gt;"",Q1927,IF(J1927&lt;&gt;"",J1927,0)),IF(AND(Q1927&lt;&gt;"",J1927&lt;&gt;"",Q1927=J1927),Q1927,X1927)),0)),"")</f>
        <v/>
      </c>
      <c r="AW1927" s="113" t="str">
        <f>IF(D1927&lt;&gt;"",IF(COUNTIF($D$12:$D1927,$D1927)&gt;1,0,IF(SUM(P1927,W1927,AD1927)&gt;0,IF(AND(X1927="",OR(Q1927&lt;&gt;"",J1927&lt;&gt;"")),IF(Q1927&lt;&gt;"",Q1927,IF(J1927&lt;&gt;"",J1927,0)),IF(AND(Q1927&lt;&gt;"",J1927&lt;&gt;"",Q1927=J1927),Q1927,X1927)),0)),"")</f>
        <v/>
      </c>
      <c r="AX1927" s="68" t="str">
        <f t="shared" si="614"/>
        <v/>
      </c>
      <c r="AY1927" s="68" t="str">
        <f t="shared" si="615"/>
        <v/>
      </c>
      <c r="AZ1927" s="68" t="str">
        <f t="shared" si="616"/>
        <v/>
      </c>
      <c r="BA1927" s="68" t="str">
        <f t="shared" si="617"/>
        <v/>
      </c>
      <c r="BB1927" s="68" t="str">
        <f t="shared" si="618"/>
        <v/>
      </c>
      <c r="BC1927" s="68" t="str">
        <f t="shared" si="619"/>
        <v/>
      </c>
      <c r="BD1927" s="68" t="str">
        <f t="shared" si="620"/>
        <v/>
      </c>
      <c r="BE1927" s="62" t="str">
        <f t="shared" si="621"/>
        <v/>
      </c>
      <c r="BF1927" s="62" t="str">
        <f t="shared" si="622"/>
        <v/>
      </c>
      <c r="BG1927" s="62"/>
      <c r="BH1927" s="62" t="str">
        <f t="shared" si="623"/>
        <v/>
      </c>
      <c r="BI1927" s="62" t="str">
        <f t="shared" si="624"/>
        <v/>
      </c>
      <c r="BJ1927" s="114"/>
      <c r="BK1927" s="62" t="str">
        <f t="shared" si="625"/>
        <v/>
      </c>
      <c r="BL1927" s="62" t="str">
        <f t="shared" si="626"/>
        <v/>
      </c>
      <c r="BM1927" s="62" t="str">
        <f t="shared" si="627"/>
        <v/>
      </c>
      <c r="BN1927" s="62" t="str">
        <f t="shared" si="628"/>
        <v/>
      </c>
      <c r="BO1927" s="62" t="str">
        <f t="shared" si="629"/>
        <v/>
      </c>
      <c r="BP1927" s="62" t="str">
        <f t="shared" si="630"/>
        <v/>
      </c>
      <c r="BQ1927" s="96"/>
      <c r="BR1927" s="96"/>
      <c r="BS1927" s="96"/>
      <c r="BT1927" s="96"/>
      <c r="BU1927" s="96"/>
      <c r="BV1927" s="96"/>
      <c r="BW1927" s="96"/>
      <c r="BX1927" s="96"/>
      <c r="BY1927" s="96"/>
      <c r="BZ1927" s="96"/>
      <c r="CA1927" s="96"/>
      <c r="CB1927" s="96"/>
      <c r="CC1927" s="96"/>
      <c r="CD1927" s="96"/>
      <c r="CE1927" s="96"/>
      <c r="CF1927" s="96"/>
      <c r="CG1927" s="96"/>
      <c r="CH1927" s="96"/>
      <c r="CI1927" s="96"/>
      <c r="CJ1927" s="96"/>
      <c r="CK1927" s="96"/>
      <c r="CL1927" s="96"/>
      <c r="CM1927" s="96"/>
      <c r="CN1927" s="96"/>
      <c r="CO1927" s="96"/>
      <c r="CP1927" s="96"/>
      <c r="CQ1927" s="96"/>
      <c r="CR1927" s="96"/>
      <c r="CS1927" s="96"/>
    </row>
    <row r="1928" spans="1:97" ht="18.75" customHeight="1" x14ac:dyDescent="0.2">
      <c r="A1928" s="3">
        <f t="shared" si="631"/>
        <v>1916</v>
      </c>
      <c r="B1928" s="263"/>
      <c r="C1928" s="263"/>
      <c r="D1928" s="263"/>
      <c r="E1928" s="259"/>
      <c r="F1928" s="259"/>
      <c r="G1928" s="43"/>
      <c r="H1928" s="264"/>
      <c r="I1928" s="261"/>
      <c r="J1928" s="106"/>
      <c r="K1928" s="247"/>
      <c r="L1928" s="247"/>
      <c r="M1928" s="247"/>
      <c r="N1928" s="248" t="str">
        <f>IF(AND(K1928&lt;&gt;"",L1928&lt;&gt;"",J1928&lt;&gt;""),ROUND(MIN(IF(OR(J1928="OZZ",J1928="ZZ"),5000,17300),TRUNC(0.75*(SUMIF($D$12:$D1928,$D1928,K$12:K1928)+SUMIF($D$12:$D1928,$D1928,L$12:L1928)),2)) - SUMIF($D$12:$D1927,$D1928,N$12:N1927),2),"")</f>
        <v/>
      </c>
      <c r="O1928" s="249" t="str">
        <f>IF(AND(K1928&lt;&gt;"",L1928&lt;&gt;"",M1928&lt;&gt;"",J1928&lt;&gt;"",AH1928&lt;&gt;""),IF(OR(J1928="OZZ",J1928="ZZ"),ROUND(0-SUMIF($D$12:$D1927,$D1928,O$12:O1927),2),IF(M1928=0,0,ROUND(MIN(MIN(17300,TRUNC(0.75*(SUMIF($D$12:$D$2012,$D1928,K$12:K$2012)+SUMIF($D$12:$D$2012,$D1928,L$12:L$2012)),2)+SUMIF($D$12:$D1928,$D1928,AH$12:AH1928))-SUMIF($D$12:$D1927,$D1928,O$12:O1927)-SUMIF($D$12:$D$2012,$D1928,N$12:N$2012),AH1928),2))),"")</f>
        <v/>
      </c>
      <c r="P1928" s="250" t="str">
        <f>IF(J1928&lt;&gt;"",1000 - SUMIF($D$12:$D1927,$D1928,P$12:P1927),"")</f>
        <v/>
      </c>
      <c r="Q1928" s="106"/>
      <c r="R1928" s="247"/>
      <c r="S1928" s="247"/>
      <c r="T1928" s="247"/>
      <c r="U1928" s="248" t="str">
        <f>IF(AND(R1928&lt;&gt;"",S1928&lt;&gt;"",Q1928&lt;&gt;""),ROUND(MIN(IF(OR(Q1928="OZZ",Q1928="ZZ"),5000,17300),TRUNC(0.75*(SUMIF($D$12:$D1928,$D1928,R$12:R1928)+SUMIF($D$12:$D1928,$D1928,S$12:S1928)),2)) - SUMIF($D$12:$D1927,$D1928,U$12:U1927),2),"")</f>
        <v/>
      </c>
      <c r="V1928" s="248" t="str">
        <f>IF(AND(R1928&lt;&gt;"",S1928&lt;&gt;"",T1928&lt;&gt;"",Q1928&lt;&gt;"",AL1928&lt;&gt;""),IF(OR(Q1928="OZZ",Q1928="ZZ"),ROUND(0-SUMIF($D$12:$D1927,$D1928,V$12:V1927),2),IF(T1928=0,0,ROUND(MIN(MIN(17300,TRUNC(0.75*(SUMIF($D$12:$D$2012,$D1928,R$12:R$2012)+SUMIF($D$12:$D$2012,$D1928,S$12:S$2012)),2)+SUMIF($D$12:$D1928,$D1928,AL$12:AL1928))-SUMIF($D$12:$D1927,$D1928,V$12:V1927)-SUMIF($D$12:$D$2012,$D1928,U$12:U$2012),AL1928),2))),"")</f>
        <v/>
      </c>
      <c r="W1928" s="250" t="str">
        <f>IF(Q1928&lt;&gt;"",1000 - SUMIF($D$12:$D1927,$D1928,W$12:W1927),"")</f>
        <v/>
      </c>
      <c r="X1928" s="106"/>
      <c r="Y1928" s="247"/>
      <c r="Z1928" s="247"/>
      <c r="AA1928" s="247"/>
      <c r="AB1928" s="248" t="str">
        <f>IF(AND(Y1928&lt;&gt;"",Z1928&lt;&gt;"",X1928&lt;&gt;""),ROUND(MIN(IF(OR(X1928="OZZ",X1928="ZZ"),5000,17300),TRUNC(0.75*(SUMIF($D$12:$D1928,$D1928,Y$12:Y1928)+SUMIF($D$12:$D1928,$D1928,Z$12:Z1928)),2)) - SUMIF($D$12:$D1927,$D1928,AB$12:AB1927),2),"")</f>
        <v/>
      </c>
      <c r="AC1928" s="251" t="str">
        <f>IF(AND(Y1928&lt;&gt;"",Z1928&lt;&gt;"",AA1928&lt;&gt;"",X1928&lt;&gt;"",AP1928&lt;&gt;""),IF(OR(X1928="OZZ",X1928="ZZ"),ROUND(0-SUMIF($D$12:$D1927,$D1928,AC$12:AC1927),2),IF(AA1928=0,0,ROUND(MIN(MIN(17300,TRUNC(0.75*(SUMIF($D$12:$D$2012,$D1928,Y$12:Y$2012)+SUMIF($D$12:$D$2012,$D1928,Z$12:Z$2012)),2)+SUMIF($D$12:$D1928,$D1928,AP$12:AP1928))-SUMIF($D$12:$D1927,$D1928,AC$12:AC1927)-SUMIF($D$12:$D$2012,$D1928,AB$12:AB$2012),AP1928),2))),"")</f>
        <v/>
      </c>
      <c r="AD1928" s="250" t="str">
        <f>IF(X1928&lt;&gt;"",1000 - SUMIF($D$12:$D1927,$D1928,AD$12:AD1927),"")</f>
        <v/>
      </c>
      <c r="AE1928" s="252"/>
      <c r="AF1928" s="253"/>
      <c r="AG1928" s="254"/>
      <c r="AH1928" s="255" t="str">
        <f t="shared" si="632"/>
        <v/>
      </c>
      <c r="AI1928" s="256"/>
      <c r="AJ1928" s="253"/>
      <c r="AK1928" s="254"/>
      <c r="AL1928" s="255" t="str">
        <f t="shared" si="633"/>
        <v/>
      </c>
      <c r="AM1928" s="256"/>
      <c r="AN1928" s="253"/>
      <c r="AO1928" s="254"/>
      <c r="AP1928" s="255" t="str">
        <f t="shared" si="613"/>
        <v/>
      </c>
      <c r="AQ1928" s="68"/>
      <c r="AR1928" s="68"/>
      <c r="AS1928" s="115"/>
      <c r="AT1928" s="68"/>
      <c r="AU1928" s="113" t="str">
        <f>IF(D1928&lt;&gt; "", IF(COUNTIF($D$12:$D1928,$D1928)&gt;1,0,IF(SUM(N1928,U1928,AB1928)&gt;0,IF(AND(X1928="",OR(Q1928&lt;&gt;"",J1928&lt;&gt;"")),IF(Q1928&lt;&gt;"",Q1928,IF(J1928&lt;&gt;"",J1928,0)),IF(AND(Q1928&lt;&gt;"",J1928&lt;&gt;"",Q1928=J1928),Q1928,X1928)),0)),"")</f>
        <v/>
      </c>
      <c r="AV1928" s="113" t="str">
        <f>IF(D1928&lt;&gt;"",IF(COUNTIF($D$12:$D1928,$D1928)&gt;1,0,IF(SUM(O1928,V1928,AC1928)&gt;0,IF(AND(X1928="",OR(Q1928&lt;&gt;"",J1928&lt;&gt;"")),IF(Q1928&lt;&gt;"",Q1928,IF(J1928&lt;&gt;"",J1928,0)),IF(AND(Q1928&lt;&gt;"",J1928&lt;&gt;"",Q1928=J1928),Q1928,X1928)),0)),"")</f>
        <v/>
      </c>
      <c r="AW1928" s="113" t="str">
        <f>IF(D1928&lt;&gt;"",IF(COUNTIF($D$12:$D1928,$D1928)&gt;1,0,IF(SUM(P1928,W1928,AD1928)&gt;0,IF(AND(X1928="",OR(Q1928&lt;&gt;"",J1928&lt;&gt;"")),IF(Q1928&lt;&gt;"",Q1928,IF(J1928&lt;&gt;"",J1928,0)),IF(AND(Q1928&lt;&gt;"",J1928&lt;&gt;"",Q1928=J1928),Q1928,X1928)),0)),"")</f>
        <v/>
      </c>
      <c r="AX1928" s="68" t="str">
        <f t="shared" si="614"/>
        <v/>
      </c>
      <c r="AY1928" s="68" t="str">
        <f t="shared" si="615"/>
        <v/>
      </c>
      <c r="AZ1928" s="68" t="str">
        <f t="shared" si="616"/>
        <v/>
      </c>
      <c r="BA1928" s="68" t="str">
        <f t="shared" si="617"/>
        <v/>
      </c>
      <c r="BB1928" s="68" t="str">
        <f t="shared" si="618"/>
        <v/>
      </c>
      <c r="BC1928" s="68" t="str">
        <f t="shared" si="619"/>
        <v/>
      </c>
      <c r="BD1928" s="68" t="str">
        <f t="shared" si="620"/>
        <v/>
      </c>
      <c r="BE1928" s="62" t="str">
        <f t="shared" si="621"/>
        <v/>
      </c>
      <c r="BF1928" s="62" t="str">
        <f t="shared" si="622"/>
        <v/>
      </c>
      <c r="BG1928" s="62"/>
      <c r="BH1928" s="62" t="str">
        <f t="shared" si="623"/>
        <v/>
      </c>
      <c r="BI1928" s="62" t="str">
        <f t="shared" si="624"/>
        <v/>
      </c>
      <c r="BJ1928" s="114"/>
      <c r="BK1928" s="62" t="str">
        <f t="shared" si="625"/>
        <v/>
      </c>
      <c r="BL1928" s="62" t="str">
        <f t="shared" si="626"/>
        <v/>
      </c>
      <c r="BM1928" s="62" t="str">
        <f t="shared" si="627"/>
        <v/>
      </c>
      <c r="BN1928" s="62" t="str">
        <f t="shared" si="628"/>
        <v/>
      </c>
      <c r="BO1928" s="62" t="str">
        <f t="shared" si="629"/>
        <v/>
      </c>
      <c r="BP1928" s="62" t="str">
        <f t="shared" si="630"/>
        <v/>
      </c>
      <c r="BQ1928" s="96"/>
      <c r="BR1928" s="96"/>
      <c r="BS1928" s="96"/>
      <c r="BT1928" s="96"/>
      <c r="BU1928" s="96"/>
      <c r="BV1928" s="96"/>
      <c r="BW1928" s="96"/>
      <c r="BX1928" s="96"/>
      <c r="BY1928" s="96"/>
      <c r="BZ1928" s="96"/>
      <c r="CA1928" s="96"/>
      <c r="CB1928" s="96"/>
      <c r="CC1928" s="96"/>
      <c r="CD1928" s="96"/>
      <c r="CE1928" s="96"/>
      <c r="CF1928" s="96"/>
      <c r="CG1928" s="96"/>
      <c r="CH1928" s="96"/>
      <c r="CI1928" s="96"/>
      <c r="CJ1928" s="96"/>
      <c r="CK1928" s="96"/>
      <c r="CL1928" s="96"/>
      <c r="CM1928" s="96"/>
      <c r="CN1928" s="96"/>
      <c r="CO1928" s="96"/>
      <c r="CP1928" s="96"/>
      <c r="CQ1928" s="96"/>
      <c r="CR1928" s="96"/>
      <c r="CS1928" s="96"/>
    </row>
    <row r="1929" spans="1:97" ht="18.75" customHeight="1" x14ac:dyDescent="0.2">
      <c r="A1929" s="3">
        <f t="shared" si="631"/>
        <v>1917</v>
      </c>
      <c r="B1929" s="263"/>
      <c r="C1929" s="263"/>
      <c r="D1929" s="263"/>
      <c r="E1929" s="259"/>
      <c r="F1929" s="259"/>
      <c r="G1929" s="43"/>
      <c r="H1929" s="264"/>
      <c r="I1929" s="261"/>
      <c r="J1929" s="106"/>
      <c r="K1929" s="247"/>
      <c r="L1929" s="247"/>
      <c r="M1929" s="247"/>
      <c r="N1929" s="248" t="str">
        <f>IF(AND(K1929&lt;&gt;"",L1929&lt;&gt;"",J1929&lt;&gt;""),ROUND(MIN(IF(OR(J1929="OZZ",J1929="ZZ"),5000,17300),TRUNC(0.75*(SUMIF($D$12:$D1929,$D1929,K$12:K1929)+SUMIF($D$12:$D1929,$D1929,L$12:L1929)),2)) - SUMIF($D$12:$D1928,$D1929,N$12:N1928),2),"")</f>
        <v/>
      </c>
      <c r="O1929" s="249" t="str">
        <f>IF(AND(K1929&lt;&gt;"",L1929&lt;&gt;"",M1929&lt;&gt;"",J1929&lt;&gt;"",AH1929&lt;&gt;""),IF(OR(J1929="OZZ",J1929="ZZ"),ROUND(0-SUMIF($D$12:$D1928,$D1929,O$12:O1928),2),IF(M1929=0,0,ROUND(MIN(MIN(17300,TRUNC(0.75*(SUMIF($D$12:$D$2012,$D1929,K$12:K$2012)+SUMIF($D$12:$D$2012,$D1929,L$12:L$2012)),2)+SUMIF($D$12:$D1929,$D1929,AH$12:AH1929))-SUMIF($D$12:$D1928,$D1929,O$12:O1928)-SUMIF($D$12:$D$2012,$D1929,N$12:N$2012),AH1929),2))),"")</f>
        <v/>
      </c>
      <c r="P1929" s="250" t="str">
        <f>IF(J1929&lt;&gt;"",1000 - SUMIF($D$12:$D1928,$D1929,P$12:P1928),"")</f>
        <v/>
      </c>
      <c r="Q1929" s="106"/>
      <c r="R1929" s="247"/>
      <c r="S1929" s="247"/>
      <c r="T1929" s="247"/>
      <c r="U1929" s="248" t="str">
        <f>IF(AND(R1929&lt;&gt;"",S1929&lt;&gt;"",Q1929&lt;&gt;""),ROUND(MIN(IF(OR(Q1929="OZZ",Q1929="ZZ"),5000,17300),TRUNC(0.75*(SUMIF($D$12:$D1929,$D1929,R$12:R1929)+SUMIF($D$12:$D1929,$D1929,S$12:S1929)),2)) - SUMIF($D$12:$D1928,$D1929,U$12:U1928),2),"")</f>
        <v/>
      </c>
      <c r="V1929" s="248" t="str">
        <f>IF(AND(R1929&lt;&gt;"",S1929&lt;&gt;"",T1929&lt;&gt;"",Q1929&lt;&gt;"",AL1929&lt;&gt;""),IF(OR(Q1929="OZZ",Q1929="ZZ"),ROUND(0-SUMIF($D$12:$D1928,$D1929,V$12:V1928),2),IF(T1929=0,0,ROUND(MIN(MIN(17300,TRUNC(0.75*(SUMIF($D$12:$D$2012,$D1929,R$12:R$2012)+SUMIF($D$12:$D$2012,$D1929,S$12:S$2012)),2)+SUMIF($D$12:$D1929,$D1929,AL$12:AL1929))-SUMIF($D$12:$D1928,$D1929,V$12:V1928)-SUMIF($D$12:$D$2012,$D1929,U$12:U$2012),AL1929),2))),"")</f>
        <v/>
      </c>
      <c r="W1929" s="250" t="str">
        <f>IF(Q1929&lt;&gt;"",1000 - SUMIF($D$12:$D1928,$D1929,W$12:W1928),"")</f>
        <v/>
      </c>
      <c r="X1929" s="106"/>
      <c r="Y1929" s="247"/>
      <c r="Z1929" s="247"/>
      <c r="AA1929" s="247"/>
      <c r="AB1929" s="248" t="str">
        <f>IF(AND(Y1929&lt;&gt;"",Z1929&lt;&gt;"",X1929&lt;&gt;""),ROUND(MIN(IF(OR(X1929="OZZ",X1929="ZZ"),5000,17300),TRUNC(0.75*(SUMIF($D$12:$D1929,$D1929,Y$12:Y1929)+SUMIF($D$12:$D1929,$D1929,Z$12:Z1929)),2)) - SUMIF($D$12:$D1928,$D1929,AB$12:AB1928),2),"")</f>
        <v/>
      </c>
      <c r="AC1929" s="251" t="str">
        <f>IF(AND(Y1929&lt;&gt;"",Z1929&lt;&gt;"",AA1929&lt;&gt;"",X1929&lt;&gt;"",AP1929&lt;&gt;""),IF(OR(X1929="OZZ",X1929="ZZ"),ROUND(0-SUMIF($D$12:$D1928,$D1929,AC$12:AC1928),2),IF(AA1929=0,0,ROUND(MIN(MIN(17300,TRUNC(0.75*(SUMIF($D$12:$D$2012,$D1929,Y$12:Y$2012)+SUMIF($D$12:$D$2012,$D1929,Z$12:Z$2012)),2)+SUMIF($D$12:$D1929,$D1929,AP$12:AP1929))-SUMIF($D$12:$D1928,$D1929,AC$12:AC1928)-SUMIF($D$12:$D$2012,$D1929,AB$12:AB$2012),AP1929),2))),"")</f>
        <v/>
      </c>
      <c r="AD1929" s="250" t="str">
        <f>IF(X1929&lt;&gt;"",1000 - SUMIF($D$12:$D1928,$D1929,AD$12:AD1928),"")</f>
        <v/>
      </c>
      <c r="AE1929" s="252"/>
      <c r="AF1929" s="253"/>
      <c r="AG1929" s="254"/>
      <c r="AH1929" s="255" t="str">
        <f t="shared" si="632"/>
        <v/>
      </c>
      <c r="AI1929" s="256"/>
      <c r="AJ1929" s="253"/>
      <c r="AK1929" s="254"/>
      <c r="AL1929" s="255" t="str">
        <f t="shared" si="633"/>
        <v/>
      </c>
      <c r="AM1929" s="256"/>
      <c r="AN1929" s="253"/>
      <c r="AO1929" s="254"/>
      <c r="AP1929" s="255" t="str">
        <f t="shared" si="613"/>
        <v/>
      </c>
      <c r="AQ1929" s="68"/>
      <c r="AR1929" s="68"/>
      <c r="AS1929" s="115"/>
      <c r="AT1929" s="68"/>
      <c r="AU1929" s="113" t="str">
        <f>IF(D1929&lt;&gt; "", IF(COUNTIF($D$12:$D1929,$D1929)&gt;1,0,IF(SUM(N1929,U1929,AB1929)&gt;0,IF(AND(X1929="",OR(Q1929&lt;&gt;"",J1929&lt;&gt;"")),IF(Q1929&lt;&gt;"",Q1929,IF(J1929&lt;&gt;"",J1929,0)),IF(AND(Q1929&lt;&gt;"",J1929&lt;&gt;"",Q1929=J1929),Q1929,X1929)),0)),"")</f>
        <v/>
      </c>
      <c r="AV1929" s="113" t="str">
        <f>IF(D1929&lt;&gt;"",IF(COUNTIF($D$12:$D1929,$D1929)&gt;1,0,IF(SUM(O1929,V1929,AC1929)&gt;0,IF(AND(X1929="",OR(Q1929&lt;&gt;"",J1929&lt;&gt;"")),IF(Q1929&lt;&gt;"",Q1929,IF(J1929&lt;&gt;"",J1929,0)),IF(AND(Q1929&lt;&gt;"",J1929&lt;&gt;"",Q1929=J1929),Q1929,X1929)),0)),"")</f>
        <v/>
      </c>
      <c r="AW1929" s="113" t="str">
        <f>IF(D1929&lt;&gt;"",IF(COUNTIF($D$12:$D1929,$D1929)&gt;1,0,IF(SUM(P1929,W1929,AD1929)&gt;0,IF(AND(X1929="",OR(Q1929&lt;&gt;"",J1929&lt;&gt;"")),IF(Q1929&lt;&gt;"",Q1929,IF(J1929&lt;&gt;"",J1929,0)),IF(AND(Q1929&lt;&gt;"",J1929&lt;&gt;"",Q1929=J1929),Q1929,X1929)),0)),"")</f>
        <v/>
      </c>
      <c r="AX1929" s="68" t="str">
        <f t="shared" si="614"/>
        <v/>
      </c>
      <c r="AY1929" s="68" t="str">
        <f t="shared" si="615"/>
        <v/>
      </c>
      <c r="AZ1929" s="68" t="str">
        <f t="shared" si="616"/>
        <v/>
      </c>
      <c r="BA1929" s="68" t="str">
        <f t="shared" si="617"/>
        <v/>
      </c>
      <c r="BB1929" s="68" t="str">
        <f t="shared" si="618"/>
        <v/>
      </c>
      <c r="BC1929" s="68" t="str">
        <f t="shared" si="619"/>
        <v/>
      </c>
      <c r="BD1929" s="68" t="str">
        <f t="shared" si="620"/>
        <v/>
      </c>
      <c r="BE1929" s="62" t="str">
        <f t="shared" si="621"/>
        <v/>
      </c>
      <c r="BF1929" s="62" t="str">
        <f t="shared" si="622"/>
        <v/>
      </c>
      <c r="BG1929" s="62"/>
      <c r="BH1929" s="62" t="str">
        <f t="shared" si="623"/>
        <v/>
      </c>
      <c r="BI1929" s="62" t="str">
        <f t="shared" si="624"/>
        <v/>
      </c>
      <c r="BJ1929" s="114"/>
      <c r="BK1929" s="62" t="str">
        <f t="shared" si="625"/>
        <v/>
      </c>
      <c r="BL1929" s="62" t="str">
        <f t="shared" si="626"/>
        <v/>
      </c>
      <c r="BM1929" s="62" t="str">
        <f t="shared" si="627"/>
        <v/>
      </c>
      <c r="BN1929" s="62" t="str">
        <f t="shared" si="628"/>
        <v/>
      </c>
      <c r="BO1929" s="62" t="str">
        <f t="shared" si="629"/>
        <v/>
      </c>
      <c r="BP1929" s="62" t="str">
        <f t="shared" si="630"/>
        <v/>
      </c>
      <c r="BQ1929" s="96"/>
      <c r="BR1929" s="96"/>
      <c r="BS1929" s="96"/>
      <c r="BT1929" s="96"/>
      <c r="BU1929" s="96"/>
      <c r="BV1929" s="96"/>
      <c r="BW1929" s="96"/>
      <c r="BX1929" s="96"/>
      <c r="BY1929" s="96"/>
      <c r="BZ1929" s="96"/>
      <c r="CA1929" s="96"/>
      <c r="CB1929" s="96"/>
      <c r="CC1929" s="96"/>
      <c r="CD1929" s="96"/>
      <c r="CE1929" s="96"/>
      <c r="CF1929" s="96"/>
      <c r="CG1929" s="96"/>
      <c r="CH1929" s="96"/>
      <c r="CI1929" s="96"/>
      <c r="CJ1929" s="96"/>
      <c r="CK1929" s="96"/>
      <c r="CL1929" s="96"/>
      <c r="CM1929" s="96"/>
      <c r="CN1929" s="96"/>
      <c r="CO1929" s="96"/>
      <c r="CP1929" s="96"/>
      <c r="CQ1929" s="96"/>
      <c r="CR1929" s="96"/>
      <c r="CS1929" s="96"/>
    </row>
    <row r="1930" spans="1:97" ht="18.75" customHeight="1" x14ac:dyDescent="0.2">
      <c r="A1930" s="3">
        <f t="shared" si="631"/>
        <v>1918</v>
      </c>
      <c r="B1930" s="263"/>
      <c r="C1930" s="263"/>
      <c r="D1930" s="263"/>
      <c r="E1930" s="259"/>
      <c r="F1930" s="259"/>
      <c r="G1930" s="43"/>
      <c r="H1930" s="264"/>
      <c r="I1930" s="261"/>
      <c r="J1930" s="106"/>
      <c r="K1930" s="247"/>
      <c r="L1930" s="247"/>
      <c r="M1930" s="247"/>
      <c r="N1930" s="248" t="str">
        <f>IF(AND(K1930&lt;&gt;"",L1930&lt;&gt;"",J1930&lt;&gt;""),ROUND(MIN(IF(OR(J1930="OZZ",J1930="ZZ"),5000,17300),TRUNC(0.75*(SUMIF($D$12:$D1930,$D1930,K$12:K1930)+SUMIF($D$12:$D1930,$D1930,L$12:L1930)),2)) - SUMIF($D$12:$D1929,$D1930,N$12:N1929),2),"")</f>
        <v/>
      </c>
      <c r="O1930" s="249" t="str">
        <f>IF(AND(K1930&lt;&gt;"",L1930&lt;&gt;"",M1930&lt;&gt;"",J1930&lt;&gt;"",AH1930&lt;&gt;""),IF(OR(J1930="OZZ",J1930="ZZ"),ROUND(0-SUMIF($D$12:$D1929,$D1930,O$12:O1929),2),IF(M1930=0,0,ROUND(MIN(MIN(17300,TRUNC(0.75*(SUMIF($D$12:$D$2012,$D1930,K$12:K$2012)+SUMIF($D$12:$D$2012,$D1930,L$12:L$2012)),2)+SUMIF($D$12:$D1930,$D1930,AH$12:AH1930))-SUMIF($D$12:$D1929,$D1930,O$12:O1929)-SUMIF($D$12:$D$2012,$D1930,N$12:N$2012),AH1930),2))),"")</f>
        <v/>
      </c>
      <c r="P1930" s="250" t="str">
        <f>IF(J1930&lt;&gt;"",1000 - SUMIF($D$12:$D1929,$D1930,P$12:P1929),"")</f>
        <v/>
      </c>
      <c r="Q1930" s="106"/>
      <c r="R1930" s="247"/>
      <c r="S1930" s="247"/>
      <c r="T1930" s="247"/>
      <c r="U1930" s="248" t="str">
        <f>IF(AND(R1930&lt;&gt;"",S1930&lt;&gt;"",Q1930&lt;&gt;""),ROUND(MIN(IF(OR(Q1930="OZZ",Q1930="ZZ"),5000,17300),TRUNC(0.75*(SUMIF($D$12:$D1930,$D1930,R$12:R1930)+SUMIF($D$12:$D1930,$D1930,S$12:S1930)),2)) - SUMIF($D$12:$D1929,$D1930,U$12:U1929),2),"")</f>
        <v/>
      </c>
      <c r="V1930" s="248" t="str">
        <f>IF(AND(R1930&lt;&gt;"",S1930&lt;&gt;"",T1930&lt;&gt;"",Q1930&lt;&gt;"",AL1930&lt;&gt;""),IF(OR(Q1930="OZZ",Q1930="ZZ"),ROUND(0-SUMIF($D$12:$D1929,$D1930,V$12:V1929),2),IF(T1930=0,0,ROUND(MIN(MIN(17300,TRUNC(0.75*(SUMIF($D$12:$D$2012,$D1930,R$12:R$2012)+SUMIF($D$12:$D$2012,$D1930,S$12:S$2012)),2)+SUMIF($D$12:$D1930,$D1930,AL$12:AL1930))-SUMIF($D$12:$D1929,$D1930,V$12:V1929)-SUMIF($D$12:$D$2012,$D1930,U$12:U$2012),AL1930),2))),"")</f>
        <v/>
      </c>
      <c r="W1930" s="250" t="str">
        <f>IF(Q1930&lt;&gt;"",1000 - SUMIF($D$12:$D1929,$D1930,W$12:W1929),"")</f>
        <v/>
      </c>
      <c r="X1930" s="106"/>
      <c r="Y1930" s="247"/>
      <c r="Z1930" s="247"/>
      <c r="AA1930" s="247"/>
      <c r="AB1930" s="248" t="str">
        <f>IF(AND(Y1930&lt;&gt;"",Z1930&lt;&gt;"",X1930&lt;&gt;""),ROUND(MIN(IF(OR(X1930="OZZ",X1930="ZZ"),5000,17300),TRUNC(0.75*(SUMIF($D$12:$D1930,$D1930,Y$12:Y1930)+SUMIF($D$12:$D1930,$D1930,Z$12:Z1930)),2)) - SUMIF($D$12:$D1929,$D1930,AB$12:AB1929),2),"")</f>
        <v/>
      </c>
      <c r="AC1930" s="251" t="str">
        <f>IF(AND(Y1930&lt;&gt;"",Z1930&lt;&gt;"",AA1930&lt;&gt;"",X1930&lt;&gt;"",AP1930&lt;&gt;""),IF(OR(X1930="OZZ",X1930="ZZ"),ROUND(0-SUMIF($D$12:$D1929,$D1930,AC$12:AC1929),2),IF(AA1930=0,0,ROUND(MIN(MIN(17300,TRUNC(0.75*(SUMIF($D$12:$D$2012,$D1930,Y$12:Y$2012)+SUMIF($D$12:$D$2012,$D1930,Z$12:Z$2012)),2)+SUMIF($D$12:$D1930,$D1930,AP$12:AP1930))-SUMIF($D$12:$D1929,$D1930,AC$12:AC1929)-SUMIF($D$12:$D$2012,$D1930,AB$12:AB$2012),AP1930),2))),"")</f>
        <v/>
      </c>
      <c r="AD1930" s="250" t="str">
        <f>IF(X1930&lt;&gt;"",1000 - SUMIF($D$12:$D1929,$D1930,AD$12:AD1929),"")</f>
        <v/>
      </c>
      <c r="AE1930" s="252"/>
      <c r="AF1930" s="253"/>
      <c r="AG1930" s="254"/>
      <c r="AH1930" s="255" t="str">
        <f t="shared" si="632"/>
        <v/>
      </c>
      <c r="AI1930" s="256"/>
      <c r="AJ1930" s="253"/>
      <c r="AK1930" s="254"/>
      <c r="AL1930" s="255" t="str">
        <f t="shared" si="633"/>
        <v/>
      </c>
      <c r="AM1930" s="256"/>
      <c r="AN1930" s="253"/>
      <c r="AO1930" s="254"/>
      <c r="AP1930" s="255" t="str">
        <f t="shared" si="613"/>
        <v/>
      </c>
      <c r="AQ1930" s="68"/>
      <c r="AR1930" s="68"/>
      <c r="AS1930" s="115"/>
      <c r="AT1930" s="68"/>
      <c r="AU1930" s="113" t="str">
        <f>IF(D1930&lt;&gt; "", IF(COUNTIF($D$12:$D1930,$D1930)&gt;1,0,IF(SUM(N1930,U1930,AB1930)&gt;0,IF(AND(X1930="",OR(Q1930&lt;&gt;"",J1930&lt;&gt;"")),IF(Q1930&lt;&gt;"",Q1930,IF(J1930&lt;&gt;"",J1930,0)),IF(AND(Q1930&lt;&gt;"",J1930&lt;&gt;"",Q1930=J1930),Q1930,X1930)),0)),"")</f>
        <v/>
      </c>
      <c r="AV1930" s="113" t="str">
        <f>IF(D1930&lt;&gt;"",IF(COUNTIF($D$12:$D1930,$D1930)&gt;1,0,IF(SUM(O1930,V1930,AC1930)&gt;0,IF(AND(X1930="",OR(Q1930&lt;&gt;"",J1930&lt;&gt;"")),IF(Q1930&lt;&gt;"",Q1930,IF(J1930&lt;&gt;"",J1930,0)),IF(AND(Q1930&lt;&gt;"",J1930&lt;&gt;"",Q1930=J1930),Q1930,X1930)),0)),"")</f>
        <v/>
      </c>
      <c r="AW1930" s="113" t="str">
        <f>IF(D1930&lt;&gt;"",IF(COUNTIF($D$12:$D1930,$D1930)&gt;1,0,IF(SUM(P1930,W1930,AD1930)&gt;0,IF(AND(X1930="",OR(Q1930&lt;&gt;"",J1930&lt;&gt;"")),IF(Q1930&lt;&gt;"",Q1930,IF(J1930&lt;&gt;"",J1930,0)),IF(AND(Q1930&lt;&gt;"",J1930&lt;&gt;"",Q1930=J1930),Q1930,X1930)),0)),"")</f>
        <v/>
      </c>
      <c r="AX1930" s="68" t="str">
        <f t="shared" si="614"/>
        <v/>
      </c>
      <c r="AY1930" s="68" t="str">
        <f t="shared" si="615"/>
        <v/>
      </c>
      <c r="AZ1930" s="68" t="str">
        <f t="shared" si="616"/>
        <v/>
      </c>
      <c r="BA1930" s="68" t="str">
        <f t="shared" si="617"/>
        <v/>
      </c>
      <c r="BB1930" s="68" t="str">
        <f t="shared" si="618"/>
        <v/>
      </c>
      <c r="BC1930" s="68" t="str">
        <f t="shared" si="619"/>
        <v/>
      </c>
      <c r="BD1930" s="68" t="str">
        <f t="shared" si="620"/>
        <v/>
      </c>
      <c r="BE1930" s="62" t="str">
        <f t="shared" si="621"/>
        <v/>
      </c>
      <c r="BF1930" s="62" t="str">
        <f t="shared" si="622"/>
        <v/>
      </c>
      <c r="BG1930" s="62"/>
      <c r="BH1930" s="62" t="str">
        <f t="shared" si="623"/>
        <v/>
      </c>
      <c r="BI1930" s="62" t="str">
        <f t="shared" si="624"/>
        <v/>
      </c>
      <c r="BJ1930" s="114"/>
      <c r="BK1930" s="62" t="str">
        <f t="shared" si="625"/>
        <v/>
      </c>
      <c r="BL1930" s="62" t="str">
        <f t="shared" si="626"/>
        <v/>
      </c>
      <c r="BM1930" s="62" t="str">
        <f t="shared" si="627"/>
        <v/>
      </c>
      <c r="BN1930" s="62" t="str">
        <f t="shared" si="628"/>
        <v/>
      </c>
      <c r="BO1930" s="62" t="str">
        <f t="shared" si="629"/>
        <v/>
      </c>
      <c r="BP1930" s="62" t="str">
        <f t="shared" si="630"/>
        <v/>
      </c>
      <c r="BQ1930" s="96"/>
      <c r="BR1930" s="96"/>
      <c r="BS1930" s="96"/>
      <c r="BT1930" s="96"/>
      <c r="BU1930" s="96"/>
      <c r="BV1930" s="96"/>
      <c r="BW1930" s="96"/>
      <c r="BX1930" s="96"/>
      <c r="BY1930" s="96"/>
      <c r="BZ1930" s="96"/>
      <c r="CA1930" s="96"/>
      <c r="CB1930" s="96"/>
      <c r="CC1930" s="96"/>
      <c r="CD1930" s="96"/>
      <c r="CE1930" s="96"/>
      <c r="CF1930" s="96"/>
      <c r="CG1930" s="96"/>
      <c r="CH1930" s="96"/>
      <c r="CI1930" s="96"/>
      <c r="CJ1930" s="96"/>
      <c r="CK1930" s="96"/>
      <c r="CL1930" s="96"/>
      <c r="CM1930" s="96"/>
      <c r="CN1930" s="96"/>
      <c r="CO1930" s="96"/>
      <c r="CP1930" s="96"/>
      <c r="CQ1930" s="96"/>
      <c r="CR1930" s="96"/>
      <c r="CS1930" s="96"/>
    </row>
    <row r="1931" spans="1:97" ht="18.75" customHeight="1" x14ac:dyDescent="0.2">
      <c r="A1931" s="3">
        <f t="shared" si="631"/>
        <v>1919</v>
      </c>
      <c r="B1931" s="263"/>
      <c r="C1931" s="263"/>
      <c r="D1931" s="263"/>
      <c r="E1931" s="259"/>
      <c r="F1931" s="259"/>
      <c r="G1931" s="43"/>
      <c r="H1931" s="264"/>
      <c r="I1931" s="261"/>
      <c r="J1931" s="106"/>
      <c r="K1931" s="247"/>
      <c r="L1931" s="247"/>
      <c r="M1931" s="247"/>
      <c r="N1931" s="248" t="str">
        <f>IF(AND(K1931&lt;&gt;"",L1931&lt;&gt;"",J1931&lt;&gt;""),ROUND(MIN(IF(OR(J1931="OZZ",J1931="ZZ"),5000,17300),TRUNC(0.75*(SUMIF($D$12:$D1931,$D1931,K$12:K1931)+SUMIF($D$12:$D1931,$D1931,L$12:L1931)),2)) - SUMIF($D$12:$D1930,$D1931,N$12:N1930),2),"")</f>
        <v/>
      </c>
      <c r="O1931" s="249" t="str">
        <f>IF(AND(K1931&lt;&gt;"",L1931&lt;&gt;"",M1931&lt;&gt;"",J1931&lt;&gt;"",AH1931&lt;&gt;""),IF(OR(J1931="OZZ",J1931="ZZ"),ROUND(0-SUMIF($D$12:$D1930,$D1931,O$12:O1930),2),IF(M1931=0,0,ROUND(MIN(MIN(17300,TRUNC(0.75*(SUMIF($D$12:$D$2012,$D1931,K$12:K$2012)+SUMIF($D$12:$D$2012,$D1931,L$12:L$2012)),2)+SUMIF($D$12:$D1931,$D1931,AH$12:AH1931))-SUMIF($D$12:$D1930,$D1931,O$12:O1930)-SUMIF($D$12:$D$2012,$D1931,N$12:N$2012),AH1931),2))),"")</f>
        <v/>
      </c>
      <c r="P1931" s="250" t="str">
        <f>IF(J1931&lt;&gt;"",1000 - SUMIF($D$12:$D1930,$D1931,P$12:P1930),"")</f>
        <v/>
      </c>
      <c r="Q1931" s="106"/>
      <c r="R1931" s="247"/>
      <c r="S1931" s="247"/>
      <c r="T1931" s="247"/>
      <c r="U1931" s="248" t="str">
        <f>IF(AND(R1931&lt;&gt;"",S1931&lt;&gt;"",Q1931&lt;&gt;""),ROUND(MIN(IF(OR(Q1931="OZZ",Q1931="ZZ"),5000,17300),TRUNC(0.75*(SUMIF($D$12:$D1931,$D1931,R$12:R1931)+SUMIF($D$12:$D1931,$D1931,S$12:S1931)),2)) - SUMIF($D$12:$D1930,$D1931,U$12:U1930),2),"")</f>
        <v/>
      </c>
      <c r="V1931" s="248" t="str">
        <f>IF(AND(R1931&lt;&gt;"",S1931&lt;&gt;"",T1931&lt;&gt;"",Q1931&lt;&gt;"",AL1931&lt;&gt;""),IF(OR(Q1931="OZZ",Q1931="ZZ"),ROUND(0-SUMIF($D$12:$D1930,$D1931,V$12:V1930),2),IF(T1931=0,0,ROUND(MIN(MIN(17300,TRUNC(0.75*(SUMIF($D$12:$D$2012,$D1931,R$12:R$2012)+SUMIF($D$12:$D$2012,$D1931,S$12:S$2012)),2)+SUMIF($D$12:$D1931,$D1931,AL$12:AL1931))-SUMIF($D$12:$D1930,$D1931,V$12:V1930)-SUMIF($D$12:$D$2012,$D1931,U$12:U$2012),AL1931),2))),"")</f>
        <v/>
      </c>
      <c r="W1931" s="250" t="str">
        <f>IF(Q1931&lt;&gt;"",1000 - SUMIF($D$12:$D1930,$D1931,W$12:W1930),"")</f>
        <v/>
      </c>
      <c r="X1931" s="106"/>
      <c r="Y1931" s="247"/>
      <c r="Z1931" s="247"/>
      <c r="AA1931" s="247"/>
      <c r="AB1931" s="248" t="str">
        <f>IF(AND(Y1931&lt;&gt;"",Z1931&lt;&gt;"",X1931&lt;&gt;""),ROUND(MIN(IF(OR(X1931="OZZ",X1931="ZZ"),5000,17300),TRUNC(0.75*(SUMIF($D$12:$D1931,$D1931,Y$12:Y1931)+SUMIF($D$12:$D1931,$D1931,Z$12:Z1931)),2)) - SUMIF($D$12:$D1930,$D1931,AB$12:AB1930),2),"")</f>
        <v/>
      </c>
      <c r="AC1931" s="251" t="str">
        <f>IF(AND(Y1931&lt;&gt;"",Z1931&lt;&gt;"",AA1931&lt;&gt;"",X1931&lt;&gt;"",AP1931&lt;&gt;""),IF(OR(X1931="OZZ",X1931="ZZ"),ROUND(0-SUMIF($D$12:$D1930,$D1931,AC$12:AC1930),2),IF(AA1931=0,0,ROUND(MIN(MIN(17300,TRUNC(0.75*(SUMIF($D$12:$D$2012,$D1931,Y$12:Y$2012)+SUMIF($D$12:$D$2012,$D1931,Z$12:Z$2012)),2)+SUMIF($D$12:$D1931,$D1931,AP$12:AP1931))-SUMIF($D$12:$D1930,$D1931,AC$12:AC1930)-SUMIF($D$12:$D$2012,$D1931,AB$12:AB$2012),AP1931),2))),"")</f>
        <v/>
      </c>
      <c r="AD1931" s="250" t="str">
        <f>IF(X1931&lt;&gt;"",1000 - SUMIF($D$12:$D1930,$D1931,AD$12:AD1930),"")</f>
        <v/>
      </c>
      <c r="AE1931" s="252"/>
      <c r="AF1931" s="253"/>
      <c r="AG1931" s="254"/>
      <c r="AH1931" s="255" t="str">
        <f t="shared" si="632"/>
        <v/>
      </c>
      <c r="AI1931" s="256"/>
      <c r="AJ1931" s="253"/>
      <c r="AK1931" s="254"/>
      <c r="AL1931" s="255" t="str">
        <f t="shared" si="633"/>
        <v/>
      </c>
      <c r="AM1931" s="256"/>
      <c r="AN1931" s="253"/>
      <c r="AO1931" s="254"/>
      <c r="AP1931" s="255" t="str">
        <f t="shared" si="613"/>
        <v/>
      </c>
      <c r="AQ1931" s="68"/>
      <c r="AR1931" s="68"/>
      <c r="AS1931" s="115"/>
      <c r="AT1931" s="68"/>
      <c r="AU1931" s="113" t="str">
        <f>IF(D1931&lt;&gt; "", IF(COUNTIF($D$12:$D1931,$D1931)&gt;1,0,IF(SUM(N1931,U1931,AB1931)&gt;0,IF(AND(X1931="",OR(Q1931&lt;&gt;"",J1931&lt;&gt;"")),IF(Q1931&lt;&gt;"",Q1931,IF(J1931&lt;&gt;"",J1931,0)),IF(AND(Q1931&lt;&gt;"",J1931&lt;&gt;"",Q1931=J1931),Q1931,X1931)),0)),"")</f>
        <v/>
      </c>
      <c r="AV1931" s="113" t="str">
        <f>IF(D1931&lt;&gt;"",IF(COUNTIF($D$12:$D1931,$D1931)&gt;1,0,IF(SUM(O1931,V1931,AC1931)&gt;0,IF(AND(X1931="",OR(Q1931&lt;&gt;"",J1931&lt;&gt;"")),IF(Q1931&lt;&gt;"",Q1931,IF(J1931&lt;&gt;"",J1931,0)),IF(AND(Q1931&lt;&gt;"",J1931&lt;&gt;"",Q1931=J1931),Q1931,X1931)),0)),"")</f>
        <v/>
      </c>
      <c r="AW1931" s="113" t="str">
        <f>IF(D1931&lt;&gt;"",IF(COUNTIF($D$12:$D1931,$D1931)&gt;1,0,IF(SUM(P1931,W1931,AD1931)&gt;0,IF(AND(X1931="",OR(Q1931&lt;&gt;"",J1931&lt;&gt;"")),IF(Q1931&lt;&gt;"",Q1931,IF(J1931&lt;&gt;"",J1931,0)),IF(AND(Q1931&lt;&gt;"",J1931&lt;&gt;"",Q1931=J1931),Q1931,X1931)),0)),"")</f>
        <v/>
      </c>
      <c r="AX1931" s="68" t="str">
        <f t="shared" si="614"/>
        <v/>
      </c>
      <c r="AY1931" s="68" t="str">
        <f t="shared" si="615"/>
        <v/>
      </c>
      <c r="AZ1931" s="68" t="str">
        <f t="shared" si="616"/>
        <v/>
      </c>
      <c r="BA1931" s="68" t="str">
        <f t="shared" si="617"/>
        <v/>
      </c>
      <c r="BB1931" s="68" t="str">
        <f t="shared" si="618"/>
        <v/>
      </c>
      <c r="BC1931" s="68" t="str">
        <f t="shared" si="619"/>
        <v/>
      </c>
      <c r="BD1931" s="68" t="str">
        <f t="shared" si="620"/>
        <v/>
      </c>
      <c r="BE1931" s="62" t="str">
        <f t="shared" si="621"/>
        <v/>
      </c>
      <c r="BF1931" s="62" t="str">
        <f t="shared" si="622"/>
        <v/>
      </c>
      <c r="BG1931" s="62"/>
      <c r="BH1931" s="62" t="str">
        <f t="shared" si="623"/>
        <v/>
      </c>
      <c r="BI1931" s="62" t="str">
        <f t="shared" si="624"/>
        <v/>
      </c>
      <c r="BJ1931" s="114"/>
      <c r="BK1931" s="62" t="str">
        <f t="shared" si="625"/>
        <v/>
      </c>
      <c r="BL1931" s="62" t="str">
        <f t="shared" si="626"/>
        <v/>
      </c>
      <c r="BM1931" s="62" t="str">
        <f t="shared" si="627"/>
        <v/>
      </c>
      <c r="BN1931" s="62" t="str">
        <f t="shared" si="628"/>
        <v/>
      </c>
      <c r="BO1931" s="62" t="str">
        <f t="shared" si="629"/>
        <v/>
      </c>
      <c r="BP1931" s="62" t="str">
        <f t="shared" si="630"/>
        <v/>
      </c>
      <c r="BQ1931" s="96"/>
      <c r="BR1931" s="96"/>
      <c r="BS1931" s="96"/>
      <c r="BT1931" s="96"/>
      <c r="BU1931" s="96"/>
      <c r="BV1931" s="96"/>
      <c r="BW1931" s="96"/>
      <c r="BX1931" s="96"/>
      <c r="BY1931" s="96"/>
      <c r="BZ1931" s="96"/>
      <c r="CA1931" s="96"/>
      <c r="CB1931" s="96"/>
      <c r="CC1931" s="96"/>
      <c r="CD1931" s="96"/>
      <c r="CE1931" s="96"/>
      <c r="CF1931" s="96"/>
      <c r="CG1931" s="96"/>
      <c r="CH1931" s="96"/>
      <c r="CI1931" s="96"/>
      <c r="CJ1931" s="96"/>
      <c r="CK1931" s="96"/>
      <c r="CL1931" s="96"/>
      <c r="CM1931" s="96"/>
      <c r="CN1931" s="96"/>
      <c r="CO1931" s="96"/>
      <c r="CP1931" s="96"/>
      <c r="CQ1931" s="96"/>
      <c r="CR1931" s="96"/>
      <c r="CS1931" s="96"/>
    </row>
    <row r="1932" spans="1:97" ht="18.75" customHeight="1" x14ac:dyDescent="0.2">
      <c r="A1932" s="3">
        <f t="shared" si="631"/>
        <v>1920</v>
      </c>
      <c r="B1932" s="263"/>
      <c r="C1932" s="263"/>
      <c r="D1932" s="263"/>
      <c r="E1932" s="259"/>
      <c r="F1932" s="259"/>
      <c r="G1932" s="43"/>
      <c r="H1932" s="264"/>
      <c r="I1932" s="261"/>
      <c r="J1932" s="106"/>
      <c r="K1932" s="247"/>
      <c r="L1932" s="247"/>
      <c r="M1932" s="247"/>
      <c r="N1932" s="248" t="str">
        <f>IF(AND(K1932&lt;&gt;"",L1932&lt;&gt;"",J1932&lt;&gt;""),ROUND(MIN(IF(OR(J1932="OZZ",J1932="ZZ"),5000,17300),TRUNC(0.75*(SUMIF($D$12:$D1932,$D1932,K$12:K1932)+SUMIF($D$12:$D1932,$D1932,L$12:L1932)),2)) - SUMIF($D$12:$D1931,$D1932,N$12:N1931),2),"")</f>
        <v/>
      </c>
      <c r="O1932" s="249" t="str">
        <f>IF(AND(K1932&lt;&gt;"",L1932&lt;&gt;"",M1932&lt;&gt;"",J1932&lt;&gt;"",AH1932&lt;&gt;""),IF(OR(J1932="OZZ",J1932="ZZ"),ROUND(0-SUMIF($D$12:$D1931,$D1932,O$12:O1931),2),IF(M1932=0,0,ROUND(MIN(MIN(17300,TRUNC(0.75*(SUMIF($D$12:$D$2012,$D1932,K$12:K$2012)+SUMIF($D$12:$D$2012,$D1932,L$12:L$2012)),2)+SUMIF($D$12:$D1932,$D1932,AH$12:AH1932))-SUMIF($D$12:$D1931,$D1932,O$12:O1931)-SUMIF($D$12:$D$2012,$D1932,N$12:N$2012),AH1932),2))),"")</f>
        <v/>
      </c>
      <c r="P1932" s="250" t="str">
        <f>IF(J1932&lt;&gt;"",1000 - SUMIF($D$12:$D1931,$D1932,P$12:P1931),"")</f>
        <v/>
      </c>
      <c r="Q1932" s="106"/>
      <c r="R1932" s="247"/>
      <c r="S1932" s="247"/>
      <c r="T1932" s="247"/>
      <c r="U1932" s="248" t="str">
        <f>IF(AND(R1932&lt;&gt;"",S1932&lt;&gt;"",Q1932&lt;&gt;""),ROUND(MIN(IF(OR(Q1932="OZZ",Q1932="ZZ"),5000,17300),TRUNC(0.75*(SUMIF($D$12:$D1932,$D1932,R$12:R1932)+SUMIF($D$12:$D1932,$D1932,S$12:S1932)),2)) - SUMIF($D$12:$D1931,$D1932,U$12:U1931),2),"")</f>
        <v/>
      </c>
      <c r="V1932" s="248" t="str">
        <f>IF(AND(R1932&lt;&gt;"",S1932&lt;&gt;"",T1932&lt;&gt;"",Q1932&lt;&gt;"",AL1932&lt;&gt;""),IF(OR(Q1932="OZZ",Q1932="ZZ"),ROUND(0-SUMIF($D$12:$D1931,$D1932,V$12:V1931),2),IF(T1932=0,0,ROUND(MIN(MIN(17300,TRUNC(0.75*(SUMIF($D$12:$D$2012,$D1932,R$12:R$2012)+SUMIF($D$12:$D$2012,$D1932,S$12:S$2012)),2)+SUMIF($D$12:$D1932,$D1932,AL$12:AL1932))-SUMIF($D$12:$D1931,$D1932,V$12:V1931)-SUMIF($D$12:$D$2012,$D1932,U$12:U$2012),AL1932),2))),"")</f>
        <v/>
      </c>
      <c r="W1932" s="250" t="str">
        <f>IF(Q1932&lt;&gt;"",1000 - SUMIF($D$12:$D1931,$D1932,W$12:W1931),"")</f>
        <v/>
      </c>
      <c r="X1932" s="106"/>
      <c r="Y1932" s="247"/>
      <c r="Z1932" s="247"/>
      <c r="AA1932" s="247"/>
      <c r="AB1932" s="248" t="str">
        <f>IF(AND(Y1932&lt;&gt;"",Z1932&lt;&gt;"",X1932&lt;&gt;""),ROUND(MIN(IF(OR(X1932="OZZ",X1932="ZZ"),5000,17300),TRUNC(0.75*(SUMIF($D$12:$D1932,$D1932,Y$12:Y1932)+SUMIF($D$12:$D1932,$D1932,Z$12:Z1932)),2)) - SUMIF($D$12:$D1931,$D1932,AB$12:AB1931),2),"")</f>
        <v/>
      </c>
      <c r="AC1932" s="251" t="str">
        <f>IF(AND(Y1932&lt;&gt;"",Z1932&lt;&gt;"",AA1932&lt;&gt;"",X1932&lt;&gt;"",AP1932&lt;&gt;""),IF(OR(X1932="OZZ",X1932="ZZ"),ROUND(0-SUMIF($D$12:$D1931,$D1932,AC$12:AC1931),2),IF(AA1932=0,0,ROUND(MIN(MIN(17300,TRUNC(0.75*(SUMIF($D$12:$D$2012,$D1932,Y$12:Y$2012)+SUMIF($D$12:$D$2012,$D1932,Z$12:Z$2012)),2)+SUMIF($D$12:$D1932,$D1932,AP$12:AP1932))-SUMIF($D$12:$D1931,$D1932,AC$12:AC1931)-SUMIF($D$12:$D$2012,$D1932,AB$12:AB$2012),AP1932),2))),"")</f>
        <v/>
      </c>
      <c r="AD1932" s="250" t="str">
        <f>IF(X1932&lt;&gt;"",1000 - SUMIF($D$12:$D1931,$D1932,AD$12:AD1931),"")</f>
        <v/>
      </c>
      <c r="AE1932" s="252"/>
      <c r="AF1932" s="253"/>
      <c r="AG1932" s="254"/>
      <c r="AH1932" s="255" t="str">
        <f t="shared" si="632"/>
        <v/>
      </c>
      <c r="AI1932" s="256"/>
      <c r="AJ1932" s="253"/>
      <c r="AK1932" s="254"/>
      <c r="AL1932" s="255" t="str">
        <f t="shared" si="633"/>
        <v/>
      </c>
      <c r="AM1932" s="256"/>
      <c r="AN1932" s="253"/>
      <c r="AO1932" s="254"/>
      <c r="AP1932" s="255" t="str">
        <f t="shared" si="613"/>
        <v/>
      </c>
      <c r="AQ1932" s="68"/>
      <c r="AR1932" s="68"/>
      <c r="AS1932" s="115"/>
      <c r="AT1932" s="68"/>
      <c r="AU1932" s="113" t="str">
        <f>IF(D1932&lt;&gt; "", IF(COUNTIF($D$12:$D1932,$D1932)&gt;1,0,IF(SUM(N1932,U1932,AB1932)&gt;0,IF(AND(X1932="",OR(Q1932&lt;&gt;"",J1932&lt;&gt;"")),IF(Q1932&lt;&gt;"",Q1932,IF(J1932&lt;&gt;"",J1932,0)),IF(AND(Q1932&lt;&gt;"",J1932&lt;&gt;"",Q1932=J1932),Q1932,X1932)),0)),"")</f>
        <v/>
      </c>
      <c r="AV1932" s="113" t="str">
        <f>IF(D1932&lt;&gt;"",IF(COUNTIF($D$12:$D1932,$D1932)&gt;1,0,IF(SUM(O1932,V1932,AC1932)&gt;0,IF(AND(X1932="",OR(Q1932&lt;&gt;"",J1932&lt;&gt;"")),IF(Q1932&lt;&gt;"",Q1932,IF(J1932&lt;&gt;"",J1932,0)),IF(AND(Q1932&lt;&gt;"",J1932&lt;&gt;"",Q1932=J1932),Q1932,X1932)),0)),"")</f>
        <v/>
      </c>
      <c r="AW1932" s="113" t="str">
        <f>IF(D1932&lt;&gt;"",IF(COUNTIF($D$12:$D1932,$D1932)&gt;1,0,IF(SUM(P1932,W1932,AD1932)&gt;0,IF(AND(X1932="",OR(Q1932&lt;&gt;"",J1932&lt;&gt;"")),IF(Q1932&lt;&gt;"",Q1932,IF(J1932&lt;&gt;"",J1932,0)),IF(AND(Q1932&lt;&gt;"",J1932&lt;&gt;"",Q1932=J1932),Q1932,X1932)),0)),"")</f>
        <v/>
      </c>
      <c r="AX1932" s="68" t="str">
        <f t="shared" si="614"/>
        <v/>
      </c>
      <c r="AY1932" s="68" t="str">
        <f t="shared" si="615"/>
        <v/>
      </c>
      <c r="AZ1932" s="68" t="str">
        <f t="shared" si="616"/>
        <v/>
      </c>
      <c r="BA1932" s="68" t="str">
        <f t="shared" si="617"/>
        <v/>
      </c>
      <c r="BB1932" s="68" t="str">
        <f t="shared" si="618"/>
        <v/>
      </c>
      <c r="BC1932" s="68" t="str">
        <f t="shared" si="619"/>
        <v/>
      </c>
      <c r="BD1932" s="68" t="str">
        <f t="shared" si="620"/>
        <v/>
      </c>
      <c r="BE1932" s="62" t="str">
        <f t="shared" si="621"/>
        <v/>
      </c>
      <c r="BF1932" s="62" t="str">
        <f t="shared" si="622"/>
        <v/>
      </c>
      <c r="BG1932" s="62"/>
      <c r="BH1932" s="62" t="str">
        <f t="shared" si="623"/>
        <v/>
      </c>
      <c r="BI1932" s="62" t="str">
        <f t="shared" si="624"/>
        <v/>
      </c>
      <c r="BJ1932" s="114"/>
      <c r="BK1932" s="62" t="str">
        <f t="shared" si="625"/>
        <v/>
      </c>
      <c r="BL1932" s="62" t="str">
        <f t="shared" si="626"/>
        <v/>
      </c>
      <c r="BM1932" s="62" t="str">
        <f t="shared" si="627"/>
        <v/>
      </c>
      <c r="BN1932" s="62" t="str">
        <f t="shared" si="628"/>
        <v/>
      </c>
      <c r="BO1932" s="62" t="str">
        <f t="shared" si="629"/>
        <v/>
      </c>
      <c r="BP1932" s="62" t="str">
        <f t="shared" si="630"/>
        <v/>
      </c>
      <c r="BQ1932" s="96"/>
      <c r="BR1932" s="96"/>
      <c r="BS1932" s="96"/>
      <c r="BT1932" s="96"/>
      <c r="BU1932" s="96"/>
      <c r="BV1932" s="96"/>
      <c r="BW1932" s="96"/>
      <c r="BX1932" s="96"/>
      <c r="BY1932" s="96"/>
      <c r="BZ1932" s="96"/>
      <c r="CA1932" s="96"/>
      <c r="CB1932" s="96"/>
      <c r="CC1932" s="96"/>
      <c r="CD1932" s="96"/>
      <c r="CE1932" s="96"/>
      <c r="CF1932" s="96"/>
      <c r="CG1932" s="96"/>
      <c r="CH1932" s="96"/>
      <c r="CI1932" s="96"/>
      <c r="CJ1932" s="96"/>
      <c r="CK1932" s="96"/>
      <c r="CL1932" s="96"/>
      <c r="CM1932" s="96"/>
      <c r="CN1932" s="96"/>
      <c r="CO1932" s="96"/>
      <c r="CP1932" s="96"/>
      <c r="CQ1932" s="96"/>
      <c r="CR1932" s="96"/>
      <c r="CS1932" s="96"/>
    </row>
    <row r="1933" spans="1:97" ht="18.75" customHeight="1" x14ac:dyDescent="0.2">
      <c r="A1933" s="3">
        <f t="shared" si="631"/>
        <v>1921</v>
      </c>
      <c r="B1933" s="263"/>
      <c r="C1933" s="263"/>
      <c r="D1933" s="263"/>
      <c r="E1933" s="259"/>
      <c r="F1933" s="259"/>
      <c r="G1933" s="43"/>
      <c r="H1933" s="264"/>
      <c r="I1933" s="261"/>
      <c r="J1933" s="106"/>
      <c r="K1933" s="247"/>
      <c r="L1933" s="247"/>
      <c r="M1933" s="247"/>
      <c r="N1933" s="248" t="str">
        <f>IF(AND(K1933&lt;&gt;"",L1933&lt;&gt;"",J1933&lt;&gt;""),ROUND(MIN(IF(OR(J1933="OZZ",J1933="ZZ"),5000,17300),TRUNC(0.75*(SUMIF($D$12:$D1933,$D1933,K$12:K1933)+SUMIF($D$12:$D1933,$D1933,L$12:L1933)),2)) - SUMIF($D$12:$D1932,$D1933,N$12:N1932),2),"")</f>
        <v/>
      </c>
      <c r="O1933" s="249" t="str">
        <f>IF(AND(K1933&lt;&gt;"",L1933&lt;&gt;"",M1933&lt;&gt;"",J1933&lt;&gt;"",AH1933&lt;&gt;""),IF(OR(J1933="OZZ",J1933="ZZ"),ROUND(0-SUMIF($D$12:$D1932,$D1933,O$12:O1932),2),IF(M1933=0,0,ROUND(MIN(MIN(17300,TRUNC(0.75*(SUMIF($D$12:$D$2012,$D1933,K$12:K$2012)+SUMIF($D$12:$D$2012,$D1933,L$12:L$2012)),2)+SUMIF($D$12:$D1933,$D1933,AH$12:AH1933))-SUMIF($D$12:$D1932,$D1933,O$12:O1932)-SUMIF($D$12:$D$2012,$D1933,N$12:N$2012),AH1933),2))),"")</f>
        <v/>
      </c>
      <c r="P1933" s="250" t="str">
        <f>IF(J1933&lt;&gt;"",1000 - SUMIF($D$12:$D1932,$D1933,P$12:P1932),"")</f>
        <v/>
      </c>
      <c r="Q1933" s="106"/>
      <c r="R1933" s="247"/>
      <c r="S1933" s="247"/>
      <c r="T1933" s="247"/>
      <c r="U1933" s="248" t="str">
        <f>IF(AND(R1933&lt;&gt;"",S1933&lt;&gt;"",Q1933&lt;&gt;""),ROUND(MIN(IF(OR(Q1933="OZZ",Q1933="ZZ"),5000,17300),TRUNC(0.75*(SUMIF($D$12:$D1933,$D1933,R$12:R1933)+SUMIF($D$12:$D1933,$D1933,S$12:S1933)),2)) - SUMIF($D$12:$D1932,$D1933,U$12:U1932),2),"")</f>
        <v/>
      </c>
      <c r="V1933" s="248" t="str">
        <f>IF(AND(R1933&lt;&gt;"",S1933&lt;&gt;"",T1933&lt;&gt;"",Q1933&lt;&gt;"",AL1933&lt;&gt;""),IF(OR(Q1933="OZZ",Q1933="ZZ"),ROUND(0-SUMIF($D$12:$D1932,$D1933,V$12:V1932),2),IF(T1933=0,0,ROUND(MIN(MIN(17300,TRUNC(0.75*(SUMIF($D$12:$D$2012,$D1933,R$12:R$2012)+SUMIF($D$12:$D$2012,$D1933,S$12:S$2012)),2)+SUMIF($D$12:$D1933,$D1933,AL$12:AL1933))-SUMIF($D$12:$D1932,$D1933,V$12:V1932)-SUMIF($D$12:$D$2012,$D1933,U$12:U$2012),AL1933),2))),"")</f>
        <v/>
      </c>
      <c r="W1933" s="250" t="str">
        <f>IF(Q1933&lt;&gt;"",1000 - SUMIF($D$12:$D1932,$D1933,W$12:W1932),"")</f>
        <v/>
      </c>
      <c r="X1933" s="106"/>
      <c r="Y1933" s="247"/>
      <c r="Z1933" s="247"/>
      <c r="AA1933" s="247"/>
      <c r="AB1933" s="248" t="str">
        <f>IF(AND(Y1933&lt;&gt;"",Z1933&lt;&gt;"",X1933&lt;&gt;""),ROUND(MIN(IF(OR(X1933="OZZ",X1933="ZZ"),5000,17300),TRUNC(0.75*(SUMIF($D$12:$D1933,$D1933,Y$12:Y1933)+SUMIF($D$12:$D1933,$D1933,Z$12:Z1933)),2)) - SUMIF($D$12:$D1932,$D1933,AB$12:AB1932),2),"")</f>
        <v/>
      </c>
      <c r="AC1933" s="251" t="str">
        <f>IF(AND(Y1933&lt;&gt;"",Z1933&lt;&gt;"",AA1933&lt;&gt;"",X1933&lt;&gt;"",AP1933&lt;&gt;""),IF(OR(X1933="OZZ",X1933="ZZ"),ROUND(0-SUMIF($D$12:$D1932,$D1933,AC$12:AC1932),2),IF(AA1933=0,0,ROUND(MIN(MIN(17300,TRUNC(0.75*(SUMIF($D$12:$D$2012,$D1933,Y$12:Y$2012)+SUMIF($D$12:$D$2012,$D1933,Z$12:Z$2012)),2)+SUMIF($D$12:$D1933,$D1933,AP$12:AP1933))-SUMIF($D$12:$D1932,$D1933,AC$12:AC1932)-SUMIF($D$12:$D$2012,$D1933,AB$12:AB$2012),AP1933),2))),"")</f>
        <v/>
      </c>
      <c r="AD1933" s="250" t="str">
        <f>IF(X1933&lt;&gt;"",1000 - SUMIF($D$12:$D1932,$D1933,AD$12:AD1932),"")</f>
        <v/>
      </c>
      <c r="AE1933" s="252"/>
      <c r="AF1933" s="253"/>
      <c r="AG1933" s="254"/>
      <c r="AH1933" s="255" t="str">
        <f t="shared" si="632"/>
        <v/>
      </c>
      <c r="AI1933" s="256"/>
      <c r="AJ1933" s="253"/>
      <c r="AK1933" s="254"/>
      <c r="AL1933" s="255" t="str">
        <f t="shared" si="633"/>
        <v/>
      </c>
      <c r="AM1933" s="256"/>
      <c r="AN1933" s="253"/>
      <c r="AO1933" s="254"/>
      <c r="AP1933" s="255" t="str">
        <f t="shared" ref="AP1933:AP1996" si="634">IF(Y1933&lt;&gt;"",ROUND(AM1933,2)+ROUND(AN1933,2)+ROUND(AO1933,2),"")</f>
        <v/>
      </c>
      <c r="AQ1933" s="68"/>
      <c r="AR1933" s="68"/>
      <c r="AS1933" s="115"/>
      <c r="AT1933" s="68"/>
      <c r="AU1933" s="113" t="str">
        <f>IF(D1933&lt;&gt; "", IF(COUNTIF($D$12:$D1933,$D1933)&gt;1,0,IF(SUM(N1933,U1933,AB1933)&gt;0,IF(AND(X1933="",OR(Q1933&lt;&gt;"",J1933&lt;&gt;"")),IF(Q1933&lt;&gt;"",Q1933,IF(J1933&lt;&gt;"",J1933,0)),IF(AND(Q1933&lt;&gt;"",J1933&lt;&gt;"",Q1933=J1933),Q1933,X1933)),0)),"")</f>
        <v/>
      </c>
      <c r="AV1933" s="113" t="str">
        <f>IF(D1933&lt;&gt;"",IF(COUNTIF($D$12:$D1933,$D1933)&gt;1,0,IF(SUM(O1933,V1933,AC1933)&gt;0,IF(AND(X1933="",OR(Q1933&lt;&gt;"",J1933&lt;&gt;"")),IF(Q1933&lt;&gt;"",Q1933,IF(J1933&lt;&gt;"",J1933,0)),IF(AND(Q1933&lt;&gt;"",J1933&lt;&gt;"",Q1933=J1933),Q1933,X1933)),0)),"")</f>
        <v/>
      </c>
      <c r="AW1933" s="113" t="str">
        <f>IF(D1933&lt;&gt;"",IF(COUNTIF($D$12:$D1933,$D1933)&gt;1,0,IF(SUM(P1933,W1933,AD1933)&gt;0,IF(AND(X1933="",OR(Q1933&lt;&gt;"",J1933&lt;&gt;"")),IF(Q1933&lt;&gt;"",Q1933,IF(J1933&lt;&gt;"",J1933,0)),IF(AND(Q1933&lt;&gt;"",J1933&lt;&gt;"",Q1933=J1933),Q1933,X1933)),0)),"")</f>
        <v/>
      </c>
      <c r="AX1933" s="68" t="str">
        <f t="shared" ref="AX1933:AX1996" si="635">IF(D1933&lt;&gt;"",IF(J1933="OZP12",N1933,0),"")</f>
        <v/>
      </c>
      <c r="AY1933" s="68" t="str">
        <f t="shared" ref="AY1933:AY1996" si="636">IF(D1933&lt;&gt;"",IF(Q1933="OZP12",U1933,0),"")</f>
        <v/>
      </c>
      <c r="AZ1933" s="68" t="str">
        <f t="shared" ref="AZ1933:AZ1996" si="637">IF(D1933&lt;&gt;"",IF(X1933="OZP12",AB1933,0),"")</f>
        <v/>
      </c>
      <c r="BA1933" s="68" t="str">
        <f t="shared" ref="BA1933:BA1996" si="638">IF(D1933&lt;&gt;"",IF(J1933="TZP",N1933,0),"")</f>
        <v/>
      </c>
      <c r="BB1933" s="68" t="str">
        <f t="shared" ref="BB1933:BB1996" si="639">IF(D1933&lt;&gt;"",IF(Q1933="TZP",U1933,0),"")</f>
        <v/>
      </c>
      <c r="BC1933" s="68" t="str">
        <f t="shared" ref="BC1933:BC1996" si="640">IF(D1933&lt;&gt;"",IF(X1933="TZP",AB1933,0),"")</f>
        <v/>
      </c>
      <c r="BD1933" s="68" t="str">
        <f t="shared" ref="BD1933:BD1996" si="641">IF(D1933&lt;&gt;"",IF(J1933="OZZ",N1933,0),"")</f>
        <v/>
      </c>
      <c r="BE1933" s="62" t="str">
        <f t="shared" ref="BE1933:BE1996" si="642">IF(D1933&lt;&gt;"",IF(Q1933="OZZ",U1933,0),"")</f>
        <v/>
      </c>
      <c r="BF1933" s="62" t="str">
        <f t="shared" ref="BF1933:BF1996" si="643">IF(D1933&lt;&gt;"",IF(X1933="OZZ",AB1933,0),"")</f>
        <v/>
      </c>
      <c r="BG1933" s="62"/>
      <c r="BH1933" s="62" t="str">
        <f t="shared" ref="BH1933:BH1996" si="644">IF(D1933&lt;&gt;"",IF(ISERROR(FIND("/",D1933)), 0, 1),"")</f>
        <v/>
      </c>
      <c r="BI1933" s="62" t="str">
        <f t="shared" ref="BI1933:BI1996" si="645">IF(D1933&lt;&gt;"",IF(BH1933*1=0,D1933,CONCATENATE(MID(D1933,1,FIND("/",D1933,1)-1),MID(D1933,FIND("/",D1933,1)+1,LEN(D1933)))),"")</f>
        <v/>
      </c>
      <c r="BJ1933" s="114"/>
      <c r="BK1933" s="62" t="str">
        <f t="shared" ref="BK1933:BK1996" si="646">IF(D1933&lt;&gt;"",IF(J1933="OZP12",O1933,0),"")</f>
        <v/>
      </c>
      <c r="BL1933" s="62" t="str">
        <f t="shared" ref="BL1933:BL1996" si="647">IF(D1933&lt;&gt;"",IF(Q1933="OZP12",V1933,0),"")</f>
        <v/>
      </c>
      <c r="BM1933" s="62" t="str">
        <f t="shared" ref="BM1933:BM1996" si="648">IF(D1933&lt;&gt;"",IF(X1933="OZP12",AC1933,0),"")</f>
        <v/>
      </c>
      <c r="BN1933" s="62" t="str">
        <f t="shared" ref="BN1933:BN1996" si="649">IF(D1933&lt;&gt;"",IF(J1933="TZP",O1933,0),"")</f>
        <v/>
      </c>
      <c r="BO1933" s="62" t="str">
        <f t="shared" ref="BO1933:BO1996" si="650">IF(D1933&lt;&gt;"",IF(Q1933="TZP",V1933,0),"")</f>
        <v/>
      </c>
      <c r="BP1933" s="62" t="str">
        <f t="shared" ref="BP1933:BP1996" si="651">IF(D1933&lt;&gt;"",IF(X1933="TZP",AC1933,0),"")</f>
        <v/>
      </c>
      <c r="BQ1933" s="96"/>
      <c r="BR1933" s="96"/>
      <c r="BS1933" s="96"/>
      <c r="BT1933" s="96"/>
      <c r="BU1933" s="96"/>
      <c r="BV1933" s="96"/>
      <c r="BW1933" s="96"/>
      <c r="BX1933" s="96"/>
      <c r="BY1933" s="96"/>
      <c r="BZ1933" s="96"/>
      <c r="CA1933" s="96"/>
      <c r="CB1933" s="96"/>
      <c r="CC1933" s="96"/>
      <c r="CD1933" s="96"/>
      <c r="CE1933" s="96"/>
      <c r="CF1933" s="96"/>
      <c r="CG1933" s="96"/>
      <c r="CH1933" s="96"/>
      <c r="CI1933" s="96"/>
      <c r="CJ1933" s="96"/>
      <c r="CK1933" s="96"/>
      <c r="CL1933" s="96"/>
      <c r="CM1933" s="96"/>
      <c r="CN1933" s="96"/>
      <c r="CO1933" s="96"/>
      <c r="CP1933" s="96"/>
      <c r="CQ1933" s="96"/>
      <c r="CR1933" s="96"/>
      <c r="CS1933" s="96"/>
    </row>
    <row r="1934" spans="1:97" ht="18.75" customHeight="1" x14ac:dyDescent="0.2">
      <c r="A1934" s="3">
        <f t="shared" ref="A1934:A1997" si="652">A1933+1</f>
        <v>1922</v>
      </c>
      <c r="B1934" s="263"/>
      <c r="C1934" s="263"/>
      <c r="D1934" s="263"/>
      <c r="E1934" s="259"/>
      <c r="F1934" s="259"/>
      <c r="G1934" s="43"/>
      <c r="H1934" s="264"/>
      <c r="I1934" s="261"/>
      <c r="J1934" s="106"/>
      <c r="K1934" s="247"/>
      <c r="L1934" s="247"/>
      <c r="M1934" s="247"/>
      <c r="N1934" s="248" t="str">
        <f>IF(AND(K1934&lt;&gt;"",L1934&lt;&gt;"",J1934&lt;&gt;""),ROUND(MIN(IF(OR(J1934="OZZ",J1934="ZZ"),5000,17300),TRUNC(0.75*(SUMIF($D$12:$D1934,$D1934,K$12:K1934)+SUMIF($D$12:$D1934,$D1934,L$12:L1934)),2)) - SUMIF($D$12:$D1933,$D1934,N$12:N1933),2),"")</f>
        <v/>
      </c>
      <c r="O1934" s="249" t="str">
        <f>IF(AND(K1934&lt;&gt;"",L1934&lt;&gt;"",M1934&lt;&gt;"",J1934&lt;&gt;"",AH1934&lt;&gt;""),IF(OR(J1934="OZZ",J1934="ZZ"),ROUND(0-SUMIF($D$12:$D1933,$D1934,O$12:O1933),2),IF(M1934=0,0,ROUND(MIN(MIN(17300,TRUNC(0.75*(SUMIF($D$12:$D$2012,$D1934,K$12:K$2012)+SUMIF($D$12:$D$2012,$D1934,L$12:L$2012)),2)+SUMIF($D$12:$D1934,$D1934,AH$12:AH1934))-SUMIF($D$12:$D1933,$D1934,O$12:O1933)-SUMIF($D$12:$D$2012,$D1934,N$12:N$2012),AH1934),2))),"")</f>
        <v/>
      </c>
      <c r="P1934" s="250" t="str">
        <f>IF(J1934&lt;&gt;"",1000 - SUMIF($D$12:$D1933,$D1934,P$12:P1933),"")</f>
        <v/>
      </c>
      <c r="Q1934" s="106"/>
      <c r="R1934" s="247"/>
      <c r="S1934" s="247"/>
      <c r="T1934" s="247"/>
      <c r="U1934" s="248" t="str">
        <f>IF(AND(R1934&lt;&gt;"",S1934&lt;&gt;"",Q1934&lt;&gt;""),ROUND(MIN(IF(OR(Q1934="OZZ",Q1934="ZZ"),5000,17300),TRUNC(0.75*(SUMIF($D$12:$D1934,$D1934,R$12:R1934)+SUMIF($D$12:$D1934,$D1934,S$12:S1934)),2)) - SUMIF($D$12:$D1933,$D1934,U$12:U1933),2),"")</f>
        <v/>
      </c>
      <c r="V1934" s="248" t="str">
        <f>IF(AND(R1934&lt;&gt;"",S1934&lt;&gt;"",T1934&lt;&gt;"",Q1934&lt;&gt;"",AL1934&lt;&gt;""),IF(OR(Q1934="OZZ",Q1934="ZZ"),ROUND(0-SUMIF($D$12:$D1933,$D1934,V$12:V1933),2),IF(T1934=0,0,ROUND(MIN(MIN(17300,TRUNC(0.75*(SUMIF($D$12:$D$2012,$D1934,R$12:R$2012)+SUMIF($D$12:$D$2012,$D1934,S$12:S$2012)),2)+SUMIF($D$12:$D1934,$D1934,AL$12:AL1934))-SUMIF($D$12:$D1933,$D1934,V$12:V1933)-SUMIF($D$12:$D$2012,$D1934,U$12:U$2012),AL1934),2))),"")</f>
        <v/>
      </c>
      <c r="W1934" s="250" t="str">
        <f>IF(Q1934&lt;&gt;"",1000 - SUMIF($D$12:$D1933,$D1934,W$12:W1933),"")</f>
        <v/>
      </c>
      <c r="X1934" s="106"/>
      <c r="Y1934" s="247"/>
      <c r="Z1934" s="247"/>
      <c r="AA1934" s="247"/>
      <c r="AB1934" s="248" t="str">
        <f>IF(AND(Y1934&lt;&gt;"",Z1934&lt;&gt;"",X1934&lt;&gt;""),ROUND(MIN(IF(OR(X1934="OZZ",X1934="ZZ"),5000,17300),TRUNC(0.75*(SUMIF($D$12:$D1934,$D1934,Y$12:Y1934)+SUMIF($D$12:$D1934,$D1934,Z$12:Z1934)),2)) - SUMIF($D$12:$D1933,$D1934,AB$12:AB1933),2),"")</f>
        <v/>
      </c>
      <c r="AC1934" s="251" t="str">
        <f>IF(AND(Y1934&lt;&gt;"",Z1934&lt;&gt;"",AA1934&lt;&gt;"",X1934&lt;&gt;"",AP1934&lt;&gt;""),IF(OR(X1934="OZZ",X1934="ZZ"),ROUND(0-SUMIF($D$12:$D1933,$D1934,AC$12:AC1933),2),IF(AA1934=0,0,ROUND(MIN(MIN(17300,TRUNC(0.75*(SUMIF($D$12:$D$2012,$D1934,Y$12:Y$2012)+SUMIF($D$12:$D$2012,$D1934,Z$12:Z$2012)),2)+SUMIF($D$12:$D1934,$D1934,AP$12:AP1934))-SUMIF($D$12:$D1933,$D1934,AC$12:AC1933)-SUMIF($D$12:$D$2012,$D1934,AB$12:AB$2012),AP1934),2))),"")</f>
        <v/>
      </c>
      <c r="AD1934" s="250" t="str">
        <f>IF(X1934&lt;&gt;"",1000 - SUMIF($D$12:$D1933,$D1934,AD$12:AD1933),"")</f>
        <v/>
      </c>
      <c r="AE1934" s="252"/>
      <c r="AF1934" s="253"/>
      <c r="AG1934" s="254"/>
      <c r="AH1934" s="255" t="str">
        <f t="shared" si="632"/>
        <v/>
      </c>
      <c r="AI1934" s="256"/>
      <c r="AJ1934" s="253"/>
      <c r="AK1934" s="254"/>
      <c r="AL1934" s="255" t="str">
        <f t="shared" si="633"/>
        <v/>
      </c>
      <c r="AM1934" s="256"/>
      <c r="AN1934" s="253"/>
      <c r="AO1934" s="254"/>
      <c r="AP1934" s="255" t="str">
        <f t="shared" si="634"/>
        <v/>
      </c>
      <c r="AQ1934" s="68"/>
      <c r="AR1934" s="68"/>
      <c r="AS1934" s="115"/>
      <c r="AT1934" s="68"/>
      <c r="AU1934" s="113" t="str">
        <f>IF(D1934&lt;&gt; "", IF(COUNTIF($D$12:$D1934,$D1934)&gt;1,0,IF(SUM(N1934,U1934,AB1934)&gt;0,IF(AND(X1934="",OR(Q1934&lt;&gt;"",J1934&lt;&gt;"")),IF(Q1934&lt;&gt;"",Q1934,IF(J1934&lt;&gt;"",J1934,0)),IF(AND(Q1934&lt;&gt;"",J1934&lt;&gt;"",Q1934=J1934),Q1934,X1934)),0)),"")</f>
        <v/>
      </c>
      <c r="AV1934" s="113" t="str">
        <f>IF(D1934&lt;&gt;"",IF(COUNTIF($D$12:$D1934,$D1934)&gt;1,0,IF(SUM(O1934,V1934,AC1934)&gt;0,IF(AND(X1934="",OR(Q1934&lt;&gt;"",J1934&lt;&gt;"")),IF(Q1934&lt;&gt;"",Q1934,IF(J1934&lt;&gt;"",J1934,0)),IF(AND(Q1934&lt;&gt;"",J1934&lt;&gt;"",Q1934=J1934),Q1934,X1934)),0)),"")</f>
        <v/>
      </c>
      <c r="AW1934" s="113" t="str">
        <f>IF(D1934&lt;&gt;"",IF(COUNTIF($D$12:$D1934,$D1934)&gt;1,0,IF(SUM(P1934,W1934,AD1934)&gt;0,IF(AND(X1934="",OR(Q1934&lt;&gt;"",J1934&lt;&gt;"")),IF(Q1934&lt;&gt;"",Q1934,IF(J1934&lt;&gt;"",J1934,0)),IF(AND(Q1934&lt;&gt;"",J1934&lt;&gt;"",Q1934=J1934),Q1934,X1934)),0)),"")</f>
        <v/>
      </c>
      <c r="AX1934" s="68" t="str">
        <f t="shared" si="635"/>
        <v/>
      </c>
      <c r="AY1934" s="68" t="str">
        <f t="shared" si="636"/>
        <v/>
      </c>
      <c r="AZ1934" s="68" t="str">
        <f t="shared" si="637"/>
        <v/>
      </c>
      <c r="BA1934" s="68" t="str">
        <f t="shared" si="638"/>
        <v/>
      </c>
      <c r="BB1934" s="68" t="str">
        <f t="shared" si="639"/>
        <v/>
      </c>
      <c r="BC1934" s="68" t="str">
        <f t="shared" si="640"/>
        <v/>
      </c>
      <c r="BD1934" s="68" t="str">
        <f t="shared" si="641"/>
        <v/>
      </c>
      <c r="BE1934" s="62" t="str">
        <f t="shared" si="642"/>
        <v/>
      </c>
      <c r="BF1934" s="62" t="str">
        <f t="shared" si="643"/>
        <v/>
      </c>
      <c r="BG1934" s="62"/>
      <c r="BH1934" s="62" t="str">
        <f t="shared" si="644"/>
        <v/>
      </c>
      <c r="BI1934" s="62" t="str">
        <f t="shared" si="645"/>
        <v/>
      </c>
      <c r="BJ1934" s="114"/>
      <c r="BK1934" s="62" t="str">
        <f t="shared" si="646"/>
        <v/>
      </c>
      <c r="BL1934" s="62" t="str">
        <f t="shared" si="647"/>
        <v/>
      </c>
      <c r="BM1934" s="62" t="str">
        <f t="shared" si="648"/>
        <v/>
      </c>
      <c r="BN1934" s="62" t="str">
        <f t="shared" si="649"/>
        <v/>
      </c>
      <c r="BO1934" s="62" t="str">
        <f t="shared" si="650"/>
        <v/>
      </c>
      <c r="BP1934" s="62" t="str">
        <f t="shared" si="651"/>
        <v/>
      </c>
      <c r="BQ1934" s="96"/>
      <c r="BR1934" s="96"/>
      <c r="BS1934" s="96"/>
      <c r="BT1934" s="96"/>
      <c r="BU1934" s="96"/>
      <c r="BV1934" s="96"/>
      <c r="BW1934" s="96"/>
      <c r="BX1934" s="96"/>
      <c r="BY1934" s="96"/>
      <c r="BZ1934" s="96"/>
      <c r="CA1934" s="96"/>
      <c r="CB1934" s="96"/>
      <c r="CC1934" s="96"/>
      <c r="CD1934" s="96"/>
      <c r="CE1934" s="96"/>
      <c r="CF1934" s="96"/>
      <c r="CG1934" s="96"/>
      <c r="CH1934" s="96"/>
      <c r="CI1934" s="96"/>
      <c r="CJ1934" s="96"/>
      <c r="CK1934" s="96"/>
      <c r="CL1934" s="96"/>
      <c r="CM1934" s="96"/>
      <c r="CN1934" s="96"/>
      <c r="CO1934" s="96"/>
      <c r="CP1934" s="96"/>
      <c r="CQ1934" s="96"/>
      <c r="CR1934" s="96"/>
      <c r="CS1934" s="96"/>
    </row>
    <row r="1935" spans="1:97" ht="18.75" customHeight="1" x14ac:dyDescent="0.2">
      <c r="A1935" s="3">
        <f t="shared" si="652"/>
        <v>1923</v>
      </c>
      <c r="B1935" s="263"/>
      <c r="C1935" s="263"/>
      <c r="D1935" s="263"/>
      <c r="E1935" s="259"/>
      <c r="F1935" s="259"/>
      <c r="G1935" s="43"/>
      <c r="H1935" s="264"/>
      <c r="I1935" s="261"/>
      <c r="J1935" s="106"/>
      <c r="K1935" s="247"/>
      <c r="L1935" s="247"/>
      <c r="M1935" s="247"/>
      <c r="N1935" s="248" t="str">
        <f>IF(AND(K1935&lt;&gt;"",L1935&lt;&gt;"",J1935&lt;&gt;""),ROUND(MIN(IF(OR(J1935="OZZ",J1935="ZZ"),5000,17300),TRUNC(0.75*(SUMIF($D$12:$D1935,$D1935,K$12:K1935)+SUMIF($D$12:$D1935,$D1935,L$12:L1935)),2)) - SUMIF($D$12:$D1934,$D1935,N$12:N1934),2),"")</f>
        <v/>
      </c>
      <c r="O1935" s="249" t="str">
        <f>IF(AND(K1935&lt;&gt;"",L1935&lt;&gt;"",M1935&lt;&gt;"",J1935&lt;&gt;"",AH1935&lt;&gt;""),IF(OR(J1935="OZZ",J1935="ZZ"),ROUND(0-SUMIF($D$12:$D1934,$D1935,O$12:O1934),2),IF(M1935=0,0,ROUND(MIN(MIN(17300,TRUNC(0.75*(SUMIF($D$12:$D$2012,$D1935,K$12:K$2012)+SUMIF($D$12:$D$2012,$D1935,L$12:L$2012)),2)+SUMIF($D$12:$D1935,$D1935,AH$12:AH1935))-SUMIF($D$12:$D1934,$D1935,O$12:O1934)-SUMIF($D$12:$D$2012,$D1935,N$12:N$2012),AH1935),2))),"")</f>
        <v/>
      </c>
      <c r="P1935" s="250" t="str">
        <f>IF(J1935&lt;&gt;"",1000 - SUMIF($D$12:$D1934,$D1935,P$12:P1934),"")</f>
        <v/>
      </c>
      <c r="Q1935" s="106"/>
      <c r="R1935" s="247"/>
      <c r="S1935" s="247"/>
      <c r="T1935" s="247"/>
      <c r="U1935" s="248" t="str">
        <f>IF(AND(R1935&lt;&gt;"",S1935&lt;&gt;"",Q1935&lt;&gt;""),ROUND(MIN(IF(OR(Q1935="OZZ",Q1935="ZZ"),5000,17300),TRUNC(0.75*(SUMIF($D$12:$D1935,$D1935,R$12:R1935)+SUMIF($D$12:$D1935,$D1935,S$12:S1935)),2)) - SUMIF($D$12:$D1934,$D1935,U$12:U1934),2),"")</f>
        <v/>
      </c>
      <c r="V1935" s="248" t="str">
        <f>IF(AND(R1935&lt;&gt;"",S1935&lt;&gt;"",T1935&lt;&gt;"",Q1935&lt;&gt;"",AL1935&lt;&gt;""),IF(OR(Q1935="OZZ",Q1935="ZZ"),ROUND(0-SUMIF($D$12:$D1934,$D1935,V$12:V1934),2),IF(T1935=0,0,ROUND(MIN(MIN(17300,TRUNC(0.75*(SUMIF($D$12:$D$2012,$D1935,R$12:R$2012)+SUMIF($D$12:$D$2012,$D1935,S$12:S$2012)),2)+SUMIF($D$12:$D1935,$D1935,AL$12:AL1935))-SUMIF($D$12:$D1934,$D1935,V$12:V1934)-SUMIF($D$12:$D$2012,$D1935,U$12:U$2012),AL1935),2))),"")</f>
        <v/>
      </c>
      <c r="W1935" s="250" t="str">
        <f>IF(Q1935&lt;&gt;"",1000 - SUMIF($D$12:$D1934,$D1935,W$12:W1934),"")</f>
        <v/>
      </c>
      <c r="X1935" s="106"/>
      <c r="Y1935" s="247"/>
      <c r="Z1935" s="247"/>
      <c r="AA1935" s="247"/>
      <c r="AB1935" s="248" t="str">
        <f>IF(AND(Y1935&lt;&gt;"",Z1935&lt;&gt;"",X1935&lt;&gt;""),ROUND(MIN(IF(OR(X1935="OZZ",X1935="ZZ"),5000,17300),TRUNC(0.75*(SUMIF($D$12:$D1935,$D1935,Y$12:Y1935)+SUMIF($D$12:$D1935,$D1935,Z$12:Z1935)),2)) - SUMIF($D$12:$D1934,$D1935,AB$12:AB1934),2),"")</f>
        <v/>
      </c>
      <c r="AC1935" s="251" t="str">
        <f>IF(AND(Y1935&lt;&gt;"",Z1935&lt;&gt;"",AA1935&lt;&gt;"",X1935&lt;&gt;"",AP1935&lt;&gt;""),IF(OR(X1935="OZZ",X1935="ZZ"),ROUND(0-SUMIF($D$12:$D1934,$D1935,AC$12:AC1934),2),IF(AA1935=0,0,ROUND(MIN(MIN(17300,TRUNC(0.75*(SUMIF($D$12:$D$2012,$D1935,Y$12:Y$2012)+SUMIF($D$12:$D$2012,$D1935,Z$12:Z$2012)),2)+SUMIF($D$12:$D1935,$D1935,AP$12:AP1935))-SUMIF($D$12:$D1934,$D1935,AC$12:AC1934)-SUMIF($D$12:$D$2012,$D1935,AB$12:AB$2012),AP1935),2))),"")</f>
        <v/>
      </c>
      <c r="AD1935" s="250" t="str">
        <f>IF(X1935&lt;&gt;"",1000 - SUMIF($D$12:$D1934,$D1935,AD$12:AD1934),"")</f>
        <v/>
      </c>
      <c r="AE1935" s="252"/>
      <c r="AF1935" s="253"/>
      <c r="AG1935" s="254"/>
      <c r="AH1935" s="255" t="str">
        <f t="shared" si="632"/>
        <v/>
      </c>
      <c r="AI1935" s="256"/>
      <c r="AJ1935" s="253"/>
      <c r="AK1935" s="254"/>
      <c r="AL1935" s="255" t="str">
        <f t="shared" si="633"/>
        <v/>
      </c>
      <c r="AM1935" s="256"/>
      <c r="AN1935" s="253"/>
      <c r="AO1935" s="254"/>
      <c r="AP1935" s="255" t="str">
        <f t="shared" si="634"/>
        <v/>
      </c>
      <c r="AQ1935" s="68"/>
      <c r="AR1935" s="68"/>
      <c r="AS1935" s="115"/>
      <c r="AT1935" s="68"/>
      <c r="AU1935" s="113" t="str">
        <f>IF(D1935&lt;&gt; "", IF(COUNTIF($D$12:$D1935,$D1935)&gt;1,0,IF(SUM(N1935,U1935,AB1935)&gt;0,IF(AND(X1935="",OR(Q1935&lt;&gt;"",J1935&lt;&gt;"")),IF(Q1935&lt;&gt;"",Q1935,IF(J1935&lt;&gt;"",J1935,0)),IF(AND(Q1935&lt;&gt;"",J1935&lt;&gt;"",Q1935=J1935),Q1935,X1935)),0)),"")</f>
        <v/>
      </c>
      <c r="AV1935" s="113" t="str">
        <f>IF(D1935&lt;&gt;"",IF(COUNTIF($D$12:$D1935,$D1935)&gt;1,0,IF(SUM(O1935,V1935,AC1935)&gt;0,IF(AND(X1935="",OR(Q1935&lt;&gt;"",J1935&lt;&gt;"")),IF(Q1935&lt;&gt;"",Q1935,IF(J1935&lt;&gt;"",J1935,0)),IF(AND(Q1935&lt;&gt;"",J1935&lt;&gt;"",Q1935=J1935),Q1935,X1935)),0)),"")</f>
        <v/>
      </c>
      <c r="AW1935" s="113" t="str">
        <f>IF(D1935&lt;&gt;"",IF(COUNTIF($D$12:$D1935,$D1935)&gt;1,0,IF(SUM(P1935,W1935,AD1935)&gt;0,IF(AND(X1935="",OR(Q1935&lt;&gt;"",J1935&lt;&gt;"")),IF(Q1935&lt;&gt;"",Q1935,IF(J1935&lt;&gt;"",J1935,0)),IF(AND(Q1935&lt;&gt;"",J1935&lt;&gt;"",Q1935=J1935),Q1935,X1935)),0)),"")</f>
        <v/>
      </c>
      <c r="AX1935" s="68" t="str">
        <f t="shared" si="635"/>
        <v/>
      </c>
      <c r="AY1935" s="68" t="str">
        <f t="shared" si="636"/>
        <v/>
      </c>
      <c r="AZ1935" s="68" t="str">
        <f t="shared" si="637"/>
        <v/>
      </c>
      <c r="BA1935" s="68" t="str">
        <f t="shared" si="638"/>
        <v/>
      </c>
      <c r="BB1935" s="68" t="str">
        <f t="shared" si="639"/>
        <v/>
      </c>
      <c r="BC1935" s="68" t="str">
        <f t="shared" si="640"/>
        <v/>
      </c>
      <c r="BD1935" s="68" t="str">
        <f t="shared" si="641"/>
        <v/>
      </c>
      <c r="BE1935" s="62" t="str">
        <f t="shared" si="642"/>
        <v/>
      </c>
      <c r="BF1935" s="62" t="str">
        <f t="shared" si="643"/>
        <v/>
      </c>
      <c r="BG1935" s="62"/>
      <c r="BH1935" s="62" t="str">
        <f t="shared" si="644"/>
        <v/>
      </c>
      <c r="BI1935" s="62" t="str">
        <f t="shared" si="645"/>
        <v/>
      </c>
      <c r="BJ1935" s="114"/>
      <c r="BK1935" s="62" t="str">
        <f t="shared" si="646"/>
        <v/>
      </c>
      <c r="BL1935" s="62" t="str">
        <f t="shared" si="647"/>
        <v/>
      </c>
      <c r="BM1935" s="62" t="str">
        <f t="shared" si="648"/>
        <v/>
      </c>
      <c r="BN1935" s="62" t="str">
        <f t="shared" si="649"/>
        <v/>
      </c>
      <c r="BO1935" s="62" t="str">
        <f t="shared" si="650"/>
        <v/>
      </c>
      <c r="BP1935" s="62" t="str">
        <f t="shared" si="651"/>
        <v/>
      </c>
      <c r="BQ1935" s="96"/>
      <c r="BR1935" s="96"/>
      <c r="BS1935" s="96"/>
      <c r="BT1935" s="96"/>
      <c r="BU1935" s="96"/>
      <c r="BV1935" s="96"/>
      <c r="BW1935" s="96"/>
      <c r="BX1935" s="96"/>
      <c r="BY1935" s="96"/>
      <c r="BZ1935" s="96"/>
      <c r="CA1935" s="96"/>
      <c r="CB1935" s="96"/>
      <c r="CC1935" s="96"/>
      <c r="CD1935" s="96"/>
      <c r="CE1935" s="96"/>
      <c r="CF1935" s="96"/>
      <c r="CG1935" s="96"/>
      <c r="CH1935" s="96"/>
      <c r="CI1935" s="96"/>
      <c r="CJ1935" s="96"/>
      <c r="CK1935" s="96"/>
      <c r="CL1935" s="96"/>
      <c r="CM1935" s="96"/>
      <c r="CN1935" s="96"/>
      <c r="CO1935" s="96"/>
      <c r="CP1935" s="96"/>
      <c r="CQ1935" s="96"/>
      <c r="CR1935" s="96"/>
      <c r="CS1935" s="96"/>
    </row>
    <row r="1936" spans="1:97" ht="18.75" customHeight="1" x14ac:dyDescent="0.2">
      <c r="A1936" s="3">
        <f t="shared" si="652"/>
        <v>1924</v>
      </c>
      <c r="B1936" s="263"/>
      <c r="C1936" s="263"/>
      <c r="D1936" s="263"/>
      <c r="E1936" s="259"/>
      <c r="F1936" s="259"/>
      <c r="G1936" s="43"/>
      <c r="H1936" s="264"/>
      <c r="I1936" s="261"/>
      <c r="J1936" s="106"/>
      <c r="K1936" s="247"/>
      <c r="L1936" s="247"/>
      <c r="M1936" s="247"/>
      <c r="N1936" s="248" t="str">
        <f>IF(AND(K1936&lt;&gt;"",L1936&lt;&gt;"",J1936&lt;&gt;""),ROUND(MIN(IF(OR(J1936="OZZ",J1936="ZZ"),5000,17300),TRUNC(0.75*(SUMIF($D$12:$D1936,$D1936,K$12:K1936)+SUMIF($D$12:$D1936,$D1936,L$12:L1936)),2)) - SUMIF($D$12:$D1935,$D1936,N$12:N1935),2),"")</f>
        <v/>
      </c>
      <c r="O1936" s="249" t="str">
        <f>IF(AND(K1936&lt;&gt;"",L1936&lt;&gt;"",M1936&lt;&gt;"",J1936&lt;&gt;"",AH1936&lt;&gt;""),IF(OR(J1936="OZZ",J1936="ZZ"),ROUND(0-SUMIF($D$12:$D1935,$D1936,O$12:O1935),2),IF(M1936=0,0,ROUND(MIN(MIN(17300,TRUNC(0.75*(SUMIF($D$12:$D$2012,$D1936,K$12:K$2012)+SUMIF($D$12:$D$2012,$D1936,L$12:L$2012)),2)+SUMIF($D$12:$D1936,$D1936,AH$12:AH1936))-SUMIF($D$12:$D1935,$D1936,O$12:O1935)-SUMIF($D$12:$D$2012,$D1936,N$12:N$2012),AH1936),2))),"")</f>
        <v/>
      </c>
      <c r="P1936" s="250" t="str">
        <f>IF(J1936&lt;&gt;"",1000 - SUMIF($D$12:$D1935,$D1936,P$12:P1935),"")</f>
        <v/>
      </c>
      <c r="Q1936" s="106"/>
      <c r="R1936" s="247"/>
      <c r="S1936" s="247"/>
      <c r="T1936" s="247"/>
      <c r="U1936" s="248" t="str">
        <f>IF(AND(R1936&lt;&gt;"",S1936&lt;&gt;"",Q1936&lt;&gt;""),ROUND(MIN(IF(OR(Q1936="OZZ",Q1936="ZZ"),5000,17300),TRUNC(0.75*(SUMIF($D$12:$D1936,$D1936,R$12:R1936)+SUMIF($D$12:$D1936,$D1936,S$12:S1936)),2)) - SUMIF($D$12:$D1935,$D1936,U$12:U1935),2),"")</f>
        <v/>
      </c>
      <c r="V1936" s="248" t="str">
        <f>IF(AND(R1936&lt;&gt;"",S1936&lt;&gt;"",T1936&lt;&gt;"",Q1936&lt;&gt;"",AL1936&lt;&gt;""),IF(OR(Q1936="OZZ",Q1936="ZZ"),ROUND(0-SUMIF($D$12:$D1935,$D1936,V$12:V1935),2),IF(T1936=0,0,ROUND(MIN(MIN(17300,TRUNC(0.75*(SUMIF($D$12:$D$2012,$D1936,R$12:R$2012)+SUMIF($D$12:$D$2012,$D1936,S$12:S$2012)),2)+SUMIF($D$12:$D1936,$D1936,AL$12:AL1936))-SUMIF($D$12:$D1935,$D1936,V$12:V1935)-SUMIF($D$12:$D$2012,$D1936,U$12:U$2012),AL1936),2))),"")</f>
        <v/>
      </c>
      <c r="W1936" s="250" t="str">
        <f>IF(Q1936&lt;&gt;"",1000 - SUMIF($D$12:$D1935,$D1936,W$12:W1935),"")</f>
        <v/>
      </c>
      <c r="X1936" s="106"/>
      <c r="Y1936" s="247"/>
      <c r="Z1936" s="247"/>
      <c r="AA1936" s="247"/>
      <c r="AB1936" s="248" t="str">
        <f>IF(AND(Y1936&lt;&gt;"",Z1936&lt;&gt;"",X1936&lt;&gt;""),ROUND(MIN(IF(OR(X1936="OZZ",X1936="ZZ"),5000,17300),TRUNC(0.75*(SUMIF($D$12:$D1936,$D1936,Y$12:Y1936)+SUMIF($D$12:$D1936,$D1936,Z$12:Z1936)),2)) - SUMIF($D$12:$D1935,$D1936,AB$12:AB1935),2),"")</f>
        <v/>
      </c>
      <c r="AC1936" s="251" t="str">
        <f>IF(AND(Y1936&lt;&gt;"",Z1936&lt;&gt;"",AA1936&lt;&gt;"",X1936&lt;&gt;"",AP1936&lt;&gt;""),IF(OR(X1936="OZZ",X1936="ZZ"),ROUND(0-SUMIF($D$12:$D1935,$D1936,AC$12:AC1935),2),IF(AA1936=0,0,ROUND(MIN(MIN(17300,TRUNC(0.75*(SUMIF($D$12:$D$2012,$D1936,Y$12:Y$2012)+SUMIF($D$12:$D$2012,$D1936,Z$12:Z$2012)),2)+SUMIF($D$12:$D1936,$D1936,AP$12:AP1936))-SUMIF($D$12:$D1935,$D1936,AC$12:AC1935)-SUMIF($D$12:$D$2012,$D1936,AB$12:AB$2012),AP1936),2))),"")</f>
        <v/>
      </c>
      <c r="AD1936" s="250" t="str">
        <f>IF(X1936&lt;&gt;"",1000 - SUMIF($D$12:$D1935,$D1936,AD$12:AD1935),"")</f>
        <v/>
      </c>
      <c r="AE1936" s="252"/>
      <c r="AF1936" s="253"/>
      <c r="AG1936" s="254"/>
      <c r="AH1936" s="255" t="str">
        <f t="shared" si="632"/>
        <v/>
      </c>
      <c r="AI1936" s="256"/>
      <c r="AJ1936" s="253"/>
      <c r="AK1936" s="254"/>
      <c r="AL1936" s="255" t="str">
        <f t="shared" si="633"/>
        <v/>
      </c>
      <c r="AM1936" s="256"/>
      <c r="AN1936" s="253"/>
      <c r="AO1936" s="254"/>
      <c r="AP1936" s="255" t="str">
        <f t="shared" si="634"/>
        <v/>
      </c>
      <c r="AQ1936" s="68"/>
      <c r="AR1936" s="68"/>
      <c r="AS1936" s="115"/>
      <c r="AT1936" s="68"/>
      <c r="AU1936" s="113" t="str">
        <f>IF(D1936&lt;&gt; "", IF(COUNTIF($D$12:$D1936,$D1936)&gt;1,0,IF(SUM(N1936,U1936,AB1936)&gt;0,IF(AND(X1936="",OR(Q1936&lt;&gt;"",J1936&lt;&gt;"")),IF(Q1936&lt;&gt;"",Q1936,IF(J1936&lt;&gt;"",J1936,0)),IF(AND(Q1936&lt;&gt;"",J1936&lt;&gt;"",Q1936=J1936),Q1936,X1936)),0)),"")</f>
        <v/>
      </c>
      <c r="AV1936" s="113" t="str">
        <f>IF(D1936&lt;&gt;"",IF(COUNTIF($D$12:$D1936,$D1936)&gt;1,0,IF(SUM(O1936,V1936,AC1936)&gt;0,IF(AND(X1936="",OR(Q1936&lt;&gt;"",J1936&lt;&gt;"")),IF(Q1936&lt;&gt;"",Q1936,IF(J1936&lt;&gt;"",J1936,0)),IF(AND(Q1936&lt;&gt;"",J1936&lt;&gt;"",Q1936=J1936),Q1936,X1936)),0)),"")</f>
        <v/>
      </c>
      <c r="AW1936" s="113" t="str">
        <f>IF(D1936&lt;&gt;"",IF(COUNTIF($D$12:$D1936,$D1936)&gt;1,0,IF(SUM(P1936,W1936,AD1936)&gt;0,IF(AND(X1936="",OR(Q1936&lt;&gt;"",J1936&lt;&gt;"")),IF(Q1936&lt;&gt;"",Q1936,IF(J1936&lt;&gt;"",J1936,0)),IF(AND(Q1936&lt;&gt;"",J1936&lt;&gt;"",Q1936=J1936),Q1936,X1936)),0)),"")</f>
        <v/>
      </c>
      <c r="AX1936" s="68" t="str">
        <f t="shared" si="635"/>
        <v/>
      </c>
      <c r="AY1936" s="68" t="str">
        <f t="shared" si="636"/>
        <v/>
      </c>
      <c r="AZ1936" s="68" t="str">
        <f t="shared" si="637"/>
        <v/>
      </c>
      <c r="BA1936" s="68" t="str">
        <f t="shared" si="638"/>
        <v/>
      </c>
      <c r="BB1936" s="68" t="str">
        <f t="shared" si="639"/>
        <v/>
      </c>
      <c r="BC1936" s="68" t="str">
        <f t="shared" si="640"/>
        <v/>
      </c>
      <c r="BD1936" s="68" t="str">
        <f t="shared" si="641"/>
        <v/>
      </c>
      <c r="BE1936" s="62" t="str">
        <f t="shared" si="642"/>
        <v/>
      </c>
      <c r="BF1936" s="62" t="str">
        <f t="shared" si="643"/>
        <v/>
      </c>
      <c r="BG1936" s="62"/>
      <c r="BH1936" s="62" t="str">
        <f t="shared" si="644"/>
        <v/>
      </c>
      <c r="BI1936" s="62" t="str">
        <f t="shared" si="645"/>
        <v/>
      </c>
      <c r="BJ1936" s="114"/>
      <c r="BK1936" s="62" t="str">
        <f t="shared" si="646"/>
        <v/>
      </c>
      <c r="BL1936" s="62" t="str">
        <f t="shared" si="647"/>
        <v/>
      </c>
      <c r="BM1936" s="62" t="str">
        <f t="shared" si="648"/>
        <v/>
      </c>
      <c r="BN1936" s="62" t="str">
        <f t="shared" si="649"/>
        <v/>
      </c>
      <c r="BO1936" s="62" t="str">
        <f t="shared" si="650"/>
        <v/>
      </c>
      <c r="BP1936" s="62" t="str">
        <f t="shared" si="651"/>
        <v/>
      </c>
      <c r="BQ1936" s="96"/>
      <c r="BR1936" s="96"/>
      <c r="BS1936" s="96"/>
      <c r="BT1936" s="96"/>
      <c r="BU1936" s="96"/>
      <c r="BV1936" s="96"/>
      <c r="BW1936" s="96"/>
      <c r="BX1936" s="96"/>
      <c r="BY1936" s="96"/>
      <c r="BZ1936" s="96"/>
      <c r="CA1936" s="96"/>
      <c r="CB1936" s="96"/>
      <c r="CC1936" s="96"/>
      <c r="CD1936" s="96"/>
      <c r="CE1936" s="96"/>
      <c r="CF1936" s="96"/>
      <c r="CG1936" s="96"/>
      <c r="CH1936" s="96"/>
      <c r="CI1936" s="96"/>
      <c r="CJ1936" s="96"/>
      <c r="CK1936" s="96"/>
      <c r="CL1936" s="96"/>
      <c r="CM1936" s="96"/>
      <c r="CN1936" s="96"/>
      <c r="CO1936" s="96"/>
      <c r="CP1936" s="96"/>
      <c r="CQ1936" s="96"/>
      <c r="CR1936" s="96"/>
      <c r="CS1936" s="96"/>
    </row>
    <row r="1937" spans="1:97" ht="18.75" customHeight="1" x14ac:dyDescent="0.2">
      <c r="A1937" s="3">
        <f t="shared" si="652"/>
        <v>1925</v>
      </c>
      <c r="B1937" s="263"/>
      <c r="C1937" s="263"/>
      <c r="D1937" s="263"/>
      <c r="E1937" s="259"/>
      <c r="F1937" s="259"/>
      <c r="G1937" s="43"/>
      <c r="H1937" s="264"/>
      <c r="I1937" s="261"/>
      <c r="J1937" s="106"/>
      <c r="K1937" s="247"/>
      <c r="L1937" s="247"/>
      <c r="M1937" s="247"/>
      <c r="N1937" s="248" t="str">
        <f>IF(AND(K1937&lt;&gt;"",L1937&lt;&gt;"",J1937&lt;&gt;""),ROUND(MIN(IF(OR(J1937="OZZ",J1937="ZZ"),5000,17300),TRUNC(0.75*(SUMIF($D$12:$D1937,$D1937,K$12:K1937)+SUMIF($D$12:$D1937,$D1937,L$12:L1937)),2)) - SUMIF($D$12:$D1936,$D1937,N$12:N1936),2),"")</f>
        <v/>
      </c>
      <c r="O1937" s="249" t="str">
        <f>IF(AND(K1937&lt;&gt;"",L1937&lt;&gt;"",M1937&lt;&gt;"",J1937&lt;&gt;"",AH1937&lt;&gt;""),IF(OR(J1937="OZZ",J1937="ZZ"),ROUND(0-SUMIF($D$12:$D1936,$D1937,O$12:O1936),2),IF(M1937=0,0,ROUND(MIN(MIN(17300,TRUNC(0.75*(SUMIF($D$12:$D$2012,$D1937,K$12:K$2012)+SUMIF($D$12:$D$2012,$D1937,L$12:L$2012)),2)+SUMIF($D$12:$D1937,$D1937,AH$12:AH1937))-SUMIF($D$12:$D1936,$D1937,O$12:O1936)-SUMIF($D$12:$D$2012,$D1937,N$12:N$2012),AH1937),2))),"")</f>
        <v/>
      </c>
      <c r="P1937" s="250" t="str">
        <f>IF(J1937&lt;&gt;"",1000 - SUMIF($D$12:$D1936,$D1937,P$12:P1936),"")</f>
        <v/>
      </c>
      <c r="Q1937" s="106"/>
      <c r="R1937" s="247"/>
      <c r="S1937" s="247"/>
      <c r="T1937" s="247"/>
      <c r="U1937" s="248" t="str">
        <f>IF(AND(R1937&lt;&gt;"",S1937&lt;&gt;"",Q1937&lt;&gt;""),ROUND(MIN(IF(OR(Q1937="OZZ",Q1937="ZZ"),5000,17300),TRUNC(0.75*(SUMIF($D$12:$D1937,$D1937,R$12:R1937)+SUMIF($D$12:$D1937,$D1937,S$12:S1937)),2)) - SUMIF($D$12:$D1936,$D1937,U$12:U1936),2),"")</f>
        <v/>
      </c>
      <c r="V1937" s="248" t="str">
        <f>IF(AND(R1937&lt;&gt;"",S1937&lt;&gt;"",T1937&lt;&gt;"",Q1937&lt;&gt;"",AL1937&lt;&gt;""),IF(OR(Q1937="OZZ",Q1937="ZZ"),ROUND(0-SUMIF($D$12:$D1936,$D1937,V$12:V1936),2),IF(T1937=0,0,ROUND(MIN(MIN(17300,TRUNC(0.75*(SUMIF($D$12:$D$2012,$D1937,R$12:R$2012)+SUMIF($D$12:$D$2012,$D1937,S$12:S$2012)),2)+SUMIF($D$12:$D1937,$D1937,AL$12:AL1937))-SUMIF($D$12:$D1936,$D1937,V$12:V1936)-SUMIF($D$12:$D$2012,$D1937,U$12:U$2012),AL1937),2))),"")</f>
        <v/>
      </c>
      <c r="W1937" s="250" t="str">
        <f>IF(Q1937&lt;&gt;"",1000 - SUMIF($D$12:$D1936,$D1937,W$12:W1936),"")</f>
        <v/>
      </c>
      <c r="X1937" s="106"/>
      <c r="Y1937" s="247"/>
      <c r="Z1937" s="247"/>
      <c r="AA1937" s="247"/>
      <c r="AB1937" s="248" t="str">
        <f>IF(AND(Y1937&lt;&gt;"",Z1937&lt;&gt;"",X1937&lt;&gt;""),ROUND(MIN(IF(OR(X1937="OZZ",X1937="ZZ"),5000,17300),TRUNC(0.75*(SUMIF($D$12:$D1937,$D1937,Y$12:Y1937)+SUMIF($D$12:$D1937,$D1937,Z$12:Z1937)),2)) - SUMIF($D$12:$D1936,$D1937,AB$12:AB1936),2),"")</f>
        <v/>
      </c>
      <c r="AC1937" s="251" t="str">
        <f>IF(AND(Y1937&lt;&gt;"",Z1937&lt;&gt;"",AA1937&lt;&gt;"",X1937&lt;&gt;"",AP1937&lt;&gt;""),IF(OR(X1937="OZZ",X1937="ZZ"),ROUND(0-SUMIF($D$12:$D1936,$D1937,AC$12:AC1936),2),IF(AA1937=0,0,ROUND(MIN(MIN(17300,TRUNC(0.75*(SUMIF($D$12:$D$2012,$D1937,Y$12:Y$2012)+SUMIF($D$12:$D$2012,$D1937,Z$12:Z$2012)),2)+SUMIF($D$12:$D1937,$D1937,AP$12:AP1937))-SUMIF($D$12:$D1936,$D1937,AC$12:AC1936)-SUMIF($D$12:$D$2012,$D1937,AB$12:AB$2012),AP1937),2))),"")</f>
        <v/>
      </c>
      <c r="AD1937" s="250" t="str">
        <f>IF(X1937&lt;&gt;"",1000 - SUMIF($D$12:$D1936,$D1937,AD$12:AD1936),"")</f>
        <v/>
      </c>
      <c r="AE1937" s="252"/>
      <c r="AF1937" s="253"/>
      <c r="AG1937" s="254"/>
      <c r="AH1937" s="255" t="str">
        <f t="shared" si="632"/>
        <v/>
      </c>
      <c r="AI1937" s="256"/>
      <c r="AJ1937" s="253"/>
      <c r="AK1937" s="254"/>
      <c r="AL1937" s="255" t="str">
        <f t="shared" si="633"/>
        <v/>
      </c>
      <c r="AM1937" s="256"/>
      <c r="AN1937" s="253"/>
      <c r="AO1937" s="254"/>
      <c r="AP1937" s="255" t="str">
        <f t="shared" si="634"/>
        <v/>
      </c>
      <c r="AQ1937" s="68"/>
      <c r="AR1937" s="68"/>
      <c r="AS1937" s="115"/>
      <c r="AT1937" s="68"/>
      <c r="AU1937" s="113" t="str">
        <f>IF(D1937&lt;&gt; "", IF(COUNTIF($D$12:$D1937,$D1937)&gt;1,0,IF(SUM(N1937,U1937,AB1937)&gt;0,IF(AND(X1937="",OR(Q1937&lt;&gt;"",J1937&lt;&gt;"")),IF(Q1937&lt;&gt;"",Q1937,IF(J1937&lt;&gt;"",J1937,0)),IF(AND(Q1937&lt;&gt;"",J1937&lt;&gt;"",Q1937=J1937),Q1937,X1937)),0)),"")</f>
        <v/>
      </c>
      <c r="AV1937" s="113" t="str">
        <f>IF(D1937&lt;&gt;"",IF(COUNTIF($D$12:$D1937,$D1937)&gt;1,0,IF(SUM(O1937,V1937,AC1937)&gt;0,IF(AND(X1937="",OR(Q1937&lt;&gt;"",J1937&lt;&gt;"")),IF(Q1937&lt;&gt;"",Q1937,IF(J1937&lt;&gt;"",J1937,0)),IF(AND(Q1937&lt;&gt;"",J1937&lt;&gt;"",Q1937=J1937),Q1937,X1937)),0)),"")</f>
        <v/>
      </c>
      <c r="AW1937" s="113" t="str">
        <f>IF(D1937&lt;&gt;"",IF(COUNTIF($D$12:$D1937,$D1937)&gt;1,0,IF(SUM(P1937,W1937,AD1937)&gt;0,IF(AND(X1937="",OR(Q1937&lt;&gt;"",J1937&lt;&gt;"")),IF(Q1937&lt;&gt;"",Q1937,IF(J1937&lt;&gt;"",J1937,0)),IF(AND(Q1937&lt;&gt;"",J1937&lt;&gt;"",Q1937=J1937),Q1937,X1937)),0)),"")</f>
        <v/>
      </c>
      <c r="AX1937" s="68" t="str">
        <f t="shared" si="635"/>
        <v/>
      </c>
      <c r="AY1937" s="68" t="str">
        <f t="shared" si="636"/>
        <v/>
      </c>
      <c r="AZ1937" s="68" t="str">
        <f t="shared" si="637"/>
        <v/>
      </c>
      <c r="BA1937" s="68" t="str">
        <f t="shared" si="638"/>
        <v/>
      </c>
      <c r="BB1937" s="68" t="str">
        <f t="shared" si="639"/>
        <v/>
      </c>
      <c r="BC1937" s="68" t="str">
        <f t="shared" si="640"/>
        <v/>
      </c>
      <c r="BD1937" s="68" t="str">
        <f t="shared" si="641"/>
        <v/>
      </c>
      <c r="BE1937" s="62" t="str">
        <f t="shared" si="642"/>
        <v/>
      </c>
      <c r="BF1937" s="62" t="str">
        <f t="shared" si="643"/>
        <v/>
      </c>
      <c r="BG1937" s="62"/>
      <c r="BH1937" s="62" t="str">
        <f t="shared" si="644"/>
        <v/>
      </c>
      <c r="BI1937" s="62" t="str">
        <f t="shared" si="645"/>
        <v/>
      </c>
      <c r="BJ1937" s="114"/>
      <c r="BK1937" s="62" t="str">
        <f t="shared" si="646"/>
        <v/>
      </c>
      <c r="BL1937" s="62" t="str">
        <f t="shared" si="647"/>
        <v/>
      </c>
      <c r="BM1937" s="62" t="str">
        <f t="shared" si="648"/>
        <v/>
      </c>
      <c r="BN1937" s="62" t="str">
        <f t="shared" si="649"/>
        <v/>
      </c>
      <c r="BO1937" s="62" t="str">
        <f t="shared" si="650"/>
        <v/>
      </c>
      <c r="BP1937" s="62" t="str">
        <f t="shared" si="651"/>
        <v/>
      </c>
      <c r="BQ1937" s="96"/>
      <c r="BR1937" s="96"/>
      <c r="BS1937" s="96"/>
      <c r="BT1937" s="96"/>
      <c r="BU1937" s="96"/>
      <c r="BV1937" s="96"/>
      <c r="BW1937" s="96"/>
      <c r="BX1937" s="96"/>
      <c r="BY1937" s="96"/>
      <c r="BZ1937" s="96"/>
      <c r="CA1937" s="96"/>
      <c r="CB1937" s="96"/>
      <c r="CC1937" s="96"/>
      <c r="CD1937" s="96"/>
      <c r="CE1937" s="96"/>
      <c r="CF1937" s="96"/>
      <c r="CG1937" s="96"/>
      <c r="CH1937" s="96"/>
      <c r="CI1937" s="96"/>
      <c r="CJ1937" s="96"/>
      <c r="CK1937" s="96"/>
      <c r="CL1937" s="96"/>
      <c r="CM1937" s="96"/>
      <c r="CN1937" s="96"/>
      <c r="CO1937" s="96"/>
      <c r="CP1937" s="96"/>
      <c r="CQ1937" s="96"/>
      <c r="CR1937" s="96"/>
      <c r="CS1937" s="96"/>
    </row>
    <row r="1938" spans="1:97" ht="18.75" customHeight="1" x14ac:dyDescent="0.2">
      <c r="A1938" s="3">
        <f t="shared" si="652"/>
        <v>1926</v>
      </c>
      <c r="B1938" s="263"/>
      <c r="C1938" s="263"/>
      <c r="D1938" s="263"/>
      <c r="E1938" s="259"/>
      <c r="F1938" s="259"/>
      <c r="G1938" s="43"/>
      <c r="H1938" s="264"/>
      <c r="I1938" s="261"/>
      <c r="J1938" s="106"/>
      <c r="K1938" s="247"/>
      <c r="L1938" s="247"/>
      <c r="M1938" s="247"/>
      <c r="N1938" s="248" t="str">
        <f>IF(AND(K1938&lt;&gt;"",L1938&lt;&gt;"",J1938&lt;&gt;""),ROUND(MIN(IF(OR(J1938="OZZ",J1938="ZZ"),5000,17300),TRUNC(0.75*(SUMIF($D$12:$D1938,$D1938,K$12:K1938)+SUMIF($D$12:$D1938,$D1938,L$12:L1938)),2)) - SUMIF($D$12:$D1937,$D1938,N$12:N1937),2),"")</f>
        <v/>
      </c>
      <c r="O1938" s="249" t="str">
        <f>IF(AND(K1938&lt;&gt;"",L1938&lt;&gt;"",M1938&lt;&gt;"",J1938&lt;&gt;"",AH1938&lt;&gt;""),IF(OR(J1938="OZZ",J1938="ZZ"),ROUND(0-SUMIF($D$12:$D1937,$D1938,O$12:O1937),2),IF(M1938=0,0,ROUND(MIN(MIN(17300,TRUNC(0.75*(SUMIF($D$12:$D$2012,$D1938,K$12:K$2012)+SUMIF($D$12:$D$2012,$D1938,L$12:L$2012)),2)+SUMIF($D$12:$D1938,$D1938,AH$12:AH1938))-SUMIF($D$12:$D1937,$D1938,O$12:O1937)-SUMIF($D$12:$D$2012,$D1938,N$12:N$2012),AH1938),2))),"")</f>
        <v/>
      </c>
      <c r="P1938" s="250" t="str">
        <f>IF(J1938&lt;&gt;"",1000 - SUMIF($D$12:$D1937,$D1938,P$12:P1937),"")</f>
        <v/>
      </c>
      <c r="Q1938" s="106"/>
      <c r="R1938" s="247"/>
      <c r="S1938" s="247"/>
      <c r="T1938" s="247"/>
      <c r="U1938" s="248" t="str">
        <f>IF(AND(R1938&lt;&gt;"",S1938&lt;&gt;"",Q1938&lt;&gt;""),ROUND(MIN(IF(OR(Q1938="OZZ",Q1938="ZZ"),5000,17300),TRUNC(0.75*(SUMIF($D$12:$D1938,$D1938,R$12:R1938)+SUMIF($D$12:$D1938,$D1938,S$12:S1938)),2)) - SUMIF($D$12:$D1937,$D1938,U$12:U1937),2),"")</f>
        <v/>
      </c>
      <c r="V1938" s="248" t="str">
        <f>IF(AND(R1938&lt;&gt;"",S1938&lt;&gt;"",T1938&lt;&gt;"",Q1938&lt;&gt;"",AL1938&lt;&gt;""),IF(OR(Q1938="OZZ",Q1938="ZZ"),ROUND(0-SUMIF($D$12:$D1937,$D1938,V$12:V1937),2),IF(T1938=0,0,ROUND(MIN(MIN(17300,TRUNC(0.75*(SUMIF($D$12:$D$2012,$D1938,R$12:R$2012)+SUMIF($D$12:$D$2012,$D1938,S$12:S$2012)),2)+SUMIF($D$12:$D1938,$D1938,AL$12:AL1938))-SUMIF($D$12:$D1937,$D1938,V$12:V1937)-SUMIF($D$12:$D$2012,$D1938,U$12:U$2012),AL1938),2))),"")</f>
        <v/>
      </c>
      <c r="W1938" s="250" t="str">
        <f>IF(Q1938&lt;&gt;"",1000 - SUMIF($D$12:$D1937,$D1938,W$12:W1937),"")</f>
        <v/>
      </c>
      <c r="X1938" s="106"/>
      <c r="Y1938" s="247"/>
      <c r="Z1938" s="247"/>
      <c r="AA1938" s="247"/>
      <c r="AB1938" s="248" t="str">
        <f>IF(AND(Y1938&lt;&gt;"",Z1938&lt;&gt;"",X1938&lt;&gt;""),ROUND(MIN(IF(OR(X1938="OZZ",X1938="ZZ"),5000,17300),TRUNC(0.75*(SUMIF($D$12:$D1938,$D1938,Y$12:Y1938)+SUMIF($D$12:$D1938,$D1938,Z$12:Z1938)),2)) - SUMIF($D$12:$D1937,$D1938,AB$12:AB1937),2),"")</f>
        <v/>
      </c>
      <c r="AC1938" s="251" t="str">
        <f>IF(AND(Y1938&lt;&gt;"",Z1938&lt;&gt;"",AA1938&lt;&gt;"",X1938&lt;&gt;"",AP1938&lt;&gt;""),IF(OR(X1938="OZZ",X1938="ZZ"),ROUND(0-SUMIF($D$12:$D1937,$D1938,AC$12:AC1937),2),IF(AA1938=0,0,ROUND(MIN(MIN(17300,TRUNC(0.75*(SUMIF($D$12:$D$2012,$D1938,Y$12:Y$2012)+SUMIF($D$12:$D$2012,$D1938,Z$12:Z$2012)),2)+SUMIF($D$12:$D1938,$D1938,AP$12:AP1938))-SUMIF($D$12:$D1937,$D1938,AC$12:AC1937)-SUMIF($D$12:$D$2012,$D1938,AB$12:AB$2012),AP1938),2))),"")</f>
        <v/>
      </c>
      <c r="AD1938" s="250" t="str">
        <f>IF(X1938&lt;&gt;"",1000 - SUMIF($D$12:$D1937,$D1938,AD$12:AD1937),"")</f>
        <v/>
      </c>
      <c r="AE1938" s="252"/>
      <c r="AF1938" s="253"/>
      <c r="AG1938" s="254"/>
      <c r="AH1938" s="255" t="str">
        <f t="shared" si="632"/>
        <v/>
      </c>
      <c r="AI1938" s="256"/>
      <c r="AJ1938" s="253"/>
      <c r="AK1938" s="254"/>
      <c r="AL1938" s="255" t="str">
        <f t="shared" si="633"/>
        <v/>
      </c>
      <c r="AM1938" s="256"/>
      <c r="AN1938" s="253"/>
      <c r="AO1938" s="254"/>
      <c r="AP1938" s="255" t="str">
        <f t="shared" si="634"/>
        <v/>
      </c>
      <c r="AQ1938" s="68"/>
      <c r="AR1938" s="68"/>
      <c r="AS1938" s="115"/>
      <c r="AT1938" s="68"/>
      <c r="AU1938" s="113" t="str">
        <f>IF(D1938&lt;&gt; "", IF(COUNTIF($D$12:$D1938,$D1938)&gt;1,0,IF(SUM(N1938,U1938,AB1938)&gt;0,IF(AND(X1938="",OR(Q1938&lt;&gt;"",J1938&lt;&gt;"")),IF(Q1938&lt;&gt;"",Q1938,IF(J1938&lt;&gt;"",J1938,0)),IF(AND(Q1938&lt;&gt;"",J1938&lt;&gt;"",Q1938=J1938),Q1938,X1938)),0)),"")</f>
        <v/>
      </c>
      <c r="AV1938" s="113" t="str">
        <f>IF(D1938&lt;&gt;"",IF(COUNTIF($D$12:$D1938,$D1938)&gt;1,0,IF(SUM(O1938,V1938,AC1938)&gt;0,IF(AND(X1938="",OR(Q1938&lt;&gt;"",J1938&lt;&gt;"")),IF(Q1938&lt;&gt;"",Q1938,IF(J1938&lt;&gt;"",J1938,0)),IF(AND(Q1938&lt;&gt;"",J1938&lt;&gt;"",Q1938=J1938),Q1938,X1938)),0)),"")</f>
        <v/>
      </c>
      <c r="AW1938" s="113" t="str">
        <f>IF(D1938&lt;&gt;"",IF(COUNTIF($D$12:$D1938,$D1938)&gt;1,0,IF(SUM(P1938,W1938,AD1938)&gt;0,IF(AND(X1938="",OR(Q1938&lt;&gt;"",J1938&lt;&gt;"")),IF(Q1938&lt;&gt;"",Q1938,IF(J1938&lt;&gt;"",J1938,0)),IF(AND(Q1938&lt;&gt;"",J1938&lt;&gt;"",Q1938=J1938),Q1938,X1938)),0)),"")</f>
        <v/>
      </c>
      <c r="AX1938" s="68" t="str">
        <f t="shared" si="635"/>
        <v/>
      </c>
      <c r="AY1938" s="68" t="str">
        <f t="shared" si="636"/>
        <v/>
      </c>
      <c r="AZ1938" s="68" t="str">
        <f t="shared" si="637"/>
        <v/>
      </c>
      <c r="BA1938" s="68" t="str">
        <f t="shared" si="638"/>
        <v/>
      </c>
      <c r="BB1938" s="68" t="str">
        <f t="shared" si="639"/>
        <v/>
      </c>
      <c r="BC1938" s="68" t="str">
        <f t="shared" si="640"/>
        <v/>
      </c>
      <c r="BD1938" s="68" t="str">
        <f t="shared" si="641"/>
        <v/>
      </c>
      <c r="BE1938" s="62" t="str">
        <f t="shared" si="642"/>
        <v/>
      </c>
      <c r="BF1938" s="62" t="str">
        <f t="shared" si="643"/>
        <v/>
      </c>
      <c r="BG1938" s="62"/>
      <c r="BH1938" s="62" t="str">
        <f t="shared" si="644"/>
        <v/>
      </c>
      <c r="BI1938" s="62" t="str">
        <f t="shared" si="645"/>
        <v/>
      </c>
      <c r="BJ1938" s="114"/>
      <c r="BK1938" s="62" t="str">
        <f t="shared" si="646"/>
        <v/>
      </c>
      <c r="BL1938" s="62" t="str">
        <f t="shared" si="647"/>
        <v/>
      </c>
      <c r="BM1938" s="62" t="str">
        <f t="shared" si="648"/>
        <v/>
      </c>
      <c r="BN1938" s="62" t="str">
        <f t="shared" si="649"/>
        <v/>
      </c>
      <c r="BO1938" s="62" t="str">
        <f t="shared" si="650"/>
        <v/>
      </c>
      <c r="BP1938" s="62" t="str">
        <f t="shared" si="651"/>
        <v/>
      </c>
      <c r="BQ1938" s="96"/>
      <c r="BR1938" s="96"/>
      <c r="BS1938" s="96"/>
      <c r="BT1938" s="96"/>
      <c r="BU1938" s="96"/>
      <c r="BV1938" s="96"/>
      <c r="BW1938" s="96"/>
      <c r="BX1938" s="96"/>
      <c r="BY1938" s="96"/>
      <c r="BZ1938" s="96"/>
      <c r="CA1938" s="96"/>
      <c r="CB1938" s="96"/>
      <c r="CC1938" s="96"/>
      <c r="CD1938" s="96"/>
      <c r="CE1938" s="96"/>
      <c r="CF1938" s="96"/>
      <c r="CG1938" s="96"/>
      <c r="CH1938" s="96"/>
      <c r="CI1938" s="96"/>
      <c r="CJ1938" s="96"/>
      <c r="CK1938" s="96"/>
      <c r="CL1938" s="96"/>
      <c r="CM1938" s="96"/>
      <c r="CN1938" s="96"/>
      <c r="CO1938" s="96"/>
      <c r="CP1938" s="96"/>
      <c r="CQ1938" s="96"/>
      <c r="CR1938" s="96"/>
      <c r="CS1938" s="96"/>
    </row>
    <row r="1939" spans="1:97" ht="18.75" customHeight="1" x14ac:dyDescent="0.2">
      <c r="A1939" s="3">
        <f t="shared" si="652"/>
        <v>1927</v>
      </c>
      <c r="B1939" s="263"/>
      <c r="C1939" s="263"/>
      <c r="D1939" s="263"/>
      <c r="E1939" s="259"/>
      <c r="F1939" s="259"/>
      <c r="G1939" s="43"/>
      <c r="H1939" s="264"/>
      <c r="I1939" s="261"/>
      <c r="J1939" s="106"/>
      <c r="K1939" s="247"/>
      <c r="L1939" s="247"/>
      <c r="M1939" s="247"/>
      <c r="N1939" s="248" t="str">
        <f>IF(AND(K1939&lt;&gt;"",L1939&lt;&gt;"",J1939&lt;&gt;""),ROUND(MIN(IF(OR(J1939="OZZ",J1939="ZZ"),5000,17300),TRUNC(0.75*(SUMIF($D$12:$D1939,$D1939,K$12:K1939)+SUMIF($D$12:$D1939,$D1939,L$12:L1939)),2)) - SUMIF($D$12:$D1938,$D1939,N$12:N1938),2),"")</f>
        <v/>
      </c>
      <c r="O1939" s="249" t="str">
        <f>IF(AND(K1939&lt;&gt;"",L1939&lt;&gt;"",M1939&lt;&gt;"",J1939&lt;&gt;"",AH1939&lt;&gt;""),IF(OR(J1939="OZZ",J1939="ZZ"),ROUND(0-SUMIF($D$12:$D1938,$D1939,O$12:O1938),2),IF(M1939=0,0,ROUND(MIN(MIN(17300,TRUNC(0.75*(SUMIF($D$12:$D$2012,$D1939,K$12:K$2012)+SUMIF($D$12:$D$2012,$D1939,L$12:L$2012)),2)+SUMIF($D$12:$D1939,$D1939,AH$12:AH1939))-SUMIF($D$12:$D1938,$D1939,O$12:O1938)-SUMIF($D$12:$D$2012,$D1939,N$12:N$2012),AH1939),2))),"")</f>
        <v/>
      </c>
      <c r="P1939" s="250" t="str">
        <f>IF(J1939&lt;&gt;"",1000 - SUMIF($D$12:$D1938,$D1939,P$12:P1938),"")</f>
        <v/>
      </c>
      <c r="Q1939" s="106"/>
      <c r="R1939" s="247"/>
      <c r="S1939" s="247"/>
      <c r="T1939" s="247"/>
      <c r="U1939" s="248" t="str">
        <f>IF(AND(R1939&lt;&gt;"",S1939&lt;&gt;"",Q1939&lt;&gt;""),ROUND(MIN(IF(OR(Q1939="OZZ",Q1939="ZZ"),5000,17300),TRUNC(0.75*(SUMIF($D$12:$D1939,$D1939,R$12:R1939)+SUMIF($D$12:$D1939,$D1939,S$12:S1939)),2)) - SUMIF($D$12:$D1938,$D1939,U$12:U1938),2),"")</f>
        <v/>
      </c>
      <c r="V1939" s="248" t="str">
        <f>IF(AND(R1939&lt;&gt;"",S1939&lt;&gt;"",T1939&lt;&gt;"",Q1939&lt;&gt;"",AL1939&lt;&gt;""),IF(OR(Q1939="OZZ",Q1939="ZZ"),ROUND(0-SUMIF($D$12:$D1938,$D1939,V$12:V1938),2),IF(T1939=0,0,ROUND(MIN(MIN(17300,TRUNC(0.75*(SUMIF($D$12:$D$2012,$D1939,R$12:R$2012)+SUMIF($D$12:$D$2012,$D1939,S$12:S$2012)),2)+SUMIF($D$12:$D1939,$D1939,AL$12:AL1939))-SUMIF($D$12:$D1938,$D1939,V$12:V1938)-SUMIF($D$12:$D$2012,$D1939,U$12:U$2012),AL1939),2))),"")</f>
        <v/>
      </c>
      <c r="W1939" s="250" t="str">
        <f>IF(Q1939&lt;&gt;"",1000 - SUMIF($D$12:$D1938,$D1939,W$12:W1938),"")</f>
        <v/>
      </c>
      <c r="X1939" s="106"/>
      <c r="Y1939" s="247"/>
      <c r="Z1939" s="247"/>
      <c r="AA1939" s="247"/>
      <c r="AB1939" s="248" t="str">
        <f>IF(AND(Y1939&lt;&gt;"",Z1939&lt;&gt;"",X1939&lt;&gt;""),ROUND(MIN(IF(OR(X1939="OZZ",X1939="ZZ"),5000,17300),TRUNC(0.75*(SUMIF($D$12:$D1939,$D1939,Y$12:Y1939)+SUMIF($D$12:$D1939,$D1939,Z$12:Z1939)),2)) - SUMIF($D$12:$D1938,$D1939,AB$12:AB1938),2),"")</f>
        <v/>
      </c>
      <c r="AC1939" s="251" t="str">
        <f>IF(AND(Y1939&lt;&gt;"",Z1939&lt;&gt;"",AA1939&lt;&gt;"",X1939&lt;&gt;"",AP1939&lt;&gt;""),IF(OR(X1939="OZZ",X1939="ZZ"),ROUND(0-SUMIF($D$12:$D1938,$D1939,AC$12:AC1938),2),IF(AA1939=0,0,ROUND(MIN(MIN(17300,TRUNC(0.75*(SUMIF($D$12:$D$2012,$D1939,Y$12:Y$2012)+SUMIF($D$12:$D$2012,$D1939,Z$12:Z$2012)),2)+SUMIF($D$12:$D1939,$D1939,AP$12:AP1939))-SUMIF($D$12:$D1938,$D1939,AC$12:AC1938)-SUMIF($D$12:$D$2012,$D1939,AB$12:AB$2012),AP1939),2))),"")</f>
        <v/>
      </c>
      <c r="AD1939" s="250" t="str">
        <f>IF(X1939&lt;&gt;"",1000 - SUMIF($D$12:$D1938,$D1939,AD$12:AD1938),"")</f>
        <v/>
      </c>
      <c r="AE1939" s="252"/>
      <c r="AF1939" s="253"/>
      <c r="AG1939" s="254"/>
      <c r="AH1939" s="255" t="str">
        <f t="shared" si="632"/>
        <v/>
      </c>
      <c r="AI1939" s="256"/>
      <c r="AJ1939" s="253"/>
      <c r="AK1939" s="254"/>
      <c r="AL1939" s="255" t="str">
        <f t="shared" si="633"/>
        <v/>
      </c>
      <c r="AM1939" s="256"/>
      <c r="AN1939" s="253"/>
      <c r="AO1939" s="254"/>
      <c r="AP1939" s="255" t="str">
        <f t="shared" si="634"/>
        <v/>
      </c>
      <c r="AQ1939" s="68"/>
      <c r="AR1939" s="68"/>
      <c r="AS1939" s="115"/>
      <c r="AT1939" s="68"/>
      <c r="AU1939" s="113" t="str">
        <f>IF(D1939&lt;&gt; "", IF(COUNTIF($D$12:$D1939,$D1939)&gt;1,0,IF(SUM(N1939,U1939,AB1939)&gt;0,IF(AND(X1939="",OR(Q1939&lt;&gt;"",J1939&lt;&gt;"")),IF(Q1939&lt;&gt;"",Q1939,IF(J1939&lt;&gt;"",J1939,0)),IF(AND(Q1939&lt;&gt;"",J1939&lt;&gt;"",Q1939=J1939),Q1939,X1939)),0)),"")</f>
        <v/>
      </c>
      <c r="AV1939" s="113" t="str">
        <f>IF(D1939&lt;&gt;"",IF(COUNTIF($D$12:$D1939,$D1939)&gt;1,0,IF(SUM(O1939,V1939,AC1939)&gt;0,IF(AND(X1939="",OR(Q1939&lt;&gt;"",J1939&lt;&gt;"")),IF(Q1939&lt;&gt;"",Q1939,IF(J1939&lt;&gt;"",J1939,0)),IF(AND(Q1939&lt;&gt;"",J1939&lt;&gt;"",Q1939=J1939),Q1939,X1939)),0)),"")</f>
        <v/>
      </c>
      <c r="AW1939" s="113" t="str">
        <f>IF(D1939&lt;&gt;"",IF(COUNTIF($D$12:$D1939,$D1939)&gt;1,0,IF(SUM(P1939,W1939,AD1939)&gt;0,IF(AND(X1939="",OR(Q1939&lt;&gt;"",J1939&lt;&gt;"")),IF(Q1939&lt;&gt;"",Q1939,IF(J1939&lt;&gt;"",J1939,0)),IF(AND(Q1939&lt;&gt;"",J1939&lt;&gt;"",Q1939=J1939),Q1939,X1939)),0)),"")</f>
        <v/>
      </c>
      <c r="AX1939" s="68" t="str">
        <f t="shared" si="635"/>
        <v/>
      </c>
      <c r="AY1939" s="68" t="str">
        <f t="shared" si="636"/>
        <v/>
      </c>
      <c r="AZ1939" s="68" t="str">
        <f t="shared" si="637"/>
        <v/>
      </c>
      <c r="BA1939" s="68" t="str">
        <f t="shared" si="638"/>
        <v/>
      </c>
      <c r="BB1939" s="68" t="str">
        <f t="shared" si="639"/>
        <v/>
      </c>
      <c r="BC1939" s="68" t="str">
        <f t="shared" si="640"/>
        <v/>
      </c>
      <c r="BD1939" s="68" t="str">
        <f t="shared" si="641"/>
        <v/>
      </c>
      <c r="BE1939" s="62" t="str">
        <f t="shared" si="642"/>
        <v/>
      </c>
      <c r="BF1939" s="62" t="str">
        <f t="shared" si="643"/>
        <v/>
      </c>
      <c r="BG1939" s="62"/>
      <c r="BH1939" s="62" t="str">
        <f t="shared" si="644"/>
        <v/>
      </c>
      <c r="BI1939" s="62" t="str">
        <f t="shared" si="645"/>
        <v/>
      </c>
      <c r="BJ1939" s="114"/>
      <c r="BK1939" s="62" t="str">
        <f t="shared" si="646"/>
        <v/>
      </c>
      <c r="BL1939" s="62" t="str">
        <f t="shared" si="647"/>
        <v/>
      </c>
      <c r="BM1939" s="62" t="str">
        <f t="shared" si="648"/>
        <v/>
      </c>
      <c r="BN1939" s="62" t="str">
        <f t="shared" si="649"/>
        <v/>
      </c>
      <c r="BO1939" s="62" t="str">
        <f t="shared" si="650"/>
        <v/>
      </c>
      <c r="BP1939" s="62" t="str">
        <f t="shared" si="651"/>
        <v/>
      </c>
      <c r="BQ1939" s="96"/>
      <c r="BR1939" s="96"/>
      <c r="BS1939" s="96"/>
      <c r="BT1939" s="96"/>
      <c r="BU1939" s="96"/>
      <c r="BV1939" s="96"/>
      <c r="BW1939" s="96"/>
      <c r="BX1939" s="96"/>
      <c r="BY1939" s="96"/>
      <c r="BZ1939" s="96"/>
      <c r="CA1939" s="96"/>
      <c r="CB1939" s="96"/>
      <c r="CC1939" s="96"/>
      <c r="CD1939" s="96"/>
      <c r="CE1939" s="96"/>
      <c r="CF1939" s="96"/>
      <c r="CG1939" s="96"/>
      <c r="CH1939" s="96"/>
      <c r="CI1939" s="96"/>
      <c r="CJ1939" s="96"/>
      <c r="CK1939" s="96"/>
      <c r="CL1939" s="96"/>
      <c r="CM1939" s="96"/>
      <c r="CN1939" s="96"/>
      <c r="CO1939" s="96"/>
      <c r="CP1939" s="96"/>
      <c r="CQ1939" s="96"/>
      <c r="CR1939" s="96"/>
      <c r="CS1939" s="96"/>
    </row>
    <row r="1940" spans="1:97" ht="18.75" customHeight="1" x14ac:dyDescent="0.2">
      <c r="A1940" s="3">
        <f t="shared" si="652"/>
        <v>1928</v>
      </c>
      <c r="B1940" s="263"/>
      <c r="C1940" s="263"/>
      <c r="D1940" s="263"/>
      <c r="E1940" s="259"/>
      <c r="F1940" s="259"/>
      <c r="G1940" s="43"/>
      <c r="H1940" s="264"/>
      <c r="I1940" s="261"/>
      <c r="J1940" s="106"/>
      <c r="K1940" s="247"/>
      <c r="L1940" s="247"/>
      <c r="M1940" s="247"/>
      <c r="N1940" s="248" t="str">
        <f>IF(AND(K1940&lt;&gt;"",L1940&lt;&gt;"",J1940&lt;&gt;""),ROUND(MIN(IF(OR(J1940="OZZ",J1940="ZZ"),5000,17300),TRUNC(0.75*(SUMIF($D$12:$D1940,$D1940,K$12:K1940)+SUMIF($D$12:$D1940,$D1940,L$12:L1940)),2)) - SUMIF($D$12:$D1939,$D1940,N$12:N1939),2),"")</f>
        <v/>
      </c>
      <c r="O1940" s="249" t="str">
        <f>IF(AND(K1940&lt;&gt;"",L1940&lt;&gt;"",M1940&lt;&gt;"",J1940&lt;&gt;"",AH1940&lt;&gt;""),IF(OR(J1940="OZZ",J1940="ZZ"),ROUND(0-SUMIF($D$12:$D1939,$D1940,O$12:O1939),2),IF(M1940=0,0,ROUND(MIN(MIN(17300,TRUNC(0.75*(SUMIF($D$12:$D$2012,$D1940,K$12:K$2012)+SUMIF($D$12:$D$2012,$D1940,L$12:L$2012)),2)+SUMIF($D$12:$D1940,$D1940,AH$12:AH1940))-SUMIF($D$12:$D1939,$D1940,O$12:O1939)-SUMIF($D$12:$D$2012,$D1940,N$12:N$2012),AH1940),2))),"")</f>
        <v/>
      </c>
      <c r="P1940" s="250" t="str">
        <f>IF(J1940&lt;&gt;"",1000 - SUMIF($D$12:$D1939,$D1940,P$12:P1939),"")</f>
        <v/>
      </c>
      <c r="Q1940" s="106"/>
      <c r="R1940" s="247"/>
      <c r="S1940" s="247"/>
      <c r="T1940" s="247"/>
      <c r="U1940" s="248" t="str">
        <f>IF(AND(R1940&lt;&gt;"",S1940&lt;&gt;"",Q1940&lt;&gt;""),ROUND(MIN(IF(OR(Q1940="OZZ",Q1940="ZZ"),5000,17300),TRUNC(0.75*(SUMIF($D$12:$D1940,$D1940,R$12:R1940)+SUMIF($D$12:$D1940,$D1940,S$12:S1940)),2)) - SUMIF($D$12:$D1939,$D1940,U$12:U1939),2),"")</f>
        <v/>
      </c>
      <c r="V1940" s="248" t="str">
        <f>IF(AND(R1940&lt;&gt;"",S1940&lt;&gt;"",T1940&lt;&gt;"",Q1940&lt;&gt;"",AL1940&lt;&gt;""),IF(OR(Q1940="OZZ",Q1940="ZZ"),ROUND(0-SUMIF($D$12:$D1939,$D1940,V$12:V1939),2),IF(T1940=0,0,ROUND(MIN(MIN(17300,TRUNC(0.75*(SUMIF($D$12:$D$2012,$D1940,R$12:R$2012)+SUMIF($D$12:$D$2012,$D1940,S$12:S$2012)),2)+SUMIF($D$12:$D1940,$D1940,AL$12:AL1940))-SUMIF($D$12:$D1939,$D1940,V$12:V1939)-SUMIF($D$12:$D$2012,$D1940,U$12:U$2012),AL1940),2))),"")</f>
        <v/>
      </c>
      <c r="W1940" s="250" t="str">
        <f>IF(Q1940&lt;&gt;"",1000 - SUMIF($D$12:$D1939,$D1940,W$12:W1939),"")</f>
        <v/>
      </c>
      <c r="X1940" s="106"/>
      <c r="Y1940" s="247"/>
      <c r="Z1940" s="247"/>
      <c r="AA1940" s="247"/>
      <c r="AB1940" s="248" t="str">
        <f>IF(AND(Y1940&lt;&gt;"",Z1940&lt;&gt;"",X1940&lt;&gt;""),ROUND(MIN(IF(OR(X1940="OZZ",X1940="ZZ"),5000,17300),TRUNC(0.75*(SUMIF($D$12:$D1940,$D1940,Y$12:Y1940)+SUMIF($D$12:$D1940,$D1940,Z$12:Z1940)),2)) - SUMIF($D$12:$D1939,$D1940,AB$12:AB1939),2),"")</f>
        <v/>
      </c>
      <c r="AC1940" s="251" t="str">
        <f>IF(AND(Y1940&lt;&gt;"",Z1940&lt;&gt;"",AA1940&lt;&gt;"",X1940&lt;&gt;"",AP1940&lt;&gt;""),IF(OR(X1940="OZZ",X1940="ZZ"),ROUND(0-SUMIF($D$12:$D1939,$D1940,AC$12:AC1939),2),IF(AA1940=0,0,ROUND(MIN(MIN(17300,TRUNC(0.75*(SUMIF($D$12:$D$2012,$D1940,Y$12:Y$2012)+SUMIF($D$12:$D$2012,$D1940,Z$12:Z$2012)),2)+SUMIF($D$12:$D1940,$D1940,AP$12:AP1940))-SUMIF($D$12:$D1939,$D1940,AC$12:AC1939)-SUMIF($D$12:$D$2012,$D1940,AB$12:AB$2012),AP1940),2))),"")</f>
        <v/>
      </c>
      <c r="AD1940" s="250" t="str">
        <f>IF(X1940&lt;&gt;"",1000 - SUMIF($D$12:$D1939,$D1940,AD$12:AD1939),"")</f>
        <v/>
      </c>
      <c r="AE1940" s="252"/>
      <c r="AF1940" s="253"/>
      <c r="AG1940" s="254"/>
      <c r="AH1940" s="255" t="str">
        <f t="shared" si="632"/>
        <v/>
      </c>
      <c r="AI1940" s="256"/>
      <c r="AJ1940" s="253"/>
      <c r="AK1940" s="254"/>
      <c r="AL1940" s="255" t="str">
        <f t="shared" si="633"/>
        <v/>
      </c>
      <c r="AM1940" s="256"/>
      <c r="AN1940" s="253"/>
      <c r="AO1940" s="254"/>
      <c r="AP1940" s="255" t="str">
        <f t="shared" si="634"/>
        <v/>
      </c>
      <c r="AQ1940" s="68"/>
      <c r="AR1940" s="68"/>
      <c r="AS1940" s="115"/>
      <c r="AT1940" s="68"/>
      <c r="AU1940" s="113" t="str">
        <f>IF(D1940&lt;&gt; "", IF(COUNTIF($D$12:$D1940,$D1940)&gt;1,0,IF(SUM(N1940,U1940,AB1940)&gt;0,IF(AND(X1940="",OR(Q1940&lt;&gt;"",J1940&lt;&gt;"")),IF(Q1940&lt;&gt;"",Q1940,IF(J1940&lt;&gt;"",J1940,0)),IF(AND(Q1940&lt;&gt;"",J1940&lt;&gt;"",Q1940=J1940),Q1940,X1940)),0)),"")</f>
        <v/>
      </c>
      <c r="AV1940" s="113" t="str">
        <f>IF(D1940&lt;&gt;"",IF(COUNTIF($D$12:$D1940,$D1940)&gt;1,0,IF(SUM(O1940,V1940,AC1940)&gt;0,IF(AND(X1940="",OR(Q1940&lt;&gt;"",J1940&lt;&gt;"")),IF(Q1940&lt;&gt;"",Q1940,IF(J1940&lt;&gt;"",J1940,0)),IF(AND(Q1940&lt;&gt;"",J1940&lt;&gt;"",Q1940=J1940),Q1940,X1940)),0)),"")</f>
        <v/>
      </c>
      <c r="AW1940" s="113" t="str">
        <f>IF(D1940&lt;&gt;"",IF(COUNTIF($D$12:$D1940,$D1940)&gt;1,0,IF(SUM(P1940,W1940,AD1940)&gt;0,IF(AND(X1940="",OR(Q1940&lt;&gt;"",J1940&lt;&gt;"")),IF(Q1940&lt;&gt;"",Q1940,IF(J1940&lt;&gt;"",J1940,0)),IF(AND(Q1940&lt;&gt;"",J1940&lt;&gt;"",Q1940=J1940),Q1940,X1940)),0)),"")</f>
        <v/>
      </c>
      <c r="AX1940" s="68" t="str">
        <f t="shared" si="635"/>
        <v/>
      </c>
      <c r="AY1940" s="68" t="str">
        <f t="shared" si="636"/>
        <v/>
      </c>
      <c r="AZ1940" s="68" t="str">
        <f t="shared" si="637"/>
        <v/>
      </c>
      <c r="BA1940" s="68" t="str">
        <f t="shared" si="638"/>
        <v/>
      </c>
      <c r="BB1940" s="68" t="str">
        <f t="shared" si="639"/>
        <v/>
      </c>
      <c r="BC1940" s="68" t="str">
        <f t="shared" si="640"/>
        <v/>
      </c>
      <c r="BD1940" s="68" t="str">
        <f t="shared" si="641"/>
        <v/>
      </c>
      <c r="BE1940" s="62" t="str">
        <f t="shared" si="642"/>
        <v/>
      </c>
      <c r="BF1940" s="62" t="str">
        <f t="shared" si="643"/>
        <v/>
      </c>
      <c r="BG1940" s="62"/>
      <c r="BH1940" s="62" t="str">
        <f t="shared" si="644"/>
        <v/>
      </c>
      <c r="BI1940" s="62" t="str">
        <f t="shared" si="645"/>
        <v/>
      </c>
      <c r="BJ1940" s="114"/>
      <c r="BK1940" s="62" t="str">
        <f t="shared" si="646"/>
        <v/>
      </c>
      <c r="BL1940" s="62" t="str">
        <f t="shared" si="647"/>
        <v/>
      </c>
      <c r="BM1940" s="62" t="str">
        <f t="shared" si="648"/>
        <v/>
      </c>
      <c r="BN1940" s="62" t="str">
        <f t="shared" si="649"/>
        <v/>
      </c>
      <c r="BO1940" s="62" t="str">
        <f t="shared" si="650"/>
        <v/>
      </c>
      <c r="BP1940" s="62" t="str">
        <f t="shared" si="651"/>
        <v/>
      </c>
      <c r="BQ1940" s="96"/>
      <c r="BR1940" s="96"/>
      <c r="BS1940" s="96"/>
      <c r="BT1940" s="96"/>
      <c r="BU1940" s="96"/>
      <c r="BV1940" s="96"/>
      <c r="BW1940" s="96"/>
      <c r="BX1940" s="96"/>
      <c r="BY1940" s="96"/>
      <c r="BZ1940" s="96"/>
      <c r="CA1940" s="96"/>
      <c r="CB1940" s="96"/>
      <c r="CC1940" s="96"/>
      <c r="CD1940" s="96"/>
      <c r="CE1940" s="96"/>
      <c r="CF1940" s="96"/>
      <c r="CG1940" s="96"/>
      <c r="CH1940" s="96"/>
      <c r="CI1940" s="96"/>
      <c r="CJ1940" s="96"/>
      <c r="CK1940" s="96"/>
      <c r="CL1940" s="96"/>
      <c r="CM1940" s="96"/>
      <c r="CN1940" s="96"/>
      <c r="CO1940" s="96"/>
      <c r="CP1940" s="96"/>
      <c r="CQ1940" s="96"/>
      <c r="CR1940" s="96"/>
      <c r="CS1940" s="96"/>
    </row>
    <row r="1941" spans="1:97" ht="18.75" customHeight="1" x14ac:dyDescent="0.2">
      <c r="A1941" s="3">
        <f t="shared" si="652"/>
        <v>1929</v>
      </c>
      <c r="B1941" s="263"/>
      <c r="C1941" s="263"/>
      <c r="D1941" s="263"/>
      <c r="E1941" s="259"/>
      <c r="F1941" s="259"/>
      <c r="G1941" s="43"/>
      <c r="H1941" s="264"/>
      <c r="I1941" s="261"/>
      <c r="J1941" s="106"/>
      <c r="K1941" s="247"/>
      <c r="L1941" s="247"/>
      <c r="M1941" s="247"/>
      <c r="N1941" s="248" t="str">
        <f>IF(AND(K1941&lt;&gt;"",L1941&lt;&gt;"",J1941&lt;&gt;""),ROUND(MIN(IF(OR(J1941="OZZ",J1941="ZZ"),5000,17300),TRUNC(0.75*(SUMIF($D$12:$D1941,$D1941,K$12:K1941)+SUMIF($D$12:$D1941,$D1941,L$12:L1941)),2)) - SUMIF($D$12:$D1940,$D1941,N$12:N1940),2),"")</f>
        <v/>
      </c>
      <c r="O1941" s="249" t="str">
        <f>IF(AND(K1941&lt;&gt;"",L1941&lt;&gt;"",M1941&lt;&gt;"",J1941&lt;&gt;"",AH1941&lt;&gt;""),IF(OR(J1941="OZZ",J1941="ZZ"),ROUND(0-SUMIF($D$12:$D1940,$D1941,O$12:O1940),2),IF(M1941=0,0,ROUND(MIN(MIN(17300,TRUNC(0.75*(SUMIF($D$12:$D$2012,$D1941,K$12:K$2012)+SUMIF($D$12:$D$2012,$D1941,L$12:L$2012)),2)+SUMIF($D$12:$D1941,$D1941,AH$12:AH1941))-SUMIF($D$12:$D1940,$D1941,O$12:O1940)-SUMIF($D$12:$D$2012,$D1941,N$12:N$2012),AH1941),2))),"")</f>
        <v/>
      </c>
      <c r="P1941" s="250" t="str">
        <f>IF(J1941&lt;&gt;"",1000 - SUMIF($D$12:$D1940,$D1941,P$12:P1940),"")</f>
        <v/>
      </c>
      <c r="Q1941" s="106"/>
      <c r="R1941" s="247"/>
      <c r="S1941" s="247"/>
      <c r="T1941" s="247"/>
      <c r="U1941" s="248" t="str">
        <f>IF(AND(R1941&lt;&gt;"",S1941&lt;&gt;"",Q1941&lt;&gt;""),ROUND(MIN(IF(OR(Q1941="OZZ",Q1941="ZZ"),5000,17300),TRUNC(0.75*(SUMIF($D$12:$D1941,$D1941,R$12:R1941)+SUMIF($D$12:$D1941,$D1941,S$12:S1941)),2)) - SUMIF($D$12:$D1940,$D1941,U$12:U1940),2),"")</f>
        <v/>
      </c>
      <c r="V1941" s="248" t="str">
        <f>IF(AND(R1941&lt;&gt;"",S1941&lt;&gt;"",T1941&lt;&gt;"",Q1941&lt;&gt;"",AL1941&lt;&gt;""),IF(OR(Q1941="OZZ",Q1941="ZZ"),ROUND(0-SUMIF($D$12:$D1940,$D1941,V$12:V1940),2),IF(T1941=0,0,ROUND(MIN(MIN(17300,TRUNC(0.75*(SUMIF($D$12:$D$2012,$D1941,R$12:R$2012)+SUMIF($D$12:$D$2012,$D1941,S$12:S$2012)),2)+SUMIF($D$12:$D1941,$D1941,AL$12:AL1941))-SUMIF($D$12:$D1940,$D1941,V$12:V1940)-SUMIF($D$12:$D$2012,$D1941,U$12:U$2012),AL1941),2))),"")</f>
        <v/>
      </c>
      <c r="W1941" s="250" t="str">
        <f>IF(Q1941&lt;&gt;"",1000 - SUMIF($D$12:$D1940,$D1941,W$12:W1940),"")</f>
        <v/>
      </c>
      <c r="X1941" s="106"/>
      <c r="Y1941" s="247"/>
      <c r="Z1941" s="247"/>
      <c r="AA1941" s="247"/>
      <c r="AB1941" s="248" t="str">
        <f>IF(AND(Y1941&lt;&gt;"",Z1941&lt;&gt;"",X1941&lt;&gt;""),ROUND(MIN(IF(OR(X1941="OZZ",X1941="ZZ"),5000,17300),TRUNC(0.75*(SUMIF($D$12:$D1941,$D1941,Y$12:Y1941)+SUMIF($D$12:$D1941,$D1941,Z$12:Z1941)),2)) - SUMIF($D$12:$D1940,$D1941,AB$12:AB1940),2),"")</f>
        <v/>
      </c>
      <c r="AC1941" s="251" t="str">
        <f>IF(AND(Y1941&lt;&gt;"",Z1941&lt;&gt;"",AA1941&lt;&gt;"",X1941&lt;&gt;"",AP1941&lt;&gt;""),IF(OR(X1941="OZZ",X1941="ZZ"),ROUND(0-SUMIF($D$12:$D1940,$D1941,AC$12:AC1940),2),IF(AA1941=0,0,ROUND(MIN(MIN(17300,TRUNC(0.75*(SUMIF($D$12:$D$2012,$D1941,Y$12:Y$2012)+SUMIF($D$12:$D$2012,$D1941,Z$12:Z$2012)),2)+SUMIF($D$12:$D1941,$D1941,AP$12:AP1941))-SUMIF($D$12:$D1940,$D1941,AC$12:AC1940)-SUMIF($D$12:$D$2012,$D1941,AB$12:AB$2012),AP1941),2))),"")</f>
        <v/>
      </c>
      <c r="AD1941" s="250" t="str">
        <f>IF(X1941&lt;&gt;"",1000 - SUMIF($D$12:$D1940,$D1941,AD$12:AD1940),"")</f>
        <v/>
      </c>
      <c r="AE1941" s="252"/>
      <c r="AF1941" s="253"/>
      <c r="AG1941" s="254"/>
      <c r="AH1941" s="255" t="str">
        <f t="shared" si="632"/>
        <v/>
      </c>
      <c r="AI1941" s="256"/>
      <c r="AJ1941" s="253"/>
      <c r="AK1941" s="254"/>
      <c r="AL1941" s="255" t="str">
        <f t="shared" si="633"/>
        <v/>
      </c>
      <c r="AM1941" s="256"/>
      <c r="AN1941" s="253"/>
      <c r="AO1941" s="254"/>
      <c r="AP1941" s="255" t="str">
        <f t="shared" si="634"/>
        <v/>
      </c>
      <c r="AQ1941" s="68"/>
      <c r="AR1941" s="68"/>
      <c r="AS1941" s="115"/>
      <c r="AT1941" s="68"/>
      <c r="AU1941" s="113" t="str">
        <f>IF(D1941&lt;&gt; "", IF(COUNTIF($D$12:$D1941,$D1941)&gt;1,0,IF(SUM(N1941,U1941,AB1941)&gt;0,IF(AND(X1941="",OR(Q1941&lt;&gt;"",J1941&lt;&gt;"")),IF(Q1941&lt;&gt;"",Q1941,IF(J1941&lt;&gt;"",J1941,0)),IF(AND(Q1941&lt;&gt;"",J1941&lt;&gt;"",Q1941=J1941),Q1941,X1941)),0)),"")</f>
        <v/>
      </c>
      <c r="AV1941" s="113" t="str">
        <f>IF(D1941&lt;&gt;"",IF(COUNTIF($D$12:$D1941,$D1941)&gt;1,0,IF(SUM(O1941,V1941,AC1941)&gt;0,IF(AND(X1941="",OR(Q1941&lt;&gt;"",J1941&lt;&gt;"")),IF(Q1941&lt;&gt;"",Q1941,IF(J1941&lt;&gt;"",J1941,0)),IF(AND(Q1941&lt;&gt;"",J1941&lt;&gt;"",Q1941=J1941),Q1941,X1941)),0)),"")</f>
        <v/>
      </c>
      <c r="AW1941" s="113" t="str">
        <f>IF(D1941&lt;&gt;"",IF(COUNTIF($D$12:$D1941,$D1941)&gt;1,0,IF(SUM(P1941,W1941,AD1941)&gt;0,IF(AND(X1941="",OR(Q1941&lt;&gt;"",J1941&lt;&gt;"")),IF(Q1941&lt;&gt;"",Q1941,IF(J1941&lt;&gt;"",J1941,0)),IF(AND(Q1941&lt;&gt;"",J1941&lt;&gt;"",Q1941=J1941),Q1941,X1941)),0)),"")</f>
        <v/>
      </c>
      <c r="AX1941" s="68" t="str">
        <f t="shared" si="635"/>
        <v/>
      </c>
      <c r="AY1941" s="68" t="str">
        <f t="shared" si="636"/>
        <v/>
      </c>
      <c r="AZ1941" s="68" t="str">
        <f t="shared" si="637"/>
        <v/>
      </c>
      <c r="BA1941" s="68" t="str">
        <f t="shared" si="638"/>
        <v/>
      </c>
      <c r="BB1941" s="68" t="str">
        <f t="shared" si="639"/>
        <v/>
      </c>
      <c r="BC1941" s="68" t="str">
        <f t="shared" si="640"/>
        <v/>
      </c>
      <c r="BD1941" s="68" t="str">
        <f t="shared" si="641"/>
        <v/>
      </c>
      <c r="BE1941" s="62" t="str">
        <f t="shared" si="642"/>
        <v/>
      </c>
      <c r="BF1941" s="62" t="str">
        <f t="shared" si="643"/>
        <v/>
      </c>
      <c r="BG1941" s="62"/>
      <c r="BH1941" s="62" t="str">
        <f t="shared" si="644"/>
        <v/>
      </c>
      <c r="BI1941" s="62" t="str">
        <f t="shared" si="645"/>
        <v/>
      </c>
      <c r="BJ1941" s="114"/>
      <c r="BK1941" s="62" t="str">
        <f t="shared" si="646"/>
        <v/>
      </c>
      <c r="BL1941" s="62" t="str">
        <f t="shared" si="647"/>
        <v/>
      </c>
      <c r="BM1941" s="62" t="str">
        <f t="shared" si="648"/>
        <v/>
      </c>
      <c r="BN1941" s="62" t="str">
        <f t="shared" si="649"/>
        <v/>
      </c>
      <c r="BO1941" s="62" t="str">
        <f t="shared" si="650"/>
        <v/>
      </c>
      <c r="BP1941" s="62" t="str">
        <f t="shared" si="651"/>
        <v/>
      </c>
      <c r="BQ1941" s="96"/>
      <c r="BR1941" s="96"/>
      <c r="BS1941" s="96"/>
      <c r="BT1941" s="96"/>
      <c r="BU1941" s="96"/>
      <c r="BV1941" s="96"/>
      <c r="BW1941" s="96"/>
      <c r="BX1941" s="96"/>
      <c r="BY1941" s="96"/>
      <c r="BZ1941" s="96"/>
      <c r="CA1941" s="96"/>
      <c r="CB1941" s="96"/>
      <c r="CC1941" s="96"/>
      <c r="CD1941" s="96"/>
      <c r="CE1941" s="96"/>
      <c r="CF1941" s="96"/>
      <c r="CG1941" s="96"/>
      <c r="CH1941" s="96"/>
      <c r="CI1941" s="96"/>
      <c r="CJ1941" s="96"/>
      <c r="CK1941" s="96"/>
      <c r="CL1941" s="96"/>
      <c r="CM1941" s="96"/>
      <c r="CN1941" s="96"/>
      <c r="CO1941" s="96"/>
      <c r="CP1941" s="96"/>
      <c r="CQ1941" s="96"/>
      <c r="CR1941" s="96"/>
      <c r="CS1941" s="96"/>
    </row>
    <row r="1942" spans="1:97" ht="18.75" customHeight="1" x14ac:dyDescent="0.2">
      <c r="A1942" s="3">
        <f t="shared" si="652"/>
        <v>1930</v>
      </c>
      <c r="B1942" s="263"/>
      <c r="C1942" s="263"/>
      <c r="D1942" s="263"/>
      <c r="E1942" s="259"/>
      <c r="F1942" s="259"/>
      <c r="G1942" s="43"/>
      <c r="H1942" s="264"/>
      <c r="I1942" s="261"/>
      <c r="J1942" s="106"/>
      <c r="K1942" s="247"/>
      <c r="L1942" s="247"/>
      <c r="M1942" s="247"/>
      <c r="N1942" s="248" t="str">
        <f>IF(AND(K1942&lt;&gt;"",L1942&lt;&gt;"",J1942&lt;&gt;""),ROUND(MIN(IF(OR(J1942="OZZ",J1942="ZZ"),5000,17300),TRUNC(0.75*(SUMIF($D$12:$D1942,$D1942,K$12:K1942)+SUMIF($D$12:$D1942,$D1942,L$12:L1942)),2)) - SUMIF($D$12:$D1941,$D1942,N$12:N1941),2),"")</f>
        <v/>
      </c>
      <c r="O1942" s="249" t="str">
        <f>IF(AND(K1942&lt;&gt;"",L1942&lt;&gt;"",M1942&lt;&gt;"",J1942&lt;&gt;"",AH1942&lt;&gt;""),IF(OR(J1942="OZZ",J1942="ZZ"),ROUND(0-SUMIF($D$12:$D1941,$D1942,O$12:O1941),2),IF(M1942=0,0,ROUND(MIN(MIN(17300,TRUNC(0.75*(SUMIF($D$12:$D$2012,$D1942,K$12:K$2012)+SUMIF($D$12:$D$2012,$D1942,L$12:L$2012)),2)+SUMIF($D$12:$D1942,$D1942,AH$12:AH1942))-SUMIF($D$12:$D1941,$D1942,O$12:O1941)-SUMIF($D$12:$D$2012,$D1942,N$12:N$2012),AH1942),2))),"")</f>
        <v/>
      </c>
      <c r="P1942" s="250" t="str">
        <f>IF(J1942&lt;&gt;"",1000 - SUMIF($D$12:$D1941,$D1942,P$12:P1941),"")</f>
        <v/>
      </c>
      <c r="Q1942" s="106"/>
      <c r="R1942" s="247"/>
      <c r="S1942" s="247"/>
      <c r="T1942" s="247"/>
      <c r="U1942" s="248" t="str">
        <f>IF(AND(R1942&lt;&gt;"",S1942&lt;&gt;"",Q1942&lt;&gt;""),ROUND(MIN(IF(OR(Q1942="OZZ",Q1942="ZZ"),5000,17300),TRUNC(0.75*(SUMIF($D$12:$D1942,$D1942,R$12:R1942)+SUMIF($D$12:$D1942,$D1942,S$12:S1942)),2)) - SUMIF($D$12:$D1941,$D1942,U$12:U1941),2),"")</f>
        <v/>
      </c>
      <c r="V1942" s="248" t="str">
        <f>IF(AND(R1942&lt;&gt;"",S1942&lt;&gt;"",T1942&lt;&gt;"",Q1942&lt;&gt;"",AL1942&lt;&gt;""),IF(OR(Q1942="OZZ",Q1942="ZZ"),ROUND(0-SUMIF($D$12:$D1941,$D1942,V$12:V1941),2),IF(T1942=0,0,ROUND(MIN(MIN(17300,TRUNC(0.75*(SUMIF($D$12:$D$2012,$D1942,R$12:R$2012)+SUMIF($D$12:$D$2012,$D1942,S$12:S$2012)),2)+SUMIF($D$12:$D1942,$D1942,AL$12:AL1942))-SUMIF($D$12:$D1941,$D1942,V$12:V1941)-SUMIF($D$12:$D$2012,$D1942,U$12:U$2012),AL1942),2))),"")</f>
        <v/>
      </c>
      <c r="W1942" s="250" t="str">
        <f>IF(Q1942&lt;&gt;"",1000 - SUMIF($D$12:$D1941,$D1942,W$12:W1941),"")</f>
        <v/>
      </c>
      <c r="X1942" s="106"/>
      <c r="Y1942" s="247"/>
      <c r="Z1942" s="247"/>
      <c r="AA1942" s="247"/>
      <c r="AB1942" s="248" t="str">
        <f>IF(AND(Y1942&lt;&gt;"",Z1942&lt;&gt;"",X1942&lt;&gt;""),ROUND(MIN(IF(OR(X1942="OZZ",X1942="ZZ"),5000,17300),TRUNC(0.75*(SUMIF($D$12:$D1942,$D1942,Y$12:Y1942)+SUMIF($D$12:$D1942,$D1942,Z$12:Z1942)),2)) - SUMIF($D$12:$D1941,$D1942,AB$12:AB1941),2),"")</f>
        <v/>
      </c>
      <c r="AC1942" s="251" t="str">
        <f>IF(AND(Y1942&lt;&gt;"",Z1942&lt;&gt;"",AA1942&lt;&gt;"",X1942&lt;&gt;"",AP1942&lt;&gt;""),IF(OR(X1942="OZZ",X1942="ZZ"),ROUND(0-SUMIF($D$12:$D1941,$D1942,AC$12:AC1941),2),IF(AA1942=0,0,ROUND(MIN(MIN(17300,TRUNC(0.75*(SUMIF($D$12:$D$2012,$D1942,Y$12:Y$2012)+SUMIF($D$12:$D$2012,$D1942,Z$12:Z$2012)),2)+SUMIF($D$12:$D1942,$D1942,AP$12:AP1942))-SUMIF($D$12:$D1941,$D1942,AC$12:AC1941)-SUMIF($D$12:$D$2012,$D1942,AB$12:AB$2012),AP1942),2))),"")</f>
        <v/>
      </c>
      <c r="AD1942" s="250" t="str">
        <f>IF(X1942&lt;&gt;"",1000 - SUMIF($D$12:$D1941,$D1942,AD$12:AD1941),"")</f>
        <v/>
      </c>
      <c r="AE1942" s="252"/>
      <c r="AF1942" s="253"/>
      <c r="AG1942" s="254"/>
      <c r="AH1942" s="255" t="str">
        <f t="shared" si="632"/>
        <v/>
      </c>
      <c r="AI1942" s="256"/>
      <c r="AJ1942" s="253"/>
      <c r="AK1942" s="254"/>
      <c r="AL1942" s="255" t="str">
        <f t="shared" si="633"/>
        <v/>
      </c>
      <c r="AM1942" s="256"/>
      <c r="AN1942" s="253"/>
      <c r="AO1942" s="254"/>
      <c r="AP1942" s="255" t="str">
        <f t="shared" si="634"/>
        <v/>
      </c>
      <c r="AQ1942" s="68"/>
      <c r="AR1942" s="68"/>
      <c r="AS1942" s="115"/>
      <c r="AT1942" s="68"/>
      <c r="AU1942" s="113" t="str">
        <f>IF(D1942&lt;&gt; "", IF(COUNTIF($D$12:$D1942,$D1942)&gt;1,0,IF(SUM(N1942,U1942,AB1942)&gt;0,IF(AND(X1942="",OR(Q1942&lt;&gt;"",J1942&lt;&gt;"")),IF(Q1942&lt;&gt;"",Q1942,IF(J1942&lt;&gt;"",J1942,0)),IF(AND(Q1942&lt;&gt;"",J1942&lt;&gt;"",Q1942=J1942),Q1942,X1942)),0)),"")</f>
        <v/>
      </c>
      <c r="AV1942" s="113" t="str">
        <f>IF(D1942&lt;&gt;"",IF(COUNTIF($D$12:$D1942,$D1942)&gt;1,0,IF(SUM(O1942,V1942,AC1942)&gt;0,IF(AND(X1942="",OR(Q1942&lt;&gt;"",J1942&lt;&gt;"")),IF(Q1942&lt;&gt;"",Q1942,IF(J1942&lt;&gt;"",J1942,0)),IF(AND(Q1942&lt;&gt;"",J1942&lt;&gt;"",Q1942=J1942),Q1942,X1942)),0)),"")</f>
        <v/>
      </c>
      <c r="AW1942" s="113" t="str">
        <f>IF(D1942&lt;&gt;"",IF(COUNTIF($D$12:$D1942,$D1942)&gt;1,0,IF(SUM(P1942,W1942,AD1942)&gt;0,IF(AND(X1942="",OR(Q1942&lt;&gt;"",J1942&lt;&gt;"")),IF(Q1942&lt;&gt;"",Q1942,IF(J1942&lt;&gt;"",J1942,0)),IF(AND(Q1942&lt;&gt;"",J1942&lt;&gt;"",Q1942=J1942),Q1942,X1942)),0)),"")</f>
        <v/>
      </c>
      <c r="AX1942" s="68" t="str">
        <f t="shared" si="635"/>
        <v/>
      </c>
      <c r="AY1942" s="68" t="str">
        <f t="shared" si="636"/>
        <v/>
      </c>
      <c r="AZ1942" s="68" t="str">
        <f t="shared" si="637"/>
        <v/>
      </c>
      <c r="BA1942" s="68" t="str">
        <f t="shared" si="638"/>
        <v/>
      </c>
      <c r="BB1942" s="68" t="str">
        <f t="shared" si="639"/>
        <v/>
      </c>
      <c r="BC1942" s="68" t="str">
        <f t="shared" si="640"/>
        <v/>
      </c>
      <c r="BD1942" s="68" t="str">
        <f t="shared" si="641"/>
        <v/>
      </c>
      <c r="BE1942" s="62" t="str">
        <f t="shared" si="642"/>
        <v/>
      </c>
      <c r="BF1942" s="62" t="str">
        <f t="shared" si="643"/>
        <v/>
      </c>
      <c r="BG1942" s="62"/>
      <c r="BH1942" s="62" t="str">
        <f t="shared" si="644"/>
        <v/>
      </c>
      <c r="BI1942" s="62" t="str">
        <f t="shared" si="645"/>
        <v/>
      </c>
      <c r="BJ1942" s="114"/>
      <c r="BK1942" s="62" t="str">
        <f t="shared" si="646"/>
        <v/>
      </c>
      <c r="BL1942" s="62" t="str">
        <f t="shared" si="647"/>
        <v/>
      </c>
      <c r="BM1942" s="62" t="str">
        <f t="shared" si="648"/>
        <v/>
      </c>
      <c r="BN1942" s="62" t="str">
        <f t="shared" si="649"/>
        <v/>
      </c>
      <c r="BO1942" s="62" t="str">
        <f t="shared" si="650"/>
        <v/>
      </c>
      <c r="BP1942" s="62" t="str">
        <f t="shared" si="651"/>
        <v/>
      </c>
      <c r="BQ1942" s="96"/>
      <c r="BR1942" s="96"/>
      <c r="BS1942" s="96"/>
      <c r="BT1942" s="96"/>
      <c r="BU1942" s="96"/>
      <c r="BV1942" s="96"/>
      <c r="BW1942" s="96"/>
      <c r="BX1942" s="96"/>
      <c r="BY1942" s="96"/>
      <c r="BZ1942" s="96"/>
      <c r="CA1942" s="96"/>
      <c r="CB1942" s="96"/>
      <c r="CC1942" s="96"/>
      <c r="CD1942" s="96"/>
      <c r="CE1942" s="96"/>
      <c r="CF1942" s="96"/>
      <c r="CG1942" s="96"/>
      <c r="CH1942" s="96"/>
      <c r="CI1942" s="96"/>
      <c r="CJ1942" s="96"/>
      <c r="CK1942" s="96"/>
      <c r="CL1942" s="96"/>
      <c r="CM1942" s="96"/>
      <c r="CN1942" s="96"/>
      <c r="CO1942" s="96"/>
      <c r="CP1942" s="96"/>
      <c r="CQ1942" s="96"/>
      <c r="CR1942" s="96"/>
      <c r="CS1942" s="96"/>
    </row>
    <row r="1943" spans="1:97" ht="18.75" customHeight="1" x14ac:dyDescent="0.2">
      <c r="A1943" s="3">
        <f t="shared" si="652"/>
        <v>1931</v>
      </c>
      <c r="B1943" s="263"/>
      <c r="C1943" s="263"/>
      <c r="D1943" s="263"/>
      <c r="E1943" s="259"/>
      <c r="F1943" s="259"/>
      <c r="G1943" s="43"/>
      <c r="H1943" s="264"/>
      <c r="I1943" s="261"/>
      <c r="J1943" s="106"/>
      <c r="K1943" s="247"/>
      <c r="L1943" s="247"/>
      <c r="M1943" s="247"/>
      <c r="N1943" s="248" t="str">
        <f>IF(AND(K1943&lt;&gt;"",L1943&lt;&gt;"",J1943&lt;&gt;""),ROUND(MIN(IF(OR(J1943="OZZ",J1943="ZZ"),5000,17300),TRUNC(0.75*(SUMIF($D$12:$D1943,$D1943,K$12:K1943)+SUMIF($D$12:$D1943,$D1943,L$12:L1943)),2)) - SUMIF($D$12:$D1942,$D1943,N$12:N1942),2),"")</f>
        <v/>
      </c>
      <c r="O1943" s="249" t="str">
        <f>IF(AND(K1943&lt;&gt;"",L1943&lt;&gt;"",M1943&lt;&gt;"",J1943&lt;&gt;"",AH1943&lt;&gt;""),IF(OR(J1943="OZZ",J1943="ZZ"),ROUND(0-SUMIF($D$12:$D1942,$D1943,O$12:O1942),2),IF(M1943=0,0,ROUND(MIN(MIN(17300,TRUNC(0.75*(SUMIF($D$12:$D$2012,$D1943,K$12:K$2012)+SUMIF($D$12:$D$2012,$D1943,L$12:L$2012)),2)+SUMIF($D$12:$D1943,$D1943,AH$12:AH1943))-SUMIF($D$12:$D1942,$D1943,O$12:O1942)-SUMIF($D$12:$D$2012,$D1943,N$12:N$2012),AH1943),2))),"")</f>
        <v/>
      </c>
      <c r="P1943" s="250" t="str">
        <f>IF(J1943&lt;&gt;"",1000 - SUMIF($D$12:$D1942,$D1943,P$12:P1942),"")</f>
        <v/>
      </c>
      <c r="Q1943" s="106"/>
      <c r="R1943" s="247"/>
      <c r="S1943" s="247"/>
      <c r="T1943" s="247"/>
      <c r="U1943" s="248" t="str">
        <f>IF(AND(R1943&lt;&gt;"",S1943&lt;&gt;"",Q1943&lt;&gt;""),ROUND(MIN(IF(OR(Q1943="OZZ",Q1943="ZZ"),5000,17300),TRUNC(0.75*(SUMIF($D$12:$D1943,$D1943,R$12:R1943)+SUMIF($D$12:$D1943,$D1943,S$12:S1943)),2)) - SUMIF($D$12:$D1942,$D1943,U$12:U1942),2),"")</f>
        <v/>
      </c>
      <c r="V1943" s="248" t="str">
        <f>IF(AND(R1943&lt;&gt;"",S1943&lt;&gt;"",T1943&lt;&gt;"",Q1943&lt;&gt;"",AL1943&lt;&gt;""),IF(OR(Q1943="OZZ",Q1943="ZZ"),ROUND(0-SUMIF($D$12:$D1942,$D1943,V$12:V1942),2),IF(T1943=0,0,ROUND(MIN(MIN(17300,TRUNC(0.75*(SUMIF($D$12:$D$2012,$D1943,R$12:R$2012)+SUMIF($D$12:$D$2012,$D1943,S$12:S$2012)),2)+SUMIF($D$12:$D1943,$D1943,AL$12:AL1943))-SUMIF($D$12:$D1942,$D1943,V$12:V1942)-SUMIF($D$12:$D$2012,$D1943,U$12:U$2012),AL1943),2))),"")</f>
        <v/>
      </c>
      <c r="W1943" s="250" t="str">
        <f>IF(Q1943&lt;&gt;"",1000 - SUMIF($D$12:$D1942,$D1943,W$12:W1942),"")</f>
        <v/>
      </c>
      <c r="X1943" s="106"/>
      <c r="Y1943" s="247"/>
      <c r="Z1943" s="247"/>
      <c r="AA1943" s="247"/>
      <c r="AB1943" s="248" t="str">
        <f>IF(AND(Y1943&lt;&gt;"",Z1943&lt;&gt;"",X1943&lt;&gt;""),ROUND(MIN(IF(OR(X1943="OZZ",X1943="ZZ"),5000,17300),TRUNC(0.75*(SUMIF($D$12:$D1943,$D1943,Y$12:Y1943)+SUMIF($D$12:$D1943,$D1943,Z$12:Z1943)),2)) - SUMIF($D$12:$D1942,$D1943,AB$12:AB1942),2),"")</f>
        <v/>
      </c>
      <c r="AC1943" s="251" t="str">
        <f>IF(AND(Y1943&lt;&gt;"",Z1943&lt;&gt;"",AA1943&lt;&gt;"",X1943&lt;&gt;"",AP1943&lt;&gt;""),IF(OR(X1943="OZZ",X1943="ZZ"),ROUND(0-SUMIF($D$12:$D1942,$D1943,AC$12:AC1942),2),IF(AA1943=0,0,ROUND(MIN(MIN(17300,TRUNC(0.75*(SUMIF($D$12:$D$2012,$D1943,Y$12:Y$2012)+SUMIF($D$12:$D$2012,$D1943,Z$12:Z$2012)),2)+SUMIF($D$12:$D1943,$D1943,AP$12:AP1943))-SUMIF($D$12:$D1942,$D1943,AC$12:AC1942)-SUMIF($D$12:$D$2012,$D1943,AB$12:AB$2012),AP1943),2))),"")</f>
        <v/>
      </c>
      <c r="AD1943" s="250" t="str">
        <f>IF(X1943&lt;&gt;"",1000 - SUMIF($D$12:$D1942,$D1943,AD$12:AD1942),"")</f>
        <v/>
      </c>
      <c r="AE1943" s="252"/>
      <c r="AF1943" s="253"/>
      <c r="AG1943" s="254"/>
      <c r="AH1943" s="255" t="str">
        <f t="shared" si="632"/>
        <v/>
      </c>
      <c r="AI1943" s="256"/>
      <c r="AJ1943" s="253"/>
      <c r="AK1943" s="254"/>
      <c r="AL1943" s="255" t="str">
        <f t="shared" si="633"/>
        <v/>
      </c>
      <c r="AM1943" s="256"/>
      <c r="AN1943" s="253"/>
      <c r="AO1943" s="254"/>
      <c r="AP1943" s="255" t="str">
        <f t="shared" si="634"/>
        <v/>
      </c>
      <c r="AQ1943" s="68"/>
      <c r="AR1943" s="68"/>
      <c r="AS1943" s="115"/>
      <c r="AT1943" s="68"/>
      <c r="AU1943" s="113" t="str">
        <f>IF(D1943&lt;&gt; "", IF(COUNTIF($D$12:$D1943,$D1943)&gt;1,0,IF(SUM(N1943,U1943,AB1943)&gt;0,IF(AND(X1943="",OR(Q1943&lt;&gt;"",J1943&lt;&gt;"")),IF(Q1943&lt;&gt;"",Q1943,IF(J1943&lt;&gt;"",J1943,0)),IF(AND(Q1943&lt;&gt;"",J1943&lt;&gt;"",Q1943=J1943),Q1943,X1943)),0)),"")</f>
        <v/>
      </c>
      <c r="AV1943" s="113" t="str">
        <f>IF(D1943&lt;&gt;"",IF(COUNTIF($D$12:$D1943,$D1943)&gt;1,0,IF(SUM(O1943,V1943,AC1943)&gt;0,IF(AND(X1943="",OR(Q1943&lt;&gt;"",J1943&lt;&gt;"")),IF(Q1943&lt;&gt;"",Q1943,IF(J1943&lt;&gt;"",J1943,0)),IF(AND(Q1943&lt;&gt;"",J1943&lt;&gt;"",Q1943=J1943),Q1943,X1943)),0)),"")</f>
        <v/>
      </c>
      <c r="AW1943" s="113" t="str">
        <f>IF(D1943&lt;&gt;"",IF(COUNTIF($D$12:$D1943,$D1943)&gt;1,0,IF(SUM(P1943,W1943,AD1943)&gt;0,IF(AND(X1943="",OR(Q1943&lt;&gt;"",J1943&lt;&gt;"")),IF(Q1943&lt;&gt;"",Q1943,IF(J1943&lt;&gt;"",J1943,0)),IF(AND(Q1943&lt;&gt;"",J1943&lt;&gt;"",Q1943=J1943),Q1943,X1943)),0)),"")</f>
        <v/>
      </c>
      <c r="AX1943" s="68" t="str">
        <f t="shared" si="635"/>
        <v/>
      </c>
      <c r="AY1943" s="68" t="str">
        <f t="shared" si="636"/>
        <v/>
      </c>
      <c r="AZ1943" s="68" t="str">
        <f t="shared" si="637"/>
        <v/>
      </c>
      <c r="BA1943" s="68" t="str">
        <f t="shared" si="638"/>
        <v/>
      </c>
      <c r="BB1943" s="68" t="str">
        <f t="shared" si="639"/>
        <v/>
      </c>
      <c r="BC1943" s="68" t="str">
        <f t="shared" si="640"/>
        <v/>
      </c>
      <c r="BD1943" s="68" t="str">
        <f t="shared" si="641"/>
        <v/>
      </c>
      <c r="BE1943" s="62" t="str">
        <f t="shared" si="642"/>
        <v/>
      </c>
      <c r="BF1943" s="62" t="str">
        <f t="shared" si="643"/>
        <v/>
      </c>
      <c r="BG1943" s="62"/>
      <c r="BH1943" s="62" t="str">
        <f t="shared" si="644"/>
        <v/>
      </c>
      <c r="BI1943" s="62" t="str">
        <f t="shared" si="645"/>
        <v/>
      </c>
      <c r="BJ1943" s="114"/>
      <c r="BK1943" s="62" t="str">
        <f t="shared" si="646"/>
        <v/>
      </c>
      <c r="BL1943" s="62" t="str">
        <f t="shared" si="647"/>
        <v/>
      </c>
      <c r="BM1943" s="62" t="str">
        <f t="shared" si="648"/>
        <v/>
      </c>
      <c r="BN1943" s="62" t="str">
        <f t="shared" si="649"/>
        <v/>
      </c>
      <c r="BO1943" s="62" t="str">
        <f t="shared" si="650"/>
        <v/>
      </c>
      <c r="BP1943" s="62" t="str">
        <f t="shared" si="651"/>
        <v/>
      </c>
      <c r="BQ1943" s="96"/>
      <c r="BR1943" s="96"/>
      <c r="BS1943" s="96"/>
      <c r="BT1943" s="96"/>
      <c r="BU1943" s="96"/>
      <c r="BV1943" s="96"/>
      <c r="BW1943" s="96"/>
      <c r="BX1943" s="96"/>
      <c r="BY1943" s="96"/>
      <c r="BZ1943" s="96"/>
      <c r="CA1943" s="96"/>
      <c r="CB1943" s="96"/>
      <c r="CC1943" s="96"/>
      <c r="CD1943" s="96"/>
      <c r="CE1943" s="96"/>
      <c r="CF1943" s="96"/>
      <c r="CG1943" s="96"/>
      <c r="CH1943" s="96"/>
      <c r="CI1943" s="96"/>
      <c r="CJ1943" s="96"/>
      <c r="CK1943" s="96"/>
      <c r="CL1943" s="96"/>
      <c r="CM1943" s="96"/>
      <c r="CN1943" s="96"/>
      <c r="CO1943" s="96"/>
      <c r="CP1943" s="96"/>
      <c r="CQ1943" s="96"/>
      <c r="CR1943" s="96"/>
      <c r="CS1943" s="96"/>
    </row>
    <row r="1944" spans="1:97" ht="18.75" customHeight="1" x14ac:dyDescent="0.2">
      <c r="A1944" s="3">
        <f t="shared" si="652"/>
        <v>1932</v>
      </c>
      <c r="B1944" s="263"/>
      <c r="C1944" s="263"/>
      <c r="D1944" s="263"/>
      <c r="E1944" s="259"/>
      <c r="F1944" s="259"/>
      <c r="G1944" s="43"/>
      <c r="H1944" s="264"/>
      <c r="I1944" s="261"/>
      <c r="J1944" s="106"/>
      <c r="K1944" s="247"/>
      <c r="L1944" s="247"/>
      <c r="M1944" s="247"/>
      <c r="N1944" s="248" t="str">
        <f>IF(AND(K1944&lt;&gt;"",L1944&lt;&gt;"",J1944&lt;&gt;""),ROUND(MIN(IF(OR(J1944="OZZ",J1944="ZZ"),5000,17300),TRUNC(0.75*(SUMIF($D$12:$D1944,$D1944,K$12:K1944)+SUMIF($D$12:$D1944,$D1944,L$12:L1944)),2)) - SUMIF($D$12:$D1943,$D1944,N$12:N1943),2),"")</f>
        <v/>
      </c>
      <c r="O1944" s="249" t="str">
        <f>IF(AND(K1944&lt;&gt;"",L1944&lt;&gt;"",M1944&lt;&gt;"",J1944&lt;&gt;"",AH1944&lt;&gt;""),IF(OR(J1944="OZZ",J1944="ZZ"),ROUND(0-SUMIF($D$12:$D1943,$D1944,O$12:O1943),2),IF(M1944=0,0,ROUND(MIN(MIN(17300,TRUNC(0.75*(SUMIF($D$12:$D$2012,$D1944,K$12:K$2012)+SUMIF($D$12:$D$2012,$D1944,L$12:L$2012)),2)+SUMIF($D$12:$D1944,$D1944,AH$12:AH1944))-SUMIF($D$12:$D1943,$D1944,O$12:O1943)-SUMIF($D$12:$D$2012,$D1944,N$12:N$2012),AH1944),2))),"")</f>
        <v/>
      </c>
      <c r="P1944" s="250" t="str">
        <f>IF(J1944&lt;&gt;"",1000 - SUMIF($D$12:$D1943,$D1944,P$12:P1943),"")</f>
        <v/>
      </c>
      <c r="Q1944" s="106"/>
      <c r="R1944" s="247"/>
      <c r="S1944" s="247"/>
      <c r="T1944" s="247"/>
      <c r="U1944" s="248" t="str">
        <f>IF(AND(R1944&lt;&gt;"",S1944&lt;&gt;"",Q1944&lt;&gt;""),ROUND(MIN(IF(OR(Q1944="OZZ",Q1944="ZZ"),5000,17300),TRUNC(0.75*(SUMIF($D$12:$D1944,$D1944,R$12:R1944)+SUMIF($D$12:$D1944,$D1944,S$12:S1944)),2)) - SUMIF($D$12:$D1943,$D1944,U$12:U1943),2),"")</f>
        <v/>
      </c>
      <c r="V1944" s="248" t="str">
        <f>IF(AND(R1944&lt;&gt;"",S1944&lt;&gt;"",T1944&lt;&gt;"",Q1944&lt;&gt;"",AL1944&lt;&gt;""),IF(OR(Q1944="OZZ",Q1944="ZZ"),ROUND(0-SUMIF($D$12:$D1943,$D1944,V$12:V1943),2),IF(T1944=0,0,ROUND(MIN(MIN(17300,TRUNC(0.75*(SUMIF($D$12:$D$2012,$D1944,R$12:R$2012)+SUMIF($D$12:$D$2012,$D1944,S$12:S$2012)),2)+SUMIF($D$12:$D1944,$D1944,AL$12:AL1944))-SUMIF($D$12:$D1943,$D1944,V$12:V1943)-SUMIF($D$12:$D$2012,$D1944,U$12:U$2012),AL1944),2))),"")</f>
        <v/>
      </c>
      <c r="W1944" s="250" t="str">
        <f>IF(Q1944&lt;&gt;"",1000 - SUMIF($D$12:$D1943,$D1944,W$12:W1943),"")</f>
        <v/>
      </c>
      <c r="X1944" s="106"/>
      <c r="Y1944" s="247"/>
      <c r="Z1944" s="247"/>
      <c r="AA1944" s="247"/>
      <c r="AB1944" s="248" t="str">
        <f>IF(AND(Y1944&lt;&gt;"",Z1944&lt;&gt;"",X1944&lt;&gt;""),ROUND(MIN(IF(OR(X1944="OZZ",X1944="ZZ"),5000,17300),TRUNC(0.75*(SUMIF($D$12:$D1944,$D1944,Y$12:Y1944)+SUMIF($D$12:$D1944,$D1944,Z$12:Z1944)),2)) - SUMIF($D$12:$D1943,$D1944,AB$12:AB1943),2),"")</f>
        <v/>
      </c>
      <c r="AC1944" s="251" t="str">
        <f>IF(AND(Y1944&lt;&gt;"",Z1944&lt;&gt;"",AA1944&lt;&gt;"",X1944&lt;&gt;"",AP1944&lt;&gt;""),IF(OR(X1944="OZZ",X1944="ZZ"),ROUND(0-SUMIF($D$12:$D1943,$D1944,AC$12:AC1943),2),IF(AA1944=0,0,ROUND(MIN(MIN(17300,TRUNC(0.75*(SUMIF($D$12:$D$2012,$D1944,Y$12:Y$2012)+SUMIF($D$12:$D$2012,$D1944,Z$12:Z$2012)),2)+SUMIF($D$12:$D1944,$D1944,AP$12:AP1944))-SUMIF($D$12:$D1943,$D1944,AC$12:AC1943)-SUMIF($D$12:$D$2012,$D1944,AB$12:AB$2012),AP1944),2))),"")</f>
        <v/>
      </c>
      <c r="AD1944" s="250" t="str">
        <f>IF(X1944&lt;&gt;"",1000 - SUMIF($D$12:$D1943,$D1944,AD$12:AD1943),"")</f>
        <v/>
      </c>
      <c r="AE1944" s="252"/>
      <c r="AF1944" s="253"/>
      <c r="AG1944" s="254"/>
      <c r="AH1944" s="255" t="str">
        <f t="shared" si="632"/>
        <v/>
      </c>
      <c r="AI1944" s="256"/>
      <c r="AJ1944" s="253"/>
      <c r="AK1944" s="254"/>
      <c r="AL1944" s="255" t="str">
        <f t="shared" si="633"/>
        <v/>
      </c>
      <c r="AM1944" s="256"/>
      <c r="AN1944" s="253"/>
      <c r="AO1944" s="254"/>
      <c r="AP1944" s="255" t="str">
        <f t="shared" si="634"/>
        <v/>
      </c>
      <c r="AQ1944" s="68"/>
      <c r="AR1944" s="68"/>
      <c r="AS1944" s="115"/>
      <c r="AT1944" s="68"/>
      <c r="AU1944" s="113" t="str">
        <f>IF(D1944&lt;&gt; "", IF(COUNTIF($D$12:$D1944,$D1944)&gt;1,0,IF(SUM(N1944,U1944,AB1944)&gt;0,IF(AND(X1944="",OR(Q1944&lt;&gt;"",J1944&lt;&gt;"")),IF(Q1944&lt;&gt;"",Q1944,IF(J1944&lt;&gt;"",J1944,0)),IF(AND(Q1944&lt;&gt;"",J1944&lt;&gt;"",Q1944=J1944),Q1944,X1944)),0)),"")</f>
        <v/>
      </c>
      <c r="AV1944" s="113" t="str">
        <f>IF(D1944&lt;&gt;"",IF(COUNTIF($D$12:$D1944,$D1944)&gt;1,0,IF(SUM(O1944,V1944,AC1944)&gt;0,IF(AND(X1944="",OR(Q1944&lt;&gt;"",J1944&lt;&gt;"")),IF(Q1944&lt;&gt;"",Q1944,IF(J1944&lt;&gt;"",J1944,0)),IF(AND(Q1944&lt;&gt;"",J1944&lt;&gt;"",Q1944=J1944),Q1944,X1944)),0)),"")</f>
        <v/>
      </c>
      <c r="AW1944" s="113" t="str">
        <f>IF(D1944&lt;&gt;"",IF(COUNTIF($D$12:$D1944,$D1944)&gt;1,0,IF(SUM(P1944,W1944,AD1944)&gt;0,IF(AND(X1944="",OR(Q1944&lt;&gt;"",J1944&lt;&gt;"")),IF(Q1944&lt;&gt;"",Q1944,IF(J1944&lt;&gt;"",J1944,0)),IF(AND(Q1944&lt;&gt;"",J1944&lt;&gt;"",Q1944=J1944),Q1944,X1944)),0)),"")</f>
        <v/>
      </c>
      <c r="AX1944" s="68" t="str">
        <f t="shared" si="635"/>
        <v/>
      </c>
      <c r="AY1944" s="68" t="str">
        <f t="shared" si="636"/>
        <v/>
      </c>
      <c r="AZ1944" s="68" t="str">
        <f t="shared" si="637"/>
        <v/>
      </c>
      <c r="BA1944" s="68" t="str">
        <f t="shared" si="638"/>
        <v/>
      </c>
      <c r="BB1944" s="68" t="str">
        <f t="shared" si="639"/>
        <v/>
      </c>
      <c r="BC1944" s="68" t="str">
        <f t="shared" si="640"/>
        <v/>
      </c>
      <c r="BD1944" s="68" t="str">
        <f t="shared" si="641"/>
        <v/>
      </c>
      <c r="BE1944" s="62" t="str">
        <f t="shared" si="642"/>
        <v/>
      </c>
      <c r="BF1944" s="62" t="str">
        <f t="shared" si="643"/>
        <v/>
      </c>
      <c r="BG1944" s="62"/>
      <c r="BH1944" s="62" t="str">
        <f t="shared" si="644"/>
        <v/>
      </c>
      <c r="BI1944" s="62" t="str">
        <f t="shared" si="645"/>
        <v/>
      </c>
      <c r="BJ1944" s="114"/>
      <c r="BK1944" s="62" t="str">
        <f t="shared" si="646"/>
        <v/>
      </c>
      <c r="BL1944" s="62" t="str">
        <f t="shared" si="647"/>
        <v/>
      </c>
      <c r="BM1944" s="62" t="str">
        <f t="shared" si="648"/>
        <v/>
      </c>
      <c r="BN1944" s="62" t="str">
        <f t="shared" si="649"/>
        <v/>
      </c>
      <c r="BO1944" s="62" t="str">
        <f t="shared" si="650"/>
        <v/>
      </c>
      <c r="BP1944" s="62" t="str">
        <f t="shared" si="651"/>
        <v/>
      </c>
      <c r="BQ1944" s="96"/>
      <c r="BR1944" s="96"/>
      <c r="BS1944" s="96"/>
      <c r="BT1944" s="96"/>
      <c r="BU1944" s="96"/>
      <c r="BV1944" s="96"/>
      <c r="BW1944" s="96"/>
      <c r="BX1944" s="96"/>
      <c r="BY1944" s="96"/>
      <c r="BZ1944" s="96"/>
      <c r="CA1944" s="96"/>
      <c r="CB1944" s="96"/>
      <c r="CC1944" s="96"/>
      <c r="CD1944" s="96"/>
      <c r="CE1944" s="96"/>
      <c r="CF1944" s="96"/>
      <c r="CG1944" s="96"/>
      <c r="CH1944" s="96"/>
      <c r="CI1944" s="96"/>
      <c r="CJ1944" s="96"/>
      <c r="CK1944" s="96"/>
      <c r="CL1944" s="96"/>
      <c r="CM1944" s="96"/>
      <c r="CN1944" s="96"/>
      <c r="CO1944" s="96"/>
      <c r="CP1944" s="96"/>
      <c r="CQ1944" s="96"/>
      <c r="CR1944" s="96"/>
      <c r="CS1944" s="96"/>
    </row>
    <row r="1945" spans="1:97" ht="18.75" customHeight="1" x14ac:dyDescent="0.2">
      <c r="A1945" s="3">
        <f t="shared" si="652"/>
        <v>1933</v>
      </c>
      <c r="B1945" s="263"/>
      <c r="C1945" s="263"/>
      <c r="D1945" s="263"/>
      <c r="E1945" s="259"/>
      <c r="F1945" s="259"/>
      <c r="G1945" s="43"/>
      <c r="H1945" s="264"/>
      <c r="I1945" s="261"/>
      <c r="J1945" s="106"/>
      <c r="K1945" s="247"/>
      <c r="L1945" s="247"/>
      <c r="M1945" s="247"/>
      <c r="N1945" s="248" t="str">
        <f>IF(AND(K1945&lt;&gt;"",L1945&lt;&gt;"",J1945&lt;&gt;""),ROUND(MIN(IF(OR(J1945="OZZ",J1945="ZZ"),5000,17300),TRUNC(0.75*(SUMIF($D$12:$D1945,$D1945,K$12:K1945)+SUMIF($D$12:$D1945,$D1945,L$12:L1945)),2)) - SUMIF($D$12:$D1944,$D1945,N$12:N1944),2),"")</f>
        <v/>
      </c>
      <c r="O1945" s="249" t="str">
        <f>IF(AND(K1945&lt;&gt;"",L1945&lt;&gt;"",M1945&lt;&gt;"",J1945&lt;&gt;"",AH1945&lt;&gt;""),IF(OR(J1945="OZZ",J1945="ZZ"),ROUND(0-SUMIF($D$12:$D1944,$D1945,O$12:O1944),2),IF(M1945=0,0,ROUND(MIN(MIN(17300,TRUNC(0.75*(SUMIF($D$12:$D$2012,$D1945,K$12:K$2012)+SUMIF($D$12:$D$2012,$D1945,L$12:L$2012)),2)+SUMIF($D$12:$D1945,$D1945,AH$12:AH1945))-SUMIF($D$12:$D1944,$D1945,O$12:O1944)-SUMIF($D$12:$D$2012,$D1945,N$12:N$2012),AH1945),2))),"")</f>
        <v/>
      </c>
      <c r="P1945" s="250" t="str">
        <f>IF(J1945&lt;&gt;"",1000 - SUMIF($D$12:$D1944,$D1945,P$12:P1944),"")</f>
        <v/>
      </c>
      <c r="Q1945" s="106"/>
      <c r="R1945" s="247"/>
      <c r="S1945" s="247"/>
      <c r="T1945" s="247"/>
      <c r="U1945" s="248" t="str">
        <f>IF(AND(R1945&lt;&gt;"",S1945&lt;&gt;"",Q1945&lt;&gt;""),ROUND(MIN(IF(OR(Q1945="OZZ",Q1945="ZZ"),5000,17300),TRUNC(0.75*(SUMIF($D$12:$D1945,$D1945,R$12:R1945)+SUMIF($D$12:$D1945,$D1945,S$12:S1945)),2)) - SUMIF($D$12:$D1944,$D1945,U$12:U1944),2),"")</f>
        <v/>
      </c>
      <c r="V1945" s="248" t="str">
        <f>IF(AND(R1945&lt;&gt;"",S1945&lt;&gt;"",T1945&lt;&gt;"",Q1945&lt;&gt;"",AL1945&lt;&gt;""),IF(OR(Q1945="OZZ",Q1945="ZZ"),ROUND(0-SUMIF($D$12:$D1944,$D1945,V$12:V1944),2),IF(T1945=0,0,ROUND(MIN(MIN(17300,TRUNC(0.75*(SUMIF($D$12:$D$2012,$D1945,R$12:R$2012)+SUMIF($D$12:$D$2012,$D1945,S$12:S$2012)),2)+SUMIF($D$12:$D1945,$D1945,AL$12:AL1945))-SUMIF($D$12:$D1944,$D1945,V$12:V1944)-SUMIF($D$12:$D$2012,$D1945,U$12:U$2012),AL1945),2))),"")</f>
        <v/>
      </c>
      <c r="W1945" s="250" t="str">
        <f>IF(Q1945&lt;&gt;"",1000 - SUMIF($D$12:$D1944,$D1945,W$12:W1944),"")</f>
        <v/>
      </c>
      <c r="X1945" s="106"/>
      <c r="Y1945" s="247"/>
      <c r="Z1945" s="247"/>
      <c r="AA1945" s="247"/>
      <c r="AB1945" s="248" t="str">
        <f>IF(AND(Y1945&lt;&gt;"",Z1945&lt;&gt;"",X1945&lt;&gt;""),ROUND(MIN(IF(OR(X1945="OZZ",X1945="ZZ"),5000,17300),TRUNC(0.75*(SUMIF($D$12:$D1945,$D1945,Y$12:Y1945)+SUMIF($D$12:$D1945,$D1945,Z$12:Z1945)),2)) - SUMIF($D$12:$D1944,$D1945,AB$12:AB1944),2),"")</f>
        <v/>
      </c>
      <c r="AC1945" s="251" t="str">
        <f>IF(AND(Y1945&lt;&gt;"",Z1945&lt;&gt;"",AA1945&lt;&gt;"",X1945&lt;&gt;"",AP1945&lt;&gt;""),IF(OR(X1945="OZZ",X1945="ZZ"),ROUND(0-SUMIF($D$12:$D1944,$D1945,AC$12:AC1944),2),IF(AA1945=0,0,ROUND(MIN(MIN(17300,TRUNC(0.75*(SUMIF($D$12:$D$2012,$D1945,Y$12:Y$2012)+SUMIF($D$12:$D$2012,$D1945,Z$12:Z$2012)),2)+SUMIF($D$12:$D1945,$D1945,AP$12:AP1945))-SUMIF($D$12:$D1944,$D1945,AC$12:AC1944)-SUMIF($D$12:$D$2012,$D1945,AB$12:AB$2012),AP1945),2))),"")</f>
        <v/>
      </c>
      <c r="AD1945" s="250" t="str">
        <f>IF(X1945&lt;&gt;"",1000 - SUMIF($D$12:$D1944,$D1945,AD$12:AD1944),"")</f>
        <v/>
      </c>
      <c r="AE1945" s="252"/>
      <c r="AF1945" s="253"/>
      <c r="AG1945" s="254"/>
      <c r="AH1945" s="255" t="str">
        <f t="shared" si="632"/>
        <v/>
      </c>
      <c r="AI1945" s="256"/>
      <c r="AJ1945" s="253"/>
      <c r="AK1945" s="254"/>
      <c r="AL1945" s="255" t="str">
        <f t="shared" si="633"/>
        <v/>
      </c>
      <c r="AM1945" s="256"/>
      <c r="AN1945" s="253"/>
      <c r="AO1945" s="254"/>
      <c r="AP1945" s="255" t="str">
        <f t="shared" si="634"/>
        <v/>
      </c>
      <c r="AQ1945" s="68"/>
      <c r="AR1945" s="68"/>
      <c r="AS1945" s="115"/>
      <c r="AT1945" s="68"/>
      <c r="AU1945" s="113" t="str">
        <f>IF(D1945&lt;&gt; "", IF(COUNTIF($D$12:$D1945,$D1945)&gt;1,0,IF(SUM(N1945,U1945,AB1945)&gt;0,IF(AND(X1945="",OR(Q1945&lt;&gt;"",J1945&lt;&gt;"")),IF(Q1945&lt;&gt;"",Q1945,IF(J1945&lt;&gt;"",J1945,0)),IF(AND(Q1945&lt;&gt;"",J1945&lt;&gt;"",Q1945=J1945),Q1945,X1945)),0)),"")</f>
        <v/>
      </c>
      <c r="AV1945" s="113" t="str">
        <f>IF(D1945&lt;&gt;"",IF(COUNTIF($D$12:$D1945,$D1945)&gt;1,0,IF(SUM(O1945,V1945,AC1945)&gt;0,IF(AND(X1945="",OR(Q1945&lt;&gt;"",J1945&lt;&gt;"")),IF(Q1945&lt;&gt;"",Q1945,IF(J1945&lt;&gt;"",J1945,0)),IF(AND(Q1945&lt;&gt;"",J1945&lt;&gt;"",Q1945=J1945),Q1945,X1945)),0)),"")</f>
        <v/>
      </c>
      <c r="AW1945" s="113" t="str">
        <f>IF(D1945&lt;&gt;"",IF(COUNTIF($D$12:$D1945,$D1945)&gt;1,0,IF(SUM(P1945,W1945,AD1945)&gt;0,IF(AND(X1945="",OR(Q1945&lt;&gt;"",J1945&lt;&gt;"")),IF(Q1945&lt;&gt;"",Q1945,IF(J1945&lt;&gt;"",J1945,0)),IF(AND(Q1945&lt;&gt;"",J1945&lt;&gt;"",Q1945=J1945),Q1945,X1945)),0)),"")</f>
        <v/>
      </c>
      <c r="AX1945" s="68" t="str">
        <f t="shared" si="635"/>
        <v/>
      </c>
      <c r="AY1945" s="68" t="str">
        <f t="shared" si="636"/>
        <v/>
      </c>
      <c r="AZ1945" s="68" t="str">
        <f t="shared" si="637"/>
        <v/>
      </c>
      <c r="BA1945" s="68" t="str">
        <f t="shared" si="638"/>
        <v/>
      </c>
      <c r="BB1945" s="68" t="str">
        <f t="shared" si="639"/>
        <v/>
      </c>
      <c r="BC1945" s="68" t="str">
        <f t="shared" si="640"/>
        <v/>
      </c>
      <c r="BD1945" s="68" t="str">
        <f t="shared" si="641"/>
        <v/>
      </c>
      <c r="BE1945" s="62" t="str">
        <f t="shared" si="642"/>
        <v/>
      </c>
      <c r="BF1945" s="62" t="str">
        <f t="shared" si="643"/>
        <v/>
      </c>
      <c r="BG1945" s="62"/>
      <c r="BH1945" s="62" t="str">
        <f t="shared" si="644"/>
        <v/>
      </c>
      <c r="BI1945" s="62" t="str">
        <f t="shared" si="645"/>
        <v/>
      </c>
      <c r="BJ1945" s="114"/>
      <c r="BK1945" s="62" t="str">
        <f t="shared" si="646"/>
        <v/>
      </c>
      <c r="BL1945" s="62" t="str">
        <f t="shared" si="647"/>
        <v/>
      </c>
      <c r="BM1945" s="62" t="str">
        <f t="shared" si="648"/>
        <v/>
      </c>
      <c r="BN1945" s="62" t="str">
        <f t="shared" si="649"/>
        <v/>
      </c>
      <c r="BO1945" s="62" t="str">
        <f t="shared" si="650"/>
        <v/>
      </c>
      <c r="BP1945" s="62" t="str">
        <f t="shared" si="651"/>
        <v/>
      </c>
      <c r="BQ1945" s="96"/>
      <c r="BR1945" s="96"/>
      <c r="BS1945" s="96"/>
      <c r="BT1945" s="96"/>
      <c r="BU1945" s="96"/>
      <c r="BV1945" s="96"/>
      <c r="BW1945" s="96"/>
      <c r="BX1945" s="96"/>
      <c r="BY1945" s="96"/>
      <c r="BZ1945" s="96"/>
      <c r="CA1945" s="96"/>
      <c r="CB1945" s="96"/>
      <c r="CC1945" s="96"/>
      <c r="CD1945" s="96"/>
      <c r="CE1945" s="96"/>
      <c r="CF1945" s="96"/>
      <c r="CG1945" s="96"/>
      <c r="CH1945" s="96"/>
      <c r="CI1945" s="96"/>
      <c r="CJ1945" s="96"/>
      <c r="CK1945" s="96"/>
      <c r="CL1945" s="96"/>
      <c r="CM1945" s="96"/>
      <c r="CN1945" s="96"/>
      <c r="CO1945" s="96"/>
      <c r="CP1945" s="96"/>
      <c r="CQ1945" s="96"/>
      <c r="CR1945" s="96"/>
      <c r="CS1945" s="96"/>
    </row>
    <row r="1946" spans="1:97" ht="18.75" customHeight="1" x14ac:dyDescent="0.2">
      <c r="A1946" s="3">
        <f t="shared" si="652"/>
        <v>1934</v>
      </c>
      <c r="B1946" s="263"/>
      <c r="C1946" s="263"/>
      <c r="D1946" s="263"/>
      <c r="E1946" s="259"/>
      <c r="F1946" s="259"/>
      <c r="G1946" s="43"/>
      <c r="H1946" s="264"/>
      <c r="I1946" s="261"/>
      <c r="J1946" s="106"/>
      <c r="K1946" s="247"/>
      <c r="L1946" s="247"/>
      <c r="M1946" s="247"/>
      <c r="N1946" s="248" t="str">
        <f>IF(AND(K1946&lt;&gt;"",L1946&lt;&gt;"",J1946&lt;&gt;""),ROUND(MIN(IF(OR(J1946="OZZ",J1946="ZZ"),5000,17300),TRUNC(0.75*(SUMIF($D$12:$D1946,$D1946,K$12:K1946)+SUMIF($D$12:$D1946,$D1946,L$12:L1946)),2)) - SUMIF($D$12:$D1945,$D1946,N$12:N1945),2),"")</f>
        <v/>
      </c>
      <c r="O1946" s="249" t="str">
        <f>IF(AND(K1946&lt;&gt;"",L1946&lt;&gt;"",M1946&lt;&gt;"",J1946&lt;&gt;"",AH1946&lt;&gt;""),IF(OR(J1946="OZZ",J1946="ZZ"),ROUND(0-SUMIF($D$12:$D1945,$D1946,O$12:O1945),2),IF(M1946=0,0,ROUND(MIN(MIN(17300,TRUNC(0.75*(SUMIF($D$12:$D$2012,$D1946,K$12:K$2012)+SUMIF($D$12:$D$2012,$D1946,L$12:L$2012)),2)+SUMIF($D$12:$D1946,$D1946,AH$12:AH1946))-SUMIF($D$12:$D1945,$D1946,O$12:O1945)-SUMIF($D$12:$D$2012,$D1946,N$12:N$2012),AH1946),2))),"")</f>
        <v/>
      </c>
      <c r="P1946" s="250" t="str">
        <f>IF(J1946&lt;&gt;"",1000 - SUMIF($D$12:$D1945,$D1946,P$12:P1945),"")</f>
        <v/>
      </c>
      <c r="Q1946" s="106"/>
      <c r="R1946" s="247"/>
      <c r="S1946" s="247"/>
      <c r="T1946" s="247"/>
      <c r="U1946" s="248" t="str">
        <f>IF(AND(R1946&lt;&gt;"",S1946&lt;&gt;"",Q1946&lt;&gt;""),ROUND(MIN(IF(OR(Q1946="OZZ",Q1946="ZZ"),5000,17300),TRUNC(0.75*(SUMIF($D$12:$D1946,$D1946,R$12:R1946)+SUMIF($D$12:$D1946,$D1946,S$12:S1946)),2)) - SUMIF($D$12:$D1945,$D1946,U$12:U1945),2),"")</f>
        <v/>
      </c>
      <c r="V1946" s="248" t="str">
        <f>IF(AND(R1946&lt;&gt;"",S1946&lt;&gt;"",T1946&lt;&gt;"",Q1946&lt;&gt;"",AL1946&lt;&gt;""),IF(OR(Q1946="OZZ",Q1946="ZZ"),ROUND(0-SUMIF($D$12:$D1945,$D1946,V$12:V1945),2),IF(T1946=0,0,ROUND(MIN(MIN(17300,TRUNC(0.75*(SUMIF($D$12:$D$2012,$D1946,R$12:R$2012)+SUMIF($D$12:$D$2012,$D1946,S$12:S$2012)),2)+SUMIF($D$12:$D1946,$D1946,AL$12:AL1946))-SUMIF($D$12:$D1945,$D1946,V$12:V1945)-SUMIF($D$12:$D$2012,$D1946,U$12:U$2012),AL1946),2))),"")</f>
        <v/>
      </c>
      <c r="W1946" s="250" t="str">
        <f>IF(Q1946&lt;&gt;"",1000 - SUMIF($D$12:$D1945,$D1946,W$12:W1945),"")</f>
        <v/>
      </c>
      <c r="X1946" s="106"/>
      <c r="Y1946" s="247"/>
      <c r="Z1946" s="247"/>
      <c r="AA1946" s="247"/>
      <c r="AB1946" s="248" t="str">
        <f>IF(AND(Y1946&lt;&gt;"",Z1946&lt;&gt;"",X1946&lt;&gt;""),ROUND(MIN(IF(OR(X1946="OZZ",X1946="ZZ"),5000,17300),TRUNC(0.75*(SUMIF($D$12:$D1946,$D1946,Y$12:Y1946)+SUMIF($D$12:$D1946,$D1946,Z$12:Z1946)),2)) - SUMIF($D$12:$D1945,$D1946,AB$12:AB1945),2),"")</f>
        <v/>
      </c>
      <c r="AC1946" s="251" t="str">
        <f>IF(AND(Y1946&lt;&gt;"",Z1946&lt;&gt;"",AA1946&lt;&gt;"",X1946&lt;&gt;"",AP1946&lt;&gt;""),IF(OR(X1946="OZZ",X1946="ZZ"),ROUND(0-SUMIF($D$12:$D1945,$D1946,AC$12:AC1945),2),IF(AA1946=0,0,ROUND(MIN(MIN(17300,TRUNC(0.75*(SUMIF($D$12:$D$2012,$D1946,Y$12:Y$2012)+SUMIF($D$12:$D$2012,$D1946,Z$12:Z$2012)),2)+SUMIF($D$12:$D1946,$D1946,AP$12:AP1946))-SUMIF($D$12:$D1945,$D1946,AC$12:AC1945)-SUMIF($D$12:$D$2012,$D1946,AB$12:AB$2012),AP1946),2))),"")</f>
        <v/>
      </c>
      <c r="AD1946" s="250" t="str">
        <f>IF(X1946&lt;&gt;"",1000 - SUMIF($D$12:$D1945,$D1946,AD$12:AD1945),"")</f>
        <v/>
      </c>
      <c r="AE1946" s="252"/>
      <c r="AF1946" s="253"/>
      <c r="AG1946" s="254"/>
      <c r="AH1946" s="255" t="str">
        <f t="shared" si="632"/>
        <v/>
      </c>
      <c r="AI1946" s="256"/>
      <c r="AJ1946" s="253"/>
      <c r="AK1946" s="254"/>
      <c r="AL1946" s="255" t="str">
        <f t="shared" si="633"/>
        <v/>
      </c>
      <c r="AM1946" s="256"/>
      <c r="AN1946" s="253"/>
      <c r="AO1946" s="254"/>
      <c r="AP1946" s="255" t="str">
        <f t="shared" si="634"/>
        <v/>
      </c>
      <c r="AQ1946" s="68"/>
      <c r="AR1946" s="68"/>
      <c r="AS1946" s="115"/>
      <c r="AT1946" s="68"/>
      <c r="AU1946" s="113" t="str">
        <f>IF(D1946&lt;&gt; "", IF(COUNTIF($D$12:$D1946,$D1946)&gt;1,0,IF(SUM(N1946,U1946,AB1946)&gt;0,IF(AND(X1946="",OR(Q1946&lt;&gt;"",J1946&lt;&gt;"")),IF(Q1946&lt;&gt;"",Q1946,IF(J1946&lt;&gt;"",J1946,0)),IF(AND(Q1946&lt;&gt;"",J1946&lt;&gt;"",Q1946=J1946),Q1946,X1946)),0)),"")</f>
        <v/>
      </c>
      <c r="AV1946" s="113" t="str">
        <f>IF(D1946&lt;&gt;"",IF(COUNTIF($D$12:$D1946,$D1946)&gt;1,0,IF(SUM(O1946,V1946,AC1946)&gt;0,IF(AND(X1946="",OR(Q1946&lt;&gt;"",J1946&lt;&gt;"")),IF(Q1946&lt;&gt;"",Q1946,IF(J1946&lt;&gt;"",J1946,0)),IF(AND(Q1946&lt;&gt;"",J1946&lt;&gt;"",Q1946=J1946),Q1946,X1946)),0)),"")</f>
        <v/>
      </c>
      <c r="AW1946" s="113" t="str">
        <f>IF(D1946&lt;&gt;"",IF(COUNTIF($D$12:$D1946,$D1946)&gt;1,0,IF(SUM(P1946,W1946,AD1946)&gt;0,IF(AND(X1946="",OR(Q1946&lt;&gt;"",J1946&lt;&gt;"")),IF(Q1946&lt;&gt;"",Q1946,IF(J1946&lt;&gt;"",J1946,0)),IF(AND(Q1946&lt;&gt;"",J1946&lt;&gt;"",Q1946=J1946),Q1946,X1946)),0)),"")</f>
        <v/>
      </c>
      <c r="AX1946" s="68" t="str">
        <f t="shared" si="635"/>
        <v/>
      </c>
      <c r="AY1946" s="68" t="str">
        <f t="shared" si="636"/>
        <v/>
      </c>
      <c r="AZ1946" s="68" t="str">
        <f t="shared" si="637"/>
        <v/>
      </c>
      <c r="BA1946" s="68" t="str">
        <f t="shared" si="638"/>
        <v/>
      </c>
      <c r="BB1946" s="68" t="str">
        <f t="shared" si="639"/>
        <v/>
      </c>
      <c r="BC1946" s="68" t="str">
        <f t="shared" si="640"/>
        <v/>
      </c>
      <c r="BD1946" s="68" t="str">
        <f t="shared" si="641"/>
        <v/>
      </c>
      <c r="BE1946" s="62" t="str">
        <f t="shared" si="642"/>
        <v/>
      </c>
      <c r="BF1946" s="62" t="str">
        <f t="shared" si="643"/>
        <v/>
      </c>
      <c r="BG1946" s="62"/>
      <c r="BH1946" s="62" t="str">
        <f t="shared" si="644"/>
        <v/>
      </c>
      <c r="BI1946" s="62" t="str">
        <f t="shared" si="645"/>
        <v/>
      </c>
      <c r="BJ1946" s="114"/>
      <c r="BK1946" s="62" t="str">
        <f t="shared" si="646"/>
        <v/>
      </c>
      <c r="BL1946" s="62" t="str">
        <f t="shared" si="647"/>
        <v/>
      </c>
      <c r="BM1946" s="62" t="str">
        <f t="shared" si="648"/>
        <v/>
      </c>
      <c r="BN1946" s="62" t="str">
        <f t="shared" si="649"/>
        <v/>
      </c>
      <c r="BO1946" s="62" t="str">
        <f t="shared" si="650"/>
        <v/>
      </c>
      <c r="BP1946" s="62" t="str">
        <f t="shared" si="651"/>
        <v/>
      </c>
      <c r="BQ1946" s="96"/>
      <c r="BR1946" s="96"/>
      <c r="BS1946" s="96"/>
      <c r="BT1946" s="96"/>
      <c r="BU1946" s="96"/>
      <c r="BV1946" s="96"/>
      <c r="BW1946" s="96"/>
      <c r="BX1946" s="96"/>
      <c r="BY1946" s="96"/>
      <c r="BZ1946" s="96"/>
      <c r="CA1946" s="96"/>
      <c r="CB1946" s="96"/>
      <c r="CC1946" s="96"/>
      <c r="CD1946" s="96"/>
      <c r="CE1946" s="96"/>
      <c r="CF1946" s="96"/>
      <c r="CG1946" s="96"/>
      <c r="CH1946" s="96"/>
      <c r="CI1946" s="96"/>
      <c r="CJ1946" s="96"/>
      <c r="CK1946" s="96"/>
      <c r="CL1946" s="96"/>
      <c r="CM1946" s="96"/>
      <c r="CN1946" s="96"/>
      <c r="CO1946" s="96"/>
      <c r="CP1946" s="96"/>
      <c r="CQ1946" s="96"/>
      <c r="CR1946" s="96"/>
      <c r="CS1946" s="96"/>
    </row>
    <row r="1947" spans="1:97" ht="18.75" customHeight="1" x14ac:dyDescent="0.2">
      <c r="A1947" s="3">
        <f t="shared" si="652"/>
        <v>1935</v>
      </c>
      <c r="B1947" s="263"/>
      <c r="C1947" s="263"/>
      <c r="D1947" s="263"/>
      <c r="E1947" s="259"/>
      <c r="F1947" s="259"/>
      <c r="G1947" s="43"/>
      <c r="H1947" s="264"/>
      <c r="I1947" s="261"/>
      <c r="J1947" s="106"/>
      <c r="K1947" s="247"/>
      <c r="L1947" s="247"/>
      <c r="M1947" s="247"/>
      <c r="N1947" s="248" t="str">
        <f>IF(AND(K1947&lt;&gt;"",L1947&lt;&gt;"",J1947&lt;&gt;""),ROUND(MIN(IF(OR(J1947="OZZ",J1947="ZZ"),5000,17300),TRUNC(0.75*(SUMIF($D$12:$D1947,$D1947,K$12:K1947)+SUMIF($D$12:$D1947,$D1947,L$12:L1947)),2)) - SUMIF($D$12:$D1946,$D1947,N$12:N1946),2),"")</f>
        <v/>
      </c>
      <c r="O1947" s="249" t="str">
        <f>IF(AND(K1947&lt;&gt;"",L1947&lt;&gt;"",M1947&lt;&gt;"",J1947&lt;&gt;"",AH1947&lt;&gt;""),IF(OR(J1947="OZZ",J1947="ZZ"),ROUND(0-SUMIF($D$12:$D1946,$D1947,O$12:O1946),2),IF(M1947=0,0,ROUND(MIN(MIN(17300,TRUNC(0.75*(SUMIF($D$12:$D$2012,$D1947,K$12:K$2012)+SUMIF($D$12:$D$2012,$D1947,L$12:L$2012)),2)+SUMIF($D$12:$D1947,$D1947,AH$12:AH1947))-SUMIF($D$12:$D1946,$D1947,O$12:O1946)-SUMIF($D$12:$D$2012,$D1947,N$12:N$2012),AH1947),2))),"")</f>
        <v/>
      </c>
      <c r="P1947" s="250" t="str">
        <f>IF(J1947&lt;&gt;"",1000 - SUMIF($D$12:$D1946,$D1947,P$12:P1946),"")</f>
        <v/>
      </c>
      <c r="Q1947" s="106"/>
      <c r="R1947" s="247"/>
      <c r="S1947" s="247"/>
      <c r="T1947" s="247"/>
      <c r="U1947" s="248" t="str">
        <f>IF(AND(R1947&lt;&gt;"",S1947&lt;&gt;"",Q1947&lt;&gt;""),ROUND(MIN(IF(OR(Q1947="OZZ",Q1947="ZZ"),5000,17300),TRUNC(0.75*(SUMIF($D$12:$D1947,$D1947,R$12:R1947)+SUMIF($D$12:$D1947,$D1947,S$12:S1947)),2)) - SUMIF($D$12:$D1946,$D1947,U$12:U1946),2),"")</f>
        <v/>
      </c>
      <c r="V1947" s="248" t="str">
        <f>IF(AND(R1947&lt;&gt;"",S1947&lt;&gt;"",T1947&lt;&gt;"",Q1947&lt;&gt;"",AL1947&lt;&gt;""),IF(OR(Q1947="OZZ",Q1947="ZZ"),ROUND(0-SUMIF($D$12:$D1946,$D1947,V$12:V1946),2),IF(T1947=0,0,ROUND(MIN(MIN(17300,TRUNC(0.75*(SUMIF($D$12:$D$2012,$D1947,R$12:R$2012)+SUMIF($D$12:$D$2012,$D1947,S$12:S$2012)),2)+SUMIF($D$12:$D1947,$D1947,AL$12:AL1947))-SUMIF($D$12:$D1946,$D1947,V$12:V1946)-SUMIF($D$12:$D$2012,$D1947,U$12:U$2012),AL1947),2))),"")</f>
        <v/>
      </c>
      <c r="W1947" s="250" t="str">
        <f>IF(Q1947&lt;&gt;"",1000 - SUMIF($D$12:$D1946,$D1947,W$12:W1946),"")</f>
        <v/>
      </c>
      <c r="X1947" s="106"/>
      <c r="Y1947" s="247"/>
      <c r="Z1947" s="247"/>
      <c r="AA1947" s="247"/>
      <c r="AB1947" s="248" t="str">
        <f>IF(AND(Y1947&lt;&gt;"",Z1947&lt;&gt;"",X1947&lt;&gt;""),ROUND(MIN(IF(OR(X1947="OZZ",X1947="ZZ"),5000,17300),TRUNC(0.75*(SUMIF($D$12:$D1947,$D1947,Y$12:Y1947)+SUMIF($D$12:$D1947,$D1947,Z$12:Z1947)),2)) - SUMIF($D$12:$D1946,$D1947,AB$12:AB1946),2),"")</f>
        <v/>
      </c>
      <c r="AC1947" s="251" t="str">
        <f>IF(AND(Y1947&lt;&gt;"",Z1947&lt;&gt;"",AA1947&lt;&gt;"",X1947&lt;&gt;"",AP1947&lt;&gt;""),IF(OR(X1947="OZZ",X1947="ZZ"),ROUND(0-SUMIF($D$12:$D1946,$D1947,AC$12:AC1946),2),IF(AA1947=0,0,ROUND(MIN(MIN(17300,TRUNC(0.75*(SUMIF($D$12:$D$2012,$D1947,Y$12:Y$2012)+SUMIF($D$12:$D$2012,$D1947,Z$12:Z$2012)),2)+SUMIF($D$12:$D1947,$D1947,AP$12:AP1947))-SUMIF($D$12:$D1946,$D1947,AC$12:AC1946)-SUMIF($D$12:$D$2012,$D1947,AB$12:AB$2012),AP1947),2))),"")</f>
        <v/>
      </c>
      <c r="AD1947" s="250" t="str">
        <f>IF(X1947&lt;&gt;"",1000 - SUMIF($D$12:$D1946,$D1947,AD$12:AD1946),"")</f>
        <v/>
      </c>
      <c r="AE1947" s="252"/>
      <c r="AF1947" s="253"/>
      <c r="AG1947" s="254"/>
      <c r="AH1947" s="255" t="str">
        <f t="shared" si="632"/>
        <v/>
      </c>
      <c r="AI1947" s="256"/>
      <c r="AJ1947" s="253"/>
      <c r="AK1947" s="254"/>
      <c r="AL1947" s="255" t="str">
        <f t="shared" si="633"/>
        <v/>
      </c>
      <c r="AM1947" s="256"/>
      <c r="AN1947" s="253"/>
      <c r="AO1947" s="254"/>
      <c r="AP1947" s="255" t="str">
        <f t="shared" si="634"/>
        <v/>
      </c>
      <c r="AQ1947" s="68"/>
      <c r="AR1947" s="68"/>
      <c r="AS1947" s="115"/>
      <c r="AT1947" s="68"/>
      <c r="AU1947" s="113" t="str">
        <f>IF(D1947&lt;&gt; "", IF(COUNTIF($D$12:$D1947,$D1947)&gt;1,0,IF(SUM(N1947,U1947,AB1947)&gt;0,IF(AND(X1947="",OR(Q1947&lt;&gt;"",J1947&lt;&gt;"")),IF(Q1947&lt;&gt;"",Q1947,IF(J1947&lt;&gt;"",J1947,0)),IF(AND(Q1947&lt;&gt;"",J1947&lt;&gt;"",Q1947=J1947),Q1947,X1947)),0)),"")</f>
        <v/>
      </c>
      <c r="AV1947" s="113" t="str">
        <f>IF(D1947&lt;&gt;"",IF(COUNTIF($D$12:$D1947,$D1947)&gt;1,0,IF(SUM(O1947,V1947,AC1947)&gt;0,IF(AND(X1947="",OR(Q1947&lt;&gt;"",J1947&lt;&gt;"")),IF(Q1947&lt;&gt;"",Q1947,IF(J1947&lt;&gt;"",J1947,0)),IF(AND(Q1947&lt;&gt;"",J1947&lt;&gt;"",Q1947=J1947),Q1947,X1947)),0)),"")</f>
        <v/>
      </c>
      <c r="AW1947" s="113" t="str">
        <f>IF(D1947&lt;&gt;"",IF(COUNTIF($D$12:$D1947,$D1947)&gt;1,0,IF(SUM(P1947,W1947,AD1947)&gt;0,IF(AND(X1947="",OR(Q1947&lt;&gt;"",J1947&lt;&gt;"")),IF(Q1947&lt;&gt;"",Q1947,IF(J1947&lt;&gt;"",J1947,0)),IF(AND(Q1947&lt;&gt;"",J1947&lt;&gt;"",Q1947=J1947),Q1947,X1947)),0)),"")</f>
        <v/>
      </c>
      <c r="AX1947" s="68" t="str">
        <f t="shared" si="635"/>
        <v/>
      </c>
      <c r="AY1947" s="68" t="str">
        <f t="shared" si="636"/>
        <v/>
      </c>
      <c r="AZ1947" s="68" t="str">
        <f t="shared" si="637"/>
        <v/>
      </c>
      <c r="BA1947" s="68" t="str">
        <f t="shared" si="638"/>
        <v/>
      </c>
      <c r="BB1947" s="68" t="str">
        <f t="shared" si="639"/>
        <v/>
      </c>
      <c r="BC1947" s="68" t="str">
        <f t="shared" si="640"/>
        <v/>
      </c>
      <c r="BD1947" s="68" t="str">
        <f t="shared" si="641"/>
        <v/>
      </c>
      <c r="BE1947" s="62" t="str">
        <f t="shared" si="642"/>
        <v/>
      </c>
      <c r="BF1947" s="62" t="str">
        <f t="shared" si="643"/>
        <v/>
      </c>
      <c r="BG1947" s="62"/>
      <c r="BH1947" s="62" t="str">
        <f t="shared" si="644"/>
        <v/>
      </c>
      <c r="BI1947" s="62" t="str">
        <f t="shared" si="645"/>
        <v/>
      </c>
      <c r="BJ1947" s="114"/>
      <c r="BK1947" s="62" t="str">
        <f t="shared" si="646"/>
        <v/>
      </c>
      <c r="BL1947" s="62" t="str">
        <f t="shared" si="647"/>
        <v/>
      </c>
      <c r="BM1947" s="62" t="str">
        <f t="shared" si="648"/>
        <v/>
      </c>
      <c r="BN1947" s="62" t="str">
        <f t="shared" si="649"/>
        <v/>
      </c>
      <c r="BO1947" s="62" t="str">
        <f t="shared" si="650"/>
        <v/>
      </c>
      <c r="BP1947" s="62" t="str">
        <f t="shared" si="651"/>
        <v/>
      </c>
      <c r="BQ1947" s="96"/>
      <c r="BR1947" s="96"/>
      <c r="BS1947" s="96"/>
      <c r="BT1947" s="96"/>
      <c r="BU1947" s="96"/>
      <c r="BV1947" s="96"/>
      <c r="BW1947" s="96"/>
      <c r="BX1947" s="96"/>
      <c r="BY1947" s="96"/>
      <c r="BZ1947" s="96"/>
      <c r="CA1947" s="96"/>
      <c r="CB1947" s="96"/>
      <c r="CC1947" s="96"/>
      <c r="CD1947" s="96"/>
      <c r="CE1947" s="96"/>
      <c r="CF1947" s="96"/>
      <c r="CG1947" s="96"/>
      <c r="CH1947" s="96"/>
      <c r="CI1947" s="96"/>
      <c r="CJ1947" s="96"/>
      <c r="CK1947" s="96"/>
      <c r="CL1947" s="96"/>
      <c r="CM1947" s="96"/>
      <c r="CN1947" s="96"/>
      <c r="CO1947" s="96"/>
      <c r="CP1947" s="96"/>
      <c r="CQ1947" s="96"/>
      <c r="CR1947" s="96"/>
      <c r="CS1947" s="96"/>
    </row>
    <row r="1948" spans="1:97" ht="18.75" customHeight="1" x14ac:dyDescent="0.2">
      <c r="A1948" s="3">
        <f t="shared" si="652"/>
        <v>1936</v>
      </c>
      <c r="B1948" s="263"/>
      <c r="C1948" s="263"/>
      <c r="D1948" s="263"/>
      <c r="E1948" s="259"/>
      <c r="F1948" s="259"/>
      <c r="G1948" s="43"/>
      <c r="H1948" s="264"/>
      <c r="I1948" s="261"/>
      <c r="J1948" s="106"/>
      <c r="K1948" s="247"/>
      <c r="L1948" s="247"/>
      <c r="M1948" s="247"/>
      <c r="N1948" s="248" t="str">
        <f>IF(AND(K1948&lt;&gt;"",L1948&lt;&gt;"",J1948&lt;&gt;""),ROUND(MIN(IF(OR(J1948="OZZ",J1948="ZZ"),5000,17300),TRUNC(0.75*(SUMIF($D$12:$D1948,$D1948,K$12:K1948)+SUMIF($D$12:$D1948,$D1948,L$12:L1948)),2)) - SUMIF($D$12:$D1947,$D1948,N$12:N1947),2),"")</f>
        <v/>
      </c>
      <c r="O1948" s="249" t="str">
        <f>IF(AND(K1948&lt;&gt;"",L1948&lt;&gt;"",M1948&lt;&gt;"",J1948&lt;&gt;"",AH1948&lt;&gt;""),IF(OR(J1948="OZZ",J1948="ZZ"),ROUND(0-SUMIF($D$12:$D1947,$D1948,O$12:O1947),2),IF(M1948=0,0,ROUND(MIN(MIN(17300,TRUNC(0.75*(SUMIF($D$12:$D$2012,$D1948,K$12:K$2012)+SUMIF($D$12:$D$2012,$D1948,L$12:L$2012)),2)+SUMIF($D$12:$D1948,$D1948,AH$12:AH1948))-SUMIF($D$12:$D1947,$D1948,O$12:O1947)-SUMIF($D$12:$D$2012,$D1948,N$12:N$2012),AH1948),2))),"")</f>
        <v/>
      </c>
      <c r="P1948" s="250" t="str">
        <f>IF(J1948&lt;&gt;"",1000 - SUMIF($D$12:$D1947,$D1948,P$12:P1947),"")</f>
        <v/>
      </c>
      <c r="Q1948" s="106"/>
      <c r="R1948" s="247"/>
      <c r="S1948" s="247"/>
      <c r="T1948" s="247"/>
      <c r="U1948" s="248" t="str">
        <f>IF(AND(R1948&lt;&gt;"",S1948&lt;&gt;"",Q1948&lt;&gt;""),ROUND(MIN(IF(OR(Q1948="OZZ",Q1948="ZZ"),5000,17300),TRUNC(0.75*(SUMIF($D$12:$D1948,$D1948,R$12:R1948)+SUMIF($D$12:$D1948,$D1948,S$12:S1948)),2)) - SUMIF($D$12:$D1947,$D1948,U$12:U1947),2),"")</f>
        <v/>
      </c>
      <c r="V1948" s="248" t="str">
        <f>IF(AND(R1948&lt;&gt;"",S1948&lt;&gt;"",T1948&lt;&gt;"",Q1948&lt;&gt;"",AL1948&lt;&gt;""),IF(OR(Q1948="OZZ",Q1948="ZZ"),ROUND(0-SUMIF($D$12:$D1947,$D1948,V$12:V1947),2),IF(T1948=0,0,ROUND(MIN(MIN(17300,TRUNC(0.75*(SUMIF($D$12:$D$2012,$D1948,R$12:R$2012)+SUMIF($D$12:$D$2012,$D1948,S$12:S$2012)),2)+SUMIF($D$12:$D1948,$D1948,AL$12:AL1948))-SUMIF($D$12:$D1947,$D1948,V$12:V1947)-SUMIF($D$12:$D$2012,$D1948,U$12:U$2012),AL1948),2))),"")</f>
        <v/>
      </c>
      <c r="W1948" s="250" t="str">
        <f>IF(Q1948&lt;&gt;"",1000 - SUMIF($D$12:$D1947,$D1948,W$12:W1947),"")</f>
        <v/>
      </c>
      <c r="X1948" s="106"/>
      <c r="Y1948" s="247"/>
      <c r="Z1948" s="247"/>
      <c r="AA1948" s="247"/>
      <c r="AB1948" s="248" t="str">
        <f>IF(AND(Y1948&lt;&gt;"",Z1948&lt;&gt;"",X1948&lt;&gt;""),ROUND(MIN(IF(OR(X1948="OZZ",X1948="ZZ"),5000,17300),TRUNC(0.75*(SUMIF($D$12:$D1948,$D1948,Y$12:Y1948)+SUMIF($D$12:$D1948,$D1948,Z$12:Z1948)),2)) - SUMIF($D$12:$D1947,$D1948,AB$12:AB1947),2),"")</f>
        <v/>
      </c>
      <c r="AC1948" s="251" t="str">
        <f>IF(AND(Y1948&lt;&gt;"",Z1948&lt;&gt;"",AA1948&lt;&gt;"",X1948&lt;&gt;"",AP1948&lt;&gt;""),IF(OR(X1948="OZZ",X1948="ZZ"),ROUND(0-SUMIF($D$12:$D1947,$D1948,AC$12:AC1947),2),IF(AA1948=0,0,ROUND(MIN(MIN(17300,TRUNC(0.75*(SUMIF($D$12:$D$2012,$D1948,Y$12:Y$2012)+SUMIF($D$12:$D$2012,$D1948,Z$12:Z$2012)),2)+SUMIF($D$12:$D1948,$D1948,AP$12:AP1948))-SUMIF($D$12:$D1947,$D1948,AC$12:AC1947)-SUMIF($D$12:$D$2012,$D1948,AB$12:AB$2012),AP1948),2))),"")</f>
        <v/>
      </c>
      <c r="AD1948" s="250" t="str">
        <f>IF(X1948&lt;&gt;"",1000 - SUMIF($D$12:$D1947,$D1948,AD$12:AD1947),"")</f>
        <v/>
      </c>
      <c r="AE1948" s="252"/>
      <c r="AF1948" s="253"/>
      <c r="AG1948" s="254"/>
      <c r="AH1948" s="255" t="str">
        <f t="shared" si="632"/>
        <v/>
      </c>
      <c r="AI1948" s="256"/>
      <c r="AJ1948" s="253"/>
      <c r="AK1948" s="254"/>
      <c r="AL1948" s="255" t="str">
        <f t="shared" si="633"/>
        <v/>
      </c>
      <c r="AM1948" s="256"/>
      <c r="AN1948" s="253"/>
      <c r="AO1948" s="254"/>
      <c r="AP1948" s="255" t="str">
        <f t="shared" si="634"/>
        <v/>
      </c>
      <c r="AQ1948" s="68"/>
      <c r="AR1948" s="68"/>
      <c r="AS1948" s="115"/>
      <c r="AT1948" s="68"/>
      <c r="AU1948" s="113" t="str">
        <f>IF(D1948&lt;&gt; "", IF(COUNTIF($D$12:$D1948,$D1948)&gt;1,0,IF(SUM(N1948,U1948,AB1948)&gt;0,IF(AND(X1948="",OR(Q1948&lt;&gt;"",J1948&lt;&gt;"")),IF(Q1948&lt;&gt;"",Q1948,IF(J1948&lt;&gt;"",J1948,0)),IF(AND(Q1948&lt;&gt;"",J1948&lt;&gt;"",Q1948=J1948),Q1948,X1948)),0)),"")</f>
        <v/>
      </c>
      <c r="AV1948" s="113" t="str">
        <f>IF(D1948&lt;&gt;"",IF(COUNTIF($D$12:$D1948,$D1948)&gt;1,0,IF(SUM(O1948,V1948,AC1948)&gt;0,IF(AND(X1948="",OR(Q1948&lt;&gt;"",J1948&lt;&gt;"")),IF(Q1948&lt;&gt;"",Q1948,IF(J1948&lt;&gt;"",J1948,0)),IF(AND(Q1948&lt;&gt;"",J1948&lt;&gt;"",Q1948=J1948),Q1948,X1948)),0)),"")</f>
        <v/>
      </c>
      <c r="AW1948" s="113" t="str">
        <f>IF(D1948&lt;&gt;"",IF(COUNTIF($D$12:$D1948,$D1948)&gt;1,0,IF(SUM(P1948,W1948,AD1948)&gt;0,IF(AND(X1948="",OR(Q1948&lt;&gt;"",J1948&lt;&gt;"")),IF(Q1948&lt;&gt;"",Q1948,IF(J1948&lt;&gt;"",J1948,0)),IF(AND(Q1948&lt;&gt;"",J1948&lt;&gt;"",Q1948=J1948),Q1948,X1948)),0)),"")</f>
        <v/>
      </c>
      <c r="AX1948" s="68" t="str">
        <f t="shared" si="635"/>
        <v/>
      </c>
      <c r="AY1948" s="68" t="str">
        <f t="shared" si="636"/>
        <v/>
      </c>
      <c r="AZ1948" s="68" t="str">
        <f t="shared" si="637"/>
        <v/>
      </c>
      <c r="BA1948" s="68" t="str">
        <f t="shared" si="638"/>
        <v/>
      </c>
      <c r="BB1948" s="68" t="str">
        <f t="shared" si="639"/>
        <v/>
      </c>
      <c r="BC1948" s="68" t="str">
        <f t="shared" si="640"/>
        <v/>
      </c>
      <c r="BD1948" s="68" t="str">
        <f t="shared" si="641"/>
        <v/>
      </c>
      <c r="BE1948" s="62" t="str">
        <f t="shared" si="642"/>
        <v/>
      </c>
      <c r="BF1948" s="62" t="str">
        <f t="shared" si="643"/>
        <v/>
      </c>
      <c r="BG1948" s="62"/>
      <c r="BH1948" s="62" t="str">
        <f t="shared" si="644"/>
        <v/>
      </c>
      <c r="BI1948" s="62" t="str">
        <f t="shared" si="645"/>
        <v/>
      </c>
      <c r="BJ1948" s="114"/>
      <c r="BK1948" s="62" t="str">
        <f t="shared" si="646"/>
        <v/>
      </c>
      <c r="BL1948" s="62" t="str">
        <f t="shared" si="647"/>
        <v/>
      </c>
      <c r="BM1948" s="62" t="str">
        <f t="shared" si="648"/>
        <v/>
      </c>
      <c r="BN1948" s="62" t="str">
        <f t="shared" si="649"/>
        <v/>
      </c>
      <c r="BO1948" s="62" t="str">
        <f t="shared" si="650"/>
        <v/>
      </c>
      <c r="BP1948" s="62" t="str">
        <f t="shared" si="651"/>
        <v/>
      </c>
      <c r="BQ1948" s="96"/>
      <c r="BR1948" s="96"/>
      <c r="BS1948" s="96"/>
      <c r="BT1948" s="96"/>
      <c r="BU1948" s="96"/>
      <c r="BV1948" s="96"/>
      <c r="BW1948" s="96"/>
      <c r="BX1948" s="96"/>
      <c r="BY1948" s="96"/>
      <c r="BZ1948" s="96"/>
      <c r="CA1948" s="96"/>
      <c r="CB1948" s="96"/>
      <c r="CC1948" s="96"/>
      <c r="CD1948" s="96"/>
      <c r="CE1948" s="96"/>
      <c r="CF1948" s="96"/>
      <c r="CG1948" s="96"/>
      <c r="CH1948" s="96"/>
      <c r="CI1948" s="96"/>
      <c r="CJ1948" s="96"/>
      <c r="CK1948" s="96"/>
      <c r="CL1948" s="96"/>
      <c r="CM1948" s="96"/>
      <c r="CN1948" s="96"/>
      <c r="CO1948" s="96"/>
      <c r="CP1948" s="96"/>
      <c r="CQ1948" s="96"/>
      <c r="CR1948" s="96"/>
      <c r="CS1948" s="96"/>
    </row>
    <row r="1949" spans="1:97" ht="18.75" customHeight="1" x14ac:dyDescent="0.2">
      <c r="A1949" s="3">
        <f t="shared" si="652"/>
        <v>1937</v>
      </c>
      <c r="B1949" s="263"/>
      <c r="C1949" s="263"/>
      <c r="D1949" s="263"/>
      <c r="E1949" s="259"/>
      <c r="F1949" s="259"/>
      <c r="G1949" s="43"/>
      <c r="H1949" s="264"/>
      <c r="I1949" s="261"/>
      <c r="J1949" s="106"/>
      <c r="K1949" s="247"/>
      <c r="L1949" s="247"/>
      <c r="M1949" s="247"/>
      <c r="N1949" s="248" t="str">
        <f>IF(AND(K1949&lt;&gt;"",L1949&lt;&gt;"",J1949&lt;&gt;""),ROUND(MIN(IF(OR(J1949="OZZ",J1949="ZZ"),5000,17300),TRUNC(0.75*(SUMIF($D$12:$D1949,$D1949,K$12:K1949)+SUMIF($D$12:$D1949,$D1949,L$12:L1949)),2)) - SUMIF($D$12:$D1948,$D1949,N$12:N1948),2),"")</f>
        <v/>
      </c>
      <c r="O1949" s="249" t="str">
        <f>IF(AND(K1949&lt;&gt;"",L1949&lt;&gt;"",M1949&lt;&gt;"",J1949&lt;&gt;"",AH1949&lt;&gt;""),IF(OR(J1949="OZZ",J1949="ZZ"),ROUND(0-SUMIF($D$12:$D1948,$D1949,O$12:O1948),2),IF(M1949=0,0,ROUND(MIN(MIN(17300,TRUNC(0.75*(SUMIF($D$12:$D$2012,$D1949,K$12:K$2012)+SUMIF($D$12:$D$2012,$D1949,L$12:L$2012)),2)+SUMIF($D$12:$D1949,$D1949,AH$12:AH1949))-SUMIF($D$12:$D1948,$D1949,O$12:O1948)-SUMIF($D$12:$D$2012,$D1949,N$12:N$2012),AH1949),2))),"")</f>
        <v/>
      </c>
      <c r="P1949" s="250" t="str">
        <f>IF(J1949&lt;&gt;"",1000 - SUMIF($D$12:$D1948,$D1949,P$12:P1948),"")</f>
        <v/>
      </c>
      <c r="Q1949" s="106"/>
      <c r="R1949" s="247"/>
      <c r="S1949" s="247"/>
      <c r="T1949" s="247"/>
      <c r="U1949" s="248" t="str">
        <f>IF(AND(R1949&lt;&gt;"",S1949&lt;&gt;"",Q1949&lt;&gt;""),ROUND(MIN(IF(OR(Q1949="OZZ",Q1949="ZZ"),5000,17300),TRUNC(0.75*(SUMIF($D$12:$D1949,$D1949,R$12:R1949)+SUMIF($D$12:$D1949,$D1949,S$12:S1949)),2)) - SUMIF($D$12:$D1948,$D1949,U$12:U1948),2),"")</f>
        <v/>
      </c>
      <c r="V1949" s="248" t="str">
        <f>IF(AND(R1949&lt;&gt;"",S1949&lt;&gt;"",T1949&lt;&gt;"",Q1949&lt;&gt;"",AL1949&lt;&gt;""),IF(OR(Q1949="OZZ",Q1949="ZZ"),ROUND(0-SUMIF($D$12:$D1948,$D1949,V$12:V1948),2),IF(T1949=0,0,ROUND(MIN(MIN(17300,TRUNC(0.75*(SUMIF($D$12:$D$2012,$D1949,R$12:R$2012)+SUMIF($D$12:$D$2012,$D1949,S$12:S$2012)),2)+SUMIF($D$12:$D1949,$D1949,AL$12:AL1949))-SUMIF($D$12:$D1948,$D1949,V$12:V1948)-SUMIF($D$12:$D$2012,$D1949,U$12:U$2012),AL1949),2))),"")</f>
        <v/>
      </c>
      <c r="W1949" s="250" t="str">
        <f>IF(Q1949&lt;&gt;"",1000 - SUMIF($D$12:$D1948,$D1949,W$12:W1948),"")</f>
        <v/>
      </c>
      <c r="X1949" s="106"/>
      <c r="Y1949" s="247"/>
      <c r="Z1949" s="247"/>
      <c r="AA1949" s="247"/>
      <c r="AB1949" s="248" t="str">
        <f>IF(AND(Y1949&lt;&gt;"",Z1949&lt;&gt;"",X1949&lt;&gt;""),ROUND(MIN(IF(OR(X1949="OZZ",X1949="ZZ"),5000,17300),TRUNC(0.75*(SUMIF($D$12:$D1949,$D1949,Y$12:Y1949)+SUMIF($D$12:$D1949,$D1949,Z$12:Z1949)),2)) - SUMIF($D$12:$D1948,$D1949,AB$12:AB1948),2),"")</f>
        <v/>
      </c>
      <c r="AC1949" s="251" t="str">
        <f>IF(AND(Y1949&lt;&gt;"",Z1949&lt;&gt;"",AA1949&lt;&gt;"",X1949&lt;&gt;"",AP1949&lt;&gt;""),IF(OR(X1949="OZZ",X1949="ZZ"),ROUND(0-SUMIF($D$12:$D1948,$D1949,AC$12:AC1948),2),IF(AA1949=0,0,ROUND(MIN(MIN(17300,TRUNC(0.75*(SUMIF($D$12:$D$2012,$D1949,Y$12:Y$2012)+SUMIF($D$12:$D$2012,$D1949,Z$12:Z$2012)),2)+SUMIF($D$12:$D1949,$D1949,AP$12:AP1949))-SUMIF($D$12:$D1948,$D1949,AC$12:AC1948)-SUMIF($D$12:$D$2012,$D1949,AB$12:AB$2012),AP1949),2))),"")</f>
        <v/>
      </c>
      <c r="AD1949" s="250" t="str">
        <f>IF(X1949&lt;&gt;"",1000 - SUMIF($D$12:$D1948,$D1949,AD$12:AD1948),"")</f>
        <v/>
      </c>
      <c r="AE1949" s="252"/>
      <c r="AF1949" s="253"/>
      <c r="AG1949" s="254"/>
      <c r="AH1949" s="255" t="str">
        <f t="shared" si="632"/>
        <v/>
      </c>
      <c r="AI1949" s="256"/>
      <c r="AJ1949" s="253"/>
      <c r="AK1949" s="254"/>
      <c r="AL1949" s="255" t="str">
        <f t="shared" si="633"/>
        <v/>
      </c>
      <c r="AM1949" s="256"/>
      <c r="AN1949" s="253"/>
      <c r="AO1949" s="254"/>
      <c r="AP1949" s="255" t="str">
        <f t="shared" si="634"/>
        <v/>
      </c>
      <c r="AQ1949" s="68"/>
      <c r="AR1949" s="68"/>
      <c r="AS1949" s="115"/>
      <c r="AT1949" s="68"/>
      <c r="AU1949" s="113" t="str">
        <f>IF(D1949&lt;&gt; "", IF(COUNTIF($D$12:$D1949,$D1949)&gt;1,0,IF(SUM(N1949,U1949,AB1949)&gt;0,IF(AND(X1949="",OR(Q1949&lt;&gt;"",J1949&lt;&gt;"")),IF(Q1949&lt;&gt;"",Q1949,IF(J1949&lt;&gt;"",J1949,0)),IF(AND(Q1949&lt;&gt;"",J1949&lt;&gt;"",Q1949=J1949),Q1949,X1949)),0)),"")</f>
        <v/>
      </c>
      <c r="AV1949" s="113" t="str">
        <f>IF(D1949&lt;&gt;"",IF(COUNTIF($D$12:$D1949,$D1949)&gt;1,0,IF(SUM(O1949,V1949,AC1949)&gt;0,IF(AND(X1949="",OR(Q1949&lt;&gt;"",J1949&lt;&gt;"")),IF(Q1949&lt;&gt;"",Q1949,IF(J1949&lt;&gt;"",J1949,0)),IF(AND(Q1949&lt;&gt;"",J1949&lt;&gt;"",Q1949=J1949),Q1949,X1949)),0)),"")</f>
        <v/>
      </c>
      <c r="AW1949" s="113" t="str">
        <f>IF(D1949&lt;&gt;"",IF(COUNTIF($D$12:$D1949,$D1949)&gt;1,0,IF(SUM(P1949,W1949,AD1949)&gt;0,IF(AND(X1949="",OR(Q1949&lt;&gt;"",J1949&lt;&gt;"")),IF(Q1949&lt;&gt;"",Q1949,IF(J1949&lt;&gt;"",J1949,0)),IF(AND(Q1949&lt;&gt;"",J1949&lt;&gt;"",Q1949=J1949),Q1949,X1949)),0)),"")</f>
        <v/>
      </c>
      <c r="AX1949" s="68" t="str">
        <f t="shared" si="635"/>
        <v/>
      </c>
      <c r="AY1949" s="68" t="str">
        <f t="shared" si="636"/>
        <v/>
      </c>
      <c r="AZ1949" s="68" t="str">
        <f t="shared" si="637"/>
        <v/>
      </c>
      <c r="BA1949" s="68" t="str">
        <f t="shared" si="638"/>
        <v/>
      </c>
      <c r="BB1949" s="68" t="str">
        <f t="shared" si="639"/>
        <v/>
      </c>
      <c r="BC1949" s="68" t="str">
        <f t="shared" si="640"/>
        <v/>
      </c>
      <c r="BD1949" s="68" t="str">
        <f t="shared" si="641"/>
        <v/>
      </c>
      <c r="BE1949" s="62" t="str">
        <f t="shared" si="642"/>
        <v/>
      </c>
      <c r="BF1949" s="62" t="str">
        <f t="shared" si="643"/>
        <v/>
      </c>
      <c r="BG1949" s="62"/>
      <c r="BH1949" s="62" t="str">
        <f t="shared" si="644"/>
        <v/>
      </c>
      <c r="BI1949" s="62" t="str">
        <f t="shared" si="645"/>
        <v/>
      </c>
      <c r="BJ1949" s="114"/>
      <c r="BK1949" s="62" t="str">
        <f t="shared" si="646"/>
        <v/>
      </c>
      <c r="BL1949" s="62" t="str">
        <f t="shared" si="647"/>
        <v/>
      </c>
      <c r="BM1949" s="62" t="str">
        <f t="shared" si="648"/>
        <v/>
      </c>
      <c r="BN1949" s="62" t="str">
        <f t="shared" si="649"/>
        <v/>
      </c>
      <c r="BO1949" s="62" t="str">
        <f t="shared" si="650"/>
        <v/>
      </c>
      <c r="BP1949" s="62" t="str">
        <f t="shared" si="651"/>
        <v/>
      </c>
      <c r="BQ1949" s="96"/>
      <c r="BR1949" s="96"/>
      <c r="BS1949" s="96"/>
      <c r="BT1949" s="96"/>
      <c r="BU1949" s="96"/>
      <c r="BV1949" s="96"/>
      <c r="BW1949" s="96"/>
      <c r="BX1949" s="96"/>
      <c r="BY1949" s="96"/>
      <c r="BZ1949" s="96"/>
      <c r="CA1949" s="96"/>
      <c r="CB1949" s="96"/>
      <c r="CC1949" s="96"/>
      <c r="CD1949" s="96"/>
      <c r="CE1949" s="96"/>
      <c r="CF1949" s="96"/>
      <c r="CG1949" s="96"/>
      <c r="CH1949" s="96"/>
      <c r="CI1949" s="96"/>
      <c r="CJ1949" s="96"/>
      <c r="CK1949" s="96"/>
      <c r="CL1949" s="96"/>
      <c r="CM1949" s="96"/>
      <c r="CN1949" s="96"/>
      <c r="CO1949" s="96"/>
      <c r="CP1949" s="96"/>
      <c r="CQ1949" s="96"/>
      <c r="CR1949" s="96"/>
      <c r="CS1949" s="96"/>
    </row>
    <row r="1950" spans="1:97" ht="18.75" customHeight="1" x14ac:dyDescent="0.2">
      <c r="A1950" s="3">
        <f t="shared" si="652"/>
        <v>1938</v>
      </c>
      <c r="B1950" s="263"/>
      <c r="C1950" s="263"/>
      <c r="D1950" s="263"/>
      <c r="E1950" s="259"/>
      <c r="F1950" s="259"/>
      <c r="G1950" s="43"/>
      <c r="H1950" s="264"/>
      <c r="I1950" s="261"/>
      <c r="J1950" s="106"/>
      <c r="K1950" s="247"/>
      <c r="L1950" s="247"/>
      <c r="M1950" s="247"/>
      <c r="N1950" s="248" t="str">
        <f>IF(AND(K1950&lt;&gt;"",L1950&lt;&gt;"",J1950&lt;&gt;""),ROUND(MIN(IF(OR(J1950="OZZ",J1950="ZZ"),5000,17300),TRUNC(0.75*(SUMIF($D$12:$D1950,$D1950,K$12:K1950)+SUMIF($D$12:$D1950,$D1950,L$12:L1950)),2)) - SUMIF($D$12:$D1949,$D1950,N$12:N1949),2),"")</f>
        <v/>
      </c>
      <c r="O1950" s="249" t="str">
        <f>IF(AND(K1950&lt;&gt;"",L1950&lt;&gt;"",M1950&lt;&gt;"",J1950&lt;&gt;"",AH1950&lt;&gt;""),IF(OR(J1950="OZZ",J1950="ZZ"),ROUND(0-SUMIF($D$12:$D1949,$D1950,O$12:O1949),2),IF(M1950=0,0,ROUND(MIN(MIN(17300,TRUNC(0.75*(SUMIF($D$12:$D$2012,$D1950,K$12:K$2012)+SUMIF($D$12:$D$2012,$D1950,L$12:L$2012)),2)+SUMIF($D$12:$D1950,$D1950,AH$12:AH1950))-SUMIF($D$12:$D1949,$D1950,O$12:O1949)-SUMIF($D$12:$D$2012,$D1950,N$12:N$2012),AH1950),2))),"")</f>
        <v/>
      </c>
      <c r="P1950" s="250" t="str">
        <f>IF(J1950&lt;&gt;"",1000 - SUMIF($D$12:$D1949,$D1950,P$12:P1949),"")</f>
        <v/>
      </c>
      <c r="Q1950" s="106"/>
      <c r="R1950" s="247"/>
      <c r="S1950" s="247"/>
      <c r="T1950" s="247"/>
      <c r="U1950" s="248" t="str">
        <f>IF(AND(R1950&lt;&gt;"",S1950&lt;&gt;"",Q1950&lt;&gt;""),ROUND(MIN(IF(OR(Q1950="OZZ",Q1950="ZZ"),5000,17300),TRUNC(0.75*(SUMIF($D$12:$D1950,$D1950,R$12:R1950)+SUMIF($D$12:$D1950,$D1950,S$12:S1950)),2)) - SUMIF($D$12:$D1949,$D1950,U$12:U1949),2),"")</f>
        <v/>
      </c>
      <c r="V1950" s="248" t="str">
        <f>IF(AND(R1950&lt;&gt;"",S1950&lt;&gt;"",T1950&lt;&gt;"",Q1950&lt;&gt;"",AL1950&lt;&gt;""),IF(OR(Q1950="OZZ",Q1950="ZZ"),ROUND(0-SUMIF($D$12:$D1949,$D1950,V$12:V1949),2),IF(T1950=0,0,ROUND(MIN(MIN(17300,TRUNC(0.75*(SUMIF($D$12:$D$2012,$D1950,R$12:R$2012)+SUMIF($D$12:$D$2012,$D1950,S$12:S$2012)),2)+SUMIF($D$12:$D1950,$D1950,AL$12:AL1950))-SUMIF($D$12:$D1949,$D1950,V$12:V1949)-SUMIF($D$12:$D$2012,$D1950,U$12:U$2012),AL1950),2))),"")</f>
        <v/>
      </c>
      <c r="W1950" s="250" t="str">
        <f>IF(Q1950&lt;&gt;"",1000 - SUMIF($D$12:$D1949,$D1950,W$12:W1949),"")</f>
        <v/>
      </c>
      <c r="X1950" s="106"/>
      <c r="Y1950" s="247"/>
      <c r="Z1950" s="247"/>
      <c r="AA1950" s="247"/>
      <c r="AB1950" s="248" t="str">
        <f>IF(AND(Y1950&lt;&gt;"",Z1950&lt;&gt;"",X1950&lt;&gt;""),ROUND(MIN(IF(OR(X1950="OZZ",X1950="ZZ"),5000,17300),TRUNC(0.75*(SUMIF($D$12:$D1950,$D1950,Y$12:Y1950)+SUMIF($D$12:$D1950,$D1950,Z$12:Z1950)),2)) - SUMIF($D$12:$D1949,$D1950,AB$12:AB1949),2),"")</f>
        <v/>
      </c>
      <c r="AC1950" s="251" t="str">
        <f>IF(AND(Y1950&lt;&gt;"",Z1950&lt;&gt;"",AA1950&lt;&gt;"",X1950&lt;&gt;"",AP1950&lt;&gt;""),IF(OR(X1950="OZZ",X1950="ZZ"),ROUND(0-SUMIF($D$12:$D1949,$D1950,AC$12:AC1949),2),IF(AA1950=0,0,ROUND(MIN(MIN(17300,TRUNC(0.75*(SUMIF($D$12:$D$2012,$D1950,Y$12:Y$2012)+SUMIF($D$12:$D$2012,$D1950,Z$12:Z$2012)),2)+SUMIF($D$12:$D1950,$D1950,AP$12:AP1950))-SUMIF($D$12:$D1949,$D1950,AC$12:AC1949)-SUMIF($D$12:$D$2012,$D1950,AB$12:AB$2012),AP1950),2))),"")</f>
        <v/>
      </c>
      <c r="AD1950" s="250" t="str">
        <f>IF(X1950&lt;&gt;"",1000 - SUMIF($D$12:$D1949,$D1950,AD$12:AD1949),"")</f>
        <v/>
      </c>
      <c r="AE1950" s="252"/>
      <c r="AF1950" s="253"/>
      <c r="AG1950" s="254"/>
      <c r="AH1950" s="255" t="str">
        <f t="shared" si="632"/>
        <v/>
      </c>
      <c r="AI1950" s="256"/>
      <c r="AJ1950" s="253"/>
      <c r="AK1950" s="254"/>
      <c r="AL1950" s="255" t="str">
        <f t="shared" si="633"/>
        <v/>
      </c>
      <c r="AM1950" s="256"/>
      <c r="AN1950" s="253"/>
      <c r="AO1950" s="254"/>
      <c r="AP1950" s="255" t="str">
        <f t="shared" si="634"/>
        <v/>
      </c>
      <c r="AQ1950" s="68"/>
      <c r="AR1950" s="68"/>
      <c r="AS1950" s="115"/>
      <c r="AT1950" s="68"/>
      <c r="AU1950" s="113" t="str">
        <f>IF(D1950&lt;&gt; "", IF(COUNTIF($D$12:$D1950,$D1950)&gt;1,0,IF(SUM(N1950,U1950,AB1950)&gt;0,IF(AND(X1950="",OR(Q1950&lt;&gt;"",J1950&lt;&gt;"")),IF(Q1950&lt;&gt;"",Q1950,IF(J1950&lt;&gt;"",J1950,0)),IF(AND(Q1950&lt;&gt;"",J1950&lt;&gt;"",Q1950=J1950),Q1950,X1950)),0)),"")</f>
        <v/>
      </c>
      <c r="AV1950" s="113" t="str">
        <f>IF(D1950&lt;&gt;"",IF(COUNTIF($D$12:$D1950,$D1950)&gt;1,0,IF(SUM(O1950,V1950,AC1950)&gt;0,IF(AND(X1950="",OR(Q1950&lt;&gt;"",J1950&lt;&gt;"")),IF(Q1950&lt;&gt;"",Q1950,IF(J1950&lt;&gt;"",J1950,0)),IF(AND(Q1950&lt;&gt;"",J1950&lt;&gt;"",Q1950=J1950),Q1950,X1950)),0)),"")</f>
        <v/>
      </c>
      <c r="AW1950" s="113" t="str">
        <f>IF(D1950&lt;&gt;"",IF(COUNTIF($D$12:$D1950,$D1950)&gt;1,0,IF(SUM(P1950,W1950,AD1950)&gt;0,IF(AND(X1950="",OR(Q1950&lt;&gt;"",J1950&lt;&gt;"")),IF(Q1950&lt;&gt;"",Q1950,IF(J1950&lt;&gt;"",J1950,0)),IF(AND(Q1950&lt;&gt;"",J1950&lt;&gt;"",Q1950=J1950),Q1950,X1950)),0)),"")</f>
        <v/>
      </c>
      <c r="AX1950" s="68" t="str">
        <f t="shared" si="635"/>
        <v/>
      </c>
      <c r="AY1950" s="68" t="str">
        <f t="shared" si="636"/>
        <v/>
      </c>
      <c r="AZ1950" s="68" t="str">
        <f t="shared" si="637"/>
        <v/>
      </c>
      <c r="BA1950" s="68" t="str">
        <f t="shared" si="638"/>
        <v/>
      </c>
      <c r="BB1950" s="68" t="str">
        <f t="shared" si="639"/>
        <v/>
      </c>
      <c r="BC1950" s="68" t="str">
        <f t="shared" si="640"/>
        <v/>
      </c>
      <c r="BD1950" s="68" t="str">
        <f t="shared" si="641"/>
        <v/>
      </c>
      <c r="BE1950" s="62" t="str">
        <f t="shared" si="642"/>
        <v/>
      </c>
      <c r="BF1950" s="62" t="str">
        <f t="shared" si="643"/>
        <v/>
      </c>
      <c r="BG1950" s="62"/>
      <c r="BH1950" s="62" t="str">
        <f t="shared" si="644"/>
        <v/>
      </c>
      <c r="BI1950" s="62" t="str">
        <f t="shared" si="645"/>
        <v/>
      </c>
      <c r="BJ1950" s="114"/>
      <c r="BK1950" s="62" t="str">
        <f t="shared" si="646"/>
        <v/>
      </c>
      <c r="BL1950" s="62" t="str">
        <f t="shared" si="647"/>
        <v/>
      </c>
      <c r="BM1950" s="62" t="str">
        <f t="shared" si="648"/>
        <v/>
      </c>
      <c r="BN1950" s="62" t="str">
        <f t="shared" si="649"/>
        <v/>
      </c>
      <c r="BO1950" s="62" t="str">
        <f t="shared" si="650"/>
        <v/>
      </c>
      <c r="BP1950" s="62" t="str">
        <f t="shared" si="651"/>
        <v/>
      </c>
      <c r="BQ1950" s="96"/>
      <c r="BR1950" s="96"/>
      <c r="BS1950" s="96"/>
      <c r="BT1950" s="96"/>
      <c r="BU1950" s="96"/>
      <c r="BV1950" s="96"/>
      <c r="BW1950" s="96"/>
      <c r="BX1950" s="96"/>
      <c r="BY1950" s="96"/>
      <c r="BZ1950" s="96"/>
      <c r="CA1950" s="96"/>
      <c r="CB1950" s="96"/>
      <c r="CC1950" s="96"/>
      <c r="CD1950" s="96"/>
      <c r="CE1950" s="96"/>
      <c r="CF1950" s="96"/>
      <c r="CG1950" s="96"/>
      <c r="CH1950" s="96"/>
      <c r="CI1950" s="96"/>
      <c r="CJ1950" s="96"/>
      <c r="CK1950" s="96"/>
      <c r="CL1950" s="96"/>
      <c r="CM1950" s="96"/>
      <c r="CN1950" s="96"/>
      <c r="CO1950" s="96"/>
      <c r="CP1950" s="96"/>
      <c r="CQ1950" s="96"/>
      <c r="CR1950" s="96"/>
      <c r="CS1950" s="96"/>
    </row>
    <row r="1951" spans="1:97" ht="18.75" customHeight="1" x14ac:dyDescent="0.2">
      <c r="A1951" s="3">
        <f t="shared" si="652"/>
        <v>1939</v>
      </c>
      <c r="B1951" s="263"/>
      <c r="C1951" s="263"/>
      <c r="D1951" s="263"/>
      <c r="E1951" s="259"/>
      <c r="F1951" s="259"/>
      <c r="G1951" s="43"/>
      <c r="H1951" s="264"/>
      <c r="I1951" s="261"/>
      <c r="J1951" s="106"/>
      <c r="K1951" s="247"/>
      <c r="L1951" s="247"/>
      <c r="M1951" s="247"/>
      <c r="N1951" s="248" t="str">
        <f>IF(AND(K1951&lt;&gt;"",L1951&lt;&gt;"",J1951&lt;&gt;""),ROUND(MIN(IF(OR(J1951="OZZ",J1951="ZZ"),5000,17300),TRUNC(0.75*(SUMIF($D$12:$D1951,$D1951,K$12:K1951)+SUMIF($D$12:$D1951,$D1951,L$12:L1951)),2)) - SUMIF($D$12:$D1950,$D1951,N$12:N1950),2),"")</f>
        <v/>
      </c>
      <c r="O1951" s="249" t="str">
        <f>IF(AND(K1951&lt;&gt;"",L1951&lt;&gt;"",M1951&lt;&gt;"",J1951&lt;&gt;"",AH1951&lt;&gt;""),IF(OR(J1951="OZZ",J1951="ZZ"),ROUND(0-SUMIF($D$12:$D1950,$D1951,O$12:O1950),2),IF(M1951=0,0,ROUND(MIN(MIN(17300,TRUNC(0.75*(SUMIF($D$12:$D$2012,$D1951,K$12:K$2012)+SUMIF($D$12:$D$2012,$D1951,L$12:L$2012)),2)+SUMIF($D$12:$D1951,$D1951,AH$12:AH1951))-SUMIF($D$12:$D1950,$D1951,O$12:O1950)-SUMIF($D$12:$D$2012,$D1951,N$12:N$2012),AH1951),2))),"")</f>
        <v/>
      </c>
      <c r="P1951" s="250" t="str">
        <f>IF(J1951&lt;&gt;"",1000 - SUMIF($D$12:$D1950,$D1951,P$12:P1950),"")</f>
        <v/>
      </c>
      <c r="Q1951" s="106"/>
      <c r="R1951" s="247"/>
      <c r="S1951" s="247"/>
      <c r="T1951" s="247"/>
      <c r="U1951" s="248" t="str">
        <f>IF(AND(R1951&lt;&gt;"",S1951&lt;&gt;"",Q1951&lt;&gt;""),ROUND(MIN(IF(OR(Q1951="OZZ",Q1951="ZZ"),5000,17300),TRUNC(0.75*(SUMIF($D$12:$D1951,$D1951,R$12:R1951)+SUMIF($D$12:$D1951,$D1951,S$12:S1951)),2)) - SUMIF($D$12:$D1950,$D1951,U$12:U1950),2),"")</f>
        <v/>
      </c>
      <c r="V1951" s="248" t="str">
        <f>IF(AND(R1951&lt;&gt;"",S1951&lt;&gt;"",T1951&lt;&gt;"",Q1951&lt;&gt;"",AL1951&lt;&gt;""),IF(OR(Q1951="OZZ",Q1951="ZZ"),ROUND(0-SUMIF($D$12:$D1950,$D1951,V$12:V1950),2),IF(T1951=0,0,ROUND(MIN(MIN(17300,TRUNC(0.75*(SUMIF($D$12:$D$2012,$D1951,R$12:R$2012)+SUMIF($D$12:$D$2012,$D1951,S$12:S$2012)),2)+SUMIF($D$12:$D1951,$D1951,AL$12:AL1951))-SUMIF($D$12:$D1950,$D1951,V$12:V1950)-SUMIF($D$12:$D$2012,$D1951,U$12:U$2012),AL1951),2))),"")</f>
        <v/>
      </c>
      <c r="W1951" s="250" t="str">
        <f>IF(Q1951&lt;&gt;"",1000 - SUMIF($D$12:$D1950,$D1951,W$12:W1950),"")</f>
        <v/>
      </c>
      <c r="X1951" s="106"/>
      <c r="Y1951" s="247"/>
      <c r="Z1951" s="247"/>
      <c r="AA1951" s="247"/>
      <c r="AB1951" s="248" t="str">
        <f>IF(AND(Y1951&lt;&gt;"",Z1951&lt;&gt;"",X1951&lt;&gt;""),ROUND(MIN(IF(OR(X1951="OZZ",X1951="ZZ"),5000,17300),TRUNC(0.75*(SUMIF($D$12:$D1951,$D1951,Y$12:Y1951)+SUMIF($D$12:$D1951,$D1951,Z$12:Z1951)),2)) - SUMIF($D$12:$D1950,$D1951,AB$12:AB1950),2),"")</f>
        <v/>
      </c>
      <c r="AC1951" s="251" t="str">
        <f>IF(AND(Y1951&lt;&gt;"",Z1951&lt;&gt;"",AA1951&lt;&gt;"",X1951&lt;&gt;"",AP1951&lt;&gt;""),IF(OR(X1951="OZZ",X1951="ZZ"),ROUND(0-SUMIF($D$12:$D1950,$D1951,AC$12:AC1950),2),IF(AA1951=0,0,ROUND(MIN(MIN(17300,TRUNC(0.75*(SUMIF($D$12:$D$2012,$D1951,Y$12:Y$2012)+SUMIF($D$12:$D$2012,$D1951,Z$12:Z$2012)),2)+SUMIF($D$12:$D1951,$D1951,AP$12:AP1951))-SUMIF($D$12:$D1950,$D1951,AC$12:AC1950)-SUMIF($D$12:$D$2012,$D1951,AB$12:AB$2012),AP1951),2))),"")</f>
        <v/>
      </c>
      <c r="AD1951" s="250" t="str">
        <f>IF(X1951&lt;&gt;"",1000 - SUMIF($D$12:$D1950,$D1951,AD$12:AD1950),"")</f>
        <v/>
      </c>
      <c r="AE1951" s="252"/>
      <c r="AF1951" s="253"/>
      <c r="AG1951" s="254"/>
      <c r="AH1951" s="255" t="str">
        <f t="shared" si="632"/>
        <v/>
      </c>
      <c r="AI1951" s="256"/>
      <c r="AJ1951" s="253"/>
      <c r="AK1951" s="254"/>
      <c r="AL1951" s="255" t="str">
        <f t="shared" si="633"/>
        <v/>
      </c>
      <c r="AM1951" s="256"/>
      <c r="AN1951" s="253"/>
      <c r="AO1951" s="254"/>
      <c r="AP1951" s="255" t="str">
        <f t="shared" si="634"/>
        <v/>
      </c>
      <c r="AQ1951" s="68"/>
      <c r="AR1951" s="68"/>
      <c r="AS1951" s="115"/>
      <c r="AT1951" s="68"/>
      <c r="AU1951" s="113" t="str">
        <f>IF(D1951&lt;&gt; "", IF(COUNTIF($D$12:$D1951,$D1951)&gt;1,0,IF(SUM(N1951,U1951,AB1951)&gt;0,IF(AND(X1951="",OR(Q1951&lt;&gt;"",J1951&lt;&gt;"")),IF(Q1951&lt;&gt;"",Q1951,IF(J1951&lt;&gt;"",J1951,0)),IF(AND(Q1951&lt;&gt;"",J1951&lt;&gt;"",Q1951=J1951),Q1951,X1951)),0)),"")</f>
        <v/>
      </c>
      <c r="AV1951" s="113" t="str">
        <f>IF(D1951&lt;&gt;"",IF(COUNTIF($D$12:$D1951,$D1951)&gt;1,0,IF(SUM(O1951,V1951,AC1951)&gt;0,IF(AND(X1951="",OR(Q1951&lt;&gt;"",J1951&lt;&gt;"")),IF(Q1951&lt;&gt;"",Q1951,IF(J1951&lt;&gt;"",J1951,0)),IF(AND(Q1951&lt;&gt;"",J1951&lt;&gt;"",Q1951=J1951),Q1951,X1951)),0)),"")</f>
        <v/>
      </c>
      <c r="AW1951" s="113" t="str">
        <f>IF(D1951&lt;&gt;"",IF(COUNTIF($D$12:$D1951,$D1951)&gt;1,0,IF(SUM(P1951,W1951,AD1951)&gt;0,IF(AND(X1951="",OR(Q1951&lt;&gt;"",J1951&lt;&gt;"")),IF(Q1951&lt;&gt;"",Q1951,IF(J1951&lt;&gt;"",J1951,0)),IF(AND(Q1951&lt;&gt;"",J1951&lt;&gt;"",Q1951=J1951),Q1951,X1951)),0)),"")</f>
        <v/>
      </c>
      <c r="AX1951" s="68" t="str">
        <f t="shared" si="635"/>
        <v/>
      </c>
      <c r="AY1951" s="68" t="str">
        <f t="shared" si="636"/>
        <v/>
      </c>
      <c r="AZ1951" s="68" t="str">
        <f t="shared" si="637"/>
        <v/>
      </c>
      <c r="BA1951" s="68" t="str">
        <f t="shared" si="638"/>
        <v/>
      </c>
      <c r="BB1951" s="68" t="str">
        <f t="shared" si="639"/>
        <v/>
      </c>
      <c r="BC1951" s="68" t="str">
        <f t="shared" si="640"/>
        <v/>
      </c>
      <c r="BD1951" s="68" t="str">
        <f t="shared" si="641"/>
        <v/>
      </c>
      <c r="BE1951" s="62" t="str">
        <f t="shared" si="642"/>
        <v/>
      </c>
      <c r="BF1951" s="62" t="str">
        <f t="shared" si="643"/>
        <v/>
      </c>
      <c r="BG1951" s="62"/>
      <c r="BH1951" s="62" t="str">
        <f t="shared" si="644"/>
        <v/>
      </c>
      <c r="BI1951" s="62" t="str">
        <f t="shared" si="645"/>
        <v/>
      </c>
      <c r="BJ1951" s="114"/>
      <c r="BK1951" s="62" t="str">
        <f t="shared" si="646"/>
        <v/>
      </c>
      <c r="BL1951" s="62" t="str">
        <f t="shared" si="647"/>
        <v/>
      </c>
      <c r="BM1951" s="62" t="str">
        <f t="shared" si="648"/>
        <v/>
      </c>
      <c r="BN1951" s="62" t="str">
        <f t="shared" si="649"/>
        <v/>
      </c>
      <c r="BO1951" s="62" t="str">
        <f t="shared" si="650"/>
        <v/>
      </c>
      <c r="BP1951" s="62" t="str">
        <f t="shared" si="651"/>
        <v/>
      </c>
      <c r="BQ1951" s="96"/>
      <c r="BR1951" s="96"/>
      <c r="BS1951" s="96"/>
      <c r="BT1951" s="96"/>
      <c r="BU1951" s="96"/>
      <c r="BV1951" s="96"/>
      <c r="BW1951" s="96"/>
      <c r="BX1951" s="96"/>
      <c r="BY1951" s="96"/>
      <c r="BZ1951" s="96"/>
      <c r="CA1951" s="96"/>
      <c r="CB1951" s="96"/>
      <c r="CC1951" s="96"/>
      <c r="CD1951" s="96"/>
      <c r="CE1951" s="96"/>
      <c r="CF1951" s="96"/>
      <c r="CG1951" s="96"/>
      <c r="CH1951" s="96"/>
      <c r="CI1951" s="96"/>
      <c r="CJ1951" s="96"/>
      <c r="CK1951" s="96"/>
      <c r="CL1951" s="96"/>
      <c r="CM1951" s="96"/>
      <c r="CN1951" s="96"/>
      <c r="CO1951" s="96"/>
      <c r="CP1951" s="96"/>
      <c r="CQ1951" s="96"/>
      <c r="CR1951" s="96"/>
      <c r="CS1951" s="96"/>
    </row>
    <row r="1952" spans="1:97" ht="18.75" customHeight="1" x14ac:dyDescent="0.2">
      <c r="A1952" s="3">
        <f t="shared" si="652"/>
        <v>1940</v>
      </c>
      <c r="B1952" s="263"/>
      <c r="C1952" s="263"/>
      <c r="D1952" s="263"/>
      <c r="E1952" s="259"/>
      <c r="F1952" s="259"/>
      <c r="G1952" s="43"/>
      <c r="H1952" s="264"/>
      <c r="I1952" s="261"/>
      <c r="J1952" s="106"/>
      <c r="K1952" s="247"/>
      <c r="L1952" s="247"/>
      <c r="M1952" s="247"/>
      <c r="N1952" s="248" t="str">
        <f>IF(AND(K1952&lt;&gt;"",L1952&lt;&gt;"",J1952&lt;&gt;""),ROUND(MIN(IF(OR(J1952="OZZ",J1952="ZZ"),5000,17300),TRUNC(0.75*(SUMIF($D$12:$D1952,$D1952,K$12:K1952)+SUMIF($D$12:$D1952,$D1952,L$12:L1952)),2)) - SUMIF($D$12:$D1951,$D1952,N$12:N1951),2),"")</f>
        <v/>
      </c>
      <c r="O1952" s="249" t="str">
        <f>IF(AND(K1952&lt;&gt;"",L1952&lt;&gt;"",M1952&lt;&gt;"",J1952&lt;&gt;"",AH1952&lt;&gt;""),IF(OR(J1952="OZZ",J1952="ZZ"),ROUND(0-SUMIF($D$12:$D1951,$D1952,O$12:O1951),2),IF(M1952=0,0,ROUND(MIN(MIN(17300,TRUNC(0.75*(SUMIF($D$12:$D$2012,$D1952,K$12:K$2012)+SUMIF($D$12:$D$2012,$D1952,L$12:L$2012)),2)+SUMIF($D$12:$D1952,$D1952,AH$12:AH1952))-SUMIF($D$12:$D1951,$D1952,O$12:O1951)-SUMIF($D$12:$D$2012,$D1952,N$12:N$2012),AH1952),2))),"")</f>
        <v/>
      </c>
      <c r="P1952" s="250" t="str">
        <f>IF(J1952&lt;&gt;"",1000 - SUMIF($D$12:$D1951,$D1952,P$12:P1951),"")</f>
        <v/>
      </c>
      <c r="Q1952" s="106"/>
      <c r="R1952" s="247"/>
      <c r="S1952" s="247"/>
      <c r="T1952" s="247"/>
      <c r="U1952" s="248" t="str">
        <f>IF(AND(R1952&lt;&gt;"",S1952&lt;&gt;"",Q1952&lt;&gt;""),ROUND(MIN(IF(OR(Q1952="OZZ",Q1952="ZZ"),5000,17300),TRUNC(0.75*(SUMIF($D$12:$D1952,$D1952,R$12:R1952)+SUMIF($D$12:$D1952,$D1952,S$12:S1952)),2)) - SUMIF($D$12:$D1951,$D1952,U$12:U1951),2),"")</f>
        <v/>
      </c>
      <c r="V1952" s="248" t="str">
        <f>IF(AND(R1952&lt;&gt;"",S1952&lt;&gt;"",T1952&lt;&gt;"",Q1952&lt;&gt;"",AL1952&lt;&gt;""),IF(OR(Q1952="OZZ",Q1952="ZZ"),ROUND(0-SUMIF($D$12:$D1951,$D1952,V$12:V1951),2),IF(T1952=0,0,ROUND(MIN(MIN(17300,TRUNC(0.75*(SUMIF($D$12:$D$2012,$D1952,R$12:R$2012)+SUMIF($D$12:$D$2012,$D1952,S$12:S$2012)),2)+SUMIF($D$12:$D1952,$D1952,AL$12:AL1952))-SUMIF($D$12:$D1951,$D1952,V$12:V1951)-SUMIF($D$12:$D$2012,$D1952,U$12:U$2012),AL1952),2))),"")</f>
        <v/>
      </c>
      <c r="W1952" s="250" t="str">
        <f>IF(Q1952&lt;&gt;"",1000 - SUMIF($D$12:$D1951,$D1952,W$12:W1951),"")</f>
        <v/>
      </c>
      <c r="X1952" s="106"/>
      <c r="Y1952" s="247"/>
      <c r="Z1952" s="247"/>
      <c r="AA1952" s="247"/>
      <c r="AB1952" s="248" t="str">
        <f>IF(AND(Y1952&lt;&gt;"",Z1952&lt;&gt;"",X1952&lt;&gt;""),ROUND(MIN(IF(OR(X1952="OZZ",X1952="ZZ"),5000,17300),TRUNC(0.75*(SUMIF($D$12:$D1952,$D1952,Y$12:Y1952)+SUMIF($D$12:$D1952,$D1952,Z$12:Z1952)),2)) - SUMIF($D$12:$D1951,$D1952,AB$12:AB1951),2),"")</f>
        <v/>
      </c>
      <c r="AC1952" s="251" t="str">
        <f>IF(AND(Y1952&lt;&gt;"",Z1952&lt;&gt;"",AA1952&lt;&gt;"",X1952&lt;&gt;"",AP1952&lt;&gt;""),IF(OR(X1952="OZZ",X1952="ZZ"),ROUND(0-SUMIF($D$12:$D1951,$D1952,AC$12:AC1951),2),IF(AA1952=0,0,ROUND(MIN(MIN(17300,TRUNC(0.75*(SUMIF($D$12:$D$2012,$D1952,Y$12:Y$2012)+SUMIF($D$12:$D$2012,$D1952,Z$12:Z$2012)),2)+SUMIF($D$12:$D1952,$D1952,AP$12:AP1952))-SUMIF($D$12:$D1951,$D1952,AC$12:AC1951)-SUMIF($D$12:$D$2012,$D1952,AB$12:AB$2012),AP1952),2))),"")</f>
        <v/>
      </c>
      <c r="AD1952" s="250" t="str">
        <f>IF(X1952&lt;&gt;"",1000 - SUMIF($D$12:$D1951,$D1952,AD$12:AD1951),"")</f>
        <v/>
      </c>
      <c r="AE1952" s="252"/>
      <c r="AF1952" s="253"/>
      <c r="AG1952" s="254"/>
      <c r="AH1952" s="255" t="str">
        <f t="shared" si="632"/>
        <v/>
      </c>
      <c r="AI1952" s="256"/>
      <c r="AJ1952" s="253"/>
      <c r="AK1952" s="254"/>
      <c r="AL1952" s="255" t="str">
        <f t="shared" si="633"/>
        <v/>
      </c>
      <c r="AM1952" s="256"/>
      <c r="AN1952" s="253"/>
      <c r="AO1952" s="254"/>
      <c r="AP1952" s="255" t="str">
        <f t="shared" si="634"/>
        <v/>
      </c>
      <c r="AQ1952" s="68"/>
      <c r="AR1952" s="68"/>
      <c r="AS1952" s="115"/>
      <c r="AT1952" s="68"/>
      <c r="AU1952" s="113" t="str">
        <f>IF(D1952&lt;&gt; "", IF(COUNTIF($D$12:$D1952,$D1952)&gt;1,0,IF(SUM(N1952,U1952,AB1952)&gt;0,IF(AND(X1952="",OR(Q1952&lt;&gt;"",J1952&lt;&gt;"")),IF(Q1952&lt;&gt;"",Q1952,IF(J1952&lt;&gt;"",J1952,0)),IF(AND(Q1952&lt;&gt;"",J1952&lt;&gt;"",Q1952=J1952),Q1952,X1952)),0)),"")</f>
        <v/>
      </c>
      <c r="AV1952" s="113" t="str">
        <f>IF(D1952&lt;&gt;"",IF(COUNTIF($D$12:$D1952,$D1952)&gt;1,0,IF(SUM(O1952,V1952,AC1952)&gt;0,IF(AND(X1952="",OR(Q1952&lt;&gt;"",J1952&lt;&gt;"")),IF(Q1952&lt;&gt;"",Q1952,IF(J1952&lt;&gt;"",J1952,0)),IF(AND(Q1952&lt;&gt;"",J1952&lt;&gt;"",Q1952=J1952),Q1952,X1952)),0)),"")</f>
        <v/>
      </c>
      <c r="AW1952" s="113" t="str">
        <f>IF(D1952&lt;&gt;"",IF(COUNTIF($D$12:$D1952,$D1952)&gt;1,0,IF(SUM(P1952,W1952,AD1952)&gt;0,IF(AND(X1952="",OR(Q1952&lt;&gt;"",J1952&lt;&gt;"")),IF(Q1952&lt;&gt;"",Q1952,IF(J1952&lt;&gt;"",J1952,0)),IF(AND(Q1952&lt;&gt;"",J1952&lt;&gt;"",Q1952=J1952),Q1952,X1952)),0)),"")</f>
        <v/>
      </c>
      <c r="AX1952" s="68" t="str">
        <f t="shared" si="635"/>
        <v/>
      </c>
      <c r="AY1952" s="68" t="str">
        <f t="shared" si="636"/>
        <v/>
      </c>
      <c r="AZ1952" s="68" t="str">
        <f t="shared" si="637"/>
        <v/>
      </c>
      <c r="BA1952" s="68" t="str">
        <f t="shared" si="638"/>
        <v/>
      </c>
      <c r="BB1952" s="68" t="str">
        <f t="shared" si="639"/>
        <v/>
      </c>
      <c r="BC1952" s="68" t="str">
        <f t="shared" si="640"/>
        <v/>
      </c>
      <c r="BD1952" s="68" t="str">
        <f t="shared" si="641"/>
        <v/>
      </c>
      <c r="BE1952" s="62" t="str">
        <f t="shared" si="642"/>
        <v/>
      </c>
      <c r="BF1952" s="62" t="str">
        <f t="shared" si="643"/>
        <v/>
      </c>
      <c r="BG1952" s="62"/>
      <c r="BH1952" s="62" t="str">
        <f t="shared" si="644"/>
        <v/>
      </c>
      <c r="BI1952" s="62" t="str">
        <f t="shared" si="645"/>
        <v/>
      </c>
      <c r="BJ1952" s="114"/>
      <c r="BK1952" s="62" t="str">
        <f t="shared" si="646"/>
        <v/>
      </c>
      <c r="BL1952" s="62" t="str">
        <f t="shared" si="647"/>
        <v/>
      </c>
      <c r="BM1952" s="62" t="str">
        <f t="shared" si="648"/>
        <v/>
      </c>
      <c r="BN1952" s="62" t="str">
        <f t="shared" si="649"/>
        <v/>
      </c>
      <c r="BO1952" s="62" t="str">
        <f t="shared" si="650"/>
        <v/>
      </c>
      <c r="BP1952" s="62" t="str">
        <f t="shared" si="651"/>
        <v/>
      </c>
      <c r="BQ1952" s="96"/>
      <c r="BR1952" s="96"/>
      <c r="BS1952" s="96"/>
      <c r="BT1952" s="96"/>
      <c r="BU1952" s="96"/>
      <c r="BV1952" s="96"/>
      <c r="BW1952" s="96"/>
      <c r="BX1952" s="96"/>
      <c r="BY1952" s="96"/>
      <c r="BZ1952" s="96"/>
      <c r="CA1952" s="96"/>
      <c r="CB1952" s="96"/>
      <c r="CC1952" s="96"/>
      <c r="CD1952" s="96"/>
      <c r="CE1952" s="96"/>
      <c r="CF1952" s="96"/>
      <c r="CG1952" s="96"/>
      <c r="CH1952" s="96"/>
      <c r="CI1952" s="96"/>
      <c r="CJ1952" s="96"/>
      <c r="CK1952" s="96"/>
      <c r="CL1952" s="96"/>
      <c r="CM1952" s="96"/>
      <c r="CN1952" s="96"/>
      <c r="CO1952" s="96"/>
      <c r="CP1952" s="96"/>
      <c r="CQ1952" s="96"/>
      <c r="CR1952" s="96"/>
      <c r="CS1952" s="96"/>
    </row>
    <row r="1953" spans="1:97" ht="18.75" customHeight="1" x14ac:dyDescent="0.2">
      <c r="A1953" s="3">
        <f t="shared" si="652"/>
        <v>1941</v>
      </c>
      <c r="B1953" s="263"/>
      <c r="C1953" s="263"/>
      <c r="D1953" s="263"/>
      <c r="E1953" s="259"/>
      <c r="F1953" s="259"/>
      <c r="G1953" s="43"/>
      <c r="H1953" s="264"/>
      <c r="I1953" s="261"/>
      <c r="J1953" s="106"/>
      <c r="K1953" s="247"/>
      <c r="L1953" s="247"/>
      <c r="M1953" s="247"/>
      <c r="N1953" s="248" t="str">
        <f>IF(AND(K1953&lt;&gt;"",L1953&lt;&gt;"",J1953&lt;&gt;""),ROUND(MIN(IF(OR(J1953="OZZ",J1953="ZZ"),5000,17300),TRUNC(0.75*(SUMIF($D$12:$D1953,$D1953,K$12:K1953)+SUMIF($D$12:$D1953,$D1953,L$12:L1953)),2)) - SUMIF($D$12:$D1952,$D1953,N$12:N1952),2),"")</f>
        <v/>
      </c>
      <c r="O1953" s="249" t="str">
        <f>IF(AND(K1953&lt;&gt;"",L1953&lt;&gt;"",M1953&lt;&gt;"",J1953&lt;&gt;"",AH1953&lt;&gt;""),IF(OR(J1953="OZZ",J1953="ZZ"),ROUND(0-SUMIF($D$12:$D1952,$D1953,O$12:O1952),2),IF(M1953=0,0,ROUND(MIN(MIN(17300,TRUNC(0.75*(SUMIF($D$12:$D$2012,$D1953,K$12:K$2012)+SUMIF($D$12:$D$2012,$D1953,L$12:L$2012)),2)+SUMIF($D$12:$D1953,$D1953,AH$12:AH1953))-SUMIF($D$12:$D1952,$D1953,O$12:O1952)-SUMIF($D$12:$D$2012,$D1953,N$12:N$2012),AH1953),2))),"")</f>
        <v/>
      </c>
      <c r="P1953" s="250" t="str">
        <f>IF(J1953&lt;&gt;"",1000 - SUMIF($D$12:$D1952,$D1953,P$12:P1952),"")</f>
        <v/>
      </c>
      <c r="Q1953" s="106"/>
      <c r="R1953" s="247"/>
      <c r="S1953" s="247"/>
      <c r="T1953" s="247"/>
      <c r="U1953" s="248" t="str">
        <f>IF(AND(R1953&lt;&gt;"",S1953&lt;&gt;"",Q1953&lt;&gt;""),ROUND(MIN(IF(OR(Q1953="OZZ",Q1953="ZZ"),5000,17300),TRUNC(0.75*(SUMIF($D$12:$D1953,$D1953,R$12:R1953)+SUMIF($D$12:$D1953,$D1953,S$12:S1953)),2)) - SUMIF($D$12:$D1952,$D1953,U$12:U1952),2),"")</f>
        <v/>
      </c>
      <c r="V1953" s="248" t="str">
        <f>IF(AND(R1953&lt;&gt;"",S1953&lt;&gt;"",T1953&lt;&gt;"",Q1953&lt;&gt;"",AL1953&lt;&gt;""),IF(OR(Q1953="OZZ",Q1953="ZZ"),ROUND(0-SUMIF($D$12:$D1952,$D1953,V$12:V1952),2),IF(T1953=0,0,ROUND(MIN(MIN(17300,TRUNC(0.75*(SUMIF($D$12:$D$2012,$D1953,R$12:R$2012)+SUMIF($D$12:$D$2012,$D1953,S$12:S$2012)),2)+SUMIF($D$12:$D1953,$D1953,AL$12:AL1953))-SUMIF($D$12:$D1952,$D1953,V$12:V1952)-SUMIF($D$12:$D$2012,$D1953,U$12:U$2012),AL1953),2))),"")</f>
        <v/>
      </c>
      <c r="W1953" s="250" t="str">
        <f>IF(Q1953&lt;&gt;"",1000 - SUMIF($D$12:$D1952,$D1953,W$12:W1952),"")</f>
        <v/>
      </c>
      <c r="X1953" s="106"/>
      <c r="Y1953" s="247"/>
      <c r="Z1953" s="247"/>
      <c r="AA1953" s="247"/>
      <c r="AB1953" s="248" t="str">
        <f>IF(AND(Y1953&lt;&gt;"",Z1953&lt;&gt;"",X1953&lt;&gt;""),ROUND(MIN(IF(OR(X1953="OZZ",X1953="ZZ"),5000,17300),TRUNC(0.75*(SUMIF($D$12:$D1953,$D1953,Y$12:Y1953)+SUMIF($D$12:$D1953,$D1953,Z$12:Z1953)),2)) - SUMIF($D$12:$D1952,$D1953,AB$12:AB1952),2),"")</f>
        <v/>
      </c>
      <c r="AC1953" s="251" t="str">
        <f>IF(AND(Y1953&lt;&gt;"",Z1953&lt;&gt;"",AA1953&lt;&gt;"",X1953&lt;&gt;"",AP1953&lt;&gt;""),IF(OR(X1953="OZZ",X1953="ZZ"),ROUND(0-SUMIF($D$12:$D1952,$D1953,AC$12:AC1952),2),IF(AA1953=0,0,ROUND(MIN(MIN(17300,TRUNC(0.75*(SUMIF($D$12:$D$2012,$D1953,Y$12:Y$2012)+SUMIF($D$12:$D$2012,$D1953,Z$12:Z$2012)),2)+SUMIF($D$12:$D1953,$D1953,AP$12:AP1953))-SUMIF($D$12:$D1952,$D1953,AC$12:AC1952)-SUMIF($D$12:$D$2012,$D1953,AB$12:AB$2012),AP1953),2))),"")</f>
        <v/>
      </c>
      <c r="AD1953" s="250" t="str">
        <f>IF(X1953&lt;&gt;"",1000 - SUMIF($D$12:$D1952,$D1953,AD$12:AD1952),"")</f>
        <v/>
      </c>
      <c r="AE1953" s="252"/>
      <c r="AF1953" s="253"/>
      <c r="AG1953" s="254"/>
      <c r="AH1953" s="255" t="str">
        <f t="shared" si="632"/>
        <v/>
      </c>
      <c r="AI1953" s="256"/>
      <c r="AJ1953" s="253"/>
      <c r="AK1953" s="254"/>
      <c r="AL1953" s="255" t="str">
        <f t="shared" si="633"/>
        <v/>
      </c>
      <c r="AM1953" s="256"/>
      <c r="AN1953" s="253"/>
      <c r="AO1953" s="254"/>
      <c r="AP1953" s="255" t="str">
        <f t="shared" si="634"/>
        <v/>
      </c>
      <c r="AQ1953" s="68"/>
      <c r="AR1953" s="68"/>
      <c r="AS1953" s="115"/>
      <c r="AT1953" s="68"/>
      <c r="AU1953" s="113" t="str">
        <f>IF(D1953&lt;&gt; "", IF(COUNTIF($D$12:$D1953,$D1953)&gt;1,0,IF(SUM(N1953,U1953,AB1953)&gt;0,IF(AND(X1953="",OR(Q1953&lt;&gt;"",J1953&lt;&gt;"")),IF(Q1953&lt;&gt;"",Q1953,IF(J1953&lt;&gt;"",J1953,0)),IF(AND(Q1953&lt;&gt;"",J1953&lt;&gt;"",Q1953=J1953),Q1953,X1953)),0)),"")</f>
        <v/>
      </c>
      <c r="AV1953" s="113" t="str">
        <f>IF(D1953&lt;&gt;"",IF(COUNTIF($D$12:$D1953,$D1953)&gt;1,0,IF(SUM(O1953,V1953,AC1953)&gt;0,IF(AND(X1953="",OR(Q1953&lt;&gt;"",J1953&lt;&gt;"")),IF(Q1953&lt;&gt;"",Q1953,IF(J1953&lt;&gt;"",J1953,0)),IF(AND(Q1953&lt;&gt;"",J1953&lt;&gt;"",Q1953=J1953),Q1953,X1953)),0)),"")</f>
        <v/>
      </c>
      <c r="AW1953" s="113" t="str">
        <f>IF(D1953&lt;&gt;"",IF(COUNTIF($D$12:$D1953,$D1953)&gt;1,0,IF(SUM(P1953,W1953,AD1953)&gt;0,IF(AND(X1953="",OR(Q1953&lt;&gt;"",J1953&lt;&gt;"")),IF(Q1953&lt;&gt;"",Q1953,IF(J1953&lt;&gt;"",J1953,0)),IF(AND(Q1953&lt;&gt;"",J1953&lt;&gt;"",Q1953=J1953),Q1953,X1953)),0)),"")</f>
        <v/>
      </c>
      <c r="AX1953" s="68" t="str">
        <f t="shared" si="635"/>
        <v/>
      </c>
      <c r="AY1953" s="68" t="str">
        <f t="shared" si="636"/>
        <v/>
      </c>
      <c r="AZ1953" s="68" t="str">
        <f t="shared" si="637"/>
        <v/>
      </c>
      <c r="BA1953" s="68" t="str">
        <f t="shared" si="638"/>
        <v/>
      </c>
      <c r="BB1953" s="68" t="str">
        <f t="shared" si="639"/>
        <v/>
      </c>
      <c r="BC1953" s="68" t="str">
        <f t="shared" si="640"/>
        <v/>
      </c>
      <c r="BD1953" s="68" t="str">
        <f t="shared" si="641"/>
        <v/>
      </c>
      <c r="BE1953" s="62" t="str">
        <f t="shared" si="642"/>
        <v/>
      </c>
      <c r="BF1953" s="62" t="str">
        <f t="shared" si="643"/>
        <v/>
      </c>
      <c r="BG1953" s="62"/>
      <c r="BH1953" s="62" t="str">
        <f t="shared" si="644"/>
        <v/>
      </c>
      <c r="BI1953" s="62" t="str">
        <f t="shared" si="645"/>
        <v/>
      </c>
      <c r="BJ1953" s="114"/>
      <c r="BK1953" s="62" t="str">
        <f t="shared" si="646"/>
        <v/>
      </c>
      <c r="BL1953" s="62" t="str">
        <f t="shared" si="647"/>
        <v/>
      </c>
      <c r="BM1953" s="62" t="str">
        <f t="shared" si="648"/>
        <v/>
      </c>
      <c r="BN1953" s="62" t="str">
        <f t="shared" si="649"/>
        <v/>
      </c>
      <c r="BO1953" s="62" t="str">
        <f t="shared" si="650"/>
        <v/>
      </c>
      <c r="BP1953" s="62" t="str">
        <f t="shared" si="651"/>
        <v/>
      </c>
      <c r="BQ1953" s="96"/>
      <c r="BR1953" s="96"/>
      <c r="BS1953" s="96"/>
      <c r="BT1953" s="96"/>
      <c r="BU1953" s="96"/>
      <c r="BV1953" s="96"/>
      <c r="BW1953" s="96"/>
      <c r="BX1953" s="96"/>
      <c r="BY1953" s="96"/>
      <c r="BZ1953" s="96"/>
      <c r="CA1953" s="96"/>
      <c r="CB1953" s="96"/>
      <c r="CC1953" s="96"/>
      <c r="CD1953" s="96"/>
      <c r="CE1953" s="96"/>
      <c r="CF1953" s="96"/>
      <c r="CG1953" s="96"/>
      <c r="CH1953" s="96"/>
      <c r="CI1953" s="96"/>
      <c r="CJ1953" s="96"/>
      <c r="CK1953" s="96"/>
      <c r="CL1953" s="96"/>
      <c r="CM1953" s="96"/>
      <c r="CN1953" s="96"/>
      <c r="CO1953" s="96"/>
      <c r="CP1953" s="96"/>
      <c r="CQ1953" s="96"/>
      <c r="CR1953" s="96"/>
      <c r="CS1953" s="96"/>
    </row>
    <row r="1954" spans="1:97" ht="18.75" customHeight="1" x14ac:dyDescent="0.2">
      <c r="A1954" s="3">
        <f t="shared" si="652"/>
        <v>1942</v>
      </c>
      <c r="B1954" s="263"/>
      <c r="C1954" s="263"/>
      <c r="D1954" s="263"/>
      <c r="E1954" s="259"/>
      <c r="F1954" s="259"/>
      <c r="G1954" s="43"/>
      <c r="H1954" s="264"/>
      <c r="I1954" s="261"/>
      <c r="J1954" s="106"/>
      <c r="K1954" s="247"/>
      <c r="L1954" s="247"/>
      <c r="M1954" s="247"/>
      <c r="N1954" s="248" t="str">
        <f>IF(AND(K1954&lt;&gt;"",L1954&lt;&gt;"",J1954&lt;&gt;""),ROUND(MIN(IF(OR(J1954="OZZ",J1954="ZZ"),5000,17300),TRUNC(0.75*(SUMIF($D$12:$D1954,$D1954,K$12:K1954)+SUMIF($D$12:$D1954,$D1954,L$12:L1954)),2)) - SUMIF($D$12:$D1953,$D1954,N$12:N1953),2),"")</f>
        <v/>
      </c>
      <c r="O1954" s="249" t="str">
        <f>IF(AND(K1954&lt;&gt;"",L1954&lt;&gt;"",M1954&lt;&gt;"",J1954&lt;&gt;"",AH1954&lt;&gt;""),IF(OR(J1954="OZZ",J1954="ZZ"),ROUND(0-SUMIF($D$12:$D1953,$D1954,O$12:O1953),2),IF(M1954=0,0,ROUND(MIN(MIN(17300,TRUNC(0.75*(SUMIF($D$12:$D$2012,$D1954,K$12:K$2012)+SUMIF($D$12:$D$2012,$D1954,L$12:L$2012)),2)+SUMIF($D$12:$D1954,$D1954,AH$12:AH1954))-SUMIF($D$12:$D1953,$D1954,O$12:O1953)-SUMIF($D$12:$D$2012,$D1954,N$12:N$2012),AH1954),2))),"")</f>
        <v/>
      </c>
      <c r="P1954" s="250" t="str">
        <f>IF(J1954&lt;&gt;"",1000 - SUMIF($D$12:$D1953,$D1954,P$12:P1953),"")</f>
        <v/>
      </c>
      <c r="Q1954" s="106"/>
      <c r="R1954" s="247"/>
      <c r="S1954" s="247"/>
      <c r="T1954" s="247"/>
      <c r="U1954" s="248" t="str">
        <f>IF(AND(R1954&lt;&gt;"",S1954&lt;&gt;"",Q1954&lt;&gt;""),ROUND(MIN(IF(OR(Q1954="OZZ",Q1954="ZZ"),5000,17300),TRUNC(0.75*(SUMIF($D$12:$D1954,$D1954,R$12:R1954)+SUMIF($D$12:$D1954,$D1954,S$12:S1954)),2)) - SUMIF($D$12:$D1953,$D1954,U$12:U1953),2),"")</f>
        <v/>
      </c>
      <c r="V1954" s="248" t="str">
        <f>IF(AND(R1954&lt;&gt;"",S1954&lt;&gt;"",T1954&lt;&gt;"",Q1954&lt;&gt;"",AL1954&lt;&gt;""),IF(OR(Q1954="OZZ",Q1954="ZZ"),ROUND(0-SUMIF($D$12:$D1953,$D1954,V$12:V1953),2),IF(T1954=0,0,ROUND(MIN(MIN(17300,TRUNC(0.75*(SUMIF($D$12:$D$2012,$D1954,R$12:R$2012)+SUMIF($D$12:$D$2012,$D1954,S$12:S$2012)),2)+SUMIF($D$12:$D1954,$D1954,AL$12:AL1954))-SUMIF($D$12:$D1953,$D1954,V$12:V1953)-SUMIF($D$12:$D$2012,$D1954,U$12:U$2012),AL1954),2))),"")</f>
        <v/>
      </c>
      <c r="W1954" s="250" t="str">
        <f>IF(Q1954&lt;&gt;"",1000 - SUMIF($D$12:$D1953,$D1954,W$12:W1953),"")</f>
        <v/>
      </c>
      <c r="X1954" s="106"/>
      <c r="Y1954" s="247"/>
      <c r="Z1954" s="247"/>
      <c r="AA1954" s="247"/>
      <c r="AB1954" s="248" t="str">
        <f>IF(AND(Y1954&lt;&gt;"",Z1954&lt;&gt;"",X1954&lt;&gt;""),ROUND(MIN(IF(OR(X1954="OZZ",X1954="ZZ"),5000,17300),TRUNC(0.75*(SUMIF($D$12:$D1954,$D1954,Y$12:Y1954)+SUMIF($D$12:$D1954,$D1954,Z$12:Z1954)),2)) - SUMIF($D$12:$D1953,$D1954,AB$12:AB1953),2),"")</f>
        <v/>
      </c>
      <c r="AC1954" s="251" t="str">
        <f>IF(AND(Y1954&lt;&gt;"",Z1954&lt;&gt;"",AA1954&lt;&gt;"",X1954&lt;&gt;"",AP1954&lt;&gt;""),IF(OR(X1954="OZZ",X1954="ZZ"),ROUND(0-SUMIF($D$12:$D1953,$D1954,AC$12:AC1953),2),IF(AA1954=0,0,ROUND(MIN(MIN(17300,TRUNC(0.75*(SUMIF($D$12:$D$2012,$D1954,Y$12:Y$2012)+SUMIF($D$12:$D$2012,$D1954,Z$12:Z$2012)),2)+SUMIF($D$12:$D1954,$D1954,AP$12:AP1954))-SUMIF($D$12:$D1953,$D1954,AC$12:AC1953)-SUMIF($D$12:$D$2012,$D1954,AB$12:AB$2012),AP1954),2))),"")</f>
        <v/>
      </c>
      <c r="AD1954" s="250" t="str">
        <f>IF(X1954&lt;&gt;"",1000 - SUMIF($D$12:$D1953,$D1954,AD$12:AD1953),"")</f>
        <v/>
      </c>
      <c r="AE1954" s="252"/>
      <c r="AF1954" s="253"/>
      <c r="AG1954" s="254"/>
      <c r="AH1954" s="255" t="str">
        <f t="shared" si="632"/>
        <v/>
      </c>
      <c r="AI1954" s="256"/>
      <c r="AJ1954" s="253"/>
      <c r="AK1954" s="254"/>
      <c r="AL1954" s="255" t="str">
        <f t="shared" si="633"/>
        <v/>
      </c>
      <c r="AM1954" s="256"/>
      <c r="AN1954" s="253"/>
      <c r="AO1954" s="254"/>
      <c r="AP1954" s="255" t="str">
        <f t="shared" si="634"/>
        <v/>
      </c>
      <c r="AQ1954" s="68"/>
      <c r="AR1954" s="68"/>
      <c r="AS1954" s="115"/>
      <c r="AT1954" s="68"/>
      <c r="AU1954" s="113" t="str">
        <f>IF(D1954&lt;&gt; "", IF(COUNTIF($D$12:$D1954,$D1954)&gt;1,0,IF(SUM(N1954,U1954,AB1954)&gt;0,IF(AND(X1954="",OR(Q1954&lt;&gt;"",J1954&lt;&gt;"")),IF(Q1954&lt;&gt;"",Q1954,IF(J1954&lt;&gt;"",J1954,0)),IF(AND(Q1954&lt;&gt;"",J1954&lt;&gt;"",Q1954=J1954),Q1954,X1954)),0)),"")</f>
        <v/>
      </c>
      <c r="AV1954" s="113" t="str">
        <f>IF(D1954&lt;&gt;"",IF(COUNTIF($D$12:$D1954,$D1954)&gt;1,0,IF(SUM(O1954,V1954,AC1954)&gt;0,IF(AND(X1954="",OR(Q1954&lt;&gt;"",J1954&lt;&gt;"")),IF(Q1954&lt;&gt;"",Q1954,IF(J1954&lt;&gt;"",J1954,0)),IF(AND(Q1954&lt;&gt;"",J1954&lt;&gt;"",Q1954=J1954),Q1954,X1954)),0)),"")</f>
        <v/>
      </c>
      <c r="AW1954" s="113" t="str">
        <f>IF(D1954&lt;&gt;"",IF(COUNTIF($D$12:$D1954,$D1954)&gt;1,0,IF(SUM(P1954,W1954,AD1954)&gt;0,IF(AND(X1954="",OR(Q1954&lt;&gt;"",J1954&lt;&gt;"")),IF(Q1954&lt;&gt;"",Q1954,IF(J1954&lt;&gt;"",J1954,0)),IF(AND(Q1954&lt;&gt;"",J1954&lt;&gt;"",Q1954=J1954),Q1954,X1954)),0)),"")</f>
        <v/>
      </c>
      <c r="AX1954" s="68" t="str">
        <f t="shared" si="635"/>
        <v/>
      </c>
      <c r="AY1954" s="68" t="str">
        <f t="shared" si="636"/>
        <v/>
      </c>
      <c r="AZ1954" s="68" t="str">
        <f t="shared" si="637"/>
        <v/>
      </c>
      <c r="BA1954" s="68" t="str">
        <f t="shared" si="638"/>
        <v/>
      </c>
      <c r="BB1954" s="68" t="str">
        <f t="shared" si="639"/>
        <v/>
      </c>
      <c r="BC1954" s="68" t="str">
        <f t="shared" si="640"/>
        <v/>
      </c>
      <c r="BD1954" s="68" t="str">
        <f t="shared" si="641"/>
        <v/>
      </c>
      <c r="BE1954" s="62" t="str">
        <f t="shared" si="642"/>
        <v/>
      </c>
      <c r="BF1954" s="62" t="str">
        <f t="shared" si="643"/>
        <v/>
      </c>
      <c r="BG1954" s="62"/>
      <c r="BH1954" s="62" t="str">
        <f t="shared" si="644"/>
        <v/>
      </c>
      <c r="BI1954" s="62" t="str">
        <f t="shared" si="645"/>
        <v/>
      </c>
      <c r="BJ1954" s="114"/>
      <c r="BK1954" s="62" t="str">
        <f t="shared" si="646"/>
        <v/>
      </c>
      <c r="BL1954" s="62" t="str">
        <f t="shared" si="647"/>
        <v/>
      </c>
      <c r="BM1954" s="62" t="str">
        <f t="shared" si="648"/>
        <v/>
      </c>
      <c r="BN1954" s="62" t="str">
        <f t="shared" si="649"/>
        <v/>
      </c>
      <c r="BO1954" s="62" t="str">
        <f t="shared" si="650"/>
        <v/>
      </c>
      <c r="BP1954" s="62" t="str">
        <f t="shared" si="651"/>
        <v/>
      </c>
      <c r="BQ1954" s="96"/>
      <c r="BR1954" s="96"/>
      <c r="BS1954" s="96"/>
      <c r="BT1954" s="96"/>
      <c r="BU1954" s="96"/>
      <c r="BV1954" s="96"/>
      <c r="BW1954" s="96"/>
      <c r="BX1954" s="96"/>
      <c r="BY1954" s="96"/>
      <c r="BZ1954" s="96"/>
      <c r="CA1954" s="96"/>
      <c r="CB1954" s="96"/>
      <c r="CC1954" s="96"/>
      <c r="CD1954" s="96"/>
      <c r="CE1954" s="96"/>
      <c r="CF1954" s="96"/>
      <c r="CG1954" s="96"/>
      <c r="CH1954" s="96"/>
      <c r="CI1954" s="96"/>
      <c r="CJ1954" s="96"/>
      <c r="CK1954" s="96"/>
      <c r="CL1954" s="96"/>
      <c r="CM1954" s="96"/>
      <c r="CN1954" s="96"/>
      <c r="CO1954" s="96"/>
      <c r="CP1954" s="96"/>
      <c r="CQ1954" s="96"/>
      <c r="CR1954" s="96"/>
      <c r="CS1954" s="96"/>
    </row>
    <row r="1955" spans="1:97" ht="18.75" customHeight="1" x14ac:dyDescent="0.2">
      <c r="A1955" s="3">
        <f t="shared" si="652"/>
        <v>1943</v>
      </c>
      <c r="B1955" s="263"/>
      <c r="C1955" s="263"/>
      <c r="D1955" s="263"/>
      <c r="E1955" s="259"/>
      <c r="F1955" s="259"/>
      <c r="G1955" s="43"/>
      <c r="H1955" s="264"/>
      <c r="I1955" s="261"/>
      <c r="J1955" s="106"/>
      <c r="K1955" s="247"/>
      <c r="L1955" s="247"/>
      <c r="M1955" s="247"/>
      <c r="N1955" s="248" t="str">
        <f>IF(AND(K1955&lt;&gt;"",L1955&lt;&gt;"",J1955&lt;&gt;""),ROUND(MIN(IF(OR(J1955="OZZ",J1955="ZZ"),5000,17300),TRUNC(0.75*(SUMIF($D$12:$D1955,$D1955,K$12:K1955)+SUMIF($D$12:$D1955,$D1955,L$12:L1955)),2)) - SUMIF($D$12:$D1954,$D1955,N$12:N1954),2),"")</f>
        <v/>
      </c>
      <c r="O1955" s="249" t="str">
        <f>IF(AND(K1955&lt;&gt;"",L1955&lt;&gt;"",M1955&lt;&gt;"",J1955&lt;&gt;"",AH1955&lt;&gt;""),IF(OR(J1955="OZZ",J1955="ZZ"),ROUND(0-SUMIF($D$12:$D1954,$D1955,O$12:O1954),2),IF(M1955=0,0,ROUND(MIN(MIN(17300,TRUNC(0.75*(SUMIF($D$12:$D$2012,$D1955,K$12:K$2012)+SUMIF($D$12:$D$2012,$D1955,L$12:L$2012)),2)+SUMIF($D$12:$D1955,$D1955,AH$12:AH1955))-SUMIF($D$12:$D1954,$D1955,O$12:O1954)-SUMIF($D$12:$D$2012,$D1955,N$12:N$2012),AH1955),2))),"")</f>
        <v/>
      </c>
      <c r="P1955" s="250" t="str">
        <f>IF(J1955&lt;&gt;"",1000 - SUMIF($D$12:$D1954,$D1955,P$12:P1954),"")</f>
        <v/>
      </c>
      <c r="Q1955" s="106"/>
      <c r="R1955" s="247"/>
      <c r="S1955" s="247"/>
      <c r="T1955" s="247"/>
      <c r="U1955" s="248" t="str">
        <f>IF(AND(R1955&lt;&gt;"",S1955&lt;&gt;"",Q1955&lt;&gt;""),ROUND(MIN(IF(OR(Q1955="OZZ",Q1955="ZZ"),5000,17300),TRUNC(0.75*(SUMIF($D$12:$D1955,$D1955,R$12:R1955)+SUMIF($D$12:$D1955,$D1955,S$12:S1955)),2)) - SUMIF($D$12:$D1954,$D1955,U$12:U1954),2),"")</f>
        <v/>
      </c>
      <c r="V1955" s="248" t="str">
        <f>IF(AND(R1955&lt;&gt;"",S1955&lt;&gt;"",T1955&lt;&gt;"",Q1955&lt;&gt;"",AL1955&lt;&gt;""),IF(OR(Q1955="OZZ",Q1955="ZZ"),ROUND(0-SUMIF($D$12:$D1954,$D1955,V$12:V1954),2),IF(T1955=0,0,ROUND(MIN(MIN(17300,TRUNC(0.75*(SUMIF($D$12:$D$2012,$D1955,R$12:R$2012)+SUMIF($D$12:$D$2012,$D1955,S$12:S$2012)),2)+SUMIF($D$12:$D1955,$D1955,AL$12:AL1955))-SUMIF($D$12:$D1954,$D1955,V$12:V1954)-SUMIF($D$12:$D$2012,$D1955,U$12:U$2012),AL1955),2))),"")</f>
        <v/>
      </c>
      <c r="W1955" s="250" t="str">
        <f>IF(Q1955&lt;&gt;"",1000 - SUMIF($D$12:$D1954,$D1955,W$12:W1954),"")</f>
        <v/>
      </c>
      <c r="X1955" s="106"/>
      <c r="Y1955" s="247"/>
      <c r="Z1955" s="247"/>
      <c r="AA1955" s="247"/>
      <c r="AB1955" s="248" t="str">
        <f>IF(AND(Y1955&lt;&gt;"",Z1955&lt;&gt;"",X1955&lt;&gt;""),ROUND(MIN(IF(OR(X1955="OZZ",X1955="ZZ"),5000,17300),TRUNC(0.75*(SUMIF($D$12:$D1955,$D1955,Y$12:Y1955)+SUMIF($D$12:$D1955,$D1955,Z$12:Z1955)),2)) - SUMIF($D$12:$D1954,$D1955,AB$12:AB1954),2),"")</f>
        <v/>
      </c>
      <c r="AC1955" s="251" t="str">
        <f>IF(AND(Y1955&lt;&gt;"",Z1955&lt;&gt;"",AA1955&lt;&gt;"",X1955&lt;&gt;"",AP1955&lt;&gt;""),IF(OR(X1955="OZZ",X1955="ZZ"),ROUND(0-SUMIF($D$12:$D1954,$D1955,AC$12:AC1954),2),IF(AA1955=0,0,ROUND(MIN(MIN(17300,TRUNC(0.75*(SUMIF($D$12:$D$2012,$D1955,Y$12:Y$2012)+SUMIF($D$12:$D$2012,$D1955,Z$12:Z$2012)),2)+SUMIF($D$12:$D1955,$D1955,AP$12:AP1955))-SUMIF($D$12:$D1954,$D1955,AC$12:AC1954)-SUMIF($D$12:$D$2012,$D1955,AB$12:AB$2012),AP1955),2))),"")</f>
        <v/>
      </c>
      <c r="AD1955" s="250" t="str">
        <f>IF(X1955&lt;&gt;"",1000 - SUMIF($D$12:$D1954,$D1955,AD$12:AD1954),"")</f>
        <v/>
      </c>
      <c r="AE1955" s="252"/>
      <c r="AF1955" s="253"/>
      <c r="AG1955" s="254"/>
      <c r="AH1955" s="255" t="str">
        <f t="shared" si="632"/>
        <v/>
      </c>
      <c r="AI1955" s="256"/>
      <c r="AJ1955" s="253"/>
      <c r="AK1955" s="254"/>
      <c r="AL1955" s="255" t="str">
        <f t="shared" si="633"/>
        <v/>
      </c>
      <c r="AM1955" s="256"/>
      <c r="AN1955" s="253"/>
      <c r="AO1955" s="254"/>
      <c r="AP1955" s="255" t="str">
        <f t="shared" si="634"/>
        <v/>
      </c>
      <c r="AQ1955" s="68"/>
      <c r="AR1955" s="68"/>
      <c r="AS1955" s="115"/>
      <c r="AT1955" s="68"/>
      <c r="AU1955" s="113" t="str">
        <f>IF(D1955&lt;&gt; "", IF(COUNTIF($D$12:$D1955,$D1955)&gt;1,0,IF(SUM(N1955,U1955,AB1955)&gt;0,IF(AND(X1955="",OR(Q1955&lt;&gt;"",J1955&lt;&gt;"")),IF(Q1955&lt;&gt;"",Q1955,IF(J1955&lt;&gt;"",J1955,0)),IF(AND(Q1955&lt;&gt;"",J1955&lt;&gt;"",Q1955=J1955),Q1955,X1955)),0)),"")</f>
        <v/>
      </c>
      <c r="AV1955" s="113" t="str">
        <f>IF(D1955&lt;&gt;"",IF(COUNTIF($D$12:$D1955,$D1955)&gt;1,0,IF(SUM(O1955,V1955,AC1955)&gt;0,IF(AND(X1955="",OR(Q1955&lt;&gt;"",J1955&lt;&gt;"")),IF(Q1955&lt;&gt;"",Q1955,IF(J1955&lt;&gt;"",J1955,0)),IF(AND(Q1955&lt;&gt;"",J1955&lt;&gt;"",Q1955=J1955),Q1955,X1955)),0)),"")</f>
        <v/>
      </c>
      <c r="AW1955" s="113" t="str">
        <f>IF(D1955&lt;&gt;"",IF(COUNTIF($D$12:$D1955,$D1955)&gt;1,0,IF(SUM(P1955,W1955,AD1955)&gt;0,IF(AND(X1955="",OR(Q1955&lt;&gt;"",J1955&lt;&gt;"")),IF(Q1955&lt;&gt;"",Q1955,IF(J1955&lt;&gt;"",J1955,0)),IF(AND(Q1955&lt;&gt;"",J1955&lt;&gt;"",Q1955=J1955),Q1955,X1955)),0)),"")</f>
        <v/>
      </c>
      <c r="AX1955" s="68" t="str">
        <f t="shared" si="635"/>
        <v/>
      </c>
      <c r="AY1955" s="68" t="str">
        <f t="shared" si="636"/>
        <v/>
      </c>
      <c r="AZ1955" s="68" t="str">
        <f t="shared" si="637"/>
        <v/>
      </c>
      <c r="BA1955" s="68" t="str">
        <f t="shared" si="638"/>
        <v/>
      </c>
      <c r="BB1955" s="68" t="str">
        <f t="shared" si="639"/>
        <v/>
      </c>
      <c r="BC1955" s="68" t="str">
        <f t="shared" si="640"/>
        <v/>
      </c>
      <c r="BD1955" s="68" t="str">
        <f t="shared" si="641"/>
        <v/>
      </c>
      <c r="BE1955" s="62" t="str">
        <f t="shared" si="642"/>
        <v/>
      </c>
      <c r="BF1955" s="62" t="str">
        <f t="shared" si="643"/>
        <v/>
      </c>
      <c r="BG1955" s="62"/>
      <c r="BH1955" s="62" t="str">
        <f t="shared" si="644"/>
        <v/>
      </c>
      <c r="BI1955" s="62" t="str">
        <f t="shared" si="645"/>
        <v/>
      </c>
      <c r="BJ1955" s="114"/>
      <c r="BK1955" s="62" t="str">
        <f t="shared" si="646"/>
        <v/>
      </c>
      <c r="BL1955" s="62" t="str">
        <f t="shared" si="647"/>
        <v/>
      </c>
      <c r="BM1955" s="62" t="str">
        <f t="shared" si="648"/>
        <v/>
      </c>
      <c r="BN1955" s="62" t="str">
        <f t="shared" si="649"/>
        <v/>
      </c>
      <c r="BO1955" s="62" t="str">
        <f t="shared" si="650"/>
        <v/>
      </c>
      <c r="BP1955" s="62" t="str">
        <f t="shared" si="651"/>
        <v/>
      </c>
      <c r="BQ1955" s="96"/>
      <c r="BR1955" s="96"/>
      <c r="BS1955" s="96"/>
      <c r="BT1955" s="96"/>
      <c r="BU1955" s="96"/>
      <c r="BV1955" s="96"/>
      <c r="BW1955" s="96"/>
      <c r="BX1955" s="96"/>
      <c r="BY1955" s="96"/>
      <c r="BZ1955" s="96"/>
      <c r="CA1955" s="96"/>
      <c r="CB1955" s="96"/>
      <c r="CC1955" s="96"/>
      <c r="CD1955" s="96"/>
      <c r="CE1955" s="96"/>
      <c r="CF1955" s="96"/>
      <c r="CG1955" s="96"/>
      <c r="CH1955" s="96"/>
      <c r="CI1955" s="96"/>
      <c r="CJ1955" s="96"/>
      <c r="CK1955" s="96"/>
      <c r="CL1955" s="96"/>
      <c r="CM1955" s="96"/>
      <c r="CN1955" s="96"/>
      <c r="CO1955" s="96"/>
      <c r="CP1955" s="96"/>
      <c r="CQ1955" s="96"/>
      <c r="CR1955" s="96"/>
      <c r="CS1955" s="96"/>
    </row>
    <row r="1956" spans="1:97" ht="18.75" customHeight="1" x14ac:dyDescent="0.2">
      <c r="A1956" s="3">
        <f t="shared" si="652"/>
        <v>1944</v>
      </c>
      <c r="B1956" s="263"/>
      <c r="C1956" s="263"/>
      <c r="D1956" s="263"/>
      <c r="E1956" s="259"/>
      <c r="F1956" s="259"/>
      <c r="G1956" s="43"/>
      <c r="H1956" s="264"/>
      <c r="I1956" s="261"/>
      <c r="J1956" s="106"/>
      <c r="K1956" s="247"/>
      <c r="L1956" s="247"/>
      <c r="M1956" s="247"/>
      <c r="N1956" s="248" t="str">
        <f>IF(AND(K1956&lt;&gt;"",L1956&lt;&gt;"",J1956&lt;&gt;""),ROUND(MIN(IF(OR(J1956="OZZ",J1956="ZZ"),5000,17300),TRUNC(0.75*(SUMIF($D$12:$D1956,$D1956,K$12:K1956)+SUMIF($D$12:$D1956,$D1956,L$12:L1956)),2)) - SUMIF($D$12:$D1955,$D1956,N$12:N1955),2),"")</f>
        <v/>
      </c>
      <c r="O1956" s="249" t="str">
        <f>IF(AND(K1956&lt;&gt;"",L1956&lt;&gt;"",M1956&lt;&gt;"",J1956&lt;&gt;"",AH1956&lt;&gt;""),IF(OR(J1956="OZZ",J1956="ZZ"),ROUND(0-SUMIF($D$12:$D1955,$D1956,O$12:O1955),2),IF(M1956=0,0,ROUND(MIN(MIN(17300,TRUNC(0.75*(SUMIF($D$12:$D$2012,$D1956,K$12:K$2012)+SUMIF($D$12:$D$2012,$D1956,L$12:L$2012)),2)+SUMIF($D$12:$D1956,$D1956,AH$12:AH1956))-SUMIF($D$12:$D1955,$D1956,O$12:O1955)-SUMIF($D$12:$D$2012,$D1956,N$12:N$2012),AH1956),2))),"")</f>
        <v/>
      </c>
      <c r="P1956" s="250" t="str">
        <f>IF(J1956&lt;&gt;"",1000 - SUMIF($D$12:$D1955,$D1956,P$12:P1955),"")</f>
        <v/>
      </c>
      <c r="Q1956" s="106"/>
      <c r="R1956" s="247"/>
      <c r="S1956" s="247"/>
      <c r="T1956" s="247"/>
      <c r="U1956" s="248" t="str">
        <f>IF(AND(R1956&lt;&gt;"",S1956&lt;&gt;"",Q1956&lt;&gt;""),ROUND(MIN(IF(OR(Q1956="OZZ",Q1956="ZZ"),5000,17300),TRUNC(0.75*(SUMIF($D$12:$D1956,$D1956,R$12:R1956)+SUMIF($D$12:$D1956,$D1956,S$12:S1956)),2)) - SUMIF($D$12:$D1955,$D1956,U$12:U1955),2),"")</f>
        <v/>
      </c>
      <c r="V1956" s="248" t="str">
        <f>IF(AND(R1956&lt;&gt;"",S1956&lt;&gt;"",T1956&lt;&gt;"",Q1956&lt;&gt;"",AL1956&lt;&gt;""),IF(OR(Q1956="OZZ",Q1956="ZZ"),ROUND(0-SUMIF($D$12:$D1955,$D1956,V$12:V1955),2),IF(T1956=0,0,ROUND(MIN(MIN(17300,TRUNC(0.75*(SUMIF($D$12:$D$2012,$D1956,R$12:R$2012)+SUMIF($D$12:$D$2012,$D1956,S$12:S$2012)),2)+SUMIF($D$12:$D1956,$D1956,AL$12:AL1956))-SUMIF($D$12:$D1955,$D1956,V$12:V1955)-SUMIF($D$12:$D$2012,$D1956,U$12:U$2012),AL1956),2))),"")</f>
        <v/>
      </c>
      <c r="W1956" s="250" t="str">
        <f>IF(Q1956&lt;&gt;"",1000 - SUMIF($D$12:$D1955,$D1956,W$12:W1955),"")</f>
        <v/>
      </c>
      <c r="X1956" s="106"/>
      <c r="Y1956" s="247"/>
      <c r="Z1956" s="247"/>
      <c r="AA1956" s="247"/>
      <c r="AB1956" s="248" t="str">
        <f>IF(AND(Y1956&lt;&gt;"",Z1956&lt;&gt;"",X1956&lt;&gt;""),ROUND(MIN(IF(OR(X1956="OZZ",X1956="ZZ"),5000,17300),TRUNC(0.75*(SUMIF($D$12:$D1956,$D1956,Y$12:Y1956)+SUMIF($D$12:$D1956,$D1956,Z$12:Z1956)),2)) - SUMIF($D$12:$D1955,$D1956,AB$12:AB1955),2),"")</f>
        <v/>
      </c>
      <c r="AC1956" s="251" t="str">
        <f>IF(AND(Y1956&lt;&gt;"",Z1956&lt;&gt;"",AA1956&lt;&gt;"",X1956&lt;&gt;"",AP1956&lt;&gt;""),IF(OR(X1956="OZZ",X1956="ZZ"),ROUND(0-SUMIF($D$12:$D1955,$D1956,AC$12:AC1955),2),IF(AA1956=0,0,ROUND(MIN(MIN(17300,TRUNC(0.75*(SUMIF($D$12:$D$2012,$D1956,Y$12:Y$2012)+SUMIF($D$12:$D$2012,$D1956,Z$12:Z$2012)),2)+SUMIF($D$12:$D1956,$D1956,AP$12:AP1956))-SUMIF($D$12:$D1955,$D1956,AC$12:AC1955)-SUMIF($D$12:$D$2012,$D1956,AB$12:AB$2012),AP1956),2))),"")</f>
        <v/>
      </c>
      <c r="AD1956" s="250" t="str">
        <f>IF(X1956&lt;&gt;"",1000 - SUMIF($D$12:$D1955,$D1956,AD$12:AD1955),"")</f>
        <v/>
      </c>
      <c r="AE1956" s="252"/>
      <c r="AF1956" s="253"/>
      <c r="AG1956" s="254"/>
      <c r="AH1956" s="255" t="str">
        <f t="shared" si="632"/>
        <v/>
      </c>
      <c r="AI1956" s="256"/>
      <c r="AJ1956" s="253"/>
      <c r="AK1956" s="254"/>
      <c r="AL1956" s="255" t="str">
        <f t="shared" si="633"/>
        <v/>
      </c>
      <c r="AM1956" s="256"/>
      <c r="AN1956" s="253"/>
      <c r="AO1956" s="254"/>
      <c r="AP1956" s="255" t="str">
        <f t="shared" si="634"/>
        <v/>
      </c>
      <c r="AQ1956" s="68"/>
      <c r="AR1956" s="68"/>
      <c r="AS1956" s="115"/>
      <c r="AT1956" s="68"/>
      <c r="AU1956" s="113" t="str">
        <f>IF(D1956&lt;&gt; "", IF(COUNTIF($D$12:$D1956,$D1956)&gt;1,0,IF(SUM(N1956,U1956,AB1956)&gt;0,IF(AND(X1956="",OR(Q1956&lt;&gt;"",J1956&lt;&gt;"")),IF(Q1956&lt;&gt;"",Q1956,IF(J1956&lt;&gt;"",J1956,0)),IF(AND(Q1956&lt;&gt;"",J1956&lt;&gt;"",Q1956=J1956),Q1956,X1956)),0)),"")</f>
        <v/>
      </c>
      <c r="AV1956" s="113" t="str">
        <f>IF(D1956&lt;&gt;"",IF(COUNTIF($D$12:$D1956,$D1956)&gt;1,0,IF(SUM(O1956,V1956,AC1956)&gt;0,IF(AND(X1956="",OR(Q1956&lt;&gt;"",J1956&lt;&gt;"")),IF(Q1956&lt;&gt;"",Q1956,IF(J1956&lt;&gt;"",J1956,0)),IF(AND(Q1956&lt;&gt;"",J1956&lt;&gt;"",Q1956=J1956),Q1956,X1956)),0)),"")</f>
        <v/>
      </c>
      <c r="AW1956" s="113" t="str">
        <f>IF(D1956&lt;&gt;"",IF(COUNTIF($D$12:$D1956,$D1956)&gt;1,0,IF(SUM(P1956,W1956,AD1956)&gt;0,IF(AND(X1956="",OR(Q1956&lt;&gt;"",J1956&lt;&gt;"")),IF(Q1956&lt;&gt;"",Q1956,IF(J1956&lt;&gt;"",J1956,0)),IF(AND(Q1956&lt;&gt;"",J1956&lt;&gt;"",Q1956=J1956),Q1956,X1956)),0)),"")</f>
        <v/>
      </c>
      <c r="AX1956" s="68" t="str">
        <f t="shared" si="635"/>
        <v/>
      </c>
      <c r="AY1956" s="68" t="str">
        <f t="shared" si="636"/>
        <v/>
      </c>
      <c r="AZ1956" s="68" t="str">
        <f t="shared" si="637"/>
        <v/>
      </c>
      <c r="BA1956" s="68" t="str">
        <f t="shared" si="638"/>
        <v/>
      </c>
      <c r="BB1956" s="68" t="str">
        <f t="shared" si="639"/>
        <v/>
      </c>
      <c r="BC1956" s="68" t="str">
        <f t="shared" si="640"/>
        <v/>
      </c>
      <c r="BD1956" s="68" t="str">
        <f t="shared" si="641"/>
        <v/>
      </c>
      <c r="BE1956" s="62" t="str">
        <f t="shared" si="642"/>
        <v/>
      </c>
      <c r="BF1956" s="62" t="str">
        <f t="shared" si="643"/>
        <v/>
      </c>
      <c r="BG1956" s="62"/>
      <c r="BH1956" s="62" t="str">
        <f t="shared" si="644"/>
        <v/>
      </c>
      <c r="BI1956" s="62" t="str">
        <f t="shared" si="645"/>
        <v/>
      </c>
      <c r="BJ1956" s="114"/>
      <c r="BK1956" s="62" t="str">
        <f t="shared" si="646"/>
        <v/>
      </c>
      <c r="BL1956" s="62" t="str">
        <f t="shared" si="647"/>
        <v/>
      </c>
      <c r="BM1956" s="62" t="str">
        <f t="shared" si="648"/>
        <v/>
      </c>
      <c r="BN1956" s="62" t="str">
        <f t="shared" si="649"/>
        <v/>
      </c>
      <c r="BO1956" s="62" t="str">
        <f t="shared" si="650"/>
        <v/>
      </c>
      <c r="BP1956" s="62" t="str">
        <f t="shared" si="651"/>
        <v/>
      </c>
      <c r="BQ1956" s="96"/>
      <c r="BR1956" s="96"/>
      <c r="BS1956" s="96"/>
      <c r="BT1956" s="96"/>
      <c r="BU1956" s="96"/>
      <c r="BV1956" s="96"/>
      <c r="BW1956" s="96"/>
      <c r="BX1956" s="96"/>
      <c r="BY1956" s="96"/>
      <c r="BZ1956" s="96"/>
      <c r="CA1956" s="96"/>
      <c r="CB1956" s="96"/>
      <c r="CC1956" s="96"/>
      <c r="CD1956" s="96"/>
      <c r="CE1956" s="96"/>
      <c r="CF1956" s="96"/>
      <c r="CG1956" s="96"/>
      <c r="CH1956" s="96"/>
      <c r="CI1956" s="96"/>
      <c r="CJ1956" s="96"/>
      <c r="CK1956" s="96"/>
      <c r="CL1956" s="96"/>
      <c r="CM1956" s="96"/>
      <c r="CN1956" s="96"/>
      <c r="CO1956" s="96"/>
      <c r="CP1956" s="96"/>
      <c r="CQ1956" s="96"/>
      <c r="CR1956" s="96"/>
      <c r="CS1956" s="96"/>
    </row>
    <row r="1957" spans="1:97" ht="18.75" customHeight="1" x14ac:dyDescent="0.2">
      <c r="A1957" s="3">
        <f t="shared" si="652"/>
        <v>1945</v>
      </c>
      <c r="B1957" s="263"/>
      <c r="C1957" s="263"/>
      <c r="D1957" s="263"/>
      <c r="E1957" s="259"/>
      <c r="F1957" s="259"/>
      <c r="G1957" s="43"/>
      <c r="H1957" s="264"/>
      <c r="I1957" s="261"/>
      <c r="J1957" s="106"/>
      <c r="K1957" s="247"/>
      <c r="L1957" s="247"/>
      <c r="M1957" s="247"/>
      <c r="N1957" s="248" t="str">
        <f>IF(AND(K1957&lt;&gt;"",L1957&lt;&gt;"",J1957&lt;&gt;""),ROUND(MIN(IF(OR(J1957="OZZ",J1957="ZZ"),5000,17300),TRUNC(0.75*(SUMIF($D$12:$D1957,$D1957,K$12:K1957)+SUMIF($D$12:$D1957,$D1957,L$12:L1957)),2)) - SUMIF($D$12:$D1956,$D1957,N$12:N1956),2),"")</f>
        <v/>
      </c>
      <c r="O1957" s="249" t="str">
        <f>IF(AND(K1957&lt;&gt;"",L1957&lt;&gt;"",M1957&lt;&gt;"",J1957&lt;&gt;"",AH1957&lt;&gt;""),IF(OR(J1957="OZZ",J1957="ZZ"),ROUND(0-SUMIF($D$12:$D1956,$D1957,O$12:O1956),2),IF(M1957=0,0,ROUND(MIN(MIN(17300,TRUNC(0.75*(SUMIF($D$12:$D$2012,$D1957,K$12:K$2012)+SUMIF($D$12:$D$2012,$D1957,L$12:L$2012)),2)+SUMIF($D$12:$D1957,$D1957,AH$12:AH1957))-SUMIF($D$12:$D1956,$D1957,O$12:O1956)-SUMIF($D$12:$D$2012,$D1957,N$12:N$2012),AH1957),2))),"")</f>
        <v/>
      </c>
      <c r="P1957" s="250" t="str">
        <f>IF(J1957&lt;&gt;"",1000 - SUMIF($D$12:$D1956,$D1957,P$12:P1956),"")</f>
        <v/>
      </c>
      <c r="Q1957" s="106"/>
      <c r="R1957" s="247"/>
      <c r="S1957" s="247"/>
      <c r="T1957" s="247"/>
      <c r="U1957" s="248" t="str">
        <f>IF(AND(R1957&lt;&gt;"",S1957&lt;&gt;"",Q1957&lt;&gt;""),ROUND(MIN(IF(OR(Q1957="OZZ",Q1957="ZZ"),5000,17300),TRUNC(0.75*(SUMIF($D$12:$D1957,$D1957,R$12:R1957)+SUMIF($D$12:$D1957,$D1957,S$12:S1957)),2)) - SUMIF($D$12:$D1956,$D1957,U$12:U1956),2),"")</f>
        <v/>
      </c>
      <c r="V1957" s="248" t="str">
        <f>IF(AND(R1957&lt;&gt;"",S1957&lt;&gt;"",T1957&lt;&gt;"",Q1957&lt;&gt;"",AL1957&lt;&gt;""),IF(OR(Q1957="OZZ",Q1957="ZZ"),ROUND(0-SUMIF($D$12:$D1956,$D1957,V$12:V1956),2),IF(T1957=0,0,ROUND(MIN(MIN(17300,TRUNC(0.75*(SUMIF($D$12:$D$2012,$D1957,R$12:R$2012)+SUMIF($D$12:$D$2012,$D1957,S$12:S$2012)),2)+SUMIF($D$12:$D1957,$D1957,AL$12:AL1957))-SUMIF($D$12:$D1956,$D1957,V$12:V1956)-SUMIF($D$12:$D$2012,$D1957,U$12:U$2012),AL1957),2))),"")</f>
        <v/>
      </c>
      <c r="W1957" s="250" t="str">
        <f>IF(Q1957&lt;&gt;"",1000 - SUMIF($D$12:$D1956,$D1957,W$12:W1956),"")</f>
        <v/>
      </c>
      <c r="X1957" s="106"/>
      <c r="Y1957" s="247"/>
      <c r="Z1957" s="247"/>
      <c r="AA1957" s="247"/>
      <c r="AB1957" s="248" t="str">
        <f>IF(AND(Y1957&lt;&gt;"",Z1957&lt;&gt;"",X1957&lt;&gt;""),ROUND(MIN(IF(OR(X1957="OZZ",X1957="ZZ"),5000,17300),TRUNC(0.75*(SUMIF($D$12:$D1957,$D1957,Y$12:Y1957)+SUMIF($D$12:$D1957,$D1957,Z$12:Z1957)),2)) - SUMIF($D$12:$D1956,$D1957,AB$12:AB1956),2),"")</f>
        <v/>
      </c>
      <c r="AC1957" s="251" t="str">
        <f>IF(AND(Y1957&lt;&gt;"",Z1957&lt;&gt;"",AA1957&lt;&gt;"",X1957&lt;&gt;"",AP1957&lt;&gt;""),IF(OR(X1957="OZZ",X1957="ZZ"),ROUND(0-SUMIF($D$12:$D1956,$D1957,AC$12:AC1956),2),IF(AA1957=0,0,ROUND(MIN(MIN(17300,TRUNC(0.75*(SUMIF($D$12:$D$2012,$D1957,Y$12:Y$2012)+SUMIF($D$12:$D$2012,$D1957,Z$12:Z$2012)),2)+SUMIF($D$12:$D1957,$D1957,AP$12:AP1957))-SUMIF($D$12:$D1956,$D1957,AC$12:AC1956)-SUMIF($D$12:$D$2012,$D1957,AB$12:AB$2012),AP1957),2))),"")</f>
        <v/>
      </c>
      <c r="AD1957" s="250" t="str">
        <f>IF(X1957&lt;&gt;"",1000 - SUMIF($D$12:$D1956,$D1957,AD$12:AD1956),"")</f>
        <v/>
      </c>
      <c r="AE1957" s="252"/>
      <c r="AF1957" s="253"/>
      <c r="AG1957" s="254"/>
      <c r="AH1957" s="255" t="str">
        <f t="shared" si="632"/>
        <v/>
      </c>
      <c r="AI1957" s="256"/>
      <c r="AJ1957" s="253"/>
      <c r="AK1957" s="254"/>
      <c r="AL1957" s="255" t="str">
        <f t="shared" si="633"/>
        <v/>
      </c>
      <c r="AM1957" s="256"/>
      <c r="AN1957" s="253"/>
      <c r="AO1957" s="254"/>
      <c r="AP1957" s="255" t="str">
        <f t="shared" si="634"/>
        <v/>
      </c>
      <c r="AQ1957" s="68"/>
      <c r="AR1957" s="68"/>
      <c r="AS1957" s="115"/>
      <c r="AT1957" s="68"/>
      <c r="AU1957" s="113" t="str">
        <f>IF(D1957&lt;&gt; "", IF(COUNTIF($D$12:$D1957,$D1957)&gt;1,0,IF(SUM(N1957,U1957,AB1957)&gt;0,IF(AND(X1957="",OR(Q1957&lt;&gt;"",J1957&lt;&gt;"")),IF(Q1957&lt;&gt;"",Q1957,IF(J1957&lt;&gt;"",J1957,0)),IF(AND(Q1957&lt;&gt;"",J1957&lt;&gt;"",Q1957=J1957),Q1957,X1957)),0)),"")</f>
        <v/>
      </c>
      <c r="AV1957" s="113" t="str">
        <f>IF(D1957&lt;&gt;"",IF(COUNTIF($D$12:$D1957,$D1957)&gt;1,0,IF(SUM(O1957,V1957,AC1957)&gt;0,IF(AND(X1957="",OR(Q1957&lt;&gt;"",J1957&lt;&gt;"")),IF(Q1957&lt;&gt;"",Q1957,IF(J1957&lt;&gt;"",J1957,0)),IF(AND(Q1957&lt;&gt;"",J1957&lt;&gt;"",Q1957=J1957),Q1957,X1957)),0)),"")</f>
        <v/>
      </c>
      <c r="AW1957" s="113" t="str">
        <f>IF(D1957&lt;&gt;"",IF(COUNTIF($D$12:$D1957,$D1957)&gt;1,0,IF(SUM(P1957,W1957,AD1957)&gt;0,IF(AND(X1957="",OR(Q1957&lt;&gt;"",J1957&lt;&gt;"")),IF(Q1957&lt;&gt;"",Q1957,IF(J1957&lt;&gt;"",J1957,0)),IF(AND(Q1957&lt;&gt;"",J1957&lt;&gt;"",Q1957=J1957),Q1957,X1957)),0)),"")</f>
        <v/>
      </c>
      <c r="AX1957" s="68" t="str">
        <f t="shared" si="635"/>
        <v/>
      </c>
      <c r="AY1957" s="68" t="str">
        <f t="shared" si="636"/>
        <v/>
      </c>
      <c r="AZ1957" s="68" t="str">
        <f t="shared" si="637"/>
        <v/>
      </c>
      <c r="BA1957" s="68" t="str">
        <f t="shared" si="638"/>
        <v/>
      </c>
      <c r="BB1957" s="68" t="str">
        <f t="shared" si="639"/>
        <v/>
      </c>
      <c r="BC1957" s="68" t="str">
        <f t="shared" si="640"/>
        <v/>
      </c>
      <c r="BD1957" s="68" t="str">
        <f t="shared" si="641"/>
        <v/>
      </c>
      <c r="BE1957" s="62" t="str">
        <f t="shared" si="642"/>
        <v/>
      </c>
      <c r="BF1957" s="62" t="str">
        <f t="shared" si="643"/>
        <v/>
      </c>
      <c r="BG1957" s="62"/>
      <c r="BH1957" s="62" t="str">
        <f t="shared" si="644"/>
        <v/>
      </c>
      <c r="BI1957" s="62" t="str">
        <f t="shared" si="645"/>
        <v/>
      </c>
      <c r="BJ1957" s="114"/>
      <c r="BK1957" s="62" t="str">
        <f t="shared" si="646"/>
        <v/>
      </c>
      <c r="BL1957" s="62" t="str">
        <f t="shared" si="647"/>
        <v/>
      </c>
      <c r="BM1957" s="62" t="str">
        <f t="shared" si="648"/>
        <v/>
      </c>
      <c r="BN1957" s="62" t="str">
        <f t="shared" si="649"/>
        <v/>
      </c>
      <c r="BO1957" s="62" t="str">
        <f t="shared" si="650"/>
        <v/>
      </c>
      <c r="BP1957" s="62" t="str">
        <f t="shared" si="651"/>
        <v/>
      </c>
      <c r="BQ1957" s="96"/>
      <c r="BR1957" s="96"/>
      <c r="BS1957" s="96"/>
      <c r="BT1957" s="96"/>
      <c r="BU1957" s="96"/>
      <c r="BV1957" s="96"/>
      <c r="BW1957" s="96"/>
      <c r="BX1957" s="96"/>
      <c r="BY1957" s="96"/>
      <c r="BZ1957" s="96"/>
      <c r="CA1957" s="96"/>
      <c r="CB1957" s="96"/>
      <c r="CC1957" s="96"/>
      <c r="CD1957" s="96"/>
      <c r="CE1957" s="96"/>
      <c r="CF1957" s="96"/>
      <c r="CG1957" s="96"/>
      <c r="CH1957" s="96"/>
      <c r="CI1957" s="96"/>
      <c r="CJ1957" s="96"/>
      <c r="CK1957" s="96"/>
      <c r="CL1957" s="96"/>
      <c r="CM1957" s="96"/>
      <c r="CN1957" s="96"/>
      <c r="CO1957" s="96"/>
      <c r="CP1957" s="96"/>
      <c r="CQ1957" s="96"/>
      <c r="CR1957" s="96"/>
      <c r="CS1957" s="96"/>
    </row>
    <row r="1958" spans="1:97" ht="18.75" customHeight="1" x14ac:dyDescent="0.2">
      <c r="A1958" s="3">
        <f t="shared" si="652"/>
        <v>1946</v>
      </c>
      <c r="B1958" s="263"/>
      <c r="C1958" s="263"/>
      <c r="D1958" s="263"/>
      <c r="E1958" s="259"/>
      <c r="F1958" s="259"/>
      <c r="G1958" s="43"/>
      <c r="H1958" s="264"/>
      <c r="I1958" s="261"/>
      <c r="J1958" s="106"/>
      <c r="K1958" s="247"/>
      <c r="L1958" s="247"/>
      <c r="M1958" s="247"/>
      <c r="N1958" s="248" t="str">
        <f>IF(AND(K1958&lt;&gt;"",L1958&lt;&gt;"",J1958&lt;&gt;""),ROUND(MIN(IF(OR(J1958="OZZ",J1958="ZZ"),5000,17300),TRUNC(0.75*(SUMIF($D$12:$D1958,$D1958,K$12:K1958)+SUMIF($D$12:$D1958,$D1958,L$12:L1958)),2)) - SUMIF($D$12:$D1957,$D1958,N$12:N1957),2),"")</f>
        <v/>
      </c>
      <c r="O1958" s="249" t="str">
        <f>IF(AND(K1958&lt;&gt;"",L1958&lt;&gt;"",M1958&lt;&gt;"",J1958&lt;&gt;"",AH1958&lt;&gt;""),IF(OR(J1958="OZZ",J1958="ZZ"),ROUND(0-SUMIF($D$12:$D1957,$D1958,O$12:O1957),2),IF(M1958=0,0,ROUND(MIN(MIN(17300,TRUNC(0.75*(SUMIF($D$12:$D$2012,$D1958,K$12:K$2012)+SUMIF($D$12:$D$2012,$D1958,L$12:L$2012)),2)+SUMIF($D$12:$D1958,$D1958,AH$12:AH1958))-SUMIF($D$12:$D1957,$D1958,O$12:O1957)-SUMIF($D$12:$D$2012,$D1958,N$12:N$2012),AH1958),2))),"")</f>
        <v/>
      </c>
      <c r="P1958" s="250" t="str">
        <f>IF(J1958&lt;&gt;"",1000 - SUMIF($D$12:$D1957,$D1958,P$12:P1957),"")</f>
        <v/>
      </c>
      <c r="Q1958" s="106"/>
      <c r="R1958" s="247"/>
      <c r="S1958" s="247"/>
      <c r="T1958" s="247"/>
      <c r="U1958" s="248" t="str">
        <f>IF(AND(R1958&lt;&gt;"",S1958&lt;&gt;"",Q1958&lt;&gt;""),ROUND(MIN(IF(OR(Q1958="OZZ",Q1958="ZZ"),5000,17300),TRUNC(0.75*(SUMIF($D$12:$D1958,$D1958,R$12:R1958)+SUMIF($D$12:$D1958,$D1958,S$12:S1958)),2)) - SUMIF($D$12:$D1957,$D1958,U$12:U1957),2),"")</f>
        <v/>
      </c>
      <c r="V1958" s="248" t="str">
        <f>IF(AND(R1958&lt;&gt;"",S1958&lt;&gt;"",T1958&lt;&gt;"",Q1958&lt;&gt;"",AL1958&lt;&gt;""),IF(OR(Q1958="OZZ",Q1958="ZZ"),ROUND(0-SUMIF($D$12:$D1957,$D1958,V$12:V1957),2),IF(T1958=0,0,ROUND(MIN(MIN(17300,TRUNC(0.75*(SUMIF($D$12:$D$2012,$D1958,R$12:R$2012)+SUMIF($D$12:$D$2012,$D1958,S$12:S$2012)),2)+SUMIF($D$12:$D1958,$D1958,AL$12:AL1958))-SUMIF($D$12:$D1957,$D1958,V$12:V1957)-SUMIF($D$12:$D$2012,$D1958,U$12:U$2012),AL1958),2))),"")</f>
        <v/>
      </c>
      <c r="W1958" s="250" t="str">
        <f>IF(Q1958&lt;&gt;"",1000 - SUMIF($D$12:$D1957,$D1958,W$12:W1957),"")</f>
        <v/>
      </c>
      <c r="X1958" s="106"/>
      <c r="Y1958" s="247"/>
      <c r="Z1958" s="247"/>
      <c r="AA1958" s="247"/>
      <c r="AB1958" s="248" t="str">
        <f>IF(AND(Y1958&lt;&gt;"",Z1958&lt;&gt;"",X1958&lt;&gt;""),ROUND(MIN(IF(OR(X1958="OZZ",X1958="ZZ"),5000,17300),TRUNC(0.75*(SUMIF($D$12:$D1958,$D1958,Y$12:Y1958)+SUMIF($D$12:$D1958,$D1958,Z$12:Z1958)),2)) - SUMIF($D$12:$D1957,$D1958,AB$12:AB1957),2),"")</f>
        <v/>
      </c>
      <c r="AC1958" s="251" t="str">
        <f>IF(AND(Y1958&lt;&gt;"",Z1958&lt;&gt;"",AA1958&lt;&gt;"",X1958&lt;&gt;"",AP1958&lt;&gt;""),IF(OR(X1958="OZZ",X1958="ZZ"),ROUND(0-SUMIF($D$12:$D1957,$D1958,AC$12:AC1957),2),IF(AA1958=0,0,ROUND(MIN(MIN(17300,TRUNC(0.75*(SUMIF($D$12:$D$2012,$D1958,Y$12:Y$2012)+SUMIF($D$12:$D$2012,$D1958,Z$12:Z$2012)),2)+SUMIF($D$12:$D1958,$D1958,AP$12:AP1958))-SUMIF($D$12:$D1957,$D1958,AC$12:AC1957)-SUMIF($D$12:$D$2012,$D1958,AB$12:AB$2012),AP1958),2))),"")</f>
        <v/>
      </c>
      <c r="AD1958" s="250" t="str">
        <f>IF(X1958&lt;&gt;"",1000 - SUMIF($D$12:$D1957,$D1958,AD$12:AD1957),"")</f>
        <v/>
      </c>
      <c r="AE1958" s="252"/>
      <c r="AF1958" s="253"/>
      <c r="AG1958" s="254"/>
      <c r="AH1958" s="255" t="str">
        <f t="shared" si="632"/>
        <v/>
      </c>
      <c r="AI1958" s="256"/>
      <c r="AJ1958" s="253"/>
      <c r="AK1958" s="254"/>
      <c r="AL1958" s="255" t="str">
        <f t="shared" si="633"/>
        <v/>
      </c>
      <c r="AM1958" s="256"/>
      <c r="AN1958" s="253"/>
      <c r="AO1958" s="254"/>
      <c r="AP1958" s="255" t="str">
        <f t="shared" si="634"/>
        <v/>
      </c>
      <c r="AQ1958" s="68"/>
      <c r="AR1958" s="68"/>
      <c r="AS1958" s="115"/>
      <c r="AT1958" s="68"/>
      <c r="AU1958" s="113" t="str">
        <f>IF(D1958&lt;&gt; "", IF(COUNTIF($D$12:$D1958,$D1958)&gt;1,0,IF(SUM(N1958,U1958,AB1958)&gt;0,IF(AND(X1958="",OR(Q1958&lt;&gt;"",J1958&lt;&gt;"")),IF(Q1958&lt;&gt;"",Q1958,IF(J1958&lt;&gt;"",J1958,0)),IF(AND(Q1958&lt;&gt;"",J1958&lt;&gt;"",Q1958=J1958),Q1958,X1958)),0)),"")</f>
        <v/>
      </c>
      <c r="AV1958" s="113" t="str">
        <f>IF(D1958&lt;&gt;"",IF(COUNTIF($D$12:$D1958,$D1958)&gt;1,0,IF(SUM(O1958,V1958,AC1958)&gt;0,IF(AND(X1958="",OR(Q1958&lt;&gt;"",J1958&lt;&gt;"")),IF(Q1958&lt;&gt;"",Q1958,IF(J1958&lt;&gt;"",J1958,0)),IF(AND(Q1958&lt;&gt;"",J1958&lt;&gt;"",Q1958=J1958),Q1958,X1958)),0)),"")</f>
        <v/>
      </c>
      <c r="AW1958" s="113" t="str">
        <f>IF(D1958&lt;&gt;"",IF(COUNTIF($D$12:$D1958,$D1958)&gt;1,0,IF(SUM(P1958,W1958,AD1958)&gt;0,IF(AND(X1958="",OR(Q1958&lt;&gt;"",J1958&lt;&gt;"")),IF(Q1958&lt;&gt;"",Q1958,IF(J1958&lt;&gt;"",J1958,0)),IF(AND(Q1958&lt;&gt;"",J1958&lt;&gt;"",Q1958=J1958),Q1958,X1958)),0)),"")</f>
        <v/>
      </c>
      <c r="AX1958" s="68" t="str">
        <f t="shared" si="635"/>
        <v/>
      </c>
      <c r="AY1958" s="68" t="str">
        <f t="shared" si="636"/>
        <v/>
      </c>
      <c r="AZ1958" s="68" t="str">
        <f t="shared" si="637"/>
        <v/>
      </c>
      <c r="BA1958" s="68" t="str">
        <f t="shared" si="638"/>
        <v/>
      </c>
      <c r="BB1958" s="68" t="str">
        <f t="shared" si="639"/>
        <v/>
      </c>
      <c r="BC1958" s="68" t="str">
        <f t="shared" si="640"/>
        <v/>
      </c>
      <c r="BD1958" s="68" t="str">
        <f t="shared" si="641"/>
        <v/>
      </c>
      <c r="BE1958" s="62" t="str">
        <f t="shared" si="642"/>
        <v/>
      </c>
      <c r="BF1958" s="62" t="str">
        <f t="shared" si="643"/>
        <v/>
      </c>
      <c r="BG1958" s="62"/>
      <c r="BH1958" s="62" t="str">
        <f t="shared" si="644"/>
        <v/>
      </c>
      <c r="BI1958" s="62" t="str">
        <f t="shared" si="645"/>
        <v/>
      </c>
      <c r="BJ1958" s="114"/>
      <c r="BK1958" s="62" t="str">
        <f t="shared" si="646"/>
        <v/>
      </c>
      <c r="BL1958" s="62" t="str">
        <f t="shared" si="647"/>
        <v/>
      </c>
      <c r="BM1958" s="62" t="str">
        <f t="shared" si="648"/>
        <v/>
      </c>
      <c r="BN1958" s="62" t="str">
        <f t="shared" si="649"/>
        <v/>
      </c>
      <c r="BO1958" s="62" t="str">
        <f t="shared" si="650"/>
        <v/>
      </c>
      <c r="BP1958" s="62" t="str">
        <f t="shared" si="651"/>
        <v/>
      </c>
      <c r="BQ1958" s="96"/>
      <c r="BR1958" s="96"/>
      <c r="BS1958" s="96"/>
      <c r="BT1958" s="96"/>
      <c r="BU1958" s="96"/>
      <c r="BV1958" s="96"/>
      <c r="BW1958" s="96"/>
      <c r="BX1958" s="96"/>
      <c r="BY1958" s="96"/>
      <c r="BZ1958" s="96"/>
      <c r="CA1958" s="96"/>
      <c r="CB1958" s="96"/>
      <c r="CC1958" s="96"/>
      <c r="CD1958" s="96"/>
      <c r="CE1958" s="96"/>
      <c r="CF1958" s="96"/>
      <c r="CG1958" s="96"/>
      <c r="CH1958" s="96"/>
      <c r="CI1958" s="96"/>
      <c r="CJ1958" s="96"/>
      <c r="CK1958" s="96"/>
      <c r="CL1958" s="96"/>
      <c r="CM1958" s="96"/>
      <c r="CN1958" s="96"/>
      <c r="CO1958" s="96"/>
      <c r="CP1958" s="96"/>
      <c r="CQ1958" s="96"/>
      <c r="CR1958" s="96"/>
      <c r="CS1958" s="96"/>
    </row>
    <row r="1959" spans="1:97" ht="18.75" customHeight="1" x14ac:dyDescent="0.2">
      <c r="A1959" s="3">
        <f t="shared" si="652"/>
        <v>1947</v>
      </c>
      <c r="B1959" s="263"/>
      <c r="C1959" s="263"/>
      <c r="D1959" s="263"/>
      <c r="E1959" s="259"/>
      <c r="F1959" s="259"/>
      <c r="G1959" s="43"/>
      <c r="H1959" s="264"/>
      <c r="I1959" s="261"/>
      <c r="J1959" s="106"/>
      <c r="K1959" s="247"/>
      <c r="L1959" s="247"/>
      <c r="M1959" s="247"/>
      <c r="N1959" s="248" t="str">
        <f>IF(AND(K1959&lt;&gt;"",L1959&lt;&gt;"",J1959&lt;&gt;""),ROUND(MIN(IF(OR(J1959="OZZ",J1959="ZZ"),5000,17300),TRUNC(0.75*(SUMIF($D$12:$D1959,$D1959,K$12:K1959)+SUMIF($D$12:$D1959,$D1959,L$12:L1959)),2)) - SUMIF($D$12:$D1958,$D1959,N$12:N1958),2),"")</f>
        <v/>
      </c>
      <c r="O1959" s="249" t="str">
        <f>IF(AND(K1959&lt;&gt;"",L1959&lt;&gt;"",M1959&lt;&gt;"",J1959&lt;&gt;"",AH1959&lt;&gt;""),IF(OR(J1959="OZZ",J1959="ZZ"),ROUND(0-SUMIF($D$12:$D1958,$D1959,O$12:O1958),2),IF(M1959=0,0,ROUND(MIN(MIN(17300,TRUNC(0.75*(SUMIF($D$12:$D$2012,$D1959,K$12:K$2012)+SUMIF($D$12:$D$2012,$D1959,L$12:L$2012)),2)+SUMIF($D$12:$D1959,$D1959,AH$12:AH1959))-SUMIF($D$12:$D1958,$D1959,O$12:O1958)-SUMIF($D$12:$D$2012,$D1959,N$12:N$2012),AH1959),2))),"")</f>
        <v/>
      </c>
      <c r="P1959" s="250" t="str">
        <f>IF(J1959&lt;&gt;"",1000 - SUMIF($D$12:$D1958,$D1959,P$12:P1958),"")</f>
        <v/>
      </c>
      <c r="Q1959" s="106"/>
      <c r="R1959" s="247"/>
      <c r="S1959" s="247"/>
      <c r="T1959" s="247"/>
      <c r="U1959" s="248" t="str">
        <f>IF(AND(R1959&lt;&gt;"",S1959&lt;&gt;"",Q1959&lt;&gt;""),ROUND(MIN(IF(OR(Q1959="OZZ",Q1959="ZZ"),5000,17300),TRUNC(0.75*(SUMIF($D$12:$D1959,$D1959,R$12:R1959)+SUMIF($D$12:$D1959,$D1959,S$12:S1959)),2)) - SUMIF($D$12:$D1958,$D1959,U$12:U1958),2),"")</f>
        <v/>
      </c>
      <c r="V1959" s="248" t="str">
        <f>IF(AND(R1959&lt;&gt;"",S1959&lt;&gt;"",T1959&lt;&gt;"",Q1959&lt;&gt;"",AL1959&lt;&gt;""),IF(OR(Q1959="OZZ",Q1959="ZZ"),ROUND(0-SUMIF($D$12:$D1958,$D1959,V$12:V1958),2),IF(T1959=0,0,ROUND(MIN(MIN(17300,TRUNC(0.75*(SUMIF($D$12:$D$2012,$D1959,R$12:R$2012)+SUMIF($D$12:$D$2012,$D1959,S$12:S$2012)),2)+SUMIF($D$12:$D1959,$D1959,AL$12:AL1959))-SUMIF($D$12:$D1958,$D1959,V$12:V1958)-SUMIF($D$12:$D$2012,$D1959,U$12:U$2012),AL1959),2))),"")</f>
        <v/>
      </c>
      <c r="W1959" s="250" t="str">
        <f>IF(Q1959&lt;&gt;"",1000 - SUMIF($D$12:$D1958,$D1959,W$12:W1958),"")</f>
        <v/>
      </c>
      <c r="X1959" s="106"/>
      <c r="Y1959" s="247"/>
      <c r="Z1959" s="247"/>
      <c r="AA1959" s="247"/>
      <c r="AB1959" s="248" t="str">
        <f>IF(AND(Y1959&lt;&gt;"",Z1959&lt;&gt;"",X1959&lt;&gt;""),ROUND(MIN(IF(OR(X1959="OZZ",X1959="ZZ"),5000,17300),TRUNC(0.75*(SUMIF($D$12:$D1959,$D1959,Y$12:Y1959)+SUMIF($D$12:$D1959,$D1959,Z$12:Z1959)),2)) - SUMIF($D$12:$D1958,$D1959,AB$12:AB1958),2),"")</f>
        <v/>
      </c>
      <c r="AC1959" s="251" t="str">
        <f>IF(AND(Y1959&lt;&gt;"",Z1959&lt;&gt;"",AA1959&lt;&gt;"",X1959&lt;&gt;"",AP1959&lt;&gt;""),IF(OR(X1959="OZZ",X1959="ZZ"),ROUND(0-SUMIF($D$12:$D1958,$D1959,AC$12:AC1958),2),IF(AA1959=0,0,ROUND(MIN(MIN(17300,TRUNC(0.75*(SUMIF($D$12:$D$2012,$D1959,Y$12:Y$2012)+SUMIF($D$12:$D$2012,$D1959,Z$12:Z$2012)),2)+SUMIF($D$12:$D1959,$D1959,AP$12:AP1959))-SUMIF($D$12:$D1958,$D1959,AC$12:AC1958)-SUMIF($D$12:$D$2012,$D1959,AB$12:AB$2012),AP1959),2))),"")</f>
        <v/>
      </c>
      <c r="AD1959" s="250" t="str">
        <f>IF(X1959&lt;&gt;"",1000 - SUMIF($D$12:$D1958,$D1959,AD$12:AD1958),"")</f>
        <v/>
      </c>
      <c r="AE1959" s="252"/>
      <c r="AF1959" s="253"/>
      <c r="AG1959" s="254"/>
      <c r="AH1959" s="255" t="str">
        <f t="shared" si="632"/>
        <v/>
      </c>
      <c r="AI1959" s="256"/>
      <c r="AJ1959" s="253"/>
      <c r="AK1959" s="254"/>
      <c r="AL1959" s="255" t="str">
        <f t="shared" si="633"/>
        <v/>
      </c>
      <c r="AM1959" s="256"/>
      <c r="AN1959" s="253"/>
      <c r="AO1959" s="254"/>
      <c r="AP1959" s="255" t="str">
        <f t="shared" si="634"/>
        <v/>
      </c>
      <c r="AQ1959" s="68"/>
      <c r="AR1959" s="68"/>
      <c r="AS1959" s="115"/>
      <c r="AT1959" s="68"/>
      <c r="AU1959" s="113" t="str">
        <f>IF(D1959&lt;&gt; "", IF(COUNTIF($D$12:$D1959,$D1959)&gt;1,0,IF(SUM(N1959,U1959,AB1959)&gt;0,IF(AND(X1959="",OR(Q1959&lt;&gt;"",J1959&lt;&gt;"")),IF(Q1959&lt;&gt;"",Q1959,IF(J1959&lt;&gt;"",J1959,0)),IF(AND(Q1959&lt;&gt;"",J1959&lt;&gt;"",Q1959=J1959),Q1959,X1959)),0)),"")</f>
        <v/>
      </c>
      <c r="AV1959" s="113" t="str">
        <f>IF(D1959&lt;&gt;"",IF(COUNTIF($D$12:$D1959,$D1959)&gt;1,0,IF(SUM(O1959,V1959,AC1959)&gt;0,IF(AND(X1959="",OR(Q1959&lt;&gt;"",J1959&lt;&gt;"")),IF(Q1959&lt;&gt;"",Q1959,IF(J1959&lt;&gt;"",J1959,0)),IF(AND(Q1959&lt;&gt;"",J1959&lt;&gt;"",Q1959=J1959),Q1959,X1959)),0)),"")</f>
        <v/>
      </c>
      <c r="AW1959" s="113" t="str">
        <f>IF(D1959&lt;&gt;"",IF(COUNTIF($D$12:$D1959,$D1959)&gt;1,0,IF(SUM(P1959,W1959,AD1959)&gt;0,IF(AND(X1959="",OR(Q1959&lt;&gt;"",J1959&lt;&gt;"")),IF(Q1959&lt;&gt;"",Q1959,IF(J1959&lt;&gt;"",J1959,0)),IF(AND(Q1959&lt;&gt;"",J1959&lt;&gt;"",Q1959=J1959),Q1959,X1959)),0)),"")</f>
        <v/>
      </c>
      <c r="AX1959" s="68" t="str">
        <f t="shared" si="635"/>
        <v/>
      </c>
      <c r="AY1959" s="68" t="str">
        <f t="shared" si="636"/>
        <v/>
      </c>
      <c r="AZ1959" s="68" t="str">
        <f t="shared" si="637"/>
        <v/>
      </c>
      <c r="BA1959" s="68" t="str">
        <f t="shared" si="638"/>
        <v/>
      </c>
      <c r="BB1959" s="68" t="str">
        <f t="shared" si="639"/>
        <v/>
      </c>
      <c r="BC1959" s="68" t="str">
        <f t="shared" si="640"/>
        <v/>
      </c>
      <c r="BD1959" s="68" t="str">
        <f t="shared" si="641"/>
        <v/>
      </c>
      <c r="BE1959" s="62" t="str">
        <f t="shared" si="642"/>
        <v/>
      </c>
      <c r="BF1959" s="62" t="str">
        <f t="shared" si="643"/>
        <v/>
      </c>
      <c r="BG1959" s="62"/>
      <c r="BH1959" s="62" t="str">
        <f t="shared" si="644"/>
        <v/>
      </c>
      <c r="BI1959" s="62" t="str">
        <f t="shared" si="645"/>
        <v/>
      </c>
      <c r="BJ1959" s="114"/>
      <c r="BK1959" s="62" t="str">
        <f t="shared" si="646"/>
        <v/>
      </c>
      <c r="BL1959" s="62" t="str">
        <f t="shared" si="647"/>
        <v/>
      </c>
      <c r="BM1959" s="62" t="str">
        <f t="shared" si="648"/>
        <v/>
      </c>
      <c r="BN1959" s="62" t="str">
        <f t="shared" si="649"/>
        <v/>
      </c>
      <c r="BO1959" s="62" t="str">
        <f t="shared" si="650"/>
        <v/>
      </c>
      <c r="BP1959" s="62" t="str">
        <f t="shared" si="651"/>
        <v/>
      </c>
      <c r="BQ1959" s="96"/>
      <c r="BR1959" s="96"/>
      <c r="BS1959" s="96"/>
      <c r="BT1959" s="96"/>
      <c r="BU1959" s="96"/>
      <c r="BV1959" s="96"/>
      <c r="BW1959" s="96"/>
      <c r="BX1959" s="96"/>
      <c r="BY1959" s="96"/>
      <c r="BZ1959" s="96"/>
      <c r="CA1959" s="96"/>
      <c r="CB1959" s="96"/>
      <c r="CC1959" s="96"/>
      <c r="CD1959" s="96"/>
      <c r="CE1959" s="96"/>
      <c r="CF1959" s="96"/>
      <c r="CG1959" s="96"/>
      <c r="CH1959" s="96"/>
      <c r="CI1959" s="96"/>
      <c r="CJ1959" s="96"/>
      <c r="CK1959" s="96"/>
      <c r="CL1959" s="96"/>
      <c r="CM1959" s="96"/>
      <c r="CN1959" s="96"/>
      <c r="CO1959" s="96"/>
      <c r="CP1959" s="96"/>
      <c r="CQ1959" s="96"/>
      <c r="CR1959" s="96"/>
      <c r="CS1959" s="96"/>
    </row>
    <row r="1960" spans="1:97" ht="18.75" customHeight="1" x14ac:dyDescent="0.2">
      <c r="A1960" s="3">
        <f t="shared" si="652"/>
        <v>1948</v>
      </c>
      <c r="B1960" s="263"/>
      <c r="C1960" s="263"/>
      <c r="D1960" s="263"/>
      <c r="E1960" s="259"/>
      <c r="F1960" s="259"/>
      <c r="G1960" s="43"/>
      <c r="H1960" s="264"/>
      <c r="I1960" s="261"/>
      <c r="J1960" s="106"/>
      <c r="K1960" s="247"/>
      <c r="L1960" s="247"/>
      <c r="M1960" s="247"/>
      <c r="N1960" s="248" t="str">
        <f>IF(AND(K1960&lt;&gt;"",L1960&lt;&gt;"",J1960&lt;&gt;""),ROUND(MIN(IF(OR(J1960="OZZ",J1960="ZZ"),5000,17300),TRUNC(0.75*(SUMIF($D$12:$D1960,$D1960,K$12:K1960)+SUMIF($D$12:$D1960,$D1960,L$12:L1960)),2)) - SUMIF($D$12:$D1959,$D1960,N$12:N1959),2),"")</f>
        <v/>
      </c>
      <c r="O1960" s="249" t="str">
        <f>IF(AND(K1960&lt;&gt;"",L1960&lt;&gt;"",M1960&lt;&gt;"",J1960&lt;&gt;"",AH1960&lt;&gt;""),IF(OR(J1960="OZZ",J1960="ZZ"),ROUND(0-SUMIF($D$12:$D1959,$D1960,O$12:O1959),2),IF(M1960=0,0,ROUND(MIN(MIN(17300,TRUNC(0.75*(SUMIF($D$12:$D$2012,$D1960,K$12:K$2012)+SUMIF($D$12:$D$2012,$D1960,L$12:L$2012)),2)+SUMIF($D$12:$D1960,$D1960,AH$12:AH1960))-SUMIF($D$12:$D1959,$D1960,O$12:O1959)-SUMIF($D$12:$D$2012,$D1960,N$12:N$2012),AH1960),2))),"")</f>
        <v/>
      </c>
      <c r="P1960" s="250" t="str">
        <f>IF(J1960&lt;&gt;"",1000 - SUMIF($D$12:$D1959,$D1960,P$12:P1959),"")</f>
        <v/>
      </c>
      <c r="Q1960" s="106"/>
      <c r="R1960" s="247"/>
      <c r="S1960" s="247"/>
      <c r="T1960" s="247"/>
      <c r="U1960" s="248" t="str">
        <f>IF(AND(R1960&lt;&gt;"",S1960&lt;&gt;"",Q1960&lt;&gt;""),ROUND(MIN(IF(OR(Q1960="OZZ",Q1960="ZZ"),5000,17300),TRUNC(0.75*(SUMIF($D$12:$D1960,$D1960,R$12:R1960)+SUMIF($D$12:$D1960,$D1960,S$12:S1960)),2)) - SUMIF($D$12:$D1959,$D1960,U$12:U1959),2),"")</f>
        <v/>
      </c>
      <c r="V1960" s="248" t="str">
        <f>IF(AND(R1960&lt;&gt;"",S1960&lt;&gt;"",T1960&lt;&gt;"",Q1960&lt;&gt;"",AL1960&lt;&gt;""),IF(OR(Q1960="OZZ",Q1960="ZZ"),ROUND(0-SUMIF($D$12:$D1959,$D1960,V$12:V1959),2),IF(T1960=0,0,ROUND(MIN(MIN(17300,TRUNC(0.75*(SUMIF($D$12:$D$2012,$D1960,R$12:R$2012)+SUMIF($D$12:$D$2012,$D1960,S$12:S$2012)),2)+SUMIF($D$12:$D1960,$D1960,AL$12:AL1960))-SUMIF($D$12:$D1959,$D1960,V$12:V1959)-SUMIF($D$12:$D$2012,$D1960,U$12:U$2012),AL1960),2))),"")</f>
        <v/>
      </c>
      <c r="W1960" s="250" t="str">
        <f>IF(Q1960&lt;&gt;"",1000 - SUMIF($D$12:$D1959,$D1960,W$12:W1959),"")</f>
        <v/>
      </c>
      <c r="X1960" s="106"/>
      <c r="Y1960" s="247"/>
      <c r="Z1960" s="247"/>
      <c r="AA1960" s="247"/>
      <c r="AB1960" s="248" t="str">
        <f>IF(AND(Y1960&lt;&gt;"",Z1960&lt;&gt;"",X1960&lt;&gt;""),ROUND(MIN(IF(OR(X1960="OZZ",X1960="ZZ"),5000,17300),TRUNC(0.75*(SUMIF($D$12:$D1960,$D1960,Y$12:Y1960)+SUMIF($D$12:$D1960,$D1960,Z$12:Z1960)),2)) - SUMIF($D$12:$D1959,$D1960,AB$12:AB1959),2),"")</f>
        <v/>
      </c>
      <c r="AC1960" s="251" t="str">
        <f>IF(AND(Y1960&lt;&gt;"",Z1960&lt;&gt;"",AA1960&lt;&gt;"",X1960&lt;&gt;"",AP1960&lt;&gt;""),IF(OR(X1960="OZZ",X1960="ZZ"),ROUND(0-SUMIF($D$12:$D1959,$D1960,AC$12:AC1959),2),IF(AA1960=0,0,ROUND(MIN(MIN(17300,TRUNC(0.75*(SUMIF($D$12:$D$2012,$D1960,Y$12:Y$2012)+SUMIF($D$12:$D$2012,$D1960,Z$12:Z$2012)),2)+SUMIF($D$12:$D1960,$D1960,AP$12:AP1960))-SUMIF($D$12:$D1959,$D1960,AC$12:AC1959)-SUMIF($D$12:$D$2012,$D1960,AB$12:AB$2012),AP1960),2))),"")</f>
        <v/>
      </c>
      <c r="AD1960" s="250" t="str">
        <f>IF(X1960&lt;&gt;"",1000 - SUMIF($D$12:$D1959,$D1960,AD$12:AD1959),"")</f>
        <v/>
      </c>
      <c r="AE1960" s="252"/>
      <c r="AF1960" s="253"/>
      <c r="AG1960" s="254"/>
      <c r="AH1960" s="255" t="str">
        <f t="shared" si="632"/>
        <v/>
      </c>
      <c r="AI1960" s="256"/>
      <c r="AJ1960" s="253"/>
      <c r="AK1960" s="254"/>
      <c r="AL1960" s="255" t="str">
        <f t="shared" si="633"/>
        <v/>
      </c>
      <c r="AM1960" s="256"/>
      <c r="AN1960" s="253"/>
      <c r="AO1960" s="254"/>
      <c r="AP1960" s="255" t="str">
        <f t="shared" si="634"/>
        <v/>
      </c>
      <c r="AQ1960" s="68"/>
      <c r="AR1960" s="68"/>
      <c r="AS1960" s="115"/>
      <c r="AT1960" s="68"/>
      <c r="AU1960" s="113" t="str">
        <f>IF(D1960&lt;&gt; "", IF(COUNTIF($D$12:$D1960,$D1960)&gt;1,0,IF(SUM(N1960,U1960,AB1960)&gt;0,IF(AND(X1960="",OR(Q1960&lt;&gt;"",J1960&lt;&gt;"")),IF(Q1960&lt;&gt;"",Q1960,IF(J1960&lt;&gt;"",J1960,0)),IF(AND(Q1960&lt;&gt;"",J1960&lt;&gt;"",Q1960=J1960),Q1960,X1960)),0)),"")</f>
        <v/>
      </c>
      <c r="AV1960" s="113" t="str">
        <f>IF(D1960&lt;&gt;"",IF(COUNTIF($D$12:$D1960,$D1960)&gt;1,0,IF(SUM(O1960,V1960,AC1960)&gt;0,IF(AND(X1960="",OR(Q1960&lt;&gt;"",J1960&lt;&gt;"")),IF(Q1960&lt;&gt;"",Q1960,IF(J1960&lt;&gt;"",J1960,0)),IF(AND(Q1960&lt;&gt;"",J1960&lt;&gt;"",Q1960=J1960),Q1960,X1960)),0)),"")</f>
        <v/>
      </c>
      <c r="AW1960" s="113" t="str">
        <f>IF(D1960&lt;&gt;"",IF(COUNTIF($D$12:$D1960,$D1960)&gt;1,0,IF(SUM(P1960,W1960,AD1960)&gt;0,IF(AND(X1960="",OR(Q1960&lt;&gt;"",J1960&lt;&gt;"")),IF(Q1960&lt;&gt;"",Q1960,IF(J1960&lt;&gt;"",J1960,0)),IF(AND(Q1960&lt;&gt;"",J1960&lt;&gt;"",Q1960=J1960),Q1960,X1960)),0)),"")</f>
        <v/>
      </c>
      <c r="AX1960" s="68" t="str">
        <f t="shared" si="635"/>
        <v/>
      </c>
      <c r="AY1960" s="68" t="str">
        <f t="shared" si="636"/>
        <v/>
      </c>
      <c r="AZ1960" s="68" t="str">
        <f t="shared" si="637"/>
        <v/>
      </c>
      <c r="BA1960" s="68" t="str">
        <f t="shared" si="638"/>
        <v/>
      </c>
      <c r="BB1960" s="68" t="str">
        <f t="shared" si="639"/>
        <v/>
      </c>
      <c r="BC1960" s="68" t="str">
        <f t="shared" si="640"/>
        <v/>
      </c>
      <c r="BD1960" s="68" t="str">
        <f t="shared" si="641"/>
        <v/>
      </c>
      <c r="BE1960" s="62" t="str">
        <f t="shared" si="642"/>
        <v/>
      </c>
      <c r="BF1960" s="62" t="str">
        <f t="shared" si="643"/>
        <v/>
      </c>
      <c r="BG1960" s="62"/>
      <c r="BH1960" s="62" t="str">
        <f t="shared" si="644"/>
        <v/>
      </c>
      <c r="BI1960" s="62" t="str">
        <f t="shared" si="645"/>
        <v/>
      </c>
      <c r="BJ1960" s="114"/>
      <c r="BK1960" s="62" t="str">
        <f t="shared" si="646"/>
        <v/>
      </c>
      <c r="BL1960" s="62" t="str">
        <f t="shared" si="647"/>
        <v/>
      </c>
      <c r="BM1960" s="62" t="str">
        <f t="shared" si="648"/>
        <v/>
      </c>
      <c r="BN1960" s="62" t="str">
        <f t="shared" si="649"/>
        <v/>
      </c>
      <c r="BO1960" s="62" t="str">
        <f t="shared" si="650"/>
        <v/>
      </c>
      <c r="BP1960" s="62" t="str">
        <f t="shared" si="651"/>
        <v/>
      </c>
      <c r="BQ1960" s="96"/>
      <c r="BR1960" s="96"/>
      <c r="BS1960" s="96"/>
      <c r="BT1960" s="96"/>
      <c r="BU1960" s="96"/>
      <c r="BV1960" s="96"/>
      <c r="BW1960" s="96"/>
      <c r="BX1960" s="96"/>
      <c r="BY1960" s="96"/>
      <c r="BZ1960" s="96"/>
      <c r="CA1960" s="96"/>
      <c r="CB1960" s="96"/>
      <c r="CC1960" s="96"/>
      <c r="CD1960" s="96"/>
      <c r="CE1960" s="96"/>
      <c r="CF1960" s="96"/>
      <c r="CG1960" s="96"/>
      <c r="CH1960" s="96"/>
      <c r="CI1960" s="96"/>
      <c r="CJ1960" s="96"/>
      <c r="CK1960" s="96"/>
      <c r="CL1960" s="96"/>
      <c r="CM1960" s="96"/>
      <c r="CN1960" s="96"/>
      <c r="CO1960" s="96"/>
      <c r="CP1960" s="96"/>
      <c r="CQ1960" s="96"/>
      <c r="CR1960" s="96"/>
      <c r="CS1960" s="96"/>
    </row>
    <row r="1961" spans="1:97" ht="18.75" customHeight="1" x14ac:dyDescent="0.2">
      <c r="A1961" s="3">
        <f t="shared" si="652"/>
        <v>1949</v>
      </c>
      <c r="B1961" s="263"/>
      <c r="C1961" s="263"/>
      <c r="D1961" s="263"/>
      <c r="E1961" s="259"/>
      <c r="F1961" s="259"/>
      <c r="G1961" s="43"/>
      <c r="H1961" s="264"/>
      <c r="I1961" s="261"/>
      <c r="J1961" s="106"/>
      <c r="K1961" s="247"/>
      <c r="L1961" s="247"/>
      <c r="M1961" s="247"/>
      <c r="N1961" s="248" t="str">
        <f>IF(AND(K1961&lt;&gt;"",L1961&lt;&gt;"",J1961&lt;&gt;""),ROUND(MIN(IF(OR(J1961="OZZ",J1961="ZZ"),5000,17300),TRUNC(0.75*(SUMIF($D$12:$D1961,$D1961,K$12:K1961)+SUMIF($D$12:$D1961,$D1961,L$12:L1961)),2)) - SUMIF($D$12:$D1960,$D1961,N$12:N1960),2),"")</f>
        <v/>
      </c>
      <c r="O1961" s="249" t="str">
        <f>IF(AND(K1961&lt;&gt;"",L1961&lt;&gt;"",M1961&lt;&gt;"",J1961&lt;&gt;"",AH1961&lt;&gt;""),IF(OR(J1961="OZZ",J1961="ZZ"),ROUND(0-SUMIF($D$12:$D1960,$D1961,O$12:O1960),2),IF(M1961=0,0,ROUND(MIN(MIN(17300,TRUNC(0.75*(SUMIF($D$12:$D$2012,$D1961,K$12:K$2012)+SUMIF($D$12:$D$2012,$D1961,L$12:L$2012)),2)+SUMIF($D$12:$D1961,$D1961,AH$12:AH1961))-SUMIF($D$12:$D1960,$D1961,O$12:O1960)-SUMIF($D$12:$D$2012,$D1961,N$12:N$2012),AH1961),2))),"")</f>
        <v/>
      </c>
      <c r="P1961" s="250" t="str">
        <f>IF(J1961&lt;&gt;"",1000 - SUMIF($D$12:$D1960,$D1961,P$12:P1960),"")</f>
        <v/>
      </c>
      <c r="Q1961" s="106"/>
      <c r="R1961" s="247"/>
      <c r="S1961" s="247"/>
      <c r="T1961" s="247"/>
      <c r="U1961" s="248" t="str">
        <f>IF(AND(R1961&lt;&gt;"",S1961&lt;&gt;"",Q1961&lt;&gt;""),ROUND(MIN(IF(OR(Q1961="OZZ",Q1961="ZZ"),5000,17300),TRUNC(0.75*(SUMIF($D$12:$D1961,$D1961,R$12:R1961)+SUMIF($D$12:$D1961,$D1961,S$12:S1961)),2)) - SUMIF($D$12:$D1960,$D1961,U$12:U1960),2),"")</f>
        <v/>
      </c>
      <c r="V1961" s="248" t="str">
        <f>IF(AND(R1961&lt;&gt;"",S1961&lt;&gt;"",T1961&lt;&gt;"",Q1961&lt;&gt;"",AL1961&lt;&gt;""),IF(OR(Q1961="OZZ",Q1961="ZZ"),ROUND(0-SUMIF($D$12:$D1960,$D1961,V$12:V1960),2),IF(T1961=0,0,ROUND(MIN(MIN(17300,TRUNC(0.75*(SUMIF($D$12:$D$2012,$D1961,R$12:R$2012)+SUMIF($D$12:$D$2012,$D1961,S$12:S$2012)),2)+SUMIF($D$12:$D1961,$D1961,AL$12:AL1961))-SUMIF($D$12:$D1960,$D1961,V$12:V1960)-SUMIF($D$12:$D$2012,$D1961,U$12:U$2012),AL1961),2))),"")</f>
        <v/>
      </c>
      <c r="W1961" s="250" t="str">
        <f>IF(Q1961&lt;&gt;"",1000 - SUMIF($D$12:$D1960,$D1961,W$12:W1960),"")</f>
        <v/>
      </c>
      <c r="X1961" s="106"/>
      <c r="Y1961" s="247"/>
      <c r="Z1961" s="247"/>
      <c r="AA1961" s="247"/>
      <c r="AB1961" s="248" t="str">
        <f>IF(AND(Y1961&lt;&gt;"",Z1961&lt;&gt;"",X1961&lt;&gt;""),ROUND(MIN(IF(OR(X1961="OZZ",X1961="ZZ"),5000,17300),TRUNC(0.75*(SUMIF($D$12:$D1961,$D1961,Y$12:Y1961)+SUMIF($D$12:$D1961,$D1961,Z$12:Z1961)),2)) - SUMIF($D$12:$D1960,$D1961,AB$12:AB1960),2),"")</f>
        <v/>
      </c>
      <c r="AC1961" s="251" t="str">
        <f>IF(AND(Y1961&lt;&gt;"",Z1961&lt;&gt;"",AA1961&lt;&gt;"",X1961&lt;&gt;"",AP1961&lt;&gt;""),IF(OR(X1961="OZZ",X1961="ZZ"),ROUND(0-SUMIF($D$12:$D1960,$D1961,AC$12:AC1960),2),IF(AA1961=0,0,ROUND(MIN(MIN(17300,TRUNC(0.75*(SUMIF($D$12:$D$2012,$D1961,Y$12:Y$2012)+SUMIF($D$12:$D$2012,$D1961,Z$12:Z$2012)),2)+SUMIF($D$12:$D1961,$D1961,AP$12:AP1961))-SUMIF($D$12:$D1960,$D1961,AC$12:AC1960)-SUMIF($D$12:$D$2012,$D1961,AB$12:AB$2012),AP1961),2))),"")</f>
        <v/>
      </c>
      <c r="AD1961" s="250" t="str">
        <f>IF(X1961&lt;&gt;"",1000 - SUMIF($D$12:$D1960,$D1961,AD$12:AD1960),"")</f>
        <v/>
      </c>
      <c r="AE1961" s="252"/>
      <c r="AF1961" s="253"/>
      <c r="AG1961" s="254"/>
      <c r="AH1961" s="255" t="str">
        <f t="shared" ref="AH1961:AH2012" si="653">IF(K1961&lt;&gt;"",ROUND(AE1961,2)+ROUND(AF1961,2)+ROUND(AG1961,2),"")</f>
        <v/>
      </c>
      <c r="AI1961" s="256"/>
      <c r="AJ1961" s="253"/>
      <c r="AK1961" s="254"/>
      <c r="AL1961" s="255" t="str">
        <f t="shared" ref="AL1961:AL2012" si="654">IF(R1961&lt;&gt;"",ROUND(AI1961,2)+ROUND(AJ1961,2)+ROUND(AK1961,2),"")</f>
        <v/>
      </c>
      <c r="AM1961" s="256"/>
      <c r="AN1961" s="253"/>
      <c r="AO1961" s="254"/>
      <c r="AP1961" s="255" t="str">
        <f t="shared" si="634"/>
        <v/>
      </c>
      <c r="AQ1961" s="68"/>
      <c r="AR1961" s="68"/>
      <c r="AS1961" s="115"/>
      <c r="AT1961" s="68"/>
      <c r="AU1961" s="113" t="str">
        <f>IF(D1961&lt;&gt; "", IF(COUNTIF($D$12:$D1961,$D1961)&gt;1,0,IF(SUM(N1961,U1961,AB1961)&gt;0,IF(AND(X1961="",OR(Q1961&lt;&gt;"",J1961&lt;&gt;"")),IF(Q1961&lt;&gt;"",Q1961,IF(J1961&lt;&gt;"",J1961,0)),IF(AND(Q1961&lt;&gt;"",J1961&lt;&gt;"",Q1961=J1961),Q1961,X1961)),0)),"")</f>
        <v/>
      </c>
      <c r="AV1961" s="113" t="str">
        <f>IF(D1961&lt;&gt;"",IF(COUNTIF($D$12:$D1961,$D1961)&gt;1,0,IF(SUM(O1961,V1961,AC1961)&gt;0,IF(AND(X1961="",OR(Q1961&lt;&gt;"",J1961&lt;&gt;"")),IF(Q1961&lt;&gt;"",Q1961,IF(J1961&lt;&gt;"",J1961,0)),IF(AND(Q1961&lt;&gt;"",J1961&lt;&gt;"",Q1961=J1961),Q1961,X1961)),0)),"")</f>
        <v/>
      </c>
      <c r="AW1961" s="113" t="str">
        <f>IF(D1961&lt;&gt;"",IF(COUNTIF($D$12:$D1961,$D1961)&gt;1,0,IF(SUM(P1961,W1961,AD1961)&gt;0,IF(AND(X1961="",OR(Q1961&lt;&gt;"",J1961&lt;&gt;"")),IF(Q1961&lt;&gt;"",Q1961,IF(J1961&lt;&gt;"",J1961,0)),IF(AND(Q1961&lt;&gt;"",J1961&lt;&gt;"",Q1961=J1961),Q1961,X1961)),0)),"")</f>
        <v/>
      </c>
      <c r="AX1961" s="68" t="str">
        <f t="shared" si="635"/>
        <v/>
      </c>
      <c r="AY1961" s="68" t="str">
        <f t="shared" si="636"/>
        <v/>
      </c>
      <c r="AZ1961" s="68" t="str">
        <f t="shared" si="637"/>
        <v/>
      </c>
      <c r="BA1961" s="68" t="str">
        <f t="shared" si="638"/>
        <v/>
      </c>
      <c r="BB1961" s="68" t="str">
        <f t="shared" si="639"/>
        <v/>
      </c>
      <c r="BC1961" s="68" t="str">
        <f t="shared" si="640"/>
        <v/>
      </c>
      <c r="BD1961" s="68" t="str">
        <f t="shared" si="641"/>
        <v/>
      </c>
      <c r="BE1961" s="62" t="str">
        <f t="shared" si="642"/>
        <v/>
      </c>
      <c r="BF1961" s="62" t="str">
        <f t="shared" si="643"/>
        <v/>
      </c>
      <c r="BG1961" s="62"/>
      <c r="BH1961" s="62" t="str">
        <f t="shared" si="644"/>
        <v/>
      </c>
      <c r="BI1961" s="62" t="str">
        <f t="shared" si="645"/>
        <v/>
      </c>
      <c r="BJ1961" s="114"/>
      <c r="BK1961" s="62" t="str">
        <f t="shared" si="646"/>
        <v/>
      </c>
      <c r="BL1961" s="62" t="str">
        <f t="shared" si="647"/>
        <v/>
      </c>
      <c r="BM1961" s="62" t="str">
        <f t="shared" si="648"/>
        <v/>
      </c>
      <c r="BN1961" s="62" t="str">
        <f t="shared" si="649"/>
        <v/>
      </c>
      <c r="BO1961" s="62" t="str">
        <f t="shared" si="650"/>
        <v/>
      </c>
      <c r="BP1961" s="62" t="str">
        <f t="shared" si="651"/>
        <v/>
      </c>
      <c r="BQ1961" s="96"/>
      <c r="BR1961" s="96"/>
      <c r="BS1961" s="96"/>
      <c r="BT1961" s="96"/>
      <c r="BU1961" s="96"/>
      <c r="BV1961" s="96"/>
      <c r="BW1961" s="96"/>
      <c r="BX1961" s="96"/>
      <c r="BY1961" s="96"/>
      <c r="BZ1961" s="96"/>
      <c r="CA1961" s="96"/>
      <c r="CB1961" s="96"/>
      <c r="CC1961" s="96"/>
      <c r="CD1961" s="96"/>
      <c r="CE1961" s="96"/>
      <c r="CF1961" s="96"/>
      <c r="CG1961" s="96"/>
      <c r="CH1961" s="96"/>
      <c r="CI1961" s="96"/>
      <c r="CJ1961" s="96"/>
      <c r="CK1961" s="96"/>
      <c r="CL1961" s="96"/>
      <c r="CM1961" s="96"/>
      <c r="CN1961" s="96"/>
      <c r="CO1961" s="96"/>
      <c r="CP1961" s="96"/>
      <c r="CQ1961" s="96"/>
      <c r="CR1961" s="96"/>
      <c r="CS1961" s="96"/>
    </row>
    <row r="1962" spans="1:97" ht="18.75" customHeight="1" x14ac:dyDescent="0.2">
      <c r="A1962" s="3">
        <f t="shared" si="652"/>
        <v>1950</v>
      </c>
      <c r="B1962" s="263"/>
      <c r="C1962" s="263"/>
      <c r="D1962" s="263"/>
      <c r="E1962" s="259"/>
      <c r="F1962" s="259"/>
      <c r="G1962" s="43"/>
      <c r="H1962" s="264"/>
      <c r="I1962" s="261"/>
      <c r="J1962" s="106"/>
      <c r="K1962" s="247"/>
      <c r="L1962" s="247"/>
      <c r="M1962" s="247"/>
      <c r="N1962" s="248" t="str">
        <f>IF(AND(K1962&lt;&gt;"",L1962&lt;&gt;"",J1962&lt;&gt;""),ROUND(MIN(IF(OR(J1962="OZZ",J1962="ZZ"),5000,17300),TRUNC(0.75*(SUMIF($D$12:$D1962,$D1962,K$12:K1962)+SUMIF($D$12:$D1962,$D1962,L$12:L1962)),2)) - SUMIF($D$12:$D1961,$D1962,N$12:N1961),2),"")</f>
        <v/>
      </c>
      <c r="O1962" s="249" t="str">
        <f>IF(AND(K1962&lt;&gt;"",L1962&lt;&gt;"",M1962&lt;&gt;"",J1962&lt;&gt;"",AH1962&lt;&gt;""),IF(OR(J1962="OZZ",J1962="ZZ"),ROUND(0-SUMIF($D$12:$D1961,$D1962,O$12:O1961),2),IF(M1962=0,0,ROUND(MIN(MIN(17300,TRUNC(0.75*(SUMIF($D$12:$D$2012,$D1962,K$12:K$2012)+SUMIF($D$12:$D$2012,$D1962,L$12:L$2012)),2)+SUMIF($D$12:$D1962,$D1962,AH$12:AH1962))-SUMIF($D$12:$D1961,$D1962,O$12:O1961)-SUMIF($D$12:$D$2012,$D1962,N$12:N$2012),AH1962),2))),"")</f>
        <v/>
      </c>
      <c r="P1962" s="250" t="str">
        <f>IF(J1962&lt;&gt;"",1000 - SUMIF($D$12:$D1961,$D1962,P$12:P1961),"")</f>
        <v/>
      </c>
      <c r="Q1962" s="106"/>
      <c r="R1962" s="247"/>
      <c r="S1962" s="247"/>
      <c r="T1962" s="247"/>
      <c r="U1962" s="248" t="str">
        <f>IF(AND(R1962&lt;&gt;"",S1962&lt;&gt;"",Q1962&lt;&gt;""),ROUND(MIN(IF(OR(Q1962="OZZ",Q1962="ZZ"),5000,17300),TRUNC(0.75*(SUMIF($D$12:$D1962,$D1962,R$12:R1962)+SUMIF($D$12:$D1962,$D1962,S$12:S1962)),2)) - SUMIF($D$12:$D1961,$D1962,U$12:U1961),2),"")</f>
        <v/>
      </c>
      <c r="V1962" s="248" t="str">
        <f>IF(AND(R1962&lt;&gt;"",S1962&lt;&gt;"",T1962&lt;&gt;"",Q1962&lt;&gt;"",AL1962&lt;&gt;""),IF(OR(Q1962="OZZ",Q1962="ZZ"),ROUND(0-SUMIF($D$12:$D1961,$D1962,V$12:V1961),2),IF(T1962=0,0,ROUND(MIN(MIN(17300,TRUNC(0.75*(SUMIF($D$12:$D$2012,$D1962,R$12:R$2012)+SUMIF($D$12:$D$2012,$D1962,S$12:S$2012)),2)+SUMIF($D$12:$D1962,$D1962,AL$12:AL1962))-SUMIF($D$12:$D1961,$D1962,V$12:V1961)-SUMIF($D$12:$D$2012,$D1962,U$12:U$2012),AL1962),2))),"")</f>
        <v/>
      </c>
      <c r="W1962" s="250" t="str">
        <f>IF(Q1962&lt;&gt;"",1000 - SUMIF($D$12:$D1961,$D1962,W$12:W1961),"")</f>
        <v/>
      </c>
      <c r="X1962" s="106"/>
      <c r="Y1962" s="247"/>
      <c r="Z1962" s="247"/>
      <c r="AA1962" s="247"/>
      <c r="AB1962" s="248" t="str">
        <f>IF(AND(Y1962&lt;&gt;"",Z1962&lt;&gt;"",X1962&lt;&gt;""),ROUND(MIN(IF(OR(X1962="OZZ",X1962="ZZ"),5000,17300),TRUNC(0.75*(SUMIF($D$12:$D1962,$D1962,Y$12:Y1962)+SUMIF($D$12:$D1962,$D1962,Z$12:Z1962)),2)) - SUMIF($D$12:$D1961,$D1962,AB$12:AB1961),2),"")</f>
        <v/>
      </c>
      <c r="AC1962" s="251" t="str">
        <f>IF(AND(Y1962&lt;&gt;"",Z1962&lt;&gt;"",AA1962&lt;&gt;"",X1962&lt;&gt;"",AP1962&lt;&gt;""),IF(OR(X1962="OZZ",X1962="ZZ"),ROUND(0-SUMIF($D$12:$D1961,$D1962,AC$12:AC1961),2),IF(AA1962=0,0,ROUND(MIN(MIN(17300,TRUNC(0.75*(SUMIF($D$12:$D$2012,$D1962,Y$12:Y$2012)+SUMIF($D$12:$D$2012,$D1962,Z$12:Z$2012)),2)+SUMIF($D$12:$D1962,$D1962,AP$12:AP1962))-SUMIF($D$12:$D1961,$D1962,AC$12:AC1961)-SUMIF($D$12:$D$2012,$D1962,AB$12:AB$2012),AP1962),2))),"")</f>
        <v/>
      </c>
      <c r="AD1962" s="250" t="str">
        <f>IF(X1962&lt;&gt;"",1000 - SUMIF($D$12:$D1961,$D1962,AD$12:AD1961),"")</f>
        <v/>
      </c>
      <c r="AE1962" s="252"/>
      <c r="AF1962" s="253"/>
      <c r="AG1962" s="254"/>
      <c r="AH1962" s="255" t="str">
        <f t="shared" si="653"/>
        <v/>
      </c>
      <c r="AI1962" s="256"/>
      <c r="AJ1962" s="253"/>
      <c r="AK1962" s="254"/>
      <c r="AL1962" s="255" t="str">
        <f t="shared" si="654"/>
        <v/>
      </c>
      <c r="AM1962" s="256"/>
      <c r="AN1962" s="253"/>
      <c r="AO1962" s="254"/>
      <c r="AP1962" s="255" t="str">
        <f t="shared" si="634"/>
        <v/>
      </c>
      <c r="AQ1962" s="68"/>
      <c r="AR1962" s="68"/>
      <c r="AS1962" s="115"/>
      <c r="AT1962" s="68"/>
      <c r="AU1962" s="113" t="str">
        <f>IF(D1962&lt;&gt; "", IF(COUNTIF($D$12:$D1962,$D1962)&gt;1,0,IF(SUM(N1962,U1962,AB1962)&gt;0,IF(AND(X1962="",OR(Q1962&lt;&gt;"",J1962&lt;&gt;"")),IF(Q1962&lt;&gt;"",Q1962,IF(J1962&lt;&gt;"",J1962,0)),IF(AND(Q1962&lt;&gt;"",J1962&lt;&gt;"",Q1962=J1962),Q1962,X1962)),0)),"")</f>
        <v/>
      </c>
      <c r="AV1962" s="113" t="str">
        <f>IF(D1962&lt;&gt;"",IF(COUNTIF($D$12:$D1962,$D1962)&gt;1,0,IF(SUM(O1962,V1962,AC1962)&gt;0,IF(AND(X1962="",OR(Q1962&lt;&gt;"",J1962&lt;&gt;"")),IF(Q1962&lt;&gt;"",Q1962,IF(J1962&lt;&gt;"",J1962,0)),IF(AND(Q1962&lt;&gt;"",J1962&lt;&gt;"",Q1962=J1962),Q1962,X1962)),0)),"")</f>
        <v/>
      </c>
      <c r="AW1962" s="113" t="str">
        <f>IF(D1962&lt;&gt;"",IF(COUNTIF($D$12:$D1962,$D1962)&gt;1,0,IF(SUM(P1962,W1962,AD1962)&gt;0,IF(AND(X1962="",OR(Q1962&lt;&gt;"",J1962&lt;&gt;"")),IF(Q1962&lt;&gt;"",Q1962,IF(J1962&lt;&gt;"",J1962,0)),IF(AND(Q1962&lt;&gt;"",J1962&lt;&gt;"",Q1962=J1962),Q1962,X1962)),0)),"")</f>
        <v/>
      </c>
      <c r="AX1962" s="68" t="str">
        <f t="shared" si="635"/>
        <v/>
      </c>
      <c r="AY1962" s="68" t="str">
        <f t="shared" si="636"/>
        <v/>
      </c>
      <c r="AZ1962" s="68" t="str">
        <f t="shared" si="637"/>
        <v/>
      </c>
      <c r="BA1962" s="68" t="str">
        <f t="shared" si="638"/>
        <v/>
      </c>
      <c r="BB1962" s="68" t="str">
        <f t="shared" si="639"/>
        <v/>
      </c>
      <c r="BC1962" s="68" t="str">
        <f t="shared" si="640"/>
        <v/>
      </c>
      <c r="BD1962" s="68" t="str">
        <f t="shared" si="641"/>
        <v/>
      </c>
      <c r="BE1962" s="62" t="str">
        <f t="shared" si="642"/>
        <v/>
      </c>
      <c r="BF1962" s="62" t="str">
        <f t="shared" si="643"/>
        <v/>
      </c>
      <c r="BG1962" s="62"/>
      <c r="BH1962" s="62" t="str">
        <f t="shared" si="644"/>
        <v/>
      </c>
      <c r="BI1962" s="62" t="str">
        <f t="shared" si="645"/>
        <v/>
      </c>
      <c r="BJ1962" s="114"/>
      <c r="BK1962" s="62" t="str">
        <f t="shared" si="646"/>
        <v/>
      </c>
      <c r="BL1962" s="62" t="str">
        <f t="shared" si="647"/>
        <v/>
      </c>
      <c r="BM1962" s="62" t="str">
        <f t="shared" si="648"/>
        <v/>
      </c>
      <c r="BN1962" s="62" t="str">
        <f t="shared" si="649"/>
        <v/>
      </c>
      <c r="BO1962" s="62" t="str">
        <f t="shared" si="650"/>
        <v/>
      </c>
      <c r="BP1962" s="62" t="str">
        <f t="shared" si="651"/>
        <v/>
      </c>
      <c r="BQ1962" s="96"/>
      <c r="BR1962" s="96"/>
      <c r="BS1962" s="96"/>
      <c r="BT1962" s="96"/>
      <c r="BU1962" s="96"/>
      <c r="BV1962" s="96"/>
      <c r="BW1962" s="96"/>
      <c r="BX1962" s="96"/>
      <c r="BY1962" s="96"/>
      <c r="BZ1962" s="96"/>
      <c r="CA1962" s="96"/>
      <c r="CB1962" s="96"/>
      <c r="CC1962" s="96"/>
      <c r="CD1962" s="96"/>
      <c r="CE1962" s="96"/>
      <c r="CF1962" s="96"/>
      <c r="CG1962" s="96"/>
      <c r="CH1962" s="96"/>
      <c r="CI1962" s="96"/>
      <c r="CJ1962" s="96"/>
      <c r="CK1962" s="96"/>
      <c r="CL1962" s="96"/>
      <c r="CM1962" s="96"/>
      <c r="CN1962" s="96"/>
      <c r="CO1962" s="96"/>
      <c r="CP1962" s="96"/>
      <c r="CQ1962" s="96"/>
      <c r="CR1962" s="96"/>
      <c r="CS1962" s="96"/>
    </row>
    <row r="1963" spans="1:97" ht="18.75" customHeight="1" x14ac:dyDescent="0.2">
      <c r="A1963" s="3">
        <f t="shared" si="652"/>
        <v>1951</v>
      </c>
      <c r="B1963" s="263"/>
      <c r="C1963" s="263"/>
      <c r="D1963" s="263"/>
      <c r="E1963" s="259"/>
      <c r="F1963" s="259"/>
      <c r="G1963" s="43"/>
      <c r="H1963" s="264"/>
      <c r="I1963" s="261"/>
      <c r="J1963" s="106"/>
      <c r="K1963" s="247"/>
      <c r="L1963" s="247"/>
      <c r="M1963" s="247"/>
      <c r="N1963" s="248" t="str">
        <f>IF(AND(K1963&lt;&gt;"",L1963&lt;&gt;"",J1963&lt;&gt;""),ROUND(MIN(IF(OR(J1963="OZZ",J1963="ZZ"),5000,17300),TRUNC(0.75*(SUMIF($D$12:$D1963,$D1963,K$12:K1963)+SUMIF($D$12:$D1963,$D1963,L$12:L1963)),2)) - SUMIF($D$12:$D1962,$D1963,N$12:N1962),2),"")</f>
        <v/>
      </c>
      <c r="O1963" s="249" t="str">
        <f>IF(AND(K1963&lt;&gt;"",L1963&lt;&gt;"",M1963&lt;&gt;"",J1963&lt;&gt;"",AH1963&lt;&gt;""),IF(OR(J1963="OZZ",J1963="ZZ"),ROUND(0-SUMIF($D$12:$D1962,$D1963,O$12:O1962),2),IF(M1963=0,0,ROUND(MIN(MIN(17300,TRUNC(0.75*(SUMIF($D$12:$D$2012,$D1963,K$12:K$2012)+SUMIF($D$12:$D$2012,$D1963,L$12:L$2012)),2)+SUMIF($D$12:$D1963,$D1963,AH$12:AH1963))-SUMIF($D$12:$D1962,$D1963,O$12:O1962)-SUMIF($D$12:$D$2012,$D1963,N$12:N$2012),AH1963),2))),"")</f>
        <v/>
      </c>
      <c r="P1963" s="250" t="str">
        <f>IF(J1963&lt;&gt;"",1000 - SUMIF($D$12:$D1962,$D1963,P$12:P1962),"")</f>
        <v/>
      </c>
      <c r="Q1963" s="106"/>
      <c r="R1963" s="247"/>
      <c r="S1963" s="247"/>
      <c r="T1963" s="247"/>
      <c r="U1963" s="248" t="str">
        <f>IF(AND(R1963&lt;&gt;"",S1963&lt;&gt;"",Q1963&lt;&gt;""),ROUND(MIN(IF(OR(Q1963="OZZ",Q1963="ZZ"),5000,17300),TRUNC(0.75*(SUMIF($D$12:$D1963,$D1963,R$12:R1963)+SUMIF($D$12:$D1963,$D1963,S$12:S1963)),2)) - SUMIF($D$12:$D1962,$D1963,U$12:U1962),2),"")</f>
        <v/>
      </c>
      <c r="V1963" s="248" t="str">
        <f>IF(AND(R1963&lt;&gt;"",S1963&lt;&gt;"",T1963&lt;&gt;"",Q1963&lt;&gt;"",AL1963&lt;&gt;""),IF(OR(Q1963="OZZ",Q1963="ZZ"),ROUND(0-SUMIF($D$12:$D1962,$D1963,V$12:V1962),2),IF(T1963=0,0,ROUND(MIN(MIN(17300,TRUNC(0.75*(SUMIF($D$12:$D$2012,$D1963,R$12:R$2012)+SUMIF($D$12:$D$2012,$D1963,S$12:S$2012)),2)+SUMIF($D$12:$D1963,$D1963,AL$12:AL1963))-SUMIF($D$12:$D1962,$D1963,V$12:V1962)-SUMIF($D$12:$D$2012,$D1963,U$12:U$2012),AL1963),2))),"")</f>
        <v/>
      </c>
      <c r="W1963" s="250" t="str">
        <f>IF(Q1963&lt;&gt;"",1000 - SUMIF($D$12:$D1962,$D1963,W$12:W1962),"")</f>
        <v/>
      </c>
      <c r="X1963" s="106"/>
      <c r="Y1963" s="247"/>
      <c r="Z1963" s="247"/>
      <c r="AA1963" s="247"/>
      <c r="AB1963" s="248" t="str">
        <f>IF(AND(Y1963&lt;&gt;"",Z1963&lt;&gt;"",X1963&lt;&gt;""),ROUND(MIN(IF(OR(X1963="OZZ",X1963="ZZ"),5000,17300),TRUNC(0.75*(SUMIF($D$12:$D1963,$D1963,Y$12:Y1963)+SUMIF($D$12:$D1963,$D1963,Z$12:Z1963)),2)) - SUMIF($D$12:$D1962,$D1963,AB$12:AB1962),2),"")</f>
        <v/>
      </c>
      <c r="AC1963" s="251" t="str">
        <f>IF(AND(Y1963&lt;&gt;"",Z1963&lt;&gt;"",AA1963&lt;&gt;"",X1963&lt;&gt;"",AP1963&lt;&gt;""),IF(OR(X1963="OZZ",X1963="ZZ"),ROUND(0-SUMIF($D$12:$D1962,$D1963,AC$12:AC1962),2),IF(AA1963=0,0,ROUND(MIN(MIN(17300,TRUNC(0.75*(SUMIF($D$12:$D$2012,$D1963,Y$12:Y$2012)+SUMIF($D$12:$D$2012,$D1963,Z$12:Z$2012)),2)+SUMIF($D$12:$D1963,$D1963,AP$12:AP1963))-SUMIF($D$12:$D1962,$D1963,AC$12:AC1962)-SUMIF($D$12:$D$2012,$D1963,AB$12:AB$2012),AP1963),2))),"")</f>
        <v/>
      </c>
      <c r="AD1963" s="250" t="str">
        <f>IF(X1963&lt;&gt;"",1000 - SUMIF($D$12:$D1962,$D1963,AD$12:AD1962),"")</f>
        <v/>
      </c>
      <c r="AE1963" s="252"/>
      <c r="AF1963" s="253"/>
      <c r="AG1963" s="254"/>
      <c r="AH1963" s="255" t="str">
        <f t="shared" si="653"/>
        <v/>
      </c>
      <c r="AI1963" s="256"/>
      <c r="AJ1963" s="253"/>
      <c r="AK1963" s="254"/>
      <c r="AL1963" s="255" t="str">
        <f t="shared" si="654"/>
        <v/>
      </c>
      <c r="AM1963" s="256"/>
      <c r="AN1963" s="253"/>
      <c r="AO1963" s="254"/>
      <c r="AP1963" s="255" t="str">
        <f t="shared" si="634"/>
        <v/>
      </c>
      <c r="AQ1963" s="68"/>
      <c r="AR1963" s="68"/>
      <c r="AS1963" s="115"/>
      <c r="AT1963" s="68"/>
      <c r="AU1963" s="113" t="str">
        <f>IF(D1963&lt;&gt; "", IF(COUNTIF($D$12:$D1963,$D1963)&gt;1,0,IF(SUM(N1963,U1963,AB1963)&gt;0,IF(AND(X1963="",OR(Q1963&lt;&gt;"",J1963&lt;&gt;"")),IF(Q1963&lt;&gt;"",Q1963,IF(J1963&lt;&gt;"",J1963,0)),IF(AND(Q1963&lt;&gt;"",J1963&lt;&gt;"",Q1963=J1963),Q1963,X1963)),0)),"")</f>
        <v/>
      </c>
      <c r="AV1963" s="113" t="str">
        <f>IF(D1963&lt;&gt;"",IF(COUNTIF($D$12:$D1963,$D1963)&gt;1,0,IF(SUM(O1963,V1963,AC1963)&gt;0,IF(AND(X1963="",OR(Q1963&lt;&gt;"",J1963&lt;&gt;"")),IF(Q1963&lt;&gt;"",Q1963,IF(J1963&lt;&gt;"",J1963,0)),IF(AND(Q1963&lt;&gt;"",J1963&lt;&gt;"",Q1963=J1963),Q1963,X1963)),0)),"")</f>
        <v/>
      </c>
      <c r="AW1963" s="113" t="str">
        <f>IF(D1963&lt;&gt;"",IF(COUNTIF($D$12:$D1963,$D1963)&gt;1,0,IF(SUM(P1963,W1963,AD1963)&gt;0,IF(AND(X1963="",OR(Q1963&lt;&gt;"",J1963&lt;&gt;"")),IF(Q1963&lt;&gt;"",Q1963,IF(J1963&lt;&gt;"",J1963,0)),IF(AND(Q1963&lt;&gt;"",J1963&lt;&gt;"",Q1963=J1963),Q1963,X1963)),0)),"")</f>
        <v/>
      </c>
      <c r="AX1963" s="68" t="str">
        <f t="shared" si="635"/>
        <v/>
      </c>
      <c r="AY1963" s="68" t="str">
        <f t="shared" si="636"/>
        <v/>
      </c>
      <c r="AZ1963" s="68" t="str">
        <f t="shared" si="637"/>
        <v/>
      </c>
      <c r="BA1963" s="68" t="str">
        <f t="shared" si="638"/>
        <v/>
      </c>
      <c r="BB1963" s="68" t="str">
        <f t="shared" si="639"/>
        <v/>
      </c>
      <c r="BC1963" s="68" t="str">
        <f t="shared" si="640"/>
        <v/>
      </c>
      <c r="BD1963" s="68" t="str">
        <f t="shared" si="641"/>
        <v/>
      </c>
      <c r="BE1963" s="62" t="str">
        <f t="shared" si="642"/>
        <v/>
      </c>
      <c r="BF1963" s="62" t="str">
        <f t="shared" si="643"/>
        <v/>
      </c>
      <c r="BG1963" s="62"/>
      <c r="BH1963" s="62" t="str">
        <f t="shared" si="644"/>
        <v/>
      </c>
      <c r="BI1963" s="62" t="str">
        <f t="shared" si="645"/>
        <v/>
      </c>
      <c r="BJ1963" s="114"/>
      <c r="BK1963" s="62" t="str">
        <f t="shared" si="646"/>
        <v/>
      </c>
      <c r="BL1963" s="62" t="str">
        <f t="shared" si="647"/>
        <v/>
      </c>
      <c r="BM1963" s="62" t="str">
        <f t="shared" si="648"/>
        <v/>
      </c>
      <c r="BN1963" s="62" t="str">
        <f t="shared" si="649"/>
        <v/>
      </c>
      <c r="BO1963" s="62" t="str">
        <f t="shared" si="650"/>
        <v/>
      </c>
      <c r="BP1963" s="62" t="str">
        <f t="shared" si="651"/>
        <v/>
      </c>
      <c r="BQ1963" s="96"/>
      <c r="BR1963" s="96"/>
      <c r="BS1963" s="96"/>
      <c r="BT1963" s="96"/>
      <c r="BU1963" s="96"/>
      <c r="BV1963" s="96"/>
      <c r="BW1963" s="96"/>
      <c r="BX1963" s="96"/>
      <c r="BY1963" s="96"/>
      <c r="BZ1963" s="96"/>
      <c r="CA1963" s="96"/>
      <c r="CB1963" s="96"/>
      <c r="CC1963" s="96"/>
      <c r="CD1963" s="96"/>
      <c r="CE1963" s="96"/>
      <c r="CF1963" s="96"/>
      <c r="CG1963" s="96"/>
      <c r="CH1963" s="96"/>
      <c r="CI1963" s="96"/>
      <c r="CJ1963" s="96"/>
      <c r="CK1963" s="96"/>
      <c r="CL1963" s="96"/>
      <c r="CM1963" s="96"/>
      <c r="CN1963" s="96"/>
      <c r="CO1963" s="96"/>
      <c r="CP1963" s="96"/>
      <c r="CQ1963" s="96"/>
      <c r="CR1963" s="96"/>
      <c r="CS1963" s="96"/>
    </row>
    <row r="1964" spans="1:97" ht="18.75" customHeight="1" x14ac:dyDescent="0.2">
      <c r="A1964" s="3">
        <f t="shared" si="652"/>
        <v>1952</v>
      </c>
      <c r="B1964" s="263"/>
      <c r="C1964" s="263"/>
      <c r="D1964" s="263"/>
      <c r="E1964" s="259"/>
      <c r="F1964" s="259"/>
      <c r="G1964" s="43"/>
      <c r="H1964" s="264"/>
      <c r="I1964" s="261"/>
      <c r="J1964" s="106"/>
      <c r="K1964" s="247"/>
      <c r="L1964" s="247"/>
      <c r="M1964" s="247"/>
      <c r="N1964" s="248" t="str">
        <f>IF(AND(K1964&lt;&gt;"",L1964&lt;&gt;"",J1964&lt;&gt;""),ROUND(MIN(IF(OR(J1964="OZZ",J1964="ZZ"),5000,17300),TRUNC(0.75*(SUMIF($D$12:$D1964,$D1964,K$12:K1964)+SUMIF($D$12:$D1964,$D1964,L$12:L1964)),2)) - SUMIF($D$12:$D1963,$D1964,N$12:N1963),2),"")</f>
        <v/>
      </c>
      <c r="O1964" s="249" t="str">
        <f>IF(AND(K1964&lt;&gt;"",L1964&lt;&gt;"",M1964&lt;&gt;"",J1964&lt;&gt;"",AH1964&lt;&gt;""),IF(OR(J1964="OZZ",J1964="ZZ"),ROUND(0-SUMIF($D$12:$D1963,$D1964,O$12:O1963),2),IF(M1964=0,0,ROUND(MIN(MIN(17300,TRUNC(0.75*(SUMIF($D$12:$D$2012,$D1964,K$12:K$2012)+SUMIF($D$12:$D$2012,$D1964,L$12:L$2012)),2)+SUMIF($D$12:$D1964,$D1964,AH$12:AH1964))-SUMIF($D$12:$D1963,$D1964,O$12:O1963)-SUMIF($D$12:$D$2012,$D1964,N$12:N$2012),AH1964),2))),"")</f>
        <v/>
      </c>
      <c r="P1964" s="250" t="str">
        <f>IF(J1964&lt;&gt;"",1000 - SUMIF($D$12:$D1963,$D1964,P$12:P1963),"")</f>
        <v/>
      </c>
      <c r="Q1964" s="106"/>
      <c r="R1964" s="247"/>
      <c r="S1964" s="247"/>
      <c r="T1964" s="247"/>
      <c r="U1964" s="248" t="str">
        <f>IF(AND(R1964&lt;&gt;"",S1964&lt;&gt;"",Q1964&lt;&gt;""),ROUND(MIN(IF(OR(Q1964="OZZ",Q1964="ZZ"),5000,17300),TRUNC(0.75*(SUMIF($D$12:$D1964,$D1964,R$12:R1964)+SUMIF($D$12:$D1964,$D1964,S$12:S1964)),2)) - SUMIF($D$12:$D1963,$D1964,U$12:U1963),2),"")</f>
        <v/>
      </c>
      <c r="V1964" s="248" t="str">
        <f>IF(AND(R1964&lt;&gt;"",S1964&lt;&gt;"",T1964&lt;&gt;"",Q1964&lt;&gt;"",AL1964&lt;&gt;""),IF(OR(Q1964="OZZ",Q1964="ZZ"),ROUND(0-SUMIF($D$12:$D1963,$D1964,V$12:V1963),2),IF(T1964=0,0,ROUND(MIN(MIN(17300,TRUNC(0.75*(SUMIF($D$12:$D$2012,$D1964,R$12:R$2012)+SUMIF($D$12:$D$2012,$D1964,S$12:S$2012)),2)+SUMIF($D$12:$D1964,$D1964,AL$12:AL1964))-SUMIF($D$12:$D1963,$D1964,V$12:V1963)-SUMIF($D$12:$D$2012,$D1964,U$12:U$2012),AL1964),2))),"")</f>
        <v/>
      </c>
      <c r="W1964" s="250" t="str">
        <f>IF(Q1964&lt;&gt;"",1000 - SUMIF($D$12:$D1963,$D1964,W$12:W1963),"")</f>
        <v/>
      </c>
      <c r="X1964" s="106"/>
      <c r="Y1964" s="247"/>
      <c r="Z1964" s="247"/>
      <c r="AA1964" s="247"/>
      <c r="AB1964" s="248" t="str">
        <f>IF(AND(Y1964&lt;&gt;"",Z1964&lt;&gt;"",X1964&lt;&gt;""),ROUND(MIN(IF(OR(X1964="OZZ",X1964="ZZ"),5000,17300),TRUNC(0.75*(SUMIF($D$12:$D1964,$D1964,Y$12:Y1964)+SUMIF($D$12:$D1964,$D1964,Z$12:Z1964)),2)) - SUMIF($D$12:$D1963,$D1964,AB$12:AB1963),2),"")</f>
        <v/>
      </c>
      <c r="AC1964" s="251" t="str">
        <f>IF(AND(Y1964&lt;&gt;"",Z1964&lt;&gt;"",AA1964&lt;&gt;"",X1964&lt;&gt;"",AP1964&lt;&gt;""),IF(OR(X1964="OZZ",X1964="ZZ"),ROUND(0-SUMIF($D$12:$D1963,$D1964,AC$12:AC1963),2),IF(AA1964=0,0,ROUND(MIN(MIN(17300,TRUNC(0.75*(SUMIF($D$12:$D$2012,$D1964,Y$12:Y$2012)+SUMIF($D$12:$D$2012,$D1964,Z$12:Z$2012)),2)+SUMIF($D$12:$D1964,$D1964,AP$12:AP1964))-SUMIF($D$12:$D1963,$D1964,AC$12:AC1963)-SUMIF($D$12:$D$2012,$D1964,AB$12:AB$2012),AP1964),2))),"")</f>
        <v/>
      </c>
      <c r="AD1964" s="250" t="str">
        <f>IF(X1964&lt;&gt;"",1000 - SUMIF($D$12:$D1963,$D1964,AD$12:AD1963),"")</f>
        <v/>
      </c>
      <c r="AE1964" s="252"/>
      <c r="AF1964" s="253"/>
      <c r="AG1964" s="254"/>
      <c r="AH1964" s="255" t="str">
        <f t="shared" si="653"/>
        <v/>
      </c>
      <c r="AI1964" s="256"/>
      <c r="AJ1964" s="253"/>
      <c r="AK1964" s="254"/>
      <c r="AL1964" s="255" t="str">
        <f t="shared" si="654"/>
        <v/>
      </c>
      <c r="AM1964" s="256"/>
      <c r="AN1964" s="253"/>
      <c r="AO1964" s="254"/>
      <c r="AP1964" s="255" t="str">
        <f t="shared" si="634"/>
        <v/>
      </c>
      <c r="AQ1964" s="68"/>
      <c r="AR1964" s="68"/>
      <c r="AS1964" s="115"/>
      <c r="AT1964" s="68"/>
      <c r="AU1964" s="113" t="str">
        <f>IF(D1964&lt;&gt; "", IF(COUNTIF($D$12:$D1964,$D1964)&gt;1,0,IF(SUM(N1964,U1964,AB1964)&gt;0,IF(AND(X1964="",OR(Q1964&lt;&gt;"",J1964&lt;&gt;"")),IF(Q1964&lt;&gt;"",Q1964,IF(J1964&lt;&gt;"",J1964,0)),IF(AND(Q1964&lt;&gt;"",J1964&lt;&gt;"",Q1964=J1964),Q1964,X1964)),0)),"")</f>
        <v/>
      </c>
      <c r="AV1964" s="113" t="str">
        <f>IF(D1964&lt;&gt;"",IF(COUNTIF($D$12:$D1964,$D1964)&gt;1,0,IF(SUM(O1964,V1964,AC1964)&gt;0,IF(AND(X1964="",OR(Q1964&lt;&gt;"",J1964&lt;&gt;"")),IF(Q1964&lt;&gt;"",Q1964,IF(J1964&lt;&gt;"",J1964,0)),IF(AND(Q1964&lt;&gt;"",J1964&lt;&gt;"",Q1964=J1964),Q1964,X1964)),0)),"")</f>
        <v/>
      </c>
      <c r="AW1964" s="113" t="str">
        <f>IF(D1964&lt;&gt;"",IF(COUNTIF($D$12:$D1964,$D1964)&gt;1,0,IF(SUM(P1964,W1964,AD1964)&gt;0,IF(AND(X1964="",OR(Q1964&lt;&gt;"",J1964&lt;&gt;"")),IF(Q1964&lt;&gt;"",Q1964,IF(J1964&lt;&gt;"",J1964,0)),IF(AND(Q1964&lt;&gt;"",J1964&lt;&gt;"",Q1964=J1964),Q1964,X1964)),0)),"")</f>
        <v/>
      </c>
      <c r="AX1964" s="68" t="str">
        <f t="shared" si="635"/>
        <v/>
      </c>
      <c r="AY1964" s="68" t="str">
        <f t="shared" si="636"/>
        <v/>
      </c>
      <c r="AZ1964" s="68" t="str">
        <f t="shared" si="637"/>
        <v/>
      </c>
      <c r="BA1964" s="68" t="str">
        <f t="shared" si="638"/>
        <v/>
      </c>
      <c r="BB1964" s="68" t="str">
        <f t="shared" si="639"/>
        <v/>
      </c>
      <c r="BC1964" s="68" t="str">
        <f t="shared" si="640"/>
        <v/>
      </c>
      <c r="BD1964" s="68" t="str">
        <f t="shared" si="641"/>
        <v/>
      </c>
      <c r="BE1964" s="62" t="str">
        <f t="shared" si="642"/>
        <v/>
      </c>
      <c r="BF1964" s="62" t="str">
        <f t="shared" si="643"/>
        <v/>
      </c>
      <c r="BG1964" s="62"/>
      <c r="BH1964" s="62" t="str">
        <f t="shared" si="644"/>
        <v/>
      </c>
      <c r="BI1964" s="62" t="str">
        <f t="shared" si="645"/>
        <v/>
      </c>
      <c r="BJ1964" s="114"/>
      <c r="BK1964" s="62" t="str">
        <f t="shared" si="646"/>
        <v/>
      </c>
      <c r="BL1964" s="62" t="str">
        <f t="shared" si="647"/>
        <v/>
      </c>
      <c r="BM1964" s="62" t="str">
        <f t="shared" si="648"/>
        <v/>
      </c>
      <c r="BN1964" s="62" t="str">
        <f t="shared" si="649"/>
        <v/>
      </c>
      <c r="BO1964" s="62" t="str">
        <f t="shared" si="650"/>
        <v/>
      </c>
      <c r="BP1964" s="62" t="str">
        <f t="shared" si="651"/>
        <v/>
      </c>
      <c r="BQ1964" s="96"/>
      <c r="BR1964" s="96"/>
      <c r="BS1964" s="96"/>
      <c r="BT1964" s="96"/>
      <c r="BU1964" s="96"/>
      <c r="BV1964" s="96"/>
      <c r="BW1964" s="96"/>
      <c r="BX1964" s="96"/>
      <c r="BY1964" s="96"/>
      <c r="BZ1964" s="96"/>
      <c r="CA1964" s="96"/>
      <c r="CB1964" s="96"/>
      <c r="CC1964" s="96"/>
      <c r="CD1964" s="96"/>
      <c r="CE1964" s="96"/>
      <c r="CF1964" s="96"/>
      <c r="CG1964" s="96"/>
      <c r="CH1964" s="96"/>
      <c r="CI1964" s="96"/>
      <c r="CJ1964" s="96"/>
      <c r="CK1964" s="96"/>
      <c r="CL1964" s="96"/>
      <c r="CM1964" s="96"/>
      <c r="CN1964" s="96"/>
      <c r="CO1964" s="96"/>
      <c r="CP1964" s="96"/>
      <c r="CQ1964" s="96"/>
      <c r="CR1964" s="96"/>
      <c r="CS1964" s="96"/>
    </row>
    <row r="1965" spans="1:97" ht="18.75" customHeight="1" x14ac:dyDescent="0.2">
      <c r="A1965" s="3">
        <f t="shared" si="652"/>
        <v>1953</v>
      </c>
      <c r="B1965" s="263"/>
      <c r="C1965" s="263"/>
      <c r="D1965" s="263"/>
      <c r="E1965" s="259"/>
      <c r="F1965" s="259"/>
      <c r="G1965" s="43"/>
      <c r="H1965" s="264"/>
      <c r="I1965" s="261"/>
      <c r="J1965" s="106"/>
      <c r="K1965" s="247"/>
      <c r="L1965" s="247"/>
      <c r="M1965" s="247"/>
      <c r="N1965" s="248" t="str">
        <f>IF(AND(K1965&lt;&gt;"",L1965&lt;&gt;"",J1965&lt;&gt;""),ROUND(MIN(IF(OR(J1965="OZZ",J1965="ZZ"),5000,17300),TRUNC(0.75*(SUMIF($D$12:$D1965,$D1965,K$12:K1965)+SUMIF($D$12:$D1965,$D1965,L$12:L1965)),2)) - SUMIF($D$12:$D1964,$D1965,N$12:N1964),2),"")</f>
        <v/>
      </c>
      <c r="O1965" s="249" t="str">
        <f>IF(AND(K1965&lt;&gt;"",L1965&lt;&gt;"",M1965&lt;&gt;"",J1965&lt;&gt;"",AH1965&lt;&gt;""),IF(OR(J1965="OZZ",J1965="ZZ"),ROUND(0-SUMIF($D$12:$D1964,$D1965,O$12:O1964),2),IF(M1965=0,0,ROUND(MIN(MIN(17300,TRUNC(0.75*(SUMIF($D$12:$D$2012,$D1965,K$12:K$2012)+SUMIF($D$12:$D$2012,$D1965,L$12:L$2012)),2)+SUMIF($D$12:$D1965,$D1965,AH$12:AH1965))-SUMIF($D$12:$D1964,$D1965,O$12:O1964)-SUMIF($D$12:$D$2012,$D1965,N$12:N$2012),AH1965),2))),"")</f>
        <v/>
      </c>
      <c r="P1965" s="250" t="str">
        <f>IF(J1965&lt;&gt;"",1000 - SUMIF($D$12:$D1964,$D1965,P$12:P1964),"")</f>
        <v/>
      </c>
      <c r="Q1965" s="106"/>
      <c r="R1965" s="247"/>
      <c r="S1965" s="247"/>
      <c r="T1965" s="247"/>
      <c r="U1965" s="248" t="str">
        <f>IF(AND(R1965&lt;&gt;"",S1965&lt;&gt;"",Q1965&lt;&gt;""),ROUND(MIN(IF(OR(Q1965="OZZ",Q1965="ZZ"),5000,17300),TRUNC(0.75*(SUMIF($D$12:$D1965,$D1965,R$12:R1965)+SUMIF($D$12:$D1965,$D1965,S$12:S1965)),2)) - SUMIF($D$12:$D1964,$D1965,U$12:U1964),2),"")</f>
        <v/>
      </c>
      <c r="V1965" s="248" t="str">
        <f>IF(AND(R1965&lt;&gt;"",S1965&lt;&gt;"",T1965&lt;&gt;"",Q1965&lt;&gt;"",AL1965&lt;&gt;""),IF(OR(Q1965="OZZ",Q1965="ZZ"),ROUND(0-SUMIF($D$12:$D1964,$D1965,V$12:V1964),2),IF(T1965=0,0,ROUND(MIN(MIN(17300,TRUNC(0.75*(SUMIF($D$12:$D$2012,$D1965,R$12:R$2012)+SUMIF($D$12:$D$2012,$D1965,S$12:S$2012)),2)+SUMIF($D$12:$D1965,$D1965,AL$12:AL1965))-SUMIF($D$12:$D1964,$D1965,V$12:V1964)-SUMIF($D$12:$D$2012,$D1965,U$12:U$2012),AL1965),2))),"")</f>
        <v/>
      </c>
      <c r="W1965" s="250" t="str">
        <f>IF(Q1965&lt;&gt;"",1000 - SUMIF($D$12:$D1964,$D1965,W$12:W1964),"")</f>
        <v/>
      </c>
      <c r="X1965" s="106"/>
      <c r="Y1965" s="247"/>
      <c r="Z1965" s="247"/>
      <c r="AA1965" s="247"/>
      <c r="AB1965" s="248" t="str">
        <f>IF(AND(Y1965&lt;&gt;"",Z1965&lt;&gt;"",X1965&lt;&gt;""),ROUND(MIN(IF(OR(X1965="OZZ",X1965="ZZ"),5000,17300),TRUNC(0.75*(SUMIF($D$12:$D1965,$D1965,Y$12:Y1965)+SUMIF($D$12:$D1965,$D1965,Z$12:Z1965)),2)) - SUMIF($D$12:$D1964,$D1965,AB$12:AB1964),2),"")</f>
        <v/>
      </c>
      <c r="AC1965" s="251" t="str">
        <f>IF(AND(Y1965&lt;&gt;"",Z1965&lt;&gt;"",AA1965&lt;&gt;"",X1965&lt;&gt;"",AP1965&lt;&gt;""),IF(OR(X1965="OZZ",X1965="ZZ"),ROUND(0-SUMIF($D$12:$D1964,$D1965,AC$12:AC1964),2),IF(AA1965=0,0,ROUND(MIN(MIN(17300,TRUNC(0.75*(SUMIF($D$12:$D$2012,$D1965,Y$12:Y$2012)+SUMIF($D$12:$D$2012,$D1965,Z$12:Z$2012)),2)+SUMIF($D$12:$D1965,$D1965,AP$12:AP1965))-SUMIF($D$12:$D1964,$D1965,AC$12:AC1964)-SUMIF($D$12:$D$2012,$D1965,AB$12:AB$2012),AP1965),2))),"")</f>
        <v/>
      </c>
      <c r="AD1965" s="250" t="str">
        <f>IF(X1965&lt;&gt;"",1000 - SUMIF($D$12:$D1964,$D1965,AD$12:AD1964),"")</f>
        <v/>
      </c>
      <c r="AE1965" s="252"/>
      <c r="AF1965" s="253"/>
      <c r="AG1965" s="254"/>
      <c r="AH1965" s="255" t="str">
        <f t="shared" si="653"/>
        <v/>
      </c>
      <c r="AI1965" s="256"/>
      <c r="AJ1965" s="253"/>
      <c r="AK1965" s="254"/>
      <c r="AL1965" s="255" t="str">
        <f t="shared" si="654"/>
        <v/>
      </c>
      <c r="AM1965" s="256"/>
      <c r="AN1965" s="253"/>
      <c r="AO1965" s="254"/>
      <c r="AP1965" s="255" t="str">
        <f t="shared" si="634"/>
        <v/>
      </c>
      <c r="AQ1965" s="68"/>
      <c r="AR1965" s="68"/>
      <c r="AS1965" s="115"/>
      <c r="AT1965" s="68"/>
      <c r="AU1965" s="113" t="str">
        <f>IF(D1965&lt;&gt; "", IF(COUNTIF($D$12:$D1965,$D1965)&gt;1,0,IF(SUM(N1965,U1965,AB1965)&gt;0,IF(AND(X1965="",OR(Q1965&lt;&gt;"",J1965&lt;&gt;"")),IF(Q1965&lt;&gt;"",Q1965,IF(J1965&lt;&gt;"",J1965,0)),IF(AND(Q1965&lt;&gt;"",J1965&lt;&gt;"",Q1965=J1965),Q1965,X1965)),0)),"")</f>
        <v/>
      </c>
      <c r="AV1965" s="113" t="str">
        <f>IF(D1965&lt;&gt;"",IF(COUNTIF($D$12:$D1965,$D1965)&gt;1,0,IF(SUM(O1965,V1965,AC1965)&gt;0,IF(AND(X1965="",OR(Q1965&lt;&gt;"",J1965&lt;&gt;"")),IF(Q1965&lt;&gt;"",Q1965,IF(J1965&lt;&gt;"",J1965,0)),IF(AND(Q1965&lt;&gt;"",J1965&lt;&gt;"",Q1965=J1965),Q1965,X1965)),0)),"")</f>
        <v/>
      </c>
      <c r="AW1965" s="113" t="str">
        <f>IF(D1965&lt;&gt;"",IF(COUNTIF($D$12:$D1965,$D1965)&gt;1,0,IF(SUM(P1965,W1965,AD1965)&gt;0,IF(AND(X1965="",OR(Q1965&lt;&gt;"",J1965&lt;&gt;"")),IF(Q1965&lt;&gt;"",Q1965,IF(J1965&lt;&gt;"",J1965,0)),IF(AND(Q1965&lt;&gt;"",J1965&lt;&gt;"",Q1965=J1965),Q1965,X1965)),0)),"")</f>
        <v/>
      </c>
      <c r="AX1965" s="68" t="str">
        <f t="shared" si="635"/>
        <v/>
      </c>
      <c r="AY1965" s="68" t="str">
        <f t="shared" si="636"/>
        <v/>
      </c>
      <c r="AZ1965" s="68" t="str">
        <f t="shared" si="637"/>
        <v/>
      </c>
      <c r="BA1965" s="68" t="str">
        <f t="shared" si="638"/>
        <v/>
      </c>
      <c r="BB1965" s="68" t="str">
        <f t="shared" si="639"/>
        <v/>
      </c>
      <c r="BC1965" s="68" t="str">
        <f t="shared" si="640"/>
        <v/>
      </c>
      <c r="BD1965" s="68" t="str">
        <f t="shared" si="641"/>
        <v/>
      </c>
      <c r="BE1965" s="62" t="str">
        <f t="shared" si="642"/>
        <v/>
      </c>
      <c r="BF1965" s="62" t="str">
        <f t="shared" si="643"/>
        <v/>
      </c>
      <c r="BG1965" s="62"/>
      <c r="BH1965" s="62" t="str">
        <f t="shared" si="644"/>
        <v/>
      </c>
      <c r="BI1965" s="62" t="str">
        <f t="shared" si="645"/>
        <v/>
      </c>
      <c r="BJ1965" s="114"/>
      <c r="BK1965" s="62" t="str">
        <f t="shared" si="646"/>
        <v/>
      </c>
      <c r="BL1965" s="62" t="str">
        <f t="shared" si="647"/>
        <v/>
      </c>
      <c r="BM1965" s="62" t="str">
        <f t="shared" si="648"/>
        <v/>
      </c>
      <c r="BN1965" s="62" t="str">
        <f t="shared" si="649"/>
        <v/>
      </c>
      <c r="BO1965" s="62" t="str">
        <f t="shared" si="650"/>
        <v/>
      </c>
      <c r="BP1965" s="62" t="str">
        <f t="shared" si="651"/>
        <v/>
      </c>
      <c r="BQ1965" s="96"/>
      <c r="BR1965" s="96"/>
      <c r="BS1965" s="96"/>
      <c r="BT1965" s="96"/>
      <c r="BU1965" s="96"/>
      <c r="BV1965" s="96"/>
      <c r="BW1965" s="96"/>
      <c r="BX1965" s="96"/>
      <c r="BY1965" s="96"/>
      <c r="BZ1965" s="96"/>
      <c r="CA1965" s="96"/>
      <c r="CB1965" s="96"/>
      <c r="CC1965" s="96"/>
      <c r="CD1965" s="96"/>
      <c r="CE1965" s="96"/>
      <c r="CF1965" s="96"/>
      <c r="CG1965" s="96"/>
      <c r="CH1965" s="96"/>
      <c r="CI1965" s="96"/>
      <c r="CJ1965" s="96"/>
      <c r="CK1965" s="96"/>
      <c r="CL1965" s="96"/>
      <c r="CM1965" s="96"/>
      <c r="CN1965" s="96"/>
      <c r="CO1965" s="96"/>
      <c r="CP1965" s="96"/>
      <c r="CQ1965" s="96"/>
      <c r="CR1965" s="96"/>
      <c r="CS1965" s="96"/>
    </row>
    <row r="1966" spans="1:97" ht="18.75" customHeight="1" x14ac:dyDescent="0.2">
      <c r="A1966" s="3">
        <f t="shared" si="652"/>
        <v>1954</v>
      </c>
      <c r="B1966" s="263"/>
      <c r="C1966" s="263"/>
      <c r="D1966" s="263"/>
      <c r="E1966" s="259"/>
      <c r="F1966" s="259"/>
      <c r="G1966" s="43"/>
      <c r="H1966" s="264"/>
      <c r="I1966" s="261"/>
      <c r="J1966" s="106"/>
      <c r="K1966" s="247"/>
      <c r="L1966" s="247"/>
      <c r="M1966" s="247"/>
      <c r="N1966" s="248" t="str">
        <f>IF(AND(K1966&lt;&gt;"",L1966&lt;&gt;"",J1966&lt;&gt;""),ROUND(MIN(IF(OR(J1966="OZZ",J1966="ZZ"),5000,17300),TRUNC(0.75*(SUMIF($D$12:$D1966,$D1966,K$12:K1966)+SUMIF($D$12:$D1966,$D1966,L$12:L1966)),2)) - SUMIF($D$12:$D1965,$D1966,N$12:N1965),2),"")</f>
        <v/>
      </c>
      <c r="O1966" s="249" t="str">
        <f>IF(AND(K1966&lt;&gt;"",L1966&lt;&gt;"",M1966&lt;&gt;"",J1966&lt;&gt;"",AH1966&lt;&gt;""),IF(OR(J1966="OZZ",J1966="ZZ"),ROUND(0-SUMIF($D$12:$D1965,$D1966,O$12:O1965),2),IF(M1966=0,0,ROUND(MIN(MIN(17300,TRUNC(0.75*(SUMIF($D$12:$D$2012,$D1966,K$12:K$2012)+SUMIF($D$12:$D$2012,$D1966,L$12:L$2012)),2)+SUMIF($D$12:$D1966,$D1966,AH$12:AH1966))-SUMIF($D$12:$D1965,$D1966,O$12:O1965)-SUMIF($D$12:$D$2012,$D1966,N$12:N$2012),AH1966),2))),"")</f>
        <v/>
      </c>
      <c r="P1966" s="250" t="str">
        <f>IF(J1966&lt;&gt;"",1000 - SUMIF($D$12:$D1965,$D1966,P$12:P1965),"")</f>
        <v/>
      </c>
      <c r="Q1966" s="106"/>
      <c r="R1966" s="247"/>
      <c r="S1966" s="247"/>
      <c r="T1966" s="247"/>
      <c r="U1966" s="248" t="str">
        <f>IF(AND(R1966&lt;&gt;"",S1966&lt;&gt;"",Q1966&lt;&gt;""),ROUND(MIN(IF(OR(Q1966="OZZ",Q1966="ZZ"),5000,17300),TRUNC(0.75*(SUMIF($D$12:$D1966,$D1966,R$12:R1966)+SUMIF($D$12:$D1966,$D1966,S$12:S1966)),2)) - SUMIF($D$12:$D1965,$D1966,U$12:U1965),2),"")</f>
        <v/>
      </c>
      <c r="V1966" s="248" t="str">
        <f>IF(AND(R1966&lt;&gt;"",S1966&lt;&gt;"",T1966&lt;&gt;"",Q1966&lt;&gt;"",AL1966&lt;&gt;""),IF(OR(Q1966="OZZ",Q1966="ZZ"),ROUND(0-SUMIF($D$12:$D1965,$D1966,V$12:V1965),2),IF(T1966=0,0,ROUND(MIN(MIN(17300,TRUNC(0.75*(SUMIF($D$12:$D$2012,$D1966,R$12:R$2012)+SUMIF($D$12:$D$2012,$D1966,S$12:S$2012)),2)+SUMIF($D$12:$D1966,$D1966,AL$12:AL1966))-SUMIF($D$12:$D1965,$D1966,V$12:V1965)-SUMIF($D$12:$D$2012,$D1966,U$12:U$2012),AL1966),2))),"")</f>
        <v/>
      </c>
      <c r="W1966" s="250" t="str">
        <f>IF(Q1966&lt;&gt;"",1000 - SUMIF($D$12:$D1965,$D1966,W$12:W1965),"")</f>
        <v/>
      </c>
      <c r="X1966" s="106"/>
      <c r="Y1966" s="247"/>
      <c r="Z1966" s="247"/>
      <c r="AA1966" s="247"/>
      <c r="AB1966" s="248" t="str">
        <f>IF(AND(Y1966&lt;&gt;"",Z1966&lt;&gt;"",X1966&lt;&gt;""),ROUND(MIN(IF(OR(X1966="OZZ",X1966="ZZ"),5000,17300),TRUNC(0.75*(SUMIF($D$12:$D1966,$D1966,Y$12:Y1966)+SUMIF($D$12:$D1966,$D1966,Z$12:Z1966)),2)) - SUMIF($D$12:$D1965,$D1966,AB$12:AB1965),2),"")</f>
        <v/>
      </c>
      <c r="AC1966" s="251" t="str">
        <f>IF(AND(Y1966&lt;&gt;"",Z1966&lt;&gt;"",AA1966&lt;&gt;"",X1966&lt;&gt;"",AP1966&lt;&gt;""),IF(OR(X1966="OZZ",X1966="ZZ"),ROUND(0-SUMIF($D$12:$D1965,$D1966,AC$12:AC1965),2),IF(AA1966=0,0,ROUND(MIN(MIN(17300,TRUNC(0.75*(SUMIF($D$12:$D$2012,$D1966,Y$12:Y$2012)+SUMIF($D$12:$D$2012,$D1966,Z$12:Z$2012)),2)+SUMIF($D$12:$D1966,$D1966,AP$12:AP1966))-SUMIF($D$12:$D1965,$D1966,AC$12:AC1965)-SUMIF($D$12:$D$2012,$D1966,AB$12:AB$2012),AP1966),2))),"")</f>
        <v/>
      </c>
      <c r="AD1966" s="250" t="str">
        <f>IF(X1966&lt;&gt;"",1000 - SUMIF($D$12:$D1965,$D1966,AD$12:AD1965),"")</f>
        <v/>
      </c>
      <c r="AE1966" s="252"/>
      <c r="AF1966" s="253"/>
      <c r="AG1966" s="254"/>
      <c r="AH1966" s="255" t="str">
        <f t="shared" si="653"/>
        <v/>
      </c>
      <c r="AI1966" s="256"/>
      <c r="AJ1966" s="253"/>
      <c r="AK1966" s="254"/>
      <c r="AL1966" s="255" t="str">
        <f t="shared" si="654"/>
        <v/>
      </c>
      <c r="AM1966" s="256"/>
      <c r="AN1966" s="253"/>
      <c r="AO1966" s="254"/>
      <c r="AP1966" s="255" t="str">
        <f t="shared" si="634"/>
        <v/>
      </c>
      <c r="AQ1966" s="68"/>
      <c r="AR1966" s="68"/>
      <c r="AS1966" s="115"/>
      <c r="AT1966" s="68"/>
      <c r="AU1966" s="113" t="str">
        <f>IF(D1966&lt;&gt; "", IF(COUNTIF($D$12:$D1966,$D1966)&gt;1,0,IF(SUM(N1966,U1966,AB1966)&gt;0,IF(AND(X1966="",OR(Q1966&lt;&gt;"",J1966&lt;&gt;"")),IF(Q1966&lt;&gt;"",Q1966,IF(J1966&lt;&gt;"",J1966,0)),IF(AND(Q1966&lt;&gt;"",J1966&lt;&gt;"",Q1966=J1966),Q1966,X1966)),0)),"")</f>
        <v/>
      </c>
      <c r="AV1966" s="113" t="str">
        <f>IF(D1966&lt;&gt;"",IF(COUNTIF($D$12:$D1966,$D1966)&gt;1,0,IF(SUM(O1966,V1966,AC1966)&gt;0,IF(AND(X1966="",OR(Q1966&lt;&gt;"",J1966&lt;&gt;"")),IF(Q1966&lt;&gt;"",Q1966,IF(J1966&lt;&gt;"",J1966,0)),IF(AND(Q1966&lt;&gt;"",J1966&lt;&gt;"",Q1966=J1966),Q1966,X1966)),0)),"")</f>
        <v/>
      </c>
      <c r="AW1966" s="113" t="str">
        <f>IF(D1966&lt;&gt;"",IF(COUNTIF($D$12:$D1966,$D1966)&gt;1,0,IF(SUM(P1966,W1966,AD1966)&gt;0,IF(AND(X1966="",OR(Q1966&lt;&gt;"",J1966&lt;&gt;"")),IF(Q1966&lt;&gt;"",Q1966,IF(J1966&lt;&gt;"",J1966,0)),IF(AND(Q1966&lt;&gt;"",J1966&lt;&gt;"",Q1966=J1966),Q1966,X1966)),0)),"")</f>
        <v/>
      </c>
      <c r="AX1966" s="68" t="str">
        <f t="shared" si="635"/>
        <v/>
      </c>
      <c r="AY1966" s="68" t="str">
        <f t="shared" si="636"/>
        <v/>
      </c>
      <c r="AZ1966" s="68" t="str">
        <f t="shared" si="637"/>
        <v/>
      </c>
      <c r="BA1966" s="68" t="str">
        <f t="shared" si="638"/>
        <v/>
      </c>
      <c r="BB1966" s="68" t="str">
        <f t="shared" si="639"/>
        <v/>
      </c>
      <c r="BC1966" s="68" t="str">
        <f t="shared" si="640"/>
        <v/>
      </c>
      <c r="BD1966" s="68" t="str">
        <f t="shared" si="641"/>
        <v/>
      </c>
      <c r="BE1966" s="62" t="str">
        <f t="shared" si="642"/>
        <v/>
      </c>
      <c r="BF1966" s="62" t="str">
        <f t="shared" si="643"/>
        <v/>
      </c>
      <c r="BG1966" s="62"/>
      <c r="BH1966" s="62" t="str">
        <f t="shared" si="644"/>
        <v/>
      </c>
      <c r="BI1966" s="62" t="str">
        <f t="shared" si="645"/>
        <v/>
      </c>
      <c r="BJ1966" s="114"/>
      <c r="BK1966" s="62" t="str">
        <f t="shared" si="646"/>
        <v/>
      </c>
      <c r="BL1966" s="62" t="str">
        <f t="shared" si="647"/>
        <v/>
      </c>
      <c r="BM1966" s="62" t="str">
        <f t="shared" si="648"/>
        <v/>
      </c>
      <c r="BN1966" s="62" t="str">
        <f t="shared" si="649"/>
        <v/>
      </c>
      <c r="BO1966" s="62" t="str">
        <f t="shared" si="650"/>
        <v/>
      </c>
      <c r="BP1966" s="62" t="str">
        <f t="shared" si="651"/>
        <v/>
      </c>
      <c r="BQ1966" s="96"/>
      <c r="BR1966" s="96"/>
      <c r="BS1966" s="96"/>
      <c r="BT1966" s="96"/>
      <c r="BU1966" s="96"/>
      <c r="BV1966" s="96"/>
      <c r="BW1966" s="96"/>
      <c r="BX1966" s="96"/>
      <c r="BY1966" s="96"/>
      <c r="BZ1966" s="96"/>
      <c r="CA1966" s="96"/>
      <c r="CB1966" s="96"/>
      <c r="CC1966" s="96"/>
      <c r="CD1966" s="96"/>
      <c r="CE1966" s="96"/>
      <c r="CF1966" s="96"/>
      <c r="CG1966" s="96"/>
      <c r="CH1966" s="96"/>
      <c r="CI1966" s="96"/>
      <c r="CJ1966" s="96"/>
      <c r="CK1966" s="96"/>
      <c r="CL1966" s="96"/>
      <c r="CM1966" s="96"/>
      <c r="CN1966" s="96"/>
      <c r="CO1966" s="96"/>
      <c r="CP1966" s="96"/>
      <c r="CQ1966" s="96"/>
      <c r="CR1966" s="96"/>
      <c r="CS1966" s="96"/>
    </row>
    <row r="1967" spans="1:97" ht="18.75" customHeight="1" x14ac:dyDescent="0.2">
      <c r="A1967" s="3">
        <f t="shared" si="652"/>
        <v>1955</v>
      </c>
      <c r="B1967" s="263"/>
      <c r="C1967" s="263"/>
      <c r="D1967" s="263"/>
      <c r="E1967" s="259"/>
      <c r="F1967" s="259"/>
      <c r="G1967" s="43"/>
      <c r="H1967" s="264"/>
      <c r="I1967" s="261"/>
      <c r="J1967" s="106"/>
      <c r="K1967" s="247"/>
      <c r="L1967" s="247"/>
      <c r="M1967" s="247"/>
      <c r="N1967" s="248" t="str">
        <f>IF(AND(K1967&lt;&gt;"",L1967&lt;&gt;"",J1967&lt;&gt;""),ROUND(MIN(IF(OR(J1967="OZZ",J1967="ZZ"),5000,17300),TRUNC(0.75*(SUMIF($D$12:$D1967,$D1967,K$12:K1967)+SUMIF($D$12:$D1967,$D1967,L$12:L1967)),2)) - SUMIF($D$12:$D1966,$D1967,N$12:N1966),2),"")</f>
        <v/>
      </c>
      <c r="O1967" s="249" t="str">
        <f>IF(AND(K1967&lt;&gt;"",L1967&lt;&gt;"",M1967&lt;&gt;"",J1967&lt;&gt;"",AH1967&lt;&gt;""),IF(OR(J1967="OZZ",J1967="ZZ"),ROUND(0-SUMIF($D$12:$D1966,$D1967,O$12:O1966),2),IF(M1967=0,0,ROUND(MIN(MIN(17300,TRUNC(0.75*(SUMIF($D$12:$D$2012,$D1967,K$12:K$2012)+SUMIF($D$12:$D$2012,$D1967,L$12:L$2012)),2)+SUMIF($D$12:$D1967,$D1967,AH$12:AH1967))-SUMIF($D$12:$D1966,$D1967,O$12:O1966)-SUMIF($D$12:$D$2012,$D1967,N$12:N$2012),AH1967),2))),"")</f>
        <v/>
      </c>
      <c r="P1967" s="250" t="str">
        <f>IF(J1967&lt;&gt;"",1000 - SUMIF($D$12:$D1966,$D1967,P$12:P1966),"")</f>
        <v/>
      </c>
      <c r="Q1967" s="106"/>
      <c r="R1967" s="247"/>
      <c r="S1967" s="247"/>
      <c r="T1967" s="247"/>
      <c r="U1967" s="248" t="str">
        <f>IF(AND(R1967&lt;&gt;"",S1967&lt;&gt;"",Q1967&lt;&gt;""),ROUND(MIN(IF(OR(Q1967="OZZ",Q1967="ZZ"),5000,17300),TRUNC(0.75*(SUMIF($D$12:$D1967,$D1967,R$12:R1967)+SUMIF($D$12:$D1967,$D1967,S$12:S1967)),2)) - SUMIF($D$12:$D1966,$D1967,U$12:U1966),2),"")</f>
        <v/>
      </c>
      <c r="V1967" s="248" t="str">
        <f>IF(AND(R1967&lt;&gt;"",S1967&lt;&gt;"",T1967&lt;&gt;"",Q1967&lt;&gt;"",AL1967&lt;&gt;""),IF(OR(Q1967="OZZ",Q1967="ZZ"),ROUND(0-SUMIF($D$12:$D1966,$D1967,V$12:V1966),2),IF(T1967=0,0,ROUND(MIN(MIN(17300,TRUNC(0.75*(SUMIF($D$12:$D$2012,$D1967,R$12:R$2012)+SUMIF($D$12:$D$2012,$D1967,S$12:S$2012)),2)+SUMIF($D$12:$D1967,$D1967,AL$12:AL1967))-SUMIF($D$12:$D1966,$D1967,V$12:V1966)-SUMIF($D$12:$D$2012,$D1967,U$12:U$2012),AL1967),2))),"")</f>
        <v/>
      </c>
      <c r="W1967" s="250" t="str">
        <f>IF(Q1967&lt;&gt;"",1000 - SUMIF($D$12:$D1966,$D1967,W$12:W1966),"")</f>
        <v/>
      </c>
      <c r="X1967" s="106"/>
      <c r="Y1967" s="247"/>
      <c r="Z1967" s="247"/>
      <c r="AA1967" s="247"/>
      <c r="AB1967" s="248" t="str">
        <f>IF(AND(Y1967&lt;&gt;"",Z1967&lt;&gt;"",X1967&lt;&gt;""),ROUND(MIN(IF(OR(X1967="OZZ",X1967="ZZ"),5000,17300),TRUNC(0.75*(SUMIF($D$12:$D1967,$D1967,Y$12:Y1967)+SUMIF($D$12:$D1967,$D1967,Z$12:Z1967)),2)) - SUMIF($D$12:$D1966,$D1967,AB$12:AB1966),2),"")</f>
        <v/>
      </c>
      <c r="AC1967" s="251" t="str">
        <f>IF(AND(Y1967&lt;&gt;"",Z1967&lt;&gt;"",AA1967&lt;&gt;"",X1967&lt;&gt;"",AP1967&lt;&gt;""),IF(OR(X1967="OZZ",X1967="ZZ"),ROUND(0-SUMIF($D$12:$D1966,$D1967,AC$12:AC1966),2),IF(AA1967=0,0,ROUND(MIN(MIN(17300,TRUNC(0.75*(SUMIF($D$12:$D$2012,$D1967,Y$12:Y$2012)+SUMIF($D$12:$D$2012,$D1967,Z$12:Z$2012)),2)+SUMIF($D$12:$D1967,$D1967,AP$12:AP1967))-SUMIF($D$12:$D1966,$D1967,AC$12:AC1966)-SUMIF($D$12:$D$2012,$D1967,AB$12:AB$2012),AP1967),2))),"")</f>
        <v/>
      </c>
      <c r="AD1967" s="250" t="str">
        <f>IF(X1967&lt;&gt;"",1000 - SUMIF($D$12:$D1966,$D1967,AD$12:AD1966),"")</f>
        <v/>
      </c>
      <c r="AE1967" s="252"/>
      <c r="AF1967" s="253"/>
      <c r="AG1967" s="254"/>
      <c r="AH1967" s="255" t="str">
        <f t="shared" si="653"/>
        <v/>
      </c>
      <c r="AI1967" s="256"/>
      <c r="AJ1967" s="253"/>
      <c r="AK1967" s="254"/>
      <c r="AL1967" s="255" t="str">
        <f t="shared" si="654"/>
        <v/>
      </c>
      <c r="AM1967" s="256"/>
      <c r="AN1967" s="253"/>
      <c r="AO1967" s="254"/>
      <c r="AP1967" s="255" t="str">
        <f t="shared" si="634"/>
        <v/>
      </c>
      <c r="AQ1967" s="68"/>
      <c r="AR1967" s="68"/>
      <c r="AS1967" s="115"/>
      <c r="AT1967" s="68"/>
      <c r="AU1967" s="113" t="str">
        <f>IF(D1967&lt;&gt; "", IF(COUNTIF($D$12:$D1967,$D1967)&gt;1,0,IF(SUM(N1967,U1967,AB1967)&gt;0,IF(AND(X1967="",OR(Q1967&lt;&gt;"",J1967&lt;&gt;"")),IF(Q1967&lt;&gt;"",Q1967,IF(J1967&lt;&gt;"",J1967,0)),IF(AND(Q1967&lt;&gt;"",J1967&lt;&gt;"",Q1967=J1967),Q1967,X1967)),0)),"")</f>
        <v/>
      </c>
      <c r="AV1967" s="113" t="str">
        <f>IF(D1967&lt;&gt;"",IF(COUNTIF($D$12:$D1967,$D1967)&gt;1,0,IF(SUM(O1967,V1967,AC1967)&gt;0,IF(AND(X1967="",OR(Q1967&lt;&gt;"",J1967&lt;&gt;"")),IF(Q1967&lt;&gt;"",Q1967,IF(J1967&lt;&gt;"",J1967,0)),IF(AND(Q1967&lt;&gt;"",J1967&lt;&gt;"",Q1967=J1967),Q1967,X1967)),0)),"")</f>
        <v/>
      </c>
      <c r="AW1967" s="113" t="str">
        <f>IF(D1967&lt;&gt;"",IF(COUNTIF($D$12:$D1967,$D1967)&gt;1,0,IF(SUM(P1967,W1967,AD1967)&gt;0,IF(AND(X1967="",OR(Q1967&lt;&gt;"",J1967&lt;&gt;"")),IF(Q1967&lt;&gt;"",Q1967,IF(J1967&lt;&gt;"",J1967,0)),IF(AND(Q1967&lt;&gt;"",J1967&lt;&gt;"",Q1967=J1967),Q1967,X1967)),0)),"")</f>
        <v/>
      </c>
      <c r="AX1967" s="68" t="str">
        <f t="shared" si="635"/>
        <v/>
      </c>
      <c r="AY1967" s="68" t="str">
        <f t="shared" si="636"/>
        <v/>
      </c>
      <c r="AZ1967" s="68" t="str">
        <f t="shared" si="637"/>
        <v/>
      </c>
      <c r="BA1967" s="68" t="str">
        <f t="shared" si="638"/>
        <v/>
      </c>
      <c r="BB1967" s="68" t="str">
        <f t="shared" si="639"/>
        <v/>
      </c>
      <c r="BC1967" s="68" t="str">
        <f t="shared" si="640"/>
        <v/>
      </c>
      <c r="BD1967" s="68" t="str">
        <f t="shared" si="641"/>
        <v/>
      </c>
      <c r="BE1967" s="62" t="str">
        <f t="shared" si="642"/>
        <v/>
      </c>
      <c r="BF1967" s="62" t="str">
        <f t="shared" si="643"/>
        <v/>
      </c>
      <c r="BG1967" s="62"/>
      <c r="BH1967" s="62" t="str">
        <f t="shared" si="644"/>
        <v/>
      </c>
      <c r="BI1967" s="62" t="str">
        <f t="shared" si="645"/>
        <v/>
      </c>
      <c r="BJ1967" s="114"/>
      <c r="BK1967" s="62" t="str">
        <f t="shared" si="646"/>
        <v/>
      </c>
      <c r="BL1967" s="62" t="str">
        <f t="shared" si="647"/>
        <v/>
      </c>
      <c r="BM1967" s="62" t="str">
        <f t="shared" si="648"/>
        <v/>
      </c>
      <c r="BN1967" s="62" t="str">
        <f t="shared" si="649"/>
        <v/>
      </c>
      <c r="BO1967" s="62" t="str">
        <f t="shared" si="650"/>
        <v/>
      </c>
      <c r="BP1967" s="62" t="str">
        <f t="shared" si="651"/>
        <v/>
      </c>
      <c r="BQ1967" s="96"/>
      <c r="BR1967" s="96"/>
      <c r="BS1967" s="96"/>
      <c r="BT1967" s="96"/>
      <c r="BU1967" s="96"/>
      <c r="BV1967" s="96"/>
      <c r="BW1967" s="96"/>
      <c r="BX1967" s="96"/>
      <c r="BY1967" s="96"/>
      <c r="BZ1967" s="96"/>
      <c r="CA1967" s="96"/>
      <c r="CB1967" s="96"/>
      <c r="CC1967" s="96"/>
      <c r="CD1967" s="96"/>
      <c r="CE1967" s="96"/>
      <c r="CF1967" s="96"/>
      <c r="CG1967" s="96"/>
      <c r="CH1967" s="96"/>
      <c r="CI1967" s="96"/>
      <c r="CJ1967" s="96"/>
      <c r="CK1967" s="96"/>
      <c r="CL1967" s="96"/>
      <c r="CM1967" s="96"/>
      <c r="CN1967" s="96"/>
      <c r="CO1967" s="96"/>
      <c r="CP1967" s="96"/>
      <c r="CQ1967" s="96"/>
      <c r="CR1967" s="96"/>
      <c r="CS1967" s="96"/>
    </row>
    <row r="1968" spans="1:97" ht="18.75" customHeight="1" x14ac:dyDescent="0.2">
      <c r="A1968" s="3">
        <f t="shared" si="652"/>
        <v>1956</v>
      </c>
      <c r="B1968" s="263"/>
      <c r="C1968" s="263"/>
      <c r="D1968" s="263"/>
      <c r="E1968" s="259"/>
      <c r="F1968" s="259"/>
      <c r="G1968" s="43"/>
      <c r="H1968" s="264"/>
      <c r="I1968" s="261"/>
      <c r="J1968" s="106"/>
      <c r="K1968" s="247"/>
      <c r="L1968" s="247"/>
      <c r="M1968" s="247"/>
      <c r="N1968" s="248" t="str">
        <f>IF(AND(K1968&lt;&gt;"",L1968&lt;&gt;"",J1968&lt;&gt;""),ROUND(MIN(IF(OR(J1968="OZZ",J1968="ZZ"),5000,17300),TRUNC(0.75*(SUMIF($D$12:$D1968,$D1968,K$12:K1968)+SUMIF($D$12:$D1968,$D1968,L$12:L1968)),2)) - SUMIF($D$12:$D1967,$D1968,N$12:N1967),2),"")</f>
        <v/>
      </c>
      <c r="O1968" s="249" t="str">
        <f>IF(AND(K1968&lt;&gt;"",L1968&lt;&gt;"",M1968&lt;&gt;"",J1968&lt;&gt;"",AH1968&lt;&gt;""),IF(OR(J1968="OZZ",J1968="ZZ"),ROUND(0-SUMIF($D$12:$D1967,$D1968,O$12:O1967),2),IF(M1968=0,0,ROUND(MIN(MIN(17300,TRUNC(0.75*(SUMIF($D$12:$D$2012,$D1968,K$12:K$2012)+SUMIF($D$12:$D$2012,$D1968,L$12:L$2012)),2)+SUMIF($D$12:$D1968,$D1968,AH$12:AH1968))-SUMIF($D$12:$D1967,$D1968,O$12:O1967)-SUMIF($D$12:$D$2012,$D1968,N$12:N$2012),AH1968),2))),"")</f>
        <v/>
      </c>
      <c r="P1968" s="250" t="str">
        <f>IF(J1968&lt;&gt;"",1000 - SUMIF($D$12:$D1967,$D1968,P$12:P1967),"")</f>
        <v/>
      </c>
      <c r="Q1968" s="106"/>
      <c r="R1968" s="247"/>
      <c r="S1968" s="247"/>
      <c r="T1968" s="247"/>
      <c r="U1968" s="248" t="str">
        <f>IF(AND(R1968&lt;&gt;"",S1968&lt;&gt;"",Q1968&lt;&gt;""),ROUND(MIN(IF(OR(Q1968="OZZ",Q1968="ZZ"),5000,17300),TRUNC(0.75*(SUMIF($D$12:$D1968,$D1968,R$12:R1968)+SUMIF($D$12:$D1968,$D1968,S$12:S1968)),2)) - SUMIF($D$12:$D1967,$D1968,U$12:U1967),2),"")</f>
        <v/>
      </c>
      <c r="V1968" s="248" t="str">
        <f>IF(AND(R1968&lt;&gt;"",S1968&lt;&gt;"",T1968&lt;&gt;"",Q1968&lt;&gt;"",AL1968&lt;&gt;""),IF(OR(Q1968="OZZ",Q1968="ZZ"),ROUND(0-SUMIF($D$12:$D1967,$D1968,V$12:V1967),2),IF(T1968=0,0,ROUND(MIN(MIN(17300,TRUNC(0.75*(SUMIF($D$12:$D$2012,$D1968,R$12:R$2012)+SUMIF($D$12:$D$2012,$D1968,S$12:S$2012)),2)+SUMIF($D$12:$D1968,$D1968,AL$12:AL1968))-SUMIF($D$12:$D1967,$D1968,V$12:V1967)-SUMIF($D$12:$D$2012,$D1968,U$12:U$2012),AL1968),2))),"")</f>
        <v/>
      </c>
      <c r="W1968" s="250" t="str">
        <f>IF(Q1968&lt;&gt;"",1000 - SUMIF($D$12:$D1967,$D1968,W$12:W1967),"")</f>
        <v/>
      </c>
      <c r="X1968" s="106"/>
      <c r="Y1968" s="247"/>
      <c r="Z1968" s="247"/>
      <c r="AA1968" s="247"/>
      <c r="AB1968" s="248" t="str">
        <f>IF(AND(Y1968&lt;&gt;"",Z1968&lt;&gt;"",X1968&lt;&gt;""),ROUND(MIN(IF(OR(X1968="OZZ",X1968="ZZ"),5000,17300),TRUNC(0.75*(SUMIF($D$12:$D1968,$D1968,Y$12:Y1968)+SUMIF($D$12:$D1968,$D1968,Z$12:Z1968)),2)) - SUMIF($D$12:$D1967,$D1968,AB$12:AB1967),2),"")</f>
        <v/>
      </c>
      <c r="AC1968" s="251" t="str">
        <f>IF(AND(Y1968&lt;&gt;"",Z1968&lt;&gt;"",AA1968&lt;&gt;"",X1968&lt;&gt;"",AP1968&lt;&gt;""),IF(OR(X1968="OZZ",X1968="ZZ"),ROUND(0-SUMIF($D$12:$D1967,$D1968,AC$12:AC1967),2),IF(AA1968=0,0,ROUND(MIN(MIN(17300,TRUNC(0.75*(SUMIF($D$12:$D$2012,$D1968,Y$12:Y$2012)+SUMIF($D$12:$D$2012,$D1968,Z$12:Z$2012)),2)+SUMIF($D$12:$D1968,$D1968,AP$12:AP1968))-SUMIF($D$12:$D1967,$D1968,AC$12:AC1967)-SUMIF($D$12:$D$2012,$D1968,AB$12:AB$2012),AP1968),2))),"")</f>
        <v/>
      </c>
      <c r="AD1968" s="250" t="str">
        <f>IF(X1968&lt;&gt;"",1000 - SUMIF($D$12:$D1967,$D1968,AD$12:AD1967),"")</f>
        <v/>
      </c>
      <c r="AE1968" s="252"/>
      <c r="AF1968" s="253"/>
      <c r="AG1968" s="254"/>
      <c r="AH1968" s="255" t="str">
        <f t="shared" si="653"/>
        <v/>
      </c>
      <c r="AI1968" s="256"/>
      <c r="AJ1968" s="253"/>
      <c r="AK1968" s="254"/>
      <c r="AL1968" s="255" t="str">
        <f t="shared" si="654"/>
        <v/>
      </c>
      <c r="AM1968" s="256"/>
      <c r="AN1968" s="253"/>
      <c r="AO1968" s="254"/>
      <c r="AP1968" s="255" t="str">
        <f t="shared" si="634"/>
        <v/>
      </c>
      <c r="AQ1968" s="68"/>
      <c r="AR1968" s="68"/>
      <c r="AS1968" s="115"/>
      <c r="AT1968" s="68"/>
      <c r="AU1968" s="113" t="str">
        <f>IF(D1968&lt;&gt; "", IF(COUNTIF($D$12:$D1968,$D1968)&gt;1,0,IF(SUM(N1968,U1968,AB1968)&gt;0,IF(AND(X1968="",OR(Q1968&lt;&gt;"",J1968&lt;&gt;"")),IF(Q1968&lt;&gt;"",Q1968,IF(J1968&lt;&gt;"",J1968,0)),IF(AND(Q1968&lt;&gt;"",J1968&lt;&gt;"",Q1968=J1968),Q1968,X1968)),0)),"")</f>
        <v/>
      </c>
      <c r="AV1968" s="113" t="str">
        <f>IF(D1968&lt;&gt;"",IF(COUNTIF($D$12:$D1968,$D1968)&gt;1,0,IF(SUM(O1968,V1968,AC1968)&gt;0,IF(AND(X1968="",OR(Q1968&lt;&gt;"",J1968&lt;&gt;"")),IF(Q1968&lt;&gt;"",Q1968,IF(J1968&lt;&gt;"",J1968,0)),IF(AND(Q1968&lt;&gt;"",J1968&lt;&gt;"",Q1968=J1968),Q1968,X1968)),0)),"")</f>
        <v/>
      </c>
      <c r="AW1968" s="113" t="str">
        <f>IF(D1968&lt;&gt;"",IF(COUNTIF($D$12:$D1968,$D1968)&gt;1,0,IF(SUM(P1968,W1968,AD1968)&gt;0,IF(AND(X1968="",OR(Q1968&lt;&gt;"",J1968&lt;&gt;"")),IF(Q1968&lt;&gt;"",Q1968,IF(J1968&lt;&gt;"",J1968,0)),IF(AND(Q1968&lt;&gt;"",J1968&lt;&gt;"",Q1968=J1968),Q1968,X1968)),0)),"")</f>
        <v/>
      </c>
      <c r="AX1968" s="68" t="str">
        <f t="shared" si="635"/>
        <v/>
      </c>
      <c r="AY1968" s="68" t="str">
        <f t="shared" si="636"/>
        <v/>
      </c>
      <c r="AZ1968" s="68" t="str">
        <f t="shared" si="637"/>
        <v/>
      </c>
      <c r="BA1968" s="68" t="str">
        <f t="shared" si="638"/>
        <v/>
      </c>
      <c r="BB1968" s="68" t="str">
        <f t="shared" si="639"/>
        <v/>
      </c>
      <c r="BC1968" s="68" t="str">
        <f t="shared" si="640"/>
        <v/>
      </c>
      <c r="BD1968" s="68" t="str">
        <f t="shared" si="641"/>
        <v/>
      </c>
      <c r="BE1968" s="62" t="str">
        <f t="shared" si="642"/>
        <v/>
      </c>
      <c r="BF1968" s="62" t="str">
        <f t="shared" si="643"/>
        <v/>
      </c>
      <c r="BG1968" s="62"/>
      <c r="BH1968" s="62" t="str">
        <f t="shared" si="644"/>
        <v/>
      </c>
      <c r="BI1968" s="62" t="str">
        <f t="shared" si="645"/>
        <v/>
      </c>
      <c r="BJ1968" s="114"/>
      <c r="BK1968" s="62" t="str">
        <f t="shared" si="646"/>
        <v/>
      </c>
      <c r="BL1968" s="62" t="str">
        <f t="shared" si="647"/>
        <v/>
      </c>
      <c r="BM1968" s="62" t="str">
        <f t="shared" si="648"/>
        <v/>
      </c>
      <c r="BN1968" s="62" t="str">
        <f t="shared" si="649"/>
        <v/>
      </c>
      <c r="BO1968" s="62" t="str">
        <f t="shared" si="650"/>
        <v/>
      </c>
      <c r="BP1968" s="62" t="str">
        <f t="shared" si="651"/>
        <v/>
      </c>
      <c r="BQ1968" s="96"/>
      <c r="BR1968" s="96"/>
      <c r="BS1968" s="96"/>
      <c r="BT1968" s="96"/>
      <c r="BU1968" s="96"/>
      <c r="BV1968" s="96"/>
      <c r="BW1968" s="96"/>
      <c r="BX1968" s="96"/>
      <c r="BY1968" s="96"/>
      <c r="BZ1968" s="96"/>
      <c r="CA1968" s="96"/>
      <c r="CB1968" s="96"/>
      <c r="CC1968" s="96"/>
      <c r="CD1968" s="96"/>
      <c r="CE1968" s="96"/>
      <c r="CF1968" s="96"/>
      <c r="CG1968" s="96"/>
      <c r="CH1968" s="96"/>
      <c r="CI1968" s="96"/>
      <c r="CJ1968" s="96"/>
      <c r="CK1968" s="96"/>
      <c r="CL1968" s="96"/>
      <c r="CM1968" s="96"/>
      <c r="CN1968" s="96"/>
      <c r="CO1968" s="96"/>
      <c r="CP1968" s="96"/>
      <c r="CQ1968" s="96"/>
      <c r="CR1968" s="96"/>
      <c r="CS1968" s="96"/>
    </row>
    <row r="1969" spans="1:97" ht="18.75" customHeight="1" x14ac:dyDescent="0.2">
      <c r="A1969" s="3">
        <f t="shared" si="652"/>
        <v>1957</v>
      </c>
      <c r="B1969" s="263"/>
      <c r="C1969" s="263"/>
      <c r="D1969" s="263"/>
      <c r="E1969" s="259"/>
      <c r="F1969" s="259"/>
      <c r="G1969" s="43"/>
      <c r="H1969" s="264"/>
      <c r="I1969" s="261"/>
      <c r="J1969" s="106"/>
      <c r="K1969" s="247"/>
      <c r="L1969" s="247"/>
      <c r="M1969" s="247"/>
      <c r="N1969" s="248" t="str">
        <f>IF(AND(K1969&lt;&gt;"",L1969&lt;&gt;"",J1969&lt;&gt;""),ROUND(MIN(IF(OR(J1969="OZZ",J1969="ZZ"),5000,17300),TRUNC(0.75*(SUMIF($D$12:$D1969,$D1969,K$12:K1969)+SUMIF($D$12:$D1969,$D1969,L$12:L1969)),2)) - SUMIF($D$12:$D1968,$D1969,N$12:N1968),2),"")</f>
        <v/>
      </c>
      <c r="O1969" s="249" t="str">
        <f>IF(AND(K1969&lt;&gt;"",L1969&lt;&gt;"",M1969&lt;&gt;"",J1969&lt;&gt;"",AH1969&lt;&gt;""),IF(OR(J1969="OZZ",J1969="ZZ"),ROUND(0-SUMIF($D$12:$D1968,$D1969,O$12:O1968),2),IF(M1969=0,0,ROUND(MIN(MIN(17300,TRUNC(0.75*(SUMIF($D$12:$D$2012,$D1969,K$12:K$2012)+SUMIF($D$12:$D$2012,$D1969,L$12:L$2012)),2)+SUMIF($D$12:$D1969,$D1969,AH$12:AH1969))-SUMIF($D$12:$D1968,$D1969,O$12:O1968)-SUMIF($D$12:$D$2012,$D1969,N$12:N$2012),AH1969),2))),"")</f>
        <v/>
      </c>
      <c r="P1969" s="250" t="str">
        <f>IF(J1969&lt;&gt;"",1000 - SUMIF($D$12:$D1968,$D1969,P$12:P1968),"")</f>
        <v/>
      </c>
      <c r="Q1969" s="106"/>
      <c r="R1969" s="247"/>
      <c r="S1969" s="247"/>
      <c r="T1969" s="247"/>
      <c r="U1969" s="248" t="str">
        <f>IF(AND(R1969&lt;&gt;"",S1969&lt;&gt;"",Q1969&lt;&gt;""),ROUND(MIN(IF(OR(Q1969="OZZ",Q1969="ZZ"),5000,17300),TRUNC(0.75*(SUMIF($D$12:$D1969,$D1969,R$12:R1969)+SUMIF($D$12:$D1969,$D1969,S$12:S1969)),2)) - SUMIF($D$12:$D1968,$D1969,U$12:U1968),2),"")</f>
        <v/>
      </c>
      <c r="V1969" s="248" t="str">
        <f>IF(AND(R1969&lt;&gt;"",S1969&lt;&gt;"",T1969&lt;&gt;"",Q1969&lt;&gt;"",AL1969&lt;&gt;""),IF(OR(Q1969="OZZ",Q1969="ZZ"),ROUND(0-SUMIF($D$12:$D1968,$D1969,V$12:V1968),2),IF(T1969=0,0,ROUND(MIN(MIN(17300,TRUNC(0.75*(SUMIF($D$12:$D$2012,$D1969,R$12:R$2012)+SUMIF($D$12:$D$2012,$D1969,S$12:S$2012)),2)+SUMIF($D$12:$D1969,$D1969,AL$12:AL1969))-SUMIF($D$12:$D1968,$D1969,V$12:V1968)-SUMIF($D$12:$D$2012,$D1969,U$12:U$2012),AL1969),2))),"")</f>
        <v/>
      </c>
      <c r="W1969" s="250" t="str">
        <f>IF(Q1969&lt;&gt;"",1000 - SUMIF($D$12:$D1968,$D1969,W$12:W1968),"")</f>
        <v/>
      </c>
      <c r="X1969" s="106"/>
      <c r="Y1969" s="247"/>
      <c r="Z1969" s="247"/>
      <c r="AA1969" s="247"/>
      <c r="AB1969" s="248" t="str">
        <f>IF(AND(Y1969&lt;&gt;"",Z1969&lt;&gt;"",X1969&lt;&gt;""),ROUND(MIN(IF(OR(X1969="OZZ",X1969="ZZ"),5000,17300),TRUNC(0.75*(SUMIF($D$12:$D1969,$D1969,Y$12:Y1969)+SUMIF($D$12:$D1969,$D1969,Z$12:Z1969)),2)) - SUMIF($D$12:$D1968,$D1969,AB$12:AB1968),2),"")</f>
        <v/>
      </c>
      <c r="AC1969" s="251" t="str">
        <f>IF(AND(Y1969&lt;&gt;"",Z1969&lt;&gt;"",AA1969&lt;&gt;"",X1969&lt;&gt;"",AP1969&lt;&gt;""),IF(OR(X1969="OZZ",X1969="ZZ"),ROUND(0-SUMIF($D$12:$D1968,$D1969,AC$12:AC1968),2),IF(AA1969=0,0,ROUND(MIN(MIN(17300,TRUNC(0.75*(SUMIF($D$12:$D$2012,$D1969,Y$12:Y$2012)+SUMIF($D$12:$D$2012,$D1969,Z$12:Z$2012)),2)+SUMIF($D$12:$D1969,$D1969,AP$12:AP1969))-SUMIF($D$12:$D1968,$D1969,AC$12:AC1968)-SUMIF($D$12:$D$2012,$D1969,AB$12:AB$2012),AP1969),2))),"")</f>
        <v/>
      </c>
      <c r="AD1969" s="250" t="str">
        <f>IF(X1969&lt;&gt;"",1000 - SUMIF($D$12:$D1968,$D1969,AD$12:AD1968),"")</f>
        <v/>
      </c>
      <c r="AE1969" s="252"/>
      <c r="AF1969" s="253"/>
      <c r="AG1969" s="254"/>
      <c r="AH1969" s="255" t="str">
        <f t="shared" si="653"/>
        <v/>
      </c>
      <c r="AI1969" s="256"/>
      <c r="AJ1969" s="253"/>
      <c r="AK1969" s="254"/>
      <c r="AL1969" s="255" t="str">
        <f t="shared" si="654"/>
        <v/>
      </c>
      <c r="AM1969" s="256"/>
      <c r="AN1969" s="253"/>
      <c r="AO1969" s="254"/>
      <c r="AP1969" s="255" t="str">
        <f t="shared" si="634"/>
        <v/>
      </c>
      <c r="AQ1969" s="68"/>
      <c r="AR1969" s="68"/>
      <c r="AS1969" s="115"/>
      <c r="AT1969" s="68"/>
      <c r="AU1969" s="113" t="str">
        <f>IF(D1969&lt;&gt; "", IF(COUNTIF($D$12:$D1969,$D1969)&gt;1,0,IF(SUM(N1969,U1969,AB1969)&gt;0,IF(AND(X1969="",OR(Q1969&lt;&gt;"",J1969&lt;&gt;"")),IF(Q1969&lt;&gt;"",Q1969,IF(J1969&lt;&gt;"",J1969,0)),IF(AND(Q1969&lt;&gt;"",J1969&lt;&gt;"",Q1969=J1969),Q1969,X1969)),0)),"")</f>
        <v/>
      </c>
      <c r="AV1969" s="113" t="str">
        <f>IF(D1969&lt;&gt;"",IF(COUNTIF($D$12:$D1969,$D1969)&gt;1,0,IF(SUM(O1969,V1969,AC1969)&gt;0,IF(AND(X1969="",OR(Q1969&lt;&gt;"",J1969&lt;&gt;"")),IF(Q1969&lt;&gt;"",Q1969,IF(J1969&lt;&gt;"",J1969,0)),IF(AND(Q1969&lt;&gt;"",J1969&lt;&gt;"",Q1969=J1969),Q1969,X1969)),0)),"")</f>
        <v/>
      </c>
      <c r="AW1969" s="113" t="str">
        <f>IF(D1969&lt;&gt;"",IF(COUNTIF($D$12:$D1969,$D1969)&gt;1,0,IF(SUM(P1969,W1969,AD1969)&gt;0,IF(AND(X1969="",OR(Q1969&lt;&gt;"",J1969&lt;&gt;"")),IF(Q1969&lt;&gt;"",Q1969,IF(J1969&lt;&gt;"",J1969,0)),IF(AND(Q1969&lt;&gt;"",J1969&lt;&gt;"",Q1969=J1969),Q1969,X1969)),0)),"")</f>
        <v/>
      </c>
      <c r="AX1969" s="68" t="str">
        <f t="shared" si="635"/>
        <v/>
      </c>
      <c r="AY1969" s="68" t="str">
        <f t="shared" si="636"/>
        <v/>
      </c>
      <c r="AZ1969" s="68" t="str">
        <f t="shared" si="637"/>
        <v/>
      </c>
      <c r="BA1969" s="68" t="str">
        <f t="shared" si="638"/>
        <v/>
      </c>
      <c r="BB1969" s="68" t="str">
        <f t="shared" si="639"/>
        <v/>
      </c>
      <c r="BC1969" s="68" t="str">
        <f t="shared" si="640"/>
        <v/>
      </c>
      <c r="BD1969" s="68" t="str">
        <f t="shared" si="641"/>
        <v/>
      </c>
      <c r="BE1969" s="62" t="str">
        <f t="shared" si="642"/>
        <v/>
      </c>
      <c r="BF1969" s="62" t="str">
        <f t="shared" si="643"/>
        <v/>
      </c>
      <c r="BG1969" s="62"/>
      <c r="BH1969" s="62" t="str">
        <f t="shared" si="644"/>
        <v/>
      </c>
      <c r="BI1969" s="62" t="str">
        <f t="shared" si="645"/>
        <v/>
      </c>
      <c r="BJ1969" s="114"/>
      <c r="BK1969" s="62" t="str">
        <f t="shared" si="646"/>
        <v/>
      </c>
      <c r="BL1969" s="62" t="str">
        <f t="shared" si="647"/>
        <v/>
      </c>
      <c r="BM1969" s="62" t="str">
        <f t="shared" si="648"/>
        <v/>
      </c>
      <c r="BN1969" s="62" t="str">
        <f t="shared" si="649"/>
        <v/>
      </c>
      <c r="BO1969" s="62" t="str">
        <f t="shared" si="650"/>
        <v/>
      </c>
      <c r="BP1969" s="62" t="str">
        <f t="shared" si="651"/>
        <v/>
      </c>
      <c r="BQ1969" s="96"/>
      <c r="BR1969" s="96"/>
      <c r="BS1969" s="96"/>
      <c r="BT1969" s="96"/>
      <c r="BU1969" s="96"/>
      <c r="BV1969" s="96"/>
      <c r="BW1969" s="96"/>
      <c r="BX1969" s="96"/>
      <c r="BY1969" s="96"/>
      <c r="BZ1969" s="96"/>
      <c r="CA1969" s="96"/>
      <c r="CB1969" s="96"/>
      <c r="CC1969" s="96"/>
      <c r="CD1969" s="96"/>
      <c r="CE1969" s="96"/>
      <c r="CF1969" s="96"/>
      <c r="CG1969" s="96"/>
      <c r="CH1969" s="96"/>
      <c r="CI1969" s="96"/>
      <c r="CJ1969" s="96"/>
      <c r="CK1969" s="96"/>
      <c r="CL1969" s="96"/>
      <c r="CM1969" s="96"/>
      <c r="CN1969" s="96"/>
      <c r="CO1969" s="96"/>
      <c r="CP1969" s="96"/>
      <c r="CQ1969" s="96"/>
      <c r="CR1969" s="96"/>
      <c r="CS1969" s="96"/>
    </row>
    <row r="1970" spans="1:97" ht="18.75" customHeight="1" x14ac:dyDescent="0.2">
      <c r="A1970" s="3">
        <f t="shared" si="652"/>
        <v>1958</v>
      </c>
      <c r="B1970" s="263"/>
      <c r="C1970" s="263"/>
      <c r="D1970" s="263"/>
      <c r="E1970" s="259"/>
      <c r="F1970" s="259"/>
      <c r="G1970" s="43"/>
      <c r="H1970" s="264"/>
      <c r="I1970" s="261"/>
      <c r="J1970" s="106"/>
      <c r="K1970" s="247"/>
      <c r="L1970" s="247"/>
      <c r="M1970" s="247"/>
      <c r="N1970" s="248" t="str">
        <f>IF(AND(K1970&lt;&gt;"",L1970&lt;&gt;"",J1970&lt;&gt;""),ROUND(MIN(IF(OR(J1970="OZZ",J1970="ZZ"),5000,17300),TRUNC(0.75*(SUMIF($D$12:$D1970,$D1970,K$12:K1970)+SUMIF($D$12:$D1970,$D1970,L$12:L1970)),2)) - SUMIF($D$12:$D1969,$D1970,N$12:N1969),2),"")</f>
        <v/>
      </c>
      <c r="O1970" s="249" t="str">
        <f>IF(AND(K1970&lt;&gt;"",L1970&lt;&gt;"",M1970&lt;&gt;"",J1970&lt;&gt;"",AH1970&lt;&gt;""),IF(OR(J1970="OZZ",J1970="ZZ"),ROUND(0-SUMIF($D$12:$D1969,$D1970,O$12:O1969),2),IF(M1970=0,0,ROUND(MIN(MIN(17300,TRUNC(0.75*(SUMIF($D$12:$D$2012,$D1970,K$12:K$2012)+SUMIF($D$12:$D$2012,$D1970,L$12:L$2012)),2)+SUMIF($D$12:$D1970,$D1970,AH$12:AH1970))-SUMIF($D$12:$D1969,$D1970,O$12:O1969)-SUMIF($D$12:$D$2012,$D1970,N$12:N$2012),AH1970),2))),"")</f>
        <v/>
      </c>
      <c r="P1970" s="250" t="str">
        <f>IF(J1970&lt;&gt;"",1000 - SUMIF($D$12:$D1969,$D1970,P$12:P1969),"")</f>
        <v/>
      </c>
      <c r="Q1970" s="106"/>
      <c r="R1970" s="247"/>
      <c r="S1970" s="247"/>
      <c r="T1970" s="247"/>
      <c r="U1970" s="248" t="str">
        <f>IF(AND(R1970&lt;&gt;"",S1970&lt;&gt;"",Q1970&lt;&gt;""),ROUND(MIN(IF(OR(Q1970="OZZ",Q1970="ZZ"),5000,17300),TRUNC(0.75*(SUMIF($D$12:$D1970,$D1970,R$12:R1970)+SUMIF($D$12:$D1970,$D1970,S$12:S1970)),2)) - SUMIF($D$12:$D1969,$D1970,U$12:U1969),2),"")</f>
        <v/>
      </c>
      <c r="V1970" s="248" t="str">
        <f>IF(AND(R1970&lt;&gt;"",S1970&lt;&gt;"",T1970&lt;&gt;"",Q1970&lt;&gt;"",AL1970&lt;&gt;""),IF(OR(Q1970="OZZ",Q1970="ZZ"),ROUND(0-SUMIF($D$12:$D1969,$D1970,V$12:V1969),2),IF(T1970=0,0,ROUND(MIN(MIN(17300,TRUNC(0.75*(SUMIF($D$12:$D$2012,$D1970,R$12:R$2012)+SUMIF($D$12:$D$2012,$D1970,S$12:S$2012)),2)+SUMIF($D$12:$D1970,$D1970,AL$12:AL1970))-SUMIF($D$12:$D1969,$D1970,V$12:V1969)-SUMIF($D$12:$D$2012,$D1970,U$12:U$2012),AL1970),2))),"")</f>
        <v/>
      </c>
      <c r="W1970" s="250" t="str">
        <f>IF(Q1970&lt;&gt;"",1000 - SUMIF($D$12:$D1969,$D1970,W$12:W1969),"")</f>
        <v/>
      </c>
      <c r="X1970" s="106"/>
      <c r="Y1970" s="247"/>
      <c r="Z1970" s="247"/>
      <c r="AA1970" s="247"/>
      <c r="AB1970" s="248" t="str">
        <f>IF(AND(Y1970&lt;&gt;"",Z1970&lt;&gt;"",X1970&lt;&gt;""),ROUND(MIN(IF(OR(X1970="OZZ",X1970="ZZ"),5000,17300),TRUNC(0.75*(SUMIF($D$12:$D1970,$D1970,Y$12:Y1970)+SUMIF($D$12:$D1970,$D1970,Z$12:Z1970)),2)) - SUMIF($D$12:$D1969,$D1970,AB$12:AB1969),2),"")</f>
        <v/>
      </c>
      <c r="AC1970" s="251" t="str">
        <f>IF(AND(Y1970&lt;&gt;"",Z1970&lt;&gt;"",AA1970&lt;&gt;"",X1970&lt;&gt;"",AP1970&lt;&gt;""),IF(OR(X1970="OZZ",X1970="ZZ"),ROUND(0-SUMIF($D$12:$D1969,$D1970,AC$12:AC1969),2),IF(AA1970=0,0,ROUND(MIN(MIN(17300,TRUNC(0.75*(SUMIF($D$12:$D$2012,$D1970,Y$12:Y$2012)+SUMIF($D$12:$D$2012,$D1970,Z$12:Z$2012)),2)+SUMIF($D$12:$D1970,$D1970,AP$12:AP1970))-SUMIF($D$12:$D1969,$D1970,AC$12:AC1969)-SUMIF($D$12:$D$2012,$D1970,AB$12:AB$2012),AP1970),2))),"")</f>
        <v/>
      </c>
      <c r="AD1970" s="250" t="str">
        <f>IF(X1970&lt;&gt;"",1000 - SUMIF($D$12:$D1969,$D1970,AD$12:AD1969),"")</f>
        <v/>
      </c>
      <c r="AE1970" s="252"/>
      <c r="AF1970" s="253"/>
      <c r="AG1970" s="254"/>
      <c r="AH1970" s="255" t="str">
        <f t="shared" si="653"/>
        <v/>
      </c>
      <c r="AI1970" s="256"/>
      <c r="AJ1970" s="253"/>
      <c r="AK1970" s="254"/>
      <c r="AL1970" s="255" t="str">
        <f t="shared" si="654"/>
        <v/>
      </c>
      <c r="AM1970" s="256"/>
      <c r="AN1970" s="253"/>
      <c r="AO1970" s="254"/>
      <c r="AP1970" s="255" t="str">
        <f t="shared" si="634"/>
        <v/>
      </c>
      <c r="AQ1970" s="68"/>
      <c r="AR1970" s="68"/>
      <c r="AS1970" s="115"/>
      <c r="AT1970" s="68"/>
      <c r="AU1970" s="113" t="str">
        <f>IF(D1970&lt;&gt; "", IF(COUNTIF($D$12:$D1970,$D1970)&gt;1,0,IF(SUM(N1970,U1970,AB1970)&gt;0,IF(AND(X1970="",OR(Q1970&lt;&gt;"",J1970&lt;&gt;"")),IF(Q1970&lt;&gt;"",Q1970,IF(J1970&lt;&gt;"",J1970,0)),IF(AND(Q1970&lt;&gt;"",J1970&lt;&gt;"",Q1970=J1970),Q1970,X1970)),0)),"")</f>
        <v/>
      </c>
      <c r="AV1970" s="113" t="str">
        <f>IF(D1970&lt;&gt;"",IF(COUNTIF($D$12:$D1970,$D1970)&gt;1,0,IF(SUM(O1970,V1970,AC1970)&gt;0,IF(AND(X1970="",OR(Q1970&lt;&gt;"",J1970&lt;&gt;"")),IF(Q1970&lt;&gt;"",Q1970,IF(J1970&lt;&gt;"",J1970,0)),IF(AND(Q1970&lt;&gt;"",J1970&lt;&gt;"",Q1970=J1970),Q1970,X1970)),0)),"")</f>
        <v/>
      </c>
      <c r="AW1970" s="113" t="str">
        <f>IF(D1970&lt;&gt;"",IF(COUNTIF($D$12:$D1970,$D1970)&gt;1,0,IF(SUM(P1970,W1970,AD1970)&gt;0,IF(AND(X1970="",OR(Q1970&lt;&gt;"",J1970&lt;&gt;"")),IF(Q1970&lt;&gt;"",Q1970,IF(J1970&lt;&gt;"",J1970,0)),IF(AND(Q1970&lt;&gt;"",J1970&lt;&gt;"",Q1970=J1970),Q1970,X1970)),0)),"")</f>
        <v/>
      </c>
      <c r="AX1970" s="68" t="str">
        <f t="shared" si="635"/>
        <v/>
      </c>
      <c r="AY1970" s="68" t="str">
        <f t="shared" si="636"/>
        <v/>
      </c>
      <c r="AZ1970" s="68" t="str">
        <f t="shared" si="637"/>
        <v/>
      </c>
      <c r="BA1970" s="68" t="str">
        <f t="shared" si="638"/>
        <v/>
      </c>
      <c r="BB1970" s="68" t="str">
        <f t="shared" si="639"/>
        <v/>
      </c>
      <c r="BC1970" s="68" t="str">
        <f t="shared" si="640"/>
        <v/>
      </c>
      <c r="BD1970" s="68" t="str">
        <f t="shared" si="641"/>
        <v/>
      </c>
      <c r="BE1970" s="62" t="str">
        <f t="shared" si="642"/>
        <v/>
      </c>
      <c r="BF1970" s="62" t="str">
        <f t="shared" si="643"/>
        <v/>
      </c>
      <c r="BG1970" s="62"/>
      <c r="BH1970" s="62" t="str">
        <f t="shared" si="644"/>
        <v/>
      </c>
      <c r="BI1970" s="62" t="str">
        <f t="shared" si="645"/>
        <v/>
      </c>
      <c r="BJ1970" s="114"/>
      <c r="BK1970" s="62" t="str">
        <f t="shared" si="646"/>
        <v/>
      </c>
      <c r="BL1970" s="62" t="str">
        <f t="shared" si="647"/>
        <v/>
      </c>
      <c r="BM1970" s="62" t="str">
        <f t="shared" si="648"/>
        <v/>
      </c>
      <c r="BN1970" s="62" t="str">
        <f t="shared" si="649"/>
        <v/>
      </c>
      <c r="BO1970" s="62" t="str">
        <f t="shared" si="650"/>
        <v/>
      </c>
      <c r="BP1970" s="62" t="str">
        <f t="shared" si="651"/>
        <v/>
      </c>
      <c r="BQ1970" s="96"/>
      <c r="BR1970" s="96"/>
      <c r="BS1970" s="96"/>
      <c r="BT1970" s="96"/>
      <c r="BU1970" s="96"/>
      <c r="BV1970" s="96"/>
      <c r="BW1970" s="96"/>
      <c r="BX1970" s="96"/>
      <c r="BY1970" s="96"/>
      <c r="BZ1970" s="96"/>
      <c r="CA1970" s="96"/>
      <c r="CB1970" s="96"/>
      <c r="CC1970" s="96"/>
      <c r="CD1970" s="96"/>
      <c r="CE1970" s="96"/>
      <c r="CF1970" s="96"/>
      <c r="CG1970" s="96"/>
      <c r="CH1970" s="96"/>
      <c r="CI1970" s="96"/>
      <c r="CJ1970" s="96"/>
      <c r="CK1970" s="96"/>
      <c r="CL1970" s="96"/>
      <c r="CM1970" s="96"/>
      <c r="CN1970" s="96"/>
      <c r="CO1970" s="96"/>
      <c r="CP1970" s="96"/>
      <c r="CQ1970" s="96"/>
      <c r="CR1970" s="96"/>
      <c r="CS1970" s="96"/>
    </row>
    <row r="1971" spans="1:97" ht="18.75" customHeight="1" x14ac:dyDescent="0.2">
      <c r="A1971" s="3">
        <f t="shared" si="652"/>
        <v>1959</v>
      </c>
      <c r="B1971" s="263"/>
      <c r="C1971" s="263"/>
      <c r="D1971" s="263"/>
      <c r="E1971" s="259"/>
      <c r="F1971" s="259"/>
      <c r="G1971" s="43"/>
      <c r="H1971" s="264"/>
      <c r="I1971" s="261"/>
      <c r="J1971" s="106"/>
      <c r="K1971" s="247"/>
      <c r="L1971" s="247"/>
      <c r="M1971" s="247"/>
      <c r="N1971" s="248" t="str">
        <f>IF(AND(K1971&lt;&gt;"",L1971&lt;&gt;"",J1971&lt;&gt;""),ROUND(MIN(IF(OR(J1971="OZZ",J1971="ZZ"),5000,17300),TRUNC(0.75*(SUMIF($D$12:$D1971,$D1971,K$12:K1971)+SUMIF($D$12:$D1971,$D1971,L$12:L1971)),2)) - SUMIF($D$12:$D1970,$D1971,N$12:N1970),2),"")</f>
        <v/>
      </c>
      <c r="O1971" s="249" t="str">
        <f>IF(AND(K1971&lt;&gt;"",L1971&lt;&gt;"",M1971&lt;&gt;"",J1971&lt;&gt;"",AH1971&lt;&gt;""),IF(OR(J1971="OZZ",J1971="ZZ"),ROUND(0-SUMIF($D$12:$D1970,$D1971,O$12:O1970),2),IF(M1971=0,0,ROUND(MIN(MIN(17300,TRUNC(0.75*(SUMIF($D$12:$D$2012,$D1971,K$12:K$2012)+SUMIF($D$12:$D$2012,$D1971,L$12:L$2012)),2)+SUMIF($D$12:$D1971,$D1971,AH$12:AH1971))-SUMIF($D$12:$D1970,$D1971,O$12:O1970)-SUMIF($D$12:$D$2012,$D1971,N$12:N$2012),AH1971),2))),"")</f>
        <v/>
      </c>
      <c r="P1971" s="250" t="str">
        <f>IF(J1971&lt;&gt;"",1000 - SUMIF($D$12:$D1970,$D1971,P$12:P1970),"")</f>
        <v/>
      </c>
      <c r="Q1971" s="106"/>
      <c r="R1971" s="247"/>
      <c r="S1971" s="247"/>
      <c r="T1971" s="247"/>
      <c r="U1971" s="248" t="str">
        <f>IF(AND(R1971&lt;&gt;"",S1971&lt;&gt;"",Q1971&lt;&gt;""),ROUND(MIN(IF(OR(Q1971="OZZ",Q1971="ZZ"),5000,17300),TRUNC(0.75*(SUMIF($D$12:$D1971,$D1971,R$12:R1971)+SUMIF($D$12:$D1971,$D1971,S$12:S1971)),2)) - SUMIF($D$12:$D1970,$D1971,U$12:U1970),2),"")</f>
        <v/>
      </c>
      <c r="V1971" s="248" t="str">
        <f>IF(AND(R1971&lt;&gt;"",S1971&lt;&gt;"",T1971&lt;&gt;"",Q1971&lt;&gt;"",AL1971&lt;&gt;""),IF(OR(Q1971="OZZ",Q1971="ZZ"),ROUND(0-SUMIF($D$12:$D1970,$D1971,V$12:V1970),2),IF(T1971=0,0,ROUND(MIN(MIN(17300,TRUNC(0.75*(SUMIF($D$12:$D$2012,$D1971,R$12:R$2012)+SUMIF($D$12:$D$2012,$D1971,S$12:S$2012)),2)+SUMIF($D$12:$D1971,$D1971,AL$12:AL1971))-SUMIF($D$12:$D1970,$D1971,V$12:V1970)-SUMIF($D$12:$D$2012,$D1971,U$12:U$2012),AL1971),2))),"")</f>
        <v/>
      </c>
      <c r="W1971" s="250" t="str">
        <f>IF(Q1971&lt;&gt;"",1000 - SUMIF($D$12:$D1970,$D1971,W$12:W1970),"")</f>
        <v/>
      </c>
      <c r="X1971" s="106"/>
      <c r="Y1971" s="247"/>
      <c r="Z1971" s="247"/>
      <c r="AA1971" s="247"/>
      <c r="AB1971" s="248" t="str">
        <f>IF(AND(Y1971&lt;&gt;"",Z1971&lt;&gt;"",X1971&lt;&gt;""),ROUND(MIN(IF(OR(X1971="OZZ",X1971="ZZ"),5000,17300),TRUNC(0.75*(SUMIF($D$12:$D1971,$D1971,Y$12:Y1971)+SUMIF($D$12:$D1971,$D1971,Z$12:Z1971)),2)) - SUMIF($D$12:$D1970,$D1971,AB$12:AB1970),2),"")</f>
        <v/>
      </c>
      <c r="AC1971" s="251" t="str">
        <f>IF(AND(Y1971&lt;&gt;"",Z1971&lt;&gt;"",AA1971&lt;&gt;"",X1971&lt;&gt;"",AP1971&lt;&gt;""),IF(OR(X1971="OZZ",X1971="ZZ"),ROUND(0-SUMIF($D$12:$D1970,$D1971,AC$12:AC1970),2),IF(AA1971=0,0,ROUND(MIN(MIN(17300,TRUNC(0.75*(SUMIF($D$12:$D$2012,$D1971,Y$12:Y$2012)+SUMIF($D$12:$D$2012,$D1971,Z$12:Z$2012)),2)+SUMIF($D$12:$D1971,$D1971,AP$12:AP1971))-SUMIF($D$12:$D1970,$D1971,AC$12:AC1970)-SUMIF($D$12:$D$2012,$D1971,AB$12:AB$2012),AP1971),2))),"")</f>
        <v/>
      </c>
      <c r="AD1971" s="250" t="str">
        <f>IF(X1971&lt;&gt;"",1000 - SUMIF($D$12:$D1970,$D1971,AD$12:AD1970),"")</f>
        <v/>
      </c>
      <c r="AE1971" s="252"/>
      <c r="AF1971" s="253"/>
      <c r="AG1971" s="254"/>
      <c r="AH1971" s="255" t="str">
        <f t="shared" si="653"/>
        <v/>
      </c>
      <c r="AI1971" s="256"/>
      <c r="AJ1971" s="253"/>
      <c r="AK1971" s="254"/>
      <c r="AL1971" s="255" t="str">
        <f t="shared" si="654"/>
        <v/>
      </c>
      <c r="AM1971" s="256"/>
      <c r="AN1971" s="253"/>
      <c r="AO1971" s="254"/>
      <c r="AP1971" s="255" t="str">
        <f t="shared" si="634"/>
        <v/>
      </c>
      <c r="AQ1971" s="68"/>
      <c r="AR1971" s="68"/>
      <c r="AS1971" s="115"/>
      <c r="AT1971" s="68"/>
      <c r="AU1971" s="113" t="str">
        <f>IF(D1971&lt;&gt; "", IF(COUNTIF($D$12:$D1971,$D1971)&gt;1,0,IF(SUM(N1971,U1971,AB1971)&gt;0,IF(AND(X1971="",OR(Q1971&lt;&gt;"",J1971&lt;&gt;"")),IF(Q1971&lt;&gt;"",Q1971,IF(J1971&lt;&gt;"",J1971,0)),IF(AND(Q1971&lt;&gt;"",J1971&lt;&gt;"",Q1971=J1971),Q1971,X1971)),0)),"")</f>
        <v/>
      </c>
      <c r="AV1971" s="113" t="str">
        <f>IF(D1971&lt;&gt;"",IF(COUNTIF($D$12:$D1971,$D1971)&gt;1,0,IF(SUM(O1971,V1971,AC1971)&gt;0,IF(AND(X1971="",OR(Q1971&lt;&gt;"",J1971&lt;&gt;"")),IF(Q1971&lt;&gt;"",Q1971,IF(J1971&lt;&gt;"",J1971,0)),IF(AND(Q1971&lt;&gt;"",J1971&lt;&gt;"",Q1971=J1971),Q1971,X1971)),0)),"")</f>
        <v/>
      </c>
      <c r="AW1971" s="113" t="str">
        <f>IF(D1971&lt;&gt;"",IF(COUNTIF($D$12:$D1971,$D1971)&gt;1,0,IF(SUM(P1971,W1971,AD1971)&gt;0,IF(AND(X1971="",OR(Q1971&lt;&gt;"",J1971&lt;&gt;"")),IF(Q1971&lt;&gt;"",Q1971,IF(J1971&lt;&gt;"",J1971,0)),IF(AND(Q1971&lt;&gt;"",J1971&lt;&gt;"",Q1971=J1971),Q1971,X1971)),0)),"")</f>
        <v/>
      </c>
      <c r="AX1971" s="68" t="str">
        <f t="shared" si="635"/>
        <v/>
      </c>
      <c r="AY1971" s="68" t="str">
        <f t="shared" si="636"/>
        <v/>
      </c>
      <c r="AZ1971" s="68" t="str">
        <f t="shared" si="637"/>
        <v/>
      </c>
      <c r="BA1971" s="68" t="str">
        <f t="shared" si="638"/>
        <v/>
      </c>
      <c r="BB1971" s="68" t="str">
        <f t="shared" si="639"/>
        <v/>
      </c>
      <c r="BC1971" s="68" t="str">
        <f t="shared" si="640"/>
        <v/>
      </c>
      <c r="BD1971" s="68" t="str">
        <f t="shared" si="641"/>
        <v/>
      </c>
      <c r="BE1971" s="62" t="str">
        <f t="shared" si="642"/>
        <v/>
      </c>
      <c r="BF1971" s="62" t="str">
        <f t="shared" si="643"/>
        <v/>
      </c>
      <c r="BG1971" s="62"/>
      <c r="BH1971" s="62" t="str">
        <f t="shared" si="644"/>
        <v/>
      </c>
      <c r="BI1971" s="62" t="str">
        <f t="shared" si="645"/>
        <v/>
      </c>
      <c r="BJ1971" s="114"/>
      <c r="BK1971" s="62" t="str">
        <f t="shared" si="646"/>
        <v/>
      </c>
      <c r="BL1971" s="62" t="str">
        <f t="shared" si="647"/>
        <v/>
      </c>
      <c r="BM1971" s="62" t="str">
        <f t="shared" si="648"/>
        <v/>
      </c>
      <c r="BN1971" s="62" t="str">
        <f t="shared" si="649"/>
        <v/>
      </c>
      <c r="BO1971" s="62" t="str">
        <f t="shared" si="650"/>
        <v/>
      </c>
      <c r="BP1971" s="62" t="str">
        <f t="shared" si="651"/>
        <v/>
      </c>
      <c r="BQ1971" s="96"/>
      <c r="BR1971" s="96"/>
      <c r="BS1971" s="96"/>
      <c r="BT1971" s="96"/>
      <c r="BU1971" s="96"/>
      <c r="BV1971" s="96"/>
      <c r="BW1971" s="96"/>
      <c r="BX1971" s="96"/>
      <c r="BY1971" s="96"/>
      <c r="BZ1971" s="96"/>
      <c r="CA1971" s="96"/>
      <c r="CB1971" s="96"/>
      <c r="CC1971" s="96"/>
      <c r="CD1971" s="96"/>
      <c r="CE1971" s="96"/>
      <c r="CF1971" s="96"/>
      <c r="CG1971" s="96"/>
      <c r="CH1971" s="96"/>
      <c r="CI1971" s="96"/>
      <c r="CJ1971" s="96"/>
      <c r="CK1971" s="96"/>
      <c r="CL1971" s="96"/>
      <c r="CM1971" s="96"/>
      <c r="CN1971" s="96"/>
      <c r="CO1971" s="96"/>
      <c r="CP1971" s="96"/>
      <c r="CQ1971" s="96"/>
      <c r="CR1971" s="96"/>
      <c r="CS1971" s="96"/>
    </row>
    <row r="1972" spans="1:97" ht="18.75" customHeight="1" x14ac:dyDescent="0.2">
      <c r="A1972" s="3">
        <f t="shared" si="652"/>
        <v>1960</v>
      </c>
      <c r="B1972" s="263"/>
      <c r="C1972" s="263"/>
      <c r="D1972" s="263"/>
      <c r="E1972" s="259"/>
      <c r="F1972" s="259"/>
      <c r="G1972" s="43"/>
      <c r="H1972" s="264"/>
      <c r="I1972" s="261"/>
      <c r="J1972" s="106"/>
      <c r="K1972" s="247"/>
      <c r="L1972" s="247"/>
      <c r="M1972" s="247"/>
      <c r="N1972" s="248" t="str">
        <f>IF(AND(K1972&lt;&gt;"",L1972&lt;&gt;"",J1972&lt;&gt;""),ROUND(MIN(IF(OR(J1972="OZZ",J1972="ZZ"),5000,17300),TRUNC(0.75*(SUMIF($D$12:$D1972,$D1972,K$12:K1972)+SUMIF($D$12:$D1972,$D1972,L$12:L1972)),2)) - SUMIF($D$12:$D1971,$D1972,N$12:N1971),2),"")</f>
        <v/>
      </c>
      <c r="O1972" s="249" t="str">
        <f>IF(AND(K1972&lt;&gt;"",L1972&lt;&gt;"",M1972&lt;&gt;"",J1972&lt;&gt;"",AH1972&lt;&gt;""),IF(OR(J1972="OZZ",J1972="ZZ"),ROUND(0-SUMIF($D$12:$D1971,$D1972,O$12:O1971),2),IF(M1972=0,0,ROUND(MIN(MIN(17300,TRUNC(0.75*(SUMIF($D$12:$D$2012,$D1972,K$12:K$2012)+SUMIF($D$12:$D$2012,$D1972,L$12:L$2012)),2)+SUMIF($D$12:$D1972,$D1972,AH$12:AH1972))-SUMIF($D$12:$D1971,$D1972,O$12:O1971)-SUMIF($D$12:$D$2012,$D1972,N$12:N$2012),AH1972),2))),"")</f>
        <v/>
      </c>
      <c r="P1972" s="250" t="str">
        <f>IF(J1972&lt;&gt;"",1000 - SUMIF($D$12:$D1971,$D1972,P$12:P1971),"")</f>
        <v/>
      </c>
      <c r="Q1972" s="106"/>
      <c r="R1972" s="247"/>
      <c r="S1972" s="247"/>
      <c r="T1972" s="247"/>
      <c r="U1972" s="248" t="str">
        <f>IF(AND(R1972&lt;&gt;"",S1972&lt;&gt;"",Q1972&lt;&gt;""),ROUND(MIN(IF(OR(Q1972="OZZ",Q1972="ZZ"),5000,17300),TRUNC(0.75*(SUMIF($D$12:$D1972,$D1972,R$12:R1972)+SUMIF($D$12:$D1972,$D1972,S$12:S1972)),2)) - SUMIF($D$12:$D1971,$D1972,U$12:U1971),2),"")</f>
        <v/>
      </c>
      <c r="V1972" s="248" t="str">
        <f>IF(AND(R1972&lt;&gt;"",S1972&lt;&gt;"",T1972&lt;&gt;"",Q1972&lt;&gt;"",AL1972&lt;&gt;""),IF(OR(Q1972="OZZ",Q1972="ZZ"),ROUND(0-SUMIF($D$12:$D1971,$D1972,V$12:V1971),2),IF(T1972=0,0,ROUND(MIN(MIN(17300,TRUNC(0.75*(SUMIF($D$12:$D$2012,$D1972,R$12:R$2012)+SUMIF($D$12:$D$2012,$D1972,S$12:S$2012)),2)+SUMIF($D$12:$D1972,$D1972,AL$12:AL1972))-SUMIF($D$12:$D1971,$D1972,V$12:V1971)-SUMIF($D$12:$D$2012,$D1972,U$12:U$2012),AL1972),2))),"")</f>
        <v/>
      </c>
      <c r="W1972" s="250" t="str">
        <f>IF(Q1972&lt;&gt;"",1000 - SUMIF($D$12:$D1971,$D1972,W$12:W1971),"")</f>
        <v/>
      </c>
      <c r="X1972" s="106"/>
      <c r="Y1972" s="247"/>
      <c r="Z1972" s="247"/>
      <c r="AA1972" s="247"/>
      <c r="AB1972" s="248" t="str">
        <f>IF(AND(Y1972&lt;&gt;"",Z1972&lt;&gt;"",X1972&lt;&gt;""),ROUND(MIN(IF(OR(X1972="OZZ",X1972="ZZ"),5000,17300),TRUNC(0.75*(SUMIF($D$12:$D1972,$D1972,Y$12:Y1972)+SUMIF($D$12:$D1972,$D1972,Z$12:Z1972)),2)) - SUMIF($D$12:$D1971,$D1972,AB$12:AB1971),2),"")</f>
        <v/>
      </c>
      <c r="AC1972" s="251" t="str">
        <f>IF(AND(Y1972&lt;&gt;"",Z1972&lt;&gt;"",AA1972&lt;&gt;"",X1972&lt;&gt;"",AP1972&lt;&gt;""),IF(OR(X1972="OZZ",X1972="ZZ"),ROUND(0-SUMIF($D$12:$D1971,$D1972,AC$12:AC1971),2),IF(AA1972=0,0,ROUND(MIN(MIN(17300,TRUNC(0.75*(SUMIF($D$12:$D$2012,$D1972,Y$12:Y$2012)+SUMIF($D$12:$D$2012,$D1972,Z$12:Z$2012)),2)+SUMIF($D$12:$D1972,$D1972,AP$12:AP1972))-SUMIF($D$12:$D1971,$D1972,AC$12:AC1971)-SUMIF($D$12:$D$2012,$D1972,AB$12:AB$2012),AP1972),2))),"")</f>
        <v/>
      </c>
      <c r="AD1972" s="250" t="str">
        <f>IF(X1972&lt;&gt;"",1000 - SUMIF($D$12:$D1971,$D1972,AD$12:AD1971),"")</f>
        <v/>
      </c>
      <c r="AE1972" s="252"/>
      <c r="AF1972" s="253"/>
      <c r="AG1972" s="254"/>
      <c r="AH1972" s="255" t="str">
        <f t="shared" si="653"/>
        <v/>
      </c>
      <c r="AI1972" s="256"/>
      <c r="AJ1972" s="253"/>
      <c r="AK1972" s="254"/>
      <c r="AL1972" s="255" t="str">
        <f t="shared" si="654"/>
        <v/>
      </c>
      <c r="AM1972" s="256"/>
      <c r="AN1972" s="253"/>
      <c r="AO1972" s="254"/>
      <c r="AP1972" s="255" t="str">
        <f t="shared" si="634"/>
        <v/>
      </c>
      <c r="AQ1972" s="68"/>
      <c r="AR1972" s="68"/>
      <c r="AS1972" s="115"/>
      <c r="AT1972" s="68"/>
      <c r="AU1972" s="113" t="str">
        <f>IF(D1972&lt;&gt; "", IF(COUNTIF($D$12:$D1972,$D1972)&gt;1,0,IF(SUM(N1972,U1972,AB1972)&gt;0,IF(AND(X1972="",OR(Q1972&lt;&gt;"",J1972&lt;&gt;"")),IF(Q1972&lt;&gt;"",Q1972,IF(J1972&lt;&gt;"",J1972,0)),IF(AND(Q1972&lt;&gt;"",J1972&lt;&gt;"",Q1972=J1972),Q1972,X1972)),0)),"")</f>
        <v/>
      </c>
      <c r="AV1972" s="113" t="str">
        <f>IF(D1972&lt;&gt;"",IF(COUNTIF($D$12:$D1972,$D1972)&gt;1,0,IF(SUM(O1972,V1972,AC1972)&gt;0,IF(AND(X1972="",OR(Q1972&lt;&gt;"",J1972&lt;&gt;"")),IF(Q1972&lt;&gt;"",Q1972,IF(J1972&lt;&gt;"",J1972,0)),IF(AND(Q1972&lt;&gt;"",J1972&lt;&gt;"",Q1972=J1972),Q1972,X1972)),0)),"")</f>
        <v/>
      </c>
      <c r="AW1972" s="113" t="str">
        <f>IF(D1972&lt;&gt;"",IF(COUNTIF($D$12:$D1972,$D1972)&gt;1,0,IF(SUM(P1972,W1972,AD1972)&gt;0,IF(AND(X1972="",OR(Q1972&lt;&gt;"",J1972&lt;&gt;"")),IF(Q1972&lt;&gt;"",Q1972,IF(J1972&lt;&gt;"",J1972,0)),IF(AND(Q1972&lt;&gt;"",J1972&lt;&gt;"",Q1972=J1972),Q1972,X1972)),0)),"")</f>
        <v/>
      </c>
      <c r="AX1972" s="68" t="str">
        <f t="shared" si="635"/>
        <v/>
      </c>
      <c r="AY1972" s="68" t="str">
        <f t="shared" si="636"/>
        <v/>
      </c>
      <c r="AZ1972" s="68" t="str">
        <f t="shared" si="637"/>
        <v/>
      </c>
      <c r="BA1972" s="68" t="str">
        <f t="shared" si="638"/>
        <v/>
      </c>
      <c r="BB1972" s="68" t="str">
        <f t="shared" si="639"/>
        <v/>
      </c>
      <c r="BC1972" s="68" t="str">
        <f t="shared" si="640"/>
        <v/>
      </c>
      <c r="BD1972" s="68" t="str">
        <f t="shared" si="641"/>
        <v/>
      </c>
      <c r="BE1972" s="62" t="str">
        <f t="shared" si="642"/>
        <v/>
      </c>
      <c r="BF1972" s="62" t="str">
        <f t="shared" si="643"/>
        <v/>
      </c>
      <c r="BG1972" s="62"/>
      <c r="BH1972" s="62" t="str">
        <f t="shared" si="644"/>
        <v/>
      </c>
      <c r="BI1972" s="62" t="str">
        <f t="shared" si="645"/>
        <v/>
      </c>
      <c r="BJ1972" s="114"/>
      <c r="BK1972" s="62" t="str">
        <f t="shared" si="646"/>
        <v/>
      </c>
      <c r="BL1972" s="62" t="str">
        <f t="shared" si="647"/>
        <v/>
      </c>
      <c r="BM1972" s="62" t="str">
        <f t="shared" si="648"/>
        <v/>
      </c>
      <c r="BN1972" s="62" t="str">
        <f t="shared" si="649"/>
        <v/>
      </c>
      <c r="BO1972" s="62" t="str">
        <f t="shared" si="650"/>
        <v/>
      </c>
      <c r="BP1972" s="62" t="str">
        <f t="shared" si="651"/>
        <v/>
      </c>
      <c r="BQ1972" s="96"/>
      <c r="BR1972" s="96"/>
      <c r="BS1972" s="96"/>
      <c r="BT1972" s="96"/>
      <c r="BU1972" s="96"/>
      <c r="BV1972" s="96"/>
      <c r="BW1972" s="96"/>
      <c r="BX1972" s="96"/>
      <c r="BY1972" s="96"/>
      <c r="BZ1972" s="96"/>
      <c r="CA1972" s="96"/>
      <c r="CB1972" s="96"/>
      <c r="CC1972" s="96"/>
      <c r="CD1972" s="96"/>
      <c r="CE1972" s="96"/>
      <c r="CF1972" s="96"/>
      <c r="CG1972" s="96"/>
      <c r="CH1972" s="96"/>
      <c r="CI1972" s="96"/>
      <c r="CJ1972" s="96"/>
      <c r="CK1972" s="96"/>
      <c r="CL1972" s="96"/>
      <c r="CM1972" s="96"/>
      <c r="CN1972" s="96"/>
      <c r="CO1972" s="96"/>
      <c r="CP1972" s="96"/>
      <c r="CQ1972" s="96"/>
      <c r="CR1972" s="96"/>
      <c r="CS1972" s="96"/>
    </row>
    <row r="1973" spans="1:97" ht="18.75" customHeight="1" x14ac:dyDescent="0.2">
      <c r="A1973" s="3">
        <f t="shared" si="652"/>
        <v>1961</v>
      </c>
      <c r="B1973" s="263"/>
      <c r="C1973" s="263"/>
      <c r="D1973" s="263"/>
      <c r="E1973" s="259"/>
      <c r="F1973" s="259"/>
      <c r="G1973" s="43"/>
      <c r="H1973" s="264"/>
      <c r="I1973" s="261"/>
      <c r="J1973" s="106"/>
      <c r="K1973" s="247"/>
      <c r="L1973" s="247"/>
      <c r="M1973" s="247"/>
      <c r="N1973" s="248" t="str">
        <f>IF(AND(K1973&lt;&gt;"",L1973&lt;&gt;"",J1973&lt;&gt;""),ROUND(MIN(IF(OR(J1973="OZZ",J1973="ZZ"),5000,17300),TRUNC(0.75*(SUMIF($D$12:$D1973,$D1973,K$12:K1973)+SUMIF($D$12:$D1973,$D1973,L$12:L1973)),2)) - SUMIF($D$12:$D1972,$D1973,N$12:N1972),2),"")</f>
        <v/>
      </c>
      <c r="O1973" s="249" t="str">
        <f>IF(AND(K1973&lt;&gt;"",L1973&lt;&gt;"",M1973&lt;&gt;"",J1973&lt;&gt;"",AH1973&lt;&gt;""),IF(OR(J1973="OZZ",J1973="ZZ"),ROUND(0-SUMIF($D$12:$D1972,$D1973,O$12:O1972),2),IF(M1973=0,0,ROUND(MIN(MIN(17300,TRUNC(0.75*(SUMIF($D$12:$D$2012,$D1973,K$12:K$2012)+SUMIF($D$12:$D$2012,$D1973,L$12:L$2012)),2)+SUMIF($D$12:$D1973,$D1973,AH$12:AH1973))-SUMIF($D$12:$D1972,$D1973,O$12:O1972)-SUMIF($D$12:$D$2012,$D1973,N$12:N$2012),AH1973),2))),"")</f>
        <v/>
      </c>
      <c r="P1973" s="250" t="str">
        <f>IF(J1973&lt;&gt;"",1000 - SUMIF($D$12:$D1972,$D1973,P$12:P1972),"")</f>
        <v/>
      </c>
      <c r="Q1973" s="106"/>
      <c r="R1973" s="247"/>
      <c r="S1973" s="247"/>
      <c r="T1973" s="247"/>
      <c r="U1973" s="248" t="str">
        <f>IF(AND(R1973&lt;&gt;"",S1973&lt;&gt;"",Q1973&lt;&gt;""),ROUND(MIN(IF(OR(Q1973="OZZ",Q1973="ZZ"),5000,17300),TRUNC(0.75*(SUMIF($D$12:$D1973,$D1973,R$12:R1973)+SUMIF($D$12:$D1973,$D1973,S$12:S1973)),2)) - SUMIF($D$12:$D1972,$D1973,U$12:U1972),2),"")</f>
        <v/>
      </c>
      <c r="V1973" s="248" t="str">
        <f>IF(AND(R1973&lt;&gt;"",S1973&lt;&gt;"",T1973&lt;&gt;"",Q1973&lt;&gt;"",AL1973&lt;&gt;""),IF(OR(Q1973="OZZ",Q1973="ZZ"),ROUND(0-SUMIF($D$12:$D1972,$D1973,V$12:V1972),2),IF(T1973=0,0,ROUND(MIN(MIN(17300,TRUNC(0.75*(SUMIF($D$12:$D$2012,$D1973,R$12:R$2012)+SUMIF($D$12:$D$2012,$D1973,S$12:S$2012)),2)+SUMIF($D$12:$D1973,$D1973,AL$12:AL1973))-SUMIF($D$12:$D1972,$D1973,V$12:V1972)-SUMIF($D$12:$D$2012,$D1973,U$12:U$2012),AL1973),2))),"")</f>
        <v/>
      </c>
      <c r="W1973" s="250" t="str">
        <f>IF(Q1973&lt;&gt;"",1000 - SUMIF($D$12:$D1972,$D1973,W$12:W1972),"")</f>
        <v/>
      </c>
      <c r="X1973" s="106"/>
      <c r="Y1973" s="247"/>
      <c r="Z1973" s="247"/>
      <c r="AA1973" s="247"/>
      <c r="AB1973" s="248" t="str">
        <f>IF(AND(Y1973&lt;&gt;"",Z1973&lt;&gt;"",X1973&lt;&gt;""),ROUND(MIN(IF(OR(X1973="OZZ",X1973="ZZ"),5000,17300),TRUNC(0.75*(SUMIF($D$12:$D1973,$D1973,Y$12:Y1973)+SUMIF($D$12:$D1973,$D1973,Z$12:Z1973)),2)) - SUMIF($D$12:$D1972,$D1973,AB$12:AB1972),2),"")</f>
        <v/>
      </c>
      <c r="AC1973" s="251" t="str">
        <f>IF(AND(Y1973&lt;&gt;"",Z1973&lt;&gt;"",AA1973&lt;&gt;"",X1973&lt;&gt;"",AP1973&lt;&gt;""),IF(OR(X1973="OZZ",X1973="ZZ"),ROUND(0-SUMIF($D$12:$D1972,$D1973,AC$12:AC1972),2),IF(AA1973=0,0,ROUND(MIN(MIN(17300,TRUNC(0.75*(SUMIF($D$12:$D$2012,$D1973,Y$12:Y$2012)+SUMIF($D$12:$D$2012,$D1973,Z$12:Z$2012)),2)+SUMIF($D$12:$D1973,$D1973,AP$12:AP1973))-SUMIF($D$12:$D1972,$D1973,AC$12:AC1972)-SUMIF($D$12:$D$2012,$D1973,AB$12:AB$2012),AP1973),2))),"")</f>
        <v/>
      </c>
      <c r="AD1973" s="250" t="str">
        <f>IF(X1973&lt;&gt;"",1000 - SUMIF($D$12:$D1972,$D1973,AD$12:AD1972),"")</f>
        <v/>
      </c>
      <c r="AE1973" s="252"/>
      <c r="AF1973" s="253"/>
      <c r="AG1973" s="254"/>
      <c r="AH1973" s="255" t="str">
        <f t="shared" si="653"/>
        <v/>
      </c>
      <c r="AI1973" s="256"/>
      <c r="AJ1973" s="253"/>
      <c r="AK1973" s="254"/>
      <c r="AL1973" s="255" t="str">
        <f t="shared" si="654"/>
        <v/>
      </c>
      <c r="AM1973" s="256"/>
      <c r="AN1973" s="253"/>
      <c r="AO1973" s="254"/>
      <c r="AP1973" s="255" t="str">
        <f t="shared" si="634"/>
        <v/>
      </c>
      <c r="AQ1973" s="68"/>
      <c r="AR1973" s="68"/>
      <c r="AS1973" s="115"/>
      <c r="AT1973" s="68"/>
      <c r="AU1973" s="113" t="str">
        <f>IF(D1973&lt;&gt; "", IF(COUNTIF($D$12:$D1973,$D1973)&gt;1,0,IF(SUM(N1973,U1973,AB1973)&gt;0,IF(AND(X1973="",OR(Q1973&lt;&gt;"",J1973&lt;&gt;"")),IF(Q1973&lt;&gt;"",Q1973,IF(J1973&lt;&gt;"",J1973,0)),IF(AND(Q1973&lt;&gt;"",J1973&lt;&gt;"",Q1973=J1973),Q1973,X1973)),0)),"")</f>
        <v/>
      </c>
      <c r="AV1973" s="113" t="str">
        <f>IF(D1973&lt;&gt;"",IF(COUNTIF($D$12:$D1973,$D1973)&gt;1,0,IF(SUM(O1973,V1973,AC1973)&gt;0,IF(AND(X1973="",OR(Q1973&lt;&gt;"",J1973&lt;&gt;"")),IF(Q1973&lt;&gt;"",Q1973,IF(J1973&lt;&gt;"",J1973,0)),IF(AND(Q1973&lt;&gt;"",J1973&lt;&gt;"",Q1973=J1973),Q1973,X1973)),0)),"")</f>
        <v/>
      </c>
      <c r="AW1973" s="113" t="str">
        <f>IF(D1973&lt;&gt;"",IF(COUNTIF($D$12:$D1973,$D1973)&gt;1,0,IF(SUM(P1973,W1973,AD1973)&gt;0,IF(AND(X1973="",OR(Q1973&lt;&gt;"",J1973&lt;&gt;"")),IF(Q1973&lt;&gt;"",Q1973,IF(J1973&lt;&gt;"",J1973,0)),IF(AND(Q1973&lt;&gt;"",J1973&lt;&gt;"",Q1973=J1973),Q1973,X1973)),0)),"")</f>
        <v/>
      </c>
      <c r="AX1973" s="68" t="str">
        <f t="shared" si="635"/>
        <v/>
      </c>
      <c r="AY1973" s="68" t="str">
        <f t="shared" si="636"/>
        <v/>
      </c>
      <c r="AZ1973" s="68" t="str">
        <f t="shared" si="637"/>
        <v/>
      </c>
      <c r="BA1973" s="68" t="str">
        <f t="shared" si="638"/>
        <v/>
      </c>
      <c r="BB1973" s="68" t="str">
        <f t="shared" si="639"/>
        <v/>
      </c>
      <c r="BC1973" s="68" t="str">
        <f t="shared" si="640"/>
        <v/>
      </c>
      <c r="BD1973" s="68" t="str">
        <f t="shared" si="641"/>
        <v/>
      </c>
      <c r="BE1973" s="62" t="str">
        <f t="shared" si="642"/>
        <v/>
      </c>
      <c r="BF1973" s="62" t="str">
        <f t="shared" si="643"/>
        <v/>
      </c>
      <c r="BG1973" s="62"/>
      <c r="BH1973" s="62" t="str">
        <f t="shared" si="644"/>
        <v/>
      </c>
      <c r="BI1973" s="62" t="str">
        <f t="shared" si="645"/>
        <v/>
      </c>
      <c r="BJ1973" s="114"/>
      <c r="BK1973" s="62" t="str">
        <f t="shared" si="646"/>
        <v/>
      </c>
      <c r="BL1973" s="62" t="str">
        <f t="shared" si="647"/>
        <v/>
      </c>
      <c r="BM1973" s="62" t="str">
        <f t="shared" si="648"/>
        <v/>
      </c>
      <c r="BN1973" s="62" t="str">
        <f t="shared" si="649"/>
        <v/>
      </c>
      <c r="BO1973" s="62" t="str">
        <f t="shared" si="650"/>
        <v/>
      </c>
      <c r="BP1973" s="62" t="str">
        <f t="shared" si="651"/>
        <v/>
      </c>
      <c r="BQ1973" s="96"/>
      <c r="BR1973" s="96"/>
      <c r="BS1973" s="96"/>
      <c r="BT1973" s="96"/>
      <c r="BU1973" s="96"/>
      <c r="BV1973" s="96"/>
      <c r="BW1973" s="96"/>
      <c r="BX1973" s="96"/>
      <c r="BY1973" s="96"/>
      <c r="BZ1973" s="96"/>
      <c r="CA1973" s="96"/>
      <c r="CB1973" s="96"/>
      <c r="CC1973" s="96"/>
      <c r="CD1973" s="96"/>
      <c r="CE1973" s="96"/>
      <c r="CF1973" s="96"/>
      <c r="CG1973" s="96"/>
      <c r="CH1973" s="96"/>
      <c r="CI1973" s="96"/>
      <c r="CJ1973" s="96"/>
      <c r="CK1973" s="96"/>
      <c r="CL1973" s="96"/>
      <c r="CM1973" s="96"/>
      <c r="CN1973" s="96"/>
      <c r="CO1973" s="96"/>
      <c r="CP1973" s="96"/>
      <c r="CQ1973" s="96"/>
      <c r="CR1973" s="96"/>
      <c r="CS1973" s="96"/>
    </row>
    <row r="1974" spans="1:97" ht="18.75" customHeight="1" x14ac:dyDescent="0.2">
      <c r="A1974" s="3">
        <f t="shared" si="652"/>
        <v>1962</v>
      </c>
      <c r="B1974" s="263"/>
      <c r="C1974" s="263"/>
      <c r="D1974" s="263"/>
      <c r="E1974" s="259"/>
      <c r="F1974" s="259"/>
      <c r="G1974" s="43"/>
      <c r="H1974" s="264"/>
      <c r="I1974" s="261"/>
      <c r="J1974" s="106"/>
      <c r="K1974" s="247"/>
      <c r="L1974" s="247"/>
      <c r="M1974" s="247"/>
      <c r="N1974" s="248" t="str">
        <f>IF(AND(K1974&lt;&gt;"",L1974&lt;&gt;"",J1974&lt;&gt;""),ROUND(MIN(IF(OR(J1974="OZZ",J1974="ZZ"),5000,17300),TRUNC(0.75*(SUMIF($D$12:$D1974,$D1974,K$12:K1974)+SUMIF($D$12:$D1974,$D1974,L$12:L1974)),2)) - SUMIF($D$12:$D1973,$D1974,N$12:N1973),2),"")</f>
        <v/>
      </c>
      <c r="O1974" s="249" t="str">
        <f>IF(AND(K1974&lt;&gt;"",L1974&lt;&gt;"",M1974&lt;&gt;"",J1974&lt;&gt;"",AH1974&lt;&gt;""),IF(OR(J1974="OZZ",J1974="ZZ"),ROUND(0-SUMIF($D$12:$D1973,$D1974,O$12:O1973),2),IF(M1974=0,0,ROUND(MIN(MIN(17300,TRUNC(0.75*(SUMIF($D$12:$D$2012,$D1974,K$12:K$2012)+SUMIF($D$12:$D$2012,$D1974,L$12:L$2012)),2)+SUMIF($D$12:$D1974,$D1974,AH$12:AH1974))-SUMIF($D$12:$D1973,$D1974,O$12:O1973)-SUMIF($D$12:$D$2012,$D1974,N$12:N$2012),AH1974),2))),"")</f>
        <v/>
      </c>
      <c r="P1974" s="250" t="str">
        <f>IF(J1974&lt;&gt;"",1000 - SUMIF($D$12:$D1973,$D1974,P$12:P1973),"")</f>
        <v/>
      </c>
      <c r="Q1974" s="106"/>
      <c r="R1974" s="247"/>
      <c r="S1974" s="247"/>
      <c r="T1974" s="247"/>
      <c r="U1974" s="248" t="str">
        <f>IF(AND(R1974&lt;&gt;"",S1974&lt;&gt;"",Q1974&lt;&gt;""),ROUND(MIN(IF(OR(Q1974="OZZ",Q1974="ZZ"),5000,17300),TRUNC(0.75*(SUMIF($D$12:$D1974,$D1974,R$12:R1974)+SUMIF($D$12:$D1974,$D1974,S$12:S1974)),2)) - SUMIF($D$12:$D1973,$D1974,U$12:U1973),2),"")</f>
        <v/>
      </c>
      <c r="V1974" s="248" t="str">
        <f>IF(AND(R1974&lt;&gt;"",S1974&lt;&gt;"",T1974&lt;&gt;"",Q1974&lt;&gt;"",AL1974&lt;&gt;""),IF(OR(Q1974="OZZ",Q1974="ZZ"),ROUND(0-SUMIF($D$12:$D1973,$D1974,V$12:V1973),2),IF(T1974=0,0,ROUND(MIN(MIN(17300,TRUNC(0.75*(SUMIF($D$12:$D$2012,$D1974,R$12:R$2012)+SUMIF($D$12:$D$2012,$D1974,S$12:S$2012)),2)+SUMIF($D$12:$D1974,$D1974,AL$12:AL1974))-SUMIF($D$12:$D1973,$D1974,V$12:V1973)-SUMIF($D$12:$D$2012,$D1974,U$12:U$2012),AL1974),2))),"")</f>
        <v/>
      </c>
      <c r="W1974" s="250" t="str">
        <f>IF(Q1974&lt;&gt;"",1000 - SUMIF($D$12:$D1973,$D1974,W$12:W1973),"")</f>
        <v/>
      </c>
      <c r="X1974" s="106"/>
      <c r="Y1974" s="247"/>
      <c r="Z1974" s="247"/>
      <c r="AA1974" s="247"/>
      <c r="AB1974" s="248" t="str">
        <f>IF(AND(Y1974&lt;&gt;"",Z1974&lt;&gt;"",X1974&lt;&gt;""),ROUND(MIN(IF(OR(X1974="OZZ",X1974="ZZ"),5000,17300),TRUNC(0.75*(SUMIF($D$12:$D1974,$D1974,Y$12:Y1974)+SUMIF($D$12:$D1974,$D1974,Z$12:Z1974)),2)) - SUMIF($D$12:$D1973,$D1974,AB$12:AB1973),2),"")</f>
        <v/>
      </c>
      <c r="AC1974" s="251" t="str">
        <f>IF(AND(Y1974&lt;&gt;"",Z1974&lt;&gt;"",AA1974&lt;&gt;"",X1974&lt;&gt;"",AP1974&lt;&gt;""),IF(OR(X1974="OZZ",X1974="ZZ"),ROUND(0-SUMIF($D$12:$D1973,$D1974,AC$12:AC1973),2),IF(AA1974=0,0,ROUND(MIN(MIN(17300,TRUNC(0.75*(SUMIF($D$12:$D$2012,$D1974,Y$12:Y$2012)+SUMIF($D$12:$D$2012,$D1974,Z$12:Z$2012)),2)+SUMIF($D$12:$D1974,$D1974,AP$12:AP1974))-SUMIF($D$12:$D1973,$D1974,AC$12:AC1973)-SUMIF($D$12:$D$2012,$D1974,AB$12:AB$2012),AP1974),2))),"")</f>
        <v/>
      </c>
      <c r="AD1974" s="250" t="str">
        <f>IF(X1974&lt;&gt;"",1000 - SUMIF($D$12:$D1973,$D1974,AD$12:AD1973),"")</f>
        <v/>
      </c>
      <c r="AE1974" s="252"/>
      <c r="AF1974" s="253"/>
      <c r="AG1974" s="254"/>
      <c r="AH1974" s="255" t="str">
        <f t="shared" si="653"/>
        <v/>
      </c>
      <c r="AI1974" s="256"/>
      <c r="AJ1974" s="253"/>
      <c r="AK1974" s="254"/>
      <c r="AL1974" s="255" t="str">
        <f t="shared" si="654"/>
        <v/>
      </c>
      <c r="AM1974" s="256"/>
      <c r="AN1974" s="253"/>
      <c r="AO1974" s="254"/>
      <c r="AP1974" s="255" t="str">
        <f t="shared" si="634"/>
        <v/>
      </c>
      <c r="AQ1974" s="68"/>
      <c r="AR1974" s="68"/>
      <c r="AS1974" s="115"/>
      <c r="AT1974" s="68"/>
      <c r="AU1974" s="113" t="str">
        <f>IF(D1974&lt;&gt; "", IF(COUNTIF($D$12:$D1974,$D1974)&gt;1,0,IF(SUM(N1974,U1974,AB1974)&gt;0,IF(AND(X1974="",OR(Q1974&lt;&gt;"",J1974&lt;&gt;"")),IF(Q1974&lt;&gt;"",Q1974,IF(J1974&lt;&gt;"",J1974,0)),IF(AND(Q1974&lt;&gt;"",J1974&lt;&gt;"",Q1974=J1974),Q1974,X1974)),0)),"")</f>
        <v/>
      </c>
      <c r="AV1974" s="113" t="str">
        <f>IF(D1974&lt;&gt;"",IF(COUNTIF($D$12:$D1974,$D1974)&gt;1,0,IF(SUM(O1974,V1974,AC1974)&gt;0,IF(AND(X1974="",OR(Q1974&lt;&gt;"",J1974&lt;&gt;"")),IF(Q1974&lt;&gt;"",Q1974,IF(J1974&lt;&gt;"",J1974,0)),IF(AND(Q1974&lt;&gt;"",J1974&lt;&gt;"",Q1974=J1974),Q1974,X1974)),0)),"")</f>
        <v/>
      </c>
      <c r="AW1974" s="113" t="str">
        <f>IF(D1974&lt;&gt;"",IF(COUNTIF($D$12:$D1974,$D1974)&gt;1,0,IF(SUM(P1974,W1974,AD1974)&gt;0,IF(AND(X1974="",OR(Q1974&lt;&gt;"",J1974&lt;&gt;"")),IF(Q1974&lt;&gt;"",Q1974,IF(J1974&lt;&gt;"",J1974,0)),IF(AND(Q1974&lt;&gt;"",J1974&lt;&gt;"",Q1974=J1974),Q1974,X1974)),0)),"")</f>
        <v/>
      </c>
      <c r="AX1974" s="68" t="str">
        <f t="shared" si="635"/>
        <v/>
      </c>
      <c r="AY1974" s="68" t="str">
        <f t="shared" si="636"/>
        <v/>
      </c>
      <c r="AZ1974" s="68" t="str">
        <f t="shared" si="637"/>
        <v/>
      </c>
      <c r="BA1974" s="68" t="str">
        <f t="shared" si="638"/>
        <v/>
      </c>
      <c r="BB1974" s="68" t="str">
        <f t="shared" si="639"/>
        <v/>
      </c>
      <c r="BC1974" s="68" t="str">
        <f t="shared" si="640"/>
        <v/>
      </c>
      <c r="BD1974" s="68" t="str">
        <f t="shared" si="641"/>
        <v/>
      </c>
      <c r="BE1974" s="62" t="str">
        <f t="shared" si="642"/>
        <v/>
      </c>
      <c r="BF1974" s="62" t="str">
        <f t="shared" si="643"/>
        <v/>
      </c>
      <c r="BG1974" s="62"/>
      <c r="BH1974" s="62" t="str">
        <f t="shared" si="644"/>
        <v/>
      </c>
      <c r="BI1974" s="62" t="str">
        <f t="shared" si="645"/>
        <v/>
      </c>
      <c r="BJ1974" s="114"/>
      <c r="BK1974" s="62" t="str">
        <f t="shared" si="646"/>
        <v/>
      </c>
      <c r="BL1974" s="62" t="str">
        <f t="shared" si="647"/>
        <v/>
      </c>
      <c r="BM1974" s="62" t="str">
        <f t="shared" si="648"/>
        <v/>
      </c>
      <c r="BN1974" s="62" t="str">
        <f t="shared" si="649"/>
        <v/>
      </c>
      <c r="BO1974" s="62" t="str">
        <f t="shared" si="650"/>
        <v/>
      </c>
      <c r="BP1974" s="62" t="str">
        <f t="shared" si="651"/>
        <v/>
      </c>
      <c r="BQ1974" s="96"/>
      <c r="BR1974" s="96"/>
      <c r="BS1974" s="96"/>
      <c r="BT1974" s="96"/>
      <c r="BU1974" s="96"/>
      <c r="BV1974" s="96"/>
      <c r="BW1974" s="96"/>
      <c r="BX1974" s="96"/>
      <c r="BY1974" s="96"/>
      <c r="BZ1974" s="96"/>
      <c r="CA1974" s="96"/>
      <c r="CB1974" s="96"/>
      <c r="CC1974" s="96"/>
      <c r="CD1974" s="96"/>
      <c r="CE1974" s="96"/>
      <c r="CF1974" s="96"/>
      <c r="CG1974" s="96"/>
      <c r="CH1974" s="96"/>
      <c r="CI1974" s="96"/>
      <c r="CJ1974" s="96"/>
      <c r="CK1974" s="96"/>
      <c r="CL1974" s="96"/>
      <c r="CM1974" s="96"/>
      <c r="CN1974" s="96"/>
      <c r="CO1974" s="96"/>
      <c r="CP1974" s="96"/>
      <c r="CQ1974" s="96"/>
      <c r="CR1974" s="96"/>
      <c r="CS1974" s="96"/>
    </row>
    <row r="1975" spans="1:97" ht="18.75" customHeight="1" x14ac:dyDescent="0.2">
      <c r="A1975" s="3">
        <f t="shared" si="652"/>
        <v>1963</v>
      </c>
      <c r="B1975" s="263"/>
      <c r="C1975" s="263"/>
      <c r="D1975" s="263"/>
      <c r="E1975" s="259"/>
      <c r="F1975" s="259"/>
      <c r="G1975" s="43"/>
      <c r="H1975" s="264"/>
      <c r="I1975" s="261"/>
      <c r="J1975" s="106"/>
      <c r="K1975" s="247"/>
      <c r="L1975" s="247"/>
      <c r="M1975" s="247"/>
      <c r="N1975" s="248" t="str">
        <f>IF(AND(K1975&lt;&gt;"",L1975&lt;&gt;"",J1975&lt;&gt;""),ROUND(MIN(IF(OR(J1975="OZZ",J1975="ZZ"),5000,17300),TRUNC(0.75*(SUMIF($D$12:$D1975,$D1975,K$12:K1975)+SUMIF($D$12:$D1975,$D1975,L$12:L1975)),2)) - SUMIF($D$12:$D1974,$D1975,N$12:N1974),2),"")</f>
        <v/>
      </c>
      <c r="O1975" s="249" t="str">
        <f>IF(AND(K1975&lt;&gt;"",L1975&lt;&gt;"",M1975&lt;&gt;"",J1975&lt;&gt;"",AH1975&lt;&gt;""),IF(OR(J1975="OZZ",J1975="ZZ"),ROUND(0-SUMIF($D$12:$D1974,$D1975,O$12:O1974),2),IF(M1975=0,0,ROUND(MIN(MIN(17300,TRUNC(0.75*(SUMIF($D$12:$D$2012,$D1975,K$12:K$2012)+SUMIF($D$12:$D$2012,$D1975,L$12:L$2012)),2)+SUMIF($D$12:$D1975,$D1975,AH$12:AH1975))-SUMIF($D$12:$D1974,$D1975,O$12:O1974)-SUMIF($D$12:$D$2012,$D1975,N$12:N$2012),AH1975),2))),"")</f>
        <v/>
      </c>
      <c r="P1975" s="250" t="str">
        <f>IF(J1975&lt;&gt;"",1000 - SUMIF($D$12:$D1974,$D1975,P$12:P1974),"")</f>
        <v/>
      </c>
      <c r="Q1975" s="106"/>
      <c r="R1975" s="247"/>
      <c r="S1975" s="247"/>
      <c r="T1975" s="247"/>
      <c r="U1975" s="248" t="str">
        <f>IF(AND(R1975&lt;&gt;"",S1975&lt;&gt;"",Q1975&lt;&gt;""),ROUND(MIN(IF(OR(Q1975="OZZ",Q1975="ZZ"),5000,17300),TRUNC(0.75*(SUMIF($D$12:$D1975,$D1975,R$12:R1975)+SUMIF($D$12:$D1975,$D1975,S$12:S1975)),2)) - SUMIF($D$12:$D1974,$D1975,U$12:U1974),2),"")</f>
        <v/>
      </c>
      <c r="V1975" s="248" t="str">
        <f>IF(AND(R1975&lt;&gt;"",S1975&lt;&gt;"",T1975&lt;&gt;"",Q1975&lt;&gt;"",AL1975&lt;&gt;""),IF(OR(Q1975="OZZ",Q1975="ZZ"),ROUND(0-SUMIF($D$12:$D1974,$D1975,V$12:V1974),2),IF(T1975=0,0,ROUND(MIN(MIN(17300,TRUNC(0.75*(SUMIF($D$12:$D$2012,$D1975,R$12:R$2012)+SUMIF($D$12:$D$2012,$D1975,S$12:S$2012)),2)+SUMIF($D$12:$D1975,$D1975,AL$12:AL1975))-SUMIF($D$12:$D1974,$D1975,V$12:V1974)-SUMIF($D$12:$D$2012,$D1975,U$12:U$2012),AL1975),2))),"")</f>
        <v/>
      </c>
      <c r="W1975" s="250" t="str">
        <f>IF(Q1975&lt;&gt;"",1000 - SUMIF($D$12:$D1974,$D1975,W$12:W1974),"")</f>
        <v/>
      </c>
      <c r="X1975" s="106"/>
      <c r="Y1975" s="247"/>
      <c r="Z1975" s="247"/>
      <c r="AA1975" s="247"/>
      <c r="AB1975" s="248" t="str">
        <f>IF(AND(Y1975&lt;&gt;"",Z1975&lt;&gt;"",X1975&lt;&gt;""),ROUND(MIN(IF(OR(X1975="OZZ",X1975="ZZ"),5000,17300),TRUNC(0.75*(SUMIF($D$12:$D1975,$D1975,Y$12:Y1975)+SUMIF($D$12:$D1975,$D1975,Z$12:Z1975)),2)) - SUMIF($D$12:$D1974,$D1975,AB$12:AB1974),2),"")</f>
        <v/>
      </c>
      <c r="AC1975" s="251" t="str">
        <f>IF(AND(Y1975&lt;&gt;"",Z1975&lt;&gt;"",AA1975&lt;&gt;"",X1975&lt;&gt;"",AP1975&lt;&gt;""),IF(OR(X1975="OZZ",X1975="ZZ"),ROUND(0-SUMIF($D$12:$D1974,$D1975,AC$12:AC1974),2),IF(AA1975=0,0,ROUND(MIN(MIN(17300,TRUNC(0.75*(SUMIF($D$12:$D$2012,$D1975,Y$12:Y$2012)+SUMIF($D$12:$D$2012,$D1975,Z$12:Z$2012)),2)+SUMIF($D$12:$D1975,$D1975,AP$12:AP1975))-SUMIF($D$12:$D1974,$D1975,AC$12:AC1974)-SUMIF($D$12:$D$2012,$D1975,AB$12:AB$2012),AP1975),2))),"")</f>
        <v/>
      </c>
      <c r="AD1975" s="250" t="str">
        <f>IF(X1975&lt;&gt;"",1000 - SUMIF($D$12:$D1974,$D1975,AD$12:AD1974),"")</f>
        <v/>
      </c>
      <c r="AE1975" s="252"/>
      <c r="AF1975" s="253"/>
      <c r="AG1975" s="254"/>
      <c r="AH1975" s="255" t="str">
        <f t="shared" si="653"/>
        <v/>
      </c>
      <c r="AI1975" s="256"/>
      <c r="AJ1975" s="253"/>
      <c r="AK1975" s="254"/>
      <c r="AL1975" s="255" t="str">
        <f t="shared" si="654"/>
        <v/>
      </c>
      <c r="AM1975" s="256"/>
      <c r="AN1975" s="253"/>
      <c r="AO1975" s="254"/>
      <c r="AP1975" s="255" t="str">
        <f t="shared" si="634"/>
        <v/>
      </c>
      <c r="AQ1975" s="68"/>
      <c r="AR1975" s="68"/>
      <c r="AS1975" s="115"/>
      <c r="AT1975" s="68"/>
      <c r="AU1975" s="113" t="str">
        <f>IF(D1975&lt;&gt; "", IF(COUNTIF($D$12:$D1975,$D1975)&gt;1,0,IF(SUM(N1975,U1975,AB1975)&gt;0,IF(AND(X1975="",OR(Q1975&lt;&gt;"",J1975&lt;&gt;"")),IF(Q1975&lt;&gt;"",Q1975,IF(J1975&lt;&gt;"",J1975,0)),IF(AND(Q1975&lt;&gt;"",J1975&lt;&gt;"",Q1975=J1975),Q1975,X1975)),0)),"")</f>
        <v/>
      </c>
      <c r="AV1975" s="113" t="str">
        <f>IF(D1975&lt;&gt;"",IF(COUNTIF($D$12:$D1975,$D1975)&gt;1,0,IF(SUM(O1975,V1975,AC1975)&gt;0,IF(AND(X1975="",OR(Q1975&lt;&gt;"",J1975&lt;&gt;"")),IF(Q1975&lt;&gt;"",Q1975,IF(J1975&lt;&gt;"",J1975,0)),IF(AND(Q1975&lt;&gt;"",J1975&lt;&gt;"",Q1975=J1975),Q1975,X1975)),0)),"")</f>
        <v/>
      </c>
      <c r="AW1975" s="113" t="str">
        <f>IF(D1975&lt;&gt;"",IF(COUNTIF($D$12:$D1975,$D1975)&gt;1,0,IF(SUM(P1975,W1975,AD1975)&gt;0,IF(AND(X1975="",OR(Q1975&lt;&gt;"",J1975&lt;&gt;"")),IF(Q1975&lt;&gt;"",Q1975,IF(J1975&lt;&gt;"",J1975,0)),IF(AND(Q1975&lt;&gt;"",J1975&lt;&gt;"",Q1975=J1975),Q1975,X1975)),0)),"")</f>
        <v/>
      </c>
      <c r="AX1975" s="68" t="str">
        <f t="shared" si="635"/>
        <v/>
      </c>
      <c r="AY1975" s="68" t="str">
        <f t="shared" si="636"/>
        <v/>
      </c>
      <c r="AZ1975" s="68" t="str">
        <f t="shared" si="637"/>
        <v/>
      </c>
      <c r="BA1975" s="68" t="str">
        <f t="shared" si="638"/>
        <v/>
      </c>
      <c r="BB1975" s="68" t="str">
        <f t="shared" si="639"/>
        <v/>
      </c>
      <c r="BC1975" s="68" t="str">
        <f t="shared" si="640"/>
        <v/>
      </c>
      <c r="BD1975" s="68" t="str">
        <f t="shared" si="641"/>
        <v/>
      </c>
      <c r="BE1975" s="62" t="str">
        <f t="shared" si="642"/>
        <v/>
      </c>
      <c r="BF1975" s="62" t="str">
        <f t="shared" si="643"/>
        <v/>
      </c>
      <c r="BG1975" s="62"/>
      <c r="BH1975" s="62" t="str">
        <f t="shared" si="644"/>
        <v/>
      </c>
      <c r="BI1975" s="62" t="str">
        <f t="shared" si="645"/>
        <v/>
      </c>
      <c r="BJ1975" s="114"/>
      <c r="BK1975" s="62" t="str">
        <f t="shared" si="646"/>
        <v/>
      </c>
      <c r="BL1975" s="62" t="str">
        <f t="shared" si="647"/>
        <v/>
      </c>
      <c r="BM1975" s="62" t="str">
        <f t="shared" si="648"/>
        <v/>
      </c>
      <c r="BN1975" s="62" t="str">
        <f t="shared" si="649"/>
        <v/>
      </c>
      <c r="BO1975" s="62" t="str">
        <f t="shared" si="650"/>
        <v/>
      </c>
      <c r="BP1975" s="62" t="str">
        <f t="shared" si="651"/>
        <v/>
      </c>
      <c r="BQ1975" s="96"/>
      <c r="BR1975" s="96"/>
      <c r="BS1975" s="96"/>
      <c r="BT1975" s="96"/>
      <c r="BU1975" s="96"/>
      <c r="BV1975" s="96"/>
      <c r="BW1975" s="96"/>
      <c r="BX1975" s="96"/>
      <c r="BY1975" s="96"/>
      <c r="BZ1975" s="96"/>
      <c r="CA1975" s="96"/>
      <c r="CB1975" s="96"/>
      <c r="CC1975" s="96"/>
      <c r="CD1975" s="96"/>
      <c r="CE1975" s="96"/>
      <c r="CF1975" s="96"/>
      <c r="CG1975" s="96"/>
      <c r="CH1975" s="96"/>
      <c r="CI1975" s="96"/>
      <c r="CJ1975" s="96"/>
      <c r="CK1975" s="96"/>
      <c r="CL1975" s="96"/>
      <c r="CM1975" s="96"/>
      <c r="CN1975" s="96"/>
      <c r="CO1975" s="96"/>
      <c r="CP1975" s="96"/>
      <c r="CQ1975" s="96"/>
      <c r="CR1975" s="96"/>
      <c r="CS1975" s="96"/>
    </row>
    <row r="1976" spans="1:97" ht="18.75" customHeight="1" x14ac:dyDescent="0.2">
      <c r="A1976" s="3">
        <f t="shared" si="652"/>
        <v>1964</v>
      </c>
      <c r="B1976" s="263"/>
      <c r="C1976" s="263"/>
      <c r="D1976" s="263"/>
      <c r="E1976" s="259"/>
      <c r="F1976" s="259"/>
      <c r="G1976" s="43"/>
      <c r="H1976" s="264"/>
      <c r="I1976" s="261"/>
      <c r="J1976" s="106"/>
      <c r="K1976" s="247"/>
      <c r="L1976" s="247"/>
      <c r="M1976" s="247"/>
      <c r="N1976" s="248" t="str">
        <f>IF(AND(K1976&lt;&gt;"",L1976&lt;&gt;"",J1976&lt;&gt;""),ROUND(MIN(IF(OR(J1976="OZZ",J1976="ZZ"),5000,17300),TRUNC(0.75*(SUMIF($D$12:$D1976,$D1976,K$12:K1976)+SUMIF($D$12:$D1976,$D1976,L$12:L1976)),2)) - SUMIF($D$12:$D1975,$D1976,N$12:N1975),2),"")</f>
        <v/>
      </c>
      <c r="O1976" s="249" t="str">
        <f>IF(AND(K1976&lt;&gt;"",L1976&lt;&gt;"",M1976&lt;&gt;"",J1976&lt;&gt;"",AH1976&lt;&gt;""),IF(OR(J1976="OZZ",J1976="ZZ"),ROUND(0-SUMIF($D$12:$D1975,$D1976,O$12:O1975),2),IF(M1976=0,0,ROUND(MIN(MIN(17300,TRUNC(0.75*(SUMIF($D$12:$D$2012,$D1976,K$12:K$2012)+SUMIF($D$12:$D$2012,$D1976,L$12:L$2012)),2)+SUMIF($D$12:$D1976,$D1976,AH$12:AH1976))-SUMIF($D$12:$D1975,$D1976,O$12:O1975)-SUMIF($D$12:$D$2012,$D1976,N$12:N$2012),AH1976),2))),"")</f>
        <v/>
      </c>
      <c r="P1976" s="250" t="str">
        <f>IF(J1976&lt;&gt;"",1000 - SUMIF($D$12:$D1975,$D1976,P$12:P1975),"")</f>
        <v/>
      </c>
      <c r="Q1976" s="106"/>
      <c r="R1976" s="247"/>
      <c r="S1976" s="247"/>
      <c r="T1976" s="247"/>
      <c r="U1976" s="248" t="str">
        <f>IF(AND(R1976&lt;&gt;"",S1976&lt;&gt;"",Q1976&lt;&gt;""),ROUND(MIN(IF(OR(Q1976="OZZ",Q1976="ZZ"),5000,17300),TRUNC(0.75*(SUMIF($D$12:$D1976,$D1976,R$12:R1976)+SUMIF($D$12:$D1976,$D1976,S$12:S1976)),2)) - SUMIF($D$12:$D1975,$D1976,U$12:U1975),2),"")</f>
        <v/>
      </c>
      <c r="V1976" s="248" t="str">
        <f>IF(AND(R1976&lt;&gt;"",S1976&lt;&gt;"",T1976&lt;&gt;"",Q1976&lt;&gt;"",AL1976&lt;&gt;""),IF(OR(Q1976="OZZ",Q1976="ZZ"),ROUND(0-SUMIF($D$12:$D1975,$D1976,V$12:V1975),2),IF(T1976=0,0,ROUND(MIN(MIN(17300,TRUNC(0.75*(SUMIF($D$12:$D$2012,$D1976,R$12:R$2012)+SUMIF($D$12:$D$2012,$D1976,S$12:S$2012)),2)+SUMIF($D$12:$D1976,$D1976,AL$12:AL1976))-SUMIF($D$12:$D1975,$D1976,V$12:V1975)-SUMIF($D$12:$D$2012,$D1976,U$12:U$2012),AL1976),2))),"")</f>
        <v/>
      </c>
      <c r="W1976" s="250" t="str">
        <f>IF(Q1976&lt;&gt;"",1000 - SUMIF($D$12:$D1975,$D1976,W$12:W1975),"")</f>
        <v/>
      </c>
      <c r="X1976" s="106"/>
      <c r="Y1976" s="247"/>
      <c r="Z1976" s="247"/>
      <c r="AA1976" s="247"/>
      <c r="AB1976" s="248" t="str">
        <f>IF(AND(Y1976&lt;&gt;"",Z1976&lt;&gt;"",X1976&lt;&gt;""),ROUND(MIN(IF(OR(X1976="OZZ",X1976="ZZ"),5000,17300),TRUNC(0.75*(SUMIF($D$12:$D1976,$D1976,Y$12:Y1976)+SUMIF($D$12:$D1976,$D1976,Z$12:Z1976)),2)) - SUMIF($D$12:$D1975,$D1976,AB$12:AB1975),2),"")</f>
        <v/>
      </c>
      <c r="AC1976" s="251" t="str">
        <f>IF(AND(Y1976&lt;&gt;"",Z1976&lt;&gt;"",AA1976&lt;&gt;"",X1976&lt;&gt;"",AP1976&lt;&gt;""),IF(OR(X1976="OZZ",X1976="ZZ"),ROUND(0-SUMIF($D$12:$D1975,$D1976,AC$12:AC1975),2),IF(AA1976=0,0,ROUND(MIN(MIN(17300,TRUNC(0.75*(SUMIF($D$12:$D$2012,$D1976,Y$12:Y$2012)+SUMIF($D$12:$D$2012,$D1976,Z$12:Z$2012)),2)+SUMIF($D$12:$D1976,$D1976,AP$12:AP1976))-SUMIF($D$12:$D1975,$D1976,AC$12:AC1975)-SUMIF($D$12:$D$2012,$D1976,AB$12:AB$2012),AP1976),2))),"")</f>
        <v/>
      </c>
      <c r="AD1976" s="250" t="str">
        <f>IF(X1976&lt;&gt;"",1000 - SUMIF($D$12:$D1975,$D1976,AD$12:AD1975),"")</f>
        <v/>
      </c>
      <c r="AE1976" s="252"/>
      <c r="AF1976" s="253"/>
      <c r="AG1976" s="254"/>
      <c r="AH1976" s="255" t="str">
        <f t="shared" si="653"/>
        <v/>
      </c>
      <c r="AI1976" s="256"/>
      <c r="AJ1976" s="253"/>
      <c r="AK1976" s="254"/>
      <c r="AL1976" s="255" t="str">
        <f t="shared" si="654"/>
        <v/>
      </c>
      <c r="AM1976" s="256"/>
      <c r="AN1976" s="253"/>
      <c r="AO1976" s="254"/>
      <c r="AP1976" s="255" t="str">
        <f t="shared" si="634"/>
        <v/>
      </c>
      <c r="AQ1976" s="68"/>
      <c r="AR1976" s="68"/>
      <c r="AS1976" s="115"/>
      <c r="AT1976" s="68"/>
      <c r="AU1976" s="113" t="str">
        <f>IF(D1976&lt;&gt; "", IF(COUNTIF($D$12:$D1976,$D1976)&gt;1,0,IF(SUM(N1976,U1976,AB1976)&gt;0,IF(AND(X1976="",OR(Q1976&lt;&gt;"",J1976&lt;&gt;"")),IF(Q1976&lt;&gt;"",Q1976,IF(J1976&lt;&gt;"",J1976,0)),IF(AND(Q1976&lt;&gt;"",J1976&lt;&gt;"",Q1976=J1976),Q1976,X1976)),0)),"")</f>
        <v/>
      </c>
      <c r="AV1976" s="113" t="str">
        <f>IF(D1976&lt;&gt;"",IF(COUNTIF($D$12:$D1976,$D1976)&gt;1,0,IF(SUM(O1976,V1976,AC1976)&gt;0,IF(AND(X1976="",OR(Q1976&lt;&gt;"",J1976&lt;&gt;"")),IF(Q1976&lt;&gt;"",Q1976,IF(J1976&lt;&gt;"",J1976,0)),IF(AND(Q1976&lt;&gt;"",J1976&lt;&gt;"",Q1976=J1976),Q1976,X1976)),0)),"")</f>
        <v/>
      </c>
      <c r="AW1976" s="113" t="str">
        <f>IF(D1976&lt;&gt;"",IF(COUNTIF($D$12:$D1976,$D1976)&gt;1,0,IF(SUM(P1976,W1976,AD1976)&gt;0,IF(AND(X1976="",OR(Q1976&lt;&gt;"",J1976&lt;&gt;"")),IF(Q1976&lt;&gt;"",Q1976,IF(J1976&lt;&gt;"",J1976,0)),IF(AND(Q1976&lt;&gt;"",J1976&lt;&gt;"",Q1976=J1976),Q1976,X1976)),0)),"")</f>
        <v/>
      </c>
      <c r="AX1976" s="68" t="str">
        <f t="shared" si="635"/>
        <v/>
      </c>
      <c r="AY1976" s="68" t="str">
        <f t="shared" si="636"/>
        <v/>
      </c>
      <c r="AZ1976" s="68" t="str">
        <f t="shared" si="637"/>
        <v/>
      </c>
      <c r="BA1976" s="68" t="str">
        <f t="shared" si="638"/>
        <v/>
      </c>
      <c r="BB1976" s="68" t="str">
        <f t="shared" si="639"/>
        <v/>
      </c>
      <c r="BC1976" s="68" t="str">
        <f t="shared" si="640"/>
        <v/>
      </c>
      <c r="BD1976" s="68" t="str">
        <f t="shared" si="641"/>
        <v/>
      </c>
      <c r="BE1976" s="62" t="str">
        <f t="shared" si="642"/>
        <v/>
      </c>
      <c r="BF1976" s="62" t="str">
        <f t="shared" si="643"/>
        <v/>
      </c>
      <c r="BG1976" s="62"/>
      <c r="BH1976" s="62" t="str">
        <f t="shared" si="644"/>
        <v/>
      </c>
      <c r="BI1976" s="62" t="str">
        <f t="shared" si="645"/>
        <v/>
      </c>
      <c r="BJ1976" s="114"/>
      <c r="BK1976" s="62" t="str">
        <f t="shared" si="646"/>
        <v/>
      </c>
      <c r="BL1976" s="62" t="str">
        <f t="shared" si="647"/>
        <v/>
      </c>
      <c r="BM1976" s="62" t="str">
        <f t="shared" si="648"/>
        <v/>
      </c>
      <c r="BN1976" s="62" t="str">
        <f t="shared" si="649"/>
        <v/>
      </c>
      <c r="BO1976" s="62" t="str">
        <f t="shared" si="650"/>
        <v/>
      </c>
      <c r="BP1976" s="62" t="str">
        <f t="shared" si="651"/>
        <v/>
      </c>
      <c r="BQ1976" s="96"/>
      <c r="BR1976" s="96"/>
      <c r="BS1976" s="96"/>
      <c r="BT1976" s="96"/>
      <c r="BU1976" s="96"/>
      <c r="BV1976" s="96"/>
      <c r="BW1976" s="96"/>
      <c r="BX1976" s="96"/>
      <c r="BY1976" s="96"/>
      <c r="BZ1976" s="96"/>
      <c r="CA1976" s="96"/>
      <c r="CB1976" s="96"/>
      <c r="CC1976" s="96"/>
      <c r="CD1976" s="96"/>
      <c r="CE1976" s="96"/>
      <c r="CF1976" s="96"/>
      <c r="CG1976" s="96"/>
      <c r="CH1976" s="96"/>
      <c r="CI1976" s="96"/>
      <c r="CJ1976" s="96"/>
      <c r="CK1976" s="96"/>
      <c r="CL1976" s="96"/>
      <c r="CM1976" s="96"/>
      <c r="CN1976" s="96"/>
      <c r="CO1976" s="96"/>
      <c r="CP1976" s="96"/>
      <c r="CQ1976" s="96"/>
      <c r="CR1976" s="96"/>
      <c r="CS1976" s="96"/>
    </row>
    <row r="1977" spans="1:97" ht="18.75" customHeight="1" x14ac:dyDescent="0.2">
      <c r="A1977" s="3">
        <f t="shared" si="652"/>
        <v>1965</v>
      </c>
      <c r="B1977" s="263"/>
      <c r="C1977" s="263"/>
      <c r="D1977" s="263"/>
      <c r="E1977" s="259"/>
      <c r="F1977" s="259"/>
      <c r="G1977" s="43"/>
      <c r="H1977" s="264"/>
      <c r="I1977" s="261"/>
      <c r="J1977" s="106"/>
      <c r="K1977" s="247"/>
      <c r="L1977" s="247"/>
      <c r="M1977" s="247"/>
      <c r="N1977" s="248" t="str">
        <f>IF(AND(K1977&lt;&gt;"",L1977&lt;&gt;"",J1977&lt;&gt;""),ROUND(MIN(IF(OR(J1977="OZZ",J1977="ZZ"),5000,17300),TRUNC(0.75*(SUMIF($D$12:$D1977,$D1977,K$12:K1977)+SUMIF($D$12:$D1977,$D1977,L$12:L1977)),2)) - SUMIF($D$12:$D1976,$D1977,N$12:N1976),2),"")</f>
        <v/>
      </c>
      <c r="O1977" s="249" t="str">
        <f>IF(AND(K1977&lt;&gt;"",L1977&lt;&gt;"",M1977&lt;&gt;"",J1977&lt;&gt;"",AH1977&lt;&gt;""),IF(OR(J1977="OZZ",J1977="ZZ"),ROUND(0-SUMIF($D$12:$D1976,$D1977,O$12:O1976),2),IF(M1977=0,0,ROUND(MIN(MIN(17300,TRUNC(0.75*(SUMIF($D$12:$D$2012,$D1977,K$12:K$2012)+SUMIF($D$12:$D$2012,$D1977,L$12:L$2012)),2)+SUMIF($D$12:$D1977,$D1977,AH$12:AH1977))-SUMIF($D$12:$D1976,$D1977,O$12:O1976)-SUMIF($D$12:$D$2012,$D1977,N$12:N$2012),AH1977),2))),"")</f>
        <v/>
      </c>
      <c r="P1977" s="250" t="str">
        <f>IF(J1977&lt;&gt;"",1000 - SUMIF($D$12:$D1976,$D1977,P$12:P1976),"")</f>
        <v/>
      </c>
      <c r="Q1977" s="106"/>
      <c r="R1977" s="247"/>
      <c r="S1977" s="247"/>
      <c r="T1977" s="247"/>
      <c r="U1977" s="248" t="str">
        <f>IF(AND(R1977&lt;&gt;"",S1977&lt;&gt;"",Q1977&lt;&gt;""),ROUND(MIN(IF(OR(Q1977="OZZ",Q1977="ZZ"),5000,17300),TRUNC(0.75*(SUMIF($D$12:$D1977,$D1977,R$12:R1977)+SUMIF($D$12:$D1977,$D1977,S$12:S1977)),2)) - SUMIF($D$12:$D1976,$D1977,U$12:U1976),2),"")</f>
        <v/>
      </c>
      <c r="V1977" s="248" t="str">
        <f>IF(AND(R1977&lt;&gt;"",S1977&lt;&gt;"",T1977&lt;&gt;"",Q1977&lt;&gt;"",AL1977&lt;&gt;""),IF(OR(Q1977="OZZ",Q1977="ZZ"),ROUND(0-SUMIF($D$12:$D1976,$D1977,V$12:V1976),2),IF(T1977=0,0,ROUND(MIN(MIN(17300,TRUNC(0.75*(SUMIF($D$12:$D$2012,$D1977,R$12:R$2012)+SUMIF($D$12:$D$2012,$D1977,S$12:S$2012)),2)+SUMIF($D$12:$D1977,$D1977,AL$12:AL1977))-SUMIF($D$12:$D1976,$D1977,V$12:V1976)-SUMIF($D$12:$D$2012,$D1977,U$12:U$2012),AL1977),2))),"")</f>
        <v/>
      </c>
      <c r="W1977" s="250" t="str">
        <f>IF(Q1977&lt;&gt;"",1000 - SUMIF($D$12:$D1976,$D1977,W$12:W1976),"")</f>
        <v/>
      </c>
      <c r="X1977" s="106"/>
      <c r="Y1977" s="247"/>
      <c r="Z1977" s="247"/>
      <c r="AA1977" s="247"/>
      <c r="AB1977" s="248" t="str">
        <f>IF(AND(Y1977&lt;&gt;"",Z1977&lt;&gt;"",X1977&lt;&gt;""),ROUND(MIN(IF(OR(X1977="OZZ",X1977="ZZ"),5000,17300),TRUNC(0.75*(SUMIF($D$12:$D1977,$D1977,Y$12:Y1977)+SUMIF($D$12:$D1977,$D1977,Z$12:Z1977)),2)) - SUMIF($D$12:$D1976,$D1977,AB$12:AB1976),2),"")</f>
        <v/>
      </c>
      <c r="AC1977" s="251" t="str">
        <f>IF(AND(Y1977&lt;&gt;"",Z1977&lt;&gt;"",AA1977&lt;&gt;"",X1977&lt;&gt;"",AP1977&lt;&gt;""),IF(OR(X1977="OZZ",X1977="ZZ"),ROUND(0-SUMIF($D$12:$D1976,$D1977,AC$12:AC1976),2),IF(AA1977=0,0,ROUND(MIN(MIN(17300,TRUNC(0.75*(SUMIF($D$12:$D$2012,$D1977,Y$12:Y$2012)+SUMIF($D$12:$D$2012,$D1977,Z$12:Z$2012)),2)+SUMIF($D$12:$D1977,$D1977,AP$12:AP1977))-SUMIF($D$12:$D1976,$D1977,AC$12:AC1976)-SUMIF($D$12:$D$2012,$D1977,AB$12:AB$2012),AP1977),2))),"")</f>
        <v/>
      </c>
      <c r="AD1977" s="250" t="str">
        <f>IF(X1977&lt;&gt;"",1000 - SUMIF($D$12:$D1976,$D1977,AD$12:AD1976),"")</f>
        <v/>
      </c>
      <c r="AE1977" s="252"/>
      <c r="AF1977" s="253"/>
      <c r="AG1977" s="254"/>
      <c r="AH1977" s="255" t="str">
        <f t="shared" si="653"/>
        <v/>
      </c>
      <c r="AI1977" s="256"/>
      <c r="AJ1977" s="253"/>
      <c r="AK1977" s="254"/>
      <c r="AL1977" s="255" t="str">
        <f t="shared" si="654"/>
        <v/>
      </c>
      <c r="AM1977" s="256"/>
      <c r="AN1977" s="253"/>
      <c r="AO1977" s="254"/>
      <c r="AP1977" s="255" t="str">
        <f t="shared" si="634"/>
        <v/>
      </c>
      <c r="AQ1977" s="68"/>
      <c r="AR1977" s="68"/>
      <c r="AS1977" s="115"/>
      <c r="AT1977" s="68"/>
      <c r="AU1977" s="113" t="str">
        <f>IF(D1977&lt;&gt; "", IF(COUNTIF($D$12:$D1977,$D1977)&gt;1,0,IF(SUM(N1977,U1977,AB1977)&gt;0,IF(AND(X1977="",OR(Q1977&lt;&gt;"",J1977&lt;&gt;"")),IF(Q1977&lt;&gt;"",Q1977,IF(J1977&lt;&gt;"",J1977,0)),IF(AND(Q1977&lt;&gt;"",J1977&lt;&gt;"",Q1977=J1977),Q1977,X1977)),0)),"")</f>
        <v/>
      </c>
      <c r="AV1977" s="113" t="str">
        <f>IF(D1977&lt;&gt;"",IF(COUNTIF($D$12:$D1977,$D1977)&gt;1,0,IF(SUM(O1977,V1977,AC1977)&gt;0,IF(AND(X1977="",OR(Q1977&lt;&gt;"",J1977&lt;&gt;"")),IF(Q1977&lt;&gt;"",Q1977,IF(J1977&lt;&gt;"",J1977,0)),IF(AND(Q1977&lt;&gt;"",J1977&lt;&gt;"",Q1977=J1977),Q1977,X1977)),0)),"")</f>
        <v/>
      </c>
      <c r="AW1977" s="113" t="str">
        <f>IF(D1977&lt;&gt;"",IF(COUNTIF($D$12:$D1977,$D1977)&gt;1,0,IF(SUM(P1977,W1977,AD1977)&gt;0,IF(AND(X1977="",OR(Q1977&lt;&gt;"",J1977&lt;&gt;"")),IF(Q1977&lt;&gt;"",Q1977,IF(J1977&lt;&gt;"",J1977,0)),IF(AND(Q1977&lt;&gt;"",J1977&lt;&gt;"",Q1977=J1977),Q1977,X1977)),0)),"")</f>
        <v/>
      </c>
      <c r="AX1977" s="68" t="str">
        <f t="shared" si="635"/>
        <v/>
      </c>
      <c r="AY1977" s="68" t="str">
        <f t="shared" si="636"/>
        <v/>
      </c>
      <c r="AZ1977" s="68" t="str">
        <f t="shared" si="637"/>
        <v/>
      </c>
      <c r="BA1977" s="68" t="str">
        <f t="shared" si="638"/>
        <v/>
      </c>
      <c r="BB1977" s="68" t="str">
        <f t="shared" si="639"/>
        <v/>
      </c>
      <c r="BC1977" s="68" t="str">
        <f t="shared" si="640"/>
        <v/>
      </c>
      <c r="BD1977" s="68" t="str">
        <f t="shared" si="641"/>
        <v/>
      </c>
      <c r="BE1977" s="62" t="str">
        <f t="shared" si="642"/>
        <v/>
      </c>
      <c r="BF1977" s="62" t="str">
        <f t="shared" si="643"/>
        <v/>
      </c>
      <c r="BG1977" s="62"/>
      <c r="BH1977" s="62" t="str">
        <f t="shared" si="644"/>
        <v/>
      </c>
      <c r="BI1977" s="62" t="str">
        <f t="shared" si="645"/>
        <v/>
      </c>
      <c r="BJ1977" s="114"/>
      <c r="BK1977" s="62" t="str">
        <f t="shared" si="646"/>
        <v/>
      </c>
      <c r="BL1977" s="62" t="str">
        <f t="shared" si="647"/>
        <v/>
      </c>
      <c r="BM1977" s="62" t="str">
        <f t="shared" si="648"/>
        <v/>
      </c>
      <c r="BN1977" s="62" t="str">
        <f t="shared" si="649"/>
        <v/>
      </c>
      <c r="BO1977" s="62" t="str">
        <f t="shared" si="650"/>
        <v/>
      </c>
      <c r="BP1977" s="62" t="str">
        <f t="shared" si="651"/>
        <v/>
      </c>
      <c r="BQ1977" s="96"/>
      <c r="BR1977" s="96"/>
      <c r="BS1977" s="96"/>
      <c r="BT1977" s="96"/>
      <c r="BU1977" s="96"/>
      <c r="BV1977" s="96"/>
      <c r="BW1977" s="96"/>
      <c r="BX1977" s="96"/>
      <c r="BY1977" s="96"/>
      <c r="BZ1977" s="96"/>
      <c r="CA1977" s="96"/>
      <c r="CB1977" s="96"/>
      <c r="CC1977" s="96"/>
      <c r="CD1977" s="96"/>
      <c r="CE1977" s="96"/>
      <c r="CF1977" s="96"/>
      <c r="CG1977" s="96"/>
      <c r="CH1977" s="96"/>
      <c r="CI1977" s="96"/>
      <c r="CJ1977" s="96"/>
      <c r="CK1977" s="96"/>
      <c r="CL1977" s="96"/>
      <c r="CM1977" s="96"/>
      <c r="CN1977" s="96"/>
      <c r="CO1977" s="96"/>
      <c r="CP1977" s="96"/>
      <c r="CQ1977" s="96"/>
      <c r="CR1977" s="96"/>
      <c r="CS1977" s="96"/>
    </row>
    <row r="1978" spans="1:97" ht="18.75" customHeight="1" x14ac:dyDescent="0.2">
      <c r="A1978" s="3">
        <f t="shared" si="652"/>
        <v>1966</v>
      </c>
      <c r="B1978" s="263"/>
      <c r="C1978" s="263"/>
      <c r="D1978" s="263"/>
      <c r="E1978" s="259"/>
      <c r="F1978" s="259"/>
      <c r="G1978" s="43"/>
      <c r="H1978" s="264"/>
      <c r="I1978" s="261"/>
      <c r="J1978" s="106"/>
      <c r="K1978" s="247"/>
      <c r="L1978" s="247"/>
      <c r="M1978" s="247"/>
      <c r="N1978" s="248" t="str">
        <f>IF(AND(K1978&lt;&gt;"",L1978&lt;&gt;"",J1978&lt;&gt;""),ROUND(MIN(IF(OR(J1978="OZZ",J1978="ZZ"),5000,17300),TRUNC(0.75*(SUMIF($D$12:$D1978,$D1978,K$12:K1978)+SUMIF($D$12:$D1978,$D1978,L$12:L1978)),2)) - SUMIF($D$12:$D1977,$D1978,N$12:N1977),2),"")</f>
        <v/>
      </c>
      <c r="O1978" s="249" t="str">
        <f>IF(AND(K1978&lt;&gt;"",L1978&lt;&gt;"",M1978&lt;&gt;"",J1978&lt;&gt;"",AH1978&lt;&gt;""),IF(OR(J1978="OZZ",J1978="ZZ"),ROUND(0-SUMIF($D$12:$D1977,$D1978,O$12:O1977),2),IF(M1978=0,0,ROUND(MIN(MIN(17300,TRUNC(0.75*(SUMIF($D$12:$D$2012,$D1978,K$12:K$2012)+SUMIF($D$12:$D$2012,$D1978,L$12:L$2012)),2)+SUMIF($D$12:$D1978,$D1978,AH$12:AH1978))-SUMIF($D$12:$D1977,$D1978,O$12:O1977)-SUMIF($D$12:$D$2012,$D1978,N$12:N$2012),AH1978),2))),"")</f>
        <v/>
      </c>
      <c r="P1978" s="250" t="str">
        <f>IF(J1978&lt;&gt;"",1000 - SUMIF($D$12:$D1977,$D1978,P$12:P1977),"")</f>
        <v/>
      </c>
      <c r="Q1978" s="106"/>
      <c r="R1978" s="247"/>
      <c r="S1978" s="247"/>
      <c r="T1978" s="247"/>
      <c r="U1978" s="248" t="str">
        <f>IF(AND(R1978&lt;&gt;"",S1978&lt;&gt;"",Q1978&lt;&gt;""),ROUND(MIN(IF(OR(Q1978="OZZ",Q1978="ZZ"),5000,17300),TRUNC(0.75*(SUMIF($D$12:$D1978,$D1978,R$12:R1978)+SUMIF($D$12:$D1978,$D1978,S$12:S1978)),2)) - SUMIF($D$12:$D1977,$D1978,U$12:U1977),2),"")</f>
        <v/>
      </c>
      <c r="V1978" s="248" t="str">
        <f>IF(AND(R1978&lt;&gt;"",S1978&lt;&gt;"",T1978&lt;&gt;"",Q1978&lt;&gt;"",AL1978&lt;&gt;""),IF(OR(Q1978="OZZ",Q1978="ZZ"),ROUND(0-SUMIF($D$12:$D1977,$D1978,V$12:V1977),2),IF(T1978=0,0,ROUND(MIN(MIN(17300,TRUNC(0.75*(SUMIF($D$12:$D$2012,$D1978,R$12:R$2012)+SUMIF($D$12:$D$2012,$D1978,S$12:S$2012)),2)+SUMIF($D$12:$D1978,$D1978,AL$12:AL1978))-SUMIF($D$12:$D1977,$D1978,V$12:V1977)-SUMIF($D$12:$D$2012,$D1978,U$12:U$2012),AL1978),2))),"")</f>
        <v/>
      </c>
      <c r="W1978" s="250" t="str">
        <f>IF(Q1978&lt;&gt;"",1000 - SUMIF($D$12:$D1977,$D1978,W$12:W1977),"")</f>
        <v/>
      </c>
      <c r="X1978" s="106"/>
      <c r="Y1978" s="247"/>
      <c r="Z1978" s="247"/>
      <c r="AA1978" s="247"/>
      <c r="AB1978" s="248" t="str">
        <f>IF(AND(Y1978&lt;&gt;"",Z1978&lt;&gt;"",X1978&lt;&gt;""),ROUND(MIN(IF(OR(X1978="OZZ",X1978="ZZ"),5000,17300),TRUNC(0.75*(SUMIF($D$12:$D1978,$D1978,Y$12:Y1978)+SUMIF($D$12:$D1978,$D1978,Z$12:Z1978)),2)) - SUMIF($D$12:$D1977,$D1978,AB$12:AB1977),2),"")</f>
        <v/>
      </c>
      <c r="AC1978" s="251" t="str">
        <f>IF(AND(Y1978&lt;&gt;"",Z1978&lt;&gt;"",AA1978&lt;&gt;"",X1978&lt;&gt;"",AP1978&lt;&gt;""),IF(OR(X1978="OZZ",X1978="ZZ"),ROUND(0-SUMIF($D$12:$D1977,$D1978,AC$12:AC1977),2),IF(AA1978=0,0,ROUND(MIN(MIN(17300,TRUNC(0.75*(SUMIF($D$12:$D$2012,$D1978,Y$12:Y$2012)+SUMIF($D$12:$D$2012,$D1978,Z$12:Z$2012)),2)+SUMIF($D$12:$D1978,$D1978,AP$12:AP1978))-SUMIF($D$12:$D1977,$D1978,AC$12:AC1977)-SUMIF($D$12:$D$2012,$D1978,AB$12:AB$2012),AP1978),2))),"")</f>
        <v/>
      </c>
      <c r="AD1978" s="250" t="str">
        <f>IF(X1978&lt;&gt;"",1000 - SUMIF($D$12:$D1977,$D1978,AD$12:AD1977),"")</f>
        <v/>
      </c>
      <c r="AE1978" s="252"/>
      <c r="AF1978" s="253"/>
      <c r="AG1978" s="254"/>
      <c r="AH1978" s="255" t="str">
        <f t="shared" si="653"/>
        <v/>
      </c>
      <c r="AI1978" s="256"/>
      <c r="AJ1978" s="253"/>
      <c r="AK1978" s="254"/>
      <c r="AL1978" s="255" t="str">
        <f t="shared" si="654"/>
        <v/>
      </c>
      <c r="AM1978" s="256"/>
      <c r="AN1978" s="253"/>
      <c r="AO1978" s="254"/>
      <c r="AP1978" s="255" t="str">
        <f t="shared" si="634"/>
        <v/>
      </c>
      <c r="AQ1978" s="68"/>
      <c r="AR1978" s="68"/>
      <c r="AS1978" s="115"/>
      <c r="AT1978" s="68"/>
      <c r="AU1978" s="113" t="str">
        <f>IF(D1978&lt;&gt; "", IF(COUNTIF($D$12:$D1978,$D1978)&gt;1,0,IF(SUM(N1978,U1978,AB1978)&gt;0,IF(AND(X1978="",OR(Q1978&lt;&gt;"",J1978&lt;&gt;"")),IF(Q1978&lt;&gt;"",Q1978,IF(J1978&lt;&gt;"",J1978,0)),IF(AND(Q1978&lt;&gt;"",J1978&lt;&gt;"",Q1978=J1978),Q1978,X1978)),0)),"")</f>
        <v/>
      </c>
      <c r="AV1978" s="113" t="str">
        <f>IF(D1978&lt;&gt;"",IF(COUNTIF($D$12:$D1978,$D1978)&gt;1,0,IF(SUM(O1978,V1978,AC1978)&gt;0,IF(AND(X1978="",OR(Q1978&lt;&gt;"",J1978&lt;&gt;"")),IF(Q1978&lt;&gt;"",Q1978,IF(J1978&lt;&gt;"",J1978,0)),IF(AND(Q1978&lt;&gt;"",J1978&lt;&gt;"",Q1978=J1978),Q1978,X1978)),0)),"")</f>
        <v/>
      </c>
      <c r="AW1978" s="113" t="str">
        <f>IF(D1978&lt;&gt;"",IF(COUNTIF($D$12:$D1978,$D1978)&gt;1,0,IF(SUM(P1978,W1978,AD1978)&gt;0,IF(AND(X1978="",OR(Q1978&lt;&gt;"",J1978&lt;&gt;"")),IF(Q1978&lt;&gt;"",Q1978,IF(J1978&lt;&gt;"",J1978,0)),IF(AND(Q1978&lt;&gt;"",J1978&lt;&gt;"",Q1978=J1978),Q1978,X1978)),0)),"")</f>
        <v/>
      </c>
      <c r="AX1978" s="68" t="str">
        <f t="shared" si="635"/>
        <v/>
      </c>
      <c r="AY1978" s="68" t="str">
        <f t="shared" si="636"/>
        <v/>
      </c>
      <c r="AZ1978" s="68" t="str">
        <f t="shared" si="637"/>
        <v/>
      </c>
      <c r="BA1978" s="68" t="str">
        <f t="shared" si="638"/>
        <v/>
      </c>
      <c r="BB1978" s="68" t="str">
        <f t="shared" si="639"/>
        <v/>
      </c>
      <c r="BC1978" s="68" t="str">
        <f t="shared" si="640"/>
        <v/>
      </c>
      <c r="BD1978" s="68" t="str">
        <f t="shared" si="641"/>
        <v/>
      </c>
      <c r="BE1978" s="62" t="str">
        <f t="shared" si="642"/>
        <v/>
      </c>
      <c r="BF1978" s="62" t="str">
        <f t="shared" si="643"/>
        <v/>
      </c>
      <c r="BG1978" s="62"/>
      <c r="BH1978" s="62" t="str">
        <f t="shared" si="644"/>
        <v/>
      </c>
      <c r="BI1978" s="62" t="str">
        <f t="shared" si="645"/>
        <v/>
      </c>
      <c r="BJ1978" s="114"/>
      <c r="BK1978" s="62" t="str">
        <f t="shared" si="646"/>
        <v/>
      </c>
      <c r="BL1978" s="62" t="str">
        <f t="shared" si="647"/>
        <v/>
      </c>
      <c r="BM1978" s="62" t="str">
        <f t="shared" si="648"/>
        <v/>
      </c>
      <c r="BN1978" s="62" t="str">
        <f t="shared" si="649"/>
        <v/>
      </c>
      <c r="BO1978" s="62" t="str">
        <f t="shared" si="650"/>
        <v/>
      </c>
      <c r="BP1978" s="62" t="str">
        <f t="shared" si="651"/>
        <v/>
      </c>
      <c r="BQ1978" s="96"/>
      <c r="BR1978" s="96"/>
      <c r="BS1978" s="96"/>
      <c r="BT1978" s="96"/>
      <c r="BU1978" s="96"/>
      <c r="BV1978" s="96"/>
      <c r="BW1978" s="96"/>
      <c r="BX1978" s="96"/>
      <c r="BY1978" s="96"/>
      <c r="BZ1978" s="96"/>
      <c r="CA1978" s="96"/>
      <c r="CB1978" s="96"/>
      <c r="CC1978" s="96"/>
      <c r="CD1978" s="96"/>
      <c r="CE1978" s="96"/>
      <c r="CF1978" s="96"/>
      <c r="CG1978" s="96"/>
      <c r="CH1978" s="96"/>
      <c r="CI1978" s="96"/>
      <c r="CJ1978" s="96"/>
      <c r="CK1978" s="96"/>
      <c r="CL1978" s="96"/>
      <c r="CM1978" s="96"/>
      <c r="CN1978" s="96"/>
      <c r="CO1978" s="96"/>
      <c r="CP1978" s="96"/>
      <c r="CQ1978" s="96"/>
      <c r="CR1978" s="96"/>
      <c r="CS1978" s="96"/>
    </row>
    <row r="1979" spans="1:97" ht="18.75" customHeight="1" x14ac:dyDescent="0.2">
      <c r="A1979" s="3">
        <f t="shared" si="652"/>
        <v>1967</v>
      </c>
      <c r="B1979" s="263"/>
      <c r="C1979" s="263"/>
      <c r="D1979" s="263"/>
      <c r="E1979" s="259"/>
      <c r="F1979" s="259"/>
      <c r="G1979" s="43"/>
      <c r="H1979" s="264"/>
      <c r="I1979" s="261"/>
      <c r="J1979" s="106"/>
      <c r="K1979" s="247"/>
      <c r="L1979" s="247"/>
      <c r="M1979" s="247"/>
      <c r="N1979" s="248" t="str">
        <f>IF(AND(K1979&lt;&gt;"",L1979&lt;&gt;"",J1979&lt;&gt;""),ROUND(MIN(IF(OR(J1979="OZZ",J1979="ZZ"),5000,17300),TRUNC(0.75*(SUMIF($D$12:$D1979,$D1979,K$12:K1979)+SUMIF($D$12:$D1979,$D1979,L$12:L1979)),2)) - SUMIF($D$12:$D1978,$D1979,N$12:N1978),2),"")</f>
        <v/>
      </c>
      <c r="O1979" s="249" t="str">
        <f>IF(AND(K1979&lt;&gt;"",L1979&lt;&gt;"",M1979&lt;&gt;"",J1979&lt;&gt;"",AH1979&lt;&gt;""),IF(OR(J1979="OZZ",J1979="ZZ"),ROUND(0-SUMIF($D$12:$D1978,$D1979,O$12:O1978),2),IF(M1979=0,0,ROUND(MIN(MIN(17300,TRUNC(0.75*(SUMIF($D$12:$D$2012,$D1979,K$12:K$2012)+SUMIF($D$12:$D$2012,$D1979,L$12:L$2012)),2)+SUMIF($D$12:$D1979,$D1979,AH$12:AH1979))-SUMIF($D$12:$D1978,$D1979,O$12:O1978)-SUMIF($D$12:$D$2012,$D1979,N$12:N$2012),AH1979),2))),"")</f>
        <v/>
      </c>
      <c r="P1979" s="250" t="str">
        <f>IF(J1979&lt;&gt;"",1000 - SUMIF($D$12:$D1978,$D1979,P$12:P1978),"")</f>
        <v/>
      </c>
      <c r="Q1979" s="106"/>
      <c r="R1979" s="247"/>
      <c r="S1979" s="247"/>
      <c r="T1979" s="247"/>
      <c r="U1979" s="248" t="str">
        <f>IF(AND(R1979&lt;&gt;"",S1979&lt;&gt;"",Q1979&lt;&gt;""),ROUND(MIN(IF(OR(Q1979="OZZ",Q1979="ZZ"),5000,17300),TRUNC(0.75*(SUMIF($D$12:$D1979,$D1979,R$12:R1979)+SUMIF($D$12:$D1979,$D1979,S$12:S1979)),2)) - SUMIF($D$12:$D1978,$D1979,U$12:U1978),2),"")</f>
        <v/>
      </c>
      <c r="V1979" s="248" t="str">
        <f>IF(AND(R1979&lt;&gt;"",S1979&lt;&gt;"",T1979&lt;&gt;"",Q1979&lt;&gt;"",AL1979&lt;&gt;""),IF(OR(Q1979="OZZ",Q1979="ZZ"),ROUND(0-SUMIF($D$12:$D1978,$D1979,V$12:V1978),2),IF(T1979=0,0,ROUND(MIN(MIN(17300,TRUNC(0.75*(SUMIF($D$12:$D$2012,$D1979,R$12:R$2012)+SUMIF($D$12:$D$2012,$D1979,S$12:S$2012)),2)+SUMIF($D$12:$D1979,$D1979,AL$12:AL1979))-SUMIF($D$12:$D1978,$D1979,V$12:V1978)-SUMIF($D$12:$D$2012,$D1979,U$12:U$2012),AL1979),2))),"")</f>
        <v/>
      </c>
      <c r="W1979" s="250" t="str">
        <f>IF(Q1979&lt;&gt;"",1000 - SUMIF($D$12:$D1978,$D1979,W$12:W1978),"")</f>
        <v/>
      </c>
      <c r="X1979" s="106"/>
      <c r="Y1979" s="247"/>
      <c r="Z1979" s="247"/>
      <c r="AA1979" s="247"/>
      <c r="AB1979" s="248" t="str">
        <f>IF(AND(Y1979&lt;&gt;"",Z1979&lt;&gt;"",X1979&lt;&gt;""),ROUND(MIN(IF(OR(X1979="OZZ",X1979="ZZ"),5000,17300),TRUNC(0.75*(SUMIF($D$12:$D1979,$D1979,Y$12:Y1979)+SUMIF($D$12:$D1979,$D1979,Z$12:Z1979)),2)) - SUMIF($D$12:$D1978,$D1979,AB$12:AB1978),2),"")</f>
        <v/>
      </c>
      <c r="AC1979" s="251" t="str">
        <f>IF(AND(Y1979&lt;&gt;"",Z1979&lt;&gt;"",AA1979&lt;&gt;"",X1979&lt;&gt;"",AP1979&lt;&gt;""),IF(OR(X1979="OZZ",X1979="ZZ"),ROUND(0-SUMIF($D$12:$D1978,$D1979,AC$12:AC1978),2),IF(AA1979=0,0,ROUND(MIN(MIN(17300,TRUNC(0.75*(SUMIF($D$12:$D$2012,$D1979,Y$12:Y$2012)+SUMIF($D$12:$D$2012,$D1979,Z$12:Z$2012)),2)+SUMIF($D$12:$D1979,$D1979,AP$12:AP1979))-SUMIF($D$12:$D1978,$D1979,AC$12:AC1978)-SUMIF($D$12:$D$2012,$D1979,AB$12:AB$2012),AP1979),2))),"")</f>
        <v/>
      </c>
      <c r="AD1979" s="250" t="str">
        <f>IF(X1979&lt;&gt;"",1000 - SUMIF($D$12:$D1978,$D1979,AD$12:AD1978),"")</f>
        <v/>
      </c>
      <c r="AE1979" s="252"/>
      <c r="AF1979" s="253"/>
      <c r="AG1979" s="254"/>
      <c r="AH1979" s="255" t="str">
        <f t="shared" si="653"/>
        <v/>
      </c>
      <c r="AI1979" s="256"/>
      <c r="AJ1979" s="253"/>
      <c r="AK1979" s="254"/>
      <c r="AL1979" s="255" t="str">
        <f t="shared" si="654"/>
        <v/>
      </c>
      <c r="AM1979" s="256"/>
      <c r="AN1979" s="253"/>
      <c r="AO1979" s="254"/>
      <c r="AP1979" s="255" t="str">
        <f t="shared" si="634"/>
        <v/>
      </c>
      <c r="AQ1979" s="68"/>
      <c r="AR1979" s="68"/>
      <c r="AS1979" s="115"/>
      <c r="AT1979" s="68"/>
      <c r="AU1979" s="113" t="str">
        <f>IF(D1979&lt;&gt; "", IF(COUNTIF($D$12:$D1979,$D1979)&gt;1,0,IF(SUM(N1979,U1979,AB1979)&gt;0,IF(AND(X1979="",OR(Q1979&lt;&gt;"",J1979&lt;&gt;"")),IF(Q1979&lt;&gt;"",Q1979,IF(J1979&lt;&gt;"",J1979,0)),IF(AND(Q1979&lt;&gt;"",J1979&lt;&gt;"",Q1979=J1979),Q1979,X1979)),0)),"")</f>
        <v/>
      </c>
      <c r="AV1979" s="113" t="str">
        <f>IF(D1979&lt;&gt;"",IF(COUNTIF($D$12:$D1979,$D1979)&gt;1,0,IF(SUM(O1979,V1979,AC1979)&gt;0,IF(AND(X1979="",OR(Q1979&lt;&gt;"",J1979&lt;&gt;"")),IF(Q1979&lt;&gt;"",Q1979,IF(J1979&lt;&gt;"",J1979,0)),IF(AND(Q1979&lt;&gt;"",J1979&lt;&gt;"",Q1979=J1979),Q1979,X1979)),0)),"")</f>
        <v/>
      </c>
      <c r="AW1979" s="113" t="str">
        <f>IF(D1979&lt;&gt;"",IF(COUNTIF($D$12:$D1979,$D1979)&gt;1,0,IF(SUM(P1979,W1979,AD1979)&gt;0,IF(AND(X1979="",OR(Q1979&lt;&gt;"",J1979&lt;&gt;"")),IF(Q1979&lt;&gt;"",Q1979,IF(J1979&lt;&gt;"",J1979,0)),IF(AND(Q1979&lt;&gt;"",J1979&lt;&gt;"",Q1979=J1979),Q1979,X1979)),0)),"")</f>
        <v/>
      </c>
      <c r="AX1979" s="68" t="str">
        <f t="shared" si="635"/>
        <v/>
      </c>
      <c r="AY1979" s="68" t="str">
        <f t="shared" si="636"/>
        <v/>
      </c>
      <c r="AZ1979" s="68" t="str">
        <f t="shared" si="637"/>
        <v/>
      </c>
      <c r="BA1979" s="68" t="str">
        <f t="shared" si="638"/>
        <v/>
      </c>
      <c r="BB1979" s="68" t="str">
        <f t="shared" si="639"/>
        <v/>
      </c>
      <c r="BC1979" s="68" t="str">
        <f t="shared" si="640"/>
        <v/>
      </c>
      <c r="BD1979" s="68" t="str">
        <f t="shared" si="641"/>
        <v/>
      </c>
      <c r="BE1979" s="62" t="str">
        <f t="shared" si="642"/>
        <v/>
      </c>
      <c r="BF1979" s="62" t="str">
        <f t="shared" si="643"/>
        <v/>
      </c>
      <c r="BG1979" s="62"/>
      <c r="BH1979" s="62" t="str">
        <f t="shared" si="644"/>
        <v/>
      </c>
      <c r="BI1979" s="62" t="str">
        <f t="shared" si="645"/>
        <v/>
      </c>
      <c r="BJ1979" s="114"/>
      <c r="BK1979" s="62" t="str">
        <f t="shared" si="646"/>
        <v/>
      </c>
      <c r="BL1979" s="62" t="str">
        <f t="shared" si="647"/>
        <v/>
      </c>
      <c r="BM1979" s="62" t="str">
        <f t="shared" si="648"/>
        <v/>
      </c>
      <c r="BN1979" s="62" t="str">
        <f t="shared" si="649"/>
        <v/>
      </c>
      <c r="BO1979" s="62" t="str">
        <f t="shared" si="650"/>
        <v/>
      </c>
      <c r="BP1979" s="62" t="str">
        <f t="shared" si="651"/>
        <v/>
      </c>
      <c r="BQ1979" s="96"/>
      <c r="BR1979" s="96"/>
      <c r="BS1979" s="96"/>
      <c r="BT1979" s="96"/>
      <c r="BU1979" s="96"/>
      <c r="BV1979" s="96"/>
      <c r="BW1979" s="96"/>
      <c r="BX1979" s="96"/>
      <c r="BY1979" s="96"/>
      <c r="BZ1979" s="96"/>
      <c r="CA1979" s="96"/>
      <c r="CB1979" s="96"/>
      <c r="CC1979" s="96"/>
      <c r="CD1979" s="96"/>
      <c r="CE1979" s="96"/>
      <c r="CF1979" s="96"/>
      <c r="CG1979" s="96"/>
      <c r="CH1979" s="96"/>
      <c r="CI1979" s="96"/>
      <c r="CJ1979" s="96"/>
      <c r="CK1979" s="96"/>
      <c r="CL1979" s="96"/>
      <c r="CM1979" s="96"/>
      <c r="CN1979" s="96"/>
      <c r="CO1979" s="96"/>
      <c r="CP1979" s="96"/>
      <c r="CQ1979" s="96"/>
      <c r="CR1979" s="96"/>
      <c r="CS1979" s="96"/>
    </row>
    <row r="1980" spans="1:97" ht="18.75" customHeight="1" x14ac:dyDescent="0.2">
      <c r="A1980" s="3">
        <f t="shared" si="652"/>
        <v>1968</v>
      </c>
      <c r="B1980" s="263"/>
      <c r="C1980" s="263"/>
      <c r="D1980" s="263"/>
      <c r="E1980" s="259"/>
      <c r="F1980" s="259"/>
      <c r="G1980" s="43"/>
      <c r="H1980" s="264"/>
      <c r="I1980" s="261"/>
      <c r="J1980" s="106"/>
      <c r="K1980" s="247"/>
      <c r="L1980" s="247"/>
      <c r="M1980" s="247"/>
      <c r="N1980" s="248" t="str">
        <f>IF(AND(K1980&lt;&gt;"",L1980&lt;&gt;"",J1980&lt;&gt;""),ROUND(MIN(IF(OR(J1980="OZZ",J1980="ZZ"),5000,17300),TRUNC(0.75*(SUMIF($D$12:$D1980,$D1980,K$12:K1980)+SUMIF($D$12:$D1980,$D1980,L$12:L1980)),2)) - SUMIF($D$12:$D1979,$D1980,N$12:N1979),2),"")</f>
        <v/>
      </c>
      <c r="O1980" s="249" t="str">
        <f>IF(AND(K1980&lt;&gt;"",L1980&lt;&gt;"",M1980&lt;&gt;"",J1980&lt;&gt;"",AH1980&lt;&gt;""),IF(OR(J1980="OZZ",J1980="ZZ"),ROUND(0-SUMIF($D$12:$D1979,$D1980,O$12:O1979),2),IF(M1980=0,0,ROUND(MIN(MIN(17300,TRUNC(0.75*(SUMIF($D$12:$D$2012,$D1980,K$12:K$2012)+SUMIF($D$12:$D$2012,$D1980,L$12:L$2012)),2)+SUMIF($D$12:$D1980,$D1980,AH$12:AH1980))-SUMIF($D$12:$D1979,$D1980,O$12:O1979)-SUMIF($D$12:$D$2012,$D1980,N$12:N$2012),AH1980),2))),"")</f>
        <v/>
      </c>
      <c r="P1980" s="250" t="str">
        <f>IF(J1980&lt;&gt;"",1000 - SUMIF($D$12:$D1979,$D1980,P$12:P1979),"")</f>
        <v/>
      </c>
      <c r="Q1980" s="106"/>
      <c r="R1980" s="247"/>
      <c r="S1980" s="247"/>
      <c r="T1980" s="247"/>
      <c r="U1980" s="248" t="str">
        <f>IF(AND(R1980&lt;&gt;"",S1980&lt;&gt;"",Q1980&lt;&gt;""),ROUND(MIN(IF(OR(Q1980="OZZ",Q1980="ZZ"),5000,17300),TRUNC(0.75*(SUMIF($D$12:$D1980,$D1980,R$12:R1980)+SUMIF($D$12:$D1980,$D1980,S$12:S1980)),2)) - SUMIF($D$12:$D1979,$D1980,U$12:U1979),2),"")</f>
        <v/>
      </c>
      <c r="V1980" s="248" t="str">
        <f>IF(AND(R1980&lt;&gt;"",S1980&lt;&gt;"",T1980&lt;&gt;"",Q1980&lt;&gt;"",AL1980&lt;&gt;""),IF(OR(Q1980="OZZ",Q1980="ZZ"),ROUND(0-SUMIF($D$12:$D1979,$D1980,V$12:V1979),2),IF(T1980=0,0,ROUND(MIN(MIN(17300,TRUNC(0.75*(SUMIF($D$12:$D$2012,$D1980,R$12:R$2012)+SUMIF($D$12:$D$2012,$D1980,S$12:S$2012)),2)+SUMIF($D$12:$D1980,$D1980,AL$12:AL1980))-SUMIF($D$12:$D1979,$D1980,V$12:V1979)-SUMIF($D$12:$D$2012,$D1980,U$12:U$2012),AL1980),2))),"")</f>
        <v/>
      </c>
      <c r="W1980" s="250" t="str">
        <f>IF(Q1980&lt;&gt;"",1000 - SUMIF($D$12:$D1979,$D1980,W$12:W1979),"")</f>
        <v/>
      </c>
      <c r="X1980" s="106"/>
      <c r="Y1980" s="247"/>
      <c r="Z1980" s="247"/>
      <c r="AA1980" s="247"/>
      <c r="AB1980" s="248" t="str">
        <f>IF(AND(Y1980&lt;&gt;"",Z1980&lt;&gt;"",X1980&lt;&gt;""),ROUND(MIN(IF(OR(X1980="OZZ",X1980="ZZ"),5000,17300),TRUNC(0.75*(SUMIF($D$12:$D1980,$D1980,Y$12:Y1980)+SUMIF($D$12:$D1980,$D1980,Z$12:Z1980)),2)) - SUMIF($D$12:$D1979,$D1980,AB$12:AB1979),2),"")</f>
        <v/>
      </c>
      <c r="AC1980" s="251" t="str">
        <f>IF(AND(Y1980&lt;&gt;"",Z1980&lt;&gt;"",AA1980&lt;&gt;"",X1980&lt;&gt;"",AP1980&lt;&gt;""),IF(OR(X1980="OZZ",X1980="ZZ"),ROUND(0-SUMIF($D$12:$D1979,$D1980,AC$12:AC1979),2),IF(AA1980=0,0,ROUND(MIN(MIN(17300,TRUNC(0.75*(SUMIF($D$12:$D$2012,$D1980,Y$12:Y$2012)+SUMIF($D$12:$D$2012,$D1980,Z$12:Z$2012)),2)+SUMIF($D$12:$D1980,$D1980,AP$12:AP1980))-SUMIF($D$12:$D1979,$D1980,AC$12:AC1979)-SUMIF($D$12:$D$2012,$D1980,AB$12:AB$2012),AP1980),2))),"")</f>
        <v/>
      </c>
      <c r="AD1980" s="250" t="str">
        <f>IF(X1980&lt;&gt;"",1000 - SUMIF($D$12:$D1979,$D1980,AD$12:AD1979),"")</f>
        <v/>
      </c>
      <c r="AE1980" s="252"/>
      <c r="AF1980" s="253"/>
      <c r="AG1980" s="254"/>
      <c r="AH1980" s="255" t="str">
        <f t="shared" si="653"/>
        <v/>
      </c>
      <c r="AI1980" s="256"/>
      <c r="AJ1980" s="253"/>
      <c r="AK1980" s="254"/>
      <c r="AL1980" s="255" t="str">
        <f t="shared" si="654"/>
        <v/>
      </c>
      <c r="AM1980" s="256"/>
      <c r="AN1980" s="253"/>
      <c r="AO1980" s="254"/>
      <c r="AP1980" s="255" t="str">
        <f t="shared" si="634"/>
        <v/>
      </c>
      <c r="AQ1980" s="68"/>
      <c r="AR1980" s="68"/>
      <c r="AS1980" s="115"/>
      <c r="AT1980" s="68"/>
      <c r="AU1980" s="113" t="str">
        <f>IF(D1980&lt;&gt; "", IF(COUNTIF($D$12:$D1980,$D1980)&gt;1,0,IF(SUM(N1980,U1980,AB1980)&gt;0,IF(AND(X1980="",OR(Q1980&lt;&gt;"",J1980&lt;&gt;"")),IF(Q1980&lt;&gt;"",Q1980,IF(J1980&lt;&gt;"",J1980,0)),IF(AND(Q1980&lt;&gt;"",J1980&lt;&gt;"",Q1980=J1980),Q1980,X1980)),0)),"")</f>
        <v/>
      </c>
      <c r="AV1980" s="113" t="str">
        <f>IF(D1980&lt;&gt;"",IF(COUNTIF($D$12:$D1980,$D1980)&gt;1,0,IF(SUM(O1980,V1980,AC1980)&gt;0,IF(AND(X1980="",OR(Q1980&lt;&gt;"",J1980&lt;&gt;"")),IF(Q1980&lt;&gt;"",Q1980,IF(J1980&lt;&gt;"",J1980,0)),IF(AND(Q1980&lt;&gt;"",J1980&lt;&gt;"",Q1980=J1980),Q1980,X1980)),0)),"")</f>
        <v/>
      </c>
      <c r="AW1980" s="113" t="str">
        <f>IF(D1980&lt;&gt;"",IF(COUNTIF($D$12:$D1980,$D1980)&gt;1,0,IF(SUM(P1980,W1980,AD1980)&gt;0,IF(AND(X1980="",OR(Q1980&lt;&gt;"",J1980&lt;&gt;"")),IF(Q1980&lt;&gt;"",Q1980,IF(J1980&lt;&gt;"",J1980,0)),IF(AND(Q1980&lt;&gt;"",J1980&lt;&gt;"",Q1980=J1980),Q1980,X1980)),0)),"")</f>
        <v/>
      </c>
      <c r="AX1980" s="68" t="str">
        <f t="shared" si="635"/>
        <v/>
      </c>
      <c r="AY1980" s="68" t="str">
        <f t="shared" si="636"/>
        <v/>
      </c>
      <c r="AZ1980" s="68" t="str">
        <f t="shared" si="637"/>
        <v/>
      </c>
      <c r="BA1980" s="68" t="str">
        <f t="shared" si="638"/>
        <v/>
      </c>
      <c r="BB1980" s="68" t="str">
        <f t="shared" si="639"/>
        <v/>
      </c>
      <c r="BC1980" s="68" t="str">
        <f t="shared" si="640"/>
        <v/>
      </c>
      <c r="BD1980" s="68" t="str">
        <f t="shared" si="641"/>
        <v/>
      </c>
      <c r="BE1980" s="62" t="str">
        <f t="shared" si="642"/>
        <v/>
      </c>
      <c r="BF1980" s="62" t="str">
        <f t="shared" si="643"/>
        <v/>
      </c>
      <c r="BG1980" s="62"/>
      <c r="BH1980" s="62" t="str">
        <f t="shared" si="644"/>
        <v/>
      </c>
      <c r="BI1980" s="62" t="str">
        <f t="shared" si="645"/>
        <v/>
      </c>
      <c r="BJ1980" s="114"/>
      <c r="BK1980" s="62" t="str">
        <f t="shared" si="646"/>
        <v/>
      </c>
      <c r="BL1980" s="62" t="str">
        <f t="shared" si="647"/>
        <v/>
      </c>
      <c r="BM1980" s="62" t="str">
        <f t="shared" si="648"/>
        <v/>
      </c>
      <c r="BN1980" s="62" t="str">
        <f t="shared" si="649"/>
        <v/>
      </c>
      <c r="BO1980" s="62" t="str">
        <f t="shared" si="650"/>
        <v/>
      </c>
      <c r="BP1980" s="62" t="str">
        <f t="shared" si="651"/>
        <v/>
      </c>
      <c r="BQ1980" s="96"/>
      <c r="BR1980" s="96"/>
      <c r="BS1980" s="96"/>
      <c r="BT1980" s="96"/>
      <c r="BU1980" s="96"/>
      <c r="BV1980" s="96"/>
      <c r="BW1980" s="96"/>
      <c r="BX1980" s="96"/>
      <c r="BY1980" s="96"/>
      <c r="BZ1980" s="96"/>
      <c r="CA1980" s="96"/>
      <c r="CB1980" s="96"/>
      <c r="CC1980" s="96"/>
      <c r="CD1980" s="96"/>
      <c r="CE1980" s="96"/>
      <c r="CF1980" s="96"/>
      <c r="CG1980" s="96"/>
      <c r="CH1980" s="96"/>
      <c r="CI1980" s="96"/>
      <c r="CJ1980" s="96"/>
      <c r="CK1980" s="96"/>
      <c r="CL1980" s="96"/>
      <c r="CM1980" s="96"/>
      <c r="CN1980" s="96"/>
      <c r="CO1980" s="96"/>
      <c r="CP1980" s="96"/>
      <c r="CQ1980" s="96"/>
      <c r="CR1980" s="96"/>
      <c r="CS1980" s="96"/>
    </row>
    <row r="1981" spans="1:97" ht="18.75" customHeight="1" x14ac:dyDescent="0.2">
      <c r="A1981" s="3">
        <f t="shared" si="652"/>
        <v>1969</v>
      </c>
      <c r="B1981" s="263"/>
      <c r="C1981" s="263"/>
      <c r="D1981" s="263"/>
      <c r="E1981" s="259"/>
      <c r="F1981" s="259"/>
      <c r="G1981" s="43"/>
      <c r="H1981" s="264"/>
      <c r="I1981" s="261"/>
      <c r="J1981" s="106"/>
      <c r="K1981" s="247"/>
      <c r="L1981" s="247"/>
      <c r="M1981" s="247"/>
      <c r="N1981" s="248" t="str">
        <f>IF(AND(K1981&lt;&gt;"",L1981&lt;&gt;"",J1981&lt;&gt;""),ROUND(MIN(IF(OR(J1981="OZZ",J1981="ZZ"),5000,17300),TRUNC(0.75*(SUMIF($D$12:$D1981,$D1981,K$12:K1981)+SUMIF($D$12:$D1981,$D1981,L$12:L1981)),2)) - SUMIF($D$12:$D1980,$D1981,N$12:N1980),2),"")</f>
        <v/>
      </c>
      <c r="O1981" s="249" t="str">
        <f>IF(AND(K1981&lt;&gt;"",L1981&lt;&gt;"",M1981&lt;&gt;"",J1981&lt;&gt;"",AH1981&lt;&gt;""),IF(OR(J1981="OZZ",J1981="ZZ"),ROUND(0-SUMIF($D$12:$D1980,$D1981,O$12:O1980),2),IF(M1981=0,0,ROUND(MIN(MIN(17300,TRUNC(0.75*(SUMIF($D$12:$D$2012,$D1981,K$12:K$2012)+SUMIF($D$12:$D$2012,$D1981,L$12:L$2012)),2)+SUMIF($D$12:$D1981,$D1981,AH$12:AH1981))-SUMIF($D$12:$D1980,$D1981,O$12:O1980)-SUMIF($D$12:$D$2012,$D1981,N$12:N$2012),AH1981),2))),"")</f>
        <v/>
      </c>
      <c r="P1981" s="250" t="str">
        <f>IF(J1981&lt;&gt;"",1000 - SUMIF($D$12:$D1980,$D1981,P$12:P1980),"")</f>
        <v/>
      </c>
      <c r="Q1981" s="106"/>
      <c r="R1981" s="247"/>
      <c r="S1981" s="247"/>
      <c r="T1981" s="247"/>
      <c r="U1981" s="248" t="str">
        <f>IF(AND(R1981&lt;&gt;"",S1981&lt;&gt;"",Q1981&lt;&gt;""),ROUND(MIN(IF(OR(Q1981="OZZ",Q1981="ZZ"),5000,17300),TRUNC(0.75*(SUMIF($D$12:$D1981,$D1981,R$12:R1981)+SUMIF($D$12:$D1981,$D1981,S$12:S1981)),2)) - SUMIF($D$12:$D1980,$D1981,U$12:U1980),2),"")</f>
        <v/>
      </c>
      <c r="V1981" s="248" t="str">
        <f>IF(AND(R1981&lt;&gt;"",S1981&lt;&gt;"",T1981&lt;&gt;"",Q1981&lt;&gt;"",AL1981&lt;&gt;""),IF(OR(Q1981="OZZ",Q1981="ZZ"),ROUND(0-SUMIF($D$12:$D1980,$D1981,V$12:V1980),2),IF(T1981=0,0,ROUND(MIN(MIN(17300,TRUNC(0.75*(SUMIF($D$12:$D$2012,$D1981,R$12:R$2012)+SUMIF($D$12:$D$2012,$D1981,S$12:S$2012)),2)+SUMIF($D$12:$D1981,$D1981,AL$12:AL1981))-SUMIF($D$12:$D1980,$D1981,V$12:V1980)-SUMIF($D$12:$D$2012,$D1981,U$12:U$2012),AL1981),2))),"")</f>
        <v/>
      </c>
      <c r="W1981" s="250" t="str">
        <f>IF(Q1981&lt;&gt;"",1000 - SUMIF($D$12:$D1980,$D1981,W$12:W1980),"")</f>
        <v/>
      </c>
      <c r="X1981" s="106"/>
      <c r="Y1981" s="247"/>
      <c r="Z1981" s="247"/>
      <c r="AA1981" s="247"/>
      <c r="AB1981" s="248" t="str">
        <f>IF(AND(Y1981&lt;&gt;"",Z1981&lt;&gt;"",X1981&lt;&gt;""),ROUND(MIN(IF(OR(X1981="OZZ",X1981="ZZ"),5000,17300),TRUNC(0.75*(SUMIF($D$12:$D1981,$D1981,Y$12:Y1981)+SUMIF($D$12:$D1981,$D1981,Z$12:Z1981)),2)) - SUMIF($D$12:$D1980,$D1981,AB$12:AB1980),2),"")</f>
        <v/>
      </c>
      <c r="AC1981" s="251" t="str">
        <f>IF(AND(Y1981&lt;&gt;"",Z1981&lt;&gt;"",AA1981&lt;&gt;"",X1981&lt;&gt;"",AP1981&lt;&gt;""),IF(OR(X1981="OZZ",X1981="ZZ"),ROUND(0-SUMIF($D$12:$D1980,$D1981,AC$12:AC1980),2),IF(AA1981=0,0,ROUND(MIN(MIN(17300,TRUNC(0.75*(SUMIF($D$12:$D$2012,$D1981,Y$12:Y$2012)+SUMIF($D$12:$D$2012,$D1981,Z$12:Z$2012)),2)+SUMIF($D$12:$D1981,$D1981,AP$12:AP1981))-SUMIF($D$12:$D1980,$D1981,AC$12:AC1980)-SUMIF($D$12:$D$2012,$D1981,AB$12:AB$2012),AP1981),2))),"")</f>
        <v/>
      </c>
      <c r="AD1981" s="250" t="str">
        <f>IF(X1981&lt;&gt;"",1000 - SUMIF($D$12:$D1980,$D1981,AD$12:AD1980),"")</f>
        <v/>
      </c>
      <c r="AE1981" s="252"/>
      <c r="AF1981" s="253"/>
      <c r="AG1981" s="254"/>
      <c r="AH1981" s="255" t="str">
        <f t="shared" si="653"/>
        <v/>
      </c>
      <c r="AI1981" s="256"/>
      <c r="AJ1981" s="253"/>
      <c r="AK1981" s="254"/>
      <c r="AL1981" s="255" t="str">
        <f t="shared" si="654"/>
        <v/>
      </c>
      <c r="AM1981" s="256"/>
      <c r="AN1981" s="253"/>
      <c r="AO1981" s="254"/>
      <c r="AP1981" s="255" t="str">
        <f t="shared" si="634"/>
        <v/>
      </c>
      <c r="AQ1981" s="68"/>
      <c r="AR1981" s="68"/>
      <c r="AS1981" s="115"/>
      <c r="AT1981" s="68"/>
      <c r="AU1981" s="113" t="str">
        <f>IF(D1981&lt;&gt; "", IF(COUNTIF($D$12:$D1981,$D1981)&gt;1,0,IF(SUM(N1981,U1981,AB1981)&gt;0,IF(AND(X1981="",OR(Q1981&lt;&gt;"",J1981&lt;&gt;"")),IF(Q1981&lt;&gt;"",Q1981,IF(J1981&lt;&gt;"",J1981,0)),IF(AND(Q1981&lt;&gt;"",J1981&lt;&gt;"",Q1981=J1981),Q1981,X1981)),0)),"")</f>
        <v/>
      </c>
      <c r="AV1981" s="113" t="str">
        <f>IF(D1981&lt;&gt;"",IF(COUNTIF($D$12:$D1981,$D1981)&gt;1,0,IF(SUM(O1981,V1981,AC1981)&gt;0,IF(AND(X1981="",OR(Q1981&lt;&gt;"",J1981&lt;&gt;"")),IF(Q1981&lt;&gt;"",Q1981,IF(J1981&lt;&gt;"",J1981,0)),IF(AND(Q1981&lt;&gt;"",J1981&lt;&gt;"",Q1981=J1981),Q1981,X1981)),0)),"")</f>
        <v/>
      </c>
      <c r="AW1981" s="113" t="str">
        <f>IF(D1981&lt;&gt;"",IF(COUNTIF($D$12:$D1981,$D1981)&gt;1,0,IF(SUM(P1981,W1981,AD1981)&gt;0,IF(AND(X1981="",OR(Q1981&lt;&gt;"",J1981&lt;&gt;"")),IF(Q1981&lt;&gt;"",Q1981,IF(J1981&lt;&gt;"",J1981,0)),IF(AND(Q1981&lt;&gt;"",J1981&lt;&gt;"",Q1981=J1981),Q1981,X1981)),0)),"")</f>
        <v/>
      </c>
      <c r="AX1981" s="68" t="str">
        <f t="shared" si="635"/>
        <v/>
      </c>
      <c r="AY1981" s="68" t="str">
        <f t="shared" si="636"/>
        <v/>
      </c>
      <c r="AZ1981" s="68" t="str">
        <f t="shared" si="637"/>
        <v/>
      </c>
      <c r="BA1981" s="68" t="str">
        <f t="shared" si="638"/>
        <v/>
      </c>
      <c r="BB1981" s="68" t="str">
        <f t="shared" si="639"/>
        <v/>
      </c>
      <c r="BC1981" s="68" t="str">
        <f t="shared" si="640"/>
        <v/>
      </c>
      <c r="BD1981" s="68" t="str">
        <f t="shared" si="641"/>
        <v/>
      </c>
      <c r="BE1981" s="62" t="str">
        <f t="shared" si="642"/>
        <v/>
      </c>
      <c r="BF1981" s="62" t="str">
        <f t="shared" si="643"/>
        <v/>
      </c>
      <c r="BG1981" s="62"/>
      <c r="BH1981" s="62" t="str">
        <f t="shared" si="644"/>
        <v/>
      </c>
      <c r="BI1981" s="62" t="str">
        <f t="shared" si="645"/>
        <v/>
      </c>
      <c r="BJ1981" s="114"/>
      <c r="BK1981" s="62" t="str">
        <f t="shared" si="646"/>
        <v/>
      </c>
      <c r="BL1981" s="62" t="str">
        <f t="shared" si="647"/>
        <v/>
      </c>
      <c r="BM1981" s="62" t="str">
        <f t="shared" si="648"/>
        <v/>
      </c>
      <c r="BN1981" s="62" t="str">
        <f t="shared" si="649"/>
        <v/>
      </c>
      <c r="BO1981" s="62" t="str">
        <f t="shared" si="650"/>
        <v/>
      </c>
      <c r="BP1981" s="62" t="str">
        <f t="shared" si="651"/>
        <v/>
      </c>
      <c r="BQ1981" s="96"/>
      <c r="BR1981" s="96"/>
      <c r="BS1981" s="96"/>
      <c r="BT1981" s="96"/>
      <c r="BU1981" s="96"/>
      <c r="BV1981" s="96"/>
      <c r="BW1981" s="96"/>
      <c r="BX1981" s="96"/>
      <c r="BY1981" s="96"/>
      <c r="BZ1981" s="96"/>
      <c r="CA1981" s="96"/>
      <c r="CB1981" s="96"/>
      <c r="CC1981" s="96"/>
      <c r="CD1981" s="96"/>
      <c r="CE1981" s="96"/>
      <c r="CF1981" s="96"/>
      <c r="CG1981" s="96"/>
      <c r="CH1981" s="96"/>
      <c r="CI1981" s="96"/>
      <c r="CJ1981" s="96"/>
      <c r="CK1981" s="96"/>
      <c r="CL1981" s="96"/>
      <c r="CM1981" s="96"/>
      <c r="CN1981" s="96"/>
      <c r="CO1981" s="96"/>
      <c r="CP1981" s="96"/>
      <c r="CQ1981" s="96"/>
      <c r="CR1981" s="96"/>
      <c r="CS1981" s="96"/>
    </row>
    <row r="1982" spans="1:97" ht="18.75" customHeight="1" x14ac:dyDescent="0.2">
      <c r="A1982" s="3">
        <f t="shared" si="652"/>
        <v>1970</v>
      </c>
      <c r="B1982" s="263"/>
      <c r="C1982" s="263"/>
      <c r="D1982" s="263"/>
      <c r="E1982" s="259"/>
      <c r="F1982" s="259"/>
      <c r="G1982" s="43"/>
      <c r="H1982" s="264"/>
      <c r="I1982" s="261"/>
      <c r="J1982" s="106"/>
      <c r="K1982" s="247"/>
      <c r="L1982" s="247"/>
      <c r="M1982" s="247"/>
      <c r="N1982" s="248" t="str">
        <f>IF(AND(K1982&lt;&gt;"",L1982&lt;&gt;"",J1982&lt;&gt;""),ROUND(MIN(IF(OR(J1982="OZZ",J1982="ZZ"),5000,17300),TRUNC(0.75*(SUMIF($D$12:$D1982,$D1982,K$12:K1982)+SUMIF($D$12:$D1982,$D1982,L$12:L1982)),2)) - SUMIF($D$12:$D1981,$D1982,N$12:N1981),2),"")</f>
        <v/>
      </c>
      <c r="O1982" s="249" t="str">
        <f>IF(AND(K1982&lt;&gt;"",L1982&lt;&gt;"",M1982&lt;&gt;"",J1982&lt;&gt;"",AH1982&lt;&gt;""),IF(OR(J1982="OZZ",J1982="ZZ"),ROUND(0-SUMIF($D$12:$D1981,$D1982,O$12:O1981),2),IF(M1982=0,0,ROUND(MIN(MIN(17300,TRUNC(0.75*(SUMIF($D$12:$D$2012,$D1982,K$12:K$2012)+SUMIF($D$12:$D$2012,$D1982,L$12:L$2012)),2)+SUMIF($D$12:$D1982,$D1982,AH$12:AH1982))-SUMIF($D$12:$D1981,$D1982,O$12:O1981)-SUMIF($D$12:$D$2012,$D1982,N$12:N$2012),AH1982),2))),"")</f>
        <v/>
      </c>
      <c r="P1982" s="250" t="str">
        <f>IF(J1982&lt;&gt;"",1000 - SUMIF($D$12:$D1981,$D1982,P$12:P1981),"")</f>
        <v/>
      </c>
      <c r="Q1982" s="106"/>
      <c r="R1982" s="247"/>
      <c r="S1982" s="247"/>
      <c r="T1982" s="247"/>
      <c r="U1982" s="248" t="str">
        <f>IF(AND(R1982&lt;&gt;"",S1982&lt;&gt;"",Q1982&lt;&gt;""),ROUND(MIN(IF(OR(Q1982="OZZ",Q1982="ZZ"),5000,17300),TRUNC(0.75*(SUMIF($D$12:$D1982,$D1982,R$12:R1982)+SUMIF($D$12:$D1982,$D1982,S$12:S1982)),2)) - SUMIF($D$12:$D1981,$D1982,U$12:U1981),2),"")</f>
        <v/>
      </c>
      <c r="V1982" s="248" t="str">
        <f>IF(AND(R1982&lt;&gt;"",S1982&lt;&gt;"",T1982&lt;&gt;"",Q1982&lt;&gt;"",AL1982&lt;&gt;""),IF(OR(Q1982="OZZ",Q1982="ZZ"),ROUND(0-SUMIF($D$12:$D1981,$D1982,V$12:V1981),2),IF(T1982=0,0,ROUND(MIN(MIN(17300,TRUNC(0.75*(SUMIF($D$12:$D$2012,$D1982,R$12:R$2012)+SUMIF($D$12:$D$2012,$D1982,S$12:S$2012)),2)+SUMIF($D$12:$D1982,$D1982,AL$12:AL1982))-SUMIF($D$12:$D1981,$D1982,V$12:V1981)-SUMIF($D$12:$D$2012,$D1982,U$12:U$2012),AL1982),2))),"")</f>
        <v/>
      </c>
      <c r="W1982" s="250" t="str">
        <f>IF(Q1982&lt;&gt;"",1000 - SUMIF($D$12:$D1981,$D1982,W$12:W1981),"")</f>
        <v/>
      </c>
      <c r="X1982" s="106"/>
      <c r="Y1982" s="247"/>
      <c r="Z1982" s="247"/>
      <c r="AA1982" s="247"/>
      <c r="AB1982" s="248" t="str">
        <f>IF(AND(Y1982&lt;&gt;"",Z1982&lt;&gt;"",X1982&lt;&gt;""),ROUND(MIN(IF(OR(X1982="OZZ",X1982="ZZ"),5000,17300),TRUNC(0.75*(SUMIF($D$12:$D1982,$D1982,Y$12:Y1982)+SUMIF($D$12:$D1982,$D1982,Z$12:Z1982)),2)) - SUMIF($D$12:$D1981,$D1982,AB$12:AB1981),2),"")</f>
        <v/>
      </c>
      <c r="AC1982" s="251" t="str">
        <f>IF(AND(Y1982&lt;&gt;"",Z1982&lt;&gt;"",AA1982&lt;&gt;"",X1982&lt;&gt;"",AP1982&lt;&gt;""),IF(OR(X1982="OZZ",X1982="ZZ"),ROUND(0-SUMIF($D$12:$D1981,$D1982,AC$12:AC1981),2),IF(AA1982=0,0,ROUND(MIN(MIN(17300,TRUNC(0.75*(SUMIF($D$12:$D$2012,$D1982,Y$12:Y$2012)+SUMIF($D$12:$D$2012,$D1982,Z$12:Z$2012)),2)+SUMIF($D$12:$D1982,$D1982,AP$12:AP1982))-SUMIF($D$12:$D1981,$D1982,AC$12:AC1981)-SUMIF($D$12:$D$2012,$D1982,AB$12:AB$2012),AP1982),2))),"")</f>
        <v/>
      </c>
      <c r="AD1982" s="250" t="str">
        <f>IF(X1982&lt;&gt;"",1000 - SUMIF($D$12:$D1981,$D1982,AD$12:AD1981),"")</f>
        <v/>
      </c>
      <c r="AE1982" s="252"/>
      <c r="AF1982" s="253"/>
      <c r="AG1982" s="254"/>
      <c r="AH1982" s="255" t="str">
        <f t="shared" si="653"/>
        <v/>
      </c>
      <c r="AI1982" s="256"/>
      <c r="AJ1982" s="253"/>
      <c r="AK1982" s="254"/>
      <c r="AL1982" s="255" t="str">
        <f t="shared" si="654"/>
        <v/>
      </c>
      <c r="AM1982" s="256"/>
      <c r="AN1982" s="253"/>
      <c r="AO1982" s="254"/>
      <c r="AP1982" s="255" t="str">
        <f t="shared" si="634"/>
        <v/>
      </c>
      <c r="AQ1982" s="68"/>
      <c r="AR1982" s="68"/>
      <c r="AS1982" s="115"/>
      <c r="AT1982" s="68"/>
      <c r="AU1982" s="113" t="str">
        <f>IF(D1982&lt;&gt; "", IF(COUNTIF($D$12:$D1982,$D1982)&gt;1,0,IF(SUM(N1982,U1982,AB1982)&gt;0,IF(AND(X1982="",OR(Q1982&lt;&gt;"",J1982&lt;&gt;"")),IF(Q1982&lt;&gt;"",Q1982,IF(J1982&lt;&gt;"",J1982,0)),IF(AND(Q1982&lt;&gt;"",J1982&lt;&gt;"",Q1982=J1982),Q1982,X1982)),0)),"")</f>
        <v/>
      </c>
      <c r="AV1982" s="113" t="str">
        <f>IF(D1982&lt;&gt;"",IF(COUNTIF($D$12:$D1982,$D1982)&gt;1,0,IF(SUM(O1982,V1982,AC1982)&gt;0,IF(AND(X1982="",OR(Q1982&lt;&gt;"",J1982&lt;&gt;"")),IF(Q1982&lt;&gt;"",Q1982,IF(J1982&lt;&gt;"",J1982,0)),IF(AND(Q1982&lt;&gt;"",J1982&lt;&gt;"",Q1982=J1982),Q1982,X1982)),0)),"")</f>
        <v/>
      </c>
      <c r="AW1982" s="113" t="str">
        <f>IF(D1982&lt;&gt;"",IF(COUNTIF($D$12:$D1982,$D1982)&gt;1,0,IF(SUM(P1982,W1982,AD1982)&gt;0,IF(AND(X1982="",OR(Q1982&lt;&gt;"",J1982&lt;&gt;"")),IF(Q1982&lt;&gt;"",Q1982,IF(J1982&lt;&gt;"",J1982,0)),IF(AND(Q1982&lt;&gt;"",J1982&lt;&gt;"",Q1982=J1982),Q1982,X1982)),0)),"")</f>
        <v/>
      </c>
      <c r="AX1982" s="68" t="str">
        <f t="shared" si="635"/>
        <v/>
      </c>
      <c r="AY1982" s="68" t="str">
        <f t="shared" si="636"/>
        <v/>
      </c>
      <c r="AZ1982" s="68" t="str">
        <f t="shared" si="637"/>
        <v/>
      </c>
      <c r="BA1982" s="68" t="str">
        <f t="shared" si="638"/>
        <v/>
      </c>
      <c r="BB1982" s="68" t="str">
        <f t="shared" si="639"/>
        <v/>
      </c>
      <c r="BC1982" s="68" t="str">
        <f t="shared" si="640"/>
        <v/>
      </c>
      <c r="BD1982" s="68" t="str">
        <f t="shared" si="641"/>
        <v/>
      </c>
      <c r="BE1982" s="62" t="str">
        <f t="shared" si="642"/>
        <v/>
      </c>
      <c r="BF1982" s="62" t="str">
        <f t="shared" si="643"/>
        <v/>
      </c>
      <c r="BG1982" s="62"/>
      <c r="BH1982" s="62" t="str">
        <f t="shared" si="644"/>
        <v/>
      </c>
      <c r="BI1982" s="62" t="str">
        <f t="shared" si="645"/>
        <v/>
      </c>
      <c r="BJ1982" s="114"/>
      <c r="BK1982" s="62" t="str">
        <f t="shared" si="646"/>
        <v/>
      </c>
      <c r="BL1982" s="62" t="str">
        <f t="shared" si="647"/>
        <v/>
      </c>
      <c r="BM1982" s="62" t="str">
        <f t="shared" si="648"/>
        <v/>
      </c>
      <c r="BN1982" s="62" t="str">
        <f t="shared" si="649"/>
        <v/>
      </c>
      <c r="BO1982" s="62" t="str">
        <f t="shared" si="650"/>
        <v/>
      </c>
      <c r="BP1982" s="62" t="str">
        <f t="shared" si="651"/>
        <v/>
      </c>
      <c r="BQ1982" s="96"/>
      <c r="BR1982" s="96"/>
      <c r="BS1982" s="96"/>
      <c r="BT1982" s="96"/>
      <c r="BU1982" s="96"/>
      <c r="BV1982" s="96"/>
      <c r="BW1982" s="96"/>
      <c r="BX1982" s="96"/>
      <c r="BY1982" s="96"/>
      <c r="BZ1982" s="96"/>
      <c r="CA1982" s="96"/>
      <c r="CB1982" s="96"/>
      <c r="CC1982" s="96"/>
      <c r="CD1982" s="96"/>
      <c r="CE1982" s="96"/>
      <c r="CF1982" s="96"/>
      <c r="CG1982" s="96"/>
      <c r="CH1982" s="96"/>
      <c r="CI1982" s="96"/>
      <c r="CJ1982" s="96"/>
      <c r="CK1982" s="96"/>
      <c r="CL1982" s="96"/>
      <c r="CM1982" s="96"/>
      <c r="CN1982" s="96"/>
      <c r="CO1982" s="96"/>
      <c r="CP1982" s="96"/>
      <c r="CQ1982" s="96"/>
      <c r="CR1982" s="96"/>
      <c r="CS1982" s="96"/>
    </row>
    <row r="1983" spans="1:97" ht="18.75" customHeight="1" x14ac:dyDescent="0.2">
      <c r="A1983" s="3">
        <f t="shared" si="652"/>
        <v>1971</v>
      </c>
      <c r="B1983" s="263"/>
      <c r="C1983" s="263"/>
      <c r="D1983" s="263"/>
      <c r="E1983" s="259"/>
      <c r="F1983" s="259"/>
      <c r="G1983" s="43"/>
      <c r="H1983" s="264"/>
      <c r="I1983" s="261"/>
      <c r="J1983" s="106"/>
      <c r="K1983" s="247"/>
      <c r="L1983" s="247"/>
      <c r="M1983" s="247"/>
      <c r="N1983" s="248" t="str">
        <f>IF(AND(K1983&lt;&gt;"",L1983&lt;&gt;"",J1983&lt;&gt;""),ROUND(MIN(IF(OR(J1983="OZZ",J1983="ZZ"),5000,17300),TRUNC(0.75*(SUMIF($D$12:$D1983,$D1983,K$12:K1983)+SUMIF($D$12:$D1983,$D1983,L$12:L1983)),2)) - SUMIF($D$12:$D1982,$D1983,N$12:N1982),2),"")</f>
        <v/>
      </c>
      <c r="O1983" s="249" t="str">
        <f>IF(AND(K1983&lt;&gt;"",L1983&lt;&gt;"",M1983&lt;&gt;"",J1983&lt;&gt;"",AH1983&lt;&gt;""),IF(OR(J1983="OZZ",J1983="ZZ"),ROUND(0-SUMIF($D$12:$D1982,$D1983,O$12:O1982),2),IF(M1983=0,0,ROUND(MIN(MIN(17300,TRUNC(0.75*(SUMIF($D$12:$D$2012,$D1983,K$12:K$2012)+SUMIF($D$12:$D$2012,$D1983,L$12:L$2012)),2)+SUMIF($D$12:$D1983,$D1983,AH$12:AH1983))-SUMIF($D$12:$D1982,$D1983,O$12:O1982)-SUMIF($D$12:$D$2012,$D1983,N$12:N$2012),AH1983),2))),"")</f>
        <v/>
      </c>
      <c r="P1983" s="250" t="str">
        <f>IF(J1983&lt;&gt;"",1000 - SUMIF($D$12:$D1982,$D1983,P$12:P1982),"")</f>
        <v/>
      </c>
      <c r="Q1983" s="106"/>
      <c r="R1983" s="247"/>
      <c r="S1983" s="247"/>
      <c r="T1983" s="247"/>
      <c r="U1983" s="248" t="str">
        <f>IF(AND(R1983&lt;&gt;"",S1983&lt;&gt;"",Q1983&lt;&gt;""),ROUND(MIN(IF(OR(Q1983="OZZ",Q1983="ZZ"),5000,17300),TRUNC(0.75*(SUMIF($D$12:$D1983,$D1983,R$12:R1983)+SUMIF($D$12:$D1983,$D1983,S$12:S1983)),2)) - SUMIF($D$12:$D1982,$D1983,U$12:U1982),2),"")</f>
        <v/>
      </c>
      <c r="V1983" s="248" t="str">
        <f>IF(AND(R1983&lt;&gt;"",S1983&lt;&gt;"",T1983&lt;&gt;"",Q1983&lt;&gt;"",AL1983&lt;&gt;""),IF(OR(Q1983="OZZ",Q1983="ZZ"),ROUND(0-SUMIF($D$12:$D1982,$D1983,V$12:V1982),2),IF(T1983=0,0,ROUND(MIN(MIN(17300,TRUNC(0.75*(SUMIF($D$12:$D$2012,$D1983,R$12:R$2012)+SUMIF($D$12:$D$2012,$D1983,S$12:S$2012)),2)+SUMIF($D$12:$D1983,$D1983,AL$12:AL1983))-SUMIF($D$12:$D1982,$D1983,V$12:V1982)-SUMIF($D$12:$D$2012,$D1983,U$12:U$2012),AL1983),2))),"")</f>
        <v/>
      </c>
      <c r="W1983" s="250" t="str">
        <f>IF(Q1983&lt;&gt;"",1000 - SUMIF($D$12:$D1982,$D1983,W$12:W1982),"")</f>
        <v/>
      </c>
      <c r="X1983" s="106"/>
      <c r="Y1983" s="247"/>
      <c r="Z1983" s="247"/>
      <c r="AA1983" s="247"/>
      <c r="AB1983" s="248" t="str">
        <f>IF(AND(Y1983&lt;&gt;"",Z1983&lt;&gt;"",X1983&lt;&gt;""),ROUND(MIN(IF(OR(X1983="OZZ",X1983="ZZ"),5000,17300),TRUNC(0.75*(SUMIF($D$12:$D1983,$D1983,Y$12:Y1983)+SUMIF($D$12:$D1983,$D1983,Z$12:Z1983)),2)) - SUMIF($D$12:$D1982,$D1983,AB$12:AB1982),2),"")</f>
        <v/>
      </c>
      <c r="AC1983" s="251" t="str">
        <f>IF(AND(Y1983&lt;&gt;"",Z1983&lt;&gt;"",AA1983&lt;&gt;"",X1983&lt;&gt;"",AP1983&lt;&gt;""),IF(OR(X1983="OZZ",X1983="ZZ"),ROUND(0-SUMIF($D$12:$D1982,$D1983,AC$12:AC1982),2),IF(AA1983=0,0,ROUND(MIN(MIN(17300,TRUNC(0.75*(SUMIF($D$12:$D$2012,$D1983,Y$12:Y$2012)+SUMIF($D$12:$D$2012,$D1983,Z$12:Z$2012)),2)+SUMIF($D$12:$D1983,$D1983,AP$12:AP1983))-SUMIF($D$12:$D1982,$D1983,AC$12:AC1982)-SUMIF($D$12:$D$2012,$D1983,AB$12:AB$2012),AP1983),2))),"")</f>
        <v/>
      </c>
      <c r="AD1983" s="250" t="str">
        <f>IF(X1983&lt;&gt;"",1000 - SUMIF($D$12:$D1982,$D1983,AD$12:AD1982),"")</f>
        <v/>
      </c>
      <c r="AE1983" s="252"/>
      <c r="AF1983" s="253"/>
      <c r="AG1983" s="254"/>
      <c r="AH1983" s="255" t="str">
        <f t="shared" si="653"/>
        <v/>
      </c>
      <c r="AI1983" s="256"/>
      <c r="AJ1983" s="253"/>
      <c r="AK1983" s="254"/>
      <c r="AL1983" s="255" t="str">
        <f t="shared" si="654"/>
        <v/>
      </c>
      <c r="AM1983" s="256"/>
      <c r="AN1983" s="253"/>
      <c r="AO1983" s="254"/>
      <c r="AP1983" s="255" t="str">
        <f t="shared" si="634"/>
        <v/>
      </c>
      <c r="AQ1983" s="68"/>
      <c r="AR1983" s="68"/>
      <c r="AS1983" s="115"/>
      <c r="AT1983" s="68"/>
      <c r="AU1983" s="113" t="str">
        <f>IF(D1983&lt;&gt; "", IF(COUNTIF($D$12:$D1983,$D1983)&gt;1,0,IF(SUM(N1983,U1983,AB1983)&gt;0,IF(AND(X1983="",OR(Q1983&lt;&gt;"",J1983&lt;&gt;"")),IF(Q1983&lt;&gt;"",Q1983,IF(J1983&lt;&gt;"",J1983,0)),IF(AND(Q1983&lt;&gt;"",J1983&lt;&gt;"",Q1983=J1983),Q1983,X1983)),0)),"")</f>
        <v/>
      </c>
      <c r="AV1983" s="113" t="str">
        <f>IF(D1983&lt;&gt;"",IF(COUNTIF($D$12:$D1983,$D1983)&gt;1,0,IF(SUM(O1983,V1983,AC1983)&gt;0,IF(AND(X1983="",OR(Q1983&lt;&gt;"",J1983&lt;&gt;"")),IF(Q1983&lt;&gt;"",Q1983,IF(J1983&lt;&gt;"",J1983,0)),IF(AND(Q1983&lt;&gt;"",J1983&lt;&gt;"",Q1983=J1983),Q1983,X1983)),0)),"")</f>
        <v/>
      </c>
      <c r="AW1983" s="113" t="str">
        <f>IF(D1983&lt;&gt;"",IF(COUNTIF($D$12:$D1983,$D1983)&gt;1,0,IF(SUM(P1983,W1983,AD1983)&gt;0,IF(AND(X1983="",OR(Q1983&lt;&gt;"",J1983&lt;&gt;"")),IF(Q1983&lt;&gt;"",Q1983,IF(J1983&lt;&gt;"",J1983,0)),IF(AND(Q1983&lt;&gt;"",J1983&lt;&gt;"",Q1983=J1983),Q1983,X1983)),0)),"")</f>
        <v/>
      </c>
      <c r="AX1983" s="68" t="str">
        <f t="shared" si="635"/>
        <v/>
      </c>
      <c r="AY1983" s="68" t="str">
        <f t="shared" si="636"/>
        <v/>
      </c>
      <c r="AZ1983" s="68" t="str">
        <f t="shared" si="637"/>
        <v/>
      </c>
      <c r="BA1983" s="68" t="str">
        <f t="shared" si="638"/>
        <v/>
      </c>
      <c r="BB1983" s="68" t="str">
        <f t="shared" si="639"/>
        <v/>
      </c>
      <c r="BC1983" s="68" t="str">
        <f t="shared" si="640"/>
        <v/>
      </c>
      <c r="BD1983" s="68" t="str">
        <f t="shared" si="641"/>
        <v/>
      </c>
      <c r="BE1983" s="62" t="str">
        <f t="shared" si="642"/>
        <v/>
      </c>
      <c r="BF1983" s="62" t="str">
        <f t="shared" si="643"/>
        <v/>
      </c>
      <c r="BG1983" s="62"/>
      <c r="BH1983" s="62" t="str">
        <f t="shared" si="644"/>
        <v/>
      </c>
      <c r="BI1983" s="62" t="str">
        <f t="shared" si="645"/>
        <v/>
      </c>
      <c r="BJ1983" s="114"/>
      <c r="BK1983" s="62" t="str">
        <f t="shared" si="646"/>
        <v/>
      </c>
      <c r="BL1983" s="62" t="str">
        <f t="shared" si="647"/>
        <v/>
      </c>
      <c r="BM1983" s="62" t="str">
        <f t="shared" si="648"/>
        <v/>
      </c>
      <c r="BN1983" s="62" t="str">
        <f t="shared" si="649"/>
        <v/>
      </c>
      <c r="BO1983" s="62" t="str">
        <f t="shared" si="650"/>
        <v/>
      </c>
      <c r="BP1983" s="62" t="str">
        <f t="shared" si="651"/>
        <v/>
      </c>
      <c r="BQ1983" s="96"/>
      <c r="BR1983" s="96"/>
      <c r="BS1983" s="96"/>
      <c r="BT1983" s="96"/>
      <c r="BU1983" s="96"/>
      <c r="BV1983" s="96"/>
      <c r="BW1983" s="96"/>
      <c r="BX1983" s="96"/>
      <c r="BY1983" s="96"/>
      <c r="BZ1983" s="96"/>
      <c r="CA1983" s="96"/>
      <c r="CB1983" s="96"/>
      <c r="CC1983" s="96"/>
      <c r="CD1983" s="96"/>
      <c r="CE1983" s="96"/>
      <c r="CF1983" s="96"/>
      <c r="CG1983" s="96"/>
      <c r="CH1983" s="96"/>
      <c r="CI1983" s="96"/>
      <c r="CJ1983" s="96"/>
      <c r="CK1983" s="96"/>
      <c r="CL1983" s="96"/>
      <c r="CM1983" s="96"/>
      <c r="CN1983" s="96"/>
      <c r="CO1983" s="96"/>
      <c r="CP1983" s="96"/>
      <c r="CQ1983" s="96"/>
      <c r="CR1983" s="96"/>
      <c r="CS1983" s="96"/>
    </row>
    <row r="1984" spans="1:97" ht="18.75" customHeight="1" x14ac:dyDescent="0.2">
      <c r="A1984" s="3">
        <f t="shared" si="652"/>
        <v>1972</v>
      </c>
      <c r="B1984" s="263"/>
      <c r="C1984" s="263"/>
      <c r="D1984" s="263"/>
      <c r="E1984" s="259"/>
      <c r="F1984" s="259"/>
      <c r="G1984" s="43"/>
      <c r="H1984" s="264"/>
      <c r="I1984" s="261"/>
      <c r="J1984" s="106"/>
      <c r="K1984" s="247"/>
      <c r="L1984" s="247"/>
      <c r="M1984" s="247"/>
      <c r="N1984" s="248" t="str">
        <f>IF(AND(K1984&lt;&gt;"",L1984&lt;&gt;"",J1984&lt;&gt;""),ROUND(MIN(IF(OR(J1984="OZZ",J1984="ZZ"),5000,17300),TRUNC(0.75*(SUMIF($D$12:$D1984,$D1984,K$12:K1984)+SUMIF($D$12:$D1984,$D1984,L$12:L1984)),2)) - SUMIF($D$12:$D1983,$D1984,N$12:N1983),2),"")</f>
        <v/>
      </c>
      <c r="O1984" s="249" t="str">
        <f>IF(AND(K1984&lt;&gt;"",L1984&lt;&gt;"",M1984&lt;&gt;"",J1984&lt;&gt;"",AH1984&lt;&gt;""),IF(OR(J1984="OZZ",J1984="ZZ"),ROUND(0-SUMIF($D$12:$D1983,$D1984,O$12:O1983),2),IF(M1984=0,0,ROUND(MIN(MIN(17300,TRUNC(0.75*(SUMIF($D$12:$D$2012,$D1984,K$12:K$2012)+SUMIF($D$12:$D$2012,$D1984,L$12:L$2012)),2)+SUMIF($D$12:$D1984,$D1984,AH$12:AH1984))-SUMIF($D$12:$D1983,$D1984,O$12:O1983)-SUMIF($D$12:$D$2012,$D1984,N$12:N$2012),AH1984),2))),"")</f>
        <v/>
      </c>
      <c r="P1984" s="250" t="str">
        <f>IF(J1984&lt;&gt;"",1000 - SUMIF($D$12:$D1983,$D1984,P$12:P1983),"")</f>
        <v/>
      </c>
      <c r="Q1984" s="106"/>
      <c r="R1984" s="247"/>
      <c r="S1984" s="247"/>
      <c r="T1984" s="247"/>
      <c r="U1984" s="248" t="str">
        <f>IF(AND(R1984&lt;&gt;"",S1984&lt;&gt;"",Q1984&lt;&gt;""),ROUND(MIN(IF(OR(Q1984="OZZ",Q1984="ZZ"),5000,17300),TRUNC(0.75*(SUMIF($D$12:$D1984,$D1984,R$12:R1984)+SUMIF($D$12:$D1984,$D1984,S$12:S1984)),2)) - SUMIF($D$12:$D1983,$D1984,U$12:U1983),2),"")</f>
        <v/>
      </c>
      <c r="V1984" s="248" t="str">
        <f>IF(AND(R1984&lt;&gt;"",S1984&lt;&gt;"",T1984&lt;&gt;"",Q1984&lt;&gt;"",AL1984&lt;&gt;""),IF(OR(Q1984="OZZ",Q1984="ZZ"),ROUND(0-SUMIF($D$12:$D1983,$D1984,V$12:V1983),2),IF(T1984=0,0,ROUND(MIN(MIN(17300,TRUNC(0.75*(SUMIF($D$12:$D$2012,$D1984,R$12:R$2012)+SUMIF($D$12:$D$2012,$D1984,S$12:S$2012)),2)+SUMIF($D$12:$D1984,$D1984,AL$12:AL1984))-SUMIF($D$12:$D1983,$D1984,V$12:V1983)-SUMIF($D$12:$D$2012,$D1984,U$12:U$2012),AL1984),2))),"")</f>
        <v/>
      </c>
      <c r="W1984" s="250" t="str">
        <f>IF(Q1984&lt;&gt;"",1000 - SUMIF($D$12:$D1983,$D1984,W$12:W1983),"")</f>
        <v/>
      </c>
      <c r="X1984" s="106"/>
      <c r="Y1984" s="247"/>
      <c r="Z1984" s="247"/>
      <c r="AA1984" s="247"/>
      <c r="AB1984" s="248" t="str">
        <f>IF(AND(Y1984&lt;&gt;"",Z1984&lt;&gt;"",X1984&lt;&gt;""),ROUND(MIN(IF(OR(X1984="OZZ",X1984="ZZ"),5000,17300),TRUNC(0.75*(SUMIF($D$12:$D1984,$D1984,Y$12:Y1984)+SUMIF($D$12:$D1984,$D1984,Z$12:Z1984)),2)) - SUMIF($D$12:$D1983,$D1984,AB$12:AB1983),2),"")</f>
        <v/>
      </c>
      <c r="AC1984" s="251" t="str">
        <f>IF(AND(Y1984&lt;&gt;"",Z1984&lt;&gt;"",AA1984&lt;&gt;"",X1984&lt;&gt;"",AP1984&lt;&gt;""),IF(OR(X1984="OZZ",X1984="ZZ"),ROUND(0-SUMIF($D$12:$D1983,$D1984,AC$12:AC1983),2),IF(AA1984=0,0,ROUND(MIN(MIN(17300,TRUNC(0.75*(SUMIF($D$12:$D$2012,$D1984,Y$12:Y$2012)+SUMIF($D$12:$D$2012,$D1984,Z$12:Z$2012)),2)+SUMIF($D$12:$D1984,$D1984,AP$12:AP1984))-SUMIF($D$12:$D1983,$D1984,AC$12:AC1983)-SUMIF($D$12:$D$2012,$D1984,AB$12:AB$2012),AP1984),2))),"")</f>
        <v/>
      </c>
      <c r="AD1984" s="250" t="str">
        <f>IF(X1984&lt;&gt;"",1000 - SUMIF($D$12:$D1983,$D1984,AD$12:AD1983),"")</f>
        <v/>
      </c>
      <c r="AE1984" s="252"/>
      <c r="AF1984" s="253"/>
      <c r="AG1984" s="254"/>
      <c r="AH1984" s="255" t="str">
        <f t="shared" si="653"/>
        <v/>
      </c>
      <c r="AI1984" s="256"/>
      <c r="AJ1984" s="253"/>
      <c r="AK1984" s="254"/>
      <c r="AL1984" s="255" t="str">
        <f t="shared" si="654"/>
        <v/>
      </c>
      <c r="AM1984" s="256"/>
      <c r="AN1984" s="253"/>
      <c r="AO1984" s="254"/>
      <c r="AP1984" s="255" t="str">
        <f t="shared" si="634"/>
        <v/>
      </c>
      <c r="AQ1984" s="68"/>
      <c r="AR1984" s="68"/>
      <c r="AS1984" s="115"/>
      <c r="AT1984" s="68"/>
      <c r="AU1984" s="113" t="str">
        <f>IF(D1984&lt;&gt; "", IF(COUNTIF($D$12:$D1984,$D1984)&gt;1,0,IF(SUM(N1984,U1984,AB1984)&gt;0,IF(AND(X1984="",OR(Q1984&lt;&gt;"",J1984&lt;&gt;"")),IF(Q1984&lt;&gt;"",Q1984,IF(J1984&lt;&gt;"",J1984,0)),IF(AND(Q1984&lt;&gt;"",J1984&lt;&gt;"",Q1984=J1984),Q1984,X1984)),0)),"")</f>
        <v/>
      </c>
      <c r="AV1984" s="113" t="str">
        <f>IF(D1984&lt;&gt;"",IF(COUNTIF($D$12:$D1984,$D1984)&gt;1,0,IF(SUM(O1984,V1984,AC1984)&gt;0,IF(AND(X1984="",OR(Q1984&lt;&gt;"",J1984&lt;&gt;"")),IF(Q1984&lt;&gt;"",Q1984,IF(J1984&lt;&gt;"",J1984,0)),IF(AND(Q1984&lt;&gt;"",J1984&lt;&gt;"",Q1984=J1984),Q1984,X1984)),0)),"")</f>
        <v/>
      </c>
      <c r="AW1984" s="113" t="str">
        <f>IF(D1984&lt;&gt;"",IF(COUNTIF($D$12:$D1984,$D1984)&gt;1,0,IF(SUM(P1984,W1984,AD1984)&gt;0,IF(AND(X1984="",OR(Q1984&lt;&gt;"",J1984&lt;&gt;"")),IF(Q1984&lt;&gt;"",Q1984,IF(J1984&lt;&gt;"",J1984,0)),IF(AND(Q1984&lt;&gt;"",J1984&lt;&gt;"",Q1984=J1984),Q1984,X1984)),0)),"")</f>
        <v/>
      </c>
      <c r="AX1984" s="68" t="str">
        <f t="shared" si="635"/>
        <v/>
      </c>
      <c r="AY1984" s="68" t="str">
        <f t="shared" si="636"/>
        <v/>
      </c>
      <c r="AZ1984" s="68" t="str">
        <f t="shared" si="637"/>
        <v/>
      </c>
      <c r="BA1984" s="68" t="str">
        <f t="shared" si="638"/>
        <v/>
      </c>
      <c r="BB1984" s="68" t="str">
        <f t="shared" si="639"/>
        <v/>
      </c>
      <c r="BC1984" s="68" t="str">
        <f t="shared" si="640"/>
        <v/>
      </c>
      <c r="BD1984" s="68" t="str">
        <f t="shared" si="641"/>
        <v/>
      </c>
      <c r="BE1984" s="62" t="str">
        <f t="shared" si="642"/>
        <v/>
      </c>
      <c r="BF1984" s="62" t="str">
        <f t="shared" si="643"/>
        <v/>
      </c>
      <c r="BG1984" s="62"/>
      <c r="BH1984" s="62" t="str">
        <f t="shared" si="644"/>
        <v/>
      </c>
      <c r="BI1984" s="62" t="str">
        <f t="shared" si="645"/>
        <v/>
      </c>
      <c r="BJ1984" s="114"/>
      <c r="BK1984" s="62" t="str">
        <f t="shared" si="646"/>
        <v/>
      </c>
      <c r="BL1984" s="62" t="str">
        <f t="shared" si="647"/>
        <v/>
      </c>
      <c r="BM1984" s="62" t="str">
        <f t="shared" si="648"/>
        <v/>
      </c>
      <c r="BN1984" s="62" t="str">
        <f t="shared" si="649"/>
        <v/>
      </c>
      <c r="BO1984" s="62" t="str">
        <f t="shared" si="650"/>
        <v/>
      </c>
      <c r="BP1984" s="62" t="str">
        <f t="shared" si="651"/>
        <v/>
      </c>
      <c r="BQ1984" s="96"/>
      <c r="BR1984" s="96"/>
      <c r="BS1984" s="96"/>
      <c r="BT1984" s="96"/>
      <c r="BU1984" s="96"/>
      <c r="BV1984" s="96"/>
      <c r="BW1984" s="96"/>
      <c r="BX1984" s="96"/>
      <c r="BY1984" s="96"/>
      <c r="BZ1984" s="96"/>
      <c r="CA1984" s="96"/>
      <c r="CB1984" s="96"/>
      <c r="CC1984" s="96"/>
      <c r="CD1984" s="96"/>
      <c r="CE1984" s="96"/>
      <c r="CF1984" s="96"/>
      <c r="CG1984" s="96"/>
      <c r="CH1984" s="96"/>
      <c r="CI1984" s="96"/>
      <c r="CJ1984" s="96"/>
      <c r="CK1984" s="96"/>
      <c r="CL1984" s="96"/>
      <c r="CM1984" s="96"/>
      <c r="CN1984" s="96"/>
      <c r="CO1984" s="96"/>
      <c r="CP1984" s="96"/>
      <c r="CQ1984" s="96"/>
      <c r="CR1984" s="96"/>
      <c r="CS1984" s="96"/>
    </row>
    <row r="1985" spans="1:97" ht="18.75" customHeight="1" x14ac:dyDescent="0.2">
      <c r="A1985" s="3">
        <f t="shared" si="652"/>
        <v>1973</v>
      </c>
      <c r="B1985" s="263"/>
      <c r="C1985" s="263"/>
      <c r="D1985" s="263"/>
      <c r="E1985" s="259"/>
      <c r="F1985" s="259"/>
      <c r="G1985" s="43"/>
      <c r="H1985" s="264"/>
      <c r="I1985" s="261"/>
      <c r="J1985" s="106"/>
      <c r="K1985" s="247"/>
      <c r="L1985" s="247"/>
      <c r="M1985" s="247"/>
      <c r="N1985" s="248" t="str">
        <f>IF(AND(K1985&lt;&gt;"",L1985&lt;&gt;"",J1985&lt;&gt;""),ROUND(MIN(IF(OR(J1985="OZZ",J1985="ZZ"),5000,17300),TRUNC(0.75*(SUMIF($D$12:$D1985,$D1985,K$12:K1985)+SUMIF($D$12:$D1985,$D1985,L$12:L1985)),2)) - SUMIF($D$12:$D1984,$D1985,N$12:N1984),2),"")</f>
        <v/>
      </c>
      <c r="O1985" s="249" t="str">
        <f>IF(AND(K1985&lt;&gt;"",L1985&lt;&gt;"",M1985&lt;&gt;"",J1985&lt;&gt;"",AH1985&lt;&gt;""),IF(OR(J1985="OZZ",J1985="ZZ"),ROUND(0-SUMIF($D$12:$D1984,$D1985,O$12:O1984),2),IF(M1985=0,0,ROUND(MIN(MIN(17300,TRUNC(0.75*(SUMIF($D$12:$D$2012,$D1985,K$12:K$2012)+SUMIF($D$12:$D$2012,$D1985,L$12:L$2012)),2)+SUMIF($D$12:$D1985,$D1985,AH$12:AH1985))-SUMIF($D$12:$D1984,$D1985,O$12:O1984)-SUMIF($D$12:$D$2012,$D1985,N$12:N$2012),AH1985),2))),"")</f>
        <v/>
      </c>
      <c r="P1985" s="250" t="str">
        <f>IF(J1985&lt;&gt;"",1000 - SUMIF($D$12:$D1984,$D1985,P$12:P1984),"")</f>
        <v/>
      </c>
      <c r="Q1985" s="106"/>
      <c r="R1985" s="247"/>
      <c r="S1985" s="247"/>
      <c r="T1985" s="247"/>
      <c r="U1985" s="248" t="str">
        <f>IF(AND(R1985&lt;&gt;"",S1985&lt;&gt;"",Q1985&lt;&gt;""),ROUND(MIN(IF(OR(Q1985="OZZ",Q1985="ZZ"),5000,17300),TRUNC(0.75*(SUMIF($D$12:$D1985,$D1985,R$12:R1985)+SUMIF($D$12:$D1985,$D1985,S$12:S1985)),2)) - SUMIF($D$12:$D1984,$D1985,U$12:U1984),2),"")</f>
        <v/>
      </c>
      <c r="V1985" s="248" t="str">
        <f>IF(AND(R1985&lt;&gt;"",S1985&lt;&gt;"",T1985&lt;&gt;"",Q1985&lt;&gt;"",AL1985&lt;&gt;""),IF(OR(Q1985="OZZ",Q1985="ZZ"),ROUND(0-SUMIF($D$12:$D1984,$D1985,V$12:V1984),2),IF(T1985=0,0,ROUND(MIN(MIN(17300,TRUNC(0.75*(SUMIF($D$12:$D$2012,$D1985,R$12:R$2012)+SUMIF($D$12:$D$2012,$D1985,S$12:S$2012)),2)+SUMIF($D$12:$D1985,$D1985,AL$12:AL1985))-SUMIF($D$12:$D1984,$D1985,V$12:V1984)-SUMIF($D$12:$D$2012,$D1985,U$12:U$2012),AL1985),2))),"")</f>
        <v/>
      </c>
      <c r="W1985" s="250" t="str">
        <f>IF(Q1985&lt;&gt;"",1000 - SUMIF($D$12:$D1984,$D1985,W$12:W1984),"")</f>
        <v/>
      </c>
      <c r="X1985" s="106"/>
      <c r="Y1985" s="247"/>
      <c r="Z1985" s="247"/>
      <c r="AA1985" s="247"/>
      <c r="AB1985" s="248" t="str">
        <f>IF(AND(Y1985&lt;&gt;"",Z1985&lt;&gt;"",X1985&lt;&gt;""),ROUND(MIN(IF(OR(X1985="OZZ",X1985="ZZ"),5000,17300),TRUNC(0.75*(SUMIF($D$12:$D1985,$D1985,Y$12:Y1985)+SUMIF($D$12:$D1985,$D1985,Z$12:Z1985)),2)) - SUMIF($D$12:$D1984,$D1985,AB$12:AB1984),2),"")</f>
        <v/>
      </c>
      <c r="AC1985" s="251" t="str">
        <f>IF(AND(Y1985&lt;&gt;"",Z1985&lt;&gt;"",AA1985&lt;&gt;"",X1985&lt;&gt;"",AP1985&lt;&gt;""),IF(OR(X1985="OZZ",X1985="ZZ"),ROUND(0-SUMIF($D$12:$D1984,$D1985,AC$12:AC1984),2),IF(AA1985=0,0,ROUND(MIN(MIN(17300,TRUNC(0.75*(SUMIF($D$12:$D$2012,$D1985,Y$12:Y$2012)+SUMIF($D$12:$D$2012,$D1985,Z$12:Z$2012)),2)+SUMIF($D$12:$D1985,$D1985,AP$12:AP1985))-SUMIF($D$12:$D1984,$D1985,AC$12:AC1984)-SUMIF($D$12:$D$2012,$D1985,AB$12:AB$2012),AP1985),2))),"")</f>
        <v/>
      </c>
      <c r="AD1985" s="250" t="str">
        <f>IF(X1985&lt;&gt;"",1000 - SUMIF($D$12:$D1984,$D1985,AD$12:AD1984),"")</f>
        <v/>
      </c>
      <c r="AE1985" s="252"/>
      <c r="AF1985" s="253"/>
      <c r="AG1985" s="254"/>
      <c r="AH1985" s="255" t="str">
        <f t="shared" si="653"/>
        <v/>
      </c>
      <c r="AI1985" s="256"/>
      <c r="AJ1985" s="253"/>
      <c r="AK1985" s="254"/>
      <c r="AL1985" s="255" t="str">
        <f t="shared" si="654"/>
        <v/>
      </c>
      <c r="AM1985" s="256"/>
      <c r="AN1985" s="253"/>
      <c r="AO1985" s="254"/>
      <c r="AP1985" s="255" t="str">
        <f t="shared" si="634"/>
        <v/>
      </c>
      <c r="AQ1985" s="68"/>
      <c r="AR1985" s="68"/>
      <c r="AS1985" s="115"/>
      <c r="AT1985" s="68"/>
      <c r="AU1985" s="113" t="str">
        <f>IF(D1985&lt;&gt; "", IF(COUNTIF($D$12:$D1985,$D1985)&gt;1,0,IF(SUM(N1985,U1985,AB1985)&gt;0,IF(AND(X1985="",OR(Q1985&lt;&gt;"",J1985&lt;&gt;"")),IF(Q1985&lt;&gt;"",Q1985,IF(J1985&lt;&gt;"",J1985,0)),IF(AND(Q1985&lt;&gt;"",J1985&lt;&gt;"",Q1985=J1985),Q1985,X1985)),0)),"")</f>
        <v/>
      </c>
      <c r="AV1985" s="113" t="str">
        <f>IF(D1985&lt;&gt;"",IF(COUNTIF($D$12:$D1985,$D1985)&gt;1,0,IF(SUM(O1985,V1985,AC1985)&gt;0,IF(AND(X1985="",OR(Q1985&lt;&gt;"",J1985&lt;&gt;"")),IF(Q1985&lt;&gt;"",Q1985,IF(J1985&lt;&gt;"",J1985,0)),IF(AND(Q1985&lt;&gt;"",J1985&lt;&gt;"",Q1985=J1985),Q1985,X1985)),0)),"")</f>
        <v/>
      </c>
      <c r="AW1985" s="113" t="str">
        <f>IF(D1985&lt;&gt;"",IF(COUNTIF($D$12:$D1985,$D1985)&gt;1,0,IF(SUM(P1985,W1985,AD1985)&gt;0,IF(AND(X1985="",OR(Q1985&lt;&gt;"",J1985&lt;&gt;"")),IF(Q1985&lt;&gt;"",Q1985,IF(J1985&lt;&gt;"",J1985,0)),IF(AND(Q1985&lt;&gt;"",J1985&lt;&gt;"",Q1985=J1985),Q1985,X1985)),0)),"")</f>
        <v/>
      </c>
      <c r="AX1985" s="68" t="str">
        <f t="shared" si="635"/>
        <v/>
      </c>
      <c r="AY1985" s="68" t="str">
        <f t="shared" si="636"/>
        <v/>
      </c>
      <c r="AZ1985" s="68" t="str">
        <f t="shared" si="637"/>
        <v/>
      </c>
      <c r="BA1985" s="68" t="str">
        <f t="shared" si="638"/>
        <v/>
      </c>
      <c r="BB1985" s="68" t="str">
        <f t="shared" si="639"/>
        <v/>
      </c>
      <c r="BC1985" s="68" t="str">
        <f t="shared" si="640"/>
        <v/>
      </c>
      <c r="BD1985" s="68" t="str">
        <f t="shared" si="641"/>
        <v/>
      </c>
      <c r="BE1985" s="62" t="str">
        <f t="shared" si="642"/>
        <v/>
      </c>
      <c r="BF1985" s="62" t="str">
        <f t="shared" si="643"/>
        <v/>
      </c>
      <c r="BG1985" s="62"/>
      <c r="BH1985" s="62" t="str">
        <f t="shared" si="644"/>
        <v/>
      </c>
      <c r="BI1985" s="62" t="str">
        <f t="shared" si="645"/>
        <v/>
      </c>
      <c r="BJ1985" s="114"/>
      <c r="BK1985" s="62" t="str">
        <f t="shared" si="646"/>
        <v/>
      </c>
      <c r="BL1985" s="62" t="str">
        <f t="shared" si="647"/>
        <v/>
      </c>
      <c r="BM1985" s="62" t="str">
        <f t="shared" si="648"/>
        <v/>
      </c>
      <c r="BN1985" s="62" t="str">
        <f t="shared" si="649"/>
        <v/>
      </c>
      <c r="BO1985" s="62" t="str">
        <f t="shared" si="650"/>
        <v/>
      </c>
      <c r="BP1985" s="62" t="str">
        <f t="shared" si="651"/>
        <v/>
      </c>
      <c r="BQ1985" s="96"/>
      <c r="BR1985" s="96"/>
      <c r="BS1985" s="96"/>
      <c r="BT1985" s="96"/>
      <c r="BU1985" s="96"/>
      <c r="BV1985" s="96"/>
      <c r="BW1985" s="96"/>
      <c r="BX1985" s="96"/>
      <c r="BY1985" s="96"/>
      <c r="BZ1985" s="96"/>
      <c r="CA1985" s="96"/>
      <c r="CB1985" s="96"/>
      <c r="CC1985" s="96"/>
      <c r="CD1985" s="96"/>
      <c r="CE1985" s="96"/>
      <c r="CF1985" s="96"/>
      <c r="CG1985" s="96"/>
      <c r="CH1985" s="96"/>
      <c r="CI1985" s="96"/>
      <c r="CJ1985" s="96"/>
      <c r="CK1985" s="96"/>
      <c r="CL1985" s="96"/>
      <c r="CM1985" s="96"/>
      <c r="CN1985" s="96"/>
      <c r="CO1985" s="96"/>
      <c r="CP1985" s="96"/>
      <c r="CQ1985" s="96"/>
      <c r="CR1985" s="96"/>
      <c r="CS1985" s="96"/>
    </row>
    <row r="1986" spans="1:97" ht="18.75" customHeight="1" x14ac:dyDescent="0.2">
      <c r="A1986" s="3">
        <f t="shared" si="652"/>
        <v>1974</v>
      </c>
      <c r="B1986" s="263"/>
      <c r="C1986" s="263"/>
      <c r="D1986" s="263"/>
      <c r="E1986" s="259"/>
      <c r="F1986" s="259"/>
      <c r="G1986" s="43"/>
      <c r="H1986" s="264"/>
      <c r="I1986" s="261"/>
      <c r="J1986" s="106"/>
      <c r="K1986" s="247"/>
      <c r="L1986" s="247"/>
      <c r="M1986" s="247"/>
      <c r="N1986" s="248" t="str">
        <f>IF(AND(K1986&lt;&gt;"",L1986&lt;&gt;"",J1986&lt;&gt;""),ROUND(MIN(IF(OR(J1986="OZZ",J1986="ZZ"),5000,17300),TRUNC(0.75*(SUMIF($D$12:$D1986,$D1986,K$12:K1986)+SUMIF($D$12:$D1986,$D1986,L$12:L1986)),2)) - SUMIF($D$12:$D1985,$D1986,N$12:N1985),2),"")</f>
        <v/>
      </c>
      <c r="O1986" s="249" t="str">
        <f>IF(AND(K1986&lt;&gt;"",L1986&lt;&gt;"",M1986&lt;&gt;"",J1986&lt;&gt;"",AH1986&lt;&gt;""),IF(OR(J1986="OZZ",J1986="ZZ"),ROUND(0-SUMIF($D$12:$D1985,$D1986,O$12:O1985),2),IF(M1986=0,0,ROUND(MIN(MIN(17300,TRUNC(0.75*(SUMIF($D$12:$D$2012,$D1986,K$12:K$2012)+SUMIF($D$12:$D$2012,$D1986,L$12:L$2012)),2)+SUMIF($D$12:$D1986,$D1986,AH$12:AH1986))-SUMIF($D$12:$D1985,$D1986,O$12:O1985)-SUMIF($D$12:$D$2012,$D1986,N$12:N$2012),AH1986),2))),"")</f>
        <v/>
      </c>
      <c r="P1986" s="250" t="str">
        <f>IF(J1986&lt;&gt;"",1000 - SUMIF($D$12:$D1985,$D1986,P$12:P1985),"")</f>
        <v/>
      </c>
      <c r="Q1986" s="106"/>
      <c r="R1986" s="247"/>
      <c r="S1986" s="247"/>
      <c r="T1986" s="247"/>
      <c r="U1986" s="248" t="str">
        <f>IF(AND(R1986&lt;&gt;"",S1986&lt;&gt;"",Q1986&lt;&gt;""),ROUND(MIN(IF(OR(Q1986="OZZ",Q1986="ZZ"),5000,17300),TRUNC(0.75*(SUMIF($D$12:$D1986,$D1986,R$12:R1986)+SUMIF($D$12:$D1986,$D1986,S$12:S1986)),2)) - SUMIF($D$12:$D1985,$D1986,U$12:U1985),2),"")</f>
        <v/>
      </c>
      <c r="V1986" s="248" t="str">
        <f>IF(AND(R1986&lt;&gt;"",S1986&lt;&gt;"",T1986&lt;&gt;"",Q1986&lt;&gt;"",AL1986&lt;&gt;""),IF(OR(Q1986="OZZ",Q1986="ZZ"),ROUND(0-SUMIF($D$12:$D1985,$D1986,V$12:V1985),2),IF(T1986=0,0,ROUND(MIN(MIN(17300,TRUNC(0.75*(SUMIF($D$12:$D$2012,$D1986,R$12:R$2012)+SUMIF($D$12:$D$2012,$D1986,S$12:S$2012)),2)+SUMIF($D$12:$D1986,$D1986,AL$12:AL1986))-SUMIF($D$12:$D1985,$D1986,V$12:V1985)-SUMIF($D$12:$D$2012,$D1986,U$12:U$2012),AL1986),2))),"")</f>
        <v/>
      </c>
      <c r="W1986" s="250" t="str">
        <f>IF(Q1986&lt;&gt;"",1000 - SUMIF($D$12:$D1985,$D1986,W$12:W1985),"")</f>
        <v/>
      </c>
      <c r="X1986" s="106"/>
      <c r="Y1986" s="247"/>
      <c r="Z1986" s="247"/>
      <c r="AA1986" s="247"/>
      <c r="AB1986" s="248" t="str">
        <f>IF(AND(Y1986&lt;&gt;"",Z1986&lt;&gt;"",X1986&lt;&gt;""),ROUND(MIN(IF(OR(X1986="OZZ",X1986="ZZ"),5000,17300),TRUNC(0.75*(SUMIF($D$12:$D1986,$D1986,Y$12:Y1986)+SUMIF($D$12:$D1986,$D1986,Z$12:Z1986)),2)) - SUMIF($D$12:$D1985,$D1986,AB$12:AB1985),2),"")</f>
        <v/>
      </c>
      <c r="AC1986" s="251" t="str">
        <f>IF(AND(Y1986&lt;&gt;"",Z1986&lt;&gt;"",AA1986&lt;&gt;"",X1986&lt;&gt;"",AP1986&lt;&gt;""),IF(OR(X1986="OZZ",X1986="ZZ"),ROUND(0-SUMIF($D$12:$D1985,$D1986,AC$12:AC1985),2),IF(AA1986=0,0,ROUND(MIN(MIN(17300,TRUNC(0.75*(SUMIF($D$12:$D$2012,$D1986,Y$12:Y$2012)+SUMIF($D$12:$D$2012,$D1986,Z$12:Z$2012)),2)+SUMIF($D$12:$D1986,$D1986,AP$12:AP1986))-SUMIF($D$12:$D1985,$D1986,AC$12:AC1985)-SUMIF($D$12:$D$2012,$D1986,AB$12:AB$2012),AP1986),2))),"")</f>
        <v/>
      </c>
      <c r="AD1986" s="250" t="str">
        <f>IF(X1986&lt;&gt;"",1000 - SUMIF($D$12:$D1985,$D1986,AD$12:AD1985),"")</f>
        <v/>
      </c>
      <c r="AE1986" s="252"/>
      <c r="AF1986" s="253"/>
      <c r="AG1986" s="254"/>
      <c r="AH1986" s="255" t="str">
        <f t="shared" si="653"/>
        <v/>
      </c>
      <c r="AI1986" s="256"/>
      <c r="AJ1986" s="253"/>
      <c r="AK1986" s="254"/>
      <c r="AL1986" s="255" t="str">
        <f t="shared" si="654"/>
        <v/>
      </c>
      <c r="AM1986" s="256"/>
      <c r="AN1986" s="253"/>
      <c r="AO1986" s="254"/>
      <c r="AP1986" s="255" t="str">
        <f t="shared" si="634"/>
        <v/>
      </c>
      <c r="AQ1986" s="68"/>
      <c r="AR1986" s="68"/>
      <c r="AS1986" s="115"/>
      <c r="AT1986" s="68"/>
      <c r="AU1986" s="113" t="str">
        <f>IF(D1986&lt;&gt; "", IF(COUNTIF($D$12:$D1986,$D1986)&gt;1,0,IF(SUM(N1986,U1986,AB1986)&gt;0,IF(AND(X1986="",OR(Q1986&lt;&gt;"",J1986&lt;&gt;"")),IF(Q1986&lt;&gt;"",Q1986,IF(J1986&lt;&gt;"",J1986,0)),IF(AND(Q1986&lt;&gt;"",J1986&lt;&gt;"",Q1986=J1986),Q1986,X1986)),0)),"")</f>
        <v/>
      </c>
      <c r="AV1986" s="113" t="str">
        <f>IF(D1986&lt;&gt;"",IF(COUNTIF($D$12:$D1986,$D1986)&gt;1,0,IF(SUM(O1986,V1986,AC1986)&gt;0,IF(AND(X1986="",OR(Q1986&lt;&gt;"",J1986&lt;&gt;"")),IF(Q1986&lt;&gt;"",Q1986,IF(J1986&lt;&gt;"",J1986,0)),IF(AND(Q1986&lt;&gt;"",J1986&lt;&gt;"",Q1986=J1986),Q1986,X1986)),0)),"")</f>
        <v/>
      </c>
      <c r="AW1986" s="113" t="str">
        <f>IF(D1986&lt;&gt;"",IF(COUNTIF($D$12:$D1986,$D1986)&gt;1,0,IF(SUM(P1986,W1986,AD1986)&gt;0,IF(AND(X1986="",OR(Q1986&lt;&gt;"",J1986&lt;&gt;"")),IF(Q1986&lt;&gt;"",Q1986,IF(J1986&lt;&gt;"",J1986,0)),IF(AND(Q1986&lt;&gt;"",J1986&lt;&gt;"",Q1986=J1986),Q1986,X1986)),0)),"")</f>
        <v/>
      </c>
      <c r="AX1986" s="68" t="str">
        <f t="shared" si="635"/>
        <v/>
      </c>
      <c r="AY1986" s="68" t="str">
        <f t="shared" si="636"/>
        <v/>
      </c>
      <c r="AZ1986" s="68" t="str">
        <f t="shared" si="637"/>
        <v/>
      </c>
      <c r="BA1986" s="68" t="str">
        <f t="shared" si="638"/>
        <v/>
      </c>
      <c r="BB1986" s="68" t="str">
        <f t="shared" si="639"/>
        <v/>
      </c>
      <c r="BC1986" s="68" t="str">
        <f t="shared" si="640"/>
        <v/>
      </c>
      <c r="BD1986" s="68" t="str">
        <f t="shared" si="641"/>
        <v/>
      </c>
      <c r="BE1986" s="62" t="str">
        <f t="shared" si="642"/>
        <v/>
      </c>
      <c r="BF1986" s="62" t="str">
        <f t="shared" si="643"/>
        <v/>
      </c>
      <c r="BG1986" s="62"/>
      <c r="BH1986" s="62" t="str">
        <f t="shared" si="644"/>
        <v/>
      </c>
      <c r="BI1986" s="62" t="str">
        <f t="shared" si="645"/>
        <v/>
      </c>
      <c r="BJ1986" s="114"/>
      <c r="BK1986" s="62" t="str">
        <f t="shared" si="646"/>
        <v/>
      </c>
      <c r="BL1986" s="62" t="str">
        <f t="shared" si="647"/>
        <v/>
      </c>
      <c r="BM1986" s="62" t="str">
        <f t="shared" si="648"/>
        <v/>
      </c>
      <c r="BN1986" s="62" t="str">
        <f t="shared" si="649"/>
        <v/>
      </c>
      <c r="BO1986" s="62" t="str">
        <f t="shared" si="650"/>
        <v/>
      </c>
      <c r="BP1986" s="62" t="str">
        <f t="shared" si="651"/>
        <v/>
      </c>
      <c r="BQ1986" s="96"/>
      <c r="BR1986" s="96"/>
      <c r="BS1986" s="96"/>
      <c r="BT1986" s="96"/>
      <c r="BU1986" s="96"/>
      <c r="BV1986" s="96"/>
      <c r="BW1986" s="96"/>
      <c r="BX1986" s="96"/>
      <c r="BY1986" s="96"/>
      <c r="BZ1986" s="96"/>
      <c r="CA1986" s="96"/>
      <c r="CB1986" s="96"/>
      <c r="CC1986" s="96"/>
      <c r="CD1986" s="96"/>
      <c r="CE1986" s="96"/>
      <c r="CF1986" s="96"/>
      <c r="CG1986" s="96"/>
      <c r="CH1986" s="96"/>
      <c r="CI1986" s="96"/>
      <c r="CJ1986" s="96"/>
      <c r="CK1986" s="96"/>
      <c r="CL1986" s="96"/>
      <c r="CM1986" s="96"/>
      <c r="CN1986" s="96"/>
      <c r="CO1986" s="96"/>
      <c r="CP1986" s="96"/>
      <c r="CQ1986" s="96"/>
      <c r="CR1986" s="96"/>
      <c r="CS1986" s="96"/>
    </row>
    <row r="1987" spans="1:97" ht="18.75" customHeight="1" x14ac:dyDescent="0.2">
      <c r="A1987" s="3">
        <f t="shared" si="652"/>
        <v>1975</v>
      </c>
      <c r="B1987" s="263"/>
      <c r="C1987" s="263"/>
      <c r="D1987" s="263"/>
      <c r="E1987" s="259"/>
      <c r="F1987" s="259"/>
      <c r="G1987" s="43"/>
      <c r="H1987" s="264"/>
      <c r="I1987" s="261"/>
      <c r="J1987" s="106"/>
      <c r="K1987" s="247"/>
      <c r="L1987" s="247"/>
      <c r="M1987" s="247"/>
      <c r="N1987" s="248" t="str">
        <f>IF(AND(K1987&lt;&gt;"",L1987&lt;&gt;"",J1987&lt;&gt;""),ROUND(MIN(IF(OR(J1987="OZZ",J1987="ZZ"),5000,17300),TRUNC(0.75*(SUMIF($D$12:$D1987,$D1987,K$12:K1987)+SUMIF($D$12:$D1987,$D1987,L$12:L1987)),2)) - SUMIF($D$12:$D1986,$D1987,N$12:N1986),2),"")</f>
        <v/>
      </c>
      <c r="O1987" s="249" t="str">
        <f>IF(AND(K1987&lt;&gt;"",L1987&lt;&gt;"",M1987&lt;&gt;"",J1987&lt;&gt;"",AH1987&lt;&gt;""),IF(OR(J1987="OZZ",J1987="ZZ"),ROUND(0-SUMIF($D$12:$D1986,$D1987,O$12:O1986),2),IF(M1987=0,0,ROUND(MIN(MIN(17300,TRUNC(0.75*(SUMIF($D$12:$D$2012,$D1987,K$12:K$2012)+SUMIF($D$12:$D$2012,$D1987,L$12:L$2012)),2)+SUMIF($D$12:$D1987,$D1987,AH$12:AH1987))-SUMIF($D$12:$D1986,$D1987,O$12:O1986)-SUMIF($D$12:$D$2012,$D1987,N$12:N$2012),AH1987),2))),"")</f>
        <v/>
      </c>
      <c r="P1987" s="250" t="str">
        <f>IF(J1987&lt;&gt;"",1000 - SUMIF($D$12:$D1986,$D1987,P$12:P1986),"")</f>
        <v/>
      </c>
      <c r="Q1987" s="106"/>
      <c r="R1987" s="247"/>
      <c r="S1987" s="247"/>
      <c r="T1987" s="247"/>
      <c r="U1987" s="248" t="str">
        <f>IF(AND(R1987&lt;&gt;"",S1987&lt;&gt;"",Q1987&lt;&gt;""),ROUND(MIN(IF(OR(Q1987="OZZ",Q1987="ZZ"),5000,17300),TRUNC(0.75*(SUMIF($D$12:$D1987,$D1987,R$12:R1987)+SUMIF($D$12:$D1987,$D1987,S$12:S1987)),2)) - SUMIF($D$12:$D1986,$D1987,U$12:U1986),2),"")</f>
        <v/>
      </c>
      <c r="V1987" s="248" t="str">
        <f>IF(AND(R1987&lt;&gt;"",S1987&lt;&gt;"",T1987&lt;&gt;"",Q1987&lt;&gt;"",AL1987&lt;&gt;""),IF(OR(Q1987="OZZ",Q1987="ZZ"),ROUND(0-SUMIF($D$12:$D1986,$D1987,V$12:V1986),2),IF(T1987=0,0,ROUND(MIN(MIN(17300,TRUNC(0.75*(SUMIF($D$12:$D$2012,$D1987,R$12:R$2012)+SUMIF($D$12:$D$2012,$D1987,S$12:S$2012)),2)+SUMIF($D$12:$D1987,$D1987,AL$12:AL1987))-SUMIF($D$12:$D1986,$D1987,V$12:V1986)-SUMIF($D$12:$D$2012,$D1987,U$12:U$2012),AL1987),2))),"")</f>
        <v/>
      </c>
      <c r="W1987" s="250" t="str">
        <f>IF(Q1987&lt;&gt;"",1000 - SUMIF($D$12:$D1986,$D1987,W$12:W1986),"")</f>
        <v/>
      </c>
      <c r="X1987" s="106"/>
      <c r="Y1987" s="247"/>
      <c r="Z1987" s="247"/>
      <c r="AA1987" s="247"/>
      <c r="AB1987" s="248" t="str">
        <f>IF(AND(Y1987&lt;&gt;"",Z1987&lt;&gt;"",X1987&lt;&gt;""),ROUND(MIN(IF(OR(X1987="OZZ",X1987="ZZ"),5000,17300),TRUNC(0.75*(SUMIF($D$12:$D1987,$D1987,Y$12:Y1987)+SUMIF($D$12:$D1987,$D1987,Z$12:Z1987)),2)) - SUMIF($D$12:$D1986,$D1987,AB$12:AB1986),2),"")</f>
        <v/>
      </c>
      <c r="AC1987" s="251" t="str">
        <f>IF(AND(Y1987&lt;&gt;"",Z1987&lt;&gt;"",AA1987&lt;&gt;"",X1987&lt;&gt;"",AP1987&lt;&gt;""),IF(OR(X1987="OZZ",X1987="ZZ"),ROUND(0-SUMIF($D$12:$D1986,$D1987,AC$12:AC1986),2),IF(AA1987=0,0,ROUND(MIN(MIN(17300,TRUNC(0.75*(SUMIF($D$12:$D$2012,$D1987,Y$12:Y$2012)+SUMIF($D$12:$D$2012,$D1987,Z$12:Z$2012)),2)+SUMIF($D$12:$D1987,$D1987,AP$12:AP1987))-SUMIF($D$12:$D1986,$D1987,AC$12:AC1986)-SUMIF($D$12:$D$2012,$D1987,AB$12:AB$2012),AP1987),2))),"")</f>
        <v/>
      </c>
      <c r="AD1987" s="250" t="str">
        <f>IF(X1987&lt;&gt;"",1000 - SUMIF($D$12:$D1986,$D1987,AD$12:AD1986),"")</f>
        <v/>
      </c>
      <c r="AE1987" s="252"/>
      <c r="AF1987" s="253"/>
      <c r="AG1987" s="254"/>
      <c r="AH1987" s="255" t="str">
        <f t="shared" si="653"/>
        <v/>
      </c>
      <c r="AI1987" s="256"/>
      <c r="AJ1987" s="253"/>
      <c r="AK1987" s="254"/>
      <c r="AL1987" s="255" t="str">
        <f t="shared" si="654"/>
        <v/>
      </c>
      <c r="AM1987" s="256"/>
      <c r="AN1987" s="253"/>
      <c r="AO1987" s="254"/>
      <c r="AP1987" s="255" t="str">
        <f t="shared" si="634"/>
        <v/>
      </c>
      <c r="AQ1987" s="68"/>
      <c r="AR1987" s="68"/>
      <c r="AS1987" s="115"/>
      <c r="AT1987" s="68"/>
      <c r="AU1987" s="113" t="str">
        <f>IF(D1987&lt;&gt; "", IF(COUNTIF($D$12:$D1987,$D1987)&gt;1,0,IF(SUM(N1987,U1987,AB1987)&gt;0,IF(AND(X1987="",OR(Q1987&lt;&gt;"",J1987&lt;&gt;"")),IF(Q1987&lt;&gt;"",Q1987,IF(J1987&lt;&gt;"",J1987,0)),IF(AND(Q1987&lt;&gt;"",J1987&lt;&gt;"",Q1987=J1987),Q1987,X1987)),0)),"")</f>
        <v/>
      </c>
      <c r="AV1987" s="113" t="str">
        <f>IF(D1987&lt;&gt;"",IF(COUNTIF($D$12:$D1987,$D1987)&gt;1,0,IF(SUM(O1987,V1987,AC1987)&gt;0,IF(AND(X1987="",OR(Q1987&lt;&gt;"",J1987&lt;&gt;"")),IF(Q1987&lt;&gt;"",Q1987,IF(J1987&lt;&gt;"",J1987,0)),IF(AND(Q1987&lt;&gt;"",J1987&lt;&gt;"",Q1987=J1987),Q1987,X1987)),0)),"")</f>
        <v/>
      </c>
      <c r="AW1987" s="113" t="str">
        <f>IF(D1987&lt;&gt;"",IF(COUNTIF($D$12:$D1987,$D1987)&gt;1,0,IF(SUM(P1987,W1987,AD1987)&gt;0,IF(AND(X1987="",OR(Q1987&lt;&gt;"",J1987&lt;&gt;"")),IF(Q1987&lt;&gt;"",Q1987,IF(J1987&lt;&gt;"",J1987,0)),IF(AND(Q1987&lt;&gt;"",J1987&lt;&gt;"",Q1987=J1987),Q1987,X1987)),0)),"")</f>
        <v/>
      </c>
      <c r="AX1987" s="68" t="str">
        <f t="shared" si="635"/>
        <v/>
      </c>
      <c r="AY1987" s="68" t="str">
        <f t="shared" si="636"/>
        <v/>
      </c>
      <c r="AZ1987" s="68" t="str">
        <f t="shared" si="637"/>
        <v/>
      </c>
      <c r="BA1987" s="68" t="str">
        <f t="shared" si="638"/>
        <v/>
      </c>
      <c r="BB1987" s="68" t="str">
        <f t="shared" si="639"/>
        <v/>
      </c>
      <c r="BC1987" s="68" t="str">
        <f t="shared" si="640"/>
        <v/>
      </c>
      <c r="BD1987" s="68" t="str">
        <f t="shared" si="641"/>
        <v/>
      </c>
      <c r="BE1987" s="62" t="str">
        <f t="shared" si="642"/>
        <v/>
      </c>
      <c r="BF1987" s="62" t="str">
        <f t="shared" si="643"/>
        <v/>
      </c>
      <c r="BG1987" s="62"/>
      <c r="BH1987" s="62" t="str">
        <f t="shared" si="644"/>
        <v/>
      </c>
      <c r="BI1987" s="62" t="str">
        <f t="shared" si="645"/>
        <v/>
      </c>
      <c r="BJ1987" s="114"/>
      <c r="BK1987" s="62" t="str">
        <f t="shared" si="646"/>
        <v/>
      </c>
      <c r="BL1987" s="62" t="str">
        <f t="shared" si="647"/>
        <v/>
      </c>
      <c r="BM1987" s="62" t="str">
        <f t="shared" si="648"/>
        <v/>
      </c>
      <c r="BN1987" s="62" t="str">
        <f t="shared" si="649"/>
        <v/>
      </c>
      <c r="BO1987" s="62" t="str">
        <f t="shared" si="650"/>
        <v/>
      </c>
      <c r="BP1987" s="62" t="str">
        <f t="shared" si="651"/>
        <v/>
      </c>
      <c r="BQ1987" s="96"/>
      <c r="BR1987" s="96"/>
      <c r="BS1987" s="96"/>
      <c r="BT1987" s="96"/>
      <c r="BU1987" s="96"/>
      <c r="BV1987" s="96"/>
      <c r="BW1987" s="96"/>
      <c r="BX1987" s="96"/>
      <c r="BY1987" s="96"/>
      <c r="BZ1987" s="96"/>
      <c r="CA1987" s="96"/>
      <c r="CB1987" s="96"/>
      <c r="CC1987" s="96"/>
      <c r="CD1987" s="96"/>
      <c r="CE1987" s="96"/>
      <c r="CF1987" s="96"/>
      <c r="CG1987" s="96"/>
      <c r="CH1987" s="96"/>
      <c r="CI1987" s="96"/>
      <c r="CJ1987" s="96"/>
      <c r="CK1987" s="96"/>
      <c r="CL1987" s="96"/>
      <c r="CM1987" s="96"/>
      <c r="CN1987" s="96"/>
      <c r="CO1987" s="96"/>
      <c r="CP1987" s="96"/>
      <c r="CQ1987" s="96"/>
      <c r="CR1987" s="96"/>
      <c r="CS1987" s="96"/>
    </row>
    <row r="1988" spans="1:97" ht="18.75" customHeight="1" x14ac:dyDescent="0.2">
      <c r="A1988" s="3">
        <f t="shared" si="652"/>
        <v>1976</v>
      </c>
      <c r="B1988" s="263"/>
      <c r="C1988" s="263"/>
      <c r="D1988" s="263"/>
      <c r="E1988" s="259"/>
      <c r="F1988" s="259"/>
      <c r="G1988" s="43"/>
      <c r="H1988" s="264"/>
      <c r="I1988" s="261"/>
      <c r="J1988" s="106"/>
      <c r="K1988" s="247"/>
      <c r="L1988" s="247"/>
      <c r="M1988" s="247"/>
      <c r="N1988" s="248" t="str">
        <f>IF(AND(K1988&lt;&gt;"",L1988&lt;&gt;"",J1988&lt;&gt;""),ROUND(MIN(IF(OR(J1988="OZZ",J1988="ZZ"),5000,17300),TRUNC(0.75*(SUMIF($D$12:$D1988,$D1988,K$12:K1988)+SUMIF($D$12:$D1988,$D1988,L$12:L1988)),2)) - SUMIF($D$12:$D1987,$D1988,N$12:N1987),2),"")</f>
        <v/>
      </c>
      <c r="O1988" s="249" t="str">
        <f>IF(AND(K1988&lt;&gt;"",L1988&lt;&gt;"",M1988&lt;&gt;"",J1988&lt;&gt;"",AH1988&lt;&gt;""),IF(OR(J1988="OZZ",J1988="ZZ"),ROUND(0-SUMIF($D$12:$D1987,$D1988,O$12:O1987),2),IF(M1988=0,0,ROUND(MIN(MIN(17300,TRUNC(0.75*(SUMIF($D$12:$D$2012,$D1988,K$12:K$2012)+SUMIF($D$12:$D$2012,$D1988,L$12:L$2012)),2)+SUMIF($D$12:$D1988,$D1988,AH$12:AH1988))-SUMIF($D$12:$D1987,$D1988,O$12:O1987)-SUMIF($D$12:$D$2012,$D1988,N$12:N$2012),AH1988),2))),"")</f>
        <v/>
      </c>
      <c r="P1988" s="250" t="str">
        <f>IF(J1988&lt;&gt;"",1000 - SUMIF($D$12:$D1987,$D1988,P$12:P1987),"")</f>
        <v/>
      </c>
      <c r="Q1988" s="106"/>
      <c r="R1988" s="247"/>
      <c r="S1988" s="247"/>
      <c r="T1988" s="247"/>
      <c r="U1988" s="248" t="str">
        <f>IF(AND(R1988&lt;&gt;"",S1988&lt;&gt;"",Q1988&lt;&gt;""),ROUND(MIN(IF(OR(Q1988="OZZ",Q1988="ZZ"),5000,17300),TRUNC(0.75*(SUMIF($D$12:$D1988,$D1988,R$12:R1988)+SUMIF($D$12:$D1988,$D1988,S$12:S1988)),2)) - SUMIF($D$12:$D1987,$D1988,U$12:U1987),2),"")</f>
        <v/>
      </c>
      <c r="V1988" s="248" t="str">
        <f>IF(AND(R1988&lt;&gt;"",S1988&lt;&gt;"",T1988&lt;&gt;"",Q1988&lt;&gt;"",AL1988&lt;&gt;""),IF(OR(Q1988="OZZ",Q1988="ZZ"),ROUND(0-SUMIF($D$12:$D1987,$D1988,V$12:V1987),2),IF(T1988=0,0,ROUND(MIN(MIN(17300,TRUNC(0.75*(SUMIF($D$12:$D$2012,$D1988,R$12:R$2012)+SUMIF($D$12:$D$2012,$D1988,S$12:S$2012)),2)+SUMIF($D$12:$D1988,$D1988,AL$12:AL1988))-SUMIF($D$12:$D1987,$D1988,V$12:V1987)-SUMIF($D$12:$D$2012,$D1988,U$12:U$2012),AL1988),2))),"")</f>
        <v/>
      </c>
      <c r="W1988" s="250" t="str">
        <f>IF(Q1988&lt;&gt;"",1000 - SUMIF($D$12:$D1987,$D1988,W$12:W1987),"")</f>
        <v/>
      </c>
      <c r="X1988" s="106"/>
      <c r="Y1988" s="247"/>
      <c r="Z1988" s="247"/>
      <c r="AA1988" s="247"/>
      <c r="AB1988" s="248" t="str">
        <f>IF(AND(Y1988&lt;&gt;"",Z1988&lt;&gt;"",X1988&lt;&gt;""),ROUND(MIN(IF(OR(X1988="OZZ",X1988="ZZ"),5000,17300),TRUNC(0.75*(SUMIF($D$12:$D1988,$D1988,Y$12:Y1988)+SUMIF($D$12:$D1988,$D1988,Z$12:Z1988)),2)) - SUMIF($D$12:$D1987,$D1988,AB$12:AB1987),2),"")</f>
        <v/>
      </c>
      <c r="AC1988" s="251" t="str">
        <f>IF(AND(Y1988&lt;&gt;"",Z1988&lt;&gt;"",AA1988&lt;&gt;"",X1988&lt;&gt;"",AP1988&lt;&gt;""),IF(OR(X1988="OZZ",X1988="ZZ"),ROUND(0-SUMIF($D$12:$D1987,$D1988,AC$12:AC1987),2),IF(AA1988=0,0,ROUND(MIN(MIN(17300,TRUNC(0.75*(SUMIF($D$12:$D$2012,$D1988,Y$12:Y$2012)+SUMIF($D$12:$D$2012,$D1988,Z$12:Z$2012)),2)+SUMIF($D$12:$D1988,$D1988,AP$12:AP1988))-SUMIF($D$12:$D1987,$D1988,AC$12:AC1987)-SUMIF($D$12:$D$2012,$D1988,AB$12:AB$2012),AP1988),2))),"")</f>
        <v/>
      </c>
      <c r="AD1988" s="250" t="str">
        <f>IF(X1988&lt;&gt;"",1000 - SUMIF($D$12:$D1987,$D1988,AD$12:AD1987),"")</f>
        <v/>
      </c>
      <c r="AE1988" s="252"/>
      <c r="AF1988" s="253"/>
      <c r="AG1988" s="254"/>
      <c r="AH1988" s="255" t="str">
        <f t="shared" si="653"/>
        <v/>
      </c>
      <c r="AI1988" s="256"/>
      <c r="AJ1988" s="253"/>
      <c r="AK1988" s="254"/>
      <c r="AL1988" s="255" t="str">
        <f t="shared" si="654"/>
        <v/>
      </c>
      <c r="AM1988" s="256"/>
      <c r="AN1988" s="253"/>
      <c r="AO1988" s="254"/>
      <c r="AP1988" s="255" t="str">
        <f t="shared" si="634"/>
        <v/>
      </c>
      <c r="AQ1988" s="68"/>
      <c r="AR1988" s="68"/>
      <c r="AS1988" s="115"/>
      <c r="AT1988" s="68"/>
      <c r="AU1988" s="113" t="str">
        <f>IF(D1988&lt;&gt; "", IF(COUNTIF($D$12:$D1988,$D1988)&gt;1,0,IF(SUM(N1988,U1988,AB1988)&gt;0,IF(AND(X1988="",OR(Q1988&lt;&gt;"",J1988&lt;&gt;"")),IF(Q1988&lt;&gt;"",Q1988,IF(J1988&lt;&gt;"",J1988,0)),IF(AND(Q1988&lt;&gt;"",J1988&lt;&gt;"",Q1988=J1988),Q1988,X1988)),0)),"")</f>
        <v/>
      </c>
      <c r="AV1988" s="113" t="str">
        <f>IF(D1988&lt;&gt;"",IF(COUNTIF($D$12:$D1988,$D1988)&gt;1,0,IF(SUM(O1988,V1988,AC1988)&gt;0,IF(AND(X1988="",OR(Q1988&lt;&gt;"",J1988&lt;&gt;"")),IF(Q1988&lt;&gt;"",Q1988,IF(J1988&lt;&gt;"",J1988,0)),IF(AND(Q1988&lt;&gt;"",J1988&lt;&gt;"",Q1988=J1988),Q1988,X1988)),0)),"")</f>
        <v/>
      </c>
      <c r="AW1988" s="113" t="str">
        <f>IF(D1988&lt;&gt;"",IF(COUNTIF($D$12:$D1988,$D1988)&gt;1,0,IF(SUM(P1988,W1988,AD1988)&gt;0,IF(AND(X1988="",OR(Q1988&lt;&gt;"",J1988&lt;&gt;"")),IF(Q1988&lt;&gt;"",Q1988,IF(J1988&lt;&gt;"",J1988,0)),IF(AND(Q1988&lt;&gt;"",J1988&lt;&gt;"",Q1988=J1988),Q1988,X1988)),0)),"")</f>
        <v/>
      </c>
      <c r="AX1988" s="68" t="str">
        <f t="shared" si="635"/>
        <v/>
      </c>
      <c r="AY1988" s="68" t="str">
        <f t="shared" si="636"/>
        <v/>
      </c>
      <c r="AZ1988" s="68" t="str">
        <f t="shared" si="637"/>
        <v/>
      </c>
      <c r="BA1988" s="68" t="str">
        <f t="shared" si="638"/>
        <v/>
      </c>
      <c r="BB1988" s="68" t="str">
        <f t="shared" si="639"/>
        <v/>
      </c>
      <c r="BC1988" s="68" t="str">
        <f t="shared" si="640"/>
        <v/>
      </c>
      <c r="BD1988" s="68" t="str">
        <f t="shared" si="641"/>
        <v/>
      </c>
      <c r="BE1988" s="62" t="str">
        <f t="shared" si="642"/>
        <v/>
      </c>
      <c r="BF1988" s="62" t="str">
        <f t="shared" si="643"/>
        <v/>
      </c>
      <c r="BG1988" s="62"/>
      <c r="BH1988" s="62" t="str">
        <f t="shared" si="644"/>
        <v/>
      </c>
      <c r="BI1988" s="62" t="str">
        <f t="shared" si="645"/>
        <v/>
      </c>
      <c r="BJ1988" s="114"/>
      <c r="BK1988" s="62" t="str">
        <f t="shared" si="646"/>
        <v/>
      </c>
      <c r="BL1988" s="62" t="str">
        <f t="shared" si="647"/>
        <v/>
      </c>
      <c r="BM1988" s="62" t="str">
        <f t="shared" si="648"/>
        <v/>
      </c>
      <c r="BN1988" s="62" t="str">
        <f t="shared" si="649"/>
        <v/>
      </c>
      <c r="BO1988" s="62" t="str">
        <f t="shared" si="650"/>
        <v/>
      </c>
      <c r="BP1988" s="62" t="str">
        <f t="shared" si="651"/>
        <v/>
      </c>
      <c r="BQ1988" s="96"/>
      <c r="BR1988" s="96"/>
      <c r="BS1988" s="96"/>
      <c r="BT1988" s="96"/>
      <c r="BU1988" s="96"/>
      <c r="BV1988" s="96"/>
      <c r="BW1988" s="96"/>
      <c r="BX1988" s="96"/>
      <c r="BY1988" s="96"/>
      <c r="BZ1988" s="96"/>
      <c r="CA1988" s="96"/>
      <c r="CB1988" s="96"/>
      <c r="CC1988" s="96"/>
      <c r="CD1988" s="96"/>
      <c r="CE1988" s="96"/>
      <c r="CF1988" s="96"/>
      <c r="CG1988" s="96"/>
      <c r="CH1988" s="96"/>
      <c r="CI1988" s="96"/>
      <c r="CJ1988" s="96"/>
      <c r="CK1988" s="96"/>
      <c r="CL1988" s="96"/>
      <c r="CM1988" s="96"/>
      <c r="CN1988" s="96"/>
      <c r="CO1988" s="96"/>
      <c r="CP1988" s="96"/>
      <c r="CQ1988" s="96"/>
      <c r="CR1988" s="96"/>
      <c r="CS1988" s="96"/>
    </row>
    <row r="1989" spans="1:97" ht="18.75" customHeight="1" x14ac:dyDescent="0.2">
      <c r="A1989" s="3">
        <f t="shared" si="652"/>
        <v>1977</v>
      </c>
      <c r="B1989" s="263"/>
      <c r="C1989" s="263"/>
      <c r="D1989" s="263"/>
      <c r="E1989" s="259"/>
      <c r="F1989" s="259"/>
      <c r="G1989" s="43"/>
      <c r="H1989" s="264"/>
      <c r="I1989" s="261"/>
      <c r="J1989" s="106"/>
      <c r="K1989" s="247"/>
      <c r="L1989" s="247"/>
      <c r="M1989" s="247"/>
      <c r="N1989" s="248" t="str">
        <f>IF(AND(K1989&lt;&gt;"",L1989&lt;&gt;"",J1989&lt;&gt;""),ROUND(MIN(IF(OR(J1989="OZZ",J1989="ZZ"),5000,17300),TRUNC(0.75*(SUMIF($D$12:$D1989,$D1989,K$12:K1989)+SUMIF($D$12:$D1989,$D1989,L$12:L1989)),2)) - SUMIF($D$12:$D1988,$D1989,N$12:N1988),2),"")</f>
        <v/>
      </c>
      <c r="O1989" s="249" t="str">
        <f>IF(AND(K1989&lt;&gt;"",L1989&lt;&gt;"",M1989&lt;&gt;"",J1989&lt;&gt;"",AH1989&lt;&gt;""),IF(OR(J1989="OZZ",J1989="ZZ"),ROUND(0-SUMIF($D$12:$D1988,$D1989,O$12:O1988),2),IF(M1989=0,0,ROUND(MIN(MIN(17300,TRUNC(0.75*(SUMIF($D$12:$D$2012,$D1989,K$12:K$2012)+SUMIF($D$12:$D$2012,$D1989,L$12:L$2012)),2)+SUMIF($D$12:$D1989,$D1989,AH$12:AH1989))-SUMIF($D$12:$D1988,$D1989,O$12:O1988)-SUMIF($D$12:$D$2012,$D1989,N$12:N$2012),AH1989),2))),"")</f>
        <v/>
      </c>
      <c r="P1989" s="250" t="str">
        <f>IF(J1989&lt;&gt;"",1000 - SUMIF($D$12:$D1988,$D1989,P$12:P1988),"")</f>
        <v/>
      </c>
      <c r="Q1989" s="106"/>
      <c r="R1989" s="247"/>
      <c r="S1989" s="247"/>
      <c r="T1989" s="247"/>
      <c r="U1989" s="248" t="str">
        <f>IF(AND(R1989&lt;&gt;"",S1989&lt;&gt;"",Q1989&lt;&gt;""),ROUND(MIN(IF(OR(Q1989="OZZ",Q1989="ZZ"),5000,17300),TRUNC(0.75*(SUMIF($D$12:$D1989,$D1989,R$12:R1989)+SUMIF($D$12:$D1989,$D1989,S$12:S1989)),2)) - SUMIF($D$12:$D1988,$D1989,U$12:U1988),2),"")</f>
        <v/>
      </c>
      <c r="V1989" s="248" t="str">
        <f>IF(AND(R1989&lt;&gt;"",S1989&lt;&gt;"",T1989&lt;&gt;"",Q1989&lt;&gt;"",AL1989&lt;&gt;""),IF(OR(Q1989="OZZ",Q1989="ZZ"),ROUND(0-SUMIF($D$12:$D1988,$D1989,V$12:V1988),2),IF(T1989=0,0,ROUND(MIN(MIN(17300,TRUNC(0.75*(SUMIF($D$12:$D$2012,$D1989,R$12:R$2012)+SUMIF($D$12:$D$2012,$D1989,S$12:S$2012)),2)+SUMIF($D$12:$D1989,$D1989,AL$12:AL1989))-SUMIF($D$12:$D1988,$D1989,V$12:V1988)-SUMIF($D$12:$D$2012,$D1989,U$12:U$2012),AL1989),2))),"")</f>
        <v/>
      </c>
      <c r="W1989" s="250" t="str">
        <f>IF(Q1989&lt;&gt;"",1000 - SUMIF($D$12:$D1988,$D1989,W$12:W1988),"")</f>
        <v/>
      </c>
      <c r="X1989" s="106"/>
      <c r="Y1989" s="247"/>
      <c r="Z1989" s="247"/>
      <c r="AA1989" s="247"/>
      <c r="AB1989" s="248" t="str">
        <f>IF(AND(Y1989&lt;&gt;"",Z1989&lt;&gt;"",X1989&lt;&gt;""),ROUND(MIN(IF(OR(X1989="OZZ",X1989="ZZ"),5000,17300),TRUNC(0.75*(SUMIF($D$12:$D1989,$D1989,Y$12:Y1989)+SUMIF($D$12:$D1989,$D1989,Z$12:Z1989)),2)) - SUMIF($D$12:$D1988,$D1989,AB$12:AB1988),2),"")</f>
        <v/>
      </c>
      <c r="AC1989" s="251" t="str">
        <f>IF(AND(Y1989&lt;&gt;"",Z1989&lt;&gt;"",AA1989&lt;&gt;"",X1989&lt;&gt;"",AP1989&lt;&gt;""),IF(OR(X1989="OZZ",X1989="ZZ"),ROUND(0-SUMIF($D$12:$D1988,$D1989,AC$12:AC1988),2),IF(AA1989=0,0,ROUND(MIN(MIN(17300,TRUNC(0.75*(SUMIF($D$12:$D$2012,$D1989,Y$12:Y$2012)+SUMIF($D$12:$D$2012,$D1989,Z$12:Z$2012)),2)+SUMIF($D$12:$D1989,$D1989,AP$12:AP1989))-SUMIF($D$12:$D1988,$D1989,AC$12:AC1988)-SUMIF($D$12:$D$2012,$D1989,AB$12:AB$2012),AP1989),2))),"")</f>
        <v/>
      </c>
      <c r="AD1989" s="250" t="str">
        <f>IF(X1989&lt;&gt;"",1000 - SUMIF($D$12:$D1988,$D1989,AD$12:AD1988),"")</f>
        <v/>
      </c>
      <c r="AE1989" s="252"/>
      <c r="AF1989" s="253"/>
      <c r="AG1989" s="254"/>
      <c r="AH1989" s="255" t="str">
        <f t="shared" si="653"/>
        <v/>
      </c>
      <c r="AI1989" s="256"/>
      <c r="AJ1989" s="253"/>
      <c r="AK1989" s="254"/>
      <c r="AL1989" s="255" t="str">
        <f t="shared" si="654"/>
        <v/>
      </c>
      <c r="AM1989" s="256"/>
      <c r="AN1989" s="253"/>
      <c r="AO1989" s="254"/>
      <c r="AP1989" s="255" t="str">
        <f t="shared" si="634"/>
        <v/>
      </c>
      <c r="AQ1989" s="68"/>
      <c r="AR1989" s="68"/>
      <c r="AS1989" s="115"/>
      <c r="AT1989" s="68"/>
      <c r="AU1989" s="113" t="str">
        <f>IF(D1989&lt;&gt; "", IF(COUNTIF($D$12:$D1989,$D1989)&gt;1,0,IF(SUM(N1989,U1989,AB1989)&gt;0,IF(AND(X1989="",OR(Q1989&lt;&gt;"",J1989&lt;&gt;"")),IF(Q1989&lt;&gt;"",Q1989,IF(J1989&lt;&gt;"",J1989,0)),IF(AND(Q1989&lt;&gt;"",J1989&lt;&gt;"",Q1989=J1989),Q1989,X1989)),0)),"")</f>
        <v/>
      </c>
      <c r="AV1989" s="113" t="str">
        <f>IF(D1989&lt;&gt;"",IF(COUNTIF($D$12:$D1989,$D1989)&gt;1,0,IF(SUM(O1989,V1989,AC1989)&gt;0,IF(AND(X1989="",OR(Q1989&lt;&gt;"",J1989&lt;&gt;"")),IF(Q1989&lt;&gt;"",Q1989,IF(J1989&lt;&gt;"",J1989,0)),IF(AND(Q1989&lt;&gt;"",J1989&lt;&gt;"",Q1989=J1989),Q1989,X1989)),0)),"")</f>
        <v/>
      </c>
      <c r="AW1989" s="113" t="str">
        <f>IF(D1989&lt;&gt;"",IF(COUNTIF($D$12:$D1989,$D1989)&gt;1,0,IF(SUM(P1989,W1989,AD1989)&gt;0,IF(AND(X1989="",OR(Q1989&lt;&gt;"",J1989&lt;&gt;"")),IF(Q1989&lt;&gt;"",Q1989,IF(J1989&lt;&gt;"",J1989,0)),IF(AND(Q1989&lt;&gt;"",J1989&lt;&gt;"",Q1989=J1989),Q1989,X1989)),0)),"")</f>
        <v/>
      </c>
      <c r="AX1989" s="68" t="str">
        <f t="shared" si="635"/>
        <v/>
      </c>
      <c r="AY1989" s="68" t="str">
        <f t="shared" si="636"/>
        <v/>
      </c>
      <c r="AZ1989" s="68" t="str">
        <f t="shared" si="637"/>
        <v/>
      </c>
      <c r="BA1989" s="68" t="str">
        <f t="shared" si="638"/>
        <v/>
      </c>
      <c r="BB1989" s="68" t="str">
        <f t="shared" si="639"/>
        <v/>
      </c>
      <c r="BC1989" s="68" t="str">
        <f t="shared" si="640"/>
        <v/>
      </c>
      <c r="BD1989" s="68" t="str">
        <f t="shared" si="641"/>
        <v/>
      </c>
      <c r="BE1989" s="62" t="str">
        <f t="shared" si="642"/>
        <v/>
      </c>
      <c r="BF1989" s="62" t="str">
        <f t="shared" si="643"/>
        <v/>
      </c>
      <c r="BG1989" s="62"/>
      <c r="BH1989" s="62" t="str">
        <f t="shared" si="644"/>
        <v/>
      </c>
      <c r="BI1989" s="62" t="str">
        <f t="shared" si="645"/>
        <v/>
      </c>
      <c r="BJ1989" s="114"/>
      <c r="BK1989" s="62" t="str">
        <f t="shared" si="646"/>
        <v/>
      </c>
      <c r="BL1989" s="62" t="str">
        <f t="shared" si="647"/>
        <v/>
      </c>
      <c r="BM1989" s="62" t="str">
        <f t="shared" si="648"/>
        <v/>
      </c>
      <c r="BN1989" s="62" t="str">
        <f t="shared" si="649"/>
        <v/>
      </c>
      <c r="BO1989" s="62" t="str">
        <f t="shared" si="650"/>
        <v/>
      </c>
      <c r="BP1989" s="62" t="str">
        <f t="shared" si="651"/>
        <v/>
      </c>
      <c r="BQ1989" s="96"/>
      <c r="BR1989" s="96"/>
      <c r="BS1989" s="96"/>
      <c r="BT1989" s="96"/>
      <c r="BU1989" s="96"/>
      <c r="BV1989" s="96"/>
      <c r="BW1989" s="96"/>
      <c r="BX1989" s="96"/>
      <c r="BY1989" s="96"/>
      <c r="BZ1989" s="96"/>
      <c r="CA1989" s="96"/>
      <c r="CB1989" s="96"/>
      <c r="CC1989" s="96"/>
      <c r="CD1989" s="96"/>
      <c r="CE1989" s="96"/>
      <c r="CF1989" s="96"/>
      <c r="CG1989" s="96"/>
      <c r="CH1989" s="96"/>
      <c r="CI1989" s="96"/>
      <c r="CJ1989" s="96"/>
      <c r="CK1989" s="96"/>
      <c r="CL1989" s="96"/>
      <c r="CM1989" s="96"/>
      <c r="CN1989" s="96"/>
      <c r="CO1989" s="96"/>
      <c r="CP1989" s="96"/>
      <c r="CQ1989" s="96"/>
      <c r="CR1989" s="96"/>
      <c r="CS1989" s="96"/>
    </row>
    <row r="1990" spans="1:97" ht="18.75" customHeight="1" x14ac:dyDescent="0.2">
      <c r="A1990" s="3">
        <f t="shared" si="652"/>
        <v>1978</v>
      </c>
      <c r="B1990" s="263"/>
      <c r="C1990" s="263"/>
      <c r="D1990" s="263"/>
      <c r="E1990" s="259"/>
      <c r="F1990" s="259"/>
      <c r="G1990" s="43"/>
      <c r="H1990" s="264"/>
      <c r="I1990" s="261"/>
      <c r="J1990" s="106"/>
      <c r="K1990" s="247"/>
      <c r="L1990" s="247"/>
      <c r="M1990" s="247"/>
      <c r="N1990" s="248" t="str">
        <f>IF(AND(K1990&lt;&gt;"",L1990&lt;&gt;"",J1990&lt;&gt;""),ROUND(MIN(IF(OR(J1990="OZZ",J1990="ZZ"),5000,17300),TRUNC(0.75*(SUMIF($D$12:$D1990,$D1990,K$12:K1990)+SUMIF($D$12:$D1990,$D1990,L$12:L1990)),2)) - SUMIF($D$12:$D1989,$D1990,N$12:N1989),2),"")</f>
        <v/>
      </c>
      <c r="O1990" s="249" t="str">
        <f>IF(AND(K1990&lt;&gt;"",L1990&lt;&gt;"",M1990&lt;&gt;"",J1990&lt;&gt;"",AH1990&lt;&gt;""),IF(OR(J1990="OZZ",J1990="ZZ"),ROUND(0-SUMIF($D$12:$D1989,$D1990,O$12:O1989),2),IF(M1990=0,0,ROUND(MIN(MIN(17300,TRUNC(0.75*(SUMIF($D$12:$D$2012,$D1990,K$12:K$2012)+SUMIF($D$12:$D$2012,$D1990,L$12:L$2012)),2)+SUMIF($D$12:$D1990,$D1990,AH$12:AH1990))-SUMIF($D$12:$D1989,$D1990,O$12:O1989)-SUMIF($D$12:$D$2012,$D1990,N$12:N$2012),AH1990),2))),"")</f>
        <v/>
      </c>
      <c r="P1990" s="250" t="str">
        <f>IF(J1990&lt;&gt;"",1000 - SUMIF($D$12:$D1989,$D1990,P$12:P1989),"")</f>
        <v/>
      </c>
      <c r="Q1990" s="106"/>
      <c r="R1990" s="247"/>
      <c r="S1990" s="247"/>
      <c r="T1990" s="247"/>
      <c r="U1990" s="248" t="str">
        <f>IF(AND(R1990&lt;&gt;"",S1990&lt;&gt;"",Q1990&lt;&gt;""),ROUND(MIN(IF(OR(Q1990="OZZ",Q1990="ZZ"),5000,17300),TRUNC(0.75*(SUMIF($D$12:$D1990,$D1990,R$12:R1990)+SUMIF($D$12:$D1990,$D1990,S$12:S1990)),2)) - SUMIF($D$12:$D1989,$D1990,U$12:U1989),2),"")</f>
        <v/>
      </c>
      <c r="V1990" s="248" t="str">
        <f>IF(AND(R1990&lt;&gt;"",S1990&lt;&gt;"",T1990&lt;&gt;"",Q1990&lt;&gt;"",AL1990&lt;&gt;""),IF(OR(Q1990="OZZ",Q1990="ZZ"),ROUND(0-SUMIF($D$12:$D1989,$D1990,V$12:V1989),2),IF(T1990=0,0,ROUND(MIN(MIN(17300,TRUNC(0.75*(SUMIF($D$12:$D$2012,$D1990,R$12:R$2012)+SUMIF($D$12:$D$2012,$D1990,S$12:S$2012)),2)+SUMIF($D$12:$D1990,$D1990,AL$12:AL1990))-SUMIF($D$12:$D1989,$D1990,V$12:V1989)-SUMIF($D$12:$D$2012,$D1990,U$12:U$2012),AL1990),2))),"")</f>
        <v/>
      </c>
      <c r="W1990" s="250" t="str">
        <f>IF(Q1990&lt;&gt;"",1000 - SUMIF($D$12:$D1989,$D1990,W$12:W1989),"")</f>
        <v/>
      </c>
      <c r="X1990" s="106"/>
      <c r="Y1990" s="247"/>
      <c r="Z1990" s="247"/>
      <c r="AA1990" s="247"/>
      <c r="AB1990" s="248" t="str">
        <f>IF(AND(Y1990&lt;&gt;"",Z1990&lt;&gt;"",X1990&lt;&gt;""),ROUND(MIN(IF(OR(X1990="OZZ",X1990="ZZ"),5000,17300),TRUNC(0.75*(SUMIF($D$12:$D1990,$D1990,Y$12:Y1990)+SUMIF($D$12:$D1990,$D1990,Z$12:Z1990)),2)) - SUMIF($D$12:$D1989,$D1990,AB$12:AB1989),2),"")</f>
        <v/>
      </c>
      <c r="AC1990" s="251" t="str">
        <f>IF(AND(Y1990&lt;&gt;"",Z1990&lt;&gt;"",AA1990&lt;&gt;"",X1990&lt;&gt;"",AP1990&lt;&gt;""),IF(OR(X1990="OZZ",X1990="ZZ"),ROUND(0-SUMIF($D$12:$D1989,$D1990,AC$12:AC1989),2),IF(AA1990=0,0,ROUND(MIN(MIN(17300,TRUNC(0.75*(SUMIF($D$12:$D$2012,$D1990,Y$12:Y$2012)+SUMIF($D$12:$D$2012,$D1990,Z$12:Z$2012)),2)+SUMIF($D$12:$D1990,$D1990,AP$12:AP1990))-SUMIF($D$12:$D1989,$D1990,AC$12:AC1989)-SUMIF($D$12:$D$2012,$D1990,AB$12:AB$2012),AP1990),2))),"")</f>
        <v/>
      </c>
      <c r="AD1990" s="250" t="str">
        <f>IF(X1990&lt;&gt;"",1000 - SUMIF($D$12:$D1989,$D1990,AD$12:AD1989),"")</f>
        <v/>
      </c>
      <c r="AE1990" s="252"/>
      <c r="AF1990" s="253"/>
      <c r="AG1990" s="254"/>
      <c r="AH1990" s="255" t="str">
        <f t="shared" si="653"/>
        <v/>
      </c>
      <c r="AI1990" s="256"/>
      <c r="AJ1990" s="253"/>
      <c r="AK1990" s="254"/>
      <c r="AL1990" s="255" t="str">
        <f t="shared" si="654"/>
        <v/>
      </c>
      <c r="AM1990" s="256"/>
      <c r="AN1990" s="253"/>
      <c r="AO1990" s="254"/>
      <c r="AP1990" s="255" t="str">
        <f t="shared" si="634"/>
        <v/>
      </c>
      <c r="AQ1990" s="68"/>
      <c r="AR1990" s="68"/>
      <c r="AS1990" s="115"/>
      <c r="AT1990" s="68"/>
      <c r="AU1990" s="113" t="str">
        <f>IF(D1990&lt;&gt; "", IF(COUNTIF($D$12:$D1990,$D1990)&gt;1,0,IF(SUM(N1990,U1990,AB1990)&gt;0,IF(AND(X1990="",OR(Q1990&lt;&gt;"",J1990&lt;&gt;"")),IF(Q1990&lt;&gt;"",Q1990,IF(J1990&lt;&gt;"",J1990,0)),IF(AND(Q1990&lt;&gt;"",J1990&lt;&gt;"",Q1990=J1990),Q1990,X1990)),0)),"")</f>
        <v/>
      </c>
      <c r="AV1990" s="113" t="str">
        <f>IF(D1990&lt;&gt;"",IF(COUNTIF($D$12:$D1990,$D1990)&gt;1,0,IF(SUM(O1990,V1990,AC1990)&gt;0,IF(AND(X1990="",OR(Q1990&lt;&gt;"",J1990&lt;&gt;"")),IF(Q1990&lt;&gt;"",Q1990,IF(J1990&lt;&gt;"",J1990,0)),IF(AND(Q1990&lt;&gt;"",J1990&lt;&gt;"",Q1990=J1990),Q1990,X1990)),0)),"")</f>
        <v/>
      </c>
      <c r="AW1990" s="113" t="str">
        <f>IF(D1990&lt;&gt;"",IF(COUNTIF($D$12:$D1990,$D1990)&gt;1,0,IF(SUM(P1990,W1990,AD1990)&gt;0,IF(AND(X1990="",OR(Q1990&lt;&gt;"",J1990&lt;&gt;"")),IF(Q1990&lt;&gt;"",Q1990,IF(J1990&lt;&gt;"",J1990,0)),IF(AND(Q1990&lt;&gt;"",J1990&lt;&gt;"",Q1990=J1990),Q1990,X1990)),0)),"")</f>
        <v/>
      </c>
      <c r="AX1990" s="68" t="str">
        <f t="shared" si="635"/>
        <v/>
      </c>
      <c r="AY1990" s="68" t="str">
        <f t="shared" si="636"/>
        <v/>
      </c>
      <c r="AZ1990" s="68" t="str">
        <f t="shared" si="637"/>
        <v/>
      </c>
      <c r="BA1990" s="68" t="str">
        <f t="shared" si="638"/>
        <v/>
      </c>
      <c r="BB1990" s="68" t="str">
        <f t="shared" si="639"/>
        <v/>
      </c>
      <c r="BC1990" s="68" t="str">
        <f t="shared" si="640"/>
        <v/>
      </c>
      <c r="BD1990" s="68" t="str">
        <f t="shared" si="641"/>
        <v/>
      </c>
      <c r="BE1990" s="62" t="str">
        <f t="shared" si="642"/>
        <v/>
      </c>
      <c r="BF1990" s="62" t="str">
        <f t="shared" si="643"/>
        <v/>
      </c>
      <c r="BG1990" s="62"/>
      <c r="BH1990" s="62" t="str">
        <f t="shared" si="644"/>
        <v/>
      </c>
      <c r="BI1990" s="62" t="str">
        <f t="shared" si="645"/>
        <v/>
      </c>
      <c r="BJ1990" s="114"/>
      <c r="BK1990" s="62" t="str">
        <f t="shared" si="646"/>
        <v/>
      </c>
      <c r="BL1990" s="62" t="str">
        <f t="shared" si="647"/>
        <v/>
      </c>
      <c r="BM1990" s="62" t="str">
        <f t="shared" si="648"/>
        <v/>
      </c>
      <c r="BN1990" s="62" t="str">
        <f t="shared" si="649"/>
        <v/>
      </c>
      <c r="BO1990" s="62" t="str">
        <f t="shared" si="650"/>
        <v/>
      </c>
      <c r="BP1990" s="62" t="str">
        <f t="shared" si="651"/>
        <v/>
      </c>
      <c r="BQ1990" s="96"/>
      <c r="BR1990" s="96"/>
      <c r="BS1990" s="96"/>
      <c r="BT1990" s="96"/>
      <c r="BU1990" s="96"/>
      <c r="BV1990" s="96"/>
      <c r="BW1990" s="96"/>
      <c r="BX1990" s="96"/>
      <c r="BY1990" s="96"/>
      <c r="BZ1990" s="96"/>
      <c r="CA1990" s="96"/>
      <c r="CB1990" s="96"/>
      <c r="CC1990" s="96"/>
      <c r="CD1990" s="96"/>
      <c r="CE1990" s="96"/>
      <c r="CF1990" s="96"/>
      <c r="CG1990" s="96"/>
      <c r="CH1990" s="96"/>
      <c r="CI1990" s="96"/>
      <c r="CJ1990" s="96"/>
      <c r="CK1990" s="96"/>
      <c r="CL1990" s="96"/>
      <c r="CM1990" s="96"/>
      <c r="CN1990" s="96"/>
      <c r="CO1990" s="96"/>
      <c r="CP1990" s="96"/>
      <c r="CQ1990" s="96"/>
      <c r="CR1990" s="96"/>
      <c r="CS1990" s="96"/>
    </row>
    <row r="1991" spans="1:97" ht="18.75" customHeight="1" x14ac:dyDescent="0.2">
      <c r="A1991" s="3">
        <f t="shared" si="652"/>
        <v>1979</v>
      </c>
      <c r="B1991" s="263"/>
      <c r="C1991" s="263"/>
      <c r="D1991" s="263"/>
      <c r="E1991" s="259"/>
      <c r="F1991" s="259"/>
      <c r="G1991" s="43"/>
      <c r="H1991" s="264"/>
      <c r="I1991" s="261"/>
      <c r="J1991" s="106"/>
      <c r="K1991" s="247"/>
      <c r="L1991" s="247"/>
      <c r="M1991" s="247"/>
      <c r="N1991" s="248" t="str">
        <f>IF(AND(K1991&lt;&gt;"",L1991&lt;&gt;"",J1991&lt;&gt;""),ROUND(MIN(IF(OR(J1991="OZZ",J1991="ZZ"),5000,17300),TRUNC(0.75*(SUMIF($D$12:$D1991,$D1991,K$12:K1991)+SUMIF($D$12:$D1991,$D1991,L$12:L1991)),2)) - SUMIF($D$12:$D1990,$D1991,N$12:N1990),2),"")</f>
        <v/>
      </c>
      <c r="O1991" s="249" t="str">
        <f>IF(AND(K1991&lt;&gt;"",L1991&lt;&gt;"",M1991&lt;&gt;"",J1991&lt;&gt;"",AH1991&lt;&gt;""),IF(OR(J1991="OZZ",J1991="ZZ"),ROUND(0-SUMIF($D$12:$D1990,$D1991,O$12:O1990),2),IF(M1991=0,0,ROUND(MIN(MIN(17300,TRUNC(0.75*(SUMIF($D$12:$D$2012,$D1991,K$12:K$2012)+SUMIF($D$12:$D$2012,$D1991,L$12:L$2012)),2)+SUMIF($D$12:$D1991,$D1991,AH$12:AH1991))-SUMIF($D$12:$D1990,$D1991,O$12:O1990)-SUMIF($D$12:$D$2012,$D1991,N$12:N$2012),AH1991),2))),"")</f>
        <v/>
      </c>
      <c r="P1991" s="250" t="str">
        <f>IF(J1991&lt;&gt;"",1000 - SUMIF($D$12:$D1990,$D1991,P$12:P1990),"")</f>
        <v/>
      </c>
      <c r="Q1991" s="106"/>
      <c r="R1991" s="247"/>
      <c r="S1991" s="247"/>
      <c r="T1991" s="247"/>
      <c r="U1991" s="248" t="str">
        <f>IF(AND(R1991&lt;&gt;"",S1991&lt;&gt;"",Q1991&lt;&gt;""),ROUND(MIN(IF(OR(Q1991="OZZ",Q1991="ZZ"),5000,17300),TRUNC(0.75*(SUMIF($D$12:$D1991,$D1991,R$12:R1991)+SUMIF($D$12:$D1991,$D1991,S$12:S1991)),2)) - SUMIF($D$12:$D1990,$D1991,U$12:U1990),2),"")</f>
        <v/>
      </c>
      <c r="V1991" s="248" t="str">
        <f>IF(AND(R1991&lt;&gt;"",S1991&lt;&gt;"",T1991&lt;&gt;"",Q1991&lt;&gt;"",AL1991&lt;&gt;""),IF(OR(Q1991="OZZ",Q1991="ZZ"),ROUND(0-SUMIF($D$12:$D1990,$D1991,V$12:V1990),2),IF(T1991=0,0,ROUND(MIN(MIN(17300,TRUNC(0.75*(SUMIF($D$12:$D$2012,$D1991,R$12:R$2012)+SUMIF($D$12:$D$2012,$D1991,S$12:S$2012)),2)+SUMIF($D$12:$D1991,$D1991,AL$12:AL1991))-SUMIF($D$12:$D1990,$D1991,V$12:V1990)-SUMIF($D$12:$D$2012,$D1991,U$12:U$2012),AL1991),2))),"")</f>
        <v/>
      </c>
      <c r="W1991" s="250" t="str">
        <f>IF(Q1991&lt;&gt;"",1000 - SUMIF($D$12:$D1990,$D1991,W$12:W1990),"")</f>
        <v/>
      </c>
      <c r="X1991" s="106"/>
      <c r="Y1991" s="247"/>
      <c r="Z1991" s="247"/>
      <c r="AA1991" s="247"/>
      <c r="AB1991" s="248" t="str">
        <f>IF(AND(Y1991&lt;&gt;"",Z1991&lt;&gt;"",X1991&lt;&gt;""),ROUND(MIN(IF(OR(X1991="OZZ",X1991="ZZ"),5000,17300),TRUNC(0.75*(SUMIF($D$12:$D1991,$D1991,Y$12:Y1991)+SUMIF($D$12:$D1991,$D1991,Z$12:Z1991)),2)) - SUMIF($D$12:$D1990,$D1991,AB$12:AB1990),2),"")</f>
        <v/>
      </c>
      <c r="AC1991" s="251" t="str">
        <f>IF(AND(Y1991&lt;&gt;"",Z1991&lt;&gt;"",AA1991&lt;&gt;"",X1991&lt;&gt;"",AP1991&lt;&gt;""),IF(OR(X1991="OZZ",X1991="ZZ"),ROUND(0-SUMIF($D$12:$D1990,$D1991,AC$12:AC1990),2),IF(AA1991=0,0,ROUND(MIN(MIN(17300,TRUNC(0.75*(SUMIF($D$12:$D$2012,$D1991,Y$12:Y$2012)+SUMIF($D$12:$D$2012,$D1991,Z$12:Z$2012)),2)+SUMIF($D$12:$D1991,$D1991,AP$12:AP1991))-SUMIF($D$12:$D1990,$D1991,AC$12:AC1990)-SUMIF($D$12:$D$2012,$D1991,AB$12:AB$2012),AP1991),2))),"")</f>
        <v/>
      </c>
      <c r="AD1991" s="250" t="str">
        <f>IF(X1991&lt;&gt;"",1000 - SUMIF($D$12:$D1990,$D1991,AD$12:AD1990),"")</f>
        <v/>
      </c>
      <c r="AE1991" s="252"/>
      <c r="AF1991" s="253"/>
      <c r="AG1991" s="254"/>
      <c r="AH1991" s="255" t="str">
        <f t="shared" si="653"/>
        <v/>
      </c>
      <c r="AI1991" s="256"/>
      <c r="AJ1991" s="253"/>
      <c r="AK1991" s="254"/>
      <c r="AL1991" s="255" t="str">
        <f t="shared" si="654"/>
        <v/>
      </c>
      <c r="AM1991" s="256"/>
      <c r="AN1991" s="253"/>
      <c r="AO1991" s="254"/>
      <c r="AP1991" s="255" t="str">
        <f t="shared" si="634"/>
        <v/>
      </c>
      <c r="AQ1991" s="68"/>
      <c r="AR1991" s="68"/>
      <c r="AS1991" s="115"/>
      <c r="AT1991" s="68"/>
      <c r="AU1991" s="113" t="str">
        <f>IF(D1991&lt;&gt; "", IF(COUNTIF($D$12:$D1991,$D1991)&gt;1,0,IF(SUM(N1991,U1991,AB1991)&gt;0,IF(AND(X1991="",OR(Q1991&lt;&gt;"",J1991&lt;&gt;"")),IF(Q1991&lt;&gt;"",Q1991,IF(J1991&lt;&gt;"",J1991,0)),IF(AND(Q1991&lt;&gt;"",J1991&lt;&gt;"",Q1991=J1991),Q1991,X1991)),0)),"")</f>
        <v/>
      </c>
      <c r="AV1991" s="113" t="str">
        <f>IF(D1991&lt;&gt;"",IF(COUNTIF($D$12:$D1991,$D1991)&gt;1,0,IF(SUM(O1991,V1991,AC1991)&gt;0,IF(AND(X1991="",OR(Q1991&lt;&gt;"",J1991&lt;&gt;"")),IF(Q1991&lt;&gt;"",Q1991,IF(J1991&lt;&gt;"",J1991,0)),IF(AND(Q1991&lt;&gt;"",J1991&lt;&gt;"",Q1991=J1991),Q1991,X1991)),0)),"")</f>
        <v/>
      </c>
      <c r="AW1991" s="113" t="str">
        <f>IF(D1991&lt;&gt;"",IF(COUNTIF($D$12:$D1991,$D1991)&gt;1,0,IF(SUM(P1991,W1991,AD1991)&gt;0,IF(AND(X1991="",OR(Q1991&lt;&gt;"",J1991&lt;&gt;"")),IF(Q1991&lt;&gt;"",Q1991,IF(J1991&lt;&gt;"",J1991,0)),IF(AND(Q1991&lt;&gt;"",J1991&lt;&gt;"",Q1991=J1991),Q1991,X1991)),0)),"")</f>
        <v/>
      </c>
      <c r="AX1991" s="68" t="str">
        <f t="shared" si="635"/>
        <v/>
      </c>
      <c r="AY1991" s="68" t="str">
        <f t="shared" si="636"/>
        <v/>
      </c>
      <c r="AZ1991" s="68" t="str">
        <f t="shared" si="637"/>
        <v/>
      </c>
      <c r="BA1991" s="68" t="str">
        <f t="shared" si="638"/>
        <v/>
      </c>
      <c r="BB1991" s="68" t="str">
        <f t="shared" si="639"/>
        <v/>
      </c>
      <c r="BC1991" s="68" t="str">
        <f t="shared" si="640"/>
        <v/>
      </c>
      <c r="BD1991" s="68" t="str">
        <f t="shared" si="641"/>
        <v/>
      </c>
      <c r="BE1991" s="62" t="str">
        <f t="shared" si="642"/>
        <v/>
      </c>
      <c r="BF1991" s="62" t="str">
        <f t="shared" si="643"/>
        <v/>
      </c>
      <c r="BG1991" s="62"/>
      <c r="BH1991" s="62" t="str">
        <f t="shared" si="644"/>
        <v/>
      </c>
      <c r="BI1991" s="62" t="str">
        <f t="shared" si="645"/>
        <v/>
      </c>
      <c r="BJ1991" s="114"/>
      <c r="BK1991" s="62" t="str">
        <f t="shared" si="646"/>
        <v/>
      </c>
      <c r="BL1991" s="62" t="str">
        <f t="shared" si="647"/>
        <v/>
      </c>
      <c r="BM1991" s="62" t="str">
        <f t="shared" si="648"/>
        <v/>
      </c>
      <c r="BN1991" s="62" t="str">
        <f t="shared" si="649"/>
        <v/>
      </c>
      <c r="BO1991" s="62" t="str">
        <f t="shared" si="650"/>
        <v/>
      </c>
      <c r="BP1991" s="62" t="str">
        <f t="shared" si="651"/>
        <v/>
      </c>
      <c r="BQ1991" s="96"/>
      <c r="BR1991" s="96"/>
      <c r="BS1991" s="96"/>
      <c r="BT1991" s="96"/>
      <c r="BU1991" s="96"/>
      <c r="BV1991" s="96"/>
      <c r="BW1991" s="96"/>
      <c r="BX1991" s="96"/>
      <c r="BY1991" s="96"/>
      <c r="BZ1991" s="96"/>
      <c r="CA1991" s="96"/>
      <c r="CB1991" s="96"/>
      <c r="CC1991" s="96"/>
      <c r="CD1991" s="96"/>
      <c r="CE1991" s="96"/>
      <c r="CF1991" s="96"/>
      <c r="CG1991" s="96"/>
      <c r="CH1991" s="96"/>
      <c r="CI1991" s="96"/>
      <c r="CJ1991" s="96"/>
      <c r="CK1991" s="96"/>
      <c r="CL1991" s="96"/>
      <c r="CM1991" s="96"/>
      <c r="CN1991" s="96"/>
      <c r="CO1991" s="96"/>
      <c r="CP1991" s="96"/>
      <c r="CQ1991" s="96"/>
      <c r="CR1991" s="96"/>
      <c r="CS1991" s="96"/>
    </row>
    <row r="1992" spans="1:97" ht="18.75" customHeight="1" x14ac:dyDescent="0.2">
      <c r="A1992" s="3">
        <f t="shared" si="652"/>
        <v>1980</v>
      </c>
      <c r="B1992" s="263"/>
      <c r="C1992" s="263"/>
      <c r="D1992" s="263"/>
      <c r="E1992" s="259"/>
      <c r="F1992" s="259"/>
      <c r="G1992" s="43"/>
      <c r="H1992" s="264"/>
      <c r="I1992" s="261"/>
      <c r="J1992" s="106"/>
      <c r="K1992" s="247"/>
      <c r="L1992" s="247"/>
      <c r="M1992" s="247"/>
      <c r="N1992" s="248" t="str">
        <f>IF(AND(K1992&lt;&gt;"",L1992&lt;&gt;"",J1992&lt;&gt;""),ROUND(MIN(IF(OR(J1992="OZZ",J1992="ZZ"),5000,17300),TRUNC(0.75*(SUMIF($D$12:$D1992,$D1992,K$12:K1992)+SUMIF($D$12:$D1992,$D1992,L$12:L1992)),2)) - SUMIF($D$12:$D1991,$D1992,N$12:N1991),2),"")</f>
        <v/>
      </c>
      <c r="O1992" s="249" t="str">
        <f>IF(AND(K1992&lt;&gt;"",L1992&lt;&gt;"",M1992&lt;&gt;"",J1992&lt;&gt;"",AH1992&lt;&gt;""),IF(OR(J1992="OZZ",J1992="ZZ"),ROUND(0-SUMIF($D$12:$D1991,$D1992,O$12:O1991),2),IF(M1992=0,0,ROUND(MIN(MIN(17300,TRUNC(0.75*(SUMIF($D$12:$D$2012,$D1992,K$12:K$2012)+SUMIF($D$12:$D$2012,$D1992,L$12:L$2012)),2)+SUMIF($D$12:$D1992,$D1992,AH$12:AH1992))-SUMIF($D$12:$D1991,$D1992,O$12:O1991)-SUMIF($D$12:$D$2012,$D1992,N$12:N$2012),AH1992),2))),"")</f>
        <v/>
      </c>
      <c r="P1992" s="250" t="str">
        <f>IF(J1992&lt;&gt;"",1000 - SUMIF($D$12:$D1991,$D1992,P$12:P1991),"")</f>
        <v/>
      </c>
      <c r="Q1992" s="106"/>
      <c r="R1992" s="247"/>
      <c r="S1992" s="247"/>
      <c r="T1992" s="247"/>
      <c r="U1992" s="248" t="str">
        <f>IF(AND(R1992&lt;&gt;"",S1992&lt;&gt;"",Q1992&lt;&gt;""),ROUND(MIN(IF(OR(Q1992="OZZ",Q1992="ZZ"),5000,17300),TRUNC(0.75*(SUMIF($D$12:$D1992,$D1992,R$12:R1992)+SUMIF($D$12:$D1992,$D1992,S$12:S1992)),2)) - SUMIF($D$12:$D1991,$D1992,U$12:U1991),2),"")</f>
        <v/>
      </c>
      <c r="V1992" s="248" t="str">
        <f>IF(AND(R1992&lt;&gt;"",S1992&lt;&gt;"",T1992&lt;&gt;"",Q1992&lt;&gt;"",AL1992&lt;&gt;""),IF(OR(Q1992="OZZ",Q1992="ZZ"),ROUND(0-SUMIF($D$12:$D1991,$D1992,V$12:V1991),2),IF(T1992=0,0,ROUND(MIN(MIN(17300,TRUNC(0.75*(SUMIF($D$12:$D$2012,$D1992,R$12:R$2012)+SUMIF($D$12:$D$2012,$D1992,S$12:S$2012)),2)+SUMIF($D$12:$D1992,$D1992,AL$12:AL1992))-SUMIF($D$12:$D1991,$D1992,V$12:V1991)-SUMIF($D$12:$D$2012,$D1992,U$12:U$2012),AL1992),2))),"")</f>
        <v/>
      </c>
      <c r="W1992" s="250" t="str">
        <f>IF(Q1992&lt;&gt;"",1000 - SUMIF($D$12:$D1991,$D1992,W$12:W1991),"")</f>
        <v/>
      </c>
      <c r="X1992" s="106"/>
      <c r="Y1992" s="247"/>
      <c r="Z1992" s="247"/>
      <c r="AA1992" s="247"/>
      <c r="AB1992" s="248" t="str">
        <f>IF(AND(Y1992&lt;&gt;"",Z1992&lt;&gt;"",X1992&lt;&gt;""),ROUND(MIN(IF(OR(X1992="OZZ",X1992="ZZ"),5000,17300),TRUNC(0.75*(SUMIF($D$12:$D1992,$D1992,Y$12:Y1992)+SUMIF($D$12:$D1992,$D1992,Z$12:Z1992)),2)) - SUMIF($D$12:$D1991,$D1992,AB$12:AB1991),2),"")</f>
        <v/>
      </c>
      <c r="AC1992" s="251" t="str">
        <f>IF(AND(Y1992&lt;&gt;"",Z1992&lt;&gt;"",AA1992&lt;&gt;"",X1992&lt;&gt;"",AP1992&lt;&gt;""),IF(OR(X1992="OZZ",X1992="ZZ"),ROUND(0-SUMIF($D$12:$D1991,$D1992,AC$12:AC1991),2),IF(AA1992=0,0,ROUND(MIN(MIN(17300,TRUNC(0.75*(SUMIF($D$12:$D$2012,$D1992,Y$12:Y$2012)+SUMIF($D$12:$D$2012,$D1992,Z$12:Z$2012)),2)+SUMIF($D$12:$D1992,$D1992,AP$12:AP1992))-SUMIF($D$12:$D1991,$D1992,AC$12:AC1991)-SUMIF($D$12:$D$2012,$D1992,AB$12:AB$2012),AP1992),2))),"")</f>
        <v/>
      </c>
      <c r="AD1992" s="250" t="str">
        <f>IF(X1992&lt;&gt;"",1000 - SUMIF($D$12:$D1991,$D1992,AD$12:AD1991),"")</f>
        <v/>
      </c>
      <c r="AE1992" s="252"/>
      <c r="AF1992" s="253"/>
      <c r="AG1992" s="254"/>
      <c r="AH1992" s="255" t="str">
        <f t="shared" si="653"/>
        <v/>
      </c>
      <c r="AI1992" s="256"/>
      <c r="AJ1992" s="253"/>
      <c r="AK1992" s="254"/>
      <c r="AL1992" s="255" t="str">
        <f t="shared" si="654"/>
        <v/>
      </c>
      <c r="AM1992" s="256"/>
      <c r="AN1992" s="253"/>
      <c r="AO1992" s="254"/>
      <c r="AP1992" s="255" t="str">
        <f t="shared" si="634"/>
        <v/>
      </c>
      <c r="AQ1992" s="68"/>
      <c r="AR1992" s="68"/>
      <c r="AS1992" s="115"/>
      <c r="AT1992" s="68"/>
      <c r="AU1992" s="113" t="str">
        <f>IF(D1992&lt;&gt; "", IF(COUNTIF($D$12:$D1992,$D1992)&gt;1,0,IF(SUM(N1992,U1992,AB1992)&gt;0,IF(AND(X1992="",OR(Q1992&lt;&gt;"",J1992&lt;&gt;"")),IF(Q1992&lt;&gt;"",Q1992,IF(J1992&lt;&gt;"",J1992,0)),IF(AND(Q1992&lt;&gt;"",J1992&lt;&gt;"",Q1992=J1992),Q1992,X1992)),0)),"")</f>
        <v/>
      </c>
      <c r="AV1992" s="113" t="str">
        <f>IF(D1992&lt;&gt;"",IF(COUNTIF($D$12:$D1992,$D1992)&gt;1,0,IF(SUM(O1992,V1992,AC1992)&gt;0,IF(AND(X1992="",OR(Q1992&lt;&gt;"",J1992&lt;&gt;"")),IF(Q1992&lt;&gt;"",Q1992,IF(J1992&lt;&gt;"",J1992,0)),IF(AND(Q1992&lt;&gt;"",J1992&lt;&gt;"",Q1992=J1992),Q1992,X1992)),0)),"")</f>
        <v/>
      </c>
      <c r="AW1992" s="113" t="str">
        <f>IF(D1992&lt;&gt;"",IF(COUNTIF($D$12:$D1992,$D1992)&gt;1,0,IF(SUM(P1992,W1992,AD1992)&gt;0,IF(AND(X1992="",OR(Q1992&lt;&gt;"",J1992&lt;&gt;"")),IF(Q1992&lt;&gt;"",Q1992,IF(J1992&lt;&gt;"",J1992,0)),IF(AND(Q1992&lt;&gt;"",J1992&lt;&gt;"",Q1992=J1992),Q1992,X1992)),0)),"")</f>
        <v/>
      </c>
      <c r="AX1992" s="68" t="str">
        <f t="shared" si="635"/>
        <v/>
      </c>
      <c r="AY1992" s="68" t="str">
        <f t="shared" si="636"/>
        <v/>
      </c>
      <c r="AZ1992" s="68" t="str">
        <f t="shared" si="637"/>
        <v/>
      </c>
      <c r="BA1992" s="68" t="str">
        <f t="shared" si="638"/>
        <v/>
      </c>
      <c r="BB1992" s="68" t="str">
        <f t="shared" si="639"/>
        <v/>
      </c>
      <c r="BC1992" s="68" t="str">
        <f t="shared" si="640"/>
        <v/>
      </c>
      <c r="BD1992" s="68" t="str">
        <f t="shared" si="641"/>
        <v/>
      </c>
      <c r="BE1992" s="62" t="str">
        <f t="shared" si="642"/>
        <v/>
      </c>
      <c r="BF1992" s="62" t="str">
        <f t="shared" si="643"/>
        <v/>
      </c>
      <c r="BG1992" s="62"/>
      <c r="BH1992" s="62" t="str">
        <f t="shared" si="644"/>
        <v/>
      </c>
      <c r="BI1992" s="62" t="str">
        <f t="shared" si="645"/>
        <v/>
      </c>
      <c r="BJ1992" s="114"/>
      <c r="BK1992" s="62" t="str">
        <f t="shared" si="646"/>
        <v/>
      </c>
      <c r="BL1992" s="62" t="str">
        <f t="shared" si="647"/>
        <v/>
      </c>
      <c r="BM1992" s="62" t="str">
        <f t="shared" si="648"/>
        <v/>
      </c>
      <c r="BN1992" s="62" t="str">
        <f t="shared" si="649"/>
        <v/>
      </c>
      <c r="BO1992" s="62" t="str">
        <f t="shared" si="650"/>
        <v/>
      </c>
      <c r="BP1992" s="62" t="str">
        <f t="shared" si="651"/>
        <v/>
      </c>
      <c r="BQ1992" s="96"/>
      <c r="BR1992" s="96"/>
      <c r="BS1992" s="96"/>
      <c r="BT1992" s="96"/>
      <c r="BU1992" s="96"/>
      <c r="BV1992" s="96"/>
      <c r="BW1992" s="96"/>
      <c r="BX1992" s="96"/>
      <c r="BY1992" s="96"/>
      <c r="BZ1992" s="96"/>
      <c r="CA1992" s="96"/>
      <c r="CB1992" s="96"/>
      <c r="CC1992" s="96"/>
      <c r="CD1992" s="96"/>
      <c r="CE1992" s="96"/>
      <c r="CF1992" s="96"/>
      <c r="CG1992" s="96"/>
      <c r="CH1992" s="96"/>
      <c r="CI1992" s="96"/>
      <c r="CJ1992" s="96"/>
      <c r="CK1992" s="96"/>
      <c r="CL1992" s="96"/>
      <c r="CM1992" s="96"/>
      <c r="CN1992" s="96"/>
      <c r="CO1992" s="96"/>
      <c r="CP1992" s="96"/>
      <c r="CQ1992" s="96"/>
      <c r="CR1992" s="96"/>
      <c r="CS1992" s="96"/>
    </row>
    <row r="1993" spans="1:97" ht="18.75" customHeight="1" x14ac:dyDescent="0.2">
      <c r="A1993" s="3">
        <f t="shared" si="652"/>
        <v>1981</v>
      </c>
      <c r="B1993" s="263"/>
      <c r="C1993" s="263"/>
      <c r="D1993" s="263"/>
      <c r="E1993" s="259"/>
      <c r="F1993" s="259"/>
      <c r="G1993" s="43"/>
      <c r="H1993" s="264"/>
      <c r="I1993" s="261"/>
      <c r="J1993" s="106"/>
      <c r="K1993" s="247"/>
      <c r="L1993" s="247"/>
      <c r="M1993" s="247"/>
      <c r="N1993" s="248" t="str">
        <f>IF(AND(K1993&lt;&gt;"",L1993&lt;&gt;"",J1993&lt;&gt;""),ROUND(MIN(IF(OR(J1993="OZZ",J1993="ZZ"),5000,17300),TRUNC(0.75*(SUMIF($D$12:$D1993,$D1993,K$12:K1993)+SUMIF($D$12:$D1993,$D1993,L$12:L1993)),2)) - SUMIF($D$12:$D1992,$D1993,N$12:N1992),2),"")</f>
        <v/>
      </c>
      <c r="O1993" s="249" t="str">
        <f>IF(AND(K1993&lt;&gt;"",L1993&lt;&gt;"",M1993&lt;&gt;"",J1993&lt;&gt;"",AH1993&lt;&gt;""),IF(OR(J1993="OZZ",J1993="ZZ"),ROUND(0-SUMIF($D$12:$D1992,$D1993,O$12:O1992),2),IF(M1993=0,0,ROUND(MIN(MIN(17300,TRUNC(0.75*(SUMIF($D$12:$D$2012,$D1993,K$12:K$2012)+SUMIF($D$12:$D$2012,$D1993,L$12:L$2012)),2)+SUMIF($D$12:$D1993,$D1993,AH$12:AH1993))-SUMIF($D$12:$D1992,$D1993,O$12:O1992)-SUMIF($D$12:$D$2012,$D1993,N$12:N$2012),AH1993),2))),"")</f>
        <v/>
      </c>
      <c r="P1993" s="250" t="str">
        <f>IF(J1993&lt;&gt;"",1000 - SUMIF($D$12:$D1992,$D1993,P$12:P1992),"")</f>
        <v/>
      </c>
      <c r="Q1993" s="106"/>
      <c r="R1993" s="247"/>
      <c r="S1993" s="247"/>
      <c r="T1993" s="247"/>
      <c r="U1993" s="248" t="str">
        <f>IF(AND(R1993&lt;&gt;"",S1993&lt;&gt;"",Q1993&lt;&gt;""),ROUND(MIN(IF(OR(Q1993="OZZ",Q1993="ZZ"),5000,17300),TRUNC(0.75*(SUMIF($D$12:$D1993,$D1993,R$12:R1993)+SUMIF($D$12:$D1993,$D1993,S$12:S1993)),2)) - SUMIF($D$12:$D1992,$D1993,U$12:U1992),2),"")</f>
        <v/>
      </c>
      <c r="V1993" s="248" t="str">
        <f>IF(AND(R1993&lt;&gt;"",S1993&lt;&gt;"",T1993&lt;&gt;"",Q1993&lt;&gt;"",AL1993&lt;&gt;""),IF(OR(Q1993="OZZ",Q1993="ZZ"),ROUND(0-SUMIF($D$12:$D1992,$D1993,V$12:V1992),2),IF(T1993=0,0,ROUND(MIN(MIN(17300,TRUNC(0.75*(SUMIF($D$12:$D$2012,$D1993,R$12:R$2012)+SUMIF($D$12:$D$2012,$D1993,S$12:S$2012)),2)+SUMIF($D$12:$D1993,$D1993,AL$12:AL1993))-SUMIF($D$12:$D1992,$D1993,V$12:V1992)-SUMIF($D$12:$D$2012,$D1993,U$12:U$2012),AL1993),2))),"")</f>
        <v/>
      </c>
      <c r="W1993" s="250" t="str">
        <f>IF(Q1993&lt;&gt;"",1000 - SUMIF($D$12:$D1992,$D1993,W$12:W1992),"")</f>
        <v/>
      </c>
      <c r="X1993" s="106"/>
      <c r="Y1993" s="247"/>
      <c r="Z1993" s="247"/>
      <c r="AA1993" s="247"/>
      <c r="AB1993" s="248" t="str">
        <f>IF(AND(Y1993&lt;&gt;"",Z1993&lt;&gt;"",X1993&lt;&gt;""),ROUND(MIN(IF(OR(X1993="OZZ",X1993="ZZ"),5000,17300),TRUNC(0.75*(SUMIF($D$12:$D1993,$D1993,Y$12:Y1993)+SUMIF($D$12:$D1993,$D1993,Z$12:Z1993)),2)) - SUMIF($D$12:$D1992,$D1993,AB$12:AB1992),2),"")</f>
        <v/>
      </c>
      <c r="AC1993" s="251" t="str">
        <f>IF(AND(Y1993&lt;&gt;"",Z1993&lt;&gt;"",AA1993&lt;&gt;"",X1993&lt;&gt;"",AP1993&lt;&gt;""),IF(OR(X1993="OZZ",X1993="ZZ"),ROUND(0-SUMIF($D$12:$D1992,$D1993,AC$12:AC1992),2),IF(AA1993=0,0,ROUND(MIN(MIN(17300,TRUNC(0.75*(SUMIF($D$12:$D$2012,$D1993,Y$12:Y$2012)+SUMIF($D$12:$D$2012,$D1993,Z$12:Z$2012)),2)+SUMIF($D$12:$D1993,$D1993,AP$12:AP1993))-SUMIF($D$12:$D1992,$D1993,AC$12:AC1992)-SUMIF($D$12:$D$2012,$D1993,AB$12:AB$2012),AP1993),2))),"")</f>
        <v/>
      </c>
      <c r="AD1993" s="250" t="str">
        <f>IF(X1993&lt;&gt;"",1000 - SUMIF($D$12:$D1992,$D1993,AD$12:AD1992),"")</f>
        <v/>
      </c>
      <c r="AE1993" s="252"/>
      <c r="AF1993" s="253"/>
      <c r="AG1993" s="254"/>
      <c r="AH1993" s="255" t="str">
        <f t="shared" si="653"/>
        <v/>
      </c>
      <c r="AI1993" s="256"/>
      <c r="AJ1993" s="253"/>
      <c r="AK1993" s="254"/>
      <c r="AL1993" s="255" t="str">
        <f t="shared" si="654"/>
        <v/>
      </c>
      <c r="AM1993" s="256"/>
      <c r="AN1993" s="253"/>
      <c r="AO1993" s="254"/>
      <c r="AP1993" s="255" t="str">
        <f t="shared" si="634"/>
        <v/>
      </c>
      <c r="AQ1993" s="68"/>
      <c r="AR1993" s="68"/>
      <c r="AS1993" s="115"/>
      <c r="AT1993" s="68"/>
      <c r="AU1993" s="113" t="str">
        <f>IF(D1993&lt;&gt; "", IF(COUNTIF($D$12:$D1993,$D1993)&gt;1,0,IF(SUM(N1993,U1993,AB1993)&gt;0,IF(AND(X1993="",OR(Q1993&lt;&gt;"",J1993&lt;&gt;"")),IF(Q1993&lt;&gt;"",Q1993,IF(J1993&lt;&gt;"",J1993,0)),IF(AND(Q1993&lt;&gt;"",J1993&lt;&gt;"",Q1993=J1993),Q1993,X1993)),0)),"")</f>
        <v/>
      </c>
      <c r="AV1993" s="113" t="str">
        <f>IF(D1993&lt;&gt;"",IF(COUNTIF($D$12:$D1993,$D1993)&gt;1,0,IF(SUM(O1993,V1993,AC1993)&gt;0,IF(AND(X1993="",OR(Q1993&lt;&gt;"",J1993&lt;&gt;"")),IF(Q1993&lt;&gt;"",Q1993,IF(J1993&lt;&gt;"",J1993,0)),IF(AND(Q1993&lt;&gt;"",J1993&lt;&gt;"",Q1993=J1993),Q1993,X1993)),0)),"")</f>
        <v/>
      </c>
      <c r="AW1993" s="113" t="str">
        <f>IF(D1993&lt;&gt;"",IF(COUNTIF($D$12:$D1993,$D1993)&gt;1,0,IF(SUM(P1993,W1993,AD1993)&gt;0,IF(AND(X1993="",OR(Q1993&lt;&gt;"",J1993&lt;&gt;"")),IF(Q1993&lt;&gt;"",Q1993,IF(J1993&lt;&gt;"",J1993,0)),IF(AND(Q1993&lt;&gt;"",J1993&lt;&gt;"",Q1993=J1993),Q1993,X1993)),0)),"")</f>
        <v/>
      </c>
      <c r="AX1993" s="68" t="str">
        <f t="shared" si="635"/>
        <v/>
      </c>
      <c r="AY1993" s="68" t="str">
        <f t="shared" si="636"/>
        <v/>
      </c>
      <c r="AZ1993" s="68" t="str">
        <f t="shared" si="637"/>
        <v/>
      </c>
      <c r="BA1993" s="68" t="str">
        <f t="shared" si="638"/>
        <v/>
      </c>
      <c r="BB1993" s="68" t="str">
        <f t="shared" si="639"/>
        <v/>
      </c>
      <c r="BC1993" s="68" t="str">
        <f t="shared" si="640"/>
        <v/>
      </c>
      <c r="BD1993" s="68" t="str">
        <f t="shared" si="641"/>
        <v/>
      </c>
      <c r="BE1993" s="62" t="str">
        <f t="shared" si="642"/>
        <v/>
      </c>
      <c r="BF1993" s="62" t="str">
        <f t="shared" si="643"/>
        <v/>
      </c>
      <c r="BG1993" s="62"/>
      <c r="BH1993" s="62" t="str">
        <f t="shared" si="644"/>
        <v/>
      </c>
      <c r="BI1993" s="62" t="str">
        <f t="shared" si="645"/>
        <v/>
      </c>
      <c r="BJ1993" s="114"/>
      <c r="BK1993" s="62" t="str">
        <f t="shared" si="646"/>
        <v/>
      </c>
      <c r="BL1993" s="62" t="str">
        <f t="shared" si="647"/>
        <v/>
      </c>
      <c r="BM1993" s="62" t="str">
        <f t="shared" si="648"/>
        <v/>
      </c>
      <c r="BN1993" s="62" t="str">
        <f t="shared" si="649"/>
        <v/>
      </c>
      <c r="BO1993" s="62" t="str">
        <f t="shared" si="650"/>
        <v/>
      </c>
      <c r="BP1993" s="62" t="str">
        <f t="shared" si="651"/>
        <v/>
      </c>
      <c r="BQ1993" s="96"/>
      <c r="BR1993" s="96"/>
      <c r="BS1993" s="96"/>
      <c r="BT1993" s="96"/>
      <c r="BU1993" s="96"/>
      <c r="BV1993" s="96"/>
      <c r="BW1993" s="96"/>
      <c r="BX1993" s="96"/>
      <c r="BY1993" s="96"/>
      <c r="BZ1993" s="96"/>
      <c r="CA1993" s="96"/>
      <c r="CB1993" s="96"/>
      <c r="CC1993" s="96"/>
      <c r="CD1993" s="96"/>
      <c r="CE1993" s="96"/>
      <c r="CF1993" s="96"/>
      <c r="CG1993" s="96"/>
      <c r="CH1993" s="96"/>
      <c r="CI1993" s="96"/>
      <c r="CJ1993" s="96"/>
      <c r="CK1993" s="96"/>
      <c r="CL1993" s="96"/>
      <c r="CM1993" s="96"/>
      <c r="CN1993" s="96"/>
      <c r="CO1993" s="96"/>
      <c r="CP1993" s="96"/>
      <c r="CQ1993" s="96"/>
      <c r="CR1993" s="96"/>
      <c r="CS1993" s="96"/>
    </row>
    <row r="1994" spans="1:97" ht="18.75" customHeight="1" x14ac:dyDescent="0.2">
      <c r="A1994" s="3">
        <f t="shared" si="652"/>
        <v>1982</v>
      </c>
      <c r="B1994" s="263"/>
      <c r="C1994" s="263"/>
      <c r="D1994" s="263"/>
      <c r="E1994" s="259"/>
      <c r="F1994" s="259"/>
      <c r="G1994" s="43"/>
      <c r="H1994" s="264"/>
      <c r="I1994" s="261"/>
      <c r="J1994" s="106"/>
      <c r="K1994" s="247"/>
      <c r="L1994" s="247"/>
      <c r="M1994" s="247"/>
      <c r="N1994" s="248" t="str">
        <f>IF(AND(K1994&lt;&gt;"",L1994&lt;&gt;"",J1994&lt;&gt;""),ROUND(MIN(IF(OR(J1994="OZZ",J1994="ZZ"),5000,17300),TRUNC(0.75*(SUMIF($D$12:$D1994,$D1994,K$12:K1994)+SUMIF($D$12:$D1994,$D1994,L$12:L1994)),2)) - SUMIF($D$12:$D1993,$D1994,N$12:N1993),2),"")</f>
        <v/>
      </c>
      <c r="O1994" s="249" t="str">
        <f>IF(AND(K1994&lt;&gt;"",L1994&lt;&gt;"",M1994&lt;&gt;"",J1994&lt;&gt;"",AH1994&lt;&gt;""),IF(OR(J1994="OZZ",J1994="ZZ"),ROUND(0-SUMIF($D$12:$D1993,$D1994,O$12:O1993),2),IF(M1994=0,0,ROUND(MIN(MIN(17300,TRUNC(0.75*(SUMIF($D$12:$D$2012,$D1994,K$12:K$2012)+SUMIF($D$12:$D$2012,$D1994,L$12:L$2012)),2)+SUMIF($D$12:$D1994,$D1994,AH$12:AH1994))-SUMIF($D$12:$D1993,$D1994,O$12:O1993)-SUMIF($D$12:$D$2012,$D1994,N$12:N$2012),AH1994),2))),"")</f>
        <v/>
      </c>
      <c r="P1994" s="250" t="str">
        <f>IF(J1994&lt;&gt;"",1000 - SUMIF($D$12:$D1993,$D1994,P$12:P1993),"")</f>
        <v/>
      </c>
      <c r="Q1994" s="106"/>
      <c r="R1994" s="247"/>
      <c r="S1994" s="247"/>
      <c r="T1994" s="247"/>
      <c r="U1994" s="248" t="str">
        <f>IF(AND(R1994&lt;&gt;"",S1994&lt;&gt;"",Q1994&lt;&gt;""),ROUND(MIN(IF(OR(Q1994="OZZ",Q1994="ZZ"),5000,17300),TRUNC(0.75*(SUMIF($D$12:$D1994,$D1994,R$12:R1994)+SUMIF($D$12:$D1994,$D1994,S$12:S1994)),2)) - SUMIF($D$12:$D1993,$D1994,U$12:U1993),2),"")</f>
        <v/>
      </c>
      <c r="V1994" s="248" t="str">
        <f>IF(AND(R1994&lt;&gt;"",S1994&lt;&gt;"",T1994&lt;&gt;"",Q1994&lt;&gt;"",AL1994&lt;&gt;""),IF(OR(Q1994="OZZ",Q1994="ZZ"),ROUND(0-SUMIF($D$12:$D1993,$D1994,V$12:V1993),2),IF(T1994=0,0,ROUND(MIN(MIN(17300,TRUNC(0.75*(SUMIF($D$12:$D$2012,$D1994,R$12:R$2012)+SUMIF($D$12:$D$2012,$D1994,S$12:S$2012)),2)+SUMIF($D$12:$D1994,$D1994,AL$12:AL1994))-SUMIF($D$12:$D1993,$D1994,V$12:V1993)-SUMIF($D$12:$D$2012,$D1994,U$12:U$2012),AL1994),2))),"")</f>
        <v/>
      </c>
      <c r="W1994" s="250" t="str">
        <f>IF(Q1994&lt;&gt;"",1000 - SUMIF($D$12:$D1993,$D1994,W$12:W1993),"")</f>
        <v/>
      </c>
      <c r="X1994" s="106"/>
      <c r="Y1994" s="247"/>
      <c r="Z1994" s="247"/>
      <c r="AA1994" s="247"/>
      <c r="AB1994" s="248" t="str">
        <f>IF(AND(Y1994&lt;&gt;"",Z1994&lt;&gt;"",X1994&lt;&gt;""),ROUND(MIN(IF(OR(X1994="OZZ",X1994="ZZ"),5000,17300),TRUNC(0.75*(SUMIF($D$12:$D1994,$D1994,Y$12:Y1994)+SUMIF($D$12:$D1994,$D1994,Z$12:Z1994)),2)) - SUMIF($D$12:$D1993,$D1994,AB$12:AB1993),2),"")</f>
        <v/>
      </c>
      <c r="AC1994" s="251" t="str">
        <f>IF(AND(Y1994&lt;&gt;"",Z1994&lt;&gt;"",AA1994&lt;&gt;"",X1994&lt;&gt;"",AP1994&lt;&gt;""),IF(OR(X1994="OZZ",X1994="ZZ"),ROUND(0-SUMIF($D$12:$D1993,$D1994,AC$12:AC1993),2),IF(AA1994=0,0,ROUND(MIN(MIN(17300,TRUNC(0.75*(SUMIF($D$12:$D$2012,$D1994,Y$12:Y$2012)+SUMIF($D$12:$D$2012,$D1994,Z$12:Z$2012)),2)+SUMIF($D$12:$D1994,$D1994,AP$12:AP1994))-SUMIF($D$12:$D1993,$D1994,AC$12:AC1993)-SUMIF($D$12:$D$2012,$D1994,AB$12:AB$2012),AP1994),2))),"")</f>
        <v/>
      </c>
      <c r="AD1994" s="250" t="str">
        <f>IF(X1994&lt;&gt;"",1000 - SUMIF($D$12:$D1993,$D1994,AD$12:AD1993),"")</f>
        <v/>
      </c>
      <c r="AE1994" s="252"/>
      <c r="AF1994" s="253"/>
      <c r="AG1994" s="254"/>
      <c r="AH1994" s="255" t="str">
        <f t="shared" si="653"/>
        <v/>
      </c>
      <c r="AI1994" s="256"/>
      <c r="AJ1994" s="253"/>
      <c r="AK1994" s="254"/>
      <c r="AL1994" s="255" t="str">
        <f t="shared" si="654"/>
        <v/>
      </c>
      <c r="AM1994" s="256"/>
      <c r="AN1994" s="253"/>
      <c r="AO1994" s="254"/>
      <c r="AP1994" s="255" t="str">
        <f t="shared" si="634"/>
        <v/>
      </c>
      <c r="AQ1994" s="68"/>
      <c r="AR1994" s="68"/>
      <c r="AS1994" s="115"/>
      <c r="AT1994" s="68"/>
      <c r="AU1994" s="113" t="str">
        <f>IF(D1994&lt;&gt; "", IF(COUNTIF($D$12:$D1994,$D1994)&gt;1,0,IF(SUM(N1994,U1994,AB1994)&gt;0,IF(AND(X1994="",OR(Q1994&lt;&gt;"",J1994&lt;&gt;"")),IF(Q1994&lt;&gt;"",Q1994,IF(J1994&lt;&gt;"",J1994,0)),IF(AND(Q1994&lt;&gt;"",J1994&lt;&gt;"",Q1994=J1994),Q1994,X1994)),0)),"")</f>
        <v/>
      </c>
      <c r="AV1994" s="113" t="str">
        <f>IF(D1994&lt;&gt;"",IF(COUNTIF($D$12:$D1994,$D1994)&gt;1,0,IF(SUM(O1994,V1994,AC1994)&gt;0,IF(AND(X1994="",OR(Q1994&lt;&gt;"",J1994&lt;&gt;"")),IF(Q1994&lt;&gt;"",Q1994,IF(J1994&lt;&gt;"",J1994,0)),IF(AND(Q1994&lt;&gt;"",J1994&lt;&gt;"",Q1994=J1994),Q1994,X1994)),0)),"")</f>
        <v/>
      </c>
      <c r="AW1994" s="113" t="str">
        <f>IF(D1994&lt;&gt;"",IF(COUNTIF($D$12:$D1994,$D1994)&gt;1,0,IF(SUM(P1994,W1994,AD1994)&gt;0,IF(AND(X1994="",OR(Q1994&lt;&gt;"",J1994&lt;&gt;"")),IF(Q1994&lt;&gt;"",Q1994,IF(J1994&lt;&gt;"",J1994,0)),IF(AND(Q1994&lt;&gt;"",J1994&lt;&gt;"",Q1994=J1994),Q1994,X1994)),0)),"")</f>
        <v/>
      </c>
      <c r="AX1994" s="68" t="str">
        <f t="shared" si="635"/>
        <v/>
      </c>
      <c r="AY1994" s="68" t="str">
        <f t="shared" si="636"/>
        <v/>
      </c>
      <c r="AZ1994" s="68" t="str">
        <f t="shared" si="637"/>
        <v/>
      </c>
      <c r="BA1994" s="68" t="str">
        <f t="shared" si="638"/>
        <v/>
      </c>
      <c r="BB1994" s="68" t="str">
        <f t="shared" si="639"/>
        <v/>
      </c>
      <c r="BC1994" s="68" t="str">
        <f t="shared" si="640"/>
        <v/>
      </c>
      <c r="BD1994" s="68" t="str">
        <f t="shared" si="641"/>
        <v/>
      </c>
      <c r="BE1994" s="62" t="str">
        <f t="shared" si="642"/>
        <v/>
      </c>
      <c r="BF1994" s="62" t="str">
        <f t="shared" si="643"/>
        <v/>
      </c>
      <c r="BG1994" s="62"/>
      <c r="BH1994" s="62" t="str">
        <f t="shared" si="644"/>
        <v/>
      </c>
      <c r="BI1994" s="62" t="str">
        <f t="shared" si="645"/>
        <v/>
      </c>
      <c r="BJ1994" s="114"/>
      <c r="BK1994" s="62" t="str">
        <f t="shared" si="646"/>
        <v/>
      </c>
      <c r="BL1994" s="62" t="str">
        <f t="shared" si="647"/>
        <v/>
      </c>
      <c r="BM1994" s="62" t="str">
        <f t="shared" si="648"/>
        <v/>
      </c>
      <c r="BN1994" s="62" t="str">
        <f t="shared" si="649"/>
        <v/>
      </c>
      <c r="BO1994" s="62" t="str">
        <f t="shared" si="650"/>
        <v/>
      </c>
      <c r="BP1994" s="62" t="str">
        <f t="shared" si="651"/>
        <v/>
      </c>
      <c r="BQ1994" s="96"/>
      <c r="BR1994" s="96"/>
      <c r="BS1994" s="96"/>
      <c r="BT1994" s="96"/>
      <c r="BU1994" s="96"/>
      <c r="BV1994" s="96"/>
      <c r="BW1994" s="96"/>
      <c r="BX1994" s="96"/>
      <c r="BY1994" s="96"/>
      <c r="BZ1994" s="96"/>
      <c r="CA1994" s="96"/>
      <c r="CB1994" s="96"/>
      <c r="CC1994" s="96"/>
      <c r="CD1994" s="96"/>
      <c r="CE1994" s="96"/>
      <c r="CF1994" s="96"/>
      <c r="CG1994" s="96"/>
      <c r="CH1994" s="96"/>
      <c r="CI1994" s="96"/>
      <c r="CJ1994" s="96"/>
      <c r="CK1994" s="96"/>
      <c r="CL1994" s="96"/>
      <c r="CM1994" s="96"/>
      <c r="CN1994" s="96"/>
      <c r="CO1994" s="96"/>
      <c r="CP1994" s="96"/>
      <c r="CQ1994" s="96"/>
      <c r="CR1994" s="96"/>
      <c r="CS1994" s="96"/>
    </row>
    <row r="1995" spans="1:97" ht="18.75" customHeight="1" x14ac:dyDescent="0.2">
      <c r="A1995" s="3">
        <f t="shared" si="652"/>
        <v>1983</v>
      </c>
      <c r="B1995" s="263"/>
      <c r="C1995" s="263"/>
      <c r="D1995" s="263"/>
      <c r="E1995" s="259"/>
      <c r="F1995" s="259"/>
      <c r="G1995" s="43"/>
      <c r="H1995" s="264"/>
      <c r="I1995" s="261"/>
      <c r="J1995" s="106"/>
      <c r="K1995" s="247"/>
      <c r="L1995" s="247"/>
      <c r="M1995" s="247"/>
      <c r="N1995" s="248" t="str">
        <f>IF(AND(K1995&lt;&gt;"",L1995&lt;&gt;"",J1995&lt;&gt;""),ROUND(MIN(IF(OR(J1995="OZZ",J1995="ZZ"),5000,17300),TRUNC(0.75*(SUMIF($D$12:$D1995,$D1995,K$12:K1995)+SUMIF($D$12:$D1995,$D1995,L$12:L1995)),2)) - SUMIF($D$12:$D1994,$D1995,N$12:N1994),2),"")</f>
        <v/>
      </c>
      <c r="O1995" s="249" t="str">
        <f>IF(AND(K1995&lt;&gt;"",L1995&lt;&gt;"",M1995&lt;&gt;"",J1995&lt;&gt;"",AH1995&lt;&gt;""),IF(OR(J1995="OZZ",J1995="ZZ"),ROUND(0-SUMIF($D$12:$D1994,$D1995,O$12:O1994),2),IF(M1995=0,0,ROUND(MIN(MIN(17300,TRUNC(0.75*(SUMIF($D$12:$D$2012,$D1995,K$12:K$2012)+SUMIF($D$12:$D$2012,$D1995,L$12:L$2012)),2)+SUMIF($D$12:$D1995,$D1995,AH$12:AH1995))-SUMIF($D$12:$D1994,$D1995,O$12:O1994)-SUMIF($D$12:$D$2012,$D1995,N$12:N$2012),AH1995),2))),"")</f>
        <v/>
      </c>
      <c r="P1995" s="250" t="str">
        <f>IF(J1995&lt;&gt;"",1000 - SUMIF($D$12:$D1994,$D1995,P$12:P1994),"")</f>
        <v/>
      </c>
      <c r="Q1995" s="106"/>
      <c r="R1995" s="247"/>
      <c r="S1995" s="247"/>
      <c r="T1995" s="247"/>
      <c r="U1995" s="248" t="str">
        <f>IF(AND(R1995&lt;&gt;"",S1995&lt;&gt;"",Q1995&lt;&gt;""),ROUND(MIN(IF(OR(Q1995="OZZ",Q1995="ZZ"),5000,17300),TRUNC(0.75*(SUMIF($D$12:$D1995,$D1995,R$12:R1995)+SUMIF($D$12:$D1995,$D1995,S$12:S1995)),2)) - SUMIF($D$12:$D1994,$D1995,U$12:U1994),2),"")</f>
        <v/>
      </c>
      <c r="V1995" s="248" t="str">
        <f>IF(AND(R1995&lt;&gt;"",S1995&lt;&gt;"",T1995&lt;&gt;"",Q1995&lt;&gt;"",AL1995&lt;&gt;""),IF(OR(Q1995="OZZ",Q1995="ZZ"),ROUND(0-SUMIF($D$12:$D1994,$D1995,V$12:V1994),2),IF(T1995=0,0,ROUND(MIN(MIN(17300,TRUNC(0.75*(SUMIF($D$12:$D$2012,$D1995,R$12:R$2012)+SUMIF($D$12:$D$2012,$D1995,S$12:S$2012)),2)+SUMIF($D$12:$D1995,$D1995,AL$12:AL1995))-SUMIF($D$12:$D1994,$D1995,V$12:V1994)-SUMIF($D$12:$D$2012,$D1995,U$12:U$2012),AL1995),2))),"")</f>
        <v/>
      </c>
      <c r="W1995" s="250" t="str">
        <f>IF(Q1995&lt;&gt;"",1000 - SUMIF($D$12:$D1994,$D1995,W$12:W1994),"")</f>
        <v/>
      </c>
      <c r="X1995" s="106"/>
      <c r="Y1995" s="247"/>
      <c r="Z1995" s="247"/>
      <c r="AA1995" s="247"/>
      <c r="AB1995" s="248" t="str">
        <f>IF(AND(Y1995&lt;&gt;"",Z1995&lt;&gt;"",X1995&lt;&gt;""),ROUND(MIN(IF(OR(X1995="OZZ",X1995="ZZ"),5000,17300),TRUNC(0.75*(SUMIF($D$12:$D1995,$D1995,Y$12:Y1995)+SUMIF($D$12:$D1995,$D1995,Z$12:Z1995)),2)) - SUMIF($D$12:$D1994,$D1995,AB$12:AB1994),2),"")</f>
        <v/>
      </c>
      <c r="AC1995" s="251" t="str">
        <f>IF(AND(Y1995&lt;&gt;"",Z1995&lt;&gt;"",AA1995&lt;&gt;"",X1995&lt;&gt;"",AP1995&lt;&gt;""),IF(OR(X1995="OZZ",X1995="ZZ"),ROUND(0-SUMIF($D$12:$D1994,$D1995,AC$12:AC1994),2),IF(AA1995=0,0,ROUND(MIN(MIN(17300,TRUNC(0.75*(SUMIF($D$12:$D$2012,$D1995,Y$12:Y$2012)+SUMIF($D$12:$D$2012,$D1995,Z$12:Z$2012)),2)+SUMIF($D$12:$D1995,$D1995,AP$12:AP1995))-SUMIF($D$12:$D1994,$D1995,AC$12:AC1994)-SUMIF($D$12:$D$2012,$D1995,AB$12:AB$2012),AP1995),2))),"")</f>
        <v/>
      </c>
      <c r="AD1995" s="250" t="str">
        <f>IF(X1995&lt;&gt;"",1000 - SUMIF($D$12:$D1994,$D1995,AD$12:AD1994),"")</f>
        <v/>
      </c>
      <c r="AE1995" s="252"/>
      <c r="AF1995" s="253"/>
      <c r="AG1995" s="254"/>
      <c r="AH1995" s="255" t="str">
        <f t="shared" si="653"/>
        <v/>
      </c>
      <c r="AI1995" s="256"/>
      <c r="AJ1995" s="253"/>
      <c r="AK1995" s="254"/>
      <c r="AL1995" s="255" t="str">
        <f t="shared" si="654"/>
        <v/>
      </c>
      <c r="AM1995" s="256"/>
      <c r="AN1995" s="253"/>
      <c r="AO1995" s="254"/>
      <c r="AP1995" s="255" t="str">
        <f t="shared" si="634"/>
        <v/>
      </c>
      <c r="AQ1995" s="68"/>
      <c r="AR1995" s="68"/>
      <c r="AS1995" s="115"/>
      <c r="AT1995" s="68"/>
      <c r="AU1995" s="113" t="str">
        <f>IF(D1995&lt;&gt; "", IF(COUNTIF($D$12:$D1995,$D1995)&gt;1,0,IF(SUM(N1995,U1995,AB1995)&gt;0,IF(AND(X1995="",OR(Q1995&lt;&gt;"",J1995&lt;&gt;"")),IF(Q1995&lt;&gt;"",Q1995,IF(J1995&lt;&gt;"",J1995,0)),IF(AND(Q1995&lt;&gt;"",J1995&lt;&gt;"",Q1995=J1995),Q1995,X1995)),0)),"")</f>
        <v/>
      </c>
      <c r="AV1995" s="113" t="str">
        <f>IF(D1995&lt;&gt;"",IF(COUNTIF($D$12:$D1995,$D1995)&gt;1,0,IF(SUM(O1995,V1995,AC1995)&gt;0,IF(AND(X1995="",OR(Q1995&lt;&gt;"",J1995&lt;&gt;"")),IF(Q1995&lt;&gt;"",Q1995,IF(J1995&lt;&gt;"",J1995,0)),IF(AND(Q1995&lt;&gt;"",J1995&lt;&gt;"",Q1995=J1995),Q1995,X1995)),0)),"")</f>
        <v/>
      </c>
      <c r="AW1995" s="113" t="str">
        <f>IF(D1995&lt;&gt;"",IF(COUNTIF($D$12:$D1995,$D1995)&gt;1,0,IF(SUM(P1995,W1995,AD1995)&gt;0,IF(AND(X1995="",OR(Q1995&lt;&gt;"",J1995&lt;&gt;"")),IF(Q1995&lt;&gt;"",Q1995,IF(J1995&lt;&gt;"",J1995,0)),IF(AND(Q1995&lt;&gt;"",J1995&lt;&gt;"",Q1995=J1995),Q1995,X1995)),0)),"")</f>
        <v/>
      </c>
      <c r="AX1995" s="68" t="str">
        <f t="shared" si="635"/>
        <v/>
      </c>
      <c r="AY1995" s="68" t="str">
        <f t="shared" si="636"/>
        <v/>
      </c>
      <c r="AZ1995" s="68" t="str">
        <f t="shared" si="637"/>
        <v/>
      </c>
      <c r="BA1995" s="68" t="str">
        <f t="shared" si="638"/>
        <v/>
      </c>
      <c r="BB1995" s="68" t="str">
        <f t="shared" si="639"/>
        <v/>
      </c>
      <c r="BC1995" s="68" t="str">
        <f t="shared" si="640"/>
        <v/>
      </c>
      <c r="BD1995" s="68" t="str">
        <f t="shared" si="641"/>
        <v/>
      </c>
      <c r="BE1995" s="62" t="str">
        <f t="shared" si="642"/>
        <v/>
      </c>
      <c r="BF1995" s="62" t="str">
        <f t="shared" si="643"/>
        <v/>
      </c>
      <c r="BG1995" s="62"/>
      <c r="BH1995" s="62" t="str">
        <f t="shared" si="644"/>
        <v/>
      </c>
      <c r="BI1995" s="62" t="str">
        <f t="shared" si="645"/>
        <v/>
      </c>
      <c r="BJ1995" s="114"/>
      <c r="BK1995" s="62" t="str">
        <f t="shared" si="646"/>
        <v/>
      </c>
      <c r="BL1995" s="62" t="str">
        <f t="shared" si="647"/>
        <v/>
      </c>
      <c r="BM1995" s="62" t="str">
        <f t="shared" si="648"/>
        <v/>
      </c>
      <c r="BN1995" s="62" t="str">
        <f t="shared" si="649"/>
        <v/>
      </c>
      <c r="BO1995" s="62" t="str">
        <f t="shared" si="650"/>
        <v/>
      </c>
      <c r="BP1995" s="62" t="str">
        <f t="shared" si="651"/>
        <v/>
      </c>
      <c r="BQ1995" s="96"/>
      <c r="BR1995" s="96"/>
      <c r="BS1995" s="96"/>
      <c r="BT1995" s="96"/>
      <c r="BU1995" s="96"/>
      <c r="BV1995" s="96"/>
      <c r="BW1995" s="96"/>
      <c r="BX1995" s="96"/>
      <c r="BY1995" s="96"/>
      <c r="BZ1995" s="96"/>
      <c r="CA1995" s="96"/>
      <c r="CB1995" s="96"/>
      <c r="CC1995" s="96"/>
      <c r="CD1995" s="96"/>
      <c r="CE1995" s="96"/>
      <c r="CF1995" s="96"/>
      <c r="CG1995" s="96"/>
      <c r="CH1995" s="96"/>
      <c r="CI1995" s="96"/>
      <c r="CJ1995" s="96"/>
      <c r="CK1995" s="96"/>
      <c r="CL1995" s="96"/>
      <c r="CM1995" s="96"/>
      <c r="CN1995" s="96"/>
      <c r="CO1995" s="96"/>
      <c r="CP1995" s="96"/>
      <c r="CQ1995" s="96"/>
      <c r="CR1995" s="96"/>
      <c r="CS1995" s="96"/>
    </row>
    <row r="1996" spans="1:97" ht="18.75" customHeight="1" x14ac:dyDescent="0.2">
      <c r="A1996" s="3">
        <f t="shared" si="652"/>
        <v>1984</v>
      </c>
      <c r="B1996" s="263"/>
      <c r="C1996" s="263"/>
      <c r="D1996" s="263"/>
      <c r="E1996" s="259"/>
      <c r="F1996" s="259"/>
      <c r="G1996" s="43"/>
      <c r="H1996" s="264"/>
      <c r="I1996" s="261"/>
      <c r="J1996" s="106"/>
      <c r="K1996" s="247"/>
      <c r="L1996" s="247"/>
      <c r="M1996" s="247"/>
      <c r="N1996" s="248" t="str">
        <f>IF(AND(K1996&lt;&gt;"",L1996&lt;&gt;"",J1996&lt;&gt;""),ROUND(MIN(IF(OR(J1996="OZZ",J1996="ZZ"),5000,17300),TRUNC(0.75*(SUMIF($D$12:$D1996,$D1996,K$12:K1996)+SUMIF($D$12:$D1996,$D1996,L$12:L1996)),2)) - SUMIF($D$12:$D1995,$D1996,N$12:N1995),2),"")</f>
        <v/>
      </c>
      <c r="O1996" s="249" t="str">
        <f>IF(AND(K1996&lt;&gt;"",L1996&lt;&gt;"",M1996&lt;&gt;"",J1996&lt;&gt;"",AH1996&lt;&gt;""),IF(OR(J1996="OZZ",J1996="ZZ"),ROUND(0-SUMIF($D$12:$D1995,$D1996,O$12:O1995),2),IF(M1996=0,0,ROUND(MIN(MIN(17300,TRUNC(0.75*(SUMIF($D$12:$D$2012,$D1996,K$12:K$2012)+SUMIF($D$12:$D$2012,$D1996,L$12:L$2012)),2)+SUMIF($D$12:$D1996,$D1996,AH$12:AH1996))-SUMIF($D$12:$D1995,$D1996,O$12:O1995)-SUMIF($D$12:$D$2012,$D1996,N$12:N$2012),AH1996),2))),"")</f>
        <v/>
      </c>
      <c r="P1996" s="250" t="str">
        <f>IF(J1996&lt;&gt;"",1000 - SUMIF($D$12:$D1995,$D1996,P$12:P1995),"")</f>
        <v/>
      </c>
      <c r="Q1996" s="106"/>
      <c r="R1996" s="247"/>
      <c r="S1996" s="247"/>
      <c r="T1996" s="247"/>
      <c r="U1996" s="248" t="str">
        <f>IF(AND(R1996&lt;&gt;"",S1996&lt;&gt;"",Q1996&lt;&gt;""),ROUND(MIN(IF(OR(Q1996="OZZ",Q1996="ZZ"),5000,17300),TRUNC(0.75*(SUMIF($D$12:$D1996,$D1996,R$12:R1996)+SUMIF($D$12:$D1996,$D1996,S$12:S1996)),2)) - SUMIF($D$12:$D1995,$D1996,U$12:U1995),2),"")</f>
        <v/>
      </c>
      <c r="V1996" s="248" t="str">
        <f>IF(AND(R1996&lt;&gt;"",S1996&lt;&gt;"",T1996&lt;&gt;"",Q1996&lt;&gt;"",AL1996&lt;&gt;""),IF(OR(Q1996="OZZ",Q1996="ZZ"),ROUND(0-SUMIF($D$12:$D1995,$D1996,V$12:V1995),2),IF(T1996=0,0,ROUND(MIN(MIN(17300,TRUNC(0.75*(SUMIF($D$12:$D$2012,$D1996,R$12:R$2012)+SUMIF($D$12:$D$2012,$D1996,S$12:S$2012)),2)+SUMIF($D$12:$D1996,$D1996,AL$12:AL1996))-SUMIF($D$12:$D1995,$D1996,V$12:V1995)-SUMIF($D$12:$D$2012,$D1996,U$12:U$2012),AL1996),2))),"")</f>
        <v/>
      </c>
      <c r="W1996" s="250" t="str">
        <f>IF(Q1996&lt;&gt;"",1000 - SUMIF($D$12:$D1995,$D1996,W$12:W1995),"")</f>
        <v/>
      </c>
      <c r="X1996" s="106"/>
      <c r="Y1996" s="247"/>
      <c r="Z1996" s="247"/>
      <c r="AA1996" s="247"/>
      <c r="AB1996" s="248" t="str">
        <f>IF(AND(Y1996&lt;&gt;"",Z1996&lt;&gt;"",X1996&lt;&gt;""),ROUND(MIN(IF(OR(X1996="OZZ",X1996="ZZ"),5000,17300),TRUNC(0.75*(SUMIF($D$12:$D1996,$D1996,Y$12:Y1996)+SUMIF($D$12:$D1996,$D1996,Z$12:Z1996)),2)) - SUMIF($D$12:$D1995,$D1996,AB$12:AB1995),2),"")</f>
        <v/>
      </c>
      <c r="AC1996" s="251" t="str">
        <f>IF(AND(Y1996&lt;&gt;"",Z1996&lt;&gt;"",AA1996&lt;&gt;"",X1996&lt;&gt;"",AP1996&lt;&gt;""),IF(OR(X1996="OZZ",X1996="ZZ"),ROUND(0-SUMIF($D$12:$D1995,$D1996,AC$12:AC1995),2),IF(AA1996=0,0,ROUND(MIN(MIN(17300,TRUNC(0.75*(SUMIF($D$12:$D$2012,$D1996,Y$12:Y$2012)+SUMIF($D$12:$D$2012,$D1996,Z$12:Z$2012)),2)+SUMIF($D$12:$D1996,$D1996,AP$12:AP1996))-SUMIF($D$12:$D1995,$D1996,AC$12:AC1995)-SUMIF($D$12:$D$2012,$D1996,AB$12:AB$2012),AP1996),2))),"")</f>
        <v/>
      </c>
      <c r="AD1996" s="250" t="str">
        <f>IF(X1996&lt;&gt;"",1000 - SUMIF($D$12:$D1995,$D1996,AD$12:AD1995),"")</f>
        <v/>
      </c>
      <c r="AE1996" s="252"/>
      <c r="AF1996" s="253"/>
      <c r="AG1996" s="254"/>
      <c r="AH1996" s="255" t="str">
        <f t="shared" si="653"/>
        <v/>
      </c>
      <c r="AI1996" s="256"/>
      <c r="AJ1996" s="253"/>
      <c r="AK1996" s="254"/>
      <c r="AL1996" s="255" t="str">
        <f t="shared" si="654"/>
        <v/>
      </c>
      <c r="AM1996" s="256"/>
      <c r="AN1996" s="253"/>
      <c r="AO1996" s="254"/>
      <c r="AP1996" s="255" t="str">
        <f t="shared" si="634"/>
        <v/>
      </c>
      <c r="AQ1996" s="68"/>
      <c r="AR1996" s="68"/>
      <c r="AS1996" s="115"/>
      <c r="AT1996" s="68"/>
      <c r="AU1996" s="113" t="str">
        <f>IF(D1996&lt;&gt; "", IF(COUNTIF($D$12:$D1996,$D1996)&gt;1,0,IF(SUM(N1996,U1996,AB1996)&gt;0,IF(AND(X1996="",OR(Q1996&lt;&gt;"",J1996&lt;&gt;"")),IF(Q1996&lt;&gt;"",Q1996,IF(J1996&lt;&gt;"",J1996,0)),IF(AND(Q1996&lt;&gt;"",J1996&lt;&gt;"",Q1996=J1996),Q1996,X1996)),0)),"")</f>
        <v/>
      </c>
      <c r="AV1996" s="113" t="str">
        <f>IF(D1996&lt;&gt;"",IF(COUNTIF($D$12:$D1996,$D1996)&gt;1,0,IF(SUM(O1996,V1996,AC1996)&gt;0,IF(AND(X1996="",OR(Q1996&lt;&gt;"",J1996&lt;&gt;"")),IF(Q1996&lt;&gt;"",Q1996,IF(J1996&lt;&gt;"",J1996,0)),IF(AND(Q1996&lt;&gt;"",J1996&lt;&gt;"",Q1996=J1996),Q1996,X1996)),0)),"")</f>
        <v/>
      </c>
      <c r="AW1996" s="113" t="str">
        <f>IF(D1996&lt;&gt;"",IF(COUNTIF($D$12:$D1996,$D1996)&gt;1,0,IF(SUM(P1996,W1996,AD1996)&gt;0,IF(AND(X1996="",OR(Q1996&lt;&gt;"",J1996&lt;&gt;"")),IF(Q1996&lt;&gt;"",Q1996,IF(J1996&lt;&gt;"",J1996,0)),IF(AND(Q1996&lt;&gt;"",J1996&lt;&gt;"",Q1996=J1996),Q1996,X1996)),0)),"")</f>
        <v/>
      </c>
      <c r="AX1996" s="68" t="str">
        <f t="shared" si="635"/>
        <v/>
      </c>
      <c r="AY1996" s="68" t="str">
        <f t="shared" si="636"/>
        <v/>
      </c>
      <c r="AZ1996" s="68" t="str">
        <f t="shared" si="637"/>
        <v/>
      </c>
      <c r="BA1996" s="68" t="str">
        <f t="shared" si="638"/>
        <v/>
      </c>
      <c r="BB1996" s="68" t="str">
        <f t="shared" si="639"/>
        <v/>
      </c>
      <c r="BC1996" s="68" t="str">
        <f t="shared" si="640"/>
        <v/>
      </c>
      <c r="BD1996" s="68" t="str">
        <f t="shared" si="641"/>
        <v/>
      </c>
      <c r="BE1996" s="62" t="str">
        <f t="shared" si="642"/>
        <v/>
      </c>
      <c r="BF1996" s="62" t="str">
        <f t="shared" si="643"/>
        <v/>
      </c>
      <c r="BG1996" s="62"/>
      <c r="BH1996" s="62" t="str">
        <f t="shared" si="644"/>
        <v/>
      </c>
      <c r="BI1996" s="62" t="str">
        <f t="shared" si="645"/>
        <v/>
      </c>
      <c r="BJ1996" s="114"/>
      <c r="BK1996" s="62" t="str">
        <f t="shared" si="646"/>
        <v/>
      </c>
      <c r="BL1996" s="62" t="str">
        <f t="shared" si="647"/>
        <v/>
      </c>
      <c r="BM1996" s="62" t="str">
        <f t="shared" si="648"/>
        <v/>
      </c>
      <c r="BN1996" s="62" t="str">
        <f t="shared" si="649"/>
        <v/>
      </c>
      <c r="BO1996" s="62" t="str">
        <f t="shared" si="650"/>
        <v/>
      </c>
      <c r="BP1996" s="62" t="str">
        <f t="shared" si="651"/>
        <v/>
      </c>
      <c r="BQ1996" s="96"/>
      <c r="BR1996" s="96"/>
      <c r="BS1996" s="96"/>
      <c r="BT1996" s="96"/>
      <c r="BU1996" s="96"/>
      <c r="BV1996" s="96"/>
      <c r="BW1996" s="96"/>
      <c r="BX1996" s="96"/>
      <c r="BY1996" s="96"/>
      <c r="BZ1996" s="96"/>
      <c r="CA1996" s="96"/>
      <c r="CB1996" s="96"/>
      <c r="CC1996" s="96"/>
      <c r="CD1996" s="96"/>
      <c r="CE1996" s="96"/>
      <c r="CF1996" s="96"/>
      <c r="CG1996" s="96"/>
      <c r="CH1996" s="96"/>
      <c r="CI1996" s="96"/>
      <c r="CJ1996" s="96"/>
      <c r="CK1996" s="96"/>
      <c r="CL1996" s="96"/>
      <c r="CM1996" s="96"/>
      <c r="CN1996" s="96"/>
      <c r="CO1996" s="96"/>
      <c r="CP1996" s="96"/>
      <c r="CQ1996" s="96"/>
      <c r="CR1996" s="96"/>
      <c r="CS1996" s="96"/>
    </row>
    <row r="1997" spans="1:97" ht="18.75" customHeight="1" x14ac:dyDescent="0.2">
      <c r="A1997" s="3">
        <f t="shared" si="652"/>
        <v>1985</v>
      </c>
      <c r="B1997" s="263"/>
      <c r="C1997" s="263"/>
      <c r="D1997" s="263"/>
      <c r="E1997" s="259"/>
      <c r="F1997" s="259"/>
      <c r="G1997" s="43"/>
      <c r="H1997" s="264"/>
      <c r="I1997" s="261"/>
      <c r="J1997" s="106"/>
      <c r="K1997" s="247"/>
      <c r="L1997" s="247"/>
      <c r="M1997" s="247"/>
      <c r="N1997" s="248" t="str">
        <f>IF(AND(K1997&lt;&gt;"",L1997&lt;&gt;"",J1997&lt;&gt;""),ROUND(MIN(IF(OR(J1997="OZZ",J1997="ZZ"),5000,17300),TRUNC(0.75*(SUMIF($D$12:$D1997,$D1997,K$12:K1997)+SUMIF($D$12:$D1997,$D1997,L$12:L1997)),2)) - SUMIF($D$12:$D1996,$D1997,N$12:N1996),2),"")</f>
        <v/>
      </c>
      <c r="O1997" s="249" t="str">
        <f>IF(AND(K1997&lt;&gt;"",L1997&lt;&gt;"",M1997&lt;&gt;"",J1997&lt;&gt;"",AH1997&lt;&gt;""),IF(OR(J1997="OZZ",J1997="ZZ"),ROUND(0-SUMIF($D$12:$D1996,$D1997,O$12:O1996),2),IF(M1997=0,0,ROUND(MIN(MIN(17300,TRUNC(0.75*(SUMIF($D$12:$D$2012,$D1997,K$12:K$2012)+SUMIF($D$12:$D$2012,$D1997,L$12:L$2012)),2)+SUMIF($D$12:$D1997,$D1997,AH$12:AH1997))-SUMIF($D$12:$D1996,$D1997,O$12:O1996)-SUMIF($D$12:$D$2012,$D1997,N$12:N$2012),AH1997),2))),"")</f>
        <v/>
      </c>
      <c r="P1997" s="250" t="str">
        <f>IF(J1997&lt;&gt;"",1000 - SUMIF($D$12:$D1996,$D1997,P$12:P1996),"")</f>
        <v/>
      </c>
      <c r="Q1997" s="106"/>
      <c r="R1997" s="247"/>
      <c r="S1997" s="247"/>
      <c r="T1997" s="247"/>
      <c r="U1997" s="248" t="str">
        <f>IF(AND(R1997&lt;&gt;"",S1997&lt;&gt;"",Q1997&lt;&gt;""),ROUND(MIN(IF(OR(Q1997="OZZ",Q1997="ZZ"),5000,17300),TRUNC(0.75*(SUMIF($D$12:$D1997,$D1997,R$12:R1997)+SUMIF($D$12:$D1997,$D1997,S$12:S1997)),2)) - SUMIF($D$12:$D1996,$D1997,U$12:U1996),2),"")</f>
        <v/>
      </c>
      <c r="V1997" s="248" t="str">
        <f>IF(AND(R1997&lt;&gt;"",S1997&lt;&gt;"",T1997&lt;&gt;"",Q1997&lt;&gt;"",AL1997&lt;&gt;""),IF(OR(Q1997="OZZ",Q1997="ZZ"),ROUND(0-SUMIF($D$12:$D1996,$D1997,V$12:V1996),2),IF(T1997=0,0,ROUND(MIN(MIN(17300,TRUNC(0.75*(SUMIF($D$12:$D$2012,$D1997,R$12:R$2012)+SUMIF($D$12:$D$2012,$D1997,S$12:S$2012)),2)+SUMIF($D$12:$D1997,$D1997,AL$12:AL1997))-SUMIF($D$12:$D1996,$D1997,V$12:V1996)-SUMIF($D$12:$D$2012,$D1997,U$12:U$2012),AL1997),2))),"")</f>
        <v/>
      </c>
      <c r="W1997" s="250" t="str">
        <f>IF(Q1997&lt;&gt;"",1000 - SUMIF($D$12:$D1996,$D1997,W$12:W1996),"")</f>
        <v/>
      </c>
      <c r="X1997" s="106"/>
      <c r="Y1997" s="247"/>
      <c r="Z1997" s="247"/>
      <c r="AA1997" s="247"/>
      <c r="AB1997" s="248" t="str">
        <f>IF(AND(Y1997&lt;&gt;"",Z1997&lt;&gt;"",X1997&lt;&gt;""),ROUND(MIN(IF(OR(X1997="OZZ",X1997="ZZ"),5000,17300),TRUNC(0.75*(SUMIF($D$12:$D1997,$D1997,Y$12:Y1997)+SUMIF($D$12:$D1997,$D1997,Z$12:Z1997)),2)) - SUMIF($D$12:$D1996,$D1997,AB$12:AB1996),2),"")</f>
        <v/>
      </c>
      <c r="AC1997" s="251" t="str">
        <f>IF(AND(Y1997&lt;&gt;"",Z1997&lt;&gt;"",AA1997&lt;&gt;"",X1997&lt;&gt;"",AP1997&lt;&gt;""),IF(OR(X1997="OZZ",X1997="ZZ"),ROUND(0-SUMIF($D$12:$D1996,$D1997,AC$12:AC1996),2),IF(AA1997=0,0,ROUND(MIN(MIN(17300,TRUNC(0.75*(SUMIF($D$12:$D$2012,$D1997,Y$12:Y$2012)+SUMIF($D$12:$D$2012,$D1997,Z$12:Z$2012)),2)+SUMIF($D$12:$D1997,$D1997,AP$12:AP1997))-SUMIF($D$12:$D1996,$D1997,AC$12:AC1996)-SUMIF($D$12:$D$2012,$D1997,AB$12:AB$2012),AP1997),2))),"")</f>
        <v/>
      </c>
      <c r="AD1997" s="250" t="str">
        <f>IF(X1997&lt;&gt;"",1000 - SUMIF($D$12:$D1996,$D1997,AD$12:AD1996),"")</f>
        <v/>
      </c>
      <c r="AE1997" s="252"/>
      <c r="AF1997" s="253"/>
      <c r="AG1997" s="254"/>
      <c r="AH1997" s="255" t="str">
        <f t="shared" si="653"/>
        <v/>
      </c>
      <c r="AI1997" s="256"/>
      <c r="AJ1997" s="253"/>
      <c r="AK1997" s="254"/>
      <c r="AL1997" s="255" t="str">
        <f t="shared" si="654"/>
        <v/>
      </c>
      <c r="AM1997" s="256"/>
      <c r="AN1997" s="253"/>
      <c r="AO1997" s="254"/>
      <c r="AP1997" s="255" t="str">
        <f t="shared" ref="AP1997:AP2012" si="655">IF(Y1997&lt;&gt;"",ROUND(AM1997,2)+ROUND(AN1997,2)+ROUND(AO1997,2),"")</f>
        <v/>
      </c>
      <c r="AQ1997" s="68"/>
      <c r="AR1997" s="68"/>
      <c r="AS1997" s="115"/>
      <c r="AT1997" s="68"/>
      <c r="AU1997" s="113" t="str">
        <f>IF(D1997&lt;&gt; "", IF(COUNTIF($D$12:$D1997,$D1997)&gt;1,0,IF(SUM(N1997,U1997,AB1997)&gt;0,IF(AND(X1997="",OR(Q1997&lt;&gt;"",J1997&lt;&gt;"")),IF(Q1997&lt;&gt;"",Q1997,IF(J1997&lt;&gt;"",J1997,0)),IF(AND(Q1997&lt;&gt;"",J1997&lt;&gt;"",Q1997=J1997),Q1997,X1997)),0)),"")</f>
        <v/>
      </c>
      <c r="AV1997" s="113" t="str">
        <f>IF(D1997&lt;&gt;"",IF(COUNTIF($D$12:$D1997,$D1997)&gt;1,0,IF(SUM(O1997,V1997,AC1997)&gt;0,IF(AND(X1997="",OR(Q1997&lt;&gt;"",J1997&lt;&gt;"")),IF(Q1997&lt;&gt;"",Q1997,IF(J1997&lt;&gt;"",J1997,0)),IF(AND(Q1997&lt;&gt;"",J1997&lt;&gt;"",Q1997=J1997),Q1997,X1997)),0)),"")</f>
        <v/>
      </c>
      <c r="AW1997" s="113" t="str">
        <f>IF(D1997&lt;&gt;"",IF(COUNTIF($D$12:$D1997,$D1997)&gt;1,0,IF(SUM(P1997,W1997,AD1997)&gt;0,IF(AND(X1997="",OR(Q1997&lt;&gt;"",J1997&lt;&gt;"")),IF(Q1997&lt;&gt;"",Q1997,IF(J1997&lt;&gt;"",J1997,0)),IF(AND(Q1997&lt;&gt;"",J1997&lt;&gt;"",Q1997=J1997),Q1997,X1997)),0)),"")</f>
        <v/>
      </c>
      <c r="AX1997" s="68" t="str">
        <f t="shared" ref="AX1997:AX2012" si="656">IF(D1997&lt;&gt;"",IF(J1997="OZP12",N1997,0),"")</f>
        <v/>
      </c>
      <c r="AY1997" s="68" t="str">
        <f t="shared" ref="AY1997:AY2012" si="657">IF(D1997&lt;&gt;"",IF(Q1997="OZP12",U1997,0),"")</f>
        <v/>
      </c>
      <c r="AZ1997" s="68" t="str">
        <f t="shared" ref="AZ1997:AZ2012" si="658">IF(D1997&lt;&gt;"",IF(X1997="OZP12",AB1997,0),"")</f>
        <v/>
      </c>
      <c r="BA1997" s="68" t="str">
        <f t="shared" ref="BA1997:BA2012" si="659">IF(D1997&lt;&gt;"",IF(J1997="TZP",N1997,0),"")</f>
        <v/>
      </c>
      <c r="BB1997" s="68" t="str">
        <f t="shared" ref="BB1997:BB2012" si="660">IF(D1997&lt;&gt;"",IF(Q1997="TZP",U1997,0),"")</f>
        <v/>
      </c>
      <c r="BC1997" s="68" t="str">
        <f t="shared" ref="BC1997:BC2012" si="661">IF(D1997&lt;&gt;"",IF(X1997="TZP",AB1997,0),"")</f>
        <v/>
      </c>
      <c r="BD1997" s="68" t="str">
        <f t="shared" ref="BD1997:BD2012" si="662">IF(D1997&lt;&gt;"",IF(J1997="OZZ",N1997,0),"")</f>
        <v/>
      </c>
      <c r="BE1997" s="62" t="str">
        <f t="shared" ref="BE1997:BE2012" si="663">IF(D1997&lt;&gt;"",IF(Q1997="OZZ",U1997,0),"")</f>
        <v/>
      </c>
      <c r="BF1997" s="62" t="str">
        <f t="shared" ref="BF1997:BF2012" si="664">IF(D1997&lt;&gt;"",IF(X1997="OZZ",AB1997,0),"")</f>
        <v/>
      </c>
      <c r="BG1997" s="62"/>
      <c r="BH1997" s="62" t="str">
        <f t="shared" ref="BH1997:BH2012" si="665">IF(D1997&lt;&gt;"",IF(ISERROR(FIND("/",D1997)), 0, 1),"")</f>
        <v/>
      </c>
      <c r="BI1997" s="62" t="str">
        <f t="shared" ref="BI1997:BI2012" si="666">IF(D1997&lt;&gt;"",IF(BH1997*1=0,D1997,CONCATENATE(MID(D1997,1,FIND("/",D1997,1)-1),MID(D1997,FIND("/",D1997,1)+1,LEN(D1997)))),"")</f>
        <v/>
      </c>
      <c r="BJ1997" s="114"/>
      <c r="BK1997" s="62" t="str">
        <f t="shared" ref="BK1997:BK2012" si="667">IF(D1997&lt;&gt;"",IF(J1997="OZP12",O1997,0),"")</f>
        <v/>
      </c>
      <c r="BL1997" s="62" t="str">
        <f t="shared" ref="BL1997:BL2012" si="668">IF(D1997&lt;&gt;"",IF(Q1997="OZP12",V1997,0),"")</f>
        <v/>
      </c>
      <c r="BM1997" s="62" t="str">
        <f t="shared" ref="BM1997:BM2012" si="669">IF(D1997&lt;&gt;"",IF(X1997="OZP12",AC1997,0),"")</f>
        <v/>
      </c>
      <c r="BN1997" s="62" t="str">
        <f t="shared" ref="BN1997:BN2012" si="670">IF(D1997&lt;&gt;"",IF(J1997="TZP",O1997,0),"")</f>
        <v/>
      </c>
      <c r="BO1997" s="62" t="str">
        <f t="shared" ref="BO1997:BO2012" si="671">IF(D1997&lt;&gt;"",IF(Q1997="TZP",V1997,0),"")</f>
        <v/>
      </c>
      <c r="BP1997" s="62" t="str">
        <f t="shared" ref="BP1997:BP2012" si="672">IF(D1997&lt;&gt;"",IF(X1997="TZP",AC1997,0),"")</f>
        <v/>
      </c>
      <c r="BQ1997" s="96"/>
      <c r="BR1997" s="96"/>
      <c r="BS1997" s="96"/>
      <c r="BT1997" s="96"/>
      <c r="BU1997" s="96"/>
      <c r="BV1997" s="96"/>
      <c r="BW1997" s="96"/>
      <c r="BX1997" s="96"/>
      <c r="BY1997" s="96"/>
      <c r="BZ1997" s="96"/>
      <c r="CA1997" s="96"/>
      <c r="CB1997" s="96"/>
      <c r="CC1997" s="96"/>
      <c r="CD1997" s="96"/>
      <c r="CE1997" s="96"/>
      <c r="CF1997" s="96"/>
      <c r="CG1997" s="96"/>
      <c r="CH1997" s="96"/>
      <c r="CI1997" s="96"/>
      <c r="CJ1997" s="96"/>
      <c r="CK1997" s="96"/>
      <c r="CL1997" s="96"/>
      <c r="CM1997" s="96"/>
      <c r="CN1997" s="96"/>
      <c r="CO1997" s="96"/>
      <c r="CP1997" s="96"/>
      <c r="CQ1997" s="96"/>
      <c r="CR1997" s="96"/>
      <c r="CS1997" s="96"/>
    </row>
    <row r="1998" spans="1:97" ht="18.75" customHeight="1" x14ac:dyDescent="0.2">
      <c r="A1998" s="3">
        <f t="shared" ref="A1998:A2012" si="673">A1997+1</f>
        <v>1986</v>
      </c>
      <c r="B1998" s="263"/>
      <c r="C1998" s="263"/>
      <c r="D1998" s="263"/>
      <c r="E1998" s="259"/>
      <c r="F1998" s="259"/>
      <c r="G1998" s="43"/>
      <c r="H1998" s="264"/>
      <c r="I1998" s="261"/>
      <c r="J1998" s="106"/>
      <c r="K1998" s="247"/>
      <c r="L1998" s="247"/>
      <c r="M1998" s="247"/>
      <c r="N1998" s="248" t="str">
        <f>IF(AND(K1998&lt;&gt;"",L1998&lt;&gt;"",J1998&lt;&gt;""),ROUND(MIN(IF(OR(J1998="OZZ",J1998="ZZ"),5000,17300),TRUNC(0.75*(SUMIF($D$12:$D1998,$D1998,K$12:K1998)+SUMIF($D$12:$D1998,$D1998,L$12:L1998)),2)) - SUMIF($D$12:$D1997,$D1998,N$12:N1997),2),"")</f>
        <v/>
      </c>
      <c r="O1998" s="249" t="str">
        <f>IF(AND(K1998&lt;&gt;"",L1998&lt;&gt;"",M1998&lt;&gt;"",J1998&lt;&gt;"",AH1998&lt;&gt;""),IF(OR(J1998="OZZ",J1998="ZZ"),ROUND(0-SUMIF($D$12:$D1997,$D1998,O$12:O1997),2),IF(M1998=0,0,ROUND(MIN(MIN(17300,TRUNC(0.75*(SUMIF($D$12:$D$2012,$D1998,K$12:K$2012)+SUMIF($D$12:$D$2012,$D1998,L$12:L$2012)),2)+SUMIF($D$12:$D1998,$D1998,AH$12:AH1998))-SUMIF($D$12:$D1997,$D1998,O$12:O1997)-SUMIF($D$12:$D$2012,$D1998,N$12:N$2012),AH1998),2))),"")</f>
        <v/>
      </c>
      <c r="P1998" s="250" t="str">
        <f>IF(J1998&lt;&gt;"",1000 - SUMIF($D$12:$D1997,$D1998,P$12:P1997),"")</f>
        <v/>
      </c>
      <c r="Q1998" s="106"/>
      <c r="R1998" s="247"/>
      <c r="S1998" s="247"/>
      <c r="T1998" s="247"/>
      <c r="U1998" s="248" t="str">
        <f>IF(AND(R1998&lt;&gt;"",S1998&lt;&gt;"",Q1998&lt;&gt;""),ROUND(MIN(IF(OR(Q1998="OZZ",Q1998="ZZ"),5000,17300),TRUNC(0.75*(SUMIF($D$12:$D1998,$D1998,R$12:R1998)+SUMIF($D$12:$D1998,$D1998,S$12:S1998)),2)) - SUMIF($D$12:$D1997,$D1998,U$12:U1997),2),"")</f>
        <v/>
      </c>
      <c r="V1998" s="248" t="str">
        <f>IF(AND(R1998&lt;&gt;"",S1998&lt;&gt;"",T1998&lt;&gt;"",Q1998&lt;&gt;"",AL1998&lt;&gt;""),IF(OR(Q1998="OZZ",Q1998="ZZ"),ROUND(0-SUMIF($D$12:$D1997,$D1998,V$12:V1997),2),IF(T1998=0,0,ROUND(MIN(MIN(17300,TRUNC(0.75*(SUMIF($D$12:$D$2012,$D1998,R$12:R$2012)+SUMIF($D$12:$D$2012,$D1998,S$12:S$2012)),2)+SUMIF($D$12:$D1998,$D1998,AL$12:AL1998))-SUMIF($D$12:$D1997,$D1998,V$12:V1997)-SUMIF($D$12:$D$2012,$D1998,U$12:U$2012),AL1998),2))),"")</f>
        <v/>
      </c>
      <c r="W1998" s="250" t="str">
        <f>IF(Q1998&lt;&gt;"",1000 - SUMIF($D$12:$D1997,$D1998,W$12:W1997),"")</f>
        <v/>
      </c>
      <c r="X1998" s="106"/>
      <c r="Y1998" s="247"/>
      <c r="Z1998" s="247"/>
      <c r="AA1998" s="247"/>
      <c r="AB1998" s="248" t="str">
        <f>IF(AND(Y1998&lt;&gt;"",Z1998&lt;&gt;"",X1998&lt;&gt;""),ROUND(MIN(IF(OR(X1998="OZZ",X1998="ZZ"),5000,17300),TRUNC(0.75*(SUMIF($D$12:$D1998,$D1998,Y$12:Y1998)+SUMIF($D$12:$D1998,$D1998,Z$12:Z1998)),2)) - SUMIF($D$12:$D1997,$D1998,AB$12:AB1997),2),"")</f>
        <v/>
      </c>
      <c r="AC1998" s="251" t="str">
        <f>IF(AND(Y1998&lt;&gt;"",Z1998&lt;&gt;"",AA1998&lt;&gt;"",X1998&lt;&gt;"",AP1998&lt;&gt;""),IF(OR(X1998="OZZ",X1998="ZZ"),ROUND(0-SUMIF($D$12:$D1997,$D1998,AC$12:AC1997),2),IF(AA1998=0,0,ROUND(MIN(MIN(17300,TRUNC(0.75*(SUMIF($D$12:$D$2012,$D1998,Y$12:Y$2012)+SUMIF($D$12:$D$2012,$D1998,Z$12:Z$2012)),2)+SUMIF($D$12:$D1998,$D1998,AP$12:AP1998))-SUMIF($D$12:$D1997,$D1998,AC$12:AC1997)-SUMIF($D$12:$D$2012,$D1998,AB$12:AB$2012),AP1998),2))),"")</f>
        <v/>
      </c>
      <c r="AD1998" s="250" t="str">
        <f>IF(X1998&lt;&gt;"",1000 - SUMIF($D$12:$D1997,$D1998,AD$12:AD1997),"")</f>
        <v/>
      </c>
      <c r="AE1998" s="252"/>
      <c r="AF1998" s="253"/>
      <c r="AG1998" s="254"/>
      <c r="AH1998" s="255" t="str">
        <f t="shared" si="653"/>
        <v/>
      </c>
      <c r="AI1998" s="256"/>
      <c r="AJ1998" s="253"/>
      <c r="AK1998" s="254"/>
      <c r="AL1998" s="255" t="str">
        <f t="shared" si="654"/>
        <v/>
      </c>
      <c r="AM1998" s="256"/>
      <c r="AN1998" s="253"/>
      <c r="AO1998" s="254"/>
      <c r="AP1998" s="255" t="str">
        <f t="shared" si="655"/>
        <v/>
      </c>
      <c r="AQ1998" s="68"/>
      <c r="AR1998" s="68"/>
      <c r="AS1998" s="115"/>
      <c r="AT1998" s="68"/>
      <c r="AU1998" s="113" t="str">
        <f>IF(D1998&lt;&gt; "", IF(COUNTIF($D$12:$D1998,$D1998)&gt;1,0,IF(SUM(N1998,U1998,AB1998)&gt;0,IF(AND(X1998="",OR(Q1998&lt;&gt;"",J1998&lt;&gt;"")),IF(Q1998&lt;&gt;"",Q1998,IF(J1998&lt;&gt;"",J1998,0)),IF(AND(Q1998&lt;&gt;"",J1998&lt;&gt;"",Q1998=J1998),Q1998,X1998)),0)),"")</f>
        <v/>
      </c>
      <c r="AV1998" s="113" t="str">
        <f>IF(D1998&lt;&gt;"",IF(COUNTIF($D$12:$D1998,$D1998)&gt;1,0,IF(SUM(O1998,V1998,AC1998)&gt;0,IF(AND(X1998="",OR(Q1998&lt;&gt;"",J1998&lt;&gt;"")),IF(Q1998&lt;&gt;"",Q1998,IF(J1998&lt;&gt;"",J1998,0)),IF(AND(Q1998&lt;&gt;"",J1998&lt;&gt;"",Q1998=J1998),Q1998,X1998)),0)),"")</f>
        <v/>
      </c>
      <c r="AW1998" s="113" t="str">
        <f>IF(D1998&lt;&gt;"",IF(COUNTIF($D$12:$D1998,$D1998)&gt;1,0,IF(SUM(P1998,W1998,AD1998)&gt;0,IF(AND(X1998="",OR(Q1998&lt;&gt;"",J1998&lt;&gt;"")),IF(Q1998&lt;&gt;"",Q1998,IF(J1998&lt;&gt;"",J1998,0)),IF(AND(Q1998&lt;&gt;"",J1998&lt;&gt;"",Q1998=J1998),Q1998,X1998)),0)),"")</f>
        <v/>
      </c>
      <c r="AX1998" s="68" t="str">
        <f t="shared" si="656"/>
        <v/>
      </c>
      <c r="AY1998" s="68" t="str">
        <f t="shared" si="657"/>
        <v/>
      </c>
      <c r="AZ1998" s="68" t="str">
        <f t="shared" si="658"/>
        <v/>
      </c>
      <c r="BA1998" s="68" t="str">
        <f t="shared" si="659"/>
        <v/>
      </c>
      <c r="BB1998" s="68" t="str">
        <f t="shared" si="660"/>
        <v/>
      </c>
      <c r="BC1998" s="68" t="str">
        <f t="shared" si="661"/>
        <v/>
      </c>
      <c r="BD1998" s="68" t="str">
        <f t="shared" si="662"/>
        <v/>
      </c>
      <c r="BE1998" s="62" t="str">
        <f t="shared" si="663"/>
        <v/>
      </c>
      <c r="BF1998" s="62" t="str">
        <f t="shared" si="664"/>
        <v/>
      </c>
      <c r="BG1998" s="62"/>
      <c r="BH1998" s="62" t="str">
        <f t="shared" si="665"/>
        <v/>
      </c>
      <c r="BI1998" s="62" t="str">
        <f t="shared" si="666"/>
        <v/>
      </c>
      <c r="BJ1998" s="114"/>
      <c r="BK1998" s="62" t="str">
        <f t="shared" si="667"/>
        <v/>
      </c>
      <c r="BL1998" s="62" t="str">
        <f t="shared" si="668"/>
        <v/>
      </c>
      <c r="BM1998" s="62" t="str">
        <f t="shared" si="669"/>
        <v/>
      </c>
      <c r="BN1998" s="62" t="str">
        <f t="shared" si="670"/>
        <v/>
      </c>
      <c r="BO1998" s="62" t="str">
        <f t="shared" si="671"/>
        <v/>
      </c>
      <c r="BP1998" s="62" t="str">
        <f t="shared" si="672"/>
        <v/>
      </c>
      <c r="BQ1998" s="96"/>
      <c r="BR1998" s="96"/>
      <c r="BS1998" s="96"/>
      <c r="BT1998" s="96"/>
      <c r="BU1998" s="96"/>
      <c r="BV1998" s="96"/>
      <c r="BW1998" s="96"/>
      <c r="BX1998" s="96"/>
      <c r="BY1998" s="96"/>
      <c r="BZ1998" s="96"/>
      <c r="CA1998" s="96"/>
      <c r="CB1998" s="96"/>
      <c r="CC1998" s="96"/>
      <c r="CD1998" s="96"/>
      <c r="CE1998" s="96"/>
      <c r="CF1998" s="96"/>
      <c r="CG1998" s="96"/>
      <c r="CH1998" s="96"/>
      <c r="CI1998" s="96"/>
      <c r="CJ1998" s="96"/>
      <c r="CK1998" s="96"/>
      <c r="CL1998" s="96"/>
      <c r="CM1998" s="96"/>
      <c r="CN1998" s="96"/>
      <c r="CO1998" s="96"/>
      <c r="CP1998" s="96"/>
      <c r="CQ1998" s="96"/>
      <c r="CR1998" s="96"/>
      <c r="CS1998" s="96"/>
    </row>
    <row r="1999" spans="1:97" ht="18.75" customHeight="1" x14ac:dyDescent="0.2">
      <c r="A1999" s="3">
        <f t="shared" si="673"/>
        <v>1987</v>
      </c>
      <c r="B1999" s="263"/>
      <c r="C1999" s="263"/>
      <c r="D1999" s="263"/>
      <c r="E1999" s="259"/>
      <c r="F1999" s="259"/>
      <c r="G1999" s="43"/>
      <c r="H1999" s="264"/>
      <c r="I1999" s="261"/>
      <c r="J1999" s="106"/>
      <c r="K1999" s="247"/>
      <c r="L1999" s="247"/>
      <c r="M1999" s="247"/>
      <c r="N1999" s="248" t="str">
        <f>IF(AND(K1999&lt;&gt;"",L1999&lt;&gt;"",J1999&lt;&gt;""),ROUND(MIN(IF(OR(J1999="OZZ",J1999="ZZ"),5000,17300),TRUNC(0.75*(SUMIF($D$12:$D1999,$D1999,K$12:K1999)+SUMIF($D$12:$D1999,$D1999,L$12:L1999)),2)) - SUMIF($D$12:$D1998,$D1999,N$12:N1998),2),"")</f>
        <v/>
      </c>
      <c r="O1999" s="249" t="str">
        <f>IF(AND(K1999&lt;&gt;"",L1999&lt;&gt;"",M1999&lt;&gt;"",J1999&lt;&gt;"",AH1999&lt;&gt;""),IF(OR(J1999="OZZ",J1999="ZZ"),ROUND(0-SUMIF($D$12:$D1998,$D1999,O$12:O1998),2),IF(M1999=0,0,ROUND(MIN(MIN(17300,TRUNC(0.75*(SUMIF($D$12:$D$2012,$D1999,K$12:K$2012)+SUMIF($D$12:$D$2012,$D1999,L$12:L$2012)),2)+SUMIF($D$12:$D1999,$D1999,AH$12:AH1999))-SUMIF($D$12:$D1998,$D1999,O$12:O1998)-SUMIF($D$12:$D$2012,$D1999,N$12:N$2012),AH1999),2))),"")</f>
        <v/>
      </c>
      <c r="P1999" s="250" t="str">
        <f>IF(J1999&lt;&gt;"",1000 - SUMIF($D$12:$D1998,$D1999,P$12:P1998),"")</f>
        <v/>
      </c>
      <c r="Q1999" s="106"/>
      <c r="R1999" s="247"/>
      <c r="S1999" s="247"/>
      <c r="T1999" s="247"/>
      <c r="U1999" s="248" t="str">
        <f>IF(AND(R1999&lt;&gt;"",S1999&lt;&gt;"",Q1999&lt;&gt;""),ROUND(MIN(IF(OR(Q1999="OZZ",Q1999="ZZ"),5000,17300),TRUNC(0.75*(SUMIF($D$12:$D1999,$D1999,R$12:R1999)+SUMIF($D$12:$D1999,$D1999,S$12:S1999)),2)) - SUMIF($D$12:$D1998,$D1999,U$12:U1998),2),"")</f>
        <v/>
      </c>
      <c r="V1999" s="248" t="str">
        <f>IF(AND(R1999&lt;&gt;"",S1999&lt;&gt;"",T1999&lt;&gt;"",Q1999&lt;&gt;"",AL1999&lt;&gt;""),IF(OR(Q1999="OZZ",Q1999="ZZ"),ROUND(0-SUMIF($D$12:$D1998,$D1999,V$12:V1998),2),IF(T1999=0,0,ROUND(MIN(MIN(17300,TRUNC(0.75*(SUMIF($D$12:$D$2012,$D1999,R$12:R$2012)+SUMIF($D$12:$D$2012,$D1999,S$12:S$2012)),2)+SUMIF($D$12:$D1999,$D1999,AL$12:AL1999))-SUMIF($D$12:$D1998,$D1999,V$12:V1998)-SUMIF($D$12:$D$2012,$D1999,U$12:U$2012),AL1999),2))),"")</f>
        <v/>
      </c>
      <c r="W1999" s="250" t="str">
        <f>IF(Q1999&lt;&gt;"",1000 - SUMIF($D$12:$D1998,$D1999,W$12:W1998),"")</f>
        <v/>
      </c>
      <c r="X1999" s="106"/>
      <c r="Y1999" s="247"/>
      <c r="Z1999" s="247"/>
      <c r="AA1999" s="247"/>
      <c r="AB1999" s="248" t="str">
        <f>IF(AND(Y1999&lt;&gt;"",Z1999&lt;&gt;"",X1999&lt;&gt;""),ROUND(MIN(IF(OR(X1999="OZZ",X1999="ZZ"),5000,17300),TRUNC(0.75*(SUMIF($D$12:$D1999,$D1999,Y$12:Y1999)+SUMIF($D$12:$D1999,$D1999,Z$12:Z1999)),2)) - SUMIF($D$12:$D1998,$D1999,AB$12:AB1998),2),"")</f>
        <v/>
      </c>
      <c r="AC1999" s="251" t="str">
        <f>IF(AND(Y1999&lt;&gt;"",Z1999&lt;&gt;"",AA1999&lt;&gt;"",X1999&lt;&gt;"",AP1999&lt;&gt;""),IF(OR(X1999="OZZ",X1999="ZZ"),ROUND(0-SUMIF($D$12:$D1998,$D1999,AC$12:AC1998),2),IF(AA1999=0,0,ROUND(MIN(MIN(17300,TRUNC(0.75*(SUMIF($D$12:$D$2012,$D1999,Y$12:Y$2012)+SUMIF($D$12:$D$2012,$D1999,Z$12:Z$2012)),2)+SUMIF($D$12:$D1999,$D1999,AP$12:AP1999))-SUMIF($D$12:$D1998,$D1999,AC$12:AC1998)-SUMIF($D$12:$D$2012,$D1999,AB$12:AB$2012),AP1999),2))),"")</f>
        <v/>
      </c>
      <c r="AD1999" s="250" t="str">
        <f>IF(X1999&lt;&gt;"",1000 - SUMIF($D$12:$D1998,$D1999,AD$12:AD1998),"")</f>
        <v/>
      </c>
      <c r="AE1999" s="252"/>
      <c r="AF1999" s="253"/>
      <c r="AG1999" s="254"/>
      <c r="AH1999" s="255" t="str">
        <f t="shared" si="653"/>
        <v/>
      </c>
      <c r="AI1999" s="256"/>
      <c r="AJ1999" s="253"/>
      <c r="AK1999" s="254"/>
      <c r="AL1999" s="255" t="str">
        <f t="shared" si="654"/>
        <v/>
      </c>
      <c r="AM1999" s="256"/>
      <c r="AN1999" s="253"/>
      <c r="AO1999" s="254"/>
      <c r="AP1999" s="255" t="str">
        <f t="shared" si="655"/>
        <v/>
      </c>
      <c r="AQ1999" s="68"/>
      <c r="AR1999" s="68"/>
      <c r="AS1999" s="115"/>
      <c r="AT1999" s="68"/>
      <c r="AU1999" s="113" t="str">
        <f>IF(D1999&lt;&gt; "", IF(COUNTIF($D$12:$D1999,$D1999)&gt;1,0,IF(SUM(N1999,U1999,AB1999)&gt;0,IF(AND(X1999="",OR(Q1999&lt;&gt;"",J1999&lt;&gt;"")),IF(Q1999&lt;&gt;"",Q1999,IF(J1999&lt;&gt;"",J1999,0)),IF(AND(Q1999&lt;&gt;"",J1999&lt;&gt;"",Q1999=J1999),Q1999,X1999)),0)),"")</f>
        <v/>
      </c>
      <c r="AV1999" s="113" t="str">
        <f>IF(D1999&lt;&gt;"",IF(COUNTIF($D$12:$D1999,$D1999)&gt;1,0,IF(SUM(O1999,V1999,AC1999)&gt;0,IF(AND(X1999="",OR(Q1999&lt;&gt;"",J1999&lt;&gt;"")),IF(Q1999&lt;&gt;"",Q1999,IF(J1999&lt;&gt;"",J1999,0)),IF(AND(Q1999&lt;&gt;"",J1999&lt;&gt;"",Q1999=J1999),Q1999,X1999)),0)),"")</f>
        <v/>
      </c>
      <c r="AW1999" s="113" t="str">
        <f>IF(D1999&lt;&gt;"",IF(COUNTIF($D$12:$D1999,$D1999)&gt;1,0,IF(SUM(P1999,W1999,AD1999)&gt;0,IF(AND(X1999="",OR(Q1999&lt;&gt;"",J1999&lt;&gt;"")),IF(Q1999&lt;&gt;"",Q1999,IF(J1999&lt;&gt;"",J1999,0)),IF(AND(Q1999&lt;&gt;"",J1999&lt;&gt;"",Q1999=J1999),Q1999,X1999)),0)),"")</f>
        <v/>
      </c>
      <c r="AX1999" s="68" t="str">
        <f t="shared" si="656"/>
        <v/>
      </c>
      <c r="AY1999" s="68" t="str">
        <f t="shared" si="657"/>
        <v/>
      </c>
      <c r="AZ1999" s="68" t="str">
        <f t="shared" si="658"/>
        <v/>
      </c>
      <c r="BA1999" s="68" t="str">
        <f t="shared" si="659"/>
        <v/>
      </c>
      <c r="BB1999" s="68" t="str">
        <f t="shared" si="660"/>
        <v/>
      </c>
      <c r="BC1999" s="68" t="str">
        <f t="shared" si="661"/>
        <v/>
      </c>
      <c r="BD1999" s="68" t="str">
        <f t="shared" si="662"/>
        <v/>
      </c>
      <c r="BE1999" s="62" t="str">
        <f t="shared" si="663"/>
        <v/>
      </c>
      <c r="BF1999" s="62" t="str">
        <f t="shared" si="664"/>
        <v/>
      </c>
      <c r="BG1999" s="62"/>
      <c r="BH1999" s="62" t="str">
        <f t="shared" si="665"/>
        <v/>
      </c>
      <c r="BI1999" s="62" t="str">
        <f t="shared" si="666"/>
        <v/>
      </c>
      <c r="BJ1999" s="114"/>
      <c r="BK1999" s="62" t="str">
        <f t="shared" si="667"/>
        <v/>
      </c>
      <c r="BL1999" s="62" t="str">
        <f t="shared" si="668"/>
        <v/>
      </c>
      <c r="BM1999" s="62" t="str">
        <f t="shared" si="669"/>
        <v/>
      </c>
      <c r="BN1999" s="62" t="str">
        <f t="shared" si="670"/>
        <v/>
      </c>
      <c r="BO1999" s="62" t="str">
        <f t="shared" si="671"/>
        <v/>
      </c>
      <c r="BP1999" s="62" t="str">
        <f t="shared" si="672"/>
        <v/>
      </c>
      <c r="BQ1999" s="96"/>
      <c r="BR1999" s="96"/>
      <c r="BS1999" s="96"/>
      <c r="BT1999" s="96"/>
      <c r="BU1999" s="96"/>
      <c r="BV1999" s="96"/>
      <c r="BW1999" s="96"/>
      <c r="BX1999" s="96"/>
      <c r="BY1999" s="96"/>
      <c r="BZ1999" s="96"/>
      <c r="CA1999" s="96"/>
      <c r="CB1999" s="96"/>
      <c r="CC1999" s="96"/>
      <c r="CD1999" s="96"/>
      <c r="CE1999" s="96"/>
      <c r="CF1999" s="96"/>
      <c r="CG1999" s="96"/>
      <c r="CH1999" s="96"/>
      <c r="CI1999" s="96"/>
      <c r="CJ1999" s="96"/>
      <c r="CK1999" s="96"/>
      <c r="CL1999" s="96"/>
      <c r="CM1999" s="96"/>
      <c r="CN1999" s="96"/>
      <c r="CO1999" s="96"/>
      <c r="CP1999" s="96"/>
      <c r="CQ1999" s="96"/>
      <c r="CR1999" s="96"/>
      <c r="CS1999" s="96"/>
    </row>
    <row r="2000" spans="1:97" ht="18.75" customHeight="1" x14ac:dyDescent="0.2">
      <c r="A2000" s="3">
        <f t="shared" si="673"/>
        <v>1988</v>
      </c>
      <c r="B2000" s="263"/>
      <c r="C2000" s="263"/>
      <c r="D2000" s="263"/>
      <c r="E2000" s="259"/>
      <c r="F2000" s="259"/>
      <c r="G2000" s="43"/>
      <c r="H2000" s="264"/>
      <c r="I2000" s="261"/>
      <c r="J2000" s="106"/>
      <c r="K2000" s="247"/>
      <c r="L2000" s="247"/>
      <c r="M2000" s="247"/>
      <c r="N2000" s="248" t="str">
        <f>IF(AND(K2000&lt;&gt;"",L2000&lt;&gt;"",J2000&lt;&gt;""),ROUND(MIN(IF(OR(J2000="OZZ",J2000="ZZ"),5000,17300),TRUNC(0.75*(SUMIF($D$12:$D2000,$D2000,K$12:K2000)+SUMIF($D$12:$D2000,$D2000,L$12:L2000)),2)) - SUMIF($D$12:$D1999,$D2000,N$12:N1999),2),"")</f>
        <v/>
      </c>
      <c r="O2000" s="249" t="str">
        <f>IF(AND(K2000&lt;&gt;"",L2000&lt;&gt;"",M2000&lt;&gt;"",J2000&lt;&gt;"",AH2000&lt;&gt;""),IF(OR(J2000="OZZ",J2000="ZZ"),ROUND(0-SUMIF($D$12:$D1999,$D2000,O$12:O1999),2),IF(M2000=0,0,ROUND(MIN(MIN(17300,TRUNC(0.75*(SUMIF($D$12:$D$2012,$D2000,K$12:K$2012)+SUMIF($D$12:$D$2012,$D2000,L$12:L$2012)),2)+SUMIF($D$12:$D2000,$D2000,AH$12:AH2000))-SUMIF($D$12:$D1999,$D2000,O$12:O1999)-SUMIF($D$12:$D$2012,$D2000,N$12:N$2012),AH2000),2))),"")</f>
        <v/>
      </c>
      <c r="P2000" s="250" t="str">
        <f>IF(J2000&lt;&gt;"",1000 - SUMIF($D$12:$D1999,$D2000,P$12:P1999),"")</f>
        <v/>
      </c>
      <c r="Q2000" s="106"/>
      <c r="R2000" s="247"/>
      <c r="S2000" s="247"/>
      <c r="T2000" s="247"/>
      <c r="U2000" s="248" t="str">
        <f>IF(AND(R2000&lt;&gt;"",S2000&lt;&gt;"",Q2000&lt;&gt;""),ROUND(MIN(IF(OR(Q2000="OZZ",Q2000="ZZ"),5000,17300),TRUNC(0.75*(SUMIF($D$12:$D2000,$D2000,R$12:R2000)+SUMIF($D$12:$D2000,$D2000,S$12:S2000)),2)) - SUMIF($D$12:$D1999,$D2000,U$12:U1999),2),"")</f>
        <v/>
      </c>
      <c r="V2000" s="248" t="str">
        <f>IF(AND(R2000&lt;&gt;"",S2000&lt;&gt;"",T2000&lt;&gt;"",Q2000&lt;&gt;"",AL2000&lt;&gt;""),IF(OR(Q2000="OZZ",Q2000="ZZ"),ROUND(0-SUMIF($D$12:$D1999,$D2000,V$12:V1999),2),IF(T2000=0,0,ROUND(MIN(MIN(17300,TRUNC(0.75*(SUMIF($D$12:$D$2012,$D2000,R$12:R$2012)+SUMIF($D$12:$D$2012,$D2000,S$12:S$2012)),2)+SUMIF($D$12:$D2000,$D2000,AL$12:AL2000))-SUMIF($D$12:$D1999,$D2000,V$12:V1999)-SUMIF($D$12:$D$2012,$D2000,U$12:U$2012),AL2000),2))),"")</f>
        <v/>
      </c>
      <c r="W2000" s="250" t="str">
        <f>IF(Q2000&lt;&gt;"",1000 - SUMIF($D$12:$D1999,$D2000,W$12:W1999),"")</f>
        <v/>
      </c>
      <c r="X2000" s="106"/>
      <c r="Y2000" s="247"/>
      <c r="Z2000" s="247"/>
      <c r="AA2000" s="247"/>
      <c r="AB2000" s="248" t="str">
        <f>IF(AND(Y2000&lt;&gt;"",Z2000&lt;&gt;"",X2000&lt;&gt;""),ROUND(MIN(IF(OR(X2000="OZZ",X2000="ZZ"),5000,17300),TRUNC(0.75*(SUMIF($D$12:$D2000,$D2000,Y$12:Y2000)+SUMIF($D$12:$D2000,$D2000,Z$12:Z2000)),2)) - SUMIF($D$12:$D1999,$D2000,AB$12:AB1999),2),"")</f>
        <v/>
      </c>
      <c r="AC2000" s="251" t="str">
        <f>IF(AND(Y2000&lt;&gt;"",Z2000&lt;&gt;"",AA2000&lt;&gt;"",X2000&lt;&gt;"",AP2000&lt;&gt;""),IF(OR(X2000="OZZ",X2000="ZZ"),ROUND(0-SUMIF($D$12:$D1999,$D2000,AC$12:AC1999),2),IF(AA2000=0,0,ROUND(MIN(MIN(17300,TRUNC(0.75*(SUMIF($D$12:$D$2012,$D2000,Y$12:Y$2012)+SUMIF($D$12:$D$2012,$D2000,Z$12:Z$2012)),2)+SUMIF($D$12:$D2000,$D2000,AP$12:AP2000))-SUMIF($D$12:$D1999,$D2000,AC$12:AC1999)-SUMIF($D$12:$D$2012,$D2000,AB$12:AB$2012),AP2000),2))),"")</f>
        <v/>
      </c>
      <c r="AD2000" s="250" t="str">
        <f>IF(X2000&lt;&gt;"",1000 - SUMIF($D$12:$D1999,$D2000,AD$12:AD1999),"")</f>
        <v/>
      </c>
      <c r="AE2000" s="252"/>
      <c r="AF2000" s="253"/>
      <c r="AG2000" s="254"/>
      <c r="AH2000" s="255" t="str">
        <f t="shared" si="653"/>
        <v/>
      </c>
      <c r="AI2000" s="256"/>
      <c r="AJ2000" s="253"/>
      <c r="AK2000" s="254"/>
      <c r="AL2000" s="255" t="str">
        <f t="shared" si="654"/>
        <v/>
      </c>
      <c r="AM2000" s="256"/>
      <c r="AN2000" s="253"/>
      <c r="AO2000" s="254"/>
      <c r="AP2000" s="255" t="str">
        <f t="shared" si="655"/>
        <v/>
      </c>
      <c r="AQ2000" s="68"/>
      <c r="AR2000" s="68"/>
      <c r="AS2000" s="115"/>
      <c r="AT2000" s="68"/>
      <c r="AU2000" s="113" t="str">
        <f>IF(D2000&lt;&gt; "", IF(COUNTIF($D$12:$D2000,$D2000)&gt;1,0,IF(SUM(N2000,U2000,AB2000)&gt;0,IF(AND(X2000="",OR(Q2000&lt;&gt;"",J2000&lt;&gt;"")),IF(Q2000&lt;&gt;"",Q2000,IF(J2000&lt;&gt;"",J2000,0)),IF(AND(Q2000&lt;&gt;"",J2000&lt;&gt;"",Q2000=J2000),Q2000,X2000)),0)),"")</f>
        <v/>
      </c>
      <c r="AV2000" s="113" t="str">
        <f>IF(D2000&lt;&gt;"",IF(COUNTIF($D$12:$D2000,$D2000)&gt;1,0,IF(SUM(O2000,V2000,AC2000)&gt;0,IF(AND(X2000="",OR(Q2000&lt;&gt;"",J2000&lt;&gt;"")),IF(Q2000&lt;&gt;"",Q2000,IF(J2000&lt;&gt;"",J2000,0)),IF(AND(Q2000&lt;&gt;"",J2000&lt;&gt;"",Q2000=J2000),Q2000,X2000)),0)),"")</f>
        <v/>
      </c>
      <c r="AW2000" s="113" t="str">
        <f>IF(D2000&lt;&gt;"",IF(COUNTIF($D$12:$D2000,$D2000)&gt;1,0,IF(SUM(P2000,W2000,AD2000)&gt;0,IF(AND(X2000="",OR(Q2000&lt;&gt;"",J2000&lt;&gt;"")),IF(Q2000&lt;&gt;"",Q2000,IF(J2000&lt;&gt;"",J2000,0)),IF(AND(Q2000&lt;&gt;"",J2000&lt;&gt;"",Q2000=J2000),Q2000,X2000)),0)),"")</f>
        <v/>
      </c>
      <c r="AX2000" s="68" t="str">
        <f t="shared" si="656"/>
        <v/>
      </c>
      <c r="AY2000" s="68" t="str">
        <f t="shared" si="657"/>
        <v/>
      </c>
      <c r="AZ2000" s="68" t="str">
        <f t="shared" si="658"/>
        <v/>
      </c>
      <c r="BA2000" s="68" t="str">
        <f t="shared" si="659"/>
        <v/>
      </c>
      <c r="BB2000" s="68" t="str">
        <f t="shared" si="660"/>
        <v/>
      </c>
      <c r="BC2000" s="68" t="str">
        <f t="shared" si="661"/>
        <v/>
      </c>
      <c r="BD2000" s="68" t="str">
        <f t="shared" si="662"/>
        <v/>
      </c>
      <c r="BE2000" s="62" t="str">
        <f t="shared" si="663"/>
        <v/>
      </c>
      <c r="BF2000" s="62" t="str">
        <f t="shared" si="664"/>
        <v/>
      </c>
      <c r="BG2000" s="62"/>
      <c r="BH2000" s="62" t="str">
        <f t="shared" si="665"/>
        <v/>
      </c>
      <c r="BI2000" s="62" t="str">
        <f t="shared" si="666"/>
        <v/>
      </c>
      <c r="BJ2000" s="114"/>
      <c r="BK2000" s="62" t="str">
        <f t="shared" si="667"/>
        <v/>
      </c>
      <c r="BL2000" s="62" t="str">
        <f t="shared" si="668"/>
        <v/>
      </c>
      <c r="BM2000" s="62" t="str">
        <f t="shared" si="669"/>
        <v/>
      </c>
      <c r="BN2000" s="62" t="str">
        <f t="shared" si="670"/>
        <v/>
      </c>
      <c r="BO2000" s="62" t="str">
        <f t="shared" si="671"/>
        <v/>
      </c>
      <c r="BP2000" s="62" t="str">
        <f t="shared" si="672"/>
        <v/>
      </c>
      <c r="BQ2000" s="96"/>
      <c r="BR2000" s="96"/>
      <c r="BS2000" s="96"/>
      <c r="BT2000" s="96"/>
      <c r="BU2000" s="96"/>
      <c r="BV2000" s="96"/>
      <c r="BW2000" s="96"/>
      <c r="BX2000" s="96"/>
      <c r="BY2000" s="96"/>
      <c r="BZ2000" s="96"/>
      <c r="CA2000" s="96"/>
      <c r="CB2000" s="96"/>
      <c r="CC2000" s="96"/>
      <c r="CD2000" s="96"/>
      <c r="CE2000" s="96"/>
      <c r="CF2000" s="96"/>
      <c r="CG2000" s="96"/>
      <c r="CH2000" s="96"/>
      <c r="CI2000" s="96"/>
      <c r="CJ2000" s="96"/>
      <c r="CK2000" s="96"/>
      <c r="CL2000" s="96"/>
      <c r="CM2000" s="96"/>
      <c r="CN2000" s="96"/>
      <c r="CO2000" s="96"/>
      <c r="CP2000" s="96"/>
      <c r="CQ2000" s="96"/>
      <c r="CR2000" s="96"/>
      <c r="CS2000" s="96"/>
    </row>
    <row r="2001" spans="1:97" ht="18.75" customHeight="1" x14ac:dyDescent="0.2">
      <c r="A2001" s="3">
        <f t="shared" si="673"/>
        <v>1989</v>
      </c>
      <c r="B2001" s="263"/>
      <c r="C2001" s="263"/>
      <c r="D2001" s="263"/>
      <c r="E2001" s="259"/>
      <c r="F2001" s="259"/>
      <c r="G2001" s="43"/>
      <c r="H2001" s="264"/>
      <c r="I2001" s="261"/>
      <c r="J2001" s="106"/>
      <c r="K2001" s="247"/>
      <c r="L2001" s="247"/>
      <c r="M2001" s="247"/>
      <c r="N2001" s="248" t="str">
        <f>IF(AND(K2001&lt;&gt;"",L2001&lt;&gt;"",J2001&lt;&gt;""),ROUND(MIN(IF(OR(J2001="OZZ",J2001="ZZ"),5000,17300),TRUNC(0.75*(SUMIF($D$12:$D2001,$D2001,K$12:K2001)+SUMIF($D$12:$D2001,$D2001,L$12:L2001)),2)) - SUMIF($D$12:$D2000,$D2001,N$12:N2000),2),"")</f>
        <v/>
      </c>
      <c r="O2001" s="249" t="str">
        <f>IF(AND(K2001&lt;&gt;"",L2001&lt;&gt;"",M2001&lt;&gt;"",J2001&lt;&gt;"",AH2001&lt;&gt;""),IF(OR(J2001="OZZ",J2001="ZZ"),ROUND(0-SUMIF($D$12:$D2000,$D2001,O$12:O2000),2),IF(M2001=0,0,ROUND(MIN(MIN(17300,TRUNC(0.75*(SUMIF($D$12:$D$2012,$D2001,K$12:K$2012)+SUMIF($D$12:$D$2012,$D2001,L$12:L$2012)),2)+SUMIF($D$12:$D2001,$D2001,AH$12:AH2001))-SUMIF($D$12:$D2000,$D2001,O$12:O2000)-SUMIF($D$12:$D$2012,$D2001,N$12:N$2012),AH2001),2))),"")</f>
        <v/>
      </c>
      <c r="P2001" s="250" t="str">
        <f>IF(J2001&lt;&gt;"",1000 - SUMIF($D$12:$D2000,$D2001,P$12:P2000),"")</f>
        <v/>
      </c>
      <c r="Q2001" s="106"/>
      <c r="R2001" s="247"/>
      <c r="S2001" s="247"/>
      <c r="T2001" s="247"/>
      <c r="U2001" s="248" t="str">
        <f>IF(AND(R2001&lt;&gt;"",S2001&lt;&gt;"",Q2001&lt;&gt;""),ROUND(MIN(IF(OR(Q2001="OZZ",Q2001="ZZ"),5000,17300),TRUNC(0.75*(SUMIF($D$12:$D2001,$D2001,R$12:R2001)+SUMIF($D$12:$D2001,$D2001,S$12:S2001)),2)) - SUMIF($D$12:$D2000,$D2001,U$12:U2000),2),"")</f>
        <v/>
      </c>
      <c r="V2001" s="248" t="str">
        <f>IF(AND(R2001&lt;&gt;"",S2001&lt;&gt;"",T2001&lt;&gt;"",Q2001&lt;&gt;"",AL2001&lt;&gt;""),IF(OR(Q2001="OZZ",Q2001="ZZ"),ROUND(0-SUMIF($D$12:$D2000,$D2001,V$12:V2000),2),IF(T2001=0,0,ROUND(MIN(MIN(17300,TRUNC(0.75*(SUMIF($D$12:$D$2012,$D2001,R$12:R$2012)+SUMIF($D$12:$D$2012,$D2001,S$12:S$2012)),2)+SUMIF($D$12:$D2001,$D2001,AL$12:AL2001))-SUMIF($D$12:$D2000,$D2001,V$12:V2000)-SUMIF($D$12:$D$2012,$D2001,U$12:U$2012),AL2001),2))),"")</f>
        <v/>
      </c>
      <c r="W2001" s="250" t="str">
        <f>IF(Q2001&lt;&gt;"",1000 - SUMIF($D$12:$D2000,$D2001,W$12:W2000),"")</f>
        <v/>
      </c>
      <c r="X2001" s="106"/>
      <c r="Y2001" s="247"/>
      <c r="Z2001" s="247"/>
      <c r="AA2001" s="247"/>
      <c r="AB2001" s="248" t="str">
        <f>IF(AND(Y2001&lt;&gt;"",Z2001&lt;&gt;"",X2001&lt;&gt;""),ROUND(MIN(IF(OR(X2001="OZZ",X2001="ZZ"),5000,17300),TRUNC(0.75*(SUMIF($D$12:$D2001,$D2001,Y$12:Y2001)+SUMIF($D$12:$D2001,$D2001,Z$12:Z2001)),2)) - SUMIF($D$12:$D2000,$D2001,AB$12:AB2000),2),"")</f>
        <v/>
      </c>
      <c r="AC2001" s="251" t="str">
        <f>IF(AND(Y2001&lt;&gt;"",Z2001&lt;&gt;"",AA2001&lt;&gt;"",X2001&lt;&gt;"",AP2001&lt;&gt;""),IF(OR(X2001="OZZ",X2001="ZZ"),ROUND(0-SUMIF($D$12:$D2000,$D2001,AC$12:AC2000),2),IF(AA2001=0,0,ROUND(MIN(MIN(17300,TRUNC(0.75*(SUMIF($D$12:$D$2012,$D2001,Y$12:Y$2012)+SUMIF($D$12:$D$2012,$D2001,Z$12:Z$2012)),2)+SUMIF($D$12:$D2001,$D2001,AP$12:AP2001))-SUMIF($D$12:$D2000,$D2001,AC$12:AC2000)-SUMIF($D$12:$D$2012,$D2001,AB$12:AB$2012),AP2001),2))),"")</f>
        <v/>
      </c>
      <c r="AD2001" s="250" t="str">
        <f>IF(X2001&lt;&gt;"",1000 - SUMIF($D$12:$D2000,$D2001,AD$12:AD2000),"")</f>
        <v/>
      </c>
      <c r="AE2001" s="252"/>
      <c r="AF2001" s="253"/>
      <c r="AG2001" s="254"/>
      <c r="AH2001" s="255" t="str">
        <f t="shared" si="653"/>
        <v/>
      </c>
      <c r="AI2001" s="256"/>
      <c r="AJ2001" s="253"/>
      <c r="AK2001" s="254"/>
      <c r="AL2001" s="255" t="str">
        <f t="shared" si="654"/>
        <v/>
      </c>
      <c r="AM2001" s="256"/>
      <c r="AN2001" s="253"/>
      <c r="AO2001" s="254"/>
      <c r="AP2001" s="255" t="str">
        <f t="shared" si="655"/>
        <v/>
      </c>
      <c r="AQ2001" s="68"/>
      <c r="AR2001" s="68"/>
      <c r="AS2001" s="115"/>
      <c r="AT2001" s="68"/>
      <c r="AU2001" s="113" t="str">
        <f>IF(D2001&lt;&gt; "", IF(COUNTIF($D$12:$D2001,$D2001)&gt;1,0,IF(SUM(N2001,U2001,AB2001)&gt;0,IF(AND(X2001="",OR(Q2001&lt;&gt;"",J2001&lt;&gt;"")),IF(Q2001&lt;&gt;"",Q2001,IF(J2001&lt;&gt;"",J2001,0)),IF(AND(Q2001&lt;&gt;"",J2001&lt;&gt;"",Q2001=J2001),Q2001,X2001)),0)),"")</f>
        <v/>
      </c>
      <c r="AV2001" s="113" t="str">
        <f>IF(D2001&lt;&gt;"",IF(COUNTIF($D$12:$D2001,$D2001)&gt;1,0,IF(SUM(O2001,V2001,AC2001)&gt;0,IF(AND(X2001="",OR(Q2001&lt;&gt;"",J2001&lt;&gt;"")),IF(Q2001&lt;&gt;"",Q2001,IF(J2001&lt;&gt;"",J2001,0)),IF(AND(Q2001&lt;&gt;"",J2001&lt;&gt;"",Q2001=J2001),Q2001,X2001)),0)),"")</f>
        <v/>
      </c>
      <c r="AW2001" s="113" t="str">
        <f>IF(D2001&lt;&gt;"",IF(COUNTIF($D$12:$D2001,$D2001)&gt;1,0,IF(SUM(P2001,W2001,AD2001)&gt;0,IF(AND(X2001="",OR(Q2001&lt;&gt;"",J2001&lt;&gt;"")),IF(Q2001&lt;&gt;"",Q2001,IF(J2001&lt;&gt;"",J2001,0)),IF(AND(Q2001&lt;&gt;"",J2001&lt;&gt;"",Q2001=J2001),Q2001,X2001)),0)),"")</f>
        <v/>
      </c>
      <c r="AX2001" s="68" t="str">
        <f t="shared" si="656"/>
        <v/>
      </c>
      <c r="AY2001" s="68" t="str">
        <f t="shared" si="657"/>
        <v/>
      </c>
      <c r="AZ2001" s="68" t="str">
        <f t="shared" si="658"/>
        <v/>
      </c>
      <c r="BA2001" s="68" t="str">
        <f t="shared" si="659"/>
        <v/>
      </c>
      <c r="BB2001" s="68" t="str">
        <f t="shared" si="660"/>
        <v/>
      </c>
      <c r="BC2001" s="68" t="str">
        <f t="shared" si="661"/>
        <v/>
      </c>
      <c r="BD2001" s="68" t="str">
        <f t="shared" si="662"/>
        <v/>
      </c>
      <c r="BE2001" s="62" t="str">
        <f t="shared" si="663"/>
        <v/>
      </c>
      <c r="BF2001" s="62" t="str">
        <f t="shared" si="664"/>
        <v/>
      </c>
      <c r="BG2001" s="62"/>
      <c r="BH2001" s="62" t="str">
        <f t="shared" si="665"/>
        <v/>
      </c>
      <c r="BI2001" s="62" t="str">
        <f t="shared" si="666"/>
        <v/>
      </c>
      <c r="BJ2001" s="114"/>
      <c r="BK2001" s="62" t="str">
        <f t="shared" si="667"/>
        <v/>
      </c>
      <c r="BL2001" s="62" t="str">
        <f t="shared" si="668"/>
        <v/>
      </c>
      <c r="BM2001" s="62" t="str">
        <f t="shared" si="669"/>
        <v/>
      </c>
      <c r="BN2001" s="62" t="str">
        <f t="shared" si="670"/>
        <v/>
      </c>
      <c r="BO2001" s="62" t="str">
        <f t="shared" si="671"/>
        <v/>
      </c>
      <c r="BP2001" s="62" t="str">
        <f t="shared" si="672"/>
        <v/>
      </c>
      <c r="BQ2001" s="96"/>
      <c r="BR2001" s="96"/>
      <c r="BS2001" s="96"/>
      <c r="BT2001" s="96"/>
      <c r="BU2001" s="96"/>
      <c r="BV2001" s="96"/>
      <c r="BW2001" s="96"/>
      <c r="BX2001" s="96"/>
      <c r="BY2001" s="96"/>
      <c r="BZ2001" s="96"/>
      <c r="CA2001" s="96"/>
      <c r="CB2001" s="96"/>
      <c r="CC2001" s="96"/>
      <c r="CD2001" s="96"/>
      <c r="CE2001" s="96"/>
      <c r="CF2001" s="96"/>
      <c r="CG2001" s="96"/>
      <c r="CH2001" s="96"/>
      <c r="CI2001" s="96"/>
      <c r="CJ2001" s="96"/>
      <c r="CK2001" s="96"/>
      <c r="CL2001" s="96"/>
      <c r="CM2001" s="96"/>
      <c r="CN2001" s="96"/>
      <c r="CO2001" s="96"/>
      <c r="CP2001" s="96"/>
      <c r="CQ2001" s="96"/>
      <c r="CR2001" s="96"/>
      <c r="CS2001" s="96"/>
    </row>
    <row r="2002" spans="1:97" ht="18.75" customHeight="1" x14ac:dyDescent="0.2">
      <c r="A2002" s="3">
        <f t="shared" si="673"/>
        <v>1990</v>
      </c>
      <c r="B2002" s="263"/>
      <c r="C2002" s="263"/>
      <c r="D2002" s="263"/>
      <c r="E2002" s="259"/>
      <c r="F2002" s="259"/>
      <c r="G2002" s="43"/>
      <c r="H2002" s="264"/>
      <c r="I2002" s="261"/>
      <c r="J2002" s="106"/>
      <c r="K2002" s="247"/>
      <c r="L2002" s="247"/>
      <c r="M2002" s="247"/>
      <c r="N2002" s="248" t="str">
        <f>IF(AND(K2002&lt;&gt;"",L2002&lt;&gt;"",J2002&lt;&gt;""),ROUND(MIN(IF(OR(J2002="OZZ",J2002="ZZ"),5000,17300),TRUNC(0.75*(SUMIF($D$12:$D2002,$D2002,K$12:K2002)+SUMIF($D$12:$D2002,$D2002,L$12:L2002)),2)) - SUMIF($D$12:$D2001,$D2002,N$12:N2001),2),"")</f>
        <v/>
      </c>
      <c r="O2002" s="249" t="str">
        <f>IF(AND(K2002&lt;&gt;"",L2002&lt;&gt;"",M2002&lt;&gt;"",J2002&lt;&gt;"",AH2002&lt;&gt;""),IF(OR(J2002="OZZ",J2002="ZZ"),ROUND(0-SUMIF($D$12:$D2001,$D2002,O$12:O2001),2),IF(M2002=0,0,ROUND(MIN(MIN(17300,TRUNC(0.75*(SUMIF($D$12:$D$2012,$D2002,K$12:K$2012)+SUMIF($D$12:$D$2012,$D2002,L$12:L$2012)),2)+SUMIF($D$12:$D2002,$D2002,AH$12:AH2002))-SUMIF($D$12:$D2001,$D2002,O$12:O2001)-SUMIF($D$12:$D$2012,$D2002,N$12:N$2012),AH2002),2))),"")</f>
        <v/>
      </c>
      <c r="P2002" s="250" t="str">
        <f>IF(J2002&lt;&gt;"",1000 - SUMIF($D$12:$D2001,$D2002,P$12:P2001),"")</f>
        <v/>
      </c>
      <c r="Q2002" s="106"/>
      <c r="R2002" s="247"/>
      <c r="S2002" s="247"/>
      <c r="T2002" s="247"/>
      <c r="U2002" s="248" t="str">
        <f>IF(AND(R2002&lt;&gt;"",S2002&lt;&gt;"",Q2002&lt;&gt;""),ROUND(MIN(IF(OR(Q2002="OZZ",Q2002="ZZ"),5000,17300),TRUNC(0.75*(SUMIF($D$12:$D2002,$D2002,R$12:R2002)+SUMIF($D$12:$D2002,$D2002,S$12:S2002)),2)) - SUMIF($D$12:$D2001,$D2002,U$12:U2001),2),"")</f>
        <v/>
      </c>
      <c r="V2002" s="248" t="str">
        <f>IF(AND(R2002&lt;&gt;"",S2002&lt;&gt;"",T2002&lt;&gt;"",Q2002&lt;&gt;"",AL2002&lt;&gt;""),IF(OR(Q2002="OZZ",Q2002="ZZ"),ROUND(0-SUMIF($D$12:$D2001,$D2002,V$12:V2001),2),IF(T2002=0,0,ROUND(MIN(MIN(17300,TRUNC(0.75*(SUMIF($D$12:$D$2012,$D2002,R$12:R$2012)+SUMIF($D$12:$D$2012,$D2002,S$12:S$2012)),2)+SUMIF($D$12:$D2002,$D2002,AL$12:AL2002))-SUMIF($D$12:$D2001,$D2002,V$12:V2001)-SUMIF($D$12:$D$2012,$D2002,U$12:U$2012),AL2002),2))),"")</f>
        <v/>
      </c>
      <c r="W2002" s="250" t="str">
        <f>IF(Q2002&lt;&gt;"",1000 - SUMIF($D$12:$D2001,$D2002,W$12:W2001),"")</f>
        <v/>
      </c>
      <c r="X2002" s="106"/>
      <c r="Y2002" s="247"/>
      <c r="Z2002" s="247"/>
      <c r="AA2002" s="247"/>
      <c r="AB2002" s="248" t="str">
        <f>IF(AND(Y2002&lt;&gt;"",Z2002&lt;&gt;"",X2002&lt;&gt;""),ROUND(MIN(IF(OR(X2002="OZZ",X2002="ZZ"),5000,17300),TRUNC(0.75*(SUMIF($D$12:$D2002,$D2002,Y$12:Y2002)+SUMIF($D$12:$D2002,$D2002,Z$12:Z2002)),2)) - SUMIF($D$12:$D2001,$D2002,AB$12:AB2001),2),"")</f>
        <v/>
      </c>
      <c r="AC2002" s="251" t="str">
        <f>IF(AND(Y2002&lt;&gt;"",Z2002&lt;&gt;"",AA2002&lt;&gt;"",X2002&lt;&gt;"",AP2002&lt;&gt;""),IF(OR(X2002="OZZ",X2002="ZZ"),ROUND(0-SUMIF($D$12:$D2001,$D2002,AC$12:AC2001),2),IF(AA2002=0,0,ROUND(MIN(MIN(17300,TRUNC(0.75*(SUMIF($D$12:$D$2012,$D2002,Y$12:Y$2012)+SUMIF($D$12:$D$2012,$D2002,Z$12:Z$2012)),2)+SUMIF($D$12:$D2002,$D2002,AP$12:AP2002))-SUMIF($D$12:$D2001,$D2002,AC$12:AC2001)-SUMIF($D$12:$D$2012,$D2002,AB$12:AB$2012),AP2002),2))),"")</f>
        <v/>
      </c>
      <c r="AD2002" s="250" t="str">
        <f>IF(X2002&lt;&gt;"",1000 - SUMIF($D$12:$D2001,$D2002,AD$12:AD2001),"")</f>
        <v/>
      </c>
      <c r="AE2002" s="252"/>
      <c r="AF2002" s="253"/>
      <c r="AG2002" s="254"/>
      <c r="AH2002" s="255" t="str">
        <f t="shared" si="653"/>
        <v/>
      </c>
      <c r="AI2002" s="256"/>
      <c r="AJ2002" s="253"/>
      <c r="AK2002" s="254"/>
      <c r="AL2002" s="255" t="str">
        <f t="shared" si="654"/>
        <v/>
      </c>
      <c r="AM2002" s="256"/>
      <c r="AN2002" s="253"/>
      <c r="AO2002" s="254"/>
      <c r="AP2002" s="255" t="str">
        <f t="shared" si="655"/>
        <v/>
      </c>
      <c r="AQ2002" s="68"/>
      <c r="AR2002" s="68"/>
      <c r="AS2002" s="115"/>
      <c r="AT2002" s="68"/>
      <c r="AU2002" s="113" t="str">
        <f>IF(D2002&lt;&gt; "", IF(COUNTIF($D$12:$D2002,$D2002)&gt;1,0,IF(SUM(N2002,U2002,AB2002)&gt;0,IF(AND(X2002="",OR(Q2002&lt;&gt;"",J2002&lt;&gt;"")),IF(Q2002&lt;&gt;"",Q2002,IF(J2002&lt;&gt;"",J2002,0)),IF(AND(Q2002&lt;&gt;"",J2002&lt;&gt;"",Q2002=J2002),Q2002,X2002)),0)),"")</f>
        <v/>
      </c>
      <c r="AV2002" s="113" t="str">
        <f>IF(D2002&lt;&gt;"",IF(COUNTIF($D$12:$D2002,$D2002)&gt;1,0,IF(SUM(O2002,V2002,AC2002)&gt;0,IF(AND(X2002="",OR(Q2002&lt;&gt;"",J2002&lt;&gt;"")),IF(Q2002&lt;&gt;"",Q2002,IF(J2002&lt;&gt;"",J2002,0)),IF(AND(Q2002&lt;&gt;"",J2002&lt;&gt;"",Q2002=J2002),Q2002,X2002)),0)),"")</f>
        <v/>
      </c>
      <c r="AW2002" s="113" t="str">
        <f>IF(D2002&lt;&gt;"",IF(COUNTIF($D$12:$D2002,$D2002)&gt;1,0,IF(SUM(P2002,W2002,AD2002)&gt;0,IF(AND(X2002="",OR(Q2002&lt;&gt;"",J2002&lt;&gt;"")),IF(Q2002&lt;&gt;"",Q2002,IF(J2002&lt;&gt;"",J2002,0)),IF(AND(Q2002&lt;&gt;"",J2002&lt;&gt;"",Q2002=J2002),Q2002,X2002)),0)),"")</f>
        <v/>
      </c>
      <c r="AX2002" s="68" t="str">
        <f t="shared" si="656"/>
        <v/>
      </c>
      <c r="AY2002" s="68" t="str">
        <f t="shared" si="657"/>
        <v/>
      </c>
      <c r="AZ2002" s="68" t="str">
        <f t="shared" si="658"/>
        <v/>
      </c>
      <c r="BA2002" s="68" t="str">
        <f t="shared" si="659"/>
        <v/>
      </c>
      <c r="BB2002" s="68" t="str">
        <f t="shared" si="660"/>
        <v/>
      </c>
      <c r="BC2002" s="68" t="str">
        <f t="shared" si="661"/>
        <v/>
      </c>
      <c r="BD2002" s="68" t="str">
        <f t="shared" si="662"/>
        <v/>
      </c>
      <c r="BE2002" s="62" t="str">
        <f t="shared" si="663"/>
        <v/>
      </c>
      <c r="BF2002" s="62" t="str">
        <f t="shared" si="664"/>
        <v/>
      </c>
      <c r="BG2002" s="62"/>
      <c r="BH2002" s="62" t="str">
        <f t="shared" si="665"/>
        <v/>
      </c>
      <c r="BI2002" s="62" t="str">
        <f t="shared" si="666"/>
        <v/>
      </c>
      <c r="BJ2002" s="114"/>
      <c r="BK2002" s="62" t="str">
        <f t="shared" si="667"/>
        <v/>
      </c>
      <c r="BL2002" s="62" t="str">
        <f t="shared" si="668"/>
        <v/>
      </c>
      <c r="BM2002" s="62" t="str">
        <f t="shared" si="669"/>
        <v/>
      </c>
      <c r="BN2002" s="62" t="str">
        <f t="shared" si="670"/>
        <v/>
      </c>
      <c r="BO2002" s="62" t="str">
        <f t="shared" si="671"/>
        <v/>
      </c>
      <c r="BP2002" s="62" t="str">
        <f t="shared" si="672"/>
        <v/>
      </c>
      <c r="BQ2002" s="96"/>
      <c r="BR2002" s="96"/>
      <c r="BS2002" s="96"/>
      <c r="BT2002" s="96"/>
      <c r="BU2002" s="96"/>
      <c r="BV2002" s="96"/>
      <c r="BW2002" s="96"/>
      <c r="BX2002" s="96"/>
      <c r="BY2002" s="96"/>
      <c r="BZ2002" s="96"/>
      <c r="CA2002" s="96"/>
      <c r="CB2002" s="96"/>
      <c r="CC2002" s="96"/>
      <c r="CD2002" s="96"/>
      <c r="CE2002" s="96"/>
      <c r="CF2002" s="96"/>
      <c r="CG2002" s="96"/>
      <c r="CH2002" s="96"/>
      <c r="CI2002" s="96"/>
      <c r="CJ2002" s="96"/>
      <c r="CK2002" s="96"/>
      <c r="CL2002" s="96"/>
      <c r="CM2002" s="96"/>
      <c r="CN2002" s="96"/>
      <c r="CO2002" s="96"/>
      <c r="CP2002" s="96"/>
      <c r="CQ2002" s="96"/>
      <c r="CR2002" s="96"/>
      <c r="CS2002" s="96"/>
    </row>
    <row r="2003" spans="1:97" ht="18.75" customHeight="1" x14ac:dyDescent="0.2">
      <c r="A2003" s="3">
        <f t="shared" si="673"/>
        <v>1991</v>
      </c>
      <c r="B2003" s="263"/>
      <c r="C2003" s="263"/>
      <c r="D2003" s="263"/>
      <c r="E2003" s="259"/>
      <c r="F2003" s="259"/>
      <c r="G2003" s="43"/>
      <c r="H2003" s="264"/>
      <c r="I2003" s="261"/>
      <c r="J2003" s="106"/>
      <c r="K2003" s="247"/>
      <c r="L2003" s="247"/>
      <c r="M2003" s="247"/>
      <c r="N2003" s="248" t="str">
        <f>IF(AND(K2003&lt;&gt;"",L2003&lt;&gt;"",J2003&lt;&gt;""),ROUND(MIN(IF(OR(J2003="OZZ",J2003="ZZ"),5000,17300),TRUNC(0.75*(SUMIF($D$12:$D2003,$D2003,K$12:K2003)+SUMIF($D$12:$D2003,$D2003,L$12:L2003)),2)) - SUMIF($D$12:$D2002,$D2003,N$12:N2002),2),"")</f>
        <v/>
      </c>
      <c r="O2003" s="249" t="str">
        <f>IF(AND(K2003&lt;&gt;"",L2003&lt;&gt;"",M2003&lt;&gt;"",J2003&lt;&gt;"",AH2003&lt;&gt;""),IF(OR(J2003="OZZ",J2003="ZZ"),ROUND(0-SUMIF($D$12:$D2002,$D2003,O$12:O2002),2),IF(M2003=0,0,ROUND(MIN(MIN(17300,TRUNC(0.75*(SUMIF($D$12:$D$2012,$D2003,K$12:K$2012)+SUMIF($D$12:$D$2012,$D2003,L$12:L$2012)),2)+SUMIF($D$12:$D2003,$D2003,AH$12:AH2003))-SUMIF($D$12:$D2002,$D2003,O$12:O2002)-SUMIF($D$12:$D$2012,$D2003,N$12:N$2012),AH2003),2))),"")</f>
        <v/>
      </c>
      <c r="P2003" s="250" t="str">
        <f>IF(J2003&lt;&gt;"",1000 - SUMIF($D$12:$D2002,$D2003,P$12:P2002),"")</f>
        <v/>
      </c>
      <c r="Q2003" s="106"/>
      <c r="R2003" s="247"/>
      <c r="S2003" s="247"/>
      <c r="T2003" s="247"/>
      <c r="U2003" s="248" t="str">
        <f>IF(AND(R2003&lt;&gt;"",S2003&lt;&gt;"",Q2003&lt;&gt;""),ROUND(MIN(IF(OR(Q2003="OZZ",Q2003="ZZ"),5000,17300),TRUNC(0.75*(SUMIF($D$12:$D2003,$D2003,R$12:R2003)+SUMIF($D$12:$D2003,$D2003,S$12:S2003)),2)) - SUMIF($D$12:$D2002,$D2003,U$12:U2002),2),"")</f>
        <v/>
      </c>
      <c r="V2003" s="248" t="str">
        <f>IF(AND(R2003&lt;&gt;"",S2003&lt;&gt;"",T2003&lt;&gt;"",Q2003&lt;&gt;"",AL2003&lt;&gt;""),IF(OR(Q2003="OZZ",Q2003="ZZ"),ROUND(0-SUMIF($D$12:$D2002,$D2003,V$12:V2002),2),IF(T2003=0,0,ROUND(MIN(MIN(17300,TRUNC(0.75*(SUMIF($D$12:$D$2012,$D2003,R$12:R$2012)+SUMIF($D$12:$D$2012,$D2003,S$12:S$2012)),2)+SUMIF($D$12:$D2003,$D2003,AL$12:AL2003))-SUMIF($D$12:$D2002,$D2003,V$12:V2002)-SUMIF($D$12:$D$2012,$D2003,U$12:U$2012),AL2003),2))),"")</f>
        <v/>
      </c>
      <c r="W2003" s="250" t="str">
        <f>IF(Q2003&lt;&gt;"",1000 - SUMIF($D$12:$D2002,$D2003,W$12:W2002),"")</f>
        <v/>
      </c>
      <c r="X2003" s="106"/>
      <c r="Y2003" s="247"/>
      <c r="Z2003" s="247"/>
      <c r="AA2003" s="247"/>
      <c r="AB2003" s="248" t="str">
        <f>IF(AND(Y2003&lt;&gt;"",Z2003&lt;&gt;"",X2003&lt;&gt;""),ROUND(MIN(IF(OR(X2003="OZZ",X2003="ZZ"),5000,17300),TRUNC(0.75*(SUMIF($D$12:$D2003,$D2003,Y$12:Y2003)+SUMIF($D$12:$D2003,$D2003,Z$12:Z2003)),2)) - SUMIF($D$12:$D2002,$D2003,AB$12:AB2002),2),"")</f>
        <v/>
      </c>
      <c r="AC2003" s="251" t="str">
        <f>IF(AND(Y2003&lt;&gt;"",Z2003&lt;&gt;"",AA2003&lt;&gt;"",X2003&lt;&gt;"",AP2003&lt;&gt;""),IF(OR(X2003="OZZ",X2003="ZZ"),ROUND(0-SUMIF($D$12:$D2002,$D2003,AC$12:AC2002),2),IF(AA2003=0,0,ROUND(MIN(MIN(17300,TRUNC(0.75*(SUMIF($D$12:$D$2012,$D2003,Y$12:Y$2012)+SUMIF($D$12:$D$2012,$D2003,Z$12:Z$2012)),2)+SUMIF($D$12:$D2003,$D2003,AP$12:AP2003))-SUMIF($D$12:$D2002,$D2003,AC$12:AC2002)-SUMIF($D$12:$D$2012,$D2003,AB$12:AB$2012),AP2003),2))),"")</f>
        <v/>
      </c>
      <c r="AD2003" s="250" t="str">
        <f>IF(X2003&lt;&gt;"",1000 - SUMIF($D$12:$D2002,$D2003,AD$12:AD2002),"")</f>
        <v/>
      </c>
      <c r="AE2003" s="252"/>
      <c r="AF2003" s="253"/>
      <c r="AG2003" s="254"/>
      <c r="AH2003" s="255" t="str">
        <f t="shared" si="653"/>
        <v/>
      </c>
      <c r="AI2003" s="256"/>
      <c r="AJ2003" s="253"/>
      <c r="AK2003" s="254"/>
      <c r="AL2003" s="255" t="str">
        <f t="shared" si="654"/>
        <v/>
      </c>
      <c r="AM2003" s="256"/>
      <c r="AN2003" s="253"/>
      <c r="AO2003" s="254"/>
      <c r="AP2003" s="255" t="str">
        <f t="shared" si="655"/>
        <v/>
      </c>
      <c r="AQ2003" s="68"/>
      <c r="AR2003" s="68"/>
      <c r="AS2003" s="115"/>
      <c r="AT2003" s="68"/>
      <c r="AU2003" s="113" t="str">
        <f>IF(D2003&lt;&gt; "", IF(COUNTIF($D$12:$D2003,$D2003)&gt;1,0,IF(SUM(N2003,U2003,AB2003)&gt;0,IF(AND(X2003="",OR(Q2003&lt;&gt;"",J2003&lt;&gt;"")),IF(Q2003&lt;&gt;"",Q2003,IF(J2003&lt;&gt;"",J2003,0)),IF(AND(Q2003&lt;&gt;"",J2003&lt;&gt;"",Q2003=J2003),Q2003,X2003)),0)),"")</f>
        <v/>
      </c>
      <c r="AV2003" s="113" t="str">
        <f>IF(D2003&lt;&gt;"",IF(COUNTIF($D$12:$D2003,$D2003)&gt;1,0,IF(SUM(O2003,V2003,AC2003)&gt;0,IF(AND(X2003="",OR(Q2003&lt;&gt;"",J2003&lt;&gt;"")),IF(Q2003&lt;&gt;"",Q2003,IF(J2003&lt;&gt;"",J2003,0)),IF(AND(Q2003&lt;&gt;"",J2003&lt;&gt;"",Q2003=J2003),Q2003,X2003)),0)),"")</f>
        <v/>
      </c>
      <c r="AW2003" s="113" t="str">
        <f>IF(D2003&lt;&gt;"",IF(COUNTIF($D$12:$D2003,$D2003)&gt;1,0,IF(SUM(P2003,W2003,AD2003)&gt;0,IF(AND(X2003="",OR(Q2003&lt;&gt;"",J2003&lt;&gt;"")),IF(Q2003&lt;&gt;"",Q2003,IF(J2003&lt;&gt;"",J2003,0)),IF(AND(Q2003&lt;&gt;"",J2003&lt;&gt;"",Q2003=J2003),Q2003,X2003)),0)),"")</f>
        <v/>
      </c>
      <c r="AX2003" s="68" t="str">
        <f t="shared" si="656"/>
        <v/>
      </c>
      <c r="AY2003" s="68" t="str">
        <f t="shared" si="657"/>
        <v/>
      </c>
      <c r="AZ2003" s="68" t="str">
        <f t="shared" si="658"/>
        <v/>
      </c>
      <c r="BA2003" s="68" t="str">
        <f t="shared" si="659"/>
        <v/>
      </c>
      <c r="BB2003" s="68" t="str">
        <f t="shared" si="660"/>
        <v/>
      </c>
      <c r="BC2003" s="68" t="str">
        <f t="shared" si="661"/>
        <v/>
      </c>
      <c r="BD2003" s="68" t="str">
        <f t="shared" si="662"/>
        <v/>
      </c>
      <c r="BE2003" s="62" t="str">
        <f t="shared" si="663"/>
        <v/>
      </c>
      <c r="BF2003" s="62" t="str">
        <f t="shared" si="664"/>
        <v/>
      </c>
      <c r="BG2003" s="62"/>
      <c r="BH2003" s="62" t="str">
        <f t="shared" si="665"/>
        <v/>
      </c>
      <c r="BI2003" s="62" t="str">
        <f t="shared" si="666"/>
        <v/>
      </c>
      <c r="BJ2003" s="114"/>
      <c r="BK2003" s="62" t="str">
        <f t="shared" si="667"/>
        <v/>
      </c>
      <c r="BL2003" s="62" t="str">
        <f t="shared" si="668"/>
        <v/>
      </c>
      <c r="BM2003" s="62" t="str">
        <f t="shared" si="669"/>
        <v/>
      </c>
      <c r="BN2003" s="62" t="str">
        <f t="shared" si="670"/>
        <v/>
      </c>
      <c r="BO2003" s="62" t="str">
        <f t="shared" si="671"/>
        <v/>
      </c>
      <c r="BP2003" s="62" t="str">
        <f t="shared" si="672"/>
        <v/>
      </c>
      <c r="BQ2003" s="96"/>
      <c r="BR2003" s="96"/>
      <c r="BS2003" s="96"/>
      <c r="BT2003" s="96"/>
      <c r="BU2003" s="96"/>
      <c r="BV2003" s="96"/>
      <c r="BW2003" s="96"/>
      <c r="BX2003" s="96"/>
      <c r="BY2003" s="96"/>
      <c r="BZ2003" s="96"/>
      <c r="CA2003" s="96"/>
      <c r="CB2003" s="96"/>
      <c r="CC2003" s="96"/>
      <c r="CD2003" s="96"/>
      <c r="CE2003" s="96"/>
      <c r="CF2003" s="96"/>
      <c r="CG2003" s="96"/>
      <c r="CH2003" s="96"/>
      <c r="CI2003" s="96"/>
      <c r="CJ2003" s="96"/>
      <c r="CK2003" s="96"/>
      <c r="CL2003" s="96"/>
      <c r="CM2003" s="96"/>
      <c r="CN2003" s="96"/>
      <c r="CO2003" s="96"/>
      <c r="CP2003" s="96"/>
      <c r="CQ2003" s="96"/>
      <c r="CR2003" s="96"/>
      <c r="CS2003" s="96"/>
    </row>
    <row r="2004" spans="1:97" ht="18.75" customHeight="1" x14ac:dyDescent="0.2">
      <c r="A2004" s="3">
        <f t="shared" si="673"/>
        <v>1992</v>
      </c>
      <c r="B2004" s="263"/>
      <c r="C2004" s="263"/>
      <c r="D2004" s="263"/>
      <c r="E2004" s="259"/>
      <c r="F2004" s="259"/>
      <c r="G2004" s="43"/>
      <c r="H2004" s="264"/>
      <c r="I2004" s="261"/>
      <c r="J2004" s="106"/>
      <c r="K2004" s="247"/>
      <c r="L2004" s="247"/>
      <c r="M2004" s="247"/>
      <c r="N2004" s="248" t="str">
        <f>IF(AND(K2004&lt;&gt;"",L2004&lt;&gt;"",J2004&lt;&gt;""),ROUND(MIN(IF(OR(J2004="OZZ",J2004="ZZ"),5000,17300),TRUNC(0.75*(SUMIF($D$12:$D2004,$D2004,K$12:K2004)+SUMIF($D$12:$D2004,$D2004,L$12:L2004)),2)) - SUMIF($D$12:$D2003,$D2004,N$12:N2003),2),"")</f>
        <v/>
      </c>
      <c r="O2004" s="249" t="str">
        <f>IF(AND(K2004&lt;&gt;"",L2004&lt;&gt;"",M2004&lt;&gt;"",J2004&lt;&gt;"",AH2004&lt;&gt;""),IF(OR(J2004="OZZ",J2004="ZZ"),ROUND(0-SUMIF($D$12:$D2003,$D2004,O$12:O2003),2),IF(M2004=0,0,ROUND(MIN(MIN(17300,TRUNC(0.75*(SUMIF($D$12:$D$2012,$D2004,K$12:K$2012)+SUMIF($D$12:$D$2012,$D2004,L$12:L$2012)),2)+SUMIF($D$12:$D2004,$D2004,AH$12:AH2004))-SUMIF($D$12:$D2003,$D2004,O$12:O2003)-SUMIF($D$12:$D$2012,$D2004,N$12:N$2012),AH2004),2))),"")</f>
        <v/>
      </c>
      <c r="P2004" s="250" t="str">
        <f>IF(J2004&lt;&gt;"",1000 - SUMIF($D$12:$D2003,$D2004,P$12:P2003),"")</f>
        <v/>
      </c>
      <c r="Q2004" s="106"/>
      <c r="R2004" s="247"/>
      <c r="S2004" s="247"/>
      <c r="T2004" s="247"/>
      <c r="U2004" s="248" t="str">
        <f>IF(AND(R2004&lt;&gt;"",S2004&lt;&gt;"",Q2004&lt;&gt;""),ROUND(MIN(IF(OR(Q2004="OZZ",Q2004="ZZ"),5000,17300),TRUNC(0.75*(SUMIF($D$12:$D2004,$D2004,R$12:R2004)+SUMIF($D$12:$D2004,$D2004,S$12:S2004)),2)) - SUMIF($D$12:$D2003,$D2004,U$12:U2003),2),"")</f>
        <v/>
      </c>
      <c r="V2004" s="248" t="str">
        <f>IF(AND(R2004&lt;&gt;"",S2004&lt;&gt;"",T2004&lt;&gt;"",Q2004&lt;&gt;"",AL2004&lt;&gt;""),IF(OR(Q2004="OZZ",Q2004="ZZ"),ROUND(0-SUMIF($D$12:$D2003,$D2004,V$12:V2003),2),IF(T2004=0,0,ROUND(MIN(MIN(17300,TRUNC(0.75*(SUMIF($D$12:$D$2012,$D2004,R$12:R$2012)+SUMIF($D$12:$D$2012,$D2004,S$12:S$2012)),2)+SUMIF($D$12:$D2004,$D2004,AL$12:AL2004))-SUMIF($D$12:$D2003,$D2004,V$12:V2003)-SUMIF($D$12:$D$2012,$D2004,U$12:U$2012),AL2004),2))),"")</f>
        <v/>
      </c>
      <c r="W2004" s="250" t="str">
        <f>IF(Q2004&lt;&gt;"",1000 - SUMIF($D$12:$D2003,$D2004,W$12:W2003),"")</f>
        <v/>
      </c>
      <c r="X2004" s="106"/>
      <c r="Y2004" s="247"/>
      <c r="Z2004" s="247"/>
      <c r="AA2004" s="247"/>
      <c r="AB2004" s="248" t="str">
        <f>IF(AND(Y2004&lt;&gt;"",Z2004&lt;&gt;"",X2004&lt;&gt;""),ROUND(MIN(IF(OR(X2004="OZZ",X2004="ZZ"),5000,17300),TRUNC(0.75*(SUMIF($D$12:$D2004,$D2004,Y$12:Y2004)+SUMIF($D$12:$D2004,$D2004,Z$12:Z2004)),2)) - SUMIF($D$12:$D2003,$D2004,AB$12:AB2003),2),"")</f>
        <v/>
      </c>
      <c r="AC2004" s="251" t="str">
        <f>IF(AND(Y2004&lt;&gt;"",Z2004&lt;&gt;"",AA2004&lt;&gt;"",X2004&lt;&gt;"",AP2004&lt;&gt;""),IF(OR(X2004="OZZ",X2004="ZZ"),ROUND(0-SUMIF($D$12:$D2003,$D2004,AC$12:AC2003),2),IF(AA2004=0,0,ROUND(MIN(MIN(17300,TRUNC(0.75*(SUMIF($D$12:$D$2012,$D2004,Y$12:Y$2012)+SUMIF($D$12:$D$2012,$D2004,Z$12:Z$2012)),2)+SUMIF($D$12:$D2004,$D2004,AP$12:AP2004))-SUMIF($D$12:$D2003,$D2004,AC$12:AC2003)-SUMIF($D$12:$D$2012,$D2004,AB$12:AB$2012),AP2004),2))),"")</f>
        <v/>
      </c>
      <c r="AD2004" s="250" t="str">
        <f>IF(X2004&lt;&gt;"",1000 - SUMIF($D$12:$D2003,$D2004,AD$12:AD2003),"")</f>
        <v/>
      </c>
      <c r="AE2004" s="252"/>
      <c r="AF2004" s="253"/>
      <c r="AG2004" s="254"/>
      <c r="AH2004" s="255" t="str">
        <f t="shared" si="653"/>
        <v/>
      </c>
      <c r="AI2004" s="256"/>
      <c r="AJ2004" s="253"/>
      <c r="AK2004" s="254"/>
      <c r="AL2004" s="255" t="str">
        <f t="shared" si="654"/>
        <v/>
      </c>
      <c r="AM2004" s="256"/>
      <c r="AN2004" s="253"/>
      <c r="AO2004" s="254"/>
      <c r="AP2004" s="255" t="str">
        <f t="shared" si="655"/>
        <v/>
      </c>
      <c r="AQ2004" s="68"/>
      <c r="AR2004" s="68"/>
      <c r="AS2004" s="115"/>
      <c r="AT2004" s="68"/>
      <c r="AU2004" s="113" t="str">
        <f>IF(D2004&lt;&gt; "", IF(COUNTIF($D$12:$D2004,$D2004)&gt;1,0,IF(SUM(N2004,U2004,AB2004)&gt;0,IF(AND(X2004="",OR(Q2004&lt;&gt;"",J2004&lt;&gt;"")),IF(Q2004&lt;&gt;"",Q2004,IF(J2004&lt;&gt;"",J2004,0)),IF(AND(Q2004&lt;&gt;"",J2004&lt;&gt;"",Q2004=J2004),Q2004,X2004)),0)),"")</f>
        <v/>
      </c>
      <c r="AV2004" s="113" t="str">
        <f>IF(D2004&lt;&gt;"",IF(COUNTIF($D$12:$D2004,$D2004)&gt;1,0,IF(SUM(O2004,V2004,AC2004)&gt;0,IF(AND(X2004="",OR(Q2004&lt;&gt;"",J2004&lt;&gt;"")),IF(Q2004&lt;&gt;"",Q2004,IF(J2004&lt;&gt;"",J2004,0)),IF(AND(Q2004&lt;&gt;"",J2004&lt;&gt;"",Q2004=J2004),Q2004,X2004)),0)),"")</f>
        <v/>
      </c>
      <c r="AW2004" s="113" t="str">
        <f>IF(D2004&lt;&gt;"",IF(COUNTIF($D$12:$D2004,$D2004)&gt;1,0,IF(SUM(P2004,W2004,AD2004)&gt;0,IF(AND(X2004="",OR(Q2004&lt;&gt;"",J2004&lt;&gt;"")),IF(Q2004&lt;&gt;"",Q2004,IF(J2004&lt;&gt;"",J2004,0)),IF(AND(Q2004&lt;&gt;"",J2004&lt;&gt;"",Q2004=J2004),Q2004,X2004)),0)),"")</f>
        <v/>
      </c>
      <c r="AX2004" s="68" t="str">
        <f t="shared" si="656"/>
        <v/>
      </c>
      <c r="AY2004" s="68" t="str">
        <f t="shared" si="657"/>
        <v/>
      </c>
      <c r="AZ2004" s="68" t="str">
        <f t="shared" si="658"/>
        <v/>
      </c>
      <c r="BA2004" s="68" t="str">
        <f t="shared" si="659"/>
        <v/>
      </c>
      <c r="BB2004" s="68" t="str">
        <f t="shared" si="660"/>
        <v/>
      </c>
      <c r="BC2004" s="68" t="str">
        <f t="shared" si="661"/>
        <v/>
      </c>
      <c r="BD2004" s="68" t="str">
        <f t="shared" si="662"/>
        <v/>
      </c>
      <c r="BE2004" s="62" t="str">
        <f t="shared" si="663"/>
        <v/>
      </c>
      <c r="BF2004" s="62" t="str">
        <f t="shared" si="664"/>
        <v/>
      </c>
      <c r="BG2004" s="62"/>
      <c r="BH2004" s="62" t="str">
        <f t="shared" si="665"/>
        <v/>
      </c>
      <c r="BI2004" s="62" t="str">
        <f t="shared" si="666"/>
        <v/>
      </c>
      <c r="BJ2004" s="114"/>
      <c r="BK2004" s="62" t="str">
        <f t="shared" si="667"/>
        <v/>
      </c>
      <c r="BL2004" s="62" t="str">
        <f t="shared" si="668"/>
        <v/>
      </c>
      <c r="BM2004" s="62" t="str">
        <f t="shared" si="669"/>
        <v/>
      </c>
      <c r="BN2004" s="62" t="str">
        <f t="shared" si="670"/>
        <v/>
      </c>
      <c r="BO2004" s="62" t="str">
        <f t="shared" si="671"/>
        <v/>
      </c>
      <c r="BP2004" s="62" t="str">
        <f t="shared" si="672"/>
        <v/>
      </c>
      <c r="BQ2004" s="96"/>
      <c r="BR2004" s="96"/>
      <c r="BS2004" s="96"/>
      <c r="BT2004" s="96"/>
      <c r="BU2004" s="96"/>
      <c r="BV2004" s="96"/>
      <c r="BW2004" s="96"/>
      <c r="BX2004" s="96"/>
      <c r="BY2004" s="96"/>
      <c r="BZ2004" s="96"/>
      <c r="CA2004" s="96"/>
      <c r="CB2004" s="96"/>
      <c r="CC2004" s="96"/>
      <c r="CD2004" s="96"/>
      <c r="CE2004" s="96"/>
      <c r="CF2004" s="96"/>
      <c r="CG2004" s="96"/>
      <c r="CH2004" s="96"/>
      <c r="CI2004" s="96"/>
      <c r="CJ2004" s="96"/>
      <c r="CK2004" s="96"/>
      <c r="CL2004" s="96"/>
      <c r="CM2004" s="96"/>
      <c r="CN2004" s="96"/>
      <c r="CO2004" s="96"/>
      <c r="CP2004" s="96"/>
      <c r="CQ2004" s="96"/>
      <c r="CR2004" s="96"/>
      <c r="CS2004" s="96"/>
    </row>
    <row r="2005" spans="1:97" ht="18.75" customHeight="1" x14ac:dyDescent="0.2">
      <c r="A2005" s="3">
        <f t="shared" si="673"/>
        <v>1993</v>
      </c>
      <c r="B2005" s="263"/>
      <c r="C2005" s="263"/>
      <c r="D2005" s="263"/>
      <c r="E2005" s="259"/>
      <c r="F2005" s="259"/>
      <c r="G2005" s="43"/>
      <c r="H2005" s="264"/>
      <c r="I2005" s="261"/>
      <c r="J2005" s="106"/>
      <c r="K2005" s="247"/>
      <c r="L2005" s="247"/>
      <c r="M2005" s="247"/>
      <c r="N2005" s="248" t="str">
        <f>IF(AND(K2005&lt;&gt;"",L2005&lt;&gt;"",J2005&lt;&gt;""),ROUND(MIN(IF(OR(J2005="OZZ",J2005="ZZ"),5000,17300),TRUNC(0.75*(SUMIF($D$12:$D2005,$D2005,K$12:K2005)+SUMIF($D$12:$D2005,$D2005,L$12:L2005)),2)) - SUMIF($D$12:$D2004,$D2005,N$12:N2004),2),"")</f>
        <v/>
      </c>
      <c r="O2005" s="249" t="str">
        <f>IF(AND(K2005&lt;&gt;"",L2005&lt;&gt;"",M2005&lt;&gt;"",J2005&lt;&gt;"",AH2005&lt;&gt;""),IF(OR(J2005="OZZ",J2005="ZZ"),ROUND(0-SUMIF($D$12:$D2004,$D2005,O$12:O2004),2),IF(M2005=0,0,ROUND(MIN(MIN(17300,TRUNC(0.75*(SUMIF($D$12:$D$2012,$D2005,K$12:K$2012)+SUMIF($D$12:$D$2012,$D2005,L$12:L$2012)),2)+SUMIF($D$12:$D2005,$D2005,AH$12:AH2005))-SUMIF($D$12:$D2004,$D2005,O$12:O2004)-SUMIF($D$12:$D$2012,$D2005,N$12:N$2012),AH2005),2))),"")</f>
        <v/>
      </c>
      <c r="P2005" s="250" t="str">
        <f>IF(J2005&lt;&gt;"",1000 - SUMIF($D$12:$D2004,$D2005,P$12:P2004),"")</f>
        <v/>
      </c>
      <c r="Q2005" s="106"/>
      <c r="R2005" s="247"/>
      <c r="S2005" s="247"/>
      <c r="T2005" s="247"/>
      <c r="U2005" s="248" t="str">
        <f>IF(AND(R2005&lt;&gt;"",S2005&lt;&gt;"",Q2005&lt;&gt;""),ROUND(MIN(IF(OR(Q2005="OZZ",Q2005="ZZ"),5000,17300),TRUNC(0.75*(SUMIF($D$12:$D2005,$D2005,R$12:R2005)+SUMIF($D$12:$D2005,$D2005,S$12:S2005)),2)) - SUMIF($D$12:$D2004,$D2005,U$12:U2004),2),"")</f>
        <v/>
      </c>
      <c r="V2005" s="248" t="str">
        <f>IF(AND(R2005&lt;&gt;"",S2005&lt;&gt;"",T2005&lt;&gt;"",Q2005&lt;&gt;"",AL2005&lt;&gt;""),IF(OR(Q2005="OZZ",Q2005="ZZ"),ROUND(0-SUMIF($D$12:$D2004,$D2005,V$12:V2004),2),IF(T2005=0,0,ROUND(MIN(MIN(17300,TRUNC(0.75*(SUMIF($D$12:$D$2012,$D2005,R$12:R$2012)+SUMIF($D$12:$D$2012,$D2005,S$12:S$2012)),2)+SUMIF($D$12:$D2005,$D2005,AL$12:AL2005))-SUMIF($D$12:$D2004,$D2005,V$12:V2004)-SUMIF($D$12:$D$2012,$D2005,U$12:U$2012),AL2005),2))),"")</f>
        <v/>
      </c>
      <c r="W2005" s="250" t="str">
        <f>IF(Q2005&lt;&gt;"",1000 - SUMIF($D$12:$D2004,$D2005,W$12:W2004),"")</f>
        <v/>
      </c>
      <c r="X2005" s="106"/>
      <c r="Y2005" s="247"/>
      <c r="Z2005" s="247"/>
      <c r="AA2005" s="247"/>
      <c r="AB2005" s="248" t="str">
        <f>IF(AND(Y2005&lt;&gt;"",Z2005&lt;&gt;"",X2005&lt;&gt;""),ROUND(MIN(IF(OR(X2005="OZZ",X2005="ZZ"),5000,17300),TRUNC(0.75*(SUMIF($D$12:$D2005,$D2005,Y$12:Y2005)+SUMIF($D$12:$D2005,$D2005,Z$12:Z2005)),2)) - SUMIF($D$12:$D2004,$D2005,AB$12:AB2004),2),"")</f>
        <v/>
      </c>
      <c r="AC2005" s="251" t="str">
        <f>IF(AND(Y2005&lt;&gt;"",Z2005&lt;&gt;"",AA2005&lt;&gt;"",X2005&lt;&gt;"",AP2005&lt;&gt;""),IF(OR(X2005="OZZ",X2005="ZZ"),ROUND(0-SUMIF($D$12:$D2004,$D2005,AC$12:AC2004),2),IF(AA2005=0,0,ROUND(MIN(MIN(17300,TRUNC(0.75*(SUMIF($D$12:$D$2012,$D2005,Y$12:Y$2012)+SUMIF($D$12:$D$2012,$D2005,Z$12:Z$2012)),2)+SUMIF($D$12:$D2005,$D2005,AP$12:AP2005))-SUMIF($D$12:$D2004,$D2005,AC$12:AC2004)-SUMIF($D$12:$D$2012,$D2005,AB$12:AB$2012),AP2005),2))),"")</f>
        <v/>
      </c>
      <c r="AD2005" s="250" t="str">
        <f>IF(X2005&lt;&gt;"",1000 - SUMIF($D$12:$D2004,$D2005,AD$12:AD2004),"")</f>
        <v/>
      </c>
      <c r="AE2005" s="252"/>
      <c r="AF2005" s="253"/>
      <c r="AG2005" s="254"/>
      <c r="AH2005" s="255" t="str">
        <f t="shared" si="653"/>
        <v/>
      </c>
      <c r="AI2005" s="256"/>
      <c r="AJ2005" s="253"/>
      <c r="AK2005" s="254"/>
      <c r="AL2005" s="255" t="str">
        <f t="shared" si="654"/>
        <v/>
      </c>
      <c r="AM2005" s="256"/>
      <c r="AN2005" s="253"/>
      <c r="AO2005" s="254"/>
      <c r="AP2005" s="255" t="str">
        <f t="shared" si="655"/>
        <v/>
      </c>
      <c r="AQ2005" s="68"/>
      <c r="AR2005" s="68"/>
      <c r="AS2005" s="115"/>
      <c r="AT2005" s="68"/>
      <c r="AU2005" s="113" t="str">
        <f>IF(D2005&lt;&gt; "", IF(COUNTIF($D$12:$D2005,$D2005)&gt;1,0,IF(SUM(N2005,U2005,AB2005)&gt;0,IF(AND(X2005="",OR(Q2005&lt;&gt;"",J2005&lt;&gt;"")),IF(Q2005&lt;&gt;"",Q2005,IF(J2005&lt;&gt;"",J2005,0)),IF(AND(Q2005&lt;&gt;"",J2005&lt;&gt;"",Q2005=J2005),Q2005,X2005)),0)),"")</f>
        <v/>
      </c>
      <c r="AV2005" s="113" t="str">
        <f>IF(D2005&lt;&gt;"",IF(COUNTIF($D$12:$D2005,$D2005)&gt;1,0,IF(SUM(O2005,V2005,AC2005)&gt;0,IF(AND(X2005="",OR(Q2005&lt;&gt;"",J2005&lt;&gt;"")),IF(Q2005&lt;&gt;"",Q2005,IF(J2005&lt;&gt;"",J2005,0)),IF(AND(Q2005&lt;&gt;"",J2005&lt;&gt;"",Q2005=J2005),Q2005,X2005)),0)),"")</f>
        <v/>
      </c>
      <c r="AW2005" s="113" t="str">
        <f>IF(D2005&lt;&gt;"",IF(COUNTIF($D$12:$D2005,$D2005)&gt;1,0,IF(SUM(P2005,W2005,AD2005)&gt;0,IF(AND(X2005="",OR(Q2005&lt;&gt;"",J2005&lt;&gt;"")),IF(Q2005&lt;&gt;"",Q2005,IF(J2005&lt;&gt;"",J2005,0)),IF(AND(Q2005&lt;&gt;"",J2005&lt;&gt;"",Q2005=J2005),Q2005,X2005)),0)),"")</f>
        <v/>
      </c>
      <c r="AX2005" s="68" t="str">
        <f t="shared" si="656"/>
        <v/>
      </c>
      <c r="AY2005" s="68" t="str">
        <f t="shared" si="657"/>
        <v/>
      </c>
      <c r="AZ2005" s="68" t="str">
        <f t="shared" si="658"/>
        <v/>
      </c>
      <c r="BA2005" s="68" t="str">
        <f t="shared" si="659"/>
        <v/>
      </c>
      <c r="BB2005" s="68" t="str">
        <f t="shared" si="660"/>
        <v/>
      </c>
      <c r="BC2005" s="68" t="str">
        <f t="shared" si="661"/>
        <v/>
      </c>
      <c r="BD2005" s="68" t="str">
        <f t="shared" si="662"/>
        <v/>
      </c>
      <c r="BE2005" s="62" t="str">
        <f t="shared" si="663"/>
        <v/>
      </c>
      <c r="BF2005" s="62" t="str">
        <f t="shared" si="664"/>
        <v/>
      </c>
      <c r="BG2005" s="62"/>
      <c r="BH2005" s="62" t="str">
        <f t="shared" si="665"/>
        <v/>
      </c>
      <c r="BI2005" s="62" t="str">
        <f t="shared" si="666"/>
        <v/>
      </c>
      <c r="BJ2005" s="114"/>
      <c r="BK2005" s="62" t="str">
        <f t="shared" si="667"/>
        <v/>
      </c>
      <c r="BL2005" s="62" t="str">
        <f t="shared" si="668"/>
        <v/>
      </c>
      <c r="BM2005" s="62" t="str">
        <f t="shared" si="669"/>
        <v/>
      </c>
      <c r="BN2005" s="62" t="str">
        <f t="shared" si="670"/>
        <v/>
      </c>
      <c r="BO2005" s="62" t="str">
        <f t="shared" si="671"/>
        <v/>
      </c>
      <c r="BP2005" s="62" t="str">
        <f t="shared" si="672"/>
        <v/>
      </c>
      <c r="BQ2005" s="96"/>
      <c r="BR2005" s="96"/>
      <c r="BS2005" s="96"/>
      <c r="BT2005" s="96"/>
      <c r="BU2005" s="96"/>
      <c r="BV2005" s="96"/>
      <c r="BW2005" s="96"/>
      <c r="BX2005" s="96"/>
      <c r="BY2005" s="96"/>
      <c r="BZ2005" s="96"/>
      <c r="CA2005" s="96"/>
      <c r="CB2005" s="96"/>
      <c r="CC2005" s="96"/>
      <c r="CD2005" s="96"/>
      <c r="CE2005" s="96"/>
      <c r="CF2005" s="96"/>
      <c r="CG2005" s="96"/>
      <c r="CH2005" s="96"/>
      <c r="CI2005" s="96"/>
      <c r="CJ2005" s="96"/>
      <c r="CK2005" s="96"/>
      <c r="CL2005" s="96"/>
      <c r="CM2005" s="96"/>
      <c r="CN2005" s="96"/>
      <c r="CO2005" s="96"/>
      <c r="CP2005" s="96"/>
      <c r="CQ2005" s="96"/>
      <c r="CR2005" s="96"/>
      <c r="CS2005" s="96"/>
    </row>
    <row r="2006" spans="1:97" ht="18.75" customHeight="1" x14ac:dyDescent="0.2">
      <c r="A2006" s="3">
        <f t="shared" si="673"/>
        <v>1994</v>
      </c>
      <c r="B2006" s="263"/>
      <c r="C2006" s="263"/>
      <c r="D2006" s="263"/>
      <c r="E2006" s="259"/>
      <c r="F2006" s="259"/>
      <c r="G2006" s="43"/>
      <c r="H2006" s="264"/>
      <c r="I2006" s="261"/>
      <c r="J2006" s="106"/>
      <c r="K2006" s="247"/>
      <c r="L2006" s="247"/>
      <c r="M2006" s="247"/>
      <c r="N2006" s="248" t="str">
        <f>IF(AND(K2006&lt;&gt;"",L2006&lt;&gt;"",J2006&lt;&gt;""),ROUND(MIN(IF(OR(J2006="OZZ",J2006="ZZ"),5000,17300),TRUNC(0.75*(SUMIF($D$12:$D2006,$D2006,K$12:K2006)+SUMIF($D$12:$D2006,$D2006,L$12:L2006)),2)) - SUMIF($D$12:$D2005,$D2006,N$12:N2005),2),"")</f>
        <v/>
      </c>
      <c r="O2006" s="249" t="str">
        <f>IF(AND(K2006&lt;&gt;"",L2006&lt;&gt;"",M2006&lt;&gt;"",J2006&lt;&gt;"",AH2006&lt;&gt;""),IF(OR(J2006="OZZ",J2006="ZZ"),ROUND(0-SUMIF($D$12:$D2005,$D2006,O$12:O2005),2),IF(M2006=0,0,ROUND(MIN(MIN(17300,TRUNC(0.75*(SUMIF($D$12:$D$2012,$D2006,K$12:K$2012)+SUMIF($D$12:$D$2012,$D2006,L$12:L$2012)),2)+SUMIF($D$12:$D2006,$D2006,AH$12:AH2006))-SUMIF($D$12:$D2005,$D2006,O$12:O2005)-SUMIF($D$12:$D$2012,$D2006,N$12:N$2012),AH2006),2))),"")</f>
        <v/>
      </c>
      <c r="P2006" s="250" t="str">
        <f>IF(J2006&lt;&gt;"",1000 - SUMIF($D$12:$D2005,$D2006,P$12:P2005),"")</f>
        <v/>
      </c>
      <c r="Q2006" s="106"/>
      <c r="R2006" s="247"/>
      <c r="S2006" s="247"/>
      <c r="T2006" s="247"/>
      <c r="U2006" s="248" t="str">
        <f>IF(AND(R2006&lt;&gt;"",S2006&lt;&gt;"",Q2006&lt;&gt;""),ROUND(MIN(IF(OR(Q2006="OZZ",Q2006="ZZ"),5000,17300),TRUNC(0.75*(SUMIF($D$12:$D2006,$D2006,R$12:R2006)+SUMIF($D$12:$D2006,$D2006,S$12:S2006)),2)) - SUMIF($D$12:$D2005,$D2006,U$12:U2005),2),"")</f>
        <v/>
      </c>
      <c r="V2006" s="248" t="str">
        <f>IF(AND(R2006&lt;&gt;"",S2006&lt;&gt;"",T2006&lt;&gt;"",Q2006&lt;&gt;"",AL2006&lt;&gt;""),IF(OR(Q2006="OZZ",Q2006="ZZ"),ROUND(0-SUMIF($D$12:$D2005,$D2006,V$12:V2005),2),IF(T2006=0,0,ROUND(MIN(MIN(17300,TRUNC(0.75*(SUMIF($D$12:$D$2012,$D2006,R$12:R$2012)+SUMIF($D$12:$D$2012,$D2006,S$12:S$2012)),2)+SUMIF($D$12:$D2006,$D2006,AL$12:AL2006))-SUMIF($D$12:$D2005,$D2006,V$12:V2005)-SUMIF($D$12:$D$2012,$D2006,U$12:U$2012),AL2006),2))),"")</f>
        <v/>
      </c>
      <c r="W2006" s="250" t="str">
        <f>IF(Q2006&lt;&gt;"",1000 - SUMIF($D$12:$D2005,$D2006,W$12:W2005),"")</f>
        <v/>
      </c>
      <c r="X2006" s="106"/>
      <c r="Y2006" s="247"/>
      <c r="Z2006" s="247"/>
      <c r="AA2006" s="247"/>
      <c r="AB2006" s="248" t="str">
        <f>IF(AND(Y2006&lt;&gt;"",Z2006&lt;&gt;"",X2006&lt;&gt;""),ROUND(MIN(IF(OR(X2006="OZZ",X2006="ZZ"),5000,17300),TRUNC(0.75*(SUMIF($D$12:$D2006,$D2006,Y$12:Y2006)+SUMIF($D$12:$D2006,$D2006,Z$12:Z2006)),2)) - SUMIF($D$12:$D2005,$D2006,AB$12:AB2005),2),"")</f>
        <v/>
      </c>
      <c r="AC2006" s="251" t="str">
        <f>IF(AND(Y2006&lt;&gt;"",Z2006&lt;&gt;"",AA2006&lt;&gt;"",X2006&lt;&gt;"",AP2006&lt;&gt;""),IF(OR(X2006="OZZ",X2006="ZZ"),ROUND(0-SUMIF($D$12:$D2005,$D2006,AC$12:AC2005),2),IF(AA2006=0,0,ROUND(MIN(MIN(17300,TRUNC(0.75*(SUMIF($D$12:$D$2012,$D2006,Y$12:Y$2012)+SUMIF($D$12:$D$2012,$D2006,Z$12:Z$2012)),2)+SUMIF($D$12:$D2006,$D2006,AP$12:AP2006))-SUMIF($D$12:$D2005,$D2006,AC$12:AC2005)-SUMIF($D$12:$D$2012,$D2006,AB$12:AB$2012),AP2006),2))),"")</f>
        <v/>
      </c>
      <c r="AD2006" s="250" t="str">
        <f>IF(X2006&lt;&gt;"",1000 - SUMIF($D$12:$D2005,$D2006,AD$12:AD2005),"")</f>
        <v/>
      </c>
      <c r="AE2006" s="252"/>
      <c r="AF2006" s="253"/>
      <c r="AG2006" s="254"/>
      <c r="AH2006" s="255" t="str">
        <f t="shared" si="653"/>
        <v/>
      </c>
      <c r="AI2006" s="256"/>
      <c r="AJ2006" s="253"/>
      <c r="AK2006" s="254"/>
      <c r="AL2006" s="255" t="str">
        <f t="shared" si="654"/>
        <v/>
      </c>
      <c r="AM2006" s="256"/>
      <c r="AN2006" s="253"/>
      <c r="AO2006" s="254"/>
      <c r="AP2006" s="255" t="str">
        <f t="shared" si="655"/>
        <v/>
      </c>
      <c r="AQ2006" s="68"/>
      <c r="AR2006" s="68"/>
      <c r="AS2006" s="115"/>
      <c r="AT2006" s="68"/>
      <c r="AU2006" s="113" t="str">
        <f>IF(D2006&lt;&gt; "", IF(COUNTIF($D$12:$D2006,$D2006)&gt;1,0,IF(SUM(N2006,U2006,AB2006)&gt;0,IF(AND(X2006="",OR(Q2006&lt;&gt;"",J2006&lt;&gt;"")),IF(Q2006&lt;&gt;"",Q2006,IF(J2006&lt;&gt;"",J2006,0)),IF(AND(Q2006&lt;&gt;"",J2006&lt;&gt;"",Q2006=J2006),Q2006,X2006)),0)),"")</f>
        <v/>
      </c>
      <c r="AV2006" s="113" t="str">
        <f>IF(D2006&lt;&gt;"",IF(COUNTIF($D$12:$D2006,$D2006)&gt;1,0,IF(SUM(O2006,V2006,AC2006)&gt;0,IF(AND(X2006="",OR(Q2006&lt;&gt;"",J2006&lt;&gt;"")),IF(Q2006&lt;&gt;"",Q2006,IF(J2006&lt;&gt;"",J2006,0)),IF(AND(Q2006&lt;&gt;"",J2006&lt;&gt;"",Q2006=J2006),Q2006,X2006)),0)),"")</f>
        <v/>
      </c>
      <c r="AW2006" s="113" t="str">
        <f>IF(D2006&lt;&gt;"",IF(COUNTIF($D$12:$D2006,$D2006)&gt;1,0,IF(SUM(P2006,W2006,AD2006)&gt;0,IF(AND(X2006="",OR(Q2006&lt;&gt;"",J2006&lt;&gt;"")),IF(Q2006&lt;&gt;"",Q2006,IF(J2006&lt;&gt;"",J2006,0)),IF(AND(Q2006&lt;&gt;"",J2006&lt;&gt;"",Q2006=J2006),Q2006,X2006)),0)),"")</f>
        <v/>
      </c>
      <c r="AX2006" s="68" t="str">
        <f t="shared" si="656"/>
        <v/>
      </c>
      <c r="AY2006" s="68" t="str">
        <f t="shared" si="657"/>
        <v/>
      </c>
      <c r="AZ2006" s="68" t="str">
        <f t="shared" si="658"/>
        <v/>
      </c>
      <c r="BA2006" s="68" t="str">
        <f t="shared" si="659"/>
        <v/>
      </c>
      <c r="BB2006" s="68" t="str">
        <f t="shared" si="660"/>
        <v/>
      </c>
      <c r="BC2006" s="68" t="str">
        <f t="shared" si="661"/>
        <v/>
      </c>
      <c r="BD2006" s="68" t="str">
        <f t="shared" si="662"/>
        <v/>
      </c>
      <c r="BE2006" s="62" t="str">
        <f t="shared" si="663"/>
        <v/>
      </c>
      <c r="BF2006" s="62" t="str">
        <f t="shared" si="664"/>
        <v/>
      </c>
      <c r="BG2006" s="62"/>
      <c r="BH2006" s="62" t="str">
        <f t="shared" si="665"/>
        <v/>
      </c>
      <c r="BI2006" s="62" t="str">
        <f t="shared" si="666"/>
        <v/>
      </c>
      <c r="BJ2006" s="114"/>
      <c r="BK2006" s="62" t="str">
        <f t="shared" si="667"/>
        <v/>
      </c>
      <c r="BL2006" s="62" t="str">
        <f t="shared" si="668"/>
        <v/>
      </c>
      <c r="BM2006" s="62" t="str">
        <f t="shared" si="669"/>
        <v/>
      </c>
      <c r="BN2006" s="62" t="str">
        <f t="shared" si="670"/>
        <v/>
      </c>
      <c r="BO2006" s="62" t="str">
        <f t="shared" si="671"/>
        <v/>
      </c>
      <c r="BP2006" s="62" t="str">
        <f t="shared" si="672"/>
        <v/>
      </c>
      <c r="BQ2006" s="96"/>
      <c r="BR2006" s="96"/>
      <c r="BS2006" s="96"/>
      <c r="BT2006" s="96"/>
      <c r="BU2006" s="96"/>
      <c r="BV2006" s="96"/>
      <c r="BW2006" s="96"/>
      <c r="BX2006" s="96"/>
      <c r="BY2006" s="96"/>
      <c r="BZ2006" s="96"/>
      <c r="CA2006" s="96"/>
      <c r="CB2006" s="96"/>
      <c r="CC2006" s="96"/>
      <c r="CD2006" s="96"/>
      <c r="CE2006" s="96"/>
      <c r="CF2006" s="96"/>
      <c r="CG2006" s="96"/>
      <c r="CH2006" s="96"/>
      <c r="CI2006" s="96"/>
      <c r="CJ2006" s="96"/>
      <c r="CK2006" s="96"/>
      <c r="CL2006" s="96"/>
      <c r="CM2006" s="96"/>
      <c r="CN2006" s="96"/>
      <c r="CO2006" s="96"/>
      <c r="CP2006" s="96"/>
      <c r="CQ2006" s="96"/>
      <c r="CR2006" s="96"/>
      <c r="CS2006" s="96"/>
    </row>
    <row r="2007" spans="1:97" ht="18.75" customHeight="1" x14ac:dyDescent="0.2">
      <c r="A2007" s="3">
        <f t="shared" si="673"/>
        <v>1995</v>
      </c>
      <c r="B2007" s="263"/>
      <c r="C2007" s="263"/>
      <c r="D2007" s="263"/>
      <c r="E2007" s="259"/>
      <c r="F2007" s="259"/>
      <c r="G2007" s="43"/>
      <c r="H2007" s="264"/>
      <c r="I2007" s="261"/>
      <c r="J2007" s="106"/>
      <c r="K2007" s="247"/>
      <c r="L2007" s="247"/>
      <c r="M2007" s="247"/>
      <c r="N2007" s="248" t="str">
        <f>IF(AND(K2007&lt;&gt;"",L2007&lt;&gt;"",J2007&lt;&gt;""),ROUND(MIN(IF(OR(J2007="OZZ",J2007="ZZ"),5000,17300),TRUNC(0.75*(SUMIF($D$12:$D2007,$D2007,K$12:K2007)+SUMIF($D$12:$D2007,$D2007,L$12:L2007)),2)) - SUMIF($D$12:$D2006,$D2007,N$12:N2006),2),"")</f>
        <v/>
      </c>
      <c r="O2007" s="249" t="str">
        <f>IF(AND(K2007&lt;&gt;"",L2007&lt;&gt;"",M2007&lt;&gt;"",J2007&lt;&gt;"",AH2007&lt;&gt;""),IF(OR(J2007="OZZ",J2007="ZZ"),ROUND(0-SUMIF($D$12:$D2006,$D2007,O$12:O2006),2),IF(M2007=0,0,ROUND(MIN(MIN(17300,TRUNC(0.75*(SUMIF($D$12:$D$2012,$D2007,K$12:K$2012)+SUMIF($D$12:$D$2012,$D2007,L$12:L$2012)),2)+SUMIF($D$12:$D2007,$D2007,AH$12:AH2007))-SUMIF($D$12:$D2006,$D2007,O$12:O2006)-SUMIF($D$12:$D$2012,$D2007,N$12:N$2012),AH2007),2))),"")</f>
        <v/>
      </c>
      <c r="P2007" s="250" t="str">
        <f>IF(J2007&lt;&gt;"",1000 - SUMIF($D$12:$D2006,$D2007,P$12:P2006),"")</f>
        <v/>
      </c>
      <c r="Q2007" s="106"/>
      <c r="R2007" s="247"/>
      <c r="S2007" s="247"/>
      <c r="T2007" s="247"/>
      <c r="U2007" s="248" t="str">
        <f>IF(AND(R2007&lt;&gt;"",S2007&lt;&gt;"",Q2007&lt;&gt;""),ROUND(MIN(IF(OR(Q2007="OZZ",Q2007="ZZ"),5000,17300),TRUNC(0.75*(SUMIF($D$12:$D2007,$D2007,R$12:R2007)+SUMIF($D$12:$D2007,$D2007,S$12:S2007)),2)) - SUMIF($D$12:$D2006,$D2007,U$12:U2006),2),"")</f>
        <v/>
      </c>
      <c r="V2007" s="248" t="str">
        <f>IF(AND(R2007&lt;&gt;"",S2007&lt;&gt;"",T2007&lt;&gt;"",Q2007&lt;&gt;"",AL2007&lt;&gt;""),IF(OR(Q2007="OZZ",Q2007="ZZ"),ROUND(0-SUMIF($D$12:$D2006,$D2007,V$12:V2006),2),IF(T2007=0,0,ROUND(MIN(MIN(17300,TRUNC(0.75*(SUMIF($D$12:$D$2012,$D2007,R$12:R$2012)+SUMIF($D$12:$D$2012,$D2007,S$12:S$2012)),2)+SUMIF($D$12:$D2007,$D2007,AL$12:AL2007))-SUMIF($D$12:$D2006,$D2007,V$12:V2006)-SUMIF($D$12:$D$2012,$D2007,U$12:U$2012),AL2007),2))),"")</f>
        <v/>
      </c>
      <c r="W2007" s="250" t="str">
        <f>IF(Q2007&lt;&gt;"",1000 - SUMIF($D$12:$D2006,$D2007,W$12:W2006),"")</f>
        <v/>
      </c>
      <c r="X2007" s="106"/>
      <c r="Y2007" s="247"/>
      <c r="Z2007" s="247"/>
      <c r="AA2007" s="247"/>
      <c r="AB2007" s="248" t="str">
        <f>IF(AND(Y2007&lt;&gt;"",Z2007&lt;&gt;"",X2007&lt;&gt;""),ROUND(MIN(IF(OR(X2007="OZZ",X2007="ZZ"),5000,17300),TRUNC(0.75*(SUMIF($D$12:$D2007,$D2007,Y$12:Y2007)+SUMIF($D$12:$D2007,$D2007,Z$12:Z2007)),2)) - SUMIF($D$12:$D2006,$D2007,AB$12:AB2006),2),"")</f>
        <v/>
      </c>
      <c r="AC2007" s="251" t="str">
        <f>IF(AND(Y2007&lt;&gt;"",Z2007&lt;&gt;"",AA2007&lt;&gt;"",X2007&lt;&gt;"",AP2007&lt;&gt;""),IF(OR(X2007="OZZ",X2007="ZZ"),ROUND(0-SUMIF($D$12:$D2006,$D2007,AC$12:AC2006),2),IF(AA2007=0,0,ROUND(MIN(MIN(17300,TRUNC(0.75*(SUMIF($D$12:$D$2012,$D2007,Y$12:Y$2012)+SUMIF($D$12:$D$2012,$D2007,Z$12:Z$2012)),2)+SUMIF($D$12:$D2007,$D2007,AP$12:AP2007))-SUMIF($D$12:$D2006,$D2007,AC$12:AC2006)-SUMIF($D$12:$D$2012,$D2007,AB$12:AB$2012),AP2007),2))),"")</f>
        <v/>
      </c>
      <c r="AD2007" s="250" t="str">
        <f>IF(X2007&lt;&gt;"",1000 - SUMIF($D$12:$D2006,$D2007,AD$12:AD2006),"")</f>
        <v/>
      </c>
      <c r="AE2007" s="252"/>
      <c r="AF2007" s="253"/>
      <c r="AG2007" s="254"/>
      <c r="AH2007" s="255" t="str">
        <f t="shared" si="653"/>
        <v/>
      </c>
      <c r="AI2007" s="256"/>
      <c r="AJ2007" s="253"/>
      <c r="AK2007" s="254"/>
      <c r="AL2007" s="255" t="str">
        <f t="shared" si="654"/>
        <v/>
      </c>
      <c r="AM2007" s="256"/>
      <c r="AN2007" s="253"/>
      <c r="AO2007" s="254"/>
      <c r="AP2007" s="255" t="str">
        <f t="shared" si="655"/>
        <v/>
      </c>
      <c r="AQ2007" s="68"/>
      <c r="AR2007" s="68"/>
      <c r="AS2007" s="115"/>
      <c r="AT2007" s="68"/>
      <c r="AU2007" s="113" t="str">
        <f>IF(D2007&lt;&gt; "", IF(COUNTIF($D$12:$D2007,$D2007)&gt;1,0,IF(SUM(N2007,U2007,AB2007)&gt;0,IF(AND(X2007="",OR(Q2007&lt;&gt;"",J2007&lt;&gt;"")),IF(Q2007&lt;&gt;"",Q2007,IF(J2007&lt;&gt;"",J2007,0)),IF(AND(Q2007&lt;&gt;"",J2007&lt;&gt;"",Q2007=J2007),Q2007,X2007)),0)),"")</f>
        <v/>
      </c>
      <c r="AV2007" s="113" t="str">
        <f>IF(D2007&lt;&gt;"",IF(COUNTIF($D$12:$D2007,$D2007)&gt;1,0,IF(SUM(O2007,V2007,AC2007)&gt;0,IF(AND(X2007="",OR(Q2007&lt;&gt;"",J2007&lt;&gt;"")),IF(Q2007&lt;&gt;"",Q2007,IF(J2007&lt;&gt;"",J2007,0)),IF(AND(Q2007&lt;&gt;"",J2007&lt;&gt;"",Q2007=J2007),Q2007,X2007)),0)),"")</f>
        <v/>
      </c>
      <c r="AW2007" s="113" t="str">
        <f>IF(D2007&lt;&gt;"",IF(COUNTIF($D$12:$D2007,$D2007)&gt;1,0,IF(SUM(P2007,W2007,AD2007)&gt;0,IF(AND(X2007="",OR(Q2007&lt;&gt;"",J2007&lt;&gt;"")),IF(Q2007&lt;&gt;"",Q2007,IF(J2007&lt;&gt;"",J2007,0)),IF(AND(Q2007&lt;&gt;"",J2007&lt;&gt;"",Q2007=J2007),Q2007,X2007)),0)),"")</f>
        <v/>
      </c>
      <c r="AX2007" s="68" t="str">
        <f t="shared" si="656"/>
        <v/>
      </c>
      <c r="AY2007" s="68" t="str">
        <f t="shared" si="657"/>
        <v/>
      </c>
      <c r="AZ2007" s="68" t="str">
        <f t="shared" si="658"/>
        <v/>
      </c>
      <c r="BA2007" s="68" t="str">
        <f t="shared" si="659"/>
        <v/>
      </c>
      <c r="BB2007" s="68" t="str">
        <f t="shared" si="660"/>
        <v/>
      </c>
      <c r="BC2007" s="68" t="str">
        <f t="shared" si="661"/>
        <v/>
      </c>
      <c r="BD2007" s="68" t="str">
        <f t="shared" si="662"/>
        <v/>
      </c>
      <c r="BE2007" s="62" t="str">
        <f t="shared" si="663"/>
        <v/>
      </c>
      <c r="BF2007" s="62" t="str">
        <f t="shared" si="664"/>
        <v/>
      </c>
      <c r="BG2007" s="62"/>
      <c r="BH2007" s="62" t="str">
        <f t="shared" si="665"/>
        <v/>
      </c>
      <c r="BI2007" s="62" t="str">
        <f t="shared" si="666"/>
        <v/>
      </c>
      <c r="BJ2007" s="114"/>
      <c r="BK2007" s="62" t="str">
        <f t="shared" si="667"/>
        <v/>
      </c>
      <c r="BL2007" s="62" t="str">
        <f t="shared" si="668"/>
        <v/>
      </c>
      <c r="BM2007" s="62" t="str">
        <f t="shared" si="669"/>
        <v/>
      </c>
      <c r="BN2007" s="62" t="str">
        <f t="shared" si="670"/>
        <v/>
      </c>
      <c r="BO2007" s="62" t="str">
        <f t="shared" si="671"/>
        <v/>
      </c>
      <c r="BP2007" s="62" t="str">
        <f t="shared" si="672"/>
        <v/>
      </c>
      <c r="BQ2007" s="96"/>
      <c r="BR2007" s="96"/>
      <c r="BS2007" s="96"/>
      <c r="BT2007" s="96"/>
      <c r="BU2007" s="96"/>
      <c r="BV2007" s="96"/>
      <c r="BW2007" s="96"/>
      <c r="BX2007" s="96"/>
      <c r="BY2007" s="96"/>
      <c r="BZ2007" s="96"/>
      <c r="CA2007" s="96"/>
      <c r="CB2007" s="96"/>
      <c r="CC2007" s="96"/>
      <c r="CD2007" s="96"/>
      <c r="CE2007" s="96"/>
      <c r="CF2007" s="96"/>
      <c r="CG2007" s="96"/>
      <c r="CH2007" s="96"/>
      <c r="CI2007" s="96"/>
      <c r="CJ2007" s="96"/>
      <c r="CK2007" s="96"/>
      <c r="CL2007" s="96"/>
      <c r="CM2007" s="96"/>
      <c r="CN2007" s="96"/>
      <c r="CO2007" s="96"/>
      <c r="CP2007" s="96"/>
      <c r="CQ2007" s="96"/>
      <c r="CR2007" s="96"/>
      <c r="CS2007" s="96"/>
    </row>
    <row r="2008" spans="1:97" ht="18.75" customHeight="1" x14ac:dyDescent="0.2">
      <c r="A2008" s="3">
        <f t="shared" si="673"/>
        <v>1996</v>
      </c>
      <c r="B2008" s="263"/>
      <c r="C2008" s="263"/>
      <c r="D2008" s="263"/>
      <c r="E2008" s="259"/>
      <c r="F2008" s="259"/>
      <c r="G2008" s="43"/>
      <c r="H2008" s="264"/>
      <c r="I2008" s="261"/>
      <c r="J2008" s="106"/>
      <c r="K2008" s="247"/>
      <c r="L2008" s="247"/>
      <c r="M2008" s="247"/>
      <c r="N2008" s="248" t="str">
        <f>IF(AND(K2008&lt;&gt;"",L2008&lt;&gt;"",J2008&lt;&gt;""),ROUND(MIN(IF(OR(J2008="OZZ",J2008="ZZ"),5000,17300),TRUNC(0.75*(SUMIF($D$12:$D2008,$D2008,K$12:K2008)+SUMIF($D$12:$D2008,$D2008,L$12:L2008)),2)) - SUMIF($D$12:$D2007,$D2008,N$12:N2007),2),"")</f>
        <v/>
      </c>
      <c r="O2008" s="249" t="str">
        <f>IF(AND(K2008&lt;&gt;"",L2008&lt;&gt;"",M2008&lt;&gt;"",J2008&lt;&gt;"",AH2008&lt;&gt;""),IF(OR(J2008="OZZ",J2008="ZZ"),ROUND(0-SUMIF($D$12:$D2007,$D2008,O$12:O2007),2),IF(M2008=0,0,ROUND(MIN(MIN(17300,TRUNC(0.75*(SUMIF($D$12:$D$2012,$D2008,K$12:K$2012)+SUMIF($D$12:$D$2012,$D2008,L$12:L$2012)),2)+SUMIF($D$12:$D2008,$D2008,AH$12:AH2008))-SUMIF($D$12:$D2007,$D2008,O$12:O2007)-SUMIF($D$12:$D$2012,$D2008,N$12:N$2012),AH2008),2))),"")</f>
        <v/>
      </c>
      <c r="P2008" s="250" t="str">
        <f>IF(J2008&lt;&gt;"",1000 - SUMIF($D$12:$D2007,$D2008,P$12:P2007),"")</f>
        <v/>
      </c>
      <c r="Q2008" s="106"/>
      <c r="R2008" s="247"/>
      <c r="S2008" s="247"/>
      <c r="T2008" s="247"/>
      <c r="U2008" s="248" t="str">
        <f>IF(AND(R2008&lt;&gt;"",S2008&lt;&gt;"",Q2008&lt;&gt;""),ROUND(MIN(IF(OR(Q2008="OZZ",Q2008="ZZ"),5000,17300),TRUNC(0.75*(SUMIF($D$12:$D2008,$D2008,R$12:R2008)+SUMIF($D$12:$D2008,$D2008,S$12:S2008)),2)) - SUMIF($D$12:$D2007,$D2008,U$12:U2007),2),"")</f>
        <v/>
      </c>
      <c r="V2008" s="248" t="str">
        <f>IF(AND(R2008&lt;&gt;"",S2008&lt;&gt;"",T2008&lt;&gt;"",Q2008&lt;&gt;"",AL2008&lt;&gt;""),IF(OR(Q2008="OZZ",Q2008="ZZ"),ROUND(0-SUMIF($D$12:$D2007,$D2008,V$12:V2007),2),IF(T2008=0,0,ROUND(MIN(MIN(17300,TRUNC(0.75*(SUMIF($D$12:$D$2012,$D2008,R$12:R$2012)+SUMIF($D$12:$D$2012,$D2008,S$12:S$2012)),2)+SUMIF($D$12:$D2008,$D2008,AL$12:AL2008))-SUMIF($D$12:$D2007,$D2008,V$12:V2007)-SUMIF($D$12:$D$2012,$D2008,U$12:U$2012),AL2008),2))),"")</f>
        <v/>
      </c>
      <c r="W2008" s="250" t="str">
        <f>IF(Q2008&lt;&gt;"",1000 - SUMIF($D$12:$D2007,$D2008,W$12:W2007),"")</f>
        <v/>
      </c>
      <c r="X2008" s="106"/>
      <c r="Y2008" s="247"/>
      <c r="Z2008" s="247"/>
      <c r="AA2008" s="247"/>
      <c r="AB2008" s="248" t="str">
        <f>IF(AND(Y2008&lt;&gt;"",Z2008&lt;&gt;"",X2008&lt;&gt;""),ROUND(MIN(IF(OR(X2008="OZZ",X2008="ZZ"),5000,17300),TRUNC(0.75*(SUMIF($D$12:$D2008,$D2008,Y$12:Y2008)+SUMIF($D$12:$D2008,$D2008,Z$12:Z2008)),2)) - SUMIF($D$12:$D2007,$D2008,AB$12:AB2007),2),"")</f>
        <v/>
      </c>
      <c r="AC2008" s="251" t="str">
        <f>IF(AND(Y2008&lt;&gt;"",Z2008&lt;&gt;"",AA2008&lt;&gt;"",X2008&lt;&gt;"",AP2008&lt;&gt;""),IF(OR(X2008="OZZ",X2008="ZZ"),ROUND(0-SUMIF($D$12:$D2007,$D2008,AC$12:AC2007),2),IF(AA2008=0,0,ROUND(MIN(MIN(17300,TRUNC(0.75*(SUMIF($D$12:$D$2012,$D2008,Y$12:Y$2012)+SUMIF($D$12:$D$2012,$D2008,Z$12:Z$2012)),2)+SUMIF($D$12:$D2008,$D2008,AP$12:AP2008))-SUMIF($D$12:$D2007,$D2008,AC$12:AC2007)-SUMIF($D$12:$D$2012,$D2008,AB$12:AB$2012),AP2008),2))),"")</f>
        <v/>
      </c>
      <c r="AD2008" s="250" t="str">
        <f>IF(X2008&lt;&gt;"",1000 - SUMIF($D$12:$D2007,$D2008,AD$12:AD2007),"")</f>
        <v/>
      </c>
      <c r="AE2008" s="252"/>
      <c r="AF2008" s="253"/>
      <c r="AG2008" s="254"/>
      <c r="AH2008" s="255" t="str">
        <f t="shared" si="653"/>
        <v/>
      </c>
      <c r="AI2008" s="256"/>
      <c r="AJ2008" s="253"/>
      <c r="AK2008" s="254"/>
      <c r="AL2008" s="255" t="str">
        <f t="shared" si="654"/>
        <v/>
      </c>
      <c r="AM2008" s="256"/>
      <c r="AN2008" s="253"/>
      <c r="AO2008" s="254"/>
      <c r="AP2008" s="255" t="str">
        <f t="shared" si="655"/>
        <v/>
      </c>
      <c r="AQ2008" s="68"/>
      <c r="AR2008" s="68"/>
      <c r="AS2008" s="115"/>
      <c r="AT2008" s="68"/>
      <c r="AU2008" s="113" t="str">
        <f>IF(D2008&lt;&gt; "", IF(COUNTIF($D$12:$D2008,$D2008)&gt;1,0,IF(SUM(N2008,U2008,AB2008)&gt;0,IF(AND(X2008="",OR(Q2008&lt;&gt;"",J2008&lt;&gt;"")),IF(Q2008&lt;&gt;"",Q2008,IF(J2008&lt;&gt;"",J2008,0)),IF(AND(Q2008&lt;&gt;"",J2008&lt;&gt;"",Q2008=J2008),Q2008,X2008)),0)),"")</f>
        <v/>
      </c>
      <c r="AV2008" s="113" t="str">
        <f>IF(D2008&lt;&gt;"",IF(COUNTIF($D$12:$D2008,$D2008)&gt;1,0,IF(SUM(O2008,V2008,AC2008)&gt;0,IF(AND(X2008="",OR(Q2008&lt;&gt;"",J2008&lt;&gt;"")),IF(Q2008&lt;&gt;"",Q2008,IF(J2008&lt;&gt;"",J2008,0)),IF(AND(Q2008&lt;&gt;"",J2008&lt;&gt;"",Q2008=J2008),Q2008,X2008)),0)),"")</f>
        <v/>
      </c>
      <c r="AW2008" s="113" t="str">
        <f>IF(D2008&lt;&gt;"",IF(COUNTIF($D$12:$D2008,$D2008)&gt;1,0,IF(SUM(P2008,W2008,AD2008)&gt;0,IF(AND(X2008="",OR(Q2008&lt;&gt;"",J2008&lt;&gt;"")),IF(Q2008&lt;&gt;"",Q2008,IF(J2008&lt;&gt;"",J2008,0)),IF(AND(Q2008&lt;&gt;"",J2008&lt;&gt;"",Q2008=J2008),Q2008,X2008)),0)),"")</f>
        <v/>
      </c>
      <c r="AX2008" s="68" t="str">
        <f t="shared" si="656"/>
        <v/>
      </c>
      <c r="AY2008" s="68" t="str">
        <f t="shared" si="657"/>
        <v/>
      </c>
      <c r="AZ2008" s="68" t="str">
        <f t="shared" si="658"/>
        <v/>
      </c>
      <c r="BA2008" s="68" t="str">
        <f t="shared" si="659"/>
        <v/>
      </c>
      <c r="BB2008" s="68" t="str">
        <f t="shared" si="660"/>
        <v/>
      </c>
      <c r="BC2008" s="68" t="str">
        <f t="shared" si="661"/>
        <v/>
      </c>
      <c r="BD2008" s="68" t="str">
        <f t="shared" si="662"/>
        <v/>
      </c>
      <c r="BE2008" s="62" t="str">
        <f t="shared" si="663"/>
        <v/>
      </c>
      <c r="BF2008" s="62" t="str">
        <f t="shared" si="664"/>
        <v/>
      </c>
      <c r="BG2008" s="62"/>
      <c r="BH2008" s="62" t="str">
        <f t="shared" si="665"/>
        <v/>
      </c>
      <c r="BI2008" s="62" t="str">
        <f t="shared" si="666"/>
        <v/>
      </c>
      <c r="BJ2008" s="114"/>
      <c r="BK2008" s="62" t="str">
        <f t="shared" si="667"/>
        <v/>
      </c>
      <c r="BL2008" s="62" t="str">
        <f t="shared" si="668"/>
        <v/>
      </c>
      <c r="BM2008" s="62" t="str">
        <f t="shared" si="669"/>
        <v/>
      </c>
      <c r="BN2008" s="62" t="str">
        <f t="shared" si="670"/>
        <v/>
      </c>
      <c r="BO2008" s="62" t="str">
        <f t="shared" si="671"/>
        <v/>
      </c>
      <c r="BP2008" s="62" t="str">
        <f t="shared" si="672"/>
        <v/>
      </c>
      <c r="BQ2008" s="96"/>
      <c r="BR2008" s="96"/>
      <c r="BS2008" s="96"/>
      <c r="BT2008" s="96"/>
      <c r="BU2008" s="96"/>
      <c r="BV2008" s="96"/>
      <c r="BW2008" s="96"/>
      <c r="BX2008" s="96"/>
      <c r="BY2008" s="96"/>
      <c r="BZ2008" s="96"/>
      <c r="CA2008" s="96"/>
      <c r="CB2008" s="96"/>
      <c r="CC2008" s="96"/>
      <c r="CD2008" s="96"/>
      <c r="CE2008" s="96"/>
      <c r="CF2008" s="96"/>
      <c r="CG2008" s="96"/>
      <c r="CH2008" s="96"/>
      <c r="CI2008" s="96"/>
      <c r="CJ2008" s="96"/>
      <c r="CK2008" s="96"/>
      <c r="CL2008" s="96"/>
      <c r="CM2008" s="96"/>
      <c r="CN2008" s="96"/>
      <c r="CO2008" s="96"/>
      <c r="CP2008" s="96"/>
      <c r="CQ2008" s="96"/>
      <c r="CR2008" s="96"/>
      <c r="CS2008" s="96"/>
    </row>
    <row r="2009" spans="1:97" ht="18.75" customHeight="1" x14ac:dyDescent="0.2">
      <c r="A2009" s="3">
        <f t="shared" si="673"/>
        <v>1997</v>
      </c>
      <c r="B2009" s="263"/>
      <c r="C2009" s="263"/>
      <c r="D2009" s="263"/>
      <c r="E2009" s="259"/>
      <c r="F2009" s="259"/>
      <c r="G2009" s="43"/>
      <c r="H2009" s="264"/>
      <c r="I2009" s="261"/>
      <c r="J2009" s="106"/>
      <c r="K2009" s="247"/>
      <c r="L2009" s="247"/>
      <c r="M2009" s="247"/>
      <c r="N2009" s="248" t="str">
        <f>IF(AND(K2009&lt;&gt;"",L2009&lt;&gt;"",J2009&lt;&gt;""),ROUND(MIN(IF(OR(J2009="OZZ",J2009="ZZ"),5000,17300),TRUNC(0.75*(SUMIF($D$12:$D2009,$D2009,K$12:K2009)+SUMIF($D$12:$D2009,$D2009,L$12:L2009)),2)) - SUMIF($D$12:$D2008,$D2009,N$12:N2008),2),"")</f>
        <v/>
      </c>
      <c r="O2009" s="249" t="str">
        <f>IF(AND(K2009&lt;&gt;"",L2009&lt;&gt;"",M2009&lt;&gt;"",J2009&lt;&gt;"",AH2009&lt;&gt;""),IF(OR(J2009="OZZ",J2009="ZZ"),ROUND(0-SUMIF($D$12:$D2008,$D2009,O$12:O2008),2),IF(M2009=0,0,ROUND(MIN(MIN(17300,TRUNC(0.75*(SUMIF($D$12:$D$2012,$D2009,K$12:K$2012)+SUMIF($D$12:$D$2012,$D2009,L$12:L$2012)),2)+SUMIF($D$12:$D2009,$D2009,AH$12:AH2009))-SUMIF($D$12:$D2008,$D2009,O$12:O2008)-SUMIF($D$12:$D$2012,$D2009,N$12:N$2012),AH2009),2))),"")</f>
        <v/>
      </c>
      <c r="P2009" s="250" t="str">
        <f>IF(J2009&lt;&gt;"",1000 - SUMIF($D$12:$D2008,$D2009,P$12:P2008),"")</f>
        <v/>
      </c>
      <c r="Q2009" s="106"/>
      <c r="R2009" s="247"/>
      <c r="S2009" s="247"/>
      <c r="T2009" s="247"/>
      <c r="U2009" s="248" t="str">
        <f>IF(AND(R2009&lt;&gt;"",S2009&lt;&gt;"",Q2009&lt;&gt;""),ROUND(MIN(IF(OR(Q2009="OZZ",Q2009="ZZ"),5000,17300),TRUNC(0.75*(SUMIF($D$12:$D2009,$D2009,R$12:R2009)+SUMIF($D$12:$D2009,$D2009,S$12:S2009)),2)) - SUMIF($D$12:$D2008,$D2009,U$12:U2008),2),"")</f>
        <v/>
      </c>
      <c r="V2009" s="248" t="str">
        <f>IF(AND(R2009&lt;&gt;"",S2009&lt;&gt;"",T2009&lt;&gt;"",Q2009&lt;&gt;"",AL2009&lt;&gt;""),IF(OR(Q2009="OZZ",Q2009="ZZ"),ROUND(0-SUMIF($D$12:$D2008,$D2009,V$12:V2008),2),IF(T2009=0,0,ROUND(MIN(MIN(17300,TRUNC(0.75*(SUMIF($D$12:$D$2012,$D2009,R$12:R$2012)+SUMIF($D$12:$D$2012,$D2009,S$12:S$2012)),2)+SUMIF($D$12:$D2009,$D2009,AL$12:AL2009))-SUMIF($D$12:$D2008,$D2009,V$12:V2008)-SUMIF($D$12:$D$2012,$D2009,U$12:U$2012),AL2009),2))),"")</f>
        <v/>
      </c>
      <c r="W2009" s="250" t="str">
        <f>IF(Q2009&lt;&gt;"",1000 - SUMIF($D$12:$D2008,$D2009,W$12:W2008),"")</f>
        <v/>
      </c>
      <c r="X2009" s="106"/>
      <c r="Y2009" s="247"/>
      <c r="Z2009" s="247"/>
      <c r="AA2009" s="247"/>
      <c r="AB2009" s="248" t="str">
        <f>IF(AND(Y2009&lt;&gt;"",Z2009&lt;&gt;"",X2009&lt;&gt;""),ROUND(MIN(IF(OR(X2009="OZZ",X2009="ZZ"),5000,17300),TRUNC(0.75*(SUMIF($D$12:$D2009,$D2009,Y$12:Y2009)+SUMIF($D$12:$D2009,$D2009,Z$12:Z2009)),2)) - SUMIF($D$12:$D2008,$D2009,AB$12:AB2008),2),"")</f>
        <v/>
      </c>
      <c r="AC2009" s="251" t="str">
        <f>IF(AND(Y2009&lt;&gt;"",Z2009&lt;&gt;"",AA2009&lt;&gt;"",X2009&lt;&gt;"",AP2009&lt;&gt;""),IF(OR(X2009="OZZ",X2009="ZZ"),ROUND(0-SUMIF($D$12:$D2008,$D2009,AC$12:AC2008),2),IF(AA2009=0,0,ROUND(MIN(MIN(17300,TRUNC(0.75*(SUMIF($D$12:$D$2012,$D2009,Y$12:Y$2012)+SUMIF($D$12:$D$2012,$D2009,Z$12:Z$2012)),2)+SUMIF($D$12:$D2009,$D2009,AP$12:AP2009))-SUMIF($D$12:$D2008,$D2009,AC$12:AC2008)-SUMIF($D$12:$D$2012,$D2009,AB$12:AB$2012),AP2009),2))),"")</f>
        <v/>
      </c>
      <c r="AD2009" s="250" t="str">
        <f>IF(X2009&lt;&gt;"",1000 - SUMIF($D$12:$D2008,$D2009,AD$12:AD2008),"")</f>
        <v/>
      </c>
      <c r="AE2009" s="252"/>
      <c r="AF2009" s="253"/>
      <c r="AG2009" s="254"/>
      <c r="AH2009" s="255" t="str">
        <f t="shared" si="653"/>
        <v/>
      </c>
      <c r="AI2009" s="256"/>
      <c r="AJ2009" s="253"/>
      <c r="AK2009" s="254"/>
      <c r="AL2009" s="255" t="str">
        <f t="shared" si="654"/>
        <v/>
      </c>
      <c r="AM2009" s="256"/>
      <c r="AN2009" s="253"/>
      <c r="AO2009" s="254"/>
      <c r="AP2009" s="255" t="str">
        <f t="shared" si="655"/>
        <v/>
      </c>
      <c r="AQ2009" s="68"/>
      <c r="AR2009" s="68"/>
      <c r="AS2009" s="115"/>
      <c r="AT2009" s="68"/>
      <c r="AU2009" s="113" t="str">
        <f>IF(D2009&lt;&gt; "", IF(COUNTIF($D$12:$D2009,$D2009)&gt;1,0,IF(SUM(N2009,U2009,AB2009)&gt;0,IF(AND(X2009="",OR(Q2009&lt;&gt;"",J2009&lt;&gt;"")),IF(Q2009&lt;&gt;"",Q2009,IF(J2009&lt;&gt;"",J2009,0)),IF(AND(Q2009&lt;&gt;"",J2009&lt;&gt;"",Q2009=J2009),Q2009,X2009)),0)),"")</f>
        <v/>
      </c>
      <c r="AV2009" s="113" t="str">
        <f>IF(D2009&lt;&gt;"",IF(COUNTIF($D$12:$D2009,$D2009)&gt;1,0,IF(SUM(O2009,V2009,AC2009)&gt;0,IF(AND(X2009="",OR(Q2009&lt;&gt;"",J2009&lt;&gt;"")),IF(Q2009&lt;&gt;"",Q2009,IF(J2009&lt;&gt;"",J2009,0)),IF(AND(Q2009&lt;&gt;"",J2009&lt;&gt;"",Q2009=J2009),Q2009,X2009)),0)),"")</f>
        <v/>
      </c>
      <c r="AW2009" s="113" t="str">
        <f>IF(D2009&lt;&gt;"",IF(COUNTIF($D$12:$D2009,$D2009)&gt;1,0,IF(SUM(P2009,W2009,AD2009)&gt;0,IF(AND(X2009="",OR(Q2009&lt;&gt;"",J2009&lt;&gt;"")),IF(Q2009&lt;&gt;"",Q2009,IF(J2009&lt;&gt;"",J2009,0)),IF(AND(Q2009&lt;&gt;"",J2009&lt;&gt;"",Q2009=J2009),Q2009,X2009)),0)),"")</f>
        <v/>
      </c>
      <c r="AX2009" s="68" t="str">
        <f t="shared" si="656"/>
        <v/>
      </c>
      <c r="AY2009" s="68" t="str">
        <f t="shared" si="657"/>
        <v/>
      </c>
      <c r="AZ2009" s="68" t="str">
        <f t="shared" si="658"/>
        <v/>
      </c>
      <c r="BA2009" s="68" t="str">
        <f t="shared" si="659"/>
        <v/>
      </c>
      <c r="BB2009" s="68" t="str">
        <f t="shared" si="660"/>
        <v/>
      </c>
      <c r="BC2009" s="68" t="str">
        <f t="shared" si="661"/>
        <v/>
      </c>
      <c r="BD2009" s="68" t="str">
        <f t="shared" si="662"/>
        <v/>
      </c>
      <c r="BE2009" s="62" t="str">
        <f t="shared" si="663"/>
        <v/>
      </c>
      <c r="BF2009" s="62" t="str">
        <f t="shared" si="664"/>
        <v/>
      </c>
      <c r="BG2009" s="62"/>
      <c r="BH2009" s="62" t="str">
        <f t="shared" si="665"/>
        <v/>
      </c>
      <c r="BI2009" s="62" t="str">
        <f t="shared" si="666"/>
        <v/>
      </c>
      <c r="BJ2009" s="114"/>
      <c r="BK2009" s="62" t="str">
        <f t="shared" si="667"/>
        <v/>
      </c>
      <c r="BL2009" s="62" t="str">
        <f t="shared" si="668"/>
        <v/>
      </c>
      <c r="BM2009" s="62" t="str">
        <f t="shared" si="669"/>
        <v/>
      </c>
      <c r="BN2009" s="62" t="str">
        <f t="shared" si="670"/>
        <v/>
      </c>
      <c r="BO2009" s="62" t="str">
        <f t="shared" si="671"/>
        <v/>
      </c>
      <c r="BP2009" s="62" t="str">
        <f t="shared" si="672"/>
        <v/>
      </c>
      <c r="BQ2009" s="96"/>
      <c r="BR2009" s="96"/>
      <c r="BS2009" s="96"/>
      <c r="BT2009" s="96"/>
      <c r="BU2009" s="96"/>
      <c r="BV2009" s="96"/>
      <c r="BW2009" s="96"/>
      <c r="BX2009" s="96"/>
      <c r="BY2009" s="96"/>
      <c r="BZ2009" s="96"/>
      <c r="CA2009" s="96"/>
      <c r="CB2009" s="96"/>
      <c r="CC2009" s="96"/>
      <c r="CD2009" s="96"/>
      <c r="CE2009" s="96"/>
      <c r="CF2009" s="96"/>
      <c r="CG2009" s="96"/>
      <c r="CH2009" s="96"/>
      <c r="CI2009" s="96"/>
      <c r="CJ2009" s="96"/>
      <c r="CK2009" s="96"/>
      <c r="CL2009" s="96"/>
      <c r="CM2009" s="96"/>
      <c r="CN2009" s="96"/>
      <c r="CO2009" s="96"/>
      <c r="CP2009" s="96"/>
      <c r="CQ2009" s="96"/>
      <c r="CR2009" s="96"/>
      <c r="CS2009" s="96"/>
    </row>
    <row r="2010" spans="1:97" ht="18.75" customHeight="1" x14ac:dyDescent="0.2">
      <c r="A2010" s="3">
        <f t="shared" si="673"/>
        <v>1998</v>
      </c>
      <c r="B2010" s="263"/>
      <c r="C2010" s="263"/>
      <c r="D2010" s="263"/>
      <c r="E2010" s="259"/>
      <c r="F2010" s="259"/>
      <c r="G2010" s="43"/>
      <c r="H2010" s="264"/>
      <c r="I2010" s="261"/>
      <c r="J2010" s="106"/>
      <c r="K2010" s="247"/>
      <c r="L2010" s="247"/>
      <c r="M2010" s="247"/>
      <c r="N2010" s="248" t="str">
        <f>IF(AND(K2010&lt;&gt;"",L2010&lt;&gt;"",J2010&lt;&gt;""),ROUND(MIN(IF(OR(J2010="OZZ",J2010="ZZ"),5000,17300),TRUNC(0.75*(SUMIF($D$12:$D2010,$D2010,K$12:K2010)+SUMIF($D$12:$D2010,$D2010,L$12:L2010)),2)) - SUMIF($D$12:$D2009,$D2010,N$12:N2009),2),"")</f>
        <v/>
      </c>
      <c r="O2010" s="249" t="str">
        <f>IF(AND(K2010&lt;&gt;"",L2010&lt;&gt;"",M2010&lt;&gt;"",J2010&lt;&gt;"",AH2010&lt;&gt;""),IF(OR(J2010="OZZ",J2010="ZZ"),ROUND(0-SUMIF($D$12:$D2009,$D2010,O$12:O2009),2),IF(M2010=0,0,ROUND(MIN(MIN(17300,TRUNC(0.75*(SUMIF($D$12:$D$2012,$D2010,K$12:K$2012)+SUMIF($D$12:$D$2012,$D2010,L$12:L$2012)),2)+SUMIF($D$12:$D2010,$D2010,AH$12:AH2010))-SUMIF($D$12:$D2009,$D2010,O$12:O2009)-SUMIF($D$12:$D$2012,$D2010,N$12:N$2012),AH2010),2))),"")</f>
        <v/>
      </c>
      <c r="P2010" s="250" t="str">
        <f>IF(J2010&lt;&gt;"",1000 - SUMIF($D$12:$D2009,$D2010,P$12:P2009),"")</f>
        <v/>
      </c>
      <c r="Q2010" s="106"/>
      <c r="R2010" s="247"/>
      <c r="S2010" s="247"/>
      <c r="T2010" s="247"/>
      <c r="U2010" s="248" t="str">
        <f>IF(AND(R2010&lt;&gt;"",S2010&lt;&gt;"",Q2010&lt;&gt;""),ROUND(MIN(IF(OR(Q2010="OZZ",Q2010="ZZ"),5000,17300),TRUNC(0.75*(SUMIF($D$12:$D2010,$D2010,R$12:R2010)+SUMIF($D$12:$D2010,$D2010,S$12:S2010)),2)) - SUMIF($D$12:$D2009,$D2010,U$12:U2009),2),"")</f>
        <v/>
      </c>
      <c r="V2010" s="248" t="str">
        <f>IF(AND(R2010&lt;&gt;"",S2010&lt;&gt;"",T2010&lt;&gt;"",Q2010&lt;&gt;"",AL2010&lt;&gt;""),IF(OR(Q2010="OZZ",Q2010="ZZ"),ROUND(0-SUMIF($D$12:$D2009,$D2010,V$12:V2009),2),IF(T2010=0,0,ROUND(MIN(MIN(17300,TRUNC(0.75*(SUMIF($D$12:$D$2012,$D2010,R$12:R$2012)+SUMIF($D$12:$D$2012,$D2010,S$12:S$2012)),2)+SUMIF($D$12:$D2010,$D2010,AL$12:AL2010))-SUMIF($D$12:$D2009,$D2010,V$12:V2009)-SUMIF($D$12:$D$2012,$D2010,U$12:U$2012),AL2010),2))),"")</f>
        <v/>
      </c>
      <c r="W2010" s="250" t="str">
        <f>IF(Q2010&lt;&gt;"",1000 - SUMIF($D$12:$D2009,$D2010,W$12:W2009),"")</f>
        <v/>
      </c>
      <c r="X2010" s="106"/>
      <c r="Y2010" s="247"/>
      <c r="Z2010" s="247"/>
      <c r="AA2010" s="247"/>
      <c r="AB2010" s="248" t="str">
        <f>IF(AND(Y2010&lt;&gt;"",Z2010&lt;&gt;"",X2010&lt;&gt;""),ROUND(MIN(IF(OR(X2010="OZZ",X2010="ZZ"),5000,17300),TRUNC(0.75*(SUMIF($D$12:$D2010,$D2010,Y$12:Y2010)+SUMIF($D$12:$D2010,$D2010,Z$12:Z2010)),2)) - SUMIF($D$12:$D2009,$D2010,AB$12:AB2009),2),"")</f>
        <v/>
      </c>
      <c r="AC2010" s="251" t="str">
        <f>IF(AND(Y2010&lt;&gt;"",Z2010&lt;&gt;"",AA2010&lt;&gt;"",X2010&lt;&gt;"",AP2010&lt;&gt;""),IF(OR(X2010="OZZ",X2010="ZZ"),ROUND(0-SUMIF($D$12:$D2009,$D2010,AC$12:AC2009),2),IF(AA2010=0,0,ROUND(MIN(MIN(17300,TRUNC(0.75*(SUMIF($D$12:$D$2012,$D2010,Y$12:Y$2012)+SUMIF($D$12:$D$2012,$D2010,Z$12:Z$2012)),2)+SUMIF($D$12:$D2010,$D2010,AP$12:AP2010))-SUMIF($D$12:$D2009,$D2010,AC$12:AC2009)-SUMIF($D$12:$D$2012,$D2010,AB$12:AB$2012),AP2010),2))),"")</f>
        <v/>
      </c>
      <c r="AD2010" s="250" t="str">
        <f>IF(X2010&lt;&gt;"",1000 - SUMIF($D$12:$D2009,$D2010,AD$12:AD2009),"")</f>
        <v/>
      </c>
      <c r="AE2010" s="252"/>
      <c r="AF2010" s="253"/>
      <c r="AG2010" s="254"/>
      <c r="AH2010" s="255" t="str">
        <f t="shared" si="653"/>
        <v/>
      </c>
      <c r="AI2010" s="256"/>
      <c r="AJ2010" s="253"/>
      <c r="AK2010" s="254"/>
      <c r="AL2010" s="255" t="str">
        <f t="shared" si="654"/>
        <v/>
      </c>
      <c r="AM2010" s="256"/>
      <c r="AN2010" s="253"/>
      <c r="AO2010" s="254"/>
      <c r="AP2010" s="255" t="str">
        <f t="shared" si="655"/>
        <v/>
      </c>
      <c r="AQ2010" s="68"/>
      <c r="AR2010" s="68"/>
      <c r="AS2010" s="115"/>
      <c r="AT2010" s="68"/>
      <c r="AU2010" s="113" t="str">
        <f>IF(D2010&lt;&gt; "", IF(COUNTIF($D$12:$D2010,$D2010)&gt;1,0,IF(SUM(N2010,U2010,AB2010)&gt;0,IF(AND(X2010="",OR(Q2010&lt;&gt;"",J2010&lt;&gt;"")),IF(Q2010&lt;&gt;"",Q2010,IF(J2010&lt;&gt;"",J2010,0)),IF(AND(Q2010&lt;&gt;"",J2010&lt;&gt;"",Q2010=J2010),Q2010,X2010)),0)),"")</f>
        <v/>
      </c>
      <c r="AV2010" s="113" t="str">
        <f>IF(D2010&lt;&gt;"",IF(COUNTIF($D$12:$D2010,$D2010)&gt;1,0,IF(SUM(O2010,V2010,AC2010)&gt;0,IF(AND(X2010="",OR(Q2010&lt;&gt;"",J2010&lt;&gt;"")),IF(Q2010&lt;&gt;"",Q2010,IF(J2010&lt;&gt;"",J2010,0)),IF(AND(Q2010&lt;&gt;"",J2010&lt;&gt;"",Q2010=J2010),Q2010,X2010)),0)),"")</f>
        <v/>
      </c>
      <c r="AW2010" s="113" t="str">
        <f>IF(D2010&lt;&gt;"",IF(COUNTIF($D$12:$D2010,$D2010)&gt;1,0,IF(SUM(P2010,W2010,AD2010)&gt;0,IF(AND(X2010="",OR(Q2010&lt;&gt;"",J2010&lt;&gt;"")),IF(Q2010&lt;&gt;"",Q2010,IF(J2010&lt;&gt;"",J2010,0)),IF(AND(Q2010&lt;&gt;"",J2010&lt;&gt;"",Q2010=J2010),Q2010,X2010)),0)),"")</f>
        <v/>
      </c>
      <c r="AX2010" s="68" t="str">
        <f t="shared" si="656"/>
        <v/>
      </c>
      <c r="AY2010" s="68" t="str">
        <f t="shared" si="657"/>
        <v/>
      </c>
      <c r="AZ2010" s="68" t="str">
        <f t="shared" si="658"/>
        <v/>
      </c>
      <c r="BA2010" s="68" t="str">
        <f t="shared" si="659"/>
        <v/>
      </c>
      <c r="BB2010" s="68" t="str">
        <f t="shared" si="660"/>
        <v/>
      </c>
      <c r="BC2010" s="68" t="str">
        <f t="shared" si="661"/>
        <v/>
      </c>
      <c r="BD2010" s="68" t="str">
        <f t="shared" si="662"/>
        <v/>
      </c>
      <c r="BE2010" s="62" t="str">
        <f t="shared" si="663"/>
        <v/>
      </c>
      <c r="BF2010" s="62" t="str">
        <f t="shared" si="664"/>
        <v/>
      </c>
      <c r="BG2010" s="62"/>
      <c r="BH2010" s="62" t="str">
        <f t="shared" si="665"/>
        <v/>
      </c>
      <c r="BI2010" s="62" t="str">
        <f t="shared" si="666"/>
        <v/>
      </c>
      <c r="BJ2010" s="114"/>
      <c r="BK2010" s="62" t="str">
        <f t="shared" si="667"/>
        <v/>
      </c>
      <c r="BL2010" s="62" t="str">
        <f t="shared" si="668"/>
        <v/>
      </c>
      <c r="BM2010" s="62" t="str">
        <f t="shared" si="669"/>
        <v/>
      </c>
      <c r="BN2010" s="62" t="str">
        <f t="shared" si="670"/>
        <v/>
      </c>
      <c r="BO2010" s="62" t="str">
        <f t="shared" si="671"/>
        <v/>
      </c>
      <c r="BP2010" s="62" t="str">
        <f t="shared" si="672"/>
        <v/>
      </c>
      <c r="BQ2010" s="96"/>
      <c r="BR2010" s="96"/>
      <c r="BS2010" s="96"/>
      <c r="BT2010" s="96"/>
      <c r="BU2010" s="96"/>
      <c r="BV2010" s="96"/>
      <c r="BW2010" s="96"/>
      <c r="BX2010" s="96"/>
      <c r="BY2010" s="96"/>
      <c r="BZ2010" s="96"/>
      <c r="CA2010" s="96"/>
      <c r="CB2010" s="96"/>
      <c r="CC2010" s="96"/>
      <c r="CD2010" s="96"/>
      <c r="CE2010" s="96"/>
      <c r="CF2010" s="96"/>
      <c r="CG2010" s="96"/>
      <c r="CH2010" s="96"/>
      <c r="CI2010" s="96"/>
      <c r="CJ2010" s="96"/>
      <c r="CK2010" s="96"/>
      <c r="CL2010" s="96"/>
      <c r="CM2010" s="96"/>
      <c r="CN2010" s="96"/>
      <c r="CO2010" s="96"/>
      <c r="CP2010" s="96"/>
      <c r="CQ2010" s="96"/>
      <c r="CR2010" s="96"/>
      <c r="CS2010" s="96"/>
    </row>
    <row r="2011" spans="1:97" ht="18.75" customHeight="1" x14ac:dyDescent="0.2">
      <c r="A2011" s="3">
        <f t="shared" si="673"/>
        <v>1999</v>
      </c>
      <c r="B2011" s="263"/>
      <c r="C2011" s="263"/>
      <c r="D2011" s="263"/>
      <c r="E2011" s="259"/>
      <c r="F2011" s="259"/>
      <c r="G2011" s="43"/>
      <c r="H2011" s="264"/>
      <c r="I2011" s="261"/>
      <c r="J2011" s="106"/>
      <c r="K2011" s="247"/>
      <c r="L2011" s="247"/>
      <c r="M2011" s="247"/>
      <c r="N2011" s="248" t="str">
        <f>IF(AND(K2011&lt;&gt;"",L2011&lt;&gt;"",J2011&lt;&gt;""),ROUND(MIN(IF(OR(J2011="OZZ",J2011="ZZ"),5000,17300),TRUNC(0.75*(SUMIF($D$12:$D2011,$D2011,K$12:K2011)+SUMIF($D$12:$D2011,$D2011,L$12:L2011)),2)) - SUMIF($D$12:$D2010,$D2011,N$12:N2010),2),"")</f>
        <v/>
      </c>
      <c r="O2011" s="249" t="str">
        <f>IF(AND(K2011&lt;&gt;"",L2011&lt;&gt;"",M2011&lt;&gt;"",J2011&lt;&gt;"",AH2011&lt;&gt;""),IF(OR(J2011="OZZ",J2011="ZZ"),ROUND(0-SUMIF($D$12:$D2010,$D2011,O$12:O2010),2),IF(M2011=0,0,ROUND(MIN(MIN(17300,TRUNC(0.75*(SUMIF($D$12:$D$2012,$D2011,K$12:K$2012)+SUMIF($D$12:$D$2012,$D2011,L$12:L$2012)),2)+SUMIF($D$12:$D2011,$D2011,AH$12:AH2011))-SUMIF($D$12:$D2010,$D2011,O$12:O2010)-SUMIF($D$12:$D$2012,$D2011,N$12:N$2012),AH2011),2))),"")</f>
        <v/>
      </c>
      <c r="P2011" s="250" t="str">
        <f>IF(J2011&lt;&gt;"",1000 - SUMIF($D$12:$D2010,$D2011,P$12:P2010),"")</f>
        <v/>
      </c>
      <c r="Q2011" s="106"/>
      <c r="R2011" s="247"/>
      <c r="S2011" s="247"/>
      <c r="T2011" s="247"/>
      <c r="U2011" s="248" t="str">
        <f>IF(AND(R2011&lt;&gt;"",S2011&lt;&gt;"",Q2011&lt;&gt;""),ROUND(MIN(IF(OR(Q2011="OZZ",Q2011="ZZ"),5000,17300),TRUNC(0.75*(SUMIF($D$12:$D2011,$D2011,R$12:R2011)+SUMIF($D$12:$D2011,$D2011,S$12:S2011)),2)) - SUMIF($D$12:$D2010,$D2011,U$12:U2010),2),"")</f>
        <v/>
      </c>
      <c r="V2011" s="248" t="str">
        <f>IF(AND(R2011&lt;&gt;"",S2011&lt;&gt;"",T2011&lt;&gt;"",Q2011&lt;&gt;"",AL2011&lt;&gt;""),IF(OR(Q2011="OZZ",Q2011="ZZ"),ROUND(0-SUMIF($D$12:$D2010,$D2011,V$12:V2010),2),IF(T2011=0,0,ROUND(MIN(MIN(17300,TRUNC(0.75*(SUMIF($D$12:$D$2012,$D2011,R$12:R$2012)+SUMIF($D$12:$D$2012,$D2011,S$12:S$2012)),2)+SUMIF($D$12:$D2011,$D2011,AL$12:AL2011))-SUMIF($D$12:$D2010,$D2011,V$12:V2010)-SUMIF($D$12:$D$2012,$D2011,U$12:U$2012),AL2011),2))),"")</f>
        <v/>
      </c>
      <c r="W2011" s="250" t="str">
        <f>IF(Q2011&lt;&gt;"",1000 - SUMIF($D$12:$D2010,$D2011,W$12:W2010),"")</f>
        <v/>
      </c>
      <c r="X2011" s="106"/>
      <c r="Y2011" s="247"/>
      <c r="Z2011" s="247"/>
      <c r="AA2011" s="247"/>
      <c r="AB2011" s="248" t="str">
        <f>IF(AND(Y2011&lt;&gt;"",Z2011&lt;&gt;"",X2011&lt;&gt;""),ROUND(MIN(IF(OR(X2011="OZZ",X2011="ZZ"),5000,17300),TRUNC(0.75*(SUMIF($D$12:$D2011,$D2011,Y$12:Y2011)+SUMIF($D$12:$D2011,$D2011,Z$12:Z2011)),2)) - SUMIF($D$12:$D2010,$D2011,AB$12:AB2010),2),"")</f>
        <v/>
      </c>
      <c r="AC2011" s="251" t="str">
        <f>IF(AND(Y2011&lt;&gt;"",Z2011&lt;&gt;"",AA2011&lt;&gt;"",X2011&lt;&gt;"",AP2011&lt;&gt;""),IF(OR(X2011="OZZ",X2011="ZZ"),ROUND(0-SUMIF($D$12:$D2010,$D2011,AC$12:AC2010),2),IF(AA2011=0,0,ROUND(MIN(MIN(17300,TRUNC(0.75*(SUMIF($D$12:$D$2012,$D2011,Y$12:Y$2012)+SUMIF($D$12:$D$2012,$D2011,Z$12:Z$2012)),2)+SUMIF($D$12:$D2011,$D2011,AP$12:AP2011))-SUMIF($D$12:$D2010,$D2011,AC$12:AC2010)-SUMIF($D$12:$D$2012,$D2011,AB$12:AB$2012),AP2011),2))),"")</f>
        <v/>
      </c>
      <c r="AD2011" s="250" t="str">
        <f>IF(X2011&lt;&gt;"",1000 - SUMIF($D$12:$D2010,$D2011,AD$12:AD2010),"")</f>
        <v/>
      </c>
      <c r="AE2011" s="252"/>
      <c r="AF2011" s="253"/>
      <c r="AG2011" s="254"/>
      <c r="AH2011" s="255" t="str">
        <f t="shared" si="653"/>
        <v/>
      </c>
      <c r="AI2011" s="256"/>
      <c r="AJ2011" s="253"/>
      <c r="AK2011" s="254"/>
      <c r="AL2011" s="255" t="str">
        <f t="shared" si="654"/>
        <v/>
      </c>
      <c r="AM2011" s="256"/>
      <c r="AN2011" s="253"/>
      <c r="AO2011" s="254"/>
      <c r="AP2011" s="255" t="str">
        <f t="shared" si="655"/>
        <v/>
      </c>
      <c r="AQ2011" s="68"/>
      <c r="AR2011" s="68"/>
      <c r="AS2011" s="115"/>
      <c r="AT2011" s="68"/>
      <c r="AU2011" s="113" t="str">
        <f>IF(D2011&lt;&gt; "", IF(COUNTIF($D$12:$D2011,$D2011)&gt;1,0,IF(SUM(N2011,U2011,AB2011)&gt;0,IF(AND(X2011="",OR(Q2011&lt;&gt;"",J2011&lt;&gt;"")),IF(Q2011&lt;&gt;"",Q2011,IF(J2011&lt;&gt;"",J2011,0)),IF(AND(Q2011&lt;&gt;"",J2011&lt;&gt;"",Q2011=J2011),Q2011,X2011)),0)),"")</f>
        <v/>
      </c>
      <c r="AV2011" s="113" t="str">
        <f>IF(D2011&lt;&gt;"",IF(COUNTIF($D$12:$D2011,$D2011)&gt;1,0,IF(SUM(O2011,V2011,AC2011)&gt;0,IF(AND(X2011="",OR(Q2011&lt;&gt;"",J2011&lt;&gt;"")),IF(Q2011&lt;&gt;"",Q2011,IF(J2011&lt;&gt;"",J2011,0)),IF(AND(Q2011&lt;&gt;"",J2011&lt;&gt;"",Q2011=J2011),Q2011,X2011)),0)),"")</f>
        <v/>
      </c>
      <c r="AW2011" s="113" t="str">
        <f>IF(D2011&lt;&gt;"",IF(COUNTIF($D$12:$D2011,$D2011)&gt;1,0,IF(SUM(P2011,W2011,AD2011)&gt;0,IF(AND(X2011="",OR(Q2011&lt;&gt;"",J2011&lt;&gt;"")),IF(Q2011&lt;&gt;"",Q2011,IF(J2011&lt;&gt;"",J2011,0)),IF(AND(Q2011&lt;&gt;"",J2011&lt;&gt;"",Q2011=J2011),Q2011,X2011)),0)),"")</f>
        <v/>
      </c>
      <c r="AX2011" s="68" t="str">
        <f t="shared" si="656"/>
        <v/>
      </c>
      <c r="AY2011" s="68" t="str">
        <f t="shared" si="657"/>
        <v/>
      </c>
      <c r="AZ2011" s="68" t="str">
        <f t="shared" si="658"/>
        <v/>
      </c>
      <c r="BA2011" s="68" t="str">
        <f t="shared" si="659"/>
        <v/>
      </c>
      <c r="BB2011" s="68" t="str">
        <f t="shared" si="660"/>
        <v/>
      </c>
      <c r="BC2011" s="68" t="str">
        <f t="shared" si="661"/>
        <v/>
      </c>
      <c r="BD2011" s="68" t="str">
        <f t="shared" si="662"/>
        <v/>
      </c>
      <c r="BE2011" s="62" t="str">
        <f t="shared" si="663"/>
        <v/>
      </c>
      <c r="BF2011" s="62" t="str">
        <f t="shared" si="664"/>
        <v/>
      </c>
      <c r="BG2011" s="62"/>
      <c r="BH2011" s="62" t="str">
        <f t="shared" si="665"/>
        <v/>
      </c>
      <c r="BI2011" s="62" t="str">
        <f t="shared" si="666"/>
        <v/>
      </c>
      <c r="BJ2011" s="114"/>
      <c r="BK2011" s="62" t="str">
        <f t="shared" si="667"/>
        <v/>
      </c>
      <c r="BL2011" s="62" t="str">
        <f t="shared" si="668"/>
        <v/>
      </c>
      <c r="BM2011" s="62" t="str">
        <f t="shared" si="669"/>
        <v/>
      </c>
      <c r="BN2011" s="62" t="str">
        <f t="shared" si="670"/>
        <v/>
      </c>
      <c r="BO2011" s="62" t="str">
        <f t="shared" si="671"/>
        <v/>
      </c>
      <c r="BP2011" s="62" t="str">
        <f t="shared" si="672"/>
        <v/>
      </c>
      <c r="BQ2011" s="96"/>
      <c r="BR2011" s="96"/>
      <c r="BS2011" s="96"/>
      <c r="BT2011" s="96"/>
      <c r="BU2011" s="96"/>
      <c r="BV2011" s="96"/>
      <c r="BW2011" s="96"/>
      <c r="BX2011" s="96"/>
      <c r="BY2011" s="96"/>
      <c r="BZ2011" s="96"/>
      <c r="CA2011" s="96"/>
      <c r="CB2011" s="96"/>
      <c r="CC2011" s="96"/>
      <c r="CD2011" s="96"/>
      <c r="CE2011" s="96"/>
      <c r="CF2011" s="96"/>
      <c r="CG2011" s="96"/>
      <c r="CH2011" s="96"/>
      <c r="CI2011" s="96"/>
      <c r="CJ2011" s="96"/>
      <c r="CK2011" s="96"/>
      <c r="CL2011" s="96"/>
      <c r="CM2011" s="96"/>
      <c r="CN2011" s="96"/>
      <c r="CO2011" s="96"/>
      <c r="CP2011" s="96"/>
      <c r="CQ2011" s="96"/>
      <c r="CR2011" s="96"/>
      <c r="CS2011" s="96"/>
    </row>
    <row r="2012" spans="1:97" ht="18.75" customHeight="1" x14ac:dyDescent="0.2">
      <c r="A2012" s="3">
        <f t="shared" si="673"/>
        <v>2000</v>
      </c>
      <c r="B2012" s="263"/>
      <c r="C2012" s="263"/>
      <c r="D2012" s="263"/>
      <c r="E2012" s="259"/>
      <c r="F2012" s="259"/>
      <c r="G2012" s="43"/>
      <c r="H2012" s="264"/>
      <c r="I2012" s="261"/>
      <c r="J2012" s="106"/>
      <c r="K2012" s="247"/>
      <c r="L2012" s="247"/>
      <c r="M2012" s="247"/>
      <c r="N2012" s="248" t="str">
        <f>IF(AND(K2012&lt;&gt;"",L2012&lt;&gt;"",J2012&lt;&gt;""),ROUND(MIN(IF(OR(J2012="OZZ",J2012="ZZ"),5000,17300),TRUNC(0.75*(SUMIF($D$12:$D2012,$D2012,K$12:K2012)+SUMIF($D$12:$D2012,$D2012,L$12:L2012)),2)) - SUMIF($D$12:$D2011,$D2012,N$12:N2011),2),"")</f>
        <v/>
      </c>
      <c r="O2012" s="249" t="str">
        <f>IF(AND(K2012&lt;&gt;"",L2012&lt;&gt;"",M2012&lt;&gt;"",J2012&lt;&gt;"",AH2012&lt;&gt;""),IF(OR(J2012="OZZ",J2012="ZZ"),ROUND(0-SUMIF($D$12:$D2011,$D2012,O$12:O2011),2),IF(M2012=0,0,ROUND(MIN(MIN(17300,TRUNC(0.75*(SUMIF($D$12:$D$2012,$D2012,K$12:K$2012)+SUMIF($D$12:$D$2012,$D2012,L$12:L$2012)),2)+SUMIF($D$12:$D2012,$D2012,AH$12:AH2012))-SUMIF($D$12:$D2011,$D2012,O$12:O2011)-SUMIF($D$12:$D$2012,$D2012,N$12:N$2012),AH2012),2))),"")</f>
        <v/>
      </c>
      <c r="P2012" s="250" t="str">
        <f>IF(J2012&lt;&gt;"",1000 - SUMIF($D$12:$D2011,$D2012,P$12:P2011),"")</f>
        <v/>
      </c>
      <c r="Q2012" s="106"/>
      <c r="R2012" s="247"/>
      <c r="S2012" s="247"/>
      <c r="T2012" s="247"/>
      <c r="U2012" s="248" t="str">
        <f>IF(AND(R2012&lt;&gt;"",S2012&lt;&gt;"",Q2012&lt;&gt;""),ROUND(MIN(IF(OR(Q2012="OZZ",Q2012="ZZ"),5000,17300),TRUNC(0.75*(SUMIF($D$12:$D2012,$D2012,R$12:R2012)+SUMIF($D$12:$D2012,$D2012,S$12:S2012)),2)) - SUMIF($D$12:$D2011,$D2012,U$12:U2011),2),"")</f>
        <v/>
      </c>
      <c r="V2012" s="248" t="str">
        <f>IF(AND(R2012&lt;&gt;"",S2012&lt;&gt;"",T2012&lt;&gt;"",Q2012&lt;&gt;"",AL2012&lt;&gt;""),IF(OR(Q2012="OZZ",Q2012="ZZ"),ROUND(0-SUMIF($D$12:$D2011,$D2012,V$12:V2011),2),IF(T2012=0,0,ROUND(MIN(MIN(17300,TRUNC(0.75*(SUMIF($D$12:$D$2012,$D2012,R$12:R$2012)+SUMIF($D$12:$D$2012,$D2012,S$12:S$2012)),2)+SUMIF($D$12:$D2012,$D2012,AL$12:AL2012))-SUMIF($D$12:$D2011,$D2012,V$12:V2011)-SUMIF($D$12:$D$2012,$D2012,U$12:U$2012),AL2012),2))),"")</f>
        <v/>
      </c>
      <c r="W2012" s="250" t="str">
        <f>IF(Q2012&lt;&gt;"",1000 - SUMIF($D$12:$D2011,$D2012,W$12:W2011),"")</f>
        <v/>
      </c>
      <c r="X2012" s="106"/>
      <c r="Y2012" s="247"/>
      <c r="Z2012" s="247"/>
      <c r="AA2012" s="247"/>
      <c r="AB2012" s="248" t="str">
        <f>IF(AND(Y2012&lt;&gt;"",Z2012&lt;&gt;"",X2012&lt;&gt;""),ROUND(MIN(IF(OR(X2012="OZZ",X2012="ZZ"),5000,17300),TRUNC(0.75*(SUMIF($D$12:$D2012,$D2012,Y$12:Y2012)+SUMIF($D$12:$D2012,$D2012,Z$12:Z2012)),2)) - SUMIF($D$12:$D2011,$D2012,AB$12:AB2011),2),"")</f>
        <v/>
      </c>
      <c r="AC2012" s="251" t="str">
        <f>IF(AND(Y2012&lt;&gt;"",Z2012&lt;&gt;"",AA2012&lt;&gt;"",X2012&lt;&gt;"",AP2012&lt;&gt;""),IF(OR(X2012="OZZ",X2012="ZZ"),ROUND(0-SUMIF($D$12:$D2011,$D2012,AC$12:AC2011),2),IF(AA2012=0,0,ROUND(MIN(MIN(17300,TRUNC(0.75*(SUMIF($D$12:$D$2012,$D2012,Y$12:Y$2012)+SUMIF($D$12:$D$2012,$D2012,Z$12:Z$2012)),2)+SUMIF($D$12:$D2012,$D2012,AP$12:AP2012))-SUMIF($D$12:$D2011,$D2012,AC$12:AC2011)-SUMIF($D$12:$D$2012,$D2012,AB$12:AB$2012),AP2012),2))),"")</f>
        <v/>
      </c>
      <c r="AD2012" s="250" t="str">
        <f>IF(X2012&lt;&gt;"",1000 - SUMIF($D$12:$D2011,$D2012,AD$12:AD2011),"")</f>
        <v/>
      </c>
      <c r="AE2012" s="252"/>
      <c r="AF2012" s="253"/>
      <c r="AG2012" s="254"/>
      <c r="AH2012" s="255" t="str">
        <f t="shared" si="653"/>
        <v/>
      </c>
      <c r="AI2012" s="256"/>
      <c r="AJ2012" s="253"/>
      <c r="AK2012" s="254"/>
      <c r="AL2012" s="255" t="str">
        <f t="shared" si="654"/>
        <v/>
      </c>
      <c r="AM2012" s="256"/>
      <c r="AN2012" s="253"/>
      <c r="AO2012" s="254"/>
      <c r="AP2012" s="255" t="str">
        <f t="shared" si="655"/>
        <v/>
      </c>
      <c r="AQ2012" s="68"/>
      <c r="AR2012" s="68"/>
      <c r="AS2012" s="115"/>
      <c r="AT2012" s="68"/>
      <c r="AU2012" s="113" t="str">
        <f>IF(D2012&lt;&gt; "", IF(COUNTIF($D$12:$D2012,$D2012)&gt;1,0,IF(SUM(N2012,U2012,AB2012)&gt;0,IF(AND(X2012="",OR(Q2012&lt;&gt;"",J2012&lt;&gt;"")),IF(Q2012&lt;&gt;"",Q2012,IF(J2012&lt;&gt;"",J2012,0)),IF(AND(Q2012&lt;&gt;"",J2012&lt;&gt;"",Q2012=J2012),Q2012,X2012)),0)),"")</f>
        <v/>
      </c>
      <c r="AV2012" s="113" t="str">
        <f>IF(D2012&lt;&gt;"",IF(COUNTIF($D$12:$D2012,$D2012)&gt;1,0,IF(SUM(O2012,V2012,AC2012)&gt;0,IF(AND(X2012="",OR(Q2012&lt;&gt;"",J2012&lt;&gt;"")),IF(Q2012&lt;&gt;"",Q2012,IF(J2012&lt;&gt;"",J2012,0)),IF(AND(Q2012&lt;&gt;"",J2012&lt;&gt;"",Q2012=J2012),Q2012,X2012)),0)),"")</f>
        <v/>
      </c>
      <c r="AW2012" s="113" t="str">
        <f>IF(D2012&lt;&gt;"",IF(COUNTIF($D$12:$D2012,$D2012)&gt;1,0,IF(SUM(P2012,W2012,AD2012)&gt;0,IF(AND(X2012="",OR(Q2012&lt;&gt;"",J2012&lt;&gt;"")),IF(Q2012&lt;&gt;"",Q2012,IF(J2012&lt;&gt;"",J2012,0)),IF(AND(Q2012&lt;&gt;"",J2012&lt;&gt;"",Q2012=J2012),Q2012,X2012)),0)),"")</f>
        <v/>
      </c>
      <c r="AX2012" s="68" t="str">
        <f t="shared" si="656"/>
        <v/>
      </c>
      <c r="AY2012" s="68" t="str">
        <f t="shared" si="657"/>
        <v/>
      </c>
      <c r="AZ2012" s="68" t="str">
        <f t="shared" si="658"/>
        <v/>
      </c>
      <c r="BA2012" s="68" t="str">
        <f t="shared" si="659"/>
        <v/>
      </c>
      <c r="BB2012" s="68" t="str">
        <f t="shared" si="660"/>
        <v/>
      </c>
      <c r="BC2012" s="68" t="str">
        <f t="shared" si="661"/>
        <v/>
      </c>
      <c r="BD2012" s="68" t="str">
        <f t="shared" si="662"/>
        <v/>
      </c>
      <c r="BE2012" s="62" t="str">
        <f t="shared" si="663"/>
        <v/>
      </c>
      <c r="BF2012" s="62" t="str">
        <f t="shared" si="664"/>
        <v/>
      </c>
      <c r="BG2012" s="62"/>
      <c r="BH2012" s="62" t="str">
        <f t="shared" si="665"/>
        <v/>
      </c>
      <c r="BI2012" s="62" t="str">
        <f t="shared" si="666"/>
        <v/>
      </c>
      <c r="BJ2012" s="114"/>
      <c r="BK2012" s="62" t="str">
        <f t="shared" si="667"/>
        <v/>
      </c>
      <c r="BL2012" s="62" t="str">
        <f t="shared" si="668"/>
        <v/>
      </c>
      <c r="BM2012" s="62" t="str">
        <f t="shared" si="669"/>
        <v/>
      </c>
      <c r="BN2012" s="62" t="str">
        <f t="shared" si="670"/>
        <v/>
      </c>
      <c r="BO2012" s="62" t="str">
        <f t="shared" si="671"/>
        <v/>
      </c>
      <c r="BP2012" s="62" t="str">
        <f t="shared" si="672"/>
        <v/>
      </c>
      <c r="BQ2012" s="96"/>
      <c r="BR2012" s="96"/>
      <c r="BS2012" s="96"/>
      <c r="BT2012" s="96"/>
      <c r="BU2012" s="96"/>
      <c r="BV2012" s="96"/>
      <c r="BW2012" s="96"/>
      <c r="BX2012" s="96"/>
      <c r="BY2012" s="96"/>
      <c r="BZ2012" s="96"/>
      <c r="CA2012" s="96"/>
      <c r="CB2012" s="96"/>
      <c r="CC2012" s="96"/>
      <c r="CD2012" s="96"/>
      <c r="CE2012" s="96"/>
      <c r="CF2012" s="96"/>
      <c r="CG2012" s="96"/>
      <c r="CH2012" s="96"/>
      <c r="CI2012" s="96"/>
      <c r="CJ2012" s="96"/>
      <c r="CK2012" s="96"/>
      <c r="CL2012" s="96"/>
      <c r="CM2012" s="96"/>
      <c r="CN2012" s="96"/>
      <c r="CO2012" s="96"/>
      <c r="CP2012" s="96"/>
      <c r="CQ2012" s="96"/>
      <c r="CR2012" s="96"/>
      <c r="CS2012" s="96"/>
    </row>
    <row r="2013" spans="1:97" x14ac:dyDescent="0.2">
      <c r="AQ2013" s="68"/>
      <c r="AR2013" s="68"/>
      <c r="AS2013" s="115"/>
      <c r="AT2013" s="68"/>
      <c r="AU2013" s="113"/>
      <c r="AV2013" s="113"/>
      <c r="AW2013" s="113"/>
      <c r="AX2013" s="68"/>
      <c r="AY2013" s="68"/>
      <c r="AZ2013" s="68"/>
      <c r="BA2013" s="68"/>
      <c r="BB2013" s="68"/>
      <c r="BC2013" s="68"/>
      <c r="BD2013" s="68"/>
      <c r="BE2013" s="62"/>
      <c r="BF2013" s="62"/>
      <c r="BG2013" s="62"/>
      <c r="BH2013" s="62"/>
      <c r="BI2013" s="62"/>
      <c r="BJ2013" s="114"/>
      <c r="BK2013" s="62"/>
      <c r="BL2013" s="62"/>
      <c r="BM2013" s="62"/>
      <c r="BN2013" s="62"/>
      <c r="BO2013" s="62"/>
      <c r="BP2013" s="62"/>
      <c r="BQ2013" s="96"/>
      <c r="BR2013" s="96"/>
    </row>
    <row r="2014" spans="1:97" x14ac:dyDescent="0.2">
      <c r="AQ2014" s="68"/>
      <c r="AR2014" s="68"/>
      <c r="AS2014" s="115"/>
      <c r="AT2014" s="68"/>
      <c r="AU2014" s="113"/>
      <c r="AV2014" s="113"/>
      <c r="AW2014" s="113"/>
      <c r="AX2014" s="68"/>
      <c r="AY2014" s="68"/>
      <c r="AZ2014" s="68"/>
      <c r="BA2014" s="68"/>
      <c r="BB2014" s="68"/>
      <c r="BC2014" s="68"/>
      <c r="BD2014" s="68"/>
      <c r="BE2014" s="62"/>
      <c r="BF2014" s="62"/>
      <c r="BG2014" s="62"/>
      <c r="BH2014" s="62"/>
      <c r="BI2014" s="62"/>
      <c r="BJ2014" s="114"/>
      <c r="BK2014" s="62"/>
      <c r="BL2014" s="62"/>
      <c r="BM2014" s="62"/>
      <c r="BN2014" s="62"/>
      <c r="BO2014" s="62"/>
      <c r="BP2014" s="62"/>
      <c r="BQ2014" s="96"/>
      <c r="BR2014" s="96"/>
    </row>
    <row r="2015" spans="1:97" x14ac:dyDescent="0.2">
      <c r="AQ2015" s="68"/>
      <c r="AR2015" s="68"/>
      <c r="AS2015" s="115"/>
      <c r="AT2015" s="68"/>
      <c r="AU2015" s="113"/>
      <c r="AV2015" s="113"/>
      <c r="AW2015" s="113"/>
      <c r="AX2015" s="68"/>
      <c r="AY2015" s="68"/>
      <c r="AZ2015" s="68"/>
      <c r="BA2015" s="68"/>
      <c r="BB2015" s="68"/>
      <c r="BC2015" s="68"/>
      <c r="BD2015" s="68"/>
      <c r="BE2015" s="62"/>
      <c r="BF2015" s="62"/>
      <c r="BG2015" s="62"/>
      <c r="BH2015" s="62"/>
      <c r="BI2015" s="62"/>
      <c r="BJ2015" s="114"/>
      <c r="BK2015" s="62"/>
      <c r="BL2015" s="62"/>
      <c r="BM2015" s="62"/>
      <c r="BN2015" s="62"/>
      <c r="BO2015" s="62"/>
      <c r="BP2015" s="62"/>
      <c r="BQ2015" s="96"/>
      <c r="BR2015" s="96"/>
    </row>
    <row r="2016" spans="1:97" x14ac:dyDescent="0.2">
      <c r="AQ2016" s="68"/>
      <c r="AR2016" s="68"/>
      <c r="AS2016" s="115"/>
      <c r="AT2016" s="68"/>
      <c r="AU2016" s="113"/>
      <c r="AV2016" s="113"/>
      <c r="AW2016" s="113"/>
      <c r="AX2016" s="68"/>
      <c r="AY2016" s="68"/>
      <c r="AZ2016" s="68"/>
      <c r="BA2016" s="68"/>
      <c r="BB2016" s="68"/>
      <c r="BC2016" s="68"/>
      <c r="BD2016" s="68"/>
      <c r="BE2016" s="62"/>
      <c r="BF2016" s="62"/>
      <c r="BG2016" s="62"/>
      <c r="BH2016" s="62"/>
      <c r="BI2016" s="62"/>
      <c r="BJ2016" s="114"/>
      <c r="BK2016" s="62"/>
      <c r="BL2016" s="62"/>
      <c r="BM2016" s="62"/>
      <c r="BN2016" s="62"/>
      <c r="BO2016" s="62"/>
      <c r="BP2016" s="62"/>
      <c r="BQ2016" s="96"/>
      <c r="BR2016" s="96"/>
    </row>
    <row r="2017" spans="43:70" x14ac:dyDescent="0.2">
      <c r="AQ2017" s="68"/>
      <c r="AR2017" s="68"/>
      <c r="AS2017" s="115"/>
      <c r="AT2017" s="68"/>
      <c r="AU2017" s="113"/>
      <c r="AV2017" s="113"/>
      <c r="AW2017" s="113"/>
      <c r="AX2017" s="68"/>
      <c r="AY2017" s="68"/>
      <c r="AZ2017" s="68"/>
      <c r="BA2017" s="68"/>
      <c r="BB2017" s="68"/>
      <c r="BC2017" s="68"/>
      <c r="BD2017" s="68"/>
      <c r="BE2017" s="62"/>
      <c r="BF2017" s="62"/>
      <c r="BG2017" s="62"/>
      <c r="BH2017" s="62"/>
      <c r="BI2017" s="62"/>
      <c r="BJ2017" s="114"/>
      <c r="BK2017" s="62"/>
      <c r="BL2017" s="62"/>
      <c r="BM2017" s="62"/>
      <c r="BN2017" s="62"/>
      <c r="BO2017" s="62"/>
      <c r="BP2017" s="62"/>
      <c r="BQ2017" s="96"/>
      <c r="BR2017" s="96"/>
    </row>
    <row r="2018" spans="43:70" x14ac:dyDescent="0.2">
      <c r="AQ2018" s="68"/>
      <c r="AR2018" s="68"/>
      <c r="AS2018" s="115"/>
      <c r="AT2018" s="68"/>
      <c r="AU2018" s="113"/>
      <c r="AV2018" s="113"/>
      <c r="AW2018" s="113"/>
      <c r="AX2018" s="68"/>
      <c r="AY2018" s="68"/>
      <c r="AZ2018" s="68"/>
      <c r="BA2018" s="68"/>
      <c r="BB2018" s="68"/>
      <c r="BC2018" s="68"/>
      <c r="BD2018" s="68"/>
      <c r="BE2018" s="62"/>
      <c r="BF2018" s="62"/>
      <c r="BG2018" s="62"/>
      <c r="BH2018" s="62"/>
      <c r="BI2018" s="62"/>
      <c r="BJ2018" s="114"/>
      <c r="BK2018" s="62"/>
      <c r="BL2018" s="62"/>
      <c r="BM2018" s="62"/>
      <c r="BN2018" s="62"/>
      <c r="BO2018" s="62"/>
      <c r="BP2018" s="62"/>
      <c r="BQ2018" s="96"/>
      <c r="BR2018" s="96"/>
    </row>
    <row r="2019" spans="43:70" x14ac:dyDescent="0.2">
      <c r="AQ2019" s="68"/>
      <c r="AR2019" s="68"/>
      <c r="AS2019" s="115"/>
      <c r="AT2019" s="68"/>
      <c r="AU2019" s="113"/>
      <c r="AV2019" s="113"/>
      <c r="AW2019" s="113"/>
      <c r="AX2019" s="68"/>
      <c r="AY2019" s="68"/>
      <c r="AZ2019" s="68"/>
      <c r="BA2019" s="68"/>
      <c r="BB2019" s="68"/>
      <c r="BC2019" s="68"/>
      <c r="BD2019" s="68"/>
      <c r="BE2019" s="62"/>
      <c r="BF2019" s="62"/>
      <c r="BG2019" s="62"/>
      <c r="BH2019" s="62"/>
      <c r="BI2019" s="62"/>
      <c r="BJ2019" s="114"/>
      <c r="BK2019" s="62"/>
      <c r="BL2019" s="62"/>
      <c r="BM2019" s="62"/>
      <c r="BN2019" s="62"/>
      <c r="BO2019" s="62"/>
      <c r="BP2019" s="62"/>
      <c r="BQ2019" s="96"/>
      <c r="BR2019" s="96"/>
    </row>
    <row r="2020" spans="43:70" x14ac:dyDescent="0.2">
      <c r="AQ2020" s="68"/>
      <c r="AR2020" s="68"/>
      <c r="AS2020" s="115"/>
      <c r="AT2020" s="68"/>
      <c r="AU2020" s="113"/>
      <c r="AV2020" s="113"/>
      <c r="AW2020" s="113"/>
      <c r="AX2020" s="68"/>
      <c r="AY2020" s="68"/>
      <c r="AZ2020" s="68"/>
      <c r="BA2020" s="68"/>
      <c r="BB2020" s="68"/>
      <c r="BC2020" s="68"/>
      <c r="BD2020" s="68"/>
      <c r="BE2020" s="62"/>
      <c r="BF2020" s="62"/>
      <c r="BG2020" s="62"/>
      <c r="BH2020" s="62"/>
      <c r="BI2020" s="62"/>
      <c r="BJ2020" s="114"/>
      <c r="BK2020" s="62"/>
      <c r="BL2020" s="62"/>
      <c r="BM2020" s="62"/>
      <c r="BN2020" s="62"/>
      <c r="BO2020" s="62"/>
      <c r="BP2020" s="62"/>
      <c r="BQ2020" s="96"/>
      <c r="BR2020" s="96"/>
    </row>
    <row r="2021" spans="43:70" x14ac:dyDescent="0.2">
      <c r="AQ2021" s="68"/>
      <c r="AR2021" s="68"/>
      <c r="AS2021" s="115"/>
      <c r="AT2021" s="68"/>
      <c r="AU2021" s="113"/>
      <c r="AV2021" s="113"/>
      <c r="AW2021" s="113"/>
      <c r="AX2021" s="68"/>
      <c r="AY2021" s="68"/>
      <c r="AZ2021" s="68"/>
      <c r="BA2021" s="68"/>
      <c r="BB2021" s="68"/>
      <c r="BC2021" s="68"/>
      <c r="BD2021" s="68"/>
      <c r="BE2021" s="62"/>
      <c r="BF2021" s="62"/>
      <c r="BG2021" s="62"/>
      <c r="BH2021" s="62"/>
      <c r="BI2021" s="62"/>
      <c r="BJ2021" s="114"/>
      <c r="BK2021" s="62"/>
      <c r="BL2021" s="62"/>
      <c r="BM2021" s="62"/>
      <c r="BN2021" s="62"/>
      <c r="BO2021" s="62"/>
      <c r="BP2021" s="62"/>
      <c r="BQ2021" s="96"/>
      <c r="BR2021" s="96"/>
    </row>
    <row r="2022" spans="43:70" x14ac:dyDescent="0.2">
      <c r="AQ2022" s="68"/>
      <c r="AR2022" s="68"/>
      <c r="AS2022" s="115"/>
      <c r="AT2022" s="68"/>
      <c r="AU2022" s="113"/>
      <c r="AV2022" s="113"/>
      <c r="AW2022" s="113"/>
      <c r="AX2022" s="68"/>
      <c r="AY2022" s="68"/>
      <c r="AZ2022" s="68"/>
      <c r="BA2022" s="68"/>
      <c r="BB2022" s="68"/>
      <c r="BC2022" s="68"/>
      <c r="BD2022" s="68"/>
      <c r="BE2022" s="62"/>
      <c r="BF2022" s="62"/>
      <c r="BG2022" s="62"/>
      <c r="BH2022" s="62"/>
      <c r="BI2022" s="62"/>
      <c r="BJ2022" s="114"/>
      <c r="BK2022" s="62"/>
      <c r="BL2022" s="62"/>
      <c r="BM2022" s="62"/>
      <c r="BN2022" s="62"/>
      <c r="BO2022" s="62"/>
      <c r="BP2022" s="62"/>
      <c r="BQ2022" s="96"/>
      <c r="BR2022" s="96"/>
    </row>
    <row r="2023" spans="43:70" x14ac:dyDescent="0.2">
      <c r="AQ2023" s="68"/>
      <c r="AR2023" s="68"/>
      <c r="AS2023" s="115"/>
      <c r="AT2023" s="68"/>
      <c r="AU2023" s="113"/>
      <c r="AV2023" s="113"/>
      <c r="AW2023" s="113"/>
      <c r="AX2023" s="68"/>
      <c r="AY2023" s="68"/>
      <c r="AZ2023" s="68"/>
      <c r="BA2023" s="68"/>
      <c r="BB2023" s="68"/>
      <c r="BC2023" s="68"/>
      <c r="BD2023" s="68"/>
      <c r="BE2023" s="62"/>
      <c r="BF2023" s="62"/>
      <c r="BG2023" s="62"/>
      <c r="BH2023" s="62"/>
      <c r="BI2023" s="62"/>
      <c r="BJ2023" s="114"/>
      <c r="BK2023" s="62"/>
      <c r="BL2023" s="62"/>
      <c r="BM2023" s="62"/>
      <c r="BN2023" s="62"/>
      <c r="BO2023" s="62"/>
      <c r="BP2023" s="62"/>
      <c r="BQ2023" s="96"/>
      <c r="BR2023" s="96"/>
    </row>
    <row r="2024" spans="43:70" x14ac:dyDescent="0.2">
      <c r="AQ2024" s="68"/>
      <c r="AR2024" s="68"/>
      <c r="AS2024" s="115"/>
      <c r="AT2024" s="68"/>
      <c r="AU2024" s="113"/>
      <c r="AV2024" s="113"/>
      <c r="AW2024" s="113"/>
      <c r="AX2024" s="68"/>
      <c r="AY2024" s="68"/>
      <c r="AZ2024" s="68"/>
      <c r="BA2024" s="68"/>
      <c r="BB2024" s="68"/>
      <c r="BC2024" s="68"/>
      <c r="BD2024" s="68"/>
      <c r="BE2024" s="62"/>
      <c r="BF2024" s="62"/>
      <c r="BG2024" s="62"/>
      <c r="BH2024" s="62"/>
      <c r="BI2024" s="62"/>
      <c r="BJ2024" s="114"/>
      <c r="BK2024" s="62"/>
      <c r="BL2024" s="62"/>
      <c r="BM2024" s="62"/>
      <c r="BN2024" s="62"/>
      <c r="BO2024" s="62"/>
      <c r="BP2024" s="62"/>
      <c r="BQ2024" s="96"/>
      <c r="BR2024" s="96"/>
    </row>
    <row r="2025" spans="43:70" x14ac:dyDescent="0.2">
      <c r="AQ2025" s="68"/>
      <c r="AR2025" s="68"/>
      <c r="AS2025" s="115"/>
      <c r="AT2025" s="68"/>
      <c r="AU2025" s="113"/>
      <c r="AV2025" s="113"/>
      <c r="AW2025" s="113"/>
      <c r="AX2025" s="68"/>
      <c r="AY2025" s="68"/>
      <c r="AZ2025" s="68"/>
      <c r="BA2025" s="68"/>
      <c r="BB2025" s="68"/>
      <c r="BC2025" s="68"/>
      <c r="BD2025" s="68"/>
      <c r="BE2025" s="62"/>
      <c r="BF2025" s="62"/>
      <c r="BG2025" s="62"/>
      <c r="BH2025" s="62"/>
      <c r="BI2025" s="62"/>
      <c r="BJ2025" s="114"/>
      <c r="BK2025" s="62"/>
      <c r="BL2025" s="62"/>
      <c r="BM2025" s="62"/>
      <c r="BN2025" s="62"/>
      <c r="BO2025" s="62"/>
      <c r="BP2025" s="62"/>
      <c r="BQ2025" s="96"/>
      <c r="BR2025" s="96"/>
    </row>
    <row r="2026" spans="43:70" x14ac:dyDescent="0.2">
      <c r="AQ2026" s="68"/>
      <c r="AR2026" s="68"/>
      <c r="AS2026" s="115"/>
      <c r="AT2026" s="68"/>
      <c r="AU2026" s="113"/>
      <c r="AV2026" s="113"/>
      <c r="AW2026" s="113"/>
      <c r="AX2026" s="68"/>
      <c r="AY2026" s="68"/>
      <c r="AZ2026" s="68"/>
      <c r="BA2026" s="68"/>
      <c r="BB2026" s="68"/>
      <c r="BC2026" s="68"/>
      <c r="BD2026" s="68"/>
      <c r="BE2026" s="62"/>
      <c r="BF2026" s="62"/>
      <c r="BG2026" s="62"/>
      <c r="BH2026" s="62"/>
      <c r="BI2026" s="62"/>
      <c r="BJ2026" s="114"/>
      <c r="BK2026" s="62"/>
      <c r="BL2026" s="62"/>
      <c r="BM2026" s="62"/>
      <c r="BN2026" s="62"/>
      <c r="BO2026" s="62"/>
      <c r="BP2026" s="62"/>
      <c r="BQ2026" s="96"/>
      <c r="BR2026" s="96"/>
    </row>
    <row r="2027" spans="43:70" x14ac:dyDescent="0.2">
      <c r="AQ2027" s="68"/>
      <c r="AR2027" s="68"/>
      <c r="AS2027" s="115"/>
      <c r="AT2027" s="68"/>
      <c r="AU2027" s="113"/>
      <c r="AV2027" s="113"/>
      <c r="AW2027" s="113"/>
      <c r="AX2027" s="68"/>
      <c r="AY2027" s="68"/>
      <c r="AZ2027" s="68"/>
      <c r="BA2027" s="68"/>
      <c r="BB2027" s="68"/>
      <c r="BC2027" s="68"/>
      <c r="BD2027" s="68"/>
      <c r="BE2027" s="62"/>
      <c r="BF2027" s="62"/>
      <c r="BG2027" s="62"/>
      <c r="BH2027" s="62"/>
      <c r="BI2027" s="62"/>
      <c r="BJ2027" s="114"/>
      <c r="BK2027" s="62"/>
      <c r="BL2027" s="62"/>
      <c r="BM2027" s="62"/>
      <c r="BN2027" s="62"/>
      <c r="BO2027" s="62"/>
      <c r="BP2027" s="62"/>
      <c r="BQ2027" s="96"/>
      <c r="BR2027" s="96"/>
    </row>
    <row r="2028" spans="43:70" x14ac:dyDescent="0.2">
      <c r="AQ2028" s="68"/>
      <c r="AR2028" s="68"/>
      <c r="AS2028" s="115"/>
      <c r="AT2028" s="68"/>
      <c r="AU2028" s="113"/>
      <c r="AV2028" s="113"/>
      <c r="AW2028" s="113"/>
      <c r="AX2028" s="68"/>
      <c r="AY2028" s="68"/>
      <c r="AZ2028" s="68"/>
      <c r="BA2028" s="68"/>
      <c r="BB2028" s="68"/>
      <c r="BC2028" s="68"/>
      <c r="BD2028" s="68"/>
      <c r="BE2028" s="62"/>
      <c r="BF2028" s="62"/>
      <c r="BG2028" s="62"/>
      <c r="BH2028" s="62"/>
      <c r="BI2028" s="62"/>
      <c r="BJ2028" s="114"/>
      <c r="BK2028" s="62"/>
      <c r="BL2028" s="62"/>
      <c r="BM2028" s="62"/>
      <c r="BN2028" s="62"/>
      <c r="BO2028" s="62"/>
      <c r="BP2028" s="62"/>
      <c r="BQ2028" s="96"/>
      <c r="BR2028" s="96"/>
    </row>
    <row r="2029" spans="43:70" x14ac:dyDescent="0.2">
      <c r="AQ2029" s="68"/>
      <c r="AR2029" s="68"/>
      <c r="AS2029" s="115"/>
      <c r="AT2029" s="68"/>
      <c r="AU2029" s="113"/>
      <c r="AV2029" s="113"/>
      <c r="AW2029" s="113"/>
      <c r="AX2029" s="68"/>
      <c r="AY2029" s="68"/>
      <c r="AZ2029" s="68"/>
      <c r="BA2029" s="68"/>
      <c r="BB2029" s="68"/>
      <c r="BC2029" s="68"/>
      <c r="BD2029" s="68"/>
      <c r="BE2029" s="62"/>
      <c r="BF2029" s="62"/>
      <c r="BG2029" s="62"/>
      <c r="BH2029" s="62"/>
      <c r="BI2029" s="62"/>
      <c r="BJ2029" s="114"/>
      <c r="BK2029" s="62"/>
      <c r="BL2029" s="62"/>
      <c r="BM2029" s="62"/>
      <c r="BN2029" s="62"/>
      <c r="BO2029" s="62"/>
      <c r="BP2029" s="62"/>
      <c r="BQ2029" s="96"/>
      <c r="BR2029" s="96"/>
    </row>
    <row r="2030" spans="43:70" x14ac:dyDescent="0.2">
      <c r="AQ2030" s="68"/>
      <c r="AR2030" s="68"/>
      <c r="AS2030" s="115"/>
      <c r="AT2030" s="68"/>
      <c r="AU2030" s="113"/>
      <c r="AV2030" s="113"/>
      <c r="AW2030" s="113"/>
      <c r="AX2030" s="68"/>
      <c r="AY2030" s="68"/>
      <c r="AZ2030" s="68"/>
      <c r="BA2030" s="68"/>
      <c r="BB2030" s="68"/>
      <c r="BC2030" s="68"/>
      <c r="BD2030" s="68"/>
      <c r="BE2030" s="62"/>
      <c r="BF2030" s="62"/>
      <c r="BG2030" s="62"/>
      <c r="BH2030" s="62"/>
      <c r="BI2030" s="62"/>
      <c r="BJ2030" s="114"/>
      <c r="BK2030" s="62"/>
      <c r="BL2030" s="62"/>
      <c r="BM2030" s="62"/>
      <c r="BN2030" s="62"/>
      <c r="BO2030" s="62"/>
      <c r="BP2030" s="62"/>
      <c r="BQ2030" s="96"/>
      <c r="BR2030" s="96"/>
    </row>
    <row r="2031" spans="43:70" x14ac:dyDescent="0.2">
      <c r="AQ2031" s="68"/>
      <c r="AR2031" s="68"/>
      <c r="AS2031" s="115"/>
      <c r="AT2031" s="68"/>
      <c r="AU2031" s="113"/>
      <c r="AV2031" s="113"/>
      <c r="AW2031" s="113"/>
      <c r="AX2031" s="68"/>
      <c r="AY2031" s="68"/>
      <c r="AZ2031" s="68"/>
      <c r="BA2031" s="68"/>
      <c r="BB2031" s="68"/>
      <c r="BC2031" s="68"/>
      <c r="BD2031" s="68"/>
      <c r="BE2031" s="62"/>
      <c r="BF2031" s="62"/>
      <c r="BG2031" s="62"/>
      <c r="BH2031" s="62"/>
      <c r="BI2031" s="62"/>
      <c r="BJ2031" s="114"/>
      <c r="BK2031" s="62"/>
      <c r="BL2031" s="62"/>
      <c r="BM2031" s="62"/>
      <c r="BN2031" s="62"/>
      <c r="BO2031" s="62"/>
      <c r="BP2031" s="62"/>
      <c r="BQ2031" s="96"/>
      <c r="BR2031" s="96"/>
    </row>
    <row r="2032" spans="43:70" x14ac:dyDescent="0.2">
      <c r="AQ2032" s="68"/>
      <c r="AR2032" s="68"/>
      <c r="AS2032" s="115"/>
      <c r="AT2032" s="68"/>
      <c r="AU2032" s="113"/>
      <c r="AV2032" s="113"/>
      <c r="AW2032" s="113"/>
      <c r="AX2032" s="68"/>
      <c r="AY2032" s="68"/>
      <c r="AZ2032" s="68"/>
      <c r="BA2032" s="68"/>
      <c r="BB2032" s="68"/>
      <c r="BC2032" s="68"/>
      <c r="BD2032" s="68"/>
      <c r="BE2032" s="62"/>
      <c r="BF2032" s="62"/>
      <c r="BG2032" s="62"/>
      <c r="BH2032" s="62"/>
      <c r="BI2032" s="62"/>
      <c r="BJ2032" s="114"/>
      <c r="BK2032" s="62"/>
      <c r="BL2032" s="62"/>
      <c r="BM2032" s="62"/>
      <c r="BN2032" s="62"/>
      <c r="BO2032" s="62"/>
      <c r="BP2032" s="62"/>
      <c r="BQ2032" s="96"/>
      <c r="BR2032" s="96"/>
    </row>
    <row r="2033" spans="43:70" x14ac:dyDescent="0.2">
      <c r="AQ2033" s="68"/>
      <c r="AR2033" s="68"/>
      <c r="AS2033" s="115"/>
      <c r="AT2033" s="68"/>
      <c r="AU2033" s="113"/>
      <c r="AV2033" s="113"/>
      <c r="AW2033" s="113"/>
      <c r="AX2033" s="68"/>
      <c r="AY2033" s="68"/>
      <c r="AZ2033" s="68"/>
      <c r="BA2033" s="68"/>
      <c r="BB2033" s="68"/>
      <c r="BC2033" s="68"/>
      <c r="BD2033" s="68"/>
      <c r="BE2033" s="62"/>
      <c r="BF2033" s="62"/>
      <c r="BG2033" s="62"/>
      <c r="BH2033" s="62"/>
      <c r="BI2033" s="62"/>
      <c r="BJ2033" s="114"/>
      <c r="BK2033" s="62"/>
      <c r="BL2033" s="62"/>
      <c r="BM2033" s="62"/>
      <c r="BN2033" s="62"/>
      <c r="BO2033" s="62"/>
      <c r="BP2033" s="62"/>
      <c r="BQ2033" s="96"/>
      <c r="BR2033" s="96"/>
    </row>
    <row r="2034" spans="43:70" x14ac:dyDescent="0.2">
      <c r="AQ2034" s="68"/>
      <c r="AR2034" s="68"/>
      <c r="AS2034" s="115"/>
      <c r="AT2034" s="68"/>
      <c r="AU2034" s="113"/>
      <c r="AV2034" s="113"/>
      <c r="AW2034" s="113"/>
      <c r="AX2034" s="68"/>
      <c r="AY2034" s="68"/>
      <c r="AZ2034" s="68"/>
      <c r="BA2034" s="68"/>
      <c r="BB2034" s="68"/>
      <c r="BC2034" s="68"/>
      <c r="BD2034" s="68"/>
      <c r="BE2034" s="62"/>
      <c r="BF2034" s="62"/>
      <c r="BG2034" s="62"/>
      <c r="BH2034" s="62"/>
      <c r="BI2034" s="62"/>
      <c r="BJ2034" s="114"/>
      <c r="BK2034" s="62"/>
      <c r="BL2034" s="62"/>
      <c r="BM2034" s="62"/>
      <c r="BN2034" s="62"/>
      <c r="BO2034" s="62"/>
      <c r="BP2034" s="62"/>
      <c r="BQ2034" s="96"/>
      <c r="BR2034" s="96"/>
    </row>
    <row r="2035" spans="43:70" x14ac:dyDescent="0.2">
      <c r="AQ2035" s="68"/>
      <c r="AR2035" s="68"/>
      <c r="AS2035" s="115"/>
      <c r="AT2035" s="68"/>
      <c r="AU2035" s="113"/>
      <c r="AV2035" s="113"/>
      <c r="AW2035" s="113"/>
      <c r="AX2035" s="68"/>
      <c r="AY2035" s="68"/>
      <c r="AZ2035" s="68"/>
      <c r="BA2035" s="68"/>
      <c r="BB2035" s="68"/>
      <c r="BC2035" s="68"/>
      <c r="BD2035" s="68"/>
      <c r="BE2035" s="62"/>
      <c r="BF2035" s="62"/>
      <c r="BG2035" s="62"/>
      <c r="BH2035" s="62"/>
      <c r="BI2035" s="62"/>
      <c r="BJ2035" s="114"/>
      <c r="BK2035" s="62"/>
      <c r="BL2035" s="62"/>
      <c r="BM2035" s="62"/>
      <c r="BN2035" s="62"/>
      <c r="BO2035" s="62"/>
      <c r="BP2035" s="62"/>
      <c r="BQ2035" s="96"/>
      <c r="BR2035" s="96"/>
    </row>
    <row r="2036" spans="43:70" x14ac:dyDescent="0.2">
      <c r="AQ2036" s="68"/>
      <c r="AR2036" s="68"/>
      <c r="AS2036" s="115"/>
      <c r="AT2036" s="68"/>
      <c r="AU2036" s="113"/>
      <c r="AV2036" s="113"/>
      <c r="AW2036" s="113"/>
      <c r="AX2036" s="68"/>
      <c r="AY2036" s="68"/>
      <c r="AZ2036" s="68"/>
      <c r="BA2036" s="68"/>
      <c r="BB2036" s="68"/>
      <c r="BC2036" s="68"/>
      <c r="BD2036" s="68"/>
      <c r="BE2036" s="62"/>
      <c r="BF2036" s="62"/>
      <c r="BG2036" s="62"/>
      <c r="BH2036" s="62"/>
      <c r="BI2036" s="62"/>
      <c r="BJ2036" s="114"/>
      <c r="BK2036" s="62"/>
      <c r="BL2036" s="62"/>
      <c r="BM2036" s="62"/>
      <c r="BN2036" s="62"/>
      <c r="BO2036" s="62"/>
      <c r="BP2036" s="62"/>
      <c r="BQ2036" s="96"/>
      <c r="BR2036" s="96"/>
    </row>
    <row r="2037" spans="43:70" x14ac:dyDescent="0.2">
      <c r="AQ2037" s="68"/>
      <c r="AR2037" s="68"/>
      <c r="AS2037" s="115"/>
      <c r="AT2037" s="68"/>
      <c r="AU2037" s="113"/>
      <c r="AV2037" s="113"/>
      <c r="AW2037" s="113"/>
      <c r="AX2037" s="68"/>
      <c r="AY2037" s="68"/>
      <c r="AZ2037" s="68"/>
      <c r="BA2037" s="68"/>
      <c r="BB2037" s="68"/>
      <c r="BC2037" s="68"/>
      <c r="BD2037" s="68"/>
      <c r="BE2037" s="62"/>
      <c r="BF2037" s="62"/>
      <c r="BG2037" s="62"/>
      <c r="BH2037" s="62"/>
      <c r="BI2037" s="62"/>
      <c r="BJ2037" s="114"/>
      <c r="BK2037" s="62"/>
      <c r="BL2037" s="62"/>
      <c r="BM2037" s="62"/>
      <c r="BN2037" s="62"/>
      <c r="BO2037" s="62"/>
      <c r="BP2037" s="62"/>
      <c r="BQ2037" s="96"/>
      <c r="BR2037" s="96"/>
    </row>
    <row r="2038" spans="43:70" x14ac:dyDescent="0.2">
      <c r="AQ2038" s="68"/>
      <c r="AR2038" s="68"/>
      <c r="AS2038" s="115"/>
      <c r="AT2038" s="68"/>
      <c r="AU2038" s="113"/>
      <c r="AV2038" s="113"/>
      <c r="AW2038" s="113"/>
      <c r="AX2038" s="68"/>
      <c r="AY2038" s="68"/>
      <c r="AZ2038" s="68"/>
      <c r="BA2038" s="68"/>
      <c r="BB2038" s="68"/>
      <c r="BC2038" s="68"/>
      <c r="BD2038" s="68"/>
      <c r="BE2038" s="62"/>
      <c r="BF2038" s="62"/>
      <c r="BG2038" s="62"/>
      <c r="BH2038" s="62"/>
      <c r="BI2038" s="62"/>
      <c r="BJ2038" s="114"/>
      <c r="BK2038" s="62"/>
      <c r="BL2038" s="62"/>
      <c r="BM2038" s="62"/>
      <c r="BN2038" s="62"/>
      <c r="BO2038" s="62"/>
      <c r="BP2038" s="62"/>
      <c r="BQ2038" s="96"/>
      <c r="BR2038" s="96"/>
    </row>
    <row r="2039" spans="43:70" x14ac:dyDescent="0.2">
      <c r="AQ2039" s="68"/>
      <c r="AR2039" s="68"/>
      <c r="AS2039" s="115"/>
      <c r="AT2039" s="68"/>
      <c r="AU2039" s="113"/>
      <c r="AV2039" s="113"/>
      <c r="AW2039" s="113"/>
      <c r="AX2039" s="68"/>
      <c r="AY2039" s="68"/>
      <c r="AZ2039" s="68"/>
      <c r="BA2039" s="68"/>
      <c r="BB2039" s="68"/>
      <c r="BC2039" s="68"/>
      <c r="BD2039" s="68"/>
      <c r="BE2039" s="62"/>
      <c r="BF2039" s="62"/>
      <c r="BG2039" s="62"/>
      <c r="BH2039" s="62"/>
      <c r="BI2039" s="62"/>
      <c r="BJ2039" s="114"/>
      <c r="BK2039" s="62"/>
      <c r="BL2039" s="62"/>
      <c r="BM2039" s="62"/>
      <c r="BN2039" s="62"/>
      <c r="BO2039" s="62"/>
      <c r="BP2039" s="62"/>
      <c r="BQ2039" s="96"/>
      <c r="BR2039" s="96"/>
    </row>
    <row r="2040" spans="43:70" x14ac:dyDescent="0.2">
      <c r="AQ2040" s="68"/>
      <c r="AR2040" s="68"/>
      <c r="AS2040" s="115"/>
      <c r="AT2040" s="68"/>
      <c r="AU2040" s="113"/>
      <c r="AV2040" s="113"/>
      <c r="AW2040" s="113"/>
      <c r="AX2040" s="68"/>
      <c r="AY2040" s="68"/>
      <c r="AZ2040" s="68"/>
      <c r="BA2040" s="68"/>
      <c r="BB2040" s="68"/>
      <c r="BC2040" s="68"/>
      <c r="BD2040" s="68"/>
      <c r="BE2040" s="62"/>
      <c r="BF2040" s="62"/>
      <c r="BG2040" s="62"/>
      <c r="BH2040" s="62"/>
      <c r="BI2040" s="62"/>
      <c r="BJ2040" s="114"/>
      <c r="BK2040" s="62"/>
      <c r="BL2040" s="62"/>
      <c r="BM2040" s="62"/>
      <c r="BN2040" s="62"/>
      <c r="BO2040" s="62"/>
      <c r="BP2040" s="62"/>
      <c r="BQ2040" s="96"/>
      <c r="BR2040" s="96"/>
    </row>
    <row r="2041" spans="43:70" x14ac:dyDescent="0.2">
      <c r="AQ2041" s="68"/>
      <c r="AR2041" s="68"/>
      <c r="AS2041" s="115"/>
      <c r="AT2041" s="68"/>
      <c r="AU2041" s="113"/>
      <c r="AV2041" s="113"/>
      <c r="AW2041" s="113"/>
      <c r="AX2041" s="68"/>
      <c r="AY2041" s="68"/>
      <c r="AZ2041" s="68"/>
      <c r="BA2041" s="68"/>
      <c r="BB2041" s="68"/>
      <c r="BC2041" s="68"/>
      <c r="BD2041" s="68"/>
      <c r="BE2041" s="62"/>
      <c r="BF2041" s="62"/>
      <c r="BG2041" s="62"/>
      <c r="BH2041" s="62"/>
      <c r="BI2041" s="62"/>
      <c r="BJ2041" s="114"/>
      <c r="BK2041" s="62"/>
      <c r="BL2041" s="62"/>
      <c r="BM2041" s="62"/>
      <c r="BN2041" s="62"/>
      <c r="BO2041" s="62"/>
      <c r="BP2041" s="62"/>
      <c r="BQ2041" s="96"/>
      <c r="BR2041" s="96"/>
    </row>
    <row r="2042" spans="43:70" x14ac:dyDescent="0.2">
      <c r="AQ2042" s="68"/>
      <c r="AR2042" s="68"/>
      <c r="AS2042" s="115"/>
      <c r="AT2042" s="68"/>
      <c r="AU2042" s="113"/>
      <c r="AV2042" s="113"/>
      <c r="AW2042" s="113"/>
      <c r="AX2042" s="68"/>
      <c r="AY2042" s="68"/>
      <c r="AZ2042" s="68"/>
      <c r="BA2042" s="68"/>
      <c r="BB2042" s="68"/>
      <c r="BC2042" s="68"/>
      <c r="BD2042" s="68"/>
      <c r="BE2042" s="62"/>
      <c r="BF2042" s="62"/>
      <c r="BG2042" s="62"/>
      <c r="BH2042" s="62"/>
      <c r="BI2042" s="62"/>
      <c r="BJ2042" s="114"/>
      <c r="BK2042" s="62"/>
      <c r="BL2042" s="62"/>
      <c r="BM2042" s="62"/>
      <c r="BN2042" s="62"/>
      <c r="BO2042" s="62"/>
      <c r="BP2042" s="62"/>
      <c r="BQ2042" s="96"/>
      <c r="BR2042" s="96"/>
    </row>
    <row r="2043" spans="43:70" x14ac:dyDescent="0.2">
      <c r="AQ2043" s="68"/>
      <c r="AR2043" s="68"/>
      <c r="AS2043" s="115"/>
      <c r="AT2043" s="68"/>
      <c r="AU2043" s="113"/>
      <c r="AV2043" s="113"/>
      <c r="AW2043" s="113"/>
      <c r="AX2043" s="68"/>
      <c r="AY2043" s="68"/>
      <c r="AZ2043" s="68"/>
      <c r="BA2043" s="68"/>
      <c r="BB2043" s="68"/>
      <c r="BC2043" s="68"/>
      <c r="BD2043" s="68"/>
      <c r="BE2043" s="62"/>
      <c r="BF2043" s="62"/>
      <c r="BG2043" s="62"/>
      <c r="BH2043" s="62"/>
      <c r="BI2043" s="62"/>
      <c r="BJ2043" s="114"/>
      <c r="BK2043" s="62"/>
      <c r="BL2043" s="62"/>
      <c r="BM2043" s="62"/>
      <c r="BN2043" s="62"/>
      <c r="BO2043" s="62"/>
      <c r="BP2043" s="62"/>
      <c r="BQ2043" s="96"/>
      <c r="BR2043" s="96"/>
    </row>
    <row r="2044" spans="43:70" x14ac:dyDescent="0.2">
      <c r="AQ2044" s="68"/>
      <c r="AR2044" s="68"/>
      <c r="AS2044" s="115"/>
      <c r="AT2044" s="68"/>
      <c r="AU2044" s="113"/>
      <c r="AV2044" s="113"/>
      <c r="AW2044" s="113"/>
      <c r="AX2044" s="68"/>
      <c r="AY2044" s="68"/>
      <c r="AZ2044" s="68"/>
      <c r="BA2044" s="68"/>
      <c r="BB2044" s="68"/>
      <c r="BC2044" s="68"/>
      <c r="BD2044" s="68"/>
      <c r="BE2044" s="62"/>
      <c r="BF2044" s="62"/>
      <c r="BG2044" s="62"/>
      <c r="BH2044" s="62"/>
      <c r="BI2044" s="62"/>
      <c r="BJ2044" s="114"/>
      <c r="BK2044" s="62"/>
      <c r="BL2044" s="62"/>
      <c r="BM2044" s="62"/>
      <c r="BN2044" s="62"/>
      <c r="BO2044" s="62"/>
      <c r="BP2044" s="62"/>
      <c r="BQ2044" s="96"/>
      <c r="BR2044" s="96"/>
    </row>
    <row r="2045" spans="43:70" x14ac:dyDescent="0.2">
      <c r="AQ2045" s="68"/>
      <c r="AR2045" s="68"/>
      <c r="AS2045" s="115"/>
      <c r="AT2045" s="68"/>
      <c r="AU2045" s="113"/>
      <c r="AV2045" s="113"/>
      <c r="AW2045" s="113"/>
      <c r="AX2045" s="68"/>
      <c r="AY2045" s="68"/>
      <c r="AZ2045" s="68"/>
      <c r="BA2045" s="68"/>
      <c r="BB2045" s="68"/>
      <c r="BC2045" s="68"/>
      <c r="BD2045" s="68"/>
      <c r="BE2045" s="62"/>
      <c r="BF2045" s="62"/>
      <c r="BG2045" s="62"/>
      <c r="BH2045" s="62"/>
      <c r="BI2045" s="62"/>
      <c r="BJ2045" s="114"/>
      <c r="BK2045" s="62"/>
      <c r="BL2045" s="62"/>
      <c r="BM2045" s="62"/>
      <c r="BN2045" s="62"/>
      <c r="BO2045" s="62"/>
      <c r="BP2045" s="62"/>
      <c r="BQ2045" s="96"/>
      <c r="BR2045" s="96"/>
    </row>
    <row r="2046" spans="43:70" x14ac:dyDescent="0.2">
      <c r="AQ2046" s="61"/>
      <c r="AR2046" s="61"/>
      <c r="AS2046" s="110"/>
      <c r="AT2046" s="61"/>
      <c r="AU2046" s="111"/>
      <c r="AV2046" s="111"/>
      <c r="AW2046" s="111"/>
      <c r="AX2046" s="61"/>
      <c r="AY2046" s="61"/>
      <c r="AZ2046" s="61"/>
      <c r="BA2046" s="61"/>
      <c r="BB2046" s="61"/>
      <c r="BC2046" s="61"/>
      <c r="BD2046" s="61"/>
      <c r="BE2046" s="96"/>
      <c r="BF2046" s="96"/>
      <c r="BG2046" s="96"/>
      <c r="BH2046" s="96"/>
      <c r="BI2046" s="96"/>
      <c r="BJ2046" s="112"/>
      <c r="BK2046" s="96"/>
      <c r="BL2046" s="96"/>
      <c r="BM2046" s="96"/>
      <c r="BN2046" s="96"/>
      <c r="BO2046" s="96"/>
      <c r="BP2046" s="96"/>
      <c r="BQ2046" s="96"/>
      <c r="BR2046" s="96"/>
    </row>
    <row r="2047" spans="43:70" x14ac:dyDescent="0.2">
      <c r="AQ2047" s="61"/>
      <c r="AR2047" s="61"/>
      <c r="AS2047" s="110"/>
      <c r="AT2047" s="61"/>
      <c r="AU2047" s="111"/>
      <c r="AV2047" s="111"/>
      <c r="AW2047" s="111"/>
      <c r="AX2047" s="61"/>
      <c r="AY2047" s="61"/>
      <c r="AZ2047" s="61"/>
      <c r="BA2047" s="61"/>
      <c r="BB2047" s="61"/>
      <c r="BC2047" s="61"/>
      <c r="BD2047" s="61"/>
      <c r="BE2047" s="96"/>
      <c r="BF2047" s="96"/>
      <c r="BG2047" s="96"/>
      <c r="BH2047" s="96"/>
      <c r="BI2047" s="96"/>
      <c r="BJ2047" s="112"/>
      <c r="BK2047" s="96"/>
      <c r="BL2047" s="96"/>
      <c r="BM2047" s="96"/>
      <c r="BN2047" s="96"/>
      <c r="BO2047" s="96"/>
      <c r="BP2047" s="96"/>
      <c r="BQ2047" s="96"/>
      <c r="BR2047" s="96"/>
    </row>
    <row r="2048" spans="43:70" x14ac:dyDescent="0.2">
      <c r="AQ2048" s="61"/>
      <c r="AR2048" s="61"/>
      <c r="AS2048" s="110"/>
      <c r="AT2048" s="61"/>
      <c r="AU2048" s="111"/>
      <c r="AV2048" s="111"/>
      <c r="AW2048" s="111"/>
      <c r="AX2048" s="61"/>
      <c r="AY2048" s="61"/>
      <c r="AZ2048" s="61"/>
      <c r="BA2048" s="61"/>
      <c r="BB2048" s="61"/>
      <c r="BC2048" s="61"/>
      <c r="BD2048" s="61"/>
      <c r="BE2048" s="96"/>
      <c r="BF2048" s="96"/>
      <c r="BG2048" s="96"/>
      <c r="BH2048" s="96"/>
      <c r="BI2048" s="96"/>
      <c r="BJ2048" s="112"/>
      <c r="BK2048" s="96"/>
      <c r="BL2048" s="96"/>
      <c r="BM2048" s="96"/>
      <c r="BN2048" s="96"/>
      <c r="BO2048" s="96"/>
      <c r="BP2048" s="96"/>
      <c r="BQ2048" s="96"/>
      <c r="BR2048" s="96"/>
    </row>
    <row r="2049" spans="43:70" x14ac:dyDescent="0.2">
      <c r="AQ2049" s="61"/>
      <c r="AR2049" s="61"/>
      <c r="AS2049" s="110"/>
      <c r="AT2049" s="61"/>
      <c r="AU2049" s="111"/>
      <c r="AV2049" s="111"/>
      <c r="AW2049" s="111"/>
      <c r="AX2049" s="61"/>
      <c r="AY2049" s="61"/>
      <c r="AZ2049" s="61"/>
      <c r="BA2049" s="61"/>
      <c r="BB2049" s="61"/>
      <c r="BC2049" s="61"/>
      <c r="BD2049" s="61"/>
      <c r="BE2049" s="96"/>
      <c r="BF2049" s="96"/>
      <c r="BG2049" s="96"/>
      <c r="BH2049" s="96"/>
      <c r="BI2049" s="96"/>
      <c r="BJ2049" s="112"/>
      <c r="BK2049" s="96"/>
      <c r="BL2049" s="96"/>
      <c r="BM2049" s="96"/>
      <c r="BN2049" s="96"/>
      <c r="BO2049" s="96"/>
      <c r="BP2049" s="96"/>
      <c r="BQ2049" s="96"/>
      <c r="BR2049" s="96"/>
    </row>
  </sheetData>
  <sheetProtection algorithmName="SHA-512" hashValue="iGrtpKSEMaztcLZH0NGeZrIYc1+sv69pFcIfO730yLKjc11Bod4c+5INS7OJIbrkI2d7Qw65n9wYW2cK6K6cSQ==" saltValue="3nG0rcyZMskMKqhFLGFdZQ==" spinCount="100000" sheet="1" formatCells="0" formatColumns="0" insertRows="0" pivotTables="0"/>
  <mergeCells count="37">
    <mergeCell ref="AQ1:AS1"/>
    <mergeCell ref="AR4:AS4"/>
    <mergeCell ref="AE4:AG5"/>
    <mergeCell ref="AH4:AH5"/>
    <mergeCell ref="AI4:AI5"/>
    <mergeCell ref="AJ4:AJ5"/>
    <mergeCell ref="AK4:AK5"/>
    <mergeCell ref="AL1:AN1"/>
    <mergeCell ref="C1:R1"/>
    <mergeCell ref="U3:X3"/>
    <mergeCell ref="U4:X4"/>
    <mergeCell ref="E3:G4"/>
    <mergeCell ref="B7:C7"/>
    <mergeCell ref="D2:R2"/>
    <mergeCell ref="H3:H4"/>
    <mergeCell ref="I3:I4"/>
    <mergeCell ref="AM11:AP11"/>
    <mergeCell ref="AE10:AP10"/>
    <mergeCell ref="AM4:AN4"/>
    <mergeCell ref="Y5:AB5"/>
    <mergeCell ref="Y1:AB1"/>
    <mergeCell ref="Y2:AB2"/>
    <mergeCell ref="Y3:AB3"/>
    <mergeCell ref="Y4:AB4"/>
    <mergeCell ref="AE1:AG1"/>
    <mergeCell ref="AE2:AG2"/>
    <mergeCell ref="AE3:AG3"/>
    <mergeCell ref="Q11:W11"/>
    <mergeCell ref="X11:AD11"/>
    <mergeCell ref="Y6:AB6"/>
    <mergeCell ref="AE11:AH11"/>
    <mergeCell ref="AI11:AL11"/>
    <mergeCell ref="B8:C8"/>
    <mergeCell ref="D7:M7"/>
    <mergeCell ref="D8:H8"/>
    <mergeCell ref="J8:M8"/>
    <mergeCell ref="J11:P11"/>
  </mergeCells>
  <phoneticPr fontId="0" type="noConversion"/>
  <conditionalFormatting sqref="A13:I2012">
    <cfRule type="expression" dxfId="24" priority="275" stopIfTrue="1">
      <formula>AND($A13&gt;0,AND(OR($B13="",$D13="",$E13="",$G13="",$H13=""),SUM($N13,$O13,$P13,$U13,$V13,$W13,$AB13,$AC13,$AD13)&gt;0))</formula>
    </cfRule>
  </conditionalFormatting>
  <conditionalFormatting sqref="D13:D2012">
    <cfRule type="expression" dxfId="23" priority="1" stopIfTrue="1">
      <formula>NOT(OR(ISNUMBER(BI13*1), D13=""))</formula>
    </cfRule>
    <cfRule type="expression" dxfId="22" priority="2" stopIfTrue="1">
      <formula>NOT(OR(OR(AND(BI13*1/11=INT(BI13*1/11),LEN(BI13)=10,OR(MID(BI13,1,2)*1&gt;=54,MID(BI13,1,2)*1&lt;=17)),AND(LEN(BI13)=9,MID(BI13,1,2)*1&lt;54,MID(BI13,1,2)*1&gt;17)), D13=""))</formula>
    </cfRule>
    <cfRule type="expression" dxfId="21" priority="3" stopIfTrue="1">
      <formula>NOT(OR(AND(OR(AND(MID(BI13,3,2)*1&gt;0,MID(BI13,3,2)*1&lt;13),AND(MID(BI13,3,2)*1&gt;50,MID(BI13,3,2)*1&lt;63), AND(MID(BI13,3,2)*1&gt;20,MID(BI13,3,2)*1&lt;33), AND(MID(BI13,3,2)*1&gt;70,MID(BI13,3,2)*1&lt;83)), AND(MID(BI13,5,2)*1&gt;0,MID(BI13,5,2)*1&lt;32)), D13=""))</formula>
    </cfRule>
  </conditionalFormatting>
  <conditionalFormatting sqref="J13:J2012">
    <cfRule type="expression" dxfId="20" priority="74" stopIfTrue="1">
      <formula>OR(AND($J13&lt;&gt;"TZP",$J13&lt;&gt;"OZP12",$J13&lt;&gt;"OZZ",$J13&lt;&gt;""),AND($J13="",$K13&lt;&gt;""))</formula>
    </cfRule>
    <cfRule type="expression" dxfId="19" priority="78" stopIfTrue="1">
      <formula>AND($J13="",$K13="")</formula>
    </cfRule>
  </conditionalFormatting>
  <conditionalFormatting sqref="K13:M2012">
    <cfRule type="expression" dxfId="18" priority="13" stopIfTrue="1">
      <formula>OR(AND($J13="",$K13&lt;&gt;""),AND($J13&lt;&gt;"",$K13=""))</formula>
    </cfRule>
  </conditionalFormatting>
  <conditionalFormatting sqref="L13:M2012">
    <cfRule type="expression" dxfId="17" priority="88" stopIfTrue="1">
      <formula>AND($K13&lt;&gt;"",OR($L13="",$M13=""))</formula>
    </cfRule>
  </conditionalFormatting>
  <conditionalFormatting sqref="N13:N2012">
    <cfRule type="expression" dxfId="16" priority="277" stopIfTrue="1">
      <formula>$N13&lt;0</formula>
    </cfRule>
  </conditionalFormatting>
  <conditionalFormatting sqref="O13:O2012">
    <cfRule type="expression" dxfId="15" priority="295" stopIfTrue="1">
      <formula>$O13&lt;0</formula>
    </cfRule>
  </conditionalFormatting>
  <conditionalFormatting sqref="Q13:Q2012">
    <cfRule type="expression" dxfId="14" priority="73" stopIfTrue="1">
      <formula>OR(AND($Q13&lt;&gt;"TZP",$Q13&lt;&gt;"OZP12",$Q13&lt;&gt;"OZZ",$Q13&lt;&gt;""),AND($Q13="",$R13&lt;&gt;""))</formula>
    </cfRule>
    <cfRule type="expression" dxfId="13" priority="77" stopIfTrue="1">
      <formula>AND($Q13="",$R13="")</formula>
    </cfRule>
  </conditionalFormatting>
  <conditionalFormatting sqref="R13:T2012">
    <cfRule type="expression" dxfId="12" priority="12" stopIfTrue="1">
      <formula>OR(AND($Q13="",$R13&lt;&gt;""),AND($Q13&lt;&gt;"",$R13=""))</formula>
    </cfRule>
  </conditionalFormatting>
  <conditionalFormatting sqref="S13:T2012">
    <cfRule type="expression" dxfId="11" priority="98" stopIfTrue="1">
      <formula>AND($R13&lt;&gt;"",OR($S13="",$T13=""))</formula>
    </cfRule>
  </conditionalFormatting>
  <conditionalFormatting sqref="U13:U2012">
    <cfRule type="expression" dxfId="10" priority="336" stopIfTrue="1">
      <formula>$U13&lt;0</formula>
    </cfRule>
  </conditionalFormatting>
  <conditionalFormatting sqref="V13:V2012">
    <cfRule type="expression" dxfId="9" priority="337" stopIfTrue="1">
      <formula>$V13&lt;0</formula>
    </cfRule>
  </conditionalFormatting>
  <conditionalFormatting sqref="X13:X2012">
    <cfRule type="expression" dxfId="8" priority="14" stopIfTrue="1">
      <formula>OR(AND($X13&lt;&gt;"TZP",$X13&lt;&gt;"OZP12",$X13&lt;&gt;"OZZ",$X13&lt;&gt;""),AND($X13="",$Y13&lt;&gt;""))</formula>
    </cfRule>
    <cfRule type="expression" dxfId="7" priority="75" stopIfTrue="1">
      <formula>AND($X13="",$Y13="")</formula>
    </cfRule>
  </conditionalFormatting>
  <conditionalFormatting sqref="Y13:AA2012">
    <cfRule type="expression" dxfId="6" priority="11" stopIfTrue="1">
      <formula>OR(AND($X13="",$Y13&lt;&gt;""),AND($X13&lt;&gt;"",$Y13=""))</formula>
    </cfRule>
  </conditionalFormatting>
  <conditionalFormatting sqref="Z13:AA2012">
    <cfRule type="expression" dxfId="5" priority="159" stopIfTrue="1">
      <formula>AND($Y13&lt;&gt;"",OR($Z13="",$AA13=""))</formula>
    </cfRule>
  </conditionalFormatting>
  <conditionalFormatting sqref="AB13:AB2012">
    <cfRule type="expression" dxfId="4" priority="338" stopIfTrue="1">
      <formula>$AB13&lt;0</formula>
    </cfRule>
  </conditionalFormatting>
  <conditionalFormatting sqref="AC13:AC2012">
    <cfRule type="expression" dxfId="3" priority="339" stopIfTrue="1">
      <formula>$AC13&lt;0</formula>
    </cfRule>
  </conditionalFormatting>
  <dataValidations count="6">
    <dataValidation type="date" operator="greaterThan" allowBlank="1" showInputMessage="1" showErrorMessage="1" error="Nesprávné datum." sqref="E13:F2012 H13:I2012" xr:uid="{00000000-0002-0000-0100-000000000000}">
      <formula1>18264</formula1>
    </dataValidation>
    <dataValidation type="list" allowBlank="1" showInputMessage="1" showErrorMessage="1" error="Nesprávný status." sqref="X13:X2012 Q13:Q2012" xr:uid="{00000000-0002-0000-0100-000001000000}">
      <formula1>$AQ$13:$AQ$15</formula1>
    </dataValidation>
    <dataValidation type="list" allowBlank="1" showInputMessage="1" showErrorMessage="1" sqref="G13:G2012" xr:uid="{00000000-0002-0000-0100-000003000000}">
      <formula1>$AQ$17:$AQ$23</formula1>
    </dataValidation>
    <dataValidation type="list" allowBlank="1" showInputMessage="1" showErrorMessage="1" sqref="J13:J2012" xr:uid="{00000000-0002-0000-0100-000004000000}">
      <formula1>$AQ$13:$AQ$15</formula1>
    </dataValidation>
    <dataValidation type="list" errorStyle="warning" showErrorMessage="1" error="Může být vyplněno pouze &quot;0&quot; či &quot;1&quot;, jiný údaj není přípustný!" sqref="M13:M2012 AA13:AA2012" xr:uid="{3D482A01-4351-425E-AC9E-68DAF7AA18B0}">
      <formula1>$BU$7:$BU$8</formula1>
    </dataValidation>
    <dataValidation type="list" errorStyle="warning" showErrorMessage="1" error="Může být vyplněno pouze &quot;0&quot; či &quot;1&quot;, jiný údaj není přípustný!" sqref="T13:T2012" xr:uid="{D78F4526-C306-4666-ACF7-4A8715783050}">
      <formula1>$BU$7:$BU$8</formula1>
    </dataValidation>
  </dataValidations>
  <printOptions horizontalCentered="1"/>
  <pageMargins left="0.19685039370078741" right="0.15748031496062992" top="0.51181102362204722" bottom="0.31496062992125984" header="0.35433070866141736" footer="0.23622047244094491"/>
  <pageSetup paperSize="9" scale="16" fitToHeight="0" orientation="landscape" horizontalDpi="4294967294" verticalDpi="300" r:id="rId1"/>
  <headerFooter alignWithMargins="0">
    <oddHeader>&amp;R&amp;"Arial,tučné kurzíva"&amp;11Strana &amp;P z &amp;N</oddHeader>
    <oddFooter xml:space="preserve">&amp;L&amp;8VC - S 15; MPSV ČR - Jmenný seznam zaměstnnaců, kteří jsou osobami se zdravotním postižením&amp;R&amp;8Platnost tiskopisu od 1.1.2020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531"/>
  <sheetViews>
    <sheetView showGridLines="0" zoomScale="80" zoomScaleNormal="80" zoomScaleSheetLayoutView="84" workbookViewId="0">
      <selection activeCell="O38" sqref="O38"/>
    </sheetView>
  </sheetViews>
  <sheetFormatPr defaultRowHeight="12.75" x14ac:dyDescent="0.2"/>
  <cols>
    <col min="1" max="1" width="5.140625" style="176" customWidth="1"/>
    <col min="2" max="4" width="15.5703125" style="176" customWidth="1"/>
    <col min="5" max="5" width="20.5703125" style="176" customWidth="1"/>
    <col min="6" max="6" width="19" style="176" customWidth="1"/>
    <col min="7" max="7" width="20.5703125" style="176" customWidth="1"/>
    <col min="8" max="10" width="15.5703125" style="176" customWidth="1"/>
    <col min="11" max="17" width="20.5703125" style="176" customWidth="1"/>
    <col min="18" max="18" width="43" customWidth="1"/>
  </cols>
  <sheetData>
    <row r="1" spans="1:18" s="1" customFormat="1" ht="19.5" thickBot="1" x14ac:dyDescent="0.25">
      <c r="A1" s="363" t="s">
        <v>84</v>
      </c>
      <c r="B1" s="501"/>
      <c r="C1" s="501"/>
      <c r="D1" s="501"/>
      <c r="E1" s="501"/>
      <c r="F1" s="501"/>
      <c r="G1" s="501"/>
      <c r="H1" s="501"/>
      <c r="I1" s="501"/>
      <c r="J1" s="501"/>
      <c r="K1" s="501"/>
      <c r="L1" s="501"/>
      <c r="M1" s="501"/>
      <c r="N1" s="501"/>
      <c r="O1" s="501"/>
      <c r="P1" s="501"/>
      <c r="Q1" s="501"/>
    </row>
    <row r="2" spans="1:18" s="1" customFormat="1" ht="19.5" customHeight="1" thickBot="1" x14ac:dyDescent="0.25">
      <c r="A2" s="508" t="s">
        <v>93</v>
      </c>
      <c r="B2" s="509"/>
      <c r="C2" s="509"/>
      <c r="D2" s="509"/>
      <c r="E2" s="509"/>
      <c r="F2" s="509"/>
      <c r="G2" s="509"/>
      <c r="H2" s="509"/>
      <c r="I2" s="509"/>
      <c r="J2" s="509"/>
      <c r="K2" s="509"/>
      <c r="L2" s="509"/>
      <c r="M2" s="584"/>
      <c r="N2" s="582"/>
      <c r="O2" s="582"/>
      <c r="P2" s="582"/>
      <c r="Q2" s="583"/>
    </row>
    <row r="3" spans="1:18" s="1" customFormat="1" ht="13.5" customHeight="1" thickBot="1" x14ac:dyDescent="0.25">
      <c r="A3" s="495" t="s">
        <v>29</v>
      </c>
      <c r="B3" s="495" t="s">
        <v>89</v>
      </c>
      <c r="C3" s="495" t="s">
        <v>90</v>
      </c>
      <c r="D3" s="497" t="s">
        <v>91</v>
      </c>
      <c r="E3" s="517" t="s">
        <v>85</v>
      </c>
      <c r="F3" s="518"/>
      <c r="G3" s="492" t="s">
        <v>87</v>
      </c>
      <c r="H3" s="522"/>
      <c r="I3" s="523"/>
      <c r="J3" s="523"/>
      <c r="K3" s="520" t="s">
        <v>62</v>
      </c>
      <c r="L3" s="521"/>
      <c r="M3" s="521"/>
      <c r="N3" s="526" t="s">
        <v>94</v>
      </c>
      <c r="O3" s="268" t="str">
        <f>K4</f>
        <v>LEDEN</v>
      </c>
      <c r="P3" s="268" t="str">
        <f>L4</f>
        <v>ÚNOR</v>
      </c>
      <c r="Q3" s="269" t="str">
        <f>M4</f>
        <v>BŘEZEN</v>
      </c>
    </row>
    <row r="4" spans="1:18" s="1" customFormat="1" ht="43.5" customHeight="1" thickBot="1" x14ac:dyDescent="0.25">
      <c r="A4" s="496"/>
      <c r="B4" s="496"/>
      <c r="C4" s="496"/>
      <c r="D4" s="498"/>
      <c r="E4" s="519"/>
      <c r="F4" s="516"/>
      <c r="G4" s="493"/>
      <c r="H4" s="524"/>
      <c r="I4" s="525"/>
      <c r="J4" s="525"/>
      <c r="K4" s="318" t="str">
        <f>IF('1) Úvodní list'!$D6=1,"LEDEN",IF('1) Úvodní list'!$D6=2,"DUBEN",IF('1) Úvodní list'!$D6=3,"ČERVENEC",IF('1) Úvodní list'!$D6=4,"ŘÍJEN","Vyplňte, prosím, ''Úvodní list'' (čís. kvartálu)"))))</f>
        <v>LEDEN</v>
      </c>
      <c r="L4" s="318" t="str">
        <f>IF('1) Úvodní list'!$D6=1,"ÚNOR",IF('1) Úvodní list'!$D6=2,"KVĚTEN",IF('1) Úvodní list'!$D6=3,"SRPEN",IF('1) Úvodní list'!$D6=4,"LISTOPAD","Vyplňte, prosím, ''Úvodní list'' (čís. kvartálu)"))))</f>
        <v>ÚNOR</v>
      </c>
      <c r="M4" s="319" t="str">
        <f>IF('1) Úvodní list'!$D6=1,"BŘEZEN",IF('1) Úvodní list'!$D6=2,"ČERVEN",IF('1) Úvodní list'!$D6=3,"ZÁŘÍ",IF('1) Úvodní list'!$D6=4,"PROSINEC","Vyplňte, prosím, ''Úvodní list'' (čís. kvartálu)"))))</f>
        <v>BŘEZEN</v>
      </c>
      <c r="N4" s="527"/>
      <c r="O4" s="188">
        <f>SUM(K5:K530)</f>
        <v>0</v>
      </c>
      <c r="P4" s="188">
        <f>SUM(L5:L530)</f>
        <v>0</v>
      </c>
      <c r="Q4" s="270">
        <f>SUM(M5:M530)</f>
        <v>0</v>
      </c>
      <c r="R4" s="306"/>
    </row>
    <row r="5" spans="1:18" s="329" customFormat="1" ht="15" customHeight="1" x14ac:dyDescent="0.2">
      <c r="A5" s="313">
        <v>1</v>
      </c>
      <c r="B5" s="309"/>
      <c r="C5" s="309"/>
      <c r="D5" s="309"/>
      <c r="E5" s="512"/>
      <c r="F5" s="512"/>
      <c r="G5" s="309"/>
      <c r="H5" s="510"/>
      <c r="I5" s="510"/>
      <c r="J5" s="510"/>
      <c r="K5" s="314"/>
      <c r="L5" s="310"/>
      <c r="M5" s="310"/>
      <c r="N5" s="328"/>
      <c r="O5" s="494" t="s">
        <v>117</v>
      </c>
      <c r="P5" s="494"/>
      <c r="Q5" s="494"/>
    </row>
    <row r="6" spans="1:18" s="329" customFormat="1" ht="13.5" customHeight="1" x14ac:dyDescent="0.2">
      <c r="A6" s="312">
        <v>2</v>
      </c>
      <c r="B6" s="330"/>
      <c r="C6" s="330"/>
      <c r="D6" s="330"/>
      <c r="E6" s="499"/>
      <c r="F6" s="499"/>
      <c r="G6" s="330"/>
      <c r="H6" s="511"/>
      <c r="I6" s="511"/>
      <c r="J6" s="511"/>
      <c r="K6" s="331"/>
      <c r="L6" s="331"/>
      <c r="M6" s="331"/>
      <c r="N6" s="332"/>
      <c r="O6" s="332"/>
      <c r="P6" s="332"/>
      <c r="Q6" s="332"/>
    </row>
    <row r="7" spans="1:18" s="329" customFormat="1" ht="14.25" customHeight="1" x14ac:dyDescent="0.2">
      <c r="A7" s="312">
        <v>3</v>
      </c>
      <c r="B7" s="330"/>
      <c r="C7" s="330"/>
      <c r="D7" s="330"/>
      <c r="E7" s="499"/>
      <c r="F7" s="499"/>
      <c r="G7" s="330"/>
      <c r="H7" s="511"/>
      <c r="I7" s="511"/>
      <c r="J7" s="511"/>
      <c r="K7" s="331"/>
      <c r="L7" s="331"/>
      <c r="M7" s="331"/>
      <c r="N7" s="332"/>
      <c r="O7" s="332"/>
      <c r="P7" s="332"/>
      <c r="Q7" s="332"/>
    </row>
    <row r="8" spans="1:18" s="329" customFormat="1" ht="13.5" customHeight="1" x14ac:dyDescent="0.2">
      <c r="A8" s="312">
        <v>4</v>
      </c>
      <c r="B8" s="330"/>
      <c r="C8" s="330"/>
      <c r="D8" s="330"/>
      <c r="E8" s="499"/>
      <c r="F8" s="499"/>
      <c r="G8" s="330"/>
      <c r="H8" s="511"/>
      <c r="I8" s="511"/>
      <c r="J8" s="511"/>
      <c r="K8" s="331"/>
      <c r="L8" s="331"/>
      <c r="M8" s="331"/>
      <c r="N8" s="332"/>
      <c r="O8" s="332"/>
      <c r="P8" s="332"/>
      <c r="Q8" s="332"/>
    </row>
    <row r="9" spans="1:18" s="329" customFormat="1" ht="13.5" customHeight="1" x14ac:dyDescent="0.2">
      <c r="A9" s="312">
        <v>5</v>
      </c>
      <c r="B9" s="330"/>
      <c r="C9" s="330"/>
      <c r="D9" s="330"/>
      <c r="E9" s="499"/>
      <c r="F9" s="499"/>
      <c r="G9" s="330"/>
      <c r="H9" s="511"/>
      <c r="I9" s="511"/>
      <c r="J9" s="511"/>
      <c r="K9" s="331"/>
      <c r="L9" s="331"/>
      <c r="M9" s="331"/>
      <c r="N9" s="332"/>
      <c r="O9" s="332"/>
      <c r="P9" s="332"/>
      <c r="Q9" s="332"/>
    </row>
    <row r="10" spans="1:18" s="329" customFormat="1" ht="15" customHeight="1" x14ac:dyDescent="0.2">
      <c r="A10" s="312">
        <v>6</v>
      </c>
      <c r="B10" s="330"/>
      <c r="C10" s="330"/>
      <c r="D10" s="330"/>
      <c r="E10" s="499"/>
      <c r="F10" s="499"/>
      <c r="G10" s="330"/>
      <c r="H10" s="511"/>
      <c r="I10" s="511"/>
      <c r="J10" s="511"/>
      <c r="K10" s="331"/>
      <c r="L10" s="331"/>
      <c r="M10" s="331"/>
      <c r="N10" s="332"/>
      <c r="O10" s="332"/>
      <c r="P10" s="332"/>
      <c r="Q10" s="332"/>
    </row>
    <row r="11" spans="1:18" s="329" customFormat="1" ht="15.75" customHeight="1" x14ac:dyDescent="0.2">
      <c r="A11" s="312">
        <v>7</v>
      </c>
      <c r="B11" s="330"/>
      <c r="C11" s="330"/>
      <c r="D11" s="330"/>
      <c r="E11" s="499"/>
      <c r="F11" s="499"/>
      <c r="G11" s="330"/>
      <c r="H11" s="511"/>
      <c r="I11" s="511"/>
      <c r="J11" s="511"/>
      <c r="K11" s="331"/>
      <c r="L11" s="331"/>
      <c r="M11" s="331"/>
      <c r="N11" s="332"/>
      <c r="O11" s="332"/>
      <c r="P11" s="332"/>
      <c r="Q11" s="332"/>
    </row>
    <row r="12" spans="1:18" s="329" customFormat="1" ht="15" customHeight="1" x14ac:dyDescent="0.2">
      <c r="A12" s="312">
        <v>8</v>
      </c>
      <c r="B12" s="330"/>
      <c r="C12" s="330"/>
      <c r="D12" s="330"/>
      <c r="E12" s="499"/>
      <c r="F12" s="499"/>
      <c r="G12" s="330"/>
      <c r="H12" s="511"/>
      <c r="I12" s="511"/>
      <c r="J12" s="511"/>
      <c r="K12" s="331"/>
      <c r="L12" s="331"/>
      <c r="M12" s="331"/>
      <c r="N12" s="332"/>
      <c r="O12" s="332"/>
      <c r="P12" s="332"/>
      <c r="Q12" s="332"/>
    </row>
    <row r="13" spans="1:18" s="329" customFormat="1" ht="15" customHeight="1" x14ac:dyDescent="0.2">
      <c r="A13" s="312">
        <v>9</v>
      </c>
      <c r="B13" s="330"/>
      <c r="C13" s="330"/>
      <c r="D13" s="330"/>
      <c r="E13" s="499"/>
      <c r="F13" s="499"/>
      <c r="G13" s="330"/>
      <c r="H13" s="511"/>
      <c r="I13" s="511"/>
      <c r="J13" s="511"/>
      <c r="K13" s="331"/>
      <c r="L13" s="331"/>
      <c r="M13" s="331"/>
      <c r="N13" s="332"/>
      <c r="O13" s="332"/>
      <c r="P13" s="332"/>
      <c r="Q13" s="332"/>
    </row>
    <row r="14" spans="1:18" s="329" customFormat="1" ht="15.75" customHeight="1" x14ac:dyDescent="0.2">
      <c r="A14" s="312">
        <v>10</v>
      </c>
      <c r="B14" s="330"/>
      <c r="C14" s="330"/>
      <c r="D14" s="330"/>
      <c r="E14" s="499"/>
      <c r="F14" s="499"/>
      <c r="G14" s="330"/>
      <c r="H14" s="511"/>
      <c r="I14" s="511"/>
      <c r="J14" s="511"/>
      <c r="K14" s="331"/>
      <c r="L14" s="331"/>
      <c r="M14" s="331"/>
      <c r="N14" s="332"/>
      <c r="O14" s="332"/>
      <c r="P14" s="332"/>
      <c r="Q14" s="332"/>
    </row>
    <row r="15" spans="1:18" s="329" customFormat="1" ht="14.25" customHeight="1" x14ac:dyDescent="0.2">
      <c r="A15" s="312">
        <v>11</v>
      </c>
      <c r="B15" s="330"/>
      <c r="C15" s="330"/>
      <c r="D15" s="330"/>
      <c r="E15" s="499"/>
      <c r="F15" s="499"/>
      <c r="G15" s="330"/>
      <c r="H15" s="511"/>
      <c r="I15" s="511"/>
      <c r="J15" s="511"/>
      <c r="K15" s="331"/>
      <c r="L15" s="331"/>
      <c r="M15" s="331"/>
      <c r="N15" s="332"/>
      <c r="O15" s="332"/>
      <c r="P15" s="332"/>
      <c r="Q15" s="332"/>
    </row>
    <row r="16" spans="1:18" s="329" customFormat="1" ht="16.5" customHeight="1" x14ac:dyDescent="0.2">
      <c r="A16" s="312">
        <v>12</v>
      </c>
      <c r="B16" s="330"/>
      <c r="C16" s="330"/>
      <c r="D16" s="330"/>
      <c r="E16" s="499"/>
      <c r="F16" s="499"/>
      <c r="G16" s="330"/>
      <c r="H16" s="511"/>
      <c r="I16" s="511"/>
      <c r="J16" s="511"/>
      <c r="K16" s="331"/>
      <c r="L16" s="331"/>
      <c r="M16" s="331"/>
      <c r="N16" s="332"/>
      <c r="O16" s="332"/>
      <c r="P16" s="332"/>
      <c r="Q16" s="332"/>
    </row>
    <row r="17" spans="1:17" s="329" customFormat="1" ht="13.5" customHeight="1" x14ac:dyDescent="0.2">
      <c r="A17" s="312">
        <v>13</v>
      </c>
      <c r="B17" s="330"/>
      <c r="C17" s="330"/>
      <c r="D17" s="330"/>
      <c r="E17" s="499"/>
      <c r="F17" s="499"/>
      <c r="G17" s="330"/>
      <c r="H17" s="511"/>
      <c r="I17" s="511"/>
      <c r="J17" s="511"/>
      <c r="K17" s="331"/>
      <c r="L17" s="331"/>
      <c r="M17" s="331"/>
      <c r="N17" s="332"/>
      <c r="O17" s="332"/>
      <c r="P17" s="332"/>
      <c r="Q17" s="332"/>
    </row>
    <row r="18" spans="1:17" s="329" customFormat="1" ht="15" customHeight="1" x14ac:dyDescent="0.2">
      <c r="A18" s="312">
        <v>14</v>
      </c>
      <c r="B18" s="330"/>
      <c r="C18" s="330"/>
      <c r="D18" s="330"/>
      <c r="E18" s="499"/>
      <c r="F18" s="499"/>
      <c r="G18" s="330"/>
      <c r="H18" s="511"/>
      <c r="I18" s="511"/>
      <c r="J18" s="511"/>
      <c r="K18" s="331"/>
      <c r="L18" s="331"/>
      <c r="M18" s="331"/>
      <c r="N18" s="332"/>
      <c r="O18" s="332"/>
      <c r="P18" s="332"/>
      <c r="Q18" s="332"/>
    </row>
    <row r="19" spans="1:17" s="329" customFormat="1" ht="15.75" customHeight="1" x14ac:dyDescent="0.2">
      <c r="A19" s="312">
        <v>15</v>
      </c>
      <c r="B19" s="330"/>
      <c r="C19" s="330"/>
      <c r="D19" s="330"/>
      <c r="E19" s="499"/>
      <c r="F19" s="499"/>
      <c r="G19" s="330"/>
      <c r="H19" s="511"/>
      <c r="I19" s="511"/>
      <c r="J19" s="511"/>
      <c r="K19" s="331"/>
      <c r="L19" s="331"/>
      <c r="M19" s="331"/>
      <c r="N19" s="332"/>
      <c r="O19" s="332"/>
      <c r="P19" s="332"/>
      <c r="Q19" s="332"/>
    </row>
    <row r="20" spans="1:17" s="329" customFormat="1" ht="15.75" customHeight="1" x14ac:dyDescent="0.2">
      <c r="A20" s="312">
        <v>16</v>
      </c>
      <c r="B20" s="330"/>
      <c r="C20" s="330"/>
      <c r="D20" s="330"/>
      <c r="E20" s="499"/>
      <c r="F20" s="499"/>
      <c r="G20" s="330"/>
      <c r="H20" s="511"/>
      <c r="I20" s="511"/>
      <c r="J20" s="511"/>
      <c r="K20" s="331"/>
      <c r="L20" s="331"/>
      <c r="M20" s="331"/>
      <c r="N20" s="332"/>
      <c r="O20" s="332"/>
      <c r="P20" s="332"/>
      <c r="Q20" s="332"/>
    </row>
    <row r="21" spans="1:17" s="329" customFormat="1" ht="14.25" customHeight="1" x14ac:dyDescent="0.2">
      <c r="A21" s="312">
        <v>17</v>
      </c>
      <c r="B21" s="330"/>
      <c r="C21" s="330"/>
      <c r="D21" s="330"/>
      <c r="E21" s="499"/>
      <c r="F21" s="499"/>
      <c r="G21" s="330"/>
      <c r="H21" s="511"/>
      <c r="I21" s="511"/>
      <c r="J21" s="511"/>
      <c r="K21" s="331"/>
      <c r="L21" s="331"/>
      <c r="M21" s="331"/>
      <c r="N21" s="332"/>
      <c r="O21" s="332"/>
      <c r="P21" s="332"/>
      <c r="Q21" s="332"/>
    </row>
    <row r="22" spans="1:17" s="329" customFormat="1" ht="14.25" customHeight="1" x14ac:dyDescent="0.2">
      <c r="A22" s="312">
        <v>18</v>
      </c>
      <c r="B22" s="330"/>
      <c r="C22" s="330"/>
      <c r="D22" s="330"/>
      <c r="E22" s="499"/>
      <c r="F22" s="500"/>
      <c r="G22" s="330"/>
      <c r="H22" s="511"/>
      <c r="I22" s="511"/>
      <c r="J22" s="511"/>
      <c r="K22" s="331"/>
      <c r="L22" s="331"/>
      <c r="M22" s="331"/>
      <c r="N22" s="332"/>
      <c r="O22" s="332"/>
      <c r="P22" s="332"/>
      <c r="Q22" s="332"/>
    </row>
    <row r="23" spans="1:17" s="329" customFormat="1" ht="14.25" customHeight="1" x14ac:dyDescent="0.2">
      <c r="A23" s="312">
        <v>19</v>
      </c>
      <c r="B23" s="330"/>
      <c r="C23" s="330"/>
      <c r="D23" s="330"/>
      <c r="E23" s="499"/>
      <c r="F23" s="500"/>
      <c r="G23" s="330"/>
      <c r="H23" s="511"/>
      <c r="I23" s="511"/>
      <c r="J23" s="511"/>
      <c r="K23" s="331"/>
      <c r="L23" s="331"/>
      <c r="M23" s="331"/>
      <c r="N23" s="332"/>
      <c r="O23" s="332"/>
      <c r="P23" s="332"/>
      <c r="Q23" s="332"/>
    </row>
    <row r="24" spans="1:17" s="329" customFormat="1" ht="14.25" customHeight="1" x14ac:dyDescent="0.2">
      <c r="A24" s="312">
        <v>20</v>
      </c>
      <c r="B24" s="330"/>
      <c r="C24" s="330"/>
      <c r="D24" s="330"/>
      <c r="E24" s="499"/>
      <c r="F24" s="500"/>
      <c r="G24" s="330"/>
      <c r="H24" s="511"/>
      <c r="I24" s="511"/>
      <c r="J24" s="511"/>
      <c r="K24" s="331"/>
      <c r="L24" s="331"/>
      <c r="M24" s="331"/>
      <c r="N24" s="332"/>
      <c r="O24" s="332"/>
      <c r="P24" s="332"/>
      <c r="Q24" s="332"/>
    </row>
    <row r="25" spans="1:17" s="329" customFormat="1" ht="14.25" customHeight="1" x14ac:dyDescent="0.2">
      <c r="A25" s="312">
        <v>21</v>
      </c>
      <c r="B25" s="330"/>
      <c r="C25" s="330"/>
      <c r="D25" s="330"/>
      <c r="E25" s="499"/>
      <c r="F25" s="500"/>
      <c r="G25" s="330"/>
      <c r="H25" s="511"/>
      <c r="I25" s="511"/>
      <c r="J25" s="511"/>
      <c r="K25" s="331"/>
      <c r="L25" s="331"/>
      <c r="M25" s="331"/>
      <c r="N25" s="332"/>
      <c r="O25" s="332"/>
      <c r="P25" s="332"/>
      <c r="Q25" s="332"/>
    </row>
    <row r="26" spans="1:17" s="329" customFormat="1" ht="14.25" customHeight="1" x14ac:dyDescent="0.2">
      <c r="A26" s="312">
        <v>22</v>
      </c>
      <c r="B26" s="330"/>
      <c r="C26" s="330"/>
      <c r="D26" s="330"/>
      <c r="E26" s="499"/>
      <c r="F26" s="500"/>
      <c r="G26" s="330"/>
      <c r="H26" s="511"/>
      <c r="I26" s="511"/>
      <c r="J26" s="511"/>
      <c r="K26" s="331"/>
      <c r="L26" s="331"/>
      <c r="M26" s="331"/>
      <c r="N26" s="332"/>
      <c r="O26" s="332"/>
      <c r="P26" s="332"/>
      <c r="Q26" s="332"/>
    </row>
    <row r="27" spans="1:17" s="329" customFormat="1" ht="14.25" customHeight="1" x14ac:dyDescent="0.2">
      <c r="A27" s="312">
        <v>23</v>
      </c>
      <c r="B27" s="330"/>
      <c r="C27" s="330"/>
      <c r="D27" s="330"/>
      <c r="E27" s="499"/>
      <c r="F27" s="500"/>
      <c r="G27" s="330"/>
      <c r="H27" s="511"/>
      <c r="I27" s="511"/>
      <c r="J27" s="511"/>
      <c r="K27" s="331"/>
      <c r="L27" s="331"/>
      <c r="M27" s="331"/>
      <c r="N27" s="332"/>
      <c r="O27" s="332"/>
      <c r="P27" s="332"/>
      <c r="Q27" s="332"/>
    </row>
    <row r="28" spans="1:17" s="329" customFormat="1" ht="14.25" customHeight="1" x14ac:dyDescent="0.2">
      <c r="A28" s="312">
        <v>24</v>
      </c>
      <c r="B28" s="330"/>
      <c r="C28" s="330"/>
      <c r="D28" s="330"/>
      <c r="E28" s="499"/>
      <c r="F28" s="500"/>
      <c r="G28" s="330"/>
      <c r="H28" s="511"/>
      <c r="I28" s="511"/>
      <c r="J28" s="511"/>
      <c r="K28" s="331"/>
      <c r="L28" s="331"/>
      <c r="M28" s="331"/>
      <c r="N28" s="332"/>
      <c r="O28" s="332"/>
      <c r="P28" s="332"/>
      <c r="Q28" s="332"/>
    </row>
    <row r="29" spans="1:17" s="329" customFormat="1" ht="14.25" customHeight="1" x14ac:dyDescent="0.2">
      <c r="A29" s="312">
        <v>25</v>
      </c>
      <c r="B29" s="330"/>
      <c r="C29" s="330"/>
      <c r="D29" s="330"/>
      <c r="E29" s="499"/>
      <c r="F29" s="500"/>
      <c r="G29" s="330"/>
      <c r="H29" s="511"/>
      <c r="I29" s="511"/>
      <c r="J29" s="511"/>
      <c r="K29" s="331"/>
      <c r="L29" s="331"/>
      <c r="M29" s="331"/>
      <c r="N29" s="332"/>
      <c r="O29" s="332"/>
      <c r="P29" s="332"/>
      <c r="Q29" s="332"/>
    </row>
    <row r="30" spans="1:17" s="329" customFormat="1" ht="14.25" customHeight="1" x14ac:dyDescent="0.2">
      <c r="A30" s="312">
        <v>26</v>
      </c>
      <c r="B30" s="330"/>
      <c r="C30" s="330"/>
      <c r="D30" s="330"/>
      <c r="E30" s="499"/>
      <c r="F30" s="500"/>
      <c r="G30" s="330"/>
      <c r="H30" s="511"/>
      <c r="I30" s="511"/>
      <c r="J30" s="511"/>
      <c r="K30" s="331"/>
      <c r="L30" s="331"/>
      <c r="M30" s="331"/>
      <c r="N30" s="332"/>
      <c r="O30" s="332"/>
      <c r="P30" s="332"/>
      <c r="Q30" s="332"/>
    </row>
    <row r="31" spans="1:17" s="329" customFormat="1" ht="14.25" customHeight="1" x14ac:dyDescent="0.2">
      <c r="A31" s="312">
        <v>27</v>
      </c>
      <c r="B31" s="330"/>
      <c r="C31" s="330"/>
      <c r="D31" s="330"/>
      <c r="E31" s="499"/>
      <c r="F31" s="500"/>
      <c r="G31" s="330"/>
      <c r="H31" s="511"/>
      <c r="I31" s="511"/>
      <c r="J31" s="511"/>
      <c r="K31" s="331"/>
      <c r="L31" s="331"/>
      <c r="M31" s="331"/>
      <c r="N31" s="332"/>
      <c r="O31" s="332"/>
      <c r="P31" s="332"/>
      <c r="Q31" s="332"/>
    </row>
    <row r="32" spans="1:17" s="329" customFormat="1" ht="14.25" customHeight="1" x14ac:dyDescent="0.2">
      <c r="A32" s="312">
        <v>28</v>
      </c>
      <c r="B32" s="330"/>
      <c r="C32" s="330"/>
      <c r="D32" s="330"/>
      <c r="E32" s="499"/>
      <c r="F32" s="499"/>
      <c r="G32" s="330"/>
      <c r="H32" s="511"/>
      <c r="I32" s="511"/>
      <c r="J32" s="511"/>
      <c r="K32" s="331"/>
      <c r="L32" s="331"/>
      <c r="M32" s="331"/>
      <c r="N32" s="332"/>
      <c r="O32" s="332"/>
      <c r="P32" s="332"/>
      <c r="Q32" s="332"/>
    </row>
    <row r="33" spans="1:26" s="329" customFormat="1" ht="14.25" customHeight="1" x14ac:dyDescent="0.2">
      <c r="A33" s="312">
        <v>29</v>
      </c>
      <c r="B33" s="330"/>
      <c r="C33" s="330"/>
      <c r="D33" s="330"/>
      <c r="E33" s="499"/>
      <c r="F33" s="499"/>
      <c r="G33" s="330"/>
      <c r="H33" s="511"/>
      <c r="I33" s="511"/>
      <c r="J33" s="511"/>
      <c r="K33" s="331"/>
      <c r="L33" s="331"/>
      <c r="M33" s="331"/>
      <c r="N33" s="332"/>
      <c r="O33" s="332"/>
      <c r="P33" s="332"/>
      <c r="Q33" s="332"/>
    </row>
    <row r="34" spans="1:26" s="329" customFormat="1" ht="15.75" customHeight="1" x14ac:dyDescent="0.2">
      <c r="A34" s="312">
        <v>30</v>
      </c>
      <c r="B34" s="330"/>
      <c r="C34" s="330"/>
      <c r="D34" s="330"/>
      <c r="E34" s="499"/>
      <c r="F34" s="499"/>
      <c r="G34" s="330"/>
      <c r="H34" s="511"/>
      <c r="I34" s="511"/>
      <c r="J34" s="511"/>
      <c r="K34" s="331"/>
      <c r="L34" s="331"/>
      <c r="M34" s="331"/>
      <c r="N34" s="332"/>
      <c r="O34" s="332"/>
      <c r="P34" s="332"/>
      <c r="Q34" s="332"/>
    </row>
    <row r="35" spans="1:26" ht="12.75" customHeight="1" thickBot="1" x14ac:dyDescent="0.25">
      <c r="B35" s="191"/>
      <c r="N35" s="190"/>
      <c r="O35" s="190"/>
      <c r="P35" s="190"/>
      <c r="Q35" s="190"/>
    </row>
    <row r="36" spans="1:26" s="1" customFormat="1" ht="31.5" customHeight="1" thickBot="1" x14ac:dyDescent="0.25">
      <c r="A36" s="508" t="s">
        <v>92</v>
      </c>
      <c r="B36" s="509"/>
      <c r="C36" s="509"/>
      <c r="D36" s="509"/>
      <c r="E36" s="509"/>
      <c r="F36" s="509"/>
      <c r="G36" s="509"/>
      <c r="H36" s="509"/>
      <c r="I36" s="509"/>
      <c r="J36" s="509"/>
      <c r="K36" s="509"/>
      <c r="L36" s="509"/>
      <c r="M36" s="584"/>
      <c r="N36" s="581"/>
      <c r="O36" s="581"/>
      <c r="P36" s="581"/>
      <c r="Q36" s="585"/>
    </row>
    <row r="37" spans="1:26" s="1" customFormat="1" ht="13.5" customHeight="1" thickBot="1" x14ac:dyDescent="0.25">
      <c r="A37" s="514" t="s">
        <v>117</v>
      </c>
      <c r="B37" s="515"/>
      <c r="C37" s="515"/>
      <c r="D37" s="515"/>
      <c r="E37" s="515"/>
      <c r="F37" s="515"/>
      <c r="G37" s="516"/>
      <c r="H37" s="502" t="s">
        <v>128</v>
      </c>
      <c r="I37" s="503"/>
      <c r="J37" s="504"/>
      <c r="K37" s="505" t="s">
        <v>62</v>
      </c>
      <c r="L37" s="506"/>
      <c r="M37" s="507"/>
      <c r="N37" s="526" t="s">
        <v>94</v>
      </c>
      <c r="O37" s="268" t="str">
        <f>K38</f>
        <v>LEDEN</v>
      </c>
      <c r="P37" s="268" t="str">
        <f>L38</f>
        <v>ÚNOR</v>
      </c>
      <c r="Q37" s="269" t="str">
        <f>M38</f>
        <v>BŘEZEN</v>
      </c>
    </row>
    <row r="38" spans="1:26" s="1" customFormat="1" ht="54.75" customHeight="1" thickBot="1" x14ac:dyDescent="0.25">
      <c r="A38" s="586" t="s">
        <v>29</v>
      </c>
      <c r="B38" s="586" t="s">
        <v>17</v>
      </c>
      <c r="C38" s="586" t="s">
        <v>16</v>
      </c>
      <c r="D38" s="587" t="s">
        <v>27</v>
      </c>
      <c r="E38" s="587" t="s">
        <v>85</v>
      </c>
      <c r="F38" s="587" t="s">
        <v>86</v>
      </c>
      <c r="G38" s="587" t="s">
        <v>87</v>
      </c>
      <c r="H38" s="588" t="str">
        <f>K4</f>
        <v>LEDEN</v>
      </c>
      <c r="I38" s="589" t="str">
        <f>L4</f>
        <v>ÚNOR</v>
      </c>
      <c r="J38" s="590" t="str">
        <f>M4</f>
        <v>BŘEZEN</v>
      </c>
      <c r="K38" s="588" t="str">
        <f>K4</f>
        <v>LEDEN</v>
      </c>
      <c r="L38" s="589" t="str">
        <f>L4</f>
        <v>ÚNOR</v>
      </c>
      <c r="M38" s="589" t="str">
        <f>M4</f>
        <v>BŘEZEN</v>
      </c>
      <c r="N38" s="527"/>
      <c r="O38" s="188">
        <f>SUM(K5:K530)</f>
        <v>0</v>
      </c>
      <c r="P38" s="188">
        <f>SUM(L5:L530)</f>
        <v>0</v>
      </c>
      <c r="Q38" s="270">
        <f>SUM(M5:M530)</f>
        <v>0</v>
      </c>
      <c r="S38" s="96"/>
      <c r="T38" s="96"/>
      <c r="U38" s="96"/>
      <c r="V38" s="96"/>
      <c r="W38" s="96"/>
      <c r="X38" s="96"/>
      <c r="Y38" s="96"/>
      <c r="Z38" s="96"/>
    </row>
    <row r="39" spans="1:26" s="329" customFormat="1" ht="15.75" customHeight="1" x14ac:dyDescent="0.25">
      <c r="A39" s="313">
        <v>1</v>
      </c>
      <c r="B39" s="333"/>
      <c r="C39" s="334"/>
      <c r="D39" s="335"/>
      <c r="E39" s="320"/>
      <c r="F39" s="336"/>
      <c r="G39" s="337"/>
      <c r="H39" s="321"/>
      <c r="I39" s="321"/>
      <c r="J39" s="321"/>
      <c r="K39" s="322" t="str">
        <f>IF(AND(F39&lt;&gt;"",H39&lt;&gt;""),ROUND(MIN(F39*H39,90530),2),"")</f>
        <v/>
      </c>
      <c r="L39" s="322" t="str">
        <f>IF(AND(F39&lt;&gt;"",I39&lt;&gt;""),ROUND(MIN(F39*I39,90530),2),"")</f>
        <v/>
      </c>
      <c r="M39" s="322" t="str">
        <f>IF(AND(F39&lt;&gt;"",J39&lt;&gt;""),ROUND(MIN(F39*J39,90530),2),"")</f>
        <v/>
      </c>
      <c r="N39" s="328"/>
      <c r="O39" s="494" t="s">
        <v>117</v>
      </c>
      <c r="P39" s="494"/>
      <c r="Q39" s="494"/>
      <c r="R39" s="338"/>
      <c r="S39" s="339" t="str">
        <f t="shared" ref="S39:S102" si="0">IF(D39&lt;&gt;"",IF(ISERROR(FIND("/",D39)), 0, 1),"")</f>
        <v/>
      </c>
      <c r="T39" s="339" t="str">
        <f t="shared" ref="T39:T102" si="1">IF(D39&lt;&gt;"",IF(S39*1=0,D39,CONCATENATE(MID(D39,1,FIND("/",D39,1)-1),MID(D39,FIND("/",D39,1)+1,LEN(D39)))),"")</f>
        <v/>
      </c>
      <c r="U39" s="338"/>
      <c r="V39" s="338"/>
      <c r="W39" s="338"/>
      <c r="X39" s="338"/>
      <c r="Y39" s="338"/>
      <c r="Z39" s="340"/>
    </row>
    <row r="40" spans="1:26" s="329" customFormat="1" ht="15" x14ac:dyDescent="0.25">
      <c r="A40" s="312">
        <v>2</v>
      </c>
      <c r="B40" s="341"/>
      <c r="C40" s="341"/>
      <c r="D40" s="342"/>
      <c r="E40" s="192"/>
      <c r="F40" s="343"/>
      <c r="G40" s="344"/>
      <c r="H40" s="345"/>
      <c r="I40" s="345"/>
      <c r="J40" s="345"/>
      <c r="K40" s="346" t="str">
        <f t="shared" ref="K40:K103" si="2">IF(AND(F40&lt;&gt;"",H40&lt;&gt;""),ROUND(MIN(F40*H40,90530),2),"")</f>
        <v/>
      </c>
      <c r="L40" s="346" t="str">
        <f t="shared" ref="L40:L103" si="3">IF(AND(F40&lt;&gt;"",I40&lt;&gt;""),ROUND(MIN(F40*I40,90530),2),"")</f>
        <v/>
      </c>
      <c r="M40" s="346" t="str">
        <f t="shared" ref="M40:M103" si="4">IF(AND(F40&lt;&gt;"",J40&lt;&gt;""),ROUND(MIN(F40*J40,90530),2),"")</f>
        <v/>
      </c>
      <c r="N40" s="347"/>
      <c r="O40" s="347"/>
      <c r="P40" s="347"/>
      <c r="Q40" s="347"/>
      <c r="R40" s="338"/>
      <c r="S40" s="339" t="str">
        <f t="shared" si="0"/>
        <v/>
      </c>
      <c r="T40" s="339" t="str">
        <f t="shared" si="1"/>
        <v/>
      </c>
      <c r="U40" s="338"/>
      <c r="V40" s="338"/>
      <c r="W40" s="338"/>
      <c r="X40" s="338"/>
      <c r="Y40" s="338"/>
      <c r="Z40" s="340"/>
    </row>
    <row r="41" spans="1:26" s="329" customFormat="1" ht="15" x14ac:dyDescent="0.25">
      <c r="A41" s="312">
        <v>3</v>
      </c>
      <c r="B41" s="341"/>
      <c r="C41" s="341"/>
      <c r="D41" s="342"/>
      <c r="E41" s="342"/>
      <c r="F41" s="348"/>
      <c r="G41" s="342"/>
      <c r="H41" s="345"/>
      <c r="I41" s="345"/>
      <c r="J41" s="345"/>
      <c r="K41" s="346" t="str">
        <f t="shared" si="2"/>
        <v/>
      </c>
      <c r="L41" s="346" t="str">
        <f t="shared" si="3"/>
        <v/>
      </c>
      <c r="M41" s="346" t="str">
        <f t="shared" si="4"/>
        <v/>
      </c>
      <c r="N41" s="347"/>
      <c r="O41" s="347"/>
      <c r="P41" s="347"/>
      <c r="Q41" s="347"/>
      <c r="R41" s="338"/>
      <c r="S41" s="339" t="str">
        <f t="shared" si="0"/>
        <v/>
      </c>
      <c r="T41" s="339" t="str">
        <f t="shared" si="1"/>
        <v/>
      </c>
      <c r="U41" s="338"/>
      <c r="V41" s="338"/>
      <c r="W41" s="338"/>
      <c r="X41" s="338"/>
      <c r="Y41" s="338"/>
      <c r="Z41" s="340"/>
    </row>
    <row r="42" spans="1:26" s="329" customFormat="1" ht="15" x14ac:dyDescent="0.25">
      <c r="A42" s="312">
        <v>4</v>
      </c>
      <c r="B42" s="341"/>
      <c r="C42" s="341"/>
      <c r="D42" s="342"/>
      <c r="E42" s="342"/>
      <c r="F42" s="348"/>
      <c r="G42" s="342"/>
      <c r="H42" s="345"/>
      <c r="I42" s="345"/>
      <c r="J42" s="345"/>
      <c r="K42" s="346" t="str">
        <f t="shared" si="2"/>
        <v/>
      </c>
      <c r="L42" s="346" t="str">
        <f t="shared" si="3"/>
        <v/>
      </c>
      <c r="M42" s="346" t="str">
        <f t="shared" si="4"/>
        <v/>
      </c>
      <c r="N42" s="347"/>
      <c r="O42" s="347"/>
      <c r="P42" s="347"/>
      <c r="Q42" s="347"/>
      <c r="R42" s="338"/>
      <c r="S42" s="339" t="str">
        <f t="shared" si="0"/>
        <v/>
      </c>
      <c r="T42" s="339" t="str">
        <f t="shared" si="1"/>
        <v/>
      </c>
      <c r="U42" s="338"/>
      <c r="V42" s="338"/>
      <c r="W42" s="338"/>
      <c r="X42" s="338"/>
      <c r="Y42" s="338"/>
      <c r="Z42" s="340"/>
    </row>
    <row r="43" spans="1:26" s="329" customFormat="1" ht="15" customHeight="1" x14ac:dyDescent="0.25">
      <c r="A43" s="312">
        <v>5</v>
      </c>
      <c r="B43" s="341"/>
      <c r="C43" s="341"/>
      <c r="D43" s="342"/>
      <c r="E43" s="342"/>
      <c r="F43" s="348"/>
      <c r="G43" s="342"/>
      <c r="H43" s="345"/>
      <c r="I43" s="345"/>
      <c r="J43" s="345"/>
      <c r="K43" s="346" t="str">
        <f t="shared" si="2"/>
        <v/>
      </c>
      <c r="L43" s="346" t="str">
        <f t="shared" si="3"/>
        <v/>
      </c>
      <c r="M43" s="346" t="str">
        <f t="shared" si="4"/>
        <v/>
      </c>
      <c r="N43" s="347"/>
      <c r="O43" s="347"/>
      <c r="P43" s="347"/>
      <c r="Q43" s="347"/>
      <c r="R43" s="338"/>
      <c r="S43" s="339" t="str">
        <f t="shared" si="0"/>
        <v/>
      </c>
      <c r="T43" s="339" t="str">
        <f t="shared" si="1"/>
        <v/>
      </c>
      <c r="U43" s="338"/>
      <c r="V43" s="338"/>
      <c r="W43" s="338"/>
      <c r="X43" s="338"/>
      <c r="Y43" s="338"/>
      <c r="Z43" s="340"/>
    </row>
    <row r="44" spans="1:26" s="329" customFormat="1" ht="15" x14ac:dyDescent="0.25">
      <c r="A44" s="312">
        <v>6</v>
      </c>
      <c r="B44" s="341"/>
      <c r="C44" s="341"/>
      <c r="D44" s="342"/>
      <c r="E44" s="342"/>
      <c r="F44" s="348"/>
      <c r="G44" s="342"/>
      <c r="H44" s="345"/>
      <c r="I44" s="345"/>
      <c r="J44" s="345"/>
      <c r="K44" s="346" t="str">
        <f t="shared" si="2"/>
        <v/>
      </c>
      <c r="L44" s="346" t="str">
        <f t="shared" si="3"/>
        <v/>
      </c>
      <c r="M44" s="346" t="str">
        <f t="shared" si="4"/>
        <v/>
      </c>
      <c r="N44" s="347"/>
      <c r="O44" s="347"/>
      <c r="P44" s="347"/>
      <c r="Q44" s="347"/>
      <c r="R44" s="338"/>
      <c r="S44" s="339" t="str">
        <f t="shared" si="0"/>
        <v/>
      </c>
      <c r="T44" s="339" t="str">
        <f t="shared" si="1"/>
        <v/>
      </c>
      <c r="U44" s="338"/>
      <c r="V44" s="338"/>
      <c r="W44" s="338"/>
      <c r="X44" s="338"/>
      <c r="Y44" s="338"/>
      <c r="Z44" s="340"/>
    </row>
    <row r="45" spans="1:26" s="329" customFormat="1" ht="15" x14ac:dyDescent="0.25">
      <c r="A45" s="312">
        <v>7</v>
      </c>
      <c r="B45" s="341"/>
      <c r="C45" s="341"/>
      <c r="D45" s="342"/>
      <c r="E45" s="342"/>
      <c r="F45" s="348"/>
      <c r="G45" s="342"/>
      <c r="H45" s="345"/>
      <c r="I45" s="345"/>
      <c r="J45" s="345"/>
      <c r="K45" s="346" t="str">
        <f t="shared" si="2"/>
        <v/>
      </c>
      <c r="L45" s="346" t="str">
        <f t="shared" si="3"/>
        <v/>
      </c>
      <c r="M45" s="346" t="str">
        <f t="shared" si="4"/>
        <v/>
      </c>
      <c r="N45" s="347"/>
      <c r="O45" s="347"/>
      <c r="P45" s="347"/>
      <c r="Q45" s="347"/>
      <c r="R45" s="338"/>
      <c r="S45" s="339" t="str">
        <f t="shared" si="0"/>
        <v/>
      </c>
      <c r="T45" s="339" t="str">
        <f t="shared" si="1"/>
        <v/>
      </c>
      <c r="U45" s="338"/>
      <c r="V45" s="338"/>
      <c r="W45" s="338"/>
      <c r="X45" s="338"/>
      <c r="Y45" s="338"/>
      <c r="Z45" s="340"/>
    </row>
    <row r="46" spans="1:26" s="329" customFormat="1" ht="15" x14ac:dyDescent="0.25">
      <c r="A46" s="312">
        <v>8</v>
      </c>
      <c r="B46" s="341"/>
      <c r="C46" s="341"/>
      <c r="D46" s="342"/>
      <c r="E46" s="342"/>
      <c r="F46" s="348"/>
      <c r="G46" s="342"/>
      <c r="H46" s="345"/>
      <c r="I46" s="345"/>
      <c r="J46" s="345"/>
      <c r="K46" s="346" t="str">
        <f t="shared" si="2"/>
        <v/>
      </c>
      <c r="L46" s="346" t="str">
        <f t="shared" si="3"/>
        <v/>
      </c>
      <c r="M46" s="346" t="str">
        <f t="shared" si="4"/>
        <v/>
      </c>
      <c r="N46" s="347"/>
      <c r="O46" s="347"/>
      <c r="P46" s="347"/>
      <c r="Q46" s="347"/>
      <c r="R46" s="338"/>
      <c r="S46" s="339" t="str">
        <f t="shared" si="0"/>
        <v/>
      </c>
      <c r="T46" s="339" t="str">
        <f t="shared" si="1"/>
        <v/>
      </c>
      <c r="U46" s="338"/>
      <c r="V46" s="338"/>
      <c r="W46" s="338"/>
      <c r="X46" s="338"/>
      <c r="Y46" s="338"/>
      <c r="Z46" s="340"/>
    </row>
    <row r="47" spans="1:26" s="329" customFormat="1" ht="15" x14ac:dyDescent="0.25">
      <c r="A47" s="312">
        <v>9</v>
      </c>
      <c r="B47" s="341"/>
      <c r="C47" s="341"/>
      <c r="D47" s="342"/>
      <c r="E47" s="342"/>
      <c r="F47" s="348"/>
      <c r="G47" s="342"/>
      <c r="H47" s="345"/>
      <c r="I47" s="345"/>
      <c r="J47" s="345"/>
      <c r="K47" s="346" t="str">
        <f t="shared" si="2"/>
        <v/>
      </c>
      <c r="L47" s="346" t="str">
        <f t="shared" si="3"/>
        <v/>
      </c>
      <c r="M47" s="346" t="str">
        <f t="shared" si="4"/>
        <v/>
      </c>
      <c r="N47" s="347"/>
      <c r="O47" s="347"/>
      <c r="P47" s="347"/>
      <c r="Q47" s="347"/>
      <c r="R47" s="338"/>
      <c r="S47" s="339" t="str">
        <f t="shared" si="0"/>
        <v/>
      </c>
      <c r="T47" s="339" t="str">
        <f t="shared" si="1"/>
        <v/>
      </c>
      <c r="U47" s="338"/>
      <c r="V47" s="338"/>
      <c r="W47" s="338"/>
      <c r="X47" s="338"/>
      <c r="Y47" s="338"/>
      <c r="Z47" s="340"/>
    </row>
    <row r="48" spans="1:26" s="329" customFormat="1" ht="15" x14ac:dyDescent="0.25">
      <c r="A48" s="312">
        <v>10</v>
      </c>
      <c r="B48" s="341"/>
      <c r="C48" s="341"/>
      <c r="D48" s="342"/>
      <c r="E48" s="342"/>
      <c r="F48" s="348"/>
      <c r="G48" s="342"/>
      <c r="H48" s="345"/>
      <c r="I48" s="345"/>
      <c r="J48" s="345"/>
      <c r="K48" s="346" t="str">
        <f t="shared" si="2"/>
        <v/>
      </c>
      <c r="L48" s="346" t="str">
        <f t="shared" si="3"/>
        <v/>
      </c>
      <c r="M48" s="346" t="str">
        <f t="shared" si="4"/>
        <v/>
      </c>
      <c r="N48" s="347"/>
      <c r="O48" s="347"/>
      <c r="P48" s="347"/>
      <c r="Q48" s="347"/>
      <c r="R48" s="338"/>
      <c r="S48" s="339" t="str">
        <f t="shared" si="0"/>
        <v/>
      </c>
      <c r="T48" s="339" t="str">
        <f t="shared" si="1"/>
        <v/>
      </c>
      <c r="U48" s="338"/>
      <c r="V48" s="338"/>
      <c r="W48" s="338"/>
      <c r="X48" s="338"/>
      <c r="Y48" s="338"/>
      <c r="Z48" s="340"/>
    </row>
    <row r="49" spans="1:26" s="329" customFormat="1" ht="15" x14ac:dyDescent="0.25">
      <c r="A49" s="312">
        <v>11</v>
      </c>
      <c r="B49" s="341"/>
      <c r="C49" s="341"/>
      <c r="D49" s="342"/>
      <c r="E49" s="342"/>
      <c r="F49" s="348"/>
      <c r="G49" s="342"/>
      <c r="H49" s="345"/>
      <c r="I49" s="345"/>
      <c r="J49" s="345"/>
      <c r="K49" s="346" t="str">
        <f t="shared" si="2"/>
        <v/>
      </c>
      <c r="L49" s="346" t="str">
        <f t="shared" si="3"/>
        <v/>
      </c>
      <c r="M49" s="346" t="str">
        <f t="shared" si="4"/>
        <v/>
      </c>
      <c r="N49" s="347"/>
      <c r="O49" s="347"/>
      <c r="P49" s="347"/>
      <c r="Q49" s="347"/>
      <c r="R49" s="338"/>
      <c r="S49" s="339" t="str">
        <f t="shared" si="0"/>
        <v/>
      </c>
      <c r="T49" s="339" t="str">
        <f t="shared" si="1"/>
        <v/>
      </c>
      <c r="U49" s="338"/>
      <c r="V49" s="338"/>
      <c r="W49" s="338"/>
      <c r="X49" s="338"/>
      <c r="Y49" s="338"/>
      <c r="Z49" s="340"/>
    </row>
    <row r="50" spans="1:26" s="329" customFormat="1" ht="15" x14ac:dyDescent="0.25">
      <c r="A50" s="312">
        <v>12</v>
      </c>
      <c r="B50" s="341"/>
      <c r="C50" s="341"/>
      <c r="D50" s="342"/>
      <c r="E50" s="342"/>
      <c r="F50" s="348"/>
      <c r="G50" s="342"/>
      <c r="H50" s="345"/>
      <c r="I50" s="345"/>
      <c r="J50" s="345"/>
      <c r="K50" s="346" t="str">
        <f t="shared" si="2"/>
        <v/>
      </c>
      <c r="L50" s="346" t="str">
        <f t="shared" si="3"/>
        <v/>
      </c>
      <c r="M50" s="346" t="str">
        <f t="shared" si="4"/>
        <v/>
      </c>
      <c r="N50" s="347"/>
      <c r="O50" s="347"/>
      <c r="P50" s="347"/>
      <c r="Q50" s="347"/>
      <c r="R50" s="338"/>
      <c r="S50" s="339" t="str">
        <f t="shared" si="0"/>
        <v/>
      </c>
      <c r="T50" s="339" t="str">
        <f t="shared" si="1"/>
        <v/>
      </c>
      <c r="U50" s="338"/>
      <c r="V50" s="338"/>
      <c r="W50" s="338"/>
      <c r="X50" s="338"/>
      <c r="Y50" s="338"/>
      <c r="Z50" s="340"/>
    </row>
    <row r="51" spans="1:26" s="329" customFormat="1" ht="15" x14ac:dyDescent="0.25">
      <c r="A51" s="312">
        <v>13</v>
      </c>
      <c r="B51" s="341"/>
      <c r="C51" s="341"/>
      <c r="D51" s="342"/>
      <c r="E51" s="342"/>
      <c r="F51" s="348"/>
      <c r="G51" s="342"/>
      <c r="H51" s="345"/>
      <c r="I51" s="345"/>
      <c r="J51" s="345"/>
      <c r="K51" s="346" t="str">
        <f t="shared" si="2"/>
        <v/>
      </c>
      <c r="L51" s="346" t="str">
        <f t="shared" si="3"/>
        <v/>
      </c>
      <c r="M51" s="346" t="str">
        <f t="shared" si="4"/>
        <v/>
      </c>
      <c r="N51" s="347"/>
      <c r="O51" s="347"/>
      <c r="P51" s="347"/>
      <c r="Q51" s="347"/>
      <c r="R51" s="338"/>
      <c r="S51" s="339" t="str">
        <f t="shared" si="0"/>
        <v/>
      </c>
      <c r="T51" s="339" t="str">
        <f t="shared" si="1"/>
        <v/>
      </c>
      <c r="U51" s="338"/>
      <c r="V51" s="338"/>
      <c r="W51" s="338"/>
      <c r="X51" s="338"/>
      <c r="Y51" s="338"/>
      <c r="Z51" s="340"/>
    </row>
    <row r="52" spans="1:26" s="329" customFormat="1" ht="15" x14ac:dyDescent="0.25">
      <c r="A52" s="312">
        <v>14</v>
      </c>
      <c r="B52" s="341"/>
      <c r="C52" s="341"/>
      <c r="D52" s="342"/>
      <c r="E52" s="342"/>
      <c r="F52" s="348"/>
      <c r="G52" s="342"/>
      <c r="H52" s="345"/>
      <c r="I52" s="345"/>
      <c r="J52" s="345"/>
      <c r="K52" s="346" t="str">
        <f t="shared" si="2"/>
        <v/>
      </c>
      <c r="L52" s="346" t="str">
        <f t="shared" si="3"/>
        <v/>
      </c>
      <c r="M52" s="346" t="str">
        <f t="shared" si="4"/>
        <v/>
      </c>
      <c r="N52" s="347"/>
      <c r="O52" s="347"/>
      <c r="P52" s="347"/>
      <c r="Q52" s="347"/>
      <c r="R52" s="338"/>
      <c r="S52" s="339" t="str">
        <f t="shared" si="0"/>
        <v/>
      </c>
      <c r="T52" s="339" t="str">
        <f t="shared" si="1"/>
        <v/>
      </c>
      <c r="U52" s="338"/>
      <c r="V52" s="338"/>
      <c r="W52" s="338"/>
      <c r="X52" s="338"/>
      <c r="Y52" s="338"/>
      <c r="Z52" s="340"/>
    </row>
    <row r="53" spans="1:26" s="329" customFormat="1" ht="15" x14ac:dyDescent="0.25">
      <c r="A53" s="312">
        <v>15</v>
      </c>
      <c r="B53" s="341"/>
      <c r="C53" s="341"/>
      <c r="D53" s="342"/>
      <c r="E53" s="342"/>
      <c r="F53" s="348"/>
      <c r="G53" s="342"/>
      <c r="H53" s="345"/>
      <c r="I53" s="345"/>
      <c r="J53" s="345"/>
      <c r="K53" s="346" t="str">
        <f t="shared" si="2"/>
        <v/>
      </c>
      <c r="L53" s="346" t="str">
        <f t="shared" si="3"/>
        <v/>
      </c>
      <c r="M53" s="346" t="str">
        <f t="shared" si="4"/>
        <v/>
      </c>
      <c r="N53" s="347"/>
      <c r="O53" s="347"/>
      <c r="P53" s="347"/>
      <c r="Q53" s="347"/>
      <c r="R53" s="338"/>
      <c r="S53" s="339" t="str">
        <f t="shared" si="0"/>
        <v/>
      </c>
      <c r="T53" s="339" t="str">
        <f t="shared" si="1"/>
        <v/>
      </c>
      <c r="U53" s="338"/>
      <c r="V53" s="338"/>
      <c r="W53" s="338"/>
      <c r="X53" s="338"/>
      <c r="Y53" s="338"/>
      <c r="Z53" s="340"/>
    </row>
    <row r="54" spans="1:26" s="329" customFormat="1" ht="15" x14ac:dyDescent="0.25">
      <c r="A54" s="312">
        <v>16</v>
      </c>
      <c r="B54" s="341"/>
      <c r="C54" s="341"/>
      <c r="D54" s="342"/>
      <c r="E54" s="342"/>
      <c r="F54" s="348"/>
      <c r="G54" s="342"/>
      <c r="H54" s="345"/>
      <c r="I54" s="345"/>
      <c r="J54" s="345"/>
      <c r="K54" s="346" t="str">
        <f t="shared" si="2"/>
        <v/>
      </c>
      <c r="L54" s="346" t="str">
        <f t="shared" si="3"/>
        <v/>
      </c>
      <c r="M54" s="346" t="str">
        <f t="shared" si="4"/>
        <v/>
      </c>
      <c r="N54" s="347"/>
      <c r="O54" s="347"/>
      <c r="P54" s="347"/>
      <c r="Q54" s="347"/>
      <c r="R54" s="338"/>
      <c r="S54" s="339" t="str">
        <f t="shared" si="0"/>
        <v/>
      </c>
      <c r="T54" s="339" t="str">
        <f t="shared" si="1"/>
        <v/>
      </c>
      <c r="U54" s="338"/>
      <c r="V54" s="338"/>
      <c r="W54" s="338"/>
      <c r="X54" s="338"/>
      <c r="Y54" s="338"/>
      <c r="Z54" s="340"/>
    </row>
    <row r="55" spans="1:26" s="329" customFormat="1" ht="15" x14ac:dyDescent="0.25">
      <c r="A55" s="312">
        <v>17</v>
      </c>
      <c r="B55" s="341"/>
      <c r="C55" s="341"/>
      <c r="D55" s="342"/>
      <c r="E55" s="342"/>
      <c r="F55" s="348"/>
      <c r="G55" s="342"/>
      <c r="H55" s="345"/>
      <c r="I55" s="345"/>
      <c r="J55" s="345"/>
      <c r="K55" s="346" t="str">
        <f t="shared" si="2"/>
        <v/>
      </c>
      <c r="L55" s="346" t="str">
        <f t="shared" si="3"/>
        <v/>
      </c>
      <c r="M55" s="346" t="str">
        <f t="shared" si="4"/>
        <v/>
      </c>
      <c r="N55" s="347"/>
      <c r="O55" s="347"/>
      <c r="P55" s="347"/>
      <c r="Q55" s="347"/>
      <c r="R55" s="338"/>
      <c r="S55" s="339" t="str">
        <f t="shared" si="0"/>
        <v/>
      </c>
      <c r="T55" s="339" t="str">
        <f t="shared" si="1"/>
        <v/>
      </c>
      <c r="U55" s="338"/>
      <c r="V55" s="338"/>
      <c r="W55" s="338"/>
      <c r="X55" s="338"/>
      <c r="Y55" s="338"/>
      <c r="Z55" s="340"/>
    </row>
    <row r="56" spans="1:26" s="329" customFormat="1" ht="15" x14ac:dyDescent="0.25">
      <c r="A56" s="312">
        <v>18</v>
      </c>
      <c r="B56" s="341"/>
      <c r="C56" s="341"/>
      <c r="D56" s="342"/>
      <c r="E56" s="342"/>
      <c r="F56" s="348"/>
      <c r="G56" s="342"/>
      <c r="H56" s="345"/>
      <c r="I56" s="345"/>
      <c r="J56" s="345"/>
      <c r="K56" s="346" t="str">
        <f t="shared" si="2"/>
        <v/>
      </c>
      <c r="L56" s="346" t="str">
        <f t="shared" si="3"/>
        <v/>
      </c>
      <c r="M56" s="346" t="str">
        <f t="shared" si="4"/>
        <v/>
      </c>
      <c r="N56" s="347"/>
      <c r="O56" s="347"/>
      <c r="P56" s="347"/>
      <c r="Q56" s="347"/>
      <c r="R56" s="338"/>
      <c r="S56" s="339" t="str">
        <f t="shared" si="0"/>
        <v/>
      </c>
      <c r="T56" s="339" t="str">
        <f t="shared" si="1"/>
        <v/>
      </c>
      <c r="U56" s="338"/>
      <c r="V56" s="338"/>
      <c r="W56" s="338"/>
      <c r="X56" s="338"/>
      <c r="Y56" s="338"/>
      <c r="Z56" s="340"/>
    </row>
    <row r="57" spans="1:26" s="329" customFormat="1" ht="15" x14ac:dyDescent="0.25">
      <c r="A57" s="312">
        <v>19</v>
      </c>
      <c r="B57" s="341"/>
      <c r="C57" s="341"/>
      <c r="D57" s="342"/>
      <c r="E57" s="342"/>
      <c r="F57" s="348"/>
      <c r="G57" s="342"/>
      <c r="H57" s="345"/>
      <c r="I57" s="345"/>
      <c r="J57" s="345"/>
      <c r="K57" s="346" t="str">
        <f t="shared" si="2"/>
        <v/>
      </c>
      <c r="L57" s="346" t="str">
        <f t="shared" si="3"/>
        <v/>
      </c>
      <c r="M57" s="346" t="str">
        <f t="shared" si="4"/>
        <v/>
      </c>
      <c r="N57" s="347"/>
      <c r="O57" s="347"/>
      <c r="P57" s="347"/>
      <c r="Q57" s="347"/>
      <c r="R57" s="338"/>
      <c r="S57" s="339" t="str">
        <f t="shared" si="0"/>
        <v/>
      </c>
      <c r="T57" s="339" t="str">
        <f t="shared" si="1"/>
        <v/>
      </c>
      <c r="U57" s="338"/>
      <c r="V57" s="338"/>
      <c r="W57" s="338"/>
      <c r="X57" s="338"/>
      <c r="Y57" s="338"/>
    </row>
    <row r="58" spans="1:26" s="329" customFormat="1" ht="15" x14ac:dyDescent="0.25">
      <c r="A58" s="312">
        <v>20</v>
      </c>
      <c r="B58" s="341"/>
      <c r="C58" s="341"/>
      <c r="D58" s="342"/>
      <c r="E58" s="342"/>
      <c r="F58" s="348"/>
      <c r="G58" s="342"/>
      <c r="H58" s="345"/>
      <c r="I58" s="345"/>
      <c r="J58" s="345"/>
      <c r="K58" s="346" t="str">
        <f t="shared" si="2"/>
        <v/>
      </c>
      <c r="L58" s="346" t="str">
        <f t="shared" si="3"/>
        <v/>
      </c>
      <c r="M58" s="346" t="str">
        <f t="shared" si="4"/>
        <v/>
      </c>
      <c r="N58" s="347"/>
      <c r="O58" s="347"/>
      <c r="P58" s="347"/>
      <c r="Q58" s="347"/>
      <c r="R58" s="338"/>
      <c r="S58" s="339" t="str">
        <f t="shared" si="0"/>
        <v/>
      </c>
      <c r="T58" s="339" t="str">
        <f t="shared" si="1"/>
        <v/>
      </c>
      <c r="U58" s="338"/>
      <c r="V58" s="338"/>
      <c r="W58" s="338"/>
      <c r="X58" s="338"/>
      <c r="Y58" s="338"/>
    </row>
    <row r="59" spans="1:26" s="329" customFormat="1" ht="15" x14ac:dyDescent="0.25">
      <c r="A59" s="312">
        <v>21</v>
      </c>
      <c r="B59" s="341"/>
      <c r="C59" s="341"/>
      <c r="D59" s="342"/>
      <c r="E59" s="342"/>
      <c r="F59" s="348"/>
      <c r="G59" s="342"/>
      <c r="H59" s="345"/>
      <c r="I59" s="345"/>
      <c r="J59" s="345"/>
      <c r="K59" s="346" t="str">
        <f t="shared" si="2"/>
        <v/>
      </c>
      <c r="L59" s="346" t="str">
        <f t="shared" si="3"/>
        <v/>
      </c>
      <c r="M59" s="346" t="str">
        <f t="shared" si="4"/>
        <v/>
      </c>
      <c r="N59" s="347"/>
      <c r="O59" s="347"/>
      <c r="P59" s="347"/>
      <c r="Q59" s="347"/>
      <c r="R59" s="338"/>
      <c r="S59" s="339" t="str">
        <f t="shared" si="0"/>
        <v/>
      </c>
      <c r="T59" s="339" t="str">
        <f t="shared" si="1"/>
        <v/>
      </c>
      <c r="U59" s="338"/>
      <c r="V59" s="338"/>
      <c r="W59" s="338"/>
      <c r="X59" s="338"/>
      <c r="Y59" s="338"/>
    </row>
    <row r="60" spans="1:26" s="329" customFormat="1" ht="15" x14ac:dyDescent="0.25">
      <c r="A60" s="312">
        <v>22</v>
      </c>
      <c r="B60" s="341"/>
      <c r="C60" s="341"/>
      <c r="D60" s="342"/>
      <c r="E60" s="342"/>
      <c r="F60" s="348"/>
      <c r="G60" s="342"/>
      <c r="H60" s="345"/>
      <c r="I60" s="345"/>
      <c r="J60" s="345"/>
      <c r="K60" s="346" t="str">
        <f t="shared" si="2"/>
        <v/>
      </c>
      <c r="L60" s="346" t="str">
        <f t="shared" si="3"/>
        <v/>
      </c>
      <c r="M60" s="346" t="str">
        <f t="shared" si="4"/>
        <v/>
      </c>
      <c r="N60" s="347"/>
      <c r="O60" s="347"/>
      <c r="P60" s="347"/>
      <c r="Q60" s="347"/>
      <c r="R60" s="338"/>
      <c r="S60" s="339" t="str">
        <f t="shared" si="0"/>
        <v/>
      </c>
      <c r="T60" s="339" t="str">
        <f t="shared" si="1"/>
        <v/>
      </c>
      <c r="U60" s="338"/>
      <c r="V60" s="338"/>
      <c r="W60" s="338"/>
      <c r="X60" s="338"/>
      <c r="Y60" s="338"/>
    </row>
    <row r="61" spans="1:26" s="329" customFormat="1" ht="15" x14ac:dyDescent="0.25">
      <c r="A61" s="312">
        <v>23</v>
      </c>
      <c r="B61" s="341"/>
      <c r="C61" s="341"/>
      <c r="D61" s="342"/>
      <c r="E61" s="342"/>
      <c r="F61" s="348"/>
      <c r="G61" s="342"/>
      <c r="H61" s="345"/>
      <c r="I61" s="345"/>
      <c r="J61" s="345"/>
      <c r="K61" s="346" t="str">
        <f t="shared" si="2"/>
        <v/>
      </c>
      <c r="L61" s="346" t="str">
        <f t="shared" si="3"/>
        <v/>
      </c>
      <c r="M61" s="346" t="str">
        <f t="shared" si="4"/>
        <v/>
      </c>
      <c r="N61" s="347"/>
      <c r="O61" s="347"/>
      <c r="P61" s="347"/>
      <c r="Q61" s="347"/>
      <c r="R61" s="338"/>
      <c r="S61" s="339" t="str">
        <f t="shared" si="0"/>
        <v/>
      </c>
      <c r="T61" s="339" t="str">
        <f t="shared" si="1"/>
        <v/>
      </c>
      <c r="U61" s="338"/>
      <c r="V61" s="338"/>
      <c r="W61" s="338"/>
      <c r="X61" s="338"/>
      <c r="Y61" s="338"/>
    </row>
    <row r="62" spans="1:26" s="329" customFormat="1" ht="15" x14ac:dyDescent="0.25">
      <c r="A62" s="312">
        <v>24</v>
      </c>
      <c r="B62" s="341"/>
      <c r="C62" s="341"/>
      <c r="D62" s="342"/>
      <c r="E62" s="342"/>
      <c r="F62" s="348"/>
      <c r="G62" s="342"/>
      <c r="H62" s="345"/>
      <c r="I62" s="345"/>
      <c r="J62" s="345"/>
      <c r="K62" s="346" t="str">
        <f t="shared" si="2"/>
        <v/>
      </c>
      <c r="L62" s="346" t="str">
        <f t="shared" si="3"/>
        <v/>
      </c>
      <c r="M62" s="346" t="str">
        <f t="shared" si="4"/>
        <v/>
      </c>
      <c r="N62" s="347"/>
      <c r="O62" s="347"/>
      <c r="P62" s="347"/>
      <c r="Q62" s="347"/>
      <c r="R62" s="338"/>
      <c r="S62" s="339" t="str">
        <f t="shared" si="0"/>
        <v/>
      </c>
      <c r="T62" s="339" t="str">
        <f t="shared" si="1"/>
        <v/>
      </c>
      <c r="U62" s="338"/>
      <c r="V62" s="338"/>
      <c r="W62" s="338"/>
      <c r="X62" s="338"/>
      <c r="Y62" s="338"/>
    </row>
    <row r="63" spans="1:26" s="329" customFormat="1" ht="15" x14ac:dyDescent="0.25">
      <c r="A63" s="312">
        <v>25</v>
      </c>
      <c r="B63" s="341"/>
      <c r="C63" s="341"/>
      <c r="D63" s="342"/>
      <c r="E63" s="342"/>
      <c r="F63" s="348"/>
      <c r="G63" s="342"/>
      <c r="H63" s="345"/>
      <c r="I63" s="345"/>
      <c r="J63" s="345"/>
      <c r="K63" s="346" t="str">
        <f t="shared" si="2"/>
        <v/>
      </c>
      <c r="L63" s="346" t="str">
        <f t="shared" si="3"/>
        <v/>
      </c>
      <c r="M63" s="346" t="str">
        <f t="shared" si="4"/>
        <v/>
      </c>
      <c r="N63" s="347"/>
      <c r="O63" s="347"/>
      <c r="P63" s="347"/>
      <c r="Q63" s="347"/>
      <c r="R63" s="338"/>
      <c r="S63" s="339" t="str">
        <f t="shared" si="0"/>
        <v/>
      </c>
      <c r="T63" s="339" t="str">
        <f t="shared" si="1"/>
        <v/>
      </c>
      <c r="U63" s="338"/>
      <c r="V63" s="338"/>
      <c r="W63" s="338"/>
      <c r="X63" s="338"/>
      <c r="Y63" s="338"/>
    </row>
    <row r="64" spans="1:26" s="329" customFormat="1" ht="15" x14ac:dyDescent="0.25">
      <c r="A64" s="312">
        <v>26</v>
      </c>
      <c r="B64" s="341"/>
      <c r="C64" s="341"/>
      <c r="D64" s="342"/>
      <c r="E64" s="342"/>
      <c r="F64" s="348"/>
      <c r="G64" s="342"/>
      <c r="H64" s="345"/>
      <c r="I64" s="345"/>
      <c r="J64" s="345"/>
      <c r="K64" s="346" t="str">
        <f t="shared" si="2"/>
        <v/>
      </c>
      <c r="L64" s="346" t="str">
        <f t="shared" si="3"/>
        <v/>
      </c>
      <c r="M64" s="346" t="str">
        <f t="shared" si="4"/>
        <v/>
      </c>
      <c r="N64" s="347"/>
      <c r="O64" s="347"/>
      <c r="P64" s="347"/>
      <c r="Q64" s="347"/>
      <c r="R64" s="338"/>
      <c r="S64" s="339" t="str">
        <f t="shared" si="0"/>
        <v/>
      </c>
      <c r="T64" s="339" t="str">
        <f t="shared" si="1"/>
        <v/>
      </c>
      <c r="U64" s="338"/>
      <c r="V64" s="338"/>
      <c r="W64" s="338"/>
      <c r="X64" s="338"/>
      <c r="Y64" s="338"/>
    </row>
    <row r="65" spans="1:25" s="329" customFormat="1" ht="15" x14ac:dyDescent="0.25">
      <c r="A65" s="312">
        <v>27</v>
      </c>
      <c r="B65" s="341"/>
      <c r="C65" s="341"/>
      <c r="D65" s="342"/>
      <c r="E65" s="342"/>
      <c r="F65" s="348"/>
      <c r="G65" s="342"/>
      <c r="H65" s="345"/>
      <c r="I65" s="345"/>
      <c r="J65" s="345"/>
      <c r="K65" s="346" t="str">
        <f t="shared" si="2"/>
        <v/>
      </c>
      <c r="L65" s="346" t="str">
        <f t="shared" si="3"/>
        <v/>
      </c>
      <c r="M65" s="346" t="str">
        <f t="shared" si="4"/>
        <v/>
      </c>
      <c r="N65" s="347"/>
      <c r="O65" s="347"/>
      <c r="P65" s="347"/>
      <c r="Q65" s="347"/>
      <c r="R65" s="338"/>
      <c r="S65" s="339" t="str">
        <f t="shared" si="0"/>
        <v/>
      </c>
      <c r="T65" s="339" t="str">
        <f t="shared" si="1"/>
        <v/>
      </c>
      <c r="U65" s="338"/>
      <c r="V65" s="338"/>
      <c r="W65" s="338"/>
      <c r="X65" s="338"/>
      <c r="Y65" s="338"/>
    </row>
    <row r="66" spans="1:25" s="329" customFormat="1" ht="15" x14ac:dyDescent="0.25">
      <c r="A66" s="312">
        <v>28</v>
      </c>
      <c r="B66" s="341"/>
      <c r="C66" s="341"/>
      <c r="D66" s="342"/>
      <c r="E66" s="342"/>
      <c r="F66" s="348"/>
      <c r="G66" s="342"/>
      <c r="H66" s="345"/>
      <c r="I66" s="345"/>
      <c r="J66" s="345"/>
      <c r="K66" s="346" t="str">
        <f t="shared" si="2"/>
        <v/>
      </c>
      <c r="L66" s="346" t="str">
        <f t="shared" si="3"/>
        <v/>
      </c>
      <c r="M66" s="346" t="str">
        <f t="shared" si="4"/>
        <v/>
      </c>
      <c r="N66" s="347"/>
      <c r="O66" s="347"/>
      <c r="P66" s="347"/>
      <c r="Q66" s="347"/>
      <c r="R66" s="338"/>
      <c r="S66" s="339" t="str">
        <f t="shared" si="0"/>
        <v/>
      </c>
      <c r="T66" s="339" t="str">
        <f t="shared" si="1"/>
        <v/>
      </c>
      <c r="U66" s="338"/>
      <c r="V66" s="338"/>
      <c r="W66" s="338"/>
      <c r="X66" s="338"/>
      <c r="Y66" s="338"/>
    </row>
    <row r="67" spans="1:25" s="329" customFormat="1" ht="15" x14ac:dyDescent="0.25">
      <c r="A67" s="312">
        <v>29</v>
      </c>
      <c r="B67" s="341"/>
      <c r="C67" s="341"/>
      <c r="D67" s="342"/>
      <c r="E67" s="342"/>
      <c r="F67" s="348"/>
      <c r="G67" s="342"/>
      <c r="H67" s="345"/>
      <c r="I67" s="345"/>
      <c r="J67" s="345"/>
      <c r="K67" s="346" t="str">
        <f t="shared" si="2"/>
        <v/>
      </c>
      <c r="L67" s="346" t="str">
        <f t="shared" si="3"/>
        <v/>
      </c>
      <c r="M67" s="346" t="str">
        <f t="shared" si="4"/>
        <v/>
      </c>
      <c r="N67" s="347"/>
      <c r="O67" s="347"/>
      <c r="P67" s="347"/>
      <c r="Q67" s="347"/>
      <c r="R67" s="338"/>
      <c r="S67" s="339" t="str">
        <f t="shared" si="0"/>
        <v/>
      </c>
      <c r="T67" s="339" t="str">
        <f t="shared" si="1"/>
        <v/>
      </c>
      <c r="U67" s="338"/>
      <c r="V67" s="338"/>
      <c r="W67" s="338"/>
      <c r="X67" s="338"/>
      <c r="Y67" s="338"/>
    </row>
    <row r="68" spans="1:25" s="329" customFormat="1" ht="15" x14ac:dyDescent="0.25">
      <c r="A68" s="312">
        <v>30</v>
      </c>
      <c r="B68" s="341"/>
      <c r="C68" s="341"/>
      <c r="D68" s="342"/>
      <c r="E68" s="342"/>
      <c r="F68" s="348"/>
      <c r="G68" s="342"/>
      <c r="H68" s="345"/>
      <c r="I68" s="345"/>
      <c r="J68" s="345"/>
      <c r="K68" s="346" t="str">
        <f t="shared" si="2"/>
        <v/>
      </c>
      <c r="L68" s="346" t="str">
        <f t="shared" si="3"/>
        <v/>
      </c>
      <c r="M68" s="346" t="str">
        <f t="shared" si="4"/>
        <v/>
      </c>
      <c r="N68" s="347"/>
      <c r="O68" s="347"/>
      <c r="P68" s="347"/>
      <c r="Q68" s="347"/>
      <c r="R68" s="338"/>
      <c r="S68" s="339" t="str">
        <f t="shared" si="0"/>
        <v/>
      </c>
      <c r="T68" s="339" t="str">
        <f t="shared" si="1"/>
        <v/>
      </c>
      <c r="U68" s="338"/>
      <c r="V68" s="338"/>
      <c r="W68" s="338"/>
      <c r="X68" s="338"/>
      <c r="Y68" s="338"/>
    </row>
    <row r="69" spans="1:25" s="329" customFormat="1" ht="15" x14ac:dyDescent="0.25">
      <c r="A69" s="312">
        <v>31</v>
      </c>
      <c r="B69" s="341"/>
      <c r="C69" s="341"/>
      <c r="D69" s="342"/>
      <c r="E69" s="342"/>
      <c r="F69" s="348"/>
      <c r="G69" s="342"/>
      <c r="H69" s="345"/>
      <c r="I69" s="345"/>
      <c r="J69" s="345"/>
      <c r="K69" s="346" t="str">
        <f t="shared" si="2"/>
        <v/>
      </c>
      <c r="L69" s="346" t="str">
        <f t="shared" si="3"/>
        <v/>
      </c>
      <c r="M69" s="346" t="str">
        <f t="shared" si="4"/>
        <v/>
      </c>
      <c r="N69" s="347"/>
      <c r="O69" s="347"/>
      <c r="P69" s="347"/>
      <c r="Q69" s="347"/>
      <c r="R69" s="338"/>
      <c r="S69" s="339" t="str">
        <f t="shared" si="0"/>
        <v/>
      </c>
      <c r="T69" s="339" t="str">
        <f t="shared" si="1"/>
        <v/>
      </c>
      <c r="U69" s="338"/>
      <c r="V69" s="338"/>
      <c r="W69" s="338"/>
      <c r="X69" s="338"/>
      <c r="Y69" s="338"/>
    </row>
    <row r="70" spans="1:25" s="329" customFormat="1" ht="15" x14ac:dyDescent="0.25">
      <c r="A70" s="312">
        <v>32</v>
      </c>
      <c r="B70" s="341"/>
      <c r="C70" s="341"/>
      <c r="D70" s="342"/>
      <c r="E70" s="342"/>
      <c r="F70" s="348"/>
      <c r="G70" s="342"/>
      <c r="H70" s="345"/>
      <c r="I70" s="345"/>
      <c r="J70" s="345"/>
      <c r="K70" s="346" t="str">
        <f t="shared" si="2"/>
        <v/>
      </c>
      <c r="L70" s="346" t="str">
        <f t="shared" si="3"/>
        <v/>
      </c>
      <c r="M70" s="346" t="str">
        <f t="shared" si="4"/>
        <v/>
      </c>
      <c r="N70" s="347"/>
      <c r="O70" s="347"/>
      <c r="P70" s="347"/>
      <c r="Q70" s="347"/>
      <c r="R70" s="338"/>
      <c r="S70" s="339" t="str">
        <f t="shared" si="0"/>
        <v/>
      </c>
      <c r="T70" s="339" t="str">
        <f t="shared" si="1"/>
        <v/>
      </c>
      <c r="U70" s="338"/>
      <c r="V70" s="338"/>
      <c r="W70" s="338"/>
      <c r="X70" s="338"/>
      <c r="Y70" s="338"/>
    </row>
    <row r="71" spans="1:25" s="329" customFormat="1" ht="15" x14ac:dyDescent="0.25">
      <c r="A71" s="312">
        <v>33</v>
      </c>
      <c r="B71" s="341"/>
      <c r="C71" s="341"/>
      <c r="D71" s="342"/>
      <c r="E71" s="342"/>
      <c r="F71" s="348"/>
      <c r="G71" s="342"/>
      <c r="H71" s="345"/>
      <c r="I71" s="345"/>
      <c r="J71" s="345"/>
      <c r="K71" s="346" t="str">
        <f t="shared" si="2"/>
        <v/>
      </c>
      <c r="L71" s="346" t="str">
        <f t="shared" si="3"/>
        <v/>
      </c>
      <c r="M71" s="346" t="str">
        <f t="shared" si="4"/>
        <v/>
      </c>
      <c r="N71" s="347"/>
      <c r="O71" s="347"/>
      <c r="P71" s="347"/>
      <c r="Q71" s="347"/>
      <c r="S71" s="339" t="str">
        <f t="shared" si="0"/>
        <v/>
      </c>
      <c r="T71" s="339" t="str">
        <f t="shared" si="1"/>
        <v/>
      </c>
    </row>
    <row r="72" spans="1:25" s="329" customFormat="1" ht="15" x14ac:dyDescent="0.25">
      <c r="A72" s="312">
        <v>34</v>
      </c>
      <c r="B72" s="341"/>
      <c r="C72" s="341"/>
      <c r="D72" s="342"/>
      <c r="E72" s="342"/>
      <c r="F72" s="348"/>
      <c r="G72" s="342"/>
      <c r="H72" s="345"/>
      <c r="I72" s="345"/>
      <c r="J72" s="345"/>
      <c r="K72" s="346" t="str">
        <f t="shared" si="2"/>
        <v/>
      </c>
      <c r="L72" s="346" t="str">
        <f t="shared" si="3"/>
        <v/>
      </c>
      <c r="M72" s="346" t="str">
        <f t="shared" si="4"/>
        <v/>
      </c>
      <c r="N72" s="347"/>
      <c r="O72" s="347"/>
      <c r="P72" s="347"/>
      <c r="Q72" s="347"/>
      <c r="S72" s="339" t="str">
        <f t="shared" si="0"/>
        <v/>
      </c>
      <c r="T72" s="339" t="str">
        <f t="shared" si="1"/>
        <v/>
      </c>
    </row>
    <row r="73" spans="1:25" s="329" customFormat="1" ht="15" x14ac:dyDescent="0.25">
      <c r="A73" s="312">
        <v>35</v>
      </c>
      <c r="B73" s="341"/>
      <c r="C73" s="341"/>
      <c r="D73" s="342"/>
      <c r="E73" s="342"/>
      <c r="F73" s="348"/>
      <c r="G73" s="342"/>
      <c r="H73" s="345"/>
      <c r="I73" s="345"/>
      <c r="J73" s="345"/>
      <c r="K73" s="346" t="str">
        <f t="shared" si="2"/>
        <v/>
      </c>
      <c r="L73" s="346" t="str">
        <f t="shared" si="3"/>
        <v/>
      </c>
      <c r="M73" s="346" t="str">
        <f t="shared" si="4"/>
        <v/>
      </c>
      <c r="N73" s="347"/>
      <c r="O73" s="347"/>
      <c r="P73" s="347"/>
      <c r="Q73" s="347"/>
      <c r="S73" s="339" t="str">
        <f t="shared" si="0"/>
        <v/>
      </c>
      <c r="T73" s="339" t="str">
        <f t="shared" si="1"/>
        <v/>
      </c>
    </row>
    <row r="74" spans="1:25" s="329" customFormat="1" ht="15" x14ac:dyDescent="0.25">
      <c r="A74" s="312">
        <v>36</v>
      </c>
      <c r="B74" s="341"/>
      <c r="C74" s="341"/>
      <c r="D74" s="342"/>
      <c r="E74" s="342"/>
      <c r="F74" s="348"/>
      <c r="G74" s="342"/>
      <c r="H74" s="345"/>
      <c r="I74" s="345"/>
      <c r="J74" s="345"/>
      <c r="K74" s="346" t="str">
        <f t="shared" si="2"/>
        <v/>
      </c>
      <c r="L74" s="346" t="str">
        <f t="shared" si="3"/>
        <v/>
      </c>
      <c r="M74" s="346" t="str">
        <f t="shared" si="4"/>
        <v/>
      </c>
      <c r="N74" s="347"/>
      <c r="O74" s="347"/>
      <c r="P74" s="347"/>
      <c r="Q74" s="347"/>
      <c r="S74" s="339" t="str">
        <f t="shared" si="0"/>
        <v/>
      </c>
      <c r="T74" s="339" t="str">
        <f t="shared" si="1"/>
        <v/>
      </c>
    </row>
    <row r="75" spans="1:25" s="329" customFormat="1" ht="15" x14ac:dyDescent="0.25">
      <c r="A75" s="312">
        <v>37</v>
      </c>
      <c r="B75" s="341"/>
      <c r="C75" s="341"/>
      <c r="D75" s="342"/>
      <c r="E75" s="342"/>
      <c r="F75" s="348"/>
      <c r="G75" s="342"/>
      <c r="H75" s="345"/>
      <c r="I75" s="345"/>
      <c r="J75" s="345"/>
      <c r="K75" s="346" t="str">
        <f t="shared" si="2"/>
        <v/>
      </c>
      <c r="L75" s="346" t="str">
        <f t="shared" si="3"/>
        <v/>
      </c>
      <c r="M75" s="346" t="str">
        <f t="shared" si="4"/>
        <v/>
      </c>
      <c r="N75" s="347"/>
      <c r="O75" s="347"/>
      <c r="P75" s="347"/>
      <c r="Q75" s="347"/>
      <c r="S75" s="339" t="str">
        <f t="shared" si="0"/>
        <v/>
      </c>
      <c r="T75" s="339" t="str">
        <f t="shared" si="1"/>
        <v/>
      </c>
    </row>
    <row r="76" spans="1:25" s="329" customFormat="1" ht="15" x14ac:dyDescent="0.25">
      <c r="A76" s="312">
        <v>38</v>
      </c>
      <c r="B76" s="341"/>
      <c r="C76" s="341"/>
      <c r="D76" s="342"/>
      <c r="E76" s="342"/>
      <c r="F76" s="348"/>
      <c r="G76" s="342"/>
      <c r="H76" s="345"/>
      <c r="I76" s="345"/>
      <c r="J76" s="345"/>
      <c r="K76" s="346" t="str">
        <f t="shared" si="2"/>
        <v/>
      </c>
      <c r="L76" s="346" t="str">
        <f t="shared" si="3"/>
        <v/>
      </c>
      <c r="M76" s="346" t="str">
        <f t="shared" si="4"/>
        <v/>
      </c>
      <c r="N76" s="347"/>
      <c r="O76" s="347"/>
      <c r="P76" s="347"/>
      <c r="Q76" s="347"/>
      <c r="S76" s="339" t="str">
        <f t="shared" si="0"/>
        <v/>
      </c>
      <c r="T76" s="339" t="str">
        <f t="shared" si="1"/>
        <v/>
      </c>
    </row>
    <row r="77" spans="1:25" s="329" customFormat="1" ht="15" x14ac:dyDescent="0.25">
      <c r="A77" s="312">
        <v>39</v>
      </c>
      <c r="B77" s="341"/>
      <c r="C77" s="341"/>
      <c r="D77" s="342"/>
      <c r="E77" s="342"/>
      <c r="F77" s="348"/>
      <c r="G77" s="342"/>
      <c r="H77" s="345"/>
      <c r="I77" s="345"/>
      <c r="J77" s="345"/>
      <c r="K77" s="346" t="str">
        <f t="shared" si="2"/>
        <v/>
      </c>
      <c r="L77" s="346" t="str">
        <f t="shared" si="3"/>
        <v/>
      </c>
      <c r="M77" s="346" t="str">
        <f t="shared" si="4"/>
        <v/>
      </c>
      <c r="N77" s="347"/>
      <c r="O77" s="347"/>
      <c r="P77" s="347"/>
      <c r="Q77" s="347"/>
      <c r="S77" s="339" t="str">
        <f t="shared" si="0"/>
        <v/>
      </c>
      <c r="T77" s="339" t="str">
        <f t="shared" si="1"/>
        <v/>
      </c>
    </row>
    <row r="78" spans="1:25" s="329" customFormat="1" ht="15" x14ac:dyDescent="0.25">
      <c r="A78" s="312">
        <v>40</v>
      </c>
      <c r="B78" s="341"/>
      <c r="C78" s="341"/>
      <c r="D78" s="342"/>
      <c r="E78" s="342"/>
      <c r="F78" s="348"/>
      <c r="G78" s="342"/>
      <c r="H78" s="345"/>
      <c r="I78" s="345"/>
      <c r="J78" s="345"/>
      <c r="K78" s="346" t="str">
        <f t="shared" si="2"/>
        <v/>
      </c>
      <c r="L78" s="346" t="str">
        <f t="shared" si="3"/>
        <v/>
      </c>
      <c r="M78" s="346" t="str">
        <f t="shared" si="4"/>
        <v/>
      </c>
      <c r="N78" s="347"/>
      <c r="O78" s="347"/>
      <c r="P78" s="347"/>
      <c r="Q78" s="347"/>
      <c r="S78" s="339" t="str">
        <f t="shared" si="0"/>
        <v/>
      </c>
      <c r="T78" s="339" t="str">
        <f t="shared" si="1"/>
        <v/>
      </c>
    </row>
    <row r="79" spans="1:25" s="329" customFormat="1" ht="15" x14ac:dyDescent="0.25">
      <c r="A79" s="312">
        <v>41</v>
      </c>
      <c r="B79" s="341"/>
      <c r="C79" s="341"/>
      <c r="D79" s="342"/>
      <c r="E79" s="342"/>
      <c r="F79" s="348"/>
      <c r="G79" s="342"/>
      <c r="H79" s="345"/>
      <c r="I79" s="345"/>
      <c r="J79" s="345"/>
      <c r="K79" s="346" t="str">
        <f t="shared" si="2"/>
        <v/>
      </c>
      <c r="L79" s="346" t="str">
        <f t="shared" si="3"/>
        <v/>
      </c>
      <c r="M79" s="346" t="str">
        <f t="shared" si="4"/>
        <v/>
      </c>
      <c r="N79" s="347"/>
      <c r="O79" s="347"/>
      <c r="P79" s="347"/>
      <c r="Q79" s="347"/>
      <c r="S79" s="339" t="str">
        <f t="shared" si="0"/>
        <v/>
      </c>
      <c r="T79" s="339" t="str">
        <f t="shared" si="1"/>
        <v/>
      </c>
    </row>
    <row r="80" spans="1:25" s="329" customFormat="1" ht="15" x14ac:dyDescent="0.25">
      <c r="A80" s="312">
        <v>42</v>
      </c>
      <c r="B80" s="341"/>
      <c r="C80" s="341"/>
      <c r="D80" s="342"/>
      <c r="E80" s="342"/>
      <c r="F80" s="348"/>
      <c r="G80" s="342"/>
      <c r="H80" s="345"/>
      <c r="I80" s="345"/>
      <c r="J80" s="345"/>
      <c r="K80" s="346" t="str">
        <f t="shared" si="2"/>
        <v/>
      </c>
      <c r="L80" s="346" t="str">
        <f t="shared" si="3"/>
        <v/>
      </c>
      <c r="M80" s="346" t="str">
        <f t="shared" si="4"/>
        <v/>
      </c>
      <c r="N80" s="347"/>
      <c r="O80" s="347"/>
      <c r="P80" s="347"/>
      <c r="Q80" s="347"/>
      <c r="S80" s="339" t="str">
        <f t="shared" si="0"/>
        <v/>
      </c>
      <c r="T80" s="339" t="str">
        <f t="shared" si="1"/>
        <v/>
      </c>
    </row>
    <row r="81" spans="1:20" s="329" customFormat="1" ht="15" x14ac:dyDescent="0.25">
      <c r="A81" s="312">
        <v>43</v>
      </c>
      <c r="B81" s="341"/>
      <c r="C81" s="341"/>
      <c r="D81" s="342"/>
      <c r="E81" s="342"/>
      <c r="F81" s="348"/>
      <c r="G81" s="342"/>
      <c r="H81" s="345"/>
      <c r="I81" s="345"/>
      <c r="J81" s="345"/>
      <c r="K81" s="346" t="str">
        <f t="shared" si="2"/>
        <v/>
      </c>
      <c r="L81" s="346" t="str">
        <f t="shared" si="3"/>
        <v/>
      </c>
      <c r="M81" s="346" t="str">
        <f t="shared" si="4"/>
        <v/>
      </c>
      <c r="N81" s="347"/>
      <c r="O81" s="347"/>
      <c r="P81" s="347"/>
      <c r="Q81" s="347"/>
      <c r="S81" s="339" t="str">
        <f t="shared" si="0"/>
        <v/>
      </c>
      <c r="T81" s="339" t="str">
        <f t="shared" si="1"/>
        <v/>
      </c>
    </row>
    <row r="82" spans="1:20" s="329" customFormat="1" ht="15" x14ac:dyDescent="0.25">
      <c r="A82" s="312">
        <v>44</v>
      </c>
      <c r="B82" s="341"/>
      <c r="C82" s="341"/>
      <c r="D82" s="342"/>
      <c r="E82" s="342"/>
      <c r="F82" s="348"/>
      <c r="G82" s="342"/>
      <c r="H82" s="345"/>
      <c r="I82" s="345"/>
      <c r="J82" s="345"/>
      <c r="K82" s="346" t="str">
        <f t="shared" si="2"/>
        <v/>
      </c>
      <c r="L82" s="346" t="str">
        <f t="shared" si="3"/>
        <v/>
      </c>
      <c r="M82" s="346" t="str">
        <f t="shared" si="4"/>
        <v/>
      </c>
      <c r="N82" s="347"/>
      <c r="O82" s="347"/>
      <c r="P82" s="347"/>
      <c r="Q82" s="347"/>
      <c r="S82" s="339" t="str">
        <f t="shared" si="0"/>
        <v/>
      </c>
      <c r="T82" s="339" t="str">
        <f t="shared" si="1"/>
        <v/>
      </c>
    </row>
    <row r="83" spans="1:20" s="329" customFormat="1" ht="15" x14ac:dyDescent="0.25">
      <c r="A83" s="312">
        <v>45</v>
      </c>
      <c r="B83" s="341"/>
      <c r="C83" s="341"/>
      <c r="D83" s="342"/>
      <c r="E83" s="342"/>
      <c r="F83" s="348"/>
      <c r="G83" s="342"/>
      <c r="H83" s="345"/>
      <c r="I83" s="345"/>
      <c r="J83" s="345"/>
      <c r="K83" s="346" t="str">
        <f t="shared" si="2"/>
        <v/>
      </c>
      <c r="L83" s="346" t="str">
        <f t="shared" si="3"/>
        <v/>
      </c>
      <c r="M83" s="346" t="str">
        <f t="shared" si="4"/>
        <v/>
      </c>
      <c r="N83" s="347"/>
      <c r="O83" s="347"/>
      <c r="P83" s="347"/>
      <c r="Q83" s="347"/>
      <c r="S83" s="339" t="str">
        <f t="shared" si="0"/>
        <v/>
      </c>
      <c r="T83" s="339" t="str">
        <f t="shared" si="1"/>
        <v/>
      </c>
    </row>
    <row r="84" spans="1:20" s="329" customFormat="1" ht="15" x14ac:dyDescent="0.25">
      <c r="A84" s="312">
        <v>46</v>
      </c>
      <c r="B84" s="341"/>
      <c r="C84" s="341"/>
      <c r="D84" s="342"/>
      <c r="E84" s="342"/>
      <c r="F84" s="348"/>
      <c r="G84" s="342"/>
      <c r="H84" s="345"/>
      <c r="I84" s="345"/>
      <c r="J84" s="345"/>
      <c r="K84" s="346" t="str">
        <f t="shared" si="2"/>
        <v/>
      </c>
      <c r="L84" s="346" t="str">
        <f t="shared" si="3"/>
        <v/>
      </c>
      <c r="M84" s="346" t="str">
        <f t="shared" si="4"/>
        <v/>
      </c>
      <c r="N84" s="347"/>
      <c r="O84" s="347"/>
      <c r="P84" s="347"/>
      <c r="Q84" s="347"/>
      <c r="S84" s="339" t="str">
        <f t="shared" si="0"/>
        <v/>
      </c>
      <c r="T84" s="339" t="str">
        <f t="shared" si="1"/>
        <v/>
      </c>
    </row>
    <row r="85" spans="1:20" s="329" customFormat="1" ht="15" x14ac:dyDescent="0.25">
      <c r="A85" s="312">
        <v>47</v>
      </c>
      <c r="B85" s="341"/>
      <c r="C85" s="341"/>
      <c r="D85" s="342"/>
      <c r="E85" s="342"/>
      <c r="F85" s="348"/>
      <c r="G85" s="342"/>
      <c r="H85" s="345"/>
      <c r="I85" s="345"/>
      <c r="J85" s="345"/>
      <c r="K85" s="346" t="str">
        <f t="shared" si="2"/>
        <v/>
      </c>
      <c r="L85" s="346" t="str">
        <f t="shared" si="3"/>
        <v/>
      </c>
      <c r="M85" s="346" t="str">
        <f t="shared" si="4"/>
        <v/>
      </c>
      <c r="N85" s="347"/>
      <c r="O85" s="347"/>
      <c r="P85" s="347"/>
      <c r="Q85" s="347"/>
      <c r="S85" s="339" t="str">
        <f t="shared" si="0"/>
        <v/>
      </c>
      <c r="T85" s="339" t="str">
        <f t="shared" si="1"/>
        <v/>
      </c>
    </row>
    <row r="86" spans="1:20" s="329" customFormat="1" ht="15" x14ac:dyDescent="0.25">
      <c r="A86" s="312">
        <v>48</v>
      </c>
      <c r="B86" s="341"/>
      <c r="C86" s="341"/>
      <c r="D86" s="342"/>
      <c r="E86" s="342"/>
      <c r="F86" s="348"/>
      <c r="G86" s="342"/>
      <c r="H86" s="345"/>
      <c r="I86" s="345"/>
      <c r="J86" s="345"/>
      <c r="K86" s="346" t="str">
        <f t="shared" si="2"/>
        <v/>
      </c>
      <c r="L86" s="346" t="str">
        <f t="shared" si="3"/>
        <v/>
      </c>
      <c r="M86" s="346" t="str">
        <f t="shared" si="4"/>
        <v/>
      </c>
      <c r="N86" s="347"/>
      <c r="O86" s="347"/>
      <c r="P86" s="347"/>
      <c r="Q86" s="347"/>
      <c r="S86" s="339" t="str">
        <f t="shared" si="0"/>
        <v/>
      </c>
      <c r="T86" s="339" t="str">
        <f t="shared" si="1"/>
        <v/>
      </c>
    </row>
    <row r="87" spans="1:20" s="329" customFormat="1" ht="15" x14ac:dyDescent="0.25">
      <c r="A87" s="312">
        <v>49</v>
      </c>
      <c r="B87" s="341"/>
      <c r="C87" s="341"/>
      <c r="D87" s="342"/>
      <c r="E87" s="342"/>
      <c r="F87" s="348"/>
      <c r="G87" s="342"/>
      <c r="H87" s="345"/>
      <c r="I87" s="345"/>
      <c r="J87" s="345"/>
      <c r="K87" s="346" t="str">
        <f t="shared" si="2"/>
        <v/>
      </c>
      <c r="L87" s="346" t="str">
        <f t="shared" si="3"/>
        <v/>
      </c>
      <c r="M87" s="346" t="str">
        <f t="shared" si="4"/>
        <v/>
      </c>
      <c r="N87" s="347"/>
      <c r="O87" s="347"/>
      <c r="P87" s="347"/>
      <c r="Q87" s="347"/>
      <c r="S87" s="339" t="str">
        <f t="shared" si="0"/>
        <v/>
      </c>
      <c r="T87" s="339" t="str">
        <f t="shared" si="1"/>
        <v/>
      </c>
    </row>
    <row r="88" spans="1:20" s="329" customFormat="1" ht="15" x14ac:dyDescent="0.25">
      <c r="A88" s="312">
        <v>50</v>
      </c>
      <c r="B88" s="341"/>
      <c r="C88" s="341"/>
      <c r="D88" s="342"/>
      <c r="E88" s="342"/>
      <c r="F88" s="348"/>
      <c r="G88" s="342"/>
      <c r="H88" s="345"/>
      <c r="I88" s="345"/>
      <c r="J88" s="345"/>
      <c r="K88" s="346" t="str">
        <f t="shared" si="2"/>
        <v/>
      </c>
      <c r="L88" s="346" t="str">
        <f t="shared" si="3"/>
        <v/>
      </c>
      <c r="M88" s="346" t="str">
        <f t="shared" si="4"/>
        <v/>
      </c>
      <c r="N88" s="347"/>
      <c r="O88" s="347"/>
      <c r="P88" s="347"/>
      <c r="Q88" s="347"/>
      <c r="S88" s="339" t="str">
        <f t="shared" si="0"/>
        <v/>
      </c>
      <c r="T88" s="339" t="str">
        <f t="shared" si="1"/>
        <v/>
      </c>
    </row>
    <row r="89" spans="1:20" s="329" customFormat="1" ht="15" x14ac:dyDescent="0.25">
      <c r="A89" s="312">
        <v>51</v>
      </c>
      <c r="B89" s="341"/>
      <c r="C89" s="341"/>
      <c r="D89" s="342"/>
      <c r="E89" s="342"/>
      <c r="F89" s="348"/>
      <c r="G89" s="342"/>
      <c r="H89" s="345"/>
      <c r="I89" s="345"/>
      <c r="J89" s="345"/>
      <c r="K89" s="346" t="str">
        <f t="shared" si="2"/>
        <v/>
      </c>
      <c r="L89" s="346" t="str">
        <f t="shared" si="3"/>
        <v/>
      </c>
      <c r="M89" s="346" t="str">
        <f t="shared" si="4"/>
        <v/>
      </c>
      <c r="N89" s="347"/>
      <c r="O89" s="347"/>
      <c r="P89" s="347"/>
      <c r="Q89" s="347"/>
      <c r="S89" s="339" t="str">
        <f t="shared" si="0"/>
        <v/>
      </c>
      <c r="T89" s="339" t="str">
        <f t="shared" si="1"/>
        <v/>
      </c>
    </row>
    <row r="90" spans="1:20" s="329" customFormat="1" ht="15" x14ac:dyDescent="0.25">
      <c r="A90" s="312">
        <v>52</v>
      </c>
      <c r="B90" s="341"/>
      <c r="C90" s="341"/>
      <c r="D90" s="342"/>
      <c r="E90" s="342"/>
      <c r="F90" s="348"/>
      <c r="G90" s="342"/>
      <c r="H90" s="345"/>
      <c r="I90" s="345"/>
      <c r="J90" s="345"/>
      <c r="K90" s="346" t="str">
        <f t="shared" si="2"/>
        <v/>
      </c>
      <c r="L90" s="346" t="str">
        <f t="shared" si="3"/>
        <v/>
      </c>
      <c r="M90" s="346" t="str">
        <f t="shared" si="4"/>
        <v/>
      </c>
      <c r="N90" s="347"/>
      <c r="O90" s="347"/>
      <c r="P90" s="347"/>
      <c r="Q90" s="347"/>
      <c r="S90" s="339" t="str">
        <f t="shared" si="0"/>
        <v/>
      </c>
      <c r="T90" s="339" t="str">
        <f t="shared" si="1"/>
        <v/>
      </c>
    </row>
    <row r="91" spans="1:20" s="329" customFormat="1" ht="15" x14ac:dyDescent="0.25">
      <c r="A91" s="312">
        <v>53</v>
      </c>
      <c r="B91" s="341"/>
      <c r="C91" s="341"/>
      <c r="D91" s="342"/>
      <c r="E91" s="342"/>
      <c r="F91" s="348"/>
      <c r="G91" s="342"/>
      <c r="H91" s="345"/>
      <c r="I91" s="345"/>
      <c r="J91" s="345"/>
      <c r="K91" s="346" t="str">
        <f t="shared" si="2"/>
        <v/>
      </c>
      <c r="L91" s="346" t="str">
        <f t="shared" si="3"/>
        <v/>
      </c>
      <c r="M91" s="346" t="str">
        <f t="shared" si="4"/>
        <v/>
      </c>
      <c r="N91" s="347"/>
      <c r="O91" s="347"/>
      <c r="P91" s="347"/>
      <c r="Q91" s="347"/>
      <c r="S91" s="339" t="str">
        <f t="shared" si="0"/>
        <v/>
      </c>
      <c r="T91" s="339" t="str">
        <f t="shared" si="1"/>
        <v/>
      </c>
    </row>
    <row r="92" spans="1:20" s="329" customFormat="1" ht="15" x14ac:dyDescent="0.25">
      <c r="A92" s="312">
        <v>54</v>
      </c>
      <c r="B92" s="341"/>
      <c r="C92" s="341"/>
      <c r="D92" s="342"/>
      <c r="E92" s="342"/>
      <c r="F92" s="348"/>
      <c r="G92" s="342"/>
      <c r="H92" s="345"/>
      <c r="I92" s="345"/>
      <c r="J92" s="345"/>
      <c r="K92" s="346" t="str">
        <f t="shared" si="2"/>
        <v/>
      </c>
      <c r="L92" s="346" t="str">
        <f t="shared" si="3"/>
        <v/>
      </c>
      <c r="M92" s="346" t="str">
        <f t="shared" si="4"/>
        <v/>
      </c>
      <c r="N92" s="347"/>
      <c r="O92" s="347"/>
      <c r="P92" s="347"/>
      <c r="Q92" s="347"/>
      <c r="S92" s="339" t="str">
        <f t="shared" si="0"/>
        <v/>
      </c>
      <c r="T92" s="339" t="str">
        <f t="shared" si="1"/>
        <v/>
      </c>
    </row>
    <row r="93" spans="1:20" s="329" customFormat="1" ht="15" x14ac:dyDescent="0.25">
      <c r="A93" s="312">
        <v>55</v>
      </c>
      <c r="B93" s="341"/>
      <c r="C93" s="341"/>
      <c r="D93" s="342"/>
      <c r="E93" s="342"/>
      <c r="F93" s="348"/>
      <c r="G93" s="342"/>
      <c r="H93" s="345"/>
      <c r="I93" s="345"/>
      <c r="J93" s="345"/>
      <c r="K93" s="346" t="str">
        <f t="shared" si="2"/>
        <v/>
      </c>
      <c r="L93" s="346" t="str">
        <f t="shared" si="3"/>
        <v/>
      </c>
      <c r="M93" s="346" t="str">
        <f t="shared" si="4"/>
        <v/>
      </c>
      <c r="N93" s="347"/>
      <c r="O93" s="347"/>
      <c r="P93" s="347"/>
      <c r="Q93" s="347"/>
      <c r="S93" s="339" t="str">
        <f t="shared" si="0"/>
        <v/>
      </c>
      <c r="T93" s="339" t="str">
        <f t="shared" si="1"/>
        <v/>
      </c>
    </row>
    <row r="94" spans="1:20" s="329" customFormat="1" ht="15" x14ac:dyDescent="0.25">
      <c r="A94" s="312">
        <v>56</v>
      </c>
      <c r="B94" s="341"/>
      <c r="C94" s="341"/>
      <c r="D94" s="342"/>
      <c r="E94" s="342"/>
      <c r="F94" s="348"/>
      <c r="G94" s="342"/>
      <c r="H94" s="345"/>
      <c r="I94" s="345"/>
      <c r="J94" s="345"/>
      <c r="K94" s="346" t="str">
        <f t="shared" si="2"/>
        <v/>
      </c>
      <c r="L94" s="346" t="str">
        <f t="shared" si="3"/>
        <v/>
      </c>
      <c r="M94" s="346" t="str">
        <f t="shared" si="4"/>
        <v/>
      </c>
      <c r="N94" s="347"/>
      <c r="O94" s="347"/>
      <c r="P94" s="347"/>
      <c r="Q94" s="347"/>
      <c r="S94" s="339" t="str">
        <f t="shared" si="0"/>
        <v/>
      </c>
      <c r="T94" s="339" t="str">
        <f t="shared" si="1"/>
        <v/>
      </c>
    </row>
    <row r="95" spans="1:20" s="329" customFormat="1" ht="15" x14ac:dyDescent="0.25">
      <c r="A95" s="312">
        <v>57</v>
      </c>
      <c r="B95" s="341"/>
      <c r="C95" s="341"/>
      <c r="D95" s="342"/>
      <c r="E95" s="342"/>
      <c r="F95" s="348"/>
      <c r="G95" s="342"/>
      <c r="H95" s="345"/>
      <c r="I95" s="345"/>
      <c r="J95" s="345"/>
      <c r="K95" s="346" t="str">
        <f t="shared" si="2"/>
        <v/>
      </c>
      <c r="L95" s="346" t="str">
        <f t="shared" si="3"/>
        <v/>
      </c>
      <c r="M95" s="346" t="str">
        <f t="shared" si="4"/>
        <v/>
      </c>
      <c r="N95" s="347"/>
      <c r="O95" s="347"/>
      <c r="P95" s="347"/>
      <c r="Q95" s="347"/>
      <c r="S95" s="339" t="str">
        <f t="shared" si="0"/>
        <v/>
      </c>
      <c r="T95" s="339" t="str">
        <f t="shared" si="1"/>
        <v/>
      </c>
    </row>
    <row r="96" spans="1:20" s="329" customFormat="1" ht="15" x14ac:dyDescent="0.25">
      <c r="A96" s="312">
        <v>58</v>
      </c>
      <c r="B96" s="341"/>
      <c r="C96" s="341"/>
      <c r="D96" s="342"/>
      <c r="E96" s="342"/>
      <c r="F96" s="348"/>
      <c r="G96" s="342"/>
      <c r="H96" s="345"/>
      <c r="I96" s="345"/>
      <c r="J96" s="345"/>
      <c r="K96" s="346" t="str">
        <f t="shared" si="2"/>
        <v/>
      </c>
      <c r="L96" s="346" t="str">
        <f t="shared" si="3"/>
        <v/>
      </c>
      <c r="M96" s="346" t="str">
        <f t="shared" si="4"/>
        <v/>
      </c>
      <c r="N96" s="347"/>
      <c r="O96" s="347"/>
      <c r="P96" s="347"/>
      <c r="Q96" s="347"/>
      <c r="S96" s="339" t="str">
        <f t="shared" si="0"/>
        <v/>
      </c>
      <c r="T96" s="339" t="str">
        <f t="shared" si="1"/>
        <v/>
      </c>
    </row>
    <row r="97" spans="1:20" s="329" customFormat="1" ht="15" x14ac:dyDescent="0.25">
      <c r="A97" s="312">
        <v>59</v>
      </c>
      <c r="B97" s="341"/>
      <c r="C97" s="341"/>
      <c r="D97" s="342"/>
      <c r="E97" s="342"/>
      <c r="F97" s="348"/>
      <c r="G97" s="342"/>
      <c r="H97" s="345"/>
      <c r="I97" s="345"/>
      <c r="J97" s="345"/>
      <c r="K97" s="346" t="str">
        <f t="shared" si="2"/>
        <v/>
      </c>
      <c r="L97" s="346" t="str">
        <f t="shared" si="3"/>
        <v/>
      </c>
      <c r="M97" s="346" t="str">
        <f t="shared" si="4"/>
        <v/>
      </c>
      <c r="N97" s="347"/>
      <c r="O97" s="347"/>
      <c r="P97" s="347"/>
      <c r="Q97" s="347"/>
      <c r="S97" s="339" t="str">
        <f t="shared" si="0"/>
        <v/>
      </c>
      <c r="T97" s="339" t="str">
        <f t="shared" si="1"/>
        <v/>
      </c>
    </row>
    <row r="98" spans="1:20" s="329" customFormat="1" ht="15" x14ac:dyDescent="0.25">
      <c r="A98" s="312">
        <v>60</v>
      </c>
      <c r="B98" s="341"/>
      <c r="C98" s="341"/>
      <c r="D98" s="342"/>
      <c r="E98" s="342"/>
      <c r="F98" s="348"/>
      <c r="G98" s="342"/>
      <c r="H98" s="345"/>
      <c r="I98" s="345"/>
      <c r="J98" s="345"/>
      <c r="K98" s="346" t="str">
        <f t="shared" si="2"/>
        <v/>
      </c>
      <c r="L98" s="346" t="str">
        <f t="shared" si="3"/>
        <v/>
      </c>
      <c r="M98" s="346" t="str">
        <f t="shared" si="4"/>
        <v/>
      </c>
      <c r="N98" s="347"/>
      <c r="O98" s="347"/>
      <c r="P98" s="347"/>
      <c r="Q98" s="347"/>
      <c r="S98" s="339" t="str">
        <f t="shared" si="0"/>
        <v/>
      </c>
      <c r="T98" s="339" t="str">
        <f t="shared" si="1"/>
        <v/>
      </c>
    </row>
    <row r="99" spans="1:20" s="329" customFormat="1" ht="15" x14ac:dyDescent="0.25">
      <c r="A99" s="312">
        <v>61</v>
      </c>
      <c r="B99" s="341"/>
      <c r="C99" s="341"/>
      <c r="D99" s="342"/>
      <c r="E99" s="342"/>
      <c r="F99" s="348"/>
      <c r="G99" s="342"/>
      <c r="H99" s="345"/>
      <c r="I99" s="345"/>
      <c r="J99" s="345"/>
      <c r="K99" s="346" t="str">
        <f t="shared" si="2"/>
        <v/>
      </c>
      <c r="L99" s="346" t="str">
        <f t="shared" si="3"/>
        <v/>
      </c>
      <c r="M99" s="346" t="str">
        <f t="shared" si="4"/>
        <v/>
      </c>
      <c r="N99" s="347"/>
      <c r="O99" s="347"/>
      <c r="P99" s="347"/>
      <c r="Q99" s="347"/>
      <c r="S99" s="339" t="str">
        <f t="shared" si="0"/>
        <v/>
      </c>
      <c r="T99" s="339" t="str">
        <f t="shared" si="1"/>
        <v/>
      </c>
    </row>
    <row r="100" spans="1:20" s="329" customFormat="1" ht="15" x14ac:dyDescent="0.25">
      <c r="A100" s="312">
        <v>62</v>
      </c>
      <c r="B100" s="341"/>
      <c r="C100" s="341"/>
      <c r="D100" s="342"/>
      <c r="E100" s="342"/>
      <c r="F100" s="348"/>
      <c r="G100" s="342"/>
      <c r="H100" s="345"/>
      <c r="I100" s="345"/>
      <c r="J100" s="345"/>
      <c r="K100" s="346" t="str">
        <f t="shared" si="2"/>
        <v/>
      </c>
      <c r="L100" s="346" t="str">
        <f t="shared" si="3"/>
        <v/>
      </c>
      <c r="M100" s="346" t="str">
        <f t="shared" si="4"/>
        <v/>
      </c>
      <c r="N100" s="347"/>
      <c r="O100" s="347"/>
      <c r="P100" s="347"/>
      <c r="Q100" s="347"/>
      <c r="S100" s="339" t="str">
        <f t="shared" si="0"/>
        <v/>
      </c>
      <c r="T100" s="339" t="str">
        <f t="shared" si="1"/>
        <v/>
      </c>
    </row>
    <row r="101" spans="1:20" s="329" customFormat="1" ht="15" x14ac:dyDescent="0.25">
      <c r="A101" s="312">
        <v>63</v>
      </c>
      <c r="B101" s="341"/>
      <c r="C101" s="341"/>
      <c r="D101" s="342"/>
      <c r="E101" s="342"/>
      <c r="F101" s="348"/>
      <c r="G101" s="342"/>
      <c r="H101" s="345"/>
      <c r="I101" s="345"/>
      <c r="J101" s="345"/>
      <c r="K101" s="346" t="str">
        <f t="shared" si="2"/>
        <v/>
      </c>
      <c r="L101" s="346" t="str">
        <f t="shared" si="3"/>
        <v/>
      </c>
      <c r="M101" s="346" t="str">
        <f t="shared" si="4"/>
        <v/>
      </c>
      <c r="N101" s="347"/>
      <c r="O101" s="347"/>
      <c r="P101" s="347"/>
      <c r="Q101" s="347"/>
      <c r="S101" s="339" t="str">
        <f t="shared" si="0"/>
        <v/>
      </c>
      <c r="T101" s="339" t="str">
        <f t="shared" si="1"/>
        <v/>
      </c>
    </row>
    <row r="102" spans="1:20" s="329" customFormat="1" ht="15" x14ac:dyDescent="0.25">
      <c r="A102" s="312">
        <v>64</v>
      </c>
      <c r="B102" s="341"/>
      <c r="C102" s="341"/>
      <c r="D102" s="342"/>
      <c r="E102" s="342"/>
      <c r="F102" s="348"/>
      <c r="G102" s="342"/>
      <c r="H102" s="345"/>
      <c r="I102" s="345"/>
      <c r="J102" s="345"/>
      <c r="K102" s="346" t="str">
        <f t="shared" si="2"/>
        <v/>
      </c>
      <c r="L102" s="346" t="str">
        <f t="shared" si="3"/>
        <v/>
      </c>
      <c r="M102" s="346" t="str">
        <f t="shared" si="4"/>
        <v/>
      </c>
      <c r="N102" s="347"/>
      <c r="O102" s="347"/>
      <c r="P102" s="347"/>
      <c r="Q102" s="347"/>
      <c r="S102" s="339" t="str">
        <f t="shared" si="0"/>
        <v/>
      </c>
      <c r="T102" s="339" t="str">
        <f t="shared" si="1"/>
        <v/>
      </c>
    </row>
    <row r="103" spans="1:20" s="329" customFormat="1" ht="15" x14ac:dyDescent="0.25">
      <c r="A103" s="312">
        <v>65</v>
      </c>
      <c r="B103" s="341"/>
      <c r="C103" s="341"/>
      <c r="D103" s="342"/>
      <c r="E103" s="342"/>
      <c r="F103" s="348"/>
      <c r="G103" s="342"/>
      <c r="H103" s="345"/>
      <c r="I103" s="345"/>
      <c r="J103" s="345"/>
      <c r="K103" s="346" t="str">
        <f t="shared" si="2"/>
        <v/>
      </c>
      <c r="L103" s="346" t="str">
        <f t="shared" si="3"/>
        <v/>
      </c>
      <c r="M103" s="346" t="str">
        <f t="shared" si="4"/>
        <v/>
      </c>
      <c r="N103" s="347"/>
      <c r="O103" s="347"/>
      <c r="P103" s="347"/>
      <c r="Q103" s="347"/>
      <c r="S103" s="339" t="str">
        <f t="shared" ref="S103:S166" si="5">IF(D103&lt;&gt;"",IF(ISERROR(FIND("/",D103)), 0, 1),"")</f>
        <v/>
      </c>
      <c r="T103" s="339" t="str">
        <f t="shared" ref="T103:T166" si="6">IF(D103&lt;&gt;"",IF(S103*1=0,D103,CONCATENATE(MID(D103,1,FIND("/",D103,1)-1),MID(D103,FIND("/",D103,1)+1,LEN(D103)))),"")</f>
        <v/>
      </c>
    </row>
    <row r="104" spans="1:20" s="329" customFormat="1" ht="15" x14ac:dyDescent="0.25">
      <c r="A104" s="312">
        <v>66</v>
      </c>
      <c r="B104" s="341"/>
      <c r="C104" s="341"/>
      <c r="D104" s="342"/>
      <c r="E104" s="342"/>
      <c r="F104" s="348"/>
      <c r="G104" s="342"/>
      <c r="H104" s="345"/>
      <c r="I104" s="345"/>
      <c r="J104" s="345"/>
      <c r="K104" s="346" t="str">
        <f t="shared" ref="K104:K167" si="7">IF(AND(F104&lt;&gt;"",H104&lt;&gt;""),ROUND(MIN(F104*H104,90530),2),"")</f>
        <v/>
      </c>
      <c r="L104" s="346" t="str">
        <f t="shared" ref="L104:L167" si="8">IF(AND(F104&lt;&gt;"",I104&lt;&gt;""),ROUND(MIN(F104*I104,90530),2),"")</f>
        <v/>
      </c>
      <c r="M104" s="346" t="str">
        <f t="shared" ref="M104:M167" si="9">IF(AND(F104&lt;&gt;"",J104&lt;&gt;""),ROUND(MIN(F104*J104,90530),2),"")</f>
        <v/>
      </c>
      <c r="N104" s="347"/>
      <c r="O104" s="347"/>
      <c r="P104" s="347"/>
      <c r="Q104" s="347"/>
      <c r="S104" s="339" t="str">
        <f t="shared" si="5"/>
        <v/>
      </c>
      <c r="T104" s="339" t="str">
        <f t="shared" si="6"/>
        <v/>
      </c>
    </row>
    <row r="105" spans="1:20" s="329" customFormat="1" ht="15" x14ac:dyDescent="0.25">
      <c r="A105" s="312">
        <v>67</v>
      </c>
      <c r="B105" s="341"/>
      <c r="C105" s="341"/>
      <c r="D105" s="342"/>
      <c r="E105" s="342"/>
      <c r="F105" s="348"/>
      <c r="G105" s="342"/>
      <c r="H105" s="345"/>
      <c r="I105" s="345"/>
      <c r="J105" s="345"/>
      <c r="K105" s="346" t="str">
        <f t="shared" si="7"/>
        <v/>
      </c>
      <c r="L105" s="346" t="str">
        <f t="shared" si="8"/>
        <v/>
      </c>
      <c r="M105" s="346" t="str">
        <f t="shared" si="9"/>
        <v/>
      </c>
      <c r="N105" s="347"/>
      <c r="O105" s="347"/>
      <c r="P105" s="347"/>
      <c r="Q105" s="347"/>
      <c r="S105" s="339" t="str">
        <f t="shared" si="5"/>
        <v/>
      </c>
      <c r="T105" s="339" t="str">
        <f t="shared" si="6"/>
        <v/>
      </c>
    </row>
    <row r="106" spans="1:20" s="329" customFormat="1" ht="15" x14ac:dyDescent="0.25">
      <c r="A106" s="312">
        <v>68</v>
      </c>
      <c r="B106" s="341"/>
      <c r="C106" s="341"/>
      <c r="D106" s="342"/>
      <c r="E106" s="342"/>
      <c r="F106" s="348"/>
      <c r="G106" s="342"/>
      <c r="H106" s="345"/>
      <c r="I106" s="345"/>
      <c r="J106" s="345"/>
      <c r="K106" s="346" t="str">
        <f t="shared" si="7"/>
        <v/>
      </c>
      <c r="L106" s="346" t="str">
        <f t="shared" si="8"/>
        <v/>
      </c>
      <c r="M106" s="346" t="str">
        <f t="shared" si="9"/>
        <v/>
      </c>
      <c r="N106" s="347"/>
      <c r="O106" s="347"/>
      <c r="P106" s="347"/>
      <c r="Q106" s="347"/>
      <c r="S106" s="339" t="str">
        <f t="shared" si="5"/>
        <v/>
      </c>
      <c r="T106" s="339" t="str">
        <f t="shared" si="6"/>
        <v/>
      </c>
    </row>
    <row r="107" spans="1:20" s="329" customFormat="1" ht="15" x14ac:dyDescent="0.25">
      <c r="A107" s="312">
        <v>69</v>
      </c>
      <c r="B107" s="341"/>
      <c r="C107" s="341"/>
      <c r="D107" s="342"/>
      <c r="E107" s="342"/>
      <c r="F107" s="348"/>
      <c r="G107" s="342"/>
      <c r="H107" s="345"/>
      <c r="I107" s="345"/>
      <c r="J107" s="345"/>
      <c r="K107" s="346" t="str">
        <f t="shared" si="7"/>
        <v/>
      </c>
      <c r="L107" s="346" t="str">
        <f t="shared" si="8"/>
        <v/>
      </c>
      <c r="M107" s="346" t="str">
        <f t="shared" si="9"/>
        <v/>
      </c>
      <c r="N107" s="347"/>
      <c r="O107" s="347"/>
      <c r="P107" s="347"/>
      <c r="Q107" s="347"/>
      <c r="S107" s="339" t="str">
        <f t="shared" si="5"/>
        <v/>
      </c>
      <c r="T107" s="339" t="str">
        <f t="shared" si="6"/>
        <v/>
      </c>
    </row>
    <row r="108" spans="1:20" s="329" customFormat="1" ht="15" x14ac:dyDescent="0.25">
      <c r="A108" s="312">
        <v>70</v>
      </c>
      <c r="B108" s="341"/>
      <c r="C108" s="341"/>
      <c r="D108" s="342"/>
      <c r="E108" s="342"/>
      <c r="F108" s="348"/>
      <c r="G108" s="342"/>
      <c r="H108" s="345"/>
      <c r="I108" s="345"/>
      <c r="J108" s="345"/>
      <c r="K108" s="346" t="str">
        <f t="shared" si="7"/>
        <v/>
      </c>
      <c r="L108" s="346" t="str">
        <f t="shared" si="8"/>
        <v/>
      </c>
      <c r="M108" s="346" t="str">
        <f t="shared" si="9"/>
        <v/>
      </c>
      <c r="N108" s="347"/>
      <c r="O108" s="347"/>
      <c r="P108" s="347"/>
      <c r="Q108" s="347"/>
      <c r="S108" s="339" t="str">
        <f t="shared" si="5"/>
        <v/>
      </c>
      <c r="T108" s="339" t="str">
        <f t="shared" si="6"/>
        <v/>
      </c>
    </row>
    <row r="109" spans="1:20" s="329" customFormat="1" ht="15" x14ac:dyDescent="0.25">
      <c r="A109" s="312">
        <v>71</v>
      </c>
      <c r="B109" s="341"/>
      <c r="C109" s="341"/>
      <c r="D109" s="342"/>
      <c r="E109" s="342"/>
      <c r="F109" s="348"/>
      <c r="G109" s="342"/>
      <c r="H109" s="345"/>
      <c r="I109" s="345"/>
      <c r="J109" s="345"/>
      <c r="K109" s="346" t="str">
        <f t="shared" si="7"/>
        <v/>
      </c>
      <c r="L109" s="346" t="str">
        <f t="shared" si="8"/>
        <v/>
      </c>
      <c r="M109" s="346" t="str">
        <f t="shared" si="9"/>
        <v/>
      </c>
      <c r="N109" s="347"/>
      <c r="O109" s="347"/>
      <c r="P109" s="347"/>
      <c r="Q109" s="347"/>
      <c r="S109" s="339" t="str">
        <f t="shared" si="5"/>
        <v/>
      </c>
      <c r="T109" s="339" t="str">
        <f t="shared" si="6"/>
        <v/>
      </c>
    </row>
    <row r="110" spans="1:20" s="329" customFormat="1" ht="15" x14ac:dyDescent="0.25">
      <c r="A110" s="312">
        <v>72</v>
      </c>
      <c r="B110" s="341"/>
      <c r="C110" s="341"/>
      <c r="D110" s="342"/>
      <c r="E110" s="342"/>
      <c r="F110" s="348"/>
      <c r="G110" s="342"/>
      <c r="H110" s="345"/>
      <c r="I110" s="345"/>
      <c r="J110" s="345"/>
      <c r="K110" s="346" t="str">
        <f t="shared" si="7"/>
        <v/>
      </c>
      <c r="L110" s="346" t="str">
        <f t="shared" si="8"/>
        <v/>
      </c>
      <c r="M110" s="346" t="str">
        <f t="shared" si="9"/>
        <v/>
      </c>
      <c r="N110" s="347"/>
      <c r="O110" s="347"/>
      <c r="P110" s="347"/>
      <c r="Q110" s="347"/>
      <c r="S110" s="339" t="str">
        <f t="shared" si="5"/>
        <v/>
      </c>
      <c r="T110" s="339" t="str">
        <f t="shared" si="6"/>
        <v/>
      </c>
    </row>
    <row r="111" spans="1:20" s="329" customFormat="1" ht="15" x14ac:dyDescent="0.25">
      <c r="A111" s="312">
        <v>73</v>
      </c>
      <c r="B111" s="341"/>
      <c r="C111" s="341"/>
      <c r="D111" s="342"/>
      <c r="E111" s="342"/>
      <c r="F111" s="348"/>
      <c r="G111" s="342"/>
      <c r="H111" s="345"/>
      <c r="I111" s="345"/>
      <c r="J111" s="345"/>
      <c r="K111" s="346" t="str">
        <f t="shared" si="7"/>
        <v/>
      </c>
      <c r="L111" s="346" t="str">
        <f t="shared" si="8"/>
        <v/>
      </c>
      <c r="M111" s="346" t="str">
        <f t="shared" si="9"/>
        <v/>
      </c>
      <c r="N111" s="347"/>
      <c r="O111" s="347"/>
      <c r="P111" s="347"/>
      <c r="Q111" s="347"/>
      <c r="S111" s="339" t="str">
        <f t="shared" si="5"/>
        <v/>
      </c>
      <c r="T111" s="339" t="str">
        <f t="shared" si="6"/>
        <v/>
      </c>
    </row>
    <row r="112" spans="1:20" s="329" customFormat="1" ht="15" x14ac:dyDescent="0.25">
      <c r="A112" s="312">
        <v>74</v>
      </c>
      <c r="B112" s="341"/>
      <c r="C112" s="341"/>
      <c r="D112" s="342"/>
      <c r="E112" s="342"/>
      <c r="F112" s="348"/>
      <c r="G112" s="342"/>
      <c r="H112" s="345"/>
      <c r="I112" s="345"/>
      <c r="J112" s="345"/>
      <c r="K112" s="346" t="str">
        <f t="shared" si="7"/>
        <v/>
      </c>
      <c r="L112" s="346" t="str">
        <f t="shared" si="8"/>
        <v/>
      </c>
      <c r="M112" s="346" t="str">
        <f t="shared" si="9"/>
        <v/>
      </c>
      <c r="N112" s="347"/>
      <c r="O112" s="347"/>
      <c r="P112" s="347"/>
      <c r="Q112" s="347"/>
      <c r="S112" s="339" t="str">
        <f t="shared" si="5"/>
        <v/>
      </c>
      <c r="T112" s="339" t="str">
        <f t="shared" si="6"/>
        <v/>
      </c>
    </row>
    <row r="113" spans="1:20" s="329" customFormat="1" ht="15" x14ac:dyDescent="0.25">
      <c r="A113" s="312">
        <v>75</v>
      </c>
      <c r="B113" s="341"/>
      <c r="C113" s="341"/>
      <c r="D113" s="342"/>
      <c r="E113" s="342"/>
      <c r="F113" s="348"/>
      <c r="G113" s="342"/>
      <c r="H113" s="345"/>
      <c r="I113" s="345"/>
      <c r="J113" s="345"/>
      <c r="K113" s="346" t="str">
        <f t="shared" si="7"/>
        <v/>
      </c>
      <c r="L113" s="346" t="str">
        <f t="shared" si="8"/>
        <v/>
      </c>
      <c r="M113" s="346" t="str">
        <f t="shared" si="9"/>
        <v/>
      </c>
      <c r="N113" s="347"/>
      <c r="O113" s="347"/>
      <c r="P113" s="347"/>
      <c r="Q113" s="347"/>
      <c r="S113" s="339" t="str">
        <f t="shared" si="5"/>
        <v/>
      </c>
      <c r="T113" s="339" t="str">
        <f t="shared" si="6"/>
        <v/>
      </c>
    </row>
    <row r="114" spans="1:20" s="329" customFormat="1" ht="15" x14ac:dyDescent="0.25">
      <c r="A114" s="312">
        <v>76</v>
      </c>
      <c r="B114" s="341"/>
      <c r="C114" s="341"/>
      <c r="D114" s="342"/>
      <c r="E114" s="342"/>
      <c r="F114" s="348"/>
      <c r="G114" s="342"/>
      <c r="H114" s="345"/>
      <c r="I114" s="345"/>
      <c r="J114" s="345"/>
      <c r="K114" s="346" t="str">
        <f t="shared" si="7"/>
        <v/>
      </c>
      <c r="L114" s="346" t="str">
        <f t="shared" si="8"/>
        <v/>
      </c>
      <c r="M114" s="346" t="str">
        <f t="shared" si="9"/>
        <v/>
      </c>
      <c r="N114" s="347"/>
      <c r="O114" s="347"/>
      <c r="P114" s="347"/>
      <c r="Q114" s="347"/>
      <c r="S114" s="339" t="str">
        <f t="shared" si="5"/>
        <v/>
      </c>
      <c r="T114" s="339" t="str">
        <f t="shared" si="6"/>
        <v/>
      </c>
    </row>
    <row r="115" spans="1:20" s="329" customFormat="1" ht="15" x14ac:dyDescent="0.25">
      <c r="A115" s="312">
        <v>77</v>
      </c>
      <c r="B115" s="341"/>
      <c r="C115" s="341"/>
      <c r="D115" s="342"/>
      <c r="E115" s="342"/>
      <c r="F115" s="348"/>
      <c r="G115" s="342"/>
      <c r="H115" s="345"/>
      <c r="I115" s="345"/>
      <c r="J115" s="345"/>
      <c r="K115" s="346" t="str">
        <f t="shared" si="7"/>
        <v/>
      </c>
      <c r="L115" s="346" t="str">
        <f t="shared" si="8"/>
        <v/>
      </c>
      <c r="M115" s="346" t="str">
        <f t="shared" si="9"/>
        <v/>
      </c>
      <c r="N115" s="347"/>
      <c r="O115" s="347"/>
      <c r="P115" s="347"/>
      <c r="Q115" s="347"/>
      <c r="S115" s="339" t="str">
        <f t="shared" si="5"/>
        <v/>
      </c>
      <c r="T115" s="339" t="str">
        <f t="shared" si="6"/>
        <v/>
      </c>
    </row>
    <row r="116" spans="1:20" s="329" customFormat="1" ht="15" x14ac:dyDescent="0.25">
      <c r="A116" s="312">
        <v>78</v>
      </c>
      <c r="B116" s="341"/>
      <c r="C116" s="341"/>
      <c r="D116" s="342"/>
      <c r="E116" s="342"/>
      <c r="F116" s="348"/>
      <c r="G116" s="342"/>
      <c r="H116" s="345"/>
      <c r="I116" s="345"/>
      <c r="J116" s="345"/>
      <c r="K116" s="346" t="str">
        <f t="shared" si="7"/>
        <v/>
      </c>
      <c r="L116" s="346" t="str">
        <f t="shared" si="8"/>
        <v/>
      </c>
      <c r="M116" s="346" t="str">
        <f t="shared" si="9"/>
        <v/>
      </c>
      <c r="N116" s="347"/>
      <c r="O116" s="347"/>
      <c r="P116" s="347"/>
      <c r="Q116" s="347"/>
      <c r="S116" s="339" t="str">
        <f t="shared" si="5"/>
        <v/>
      </c>
      <c r="T116" s="339" t="str">
        <f t="shared" si="6"/>
        <v/>
      </c>
    </row>
    <row r="117" spans="1:20" s="329" customFormat="1" ht="15" x14ac:dyDescent="0.25">
      <c r="A117" s="312">
        <v>79</v>
      </c>
      <c r="B117" s="341"/>
      <c r="C117" s="341"/>
      <c r="D117" s="342"/>
      <c r="E117" s="342"/>
      <c r="F117" s="348"/>
      <c r="G117" s="342"/>
      <c r="H117" s="345"/>
      <c r="I117" s="345"/>
      <c r="J117" s="345"/>
      <c r="K117" s="346" t="str">
        <f t="shared" si="7"/>
        <v/>
      </c>
      <c r="L117" s="346" t="str">
        <f t="shared" si="8"/>
        <v/>
      </c>
      <c r="M117" s="346" t="str">
        <f t="shared" si="9"/>
        <v/>
      </c>
      <c r="N117" s="347"/>
      <c r="O117" s="347"/>
      <c r="P117" s="347"/>
      <c r="Q117" s="347"/>
      <c r="S117" s="339" t="str">
        <f t="shared" si="5"/>
        <v/>
      </c>
      <c r="T117" s="339" t="str">
        <f t="shared" si="6"/>
        <v/>
      </c>
    </row>
    <row r="118" spans="1:20" s="329" customFormat="1" ht="15" x14ac:dyDescent="0.25">
      <c r="A118" s="312">
        <v>80</v>
      </c>
      <c r="B118" s="341"/>
      <c r="C118" s="341"/>
      <c r="D118" s="342"/>
      <c r="E118" s="342"/>
      <c r="F118" s="348"/>
      <c r="G118" s="342"/>
      <c r="H118" s="345"/>
      <c r="I118" s="345"/>
      <c r="J118" s="345"/>
      <c r="K118" s="346" t="str">
        <f t="shared" si="7"/>
        <v/>
      </c>
      <c r="L118" s="346" t="str">
        <f t="shared" si="8"/>
        <v/>
      </c>
      <c r="M118" s="346" t="str">
        <f t="shared" si="9"/>
        <v/>
      </c>
      <c r="N118" s="347"/>
      <c r="O118" s="347"/>
      <c r="P118" s="347"/>
      <c r="Q118" s="347"/>
      <c r="S118" s="339" t="str">
        <f t="shared" si="5"/>
        <v/>
      </c>
      <c r="T118" s="339" t="str">
        <f t="shared" si="6"/>
        <v/>
      </c>
    </row>
    <row r="119" spans="1:20" s="329" customFormat="1" ht="15" x14ac:dyDescent="0.25">
      <c r="A119" s="312">
        <v>81</v>
      </c>
      <c r="B119" s="341"/>
      <c r="C119" s="341"/>
      <c r="D119" s="342"/>
      <c r="E119" s="342"/>
      <c r="F119" s="348"/>
      <c r="G119" s="342"/>
      <c r="H119" s="345"/>
      <c r="I119" s="345"/>
      <c r="J119" s="345"/>
      <c r="K119" s="346" t="str">
        <f t="shared" si="7"/>
        <v/>
      </c>
      <c r="L119" s="346" t="str">
        <f t="shared" si="8"/>
        <v/>
      </c>
      <c r="M119" s="346" t="str">
        <f t="shared" si="9"/>
        <v/>
      </c>
      <c r="N119" s="347"/>
      <c r="O119" s="347"/>
      <c r="P119" s="347"/>
      <c r="Q119" s="347"/>
      <c r="S119" s="339" t="str">
        <f t="shared" si="5"/>
        <v/>
      </c>
      <c r="T119" s="339" t="str">
        <f t="shared" si="6"/>
        <v/>
      </c>
    </row>
    <row r="120" spans="1:20" s="329" customFormat="1" ht="15" x14ac:dyDescent="0.25">
      <c r="A120" s="312">
        <v>82</v>
      </c>
      <c r="B120" s="341"/>
      <c r="C120" s="341"/>
      <c r="D120" s="342"/>
      <c r="E120" s="342"/>
      <c r="F120" s="348"/>
      <c r="G120" s="342"/>
      <c r="H120" s="345"/>
      <c r="I120" s="345"/>
      <c r="J120" s="345"/>
      <c r="K120" s="346" t="str">
        <f t="shared" si="7"/>
        <v/>
      </c>
      <c r="L120" s="346" t="str">
        <f t="shared" si="8"/>
        <v/>
      </c>
      <c r="M120" s="346" t="str">
        <f t="shared" si="9"/>
        <v/>
      </c>
      <c r="N120" s="347"/>
      <c r="O120" s="347"/>
      <c r="P120" s="347"/>
      <c r="Q120" s="347"/>
      <c r="S120" s="339" t="str">
        <f t="shared" si="5"/>
        <v/>
      </c>
      <c r="T120" s="339" t="str">
        <f t="shared" si="6"/>
        <v/>
      </c>
    </row>
    <row r="121" spans="1:20" s="329" customFormat="1" ht="15" x14ac:dyDescent="0.25">
      <c r="A121" s="312">
        <v>83</v>
      </c>
      <c r="B121" s="341"/>
      <c r="C121" s="341"/>
      <c r="D121" s="342"/>
      <c r="E121" s="342"/>
      <c r="F121" s="348"/>
      <c r="G121" s="342"/>
      <c r="H121" s="345"/>
      <c r="I121" s="345"/>
      <c r="J121" s="345"/>
      <c r="K121" s="346" t="str">
        <f t="shared" si="7"/>
        <v/>
      </c>
      <c r="L121" s="346" t="str">
        <f t="shared" si="8"/>
        <v/>
      </c>
      <c r="M121" s="346" t="str">
        <f t="shared" si="9"/>
        <v/>
      </c>
      <c r="N121" s="347"/>
      <c r="O121" s="347"/>
      <c r="P121" s="347"/>
      <c r="Q121" s="347"/>
      <c r="S121" s="339" t="str">
        <f t="shared" si="5"/>
        <v/>
      </c>
      <c r="T121" s="339" t="str">
        <f t="shared" si="6"/>
        <v/>
      </c>
    </row>
    <row r="122" spans="1:20" s="329" customFormat="1" ht="15" x14ac:dyDescent="0.25">
      <c r="A122" s="312">
        <v>84</v>
      </c>
      <c r="B122" s="341"/>
      <c r="C122" s="341"/>
      <c r="D122" s="342"/>
      <c r="E122" s="342"/>
      <c r="F122" s="348"/>
      <c r="G122" s="342"/>
      <c r="H122" s="345"/>
      <c r="I122" s="345"/>
      <c r="J122" s="345"/>
      <c r="K122" s="346" t="str">
        <f t="shared" si="7"/>
        <v/>
      </c>
      <c r="L122" s="346" t="str">
        <f t="shared" si="8"/>
        <v/>
      </c>
      <c r="M122" s="346" t="str">
        <f t="shared" si="9"/>
        <v/>
      </c>
      <c r="N122" s="347"/>
      <c r="O122" s="347"/>
      <c r="P122" s="347"/>
      <c r="Q122" s="347"/>
      <c r="S122" s="339" t="str">
        <f t="shared" si="5"/>
        <v/>
      </c>
      <c r="T122" s="339" t="str">
        <f t="shared" si="6"/>
        <v/>
      </c>
    </row>
    <row r="123" spans="1:20" s="329" customFormat="1" ht="15" x14ac:dyDescent="0.25">
      <c r="A123" s="312">
        <v>85</v>
      </c>
      <c r="B123" s="341"/>
      <c r="C123" s="341"/>
      <c r="D123" s="342"/>
      <c r="E123" s="342"/>
      <c r="F123" s="348"/>
      <c r="G123" s="342"/>
      <c r="H123" s="345"/>
      <c r="I123" s="345"/>
      <c r="J123" s="345"/>
      <c r="K123" s="346" t="str">
        <f t="shared" si="7"/>
        <v/>
      </c>
      <c r="L123" s="346" t="str">
        <f t="shared" si="8"/>
        <v/>
      </c>
      <c r="M123" s="346" t="str">
        <f t="shared" si="9"/>
        <v/>
      </c>
      <c r="N123" s="347"/>
      <c r="O123" s="347"/>
      <c r="P123" s="347"/>
      <c r="Q123" s="347"/>
      <c r="S123" s="339" t="str">
        <f t="shared" si="5"/>
        <v/>
      </c>
      <c r="T123" s="339" t="str">
        <f t="shared" si="6"/>
        <v/>
      </c>
    </row>
    <row r="124" spans="1:20" s="329" customFormat="1" ht="15" x14ac:dyDescent="0.25">
      <c r="A124" s="312">
        <v>86</v>
      </c>
      <c r="B124" s="341"/>
      <c r="C124" s="341"/>
      <c r="D124" s="342"/>
      <c r="E124" s="342"/>
      <c r="F124" s="348"/>
      <c r="G124" s="342"/>
      <c r="H124" s="345"/>
      <c r="I124" s="345"/>
      <c r="J124" s="345"/>
      <c r="K124" s="346" t="str">
        <f t="shared" si="7"/>
        <v/>
      </c>
      <c r="L124" s="346" t="str">
        <f t="shared" si="8"/>
        <v/>
      </c>
      <c r="M124" s="346" t="str">
        <f t="shared" si="9"/>
        <v/>
      </c>
      <c r="N124" s="347"/>
      <c r="O124" s="347"/>
      <c r="P124" s="347"/>
      <c r="Q124" s="347"/>
      <c r="S124" s="339" t="str">
        <f t="shared" si="5"/>
        <v/>
      </c>
      <c r="T124" s="339" t="str">
        <f t="shared" si="6"/>
        <v/>
      </c>
    </row>
    <row r="125" spans="1:20" s="329" customFormat="1" ht="15" x14ac:dyDescent="0.25">
      <c r="A125" s="312">
        <v>87</v>
      </c>
      <c r="B125" s="341"/>
      <c r="C125" s="341"/>
      <c r="D125" s="342"/>
      <c r="E125" s="342"/>
      <c r="F125" s="348"/>
      <c r="G125" s="342"/>
      <c r="H125" s="345"/>
      <c r="I125" s="345"/>
      <c r="J125" s="345"/>
      <c r="K125" s="346" t="str">
        <f t="shared" si="7"/>
        <v/>
      </c>
      <c r="L125" s="346" t="str">
        <f t="shared" si="8"/>
        <v/>
      </c>
      <c r="M125" s="346" t="str">
        <f t="shared" si="9"/>
        <v/>
      </c>
      <c r="N125" s="347"/>
      <c r="O125" s="347"/>
      <c r="P125" s="347"/>
      <c r="Q125" s="347"/>
      <c r="S125" s="339" t="str">
        <f t="shared" si="5"/>
        <v/>
      </c>
      <c r="T125" s="339" t="str">
        <f t="shared" si="6"/>
        <v/>
      </c>
    </row>
    <row r="126" spans="1:20" s="329" customFormat="1" ht="15" x14ac:dyDescent="0.25">
      <c r="A126" s="312">
        <v>88</v>
      </c>
      <c r="B126" s="341"/>
      <c r="C126" s="341"/>
      <c r="D126" s="342"/>
      <c r="E126" s="342"/>
      <c r="F126" s="348"/>
      <c r="G126" s="342"/>
      <c r="H126" s="345"/>
      <c r="I126" s="345"/>
      <c r="J126" s="345"/>
      <c r="K126" s="346" t="str">
        <f t="shared" si="7"/>
        <v/>
      </c>
      <c r="L126" s="346" t="str">
        <f t="shared" si="8"/>
        <v/>
      </c>
      <c r="M126" s="346" t="str">
        <f t="shared" si="9"/>
        <v/>
      </c>
      <c r="N126" s="347"/>
      <c r="O126" s="347"/>
      <c r="P126" s="347"/>
      <c r="Q126" s="347"/>
      <c r="S126" s="339" t="str">
        <f t="shared" si="5"/>
        <v/>
      </c>
      <c r="T126" s="339" t="str">
        <f t="shared" si="6"/>
        <v/>
      </c>
    </row>
    <row r="127" spans="1:20" s="329" customFormat="1" ht="15" x14ac:dyDescent="0.25">
      <c r="A127" s="312">
        <v>89</v>
      </c>
      <c r="B127" s="341"/>
      <c r="C127" s="341"/>
      <c r="D127" s="342"/>
      <c r="E127" s="342"/>
      <c r="F127" s="348"/>
      <c r="G127" s="342"/>
      <c r="H127" s="345"/>
      <c r="I127" s="345"/>
      <c r="J127" s="345"/>
      <c r="K127" s="346" t="str">
        <f t="shared" si="7"/>
        <v/>
      </c>
      <c r="L127" s="346" t="str">
        <f t="shared" si="8"/>
        <v/>
      </c>
      <c r="M127" s="346" t="str">
        <f t="shared" si="9"/>
        <v/>
      </c>
      <c r="N127" s="347"/>
      <c r="O127" s="347"/>
      <c r="P127" s="347"/>
      <c r="Q127" s="347"/>
      <c r="S127" s="339" t="str">
        <f t="shared" si="5"/>
        <v/>
      </c>
      <c r="T127" s="339" t="str">
        <f t="shared" si="6"/>
        <v/>
      </c>
    </row>
    <row r="128" spans="1:20" s="329" customFormat="1" ht="15" x14ac:dyDescent="0.25">
      <c r="A128" s="312">
        <v>90</v>
      </c>
      <c r="B128" s="341"/>
      <c r="C128" s="341"/>
      <c r="D128" s="342"/>
      <c r="E128" s="342"/>
      <c r="F128" s="348"/>
      <c r="G128" s="342"/>
      <c r="H128" s="345"/>
      <c r="I128" s="345"/>
      <c r="J128" s="345"/>
      <c r="K128" s="346" t="str">
        <f t="shared" si="7"/>
        <v/>
      </c>
      <c r="L128" s="346" t="str">
        <f t="shared" si="8"/>
        <v/>
      </c>
      <c r="M128" s="346" t="str">
        <f t="shared" si="9"/>
        <v/>
      </c>
      <c r="N128" s="347"/>
      <c r="O128" s="347"/>
      <c r="P128" s="347"/>
      <c r="Q128" s="347"/>
      <c r="S128" s="339" t="str">
        <f t="shared" si="5"/>
        <v/>
      </c>
      <c r="T128" s="339" t="str">
        <f t="shared" si="6"/>
        <v/>
      </c>
    </row>
    <row r="129" spans="1:20" s="329" customFormat="1" ht="15" x14ac:dyDescent="0.25">
      <c r="A129" s="312">
        <v>91</v>
      </c>
      <c r="B129" s="341"/>
      <c r="C129" s="341"/>
      <c r="D129" s="342"/>
      <c r="E129" s="342"/>
      <c r="F129" s="348"/>
      <c r="G129" s="342"/>
      <c r="H129" s="345"/>
      <c r="I129" s="345"/>
      <c r="J129" s="345"/>
      <c r="K129" s="346" t="str">
        <f t="shared" si="7"/>
        <v/>
      </c>
      <c r="L129" s="346" t="str">
        <f t="shared" si="8"/>
        <v/>
      </c>
      <c r="M129" s="346" t="str">
        <f t="shared" si="9"/>
        <v/>
      </c>
      <c r="N129" s="347"/>
      <c r="O129" s="347"/>
      <c r="P129" s="347"/>
      <c r="Q129" s="347"/>
      <c r="S129" s="339" t="str">
        <f t="shared" si="5"/>
        <v/>
      </c>
      <c r="T129" s="339" t="str">
        <f t="shared" si="6"/>
        <v/>
      </c>
    </row>
    <row r="130" spans="1:20" s="329" customFormat="1" ht="15" x14ac:dyDescent="0.25">
      <c r="A130" s="312">
        <v>92</v>
      </c>
      <c r="B130" s="341"/>
      <c r="C130" s="341"/>
      <c r="D130" s="342"/>
      <c r="E130" s="342"/>
      <c r="F130" s="348"/>
      <c r="G130" s="342"/>
      <c r="H130" s="345"/>
      <c r="I130" s="345"/>
      <c r="J130" s="345"/>
      <c r="K130" s="346" t="str">
        <f t="shared" si="7"/>
        <v/>
      </c>
      <c r="L130" s="346" t="str">
        <f t="shared" si="8"/>
        <v/>
      </c>
      <c r="M130" s="346" t="str">
        <f t="shared" si="9"/>
        <v/>
      </c>
      <c r="N130" s="347"/>
      <c r="O130" s="347"/>
      <c r="P130" s="347"/>
      <c r="Q130" s="347"/>
      <c r="S130" s="339" t="str">
        <f t="shared" si="5"/>
        <v/>
      </c>
      <c r="T130" s="339" t="str">
        <f t="shared" si="6"/>
        <v/>
      </c>
    </row>
    <row r="131" spans="1:20" s="329" customFormat="1" ht="15" x14ac:dyDescent="0.25">
      <c r="A131" s="312">
        <v>93</v>
      </c>
      <c r="B131" s="341"/>
      <c r="C131" s="341"/>
      <c r="D131" s="342"/>
      <c r="E131" s="342"/>
      <c r="F131" s="348"/>
      <c r="G131" s="342"/>
      <c r="H131" s="345"/>
      <c r="I131" s="345"/>
      <c r="J131" s="345"/>
      <c r="K131" s="346" t="str">
        <f t="shared" si="7"/>
        <v/>
      </c>
      <c r="L131" s="346" t="str">
        <f t="shared" si="8"/>
        <v/>
      </c>
      <c r="M131" s="346" t="str">
        <f t="shared" si="9"/>
        <v/>
      </c>
      <c r="N131" s="347"/>
      <c r="O131" s="347"/>
      <c r="P131" s="347"/>
      <c r="Q131" s="347"/>
      <c r="S131" s="339" t="str">
        <f t="shared" si="5"/>
        <v/>
      </c>
      <c r="T131" s="339" t="str">
        <f t="shared" si="6"/>
        <v/>
      </c>
    </row>
    <row r="132" spans="1:20" s="329" customFormat="1" ht="15" x14ac:dyDescent="0.25">
      <c r="A132" s="312">
        <v>94</v>
      </c>
      <c r="B132" s="341"/>
      <c r="C132" s="341"/>
      <c r="D132" s="342"/>
      <c r="E132" s="342"/>
      <c r="F132" s="348"/>
      <c r="G132" s="342"/>
      <c r="H132" s="345"/>
      <c r="I132" s="345"/>
      <c r="J132" s="345"/>
      <c r="K132" s="346" t="str">
        <f t="shared" si="7"/>
        <v/>
      </c>
      <c r="L132" s="346" t="str">
        <f t="shared" si="8"/>
        <v/>
      </c>
      <c r="M132" s="346" t="str">
        <f t="shared" si="9"/>
        <v/>
      </c>
      <c r="N132" s="347"/>
      <c r="O132" s="347"/>
      <c r="P132" s="347"/>
      <c r="Q132" s="347"/>
      <c r="S132" s="339" t="str">
        <f t="shared" si="5"/>
        <v/>
      </c>
      <c r="T132" s="339" t="str">
        <f t="shared" si="6"/>
        <v/>
      </c>
    </row>
    <row r="133" spans="1:20" s="329" customFormat="1" ht="15" x14ac:dyDescent="0.25">
      <c r="A133" s="312">
        <v>95</v>
      </c>
      <c r="B133" s="341"/>
      <c r="C133" s="341"/>
      <c r="D133" s="342"/>
      <c r="E133" s="342"/>
      <c r="F133" s="348"/>
      <c r="G133" s="342"/>
      <c r="H133" s="345"/>
      <c r="I133" s="345"/>
      <c r="J133" s="345"/>
      <c r="K133" s="346" t="str">
        <f t="shared" si="7"/>
        <v/>
      </c>
      <c r="L133" s="346" t="str">
        <f t="shared" si="8"/>
        <v/>
      </c>
      <c r="M133" s="346" t="str">
        <f t="shared" si="9"/>
        <v/>
      </c>
      <c r="N133" s="347"/>
      <c r="O133" s="347"/>
      <c r="P133" s="347"/>
      <c r="Q133" s="347"/>
      <c r="S133" s="339" t="str">
        <f t="shared" si="5"/>
        <v/>
      </c>
      <c r="T133" s="339" t="str">
        <f t="shared" si="6"/>
        <v/>
      </c>
    </row>
    <row r="134" spans="1:20" s="329" customFormat="1" ht="15" x14ac:dyDescent="0.25">
      <c r="A134" s="312">
        <v>96</v>
      </c>
      <c r="B134" s="341"/>
      <c r="C134" s="341"/>
      <c r="D134" s="342"/>
      <c r="E134" s="342"/>
      <c r="F134" s="348"/>
      <c r="G134" s="342"/>
      <c r="H134" s="345"/>
      <c r="I134" s="345"/>
      <c r="J134" s="345"/>
      <c r="K134" s="346" t="str">
        <f t="shared" si="7"/>
        <v/>
      </c>
      <c r="L134" s="346" t="str">
        <f t="shared" si="8"/>
        <v/>
      </c>
      <c r="M134" s="346" t="str">
        <f t="shared" si="9"/>
        <v/>
      </c>
      <c r="N134" s="347"/>
      <c r="O134" s="347"/>
      <c r="P134" s="347"/>
      <c r="Q134" s="347"/>
      <c r="S134" s="339" t="str">
        <f t="shared" si="5"/>
        <v/>
      </c>
      <c r="T134" s="339" t="str">
        <f t="shared" si="6"/>
        <v/>
      </c>
    </row>
    <row r="135" spans="1:20" s="329" customFormat="1" ht="15" x14ac:dyDescent="0.25">
      <c r="A135" s="312">
        <v>97</v>
      </c>
      <c r="B135" s="341"/>
      <c r="C135" s="341"/>
      <c r="D135" s="342"/>
      <c r="E135" s="342"/>
      <c r="F135" s="348"/>
      <c r="G135" s="342"/>
      <c r="H135" s="345"/>
      <c r="I135" s="345"/>
      <c r="J135" s="345"/>
      <c r="K135" s="346" t="str">
        <f t="shared" si="7"/>
        <v/>
      </c>
      <c r="L135" s="346" t="str">
        <f t="shared" si="8"/>
        <v/>
      </c>
      <c r="M135" s="346" t="str">
        <f t="shared" si="9"/>
        <v/>
      </c>
      <c r="N135" s="347"/>
      <c r="O135" s="347"/>
      <c r="P135" s="347"/>
      <c r="Q135" s="347"/>
      <c r="S135" s="339" t="str">
        <f t="shared" si="5"/>
        <v/>
      </c>
      <c r="T135" s="339" t="str">
        <f t="shared" si="6"/>
        <v/>
      </c>
    </row>
    <row r="136" spans="1:20" s="329" customFormat="1" ht="15" x14ac:dyDescent="0.25">
      <c r="A136" s="312">
        <v>98</v>
      </c>
      <c r="B136" s="341"/>
      <c r="C136" s="341"/>
      <c r="D136" s="342"/>
      <c r="E136" s="342"/>
      <c r="F136" s="348"/>
      <c r="G136" s="342"/>
      <c r="H136" s="345"/>
      <c r="I136" s="345"/>
      <c r="J136" s="345"/>
      <c r="K136" s="346" t="str">
        <f t="shared" si="7"/>
        <v/>
      </c>
      <c r="L136" s="346" t="str">
        <f t="shared" si="8"/>
        <v/>
      </c>
      <c r="M136" s="346" t="str">
        <f t="shared" si="9"/>
        <v/>
      </c>
      <c r="N136" s="347"/>
      <c r="O136" s="347"/>
      <c r="P136" s="347"/>
      <c r="Q136" s="347"/>
      <c r="S136" s="339" t="str">
        <f t="shared" si="5"/>
        <v/>
      </c>
      <c r="T136" s="339" t="str">
        <f t="shared" si="6"/>
        <v/>
      </c>
    </row>
    <row r="137" spans="1:20" s="329" customFormat="1" ht="15" x14ac:dyDescent="0.25">
      <c r="A137" s="312">
        <v>99</v>
      </c>
      <c r="B137" s="341"/>
      <c r="C137" s="341"/>
      <c r="D137" s="342"/>
      <c r="E137" s="342"/>
      <c r="F137" s="348"/>
      <c r="G137" s="342"/>
      <c r="H137" s="345"/>
      <c r="I137" s="345"/>
      <c r="J137" s="345"/>
      <c r="K137" s="346" t="str">
        <f t="shared" si="7"/>
        <v/>
      </c>
      <c r="L137" s="346" t="str">
        <f t="shared" si="8"/>
        <v/>
      </c>
      <c r="M137" s="346" t="str">
        <f t="shared" si="9"/>
        <v/>
      </c>
      <c r="N137" s="347"/>
      <c r="O137" s="347"/>
      <c r="P137" s="347"/>
      <c r="Q137" s="347"/>
      <c r="S137" s="339" t="str">
        <f t="shared" si="5"/>
        <v/>
      </c>
      <c r="T137" s="339" t="str">
        <f t="shared" si="6"/>
        <v/>
      </c>
    </row>
    <row r="138" spans="1:20" s="329" customFormat="1" ht="15" x14ac:dyDescent="0.25">
      <c r="A138" s="312">
        <v>100</v>
      </c>
      <c r="B138" s="341"/>
      <c r="C138" s="341"/>
      <c r="D138" s="342"/>
      <c r="E138" s="342"/>
      <c r="F138" s="348"/>
      <c r="G138" s="342"/>
      <c r="H138" s="345"/>
      <c r="I138" s="345"/>
      <c r="J138" s="345"/>
      <c r="K138" s="346" t="str">
        <f t="shared" si="7"/>
        <v/>
      </c>
      <c r="L138" s="346" t="str">
        <f t="shared" si="8"/>
        <v/>
      </c>
      <c r="M138" s="346" t="str">
        <f t="shared" si="9"/>
        <v/>
      </c>
      <c r="N138" s="347"/>
      <c r="O138" s="347"/>
      <c r="P138" s="347"/>
      <c r="Q138" s="347"/>
      <c r="S138" s="339" t="str">
        <f t="shared" si="5"/>
        <v/>
      </c>
      <c r="T138" s="339" t="str">
        <f t="shared" si="6"/>
        <v/>
      </c>
    </row>
    <row r="139" spans="1:20" s="329" customFormat="1" ht="15" x14ac:dyDescent="0.25">
      <c r="A139" s="312">
        <v>101</v>
      </c>
      <c r="B139" s="341"/>
      <c r="C139" s="341"/>
      <c r="D139" s="342"/>
      <c r="E139" s="342"/>
      <c r="F139" s="348"/>
      <c r="G139" s="342"/>
      <c r="H139" s="345"/>
      <c r="I139" s="345"/>
      <c r="J139" s="345"/>
      <c r="K139" s="346" t="str">
        <f t="shared" si="7"/>
        <v/>
      </c>
      <c r="L139" s="346" t="str">
        <f t="shared" si="8"/>
        <v/>
      </c>
      <c r="M139" s="346" t="str">
        <f t="shared" si="9"/>
        <v/>
      </c>
      <c r="N139" s="347"/>
      <c r="O139" s="347"/>
      <c r="P139" s="347"/>
      <c r="Q139" s="347"/>
      <c r="S139" s="339" t="str">
        <f t="shared" si="5"/>
        <v/>
      </c>
      <c r="T139" s="339" t="str">
        <f t="shared" si="6"/>
        <v/>
      </c>
    </row>
    <row r="140" spans="1:20" s="329" customFormat="1" ht="15" x14ac:dyDescent="0.25">
      <c r="A140" s="312">
        <v>102</v>
      </c>
      <c r="B140" s="341"/>
      <c r="C140" s="341"/>
      <c r="D140" s="342"/>
      <c r="E140" s="342"/>
      <c r="F140" s="348"/>
      <c r="G140" s="342"/>
      <c r="H140" s="345"/>
      <c r="I140" s="345"/>
      <c r="J140" s="345"/>
      <c r="K140" s="346" t="str">
        <f t="shared" si="7"/>
        <v/>
      </c>
      <c r="L140" s="346" t="str">
        <f t="shared" si="8"/>
        <v/>
      </c>
      <c r="M140" s="346" t="str">
        <f t="shared" si="9"/>
        <v/>
      </c>
      <c r="N140" s="347"/>
      <c r="O140" s="347"/>
      <c r="P140" s="347"/>
      <c r="Q140" s="347"/>
      <c r="S140" s="339" t="str">
        <f t="shared" si="5"/>
        <v/>
      </c>
      <c r="T140" s="339" t="str">
        <f t="shared" si="6"/>
        <v/>
      </c>
    </row>
    <row r="141" spans="1:20" s="329" customFormat="1" ht="15" x14ac:dyDescent="0.25">
      <c r="A141" s="312">
        <v>103</v>
      </c>
      <c r="B141" s="341"/>
      <c r="C141" s="341"/>
      <c r="D141" s="342"/>
      <c r="E141" s="342"/>
      <c r="F141" s="348"/>
      <c r="G141" s="342"/>
      <c r="H141" s="345"/>
      <c r="I141" s="345"/>
      <c r="J141" s="345"/>
      <c r="K141" s="346" t="str">
        <f t="shared" si="7"/>
        <v/>
      </c>
      <c r="L141" s="346" t="str">
        <f t="shared" si="8"/>
        <v/>
      </c>
      <c r="M141" s="346" t="str">
        <f t="shared" si="9"/>
        <v/>
      </c>
      <c r="N141" s="347"/>
      <c r="O141" s="347"/>
      <c r="P141" s="347"/>
      <c r="Q141" s="347"/>
      <c r="S141" s="339" t="str">
        <f t="shared" si="5"/>
        <v/>
      </c>
      <c r="T141" s="339" t="str">
        <f t="shared" si="6"/>
        <v/>
      </c>
    </row>
    <row r="142" spans="1:20" s="329" customFormat="1" ht="15" x14ac:dyDescent="0.25">
      <c r="A142" s="312">
        <v>104</v>
      </c>
      <c r="B142" s="341"/>
      <c r="C142" s="341"/>
      <c r="D142" s="342"/>
      <c r="E142" s="342"/>
      <c r="F142" s="348"/>
      <c r="G142" s="342"/>
      <c r="H142" s="345"/>
      <c r="I142" s="345"/>
      <c r="J142" s="345"/>
      <c r="K142" s="346" t="str">
        <f t="shared" si="7"/>
        <v/>
      </c>
      <c r="L142" s="346" t="str">
        <f t="shared" si="8"/>
        <v/>
      </c>
      <c r="M142" s="346" t="str">
        <f t="shared" si="9"/>
        <v/>
      </c>
      <c r="N142" s="347"/>
      <c r="O142" s="347"/>
      <c r="P142" s="347"/>
      <c r="Q142" s="347"/>
      <c r="S142" s="339" t="str">
        <f t="shared" si="5"/>
        <v/>
      </c>
      <c r="T142" s="339" t="str">
        <f t="shared" si="6"/>
        <v/>
      </c>
    </row>
    <row r="143" spans="1:20" s="329" customFormat="1" ht="15" x14ac:dyDescent="0.25">
      <c r="A143" s="312">
        <v>105</v>
      </c>
      <c r="B143" s="341"/>
      <c r="C143" s="341"/>
      <c r="D143" s="342"/>
      <c r="E143" s="342"/>
      <c r="F143" s="348"/>
      <c r="G143" s="342"/>
      <c r="H143" s="345"/>
      <c r="I143" s="345"/>
      <c r="J143" s="345"/>
      <c r="K143" s="346" t="str">
        <f t="shared" si="7"/>
        <v/>
      </c>
      <c r="L143" s="346" t="str">
        <f t="shared" si="8"/>
        <v/>
      </c>
      <c r="M143" s="346" t="str">
        <f t="shared" si="9"/>
        <v/>
      </c>
      <c r="N143" s="347"/>
      <c r="O143" s="347"/>
      <c r="P143" s="347"/>
      <c r="Q143" s="347"/>
      <c r="S143" s="339" t="str">
        <f t="shared" si="5"/>
        <v/>
      </c>
      <c r="T143" s="339" t="str">
        <f t="shared" si="6"/>
        <v/>
      </c>
    </row>
    <row r="144" spans="1:20" s="329" customFormat="1" ht="15" x14ac:dyDescent="0.25">
      <c r="A144" s="312">
        <v>106</v>
      </c>
      <c r="B144" s="341"/>
      <c r="C144" s="341"/>
      <c r="D144" s="342"/>
      <c r="E144" s="342"/>
      <c r="F144" s="348"/>
      <c r="G144" s="342"/>
      <c r="H144" s="345"/>
      <c r="I144" s="345"/>
      <c r="J144" s="345"/>
      <c r="K144" s="346" t="str">
        <f t="shared" si="7"/>
        <v/>
      </c>
      <c r="L144" s="346" t="str">
        <f t="shared" si="8"/>
        <v/>
      </c>
      <c r="M144" s="346" t="str">
        <f t="shared" si="9"/>
        <v/>
      </c>
      <c r="N144" s="347"/>
      <c r="O144" s="347"/>
      <c r="P144" s="347"/>
      <c r="Q144" s="347"/>
      <c r="S144" s="339" t="str">
        <f t="shared" si="5"/>
        <v/>
      </c>
      <c r="T144" s="339" t="str">
        <f t="shared" si="6"/>
        <v/>
      </c>
    </row>
    <row r="145" spans="1:20" s="329" customFormat="1" ht="15" x14ac:dyDescent="0.25">
      <c r="A145" s="312">
        <v>107</v>
      </c>
      <c r="B145" s="341"/>
      <c r="C145" s="341"/>
      <c r="D145" s="342"/>
      <c r="E145" s="342"/>
      <c r="F145" s="348"/>
      <c r="G145" s="342"/>
      <c r="H145" s="345"/>
      <c r="I145" s="345"/>
      <c r="J145" s="345"/>
      <c r="K145" s="346" t="str">
        <f t="shared" si="7"/>
        <v/>
      </c>
      <c r="L145" s="346" t="str">
        <f t="shared" si="8"/>
        <v/>
      </c>
      <c r="M145" s="346" t="str">
        <f t="shared" si="9"/>
        <v/>
      </c>
      <c r="N145" s="347"/>
      <c r="O145" s="347"/>
      <c r="P145" s="347"/>
      <c r="Q145" s="347"/>
      <c r="S145" s="339" t="str">
        <f t="shared" si="5"/>
        <v/>
      </c>
      <c r="T145" s="339" t="str">
        <f t="shared" si="6"/>
        <v/>
      </c>
    </row>
    <row r="146" spans="1:20" s="329" customFormat="1" ht="15" x14ac:dyDescent="0.25">
      <c r="A146" s="312">
        <v>108</v>
      </c>
      <c r="B146" s="341"/>
      <c r="C146" s="341"/>
      <c r="D146" s="342"/>
      <c r="E146" s="342"/>
      <c r="F146" s="348"/>
      <c r="G146" s="342"/>
      <c r="H146" s="345"/>
      <c r="I146" s="345"/>
      <c r="J146" s="345"/>
      <c r="K146" s="346" t="str">
        <f t="shared" si="7"/>
        <v/>
      </c>
      <c r="L146" s="346" t="str">
        <f t="shared" si="8"/>
        <v/>
      </c>
      <c r="M146" s="346" t="str">
        <f t="shared" si="9"/>
        <v/>
      </c>
      <c r="N146" s="347"/>
      <c r="O146" s="347"/>
      <c r="P146" s="347"/>
      <c r="Q146" s="347"/>
      <c r="S146" s="339" t="str">
        <f t="shared" si="5"/>
        <v/>
      </c>
      <c r="T146" s="339" t="str">
        <f t="shared" si="6"/>
        <v/>
      </c>
    </row>
    <row r="147" spans="1:20" s="329" customFormat="1" ht="15" x14ac:dyDescent="0.25">
      <c r="A147" s="312">
        <v>109</v>
      </c>
      <c r="B147" s="341"/>
      <c r="C147" s="341"/>
      <c r="D147" s="342"/>
      <c r="E147" s="342"/>
      <c r="F147" s="348"/>
      <c r="G147" s="342"/>
      <c r="H147" s="345"/>
      <c r="I147" s="345"/>
      <c r="J147" s="345"/>
      <c r="K147" s="346" t="str">
        <f t="shared" si="7"/>
        <v/>
      </c>
      <c r="L147" s="346" t="str">
        <f t="shared" si="8"/>
        <v/>
      </c>
      <c r="M147" s="346" t="str">
        <f t="shared" si="9"/>
        <v/>
      </c>
      <c r="N147" s="347"/>
      <c r="O147" s="347"/>
      <c r="P147" s="347"/>
      <c r="Q147" s="347"/>
      <c r="S147" s="339" t="str">
        <f t="shared" si="5"/>
        <v/>
      </c>
      <c r="T147" s="339" t="str">
        <f t="shared" si="6"/>
        <v/>
      </c>
    </row>
    <row r="148" spans="1:20" s="329" customFormat="1" ht="15" x14ac:dyDescent="0.25">
      <c r="A148" s="312">
        <v>110</v>
      </c>
      <c r="B148" s="341"/>
      <c r="C148" s="341"/>
      <c r="D148" s="342"/>
      <c r="E148" s="342"/>
      <c r="F148" s="348"/>
      <c r="G148" s="342"/>
      <c r="H148" s="345"/>
      <c r="I148" s="345"/>
      <c r="J148" s="345"/>
      <c r="K148" s="346" t="str">
        <f t="shared" si="7"/>
        <v/>
      </c>
      <c r="L148" s="346" t="str">
        <f t="shared" si="8"/>
        <v/>
      </c>
      <c r="M148" s="346" t="str">
        <f t="shared" si="9"/>
        <v/>
      </c>
      <c r="N148" s="347"/>
      <c r="O148" s="347"/>
      <c r="P148" s="347"/>
      <c r="Q148" s="347"/>
      <c r="S148" s="339" t="str">
        <f t="shared" si="5"/>
        <v/>
      </c>
      <c r="T148" s="339" t="str">
        <f t="shared" si="6"/>
        <v/>
      </c>
    </row>
    <row r="149" spans="1:20" s="329" customFormat="1" ht="15" x14ac:dyDescent="0.25">
      <c r="A149" s="312">
        <v>111</v>
      </c>
      <c r="B149" s="341"/>
      <c r="C149" s="341"/>
      <c r="D149" s="342"/>
      <c r="E149" s="342"/>
      <c r="F149" s="348"/>
      <c r="G149" s="342"/>
      <c r="H149" s="345"/>
      <c r="I149" s="345"/>
      <c r="J149" s="345"/>
      <c r="K149" s="346" t="str">
        <f t="shared" si="7"/>
        <v/>
      </c>
      <c r="L149" s="346" t="str">
        <f t="shared" si="8"/>
        <v/>
      </c>
      <c r="M149" s="346" t="str">
        <f t="shared" si="9"/>
        <v/>
      </c>
      <c r="N149" s="347"/>
      <c r="O149" s="347"/>
      <c r="P149" s="347"/>
      <c r="Q149" s="347"/>
      <c r="S149" s="339" t="str">
        <f t="shared" si="5"/>
        <v/>
      </c>
      <c r="T149" s="339" t="str">
        <f t="shared" si="6"/>
        <v/>
      </c>
    </row>
    <row r="150" spans="1:20" s="329" customFormat="1" ht="15" x14ac:dyDescent="0.25">
      <c r="A150" s="312">
        <v>112</v>
      </c>
      <c r="B150" s="341"/>
      <c r="C150" s="341"/>
      <c r="D150" s="342"/>
      <c r="E150" s="342"/>
      <c r="F150" s="348"/>
      <c r="G150" s="342"/>
      <c r="H150" s="345"/>
      <c r="I150" s="345"/>
      <c r="J150" s="345"/>
      <c r="K150" s="346" t="str">
        <f t="shared" si="7"/>
        <v/>
      </c>
      <c r="L150" s="346" t="str">
        <f t="shared" si="8"/>
        <v/>
      </c>
      <c r="M150" s="346" t="str">
        <f t="shared" si="9"/>
        <v/>
      </c>
      <c r="N150" s="347"/>
      <c r="O150" s="347"/>
      <c r="P150" s="347"/>
      <c r="Q150" s="347"/>
      <c r="S150" s="339" t="str">
        <f t="shared" si="5"/>
        <v/>
      </c>
      <c r="T150" s="339" t="str">
        <f t="shared" si="6"/>
        <v/>
      </c>
    </row>
    <row r="151" spans="1:20" s="329" customFormat="1" ht="15" x14ac:dyDescent="0.25">
      <c r="A151" s="312">
        <v>113</v>
      </c>
      <c r="B151" s="341"/>
      <c r="C151" s="341"/>
      <c r="D151" s="342"/>
      <c r="E151" s="342"/>
      <c r="F151" s="348"/>
      <c r="G151" s="342"/>
      <c r="H151" s="345"/>
      <c r="I151" s="345"/>
      <c r="J151" s="345"/>
      <c r="K151" s="346" t="str">
        <f t="shared" si="7"/>
        <v/>
      </c>
      <c r="L151" s="346" t="str">
        <f t="shared" si="8"/>
        <v/>
      </c>
      <c r="M151" s="346" t="str">
        <f t="shared" si="9"/>
        <v/>
      </c>
      <c r="N151" s="347"/>
      <c r="O151" s="347"/>
      <c r="P151" s="347"/>
      <c r="Q151" s="347"/>
      <c r="S151" s="339" t="str">
        <f t="shared" si="5"/>
        <v/>
      </c>
      <c r="T151" s="339" t="str">
        <f t="shared" si="6"/>
        <v/>
      </c>
    </row>
    <row r="152" spans="1:20" s="329" customFormat="1" ht="15" x14ac:dyDescent="0.25">
      <c r="A152" s="312">
        <v>114</v>
      </c>
      <c r="B152" s="341"/>
      <c r="C152" s="341"/>
      <c r="D152" s="342"/>
      <c r="E152" s="342"/>
      <c r="F152" s="348"/>
      <c r="G152" s="342"/>
      <c r="H152" s="345"/>
      <c r="I152" s="345"/>
      <c r="J152" s="345"/>
      <c r="K152" s="346" t="str">
        <f t="shared" si="7"/>
        <v/>
      </c>
      <c r="L152" s="346" t="str">
        <f t="shared" si="8"/>
        <v/>
      </c>
      <c r="M152" s="346" t="str">
        <f t="shared" si="9"/>
        <v/>
      </c>
      <c r="N152" s="347"/>
      <c r="O152" s="347"/>
      <c r="P152" s="347"/>
      <c r="Q152" s="347"/>
      <c r="S152" s="339" t="str">
        <f t="shared" si="5"/>
        <v/>
      </c>
      <c r="T152" s="339" t="str">
        <f t="shared" si="6"/>
        <v/>
      </c>
    </row>
    <row r="153" spans="1:20" s="329" customFormat="1" ht="15" x14ac:dyDescent="0.25">
      <c r="A153" s="312">
        <v>115</v>
      </c>
      <c r="B153" s="341"/>
      <c r="C153" s="341"/>
      <c r="D153" s="342"/>
      <c r="E153" s="342"/>
      <c r="F153" s="348"/>
      <c r="G153" s="342"/>
      <c r="H153" s="345"/>
      <c r="I153" s="345"/>
      <c r="J153" s="345"/>
      <c r="K153" s="346" t="str">
        <f t="shared" si="7"/>
        <v/>
      </c>
      <c r="L153" s="346" t="str">
        <f t="shared" si="8"/>
        <v/>
      </c>
      <c r="M153" s="346" t="str">
        <f t="shared" si="9"/>
        <v/>
      </c>
      <c r="N153" s="347"/>
      <c r="O153" s="347"/>
      <c r="P153" s="347"/>
      <c r="Q153" s="347"/>
      <c r="S153" s="339" t="str">
        <f t="shared" si="5"/>
        <v/>
      </c>
      <c r="T153" s="339" t="str">
        <f t="shared" si="6"/>
        <v/>
      </c>
    </row>
    <row r="154" spans="1:20" s="329" customFormat="1" ht="15" x14ac:dyDescent="0.25">
      <c r="A154" s="312">
        <v>116</v>
      </c>
      <c r="B154" s="341"/>
      <c r="C154" s="341"/>
      <c r="D154" s="342"/>
      <c r="E154" s="342"/>
      <c r="F154" s="348"/>
      <c r="G154" s="342"/>
      <c r="H154" s="345"/>
      <c r="I154" s="345"/>
      <c r="J154" s="345"/>
      <c r="K154" s="346" t="str">
        <f t="shared" si="7"/>
        <v/>
      </c>
      <c r="L154" s="346" t="str">
        <f t="shared" si="8"/>
        <v/>
      </c>
      <c r="M154" s="346" t="str">
        <f t="shared" si="9"/>
        <v/>
      </c>
      <c r="N154" s="347"/>
      <c r="O154" s="347"/>
      <c r="P154" s="347"/>
      <c r="Q154" s="347"/>
      <c r="S154" s="339" t="str">
        <f t="shared" si="5"/>
        <v/>
      </c>
      <c r="T154" s="339" t="str">
        <f t="shared" si="6"/>
        <v/>
      </c>
    </row>
    <row r="155" spans="1:20" s="329" customFormat="1" ht="15" x14ac:dyDescent="0.25">
      <c r="A155" s="312">
        <v>117</v>
      </c>
      <c r="B155" s="341"/>
      <c r="C155" s="341"/>
      <c r="D155" s="342"/>
      <c r="E155" s="342"/>
      <c r="F155" s="348"/>
      <c r="G155" s="342"/>
      <c r="H155" s="345"/>
      <c r="I155" s="345"/>
      <c r="J155" s="345"/>
      <c r="K155" s="346" t="str">
        <f t="shared" si="7"/>
        <v/>
      </c>
      <c r="L155" s="346" t="str">
        <f t="shared" si="8"/>
        <v/>
      </c>
      <c r="M155" s="346" t="str">
        <f t="shared" si="9"/>
        <v/>
      </c>
      <c r="N155" s="347"/>
      <c r="O155" s="347"/>
      <c r="P155" s="347"/>
      <c r="Q155" s="347"/>
      <c r="S155" s="339" t="str">
        <f t="shared" si="5"/>
        <v/>
      </c>
      <c r="T155" s="339" t="str">
        <f t="shared" si="6"/>
        <v/>
      </c>
    </row>
    <row r="156" spans="1:20" s="329" customFormat="1" ht="15" x14ac:dyDescent="0.25">
      <c r="A156" s="312">
        <v>118</v>
      </c>
      <c r="B156" s="341"/>
      <c r="C156" s="341"/>
      <c r="D156" s="342"/>
      <c r="E156" s="342"/>
      <c r="F156" s="348"/>
      <c r="G156" s="342"/>
      <c r="H156" s="345"/>
      <c r="I156" s="345"/>
      <c r="J156" s="345"/>
      <c r="K156" s="346" t="str">
        <f t="shared" si="7"/>
        <v/>
      </c>
      <c r="L156" s="346" t="str">
        <f t="shared" si="8"/>
        <v/>
      </c>
      <c r="M156" s="346" t="str">
        <f t="shared" si="9"/>
        <v/>
      </c>
      <c r="N156" s="347"/>
      <c r="O156" s="347"/>
      <c r="P156" s="347"/>
      <c r="Q156" s="347"/>
      <c r="S156" s="339" t="str">
        <f t="shared" si="5"/>
        <v/>
      </c>
      <c r="T156" s="339" t="str">
        <f t="shared" si="6"/>
        <v/>
      </c>
    </row>
    <row r="157" spans="1:20" s="329" customFormat="1" ht="15" x14ac:dyDescent="0.25">
      <c r="A157" s="312">
        <v>119</v>
      </c>
      <c r="B157" s="341"/>
      <c r="C157" s="341"/>
      <c r="D157" s="342"/>
      <c r="E157" s="342"/>
      <c r="F157" s="348"/>
      <c r="G157" s="342"/>
      <c r="H157" s="345"/>
      <c r="I157" s="345"/>
      <c r="J157" s="345"/>
      <c r="K157" s="346" t="str">
        <f t="shared" si="7"/>
        <v/>
      </c>
      <c r="L157" s="346" t="str">
        <f t="shared" si="8"/>
        <v/>
      </c>
      <c r="M157" s="346" t="str">
        <f t="shared" si="9"/>
        <v/>
      </c>
      <c r="N157" s="347"/>
      <c r="O157" s="347"/>
      <c r="P157" s="347"/>
      <c r="Q157" s="347"/>
      <c r="S157" s="339" t="str">
        <f t="shared" si="5"/>
        <v/>
      </c>
      <c r="T157" s="339" t="str">
        <f t="shared" si="6"/>
        <v/>
      </c>
    </row>
    <row r="158" spans="1:20" s="329" customFormat="1" ht="15" x14ac:dyDescent="0.25">
      <c r="A158" s="312">
        <v>120</v>
      </c>
      <c r="B158" s="341"/>
      <c r="C158" s="341"/>
      <c r="D158" s="342"/>
      <c r="E158" s="342"/>
      <c r="F158" s="348"/>
      <c r="G158" s="342"/>
      <c r="H158" s="345"/>
      <c r="I158" s="345"/>
      <c r="J158" s="345"/>
      <c r="K158" s="346" t="str">
        <f t="shared" si="7"/>
        <v/>
      </c>
      <c r="L158" s="346" t="str">
        <f t="shared" si="8"/>
        <v/>
      </c>
      <c r="M158" s="346" t="str">
        <f t="shared" si="9"/>
        <v/>
      </c>
      <c r="N158" s="347"/>
      <c r="O158" s="347"/>
      <c r="P158" s="347"/>
      <c r="Q158" s="347"/>
      <c r="S158" s="339" t="str">
        <f t="shared" si="5"/>
        <v/>
      </c>
      <c r="T158" s="339" t="str">
        <f t="shared" si="6"/>
        <v/>
      </c>
    </row>
    <row r="159" spans="1:20" s="329" customFormat="1" ht="15" x14ac:dyDescent="0.25">
      <c r="A159" s="312">
        <v>121</v>
      </c>
      <c r="B159" s="341"/>
      <c r="C159" s="341"/>
      <c r="D159" s="342"/>
      <c r="E159" s="342"/>
      <c r="F159" s="348"/>
      <c r="G159" s="342"/>
      <c r="H159" s="345"/>
      <c r="I159" s="345"/>
      <c r="J159" s="345"/>
      <c r="K159" s="346" t="str">
        <f t="shared" si="7"/>
        <v/>
      </c>
      <c r="L159" s="346" t="str">
        <f t="shared" si="8"/>
        <v/>
      </c>
      <c r="M159" s="346" t="str">
        <f t="shared" si="9"/>
        <v/>
      </c>
      <c r="N159" s="347"/>
      <c r="O159" s="347"/>
      <c r="P159" s="347"/>
      <c r="Q159" s="347"/>
      <c r="S159" s="339" t="str">
        <f t="shared" si="5"/>
        <v/>
      </c>
      <c r="T159" s="339" t="str">
        <f t="shared" si="6"/>
        <v/>
      </c>
    </row>
    <row r="160" spans="1:20" s="329" customFormat="1" ht="15" x14ac:dyDescent="0.25">
      <c r="A160" s="312">
        <v>122</v>
      </c>
      <c r="B160" s="341"/>
      <c r="C160" s="341"/>
      <c r="D160" s="342"/>
      <c r="E160" s="342"/>
      <c r="F160" s="348"/>
      <c r="G160" s="342"/>
      <c r="H160" s="345"/>
      <c r="I160" s="345"/>
      <c r="J160" s="345"/>
      <c r="K160" s="346" t="str">
        <f t="shared" si="7"/>
        <v/>
      </c>
      <c r="L160" s="346" t="str">
        <f t="shared" si="8"/>
        <v/>
      </c>
      <c r="M160" s="346" t="str">
        <f t="shared" si="9"/>
        <v/>
      </c>
      <c r="N160" s="347"/>
      <c r="O160" s="347"/>
      <c r="P160" s="347"/>
      <c r="Q160" s="347"/>
      <c r="S160" s="339" t="str">
        <f t="shared" si="5"/>
        <v/>
      </c>
      <c r="T160" s="339" t="str">
        <f t="shared" si="6"/>
        <v/>
      </c>
    </row>
    <row r="161" spans="1:20" s="329" customFormat="1" ht="15" x14ac:dyDescent="0.25">
      <c r="A161" s="312">
        <v>123</v>
      </c>
      <c r="B161" s="341"/>
      <c r="C161" s="341"/>
      <c r="D161" s="342"/>
      <c r="E161" s="342"/>
      <c r="F161" s="348"/>
      <c r="G161" s="342"/>
      <c r="H161" s="345"/>
      <c r="I161" s="345"/>
      <c r="J161" s="345"/>
      <c r="K161" s="346" t="str">
        <f t="shared" si="7"/>
        <v/>
      </c>
      <c r="L161" s="346" t="str">
        <f t="shared" si="8"/>
        <v/>
      </c>
      <c r="M161" s="346" t="str">
        <f t="shared" si="9"/>
        <v/>
      </c>
      <c r="N161" s="347"/>
      <c r="O161" s="347"/>
      <c r="P161" s="347"/>
      <c r="Q161" s="347"/>
      <c r="S161" s="339" t="str">
        <f t="shared" si="5"/>
        <v/>
      </c>
      <c r="T161" s="339" t="str">
        <f t="shared" si="6"/>
        <v/>
      </c>
    </row>
    <row r="162" spans="1:20" s="329" customFormat="1" ht="15" x14ac:dyDescent="0.25">
      <c r="A162" s="312">
        <v>124</v>
      </c>
      <c r="B162" s="341"/>
      <c r="C162" s="341"/>
      <c r="D162" s="342"/>
      <c r="E162" s="342"/>
      <c r="F162" s="348"/>
      <c r="G162" s="342"/>
      <c r="H162" s="345"/>
      <c r="I162" s="345"/>
      <c r="J162" s="345"/>
      <c r="K162" s="346" t="str">
        <f t="shared" si="7"/>
        <v/>
      </c>
      <c r="L162" s="346" t="str">
        <f t="shared" si="8"/>
        <v/>
      </c>
      <c r="M162" s="346" t="str">
        <f t="shared" si="9"/>
        <v/>
      </c>
      <c r="N162" s="347"/>
      <c r="O162" s="347"/>
      <c r="P162" s="347"/>
      <c r="Q162" s="347"/>
      <c r="S162" s="339" t="str">
        <f t="shared" si="5"/>
        <v/>
      </c>
      <c r="T162" s="339" t="str">
        <f t="shared" si="6"/>
        <v/>
      </c>
    </row>
    <row r="163" spans="1:20" s="329" customFormat="1" ht="15" x14ac:dyDescent="0.25">
      <c r="A163" s="312">
        <v>125</v>
      </c>
      <c r="B163" s="341"/>
      <c r="C163" s="341"/>
      <c r="D163" s="342"/>
      <c r="E163" s="342"/>
      <c r="F163" s="348"/>
      <c r="G163" s="342"/>
      <c r="H163" s="345"/>
      <c r="I163" s="345"/>
      <c r="J163" s="345"/>
      <c r="K163" s="346" t="str">
        <f t="shared" si="7"/>
        <v/>
      </c>
      <c r="L163" s="346" t="str">
        <f t="shared" si="8"/>
        <v/>
      </c>
      <c r="M163" s="346" t="str">
        <f t="shared" si="9"/>
        <v/>
      </c>
      <c r="N163" s="347"/>
      <c r="O163" s="347"/>
      <c r="P163" s="347"/>
      <c r="Q163" s="347"/>
      <c r="S163" s="339" t="str">
        <f t="shared" si="5"/>
        <v/>
      </c>
      <c r="T163" s="339" t="str">
        <f t="shared" si="6"/>
        <v/>
      </c>
    </row>
    <row r="164" spans="1:20" s="329" customFormat="1" ht="15" x14ac:dyDescent="0.25">
      <c r="A164" s="312">
        <v>126</v>
      </c>
      <c r="B164" s="341"/>
      <c r="C164" s="341"/>
      <c r="D164" s="342"/>
      <c r="E164" s="342"/>
      <c r="F164" s="348"/>
      <c r="G164" s="342"/>
      <c r="H164" s="345"/>
      <c r="I164" s="345"/>
      <c r="J164" s="345"/>
      <c r="K164" s="346" t="str">
        <f t="shared" si="7"/>
        <v/>
      </c>
      <c r="L164" s="346" t="str">
        <f t="shared" si="8"/>
        <v/>
      </c>
      <c r="M164" s="346" t="str">
        <f t="shared" si="9"/>
        <v/>
      </c>
      <c r="N164" s="347"/>
      <c r="O164" s="347"/>
      <c r="P164" s="347"/>
      <c r="Q164" s="347"/>
      <c r="S164" s="339" t="str">
        <f t="shared" si="5"/>
        <v/>
      </c>
      <c r="T164" s="339" t="str">
        <f t="shared" si="6"/>
        <v/>
      </c>
    </row>
    <row r="165" spans="1:20" s="329" customFormat="1" ht="15" x14ac:dyDescent="0.25">
      <c r="A165" s="312">
        <v>127</v>
      </c>
      <c r="B165" s="341"/>
      <c r="C165" s="341"/>
      <c r="D165" s="342"/>
      <c r="E165" s="342"/>
      <c r="F165" s="348"/>
      <c r="G165" s="342"/>
      <c r="H165" s="345"/>
      <c r="I165" s="345"/>
      <c r="J165" s="345"/>
      <c r="K165" s="346" t="str">
        <f t="shared" si="7"/>
        <v/>
      </c>
      <c r="L165" s="346" t="str">
        <f t="shared" si="8"/>
        <v/>
      </c>
      <c r="M165" s="346" t="str">
        <f t="shared" si="9"/>
        <v/>
      </c>
      <c r="N165" s="347"/>
      <c r="O165" s="347"/>
      <c r="P165" s="347"/>
      <c r="Q165" s="347"/>
      <c r="S165" s="339" t="str">
        <f t="shared" si="5"/>
        <v/>
      </c>
      <c r="T165" s="339" t="str">
        <f t="shared" si="6"/>
        <v/>
      </c>
    </row>
    <row r="166" spans="1:20" s="329" customFormat="1" ht="15" x14ac:dyDescent="0.25">
      <c r="A166" s="312">
        <v>128</v>
      </c>
      <c r="B166" s="341"/>
      <c r="C166" s="341"/>
      <c r="D166" s="342"/>
      <c r="E166" s="342"/>
      <c r="F166" s="348"/>
      <c r="G166" s="342"/>
      <c r="H166" s="345"/>
      <c r="I166" s="345"/>
      <c r="J166" s="345"/>
      <c r="K166" s="346" t="str">
        <f t="shared" si="7"/>
        <v/>
      </c>
      <c r="L166" s="346" t="str">
        <f t="shared" si="8"/>
        <v/>
      </c>
      <c r="M166" s="346" t="str">
        <f t="shared" si="9"/>
        <v/>
      </c>
      <c r="N166" s="347"/>
      <c r="O166" s="347"/>
      <c r="P166" s="347"/>
      <c r="Q166" s="347"/>
      <c r="S166" s="339" t="str">
        <f t="shared" si="5"/>
        <v/>
      </c>
      <c r="T166" s="339" t="str">
        <f t="shared" si="6"/>
        <v/>
      </c>
    </row>
    <row r="167" spans="1:20" s="329" customFormat="1" ht="15" x14ac:dyDescent="0.25">
      <c r="A167" s="312">
        <v>129</v>
      </c>
      <c r="B167" s="341"/>
      <c r="C167" s="341"/>
      <c r="D167" s="342"/>
      <c r="E167" s="342"/>
      <c r="F167" s="348"/>
      <c r="G167" s="342"/>
      <c r="H167" s="345"/>
      <c r="I167" s="345"/>
      <c r="J167" s="345"/>
      <c r="K167" s="346" t="str">
        <f t="shared" si="7"/>
        <v/>
      </c>
      <c r="L167" s="346" t="str">
        <f t="shared" si="8"/>
        <v/>
      </c>
      <c r="M167" s="346" t="str">
        <f t="shared" si="9"/>
        <v/>
      </c>
      <c r="N167" s="347"/>
      <c r="O167" s="347"/>
      <c r="P167" s="347"/>
      <c r="Q167" s="347"/>
      <c r="S167" s="339" t="str">
        <f t="shared" ref="S167:S230" si="10">IF(D167&lt;&gt;"",IF(ISERROR(FIND("/",D167)), 0, 1),"")</f>
        <v/>
      </c>
      <c r="T167" s="339" t="str">
        <f t="shared" ref="T167:T230" si="11">IF(D167&lt;&gt;"",IF(S167*1=0,D167,CONCATENATE(MID(D167,1,FIND("/",D167,1)-1),MID(D167,FIND("/",D167,1)+1,LEN(D167)))),"")</f>
        <v/>
      </c>
    </row>
    <row r="168" spans="1:20" s="329" customFormat="1" ht="15" x14ac:dyDescent="0.25">
      <c r="A168" s="312">
        <v>130</v>
      </c>
      <c r="B168" s="341"/>
      <c r="C168" s="341"/>
      <c r="D168" s="342"/>
      <c r="E168" s="342"/>
      <c r="F168" s="348"/>
      <c r="G168" s="342"/>
      <c r="H168" s="345"/>
      <c r="I168" s="345"/>
      <c r="J168" s="345"/>
      <c r="K168" s="346" t="str">
        <f t="shared" ref="K168:K231" si="12">IF(AND(F168&lt;&gt;"",H168&lt;&gt;""),ROUND(MIN(F168*H168,90530),2),"")</f>
        <v/>
      </c>
      <c r="L168" s="346" t="str">
        <f t="shared" ref="L168:L231" si="13">IF(AND(F168&lt;&gt;"",I168&lt;&gt;""),ROUND(MIN(F168*I168,90530),2),"")</f>
        <v/>
      </c>
      <c r="M168" s="346" t="str">
        <f t="shared" ref="M168:M231" si="14">IF(AND(F168&lt;&gt;"",J168&lt;&gt;""),ROUND(MIN(F168*J168,90530),2),"")</f>
        <v/>
      </c>
      <c r="N168" s="347"/>
      <c r="O168" s="347"/>
      <c r="P168" s="347"/>
      <c r="Q168" s="347"/>
      <c r="S168" s="339" t="str">
        <f t="shared" si="10"/>
        <v/>
      </c>
      <c r="T168" s="339" t="str">
        <f t="shared" si="11"/>
        <v/>
      </c>
    </row>
    <row r="169" spans="1:20" s="329" customFormat="1" ht="15" x14ac:dyDescent="0.25">
      <c r="A169" s="312">
        <v>131</v>
      </c>
      <c r="B169" s="341"/>
      <c r="C169" s="341"/>
      <c r="D169" s="342"/>
      <c r="E169" s="342"/>
      <c r="F169" s="348"/>
      <c r="G169" s="342"/>
      <c r="H169" s="345"/>
      <c r="I169" s="345"/>
      <c r="J169" s="345"/>
      <c r="K169" s="346" t="str">
        <f t="shared" si="12"/>
        <v/>
      </c>
      <c r="L169" s="346" t="str">
        <f t="shared" si="13"/>
        <v/>
      </c>
      <c r="M169" s="346" t="str">
        <f t="shared" si="14"/>
        <v/>
      </c>
      <c r="N169" s="347"/>
      <c r="O169" s="347"/>
      <c r="P169" s="347"/>
      <c r="Q169" s="347"/>
      <c r="S169" s="339" t="str">
        <f t="shared" si="10"/>
        <v/>
      </c>
      <c r="T169" s="339" t="str">
        <f t="shared" si="11"/>
        <v/>
      </c>
    </row>
    <row r="170" spans="1:20" s="329" customFormat="1" ht="15" x14ac:dyDescent="0.25">
      <c r="A170" s="312">
        <v>132</v>
      </c>
      <c r="B170" s="341"/>
      <c r="C170" s="341"/>
      <c r="D170" s="342"/>
      <c r="E170" s="342"/>
      <c r="F170" s="348"/>
      <c r="G170" s="342"/>
      <c r="H170" s="345"/>
      <c r="I170" s="345"/>
      <c r="J170" s="345"/>
      <c r="K170" s="346" t="str">
        <f t="shared" si="12"/>
        <v/>
      </c>
      <c r="L170" s="346" t="str">
        <f t="shared" si="13"/>
        <v/>
      </c>
      <c r="M170" s="346" t="str">
        <f t="shared" si="14"/>
        <v/>
      </c>
      <c r="N170" s="347"/>
      <c r="O170" s="347"/>
      <c r="P170" s="347"/>
      <c r="Q170" s="347"/>
      <c r="S170" s="339" t="str">
        <f t="shared" si="10"/>
        <v/>
      </c>
      <c r="T170" s="339" t="str">
        <f t="shared" si="11"/>
        <v/>
      </c>
    </row>
    <row r="171" spans="1:20" s="329" customFormat="1" ht="15" x14ac:dyDescent="0.25">
      <c r="A171" s="312">
        <v>133</v>
      </c>
      <c r="B171" s="341"/>
      <c r="C171" s="341"/>
      <c r="D171" s="342"/>
      <c r="E171" s="342"/>
      <c r="F171" s="348"/>
      <c r="G171" s="342"/>
      <c r="H171" s="345"/>
      <c r="I171" s="345"/>
      <c r="J171" s="345"/>
      <c r="K171" s="346" t="str">
        <f t="shared" si="12"/>
        <v/>
      </c>
      <c r="L171" s="346" t="str">
        <f t="shared" si="13"/>
        <v/>
      </c>
      <c r="M171" s="346" t="str">
        <f t="shared" si="14"/>
        <v/>
      </c>
      <c r="N171" s="347"/>
      <c r="O171" s="347"/>
      <c r="P171" s="347"/>
      <c r="Q171" s="347"/>
      <c r="S171" s="339" t="str">
        <f t="shared" si="10"/>
        <v/>
      </c>
      <c r="T171" s="339" t="str">
        <f t="shared" si="11"/>
        <v/>
      </c>
    </row>
    <row r="172" spans="1:20" s="329" customFormat="1" ht="15" x14ac:dyDescent="0.25">
      <c r="A172" s="312">
        <v>134</v>
      </c>
      <c r="B172" s="341"/>
      <c r="C172" s="341"/>
      <c r="D172" s="342"/>
      <c r="E172" s="342"/>
      <c r="F172" s="348"/>
      <c r="G172" s="342"/>
      <c r="H172" s="345"/>
      <c r="I172" s="345"/>
      <c r="J172" s="345"/>
      <c r="K172" s="346" t="str">
        <f t="shared" si="12"/>
        <v/>
      </c>
      <c r="L172" s="346" t="str">
        <f t="shared" si="13"/>
        <v/>
      </c>
      <c r="M172" s="346" t="str">
        <f t="shared" si="14"/>
        <v/>
      </c>
      <c r="N172" s="347"/>
      <c r="O172" s="347"/>
      <c r="P172" s="347"/>
      <c r="Q172" s="347"/>
      <c r="S172" s="339" t="str">
        <f t="shared" si="10"/>
        <v/>
      </c>
      <c r="T172" s="339" t="str">
        <f t="shared" si="11"/>
        <v/>
      </c>
    </row>
    <row r="173" spans="1:20" s="329" customFormat="1" ht="15" x14ac:dyDescent="0.25">
      <c r="A173" s="312">
        <v>135</v>
      </c>
      <c r="B173" s="341"/>
      <c r="C173" s="341"/>
      <c r="D173" s="342"/>
      <c r="E173" s="342"/>
      <c r="F173" s="348"/>
      <c r="G173" s="342"/>
      <c r="H173" s="345"/>
      <c r="I173" s="345"/>
      <c r="J173" s="345"/>
      <c r="K173" s="346" t="str">
        <f t="shared" si="12"/>
        <v/>
      </c>
      <c r="L173" s="346" t="str">
        <f t="shared" si="13"/>
        <v/>
      </c>
      <c r="M173" s="346" t="str">
        <f t="shared" si="14"/>
        <v/>
      </c>
      <c r="N173" s="347"/>
      <c r="O173" s="347"/>
      <c r="P173" s="347"/>
      <c r="Q173" s="347"/>
      <c r="S173" s="339" t="str">
        <f t="shared" si="10"/>
        <v/>
      </c>
      <c r="T173" s="339" t="str">
        <f t="shared" si="11"/>
        <v/>
      </c>
    </row>
    <row r="174" spans="1:20" s="329" customFormat="1" ht="15" x14ac:dyDescent="0.25">
      <c r="A174" s="312">
        <v>136</v>
      </c>
      <c r="B174" s="341"/>
      <c r="C174" s="341"/>
      <c r="D174" s="342"/>
      <c r="E174" s="342"/>
      <c r="F174" s="348"/>
      <c r="G174" s="342"/>
      <c r="H174" s="345"/>
      <c r="I174" s="345"/>
      <c r="J174" s="345"/>
      <c r="K174" s="346" t="str">
        <f t="shared" si="12"/>
        <v/>
      </c>
      <c r="L174" s="346" t="str">
        <f t="shared" si="13"/>
        <v/>
      </c>
      <c r="M174" s="346" t="str">
        <f t="shared" si="14"/>
        <v/>
      </c>
      <c r="N174" s="347"/>
      <c r="O174" s="347"/>
      <c r="P174" s="347"/>
      <c r="Q174" s="347"/>
      <c r="S174" s="339" t="str">
        <f t="shared" si="10"/>
        <v/>
      </c>
      <c r="T174" s="339" t="str">
        <f t="shared" si="11"/>
        <v/>
      </c>
    </row>
    <row r="175" spans="1:20" s="329" customFormat="1" ht="15" x14ac:dyDescent="0.25">
      <c r="A175" s="312">
        <v>137</v>
      </c>
      <c r="B175" s="341"/>
      <c r="C175" s="341"/>
      <c r="D175" s="342"/>
      <c r="E175" s="342"/>
      <c r="F175" s="348"/>
      <c r="G175" s="342"/>
      <c r="H175" s="345"/>
      <c r="I175" s="345"/>
      <c r="J175" s="345"/>
      <c r="K175" s="346" t="str">
        <f t="shared" si="12"/>
        <v/>
      </c>
      <c r="L175" s="346" t="str">
        <f t="shared" si="13"/>
        <v/>
      </c>
      <c r="M175" s="346" t="str">
        <f t="shared" si="14"/>
        <v/>
      </c>
      <c r="N175" s="347"/>
      <c r="O175" s="347"/>
      <c r="P175" s="347"/>
      <c r="Q175" s="347"/>
      <c r="S175" s="339" t="str">
        <f t="shared" si="10"/>
        <v/>
      </c>
      <c r="T175" s="339" t="str">
        <f t="shared" si="11"/>
        <v/>
      </c>
    </row>
    <row r="176" spans="1:20" s="329" customFormat="1" ht="15" x14ac:dyDescent="0.25">
      <c r="A176" s="312">
        <v>138</v>
      </c>
      <c r="B176" s="341"/>
      <c r="C176" s="341"/>
      <c r="D176" s="342"/>
      <c r="E176" s="342"/>
      <c r="F176" s="348"/>
      <c r="G176" s="342"/>
      <c r="H176" s="345"/>
      <c r="I176" s="345"/>
      <c r="J176" s="345"/>
      <c r="K176" s="346" t="str">
        <f t="shared" si="12"/>
        <v/>
      </c>
      <c r="L176" s="346" t="str">
        <f t="shared" si="13"/>
        <v/>
      </c>
      <c r="M176" s="346" t="str">
        <f t="shared" si="14"/>
        <v/>
      </c>
      <c r="N176" s="347"/>
      <c r="O176" s="347"/>
      <c r="P176" s="347"/>
      <c r="Q176" s="347"/>
      <c r="S176" s="339" t="str">
        <f t="shared" si="10"/>
        <v/>
      </c>
      <c r="T176" s="339" t="str">
        <f t="shared" si="11"/>
        <v/>
      </c>
    </row>
    <row r="177" spans="1:20" s="329" customFormat="1" ht="15" x14ac:dyDescent="0.25">
      <c r="A177" s="312">
        <v>139</v>
      </c>
      <c r="B177" s="341"/>
      <c r="C177" s="341"/>
      <c r="D177" s="342"/>
      <c r="E177" s="342"/>
      <c r="F177" s="348"/>
      <c r="G177" s="342"/>
      <c r="H177" s="345"/>
      <c r="I177" s="345"/>
      <c r="J177" s="345"/>
      <c r="K177" s="346" t="str">
        <f t="shared" si="12"/>
        <v/>
      </c>
      <c r="L177" s="346" t="str">
        <f t="shared" si="13"/>
        <v/>
      </c>
      <c r="M177" s="346" t="str">
        <f t="shared" si="14"/>
        <v/>
      </c>
      <c r="N177" s="347"/>
      <c r="O177" s="347"/>
      <c r="P177" s="347"/>
      <c r="Q177" s="347"/>
      <c r="S177" s="339" t="str">
        <f t="shared" si="10"/>
        <v/>
      </c>
      <c r="T177" s="339" t="str">
        <f t="shared" si="11"/>
        <v/>
      </c>
    </row>
    <row r="178" spans="1:20" s="329" customFormat="1" ht="15" x14ac:dyDescent="0.25">
      <c r="A178" s="312">
        <v>140</v>
      </c>
      <c r="B178" s="341"/>
      <c r="C178" s="341"/>
      <c r="D178" s="342"/>
      <c r="E178" s="342"/>
      <c r="F178" s="348"/>
      <c r="G178" s="342"/>
      <c r="H178" s="345"/>
      <c r="I178" s="345"/>
      <c r="J178" s="345"/>
      <c r="K178" s="346" t="str">
        <f t="shared" si="12"/>
        <v/>
      </c>
      <c r="L178" s="346" t="str">
        <f t="shared" si="13"/>
        <v/>
      </c>
      <c r="M178" s="346" t="str">
        <f t="shared" si="14"/>
        <v/>
      </c>
      <c r="N178" s="347"/>
      <c r="O178" s="347"/>
      <c r="P178" s="347"/>
      <c r="Q178" s="347"/>
      <c r="S178" s="339" t="str">
        <f t="shared" si="10"/>
        <v/>
      </c>
      <c r="T178" s="339" t="str">
        <f t="shared" si="11"/>
        <v/>
      </c>
    </row>
    <row r="179" spans="1:20" s="329" customFormat="1" ht="15" x14ac:dyDescent="0.25">
      <c r="A179" s="312">
        <v>141</v>
      </c>
      <c r="B179" s="341"/>
      <c r="C179" s="341"/>
      <c r="D179" s="342"/>
      <c r="E179" s="342"/>
      <c r="F179" s="348"/>
      <c r="G179" s="342"/>
      <c r="H179" s="345"/>
      <c r="I179" s="345"/>
      <c r="J179" s="345"/>
      <c r="K179" s="346" t="str">
        <f t="shared" si="12"/>
        <v/>
      </c>
      <c r="L179" s="346" t="str">
        <f t="shared" si="13"/>
        <v/>
      </c>
      <c r="M179" s="346" t="str">
        <f t="shared" si="14"/>
        <v/>
      </c>
      <c r="N179" s="347"/>
      <c r="O179" s="347"/>
      <c r="P179" s="347"/>
      <c r="Q179" s="347"/>
      <c r="S179" s="339" t="str">
        <f t="shared" si="10"/>
        <v/>
      </c>
      <c r="T179" s="339" t="str">
        <f t="shared" si="11"/>
        <v/>
      </c>
    </row>
    <row r="180" spans="1:20" s="329" customFormat="1" ht="15" x14ac:dyDescent="0.25">
      <c r="A180" s="312">
        <v>142</v>
      </c>
      <c r="B180" s="341"/>
      <c r="C180" s="341"/>
      <c r="D180" s="342"/>
      <c r="E180" s="342"/>
      <c r="F180" s="348"/>
      <c r="G180" s="342"/>
      <c r="H180" s="345"/>
      <c r="I180" s="345"/>
      <c r="J180" s="345"/>
      <c r="K180" s="346" t="str">
        <f t="shared" si="12"/>
        <v/>
      </c>
      <c r="L180" s="346" t="str">
        <f t="shared" si="13"/>
        <v/>
      </c>
      <c r="M180" s="346" t="str">
        <f t="shared" si="14"/>
        <v/>
      </c>
      <c r="N180" s="347"/>
      <c r="O180" s="347"/>
      <c r="P180" s="347"/>
      <c r="Q180" s="347"/>
      <c r="S180" s="339" t="str">
        <f t="shared" si="10"/>
        <v/>
      </c>
      <c r="T180" s="339" t="str">
        <f t="shared" si="11"/>
        <v/>
      </c>
    </row>
    <row r="181" spans="1:20" s="329" customFormat="1" ht="15" x14ac:dyDescent="0.25">
      <c r="A181" s="312">
        <v>143</v>
      </c>
      <c r="B181" s="341"/>
      <c r="C181" s="341"/>
      <c r="D181" s="342"/>
      <c r="E181" s="342"/>
      <c r="F181" s="348"/>
      <c r="G181" s="342"/>
      <c r="H181" s="345"/>
      <c r="I181" s="345"/>
      <c r="J181" s="345"/>
      <c r="K181" s="346" t="str">
        <f t="shared" si="12"/>
        <v/>
      </c>
      <c r="L181" s="346" t="str">
        <f t="shared" si="13"/>
        <v/>
      </c>
      <c r="M181" s="346" t="str">
        <f t="shared" si="14"/>
        <v/>
      </c>
      <c r="N181" s="347"/>
      <c r="O181" s="347"/>
      <c r="P181" s="347"/>
      <c r="Q181" s="347"/>
      <c r="S181" s="339" t="str">
        <f t="shared" si="10"/>
        <v/>
      </c>
      <c r="T181" s="339" t="str">
        <f t="shared" si="11"/>
        <v/>
      </c>
    </row>
    <row r="182" spans="1:20" s="329" customFormat="1" ht="15" x14ac:dyDescent="0.25">
      <c r="A182" s="312">
        <v>144</v>
      </c>
      <c r="B182" s="341"/>
      <c r="C182" s="341"/>
      <c r="D182" s="342"/>
      <c r="E182" s="342"/>
      <c r="F182" s="348"/>
      <c r="G182" s="342"/>
      <c r="H182" s="345"/>
      <c r="I182" s="345"/>
      <c r="J182" s="345"/>
      <c r="K182" s="346" t="str">
        <f t="shared" si="12"/>
        <v/>
      </c>
      <c r="L182" s="346" t="str">
        <f t="shared" si="13"/>
        <v/>
      </c>
      <c r="M182" s="346" t="str">
        <f t="shared" si="14"/>
        <v/>
      </c>
      <c r="N182" s="347"/>
      <c r="O182" s="347"/>
      <c r="P182" s="347"/>
      <c r="Q182" s="347"/>
      <c r="S182" s="339" t="str">
        <f t="shared" si="10"/>
        <v/>
      </c>
      <c r="T182" s="339" t="str">
        <f t="shared" si="11"/>
        <v/>
      </c>
    </row>
    <row r="183" spans="1:20" s="329" customFormat="1" ht="15" x14ac:dyDescent="0.25">
      <c r="A183" s="312">
        <v>145</v>
      </c>
      <c r="B183" s="341"/>
      <c r="C183" s="341"/>
      <c r="D183" s="342"/>
      <c r="E183" s="342"/>
      <c r="F183" s="348"/>
      <c r="G183" s="342"/>
      <c r="H183" s="345"/>
      <c r="I183" s="345"/>
      <c r="J183" s="345"/>
      <c r="K183" s="346" t="str">
        <f t="shared" si="12"/>
        <v/>
      </c>
      <c r="L183" s="346" t="str">
        <f t="shared" si="13"/>
        <v/>
      </c>
      <c r="M183" s="346" t="str">
        <f t="shared" si="14"/>
        <v/>
      </c>
      <c r="N183" s="347"/>
      <c r="O183" s="347"/>
      <c r="P183" s="347"/>
      <c r="Q183" s="347"/>
      <c r="S183" s="339" t="str">
        <f t="shared" si="10"/>
        <v/>
      </c>
      <c r="T183" s="339" t="str">
        <f t="shared" si="11"/>
        <v/>
      </c>
    </row>
    <row r="184" spans="1:20" s="329" customFormat="1" ht="15" x14ac:dyDescent="0.25">
      <c r="A184" s="312">
        <v>146</v>
      </c>
      <c r="B184" s="341"/>
      <c r="C184" s="341"/>
      <c r="D184" s="342"/>
      <c r="E184" s="342"/>
      <c r="F184" s="348"/>
      <c r="G184" s="342"/>
      <c r="H184" s="345"/>
      <c r="I184" s="345"/>
      <c r="J184" s="345"/>
      <c r="K184" s="346" t="str">
        <f t="shared" si="12"/>
        <v/>
      </c>
      <c r="L184" s="346" t="str">
        <f t="shared" si="13"/>
        <v/>
      </c>
      <c r="M184" s="346" t="str">
        <f t="shared" si="14"/>
        <v/>
      </c>
      <c r="N184" s="347"/>
      <c r="O184" s="347"/>
      <c r="P184" s="347"/>
      <c r="Q184" s="347"/>
      <c r="S184" s="339" t="str">
        <f t="shared" si="10"/>
        <v/>
      </c>
      <c r="T184" s="339" t="str">
        <f t="shared" si="11"/>
        <v/>
      </c>
    </row>
    <row r="185" spans="1:20" s="329" customFormat="1" ht="15" x14ac:dyDescent="0.25">
      <c r="A185" s="312">
        <v>147</v>
      </c>
      <c r="B185" s="341"/>
      <c r="C185" s="341"/>
      <c r="D185" s="342"/>
      <c r="E185" s="342"/>
      <c r="F185" s="348"/>
      <c r="G185" s="342"/>
      <c r="H185" s="345"/>
      <c r="I185" s="345"/>
      <c r="J185" s="345"/>
      <c r="K185" s="346" t="str">
        <f t="shared" si="12"/>
        <v/>
      </c>
      <c r="L185" s="346" t="str">
        <f t="shared" si="13"/>
        <v/>
      </c>
      <c r="M185" s="346" t="str">
        <f t="shared" si="14"/>
        <v/>
      </c>
      <c r="N185" s="347"/>
      <c r="O185" s="347"/>
      <c r="P185" s="347"/>
      <c r="Q185" s="347"/>
      <c r="S185" s="339" t="str">
        <f t="shared" si="10"/>
        <v/>
      </c>
      <c r="T185" s="339" t="str">
        <f t="shared" si="11"/>
        <v/>
      </c>
    </row>
    <row r="186" spans="1:20" s="329" customFormat="1" ht="15" x14ac:dyDescent="0.25">
      <c r="A186" s="312">
        <v>148</v>
      </c>
      <c r="B186" s="341"/>
      <c r="C186" s="341"/>
      <c r="D186" s="342"/>
      <c r="E186" s="342"/>
      <c r="F186" s="348"/>
      <c r="G186" s="342"/>
      <c r="H186" s="345"/>
      <c r="I186" s="345"/>
      <c r="J186" s="345"/>
      <c r="K186" s="346" t="str">
        <f t="shared" si="12"/>
        <v/>
      </c>
      <c r="L186" s="346" t="str">
        <f t="shared" si="13"/>
        <v/>
      </c>
      <c r="M186" s="346" t="str">
        <f t="shared" si="14"/>
        <v/>
      </c>
      <c r="N186" s="347"/>
      <c r="O186" s="347"/>
      <c r="P186" s="347"/>
      <c r="Q186" s="347"/>
      <c r="S186" s="339" t="str">
        <f t="shared" si="10"/>
        <v/>
      </c>
      <c r="T186" s="339" t="str">
        <f t="shared" si="11"/>
        <v/>
      </c>
    </row>
    <row r="187" spans="1:20" s="329" customFormat="1" ht="15" x14ac:dyDescent="0.25">
      <c r="A187" s="312">
        <v>149</v>
      </c>
      <c r="B187" s="341"/>
      <c r="C187" s="341"/>
      <c r="D187" s="342"/>
      <c r="E187" s="342"/>
      <c r="F187" s="348"/>
      <c r="G187" s="342"/>
      <c r="H187" s="345"/>
      <c r="I187" s="345"/>
      <c r="J187" s="345"/>
      <c r="K187" s="346" t="str">
        <f t="shared" si="12"/>
        <v/>
      </c>
      <c r="L187" s="346" t="str">
        <f t="shared" si="13"/>
        <v/>
      </c>
      <c r="M187" s="346" t="str">
        <f t="shared" si="14"/>
        <v/>
      </c>
      <c r="N187" s="347"/>
      <c r="O187" s="347"/>
      <c r="P187" s="347"/>
      <c r="Q187" s="347"/>
      <c r="S187" s="339" t="str">
        <f t="shared" si="10"/>
        <v/>
      </c>
      <c r="T187" s="339" t="str">
        <f t="shared" si="11"/>
        <v/>
      </c>
    </row>
    <row r="188" spans="1:20" s="329" customFormat="1" ht="15" x14ac:dyDescent="0.25">
      <c r="A188" s="312">
        <v>150</v>
      </c>
      <c r="B188" s="341"/>
      <c r="C188" s="341"/>
      <c r="D188" s="342"/>
      <c r="E188" s="342"/>
      <c r="F188" s="348"/>
      <c r="G188" s="342"/>
      <c r="H188" s="345"/>
      <c r="I188" s="345"/>
      <c r="J188" s="345"/>
      <c r="K188" s="346" t="str">
        <f t="shared" si="12"/>
        <v/>
      </c>
      <c r="L188" s="346" t="str">
        <f t="shared" si="13"/>
        <v/>
      </c>
      <c r="M188" s="346" t="str">
        <f t="shared" si="14"/>
        <v/>
      </c>
      <c r="N188" s="347"/>
      <c r="O188" s="347"/>
      <c r="P188" s="347"/>
      <c r="Q188" s="347"/>
      <c r="S188" s="339" t="str">
        <f t="shared" si="10"/>
        <v/>
      </c>
      <c r="T188" s="339" t="str">
        <f t="shared" si="11"/>
        <v/>
      </c>
    </row>
    <row r="189" spans="1:20" s="329" customFormat="1" ht="15" x14ac:dyDescent="0.25">
      <c r="A189" s="312">
        <v>151</v>
      </c>
      <c r="B189" s="341"/>
      <c r="C189" s="341"/>
      <c r="D189" s="342"/>
      <c r="E189" s="342"/>
      <c r="F189" s="348"/>
      <c r="G189" s="342"/>
      <c r="H189" s="345"/>
      <c r="I189" s="345"/>
      <c r="J189" s="345"/>
      <c r="K189" s="346" t="str">
        <f t="shared" si="12"/>
        <v/>
      </c>
      <c r="L189" s="346" t="str">
        <f t="shared" si="13"/>
        <v/>
      </c>
      <c r="M189" s="346" t="str">
        <f t="shared" si="14"/>
        <v/>
      </c>
      <c r="N189" s="347"/>
      <c r="O189" s="347"/>
      <c r="P189" s="347"/>
      <c r="Q189" s="347"/>
      <c r="S189" s="339" t="str">
        <f t="shared" si="10"/>
        <v/>
      </c>
      <c r="T189" s="339" t="str">
        <f t="shared" si="11"/>
        <v/>
      </c>
    </row>
    <row r="190" spans="1:20" s="329" customFormat="1" ht="15" x14ac:dyDescent="0.25">
      <c r="A190" s="312">
        <v>152</v>
      </c>
      <c r="B190" s="341"/>
      <c r="C190" s="341"/>
      <c r="D190" s="342"/>
      <c r="E190" s="342"/>
      <c r="F190" s="348"/>
      <c r="G190" s="342"/>
      <c r="H190" s="345"/>
      <c r="I190" s="345"/>
      <c r="J190" s="345"/>
      <c r="K190" s="346" t="str">
        <f t="shared" si="12"/>
        <v/>
      </c>
      <c r="L190" s="346" t="str">
        <f t="shared" si="13"/>
        <v/>
      </c>
      <c r="M190" s="346" t="str">
        <f t="shared" si="14"/>
        <v/>
      </c>
      <c r="N190" s="347"/>
      <c r="O190" s="347"/>
      <c r="P190" s="347"/>
      <c r="Q190" s="347"/>
      <c r="S190" s="339" t="str">
        <f t="shared" si="10"/>
        <v/>
      </c>
      <c r="T190" s="339" t="str">
        <f t="shared" si="11"/>
        <v/>
      </c>
    </row>
    <row r="191" spans="1:20" s="329" customFormat="1" ht="15" x14ac:dyDescent="0.25">
      <c r="A191" s="312">
        <v>153</v>
      </c>
      <c r="B191" s="341"/>
      <c r="C191" s="341"/>
      <c r="D191" s="342"/>
      <c r="E191" s="342"/>
      <c r="F191" s="348"/>
      <c r="G191" s="342"/>
      <c r="H191" s="345"/>
      <c r="I191" s="345"/>
      <c r="J191" s="345"/>
      <c r="K191" s="346" t="str">
        <f t="shared" si="12"/>
        <v/>
      </c>
      <c r="L191" s="346" t="str">
        <f t="shared" si="13"/>
        <v/>
      </c>
      <c r="M191" s="346" t="str">
        <f t="shared" si="14"/>
        <v/>
      </c>
      <c r="N191" s="347"/>
      <c r="O191" s="347"/>
      <c r="P191" s="347"/>
      <c r="Q191" s="347"/>
      <c r="S191" s="339" t="str">
        <f t="shared" si="10"/>
        <v/>
      </c>
      <c r="T191" s="339" t="str">
        <f t="shared" si="11"/>
        <v/>
      </c>
    </row>
    <row r="192" spans="1:20" s="329" customFormat="1" ht="15" x14ac:dyDescent="0.25">
      <c r="A192" s="312">
        <v>154</v>
      </c>
      <c r="B192" s="341"/>
      <c r="C192" s="341"/>
      <c r="D192" s="342"/>
      <c r="E192" s="342"/>
      <c r="F192" s="348"/>
      <c r="G192" s="342"/>
      <c r="H192" s="345"/>
      <c r="I192" s="345"/>
      <c r="J192" s="345"/>
      <c r="K192" s="346" t="str">
        <f t="shared" si="12"/>
        <v/>
      </c>
      <c r="L192" s="346" t="str">
        <f t="shared" si="13"/>
        <v/>
      </c>
      <c r="M192" s="346" t="str">
        <f t="shared" si="14"/>
        <v/>
      </c>
      <c r="N192" s="347"/>
      <c r="O192" s="347"/>
      <c r="P192" s="347"/>
      <c r="Q192" s="347"/>
      <c r="S192" s="339" t="str">
        <f t="shared" si="10"/>
        <v/>
      </c>
      <c r="T192" s="339" t="str">
        <f t="shared" si="11"/>
        <v/>
      </c>
    </row>
    <row r="193" spans="1:20" s="329" customFormat="1" ht="15" x14ac:dyDescent="0.25">
      <c r="A193" s="312">
        <v>155</v>
      </c>
      <c r="B193" s="341"/>
      <c r="C193" s="341"/>
      <c r="D193" s="342"/>
      <c r="E193" s="342"/>
      <c r="F193" s="348"/>
      <c r="G193" s="342"/>
      <c r="H193" s="345"/>
      <c r="I193" s="345"/>
      <c r="J193" s="345"/>
      <c r="K193" s="346" t="str">
        <f t="shared" si="12"/>
        <v/>
      </c>
      <c r="L193" s="346" t="str">
        <f t="shared" si="13"/>
        <v/>
      </c>
      <c r="M193" s="346" t="str">
        <f t="shared" si="14"/>
        <v/>
      </c>
      <c r="N193" s="347"/>
      <c r="O193" s="347"/>
      <c r="P193" s="347"/>
      <c r="Q193" s="347"/>
      <c r="S193" s="339" t="str">
        <f t="shared" si="10"/>
        <v/>
      </c>
      <c r="T193" s="339" t="str">
        <f t="shared" si="11"/>
        <v/>
      </c>
    </row>
    <row r="194" spans="1:20" s="329" customFormat="1" ht="15" x14ac:dyDescent="0.25">
      <c r="A194" s="312">
        <v>156</v>
      </c>
      <c r="B194" s="341"/>
      <c r="C194" s="341"/>
      <c r="D194" s="342"/>
      <c r="E194" s="342"/>
      <c r="F194" s="348"/>
      <c r="G194" s="342"/>
      <c r="H194" s="345"/>
      <c r="I194" s="345"/>
      <c r="J194" s="345"/>
      <c r="K194" s="346" t="str">
        <f t="shared" si="12"/>
        <v/>
      </c>
      <c r="L194" s="346" t="str">
        <f t="shared" si="13"/>
        <v/>
      </c>
      <c r="M194" s="346" t="str">
        <f t="shared" si="14"/>
        <v/>
      </c>
      <c r="N194" s="347"/>
      <c r="O194" s="347"/>
      <c r="P194" s="347"/>
      <c r="Q194" s="347"/>
      <c r="S194" s="339" t="str">
        <f t="shared" si="10"/>
        <v/>
      </c>
      <c r="T194" s="339" t="str">
        <f t="shared" si="11"/>
        <v/>
      </c>
    </row>
    <row r="195" spans="1:20" s="329" customFormat="1" ht="15" x14ac:dyDescent="0.25">
      <c r="A195" s="312">
        <v>157</v>
      </c>
      <c r="B195" s="341"/>
      <c r="C195" s="341"/>
      <c r="D195" s="342"/>
      <c r="E195" s="342"/>
      <c r="F195" s="348"/>
      <c r="G195" s="342"/>
      <c r="H195" s="345"/>
      <c r="I195" s="345"/>
      <c r="J195" s="345"/>
      <c r="K195" s="346" t="str">
        <f t="shared" si="12"/>
        <v/>
      </c>
      <c r="L195" s="346" t="str">
        <f t="shared" si="13"/>
        <v/>
      </c>
      <c r="M195" s="346" t="str">
        <f t="shared" si="14"/>
        <v/>
      </c>
      <c r="N195" s="347"/>
      <c r="O195" s="347"/>
      <c r="P195" s="347"/>
      <c r="Q195" s="347"/>
      <c r="S195" s="339" t="str">
        <f t="shared" si="10"/>
        <v/>
      </c>
      <c r="T195" s="339" t="str">
        <f t="shared" si="11"/>
        <v/>
      </c>
    </row>
    <row r="196" spans="1:20" s="329" customFormat="1" ht="15" x14ac:dyDescent="0.25">
      <c r="A196" s="312">
        <v>158</v>
      </c>
      <c r="B196" s="341"/>
      <c r="C196" s="341"/>
      <c r="D196" s="342"/>
      <c r="E196" s="342"/>
      <c r="F196" s="348"/>
      <c r="G196" s="342"/>
      <c r="H196" s="345"/>
      <c r="I196" s="345"/>
      <c r="J196" s="345"/>
      <c r="K196" s="346" t="str">
        <f t="shared" si="12"/>
        <v/>
      </c>
      <c r="L196" s="346" t="str">
        <f t="shared" si="13"/>
        <v/>
      </c>
      <c r="M196" s="346" t="str">
        <f t="shared" si="14"/>
        <v/>
      </c>
      <c r="N196" s="347"/>
      <c r="O196" s="347"/>
      <c r="P196" s="347"/>
      <c r="Q196" s="347"/>
      <c r="S196" s="339" t="str">
        <f t="shared" si="10"/>
        <v/>
      </c>
      <c r="T196" s="339" t="str">
        <f t="shared" si="11"/>
        <v/>
      </c>
    </row>
    <row r="197" spans="1:20" s="329" customFormat="1" ht="15" x14ac:dyDescent="0.25">
      <c r="A197" s="312">
        <v>159</v>
      </c>
      <c r="B197" s="341"/>
      <c r="C197" s="341"/>
      <c r="D197" s="342"/>
      <c r="E197" s="342"/>
      <c r="F197" s="348"/>
      <c r="G197" s="342"/>
      <c r="H197" s="345"/>
      <c r="I197" s="345"/>
      <c r="J197" s="345"/>
      <c r="K197" s="346" t="str">
        <f t="shared" si="12"/>
        <v/>
      </c>
      <c r="L197" s="346" t="str">
        <f t="shared" si="13"/>
        <v/>
      </c>
      <c r="M197" s="346" t="str">
        <f t="shared" si="14"/>
        <v/>
      </c>
      <c r="N197" s="347"/>
      <c r="O197" s="347"/>
      <c r="P197" s="347"/>
      <c r="Q197" s="347"/>
      <c r="S197" s="339" t="str">
        <f t="shared" si="10"/>
        <v/>
      </c>
      <c r="T197" s="339" t="str">
        <f t="shared" si="11"/>
        <v/>
      </c>
    </row>
    <row r="198" spans="1:20" s="329" customFormat="1" ht="15" x14ac:dyDescent="0.25">
      <c r="A198" s="312">
        <v>160</v>
      </c>
      <c r="B198" s="341"/>
      <c r="C198" s="341"/>
      <c r="D198" s="342"/>
      <c r="E198" s="342"/>
      <c r="F198" s="348"/>
      <c r="G198" s="342"/>
      <c r="H198" s="345"/>
      <c r="I198" s="345"/>
      <c r="J198" s="345"/>
      <c r="K198" s="346" t="str">
        <f t="shared" si="12"/>
        <v/>
      </c>
      <c r="L198" s="346" t="str">
        <f t="shared" si="13"/>
        <v/>
      </c>
      <c r="M198" s="346" t="str">
        <f t="shared" si="14"/>
        <v/>
      </c>
      <c r="N198" s="347"/>
      <c r="O198" s="347"/>
      <c r="P198" s="347"/>
      <c r="Q198" s="347"/>
      <c r="S198" s="339" t="str">
        <f t="shared" si="10"/>
        <v/>
      </c>
      <c r="T198" s="339" t="str">
        <f t="shared" si="11"/>
        <v/>
      </c>
    </row>
    <row r="199" spans="1:20" s="329" customFormat="1" ht="15" x14ac:dyDescent="0.25">
      <c r="A199" s="312">
        <v>161</v>
      </c>
      <c r="B199" s="341"/>
      <c r="C199" s="341"/>
      <c r="D199" s="342"/>
      <c r="E199" s="342"/>
      <c r="F199" s="348"/>
      <c r="G199" s="342"/>
      <c r="H199" s="345"/>
      <c r="I199" s="345"/>
      <c r="J199" s="345"/>
      <c r="K199" s="346" t="str">
        <f t="shared" si="12"/>
        <v/>
      </c>
      <c r="L199" s="346" t="str">
        <f t="shared" si="13"/>
        <v/>
      </c>
      <c r="M199" s="346" t="str">
        <f t="shared" si="14"/>
        <v/>
      </c>
      <c r="N199" s="347"/>
      <c r="O199" s="347"/>
      <c r="P199" s="347"/>
      <c r="Q199" s="347"/>
      <c r="S199" s="339" t="str">
        <f t="shared" si="10"/>
        <v/>
      </c>
      <c r="T199" s="339" t="str">
        <f t="shared" si="11"/>
        <v/>
      </c>
    </row>
    <row r="200" spans="1:20" s="329" customFormat="1" ht="15" x14ac:dyDescent="0.25">
      <c r="A200" s="312">
        <v>162</v>
      </c>
      <c r="B200" s="341"/>
      <c r="C200" s="341"/>
      <c r="D200" s="342"/>
      <c r="E200" s="342"/>
      <c r="F200" s="348"/>
      <c r="G200" s="342"/>
      <c r="H200" s="345"/>
      <c r="I200" s="345"/>
      <c r="J200" s="345"/>
      <c r="K200" s="346" t="str">
        <f t="shared" si="12"/>
        <v/>
      </c>
      <c r="L200" s="346" t="str">
        <f t="shared" si="13"/>
        <v/>
      </c>
      <c r="M200" s="346" t="str">
        <f t="shared" si="14"/>
        <v/>
      </c>
      <c r="N200" s="347"/>
      <c r="O200" s="347"/>
      <c r="P200" s="347"/>
      <c r="Q200" s="347"/>
      <c r="S200" s="339" t="str">
        <f t="shared" si="10"/>
        <v/>
      </c>
      <c r="T200" s="339" t="str">
        <f t="shared" si="11"/>
        <v/>
      </c>
    </row>
    <row r="201" spans="1:20" s="329" customFormat="1" ht="15" x14ac:dyDescent="0.25">
      <c r="A201" s="312">
        <v>163</v>
      </c>
      <c r="B201" s="341"/>
      <c r="C201" s="341"/>
      <c r="D201" s="342"/>
      <c r="E201" s="342"/>
      <c r="F201" s="348"/>
      <c r="G201" s="342"/>
      <c r="H201" s="345"/>
      <c r="I201" s="345"/>
      <c r="J201" s="345"/>
      <c r="K201" s="346" t="str">
        <f t="shared" si="12"/>
        <v/>
      </c>
      <c r="L201" s="346" t="str">
        <f t="shared" si="13"/>
        <v/>
      </c>
      <c r="M201" s="346" t="str">
        <f t="shared" si="14"/>
        <v/>
      </c>
      <c r="N201" s="347"/>
      <c r="O201" s="347"/>
      <c r="P201" s="347"/>
      <c r="Q201" s="347"/>
      <c r="S201" s="339" t="str">
        <f t="shared" si="10"/>
        <v/>
      </c>
      <c r="T201" s="339" t="str">
        <f t="shared" si="11"/>
        <v/>
      </c>
    </row>
    <row r="202" spans="1:20" s="329" customFormat="1" ht="15" x14ac:dyDescent="0.25">
      <c r="A202" s="312">
        <v>164</v>
      </c>
      <c r="B202" s="341"/>
      <c r="C202" s="341"/>
      <c r="D202" s="342"/>
      <c r="E202" s="342"/>
      <c r="F202" s="348"/>
      <c r="G202" s="342"/>
      <c r="H202" s="345"/>
      <c r="I202" s="345"/>
      <c r="J202" s="345"/>
      <c r="K202" s="346" t="str">
        <f t="shared" si="12"/>
        <v/>
      </c>
      <c r="L202" s="346" t="str">
        <f t="shared" si="13"/>
        <v/>
      </c>
      <c r="M202" s="346" t="str">
        <f t="shared" si="14"/>
        <v/>
      </c>
      <c r="N202" s="347"/>
      <c r="O202" s="347"/>
      <c r="P202" s="347"/>
      <c r="Q202" s="347"/>
      <c r="S202" s="339" t="str">
        <f t="shared" si="10"/>
        <v/>
      </c>
      <c r="T202" s="339" t="str">
        <f t="shared" si="11"/>
        <v/>
      </c>
    </row>
    <row r="203" spans="1:20" s="329" customFormat="1" ht="15" x14ac:dyDescent="0.25">
      <c r="A203" s="312">
        <v>165</v>
      </c>
      <c r="B203" s="341"/>
      <c r="C203" s="341"/>
      <c r="D203" s="342"/>
      <c r="E203" s="342"/>
      <c r="F203" s="348"/>
      <c r="G203" s="342"/>
      <c r="H203" s="345"/>
      <c r="I203" s="345"/>
      <c r="J203" s="345"/>
      <c r="K203" s="346" t="str">
        <f t="shared" si="12"/>
        <v/>
      </c>
      <c r="L203" s="346" t="str">
        <f t="shared" si="13"/>
        <v/>
      </c>
      <c r="M203" s="346" t="str">
        <f t="shared" si="14"/>
        <v/>
      </c>
      <c r="N203" s="347"/>
      <c r="O203" s="347"/>
      <c r="P203" s="347"/>
      <c r="Q203" s="347"/>
      <c r="S203" s="339" t="str">
        <f t="shared" si="10"/>
        <v/>
      </c>
      <c r="T203" s="339" t="str">
        <f t="shared" si="11"/>
        <v/>
      </c>
    </row>
    <row r="204" spans="1:20" s="329" customFormat="1" ht="15" x14ac:dyDescent="0.25">
      <c r="A204" s="312">
        <v>166</v>
      </c>
      <c r="B204" s="341"/>
      <c r="C204" s="341"/>
      <c r="D204" s="342"/>
      <c r="E204" s="342"/>
      <c r="F204" s="348"/>
      <c r="G204" s="342"/>
      <c r="H204" s="345"/>
      <c r="I204" s="345"/>
      <c r="J204" s="345"/>
      <c r="K204" s="346" t="str">
        <f t="shared" si="12"/>
        <v/>
      </c>
      <c r="L204" s="346" t="str">
        <f t="shared" si="13"/>
        <v/>
      </c>
      <c r="M204" s="346" t="str">
        <f t="shared" si="14"/>
        <v/>
      </c>
      <c r="N204" s="347"/>
      <c r="O204" s="347"/>
      <c r="P204" s="347"/>
      <c r="Q204" s="347"/>
      <c r="S204" s="339" t="str">
        <f t="shared" si="10"/>
        <v/>
      </c>
      <c r="T204" s="339" t="str">
        <f t="shared" si="11"/>
        <v/>
      </c>
    </row>
    <row r="205" spans="1:20" s="329" customFormat="1" ht="15" x14ac:dyDescent="0.25">
      <c r="A205" s="312">
        <v>167</v>
      </c>
      <c r="B205" s="341"/>
      <c r="C205" s="341"/>
      <c r="D205" s="342"/>
      <c r="E205" s="342"/>
      <c r="F205" s="348"/>
      <c r="G205" s="342"/>
      <c r="H205" s="345"/>
      <c r="I205" s="345"/>
      <c r="J205" s="345"/>
      <c r="K205" s="346" t="str">
        <f t="shared" si="12"/>
        <v/>
      </c>
      <c r="L205" s="346" t="str">
        <f t="shared" si="13"/>
        <v/>
      </c>
      <c r="M205" s="346" t="str">
        <f t="shared" si="14"/>
        <v/>
      </c>
      <c r="N205" s="347"/>
      <c r="O205" s="347"/>
      <c r="P205" s="347"/>
      <c r="Q205" s="347"/>
      <c r="S205" s="339" t="str">
        <f t="shared" si="10"/>
        <v/>
      </c>
      <c r="T205" s="339" t="str">
        <f t="shared" si="11"/>
        <v/>
      </c>
    </row>
    <row r="206" spans="1:20" s="329" customFormat="1" ht="15" x14ac:dyDescent="0.25">
      <c r="A206" s="312">
        <v>168</v>
      </c>
      <c r="B206" s="341"/>
      <c r="C206" s="341"/>
      <c r="D206" s="342"/>
      <c r="E206" s="342"/>
      <c r="F206" s="348"/>
      <c r="G206" s="342"/>
      <c r="H206" s="345"/>
      <c r="I206" s="345"/>
      <c r="J206" s="345"/>
      <c r="K206" s="346" t="str">
        <f t="shared" si="12"/>
        <v/>
      </c>
      <c r="L206" s="346" t="str">
        <f t="shared" si="13"/>
        <v/>
      </c>
      <c r="M206" s="346" t="str">
        <f t="shared" si="14"/>
        <v/>
      </c>
      <c r="N206" s="347"/>
      <c r="O206" s="347"/>
      <c r="P206" s="347"/>
      <c r="Q206" s="347"/>
      <c r="S206" s="339" t="str">
        <f t="shared" si="10"/>
        <v/>
      </c>
      <c r="T206" s="339" t="str">
        <f t="shared" si="11"/>
        <v/>
      </c>
    </row>
    <row r="207" spans="1:20" s="329" customFormat="1" ht="15" x14ac:dyDescent="0.25">
      <c r="A207" s="312">
        <v>169</v>
      </c>
      <c r="B207" s="341"/>
      <c r="C207" s="341"/>
      <c r="D207" s="342"/>
      <c r="E207" s="342"/>
      <c r="F207" s="348"/>
      <c r="G207" s="342"/>
      <c r="H207" s="345"/>
      <c r="I207" s="345"/>
      <c r="J207" s="345"/>
      <c r="K207" s="346" t="str">
        <f t="shared" si="12"/>
        <v/>
      </c>
      <c r="L207" s="346" t="str">
        <f t="shared" si="13"/>
        <v/>
      </c>
      <c r="M207" s="346" t="str">
        <f t="shared" si="14"/>
        <v/>
      </c>
      <c r="N207" s="347"/>
      <c r="O207" s="347"/>
      <c r="P207" s="347"/>
      <c r="Q207" s="347"/>
      <c r="S207" s="339" t="str">
        <f t="shared" si="10"/>
        <v/>
      </c>
      <c r="T207" s="339" t="str">
        <f t="shared" si="11"/>
        <v/>
      </c>
    </row>
    <row r="208" spans="1:20" s="329" customFormat="1" ht="15" x14ac:dyDescent="0.25">
      <c r="A208" s="312">
        <v>170</v>
      </c>
      <c r="B208" s="341"/>
      <c r="C208" s="341"/>
      <c r="D208" s="342"/>
      <c r="E208" s="342"/>
      <c r="F208" s="348"/>
      <c r="G208" s="342"/>
      <c r="H208" s="345"/>
      <c r="I208" s="345"/>
      <c r="J208" s="345"/>
      <c r="K208" s="346" t="str">
        <f t="shared" si="12"/>
        <v/>
      </c>
      <c r="L208" s="346" t="str">
        <f t="shared" si="13"/>
        <v/>
      </c>
      <c r="M208" s="346" t="str">
        <f t="shared" si="14"/>
        <v/>
      </c>
      <c r="N208" s="347"/>
      <c r="O208" s="347"/>
      <c r="P208" s="347"/>
      <c r="Q208" s="347"/>
      <c r="S208" s="339" t="str">
        <f t="shared" si="10"/>
        <v/>
      </c>
      <c r="T208" s="339" t="str">
        <f t="shared" si="11"/>
        <v/>
      </c>
    </row>
    <row r="209" spans="1:20" s="329" customFormat="1" ht="15" x14ac:dyDescent="0.25">
      <c r="A209" s="312">
        <v>171</v>
      </c>
      <c r="B209" s="341"/>
      <c r="C209" s="341"/>
      <c r="D209" s="342"/>
      <c r="E209" s="342"/>
      <c r="F209" s="348"/>
      <c r="G209" s="342"/>
      <c r="H209" s="345"/>
      <c r="I209" s="345"/>
      <c r="J209" s="345"/>
      <c r="K209" s="346" t="str">
        <f t="shared" si="12"/>
        <v/>
      </c>
      <c r="L209" s="346" t="str">
        <f t="shared" si="13"/>
        <v/>
      </c>
      <c r="M209" s="346" t="str">
        <f t="shared" si="14"/>
        <v/>
      </c>
      <c r="N209" s="347"/>
      <c r="O209" s="347"/>
      <c r="P209" s="347"/>
      <c r="Q209" s="347"/>
      <c r="S209" s="339" t="str">
        <f t="shared" si="10"/>
        <v/>
      </c>
      <c r="T209" s="339" t="str">
        <f t="shared" si="11"/>
        <v/>
      </c>
    </row>
    <row r="210" spans="1:20" s="329" customFormat="1" ht="15" x14ac:dyDescent="0.25">
      <c r="A210" s="312">
        <v>172</v>
      </c>
      <c r="B210" s="341"/>
      <c r="C210" s="341"/>
      <c r="D210" s="342"/>
      <c r="E210" s="342"/>
      <c r="F210" s="348"/>
      <c r="G210" s="342"/>
      <c r="H210" s="345"/>
      <c r="I210" s="345"/>
      <c r="J210" s="345"/>
      <c r="K210" s="346" t="str">
        <f t="shared" si="12"/>
        <v/>
      </c>
      <c r="L210" s="346" t="str">
        <f t="shared" si="13"/>
        <v/>
      </c>
      <c r="M210" s="346" t="str">
        <f t="shared" si="14"/>
        <v/>
      </c>
      <c r="N210" s="347"/>
      <c r="O210" s="347"/>
      <c r="P210" s="347"/>
      <c r="Q210" s="347"/>
      <c r="S210" s="339" t="str">
        <f t="shared" si="10"/>
        <v/>
      </c>
      <c r="T210" s="339" t="str">
        <f t="shared" si="11"/>
        <v/>
      </c>
    </row>
    <row r="211" spans="1:20" s="329" customFormat="1" ht="15" x14ac:dyDescent="0.25">
      <c r="A211" s="312">
        <v>173</v>
      </c>
      <c r="B211" s="341"/>
      <c r="C211" s="341"/>
      <c r="D211" s="342"/>
      <c r="E211" s="342"/>
      <c r="F211" s="348"/>
      <c r="G211" s="342"/>
      <c r="H211" s="345"/>
      <c r="I211" s="345"/>
      <c r="J211" s="345"/>
      <c r="K211" s="346" t="str">
        <f t="shared" si="12"/>
        <v/>
      </c>
      <c r="L211" s="346" t="str">
        <f t="shared" si="13"/>
        <v/>
      </c>
      <c r="M211" s="346" t="str">
        <f t="shared" si="14"/>
        <v/>
      </c>
      <c r="N211" s="347"/>
      <c r="O211" s="347"/>
      <c r="P211" s="347"/>
      <c r="Q211" s="347"/>
      <c r="S211" s="339" t="str">
        <f t="shared" si="10"/>
        <v/>
      </c>
      <c r="T211" s="339" t="str">
        <f t="shared" si="11"/>
        <v/>
      </c>
    </row>
    <row r="212" spans="1:20" s="329" customFormat="1" ht="15" x14ac:dyDescent="0.25">
      <c r="A212" s="312">
        <v>174</v>
      </c>
      <c r="B212" s="341"/>
      <c r="C212" s="341"/>
      <c r="D212" s="342"/>
      <c r="E212" s="342"/>
      <c r="F212" s="348"/>
      <c r="G212" s="342"/>
      <c r="H212" s="345"/>
      <c r="I212" s="345"/>
      <c r="J212" s="345"/>
      <c r="K212" s="346" t="str">
        <f t="shared" si="12"/>
        <v/>
      </c>
      <c r="L212" s="346" t="str">
        <f t="shared" si="13"/>
        <v/>
      </c>
      <c r="M212" s="346" t="str">
        <f t="shared" si="14"/>
        <v/>
      </c>
      <c r="N212" s="347"/>
      <c r="O212" s="347"/>
      <c r="P212" s="347"/>
      <c r="Q212" s="347"/>
      <c r="S212" s="339" t="str">
        <f t="shared" si="10"/>
        <v/>
      </c>
      <c r="T212" s="339" t="str">
        <f t="shared" si="11"/>
        <v/>
      </c>
    </row>
    <row r="213" spans="1:20" s="329" customFormat="1" ht="15" x14ac:dyDescent="0.25">
      <c r="A213" s="312">
        <v>175</v>
      </c>
      <c r="B213" s="341"/>
      <c r="C213" s="341"/>
      <c r="D213" s="342"/>
      <c r="E213" s="342"/>
      <c r="F213" s="348"/>
      <c r="G213" s="342"/>
      <c r="H213" s="345"/>
      <c r="I213" s="345"/>
      <c r="J213" s="345"/>
      <c r="K213" s="346" t="str">
        <f t="shared" si="12"/>
        <v/>
      </c>
      <c r="L213" s="346" t="str">
        <f t="shared" si="13"/>
        <v/>
      </c>
      <c r="M213" s="346" t="str">
        <f t="shared" si="14"/>
        <v/>
      </c>
      <c r="N213" s="347"/>
      <c r="O213" s="347"/>
      <c r="P213" s="347"/>
      <c r="Q213" s="347"/>
      <c r="S213" s="339" t="str">
        <f t="shared" si="10"/>
        <v/>
      </c>
      <c r="T213" s="339" t="str">
        <f t="shared" si="11"/>
        <v/>
      </c>
    </row>
    <row r="214" spans="1:20" s="329" customFormat="1" ht="15" x14ac:dyDescent="0.25">
      <c r="A214" s="312">
        <v>176</v>
      </c>
      <c r="B214" s="341"/>
      <c r="C214" s="341"/>
      <c r="D214" s="342"/>
      <c r="E214" s="342"/>
      <c r="F214" s="348"/>
      <c r="G214" s="342"/>
      <c r="H214" s="345"/>
      <c r="I214" s="345"/>
      <c r="J214" s="345"/>
      <c r="K214" s="346" t="str">
        <f t="shared" si="12"/>
        <v/>
      </c>
      <c r="L214" s="346" t="str">
        <f t="shared" si="13"/>
        <v/>
      </c>
      <c r="M214" s="346" t="str">
        <f t="shared" si="14"/>
        <v/>
      </c>
      <c r="N214" s="347"/>
      <c r="O214" s="347"/>
      <c r="P214" s="347"/>
      <c r="Q214" s="347"/>
      <c r="S214" s="339" t="str">
        <f t="shared" si="10"/>
        <v/>
      </c>
      <c r="T214" s="339" t="str">
        <f t="shared" si="11"/>
        <v/>
      </c>
    </row>
    <row r="215" spans="1:20" s="329" customFormat="1" ht="15" x14ac:dyDescent="0.25">
      <c r="A215" s="312">
        <v>177</v>
      </c>
      <c r="B215" s="341"/>
      <c r="C215" s="341"/>
      <c r="D215" s="342"/>
      <c r="E215" s="342"/>
      <c r="F215" s="348"/>
      <c r="G215" s="342"/>
      <c r="H215" s="345"/>
      <c r="I215" s="345"/>
      <c r="J215" s="345"/>
      <c r="K215" s="346" t="str">
        <f t="shared" si="12"/>
        <v/>
      </c>
      <c r="L215" s="346" t="str">
        <f t="shared" si="13"/>
        <v/>
      </c>
      <c r="M215" s="346" t="str">
        <f t="shared" si="14"/>
        <v/>
      </c>
      <c r="N215" s="347"/>
      <c r="O215" s="347"/>
      <c r="P215" s="347"/>
      <c r="Q215" s="347"/>
      <c r="S215" s="339" t="str">
        <f t="shared" si="10"/>
        <v/>
      </c>
      <c r="T215" s="339" t="str">
        <f t="shared" si="11"/>
        <v/>
      </c>
    </row>
    <row r="216" spans="1:20" s="329" customFormat="1" ht="15" x14ac:dyDescent="0.25">
      <c r="A216" s="312">
        <v>178</v>
      </c>
      <c r="B216" s="341"/>
      <c r="C216" s="341"/>
      <c r="D216" s="342"/>
      <c r="E216" s="342"/>
      <c r="F216" s="348"/>
      <c r="G216" s="342"/>
      <c r="H216" s="345"/>
      <c r="I216" s="345"/>
      <c r="J216" s="345"/>
      <c r="K216" s="346" t="str">
        <f t="shared" si="12"/>
        <v/>
      </c>
      <c r="L216" s="346" t="str">
        <f t="shared" si="13"/>
        <v/>
      </c>
      <c r="M216" s="346" t="str">
        <f t="shared" si="14"/>
        <v/>
      </c>
      <c r="N216" s="347"/>
      <c r="O216" s="347"/>
      <c r="P216" s="347"/>
      <c r="Q216" s="347"/>
      <c r="S216" s="339" t="str">
        <f t="shared" si="10"/>
        <v/>
      </c>
      <c r="T216" s="339" t="str">
        <f t="shared" si="11"/>
        <v/>
      </c>
    </row>
    <row r="217" spans="1:20" s="329" customFormat="1" ht="15" x14ac:dyDescent="0.25">
      <c r="A217" s="312">
        <v>179</v>
      </c>
      <c r="B217" s="341"/>
      <c r="C217" s="341"/>
      <c r="D217" s="342"/>
      <c r="E217" s="342"/>
      <c r="F217" s="348"/>
      <c r="G217" s="342"/>
      <c r="H217" s="345"/>
      <c r="I217" s="345"/>
      <c r="J217" s="345"/>
      <c r="K217" s="346" t="str">
        <f t="shared" si="12"/>
        <v/>
      </c>
      <c r="L217" s="346" t="str">
        <f t="shared" si="13"/>
        <v/>
      </c>
      <c r="M217" s="346" t="str">
        <f t="shared" si="14"/>
        <v/>
      </c>
      <c r="N217" s="347"/>
      <c r="O217" s="347"/>
      <c r="P217" s="347"/>
      <c r="Q217" s="347"/>
      <c r="S217" s="339" t="str">
        <f t="shared" si="10"/>
        <v/>
      </c>
      <c r="T217" s="339" t="str">
        <f t="shared" si="11"/>
        <v/>
      </c>
    </row>
    <row r="218" spans="1:20" s="329" customFormat="1" ht="15" x14ac:dyDescent="0.25">
      <c r="A218" s="312">
        <v>180</v>
      </c>
      <c r="B218" s="341"/>
      <c r="C218" s="341"/>
      <c r="D218" s="342"/>
      <c r="E218" s="342"/>
      <c r="F218" s="348"/>
      <c r="G218" s="342"/>
      <c r="H218" s="345"/>
      <c r="I218" s="345"/>
      <c r="J218" s="345"/>
      <c r="K218" s="346" t="str">
        <f t="shared" si="12"/>
        <v/>
      </c>
      <c r="L218" s="346" t="str">
        <f t="shared" si="13"/>
        <v/>
      </c>
      <c r="M218" s="346" t="str">
        <f t="shared" si="14"/>
        <v/>
      </c>
      <c r="N218" s="347"/>
      <c r="O218" s="347"/>
      <c r="P218" s="347"/>
      <c r="Q218" s="347"/>
      <c r="S218" s="339" t="str">
        <f t="shared" si="10"/>
        <v/>
      </c>
      <c r="T218" s="339" t="str">
        <f t="shared" si="11"/>
        <v/>
      </c>
    </row>
    <row r="219" spans="1:20" s="329" customFormat="1" ht="15" x14ac:dyDescent="0.25">
      <c r="A219" s="312">
        <v>181</v>
      </c>
      <c r="B219" s="341"/>
      <c r="C219" s="341"/>
      <c r="D219" s="342"/>
      <c r="E219" s="342"/>
      <c r="F219" s="348"/>
      <c r="G219" s="342"/>
      <c r="H219" s="345"/>
      <c r="I219" s="345"/>
      <c r="J219" s="345"/>
      <c r="K219" s="346" t="str">
        <f t="shared" si="12"/>
        <v/>
      </c>
      <c r="L219" s="346" t="str">
        <f t="shared" si="13"/>
        <v/>
      </c>
      <c r="M219" s="346" t="str">
        <f t="shared" si="14"/>
        <v/>
      </c>
      <c r="N219" s="347"/>
      <c r="O219" s="347"/>
      <c r="P219" s="347"/>
      <c r="Q219" s="347"/>
      <c r="S219" s="339" t="str">
        <f t="shared" si="10"/>
        <v/>
      </c>
      <c r="T219" s="339" t="str">
        <f t="shared" si="11"/>
        <v/>
      </c>
    </row>
    <row r="220" spans="1:20" s="329" customFormat="1" ht="15" x14ac:dyDescent="0.25">
      <c r="A220" s="312">
        <v>182</v>
      </c>
      <c r="B220" s="341"/>
      <c r="C220" s="341"/>
      <c r="D220" s="342"/>
      <c r="E220" s="342"/>
      <c r="F220" s="348"/>
      <c r="G220" s="342"/>
      <c r="H220" s="345"/>
      <c r="I220" s="345"/>
      <c r="J220" s="345"/>
      <c r="K220" s="346" t="str">
        <f t="shared" si="12"/>
        <v/>
      </c>
      <c r="L220" s="346" t="str">
        <f t="shared" si="13"/>
        <v/>
      </c>
      <c r="M220" s="346" t="str">
        <f t="shared" si="14"/>
        <v/>
      </c>
      <c r="N220" s="347"/>
      <c r="O220" s="347"/>
      <c r="P220" s="347"/>
      <c r="Q220" s="347"/>
      <c r="S220" s="339" t="str">
        <f t="shared" si="10"/>
        <v/>
      </c>
      <c r="T220" s="339" t="str">
        <f t="shared" si="11"/>
        <v/>
      </c>
    </row>
    <row r="221" spans="1:20" s="329" customFormat="1" ht="15" x14ac:dyDescent="0.25">
      <c r="A221" s="312">
        <v>183</v>
      </c>
      <c r="B221" s="341"/>
      <c r="C221" s="341"/>
      <c r="D221" s="342"/>
      <c r="E221" s="342"/>
      <c r="F221" s="348"/>
      <c r="G221" s="342"/>
      <c r="H221" s="345"/>
      <c r="I221" s="345"/>
      <c r="J221" s="345"/>
      <c r="K221" s="346" t="str">
        <f t="shared" si="12"/>
        <v/>
      </c>
      <c r="L221" s="346" t="str">
        <f t="shared" si="13"/>
        <v/>
      </c>
      <c r="M221" s="346" t="str">
        <f t="shared" si="14"/>
        <v/>
      </c>
      <c r="N221" s="347"/>
      <c r="O221" s="347"/>
      <c r="P221" s="347"/>
      <c r="Q221" s="347"/>
      <c r="S221" s="339" t="str">
        <f t="shared" si="10"/>
        <v/>
      </c>
      <c r="T221" s="339" t="str">
        <f t="shared" si="11"/>
        <v/>
      </c>
    </row>
    <row r="222" spans="1:20" s="329" customFormat="1" ht="15" x14ac:dyDescent="0.25">
      <c r="A222" s="312">
        <v>184</v>
      </c>
      <c r="B222" s="341"/>
      <c r="C222" s="341"/>
      <c r="D222" s="342"/>
      <c r="E222" s="342"/>
      <c r="F222" s="348"/>
      <c r="G222" s="342"/>
      <c r="H222" s="345"/>
      <c r="I222" s="345"/>
      <c r="J222" s="345"/>
      <c r="K222" s="346" t="str">
        <f t="shared" si="12"/>
        <v/>
      </c>
      <c r="L222" s="346" t="str">
        <f t="shared" si="13"/>
        <v/>
      </c>
      <c r="M222" s="346" t="str">
        <f t="shared" si="14"/>
        <v/>
      </c>
      <c r="N222" s="347"/>
      <c r="O222" s="347"/>
      <c r="P222" s="347"/>
      <c r="Q222" s="347"/>
      <c r="S222" s="339" t="str">
        <f t="shared" si="10"/>
        <v/>
      </c>
      <c r="T222" s="339" t="str">
        <f t="shared" si="11"/>
        <v/>
      </c>
    </row>
    <row r="223" spans="1:20" s="329" customFormat="1" ht="15" x14ac:dyDescent="0.25">
      <c r="A223" s="312">
        <v>185</v>
      </c>
      <c r="B223" s="341"/>
      <c r="C223" s="341"/>
      <c r="D223" s="342"/>
      <c r="E223" s="342"/>
      <c r="F223" s="348"/>
      <c r="G223" s="342"/>
      <c r="H223" s="345"/>
      <c r="I223" s="345"/>
      <c r="J223" s="345"/>
      <c r="K223" s="346" t="str">
        <f t="shared" si="12"/>
        <v/>
      </c>
      <c r="L223" s="346" t="str">
        <f t="shared" si="13"/>
        <v/>
      </c>
      <c r="M223" s="346" t="str">
        <f t="shared" si="14"/>
        <v/>
      </c>
      <c r="N223" s="347"/>
      <c r="O223" s="347"/>
      <c r="P223" s="347"/>
      <c r="Q223" s="347"/>
      <c r="S223" s="339" t="str">
        <f t="shared" si="10"/>
        <v/>
      </c>
      <c r="T223" s="339" t="str">
        <f t="shared" si="11"/>
        <v/>
      </c>
    </row>
    <row r="224" spans="1:20" s="329" customFormat="1" ht="15" x14ac:dyDescent="0.25">
      <c r="A224" s="312">
        <v>186</v>
      </c>
      <c r="B224" s="341"/>
      <c r="C224" s="341"/>
      <c r="D224" s="342"/>
      <c r="E224" s="342"/>
      <c r="F224" s="348"/>
      <c r="G224" s="342"/>
      <c r="H224" s="345"/>
      <c r="I224" s="345"/>
      <c r="J224" s="345"/>
      <c r="K224" s="346" t="str">
        <f t="shared" si="12"/>
        <v/>
      </c>
      <c r="L224" s="346" t="str">
        <f t="shared" si="13"/>
        <v/>
      </c>
      <c r="M224" s="346" t="str">
        <f t="shared" si="14"/>
        <v/>
      </c>
      <c r="N224" s="347"/>
      <c r="O224" s="347"/>
      <c r="P224" s="347"/>
      <c r="Q224" s="347"/>
      <c r="S224" s="339" t="str">
        <f t="shared" si="10"/>
        <v/>
      </c>
      <c r="T224" s="339" t="str">
        <f t="shared" si="11"/>
        <v/>
      </c>
    </row>
    <row r="225" spans="1:20" s="329" customFormat="1" ht="15" x14ac:dyDescent="0.25">
      <c r="A225" s="312">
        <v>187</v>
      </c>
      <c r="B225" s="341"/>
      <c r="C225" s="341"/>
      <c r="D225" s="342"/>
      <c r="E225" s="342"/>
      <c r="F225" s="348"/>
      <c r="G225" s="342"/>
      <c r="H225" s="345"/>
      <c r="I225" s="345"/>
      <c r="J225" s="345"/>
      <c r="K225" s="346" t="str">
        <f t="shared" si="12"/>
        <v/>
      </c>
      <c r="L225" s="346" t="str">
        <f t="shared" si="13"/>
        <v/>
      </c>
      <c r="M225" s="346" t="str">
        <f t="shared" si="14"/>
        <v/>
      </c>
      <c r="N225" s="347"/>
      <c r="O225" s="347"/>
      <c r="P225" s="347"/>
      <c r="Q225" s="347"/>
      <c r="S225" s="339" t="str">
        <f t="shared" si="10"/>
        <v/>
      </c>
      <c r="T225" s="339" t="str">
        <f t="shared" si="11"/>
        <v/>
      </c>
    </row>
    <row r="226" spans="1:20" s="329" customFormat="1" ht="15" x14ac:dyDescent="0.25">
      <c r="A226" s="312">
        <v>188</v>
      </c>
      <c r="B226" s="341"/>
      <c r="C226" s="341"/>
      <c r="D226" s="342"/>
      <c r="E226" s="342"/>
      <c r="F226" s="348"/>
      <c r="G226" s="342"/>
      <c r="H226" s="345"/>
      <c r="I226" s="345"/>
      <c r="J226" s="345"/>
      <c r="K226" s="346" t="str">
        <f t="shared" si="12"/>
        <v/>
      </c>
      <c r="L226" s="346" t="str">
        <f t="shared" si="13"/>
        <v/>
      </c>
      <c r="M226" s="346" t="str">
        <f t="shared" si="14"/>
        <v/>
      </c>
      <c r="N226" s="347"/>
      <c r="O226" s="347"/>
      <c r="P226" s="347"/>
      <c r="Q226" s="347"/>
      <c r="S226" s="339" t="str">
        <f t="shared" si="10"/>
        <v/>
      </c>
      <c r="T226" s="339" t="str">
        <f t="shared" si="11"/>
        <v/>
      </c>
    </row>
    <row r="227" spans="1:20" s="329" customFormat="1" ht="15" x14ac:dyDescent="0.25">
      <c r="A227" s="312">
        <v>189</v>
      </c>
      <c r="B227" s="341"/>
      <c r="C227" s="341"/>
      <c r="D227" s="342"/>
      <c r="E227" s="342"/>
      <c r="F227" s="348"/>
      <c r="G227" s="342"/>
      <c r="H227" s="345"/>
      <c r="I227" s="345"/>
      <c r="J227" s="345"/>
      <c r="K227" s="346" t="str">
        <f t="shared" si="12"/>
        <v/>
      </c>
      <c r="L227" s="346" t="str">
        <f t="shared" si="13"/>
        <v/>
      </c>
      <c r="M227" s="346" t="str">
        <f t="shared" si="14"/>
        <v/>
      </c>
      <c r="N227" s="347"/>
      <c r="O227" s="347"/>
      <c r="P227" s="347"/>
      <c r="Q227" s="347"/>
      <c r="S227" s="339" t="str">
        <f t="shared" si="10"/>
        <v/>
      </c>
      <c r="T227" s="339" t="str">
        <f t="shared" si="11"/>
        <v/>
      </c>
    </row>
    <row r="228" spans="1:20" s="329" customFormat="1" ht="15" x14ac:dyDescent="0.25">
      <c r="A228" s="312">
        <v>190</v>
      </c>
      <c r="B228" s="341"/>
      <c r="C228" s="341"/>
      <c r="D228" s="342"/>
      <c r="E228" s="342"/>
      <c r="F228" s="348"/>
      <c r="G228" s="342"/>
      <c r="H228" s="345"/>
      <c r="I228" s="345"/>
      <c r="J228" s="345"/>
      <c r="K228" s="346" t="str">
        <f t="shared" si="12"/>
        <v/>
      </c>
      <c r="L228" s="346" t="str">
        <f t="shared" si="13"/>
        <v/>
      </c>
      <c r="M228" s="346" t="str">
        <f t="shared" si="14"/>
        <v/>
      </c>
      <c r="N228" s="347"/>
      <c r="O228" s="347"/>
      <c r="P228" s="347"/>
      <c r="Q228" s="347"/>
      <c r="S228" s="339" t="str">
        <f t="shared" si="10"/>
        <v/>
      </c>
      <c r="T228" s="339" t="str">
        <f t="shared" si="11"/>
        <v/>
      </c>
    </row>
    <row r="229" spans="1:20" s="329" customFormat="1" ht="15" x14ac:dyDescent="0.25">
      <c r="A229" s="312">
        <v>191</v>
      </c>
      <c r="B229" s="341"/>
      <c r="C229" s="341"/>
      <c r="D229" s="342"/>
      <c r="E229" s="342"/>
      <c r="F229" s="348"/>
      <c r="G229" s="342"/>
      <c r="H229" s="345"/>
      <c r="I229" s="345"/>
      <c r="J229" s="345"/>
      <c r="K229" s="346" t="str">
        <f t="shared" si="12"/>
        <v/>
      </c>
      <c r="L229" s="346" t="str">
        <f t="shared" si="13"/>
        <v/>
      </c>
      <c r="M229" s="346" t="str">
        <f t="shared" si="14"/>
        <v/>
      </c>
      <c r="N229" s="347"/>
      <c r="O229" s="347"/>
      <c r="P229" s="347"/>
      <c r="Q229" s="347"/>
      <c r="S229" s="339" t="str">
        <f t="shared" si="10"/>
        <v/>
      </c>
      <c r="T229" s="339" t="str">
        <f t="shared" si="11"/>
        <v/>
      </c>
    </row>
    <row r="230" spans="1:20" s="329" customFormat="1" ht="15" x14ac:dyDescent="0.25">
      <c r="A230" s="312">
        <v>192</v>
      </c>
      <c r="B230" s="341"/>
      <c r="C230" s="341"/>
      <c r="D230" s="342"/>
      <c r="E230" s="342"/>
      <c r="F230" s="348"/>
      <c r="G230" s="342"/>
      <c r="H230" s="345"/>
      <c r="I230" s="345"/>
      <c r="J230" s="345"/>
      <c r="K230" s="346" t="str">
        <f t="shared" si="12"/>
        <v/>
      </c>
      <c r="L230" s="346" t="str">
        <f t="shared" si="13"/>
        <v/>
      </c>
      <c r="M230" s="346" t="str">
        <f t="shared" si="14"/>
        <v/>
      </c>
      <c r="N230" s="347"/>
      <c r="O230" s="347"/>
      <c r="P230" s="347"/>
      <c r="Q230" s="347"/>
      <c r="S230" s="339" t="str">
        <f t="shared" si="10"/>
        <v/>
      </c>
      <c r="T230" s="339" t="str">
        <f t="shared" si="11"/>
        <v/>
      </c>
    </row>
    <row r="231" spans="1:20" s="329" customFormat="1" ht="15" x14ac:dyDescent="0.25">
      <c r="A231" s="312">
        <v>193</v>
      </c>
      <c r="B231" s="341"/>
      <c r="C231" s="341"/>
      <c r="D231" s="342"/>
      <c r="E231" s="342"/>
      <c r="F231" s="348"/>
      <c r="G231" s="342"/>
      <c r="H231" s="345"/>
      <c r="I231" s="345"/>
      <c r="J231" s="345"/>
      <c r="K231" s="346" t="str">
        <f t="shared" si="12"/>
        <v/>
      </c>
      <c r="L231" s="346" t="str">
        <f t="shared" si="13"/>
        <v/>
      </c>
      <c r="M231" s="346" t="str">
        <f t="shared" si="14"/>
        <v/>
      </c>
      <c r="N231" s="347"/>
      <c r="O231" s="347"/>
      <c r="P231" s="347"/>
      <c r="Q231" s="347"/>
      <c r="S231" s="339" t="str">
        <f t="shared" ref="S231:S294" si="15">IF(D231&lt;&gt;"",IF(ISERROR(FIND("/",D231)), 0, 1),"")</f>
        <v/>
      </c>
      <c r="T231" s="339" t="str">
        <f t="shared" ref="T231:T294" si="16">IF(D231&lt;&gt;"",IF(S231*1=0,D231,CONCATENATE(MID(D231,1,FIND("/",D231,1)-1),MID(D231,FIND("/",D231,1)+1,LEN(D231)))),"")</f>
        <v/>
      </c>
    </row>
    <row r="232" spans="1:20" s="329" customFormat="1" ht="15" x14ac:dyDescent="0.25">
      <c r="A232" s="312">
        <v>194</v>
      </c>
      <c r="B232" s="341"/>
      <c r="C232" s="341"/>
      <c r="D232" s="342"/>
      <c r="E232" s="342"/>
      <c r="F232" s="348"/>
      <c r="G232" s="342"/>
      <c r="H232" s="345"/>
      <c r="I232" s="345"/>
      <c r="J232" s="345"/>
      <c r="K232" s="346" t="str">
        <f t="shared" ref="K232:K295" si="17">IF(AND(F232&lt;&gt;"",H232&lt;&gt;""),ROUND(MIN(F232*H232,90530),2),"")</f>
        <v/>
      </c>
      <c r="L232" s="346" t="str">
        <f t="shared" ref="L232:L295" si="18">IF(AND(F232&lt;&gt;"",I232&lt;&gt;""),ROUND(MIN(F232*I232,90530),2),"")</f>
        <v/>
      </c>
      <c r="M232" s="346" t="str">
        <f t="shared" ref="M232:M295" si="19">IF(AND(F232&lt;&gt;"",J232&lt;&gt;""),ROUND(MIN(F232*J232,90530),2),"")</f>
        <v/>
      </c>
      <c r="N232" s="347"/>
      <c r="O232" s="347"/>
      <c r="P232" s="347"/>
      <c r="Q232" s="347"/>
      <c r="S232" s="339" t="str">
        <f t="shared" si="15"/>
        <v/>
      </c>
      <c r="T232" s="339" t="str">
        <f t="shared" si="16"/>
        <v/>
      </c>
    </row>
    <row r="233" spans="1:20" s="329" customFormat="1" ht="15" x14ac:dyDescent="0.25">
      <c r="A233" s="312">
        <v>195</v>
      </c>
      <c r="B233" s="341"/>
      <c r="C233" s="341"/>
      <c r="D233" s="342"/>
      <c r="E233" s="342"/>
      <c r="F233" s="348"/>
      <c r="G233" s="342"/>
      <c r="H233" s="345"/>
      <c r="I233" s="345"/>
      <c r="J233" s="345"/>
      <c r="K233" s="346" t="str">
        <f t="shared" si="17"/>
        <v/>
      </c>
      <c r="L233" s="346" t="str">
        <f t="shared" si="18"/>
        <v/>
      </c>
      <c r="M233" s="346" t="str">
        <f t="shared" si="19"/>
        <v/>
      </c>
      <c r="N233" s="347"/>
      <c r="O233" s="347"/>
      <c r="P233" s="347"/>
      <c r="Q233" s="347"/>
      <c r="S233" s="339" t="str">
        <f t="shared" si="15"/>
        <v/>
      </c>
      <c r="T233" s="339" t="str">
        <f t="shared" si="16"/>
        <v/>
      </c>
    </row>
    <row r="234" spans="1:20" s="329" customFormat="1" ht="15" x14ac:dyDescent="0.25">
      <c r="A234" s="312">
        <v>196</v>
      </c>
      <c r="B234" s="341"/>
      <c r="C234" s="341"/>
      <c r="D234" s="342"/>
      <c r="E234" s="342"/>
      <c r="F234" s="348"/>
      <c r="G234" s="342"/>
      <c r="H234" s="345"/>
      <c r="I234" s="345"/>
      <c r="J234" s="345"/>
      <c r="K234" s="346" t="str">
        <f t="shared" si="17"/>
        <v/>
      </c>
      <c r="L234" s="346" t="str">
        <f t="shared" si="18"/>
        <v/>
      </c>
      <c r="M234" s="346" t="str">
        <f t="shared" si="19"/>
        <v/>
      </c>
      <c r="N234" s="347"/>
      <c r="O234" s="347"/>
      <c r="P234" s="347"/>
      <c r="Q234" s="347"/>
      <c r="S234" s="339" t="str">
        <f t="shared" si="15"/>
        <v/>
      </c>
      <c r="T234" s="339" t="str">
        <f t="shared" si="16"/>
        <v/>
      </c>
    </row>
    <row r="235" spans="1:20" s="329" customFormat="1" ht="15" x14ac:dyDescent="0.25">
      <c r="A235" s="312">
        <v>197</v>
      </c>
      <c r="B235" s="341"/>
      <c r="C235" s="341"/>
      <c r="D235" s="342"/>
      <c r="E235" s="342"/>
      <c r="F235" s="348"/>
      <c r="G235" s="342"/>
      <c r="H235" s="345"/>
      <c r="I235" s="345"/>
      <c r="J235" s="345"/>
      <c r="K235" s="346" t="str">
        <f t="shared" si="17"/>
        <v/>
      </c>
      <c r="L235" s="346" t="str">
        <f t="shared" si="18"/>
        <v/>
      </c>
      <c r="M235" s="346" t="str">
        <f t="shared" si="19"/>
        <v/>
      </c>
      <c r="N235" s="347"/>
      <c r="O235" s="347"/>
      <c r="P235" s="347"/>
      <c r="Q235" s="347"/>
      <c r="S235" s="339" t="str">
        <f t="shared" si="15"/>
        <v/>
      </c>
      <c r="T235" s="339" t="str">
        <f t="shared" si="16"/>
        <v/>
      </c>
    </row>
    <row r="236" spans="1:20" s="329" customFormat="1" ht="15" x14ac:dyDescent="0.25">
      <c r="A236" s="312">
        <v>198</v>
      </c>
      <c r="B236" s="341"/>
      <c r="C236" s="341"/>
      <c r="D236" s="342"/>
      <c r="E236" s="342"/>
      <c r="F236" s="348"/>
      <c r="G236" s="342"/>
      <c r="H236" s="345"/>
      <c r="I236" s="345"/>
      <c r="J236" s="345"/>
      <c r="K236" s="346" t="str">
        <f t="shared" si="17"/>
        <v/>
      </c>
      <c r="L236" s="346" t="str">
        <f t="shared" si="18"/>
        <v/>
      </c>
      <c r="M236" s="346" t="str">
        <f t="shared" si="19"/>
        <v/>
      </c>
      <c r="N236" s="347"/>
      <c r="O236" s="347"/>
      <c r="P236" s="347"/>
      <c r="Q236" s="347"/>
      <c r="S236" s="339" t="str">
        <f t="shared" si="15"/>
        <v/>
      </c>
      <c r="T236" s="339" t="str">
        <f t="shared" si="16"/>
        <v/>
      </c>
    </row>
    <row r="237" spans="1:20" s="329" customFormat="1" ht="15" x14ac:dyDescent="0.25">
      <c r="A237" s="312">
        <v>199</v>
      </c>
      <c r="B237" s="341"/>
      <c r="C237" s="341"/>
      <c r="D237" s="342"/>
      <c r="E237" s="342"/>
      <c r="F237" s="348"/>
      <c r="G237" s="342"/>
      <c r="H237" s="345"/>
      <c r="I237" s="345"/>
      <c r="J237" s="345"/>
      <c r="K237" s="346" t="str">
        <f t="shared" si="17"/>
        <v/>
      </c>
      <c r="L237" s="346" t="str">
        <f t="shared" si="18"/>
        <v/>
      </c>
      <c r="M237" s="346" t="str">
        <f t="shared" si="19"/>
        <v/>
      </c>
      <c r="N237" s="347"/>
      <c r="O237" s="347"/>
      <c r="P237" s="347"/>
      <c r="Q237" s="347"/>
      <c r="S237" s="339" t="str">
        <f t="shared" si="15"/>
        <v/>
      </c>
      <c r="T237" s="339" t="str">
        <f t="shared" si="16"/>
        <v/>
      </c>
    </row>
    <row r="238" spans="1:20" s="329" customFormat="1" ht="15" x14ac:dyDescent="0.25">
      <c r="A238" s="312">
        <v>200</v>
      </c>
      <c r="B238" s="341"/>
      <c r="C238" s="341"/>
      <c r="D238" s="342"/>
      <c r="E238" s="342"/>
      <c r="F238" s="348"/>
      <c r="G238" s="342"/>
      <c r="H238" s="345"/>
      <c r="I238" s="345"/>
      <c r="J238" s="345"/>
      <c r="K238" s="346" t="str">
        <f t="shared" si="17"/>
        <v/>
      </c>
      <c r="L238" s="346" t="str">
        <f t="shared" si="18"/>
        <v/>
      </c>
      <c r="M238" s="346" t="str">
        <f t="shared" si="19"/>
        <v/>
      </c>
      <c r="N238" s="347"/>
      <c r="O238" s="347"/>
      <c r="P238" s="347"/>
      <c r="Q238" s="347"/>
      <c r="S238" s="339" t="str">
        <f t="shared" si="15"/>
        <v/>
      </c>
      <c r="T238" s="339" t="str">
        <f t="shared" si="16"/>
        <v/>
      </c>
    </row>
    <row r="239" spans="1:20" s="329" customFormat="1" ht="15" x14ac:dyDescent="0.25">
      <c r="A239" s="312">
        <v>201</v>
      </c>
      <c r="B239" s="341"/>
      <c r="C239" s="341"/>
      <c r="D239" s="342"/>
      <c r="E239" s="342"/>
      <c r="F239" s="348"/>
      <c r="G239" s="342"/>
      <c r="H239" s="345"/>
      <c r="I239" s="345"/>
      <c r="J239" s="345"/>
      <c r="K239" s="346" t="str">
        <f t="shared" si="17"/>
        <v/>
      </c>
      <c r="L239" s="346" t="str">
        <f t="shared" si="18"/>
        <v/>
      </c>
      <c r="M239" s="346" t="str">
        <f t="shared" si="19"/>
        <v/>
      </c>
      <c r="N239" s="347"/>
      <c r="O239" s="347"/>
      <c r="P239" s="347"/>
      <c r="Q239" s="347"/>
      <c r="S239" s="339" t="str">
        <f t="shared" si="15"/>
        <v/>
      </c>
      <c r="T239" s="339" t="str">
        <f t="shared" si="16"/>
        <v/>
      </c>
    </row>
    <row r="240" spans="1:20" s="329" customFormat="1" ht="15" x14ac:dyDescent="0.25">
      <c r="A240" s="312">
        <v>202</v>
      </c>
      <c r="B240" s="341"/>
      <c r="C240" s="341"/>
      <c r="D240" s="342"/>
      <c r="E240" s="342"/>
      <c r="F240" s="348"/>
      <c r="G240" s="342"/>
      <c r="H240" s="345"/>
      <c r="I240" s="345"/>
      <c r="J240" s="345"/>
      <c r="K240" s="346" t="str">
        <f t="shared" si="17"/>
        <v/>
      </c>
      <c r="L240" s="346" t="str">
        <f t="shared" si="18"/>
        <v/>
      </c>
      <c r="M240" s="346" t="str">
        <f t="shared" si="19"/>
        <v/>
      </c>
      <c r="N240" s="347"/>
      <c r="O240" s="347"/>
      <c r="P240" s="347"/>
      <c r="Q240" s="347"/>
      <c r="S240" s="339" t="str">
        <f t="shared" si="15"/>
        <v/>
      </c>
      <c r="T240" s="339" t="str">
        <f t="shared" si="16"/>
        <v/>
      </c>
    </row>
    <row r="241" spans="1:20" s="329" customFormat="1" ht="15" x14ac:dyDescent="0.25">
      <c r="A241" s="312">
        <v>203</v>
      </c>
      <c r="B241" s="341"/>
      <c r="C241" s="341"/>
      <c r="D241" s="342"/>
      <c r="E241" s="342"/>
      <c r="F241" s="348"/>
      <c r="G241" s="342"/>
      <c r="H241" s="345"/>
      <c r="I241" s="345"/>
      <c r="J241" s="345"/>
      <c r="K241" s="346" t="str">
        <f t="shared" si="17"/>
        <v/>
      </c>
      <c r="L241" s="346" t="str">
        <f t="shared" si="18"/>
        <v/>
      </c>
      <c r="M241" s="346" t="str">
        <f t="shared" si="19"/>
        <v/>
      </c>
      <c r="N241" s="347"/>
      <c r="O241" s="347"/>
      <c r="P241" s="347"/>
      <c r="Q241" s="347"/>
      <c r="S241" s="339" t="str">
        <f t="shared" si="15"/>
        <v/>
      </c>
      <c r="T241" s="339" t="str">
        <f t="shared" si="16"/>
        <v/>
      </c>
    </row>
    <row r="242" spans="1:20" s="329" customFormat="1" ht="15" x14ac:dyDescent="0.25">
      <c r="A242" s="312">
        <v>204</v>
      </c>
      <c r="B242" s="341"/>
      <c r="C242" s="341"/>
      <c r="D242" s="342"/>
      <c r="E242" s="342"/>
      <c r="F242" s="348"/>
      <c r="G242" s="342"/>
      <c r="H242" s="345"/>
      <c r="I242" s="345"/>
      <c r="J242" s="345"/>
      <c r="K242" s="346" t="str">
        <f t="shared" si="17"/>
        <v/>
      </c>
      <c r="L242" s="346" t="str">
        <f t="shared" si="18"/>
        <v/>
      </c>
      <c r="M242" s="346" t="str">
        <f t="shared" si="19"/>
        <v/>
      </c>
      <c r="N242" s="347"/>
      <c r="O242" s="347"/>
      <c r="P242" s="347"/>
      <c r="Q242" s="347"/>
      <c r="S242" s="339" t="str">
        <f t="shared" si="15"/>
        <v/>
      </c>
      <c r="T242" s="339" t="str">
        <f t="shared" si="16"/>
        <v/>
      </c>
    </row>
    <row r="243" spans="1:20" s="329" customFormat="1" ht="15" x14ac:dyDescent="0.25">
      <c r="A243" s="312">
        <v>205</v>
      </c>
      <c r="B243" s="341"/>
      <c r="C243" s="341"/>
      <c r="D243" s="342"/>
      <c r="E243" s="342"/>
      <c r="F243" s="348"/>
      <c r="G243" s="342"/>
      <c r="H243" s="345"/>
      <c r="I243" s="345"/>
      <c r="J243" s="345"/>
      <c r="K243" s="346" t="str">
        <f t="shared" si="17"/>
        <v/>
      </c>
      <c r="L243" s="346" t="str">
        <f t="shared" si="18"/>
        <v/>
      </c>
      <c r="M243" s="346" t="str">
        <f t="shared" si="19"/>
        <v/>
      </c>
      <c r="N243" s="347"/>
      <c r="O243" s="347"/>
      <c r="P243" s="347"/>
      <c r="Q243" s="347"/>
      <c r="S243" s="339" t="str">
        <f t="shared" si="15"/>
        <v/>
      </c>
      <c r="T243" s="339" t="str">
        <f t="shared" si="16"/>
        <v/>
      </c>
    </row>
    <row r="244" spans="1:20" s="329" customFormat="1" ht="15" x14ac:dyDescent="0.25">
      <c r="A244" s="312">
        <v>206</v>
      </c>
      <c r="B244" s="341"/>
      <c r="C244" s="341"/>
      <c r="D244" s="342"/>
      <c r="E244" s="342"/>
      <c r="F244" s="348"/>
      <c r="G244" s="342"/>
      <c r="H244" s="345"/>
      <c r="I244" s="345"/>
      <c r="J244" s="345"/>
      <c r="K244" s="346" t="str">
        <f t="shared" si="17"/>
        <v/>
      </c>
      <c r="L244" s="346" t="str">
        <f t="shared" si="18"/>
        <v/>
      </c>
      <c r="M244" s="346" t="str">
        <f t="shared" si="19"/>
        <v/>
      </c>
      <c r="N244" s="347"/>
      <c r="O244" s="347"/>
      <c r="P244" s="347"/>
      <c r="Q244" s="347"/>
      <c r="S244" s="339" t="str">
        <f t="shared" si="15"/>
        <v/>
      </c>
      <c r="T244" s="339" t="str">
        <f t="shared" si="16"/>
        <v/>
      </c>
    </row>
    <row r="245" spans="1:20" s="329" customFormat="1" ht="15" x14ac:dyDescent="0.25">
      <c r="A245" s="312">
        <v>207</v>
      </c>
      <c r="B245" s="341"/>
      <c r="C245" s="341"/>
      <c r="D245" s="342"/>
      <c r="E245" s="342"/>
      <c r="F245" s="348"/>
      <c r="G245" s="342"/>
      <c r="H245" s="345"/>
      <c r="I245" s="345"/>
      <c r="J245" s="345"/>
      <c r="K245" s="346" t="str">
        <f t="shared" si="17"/>
        <v/>
      </c>
      <c r="L245" s="346" t="str">
        <f t="shared" si="18"/>
        <v/>
      </c>
      <c r="M245" s="346" t="str">
        <f t="shared" si="19"/>
        <v/>
      </c>
      <c r="N245" s="347"/>
      <c r="O245" s="347"/>
      <c r="P245" s="347"/>
      <c r="Q245" s="347"/>
      <c r="S245" s="339" t="str">
        <f t="shared" si="15"/>
        <v/>
      </c>
      <c r="T245" s="339" t="str">
        <f t="shared" si="16"/>
        <v/>
      </c>
    </row>
    <row r="246" spans="1:20" s="329" customFormat="1" ht="15" x14ac:dyDescent="0.25">
      <c r="A246" s="312">
        <v>208</v>
      </c>
      <c r="B246" s="341"/>
      <c r="C246" s="341"/>
      <c r="D246" s="342"/>
      <c r="E246" s="342"/>
      <c r="F246" s="348"/>
      <c r="G246" s="342"/>
      <c r="H246" s="345"/>
      <c r="I246" s="345"/>
      <c r="J246" s="345"/>
      <c r="K246" s="346" t="str">
        <f t="shared" si="17"/>
        <v/>
      </c>
      <c r="L246" s="346" t="str">
        <f t="shared" si="18"/>
        <v/>
      </c>
      <c r="M246" s="346" t="str">
        <f t="shared" si="19"/>
        <v/>
      </c>
      <c r="N246" s="347"/>
      <c r="O246" s="347"/>
      <c r="P246" s="347"/>
      <c r="Q246" s="347"/>
      <c r="S246" s="339" t="str">
        <f t="shared" si="15"/>
        <v/>
      </c>
      <c r="T246" s="339" t="str">
        <f t="shared" si="16"/>
        <v/>
      </c>
    </row>
    <row r="247" spans="1:20" s="329" customFormat="1" ht="15" x14ac:dyDescent="0.25">
      <c r="A247" s="312">
        <v>209</v>
      </c>
      <c r="B247" s="341"/>
      <c r="C247" s="341"/>
      <c r="D247" s="342"/>
      <c r="E247" s="342"/>
      <c r="F247" s="348"/>
      <c r="G247" s="342"/>
      <c r="H247" s="345"/>
      <c r="I247" s="345"/>
      <c r="J247" s="345"/>
      <c r="K247" s="346" t="str">
        <f t="shared" si="17"/>
        <v/>
      </c>
      <c r="L247" s="346" t="str">
        <f t="shared" si="18"/>
        <v/>
      </c>
      <c r="M247" s="346" t="str">
        <f t="shared" si="19"/>
        <v/>
      </c>
      <c r="N247" s="347"/>
      <c r="O247" s="347"/>
      <c r="P247" s="347"/>
      <c r="Q247" s="347"/>
      <c r="S247" s="339" t="str">
        <f t="shared" si="15"/>
        <v/>
      </c>
      <c r="T247" s="339" t="str">
        <f t="shared" si="16"/>
        <v/>
      </c>
    </row>
    <row r="248" spans="1:20" s="329" customFormat="1" ht="15" x14ac:dyDescent="0.25">
      <c r="A248" s="312">
        <v>210</v>
      </c>
      <c r="B248" s="341"/>
      <c r="C248" s="341"/>
      <c r="D248" s="342"/>
      <c r="E248" s="342"/>
      <c r="F248" s="348"/>
      <c r="G248" s="342"/>
      <c r="H248" s="345"/>
      <c r="I248" s="345"/>
      <c r="J248" s="345"/>
      <c r="K248" s="346" t="str">
        <f t="shared" si="17"/>
        <v/>
      </c>
      <c r="L248" s="346" t="str">
        <f t="shared" si="18"/>
        <v/>
      </c>
      <c r="M248" s="346" t="str">
        <f t="shared" si="19"/>
        <v/>
      </c>
      <c r="N248" s="347"/>
      <c r="O248" s="347"/>
      <c r="P248" s="347"/>
      <c r="Q248" s="347"/>
      <c r="S248" s="339" t="str">
        <f t="shared" si="15"/>
        <v/>
      </c>
      <c r="T248" s="339" t="str">
        <f t="shared" si="16"/>
        <v/>
      </c>
    </row>
    <row r="249" spans="1:20" s="329" customFormat="1" ht="15" x14ac:dyDescent="0.25">
      <c r="A249" s="312">
        <v>211</v>
      </c>
      <c r="B249" s="341"/>
      <c r="C249" s="341"/>
      <c r="D249" s="342"/>
      <c r="E249" s="342"/>
      <c r="F249" s="348"/>
      <c r="G249" s="342"/>
      <c r="H249" s="345"/>
      <c r="I249" s="345"/>
      <c r="J249" s="345"/>
      <c r="K249" s="346" t="str">
        <f t="shared" si="17"/>
        <v/>
      </c>
      <c r="L249" s="346" t="str">
        <f t="shared" si="18"/>
        <v/>
      </c>
      <c r="M249" s="346" t="str">
        <f t="shared" si="19"/>
        <v/>
      </c>
      <c r="N249" s="347"/>
      <c r="O249" s="347"/>
      <c r="P249" s="347"/>
      <c r="Q249" s="347"/>
      <c r="S249" s="339" t="str">
        <f t="shared" si="15"/>
        <v/>
      </c>
      <c r="T249" s="339" t="str">
        <f t="shared" si="16"/>
        <v/>
      </c>
    </row>
    <row r="250" spans="1:20" s="329" customFormat="1" ht="15" x14ac:dyDescent="0.25">
      <c r="A250" s="312">
        <v>212</v>
      </c>
      <c r="B250" s="341"/>
      <c r="C250" s="341"/>
      <c r="D250" s="342"/>
      <c r="E250" s="342"/>
      <c r="F250" s="348"/>
      <c r="G250" s="342"/>
      <c r="H250" s="345"/>
      <c r="I250" s="345"/>
      <c r="J250" s="345"/>
      <c r="K250" s="346" t="str">
        <f t="shared" si="17"/>
        <v/>
      </c>
      <c r="L250" s="346" t="str">
        <f t="shared" si="18"/>
        <v/>
      </c>
      <c r="M250" s="346" t="str">
        <f t="shared" si="19"/>
        <v/>
      </c>
      <c r="N250" s="347"/>
      <c r="O250" s="347"/>
      <c r="P250" s="347"/>
      <c r="Q250" s="347"/>
      <c r="S250" s="339" t="str">
        <f t="shared" si="15"/>
        <v/>
      </c>
      <c r="T250" s="339" t="str">
        <f t="shared" si="16"/>
        <v/>
      </c>
    </row>
    <row r="251" spans="1:20" s="329" customFormat="1" ht="15" x14ac:dyDescent="0.25">
      <c r="A251" s="312">
        <v>213</v>
      </c>
      <c r="B251" s="341"/>
      <c r="C251" s="341"/>
      <c r="D251" s="342"/>
      <c r="E251" s="342"/>
      <c r="F251" s="348"/>
      <c r="G251" s="342"/>
      <c r="H251" s="345"/>
      <c r="I251" s="345"/>
      <c r="J251" s="345"/>
      <c r="K251" s="346" t="str">
        <f t="shared" si="17"/>
        <v/>
      </c>
      <c r="L251" s="346" t="str">
        <f t="shared" si="18"/>
        <v/>
      </c>
      <c r="M251" s="346" t="str">
        <f t="shared" si="19"/>
        <v/>
      </c>
      <c r="N251" s="347"/>
      <c r="O251" s="347"/>
      <c r="P251" s="347"/>
      <c r="Q251" s="347"/>
      <c r="S251" s="339" t="str">
        <f t="shared" si="15"/>
        <v/>
      </c>
      <c r="T251" s="339" t="str">
        <f t="shared" si="16"/>
        <v/>
      </c>
    </row>
    <row r="252" spans="1:20" s="329" customFormat="1" ht="15" x14ac:dyDescent="0.25">
      <c r="A252" s="312">
        <v>214</v>
      </c>
      <c r="B252" s="341"/>
      <c r="C252" s="341"/>
      <c r="D252" s="342"/>
      <c r="E252" s="342"/>
      <c r="F252" s="348"/>
      <c r="G252" s="342"/>
      <c r="H252" s="345"/>
      <c r="I252" s="345"/>
      <c r="J252" s="345"/>
      <c r="K252" s="346" t="str">
        <f t="shared" si="17"/>
        <v/>
      </c>
      <c r="L252" s="346" t="str">
        <f t="shared" si="18"/>
        <v/>
      </c>
      <c r="M252" s="346" t="str">
        <f t="shared" si="19"/>
        <v/>
      </c>
      <c r="N252" s="347"/>
      <c r="O252" s="347"/>
      <c r="P252" s="347"/>
      <c r="Q252" s="347"/>
      <c r="S252" s="339" t="str">
        <f t="shared" si="15"/>
        <v/>
      </c>
      <c r="T252" s="339" t="str">
        <f t="shared" si="16"/>
        <v/>
      </c>
    </row>
    <row r="253" spans="1:20" s="329" customFormat="1" ht="15" x14ac:dyDescent="0.25">
      <c r="A253" s="312">
        <v>215</v>
      </c>
      <c r="B253" s="341"/>
      <c r="C253" s="341"/>
      <c r="D253" s="342"/>
      <c r="E253" s="342"/>
      <c r="F253" s="348"/>
      <c r="G253" s="342"/>
      <c r="H253" s="345"/>
      <c r="I253" s="345"/>
      <c r="J253" s="345"/>
      <c r="K253" s="346" t="str">
        <f t="shared" si="17"/>
        <v/>
      </c>
      <c r="L253" s="346" t="str">
        <f t="shared" si="18"/>
        <v/>
      </c>
      <c r="M253" s="346" t="str">
        <f t="shared" si="19"/>
        <v/>
      </c>
      <c r="N253" s="347"/>
      <c r="O253" s="347"/>
      <c r="P253" s="347"/>
      <c r="Q253" s="347"/>
      <c r="S253" s="339" t="str">
        <f t="shared" si="15"/>
        <v/>
      </c>
      <c r="T253" s="339" t="str">
        <f t="shared" si="16"/>
        <v/>
      </c>
    </row>
    <row r="254" spans="1:20" s="329" customFormat="1" ht="15" x14ac:dyDescent="0.25">
      <c r="A254" s="312">
        <v>216</v>
      </c>
      <c r="B254" s="341"/>
      <c r="C254" s="341"/>
      <c r="D254" s="342"/>
      <c r="E254" s="342"/>
      <c r="F254" s="348"/>
      <c r="G254" s="342"/>
      <c r="H254" s="345"/>
      <c r="I254" s="345"/>
      <c r="J254" s="345"/>
      <c r="K254" s="346" t="str">
        <f t="shared" si="17"/>
        <v/>
      </c>
      <c r="L254" s="346" t="str">
        <f t="shared" si="18"/>
        <v/>
      </c>
      <c r="M254" s="346" t="str">
        <f t="shared" si="19"/>
        <v/>
      </c>
      <c r="N254" s="347"/>
      <c r="O254" s="347"/>
      <c r="P254" s="347"/>
      <c r="Q254" s="347"/>
      <c r="S254" s="339" t="str">
        <f t="shared" si="15"/>
        <v/>
      </c>
      <c r="T254" s="339" t="str">
        <f t="shared" si="16"/>
        <v/>
      </c>
    </row>
    <row r="255" spans="1:20" s="329" customFormat="1" ht="15" x14ac:dyDescent="0.25">
      <c r="A255" s="312">
        <v>217</v>
      </c>
      <c r="B255" s="341"/>
      <c r="C255" s="341"/>
      <c r="D255" s="342"/>
      <c r="E255" s="342"/>
      <c r="F255" s="348"/>
      <c r="G255" s="342"/>
      <c r="H255" s="345"/>
      <c r="I255" s="345"/>
      <c r="J255" s="345"/>
      <c r="K255" s="346" t="str">
        <f t="shared" si="17"/>
        <v/>
      </c>
      <c r="L255" s="346" t="str">
        <f t="shared" si="18"/>
        <v/>
      </c>
      <c r="M255" s="346" t="str">
        <f t="shared" si="19"/>
        <v/>
      </c>
      <c r="N255" s="347"/>
      <c r="O255" s="347"/>
      <c r="P255" s="347"/>
      <c r="Q255" s="347"/>
      <c r="S255" s="339" t="str">
        <f t="shared" si="15"/>
        <v/>
      </c>
      <c r="T255" s="339" t="str">
        <f t="shared" si="16"/>
        <v/>
      </c>
    </row>
    <row r="256" spans="1:20" s="329" customFormat="1" ht="15" x14ac:dyDescent="0.25">
      <c r="A256" s="312">
        <v>218</v>
      </c>
      <c r="B256" s="341"/>
      <c r="C256" s="341"/>
      <c r="D256" s="342"/>
      <c r="E256" s="342"/>
      <c r="F256" s="348"/>
      <c r="G256" s="342"/>
      <c r="H256" s="345"/>
      <c r="I256" s="345"/>
      <c r="J256" s="345"/>
      <c r="K256" s="346" t="str">
        <f t="shared" si="17"/>
        <v/>
      </c>
      <c r="L256" s="346" t="str">
        <f t="shared" si="18"/>
        <v/>
      </c>
      <c r="M256" s="346" t="str">
        <f t="shared" si="19"/>
        <v/>
      </c>
      <c r="N256" s="347"/>
      <c r="O256" s="347"/>
      <c r="P256" s="347"/>
      <c r="Q256" s="347"/>
      <c r="S256" s="339" t="str">
        <f t="shared" si="15"/>
        <v/>
      </c>
      <c r="T256" s="339" t="str">
        <f t="shared" si="16"/>
        <v/>
      </c>
    </row>
    <row r="257" spans="1:20" s="329" customFormat="1" ht="15" x14ac:dyDescent="0.25">
      <c r="A257" s="312">
        <v>219</v>
      </c>
      <c r="B257" s="341"/>
      <c r="C257" s="341"/>
      <c r="D257" s="342"/>
      <c r="E257" s="342"/>
      <c r="F257" s="348"/>
      <c r="G257" s="342"/>
      <c r="H257" s="345"/>
      <c r="I257" s="345"/>
      <c r="J257" s="345"/>
      <c r="K257" s="346" t="str">
        <f t="shared" si="17"/>
        <v/>
      </c>
      <c r="L257" s="346" t="str">
        <f t="shared" si="18"/>
        <v/>
      </c>
      <c r="M257" s="346" t="str">
        <f t="shared" si="19"/>
        <v/>
      </c>
      <c r="N257" s="347"/>
      <c r="O257" s="347"/>
      <c r="P257" s="347"/>
      <c r="Q257" s="347"/>
      <c r="S257" s="339" t="str">
        <f t="shared" si="15"/>
        <v/>
      </c>
      <c r="T257" s="339" t="str">
        <f t="shared" si="16"/>
        <v/>
      </c>
    </row>
    <row r="258" spans="1:20" s="329" customFormat="1" ht="15" x14ac:dyDescent="0.25">
      <c r="A258" s="312">
        <v>220</v>
      </c>
      <c r="B258" s="341"/>
      <c r="C258" s="341"/>
      <c r="D258" s="342"/>
      <c r="E258" s="342"/>
      <c r="F258" s="348"/>
      <c r="G258" s="342"/>
      <c r="H258" s="345"/>
      <c r="I258" s="345"/>
      <c r="J258" s="345"/>
      <c r="K258" s="346" t="str">
        <f t="shared" si="17"/>
        <v/>
      </c>
      <c r="L258" s="346" t="str">
        <f t="shared" si="18"/>
        <v/>
      </c>
      <c r="M258" s="346" t="str">
        <f t="shared" si="19"/>
        <v/>
      </c>
      <c r="N258" s="347"/>
      <c r="O258" s="347"/>
      <c r="P258" s="347"/>
      <c r="Q258" s="347"/>
      <c r="S258" s="339" t="str">
        <f t="shared" si="15"/>
        <v/>
      </c>
      <c r="T258" s="339" t="str">
        <f t="shared" si="16"/>
        <v/>
      </c>
    </row>
    <row r="259" spans="1:20" s="329" customFormat="1" ht="15" x14ac:dyDescent="0.25">
      <c r="A259" s="312">
        <v>221</v>
      </c>
      <c r="B259" s="341"/>
      <c r="C259" s="341"/>
      <c r="D259" s="342"/>
      <c r="E259" s="342"/>
      <c r="F259" s="348"/>
      <c r="G259" s="342"/>
      <c r="H259" s="345"/>
      <c r="I259" s="345"/>
      <c r="J259" s="345"/>
      <c r="K259" s="346" t="str">
        <f t="shared" si="17"/>
        <v/>
      </c>
      <c r="L259" s="346" t="str">
        <f t="shared" si="18"/>
        <v/>
      </c>
      <c r="M259" s="346" t="str">
        <f t="shared" si="19"/>
        <v/>
      </c>
      <c r="N259" s="347"/>
      <c r="O259" s="347"/>
      <c r="P259" s="347"/>
      <c r="Q259" s="347"/>
      <c r="S259" s="339" t="str">
        <f t="shared" si="15"/>
        <v/>
      </c>
      <c r="T259" s="339" t="str">
        <f t="shared" si="16"/>
        <v/>
      </c>
    </row>
    <row r="260" spans="1:20" s="329" customFormat="1" ht="15" x14ac:dyDescent="0.25">
      <c r="A260" s="312">
        <v>222</v>
      </c>
      <c r="B260" s="341"/>
      <c r="C260" s="341"/>
      <c r="D260" s="342"/>
      <c r="E260" s="342"/>
      <c r="F260" s="348"/>
      <c r="G260" s="342"/>
      <c r="H260" s="345"/>
      <c r="I260" s="345"/>
      <c r="J260" s="345"/>
      <c r="K260" s="346" t="str">
        <f t="shared" si="17"/>
        <v/>
      </c>
      <c r="L260" s="346" t="str">
        <f t="shared" si="18"/>
        <v/>
      </c>
      <c r="M260" s="346" t="str">
        <f t="shared" si="19"/>
        <v/>
      </c>
      <c r="N260" s="347"/>
      <c r="O260" s="347"/>
      <c r="P260" s="347"/>
      <c r="Q260" s="347"/>
      <c r="S260" s="339" t="str">
        <f t="shared" si="15"/>
        <v/>
      </c>
      <c r="T260" s="339" t="str">
        <f t="shared" si="16"/>
        <v/>
      </c>
    </row>
    <row r="261" spans="1:20" s="329" customFormat="1" ht="15" x14ac:dyDescent="0.25">
      <c r="A261" s="312">
        <v>223</v>
      </c>
      <c r="B261" s="341"/>
      <c r="C261" s="341"/>
      <c r="D261" s="342"/>
      <c r="E261" s="342"/>
      <c r="F261" s="348"/>
      <c r="G261" s="342"/>
      <c r="H261" s="345"/>
      <c r="I261" s="345"/>
      <c r="J261" s="345"/>
      <c r="K261" s="346" t="str">
        <f t="shared" si="17"/>
        <v/>
      </c>
      <c r="L261" s="346" t="str">
        <f t="shared" si="18"/>
        <v/>
      </c>
      <c r="M261" s="346" t="str">
        <f t="shared" si="19"/>
        <v/>
      </c>
      <c r="N261" s="347"/>
      <c r="O261" s="347"/>
      <c r="P261" s="347"/>
      <c r="Q261" s="347"/>
      <c r="S261" s="339" t="str">
        <f t="shared" si="15"/>
        <v/>
      </c>
      <c r="T261" s="339" t="str">
        <f t="shared" si="16"/>
        <v/>
      </c>
    </row>
    <row r="262" spans="1:20" s="329" customFormat="1" ht="15" x14ac:dyDescent="0.25">
      <c r="A262" s="312">
        <v>224</v>
      </c>
      <c r="B262" s="341"/>
      <c r="C262" s="341"/>
      <c r="D262" s="342"/>
      <c r="E262" s="342"/>
      <c r="F262" s="348"/>
      <c r="G262" s="342"/>
      <c r="H262" s="345"/>
      <c r="I262" s="345"/>
      <c r="J262" s="345"/>
      <c r="K262" s="346" t="str">
        <f t="shared" si="17"/>
        <v/>
      </c>
      <c r="L262" s="346" t="str">
        <f t="shared" si="18"/>
        <v/>
      </c>
      <c r="M262" s="346" t="str">
        <f t="shared" si="19"/>
        <v/>
      </c>
      <c r="N262" s="347"/>
      <c r="O262" s="347"/>
      <c r="P262" s="347"/>
      <c r="Q262" s="347"/>
      <c r="S262" s="339" t="str">
        <f t="shared" si="15"/>
        <v/>
      </c>
      <c r="T262" s="339" t="str">
        <f t="shared" si="16"/>
        <v/>
      </c>
    </row>
    <row r="263" spans="1:20" s="329" customFormat="1" ht="15" x14ac:dyDescent="0.25">
      <c r="A263" s="312">
        <v>225</v>
      </c>
      <c r="B263" s="341"/>
      <c r="C263" s="341"/>
      <c r="D263" s="342"/>
      <c r="E263" s="342"/>
      <c r="F263" s="348"/>
      <c r="G263" s="342"/>
      <c r="H263" s="345"/>
      <c r="I263" s="345"/>
      <c r="J263" s="345"/>
      <c r="K263" s="346" t="str">
        <f t="shared" si="17"/>
        <v/>
      </c>
      <c r="L263" s="346" t="str">
        <f t="shared" si="18"/>
        <v/>
      </c>
      <c r="M263" s="346" t="str">
        <f t="shared" si="19"/>
        <v/>
      </c>
      <c r="N263" s="347"/>
      <c r="O263" s="347"/>
      <c r="P263" s="347"/>
      <c r="Q263" s="347"/>
      <c r="S263" s="339" t="str">
        <f t="shared" si="15"/>
        <v/>
      </c>
      <c r="T263" s="339" t="str">
        <f t="shared" si="16"/>
        <v/>
      </c>
    </row>
    <row r="264" spans="1:20" s="329" customFormat="1" ht="15" x14ac:dyDescent="0.25">
      <c r="A264" s="312">
        <v>226</v>
      </c>
      <c r="B264" s="341"/>
      <c r="C264" s="341"/>
      <c r="D264" s="342"/>
      <c r="E264" s="342"/>
      <c r="F264" s="348"/>
      <c r="G264" s="342"/>
      <c r="H264" s="345"/>
      <c r="I264" s="345"/>
      <c r="J264" s="345"/>
      <c r="K264" s="346" t="str">
        <f t="shared" si="17"/>
        <v/>
      </c>
      <c r="L264" s="346" t="str">
        <f t="shared" si="18"/>
        <v/>
      </c>
      <c r="M264" s="346" t="str">
        <f t="shared" si="19"/>
        <v/>
      </c>
      <c r="N264" s="347"/>
      <c r="O264" s="347"/>
      <c r="P264" s="347"/>
      <c r="Q264" s="347"/>
      <c r="S264" s="339" t="str">
        <f t="shared" si="15"/>
        <v/>
      </c>
      <c r="T264" s="339" t="str">
        <f t="shared" si="16"/>
        <v/>
      </c>
    </row>
    <row r="265" spans="1:20" s="329" customFormat="1" ht="15" x14ac:dyDescent="0.25">
      <c r="A265" s="312">
        <v>227</v>
      </c>
      <c r="B265" s="341"/>
      <c r="C265" s="341"/>
      <c r="D265" s="342"/>
      <c r="E265" s="342"/>
      <c r="F265" s="348"/>
      <c r="G265" s="342"/>
      <c r="H265" s="345"/>
      <c r="I265" s="345"/>
      <c r="J265" s="345"/>
      <c r="K265" s="346" t="str">
        <f t="shared" si="17"/>
        <v/>
      </c>
      <c r="L265" s="346" t="str">
        <f t="shared" si="18"/>
        <v/>
      </c>
      <c r="M265" s="346" t="str">
        <f t="shared" si="19"/>
        <v/>
      </c>
      <c r="N265" s="347"/>
      <c r="O265" s="347"/>
      <c r="P265" s="347"/>
      <c r="Q265" s="347"/>
      <c r="S265" s="339" t="str">
        <f t="shared" si="15"/>
        <v/>
      </c>
      <c r="T265" s="339" t="str">
        <f t="shared" si="16"/>
        <v/>
      </c>
    </row>
    <row r="266" spans="1:20" s="329" customFormat="1" ht="15" x14ac:dyDescent="0.25">
      <c r="A266" s="312">
        <v>228</v>
      </c>
      <c r="B266" s="341"/>
      <c r="C266" s="341"/>
      <c r="D266" s="342"/>
      <c r="E266" s="342"/>
      <c r="F266" s="348"/>
      <c r="G266" s="342"/>
      <c r="H266" s="345"/>
      <c r="I266" s="345"/>
      <c r="J266" s="345"/>
      <c r="K266" s="346" t="str">
        <f t="shared" si="17"/>
        <v/>
      </c>
      <c r="L266" s="346" t="str">
        <f t="shared" si="18"/>
        <v/>
      </c>
      <c r="M266" s="346" t="str">
        <f t="shared" si="19"/>
        <v/>
      </c>
      <c r="N266" s="347"/>
      <c r="O266" s="347"/>
      <c r="P266" s="347"/>
      <c r="Q266" s="347"/>
      <c r="S266" s="339" t="str">
        <f t="shared" si="15"/>
        <v/>
      </c>
      <c r="T266" s="339" t="str">
        <f t="shared" si="16"/>
        <v/>
      </c>
    </row>
    <row r="267" spans="1:20" s="329" customFormat="1" ht="15" x14ac:dyDescent="0.25">
      <c r="A267" s="312">
        <v>229</v>
      </c>
      <c r="B267" s="341"/>
      <c r="C267" s="341"/>
      <c r="D267" s="342"/>
      <c r="E267" s="342"/>
      <c r="F267" s="348"/>
      <c r="G267" s="342"/>
      <c r="H267" s="345"/>
      <c r="I267" s="345"/>
      <c r="J267" s="345"/>
      <c r="K267" s="346" t="str">
        <f t="shared" si="17"/>
        <v/>
      </c>
      <c r="L267" s="346" t="str">
        <f t="shared" si="18"/>
        <v/>
      </c>
      <c r="M267" s="346" t="str">
        <f t="shared" si="19"/>
        <v/>
      </c>
      <c r="N267" s="347"/>
      <c r="O267" s="347"/>
      <c r="P267" s="347"/>
      <c r="Q267" s="347"/>
      <c r="S267" s="339" t="str">
        <f t="shared" si="15"/>
        <v/>
      </c>
      <c r="T267" s="339" t="str">
        <f t="shared" si="16"/>
        <v/>
      </c>
    </row>
    <row r="268" spans="1:20" s="329" customFormat="1" ht="15" x14ac:dyDescent="0.25">
      <c r="A268" s="312">
        <v>230</v>
      </c>
      <c r="B268" s="341"/>
      <c r="C268" s="341"/>
      <c r="D268" s="342"/>
      <c r="E268" s="342"/>
      <c r="F268" s="348"/>
      <c r="G268" s="342"/>
      <c r="H268" s="345"/>
      <c r="I268" s="345"/>
      <c r="J268" s="345"/>
      <c r="K268" s="346" t="str">
        <f t="shared" si="17"/>
        <v/>
      </c>
      <c r="L268" s="346" t="str">
        <f t="shared" si="18"/>
        <v/>
      </c>
      <c r="M268" s="346" t="str">
        <f t="shared" si="19"/>
        <v/>
      </c>
      <c r="N268" s="347"/>
      <c r="O268" s="347"/>
      <c r="P268" s="347"/>
      <c r="Q268" s="347"/>
      <c r="S268" s="339" t="str">
        <f t="shared" si="15"/>
        <v/>
      </c>
      <c r="T268" s="339" t="str">
        <f t="shared" si="16"/>
        <v/>
      </c>
    </row>
    <row r="269" spans="1:20" s="329" customFormat="1" ht="15" x14ac:dyDescent="0.25">
      <c r="A269" s="312">
        <v>231</v>
      </c>
      <c r="B269" s="341"/>
      <c r="C269" s="341"/>
      <c r="D269" s="342"/>
      <c r="E269" s="342"/>
      <c r="F269" s="348"/>
      <c r="G269" s="342"/>
      <c r="H269" s="345"/>
      <c r="I269" s="345"/>
      <c r="J269" s="345"/>
      <c r="K269" s="346" t="str">
        <f t="shared" si="17"/>
        <v/>
      </c>
      <c r="L269" s="346" t="str">
        <f t="shared" si="18"/>
        <v/>
      </c>
      <c r="M269" s="346" t="str">
        <f t="shared" si="19"/>
        <v/>
      </c>
      <c r="N269" s="347"/>
      <c r="O269" s="347"/>
      <c r="P269" s="347"/>
      <c r="Q269" s="347"/>
      <c r="S269" s="339" t="str">
        <f t="shared" si="15"/>
        <v/>
      </c>
      <c r="T269" s="339" t="str">
        <f t="shared" si="16"/>
        <v/>
      </c>
    </row>
    <row r="270" spans="1:20" s="329" customFormat="1" ht="15" x14ac:dyDescent="0.25">
      <c r="A270" s="312">
        <v>232</v>
      </c>
      <c r="B270" s="341"/>
      <c r="C270" s="341"/>
      <c r="D270" s="342"/>
      <c r="E270" s="342"/>
      <c r="F270" s="348"/>
      <c r="G270" s="342"/>
      <c r="H270" s="345"/>
      <c r="I270" s="345"/>
      <c r="J270" s="345"/>
      <c r="K270" s="346" t="str">
        <f t="shared" si="17"/>
        <v/>
      </c>
      <c r="L270" s="346" t="str">
        <f t="shared" si="18"/>
        <v/>
      </c>
      <c r="M270" s="346" t="str">
        <f t="shared" si="19"/>
        <v/>
      </c>
      <c r="N270" s="347"/>
      <c r="O270" s="347"/>
      <c r="P270" s="347"/>
      <c r="Q270" s="347"/>
      <c r="S270" s="339" t="str">
        <f t="shared" si="15"/>
        <v/>
      </c>
      <c r="T270" s="339" t="str">
        <f t="shared" si="16"/>
        <v/>
      </c>
    </row>
    <row r="271" spans="1:20" s="329" customFormat="1" ht="15" x14ac:dyDescent="0.25">
      <c r="A271" s="312">
        <v>233</v>
      </c>
      <c r="B271" s="341"/>
      <c r="C271" s="341"/>
      <c r="D271" s="342"/>
      <c r="E271" s="342"/>
      <c r="F271" s="348"/>
      <c r="G271" s="342"/>
      <c r="H271" s="345"/>
      <c r="I271" s="345"/>
      <c r="J271" s="345"/>
      <c r="K271" s="346" t="str">
        <f t="shared" si="17"/>
        <v/>
      </c>
      <c r="L271" s="346" t="str">
        <f t="shared" si="18"/>
        <v/>
      </c>
      <c r="M271" s="346" t="str">
        <f t="shared" si="19"/>
        <v/>
      </c>
      <c r="N271" s="347"/>
      <c r="O271" s="347"/>
      <c r="P271" s="347"/>
      <c r="Q271" s="347"/>
      <c r="S271" s="339" t="str">
        <f t="shared" si="15"/>
        <v/>
      </c>
      <c r="T271" s="339" t="str">
        <f t="shared" si="16"/>
        <v/>
      </c>
    </row>
    <row r="272" spans="1:20" s="329" customFormat="1" ht="15" x14ac:dyDescent="0.25">
      <c r="A272" s="312">
        <v>234</v>
      </c>
      <c r="B272" s="341"/>
      <c r="C272" s="341"/>
      <c r="D272" s="342"/>
      <c r="E272" s="342"/>
      <c r="F272" s="348"/>
      <c r="G272" s="342"/>
      <c r="H272" s="345"/>
      <c r="I272" s="345"/>
      <c r="J272" s="345"/>
      <c r="K272" s="346" t="str">
        <f t="shared" si="17"/>
        <v/>
      </c>
      <c r="L272" s="346" t="str">
        <f t="shared" si="18"/>
        <v/>
      </c>
      <c r="M272" s="346" t="str">
        <f t="shared" si="19"/>
        <v/>
      </c>
      <c r="N272" s="347"/>
      <c r="O272" s="347"/>
      <c r="P272" s="347"/>
      <c r="Q272" s="347"/>
      <c r="S272" s="339" t="str">
        <f t="shared" si="15"/>
        <v/>
      </c>
      <c r="T272" s="339" t="str">
        <f t="shared" si="16"/>
        <v/>
      </c>
    </row>
    <row r="273" spans="1:20" s="329" customFormat="1" ht="15" x14ac:dyDescent="0.25">
      <c r="A273" s="312">
        <v>235</v>
      </c>
      <c r="B273" s="341"/>
      <c r="C273" s="341"/>
      <c r="D273" s="342"/>
      <c r="E273" s="342"/>
      <c r="F273" s="348"/>
      <c r="G273" s="342"/>
      <c r="H273" s="345"/>
      <c r="I273" s="345"/>
      <c r="J273" s="345"/>
      <c r="K273" s="346" t="str">
        <f t="shared" si="17"/>
        <v/>
      </c>
      <c r="L273" s="346" t="str">
        <f t="shared" si="18"/>
        <v/>
      </c>
      <c r="M273" s="346" t="str">
        <f t="shared" si="19"/>
        <v/>
      </c>
      <c r="N273" s="347"/>
      <c r="O273" s="347"/>
      <c r="P273" s="347"/>
      <c r="Q273" s="347"/>
      <c r="S273" s="339" t="str">
        <f t="shared" si="15"/>
        <v/>
      </c>
      <c r="T273" s="339" t="str">
        <f t="shared" si="16"/>
        <v/>
      </c>
    </row>
    <row r="274" spans="1:20" s="329" customFormat="1" ht="15" x14ac:dyDescent="0.25">
      <c r="A274" s="312">
        <v>236</v>
      </c>
      <c r="B274" s="341"/>
      <c r="C274" s="341"/>
      <c r="D274" s="342"/>
      <c r="E274" s="342"/>
      <c r="F274" s="348"/>
      <c r="G274" s="342"/>
      <c r="H274" s="345"/>
      <c r="I274" s="345"/>
      <c r="J274" s="345"/>
      <c r="K274" s="346" t="str">
        <f t="shared" si="17"/>
        <v/>
      </c>
      <c r="L274" s="346" t="str">
        <f t="shared" si="18"/>
        <v/>
      </c>
      <c r="M274" s="346" t="str">
        <f t="shared" si="19"/>
        <v/>
      </c>
      <c r="N274" s="347"/>
      <c r="O274" s="347"/>
      <c r="P274" s="347"/>
      <c r="Q274" s="347"/>
      <c r="S274" s="339" t="str">
        <f t="shared" si="15"/>
        <v/>
      </c>
      <c r="T274" s="339" t="str">
        <f t="shared" si="16"/>
        <v/>
      </c>
    </row>
    <row r="275" spans="1:20" s="329" customFormat="1" ht="15" x14ac:dyDescent="0.25">
      <c r="A275" s="312">
        <v>237</v>
      </c>
      <c r="B275" s="341"/>
      <c r="C275" s="341"/>
      <c r="D275" s="342"/>
      <c r="E275" s="342"/>
      <c r="F275" s="348"/>
      <c r="G275" s="342"/>
      <c r="H275" s="345"/>
      <c r="I275" s="345"/>
      <c r="J275" s="345"/>
      <c r="K275" s="346" t="str">
        <f t="shared" si="17"/>
        <v/>
      </c>
      <c r="L275" s="346" t="str">
        <f t="shared" si="18"/>
        <v/>
      </c>
      <c r="M275" s="346" t="str">
        <f t="shared" si="19"/>
        <v/>
      </c>
      <c r="N275" s="347"/>
      <c r="O275" s="347"/>
      <c r="P275" s="347"/>
      <c r="Q275" s="347"/>
      <c r="S275" s="339" t="str">
        <f t="shared" si="15"/>
        <v/>
      </c>
      <c r="T275" s="339" t="str">
        <f t="shared" si="16"/>
        <v/>
      </c>
    </row>
    <row r="276" spans="1:20" s="329" customFormat="1" ht="15" x14ac:dyDescent="0.25">
      <c r="A276" s="312">
        <v>238</v>
      </c>
      <c r="B276" s="341"/>
      <c r="C276" s="341"/>
      <c r="D276" s="342"/>
      <c r="E276" s="342"/>
      <c r="F276" s="348"/>
      <c r="G276" s="342"/>
      <c r="H276" s="345"/>
      <c r="I276" s="345"/>
      <c r="J276" s="345"/>
      <c r="K276" s="346" t="str">
        <f t="shared" si="17"/>
        <v/>
      </c>
      <c r="L276" s="346" t="str">
        <f t="shared" si="18"/>
        <v/>
      </c>
      <c r="M276" s="346" t="str">
        <f t="shared" si="19"/>
        <v/>
      </c>
      <c r="N276" s="347"/>
      <c r="O276" s="347"/>
      <c r="P276" s="347"/>
      <c r="Q276" s="347"/>
      <c r="S276" s="339" t="str">
        <f t="shared" si="15"/>
        <v/>
      </c>
      <c r="T276" s="339" t="str">
        <f t="shared" si="16"/>
        <v/>
      </c>
    </row>
    <row r="277" spans="1:20" s="329" customFormat="1" ht="15" x14ac:dyDescent="0.25">
      <c r="A277" s="312">
        <v>239</v>
      </c>
      <c r="B277" s="341"/>
      <c r="C277" s="341"/>
      <c r="D277" s="342"/>
      <c r="E277" s="342"/>
      <c r="F277" s="348"/>
      <c r="G277" s="342"/>
      <c r="H277" s="345"/>
      <c r="I277" s="345"/>
      <c r="J277" s="345"/>
      <c r="K277" s="346" t="str">
        <f t="shared" si="17"/>
        <v/>
      </c>
      <c r="L277" s="346" t="str">
        <f t="shared" si="18"/>
        <v/>
      </c>
      <c r="M277" s="346" t="str">
        <f t="shared" si="19"/>
        <v/>
      </c>
      <c r="N277" s="347"/>
      <c r="O277" s="347"/>
      <c r="P277" s="347"/>
      <c r="Q277" s="347"/>
      <c r="S277" s="339" t="str">
        <f t="shared" si="15"/>
        <v/>
      </c>
      <c r="T277" s="339" t="str">
        <f t="shared" si="16"/>
        <v/>
      </c>
    </row>
    <row r="278" spans="1:20" s="329" customFormat="1" ht="15" x14ac:dyDescent="0.25">
      <c r="A278" s="312">
        <v>240</v>
      </c>
      <c r="B278" s="341"/>
      <c r="C278" s="341"/>
      <c r="D278" s="342"/>
      <c r="E278" s="342"/>
      <c r="F278" s="348"/>
      <c r="G278" s="342"/>
      <c r="H278" s="345"/>
      <c r="I278" s="345"/>
      <c r="J278" s="345"/>
      <c r="K278" s="346" t="str">
        <f t="shared" si="17"/>
        <v/>
      </c>
      <c r="L278" s="346" t="str">
        <f t="shared" si="18"/>
        <v/>
      </c>
      <c r="M278" s="346" t="str">
        <f t="shared" si="19"/>
        <v/>
      </c>
      <c r="N278" s="347"/>
      <c r="O278" s="347"/>
      <c r="P278" s="347"/>
      <c r="Q278" s="347"/>
      <c r="S278" s="339" t="str">
        <f t="shared" si="15"/>
        <v/>
      </c>
      <c r="T278" s="339" t="str">
        <f t="shared" si="16"/>
        <v/>
      </c>
    </row>
    <row r="279" spans="1:20" s="329" customFormat="1" ht="15" x14ac:dyDescent="0.25">
      <c r="A279" s="312">
        <v>241</v>
      </c>
      <c r="B279" s="341"/>
      <c r="C279" s="341"/>
      <c r="D279" s="342"/>
      <c r="E279" s="342"/>
      <c r="F279" s="348"/>
      <c r="G279" s="342"/>
      <c r="H279" s="345"/>
      <c r="I279" s="345"/>
      <c r="J279" s="345"/>
      <c r="K279" s="346" t="str">
        <f t="shared" si="17"/>
        <v/>
      </c>
      <c r="L279" s="346" t="str">
        <f t="shared" si="18"/>
        <v/>
      </c>
      <c r="M279" s="346" t="str">
        <f t="shared" si="19"/>
        <v/>
      </c>
      <c r="N279" s="347"/>
      <c r="O279" s="347"/>
      <c r="P279" s="347"/>
      <c r="Q279" s="347"/>
      <c r="S279" s="339" t="str">
        <f t="shared" si="15"/>
        <v/>
      </c>
      <c r="T279" s="339" t="str">
        <f t="shared" si="16"/>
        <v/>
      </c>
    </row>
    <row r="280" spans="1:20" s="329" customFormat="1" ht="15" x14ac:dyDescent="0.25">
      <c r="A280" s="312">
        <v>242</v>
      </c>
      <c r="B280" s="341"/>
      <c r="C280" s="341"/>
      <c r="D280" s="342"/>
      <c r="E280" s="342"/>
      <c r="F280" s="348"/>
      <c r="G280" s="342"/>
      <c r="H280" s="345"/>
      <c r="I280" s="345"/>
      <c r="J280" s="345"/>
      <c r="K280" s="346" t="str">
        <f t="shared" si="17"/>
        <v/>
      </c>
      <c r="L280" s="346" t="str">
        <f t="shared" si="18"/>
        <v/>
      </c>
      <c r="M280" s="346" t="str">
        <f t="shared" si="19"/>
        <v/>
      </c>
      <c r="N280" s="347"/>
      <c r="O280" s="347"/>
      <c r="P280" s="347"/>
      <c r="Q280" s="347"/>
      <c r="S280" s="339" t="str">
        <f t="shared" si="15"/>
        <v/>
      </c>
      <c r="T280" s="339" t="str">
        <f t="shared" si="16"/>
        <v/>
      </c>
    </row>
    <row r="281" spans="1:20" s="329" customFormat="1" ht="15" x14ac:dyDescent="0.25">
      <c r="A281" s="312">
        <v>243</v>
      </c>
      <c r="B281" s="341"/>
      <c r="C281" s="341"/>
      <c r="D281" s="342"/>
      <c r="E281" s="342"/>
      <c r="F281" s="348"/>
      <c r="G281" s="342"/>
      <c r="H281" s="345"/>
      <c r="I281" s="345"/>
      <c r="J281" s="345"/>
      <c r="K281" s="346" t="str">
        <f t="shared" si="17"/>
        <v/>
      </c>
      <c r="L281" s="346" t="str">
        <f t="shared" si="18"/>
        <v/>
      </c>
      <c r="M281" s="346" t="str">
        <f t="shared" si="19"/>
        <v/>
      </c>
      <c r="N281" s="347"/>
      <c r="O281" s="347"/>
      <c r="P281" s="347"/>
      <c r="Q281" s="347"/>
      <c r="S281" s="339" t="str">
        <f t="shared" si="15"/>
        <v/>
      </c>
      <c r="T281" s="339" t="str">
        <f t="shared" si="16"/>
        <v/>
      </c>
    </row>
    <row r="282" spans="1:20" s="329" customFormat="1" ht="15" x14ac:dyDescent="0.25">
      <c r="A282" s="312">
        <v>244</v>
      </c>
      <c r="B282" s="341"/>
      <c r="C282" s="341"/>
      <c r="D282" s="342"/>
      <c r="E282" s="342"/>
      <c r="F282" s="348"/>
      <c r="G282" s="342"/>
      <c r="H282" s="345"/>
      <c r="I282" s="345"/>
      <c r="J282" s="345"/>
      <c r="K282" s="346" t="str">
        <f t="shared" si="17"/>
        <v/>
      </c>
      <c r="L282" s="346" t="str">
        <f t="shared" si="18"/>
        <v/>
      </c>
      <c r="M282" s="346" t="str">
        <f t="shared" si="19"/>
        <v/>
      </c>
      <c r="N282" s="347"/>
      <c r="O282" s="347"/>
      <c r="P282" s="347"/>
      <c r="Q282" s="347"/>
      <c r="S282" s="339" t="str">
        <f t="shared" si="15"/>
        <v/>
      </c>
      <c r="T282" s="339" t="str">
        <f t="shared" si="16"/>
        <v/>
      </c>
    </row>
    <row r="283" spans="1:20" s="329" customFormat="1" ht="15" x14ac:dyDescent="0.25">
      <c r="A283" s="312">
        <v>245</v>
      </c>
      <c r="B283" s="341"/>
      <c r="C283" s="341"/>
      <c r="D283" s="342"/>
      <c r="E283" s="342"/>
      <c r="F283" s="348"/>
      <c r="G283" s="342"/>
      <c r="H283" s="345"/>
      <c r="I283" s="345"/>
      <c r="J283" s="345"/>
      <c r="K283" s="346" t="str">
        <f t="shared" si="17"/>
        <v/>
      </c>
      <c r="L283" s="346" t="str">
        <f t="shared" si="18"/>
        <v/>
      </c>
      <c r="M283" s="346" t="str">
        <f t="shared" si="19"/>
        <v/>
      </c>
      <c r="N283" s="347"/>
      <c r="O283" s="347"/>
      <c r="P283" s="347"/>
      <c r="Q283" s="347"/>
      <c r="S283" s="339" t="str">
        <f t="shared" si="15"/>
        <v/>
      </c>
      <c r="T283" s="339" t="str">
        <f t="shared" si="16"/>
        <v/>
      </c>
    </row>
    <row r="284" spans="1:20" s="329" customFormat="1" ht="15" x14ac:dyDescent="0.25">
      <c r="A284" s="312">
        <v>246</v>
      </c>
      <c r="B284" s="341"/>
      <c r="C284" s="341"/>
      <c r="D284" s="342"/>
      <c r="E284" s="342"/>
      <c r="F284" s="348"/>
      <c r="G284" s="342"/>
      <c r="H284" s="345"/>
      <c r="I284" s="345"/>
      <c r="J284" s="345"/>
      <c r="K284" s="346" t="str">
        <f t="shared" si="17"/>
        <v/>
      </c>
      <c r="L284" s="346" t="str">
        <f t="shared" si="18"/>
        <v/>
      </c>
      <c r="M284" s="346" t="str">
        <f t="shared" si="19"/>
        <v/>
      </c>
      <c r="N284" s="347"/>
      <c r="O284" s="347"/>
      <c r="P284" s="347"/>
      <c r="Q284" s="347"/>
      <c r="S284" s="339" t="str">
        <f t="shared" si="15"/>
        <v/>
      </c>
      <c r="T284" s="339" t="str">
        <f t="shared" si="16"/>
        <v/>
      </c>
    </row>
    <row r="285" spans="1:20" s="329" customFormat="1" ht="15" x14ac:dyDescent="0.25">
      <c r="A285" s="312">
        <v>247</v>
      </c>
      <c r="B285" s="341"/>
      <c r="C285" s="341"/>
      <c r="D285" s="342"/>
      <c r="E285" s="342"/>
      <c r="F285" s="348"/>
      <c r="G285" s="342"/>
      <c r="H285" s="345"/>
      <c r="I285" s="345"/>
      <c r="J285" s="345"/>
      <c r="K285" s="346" t="str">
        <f t="shared" si="17"/>
        <v/>
      </c>
      <c r="L285" s="346" t="str">
        <f t="shared" si="18"/>
        <v/>
      </c>
      <c r="M285" s="346" t="str">
        <f t="shared" si="19"/>
        <v/>
      </c>
      <c r="N285" s="347"/>
      <c r="O285" s="347"/>
      <c r="P285" s="347"/>
      <c r="Q285" s="347"/>
      <c r="S285" s="339" t="str">
        <f t="shared" si="15"/>
        <v/>
      </c>
      <c r="T285" s="339" t="str">
        <f t="shared" si="16"/>
        <v/>
      </c>
    </row>
    <row r="286" spans="1:20" s="329" customFormat="1" ht="15" x14ac:dyDescent="0.25">
      <c r="A286" s="312">
        <v>248</v>
      </c>
      <c r="B286" s="341"/>
      <c r="C286" s="341"/>
      <c r="D286" s="342"/>
      <c r="E286" s="342"/>
      <c r="F286" s="348"/>
      <c r="G286" s="342"/>
      <c r="H286" s="345"/>
      <c r="I286" s="345"/>
      <c r="J286" s="345"/>
      <c r="K286" s="346" t="str">
        <f t="shared" si="17"/>
        <v/>
      </c>
      <c r="L286" s="346" t="str">
        <f t="shared" si="18"/>
        <v/>
      </c>
      <c r="M286" s="346" t="str">
        <f t="shared" si="19"/>
        <v/>
      </c>
      <c r="N286" s="347"/>
      <c r="O286" s="347"/>
      <c r="P286" s="347"/>
      <c r="Q286" s="347"/>
      <c r="S286" s="339" t="str">
        <f t="shared" si="15"/>
        <v/>
      </c>
      <c r="T286" s="339" t="str">
        <f t="shared" si="16"/>
        <v/>
      </c>
    </row>
    <row r="287" spans="1:20" s="329" customFormat="1" ht="15" x14ac:dyDescent="0.25">
      <c r="A287" s="312">
        <v>249</v>
      </c>
      <c r="B287" s="341"/>
      <c r="C287" s="341"/>
      <c r="D287" s="342"/>
      <c r="E287" s="342"/>
      <c r="F287" s="348"/>
      <c r="G287" s="342"/>
      <c r="H287" s="345"/>
      <c r="I287" s="345"/>
      <c r="J287" s="345"/>
      <c r="K287" s="346" t="str">
        <f t="shared" si="17"/>
        <v/>
      </c>
      <c r="L287" s="346" t="str">
        <f t="shared" si="18"/>
        <v/>
      </c>
      <c r="M287" s="346" t="str">
        <f t="shared" si="19"/>
        <v/>
      </c>
      <c r="N287" s="347"/>
      <c r="O287" s="347"/>
      <c r="P287" s="347"/>
      <c r="Q287" s="347"/>
      <c r="S287" s="339" t="str">
        <f t="shared" si="15"/>
        <v/>
      </c>
      <c r="T287" s="339" t="str">
        <f t="shared" si="16"/>
        <v/>
      </c>
    </row>
    <row r="288" spans="1:20" s="329" customFormat="1" ht="15" x14ac:dyDescent="0.25">
      <c r="A288" s="312">
        <v>250</v>
      </c>
      <c r="B288" s="341"/>
      <c r="C288" s="341"/>
      <c r="D288" s="342"/>
      <c r="E288" s="342"/>
      <c r="F288" s="348"/>
      <c r="G288" s="342"/>
      <c r="H288" s="345"/>
      <c r="I288" s="345"/>
      <c r="J288" s="345"/>
      <c r="K288" s="346" t="str">
        <f t="shared" si="17"/>
        <v/>
      </c>
      <c r="L288" s="346" t="str">
        <f t="shared" si="18"/>
        <v/>
      </c>
      <c r="M288" s="346" t="str">
        <f t="shared" si="19"/>
        <v/>
      </c>
      <c r="N288" s="347"/>
      <c r="O288" s="347"/>
      <c r="P288" s="347"/>
      <c r="Q288" s="347"/>
      <c r="S288" s="339" t="str">
        <f t="shared" si="15"/>
        <v/>
      </c>
      <c r="T288" s="339" t="str">
        <f t="shared" si="16"/>
        <v/>
      </c>
    </row>
    <row r="289" spans="1:20" s="329" customFormat="1" ht="15" x14ac:dyDescent="0.25">
      <c r="A289" s="312">
        <v>251</v>
      </c>
      <c r="B289" s="341"/>
      <c r="C289" s="341"/>
      <c r="D289" s="342"/>
      <c r="E289" s="342"/>
      <c r="F289" s="348"/>
      <c r="G289" s="342"/>
      <c r="H289" s="345"/>
      <c r="I289" s="345"/>
      <c r="J289" s="345"/>
      <c r="K289" s="346" t="str">
        <f t="shared" si="17"/>
        <v/>
      </c>
      <c r="L289" s="346" t="str">
        <f t="shared" si="18"/>
        <v/>
      </c>
      <c r="M289" s="346" t="str">
        <f t="shared" si="19"/>
        <v/>
      </c>
      <c r="N289" s="347"/>
      <c r="O289" s="347"/>
      <c r="P289" s="347"/>
      <c r="Q289" s="347"/>
      <c r="S289" s="339" t="str">
        <f t="shared" si="15"/>
        <v/>
      </c>
      <c r="T289" s="339" t="str">
        <f t="shared" si="16"/>
        <v/>
      </c>
    </row>
    <row r="290" spans="1:20" s="329" customFormat="1" ht="15" x14ac:dyDescent="0.25">
      <c r="A290" s="312">
        <v>252</v>
      </c>
      <c r="B290" s="341"/>
      <c r="C290" s="341"/>
      <c r="D290" s="342"/>
      <c r="E290" s="342"/>
      <c r="F290" s="348"/>
      <c r="G290" s="342"/>
      <c r="H290" s="345"/>
      <c r="I290" s="345"/>
      <c r="J290" s="345"/>
      <c r="K290" s="346" t="str">
        <f t="shared" si="17"/>
        <v/>
      </c>
      <c r="L290" s="346" t="str">
        <f t="shared" si="18"/>
        <v/>
      </c>
      <c r="M290" s="346" t="str">
        <f t="shared" si="19"/>
        <v/>
      </c>
      <c r="N290" s="347"/>
      <c r="O290" s="347"/>
      <c r="P290" s="347"/>
      <c r="Q290" s="347"/>
      <c r="S290" s="339" t="str">
        <f t="shared" si="15"/>
        <v/>
      </c>
      <c r="T290" s="339" t="str">
        <f t="shared" si="16"/>
        <v/>
      </c>
    </row>
    <row r="291" spans="1:20" s="329" customFormat="1" ht="15" x14ac:dyDescent="0.25">
      <c r="A291" s="312">
        <v>253</v>
      </c>
      <c r="B291" s="341"/>
      <c r="C291" s="341"/>
      <c r="D291" s="342"/>
      <c r="E291" s="342"/>
      <c r="F291" s="348"/>
      <c r="G291" s="342"/>
      <c r="H291" s="345"/>
      <c r="I291" s="345"/>
      <c r="J291" s="345"/>
      <c r="K291" s="346" t="str">
        <f t="shared" si="17"/>
        <v/>
      </c>
      <c r="L291" s="346" t="str">
        <f t="shared" si="18"/>
        <v/>
      </c>
      <c r="M291" s="346" t="str">
        <f t="shared" si="19"/>
        <v/>
      </c>
      <c r="N291" s="347"/>
      <c r="O291" s="347"/>
      <c r="P291" s="347"/>
      <c r="Q291" s="347"/>
      <c r="S291" s="339" t="str">
        <f t="shared" si="15"/>
        <v/>
      </c>
      <c r="T291" s="339" t="str">
        <f t="shared" si="16"/>
        <v/>
      </c>
    </row>
    <row r="292" spans="1:20" s="329" customFormat="1" ht="15" x14ac:dyDescent="0.25">
      <c r="A292" s="312">
        <v>254</v>
      </c>
      <c r="B292" s="341"/>
      <c r="C292" s="341"/>
      <c r="D292" s="342"/>
      <c r="E292" s="342"/>
      <c r="F292" s="348"/>
      <c r="G292" s="342"/>
      <c r="H292" s="345"/>
      <c r="I292" s="345"/>
      <c r="J292" s="345"/>
      <c r="K292" s="346" t="str">
        <f t="shared" si="17"/>
        <v/>
      </c>
      <c r="L292" s="346" t="str">
        <f t="shared" si="18"/>
        <v/>
      </c>
      <c r="M292" s="346" t="str">
        <f t="shared" si="19"/>
        <v/>
      </c>
      <c r="N292" s="347"/>
      <c r="O292" s="347"/>
      <c r="P292" s="347"/>
      <c r="Q292" s="347"/>
      <c r="S292" s="339" t="str">
        <f t="shared" si="15"/>
        <v/>
      </c>
      <c r="T292" s="339" t="str">
        <f t="shared" si="16"/>
        <v/>
      </c>
    </row>
    <row r="293" spans="1:20" s="329" customFormat="1" ht="15" x14ac:dyDescent="0.25">
      <c r="A293" s="312">
        <v>255</v>
      </c>
      <c r="B293" s="341"/>
      <c r="C293" s="341"/>
      <c r="D293" s="342"/>
      <c r="E293" s="342"/>
      <c r="F293" s="348"/>
      <c r="G293" s="342"/>
      <c r="H293" s="345"/>
      <c r="I293" s="345"/>
      <c r="J293" s="345"/>
      <c r="K293" s="346" t="str">
        <f t="shared" si="17"/>
        <v/>
      </c>
      <c r="L293" s="346" t="str">
        <f t="shared" si="18"/>
        <v/>
      </c>
      <c r="M293" s="346" t="str">
        <f t="shared" si="19"/>
        <v/>
      </c>
      <c r="N293" s="347"/>
      <c r="O293" s="347"/>
      <c r="P293" s="347"/>
      <c r="Q293" s="347"/>
      <c r="S293" s="339" t="str">
        <f t="shared" si="15"/>
        <v/>
      </c>
      <c r="T293" s="339" t="str">
        <f t="shared" si="16"/>
        <v/>
      </c>
    </row>
    <row r="294" spans="1:20" s="329" customFormat="1" ht="15" x14ac:dyDescent="0.25">
      <c r="A294" s="312">
        <v>256</v>
      </c>
      <c r="B294" s="341"/>
      <c r="C294" s="341"/>
      <c r="D294" s="342"/>
      <c r="E294" s="342"/>
      <c r="F294" s="348"/>
      <c r="G294" s="342"/>
      <c r="H294" s="345"/>
      <c r="I294" s="345"/>
      <c r="J294" s="345"/>
      <c r="K294" s="346" t="str">
        <f t="shared" si="17"/>
        <v/>
      </c>
      <c r="L294" s="346" t="str">
        <f t="shared" si="18"/>
        <v/>
      </c>
      <c r="M294" s="346" t="str">
        <f t="shared" si="19"/>
        <v/>
      </c>
      <c r="N294" s="347"/>
      <c r="O294" s="347"/>
      <c r="P294" s="347"/>
      <c r="Q294" s="347"/>
      <c r="S294" s="339" t="str">
        <f t="shared" si="15"/>
        <v/>
      </c>
      <c r="T294" s="339" t="str">
        <f t="shared" si="16"/>
        <v/>
      </c>
    </row>
    <row r="295" spans="1:20" s="329" customFormat="1" ht="15" x14ac:dyDescent="0.25">
      <c r="A295" s="312">
        <v>257</v>
      </c>
      <c r="B295" s="341"/>
      <c r="C295" s="341"/>
      <c r="D295" s="342"/>
      <c r="E295" s="342"/>
      <c r="F295" s="348"/>
      <c r="G295" s="342"/>
      <c r="H295" s="345"/>
      <c r="I295" s="345"/>
      <c r="J295" s="345"/>
      <c r="K295" s="346" t="str">
        <f t="shared" si="17"/>
        <v/>
      </c>
      <c r="L295" s="346" t="str">
        <f t="shared" si="18"/>
        <v/>
      </c>
      <c r="M295" s="346" t="str">
        <f t="shared" si="19"/>
        <v/>
      </c>
      <c r="N295" s="347"/>
      <c r="O295" s="347"/>
      <c r="P295" s="347"/>
      <c r="Q295" s="347"/>
      <c r="S295" s="339" t="str">
        <f t="shared" ref="S295:S358" si="20">IF(D295&lt;&gt;"",IF(ISERROR(FIND("/",D295)), 0, 1),"")</f>
        <v/>
      </c>
      <c r="T295" s="339" t="str">
        <f t="shared" ref="T295:T358" si="21">IF(D295&lt;&gt;"",IF(S295*1=0,D295,CONCATENATE(MID(D295,1,FIND("/",D295,1)-1),MID(D295,FIND("/",D295,1)+1,LEN(D295)))),"")</f>
        <v/>
      </c>
    </row>
    <row r="296" spans="1:20" s="329" customFormat="1" ht="15" x14ac:dyDescent="0.25">
      <c r="A296" s="312">
        <v>258</v>
      </c>
      <c r="B296" s="341"/>
      <c r="C296" s="341"/>
      <c r="D296" s="342"/>
      <c r="E296" s="342"/>
      <c r="F296" s="348"/>
      <c r="G296" s="342"/>
      <c r="H296" s="345"/>
      <c r="I296" s="345"/>
      <c r="J296" s="345"/>
      <c r="K296" s="346" t="str">
        <f t="shared" ref="K296:K359" si="22">IF(AND(F296&lt;&gt;"",H296&lt;&gt;""),ROUND(MIN(F296*H296,90530),2),"")</f>
        <v/>
      </c>
      <c r="L296" s="346" t="str">
        <f t="shared" ref="L296:L359" si="23">IF(AND(F296&lt;&gt;"",I296&lt;&gt;""),ROUND(MIN(F296*I296,90530),2),"")</f>
        <v/>
      </c>
      <c r="M296" s="346" t="str">
        <f t="shared" ref="M296:M359" si="24">IF(AND(F296&lt;&gt;"",J296&lt;&gt;""),ROUND(MIN(F296*J296,90530),2),"")</f>
        <v/>
      </c>
      <c r="N296" s="347"/>
      <c r="O296" s="347"/>
      <c r="P296" s="347"/>
      <c r="Q296" s="347"/>
      <c r="S296" s="339" t="str">
        <f t="shared" si="20"/>
        <v/>
      </c>
      <c r="T296" s="339" t="str">
        <f t="shared" si="21"/>
        <v/>
      </c>
    </row>
    <row r="297" spans="1:20" s="329" customFormat="1" ht="15" x14ac:dyDescent="0.25">
      <c r="A297" s="312">
        <v>259</v>
      </c>
      <c r="B297" s="341"/>
      <c r="C297" s="341"/>
      <c r="D297" s="342"/>
      <c r="E297" s="342"/>
      <c r="F297" s="348"/>
      <c r="G297" s="342"/>
      <c r="H297" s="345"/>
      <c r="I297" s="345"/>
      <c r="J297" s="345"/>
      <c r="K297" s="346" t="str">
        <f t="shared" si="22"/>
        <v/>
      </c>
      <c r="L297" s="346" t="str">
        <f t="shared" si="23"/>
        <v/>
      </c>
      <c r="M297" s="346" t="str">
        <f t="shared" si="24"/>
        <v/>
      </c>
      <c r="N297" s="347"/>
      <c r="O297" s="347"/>
      <c r="P297" s="347"/>
      <c r="Q297" s="347"/>
      <c r="S297" s="339" t="str">
        <f t="shared" si="20"/>
        <v/>
      </c>
      <c r="T297" s="339" t="str">
        <f t="shared" si="21"/>
        <v/>
      </c>
    </row>
    <row r="298" spans="1:20" s="329" customFormat="1" ht="15" x14ac:dyDescent="0.25">
      <c r="A298" s="312">
        <v>260</v>
      </c>
      <c r="B298" s="341"/>
      <c r="C298" s="341"/>
      <c r="D298" s="342"/>
      <c r="E298" s="342"/>
      <c r="F298" s="348"/>
      <c r="G298" s="342"/>
      <c r="H298" s="345"/>
      <c r="I298" s="345"/>
      <c r="J298" s="345"/>
      <c r="K298" s="346" t="str">
        <f t="shared" si="22"/>
        <v/>
      </c>
      <c r="L298" s="346" t="str">
        <f t="shared" si="23"/>
        <v/>
      </c>
      <c r="M298" s="346" t="str">
        <f t="shared" si="24"/>
        <v/>
      </c>
      <c r="N298" s="347"/>
      <c r="O298" s="347"/>
      <c r="P298" s="347"/>
      <c r="Q298" s="347"/>
      <c r="S298" s="339" t="str">
        <f t="shared" si="20"/>
        <v/>
      </c>
      <c r="T298" s="339" t="str">
        <f t="shared" si="21"/>
        <v/>
      </c>
    </row>
    <row r="299" spans="1:20" s="329" customFormat="1" ht="15" x14ac:dyDescent="0.25">
      <c r="A299" s="312">
        <v>261</v>
      </c>
      <c r="B299" s="341"/>
      <c r="C299" s="341"/>
      <c r="D299" s="342"/>
      <c r="E299" s="342"/>
      <c r="F299" s="348"/>
      <c r="G299" s="342"/>
      <c r="H299" s="345"/>
      <c r="I299" s="345"/>
      <c r="J299" s="345"/>
      <c r="K299" s="346" t="str">
        <f t="shared" si="22"/>
        <v/>
      </c>
      <c r="L299" s="346" t="str">
        <f t="shared" si="23"/>
        <v/>
      </c>
      <c r="M299" s="346" t="str">
        <f t="shared" si="24"/>
        <v/>
      </c>
      <c r="N299" s="347"/>
      <c r="O299" s="347"/>
      <c r="P299" s="347"/>
      <c r="Q299" s="347"/>
      <c r="S299" s="339" t="str">
        <f t="shared" si="20"/>
        <v/>
      </c>
      <c r="T299" s="339" t="str">
        <f t="shared" si="21"/>
        <v/>
      </c>
    </row>
    <row r="300" spans="1:20" s="329" customFormat="1" ht="15" x14ac:dyDescent="0.25">
      <c r="A300" s="312">
        <v>262</v>
      </c>
      <c r="B300" s="341"/>
      <c r="C300" s="341"/>
      <c r="D300" s="342"/>
      <c r="E300" s="342"/>
      <c r="F300" s="348"/>
      <c r="G300" s="342"/>
      <c r="H300" s="345"/>
      <c r="I300" s="345"/>
      <c r="J300" s="345"/>
      <c r="K300" s="346" t="str">
        <f t="shared" si="22"/>
        <v/>
      </c>
      <c r="L300" s="346" t="str">
        <f t="shared" si="23"/>
        <v/>
      </c>
      <c r="M300" s="346" t="str">
        <f t="shared" si="24"/>
        <v/>
      </c>
      <c r="N300" s="347"/>
      <c r="O300" s="347"/>
      <c r="P300" s="347"/>
      <c r="Q300" s="347"/>
      <c r="S300" s="339" t="str">
        <f t="shared" si="20"/>
        <v/>
      </c>
      <c r="T300" s="339" t="str">
        <f t="shared" si="21"/>
        <v/>
      </c>
    </row>
    <row r="301" spans="1:20" s="329" customFormat="1" ht="15" x14ac:dyDescent="0.25">
      <c r="A301" s="312">
        <v>263</v>
      </c>
      <c r="B301" s="341"/>
      <c r="C301" s="341"/>
      <c r="D301" s="342"/>
      <c r="E301" s="342"/>
      <c r="F301" s="348"/>
      <c r="G301" s="342"/>
      <c r="H301" s="345"/>
      <c r="I301" s="345"/>
      <c r="J301" s="345"/>
      <c r="K301" s="346" t="str">
        <f t="shared" si="22"/>
        <v/>
      </c>
      <c r="L301" s="346" t="str">
        <f t="shared" si="23"/>
        <v/>
      </c>
      <c r="M301" s="346" t="str">
        <f t="shared" si="24"/>
        <v/>
      </c>
      <c r="N301" s="347"/>
      <c r="O301" s="347"/>
      <c r="P301" s="347"/>
      <c r="Q301" s="347"/>
      <c r="S301" s="339" t="str">
        <f t="shared" si="20"/>
        <v/>
      </c>
      <c r="T301" s="339" t="str">
        <f t="shared" si="21"/>
        <v/>
      </c>
    </row>
    <row r="302" spans="1:20" s="329" customFormat="1" ht="15" x14ac:dyDescent="0.25">
      <c r="A302" s="312">
        <v>264</v>
      </c>
      <c r="B302" s="341"/>
      <c r="C302" s="341"/>
      <c r="D302" s="342"/>
      <c r="E302" s="342"/>
      <c r="F302" s="348"/>
      <c r="G302" s="342"/>
      <c r="H302" s="345"/>
      <c r="I302" s="345"/>
      <c r="J302" s="345"/>
      <c r="K302" s="346" t="str">
        <f t="shared" si="22"/>
        <v/>
      </c>
      <c r="L302" s="346" t="str">
        <f t="shared" si="23"/>
        <v/>
      </c>
      <c r="M302" s="346" t="str">
        <f t="shared" si="24"/>
        <v/>
      </c>
      <c r="N302" s="347"/>
      <c r="O302" s="347"/>
      <c r="P302" s="347"/>
      <c r="Q302" s="347"/>
      <c r="S302" s="339" t="str">
        <f t="shared" si="20"/>
        <v/>
      </c>
      <c r="T302" s="339" t="str">
        <f t="shared" si="21"/>
        <v/>
      </c>
    </row>
    <row r="303" spans="1:20" s="329" customFormat="1" ht="15" x14ac:dyDescent="0.25">
      <c r="A303" s="312">
        <v>265</v>
      </c>
      <c r="B303" s="341"/>
      <c r="C303" s="341"/>
      <c r="D303" s="342"/>
      <c r="E303" s="342"/>
      <c r="F303" s="348"/>
      <c r="G303" s="342"/>
      <c r="H303" s="345"/>
      <c r="I303" s="345"/>
      <c r="J303" s="345"/>
      <c r="K303" s="346" t="str">
        <f t="shared" si="22"/>
        <v/>
      </c>
      <c r="L303" s="346" t="str">
        <f t="shared" si="23"/>
        <v/>
      </c>
      <c r="M303" s="346" t="str">
        <f t="shared" si="24"/>
        <v/>
      </c>
      <c r="N303" s="347"/>
      <c r="O303" s="347"/>
      <c r="P303" s="347"/>
      <c r="Q303" s="347"/>
      <c r="S303" s="339" t="str">
        <f t="shared" si="20"/>
        <v/>
      </c>
      <c r="T303" s="339" t="str">
        <f t="shared" si="21"/>
        <v/>
      </c>
    </row>
    <row r="304" spans="1:20" s="329" customFormat="1" ht="15" x14ac:dyDescent="0.25">
      <c r="A304" s="312">
        <v>266</v>
      </c>
      <c r="B304" s="341"/>
      <c r="C304" s="341"/>
      <c r="D304" s="342"/>
      <c r="E304" s="342"/>
      <c r="F304" s="348"/>
      <c r="G304" s="342"/>
      <c r="H304" s="345"/>
      <c r="I304" s="345"/>
      <c r="J304" s="345"/>
      <c r="K304" s="346" t="str">
        <f t="shared" si="22"/>
        <v/>
      </c>
      <c r="L304" s="346" t="str">
        <f t="shared" si="23"/>
        <v/>
      </c>
      <c r="M304" s="346" t="str">
        <f t="shared" si="24"/>
        <v/>
      </c>
      <c r="N304" s="347"/>
      <c r="O304" s="347"/>
      <c r="P304" s="347"/>
      <c r="Q304" s="347"/>
      <c r="S304" s="339" t="str">
        <f t="shared" si="20"/>
        <v/>
      </c>
      <c r="T304" s="339" t="str">
        <f t="shared" si="21"/>
        <v/>
      </c>
    </row>
    <row r="305" spans="1:20" s="329" customFormat="1" ht="15" x14ac:dyDescent="0.25">
      <c r="A305" s="312">
        <v>267</v>
      </c>
      <c r="B305" s="341"/>
      <c r="C305" s="341"/>
      <c r="D305" s="342"/>
      <c r="E305" s="342"/>
      <c r="F305" s="348"/>
      <c r="G305" s="342"/>
      <c r="H305" s="345"/>
      <c r="I305" s="345"/>
      <c r="J305" s="345"/>
      <c r="K305" s="346" t="str">
        <f t="shared" si="22"/>
        <v/>
      </c>
      <c r="L305" s="346" t="str">
        <f t="shared" si="23"/>
        <v/>
      </c>
      <c r="M305" s="346" t="str">
        <f t="shared" si="24"/>
        <v/>
      </c>
      <c r="N305" s="347"/>
      <c r="O305" s="347"/>
      <c r="P305" s="347"/>
      <c r="Q305" s="347"/>
      <c r="S305" s="339" t="str">
        <f t="shared" si="20"/>
        <v/>
      </c>
      <c r="T305" s="339" t="str">
        <f t="shared" si="21"/>
        <v/>
      </c>
    </row>
    <row r="306" spans="1:20" s="329" customFormat="1" ht="15" x14ac:dyDescent="0.25">
      <c r="A306" s="312">
        <v>268</v>
      </c>
      <c r="B306" s="341"/>
      <c r="C306" s="341"/>
      <c r="D306" s="342"/>
      <c r="E306" s="342"/>
      <c r="F306" s="348"/>
      <c r="G306" s="342"/>
      <c r="H306" s="345"/>
      <c r="I306" s="345"/>
      <c r="J306" s="345"/>
      <c r="K306" s="346" t="str">
        <f t="shared" si="22"/>
        <v/>
      </c>
      <c r="L306" s="346" t="str">
        <f t="shared" si="23"/>
        <v/>
      </c>
      <c r="M306" s="346" t="str">
        <f t="shared" si="24"/>
        <v/>
      </c>
      <c r="N306" s="347"/>
      <c r="O306" s="347"/>
      <c r="P306" s="347"/>
      <c r="Q306" s="347"/>
      <c r="S306" s="339" t="str">
        <f t="shared" si="20"/>
        <v/>
      </c>
      <c r="T306" s="339" t="str">
        <f t="shared" si="21"/>
        <v/>
      </c>
    </row>
    <row r="307" spans="1:20" s="329" customFormat="1" ht="15" x14ac:dyDescent="0.25">
      <c r="A307" s="312">
        <v>269</v>
      </c>
      <c r="B307" s="341"/>
      <c r="C307" s="341"/>
      <c r="D307" s="342"/>
      <c r="E307" s="342"/>
      <c r="F307" s="348"/>
      <c r="G307" s="342"/>
      <c r="H307" s="345"/>
      <c r="I307" s="345"/>
      <c r="J307" s="345"/>
      <c r="K307" s="346" t="str">
        <f t="shared" si="22"/>
        <v/>
      </c>
      <c r="L307" s="346" t="str">
        <f t="shared" si="23"/>
        <v/>
      </c>
      <c r="M307" s="346" t="str">
        <f t="shared" si="24"/>
        <v/>
      </c>
      <c r="N307" s="347"/>
      <c r="O307" s="347"/>
      <c r="P307" s="347"/>
      <c r="Q307" s="347"/>
      <c r="S307" s="339" t="str">
        <f t="shared" si="20"/>
        <v/>
      </c>
      <c r="T307" s="339" t="str">
        <f t="shared" si="21"/>
        <v/>
      </c>
    </row>
    <row r="308" spans="1:20" s="329" customFormat="1" ht="15" x14ac:dyDescent="0.25">
      <c r="A308" s="312">
        <v>270</v>
      </c>
      <c r="B308" s="341"/>
      <c r="C308" s="341"/>
      <c r="D308" s="342"/>
      <c r="E308" s="342"/>
      <c r="F308" s="348"/>
      <c r="G308" s="342"/>
      <c r="H308" s="345"/>
      <c r="I308" s="345"/>
      <c r="J308" s="345"/>
      <c r="K308" s="346" t="str">
        <f t="shared" si="22"/>
        <v/>
      </c>
      <c r="L308" s="346" t="str">
        <f t="shared" si="23"/>
        <v/>
      </c>
      <c r="M308" s="346" t="str">
        <f t="shared" si="24"/>
        <v/>
      </c>
      <c r="N308" s="347"/>
      <c r="O308" s="347"/>
      <c r="P308" s="347"/>
      <c r="Q308" s="347"/>
      <c r="S308" s="339" t="str">
        <f t="shared" si="20"/>
        <v/>
      </c>
      <c r="T308" s="339" t="str">
        <f t="shared" si="21"/>
        <v/>
      </c>
    </row>
    <row r="309" spans="1:20" s="329" customFormat="1" ht="15" x14ac:dyDescent="0.25">
      <c r="A309" s="312">
        <v>271</v>
      </c>
      <c r="B309" s="341"/>
      <c r="C309" s="341"/>
      <c r="D309" s="342"/>
      <c r="E309" s="342"/>
      <c r="F309" s="348"/>
      <c r="G309" s="342"/>
      <c r="H309" s="345"/>
      <c r="I309" s="345"/>
      <c r="J309" s="345"/>
      <c r="K309" s="346" t="str">
        <f t="shared" si="22"/>
        <v/>
      </c>
      <c r="L309" s="346" t="str">
        <f t="shared" si="23"/>
        <v/>
      </c>
      <c r="M309" s="346" t="str">
        <f t="shared" si="24"/>
        <v/>
      </c>
      <c r="N309" s="347"/>
      <c r="O309" s="347"/>
      <c r="P309" s="347"/>
      <c r="Q309" s="347"/>
      <c r="S309" s="339" t="str">
        <f t="shared" si="20"/>
        <v/>
      </c>
      <c r="T309" s="339" t="str">
        <f t="shared" si="21"/>
        <v/>
      </c>
    </row>
    <row r="310" spans="1:20" s="329" customFormat="1" ht="15" x14ac:dyDescent="0.25">
      <c r="A310" s="312">
        <v>272</v>
      </c>
      <c r="B310" s="341"/>
      <c r="C310" s="341"/>
      <c r="D310" s="342"/>
      <c r="E310" s="342"/>
      <c r="F310" s="348"/>
      <c r="G310" s="342"/>
      <c r="H310" s="345"/>
      <c r="I310" s="345"/>
      <c r="J310" s="345"/>
      <c r="K310" s="346" t="str">
        <f t="shared" si="22"/>
        <v/>
      </c>
      <c r="L310" s="346" t="str">
        <f t="shared" si="23"/>
        <v/>
      </c>
      <c r="M310" s="346" t="str">
        <f t="shared" si="24"/>
        <v/>
      </c>
      <c r="N310" s="347"/>
      <c r="O310" s="347"/>
      <c r="P310" s="347"/>
      <c r="Q310" s="347"/>
      <c r="S310" s="339" t="str">
        <f t="shared" si="20"/>
        <v/>
      </c>
      <c r="T310" s="339" t="str">
        <f t="shared" si="21"/>
        <v/>
      </c>
    </row>
    <row r="311" spans="1:20" s="329" customFormat="1" ht="15" x14ac:dyDescent="0.25">
      <c r="A311" s="312">
        <v>273</v>
      </c>
      <c r="B311" s="341"/>
      <c r="C311" s="341"/>
      <c r="D311" s="342"/>
      <c r="E311" s="342"/>
      <c r="F311" s="348"/>
      <c r="G311" s="342"/>
      <c r="H311" s="345"/>
      <c r="I311" s="345"/>
      <c r="J311" s="345"/>
      <c r="K311" s="346" t="str">
        <f t="shared" si="22"/>
        <v/>
      </c>
      <c r="L311" s="346" t="str">
        <f t="shared" si="23"/>
        <v/>
      </c>
      <c r="M311" s="346" t="str">
        <f t="shared" si="24"/>
        <v/>
      </c>
      <c r="N311" s="347"/>
      <c r="O311" s="347"/>
      <c r="P311" s="347"/>
      <c r="Q311" s="347"/>
      <c r="S311" s="339" t="str">
        <f t="shared" si="20"/>
        <v/>
      </c>
      <c r="T311" s="339" t="str">
        <f t="shared" si="21"/>
        <v/>
      </c>
    </row>
    <row r="312" spans="1:20" s="329" customFormat="1" ht="15" x14ac:dyDescent="0.25">
      <c r="A312" s="312">
        <v>274</v>
      </c>
      <c r="B312" s="341"/>
      <c r="C312" s="341"/>
      <c r="D312" s="342"/>
      <c r="E312" s="342"/>
      <c r="F312" s="348"/>
      <c r="G312" s="342"/>
      <c r="H312" s="345"/>
      <c r="I312" s="345"/>
      <c r="J312" s="345"/>
      <c r="K312" s="346" t="str">
        <f t="shared" si="22"/>
        <v/>
      </c>
      <c r="L312" s="346" t="str">
        <f t="shared" si="23"/>
        <v/>
      </c>
      <c r="M312" s="346" t="str">
        <f t="shared" si="24"/>
        <v/>
      </c>
      <c r="N312" s="347"/>
      <c r="O312" s="347"/>
      <c r="P312" s="347"/>
      <c r="Q312" s="347"/>
      <c r="S312" s="339" t="str">
        <f t="shared" si="20"/>
        <v/>
      </c>
      <c r="T312" s="339" t="str">
        <f t="shared" si="21"/>
        <v/>
      </c>
    </row>
    <row r="313" spans="1:20" s="329" customFormat="1" ht="15" x14ac:dyDescent="0.25">
      <c r="A313" s="312">
        <v>275</v>
      </c>
      <c r="B313" s="341"/>
      <c r="C313" s="341"/>
      <c r="D313" s="342"/>
      <c r="E313" s="342"/>
      <c r="F313" s="348"/>
      <c r="G313" s="342"/>
      <c r="H313" s="345"/>
      <c r="I313" s="345"/>
      <c r="J313" s="345"/>
      <c r="K313" s="346" t="str">
        <f t="shared" si="22"/>
        <v/>
      </c>
      <c r="L313" s="346" t="str">
        <f t="shared" si="23"/>
        <v/>
      </c>
      <c r="M313" s="346" t="str">
        <f t="shared" si="24"/>
        <v/>
      </c>
      <c r="N313" s="347"/>
      <c r="O313" s="347"/>
      <c r="P313" s="347"/>
      <c r="Q313" s="347"/>
      <c r="S313" s="339" t="str">
        <f t="shared" si="20"/>
        <v/>
      </c>
      <c r="T313" s="339" t="str">
        <f t="shared" si="21"/>
        <v/>
      </c>
    </row>
    <row r="314" spans="1:20" s="329" customFormat="1" ht="15" x14ac:dyDescent="0.25">
      <c r="A314" s="312">
        <v>276</v>
      </c>
      <c r="B314" s="341"/>
      <c r="C314" s="341"/>
      <c r="D314" s="342"/>
      <c r="E314" s="342"/>
      <c r="F314" s="348"/>
      <c r="G314" s="342"/>
      <c r="H314" s="345"/>
      <c r="I314" s="345"/>
      <c r="J314" s="345"/>
      <c r="K314" s="346" t="str">
        <f t="shared" si="22"/>
        <v/>
      </c>
      <c r="L314" s="346" t="str">
        <f t="shared" si="23"/>
        <v/>
      </c>
      <c r="M314" s="346" t="str">
        <f t="shared" si="24"/>
        <v/>
      </c>
      <c r="N314" s="347"/>
      <c r="O314" s="347"/>
      <c r="P314" s="347"/>
      <c r="Q314" s="347"/>
      <c r="S314" s="339" t="str">
        <f t="shared" si="20"/>
        <v/>
      </c>
      <c r="T314" s="339" t="str">
        <f t="shared" si="21"/>
        <v/>
      </c>
    </row>
    <row r="315" spans="1:20" s="329" customFormat="1" ht="15" x14ac:dyDescent="0.25">
      <c r="A315" s="312">
        <v>277</v>
      </c>
      <c r="B315" s="341"/>
      <c r="C315" s="341"/>
      <c r="D315" s="342"/>
      <c r="E315" s="342"/>
      <c r="F315" s="348"/>
      <c r="G315" s="342"/>
      <c r="H315" s="345"/>
      <c r="I315" s="345"/>
      <c r="J315" s="345"/>
      <c r="K315" s="346" t="str">
        <f t="shared" si="22"/>
        <v/>
      </c>
      <c r="L315" s="346" t="str">
        <f t="shared" si="23"/>
        <v/>
      </c>
      <c r="M315" s="346" t="str">
        <f t="shared" si="24"/>
        <v/>
      </c>
      <c r="N315" s="347"/>
      <c r="O315" s="347"/>
      <c r="P315" s="347"/>
      <c r="Q315" s="347"/>
      <c r="S315" s="339" t="str">
        <f t="shared" si="20"/>
        <v/>
      </c>
      <c r="T315" s="339" t="str">
        <f t="shared" si="21"/>
        <v/>
      </c>
    </row>
    <row r="316" spans="1:20" s="329" customFormat="1" ht="15" x14ac:dyDescent="0.25">
      <c r="A316" s="312">
        <v>278</v>
      </c>
      <c r="B316" s="341"/>
      <c r="C316" s="341"/>
      <c r="D316" s="342"/>
      <c r="E316" s="342"/>
      <c r="F316" s="348"/>
      <c r="G316" s="342"/>
      <c r="H316" s="345"/>
      <c r="I316" s="345"/>
      <c r="J316" s="345"/>
      <c r="K316" s="346" t="str">
        <f t="shared" si="22"/>
        <v/>
      </c>
      <c r="L316" s="346" t="str">
        <f t="shared" si="23"/>
        <v/>
      </c>
      <c r="M316" s="346" t="str">
        <f t="shared" si="24"/>
        <v/>
      </c>
      <c r="N316" s="347"/>
      <c r="O316" s="347"/>
      <c r="P316" s="347"/>
      <c r="Q316" s="347"/>
      <c r="S316" s="339" t="str">
        <f t="shared" si="20"/>
        <v/>
      </c>
      <c r="T316" s="339" t="str">
        <f t="shared" si="21"/>
        <v/>
      </c>
    </row>
    <row r="317" spans="1:20" s="329" customFormat="1" ht="15" x14ac:dyDescent="0.25">
      <c r="A317" s="312">
        <v>279</v>
      </c>
      <c r="B317" s="341"/>
      <c r="C317" s="341"/>
      <c r="D317" s="342"/>
      <c r="E317" s="342"/>
      <c r="F317" s="348"/>
      <c r="G317" s="342"/>
      <c r="H317" s="345"/>
      <c r="I317" s="345"/>
      <c r="J317" s="345"/>
      <c r="K317" s="346" t="str">
        <f t="shared" si="22"/>
        <v/>
      </c>
      <c r="L317" s="346" t="str">
        <f t="shared" si="23"/>
        <v/>
      </c>
      <c r="M317" s="346" t="str">
        <f t="shared" si="24"/>
        <v/>
      </c>
      <c r="N317" s="347"/>
      <c r="O317" s="347"/>
      <c r="P317" s="347"/>
      <c r="Q317" s="347"/>
      <c r="S317" s="339" t="str">
        <f t="shared" si="20"/>
        <v/>
      </c>
      <c r="T317" s="339" t="str">
        <f t="shared" si="21"/>
        <v/>
      </c>
    </row>
    <row r="318" spans="1:20" s="329" customFormat="1" ht="15" x14ac:dyDescent="0.25">
      <c r="A318" s="312">
        <v>280</v>
      </c>
      <c r="B318" s="341"/>
      <c r="C318" s="341"/>
      <c r="D318" s="342"/>
      <c r="E318" s="342"/>
      <c r="F318" s="348"/>
      <c r="G318" s="342"/>
      <c r="H318" s="345"/>
      <c r="I318" s="345"/>
      <c r="J318" s="345"/>
      <c r="K318" s="346" t="str">
        <f t="shared" si="22"/>
        <v/>
      </c>
      <c r="L318" s="346" t="str">
        <f t="shared" si="23"/>
        <v/>
      </c>
      <c r="M318" s="346" t="str">
        <f t="shared" si="24"/>
        <v/>
      </c>
      <c r="N318" s="347"/>
      <c r="O318" s="347"/>
      <c r="P318" s="347"/>
      <c r="Q318" s="347"/>
      <c r="S318" s="339" t="str">
        <f t="shared" si="20"/>
        <v/>
      </c>
      <c r="T318" s="339" t="str">
        <f t="shared" si="21"/>
        <v/>
      </c>
    </row>
    <row r="319" spans="1:20" s="329" customFormat="1" ht="15" x14ac:dyDescent="0.25">
      <c r="A319" s="312">
        <v>281</v>
      </c>
      <c r="B319" s="341"/>
      <c r="C319" s="341"/>
      <c r="D319" s="342"/>
      <c r="E319" s="342"/>
      <c r="F319" s="348"/>
      <c r="G319" s="342"/>
      <c r="H319" s="345"/>
      <c r="I319" s="345"/>
      <c r="J319" s="345"/>
      <c r="K319" s="346" t="str">
        <f t="shared" si="22"/>
        <v/>
      </c>
      <c r="L319" s="346" t="str">
        <f t="shared" si="23"/>
        <v/>
      </c>
      <c r="M319" s="346" t="str">
        <f t="shared" si="24"/>
        <v/>
      </c>
      <c r="N319" s="347"/>
      <c r="O319" s="347"/>
      <c r="P319" s="347"/>
      <c r="Q319" s="347"/>
      <c r="S319" s="339" t="str">
        <f t="shared" si="20"/>
        <v/>
      </c>
      <c r="T319" s="339" t="str">
        <f t="shared" si="21"/>
        <v/>
      </c>
    </row>
    <row r="320" spans="1:20" s="329" customFormat="1" ht="15" x14ac:dyDescent="0.25">
      <c r="A320" s="312">
        <v>282</v>
      </c>
      <c r="B320" s="341"/>
      <c r="C320" s="341"/>
      <c r="D320" s="342"/>
      <c r="E320" s="342"/>
      <c r="F320" s="348"/>
      <c r="G320" s="342"/>
      <c r="H320" s="345"/>
      <c r="I320" s="345"/>
      <c r="J320" s="345"/>
      <c r="K320" s="346" t="str">
        <f t="shared" si="22"/>
        <v/>
      </c>
      <c r="L320" s="346" t="str">
        <f t="shared" si="23"/>
        <v/>
      </c>
      <c r="M320" s="346" t="str">
        <f t="shared" si="24"/>
        <v/>
      </c>
      <c r="N320" s="347"/>
      <c r="O320" s="347"/>
      <c r="P320" s="347"/>
      <c r="Q320" s="347"/>
      <c r="S320" s="339" t="str">
        <f t="shared" si="20"/>
        <v/>
      </c>
      <c r="T320" s="339" t="str">
        <f t="shared" si="21"/>
        <v/>
      </c>
    </row>
    <row r="321" spans="1:20" s="329" customFormat="1" ht="15" x14ac:dyDescent="0.25">
      <c r="A321" s="312">
        <v>283</v>
      </c>
      <c r="B321" s="341"/>
      <c r="C321" s="341"/>
      <c r="D321" s="342"/>
      <c r="E321" s="342"/>
      <c r="F321" s="348"/>
      <c r="G321" s="342"/>
      <c r="H321" s="345"/>
      <c r="I321" s="345"/>
      <c r="J321" s="345"/>
      <c r="K321" s="346" t="str">
        <f t="shared" si="22"/>
        <v/>
      </c>
      <c r="L321" s="346" t="str">
        <f t="shared" si="23"/>
        <v/>
      </c>
      <c r="M321" s="346" t="str">
        <f t="shared" si="24"/>
        <v/>
      </c>
      <c r="N321" s="347"/>
      <c r="O321" s="347"/>
      <c r="P321" s="347"/>
      <c r="Q321" s="347"/>
      <c r="S321" s="339" t="str">
        <f t="shared" si="20"/>
        <v/>
      </c>
      <c r="T321" s="339" t="str">
        <f t="shared" si="21"/>
        <v/>
      </c>
    </row>
    <row r="322" spans="1:20" s="329" customFormat="1" ht="15" x14ac:dyDescent="0.25">
      <c r="A322" s="312">
        <v>284</v>
      </c>
      <c r="B322" s="341"/>
      <c r="C322" s="341"/>
      <c r="D322" s="342"/>
      <c r="E322" s="342"/>
      <c r="F322" s="348"/>
      <c r="G322" s="342"/>
      <c r="H322" s="345"/>
      <c r="I322" s="345"/>
      <c r="J322" s="345"/>
      <c r="K322" s="346" t="str">
        <f t="shared" si="22"/>
        <v/>
      </c>
      <c r="L322" s="346" t="str">
        <f t="shared" si="23"/>
        <v/>
      </c>
      <c r="M322" s="346" t="str">
        <f t="shared" si="24"/>
        <v/>
      </c>
      <c r="N322" s="347"/>
      <c r="O322" s="347"/>
      <c r="P322" s="347"/>
      <c r="Q322" s="347"/>
      <c r="S322" s="339" t="str">
        <f t="shared" si="20"/>
        <v/>
      </c>
      <c r="T322" s="339" t="str">
        <f t="shared" si="21"/>
        <v/>
      </c>
    </row>
    <row r="323" spans="1:20" s="329" customFormat="1" ht="15" x14ac:dyDescent="0.25">
      <c r="A323" s="312">
        <v>285</v>
      </c>
      <c r="B323" s="341"/>
      <c r="C323" s="341"/>
      <c r="D323" s="342"/>
      <c r="E323" s="342"/>
      <c r="F323" s="348"/>
      <c r="G323" s="342"/>
      <c r="H323" s="345"/>
      <c r="I323" s="345"/>
      <c r="J323" s="345"/>
      <c r="K323" s="346" t="str">
        <f t="shared" si="22"/>
        <v/>
      </c>
      <c r="L323" s="346" t="str">
        <f t="shared" si="23"/>
        <v/>
      </c>
      <c r="M323" s="346" t="str">
        <f t="shared" si="24"/>
        <v/>
      </c>
      <c r="N323" s="347"/>
      <c r="O323" s="347"/>
      <c r="P323" s="347"/>
      <c r="Q323" s="347"/>
      <c r="S323" s="339" t="str">
        <f t="shared" si="20"/>
        <v/>
      </c>
      <c r="T323" s="339" t="str">
        <f t="shared" si="21"/>
        <v/>
      </c>
    </row>
    <row r="324" spans="1:20" s="329" customFormat="1" ht="15" x14ac:dyDescent="0.25">
      <c r="A324" s="312">
        <v>286</v>
      </c>
      <c r="B324" s="341"/>
      <c r="C324" s="341"/>
      <c r="D324" s="342"/>
      <c r="E324" s="342"/>
      <c r="F324" s="348"/>
      <c r="G324" s="342"/>
      <c r="H324" s="345"/>
      <c r="I324" s="345"/>
      <c r="J324" s="345"/>
      <c r="K324" s="346" t="str">
        <f t="shared" si="22"/>
        <v/>
      </c>
      <c r="L324" s="346" t="str">
        <f t="shared" si="23"/>
        <v/>
      </c>
      <c r="M324" s="346" t="str">
        <f t="shared" si="24"/>
        <v/>
      </c>
      <c r="N324" s="347"/>
      <c r="O324" s="347"/>
      <c r="P324" s="347"/>
      <c r="Q324" s="347"/>
      <c r="S324" s="339" t="str">
        <f t="shared" si="20"/>
        <v/>
      </c>
      <c r="T324" s="339" t="str">
        <f t="shared" si="21"/>
        <v/>
      </c>
    </row>
    <row r="325" spans="1:20" s="329" customFormat="1" ht="15" x14ac:dyDescent="0.25">
      <c r="A325" s="312">
        <v>287</v>
      </c>
      <c r="B325" s="341"/>
      <c r="C325" s="341"/>
      <c r="D325" s="342"/>
      <c r="E325" s="342"/>
      <c r="F325" s="348"/>
      <c r="G325" s="342"/>
      <c r="H325" s="345"/>
      <c r="I325" s="345"/>
      <c r="J325" s="345"/>
      <c r="K325" s="346" t="str">
        <f t="shared" si="22"/>
        <v/>
      </c>
      <c r="L325" s="346" t="str">
        <f t="shared" si="23"/>
        <v/>
      </c>
      <c r="M325" s="346" t="str">
        <f t="shared" si="24"/>
        <v/>
      </c>
      <c r="N325" s="347"/>
      <c r="O325" s="347"/>
      <c r="P325" s="347"/>
      <c r="Q325" s="347"/>
      <c r="S325" s="339" t="str">
        <f t="shared" si="20"/>
        <v/>
      </c>
      <c r="T325" s="339" t="str">
        <f t="shared" si="21"/>
        <v/>
      </c>
    </row>
    <row r="326" spans="1:20" s="329" customFormat="1" ht="15" x14ac:dyDescent="0.25">
      <c r="A326" s="312">
        <v>288</v>
      </c>
      <c r="B326" s="341"/>
      <c r="C326" s="341"/>
      <c r="D326" s="342"/>
      <c r="E326" s="342"/>
      <c r="F326" s="348"/>
      <c r="G326" s="342"/>
      <c r="H326" s="345"/>
      <c r="I326" s="345"/>
      <c r="J326" s="345"/>
      <c r="K326" s="346" t="str">
        <f t="shared" si="22"/>
        <v/>
      </c>
      <c r="L326" s="346" t="str">
        <f t="shared" si="23"/>
        <v/>
      </c>
      <c r="M326" s="346" t="str">
        <f t="shared" si="24"/>
        <v/>
      </c>
      <c r="N326" s="347"/>
      <c r="O326" s="347"/>
      <c r="P326" s="347"/>
      <c r="Q326" s="347"/>
      <c r="S326" s="339" t="str">
        <f t="shared" si="20"/>
        <v/>
      </c>
      <c r="T326" s="339" t="str">
        <f t="shared" si="21"/>
        <v/>
      </c>
    </row>
    <row r="327" spans="1:20" s="329" customFormat="1" ht="15" x14ac:dyDescent="0.25">
      <c r="A327" s="312">
        <v>289</v>
      </c>
      <c r="B327" s="341"/>
      <c r="C327" s="341"/>
      <c r="D327" s="342"/>
      <c r="E327" s="342"/>
      <c r="F327" s="348"/>
      <c r="G327" s="342"/>
      <c r="H327" s="345"/>
      <c r="I327" s="345"/>
      <c r="J327" s="345"/>
      <c r="K327" s="346" t="str">
        <f t="shared" si="22"/>
        <v/>
      </c>
      <c r="L327" s="346" t="str">
        <f t="shared" si="23"/>
        <v/>
      </c>
      <c r="M327" s="346" t="str">
        <f t="shared" si="24"/>
        <v/>
      </c>
      <c r="N327" s="347"/>
      <c r="O327" s="347"/>
      <c r="P327" s="347"/>
      <c r="Q327" s="347"/>
      <c r="S327" s="339" t="str">
        <f t="shared" si="20"/>
        <v/>
      </c>
      <c r="T327" s="339" t="str">
        <f t="shared" si="21"/>
        <v/>
      </c>
    </row>
    <row r="328" spans="1:20" s="329" customFormat="1" ht="15" x14ac:dyDescent="0.25">
      <c r="A328" s="312">
        <v>290</v>
      </c>
      <c r="B328" s="341"/>
      <c r="C328" s="341"/>
      <c r="D328" s="342"/>
      <c r="E328" s="342"/>
      <c r="F328" s="348"/>
      <c r="G328" s="342"/>
      <c r="H328" s="345"/>
      <c r="I328" s="345"/>
      <c r="J328" s="345"/>
      <c r="K328" s="346" t="str">
        <f t="shared" si="22"/>
        <v/>
      </c>
      <c r="L328" s="346" t="str">
        <f t="shared" si="23"/>
        <v/>
      </c>
      <c r="M328" s="346" t="str">
        <f t="shared" si="24"/>
        <v/>
      </c>
      <c r="N328" s="347"/>
      <c r="O328" s="347"/>
      <c r="P328" s="347"/>
      <c r="Q328" s="347"/>
      <c r="S328" s="339" t="str">
        <f t="shared" si="20"/>
        <v/>
      </c>
      <c r="T328" s="339" t="str">
        <f t="shared" si="21"/>
        <v/>
      </c>
    </row>
    <row r="329" spans="1:20" s="329" customFormat="1" ht="15" x14ac:dyDescent="0.25">
      <c r="A329" s="312">
        <v>291</v>
      </c>
      <c r="B329" s="341"/>
      <c r="C329" s="341"/>
      <c r="D329" s="342"/>
      <c r="E329" s="342"/>
      <c r="F329" s="348"/>
      <c r="G329" s="342"/>
      <c r="H329" s="345"/>
      <c r="I329" s="345"/>
      <c r="J329" s="345"/>
      <c r="K329" s="346" t="str">
        <f t="shared" si="22"/>
        <v/>
      </c>
      <c r="L329" s="346" t="str">
        <f t="shared" si="23"/>
        <v/>
      </c>
      <c r="M329" s="346" t="str">
        <f t="shared" si="24"/>
        <v/>
      </c>
      <c r="N329" s="347"/>
      <c r="O329" s="347"/>
      <c r="P329" s="347"/>
      <c r="Q329" s="347"/>
      <c r="S329" s="339" t="str">
        <f t="shared" si="20"/>
        <v/>
      </c>
      <c r="T329" s="339" t="str">
        <f t="shared" si="21"/>
        <v/>
      </c>
    </row>
    <row r="330" spans="1:20" s="329" customFormat="1" ht="15" x14ac:dyDescent="0.25">
      <c r="A330" s="312">
        <v>292</v>
      </c>
      <c r="B330" s="341"/>
      <c r="C330" s="341"/>
      <c r="D330" s="342"/>
      <c r="E330" s="342"/>
      <c r="F330" s="348"/>
      <c r="G330" s="342"/>
      <c r="H330" s="345"/>
      <c r="I330" s="345"/>
      <c r="J330" s="345"/>
      <c r="K330" s="346" t="str">
        <f t="shared" si="22"/>
        <v/>
      </c>
      <c r="L330" s="346" t="str">
        <f t="shared" si="23"/>
        <v/>
      </c>
      <c r="M330" s="346" t="str">
        <f t="shared" si="24"/>
        <v/>
      </c>
      <c r="N330" s="347"/>
      <c r="O330" s="347"/>
      <c r="P330" s="347"/>
      <c r="Q330" s="347"/>
      <c r="S330" s="339" t="str">
        <f t="shared" si="20"/>
        <v/>
      </c>
      <c r="T330" s="339" t="str">
        <f t="shared" si="21"/>
        <v/>
      </c>
    </row>
    <row r="331" spans="1:20" s="329" customFormat="1" ht="15" x14ac:dyDescent="0.25">
      <c r="A331" s="312">
        <v>293</v>
      </c>
      <c r="B331" s="341"/>
      <c r="C331" s="341"/>
      <c r="D331" s="342"/>
      <c r="E331" s="342"/>
      <c r="F331" s="348"/>
      <c r="G331" s="342"/>
      <c r="H331" s="345"/>
      <c r="I331" s="345"/>
      <c r="J331" s="345"/>
      <c r="K331" s="346" t="str">
        <f t="shared" si="22"/>
        <v/>
      </c>
      <c r="L331" s="346" t="str">
        <f t="shared" si="23"/>
        <v/>
      </c>
      <c r="M331" s="346" t="str">
        <f t="shared" si="24"/>
        <v/>
      </c>
      <c r="N331" s="347"/>
      <c r="O331" s="347"/>
      <c r="P331" s="347"/>
      <c r="Q331" s="347"/>
      <c r="S331" s="339" t="str">
        <f t="shared" si="20"/>
        <v/>
      </c>
      <c r="T331" s="339" t="str">
        <f t="shared" si="21"/>
        <v/>
      </c>
    </row>
    <row r="332" spans="1:20" s="329" customFormat="1" ht="15" x14ac:dyDescent="0.25">
      <c r="A332" s="312">
        <v>294</v>
      </c>
      <c r="B332" s="341"/>
      <c r="C332" s="341"/>
      <c r="D332" s="342"/>
      <c r="E332" s="342"/>
      <c r="F332" s="348"/>
      <c r="G332" s="342"/>
      <c r="H332" s="345"/>
      <c r="I332" s="345"/>
      <c r="J332" s="345"/>
      <c r="K332" s="346" t="str">
        <f t="shared" si="22"/>
        <v/>
      </c>
      <c r="L332" s="346" t="str">
        <f t="shared" si="23"/>
        <v/>
      </c>
      <c r="M332" s="346" t="str">
        <f t="shared" si="24"/>
        <v/>
      </c>
      <c r="N332" s="347"/>
      <c r="O332" s="347"/>
      <c r="P332" s="347"/>
      <c r="Q332" s="347"/>
      <c r="S332" s="339" t="str">
        <f t="shared" si="20"/>
        <v/>
      </c>
      <c r="T332" s="339" t="str">
        <f t="shared" si="21"/>
        <v/>
      </c>
    </row>
    <row r="333" spans="1:20" s="329" customFormat="1" ht="15" x14ac:dyDescent="0.25">
      <c r="A333" s="312">
        <v>295</v>
      </c>
      <c r="B333" s="341"/>
      <c r="C333" s="341"/>
      <c r="D333" s="342"/>
      <c r="E333" s="342"/>
      <c r="F333" s="348"/>
      <c r="G333" s="342"/>
      <c r="H333" s="345"/>
      <c r="I333" s="345"/>
      <c r="J333" s="345"/>
      <c r="K333" s="346" t="str">
        <f t="shared" si="22"/>
        <v/>
      </c>
      <c r="L333" s="346" t="str">
        <f t="shared" si="23"/>
        <v/>
      </c>
      <c r="M333" s="346" t="str">
        <f t="shared" si="24"/>
        <v/>
      </c>
      <c r="N333" s="347"/>
      <c r="O333" s="347"/>
      <c r="P333" s="347"/>
      <c r="Q333" s="347"/>
      <c r="S333" s="339" t="str">
        <f t="shared" si="20"/>
        <v/>
      </c>
      <c r="T333" s="339" t="str">
        <f t="shared" si="21"/>
        <v/>
      </c>
    </row>
    <row r="334" spans="1:20" s="329" customFormat="1" ht="15" x14ac:dyDescent="0.25">
      <c r="A334" s="312">
        <v>296</v>
      </c>
      <c r="B334" s="341"/>
      <c r="C334" s="341"/>
      <c r="D334" s="342"/>
      <c r="E334" s="342"/>
      <c r="F334" s="348"/>
      <c r="G334" s="342"/>
      <c r="H334" s="345"/>
      <c r="I334" s="345"/>
      <c r="J334" s="345"/>
      <c r="K334" s="346" t="str">
        <f t="shared" si="22"/>
        <v/>
      </c>
      <c r="L334" s="346" t="str">
        <f t="shared" si="23"/>
        <v/>
      </c>
      <c r="M334" s="346" t="str">
        <f t="shared" si="24"/>
        <v/>
      </c>
      <c r="N334" s="347"/>
      <c r="O334" s="347"/>
      <c r="P334" s="347"/>
      <c r="Q334" s="347"/>
      <c r="S334" s="339" t="str">
        <f t="shared" si="20"/>
        <v/>
      </c>
      <c r="T334" s="339" t="str">
        <f t="shared" si="21"/>
        <v/>
      </c>
    </row>
    <row r="335" spans="1:20" s="329" customFormat="1" ht="15" x14ac:dyDescent="0.25">
      <c r="A335" s="312">
        <v>297</v>
      </c>
      <c r="B335" s="341"/>
      <c r="C335" s="341"/>
      <c r="D335" s="342"/>
      <c r="E335" s="342"/>
      <c r="F335" s="348"/>
      <c r="G335" s="342"/>
      <c r="H335" s="345"/>
      <c r="I335" s="345"/>
      <c r="J335" s="345"/>
      <c r="K335" s="346" t="str">
        <f t="shared" si="22"/>
        <v/>
      </c>
      <c r="L335" s="346" t="str">
        <f t="shared" si="23"/>
        <v/>
      </c>
      <c r="M335" s="346" t="str">
        <f t="shared" si="24"/>
        <v/>
      </c>
      <c r="N335" s="347"/>
      <c r="O335" s="347"/>
      <c r="P335" s="347"/>
      <c r="Q335" s="347"/>
      <c r="S335" s="339" t="str">
        <f t="shared" si="20"/>
        <v/>
      </c>
      <c r="T335" s="339" t="str">
        <f t="shared" si="21"/>
        <v/>
      </c>
    </row>
    <row r="336" spans="1:20" s="329" customFormat="1" ht="15" x14ac:dyDescent="0.25">
      <c r="A336" s="312">
        <v>298</v>
      </c>
      <c r="B336" s="341"/>
      <c r="C336" s="341"/>
      <c r="D336" s="342"/>
      <c r="E336" s="342"/>
      <c r="F336" s="348"/>
      <c r="G336" s="342"/>
      <c r="H336" s="345"/>
      <c r="I336" s="345"/>
      <c r="J336" s="345"/>
      <c r="K336" s="346" t="str">
        <f t="shared" si="22"/>
        <v/>
      </c>
      <c r="L336" s="346" t="str">
        <f t="shared" si="23"/>
        <v/>
      </c>
      <c r="M336" s="346" t="str">
        <f t="shared" si="24"/>
        <v/>
      </c>
      <c r="N336" s="347"/>
      <c r="O336" s="347"/>
      <c r="P336" s="347"/>
      <c r="Q336" s="347"/>
      <c r="S336" s="339" t="str">
        <f t="shared" si="20"/>
        <v/>
      </c>
      <c r="T336" s="339" t="str">
        <f t="shared" si="21"/>
        <v/>
      </c>
    </row>
    <row r="337" spans="1:20" s="329" customFormat="1" ht="15" x14ac:dyDescent="0.25">
      <c r="A337" s="312">
        <v>299</v>
      </c>
      <c r="B337" s="341"/>
      <c r="C337" s="341"/>
      <c r="D337" s="342"/>
      <c r="E337" s="342"/>
      <c r="F337" s="348"/>
      <c r="G337" s="342"/>
      <c r="H337" s="345"/>
      <c r="I337" s="345"/>
      <c r="J337" s="345"/>
      <c r="K337" s="346" t="str">
        <f t="shared" si="22"/>
        <v/>
      </c>
      <c r="L337" s="346" t="str">
        <f t="shared" si="23"/>
        <v/>
      </c>
      <c r="M337" s="346" t="str">
        <f t="shared" si="24"/>
        <v/>
      </c>
      <c r="N337" s="347"/>
      <c r="O337" s="347"/>
      <c r="P337" s="347"/>
      <c r="Q337" s="347"/>
      <c r="S337" s="339" t="str">
        <f t="shared" si="20"/>
        <v/>
      </c>
      <c r="T337" s="339" t="str">
        <f t="shared" si="21"/>
        <v/>
      </c>
    </row>
    <row r="338" spans="1:20" s="329" customFormat="1" ht="15" x14ac:dyDescent="0.25">
      <c r="A338" s="312">
        <v>300</v>
      </c>
      <c r="B338" s="341"/>
      <c r="C338" s="341"/>
      <c r="D338" s="342"/>
      <c r="E338" s="342"/>
      <c r="F338" s="348"/>
      <c r="G338" s="342"/>
      <c r="H338" s="345"/>
      <c r="I338" s="345"/>
      <c r="J338" s="345"/>
      <c r="K338" s="346" t="str">
        <f t="shared" si="22"/>
        <v/>
      </c>
      <c r="L338" s="346" t="str">
        <f t="shared" si="23"/>
        <v/>
      </c>
      <c r="M338" s="346" t="str">
        <f t="shared" si="24"/>
        <v/>
      </c>
      <c r="N338" s="347"/>
      <c r="O338" s="347"/>
      <c r="P338" s="347"/>
      <c r="Q338" s="347"/>
      <c r="S338" s="339" t="str">
        <f t="shared" si="20"/>
        <v/>
      </c>
      <c r="T338" s="339" t="str">
        <f t="shared" si="21"/>
        <v/>
      </c>
    </row>
    <row r="339" spans="1:20" s="329" customFormat="1" ht="15" x14ac:dyDescent="0.25">
      <c r="A339" s="312">
        <v>301</v>
      </c>
      <c r="B339" s="341"/>
      <c r="C339" s="341"/>
      <c r="D339" s="342"/>
      <c r="E339" s="342"/>
      <c r="F339" s="348"/>
      <c r="G339" s="342"/>
      <c r="H339" s="345"/>
      <c r="I339" s="345"/>
      <c r="J339" s="345"/>
      <c r="K339" s="346" t="str">
        <f t="shared" si="22"/>
        <v/>
      </c>
      <c r="L339" s="346" t="str">
        <f t="shared" si="23"/>
        <v/>
      </c>
      <c r="M339" s="346" t="str">
        <f t="shared" si="24"/>
        <v/>
      </c>
      <c r="N339" s="347"/>
      <c r="O339" s="347"/>
      <c r="P339" s="347"/>
      <c r="Q339" s="347"/>
      <c r="S339" s="339" t="str">
        <f t="shared" si="20"/>
        <v/>
      </c>
      <c r="T339" s="339" t="str">
        <f t="shared" si="21"/>
        <v/>
      </c>
    </row>
    <row r="340" spans="1:20" s="329" customFormat="1" ht="15" x14ac:dyDescent="0.25">
      <c r="A340" s="312">
        <v>302</v>
      </c>
      <c r="B340" s="341"/>
      <c r="C340" s="341"/>
      <c r="D340" s="342"/>
      <c r="E340" s="342"/>
      <c r="F340" s="348"/>
      <c r="G340" s="342"/>
      <c r="H340" s="345"/>
      <c r="I340" s="345"/>
      <c r="J340" s="345"/>
      <c r="K340" s="346" t="str">
        <f t="shared" si="22"/>
        <v/>
      </c>
      <c r="L340" s="346" t="str">
        <f t="shared" si="23"/>
        <v/>
      </c>
      <c r="M340" s="346" t="str">
        <f t="shared" si="24"/>
        <v/>
      </c>
      <c r="N340" s="347"/>
      <c r="O340" s="347"/>
      <c r="P340" s="347"/>
      <c r="Q340" s="347"/>
      <c r="S340" s="339" t="str">
        <f t="shared" si="20"/>
        <v/>
      </c>
      <c r="T340" s="339" t="str">
        <f t="shared" si="21"/>
        <v/>
      </c>
    </row>
    <row r="341" spans="1:20" s="329" customFormat="1" ht="15" x14ac:dyDescent="0.25">
      <c r="A341" s="312">
        <v>303</v>
      </c>
      <c r="B341" s="341"/>
      <c r="C341" s="341"/>
      <c r="D341" s="342"/>
      <c r="E341" s="342"/>
      <c r="F341" s="348"/>
      <c r="G341" s="342"/>
      <c r="H341" s="345"/>
      <c r="I341" s="345"/>
      <c r="J341" s="345"/>
      <c r="K341" s="346" t="str">
        <f t="shared" si="22"/>
        <v/>
      </c>
      <c r="L341" s="346" t="str">
        <f t="shared" si="23"/>
        <v/>
      </c>
      <c r="M341" s="346" t="str">
        <f t="shared" si="24"/>
        <v/>
      </c>
      <c r="N341" s="347"/>
      <c r="O341" s="347"/>
      <c r="P341" s="347"/>
      <c r="Q341" s="347"/>
      <c r="S341" s="339" t="str">
        <f t="shared" si="20"/>
        <v/>
      </c>
      <c r="T341" s="339" t="str">
        <f t="shared" si="21"/>
        <v/>
      </c>
    </row>
    <row r="342" spans="1:20" s="329" customFormat="1" ht="15" x14ac:dyDescent="0.25">
      <c r="A342" s="312">
        <v>304</v>
      </c>
      <c r="B342" s="341"/>
      <c r="C342" s="341"/>
      <c r="D342" s="342"/>
      <c r="E342" s="342"/>
      <c r="F342" s="348"/>
      <c r="G342" s="342"/>
      <c r="H342" s="345"/>
      <c r="I342" s="345"/>
      <c r="J342" s="345"/>
      <c r="K342" s="346" t="str">
        <f t="shared" si="22"/>
        <v/>
      </c>
      <c r="L342" s="346" t="str">
        <f t="shared" si="23"/>
        <v/>
      </c>
      <c r="M342" s="346" t="str">
        <f t="shared" si="24"/>
        <v/>
      </c>
      <c r="N342" s="347"/>
      <c r="O342" s="347"/>
      <c r="P342" s="347"/>
      <c r="Q342" s="347"/>
      <c r="S342" s="339" t="str">
        <f t="shared" si="20"/>
        <v/>
      </c>
      <c r="T342" s="339" t="str">
        <f t="shared" si="21"/>
        <v/>
      </c>
    </row>
    <row r="343" spans="1:20" s="329" customFormat="1" ht="15" x14ac:dyDescent="0.25">
      <c r="A343" s="312">
        <v>305</v>
      </c>
      <c r="B343" s="341"/>
      <c r="C343" s="341"/>
      <c r="D343" s="342"/>
      <c r="E343" s="342"/>
      <c r="F343" s="348"/>
      <c r="G343" s="342"/>
      <c r="H343" s="345"/>
      <c r="I343" s="345"/>
      <c r="J343" s="345"/>
      <c r="K343" s="346" t="str">
        <f t="shared" si="22"/>
        <v/>
      </c>
      <c r="L343" s="346" t="str">
        <f t="shared" si="23"/>
        <v/>
      </c>
      <c r="M343" s="346" t="str">
        <f t="shared" si="24"/>
        <v/>
      </c>
      <c r="N343" s="347"/>
      <c r="O343" s="347"/>
      <c r="P343" s="347"/>
      <c r="Q343" s="347"/>
      <c r="S343" s="339" t="str">
        <f t="shared" si="20"/>
        <v/>
      </c>
      <c r="T343" s="339" t="str">
        <f t="shared" si="21"/>
        <v/>
      </c>
    </row>
    <row r="344" spans="1:20" s="329" customFormat="1" ht="15" x14ac:dyDescent="0.25">
      <c r="A344" s="312">
        <v>306</v>
      </c>
      <c r="B344" s="341"/>
      <c r="C344" s="341"/>
      <c r="D344" s="342"/>
      <c r="E344" s="342"/>
      <c r="F344" s="348"/>
      <c r="G344" s="342"/>
      <c r="H344" s="345"/>
      <c r="I344" s="345"/>
      <c r="J344" s="345"/>
      <c r="K344" s="346" t="str">
        <f t="shared" si="22"/>
        <v/>
      </c>
      <c r="L344" s="346" t="str">
        <f t="shared" si="23"/>
        <v/>
      </c>
      <c r="M344" s="346" t="str">
        <f t="shared" si="24"/>
        <v/>
      </c>
      <c r="N344" s="347"/>
      <c r="O344" s="347"/>
      <c r="P344" s="347"/>
      <c r="Q344" s="347"/>
      <c r="S344" s="339" t="str">
        <f t="shared" si="20"/>
        <v/>
      </c>
      <c r="T344" s="339" t="str">
        <f t="shared" si="21"/>
        <v/>
      </c>
    </row>
    <row r="345" spans="1:20" s="329" customFormat="1" ht="15" x14ac:dyDescent="0.25">
      <c r="A345" s="312">
        <v>307</v>
      </c>
      <c r="B345" s="341"/>
      <c r="C345" s="341"/>
      <c r="D345" s="342"/>
      <c r="E345" s="342"/>
      <c r="F345" s="348"/>
      <c r="G345" s="342"/>
      <c r="H345" s="345"/>
      <c r="I345" s="345"/>
      <c r="J345" s="345"/>
      <c r="K345" s="346" t="str">
        <f t="shared" si="22"/>
        <v/>
      </c>
      <c r="L345" s="346" t="str">
        <f t="shared" si="23"/>
        <v/>
      </c>
      <c r="M345" s="346" t="str">
        <f t="shared" si="24"/>
        <v/>
      </c>
      <c r="N345" s="347"/>
      <c r="O345" s="347"/>
      <c r="P345" s="347"/>
      <c r="Q345" s="347"/>
      <c r="S345" s="339" t="str">
        <f t="shared" si="20"/>
        <v/>
      </c>
      <c r="T345" s="339" t="str">
        <f t="shared" si="21"/>
        <v/>
      </c>
    </row>
    <row r="346" spans="1:20" s="329" customFormat="1" ht="15" x14ac:dyDescent="0.25">
      <c r="A346" s="312">
        <v>308</v>
      </c>
      <c r="B346" s="341"/>
      <c r="C346" s="341"/>
      <c r="D346" s="342"/>
      <c r="E346" s="342"/>
      <c r="F346" s="348"/>
      <c r="G346" s="342"/>
      <c r="H346" s="345"/>
      <c r="I346" s="345"/>
      <c r="J346" s="345"/>
      <c r="K346" s="346" t="str">
        <f t="shared" si="22"/>
        <v/>
      </c>
      <c r="L346" s="346" t="str">
        <f t="shared" si="23"/>
        <v/>
      </c>
      <c r="M346" s="346" t="str">
        <f t="shared" si="24"/>
        <v/>
      </c>
      <c r="N346" s="347"/>
      <c r="O346" s="347"/>
      <c r="P346" s="347"/>
      <c r="Q346" s="347"/>
      <c r="S346" s="339" t="str">
        <f t="shared" si="20"/>
        <v/>
      </c>
      <c r="T346" s="339" t="str">
        <f t="shared" si="21"/>
        <v/>
      </c>
    </row>
    <row r="347" spans="1:20" s="329" customFormat="1" ht="15" x14ac:dyDescent="0.25">
      <c r="A347" s="312">
        <v>309</v>
      </c>
      <c r="B347" s="341"/>
      <c r="C347" s="341"/>
      <c r="D347" s="342"/>
      <c r="E347" s="342"/>
      <c r="F347" s="348"/>
      <c r="G347" s="342"/>
      <c r="H347" s="345"/>
      <c r="I347" s="345"/>
      <c r="J347" s="345"/>
      <c r="K347" s="346" t="str">
        <f t="shared" si="22"/>
        <v/>
      </c>
      <c r="L347" s="346" t="str">
        <f t="shared" si="23"/>
        <v/>
      </c>
      <c r="M347" s="346" t="str">
        <f t="shared" si="24"/>
        <v/>
      </c>
      <c r="N347" s="347"/>
      <c r="O347" s="347"/>
      <c r="P347" s="347"/>
      <c r="Q347" s="347"/>
      <c r="S347" s="339" t="str">
        <f t="shared" si="20"/>
        <v/>
      </c>
      <c r="T347" s="339" t="str">
        <f t="shared" si="21"/>
        <v/>
      </c>
    </row>
    <row r="348" spans="1:20" s="329" customFormat="1" ht="15" x14ac:dyDescent="0.25">
      <c r="A348" s="312">
        <v>310</v>
      </c>
      <c r="B348" s="341"/>
      <c r="C348" s="341"/>
      <c r="D348" s="342"/>
      <c r="E348" s="342"/>
      <c r="F348" s="348"/>
      <c r="G348" s="342"/>
      <c r="H348" s="345"/>
      <c r="I348" s="345"/>
      <c r="J348" s="345"/>
      <c r="K348" s="346" t="str">
        <f t="shared" si="22"/>
        <v/>
      </c>
      <c r="L348" s="346" t="str">
        <f t="shared" si="23"/>
        <v/>
      </c>
      <c r="M348" s="346" t="str">
        <f t="shared" si="24"/>
        <v/>
      </c>
      <c r="N348" s="347"/>
      <c r="O348" s="347"/>
      <c r="P348" s="347"/>
      <c r="Q348" s="347"/>
      <c r="S348" s="339" t="str">
        <f t="shared" si="20"/>
        <v/>
      </c>
      <c r="T348" s="339" t="str">
        <f t="shared" si="21"/>
        <v/>
      </c>
    </row>
    <row r="349" spans="1:20" s="329" customFormat="1" ht="15" x14ac:dyDescent="0.25">
      <c r="A349" s="312">
        <v>311</v>
      </c>
      <c r="B349" s="341"/>
      <c r="C349" s="341"/>
      <c r="D349" s="342"/>
      <c r="E349" s="342"/>
      <c r="F349" s="348"/>
      <c r="G349" s="342"/>
      <c r="H349" s="345"/>
      <c r="I349" s="345"/>
      <c r="J349" s="345"/>
      <c r="K349" s="346" t="str">
        <f t="shared" si="22"/>
        <v/>
      </c>
      <c r="L349" s="346" t="str">
        <f t="shared" si="23"/>
        <v/>
      </c>
      <c r="M349" s="346" t="str">
        <f t="shared" si="24"/>
        <v/>
      </c>
      <c r="N349" s="347"/>
      <c r="O349" s="347"/>
      <c r="P349" s="347"/>
      <c r="Q349" s="347"/>
      <c r="S349" s="339" t="str">
        <f t="shared" si="20"/>
        <v/>
      </c>
      <c r="T349" s="339" t="str">
        <f t="shared" si="21"/>
        <v/>
      </c>
    </row>
    <row r="350" spans="1:20" s="329" customFormat="1" ht="15" x14ac:dyDescent="0.25">
      <c r="A350" s="312">
        <v>312</v>
      </c>
      <c r="B350" s="341"/>
      <c r="C350" s="341"/>
      <c r="D350" s="342"/>
      <c r="E350" s="342"/>
      <c r="F350" s="348"/>
      <c r="G350" s="342"/>
      <c r="H350" s="345"/>
      <c r="I350" s="345"/>
      <c r="J350" s="345"/>
      <c r="K350" s="346" t="str">
        <f t="shared" si="22"/>
        <v/>
      </c>
      <c r="L350" s="346" t="str">
        <f t="shared" si="23"/>
        <v/>
      </c>
      <c r="M350" s="346" t="str">
        <f t="shared" si="24"/>
        <v/>
      </c>
      <c r="N350" s="347"/>
      <c r="O350" s="347"/>
      <c r="P350" s="347"/>
      <c r="Q350" s="347"/>
      <c r="S350" s="339" t="str">
        <f t="shared" si="20"/>
        <v/>
      </c>
      <c r="T350" s="339" t="str">
        <f t="shared" si="21"/>
        <v/>
      </c>
    </row>
    <row r="351" spans="1:20" s="329" customFormat="1" ht="15" x14ac:dyDescent="0.25">
      <c r="A351" s="312">
        <v>313</v>
      </c>
      <c r="B351" s="341"/>
      <c r="C351" s="341"/>
      <c r="D351" s="342"/>
      <c r="E351" s="342"/>
      <c r="F351" s="348"/>
      <c r="G351" s="342"/>
      <c r="H351" s="345"/>
      <c r="I351" s="345"/>
      <c r="J351" s="345"/>
      <c r="K351" s="346" t="str">
        <f t="shared" si="22"/>
        <v/>
      </c>
      <c r="L351" s="346" t="str">
        <f t="shared" si="23"/>
        <v/>
      </c>
      <c r="M351" s="346" t="str">
        <f t="shared" si="24"/>
        <v/>
      </c>
      <c r="N351" s="347"/>
      <c r="O351" s="347"/>
      <c r="P351" s="347"/>
      <c r="Q351" s="347"/>
      <c r="S351" s="339" t="str">
        <f t="shared" si="20"/>
        <v/>
      </c>
      <c r="T351" s="339" t="str">
        <f t="shared" si="21"/>
        <v/>
      </c>
    </row>
    <row r="352" spans="1:20" s="329" customFormat="1" ht="15" x14ac:dyDescent="0.25">
      <c r="A352" s="312">
        <v>314</v>
      </c>
      <c r="B352" s="341"/>
      <c r="C352" s="341"/>
      <c r="D352" s="342"/>
      <c r="E352" s="342"/>
      <c r="F352" s="348"/>
      <c r="G352" s="342"/>
      <c r="H352" s="345"/>
      <c r="I352" s="345"/>
      <c r="J352" s="345"/>
      <c r="K352" s="346" t="str">
        <f t="shared" si="22"/>
        <v/>
      </c>
      <c r="L352" s="346" t="str">
        <f t="shared" si="23"/>
        <v/>
      </c>
      <c r="M352" s="346" t="str">
        <f t="shared" si="24"/>
        <v/>
      </c>
      <c r="N352" s="347"/>
      <c r="O352" s="347"/>
      <c r="P352" s="347"/>
      <c r="Q352" s="347"/>
      <c r="S352" s="339" t="str">
        <f t="shared" si="20"/>
        <v/>
      </c>
      <c r="T352" s="339" t="str">
        <f t="shared" si="21"/>
        <v/>
      </c>
    </row>
    <row r="353" spans="1:20" s="329" customFormat="1" ht="15" x14ac:dyDescent="0.25">
      <c r="A353" s="312">
        <v>315</v>
      </c>
      <c r="B353" s="341"/>
      <c r="C353" s="341"/>
      <c r="D353" s="342"/>
      <c r="E353" s="342"/>
      <c r="F353" s="348"/>
      <c r="G353" s="342"/>
      <c r="H353" s="345"/>
      <c r="I353" s="345"/>
      <c r="J353" s="345"/>
      <c r="K353" s="346" t="str">
        <f t="shared" si="22"/>
        <v/>
      </c>
      <c r="L353" s="346" t="str">
        <f t="shared" si="23"/>
        <v/>
      </c>
      <c r="M353" s="346" t="str">
        <f t="shared" si="24"/>
        <v/>
      </c>
      <c r="N353" s="347"/>
      <c r="O353" s="347"/>
      <c r="P353" s="347"/>
      <c r="Q353" s="347"/>
      <c r="S353" s="339" t="str">
        <f t="shared" si="20"/>
        <v/>
      </c>
      <c r="T353" s="339" t="str">
        <f t="shared" si="21"/>
        <v/>
      </c>
    </row>
    <row r="354" spans="1:20" s="329" customFormat="1" ht="15" x14ac:dyDescent="0.25">
      <c r="A354" s="312">
        <v>316</v>
      </c>
      <c r="B354" s="341"/>
      <c r="C354" s="341"/>
      <c r="D354" s="342"/>
      <c r="E354" s="342"/>
      <c r="F354" s="348"/>
      <c r="G354" s="342"/>
      <c r="H354" s="345"/>
      <c r="I354" s="345"/>
      <c r="J354" s="345"/>
      <c r="K354" s="346" t="str">
        <f t="shared" si="22"/>
        <v/>
      </c>
      <c r="L354" s="346" t="str">
        <f t="shared" si="23"/>
        <v/>
      </c>
      <c r="M354" s="346" t="str">
        <f t="shared" si="24"/>
        <v/>
      </c>
      <c r="N354" s="347"/>
      <c r="O354" s="347"/>
      <c r="P354" s="347"/>
      <c r="Q354" s="347"/>
      <c r="S354" s="339" t="str">
        <f t="shared" si="20"/>
        <v/>
      </c>
      <c r="T354" s="339" t="str">
        <f t="shared" si="21"/>
        <v/>
      </c>
    </row>
    <row r="355" spans="1:20" s="329" customFormat="1" ht="15" x14ac:dyDescent="0.25">
      <c r="A355" s="312">
        <v>317</v>
      </c>
      <c r="B355" s="341"/>
      <c r="C355" s="341"/>
      <c r="D355" s="342"/>
      <c r="E355" s="342"/>
      <c r="F355" s="348"/>
      <c r="G355" s="342"/>
      <c r="H355" s="345"/>
      <c r="I355" s="345"/>
      <c r="J355" s="345"/>
      <c r="K355" s="346" t="str">
        <f t="shared" si="22"/>
        <v/>
      </c>
      <c r="L355" s="346" t="str">
        <f t="shared" si="23"/>
        <v/>
      </c>
      <c r="M355" s="346" t="str">
        <f t="shared" si="24"/>
        <v/>
      </c>
      <c r="N355" s="347"/>
      <c r="O355" s="347"/>
      <c r="P355" s="347"/>
      <c r="Q355" s="347"/>
      <c r="S355" s="339" t="str">
        <f t="shared" si="20"/>
        <v/>
      </c>
      <c r="T355" s="339" t="str">
        <f t="shared" si="21"/>
        <v/>
      </c>
    </row>
    <row r="356" spans="1:20" s="329" customFormat="1" ht="15" x14ac:dyDescent="0.25">
      <c r="A356" s="312">
        <v>318</v>
      </c>
      <c r="B356" s="341"/>
      <c r="C356" s="341"/>
      <c r="D356" s="342"/>
      <c r="E356" s="342"/>
      <c r="F356" s="348"/>
      <c r="G356" s="342"/>
      <c r="H356" s="345"/>
      <c r="I356" s="345"/>
      <c r="J356" s="345"/>
      <c r="K356" s="346" t="str">
        <f t="shared" si="22"/>
        <v/>
      </c>
      <c r="L356" s="346" t="str">
        <f t="shared" si="23"/>
        <v/>
      </c>
      <c r="M356" s="346" t="str">
        <f t="shared" si="24"/>
        <v/>
      </c>
      <c r="N356" s="347"/>
      <c r="O356" s="347"/>
      <c r="P356" s="347"/>
      <c r="Q356" s="347"/>
      <c r="S356" s="339" t="str">
        <f t="shared" si="20"/>
        <v/>
      </c>
      <c r="T356" s="339" t="str">
        <f t="shared" si="21"/>
        <v/>
      </c>
    </row>
    <row r="357" spans="1:20" s="329" customFormat="1" ht="15" x14ac:dyDescent="0.25">
      <c r="A357" s="312">
        <v>319</v>
      </c>
      <c r="B357" s="341"/>
      <c r="C357" s="341"/>
      <c r="D357" s="342"/>
      <c r="E357" s="342"/>
      <c r="F357" s="348"/>
      <c r="G357" s="342"/>
      <c r="H357" s="345"/>
      <c r="I357" s="345"/>
      <c r="J357" s="345"/>
      <c r="K357" s="346" t="str">
        <f t="shared" si="22"/>
        <v/>
      </c>
      <c r="L357" s="346" t="str">
        <f t="shared" si="23"/>
        <v/>
      </c>
      <c r="M357" s="346" t="str">
        <f t="shared" si="24"/>
        <v/>
      </c>
      <c r="N357" s="347"/>
      <c r="O357" s="347"/>
      <c r="P357" s="347"/>
      <c r="Q357" s="347"/>
      <c r="S357" s="339" t="str">
        <f t="shared" si="20"/>
        <v/>
      </c>
      <c r="T357" s="339" t="str">
        <f t="shared" si="21"/>
        <v/>
      </c>
    </row>
    <row r="358" spans="1:20" s="329" customFormat="1" ht="15" x14ac:dyDescent="0.25">
      <c r="A358" s="312">
        <v>320</v>
      </c>
      <c r="B358" s="341"/>
      <c r="C358" s="341"/>
      <c r="D358" s="342"/>
      <c r="E358" s="342"/>
      <c r="F358" s="348"/>
      <c r="G358" s="342"/>
      <c r="H358" s="345"/>
      <c r="I358" s="345"/>
      <c r="J358" s="345"/>
      <c r="K358" s="346" t="str">
        <f t="shared" si="22"/>
        <v/>
      </c>
      <c r="L358" s="346" t="str">
        <f t="shared" si="23"/>
        <v/>
      </c>
      <c r="M358" s="346" t="str">
        <f t="shared" si="24"/>
        <v/>
      </c>
      <c r="N358" s="347"/>
      <c r="O358" s="347"/>
      <c r="P358" s="347"/>
      <c r="Q358" s="347"/>
      <c r="S358" s="339" t="str">
        <f t="shared" si="20"/>
        <v/>
      </c>
      <c r="T358" s="339" t="str">
        <f t="shared" si="21"/>
        <v/>
      </c>
    </row>
    <row r="359" spans="1:20" s="329" customFormat="1" ht="15" x14ac:dyDescent="0.25">
      <c r="A359" s="312">
        <v>321</v>
      </c>
      <c r="B359" s="341"/>
      <c r="C359" s="341"/>
      <c r="D359" s="342"/>
      <c r="E359" s="342"/>
      <c r="F359" s="348"/>
      <c r="G359" s="342"/>
      <c r="H359" s="345"/>
      <c r="I359" s="345"/>
      <c r="J359" s="345"/>
      <c r="K359" s="346" t="str">
        <f t="shared" si="22"/>
        <v/>
      </c>
      <c r="L359" s="346" t="str">
        <f t="shared" si="23"/>
        <v/>
      </c>
      <c r="M359" s="346" t="str">
        <f t="shared" si="24"/>
        <v/>
      </c>
      <c r="N359" s="347"/>
      <c r="O359" s="347"/>
      <c r="P359" s="347"/>
      <c r="Q359" s="347"/>
      <c r="S359" s="339" t="str">
        <f t="shared" ref="S359:S422" si="25">IF(D359&lt;&gt;"",IF(ISERROR(FIND("/",D359)), 0, 1),"")</f>
        <v/>
      </c>
      <c r="T359" s="339" t="str">
        <f t="shared" ref="T359:T422" si="26">IF(D359&lt;&gt;"",IF(S359*1=0,D359,CONCATENATE(MID(D359,1,FIND("/",D359,1)-1),MID(D359,FIND("/",D359,1)+1,LEN(D359)))),"")</f>
        <v/>
      </c>
    </row>
    <row r="360" spans="1:20" s="329" customFormat="1" ht="15" x14ac:dyDescent="0.25">
      <c r="A360" s="312">
        <v>322</v>
      </c>
      <c r="B360" s="341"/>
      <c r="C360" s="341"/>
      <c r="D360" s="342"/>
      <c r="E360" s="342"/>
      <c r="F360" s="348"/>
      <c r="G360" s="342"/>
      <c r="H360" s="345"/>
      <c r="I360" s="345"/>
      <c r="J360" s="345"/>
      <c r="K360" s="346" t="str">
        <f t="shared" ref="K360:K423" si="27">IF(AND(F360&lt;&gt;"",H360&lt;&gt;""),ROUND(MIN(F360*H360,90530),2),"")</f>
        <v/>
      </c>
      <c r="L360" s="346" t="str">
        <f t="shared" ref="L360:L423" si="28">IF(AND(F360&lt;&gt;"",I360&lt;&gt;""),ROUND(MIN(F360*I360,90530),2),"")</f>
        <v/>
      </c>
      <c r="M360" s="346" t="str">
        <f t="shared" ref="M360:M423" si="29">IF(AND(F360&lt;&gt;"",J360&lt;&gt;""),ROUND(MIN(F360*J360,90530),2),"")</f>
        <v/>
      </c>
      <c r="N360" s="347"/>
      <c r="O360" s="347"/>
      <c r="P360" s="347"/>
      <c r="Q360" s="347"/>
      <c r="S360" s="339" t="str">
        <f t="shared" si="25"/>
        <v/>
      </c>
      <c r="T360" s="339" t="str">
        <f t="shared" si="26"/>
        <v/>
      </c>
    </row>
    <row r="361" spans="1:20" s="329" customFormat="1" ht="15" x14ac:dyDescent="0.25">
      <c r="A361" s="312">
        <v>323</v>
      </c>
      <c r="B361" s="341"/>
      <c r="C361" s="341"/>
      <c r="D361" s="342"/>
      <c r="E361" s="342"/>
      <c r="F361" s="348"/>
      <c r="G361" s="342"/>
      <c r="H361" s="345"/>
      <c r="I361" s="345"/>
      <c r="J361" s="345"/>
      <c r="K361" s="346" t="str">
        <f t="shared" si="27"/>
        <v/>
      </c>
      <c r="L361" s="346" t="str">
        <f t="shared" si="28"/>
        <v/>
      </c>
      <c r="M361" s="346" t="str">
        <f t="shared" si="29"/>
        <v/>
      </c>
      <c r="N361" s="347"/>
      <c r="O361" s="347"/>
      <c r="P361" s="347"/>
      <c r="Q361" s="347"/>
      <c r="S361" s="339" t="str">
        <f t="shared" si="25"/>
        <v/>
      </c>
      <c r="T361" s="339" t="str">
        <f t="shared" si="26"/>
        <v/>
      </c>
    </row>
    <row r="362" spans="1:20" s="329" customFormat="1" ht="15" x14ac:dyDescent="0.25">
      <c r="A362" s="312">
        <v>324</v>
      </c>
      <c r="B362" s="341"/>
      <c r="C362" s="341"/>
      <c r="D362" s="342"/>
      <c r="E362" s="342"/>
      <c r="F362" s="348"/>
      <c r="G362" s="342"/>
      <c r="H362" s="345"/>
      <c r="I362" s="345"/>
      <c r="J362" s="345"/>
      <c r="K362" s="346" t="str">
        <f t="shared" si="27"/>
        <v/>
      </c>
      <c r="L362" s="346" t="str">
        <f t="shared" si="28"/>
        <v/>
      </c>
      <c r="M362" s="346" t="str">
        <f t="shared" si="29"/>
        <v/>
      </c>
      <c r="N362" s="347"/>
      <c r="O362" s="347"/>
      <c r="P362" s="347"/>
      <c r="Q362" s="347"/>
      <c r="S362" s="339" t="str">
        <f t="shared" si="25"/>
        <v/>
      </c>
      <c r="T362" s="339" t="str">
        <f t="shared" si="26"/>
        <v/>
      </c>
    </row>
    <row r="363" spans="1:20" s="329" customFormat="1" ht="15" x14ac:dyDescent="0.25">
      <c r="A363" s="312">
        <v>325</v>
      </c>
      <c r="B363" s="341"/>
      <c r="C363" s="341"/>
      <c r="D363" s="342"/>
      <c r="E363" s="342"/>
      <c r="F363" s="348"/>
      <c r="G363" s="342"/>
      <c r="H363" s="345"/>
      <c r="I363" s="345"/>
      <c r="J363" s="345"/>
      <c r="K363" s="346" t="str">
        <f t="shared" si="27"/>
        <v/>
      </c>
      <c r="L363" s="346" t="str">
        <f t="shared" si="28"/>
        <v/>
      </c>
      <c r="M363" s="346" t="str">
        <f t="shared" si="29"/>
        <v/>
      </c>
      <c r="N363" s="347"/>
      <c r="O363" s="347"/>
      <c r="P363" s="347"/>
      <c r="Q363" s="347"/>
      <c r="S363" s="339" t="str">
        <f t="shared" si="25"/>
        <v/>
      </c>
      <c r="T363" s="339" t="str">
        <f t="shared" si="26"/>
        <v/>
      </c>
    </row>
    <row r="364" spans="1:20" s="329" customFormat="1" ht="15" x14ac:dyDescent="0.25">
      <c r="A364" s="312">
        <v>326</v>
      </c>
      <c r="B364" s="341"/>
      <c r="C364" s="341"/>
      <c r="D364" s="342"/>
      <c r="E364" s="342"/>
      <c r="F364" s="348"/>
      <c r="G364" s="342"/>
      <c r="H364" s="345"/>
      <c r="I364" s="345"/>
      <c r="J364" s="345"/>
      <c r="K364" s="346" t="str">
        <f t="shared" si="27"/>
        <v/>
      </c>
      <c r="L364" s="346" t="str">
        <f t="shared" si="28"/>
        <v/>
      </c>
      <c r="M364" s="346" t="str">
        <f t="shared" si="29"/>
        <v/>
      </c>
      <c r="N364" s="347"/>
      <c r="O364" s="347"/>
      <c r="P364" s="347"/>
      <c r="Q364" s="347"/>
      <c r="S364" s="339" t="str">
        <f t="shared" si="25"/>
        <v/>
      </c>
      <c r="T364" s="339" t="str">
        <f t="shared" si="26"/>
        <v/>
      </c>
    </row>
    <row r="365" spans="1:20" s="329" customFormat="1" ht="15" x14ac:dyDescent="0.25">
      <c r="A365" s="312">
        <v>327</v>
      </c>
      <c r="B365" s="341"/>
      <c r="C365" s="341"/>
      <c r="D365" s="342"/>
      <c r="E365" s="342"/>
      <c r="F365" s="348"/>
      <c r="G365" s="342"/>
      <c r="H365" s="345"/>
      <c r="I365" s="345"/>
      <c r="J365" s="345"/>
      <c r="K365" s="346" t="str">
        <f t="shared" si="27"/>
        <v/>
      </c>
      <c r="L365" s="346" t="str">
        <f t="shared" si="28"/>
        <v/>
      </c>
      <c r="M365" s="346" t="str">
        <f t="shared" si="29"/>
        <v/>
      </c>
      <c r="N365" s="347"/>
      <c r="O365" s="347"/>
      <c r="P365" s="347"/>
      <c r="Q365" s="347"/>
      <c r="S365" s="339" t="str">
        <f t="shared" si="25"/>
        <v/>
      </c>
      <c r="T365" s="339" t="str">
        <f t="shared" si="26"/>
        <v/>
      </c>
    </row>
    <row r="366" spans="1:20" s="329" customFormat="1" ht="15" x14ac:dyDescent="0.25">
      <c r="A366" s="312">
        <v>328</v>
      </c>
      <c r="B366" s="341"/>
      <c r="C366" s="341"/>
      <c r="D366" s="342"/>
      <c r="E366" s="342"/>
      <c r="F366" s="348"/>
      <c r="G366" s="342"/>
      <c r="H366" s="345"/>
      <c r="I366" s="345"/>
      <c r="J366" s="345"/>
      <c r="K366" s="346" t="str">
        <f t="shared" si="27"/>
        <v/>
      </c>
      <c r="L366" s="346" t="str">
        <f t="shared" si="28"/>
        <v/>
      </c>
      <c r="M366" s="346" t="str">
        <f t="shared" si="29"/>
        <v/>
      </c>
      <c r="N366" s="347"/>
      <c r="O366" s="347"/>
      <c r="P366" s="347"/>
      <c r="Q366" s="347"/>
      <c r="S366" s="339" t="str">
        <f t="shared" si="25"/>
        <v/>
      </c>
      <c r="T366" s="339" t="str">
        <f t="shared" si="26"/>
        <v/>
      </c>
    </row>
    <row r="367" spans="1:20" s="329" customFormat="1" ht="15" x14ac:dyDescent="0.25">
      <c r="A367" s="312">
        <v>329</v>
      </c>
      <c r="B367" s="341"/>
      <c r="C367" s="341"/>
      <c r="D367" s="342"/>
      <c r="E367" s="342"/>
      <c r="F367" s="348"/>
      <c r="G367" s="342"/>
      <c r="H367" s="345"/>
      <c r="I367" s="345"/>
      <c r="J367" s="345"/>
      <c r="K367" s="346" t="str">
        <f t="shared" si="27"/>
        <v/>
      </c>
      <c r="L367" s="346" t="str">
        <f t="shared" si="28"/>
        <v/>
      </c>
      <c r="M367" s="346" t="str">
        <f t="shared" si="29"/>
        <v/>
      </c>
      <c r="N367" s="347"/>
      <c r="O367" s="347"/>
      <c r="P367" s="347"/>
      <c r="Q367" s="347"/>
      <c r="S367" s="339" t="str">
        <f t="shared" si="25"/>
        <v/>
      </c>
      <c r="T367" s="339" t="str">
        <f t="shared" si="26"/>
        <v/>
      </c>
    </row>
    <row r="368" spans="1:20" s="329" customFormat="1" ht="15" x14ac:dyDescent="0.25">
      <c r="A368" s="312">
        <v>330</v>
      </c>
      <c r="B368" s="341"/>
      <c r="C368" s="341"/>
      <c r="D368" s="342"/>
      <c r="E368" s="342"/>
      <c r="F368" s="348"/>
      <c r="G368" s="342"/>
      <c r="H368" s="345"/>
      <c r="I368" s="345"/>
      <c r="J368" s="345"/>
      <c r="K368" s="346" t="str">
        <f t="shared" si="27"/>
        <v/>
      </c>
      <c r="L368" s="346" t="str">
        <f t="shared" si="28"/>
        <v/>
      </c>
      <c r="M368" s="346" t="str">
        <f t="shared" si="29"/>
        <v/>
      </c>
      <c r="N368" s="347"/>
      <c r="O368" s="347"/>
      <c r="P368" s="347"/>
      <c r="Q368" s="347"/>
      <c r="S368" s="339" t="str">
        <f t="shared" si="25"/>
        <v/>
      </c>
      <c r="T368" s="339" t="str">
        <f t="shared" si="26"/>
        <v/>
      </c>
    </row>
    <row r="369" spans="1:20" s="329" customFormat="1" ht="15" x14ac:dyDescent="0.25">
      <c r="A369" s="312">
        <v>331</v>
      </c>
      <c r="B369" s="341"/>
      <c r="C369" s="341"/>
      <c r="D369" s="342"/>
      <c r="E369" s="342"/>
      <c r="F369" s="348"/>
      <c r="G369" s="342"/>
      <c r="H369" s="345"/>
      <c r="I369" s="345"/>
      <c r="J369" s="345"/>
      <c r="K369" s="346" t="str">
        <f t="shared" si="27"/>
        <v/>
      </c>
      <c r="L369" s="346" t="str">
        <f t="shared" si="28"/>
        <v/>
      </c>
      <c r="M369" s="346" t="str">
        <f t="shared" si="29"/>
        <v/>
      </c>
      <c r="N369" s="347"/>
      <c r="O369" s="347"/>
      <c r="P369" s="347"/>
      <c r="Q369" s="347"/>
      <c r="S369" s="339" t="str">
        <f t="shared" si="25"/>
        <v/>
      </c>
      <c r="T369" s="339" t="str">
        <f t="shared" si="26"/>
        <v/>
      </c>
    </row>
    <row r="370" spans="1:20" s="329" customFormat="1" ht="15" x14ac:dyDescent="0.25">
      <c r="A370" s="312">
        <v>332</v>
      </c>
      <c r="B370" s="341"/>
      <c r="C370" s="341"/>
      <c r="D370" s="342"/>
      <c r="E370" s="342"/>
      <c r="F370" s="348"/>
      <c r="G370" s="342"/>
      <c r="H370" s="345"/>
      <c r="I370" s="345"/>
      <c r="J370" s="345"/>
      <c r="K370" s="346" t="str">
        <f t="shared" si="27"/>
        <v/>
      </c>
      <c r="L370" s="346" t="str">
        <f t="shared" si="28"/>
        <v/>
      </c>
      <c r="M370" s="346" t="str">
        <f t="shared" si="29"/>
        <v/>
      </c>
      <c r="N370" s="347"/>
      <c r="O370" s="347"/>
      <c r="P370" s="347"/>
      <c r="Q370" s="347"/>
      <c r="S370" s="339" t="str">
        <f t="shared" si="25"/>
        <v/>
      </c>
      <c r="T370" s="339" t="str">
        <f t="shared" si="26"/>
        <v/>
      </c>
    </row>
    <row r="371" spans="1:20" s="329" customFormat="1" ht="15" x14ac:dyDescent="0.25">
      <c r="A371" s="312">
        <v>333</v>
      </c>
      <c r="B371" s="341"/>
      <c r="C371" s="341"/>
      <c r="D371" s="342"/>
      <c r="E371" s="342"/>
      <c r="F371" s="348"/>
      <c r="G371" s="342"/>
      <c r="H371" s="345"/>
      <c r="I371" s="345"/>
      <c r="J371" s="345"/>
      <c r="K371" s="346" t="str">
        <f t="shared" si="27"/>
        <v/>
      </c>
      <c r="L371" s="346" t="str">
        <f t="shared" si="28"/>
        <v/>
      </c>
      <c r="M371" s="346" t="str">
        <f t="shared" si="29"/>
        <v/>
      </c>
      <c r="N371" s="347"/>
      <c r="O371" s="347"/>
      <c r="P371" s="347"/>
      <c r="Q371" s="347"/>
      <c r="S371" s="339" t="str">
        <f t="shared" si="25"/>
        <v/>
      </c>
      <c r="T371" s="339" t="str">
        <f t="shared" si="26"/>
        <v/>
      </c>
    </row>
    <row r="372" spans="1:20" s="329" customFormat="1" ht="15" x14ac:dyDescent="0.25">
      <c r="A372" s="312">
        <v>334</v>
      </c>
      <c r="B372" s="341"/>
      <c r="C372" s="341"/>
      <c r="D372" s="342"/>
      <c r="E372" s="342"/>
      <c r="F372" s="348"/>
      <c r="G372" s="342"/>
      <c r="H372" s="345"/>
      <c r="I372" s="345"/>
      <c r="J372" s="345"/>
      <c r="K372" s="346" t="str">
        <f t="shared" si="27"/>
        <v/>
      </c>
      <c r="L372" s="346" t="str">
        <f t="shared" si="28"/>
        <v/>
      </c>
      <c r="M372" s="346" t="str">
        <f t="shared" si="29"/>
        <v/>
      </c>
      <c r="N372" s="347"/>
      <c r="O372" s="347"/>
      <c r="P372" s="347"/>
      <c r="Q372" s="347"/>
      <c r="S372" s="339" t="str">
        <f t="shared" si="25"/>
        <v/>
      </c>
      <c r="T372" s="339" t="str">
        <f t="shared" si="26"/>
        <v/>
      </c>
    </row>
    <row r="373" spans="1:20" s="329" customFormat="1" ht="15" x14ac:dyDescent="0.25">
      <c r="A373" s="312">
        <v>335</v>
      </c>
      <c r="B373" s="341"/>
      <c r="C373" s="341"/>
      <c r="D373" s="342"/>
      <c r="E373" s="342"/>
      <c r="F373" s="348"/>
      <c r="G373" s="342"/>
      <c r="H373" s="345"/>
      <c r="I373" s="345"/>
      <c r="J373" s="345"/>
      <c r="K373" s="346" t="str">
        <f t="shared" si="27"/>
        <v/>
      </c>
      <c r="L373" s="346" t="str">
        <f t="shared" si="28"/>
        <v/>
      </c>
      <c r="M373" s="346" t="str">
        <f t="shared" si="29"/>
        <v/>
      </c>
      <c r="N373" s="347"/>
      <c r="O373" s="347"/>
      <c r="P373" s="347"/>
      <c r="Q373" s="347"/>
      <c r="S373" s="339" t="str">
        <f t="shared" si="25"/>
        <v/>
      </c>
      <c r="T373" s="339" t="str">
        <f t="shared" si="26"/>
        <v/>
      </c>
    </row>
    <row r="374" spans="1:20" s="329" customFormat="1" ht="15" x14ac:dyDescent="0.25">
      <c r="A374" s="312">
        <v>336</v>
      </c>
      <c r="B374" s="341"/>
      <c r="C374" s="341"/>
      <c r="D374" s="342"/>
      <c r="E374" s="342"/>
      <c r="F374" s="348"/>
      <c r="G374" s="342"/>
      <c r="H374" s="345"/>
      <c r="I374" s="345"/>
      <c r="J374" s="345"/>
      <c r="K374" s="346" t="str">
        <f t="shared" si="27"/>
        <v/>
      </c>
      <c r="L374" s="346" t="str">
        <f t="shared" si="28"/>
        <v/>
      </c>
      <c r="M374" s="346" t="str">
        <f t="shared" si="29"/>
        <v/>
      </c>
      <c r="N374" s="347"/>
      <c r="O374" s="347"/>
      <c r="P374" s="347"/>
      <c r="Q374" s="347"/>
      <c r="S374" s="339" t="str">
        <f t="shared" si="25"/>
        <v/>
      </c>
      <c r="T374" s="339" t="str">
        <f t="shared" si="26"/>
        <v/>
      </c>
    </row>
    <row r="375" spans="1:20" s="329" customFormat="1" ht="15" x14ac:dyDescent="0.25">
      <c r="A375" s="312">
        <v>337</v>
      </c>
      <c r="B375" s="341"/>
      <c r="C375" s="341"/>
      <c r="D375" s="342"/>
      <c r="E375" s="342"/>
      <c r="F375" s="348"/>
      <c r="G375" s="342"/>
      <c r="H375" s="345"/>
      <c r="I375" s="345"/>
      <c r="J375" s="345"/>
      <c r="K375" s="346" t="str">
        <f t="shared" si="27"/>
        <v/>
      </c>
      <c r="L375" s="346" t="str">
        <f t="shared" si="28"/>
        <v/>
      </c>
      <c r="M375" s="346" t="str">
        <f t="shared" si="29"/>
        <v/>
      </c>
      <c r="N375" s="347"/>
      <c r="O375" s="347"/>
      <c r="P375" s="347"/>
      <c r="Q375" s="347"/>
      <c r="S375" s="339" t="str">
        <f t="shared" si="25"/>
        <v/>
      </c>
      <c r="T375" s="339" t="str">
        <f t="shared" si="26"/>
        <v/>
      </c>
    </row>
    <row r="376" spans="1:20" s="329" customFormat="1" ht="15" x14ac:dyDescent="0.25">
      <c r="A376" s="312">
        <v>338</v>
      </c>
      <c r="B376" s="341"/>
      <c r="C376" s="341"/>
      <c r="D376" s="342"/>
      <c r="E376" s="342"/>
      <c r="F376" s="348"/>
      <c r="G376" s="342"/>
      <c r="H376" s="345"/>
      <c r="I376" s="345"/>
      <c r="J376" s="345"/>
      <c r="K376" s="346" t="str">
        <f t="shared" si="27"/>
        <v/>
      </c>
      <c r="L376" s="346" t="str">
        <f t="shared" si="28"/>
        <v/>
      </c>
      <c r="M376" s="346" t="str">
        <f t="shared" si="29"/>
        <v/>
      </c>
      <c r="N376" s="347"/>
      <c r="O376" s="347"/>
      <c r="P376" s="347"/>
      <c r="Q376" s="347"/>
      <c r="S376" s="339" t="str">
        <f t="shared" si="25"/>
        <v/>
      </c>
      <c r="T376" s="339" t="str">
        <f t="shared" si="26"/>
        <v/>
      </c>
    </row>
    <row r="377" spans="1:20" s="329" customFormat="1" ht="15" x14ac:dyDescent="0.25">
      <c r="A377" s="312">
        <v>339</v>
      </c>
      <c r="B377" s="341"/>
      <c r="C377" s="341"/>
      <c r="D377" s="342"/>
      <c r="E377" s="342"/>
      <c r="F377" s="348"/>
      <c r="G377" s="342"/>
      <c r="H377" s="345"/>
      <c r="I377" s="345"/>
      <c r="J377" s="345"/>
      <c r="K377" s="346" t="str">
        <f t="shared" si="27"/>
        <v/>
      </c>
      <c r="L377" s="346" t="str">
        <f t="shared" si="28"/>
        <v/>
      </c>
      <c r="M377" s="346" t="str">
        <f t="shared" si="29"/>
        <v/>
      </c>
      <c r="N377" s="347"/>
      <c r="O377" s="347"/>
      <c r="P377" s="347"/>
      <c r="Q377" s="347"/>
      <c r="S377" s="339" t="str">
        <f t="shared" si="25"/>
        <v/>
      </c>
      <c r="T377" s="339" t="str">
        <f t="shared" si="26"/>
        <v/>
      </c>
    </row>
    <row r="378" spans="1:20" s="329" customFormat="1" ht="15" x14ac:dyDescent="0.25">
      <c r="A378" s="312">
        <v>340</v>
      </c>
      <c r="B378" s="341"/>
      <c r="C378" s="341"/>
      <c r="D378" s="342"/>
      <c r="E378" s="342"/>
      <c r="F378" s="348"/>
      <c r="G378" s="342"/>
      <c r="H378" s="345"/>
      <c r="I378" s="345"/>
      <c r="J378" s="345"/>
      <c r="K378" s="346" t="str">
        <f t="shared" si="27"/>
        <v/>
      </c>
      <c r="L378" s="346" t="str">
        <f t="shared" si="28"/>
        <v/>
      </c>
      <c r="M378" s="346" t="str">
        <f t="shared" si="29"/>
        <v/>
      </c>
      <c r="N378" s="347"/>
      <c r="O378" s="347"/>
      <c r="P378" s="347"/>
      <c r="Q378" s="347"/>
      <c r="S378" s="339" t="str">
        <f t="shared" si="25"/>
        <v/>
      </c>
      <c r="T378" s="339" t="str">
        <f t="shared" si="26"/>
        <v/>
      </c>
    </row>
    <row r="379" spans="1:20" s="329" customFormat="1" ht="15" x14ac:dyDescent="0.25">
      <c r="A379" s="312">
        <v>341</v>
      </c>
      <c r="B379" s="341"/>
      <c r="C379" s="341"/>
      <c r="D379" s="342"/>
      <c r="E379" s="342"/>
      <c r="F379" s="348"/>
      <c r="G379" s="342"/>
      <c r="H379" s="345"/>
      <c r="I379" s="345"/>
      <c r="J379" s="345"/>
      <c r="K379" s="346" t="str">
        <f t="shared" si="27"/>
        <v/>
      </c>
      <c r="L379" s="346" t="str">
        <f t="shared" si="28"/>
        <v/>
      </c>
      <c r="M379" s="346" t="str">
        <f t="shared" si="29"/>
        <v/>
      </c>
      <c r="N379" s="347"/>
      <c r="O379" s="347"/>
      <c r="P379" s="347"/>
      <c r="Q379" s="347"/>
      <c r="S379" s="339" t="str">
        <f t="shared" si="25"/>
        <v/>
      </c>
      <c r="T379" s="339" t="str">
        <f t="shared" si="26"/>
        <v/>
      </c>
    </row>
    <row r="380" spans="1:20" s="329" customFormat="1" ht="15" x14ac:dyDescent="0.25">
      <c r="A380" s="312">
        <v>342</v>
      </c>
      <c r="B380" s="341"/>
      <c r="C380" s="341"/>
      <c r="D380" s="342"/>
      <c r="E380" s="342"/>
      <c r="F380" s="348"/>
      <c r="G380" s="342"/>
      <c r="H380" s="345"/>
      <c r="I380" s="345"/>
      <c r="J380" s="345"/>
      <c r="K380" s="346" t="str">
        <f t="shared" si="27"/>
        <v/>
      </c>
      <c r="L380" s="346" t="str">
        <f t="shared" si="28"/>
        <v/>
      </c>
      <c r="M380" s="346" t="str">
        <f t="shared" si="29"/>
        <v/>
      </c>
      <c r="N380" s="347"/>
      <c r="O380" s="347"/>
      <c r="P380" s="347"/>
      <c r="Q380" s="347"/>
      <c r="S380" s="339" t="str">
        <f t="shared" si="25"/>
        <v/>
      </c>
      <c r="T380" s="339" t="str">
        <f t="shared" si="26"/>
        <v/>
      </c>
    </row>
    <row r="381" spans="1:20" s="329" customFormat="1" ht="15" x14ac:dyDescent="0.25">
      <c r="A381" s="312">
        <v>343</v>
      </c>
      <c r="B381" s="341"/>
      <c r="C381" s="341"/>
      <c r="D381" s="342"/>
      <c r="E381" s="342"/>
      <c r="F381" s="348"/>
      <c r="G381" s="342"/>
      <c r="H381" s="345"/>
      <c r="I381" s="345"/>
      <c r="J381" s="345"/>
      <c r="K381" s="346" t="str">
        <f t="shared" si="27"/>
        <v/>
      </c>
      <c r="L381" s="346" t="str">
        <f t="shared" si="28"/>
        <v/>
      </c>
      <c r="M381" s="346" t="str">
        <f t="shared" si="29"/>
        <v/>
      </c>
      <c r="N381" s="347"/>
      <c r="O381" s="347"/>
      <c r="P381" s="347"/>
      <c r="Q381" s="347"/>
      <c r="S381" s="339" t="str">
        <f t="shared" si="25"/>
        <v/>
      </c>
      <c r="T381" s="339" t="str">
        <f t="shared" si="26"/>
        <v/>
      </c>
    </row>
    <row r="382" spans="1:20" s="329" customFormat="1" ht="15" x14ac:dyDescent="0.25">
      <c r="A382" s="312">
        <v>344</v>
      </c>
      <c r="B382" s="341"/>
      <c r="C382" s="341"/>
      <c r="D382" s="342"/>
      <c r="E382" s="342"/>
      <c r="F382" s="348"/>
      <c r="G382" s="342"/>
      <c r="H382" s="345"/>
      <c r="I382" s="345"/>
      <c r="J382" s="345"/>
      <c r="K382" s="346" t="str">
        <f t="shared" si="27"/>
        <v/>
      </c>
      <c r="L382" s="346" t="str">
        <f t="shared" si="28"/>
        <v/>
      </c>
      <c r="M382" s="346" t="str">
        <f t="shared" si="29"/>
        <v/>
      </c>
      <c r="N382" s="347"/>
      <c r="O382" s="347"/>
      <c r="P382" s="347"/>
      <c r="Q382" s="347"/>
      <c r="S382" s="339" t="str">
        <f t="shared" si="25"/>
        <v/>
      </c>
      <c r="T382" s="339" t="str">
        <f t="shared" si="26"/>
        <v/>
      </c>
    </row>
    <row r="383" spans="1:20" s="329" customFormat="1" ht="15" x14ac:dyDescent="0.25">
      <c r="A383" s="312">
        <v>345</v>
      </c>
      <c r="B383" s="341"/>
      <c r="C383" s="341"/>
      <c r="D383" s="342"/>
      <c r="E383" s="342"/>
      <c r="F383" s="348"/>
      <c r="G383" s="342"/>
      <c r="H383" s="345"/>
      <c r="I383" s="345"/>
      <c r="J383" s="345"/>
      <c r="K383" s="346" t="str">
        <f t="shared" si="27"/>
        <v/>
      </c>
      <c r="L383" s="346" t="str">
        <f t="shared" si="28"/>
        <v/>
      </c>
      <c r="M383" s="346" t="str">
        <f t="shared" si="29"/>
        <v/>
      </c>
      <c r="N383" s="347"/>
      <c r="O383" s="347"/>
      <c r="P383" s="347"/>
      <c r="Q383" s="347"/>
      <c r="S383" s="339" t="str">
        <f t="shared" si="25"/>
        <v/>
      </c>
      <c r="T383" s="339" t="str">
        <f t="shared" si="26"/>
        <v/>
      </c>
    </row>
    <row r="384" spans="1:20" s="329" customFormat="1" ht="15" x14ac:dyDescent="0.25">
      <c r="A384" s="312">
        <v>346</v>
      </c>
      <c r="B384" s="341"/>
      <c r="C384" s="341"/>
      <c r="D384" s="342"/>
      <c r="E384" s="342"/>
      <c r="F384" s="348"/>
      <c r="G384" s="342"/>
      <c r="H384" s="345"/>
      <c r="I384" s="345"/>
      <c r="J384" s="345"/>
      <c r="K384" s="346" t="str">
        <f t="shared" si="27"/>
        <v/>
      </c>
      <c r="L384" s="346" t="str">
        <f t="shared" si="28"/>
        <v/>
      </c>
      <c r="M384" s="346" t="str">
        <f t="shared" si="29"/>
        <v/>
      </c>
      <c r="N384" s="347"/>
      <c r="O384" s="347"/>
      <c r="P384" s="347"/>
      <c r="Q384" s="347"/>
      <c r="S384" s="339" t="str">
        <f t="shared" si="25"/>
        <v/>
      </c>
      <c r="T384" s="339" t="str">
        <f t="shared" si="26"/>
        <v/>
      </c>
    </row>
    <row r="385" spans="1:20" s="329" customFormat="1" ht="15" x14ac:dyDescent="0.25">
      <c r="A385" s="312">
        <v>347</v>
      </c>
      <c r="B385" s="341"/>
      <c r="C385" s="341"/>
      <c r="D385" s="342"/>
      <c r="E385" s="342"/>
      <c r="F385" s="348"/>
      <c r="G385" s="342"/>
      <c r="H385" s="345"/>
      <c r="I385" s="345"/>
      <c r="J385" s="345"/>
      <c r="K385" s="346" t="str">
        <f t="shared" si="27"/>
        <v/>
      </c>
      <c r="L385" s="346" t="str">
        <f t="shared" si="28"/>
        <v/>
      </c>
      <c r="M385" s="346" t="str">
        <f t="shared" si="29"/>
        <v/>
      </c>
      <c r="N385" s="347"/>
      <c r="O385" s="347"/>
      <c r="P385" s="347"/>
      <c r="Q385" s="347"/>
      <c r="S385" s="339" t="str">
        <f t="shared" si="25"/>
        <v/>
      </c>
      <c r="T385" s="339" t="str">
        <f t="shared" si="26"/>
        <v/>
      </c>
    </row>
    <row r="386" spans="1:20" s="329" customFormat="1" ht="15" x14ac:dyDescent="0.25">
      <c r="A386" s="312">
        <v>348</v>
      </c>
      <c r="B386" s="341"/>
      <c r="C386" s="341"/>
      <c r="D386" s="342"/>
      <c r="E386" s="342"/>
      <c r="F386" s="348"/>
      <c r="G386" s="342"/>
      <c r="H386" s="345"/>
      <c r="I386" s="345"/>
      <c r="J386" s="345"/>
      <c r="K386" s="346" t="str">
        <f t="shared" si="27"/>
        <v/>
      </c>
      <c r="L386" s="346" t="str">
        <f t="shared" si="28"/>
        <v/>
      </c>
      <c r="M386" s="346" t="str">
        <f t="shared" si="29"/>
        <v/>
      </c>
      <c r="N386" s="347"/>
      <c r="O386" s="347"/>
      <c r="P386" s="347"/>
      <c r="Q386" s="347"/>
      <c r="S386" s="339" t="str">
        <f t="shared" si="25"/>
        <v/>
      </c>
      <c r="T386" s="339" t="str">
        <f t="shared" si="26"/>
        <v/>
      </c>
    </row>
    <row r="387" spans="1:20" s="329" customFormat="1" ht="15" x14ac:dyDescent="0.25">
      <c r="A387" s="312">
        <v>349</v>
      </c>
      <c r="B387" s="341"/>
      <c r="C387" s="341"/>
      <c r="D387" s="342"/>
      <c r="E387" s="342"/>
      <c r="F387" s="348"/>
      <c r="G387" s="342"/>
      <c r="H387" s="345"/>
      <c r="I387" s="345"/>
      <c r="J387" s="345"/>
      <c r="K387" s="346" t="str">
        <f t="shared" si="27"/>
        <v/>
      </c>
      <c r="L387" s="346" t="str">
        <f t="shared" si="28"/>
        <v/>
      </c>
      <c r="M387" s="346" t="str">
        <f t="shared" si="29"/>
        <v/>
      </c>
      <c r="N387" s="347"/>
      <c r="O387" s="347"/>
      <c r="P387" s="347"/>
      <c r="Q387" s="347"/>
      <c r="S387" s="339" t="str">
        <f t="shared" si="25"/>
        <v/>
      </c>
      <c r="T387" s="339" t="str">
        <f t="shared" si="26"/>
        <v/>
      </c>
    </row>
    <row r="388" spans="1:20" s="329" customFormat="1" ht="15" x14ac:dyDescent="0.25">
      <c r="A388" s="312">
        <v>350</v>
      </c>
      <c r="B388" s="341"/>
      <c r="C388" s="341"/>
      <c r="D388" s="342"/>
      <c r="E388" s="342"/>
      <c r="F388" s="348"/>
      <c r="G388" s="342"/>
      <c r="H388" s="345"/>
      <c r="I388" s="345"/>
      <c r="J388" s="345"/>
      <c r="K388" s="346" t="str">
        <f t="shared" si="27"/>
        <v/>
      </c>
      <c r="L388" s="346" t="str">
        <f t="shared" si="28"/>
        <v/>
      </c>
      <c r="M388" s="346" t="str">
        <f t="shared" si="29"/>
        <v/>
      </c>
      <c r="N388" s="347"/>
      <c r="O388" s="347"/>
      <c r="P388" s="347"/>
      <c r="Q388" s="347"/>
      <c r="S388" s="339" t="str">
        <f t="shared" si="25"/>
        <v/>
      </c>
      <c r="T388" s="339" t="str">
        <f t="shared" si="26"/>
        <v/>
      </c>
    </row>
    <row r="389" spans="1:20" s="329" customFormat="1" ht="15" x14ac:dyDescent="0.25">
      <c r="A389" s="312">
        <v>351</v>
      </c>
      <c r="B389" s="341"/>
      <c r="C389" s="341"/>
      <c r="D389" s="342"/>
      <c r="E389" s="342"/>
      <c r="F389" s="348"/>
      <c r="G389" s="342"/>
      <c r="H389" s="345"/>
      <c r="I389" s="345"/>
      <c r="J389" s="345"/>
      <c r="K389" s="346" t="str">
        <f t="shared" si="27"/>
        <v/>
      </c>
      <c r="L389" s="346" t="str">
        <f t="shared" si="28"/>
        <v/>
      </c>
      <c r="M389" s="346" t="str">
        <f t="shared" si="29"/>
        <v/>
      </c>
      <c r="N389" s="347"/>
      <c r="O389" s="347"/>
      <c r="P389" s="347"/>
      <c r="Q389" s="347"/>
      <c r="S389" s="339" t="str">
        <f t="shared" si="25"/>
        <v/>
      </c>
      <c r="T389" s="339" t="str">
        <f t="shared" si="26"/>
        <v/>
      </c>
    </row>
    <row r="390" spans="1:20" s="329" customFormat="1" ht="15" x14ac:dyDescent="0.25">
      <c r="A390" s="312">
        <v>352</v>
      </c>
      <c r="B390" s="341"/>
      <c r="C390" s="341"/>
      <c r="D390" s="342"/>
      <c r="E390" s="342"/>
      <c r="F390" s="348"/>
      <c r="G390" s="342"/>
      <c r="H390" s="345"/>
      <c r="I390" s="345"/>
      <c r="J390" s="345"/>
      <c r="K390" s="346" t="str">
        <f t="shared" si="27"/>
        <v/>
      </c>
      <c r="L390" s="346" t="str">
        <f t="shared" si="28"/>
        <v/>
      </c>
      <c r="M390" s="346" t="str">
        <f t="shared" si="29"/>
        <v/>
      </c>
      <c r="N390" s="347"/>
      <c r="O390" s="347"/>
      <c r="P390" s="347"/>
      <c r="Q390" s="347"/>
      <c r="S390" s="339" t="str">
        <f t="shared" si="25"/>
        <v/>
      </c>
      <c r="T390" s="339" t="str">
        <f t="shared" si="26"/>
        <v/>
      </c>
    </row>
    <row r="391" spans="1:20" s="329" customFormat="1" ht="15" x14ac:dyDescent="0.25">
      <c r="A391" s="312">
        <v>353</v>
      </c>
      <c r="B391" s="341"/>
      <c r="C391" s="341"/>
      <c r="D391" s="342"/>
      <c r="E391" s="342"/>
      <c r="F391" s="348"/>
      <c r="G391" s="342"/>
      <c r="H391" s="345"/>
      <c r="I391" s="345"/>
      <c r="J391" s="345"/>
      <c r="K391" s="346" t="str">
        <f t="shared" si="27"/>
        <v/>
      </c>
      <c r="L391" s="346" t="str">
        <f t="shared" si="28"/>
        <v/>
      </c>
      <c r="M391" s="346" t="str">
        <f t="shared" si="29"/>
        <v/>
      </c>
      <c r="N391" s="347"/>
      <c r="O391" s="347"/>
      <c r="P391" s="347"/>
      <c r="Q391" s="347"/>
      <c r="S391" s="339" t="str">
        <f t="shared" si="25"/>
        <v/>
      </c>
      <c r="T391" s="339" t="str">
        <f t="shared" si="26"/>
        <v/>
      </c>
    </row>
    <row r="392" spans="1:20" s="329" customFormat="1" ht="15" x14ac:dyDescent="0.25">
      <c r="A392" s="312">
        <v>354</v>
      </c>
      <c r="B392" s="341"/>
      <c r="C392" s="341"/>
      <c r="D392" s="342"/>
      <c r="E392" s="342"/>
      <c r="F392" s="348"/>
      <c r="G392" s="342"/>
      <c r="H392" s="345"/>
      <c r="I392" s="345"/>
      <c r="J392" s="345"/>
      <c r="K392" s="346" t="str">
        <f t="shared" si="27"/>
        <v/>
      </c>
      <c r="L392" s="346" t="str">
        <f t="shared" si="28"/>
        <v/>
      </c>
      <c r="M392" s="346" t="str">
        <f t="shared" si="29"/>
        <v/>
      </c>
      <c r="N392" s="347"/>
      <c r="O392" s="347"/>
      <c r="P392" s="347"/>
      <c r="Q392" s="347"/>
      <c r="S392" s="339" t="str">
        <f t="shared" si="25"/>
        <v/>
      </c>
      <c r="T392" s="339" t="str">
        <f t="shared" si="26"/>
        <v/>
      </c>
    </row>
    <row r="393" spans="1:20" s="329" customFormat="1" ht="15" x14ac:dyDescent="0.25">
      <c r="A393" s="312">
        <v>355</v>
      </c>
      <c r="B393" s="341"/>
      <c r="C393" s="341"/>
      <c r="D393" s="342"/>
      <c r="E393" s="342"/>
      <c r="F393" s="348"/>
      <c r="G393" s="342"/>
      <c r="H393" s="345"/>
      <c r="I393" s="345"/>
      <c r="J393" s="345"/>
      <c r="K393" s="346" t="str">
        <f t="shared" si="27"/>
        <v/>
      </c>
      <c r="L393" s="346" t="str">
        <f t="shared" si="28"/>
        <v/>
      </c>
      <c r="M393" s="346" t="str">
        <f t="shared" si="29"/>
        <v/>
      </c>
      <c r="N393" s="347"/>
      <c r="O393" s="347"/>
      <c r="P393" s="347"/>
      <c r="Q393" s="347"/>
      <c r="S393" s="339" t="str">
        <f t="shared" si="25"/>
        <v/>
      </c>
      <c r="T393" s="339" t="str">
        <f t="shared" si="26"/>
        <v/>
      </c>
    </row>
    <row r="394" spans="1:20" s="329" customFormat="1" ht="15" x14ac:dyDescent="0.25">
      <c r="A394" s="312">
        <v>356</v>
      </c>
      <c r="B394" s="341"/>
      <c r="C394" s="341"/>
      <c r="D394" s="342"/>
      <c r="E394" s="342"/>
      <c r="F394" s="348"/>
      <c r="G394" s="342"/>
      <c r="H394" s="345"/>
      <c r="I394" s="345"/>
      <c r="J394" s="345"/>
      <c r="K394" s="346" t="str">
        <f t="shared" si="27"/>
        <v/>
      </c>
      <c r="L394" s="346" t="str">
        <f t="shared" si="28"/>
        <v/>
      </c>
      <c r="M394" s="346" t="str">
        <f t="shared" si="29"/>
        <v/>
      </c>
      <c r="N394" s="347"/>
      <c r="O394" s="347"/>
      <c r="P394" s="347"/>
      <c r="Q394" s="347"/>
      <c r="S394" s="339" t="str">
        <f t="shared" si="25"/>
        <v/>
      </c>
      <c r="T394" s="339" t="str">
        <f t="shared" si="26"/>
        <v/>
      </c>
    </row>
    <row r="395" spans="1:20" s="329" customFormat="1" ht="15" x14ac:dyDescent="0.25">
      <c r="A395" s="312">
        <v>357</v>
      </c>
      <c r="B395" s="341"/>
      <c r="C395" s="341"/>
      <c r="D395" s="342"/>
      <c r="E395" s="342"/>
      <c r="F395" s="348"/>
      <c r="G395" s="342"/>
      <c r="H395" s="345"/>
      <c r="I395" s="345"/>
      <c r="J395" s="345"/>
      <c r="K395" s="346" t="str">
        <f t="shared" si="27"/>
        <v/>
      </c>
      <c r="L395" s="346" t="str">
        <f t="shared" si="28"/>
        <v/>
      </c>
      <c r="M395" s="346" t="str">
        <f t="shared" si="29"/>
        <v/>
      </c>
      <c r="N395" s="347"/>
      <c r="O395" s="347"/>
      <c r="P395" s="347"/>
      <c r="Q395" s="347"/>
      <c r="S395" s="339" t="str">
        <f t="shared" si="25"/>
        <v/>
      </c>
      <c r="T395" s="339" t="str">
        <f t="shared" si="26"/>
        <v/>
      </c>
    </row>
    <row r="396" spans="1:20" s="329" customFormat="1" ht="15" x14ac:dyDescent="0.25">
      <c r="A396" s="312">
        <v>358</v>
      </c>
      <c r="B396" s="341"/>
      <c r="C396" s="341"/>
      <c r="D396" s="342"/>
      <c r="E396" s="342"/>
      <c r="F396" s="348"/>
      <c r="G396" s="342"/>
      <c r="H396" s="345"/>
      <c r="I396" s="345"/>
      <c r="J396" s="345"/>
      <c r="K396" s="346" t="str">
        <f t="shared" si="27"/>
        <v/>
      </c>
      <c r="L396" s="346" t="str">
        <f t="shared" si="28"/>
        <v/>
      </c>
      <c r="M396" s="346" t="str">
        <f t="shared" si="29"/>
        <v/>
      </c>
      <c r="N396" s="347"/>
      <c r="O396" s="347"/>
      <c r="P396" s="347"/>
      <c r="Q396" s="347"/>
      <c r="S396" s="339" t="str">
        <f t="shared" si="25"/>
        <v/>
      </c>
      <c r="T396" s="339" t="str">
        <f t="shared" si="26"/>
        <v/>
      </c>
    </row>
    <row r="397" spans="1:20" s="329" customFormat="1" ht="15" x14ac:dyDescent="0.25">
      <c r="A397" s="312">
        <v>359</v>
      </c>
      <c r="B397" s="341"/>
      <c r="C397" s="341"/>
      <c r="D397" s="342"/>
      <c r="E397" s="342"/>
      <c r="F397" s="348"/>
      <c r="G397" s="342"/>
      <c r="H397" s="345"/>
      <c r="I397" s="345"/>
      <c r="J397" s="345"/>
      <c r="K397" s="346" t="str">
        <f t="shared" si="27"/>
        <v/>
      </c>
      <c r="L397" s="346" t="str">
        <f t="shared" si="28"/>
        <v/>
      </c>
      <c r="M397" s="346" t="str">
        <f t="shared" si="29"/>
        <v/>
      </c>
      <c r="N397" s="347"/>
      <c r="O397" s="347"/>
      <c r="P397" s="347"/>
      <c r="Q397" s="347"/>
      <c r="S397" s="339" t="str">
        <f t="shared" si="25"/>
        <v/>
      </c>
      <c r="T397" s="339" t="str">
        <f t="shared" si="26"/>
        <v/>
      </c>
    </row>
    <row r="398" spans="1:20" s="329" customFormat="1" ht="15" x14ac:dyDescent="0.25">
      <c r="A398" s="312">
        <v>360</v>
      </c>
      <c r="B398" s="341"/>
      <c r="C398" s="341"/>
      <c r="D398" s="342"/>
      <c r="E398" s="342"/>
      <c r="F398" s="348"/>
      <c r="G398" s="342"/>
      <c r="H398" s="345"/>
      <c r="I398" s="345"/>
      <c r="J398" s="345"/>
      <c r="K398" s="346" t="str">
        <f t="shared" si="27"/>
        <v/>
      </c>
      <c r="L398" s="346" t="str">
        <f t="shared" si="28"/>
        <v/>
      </c>
      <c r="M398" s="346" t="str">
        <f t="shared" si="29"/>
        <v/>
      </c>
      <c r="N398" s="347"/>
      <c r="O398" s="347"/>
      <c r="P398" s="347"/>
      <c r="Q398" s="347"/>
      <c r="S398" s="339" t="str">
        <f t="shared" si="25"/>
        <v/>
      </c>
      <c r="T398" s="339" t="str">
        <f t="shared" si="26"/>
        <v/>
      </c>
    </row>
    <row r="399" spans="1:20" s="329" customFormat="1" ht="15" x14ac:dyDescent="0.25">
      <c r="A399" s="312">
        <v>361</v>
      </c>
      <c r="B399" s="341"/>
      <c r="C399" s="341"/>
      <c r="D399" s="342"/>
      <c r="E399" s="342"/>
      <c r="F399" s="348"/>
      <c r="G399" s="342"/>
      <c r="H399" s="345"/>
      <c r="I399" s="345"/>
      <c r="J399" s="345"/>
      <c r="K399" s="346" t="str">
        <f t="shared" si="27"/>
        <v/>
      </c>
      <c r="L399" s="346" t="str">
        <f t="shared" si="28"/>
        <v/>
      </c>
      <c r="M399" s="346" t="str">
        <f t="shared" si="29"/>
        <v/>
      </c>
      <c r="N399" s="347"/>
      <c r="O399" s="347"/>
      <c r="P399" s="347"/>
      <c r="Q399" s="347"/>
      <c r="S399" s="339" t="str">
        <f t="shared" si="25"/>
        <v/>
      </c>
      <c r="T399" s="339" t="str">
        <f t="shared" si="26"/>
        <v/>
      </c>
    </row>
    <row r="400" spans="1:20" s="329" customFormat="1" ht="15" x14ac:dyDescent="0.25">
      <c r="A400" s="312">
        <v>362</v>
      </c>
      <c r="B400" s="341"/>
      <c r="C400" s="341"/>
      <c r="D400" s="342"/>
      <c r="E400" s="342"/>
      <c r="F400" s="348"/>
      <c r="G400" s="342"/>
      <c r="H400" s="345"/>
      <c r="I400" s="345"/>
      <c r="J400" s="345"/>
      <c r="K400" s="346" t="str">
        <f t="shared" si="27"/>
        <v/>
      </c>
      <c r="L400" s="346" t="str">
        <f t="shared" si="28"/>
        <v/>
      </c>
      <c r="M400" s="346" t="str">
        <f t="shared" si="29"/>
        <v/>
      </c>
      <c r="N400" s="347"/>
      <c r="O400" s="347"/>
      <c r="P400" s="347"/>
      <c r="Q400" s="347"/>
      <c r="S400" s="339" t="str">
        <f t="shared" si="25"/>
        <v/>
      </c>
      <c r="T400" s="339" t="str">
        <f t="shared" si="26"/>
        <v/>
      </c>
    </row>
    <row r="401" spans="1:20" s="329" customFormat="1" ht="15" x14ac:dyDescent="0.25">
      <c r="A401" s="312">
        <v>363</v>
      </c>
      <c r="B401" s="341"/>
      <c r="C401" s="341"/>
      <c r="D401" s="342"/>
      <c r="E401" s="342"/>
      <c r="F401" s="348"/>
      <c r="G401" s="342"/>
      <c r="H401" s="345"/>
      <c r="I401" s="345"/>
      <c r="J401" s="345"/>
      <c r="K401" s="346" t="str">
        <f t="shared" si="27"/>
        <v/>
      </c>
      <c r="L401" s="346" t="str">
        <f t="shared" si="28"/>
        <v/>
      </c>
      <c r="M401" s="346" t="str">
        <f t="shared" si="29"/>
        <v/>
      </c>
      <c r="N401" s="347"/>
      <c r="O401" s="347"/>
      <c r="P401" s="347"/>
      <c r="Q401" s="347"/>
      <c r="S401" s="339" t="str">
        <f t="shared" si="25"/>
        <v/>
      </c>
      <c r="T401" s="339" t="str">
        <f t="shared" si="26"/>
        <v/>
      </c>
    </row>
    <row r="402" spans="1:20" s="329" customFormat="1" ht="15" x14ac:dyDescent="0.25">
      <c r="A402" s="312">
        <v>364</v>
      </c>
      <c r="B402" s="341"/>
      <c r="C402" s="341"/>
      <c r="D402" s="342"/>
      <c r="E402" s="342"/>
      <c r="F402" s="348"/>
      <c r="G402" s="342"/>
      <c r="H402" s="345"/>
      <c r="I402" s="345"/>
      <c r="J402" s="345"/>
      <c r="K402" s="346" t="str">
        <f t="shared" si="27"/>
        <v/>
      </c>
      <c r="L402" s="346" t="str">
        <f t="shared" si="28"/>
        <v/>
      </c>
      <c r="M402" s="346" t="str">
        <f t="shared" si="29"/>
        <v/>
      </c>
      <c r="N402" s="347"/>
      <c r="O402" s="347"/>
      <c r="P402" s="347"/>
      <c r="Q402" s="347"/>
      <c r="S402" s="339" t="str">
        <f t="shared" si="25"/>
        <v/>
      </c>
      <c r="T402" s="339" t="str">
        <f t="shared" si="26"/>
        <v/>
      </c>
    </row>
    <row r="403" spans="1:20" s="329" customFormat="1" ht="15" x14ac:dyDescent="0.25">
      <c r="A403" s="312">
        <v>365</v>
      </c>
      <c r="B403" s="341"/>
      <c r="C403" s="341"/>
      <c r="D403" s="342"/>
      <c r="E403" s="342"/>
      <c r="F403" s="348"/>
      <c r="G403" s="342"/>
      <c r="H403" s="345"/>
      <c r="I403" s="345"/>
      <c r="J403" s="345"/>
      <c r="K403" s="346" t="str">
        <f t="shared" si="27"/>
        <v/>
      </c>
      <c r="L403" s="346" t="str">
        <f t="shared" si="28"/>
        <v/>
      </c>
      <c r="M403" s="346" t="str">
        <f t="shared" si="29"/>
        <v/>
      </c>
      <c r="N403" s="347"/>
      <c r="O403" s="347"/>
      <c r="P403" s="347"/>
      <c r="Q403" s="347"/>
      <c r="S403" s="339" t="str">
        <f t="shared" si="25"/>
        <v/>
      </c>
      <c r="T403" s="339" t="str">
        <f t="shared" si="26"/>
        <v/>
      </c>
    </row>
    <row r="404" spans="1:20" s="329" customFormat="1" ht="15" x14ac:dyDescent="0.25">
      <c r="A404" s="312">
        <v>366</v>
      </c>
      <c r="B404" s="341"/>
      <c r="C404" s="341"/>
      <c r="D404" s="342"/>
      <c r="E404" s="342"/>
      <c r="F404" s="348"/>
      <c r="G404" s="342"/>
      <c r="H404" s="345"/>
      <c r="I404" s="345"/>
      <c r="J404" s="345"/>
      <c r="K404" s="346" t="str">
        <f t="shared" si="27"/>
        <v/>
      </c>
      <c r="L404" s="346" t="str">
        <f t="shared" si="28"/>
        <v/>
      </c>
      <c r="M404" s="346" t="str">
        <f t="shared" si="29"/>
        <v/>
      </c>
      <c r="N404" s="347"/>
      <c r="O404" s="347"/>
      <c r="P404" s="347"/>
      <c r="Q404" s="347"/>
      <c r="S404" s="339" t="str">
        <f t="shared" si="25"/>
        <v/>
      </c>
      <c r="T404" s="339" t="str">
        <f t="shared" si="26"/>
        <v/>
      </c>
    </row>
    <row r="405" spans="1:20" s="329" customFormat="1" ht="15" x14ac:dyDescent="0.25">
      <c r="A405" s="312">
        <v>367</v>
      </c>
      <c r="B405" s="341"/>
      <c r="C405" s="341"/>
      <c r="D405" s="342"/>
      <c r="E405" s="342"/>
      <c r="F405" s="348"/>
      <c r="G405" s="342"/>
      <c r="H405" s="345"/>
      <c r="I405" s="345"/>
      <c r="J405" s="345"/>
      <c r="K405" s="346" t="str">
        <f t="shared" si="27"/>
        <v/>
      </c>
      <c r="L405" s="346" t="str">
        <f t="shared" si="28"/>
        <v/>
      </c>
      <c r="M405" s="346" t="str">
        <f t="shared" si="29"/>
        <v/>
      </c>
      <c r="N405" s="347"/>
      <c r="O405" s="347"/>
      <c r="P405" s="347"/>
      <c r="Q405" s="347"/>
      <c r="S405" s="339" t="str">
        <f t="shared" si="25"/>
        <v/>
      </c>
      <c r="T405" s="339" t="str">
        <f t="shared" si="26"/>
        <v/>
      </c>
    </row>
    <row r="406" spans="1:20" s="329" customFormat="1" ht="15" x14ac:dyDescent="0.25">
      <c r="A406" s="312">
        <v>368</v>
      </c>
      <c r="B406" s="341"/>
      <c r="C406" s="341"/>
      <c r="D406" s="342"/>
      <c r="E406" s="342"/>
      <c r="F406" s="348"/>
      <c r="G406" s="342"/>
      <c r="H406" s="345"/>
      <c r="I406" s="345"/>
      <c r="J406" s="345"/>
      <c r="K406" s="346" t="str">
        <f t="shared" si="27"/>
        <v/>
      </c>
      <c r="L406" s="346" t="str">
        <f t="shared" si="28"/>
        <v/>
      </c>
      <c r="M406" s="346" t="str">
        <f t="shared" si="29"/>
        <v/>
      </c>
      <c r="N406" s="347"/>
      <c r="O406" s="347"/>
      <c r="P406" s="347"/>
      <c r="Q406" s="347"/>
      <c r="S406" s="339" t="str">
        <f t="shared" si="25"/>
        <v/>
      </c>
      <c r="T406" s="339" t="str">
        <f t="shared" si="26"/>
        <v/>
      </c>
    </row>
    <row r="407" spans="1:20" s="329" customFormat="1" ht="15" x14ac:dyDescent="0.25">
      <c r="A407" s="312">
        <v>369</v>
      </c>
      <c r="B407" s="341"/>
      <c r="C407" s="341"/>
      <c r="D407" s="342"/>
      <c r="E407" s="342"/>
      <c r="F407" s="348"/>
      <c r="G407" s="342"/>
      <c r="H407" s="345"/>
      <c r="I407" s="345"/>
      <c r="J407" s="345"/>
      <c r="K407" s="346" t="str">
        <f t="shared" si="27"/>
        <v/>
      </c>
      <c r="L407" s="346" t="str">
        <f t="shared" si="28"/>
        <v/>
      </c>
      <c r="M407" s="346" t="str">
        <f t="shared" si="29"/>
        <v/>
      </c>
      <c r="N407" s="347"/>
      <c r="O407" s="347"/>
      <c r="P407" s="347"/>
      <c r="Q407" s="347"/>
      <c r="S407" s="339" t="str">
        <f t="shared" si="25"/>
        <v/>
      </c>
      <c r="T407" s="339" t="str">
        <f t="shared" si="26"/>
        <v/>
      </c>
    </row>
    <row r="408" spans="1:20" s="329" customFormat="1" ht="15" x14ac:dyDescent="0.25">
      <c r="A408" s="312">
        <v>370</v>
      </c>
      <c r="B408" s="341"/>
      <c r="C408" s="341"/>
      <c r="D408" s="342"/>
      <c r="E408" s="342"/>
      <c r="F408" s="348"/>
      <c r="G408" s="342"/>
      <c r="H408" s="345"/>
      <c r="I408" s="345"/>
      <c r="J408" s="345"/>
      <c r="K408" s="346" t="str">
        <f t="shared" si="27"/>
        <v/>
      </c>
      <c r="L408" s="346" t="str">
        <f t="shared" si="28"/>
        <v/>
      </c>
      <c r="M408" s="346" t="str">
        <f t="shared" si="29"/>
        <v/>
      </c>
      <c r="N408" s="347"/>
      <c r="O408" s="347"/>
      <c r="P408" s="347"/>
      <c r="Q408" s="347"/>
      <c r="S408" s="339" t="str">
        <f t="shared" si="25"/>
        <v/>
      </c>
      <c r="T408" s="339" t="str">
        <f t="shared" si="26"/>
        <v/>
      </c>
    </row>
    <row r="409" spans="1:20" s="329" customFormat="1" ht="15" x14ac:dyDescent="0.25">
      <c r="A409" s="312">
        <v>371</v>
      </c>
      <c r="B409" s="341"/>
      <c r="C409" s="341"/>
      <c r="D409" s="342"/>
      <c r="E409" s="342"/>
      <c r="F409" s="348"/>
      <c r="G409" s="342"/>
      <c r="H409" s="345"/>
      <c r="I409" s="345"/>
      <c r="J409" s="345"/>
      <c r="K409" s="346" t="str">
        <f t="shared" si="27"/>
        <v/>
      </c>
      <c r="L409" s="346" t="str">
        <f t="shared" si="28"/>
        <v/>
      </c>
      <c r="M409" s="346" t="str">
        <f t="shared" si="29"/>
        <v/>
      </c>
      <c r="N409" s="347"/>
      <c r="O409" s="347"/>
      <c r="P409" s="347"/>
      <c r="Q409" s="347"/>
      <c r="S409" s="339" t="str">
        <f t="shared" si="25"/>
        <v/>
      </c>
      <c r="T409" s="339" t="str">
        <f t="shared" si="26"/>
        <v/>
      </c>
    </row>
    <row r="410" spans="1:20" s="329" customFormat="1" ht="15" x14ac:dyDescent="0.25">
      <c r="A410" s="312">
        <v>372</v>
      </c>
      <c r="B410" s="341"/>
      <c r="C410" s="341"/>
      <c r="D410" s="342"/>
      <c r="E410" s="342"/>
      <c r="F410" s="348"/>
      <c r="G410" s="342"/>
      <c r="H410" s="345"/>
      <c r="I410" s="345"/>
      <c r="J410" s="345"/>
      <c r="K410" s="346" t="str">
        <f t="shared" si="27"/>
        <v/>
      </c>
      <c r="L410" s="346" t="str">
        <f t="shared" si="28"/>
        <v/>
      </c>
      <c r="M410" s="346" t="str">
        <f t="shared" si="29"/>
        <v/>
      </c>
      <c r="N410" s="347"/>
      <c r="O410" s="347"/>
      <c r="P410" s="347"/>
      <c r="Q410" s="347"/>
      <c r="S410" s="339" t="str">
        <f t="shared" si="25"/>
        <v/>
      </c>
      <c r="T410" s="339" t="str">
        <f t="shared" si="26"/>
        <v/>
      </c>
    </row>
    <row r="411" spans="1:20" s="329" customFormat="1" ht="15" x14ac:dyDescent="0.25">
      <c r="A411" s="312">
        <v>373</v>
      </c>
      <c r="B411" s="341"/>
      <c r="C411" s="341"/>
      <c r="D411" s="342"/>
      <c r="E411" s="342"/>
      <c r="F411" s="348"/>
      <c r="G411" s="342"/>
      <c r="H411" s="345"/>
      <c r="I411" s="345"/>
      <c r="J411" s="345"/>
      <c r="K411" s="346" t="str">
        <f t="shared" si="27"/>
        <v/>
      </c>
      <c r="L411" s="346" t="str">
        <f t="shared" si="28"/>
        <v/>
      </c>
      <c r="M411" s="346" t="str">
        <f t="shared" si="29"/>
        <v/>
      </c>
      <c r="N411" s="347"/>
      <c r="O411" s="347"/>
      <c r="P411" s="347"/>
      <c r="Q411" s="347"/>
      <c r="S411" s="339" t="str">
        <f t="shared" si="25"/>
        <v/>
      </c>
      <c r="T411" s="339" t="str">
        <f t="shared" si="26"/>
        <v/>
      </c>
    </row>
    <row r="412" spans="1:20" s="329" customFormat="1" ht="15" x14ac:dyDescent="0.25">
      <c r="A412" s="312">
        <v>374</v>
      </c>
      <c r="B412" s="341"/>
      <c r="C412" s="341"/>
      <c r="D412" s="342"/>
      <c r="E412" s="342"/>
      <c r="F412" s="348"/>
      <c r="G412" s="342"/>
      <c r="H412" s="345"/>
      <c r="I412" s="345"/>
      <c r="J412" s="345"/>
      <c r="K412" s="346" t="str">
        <f t="shared" si="27"/>
        <v/>
      </c>
      <c r="L412" s="346" t="str">
        <f t="shared" si="28"/>
        <v/>
      </c>
      <c r="M412" s="346" t="str">
        <f t="shared" si="29"/>
        <v/>
      </c>
      <c r="N412" s="347"/>
      <c r="O412" s="347"/>
      <c r="P412" s="347"/>
      <c r="Q412" s="347"/>
      <c r="S412" s="339" t="str">
        <f t="shared" si="25"/>
        <v/>
      </c>
      <c r="T412" s="339" t="str">
        <f t="shared" si="26"/>
        <v/>
      </c>
    </row>
    <row r="413" spans="1:20" s="329" customFormat="1" ht="15" x14ac:dyDescent="0.25">
      <c r="A413" s="312">
        <v>375</v>
      </c>
      <c r="B413" s="341"/>
      <c r="C413" s="341"/>
      <c r="D413" s="342"/>
      <c r="E413" s="342"/>
      <c r="F413" s="348"/>
      <c r="G413" s="342"/>
      <c r="H413" s="345"/>
      <c r="I413" s="345"/>
      <c r="J413" s="345"/>
      <c r="K413" s="346" t="str">
        <f t="shared" si="27"/>
        <v/>
      </c>
      <c r="L413" s="346" t="str">
        <f t="shared" si="28"/>
        <v/>
      </c>
      <c r="M413" s="346" t="str">
        <f t="shared" si="29"/>
        <v/>
      </c>
      <c r="N413" s="347"/>
      <c r="O413" s="347"/>
      <c r="P413" s="347"/>
      <c r="Q413" s="347"/>
      <c r="S413" s="339" t="str">
        <f t="shared" si="25"/>
        <v/>
      </c>
      <c r="T413" s="339" t="str">
        <f t="shared" si="26"/>
        <v/>
      </c>
    </row>
    <row r="414" spans="1:20" s="329" customFormat="1" ht="15" x14ac:dyDescent="0.25">
      <c r="A414" s="312">
        <v>376</v>
      </c>
      <c r="B414" s="341"/>
      <c r="C414" s="341"/>
      <c r="D414" s="342"/>
      <c r="E414" s="342"/>
      <c r="F414" s="348"/>
      <c r="G414" s="342"/>
      <c r="H414" s="345"/>
      <c r="I414" s="345"/>
      <c r="J414" s="345"/>
      <c r="K414" s="346" t="str">
        <f t="shared" si="27"/>
        <v/>
      </c>
      <c r="L414" s="346" t="str">
        <f t="shared" si="28"/>
        <v/>
      </c>
      <c r="M414" s="346" t="str">
        <f t="shared" si="29"/>
        <v/>
      </c>
      <c r="N414" s="347"/>
      <c r="O414" s="347"/>
      <c r="P414" s="347"/>
      <c r="Q414" s="347"/>
      <c r="S414" s="339" t="str">
        <f t="shared" si="25"/>
        <v/>
      </c>
      <c r="T414" s="339" t="str">
        <f t="shared" si="26"/>
        <v/>
      </c>
    </row>
    <row r="415" spans="1:20" s="329" customFormat="1" ht="15" x14ac:dyDescent="0.25">
      <c r="A415" s="312">
        <v>377</v>
      </c>
      <c r="B415" s="341"/>
      <c r="C415" s="341"/>
      <c r="D415" s="342"/>
      <c r="E415" s="342"/>
      <c r="F415" s="348"/>
      <c r="G415" s="342"/>
      <c r="H415" s="345"/>
      <c r="I415" s="345"/>
      <c r="J415" s="345"/>
      <c r="K415" s="346" t="str">
        <f t="shared" si="27"/>
        <v/>
      </c>
      <c r="L415" s="346" t="str">
        <f t="shared" si="28"/>
        <v/>
      </c>
      <c r="M415" s="346" t="str">
        <f t="shared" si="29"/>
        <v/>
      </c>
      <c r="N415" s="347"/>
      <c r="O415" s="347"/>
      <c r="P415" s="347"/>
      <c r="Q415" s="347"/>
      <c r="S415" s="339" t="str">
        <f t="shared" si="25"/>
        <v/>
      </c>
      <c r="T415" s="339" t="str">
        <f t="shared" si="26"/>
        <v/>
      </c>
    </row>
    <row r="416" spans="1:20" s="329" customFormat="1" ht="15" x14ac:dyDescent="0.25">
      <c r="A416" s="312">
        <v>378</v>
      </c>
      <c r="B416" s="341"/>
      <c r="C416" s="341"/>
      <c r="D416" s="342"/>
      <c r="E416" s="342"/>
      <c r="F416" s="348"/>
      <c r="G416" s="342"/>
      <c r="H416" s="345"/>
      <c r="I416" s="345"/>
      <c r="J416" s="345"/>
      <c r="K416" s="346" t="str">
        <f t="shared" si="27"/>
        <v/>
      </c>
      <c r="L416" s="346" t="str">
        <f t="shared" si="28"/>
        <v/>
      </c>
      <c r="M416" s="346" t="str">
        <f t="shared" si="29"/>
        <v/>
      </c>
      <c r="N416" s="347"/>
      <c r="O416" s="347"/>
      <c r="P416" s="347"/>
      <c r="Q416" s="347"/>
      <c r="S416" s="339" t="str">
        <f t="shared" si="25"/>
        <v/>
      </c>
      <c r="T416" s="339" t="str">
        <f t="shared" si="26"/>
        <v/>
      </c>
    </row>
    <row r="417" spans="1:20" s="329" customFormat="1" ht="15" x14ac:dyDescent="0.25">
      <c r="A417" s="312">
        <v>379</v>
      </c>
      <c r="B417" s="341"/>
      <c r="C417" s="341"/>
      <c r="D417" s="342"/>
      <c r="E417" s="342"/>
      <c r="F417" s="348"/>
      <c r="G417" s="342"/>
      <c r="H417" s="345"/>
      <c r="I417" s="345"/>
      <c r="J417" s="345"/>
      <c r="K417" s="346" t="str">
        <f t="shared" si="27"/>
        <v/>
      </c>
      <c r="L417" s="346" t="str">
        <f t="shared" si="28"/>
        <v/>
      </c>
      <c r="M417" s="346" t="str">
        <f t="shared" si="29"/>
        <v/>
      </c>
      <c r="N417" s="347"/>
      <c r="O417" s="347"/>
      <c r="P417" s="347"/>
      <c r="Q417" s="347"/>
      <c r="S417" s="339" t="str">
        <f t="shared" si="25"/>
        <v/>
      </c>
      <c r="T417" s="339" t="str">
        <f t="shared" si="26"/>
        <v/>
      </c>
    </row>
    <row r="418" spans="1:20" s="329" customFormat="1" ht="15" x14ac:dyDescent="0.25">
      <c r="A418" s="312">
        <v>380</v>
      </c>
      <c r="B418" s="341"/>
      <c r="C418" s="341"/>
      <c r="D418" s="342"/>
      <c r="E418" s="342"/>
      <c r="F418" s="348"/>
      <c r="G418" s="342"/>
      <c r="H418" s="345"/>
      <c r="I418" s="345"/>
      <c r="J418" s="345"/>
      <c r="K418" s="346" t="str">
        <f t="shared" si="27"/>
        <v/>
      </c>
      <c r="L418" s="346" t="str">
        <f t="shared" si="28"/>
        <v/>
      </c>
      <c r="M418" s="346" t="str">
        <f t="shared" si="29"/>
        <v/>
      </c>
      <c r="N418" s="347"/>
      <c r="O418" s="347"/>
      <c r="P418" s="347"/>
      <c r="Q418" s="347"/>
      <c r="S418" s="339" t="str">
        <f t="shared" si="25"/>
        <v/>
      </c>
      <c r="T418" s="339" t="str">
        <f t="shared" si="26"/>
        <v/>
      </c>
    </row>
    <row r="419" spans="1:20" s="329" customFormat="1" ht="15" x14ac:dyDescent="0.25">
      <c r="A419" s="312">
        <v>381</v>
      </c>
      <c r="B419" s="341"/>
      <c r="C419" s="341"/>
      <c r="D419" s="342"/>
      <c r="E419" s="342"/>
      <c r="F419" s="348"/>
      <c r="G419" s="342"/>
      <c r="H419" s="345"/>
      <c r="I419" s="345"/>
      <c r="J419" s="345"/>
      <c r="K419" s="346" t="str">
        <f t="shared" si="27"/>
        <v/>
      </c>
      <c r="L419" s="346" t="str">
        <f t="shared" si="28"/>
        <v/>
      </c>
      <c r="M419" s="346" t="str">
        <f t="shared" si="29"/>
        <v/>
      </c>
      <c r="N419" s="347"/>
      <c r="O419" s="347"/>
      <c r="P419" s="347"/>
      <c r="Q419" s="347"/>
      <c r="S419" s="339" t="str">
        <f t="shared" si="25"/>
        <v/>
      </c>
      <c r="T419" s="339" t="str">
        <f t="shared" si="26"/>
        <v/>
      </c>
    </row>
    <row r="420" spans="1:20" s="329" customFormat="1" ht="15" x14ac:dyDescent="0.25">
      <c r="A420" s="312">
        <v>382</v>
      </c>
      <c r="B420" s="341"/>
      <c r="C420" s="341"/>
      <c r="D420" s="342"/>
      <c r="E420" s="342"/>
      <c r="F420" s="348"/>
      <c r="G420" s="342"/>
      <c r="H420" s="345"/>
      <c r="I420" s="345"/>
      <c r="J420" s="345"/>
      <c r="K420" s="346" t="str">
        <f t="shared" si="27"/>
        <v/>
      </c>
      <c r="L420" s="346" t="str">
        <f t="shared" si="28"/>
        <v/>
      </c>
      <c r="M420" s="346" t="str">
        <f t="shared" si="29"/>
        <v/>
      </c>
      <c r="N420" s="347"/>
      <c r="O420" s="347"/>
      <c r="P420" s="347"/>
      <c r="Q420" s="347"/>
      <c r="S420" s="339" t="str">
        <f t="shared" si="25"/>
        <v/>
      </c>
      <c r="T420" s="339" t="str">
        <f t="shared" si="26"/>
        <v/>
      </c>
    </row>
    <row r="421" spans="1:20" s="329" customFormat="1" ht="15" x14ac:dyDescent="0.25">
      <c r="A421" s="312">
        <v>383</v>
      </c>
      <c r="B421" s="341"/>
      <c r="C421" s="341"/>
      <c r="D421" s="342"/>
      <c r="E421" s="342"/>
      <c r="F421" s="348"/>
      <c r="G421" s="342"/>
      <c r="H421" s="345"/>
      <c r="I421" s="345"/>
      <c r="J421" s="345"/>
      <c r="K421" s="346" t="str">
        <f t="shared" si="27"/>
        <v/>
      </c>
      <c r="L421" s="346" t="str">
        <f t="shared" si="28"/>
        <v/>
      </c>
      <c r="M421" s="346" t="str">
        <f t="shared" si="29"/>
        <v/>
      </c>
      <c r="N421" s="347"/>
      <c r="O421" s="347"/>
      <c r="P421" s="347"/>
      <c r="Q421" s="347"/>
      <c r="S421" s="339" t="str">
        <f t="shared" si="25"/>
        <v/>
      </c>
      <c r="T421" s="339" t="str">
        <f t="shared" si="26"/>
        <v/>
      </c>
    </row>
    <row r="422" spans="1:20" s="329" customFormat="1" ht="15" x14ac:dyDescent="0.25">
      <c r="A422" s="312">
        <v>384</v>
      </c>
      <c r="B422" s="341"/>
      <c r="C422" s="341"/>
      <c r="D422" s="342"/>
      <c r="E422" s="342"/>
      <c r="F422" s="348"/>
      <c r="G422" s="342"/>
      <c r="H422" s="345"/>
      <c r="I422" s="345"/>
      <c r="J422" s="345"/>
      <c r="K422" s="346" t="str">
        <f t="shared" si="27"/>
        <v/>
      </c>
      <c r="L422" s="346" t="str">
        <f t="shared" si="28"/>
        <v/>
      </c>
      <c r="M422" s="346" t="str">
        <f t="shared" si="29"/>
        <v/>
      </c>
      <c r="N422" s="347"/>
      <c r="O422" s="347"/>
      <c r="P422" s="347"/>
      <c r="Q422" s="347"/>
      <c r="S422" s="339" t="str">
        <f t="shared" si="25"/>
        <v/>
      </c>
      <c r="T422" s="339" t="str">
        <f t="shared" si="26"/>
        <v/>
      </c>
    </row>
    <row r="423" spans="1:20" s="329" customFormat="1" ht="15" x14ac:dyDescent="0.25">
      <c r="A423" s="312">
        <v>385</v>
      </c>
      <c r="B423" s="341"/>
      <c r="C423" s="341"/>
      <c r="D423" s="342"/>
      <c r="E423" s="342"/>
      <c r="F423" s="348"/>
      <c r="G423" s="342"/>
      <c r="H423" s="345"/>
      <c r="I423" s="345"/>
      <c r="J423" s="345"/>
      <c r="K423" s="346" t="str">
        <f t="shared" si="27"/>
        <v/>
      </c>
      <c r="L423" s="346" t="str">
        <f t="shared" si="28"/>
        <v/>
      </c>
      <c r="M423" s="346" t="str">
        <f t="shared" si="29"/>
        <v/>
      </c>
      <c r="N423" s="347"/>
      <c r="O423" s="347"/>
      <c r="P423" s="347"/>
      <c r="Q423" s="347"/>
      <c r="S423" s="339" t="str">
        <f t="shared" ref="S423:S486" si="30">IF(D423&lt;&gt;"",IF(ISERROR(FIND("/",D423)), 0, 1),"")</f>
        <v/>
      </c>
      <c r="T423" s="339" t="str">
        <f t="shared" ref="T423:T486" si="31">IF(D423&lt;&gt;"",IF(S423*1=0,D423,CONCATENATE(MID(D423,1,FIND("/",D423,1)-1),MID(D423,FIND("/",D423,1)+1,LEN(D423)))),"")</f>
        <v/>
      </c>
    </row>
    <row r="424" spans="1:20" s="329" customFormat="1" ht="15" x14ac:dyDescent="0.25">
      <c r="A424" s="312">
        <v>386</v>
      </c>
      <c r="B424" s="341"/>
      <c r="C424" s="341"/>
      <c r="D424" s="342"/>
      <c r="E424" s="342"/>
      <c r="F424" s="348"/>
      <c r="G424" s="342"/>
      <c r="H424" s="345"/>
      <c r="I424" s="345"/>
      <c r="J424" s="345"/>
      <c r="K424" s="346" t="str">
        <f t="shared" ref="K424:K487" si="32">IF(AND(F424&lt;&gt;"",H424&lt;&gt;""),ROUND(MIN(F424*H424,90530),2),"")</f>
        <v/>
      </c>
      <c r="L424" s="346" t="str">
        <f t="shared" ref="L424:L487" si="33">IF(AND(F424&lt;&gt;"",I424&lt;&gt;""),ROUND(MIN(F424*I424,90530),2),"")</f>
        <v/>
      </c>
      <c r="M424" s="346" t="str">
        <f t="shared" ref="M424:M487" si="34">IF(AND(F424&lt;&gt;"",J424&lt;&gt;""),ROUND(MIN(F424*J424,90530),2),"")</f>
        <v/>
      </c>
      <c r="N424" s="347"/>
      <c r="O424" s="347"/>
      <c r="P424" s="347"/>
      <c r="Q424" s="347"/>
      <c r="S424" s="339" t="str">
        <f t="shared" si="30"/>
        <v/>
      </c>
      <c r="T424" s="339" t="str">
        <f t="shared" si="31"/>
        <v/>
      </c>
    </row>
    <row r="425" spans="1:20" s="329" customFormat="1" ht="15" x14ac:dyDescent="0.25">
      <c r="A425" s="312">
        <v>387</v>
      </c>
      <c r="B425" s="341"/>
      <c r="C425" s="341"/>
      <c r="D425" s="342"/>
      <c r="E425" s="342"/>
      <c r="F425" s="348"/>
      <c r="G425" s="342"/>
      <c r="H425" s="345"/>
      <c r="I425" s="345"/>
      <c r="J425" s="345"/>
      <c r="K425" s="346" t="str">
        <f t="shared" si="32"/>
        <v/>
      </c>
      <c r="L425" s="346" t="str">
        <f t="shared" si="33"/>
        <v/>
      </c>
      <c r="M425" s="346" t="str">
        <f t="shared" si="34"/>
        <v/>
      </c>
      <c r="N425" s="347"/>
      <c r="O425" s="347"/>
      <c r="P425" s="347"/>
      <c r="Q425" s="347"/>
      <c r="S425" s="339" t="str">
        <f t="shared" si="30"/>
        <v/>
      </c>
      <c r="T425" s="339" t="str">
        <f t="shared" si="31"/>
        <v/>
      </c>
    </row>
    <row r="426" spans="1:20" s="329" customFormat="1" ht="15" x14ac:dyDescent="0.25">
      <c r="A426" s="312">
        <v>388</v>
      </c>
      <c r="B426" s="341"/>
      <c r="C426" s="341"/>
      <c r="D426" s="342"/>
      <c r="E426" s="342"/>
      <c r="F426" s="348"/>
      <c r="G426" s="342"/>
      <c r="H426" s="345"/>
      <c r="I426" s="345"/>
      <c r="J426" s="345"/>
      <c r="K426" s="346" t="str">
        <f t="shared" si="32"/>
        <v/>
      </c>
      <c r="L426" s="346" t="str">
        <f t="shared" si="33"/>
        <v/>
      </c>
      <c r="M426" s="346" t="str">
        <f t="shared" si="34"/>
        <v/>
      </c>
      <c r="N426" s="347"/>
      <c r="O426" s="347"/>
      <c r="P426" s="347"/>
      <c r="Q426" s="347"/>
      <c r="S426" s="339" t="str">
        <f t="shared" si="30"/>
        <v/>
      </c>
      <c r="T426" s="339" t="str">
        <f t="shared" si="31"/>
        <v/>
      </c>
    </row>
    <row r="427" spans="1:20" s="329" customFormat="1" ht="15" x14ac:dyDescent="0.25">
      <c r="A427" s="312">
        <v>389</v>
      </c>
      <c r="B427" s="341"/>
      <c r="C427" s="341"/>
      <c r="D427" s="342"/>
      <c r="E427" s="342"/>
      <c r="F427" s="348"/>
      <c r="G427" s="342"/>
      <c r="H427" s="345"/>
      <c r="I427" s="345"/>
      <c r="J427" s="345"/>
      <c r="K427" s="346" t="str">
        <f t="shared" si="32"/>
        <v/>
      </c>
      <c r="L427" s="346" t="str">
        <f t="shared" si="33"/>
        <v/>
      </c>
      <c r="M427" s="346" t="str">
        <f t="shared" si="34"/>
        <v/>
      </c>
      <c r="N427" s="347"/>
      <c r="O427" s="347"/>
      <c r="P427" s="347"/>
      <c r="Q427" s="347"/>
      <c r="S427" s="339" t="str">
        <f t="shared" si="30"/>
        <v/>
      </c>
      <c r="T427" s="339" t="str">
        <f t="shared" si="31"/>
        <v/>
      </c>
    </row>
    <row r="428" spans="1:20" s="329" customFormat="1" ht="15" x14ac:dyDescent="0.25">
      <c r="A428" s="312">
        <v>390</v>
      </c>
      <c r="B428" s="341"/>
      <c r="C428" s="341"/>
      <c r="D428" s="342"/>
      <c r="E428" s="342"/>
      <c r="F428" s="348"/>
      <c r="G428" s="342"/>
      <c r="H428" s="345"/>
      <c r="I428" s="345"/>
      <c r="J428" s="345"/>
      <c r="K428" s="346" t="str">
        <f t="shared" si="32"/>
        <v/>
      </c>
      <c r="L428" s="346" t="str">
        <f t="shared" si="33"/>
        <v/>
      </c>
      <c r="M428" s="346" t="str">
        <f t="shared" si="34"/>
        <v/>
      </c>
      <c r="N428" s="347"/>
      <c r="O428" s="347"/>
      <c r="P428" s="347"/>
      <c r="Q428" s="347"/>
      <c r="S428" s="339" t="str">
        <f t="shared" si="30"/>
        <v/>
      </c>
      <c r="T428" s="339" t="str">
        <f t="shared" si="31"/>
        <v/>
      </c>
    </row>
    <row r="429" spans="1:20" s="329" customFormat="1" ht="15" x14ac:dyDescent="0.25">
      <c r="A429" s="312">
        <v>391</v>
      </c>
      <c r="B429" s="341"/>
      <c r="C429" s="341"/>
      <c r="D429" s="342"/>
      <c r="E429" s="342"/>
      <c r="F429" s="348"/>
      <c r="G429" s="342"/>
      <c r="H429" s="345"/>
      <c r="I429" s="345"/>
      <c r="J429" s="345"/>
      <c r="K429" s="346" t="str">
        <f t="shared" si="32"/>
        <v/>
      </c>
      <c r="L429" s="346" t="str">
        <f t="shared" si="33"/>
        <v/>
      </c>
      <c r="M429" s="346" t="str">
        <f t="shared" si="34"/>
        <v/>
      </c>
      <c r="N429" s="347"/>
      <c r="O429" s="347"/>
      <c r="P429" s="347"/>
      <c r="Q429" s="347"/>
      <c r="S429" s="339" t="str">
        <f t="shared" si="30"/>
        <v/>
      </c>
      <c r="T429" s="339" t="str">
        <f t="shared" si="31"/>
        <v/>
      </c>
    </row>
    <row r="430" spans="1:20" s="329" customFormat="1" ht="15" x14ac:dyDescent="0.25">
      <c r="A430" s="312">
        <v>392</v>
      </c>
      <c r="B430" s="341"/>
      <c r="C430" s="341"/>
      <c r="D430" s="342"/>
      <c r="E430" s="342"/>
      <c r="F430" s="348"/>
      <c r="G430" s="342"/>
      <c r="H430" s="345"/>
      <c r="I430" s="345"/>
      <c r="J430" s="345"/>
      <c r="K430" s="346" t="str">
        <f t="shared" si="32"/>
        <v/>
      </c>
      <c r="L430" s="346" t="str">
        <f t="shared" si="33"/>
        <v/>
      </c>
      <c r="M430" s="346" t="str">
        <f t="shared" si="34"/>
        <v/>
      </c>
      <c r="N430" s="347"/>
      <c r="O430" s="347"/>
      <c r="P430" s="347"/>
      <c r="Q430" s="347"/>
      <c r="S430" s="339" t="str">
        <f t="shared" si="30"/>
        <v/>
      </c>
      <c r="T430" s="339" t="str">
        <f t="shared" si="31"/>
        <v/>
      </c>
    </row>
    <row r="431" spans="1:20" s="329" customFormat="1" ht="15" x14ac:dyDescent="0.25">
      <c r="A431" s="312">
        <v>393</v>
      </c>
      <c r="B431" s="341"/>
      <c r="C431" s="341"/>
      <c r="D431" s="342"/>
      <c r="E431" s="342"/>
      <c r="F431" s="348"/>
      <c r="G431" s="342"/>
      <c r="H431" s="345"/>
      <c r="I431" s="345"/>
      <c r="J431" s="345"/>
      <c r="K431" s="346" t="str">
        <f t="shared" si="32"/>
        <v/>
      </c>
      <c r="L431" s="346" t="str">
        <f t="shared" si="33"/>
        <v/>
      </c>
      <c r="M431" s="346" t="str">
        <f t="shared" si="34"/>
        <v/>
      </c>
      <c r="N431" s="347"/>
      <c r="O431" s="347"/>
      <c r="P431" s="347"/>
      <c r="Q431" s="347"/>
      <c r="S431" s="339" t="str">
        <f t="shared" si="30"/>
        <v/>
      </c>
      <c r="T431" s="339" t="str">
        <f t="shared" si="31"/>
        <v/>
      </c>
    </row>
    <row r="432" spans="1:20" s="329" customFormat="1" ht="15" x14ac:dyDescent="0.25">
      <c r="A432" s="312">
        <v>394</v>
      </c>
      <c r="B432" s="341"/>
      <c r="C432" s="341"/>
      <c r="D432" s="342"/>
      <c r="E432" s="342"/>
      <c r="F432" s="348"/>
      <c r="G432" s="342"/>
      <c r="H432" s="345"/>
      <c r="I432" s="345"/>
      <c r="J432" s="345"/>
      <c r="K432" s="346" t="str">
        <f t="shared" si="32"/>
        <v/>
      </c>
      <c r="L432" s="346" t="str">
        <f t="shared" si="33"/>
        <v/>
      </c>
      <c r="M432" s="346" t="str">
        <f t="shared" si="34"/>
        <v/>
      </c>
      <c r="N432" s="347"/>
      <c r="O432" s="347"/>
      <c r="P432" s="347"/>
      <c r="Q432" s="347"/>
      <c r="S432" s="339" t="str">
        <f t="shared" si="30"/>
        <v/>
      </c>
      <c r="T432" s="339" t="str">
        <f t="shared" si="31"/>
        <v/>
      </c>
    </row>
    <row r="433" spans="1:20" s="329" customFormat="1" ht="15" x14ac:dyDescent="0.25">
      <c r="A433" s="312">
        <v>395</v>
      </c>
      <c r="B433" s="341"/>
      <c r="C433" s="341"/>
      <c r="D433" s="342"/>
      <c r="E433" s="342"/>
      <c r="F433" s="348"/>
      <c r="G433" s="342"/>
      <c r="H433" s="345"/>
      <c r="I433" s="345"/>
      <c r="J433" s="345"/>
      <c r="K433" s="346" t="str">
        <f t="shared" si="32"/>
        <v/>
      </c>
      <c r="L433" s="346" t="str">
        <f t="shared" si="33"/>
        <v/>
      </c>
      <c r="M433" s="346" t="str">
        <f t="shared" si="34"/>
        <v/>
      </c>
      <c r="N433" s="347"/>
      <c r="O433" s="347"/>
      <c r="P433" s="347"/>
      <c r="Q433" s="347"/>
      <c r="S433" s="339" t="str">
        <f t="shared" si="30"/>
        <v/>
      </c>
      <c r="T433" s="339" t="str">
        <f t="shared" si="31"/>
        <v/>
      </c>
    </row>
    <row r="434" spans="1:20" s="329" customFormat="1" ht="15" x14ac:dyDescent="0.25">
      <c r="A434" s="312">
        <v>396</v>
      </c>
      <c r="B434" s="341"/>
      <c r="C434" s="341"/>
      <c r="D434" s="342"/>
      <c r="E434" s="342"/>
      <c r="F434" s="348"/>
      <c r="G434" s="342"/>
      <c r="H434" s="345"/>
      <c r="I434" s="345"/>
      <c r="J434" s="345"/>
      <c r="K434" s="346" t="str">
        <f t="shared" si="32"/>
        <v/>
      </c>
      <c r="L434" s="346" t="str">
        <f t="shared" si="33"/>
        <v/>
      </c>
      <c r="M434" s="346" t="str">
        <f t="shared" si="34"/>
        <v/>
      </c>
      <c r="N434" s="347"/>
      <c r="O434" s="347"/>
      <c r="P434" s="347"/>
      <c r="Q434" s="347"/>
      <c r="S434" s="339" t="str">
        <f t="shared" si="30"/>
        <v/>
      </c>
      <c r="T434" s="339" t="str">
        <f t="shared" si="31"/>
        <v/>
      </c>
    </row>
    <row r="435" spans="1:20" s="329" customFormat="1" ht="15" x14ac:dyDescent="0.25">
      <c r="A435" s="312">
        <v>397</v>
      </c>
      <c r="B435" s="341"/>
      <c r="C435" s="341"/>
      <c r="D435" s="342"/>
      <c r="E435" s="342"/>
      <c r="F435" s="348"/>
      <c r="G435" s="342"/>
      <c r="H435" s="345"/>
      <c r="I435" s="345"/>
      <c r="J435" s="345"/>
      <c r="K435" s="346" t="str">
        <f t="shared" si="32"/>
        <v/>
      </c>
      <c r="L435" s="346" t="str">
        <f t="shared" si="33"/>
        <v/>
      </c>
      <c r="M435" s="346" t="str">
        <f t="shared" si="34"/>
        <v/>
      </c>
      <c r="N435" s="347"/>
      <c r="O435" s="347"/>
      <c r="P435" s="347"/>
      <c r="Q435" s="347"/>
      <c r="S435" s="339" t="str">
        <f t="shared" si="30"/>
        <v/>
      </c>
      <c r="T435" s="339" t="str">
        <f t="shared" si="31"/>
        <v/>
      </c>
    </row>
    <row r="436" spans="1:20" s="329" customFormat="1" ht="15" x14ac:dyDescent="0.25">
      <c r="A436" s="312">
        <v>398</v>
      </c>
      <c r="B436" s="341"/>
      <c r="C436" s="341"/>
      <c r="D436" s="342"/>
      <c r="E436" s="342"/>
      <c r="F436" s="348"/>
      <c r="G436" s="342"/>
      <c r="H436" s="345"/>
      <c r="I436" s="345"/>
      <c r="J436" s="345"/>
      <c r="K436" s="346" t="str">
        <f t="shared" si="32"/>
        <v/>
      </c>
      <c r="L436" s="346" t="str">
        <f t="shared" si="33"/>
        <v/>
      </c>
      <c r="M436" s="346" t="str">
        <f t="shared" si="34"/>
        <v/>
      </c>
      <c r="N436" s="347"/>
      <c r="O436" s="347"/>
      <c r="P436" s="347"/>
      <c r="Q436" s="347"/>
      <c r="S436" s="339" t="str">
        <f t="shared" si="30"/>
        <v/>
      </c>
      <c r="T436" s="339" t="str">
        <f t="shared" si="31"/>
        <v/>
      </c>
    </row>
    <row r="437" spans="1:20" s="329" customFormat="1" ht="15" x14ac:dyDescent="0.25">
      <c r="A437" s="312">
        <v>399</v>
      </c>
      <c r="B437" s="341"/>
      <c r="C437" s="341"/>
      <c r="D437" s="342"/>
      <c r="E437" s="342"/>
      <c r="F437" s="348"/>
      <c r="G437" s="342"/>
      <c r="H437" s="345"/>
      <c r="I437" s="345"/>
      <c r="J437" s="345"/>
      <c r="K437" s="346" t="str">
        <f t="shared" si="32"/>
        <v/>
      </c>
      <c r="L437" s="346" t="str">
        <f t="shared" si="33"/>
        <v/>
      </c>
      <c r="M437" s="346" t="str">
        <f t="shared" si="34"/>
        <v/>
      </c>
      <c r="N437" s="347"/>
      <c r="O437" s="347"/>
      <c r="P437" s="347"/>
      <c r="Q437" s="347"/>
      <c r="S437" s="339" t="str">
        <f t="shared" si="30"/>
        <v/>
      </c>
      <c r="T437" s="339" t="str">
        <f t="shared" si="31"/>
        <v/>
      </c>
    </row>
    <row r="438" spans="1:20" s="329" customFormat="1" ht="15" x14ac:dyDescent="0.25">
      <c r="A438" s="312">
        <v>400</v>
      </c>
      <c r="B438" s="341"/>
      <c r="C438" s="341"/>
      <c r="D438" s="342"/>
      <c r="E438" s="342"/>
      <c r="F438" s="348"/>
      <c r="G438" s="342"/>
      <c r="H438" s="345"/>
      <c r="I438" s="345"/>
      <c r="J438" s="345"/>
      <c r="K438" s="346" t="str">
        <f t="shared" si="32"/>
        <v/>
      </c>
      <c r="L438" s="346" t="str">
        <f t="shared" si="33"/>
        <v/>
      </c>
      <c r="M438" s="346" t="str">
        <f t="shared" si="34"/>
        <v/>
      </c>
      <c r="N438" s="347"/>
      <c r="O438" s="347"/>
      <c r="P438" s="347"/>
      <c r="Q438" s="347"/>
      <c r="S438" s="339" t="str">
        <f t="shared" si="30"/>
        <v/>
      </c>
      <c r="T438" s="339" t="str">
        <f t="shared" si="31"/>
        <v/>
      </c>
    </row>
    <row r="439" spans="1:20" s="329" customFormat="1" ht="15" x14ac:dyDescent="0.25">
      <c r="A439" s="312">
        <v>401</v>
      </c>
      <c r="B439" s="341"/>
      <c r="C439" s="341"/>
      <c r="D439" s="342"/>
      <c r="E439" s="342"/>
      <c r="F439" s="348"/>
      <c r="G439" s="342"/>
      <c r="H439" s="345"/>
      <c r="I439" s="345"/>
      <c r="J439" s="345"/>
      <c r="K439" s="346" t="str">
        <f t="shared" si="32"/>
        <v/>
      </c>
      <c r="L439" s="346" t="str">
        <f t="shared" si="33"/>
        <v/>
      </c>
      <c r="M439" s="346" t="str">
        <f t="shared" si="34"/>
        <v/>
      </c>
      <c r="N439" s="347"/>
      <c r="O439" s="347"/>
      <c r="P439" s="347"/>
      <c r="Q439" s="347"/>
      <c r="S439" s="339" t="str">
        <f t="shared" si="30"/>
        <v/>
      </c>
      <c r="T439" s="339" t="str">
        <f t="shared" si="31"/>
        <v/>
      </c>
    </row>
    <row r="440" spans="1:20" s="329" customFormat="1" ht="15" x14ac:dyDescent="0.25">
      <c r="A440" s="312">
        <v>402</v>
      </c>
      <c r="B440" s="341"/>
      <c r="C440" s="341"/>
      <c r="D440" s="342"/>
      <c r="E440" s="342"/>
      <c r="F440" s="348"/>
      <c r="G440" s="342"/>
      <c r="H440" s="345"/>
      <c r="I440" s="345"/>
      <c r="J440" s="345"/>
      <c r="K440" s="346" t="str">
        <f t="shared" si="32"/>
        <v/>
      </c>
      <c r="L440" s="346" t="str">
        <f t="shared" si="33"/>
        <v/>
      </c>
      <c r="M440" s="346" t="str">
        <f t="shared" si="34"/>
        <v/>
      </c>
      <c r="N440" s="347"/>
      <c r="O440" s="347"/>
      <c r="P440" s="347"/>
      <c r="Q440" s="347"/>
      <c r="S440" s="339" t="str">
        <f t="shared" si="30"/>
        <v/>
      </c>
      <c r="T440" s="339" t="str">
        <f t="shared" si="31"/>
        <v/>
      </c>
    </row>
    <row r="441" spans="1:20" s="329" customFormat="1" ht="15" x14ac:dyDescent="0.25">
      <c r="A441" s="312">
        <v>403</v>
      </c>
      <c r="B441" s="341"/>
      <c r="C441" s="341"/>
      <c r="D441" s="342"/>
      <c r="E441" s="342"/>
      <c r="F441" s="348"/>
      <c r="G441" s="342"/>
      <c r="H441" s="345"/>
      <c r="I441" s="345"/>
      <c r="J441" s="345"/>
      <c r="K441" s="346" t="str">
        <f t="shared" si="32"/>
        <v/>
      </c>
      <c r="L441" s="346" t="str">
        <f t="shared" si="33"/>
        <v/>
      </c>
      <c r="M441" s="346" t="str">
        <f t="shared" si="34"/>
        <v/>
      </c>
      <c r="N441" s="347"/>
      <c r="O441" s="347"/>
      <c r="P441" s="347"/>
      <c r="Q441" s="347"/>
      <c r="S441" s="339" t="str">
        <f t="shared" si="30"/>
        <v/>
      </c>
      <c r="T441" s="339" t="str">
        <f t="shared" si="31"/>
        <v/>
      </c>
    </row>
    <row r="442" spans="1:20" s="329" customFormat="1" ht="15" x14ac:dyDescent="0.25">
      <c r="A442" s="312">
        <v>404</v>
      </c>
      <c r="B442" s="341"/>
      <c r="C442" s="341"/>
      <c r="D442" s="342"/>
      <c r="E442" s="342"/>
      <c r="F442" s="348"/>
      <c r="G442" s="342"/>
      <c r="H442" s="345"/>
      <c r="I442" s="345"/>
      <c r="J442" s="345"/>
      <c r="K442" s="346" t="str">
        <f t="shared" si="32"/>
        <v/>
      </c>
      <c r="L442" s="346" t="str">
        <f t="shared" si="33"/>
        <v/>
      </c>
      <c r="M442" s="346" t="str">
        <f t="shared" si="34"/>
        <v/>
      </c>
      <c r="N442" s="347"/>
      <c r="O442" s="347"/>
      <c r="P442" s="347"/>
      <c r="Q442" s="347"/>
      <c r="S442" s="339" t="str">
        <f t="shared" si="30"/>
        <v/>
      </c>
      <c r="T442" s="339" t="str">
        <f t="shared" si="31"/>
        <v/>
      </c>
    </row>
    <row r="443" spans="1:20" s="329" customFormat="1" ht="15" x14ac:dyDescent="0.25">
      <c r="A443" s="312">
        <v>405</v>
      </c>
      <c r="B443" s="341"/>
      <c r="C443" s="341"/>
      <c r="D443" s="342"/>
      <c r="E443" s="342"/>
      <c r="F443" s="348"/>
      <c r="G443" s="342"/>
      <c r="H443" s="345"/>
      <c r="I443" s="345"/>
      <c r="J443" s="345"/>
      <c r="K443" s="346" t="str">
        <f t="shared" si="32"/>
        <v/>
      </c>
      <c r="L443" s="346" t="str">
        <f t="shared" si="33"/>
        <v/>
      </c>
      <c r="M443" s="346" t="str">
        <f t="shared" si="34"/>
        <v/>
      </c>
      <c r="N443" s="347"/>
      <c r="O443" s="347"/>
      <c r="P443" s="347"/>
      <c r="Q443" s="347"/>
      <c r="S443" s="339" t="str">
        <f t="shared" si="30"/>
        <v/>
      </c>
      <c r="T443" s="339" t="str">
        <f t="shared" si="31"/>
        <v/>
      </c>
    </row>
    <row r="444" spans="1:20" s="329" customFormat="1" ht="15" x14ac:dyDescent="0.25">
      <c r="A444" s="312">
        <v>406</v>
      </c>
      <c r="B444" s="341"/>
      <c r="C444" s="341"/>
      <c r="D444" s="342"/>
      <c r="E444" s="342"/>
      <c r="F444" s="348"/>
      <c r="G444" s="342"/>
      <c r="H444" s="345"/>
      <c r="I444" s="345"/>
      <c r="J444" s="345"/>
      <c r="K444" s="346" t="str">
        <f t="shared" si="32"/>
        <v/>
      </c>
      <c r="L444" s="346" t="str">
        <f t="shared" si="33"/>
        <v/>
      </c>
      <c r="M444" s="346" t="str">
        <f t="shared" si="34"/>
        <v/>
      </c>
      <c r="N444" s="347"/>
      <c r="O444" s="347"/>
      <c r="P444" s="347"/>
      <c r="Q444" s="347"/>
      <c r="S444" s="339" t="str">
        <f t="shared" si="30"/>
        <v/>
      </c>
      <c r="T444" s="339" t="str">
        <f t="shared" si="31"/>
        <v/>
      </c>
    </row>
    <row r="445" spans="1:20" s="329" customFormat="1" ht="15" x14ac:dyDescent="0.25">
      <c r="A445" s="312">
        <v>407</v>
      </c>
      <c r="B445" s="341"/>
      <c r="C445" s="341"/>
      <c r="D445" s="342"/>
      <c r="E445" s="342"/>
      <c r="F445" s="348"/>
      <c r="G445" s="342"/>
      <c r="H445" s="345"/>
      <c r="I445" s="345"/>
      <c r="J445" s="345"/>
      <c r="K445" s="346" t="str">
        <f t="shared" si="32"/>
        <v/>
      </c>
      <c r="L445" s="346" t="str">
        <f t="shared" si="33"/>
        <v/>
      </c>
      <c r="M445" s="346" t="str">
        <f t="shared" si="34"/>
        <v/>
      </c>
      <c r="N445" s="347"/>
      <c r="O445" s="347"/>
      <c r="P445" s="347"/>
      <c r="Q445" s="347"/>
      <c r="S445" s="339" t="str">
        <f t="shared" si="30"/>
        <v/>
      </c>
      <c r="T445" s="339" t="str">
        <f t="shared" si="31"/>
        <v/>
      </c>
    </row>
    <row r="446" spans="1:20" s="329" customFormat="1" ht="15" x14ac:dyDescent="0.25">
      <c r="A446" s="312">
        <v>408</v>
      </c>
      <c r="B446" s="341"/>
      <c r="C446" s="341"/>
      <c r="D446" s="342"/>
      <c r="E446" s="342"/>
      <c r="F446" s="348"/>
      <c r="G446" s="342"/>
      <c r="H446" s="345"/>
      <c r="I446" s="345"/>
      <c r="J446" s="345"/>
      <c r="K446" s="346" t="str">
        <f t="shared" si="32"/>
        <v/>
      </c>
      <c r="L446" s="346" t="str">
        <f t="shared" si="33"/>
        <v/>
      </c>
      <c r="M446" s="346" t="str">
        <f t="shared" si="34"/>
        <v/>
      </c>
      <c r="N446" s="347"/>
      <c r="O446" s="347"/>
      <c r="P446" s="347"/>
      <c r="Q446" s="347"/>
      <c r="S446" s="339" t="str">
        <f t="shared" si="30"/>
        <v/>
      </c>
      <c r="T446" s="339" t="str">
        <f t="shared" si="31"/>
        <v/>
      </c>
    </row>
    <row r="447" spans="1:20" s="329" customFormat="1" ht="15" x14ac:dyDescent="0.25">
      <c r="A447" s="312">
        <v>409</v>
      </c>
      <c r="B447" s="341"/>
      <c r="C447" s="341"/>
      <c r="D447" s="342"/>
      <c r="E447" s="342"/>
      <c r="F447" s="348"/>
      <c r="G447" s="342"/>
      <c r="H447" s="345"/>
      <c r="I447" s="345"/>
      <c r="J447" s="345"/>
      <c r="K447" s="346" t="str">
        <f t="shared" si="32"/>
        <v/>
      </c>
      <c r="L447" s="346" t="str">
        <f t="shared" si="33"/>
        <v/>
      </c>
      <c r="M447" s="346" t="str">
        <f t="shared" si="34"/>
        <v/>
      </c>
      <c r="N447" s="347"/>
      <c r="O447" s="347"/>
      <c r="P447" s="347"/>
      <c r="Q447" s="347"/>
      <c r="S447" s="339" t="str">
        <f t="shared" si="30"/>
        <v/>
      </c>
      <c r="T447" s="339" t="str">
        <f t="shared" si="31"/>
        <v/>
      </c>
    </row>
    <row r="448" spans="1:20" s="329" customFormat="1" ht="15" x14ac:dyDescent="0.25">
      <c r="A448" s="312">
        <v>410</v>
      </c>
      <c r="B448" s="341"/>
      <c r="C448" s="341"/>
      <c r="D448" s="342"/>
      <c r="E448" s="342"/>
      <c r="F448" s="348"/>
      <c r="G448" s="342"/>
      <c r="H448" s="345"/>
      <c r="I448" s="345"/>
      <c r="J448" s="345"/>
      <c r="K448" s="346" t="str">
        <f t="shared" si="32"/>
        <v/>
      </c>
      <c r="L448" s="346" t="str">
        <f t="shared" si="33"/>
        <v/>
      </c>
      <c r="M448" s="346" t="str">
        <f t="shared" si="34"/>
        <v/>
      </c>
      <c r="N448" s="347"/>
      <c r="O448" s="347"/>
      <c r="P448" s="347"/>
      <c r="Q448" s="347"/>
      <c r="S448" s="339" t="str">
        <f t="shared" si="30"/>
        <v/>
      </c>
      <c r="T448" s="339" t="str">
        <f t="shared" si="31"/>
        <v/>
      </c>
    </row>
    <row r="449" spans="1:20" s="329" customFormat="1" ht="15" x14ac:dyDescent="0.25">
      <c r="A449" s="312">
        <v>411</v>
      </c>
      <c r="B449" s="341"/>
      <c r="C449" s="341"/>
      <c r="D449" s="342"/>
      <c r="E449" s="342"/>
      <c r="F449" s="348"/>
      <c r="G449" s="342"/>
      <c r="H449" s="345"/>
      <c r="I449" s="345"/>
      <c r="J449" s="345"/>
      <c r="K449" s="346" t="str">
        <f t="shared" si="32"/>
        <v/>
      </c>
      <c r="L449" s="346" t="str">
        <f t="shared" si="33"/>
        <v/>
      </c>
      <c r="M449" s="346" t="str">
        <f t="shared" si="34"/>
        <v/>
      </c>
      <c r="N449" s="347"/>
      <c r="O449" s="347"/>
      <c r="P449" s="347"/>
      <c r="Q449" s="347"/>
      <c r="S449" s="339" t="str">
        <f t="shared" si="30"/>
        <v/>
      </c>
      <c r="T449" s="339" t="str">
        <f t="shared" si="31"/>
        <v/>
      </c>
    </row>
    <row r="450" spans="1:20" s="329" customFormat="1" ht="15" x14ac:dyDescent="0.25">
      <c r="A450" s="312">
        <v>412</v>
      </c>
      <c r="B450" s="341"/>
      <c r="C450" s="341"/>
      <c r="D450" s="342"/>
      <c r="E450" s="342"/>
      <c r="F450" s="348"/>
      <c r="G450" s="342"/>
      <c r="H450" s="345"/>
      <c r="I450" s="345"/>
      <c r="J450" s="345"/>
      <c r="K450" s="346" t="str">
        <f t="shared" si="32"/>
        <v/>
      </c>
      <c r="L450" s="346" t="str">
        <f t="shared" si="33"/>
        <v/>
      </c>
      <c r="M450" s="346" t="str">
        <f t="shared" si="34"/>
        <v/>
      </c>
      <c r="N450" s="347"/>
      <c r="O450" s="347"/>
      <c r="P450" s="347"/>
      <c r="Q450" s="347"/>
      <c r="S450" s="339" t="str">
        <f t="shared" si="30"/>
        <v/>
      </c>
      <c r="T450" s="339" t="str">
        <f t="shared" si="31"/>
        <v/>
      </c>
    </row>
    <row r="451" spans="1:20" s="329" customFormat="1" ht="15" x14ac:dyDescent="0.25">
      <c r="A451" s="312">
        <v>413</v>
      </c>
      <c r="B451" s="341"/>
      <c r="C451" s="341"/>
      <c r="D451" s="342"/>
      <c r="E451" s="342"/>
      <c r="F451" s="348"/>
      <c r="G451" s="342"/>
      <c r="H451" s="345"/>
      <c r="I451" s="345"/>
      <c r="J451" s="345"/>
      <c r="K451" s="346" t="str">
        <f t="shared" si="32"/>
        <v/>
      </c>
      <c r="L451" s="346" t="str">
        <f t="shared" si="33"/>
        <v/>
      </c>
      <c r="M451" s="346" t="str">
        <f t="shared" si="34"/>
        <v/>
      </c>
      <c r="N451" s="347"/>
      <c r="O451" s="347"/>
      <c r="P451" s="347"/>
      <c r="Q451" s="347"/>
      <c r="S451" s="339" t="str">
        <f t="shared" si="30"/>
        <v/>
      </c>
      <c r="T451" s="339" t="str">
        <f t="shared" si="31"/>
        <v/>
      </c>
    </row>
    <row r="452" spans="1:20" s="329" customFormat="1" ht="15" x14ac:dyDescent="0.25">
      <c r="A452" s="312">
        <v>414</v>
      </c>
      <c r="B452" s="341"/>
      <c r="C452" s="341"/>
      <c r="D452" s="342"/>
      <c r="E452" s="342"/>
      <c r="F452" s="348"/>
      <c r="G452" s="342"/>
      <c r="H452" s="345"/>
      <c r="I452" s="345"/>
      <c r="J452" s="345"/>
      <c r="K452" s="346" t="str">
        <f t="shared" si="32"/>
        <v/>
      </c>
      <c r="L452" s="346" t="str">
        <f t="shared" si="33"/>
        <v/>
      </c>
      <c r="M452" s="346" t="str">
        <f t="shared" si="34"/>
        <v/>
      </c>
      <c r="N452" s="347"/>
      <c r="O452" s="347"/>
      <c r="P452" s="347"/>
      <c r="Q452" s="347"/>
      <c r="S452" s="339" t="str">
        <f t="shared" si="30"/>
        <v/>
      </c>
      <c r="T452" s="339" t="str">
        <f t="shared" si="31"/>
        <v/>
      </c>
    </row>
    <row r="453" spans="1:20" s="329" customFormat="1" ht="15" x14ac:dyDescent="0.25">
      <c r="A453" s="312">
        <v>415</v>
      </c>
      <c r="B453" s="341"/>
      <c r="C453" s="341"/>
      <c r="D453" s="342"/>
      <c r="E453" s="342"/>
      <c r="F453" s="348"/>
      <c r="G453" s="342"/>
      <c r="H453" s="345"/>
      <c r="I453" s="345"/>
      <c r="J453" s="345"/>
      <c r="K453" s="346" t="str">
        <f t="shared" si="32"/>
        <v/>
      </c>
      <c r="L453" s="346" t="str">
        <f t="shared" si="33"/>
        <v/>
      </c>
      <c r="M453" s="346" t="str">
        <f t="shared" si="34"/>
        <v/>
      </c>
      <c r="N453" s="347"/>
      <c r="O453" s="347"/>
      <c r="P453" s="347"/>
      <c r="Q453" s="347"/>
      <c r="S453" s="339" t="str">
        <f t="shared" si="30"/>
        <v/>
      </c>
      <c r="T453" s="339" t="str">
        <f t="shared" si="31"/>
        <v/>
      </c>
    </row>
    <row r="454" spans="1:20" s="329" customFormat="1" ht="15" x14ac:dyDescent="0.25">
      <c r="A454" s="312">
        <v>416</v>
      </c>
      <c r="B454" s="341"/>
      <c r="C454" s="341"/>
      <c r="D454" s="342"/>
      <c r="E454" s="342"/>
      <c r="F454" s="348"/>
      <c r="G454" s="342"/>
      <c r="H454" s="345"/>
      <c r="I454" s="345"/>
      <c r="J454" s="345"/>
      <c r="K454" s="346" t="str">
        <f t="shared" si="32"/>
        <v/>
      </c>
      <c r="L454" s="346" t="str">
        <f t="shared" si="33"/>
        <v/>
      </c>
      <c r="M454" s="346" t="str">
        <f t="shared" si="34"/>
        <v/>
      </c>
      <c r="N454" s="347"/>
      <c r="O454" s="347"/>
      <c r="P454" s="347"/>
      <c r="Q454" s="347"/>
      <c r="S454" s="339" t="str">
        <f t="shared" si="30"/>
        <v/>
      </c>
      <c r="T454" s="339" t="str">
        <f t="shared" si="31"/>
        <v/>
      </c>
    </row>
    <row r="455" spans="1:20" s="329" customFormat="1" ht="15" x14ac:dyDescent="0.25">
      <c r="A455" s="312">
        <v>417</v>
      </c>
      <c r="B455" s="341"/>
      <c r="C455" s="341"/>
      <c r="D455" s="342"/>
      <c r="E455" s="342"/>
      <c r="F455" s="348"/>
      <c r="G455" s="342"/>
      <c r="H455" s="345"/>
      <c r="I455" s="345"/>
      <c r="J455" s="345"/>
      <c r="K455" s="346" t="str">
        <f t="shared" si="32"/>
        <v/>
      </c>
      <c r="L455" s="346" t="str">
        <f t="shared" si="33"/>
        <v/>
      </c>
      <c r="M455" s="346" t="str">
        <f t="shared" si="34"/>
        <v/>
      </c>
      <c r="N455" s="347"/>
      <c r="O455" s="347"/>
      <c r="P455" s="347"/>
      <c r="Q455" s="347"/>
      <c r="S455" s="339" t="str">
        <f t="shared" si="30"/>
        <v/>
      </c>
      <c r="T455" s="339" t="str">
        <f t="shared" si="31"/>
        <v/>
      </c>
    </row>
    <row r="456" spans="1:20" s="329" customFormat="1" ht="15" x14ac:dyDescent="0.25">
      <c r="A456" s="312">
        <v>418</v>
      </c>
      <c r="B456" s="341"/>
      <c r="C456" s="341"/>
      <c r="D456" s="342"/>
      <c r="E456" s="342"/>
      <c r="F456" s="348"/>
      <c r="G456" s="342"/>
      <c r="H456" s="345"/>
      <c r="I456" s="345"/>
      <c r="J456" s="345"/>
      <c r="K456" s="346" t="str">
        <f t="shared" si="32"/>
        <v/>
      </c>
      <c r="L456" s="346" t="str">
        <f t="shared" si="33"/>
        <v/>
      </c>
      <c r="M456" s="346" t="str">
        <f t="shared" si="34"/>
        <v/>
      </c>
      <c r="N456" s="347"/>
      <c r="O456" s="347"/>
      <c r="P456" s="347"/>
      <c r="Q456" s="347"/>
      <c r="S456" s="339" t="str">
        <f t="shared" si="30"/>
        <v/>
      </c>
      <c r="T456" s="339" t="str">
        <f t="shared" si="31"/>
        <v/>
      </c>
    </row>
    <row r="457" spans="1:20" s="329" customFormat="1" ht="15" x14ac:dyDescent="0.25">
      <c r="A457" s="312">
        <v>419</v>
      </c>
      <c r="B457" s="341"/>
      <c r="C457" s="341"/>
      <c r="D457" s="342"/>
      <c r="E457" s="342"/>
      <c r="F457" s="348"/>
      <c r="G457" s="342"/>
      <c r="H457" s="345"/>
      <c r="I457" s="345"/>
      <c r="J457" s="345"/>
      <c r="K457" s="346" t="str">
        <f t="shared" si="32"/>
        <v/>
      </c>
      <c r="L457" s="346" t="str">
        <f t="shared" si="33"/>
        <v/>
      </c>
      <c r="M457" s="346" t="str">
        <f t="shared" si="34"/>
        <v/>
      </c>
      <c r="N457" s="347"/>
      <c r="O457" s="347"/>
      <c r="P457" s="347"/>
      <c r="Q457" s="347"/>
      <c r="S457" s="339" t="str">
        <f t="shared" si="30"/>
        <v/>
      </c>
      <c r="T457" s="339" t="str">
        <f t="shared" si="31"/>
        <v/>
      </c>
    </row>
    <row r="458" spans="1:20" s="329" customFormat="1" ht="15" x14ac:dyDescent="0.25">
      <c r="A458" s="312">
        <v>420</v>
      </c>
      <c r="B458" s="341"/>
      <c r="C458" s="341"/>
      <c r="D458" s="342"/>
      <c r="E458" s="342"/>
      <c r="F458" s="348"/>
      <c r="G458" s="342"/>
      <c r="H458" s="345"/>
      <c r="I458" s="345"/>
      <c r="J458" s="345"/>
      <c r="K458" s="346" t="str">
        <f t="shared" si="32"/>
        <v/>
      </c>
      <c r="L458" s="346" t="str">
        <f t="shared" si="33"/>
        <v/>
      </c>
      <c r="M458" s="346" t="str">
        <f t="shared" si="34"/>
        <v/>
      </c>
      <c r="N458" s="347"/>
      <c r="O458" s="347"/>
      <c r="P458" s="347"/>
      <c r="Q458" s="347"/>
      <c r="S458" s="339" t="str">
        <f t="shared" si="30"/>
        <v/>
      </c>
      <c r="T458" s="339" t="str">
        <f t="shared" si="31"/>
        <v/>
      </c>
    </row>
    <row r="459" spans="1:20" s="329" customFormat="1" ht="15" x14ac:dyDescent="0.25">
      <c r="A459" s="312">
        <v>421</v>
      </c>
      <c r="B459" s="341"/>
      <c r="C459" s="341"/>
      <c r="D459" s="342"/>
      <c r="E459" s="342"/>
      <c r="F459" s="348"/>
      <c r="G459" s="342"/>
      <c r="H459" s="345"/>
      <c r="I459" s="345"/>
      <c r="J459" s="345"/>
      <c r="K459" s="346" t="str">
        <f t="shared" si="32"/>
        <v/>
      </c>
      <c r="L459" s="346" t="str">
        <f t="shared" si="33"/>
        <v/>
      </c>
      <c r="M459" s="346" t="str">
        <f t="shared" si="34"/>
        <v/>
      </c>
      <c r="N459" s="347"/>
      <c r="O459" s="347"/>
      <c r="P459" s="347"/>
      <c r="Q459" s="347"/>
      <c r="S459" s="339" t="str">
        <f t="shared" si="30"/>
        <v/>
      </c>
      <c r="T459" s="339" t="str">
        <f t="shared" si="31"/>
        <v/>
      </c>
    </row>
    <row r="460" spans="1:20" s="329" customFormat="1" ht="15" x14ac:dyDescent="0.25">
      <c r="A460" s="312">
        <v>422</v>
      </c>
      <c r="B460" s="341"/>
      <c r="C460" s="341"/>
      <c r="D460" s="342"/>
      <c r="E460" s="342"/>
      <c r="F460" s="348"/>
      <c r="G460" s="342"/>
      <c r="H460" s="345"/>
      <c r="I460" s="345"/>
      <c r="J460" s="345"/>
      <c r="K460" s="346" t="str">
        <f t="shared" si="32"/>
        <v/>
      </c>
      <c r="L460" s="346" t="str">
        <f t="shared" si="33"/>
        <v/>
      </c>
      <c r="M460" s="346" t="str">
        <f t="shared" si="34"/>
        <v/>
      </c>
      <c r="N460" s="347"/>
      <c r="O460" s="347"/>
      <c r="P460" s="347"/>
      <c r="Q460" s="347"/>
      <c r="S460" s="339" t="str">
        <f t="shared" si="30"/>
        <v/>
      </c>
      <c r="T460" s="339" t="str">
        <f t="shared" si="31"/>
        <v/>
      </c>
    </row>
    <row r="461" spans="1:20" s="329" customFormat="1" ht="15" x14ac:dyDescent="0.25">
      <c r="A461" s="312">
        <v>423</v>
      </c>
      <c r="B461" s="341"/>
      <c r="C461" s="341"/>
      <c r="D461" s="342"/>
      <c r="E461" s="342"/>
      <c r="F461" s="348"/>
      <c r="G461" s="342"/>
      <c r="H461" s="345"/>
      <c r="I461" s="345"/>
      <c r="J461" s="345"/>
      <c r="K461" s="346" t="str">
        <f t="shared" si="32"/>
        <v/>
      </c>
      <c r="L461" s="346" t="str">
        <f t="shared" si="33"/>
        <v/>
      </c>
      <c r="M461" s="346" t="str">
        <f t="shared" si="34"/>
        <v/>
      </c>
      <c r="N461" s="347"/>
      <c r="O461" s="347"/>
      <c r="P461" s="347"/>
      <c r="Q461" s="347"/>
      <c r="S461" s="339" t="str">
        <f t="shared" si="30"/>
        <v/>
      </c>
      <c r="T461" s="339" t="str">
        <f t="shared" si="31"/>
        <v/>
      </c>
    </row>
    <row r="462" spans="1:20" s="329" customFormat="1" ht="15" x14ac:dyDescent="0.25">
      <c r="A462" s="312">
        <v>424</v>
      </c>
      <c r="B462" s="341"/>
      <c r="C462" s="341"/>
      <c r="D462" s="342"/>
      <c r="E462" s="342"/>
      <c r="F462" s="348"/>
      <c r="G462" s="342"/>
      <c r="H462" s="345"/>
      <c r="I462" s="345"/>
      <c r="J462" s="345"/>
      <c r="K462" s="346" t="str">
        <f t="shared" si="32"/>
        <v/>
      </c>
      <c r="L462" s="346" t="str">
        <f t="shared" si="33"/>
        <v/>
      </c>
      <c r="M462" s="346" t="str">
        <f t="shared" si="34"/>
        <v/>
      </c>
      <c r="N462" s="347"/>
      <c r="O462" s="347"/>
      <c r="P462" s="347"/>
      <c r="Q462" s="347"/>
      <c r="S462" s="339" t="str">
        <f t="shared" si="30"/>
        <v/>
      </c>
      <c r="T462" s="339" t="str">
        <f t="shared" si="31"/>
        <v/>
      </c>
    </row>
    <row r="463" spans="1:20" s="329" customFormat="1" ht="15" x14ac:dyDescent="0.25">
      <c r="A463" s="312">
        <v>425</v>
      </c>
      <c r="B463" s="341"/>
      <c r="C463" s="341"/>
      <c r="D463" s="342"/>
      <c r="E463" s="342"/>
      <c r="F463" s="348"/>
      <c r="G463" s="342"/>
      <c r="H463" s="345"/>
      <c r="I463" s="345"/>
      <c r="J463" s="345"/>
      <c r="K463" s="346" t="str">
        <f t="shared" si="32"/>
        <v/>
      </c>
      <c r="L463" s="346" t="str">
        <f t="shared" si="33"/>
        <v/>
      </c>
      <c r="M463" s="346" t="str">
        <f t="shared" si="34"/>
        <v/>
      </c>
      <c r="N463" s="347"/>
      <c r="O463" s="347"/>
      <c r="P463" s="347"/>
      <c r="Q463" s="347"/>
      <c r="S463" s="339" t="str">
        <f t="shared" si="30"/>
        <v/>
      </c>
      <c r="T463" s="339" t="str">
        <f t="shared" si="31"/>
        <v/>
      </c>
    </row>
    <row r="464" spans="1:20" s="329" customFormat="1" ht="15" x14ac:dyDescent="0.25">
      <c r="A464" s="312">
        <v>426</v>
      </c>
      <c r="B464" s="341"/>
      <c r="C464" s="341"/>
      <c r="D464" s="342"/>
      <c r="E464" s="342"/>
      <c r="F464" s="348"/>
      <c r="G464" s="342"/>
      <c r="H464" s="345"/>
      <c r="I464" s="345"/>
      <c r="J464" s="345"/>
      <c r="K464" s="346" t="str">
        <f t="shared" si="32"/>
        <v/>
      </c>
      <c r="L464" s="346" t="str">
        <f t="shared" si="33"/>
        <v/>
      </c>
      <c r="M464" s="346" t="str">
        <f t="shared" si="34"/>
        <v/>
      </c>
      <c r="N464" s="347"/>
      <c r="O464" s="347"/>
      <c r="P464" s="347"/>
      <c r="Q464" s="347"/>
      <c r="S464" s="339" t="str">
        <f t="shared" si="30"/>
        <v/>
      </c>
      <c r="T464" s="339" t="str">
        <f t="shared" si="31"/>
        <v/>
      </c>
    </row>
    <row r="465" spans="1:20" s="329" customFormat="1" ht="15" x14ac:dyDescent="0.25">
      <c r="A465" s="312">
        <v>427</v>
      </c>
      <c r="B465" s="341"/>
      <c r="C465" s="341"/>
      <c r="D465" s="342"/>
      <c r="E465" s="342"/>
      <c r="F465" s="348"/>
      <c r="G465" s="342"/>
      <c r="H465" s="345"/>
      <c r="I465" s="345"/>
      <c r="J465" s="345"/>
      <c r="K465" s="346" t="str">
        <f t="shared" si="32"/>
        <v/>
      </c>
      <c r="L465" s="346" t="str">
        <f t="shared" si="33"/>
        <v/>
      </c>
      <c r="M465" s="346" t="str">
        <f t="shared" si="34"/>
        <v/>
      </c>
      <c r="N465" s="347"/>
      <c r="O465" s="347"/>
      <c r="P465" s="347"/>
      <c r="Q465" s="347"/>
      <c r="S465" s="339" t="str">
        <f t="shared" si="30"/>
        <v/>
      </c>
      <c r="T465" s="339" t="str">
        <f t="shared" si="31"/>
        <v/>
      </c>
    </row>
    <row r="466" spans="1:20" s="329" customFormat="1" ht="15" x14ac:dyDescent="0.25">
      <c r="A466" s="312">
        <v>428</v>
      </c>
      <c r="B466" s="341"/>
      <c r="C466" s="341"/>
      <c r="D466" s="342"/>
      <c r="E466" s="342"/>
      <c r="F466" s="348"/>
      <c r="G466" s="342"/>
      <c r="H466" s="345"/>
      <c r="I466" s="345"/>
      <c r="J466" s="345"/>
      <c r="K466" s="346" t="str">
        <f t="shared" si="32"/>
        <v/>
      </c>
      <c r="L466" s="346" t="str">
        <f t="shared" si="33"/>
        <v/>
      </c>
      <c r="M466" s="346" t="str">
        <f t="shared" si="34"/>
        <v/>
      </c>
      <c r="N466" s="347"/>
      <c r="O466" s="347"/>
      <c r="P466" s="347"/>
      <c r="Q466" s="347"/>
      <c r="S466" s="339" t="str">
        <f t="shared" si="30"/>
        <v/>
      </c>
      <c r="T466" s="339" t="str">
        <f t="shared" si="31"/>
        <v/>
      </c>
    </row>
    <row r="467" spans="1:20" s="329" customFormat="1" ht="15" x14ac:dyDescent="0.25">
      <c r="A467" s="312">
        <v>429</v>
      </c>
      <c r="B467" s="341"/>
      <c r="C467" s="341"/>
      <c r="D467" s="342"/>
      <c r="E467" s="342"/>
      <c r="F467" s="348"/>
      <c r="G467" s="342"/>
      <c r="H467" s="345"/>
      <c r="I467" s="345"/>
      <c r="J467" s="345"/>
      <c r="K467" s="346" t="str">
        <f t="shared" si="32"/>
        <v/>
      </c>
      <c r="L467" s="346" t="str">
        <f t="shared" si="33"/>
        <v/>
      </c>
      <c r="M467" s="346" t="str">
        <f t="shared" si="34"/>
        <v/>
      </c>
      <c r="N467" s="347"/>
      <c r="O467" s="347"/>
      <c r="P467" s="347"/>
      <c r="Q467" s="347"/>
      <c r="S467" s="339" t="str">
        <f t="shared" si="30"/>
        <v/>
      </c>
      <c r="T467" s="339" t="str">
        <f t="shared" si="31"/>
        <v/>
      </c>
    </row>
    <row r="468" spans="1:20" s="329" customFormat="1" ht="15" x14ac:dyDescent="0.25">
      <c r="A468" s="312">
        <v>430</v>
      </c>
      <c r="B468" s="341"/>
      <c r="C468" s="341"/>
      <c r="D468" s="342"/>
      <c r="E468" s="342"/>
      <c r="F468" s="348"/>
      <c r="G468" s="342"/>
      <c r="H468" s="345"/>
      <c r="I468" s="345"/>
      <c r="J468" s="345"/>
      <c r="K468" s="346" t="str">
        <f t="shared" si="32"/>
        <v/>
      </c>
      <c r="L468" s="346" t="str">
        <f t="shared" si="33"/>
        <v/>
      </c>
      <c r="M468" s="346" t="str">
        <f t="shared" si="34"/>
        <v/>
      </c>
      <c r="N468" s="347"/>
      <c r="O468" s="347"/>
      <c r="P468" s="347"/>
      <c r="Q468" s="347"/>
      <c r="S468" s="339" t="str">
        <f t="shared" si="30"/>
        <v/>
      </c>
      <c r="T468" s="339" t="str">
        <f t="shared" si="31"/>
        <v/>
      </c>
    </row>
    <row r="469" spans="1:20" s="329" customFormat="1" ht="15" x14ac:dyDescent="0.25">
      <c r="A469" s="312">
        <v>431</v>
      </c>
      <c r="B469" s="341"/>
      <c r="C469" s="341"/>
      <c r="D469" s="342"/>
      <c r="E469" s="342"/>
      <c r="F469" s="348"/>
      <c r="G469" s="342"/>
      <c r="H469" s="345"/>
      <c r="I469" s="345"/>
      <c r="J469" s="345"/>
      <c r="K469" s="346" t="str">
        <f t="shared" si="32"/>
        <v/>
      </c>
      <c r="L469" s="346" t="str">
        <f t="shared" si="33"/>
        <v/>
      </c>
      <c r="M469" s="346" t="str">
        <f t="shared" si="34"/>
        <v/>
      </c>
      <c r="N469" s="347"/>
      <c r="O469" s="347"/>
      <c r="P469" s="347"/>
      <c r="Q469" s="347"/>
      <c r="S469" s="339" t="str">
        <f t="shared" si="30"/>
        <v/>
      </c>
      <c r="T469" s="339" t="str">
        <f t="shared" si="31"/>
        <v/>
      </c>
    </row>
    <row r="470" spans="1:20" s="329" customFormat="1" ht="15" x14ac:dyDescent="0.25">
      <c r="A470" s="312">
        <v>432</v>
      </c>
      <c r="B470" s="341"/>
      <c r="C470" s="341"/>
      <c r="D470" s="342"/>
      <c r="E470" s="342"/>
      <c r="F470" s="348"/>
      <c r="G470" s="342"/>
      <c r="H470" s="345"/>
      <c r="I470" s="345"/>
      <c r="J470" s="345"/>
      <c r="K470" s="346" t="str">
        <f t="shared" si="32"/>
        <v/>
      </c>
      <c r="L470" s="346" t="str">
        <f t="shared" si="33"/>
        <v/>
      </c>
      <c r="M470" s="346" t="str">
        <f t="shared" si="34"/>
        <v/>
      </c>
      <c r="N470" s="347"/>
      <c r="O470" s="347"/>
      <c r="P470" s="347"/>
      <c r="Q470" s="347"/>
      <c r="S470" s="339" t="str">
        <f t="shared" si="30"/>
        <v/>
      </c>
      <c r="T470" s="339" t="str">
        <f t="shared" si="31"/>
        <v/>
      </c>
    </row>
    <row r="471" spans="1:20" s="329" customFormat="1" ht="15" x14ac:dyDescent="0.25">
      <c r="A471" s="312">
        <v>433</v>
      </c>
      <c r="B471" s="341"/>
      <c r="C471" s="341"/>
      <c r="D471" s="342"/>
      <c r="E471" s="342"/>
      <c r="F471" s="348"/>
      <c r="G471" s="342"/>
      <c r="H471" s="345"/>
      <c r="I471" s="345"/>
      <c r="J471" s="345"/>
      <c r="K471" s="346" t="str">
        <f t="shared" si="32"/>
        <v/>
      </c>
      <c r="L471" s="346" t="str">
        <f t="shared" si="33"/>
        <v/>
      </c>
      <c r="M471" s="346" t="str">
        <f t="shared" si="34"/>
        <v/>
      </c>
      <c r="N471" s="347"/>
      <c r="O471" s="347"/>
      <c r="P471" s="347"/>
      <c r="Q471" s="347"/>
      <c r="S471" s="339" t="str">
        <f t="shared" si="30"/>
        <v/>
      </c>
      <c r="T471" s="339" t="str">
        <f t="shared" si="31"/>
        <v/>
      </c>
    </row>
    <row r="472" spans="1:20" s="329" customFormat="1" ht="15" x14ac:dyDescent="0.25">
      <c r="A472" s="312">
        <v>434</v>
      </c>
      <c r="B472" s="341"/>
      <c r="C472" s="341"/>
      <c r="D472" s="342"/>
      <c r="E472" s="342"/>
      <c r="F472" s="348"/>
      <c r="G472" s="342"/>
      <c r="H472" s="345"/>
      <c r="I472" s="345"/>
      <c r="J472" s="345"/>
      <c r="K472" s="346" t="str">
        <f t="shared" si="32"/>
        <v/>
      </c>
      <c r="L472" s="346" t="str">
        <f t="shared" si="33"/>
        <v/>
      </c>
      <c r="M472" s="346" t="str">
        <f t="shared" si="34"/>
        <v/>
      </c>
      <c r="N472" s="347"/>
      <c r="O472" s="347"/>
      <c r="P472" s="347"/>
      <c r="Q472" s="347"/>
      <c r="S472" s="339" t="str">
        <f t="shared" si="30"/>
        <v/>
      </c>
      <c r="T472" s="339" t="str">
        <f t="shared" si="31"/>
        <v/>
      </c>
    </row>
    <row r="473" spans="1:20" s="329" customFormat="1" ht="15" x14ac:dyDescent="0.25">
      <c r="A473" s="312">
        <v>435</v>
      </c>
      <c r="B473" s="341"/>
      <c r="C473" s="341"/>
      <c r="D473" s="342"/>
      <c r="E473" s="342"/>
      <c r="F473" s="348"/>
      <c r="G473" s="342"/>
      <c r="H473" s="345"/>
      <c r="I473" s="345"/>
      <c r="J473" s="345"/>
      <c r="K473" s="346" t="str">
        <f t="shared" si="32"/>
        <v/>
      </c>
      <c r="L473" s="346" t="str">
        <f t="shared" si="33"/>
        <v/>
      </c>
      <c r="M473" s="346" t="str">
        <f t="shared" si="34"/>
        <v/>
      </c>
      <c r="N473" s="347"/>
      <c r="O473" s="347"/>
      <c r="P473" s="347"/>
      <c r="Q473" s="347"/>
      <c r="S473" s="339" t="str">
        <f t="shared" si="30"/>
        <v/>
      </c>
      <c r="T473" s="339" t="str">
        <f t="shared" si="31"/>
        <v/>
      </c>
    </row>
    <row r="474" spans="1:20" s="329" customFormat="1" ht="15" x14ac:dyDescent="0.25">
      <c r="A474" s="312">
        <v>436</v>
      </c>
      <c r="B474" s="341"/>
      <c r="C474" s="341"/>
      <c r="D474" s="342"/>
      <c r="E474" s="342"/>
      <c r="F474" s="348"/>
      <c r="G474" s="342"/>
      <c r="H474" s="345"/>
      <c r="I474" s="345"/>
      <c r="J474" s="345"/>
      <c r="K474" s="346" t="str">
        <f t="shared" si="32"/>
        <v/>
      </c>
      <c r="L474" s="346" t="str">
        <f t="shared" si="33"/>
        <v/>
      </c>
      <c r="M474" s="346" t="str">
        <f t="shared" si="34"/>
        <v/>
      </c>
      <c r="N474" s="347"/>
      <c r="O474" s="347"/>
      <c r="P474" s="347"/>
      <c r="Q474" s="347"/>
      <c r="S474" s="339" t="str">
        <f t="shared" si="30"/>
        <v/>
      </c>
      <c r="T474" s="339" t="str">
        <f t="shared" si="31"/>
        <v/>
      </c>
    </row>
    <row r="475" spans="1:20" s="329" customFormat="1" ht="15" x14ac:dyDescent="0.25">
      <c r="A475" s="312">
        <v>437</v>
      </c>
      <c r="B475" s="341"/>
      <c r="C475" s="341"/>
      <c r="D475" s="342"/>
      <c r="E475" s="342"/>
      <c r="F475" s="348"/>
      <c r="G475" s="342"/>
      <c r="H475" s="345"/>
      <c r="I475" s="345"/>
      <c r="J475" s="345"/>
      <c r="K475" s="346" t="str">
        <f t="shared" si="32"/>
        <v/>
      </c>
      <c r="L475" s="346" t="str">
        <f t="shared" si="33"/>
        <v/>
      </c>
      <c r="M475" s="346" t="str">
        <f t="shared" si="34"/>
        <v/>
      </c>
      <c r="N475" s="347"/>
      <c r="O475" s="347"/>
      <c r="P475" s="347"/>
      <c r="Q475" s="347"/>
      <c r="S475" s="339" t="str">
        <f t="shared" si="30"/>
        <v/>
      </c>
      <c r="T475" s="339" t="str">
        <f t="shared" si="31"/>
        <v/>
      </c>
    </row>
    <row r="476" spans="1:20" s="329" customFormat="1" ht="15" x14ac:dyDescent="0.25">
      <c r="A476" s="312">
        <v>438</v>
      </c>
      <c r="B476" s="341"/>
      <c r="C476" s="341"/>
      <c r="D476" s="342"/>
      <c r="E476" s="342"/>
      <c r="F476" s="348"/>
      <c r="G476" s="342"/>
      <c r="H476" s="345"/>
      <c r="I476" s="345"/>
      <c r="J476" s="345"/>
      <c r="K476" s="346" t="str">
        <f t="shared" si="32"/>
        <v/>
      </c>
      <c r="L476" s="346" t="str">
        <f t="shared" si="33"/>
        <v/>
      </c>
      <c r="M476" s="346" t="str">
        <f t="shared" si="34"/>
        <v/>
      </c>
      <c r="N476" s="347"/>
      <c r="O476" s="347"/>
      <c r="P476" s="347"/>
      <c r="Q476" s="347"/>
      <c r="S476" s="339" t="str">
        <f t="shared" si="30"/>
        <v/>
      </c>
      <c r="T476" s="339" t="str">
        <f t="shared" si="31"/>
        <v/>
      </c>
    </row>
    <row r="477" spans="1:20" s="329" customFormat="1" ht="15" x14ac:dyDescent="0.25">
      <c r="A477" s="312">
        <v>439</v>
      </c>
      <c r="B477" s="341"/>
      <c r="C477" s="341"/>
      <c r="D477" s="342"/>
      <c r="E477" s="342"/>
      <c r="F477" s="348"/>
      <c r="G477" s="342"/>
      <c r="H477" s="345"/>
      <c r="I477" s="345"/>
      <c r="J477" s="345"/>
      <c r="K477" s="346" t="str">
        <f t="shared" si="32"/>
        <v/>
      </c>
      <c r="L477" s="346" t="str">
        <f t="shared" si="33"/>
        <v/>
      </c>
      <c r="M477" s="346" t="str">
        <f t="shared" si="34"/>
        <v/>
      </c>
      <c r="N477" s="347"/>
      <c r="O477" s="347"/>
      <c r="P477" s="347"/>
      <c r="Q477" s="347"/>
      <c r="S477" s="339" t="str">
        <f t="shared" si="30"/>
        <v/>
      </c>
      <c r="T477" s="339" t="str">
        <f t="shared" si="31"/>
        <v/>
      </c>
    </row>
    <row r="478" spans="1:20" s="329" customFormat="1" ht="15" x14ac:dyDescent="0.25">
      <c r="A478" s="312">
        <v>440</v>
      </c>
      <c r="B478" s="341"/>
      <c r="C478" s="341"/>
      <c r="D478" s="342"/>
      <c r="E478" s="342"/>
      <c r="F478" s="348"/>
      <c r="G478" s="342"/>
      <c r="H478" s="345"/>
      <c r="I478" s="345"/>
      <c r="J478" s="345"/>
      <c r="K478" s="346" t="str">
        <f t="shared" si="32"/>
        <v/>
      </c>
      <c r="L478" s="346" t="str">
        <f t="shared" si="33"/>
        <v/>
      </c>
      <c r="M478" s="346" t="str">
        <f t="shared" si="34"/>
        <v/>
      </c>
      <c r="N478" s="347"/>
      <c r="O478" s="347"/>
      <c r="P478" s="347"/>
      <c r="Q478" s="347"/>
      <c r="S478" s="339" t="str">
        <f t="shared" si="30"/>
        <v/>
      </c>
      <c r="T478" s="339" t="str">
        <f t="shared" si="31"/>
        <v/>
      </c>
    </row>
    <row r="479" spans="1:20" s="329" customFormat="1" ht="15" x14ac:dyDescent="0.25">
      <c r="A479" s="312">
        <v>441</v>
      </c>
      <c r="B479" s="341"/>
      <c r="C479" s="341"/>
      <c r="D479" s="342"/>
      <c r="E479" s="342"/>
      <c r="F479" s="348"/>
      <c r="G479" s="342"/>
      <c r="H479" s="345"/>
      <c r="I479" s="345"/>
      <c r="J479" s="345"/>
      <c r="K479" s="346" t="str">
        <f t="shared" si="32"/>
        <v/>
      </c>
      <c r="L479" s="346" t="str">
        <f t="shared" si="33"/>
        <v/>
      </c>
      <c r="M479" s="346" t="str">
        <f t="shared" si="34"/>
        <v/>
      </c>
      <c r="N479" s="347"/>
      <c r="O479" s="347"/>
      <c r="P479" s="347"/>
      <c r="Q479" s="347"/>
      <c r="S479" s="339" t="str">
        <f t="shared" si="30"/>
        <v/>
      </c>
      <c r="T479" s="339" t="str">
        <f t="shared" si="31"/>
        <v/>
      </c>
    </row>
    <row r="480" spans="1:20" s="329" customFormat="1" ht="15" x14ac:dyDescent="0.25">
      <c r="A480" s="312">
        <v>442</v>
      </c>
      <c r="B480" s="341"/>
      <c r="C480" s="341"/>
      <c r="D480" s="342"/>
      <c r="E480" s="342"/>
      <c r="F480" s="348"/>
      <c r="G480" s="342"/>
      <c r="H480" s="345"/>
      <c r="I480" s="345"/>
      <c r="J480" s="345"/>
      <c r="K480" s="346" t="str">
        <f t="shared" si="32"/>
        <v/>
      </c>
      <c r="L480" s="346" t="str">
        <f t="shared" si="33"/>
        <v/>
      </c>
      <c r="M480" s="346" t="str">
        <f t="shared" si="34"/>
        <v/>
      </c>
      <c r="N480" s="347"/>
      <c r="O480" s="347"/>
      <c r="P480" s="347"/>
      <c r="Q480" s="347"/>
      <c r="S480" s="339" t="str">
        <f t="shared" si="30"/>
        <v/>
      </c>
      <c r="T480" s="339" t="str">
        <f t="shared" si="31"/>
        <v/>
      </c>
    </row>
    <row r="481" spans="1:20" s="329" customFormat="1" ht="15" x14ac:dyDescent="0.25">
      <c r="A481" s="312">
        <v>443</v>
      </c>
      <c r="B481" s="341"/>
      <c r="C481" s="341"/>
      <c r="D481" s="342"/>
      <c r="E481" s="342"/>
      <c r="F481" s="348"/>
      <c r="G481" s="342"/>
      <c r="H481" s="345"/>
      <c r="I481" s="345"/>
      <c r="J481" s="345"/>
      <c r="K481" s="346" t="str">
        <f t="shared" si="32"/>
        <v/>
      </c>
      <c r="L481" s="346" t="str">
        <f t="shared" si="33"/>
        <v/>
      </c>
      <c r="M481" s="346" t="str">
        <f t="shared" si="34"/>
        <v/>
      </c>
      <c r="N481" s="347"/>
      <c r="O481" s="347"/>
      <c r="P481" s="347"/>
      <c r="Q481" s="347"/>
      <c r="S481" s="339" t="str">
        <f t="shared" si="30"/>
        <v/>
      </c>
      <c r="T481" s="339" t="str">
        <f t="shared" si="31"/>
        <v/>
      </c>
    </row>
    <row r="482" spans="1:20" s="329" customFormat="1" ht="15" x14ac:dyDescent="0.25">
      <c r="A482" s="312">
        <v>444</v>
      </c>
      <c r="B482" s="341"/>
      <c r="C482" s="341"/>
      <c r="D482" s="342"/>
      <c r="E482" s="342"/>
      <c r="F482" s="348"/>
      <c r="G482" s="342"/>
      <c r="H482" s="345"/>
      <c r="I482" s="345"/>
      <c r="J482" s="345"/>
      <c r="K482" s="346" t="str">
        <f t="shared" si="32"/>
        <v/>
      </c>
      <c r="L482" s="346" t="str">
        <f t="shared" si="33"/>
        <v/>
      </c>
      <c r="M482" s="346" t="str">
        <f t="shared" si="34"/>
        <v/>
      </c>
      <c r="N482" s="347"/>
      <c r="O482" s="347"/>
      <c r="P482" s="347"/>
      <c r="Q482" s="347"/>
      <c r="S482" s="339" t="str">
        <f t="shared" si="30"/>
        <v/>
      </c>
      <c r="T482" s="339" t="str">
        <f t="shared" si="31"/>
        <v/>
      </c>
    </row>
    <row r="483" spans="1:20" s="329" customFormat="1" ht="15" x14ac:dyDescent="0.25">
      <c r="A483" s="312">
        <v>445</v>
      </c>
      <c r="B483" s="341"/>
      <c r="C483" s="341"/>
      <c r="D483" s="342"/>
      <c r="E483" s="342"/>
      <c r="F483" s="348"/>
      <c r="G483" s="342"/>
      <c r="H483" s="345"/>
      <c r="I483" s="345"/>
      <c r="J483" s="345"/>
      <c r="K483" s="346" t="str">
        <f t="shared" si="32"/>
        <v/>
      </c>
      <c r="L483" s="346" t="str">
        <f t="shared" si="33"/>
        <v/>
      </c>
      <c r="M483" s="346" t="str">
        <f t="shared" si="34"/>
        <v/>
      </c>
      <c r="N483" s="347"/>
      <c r="O483" s="347"/>
      <c r="P483" s="347"/>
      <c r="Q483" s="347"/>
      <c r="S483" s="339" t="str">
        <f t="shared" si="30"/>
        <v/>
      </c>
      <c r="T483" s="339" t="str">
        <f t="shared" si="31"/>
        <v/>
      </c>
    </row>
    <row r="484" spans="1:20" s="329" customFormat="1" ht="15" x14ac:dyDescent="0.25">
      <c r="A484" s="312">
        <v>446</v>
      </c>
      <c r="B484" s="341"/>
      <c r="C484" s="341"/>
      <c r="D484" s="342"/>
      <c r="E484" s="342"/>
      <c r="F484" s="348"/>
      <c r="G484" s="342"/>
      <c r="H484" s="345"/>
      <c r="I484" s="345"/>
      <c r="J484" s="345"/>
      <c r="K484" s="346" t="str">
        <f t="shared" si="32"/>
        <v/>
      </c>
      <c r="L484" s="346" t="str">
        <f t="shared" si="33"/>
        <v/>
      </c>
      <c r="M484" s="346" t="str">
        <f t="shared" si="34"/>
        <v/>
      </c>
      <c r="N484" s="347"/>
      <c r="O484" s="347"/>
      <c r="P484" s="347"/>
      <c r="Q484" s="347"/>
      <c r="S484" s="339" t="str">
        <f t="shared" si="30"/>
        <v/>
      </c>
      <c r="T484" s="339" t="str">
        <f t="shared" si="31"/>
        <v/>
      </c>
    </row>
    <row r="485" spans="1:20" s="329" customFormat="1" ht="15" x14ac:dyDescent="0.25">
      <c r="A485" s="312">
        <v>447</v>
      </c>
      <c r="B485" s="341"/>
      <c r="C485" s="341"/>
      <c r="D485" s="342"/>
      <c r="E485" s="342"/>
      <c r="F485" s="348"/>
      <c r="G485" s="342"/>
      <c r="H485" s="345"/>
      <c r="I485" s="345"/>
      <c r="J485" s="345"/>
      <c r="K485" s="346" t="str">
        <f t="shared" si="32"/>
        <v/>
      </c>
      <c r="L485" s="346" t="str">
        <f t="shared" si="33"/>
        <v/>
      </c>
      <c r="M485" s="346" t="str">
        <f t="shared" si="34"/>
        <v/>
      </c>
      <c r="N485" s="347"/>
      <c r="O485" s="347"/>
      <c r="P485" s="347"/>
      <c r="Q485" s="347"/>
      <c r="S485" s="339" t="str">
        <f t="shared" si="30"/>
        <v/>
      </c>
      <c r="T485" s="339" t="str">
        <f t="shared" si="31"/>
        <v/>
      </c>
    </row>
    <row r="486" spans="1:20" s="329" customFormat="1" ht="15" x14ac:dyDescent="0.25">
      <c r="A486" s="312">
        <v>448</v>
      </c>
      <c r="B486" s="341"/>
      <c r="C486" s="341"/>
      <c r="D486" s="342"/>
      <c r="E486" s="342"/>
      <c r="F486" s="348"/>
      <c r="G486" s="342"/>
      <c r="H486" s="345"/>
      <c r="I486" s="345"/>
      <c r="J486" s="345"/>
      <c r="K486" s="346" t="str">
        <f t="shared" si="32"/>
        <v/>
      </c>
      <c r="L486" s="346" t="str">
        <f t="shared" si="33"/>
        <v/>
      </c>
      <c r="M486" s="346" t="str">
        <f t="shared" si="34"/>
        <v/>
      </c>
      <c r="N486" s="347"/>
      <c r="O486" s="347"/>
      <c r="P486" s="347"/>
      <c r="Q486" s="347"/>
      <c r="S486" s="339" t="str">
        <f t="shared" si="30"/>
        <v/>
      </c>
      <c r="T486" s="339" t="str">
        <f t="shared" si="31"/>
        <v/>
      </c>
    </row>
    <row r="487" spans="1:20" s="329" customFormat="1" ht="15" x14ac:dyDescent="0.25">
      <c r="A487" s="312">
        <v>449</v>
      </c>
      <c r="B487" s="341"/>
      <c r="C487" s="341"/>
      <c r="D487" s="342"/>
      <c r="E487" s="342"/>
      <c r="F487" s="348"/>
      <c r="G487" s="342"/>
      <c r="H487" s="345"/>
      <c r="I487" s="345"/>
      <c r="J487" s="345"/>
      <c r="K487" s="346" t="str">
        <f t="shared" si="32"/>
        <v/>
      </c>
      <c r="L487" s="346" t="str">
        <f t="shared" si="33"/>
        <v/>
      </c>
      <c r="M487" s="346" t="str">
        <f t="shared" si="34"/>
        <v/>
      </c>
      <c r="N487" s="347"/>
      <c r="O487" s="347"/>
      <c r="P487" s="347"/>
      <c r="Q487" s="347"/>
      <c r="S487" s="339" t="str">
        <f t="shared" ref="S487:S530" si="35">IF(D487&lt;&gt;"",IF(ISERROR(FIND("/",D487)), 0, 1),"")</f>
        <v/>
      </c>
      <c r="T487" s="339" t="str">
        <f t="shared" ref="T487:T530" si="36">IF(D487&lt;&gt;"",IF(S487*1=0,D487,CONCATENATE(MID(D487,1,FIND("/",D487,1)-1),MID(D487,FIND("/",D487,1)+1,LEN(D487)))),"")</f>
        <v/>
      </c>
    </row>
    <row r="488" spans="1:20" s="329" customFormat="1" ht="15" x14ac:dyDescent="0.25">
      <c r="A488" s="312">
        <v>450</v>
      </c>
      <c r="B488" s="341"/>
      <c r="C488" s="341"/>
      <c r="D488" s="342"/>
      <c r="E488" s="342"/>
      <c r="F488" s="348"/>
      <c r="G488" s="342"/>
      <c r="H488" s="345"/>
      <c r="I488" s="345"/>
      <c r="J488" s="345"/>
      <c r="K488" s="346" t="str">
        <f t="shared" ref="K488:K530" si="37">IF(AND(F488&lt;&gt;"",H488&lt;&gt;""),ROUND(MIN(F488*H488,90530),2),"")</f>
        <v/>
      </c>
      <c r="L488" s="346" t="str">
        <f t="shared" ref="L488:L530" si="38">IF(AND(F488&lt;&gt;"",I488&lt;&gt;""),ROUND(MIN(F488*I488,90530),2),"")</f>
        <v/>
      </c>
      <c r="M488" s="346" t="str">
        <f t="shared" ref="M488:M530" si="39">IF(AND(F488&lt;&gt;"",J488&lt;&gt;""),ROUND(MIN(F488*J488,90530),2),"")</f>
        <v/>
      </c>
      <c r="N488" s="347"/>
      <c r="O488" s="347"/>
      <c r="P488" s="347"/>
      <c r="Q488" s="347"/>
      <c r="S488" s="339" t="str">
        <f t="shared" si="35"/>
        <v/>
      </c>
      <c r="T488" s="339" t="str">
        <f t="shared" si="36"/>
        <v/>
      </c>
    </row>
    <row r="489" spans="1:20" s="329" customFormat="1" ht="15" x14ac:dyDescent="0.25">
      <c r="A489" s="312">
        <v>451</v>
      </c>
      <c r="B489" s="341"/>
      <c r="C489" s="341"/>
      <c r="D489" s="342"/>
      <c r="E489" s="342"/>
      <c r="F489" s="348"/>
      <c r="G489" s="342"/>
      <c r="H489" s="345"/>
      <c r="I489" s="345"/>
      <c r="J489" s="345"/>
      <c r="K489" s="346" t="str">
        <f t="shared" si="37"/>
        <v/>
      </c>
      <c r="L489" s="346" t="str">
        <f t="shared" si="38"/>
        <v/>
      </c>
      <c r="M489" s="346" t="str">
        <f t="shared" si="39"/>
        <v/>
      </c>
      <c r="N489" s="347"/>
      <c r="O489" s="347"/>
      <c r="P489" s="347"/>
      <c r="Q489" s="347"/>
      <c r="S489" s="339" t="str">
        <f t="shared" si="35"/>
        <v/>
      </c>
      <c r="T489" s="339" t="str">
        <f t="shared" si="36"/>
        <v/>
      </c>
    </row>
    <row r="490" spans="1:20" s="329" customFormat="1" ht="15" x14ac:dyDescent="0.25">
      <c r="A490" s="312">
        <v>452</v>
      </c>
      <c r="B490" s="341"/>
      <c r="C490" s="341"/>
      <c r="D490" s="342"/>
      <c r="E490" s="342"/>
      <c r="F490" s="348"/>
      <c r="G490" s="342"/>
      <c r="H490" s="345"/>
      <c r="I490" s="345"/>
      <c r="J490" s="345"/>
      <c r="K490" s="346" t="str">
        <f t="shared" si="37"/>
        <v/>
      </c>
      <c r="L490" s="346" t="str">
        <f t="shared" si="38"/>
        <v/>
      </c>
      <c r="M490" s="346" t="str">
        <f t="shared" si="39"/>
        <v/>
      </c>
      <c r="N490" s="347"/>
      <c r="O490" s="347"/>
      <c r="P490" s="347"/>
      <c r="Q490" s="347"/>
      <c r="S490" s="339" t="str">
        <f t="shared" si="35"/>
        <v/>
      </c>
      <c r="T490" s="339" t="str">
        <f t="shared" si="36"/>
        <v/>
      </c>
    </row>
    <row r="491" spans="1:20" s="329" customFormat="1" ht="15" x14ac:dyDescent="0.25">
      <c r="A491" s="312">
        <v>453</v>
      </c>
      <c r="B491" s="341"/>
      <c r="C491" s="341"/>
      <c r="D491" s="342"/>
      <c r="E491" s="342"/>
      <c r="F491" s="348"/>
      <c r="G491" s="342"/>
      <c r="H491" s="345"/>
      <c r="I491" s="345"/>
      <c r="J491" s="345"/>
      <c r="K491" s="346" t="str">
        <f t="shared" si="37"/>
        <v/>
      </c>
      <c r="L491" s="346" t="str">
        <f t="shared" si="38"/>
        <v/>
      </c>
      <c r="M491" s="346" t="str">
        <f t="shared" si="39"/>
        <v/>
      </c>
      <c r="N491" s="347"/>
      <c r="O491" s="347"/>
      <c r="P491" s="347"/>
      <c r="Q491" s="347"/>
      <c r="S491" s="339" t="str">
        <f t="shared" si="35"/>
        <v/>
      </c>
      <c r="T491" s="339" t="str">
        <f t="shared" si="36"/>
        <v/>
      </c>
    </row>
    <row r="492" spans="1:20" s="329" customFormat="1" ht="15" x14ac:dyDescent="0.25">
      <c r="A492" s="312">
        <v>454</v>
      </c>
      <c r="B492" s="341"/>
      <c r="C492" s="341"/>
      <c r="D492" s="342"/>
      <c r="E492" s="342"/>
      <c r="F492" s="348"/>
      <c r="G492" s="342"/>
      <c r="H492" s="345"/>
      <c r="I492" s="345"/>
      <c r="J492" s="345"/>
      <c r="K492" s="346" t="str">
        <f t="shared" si="37"/>
        <v/>
      </c>
      <c r="L492" s="346" t="str">
        <f t="shared" si="38"/>
        <v/>
      </c>
      <c r="M492" s="346" t="str">
        <f t="shared" si="39"/>
        <v/>
      </c>
      <c r="N492" s="347"/>
      <c r="O492" s="347"/>
      <c r="P492" s="347"/>
      <c r="Q492" s="347"/>
      <c r="S492" s="339" t="str">
        <f t="shared" si="35"/>
        <v/>
      </c>
      <c r="T492" s="339" t="str">
        <f t="shared" si="36"/>
        <v/>
      </c>
    </row>
    <row r="493" spans="1:20" s="329" customFormat="1" ht="15" x14ac:dyDescent="0.25">
      <c r="A493" s="312">
        <v>455</v>
      </c>
      <c r="B493" s="341"/>
      <c r="C493" s="341"/>
      <c r="D493" s="342"/>
      <c r="E493" s="342"/>
      <c r="F493" s="348"/>
      <c r="G493" s="342"/>
      <c r="H493" s="345"/>
      <c r="I493" s="345"/>
      <c r="J493" s="345"/>
      <c r="K493" s="346" t="str">
        <f t="shared" si="37"/>
        <v/>
      </c>
      <c r="L493" s="346" t="str">
        <f t="shared" si="38"/>
        <v/>
      </c>
      <c r="M493" s="346" t="str">
        <f t="shared" si="39"/>
        <v/>
      </c>
      <c r="N493" s="347"/>
      <c r="O493" s="347"/>
      <c r="P493" s="347"/>
      <c r="Q493" s="347"/>
      <c r="S493" s="339" t="str">
        <f t="shared" si="35"/>
        <v/>
      </c>
      <c r="T493" s="339" t="str">
        <f t="shared" si="36"/>
        <v/>
      </c>
    </row>
    <row r="494" spans="1:20" s="329" customFormat="1" ht="15" x14ac:dyDescent="0.25">
      <c r="A494" s="312">
        <v>456</v>
      </c>
      <c r="B494" s="341"/>
      <c r="C494" s="341"/>
      <c r="D494" s="342"/>
      <c r="E494" s="342"/>
      <c r="F494" s="348"/>
      <c r="G494" s="342"/>
      <c r="H494" s="345"/>
      <c r="I494" s="345"/>
      <c r="J494" s="345"/>
      <c r="K494" s="346" t="str">
        <f t="shared" si="37"/>
        <v/>
      </c>
      <c r="L494" s="346" t="str">
        <f t="shared" si="38"/>
        <v/>
      </c>
      <c r="M494" s="346" t="str">
        <f t="shared" si="39"/>
        <v/>
      </c>
      <c r="N494" s="347"/>
      <c r="O494" s="347"/>
      <c r="P494" s="347"/>
      <c r="Q494" s="347"/>
      <c r="S494" s="339" t="str">
        <f t="shared" si="35"/>
        <v/>
      </c>
      <c r="T494" s="339" t="str">
        <f t="shared" si="36"/>
        <v/>
      </c>
    </row>
    <row r="495" spans="1:20" s="329" customFormat="1" ht="15" x14ac:dyDescent="0.25">
      <c r="A495" s="312">
        <v>457</v>
      </c>
      <c r="B495" s="341"/>
      <c r="C495" s="341"/>
      <c r="D495" s="342"/>
      <c r="E495" s="342"/>
      <c r="F495" s="348"/>
      <c r="G495" s="342"/>
      <c r="H495" s="345"/>
      <c r="I495" s="345"/>
      <c r="J495" s="345"/>
      <c r="K495" s="346" t="str">
        <f t="shared" si="37"/>
        <v/>
      </c>
      <c r="L495" s="346" t="str">
        <f t="shared" si="38"/>
        <v/>
      </c>
      <c r="M495" s="346" t="str">
        <f t="shared" si="39"/>
        <v/>
      </c>
      <c r="N495" s="347"/>
      <c r="O495" s="347"/>
      <c r="P495" s="347"/>
      <c r="Q495" s="347"/>
      <c r="S495" s="339" t="str">
        <f t="shared" si="35"/>
        <v/>
      </c>
      <c r="T495" s="339" t="str">
        <f t="shared" si="36"/>
        <v/>
      </c>
    </row>
    <row r="496" spans="1:20" s="329" customFormat="1" ht="15" x14ac:dyDescent="0.25">
      <c r="A496" s="312">
        <v>458</v>
      </c>
      <c r="B496" s="341"/>
      <c r="C496" s="341"/>
      <c r="D496" s="342"/>
      <c r="E496" s="342"/>
      <c r="F496" s="348"/>
      <c r="G496" s="342"/>
      <c r="H496" s="345"/>
      <c r="I496" s="345"/>
      <c r="J496" s="345"/>
      <c r="K496" s="346" t="str">
        <f t="shared" si="37"/>
        <v/>
      </c>
      <c r="L496" s="346" t="str">
        <f t="shared" si="38"/>
        <v/>
      </c>
      <c r="M496" s="346" t="str">
        <f t="shared" si="39"/>
        <v/>
      </c>
      <c r="N496" s="347"/>
      <c r="O496" s="347"/>
      <c r="P496" s="347"/>
      <c r="Q496" s="347"/>
      <c r="S496" s="339" t="str">
        <f t="shared" si="35"/>
        <v/>
      </c>
      <c r="T496" s="339" t="str">
        <f t="shared" si="36"/>
        <v/>
      </c>
    </row>
    <row r="497" spans="1:20" s="329" customFormat="1" ht="15" x14ac:dyDescent="0.25">
      <c r="A497" s="312">
        <v>459</v>
      </c>
      <c r="B497" s="341"/>
      <c r="C497" s="341"/>
      <c r="D497" s="342"/>
      <c r="E497" s="342"/>
      <c r="F497" s="348"/>
      <c r="G497" s="342"/>
      <c r="H497" s="345"/>
      <c r="I497" s="345"/>
      <c r="J497" s="345"/>
      <c r="K497" s="346" t="str">
        <f t="shared" si="37"/>
        <v/>
      </c>
      <c r="L497" s="346" t="str">
        <f t="shared" si="38"/>
        <v/>
      </c>
      <c r="M497" s="346" t="str">
        <f t="shared" si="39"/>
        <v/>
      </c>
      <c r="N497" s="347"/>
      <c r="O497" s="347"/>
      <c r="P497" s="347"/>
      <c r="Q497" s="347"/>
      <c r="S497" s="339" t="str">
        <f t="shared" si="35"/>
        <v/>
      </c>
      <c r="T497" s="339" t="str">
        <f t="shared" si="36"/>
        <v/>
      </c>
    </row>
    <row r="498" spans="1:20" s="329" customFormat="1" ht="15" x14ac:dyDescent="0.25">
      <c r="A498" s="312">
        <v>460</v>
      </c>
      <c r="B498" s="341"/>
      <c r="C498" s="341"/>
      <c r="D498" s="342"/>
      <c r="E498" s="342"/>
      <c r="F498" s="348"/>
      <c r="G498" s="342"/>
      <c r="H498" s="345"/>
      <c r="I498" s="345"/>
      <c r="J498" s="345"/>
      <c r="K498" s="346" t="str">
        <f t="shared" si="37"/>
        <v/>
      </c>
      <c r="L498" s="346" t="str">
        <f t="shared" si="38"/>
        <v/>
      </c>
      <c r="M498" s="346" t="str">
        <f t="shared" si="39"/>
        <v/>
      </c>
      <c r="N498" s="347"/>
      <c r="O498" s="347"/>
      <c r="P498" s="347"/>
      <c r="Q498" s="347"/>
      <c r="S498" s="339" t="str">
        <f t="shared" si="35"/>
        <v/>
      </c>
      <c r="T498" s="339" t="str">
        <f t="shared" si="36"/>
        <v/>
      </c>
    </row>
    <row r="499" spans="1:20" s="329" customFormat="1" ht="15" x14ac:dyDescent="0.25">
      <c r="A499" s="312">
        <v>461</v>
      </c>
      <c r="B499" s="341"/>
      <c r="C499" s="341"/>
      <c r="D499" s="342"/>
      <c r="E499" s="342"/>
      <c r="F499" s="348"/>
      <c r="G499" s="342"/>
      <c r="H499" s="345"/>
      <c r="I499" s="345"/>
      <c r="J499" s="345"/>
      <c r="K499" s="346" t="str">
        <f t="shared" si="37"/>
        <v/>
      </c>
      <c r="L499" s="346" t="str">
        <f t="shared" si="38"/>
        <v/>
      </c>
      <c r="M499" s="346" t="str">
        <f t="shared" si="39"/>
        <v/>
      </c>
      <c r="N499" s="347"/>
      <c r="O499" s="347"/>
      <c r="P499" s="347"/>
      <c r="Q499" s="347"/>
      <c r="S499" s="339" t="str">
        <f t="shared" si="35"/>
        <v/>
      </c>
      <c r="T499" s="339" t="str">
        <f t="shared" si="36"/>
        <v/>
      </c>
    </row>
    <row r="500" spans="1:20" s="329" customFormat="1" ht="15" x14ac:dyDescent="0.25">
      <c r="A500" s="312">
        <v>462</v>
      </c>
      <c r="B500" s="341"/>
      <c r="C500" s="341"/>
      <c r="D500" s="342"/>
      <c r="E500" s="342"/>
      <c r="F500" s="348"/>
      <c r="G500" s="342"/>
      <c r="H500" s="345"/>
      <c r="I500" s="345"/>
      <c r="J500" s="345"/>
      <c r="K500" s="346" t="str">
        <f t="shared" si="37"/>
        <v/>
      </c>
      <c r="L500" s="346" t="str">
        <f t="shared" si="38"/>
        <v/>
      </c>
      <c r="M500" s="346" t="str">
        <f t="shared" si="39"/>
        <v/>
      </c>
      <c r="N500" s="347"/>
      <c r="O500" s="347"/>
      <c r="P500" s="347"/>
      <c r="Q500" s="347"/>
      <c r="S500" s="339" t="str">
        <f t="shared" si="35"/>
        <v/>
      </c>
      <c r="T500" s="339" t="str">
        <f t="shared" si="36"/>
        <v/>
      </c>
    </row>
    <row r="501" spans="1:20" s="329" customFormat="1" ht="15" x14ac:dyDescent="0.25">
      <c r="A501" s="312">
        <v>463</v>
      </c>
      <c r="B501" s="341"/>
      <c r="C501" s="341"/>
      <c r="D501" s="342"/>
      <c r="E501" s="342"/>
      <c r="F501" s="348"/>
      <c r="G501" s="342"/>
      <c r="H501" s="345"/>
      <c r="I501" s="345"/>
      <c r="J501" s="345"/>
      <c r="K501" s="346" t="str">
        <f t="shared" si="37"/>
        <v/>
      </c>
      <c r="L501" s="346" t="str">
        <f t="shared" si="38"/>
        <v/>
      </c>
      <c r="M501" s="346" t="str">
        <f t="shared" si="39"/>
        <v/>
      </c>
      <c r="N501" s="347"/>
      <c r="O501" s="347"/>
      <c r="P501" s="347"/>
      <c r="Q501" s="347"/>
      <c r="S501" s="339" t="str">
        <f t="shared" si="35"/>
        <v/>
      </c>
      <c r="T501" s="339" t="str">
        <f t="shared" si="36"/>
        <v/>
      </c>
    </row>
    <row r="502" spans="1:20" s="329" customFormat="1" ht="15" x14ac:dyDescent="0.25">
      <c r="A502" s="312">
        <v>464</v>
      </c>
      <c r="B502" s="341"/>
      <c r="C502" s="341"/>
      <c r="D502" s="342"/>
      <c r="E502" s="342"/>
      <c r="F502" s="348"/>
      <c r="G502" s="342"/>
      <c r="H502" s="345"/>
      <c r="I502" s="345"/>
      <c r="J502" s="345"/>
      <c r="K502" s="346" t="str">
        <f t="shared" si="37"/>
        <v/>
      </c>
      <c r="L502" s="346" t="str">
        <f t="shared" si="38"/>
        <v/>
      </c>
      <c r="M502" s="346" t="str">
        <f t="shared" si="39"/>
        <v/>
      </c>
      <c r="N502" s="347"/>
      <c r="O502" s="347"/>
      <c r="P502" s="347"/>
      <c r="Q502" s="347"/>
      <c r="S502" s="339" t="str">
        <f t="shared" si="35"/>
        <v/>
      </c>
      <c r="T502" s="339" t="str">
        <f t="shared" si="36"/>
        <v/>
      </c>
    </row>
    <row r="503" spans="1:20" s="329" customFormat="1" ht="15" x14ac:dyDescent="0.25">
      <c r="A503" s="312">
        <v>465</v>
      </c>
      <c r="B503" s="341"/>
      <c r="C503" s="341"/>
      <c r="D503" s="342"/>
      <c r="E503" s="342"/>
      <c r="F503" s="348"/>
      <c r="G503" s="342"/>
      <c r="H503" s="345"/>
      <c r="I503" s="345"/>
      <c r="J503" s="345"/>
      <c r="K503" s="346" t="str">
        <f t="shared" si="37"/>
        <v/>
      </c>
      <c r="L503" s="346" t="str">
        <f t="shared" si="38"/>
        <v/>
      </c>
      <c r="M503" s="346" t="str">
        <f t="shared" si="39"/>
        <v/>
      </c>
      <c r="N503" s="347"/>
      <c r="O503" s="347"/>
      <c r="P503" s="347"/>
      <c r="Q503" s="347"/>
      <c r="S503" s="339" t="str">
        <f t="shared" si="35"/>
        <v/>
      </c>
      <c r="T503" s="339" t="str">
        <f t="shared" si="36"/>
        <v/>
      </c>
    </row>
    <row r="504" spans="1:20" s="329" customFormat="1" ht="15" x14ac:dyDescent="0.25">
      <c r="A504" s="312">
        <v>466</v>
      </c>
      <c r="B504" s="341"/>
      <c r="C504" s="341"/>
      <c r="D504" s="342"/>
      <c r="E504" s="342"/>
      <c r="F504" s="348"/>
      <c r="G504" s="342"/>
      <c r="H504" s="345"/>
      <c r="I504" s="345"/>
      <c r="J504" s="345"/>
      <c r="K504" s="346" t="str">
        <f t="shared" si="37"/>
        <v/>
      </c>
      <c r="L504" s="346" t="str">
        <f t="shared" si="38"/>
        <v/>
      </c>
      <c r="M504" s="346" t="str">
        <f t="shared" si="39"/>
        <v/>
      </c>
      <c r="N504" s="347"/>
      <c r="O504" s="347"/>
      <c r="P504" s="347"/>
      <c r="Q504" s="347"/>
      <c r="S504" s="339" t="str">
        <f t="shared" si="35"/>
        <v/>
      </c>
      <c r="T504" s="339" t="str">
        <f t="shared" si="36"/>
        <v/>
      </c>
    </row>
    <row r="505" spans="1:20" s="329" customFormat="1" ht="15" x14ac:dyDescent="0.25">
      <c r="A505" s="312">
        <v>467</v>
      </c>
      <c r="B505" s="341"/>
      <c r="C505" s="341"/>
      <c r="D505" s="342"/>
      <c r="E505" s="342"/>
      <c r="F505" s="348"/>
      <c r="G505" s="342"/>
      <c r="H505" s="345"/>
      <c r="I505" s="345"/>
      <c r="J505" s="345"/>
      <c r="K505" s="346" t="str">
        <f t="shared" si="37"/>
        <v/>
      </c>
      <c r="L505" s="346" t="str">
        <f t="shared" si="38"/>
        <v/>
      </c>
      <c r="M505" s="346" t="str">
        <f t="shared" si="39"/>
        <v/>
      </c>
      <c r="N505" s="347"/>
      <c r="O505" s="347"/>
      <c r="P505" s="347"/>
      <c r="Q505" s="347"/>
      <c r="S505" s="339" t="str">
        <f t="shared" si="35"/>
        <v/>
      </c>
      <c r="T505" s="339" t="str">
        <f t="shared" si="36"/>
        <v/>
      </c>
    </row>
    <row r="506" spans="1:20" s="329" customFormat="1" ht="15" x14ac:dyDescent="0.25">
      <c r="A506" s="312">
        <v>468</v>
      </c>
      <c r="B506" s="341"/>
      <c r="C506" s="341"/>
      <c r="D506" s="342"/>
      <c r="E506" s="342"/>
      <c r="F506" s="348"/>
      <c r="G506" s="342"/>
      <c r="H506" s="345"/>
      <c r="I506" s="345"/>
      <c r="J506" s="345"/>
      <c r="K506" s="346" t="str">
        <f t="shared" si="37"/>
        <v/>
      </c>
      <c r="L506" s="346" t="str">
        <f t="shared" si="38"/>
        <v/>
      </c>
      <c r="M506" s="346" t="str">
        <f t="shared" si="39"/>
        <v/>
      </c>
      <c r="N506" s="347"/>
      <c r="O506" s="347"/>
      <c r="P506" s="347"/>
      <c r="Q506" s="347"/>
      <c r="S506" s="339" t="str">
        <f t="shared" si="35"/>
        <v/>
      </c>
      <c r="T506" s="339" t="str">
        <f t="shared" si="36"/>
        <v/>
      </c>
    </row>
    <row r="507" spans="1:20" s="329" customFormat="1" ht="15" x14ac:dyDescent="0.25">
      <c r="A507" s="312">
        <v>469</v>
      </c>
      <c r="B507" s="341"/>
      <c r="C507" s="341"/>
      <c r="D507" s="342"/>
      <c r="E507" s="342"/>
      <c r="F507" s="348"/>
      <c r="G507" s="342"/>
      <c r="H507" s="345"/>
      <c r="I507" s="345"/>
      <c r="J507" s="345"/>
      <c r="K507" s="346" t="str">
        <f t="shared" si="37"/>
        <v/>
      </c>
      <c r="L507" s="346" t="str">
        <f t="shared" si="38"/>
        <v/>
      </c>
      <c r="M507" s="346" t="str">
        <f t="shared" si="39"/>
        <v/>
      </c>
      <c r="N507" s="347"/>
      <c r="O507" s="347"/>
      <c r="P507" s="347"/>
      <c r="Q507" s="347"/>
      <c r="S507" s="339" t="str">
        <f t="shared" si="35"/>
        <v/>
      </c>
      <c r="T507" s="339" t="str">
        <f t="shared" si="36"/>
        <v/>
      </c>
    </row>
    <row r="508" spans="1:20" s="329" customFormat="1" ht="15" x14ac:dyDescent="0.25">
      <c r="A508" s="312">
        <v>470</v>
      </c>
      <c r="B508" s="341"/>
      <c r="C508" s="341"/>
      <c r="D508" s="342"/>
      <c r="E508" s="342"/>
      <c r="F508" s="348"/>
      <c r="G508" s="342"/>
      <c r="H508" s="345"/>
      <c r="I508" s="345"/>
      <c r="J508" s="345"/>
      <c r="K508" s="346" t="str">
        <f t="shared" si="37"/>
        <v/>
      </c>
      <c r="L508" s="346" t="str">
        <f t="shared" si="38"/>
        <v/>
      </c>
      <c r="M508" s="346" t="str">
        <f t="shared" si="39"/>
        <v/>
      </c>
      <c r="N508" s="347"/>
      <c r="O508" s="347"/>
      <c r="P508" s="347"/>
      <c r="Q508" s="347"/>
      <c r="S508" s="339" t="str">
        <f t="shared" si="35"/>
        <v/>
      </c>
      <c r="T508" s="339" t="str">
        <f t="shared" si="36"/>
        <v/>
      </c>
    </row>
    <row r="509" spans="1:20" s="329" customFormat="1" ht="15" x14ac:dyDescent="0.25">
      <c r="A509" s="312">
        <v>471</v>
      </c>
      <c r="B509" s="341"/>
      <c r="C509" s="341"/>
      <c r="D509" s="342"/>
      <c r="E509" s="342"/>
      <c r="F509" s="348"/>
      <c r="G509" s="342"/>
      <c r="H509" s="345"/>
      <c r="I509" s="345"/>
      <c r="J509" s="345"/>
      <c r="K509" s="346" t="str">
        <f t="shared" si="37"/>
        <v/>
      </c>
      <c r="L509" s="346" t="str">
        <f t="shared" si="38"/>
        <v/>
      </c>
      <c r="M509" s="346" t="str">
        <f t="shared" si="39"/>
        <v/>
      </c>
      <c r="N509" s="347"/>
      <c r="O509" s="347"/>
      <c r="P509" s="347"/>
      <c r="Q509" s="347"/>
      <c r="S509" s="339" t="str">
        <f t="shared" si="35"/>
        <v/>
      </c>
      <c r="T509" s="339" t="str">
        <f t="shared" si="36"/>
        <v/>
      </c>
    </row>
    <row r="510" spans="1:20" s="329" customFormat="1" ht="15" x14ac:dyDescent="0.25">
      <c r="A510" s="312">
        <v>472</v>
      </c>
      <c r="B510" s="341"/>
      <c r="C510" s="341"/>
      <c r="D510" s="342"/>
      <c r="E510" s="342"/>
      <c r="F510" s="348"/>
      <c r="G510" s="342"/>
      <c r="H510" s="345"/>
      <c r="I510" s="345"/>
      <c r="J510" s="345"/>
      <c r="K510" s="346" t="str">
        <f t="shared" si="37"/>
        <v/>
      </c>
      <c r="L510" s="346" t="str">
        <f t="shared" si="38"/>
        <v/>
      </c>
      <c r="M510" s="346" t="str">
        <f t="shared" si="39"/>
        <v/>
      </c>
      <c r="N510" s="347"/>
      <c r="O510" s="347"/>
      <c r="P510" s="347"/>
      <c r="Q510" s="347"/>
      <c r="S510" s="339" t="str">
        <f t="shared" si="35"/>
        <v/>
      </c>
      <c r="T510" s="339" t="str">
        <f t="shared" si="36"/>
        <v/>
      </c>
    </row>
    <row r="511" spans="1:20" s="329" customFormat="1" ht="15" x14ac:dyDescent="0.25">
      <c r="A511" s="312">
        <v>473</v>
      </c>
      <c r="B511" s="341"/>
      <c r="C511" s="341"/>
      <c r="D511" s="342"/>
      <c r="E511" s="342"/>
      <c r="F511" s="348"/>
      <c r="G511" s="342"/>
      <c r="H511" s="345"/>
      <c r="I511" s="345"/>
      <c r="J511" s="345"/>
      <c r="K511" s="346" t="str">
        <f t="shared" si="37"/>
        <v/>
      </c>
      <c r="L511" s="346" t="str">
        <f t="shared" si="38"/>
        <v/>
      </c>
      <c r="M511" s="346" t="str">
        <f t="shared" si="39"/>
        <v/>
      </c>
      <c r="N511" s="347"/>
      <c r="O511" s="347"/>
      <c r="P511" s="347"/>
      <c r="Q511" s="347"/>
      <c r="S511" s="339" t="str">
        <f t="shared" si="35"/>
        <v/>
      </c>
      <c r="T511" s="339" t="str">
        <f t="shared" si="36"/>
        <v/>
      </c>
    </row>
    <row r="512" spans="1:20" s="329" customFormat="1" ht="15" x14ac:dyDescent="0.25">
      <c r="A512" s="312">
        <v>474</v>
      </c>
      <c r="B512" s="341"/>
      <c r="C512" s="341"/>
      <c r="D512" s="342"/>
      <c r="E512" s="342"/>
      <c r="F512" s="348"/>
      <c r="G512" s="342"/>
      <c r="H512" s="345"/>
      <c r="I512" s="345"/>
      <c r="J512" s="345"/>
      <c r="K512" s="346" t="str">
        <f t="shared" si="37"/>
        <v/>
      </c>
      <c r="L512" s="346" t="str">
        <f t="shared" si="38"/>
        <v/>
      </c>
      <c r="M512" s="346" t="str">
        <f t="shared" si="39"/>
        <v/>
      </c>
      <c r="N512" s="347"/>
      <c r="O512" s="347"/>
      <c r="P512" s="347"/>
      <c r="Q512" s="347"/>
      <c r="S512" s="339" t="str">
        <f t="shared" si="35"/>
        <v/>
      </c>
      <c r="T512" s="339" t="str">
        <f t="shared" si="36"/>
        <v/>
      </c>
    </row>
    <row r="513" spans="1:20" s="329" customFormat="1" ht="15" x14ac:dyDescent="0.25">
      <c r="A513" s="312">
        <v>475</v>
      </c>
      <c r="B513" s="341"/>
      <c r="C513" s="341"/>
      <c r="D513" s="342"/>
      <c r="E513" s="342"/>
      <c r="F513" s="348"/>
      <c r="G513" s="342"/>
      <c r="H513" s="345"/>
      <c r="I513" s="345"/>
      <c r="J513" s="345"/>
      <c r="K513" s="346" t="str">
        <f t="shared" si="37"/>
        <v/>
      </c>
      <c r="L513" s="346" t="str">
        <f t="shared" si="38"/>
        <v/>
      </c>
      <c r="M513" s="346" t="str">
        <f t="shared" si="39"/>
        <v/>
      </c>
      <c r="N513" s="347"/>
      <c r="O513" s="347"/>
      <c r="P513" s="347"/>
      <c r="Q513" s="347"/>
      <c r="S513" s="339" t="str">
        <f t="shared" si="35"/>
        <v/>
      </c>
      <c r="T513" s="339" t="str">
        <f t="shared" si="36"/>
        <v/>
      </c>
    </row>
    <row r="514" spans="1:20" s="329" customFormat="1" ht="15" x14ac:dyDescent="0.25">
      <c r="A514" s="312">
        <v>476</v>
      </c>
      <c r="B514" s="341"/>
      <c r="C514" s="341"/>
      <c r="D514" s="342"/>
      <c r="E514" s="342"/>
      <c r="F514" s="348"/>
      <c r="G514" s="342"/>
      <c r="H514" s="345"/>
      <c r="I514" s="345"/>
      <c r="J514" s="345"/>
      <c r="K514" s="346" t="str">
        <f t="shared" si="37"/>
        <v/>
      </c>
      <c r="L514" s="346" t="str">
        <f t="shared" si="38"/>
        <v/>
      </c>
      <c r="M514" s="346" t="str">
        <f t="shared" si="39"/>
        <v/>
      </c>
      <c r="N514" s="347"/>
      <c r="O514" s="347"/>
      <c r="P514" s="347"/>
      <c r="Q514" s="347"/>
      <c r="S514" s="339" t="str">
        <f t="shared" si="35"/>
        <v/>
      </c>
      <c r="T514" s="339" t="str">
        <f t="shared" si="36"/>
        <v/>
      </c>
    </row>
    <row r="515" spans="1:20" s="329" customFormat="1" ht="15" x14ac:dyDescent="0.25">
      <c r="A515" s="312">
        <v>477</v>
      </c>
      <c r="B515" s="341"/>
      <c r="C515" s="341"/>
      <c r="D515" s="342"/>
      <c r="E515" s="342"/>
      <c r="F515" s="348"/>
      <c r="G515" s="342"/>
      <c r="H515" s="345"/>
      <c r="I515" s="345"/>
      <c r="J515" s="345"/>
      <c r="K515" s="346" t="str">
        <f t="shared" si="37"/>
        <v/>
      </c>
      <c r="L515" s="346" t="str">
        <f t="shared" si="38"/>
        <v/>
      </c>
      <c r="M515" s="346" t="str">
        <f t="shared" si="39"/>
        <v/>
      </c>
      <c r="N515" s="347"/>
      <c r="O515" s="347"/>
      <c r="P515" s="347"/>
      <c r="Q515" s="347"/>
      <c r="S515" s="339" t="str">
        <f t="shared" si="35"/>
        <v/>
      </c>
      <c r="T515" s="339" t="str">
        <f t="shared" si="36"/>
        <v/>
      </c>
    </row>
    <row r="516" spans="1:20" s="329" customFormat="1" ht="15" x14ac:dyDescent="0.25">
      <c r="A516" s="312">
        <v>478</v>
      </c>
      <c r="B516" s="341"/>
      <c r="C516" s="341"/>
      <c r="D516" s="342"/>
      <c r="E516" s="342"/>
      <c r="F516" s="348"/>
      <c r="G516" s="342"/>
      <c r="H516" s="345"/>
      <c r="I516" s="345"/>
      <c r="J516" s="345"/>
      <c r="K516" s="346" t="str">
        <f t="shared" si="37"/>
        <v/>
      </c>
      <c r="L516" s="346" t="str">
        <f t="shared" si="38"/>
        <v/>
      </c>
      <c r="M516" s="346" t="str">
        <f t="shared" si="39"/>
        <v/>
      </c>
      <c r="N516" s="347"/>
      <c r="O516" s="347"/>
      <c r="P516" s="347"/>
      <c r="Q516" s="347"/>
      <c r="S516" s="339" t="str">
        <f t="shared" si="35"/>
        <v/>
      </c>
      <c r="T516" s="339" t="str">
        <f t="shared" si="36"/>
        <v/>
      </c>
    </row>
    <row r="517" spans="1:20" s="329" customFormat="1" ht="15" x14ac:dyDescent="0.25">
      <c r="A517" s="312">
        <v>479</v>
      </c>
      <c r="B517" s="341"/>
      <c r="C517" s="341"/>
      <c r="D517" s="342"/>
      <c r="E517" s="342"/>
      <c r="F517" s="348"/>
      <c r="G517" s="342"/>
      <c r="H517" s="345"/>
      <c r="I517" s="345"/>
      <c r="J517" s="345"/>
      <c r="K517" s="346" t="str">
        <f t="shared" si="37"/>
        <v/>
      </c>
      <c r="L517" s="346" t="str">
        <f t="shared" si="38"/>
        <v/>
      </c>
      <c r="M517" s="346" t="str">
        <f t="shared" si="39"/>
        <v/>
      </c>
      <c r="N517" s="347"/>
      <c r="O517" s="347"/>
      <c r="P517" s="347"/>
      <c r="Q517" s="347"/>
      <c r="S517" s="339" t="str">
        <f t="shared" si="35"/>
        <v/>
      </c>
      <c r="T517" s="339" t="str">
        <f t="shared" si="36"/>
        <v/>
      </c>
    </row>
    <row r="518" spans="1:20" s="329" customFormat="1" ht="15" x14ac:dyDescent="0.25">
      <c r="A518" s="312">
        <v>480</v>
      </c>
      <c r="B518" s="341"/>
      <c r="C518" s="341"/>
      <c r="D518" s="342"/>
      <c r="E518" s="342"/>
      <c r="F518" s="348"/>
      <c r="G518" s="342"/>
      <c r="H518" s="345"/>
      <c r="I518" s="345"/>
      <c r="J518" s="345"/>
      <c r="K518" s="346" t="str">
        <f t="shared" si="37"/>
        <v/>
      </c>
      <c r="L518" s="346" t="str">
        <f t="shared" si="38"/>
        <v/>
      </c>
      <c r="M518" s="346" t="str">
        <f t="shared" si="39"/>
        <v/>
      </c>
      <c r="N518" s="347"/>
      <c r="O518" s="347"/>
      <c r="P518" s="347"/>
      <c r="Q518" s="347"/>
      <c r="S518" s="339" t="str">
        <f t="shared" si="35"/>
        <v/>
      </c>
      <c r="T518" s="339" t="str">
        <f t="shared" si="36"/>
        <v/>
      </c>
    </row>
    <row r="519" spans="1:20" s="329" customFormat="1" ht="15" x14ac:dyDescent="0.25">
      <c r="A519" s="312">
        <v>481</v>
      </c>
      <c r="B519" s="341"/>
      <c r="C519" s="341"/>
      <c r="D519" s="342"/>
      <c r="E519" s="342"/>
      <c r="F519" s="348"/>
      <c r="G519" s="342"/>
      <c r="H519" s="345"/>
      <c r="I519" s="345"/>
      <c r="J519" s="345"/>
      <c r="K519" s="346" t="str">
        <f t="shared" si="37"/>
        <v/>
      </c>
      <c r="L519" s="346" t="str">
        <f t="shared" si="38"/>
        <v/>
      </c>
      <c r="M519" s="346" t="str">
        <f t="shared" si="39"/>
        <v/>
      </c>
      <c r="N519" s="347"/>
      <c r="O519" s="347"/>
      <c r="P519" s="347"/>
      <c r="Q519" s="347"/>
      <c r="S519" s="339" t="str">
        <f t="shared" si="35"/>
        <v/>
      </c>
      <c r="T519" s="339" t="str">
        <f t="shared" si="36"/>
        <v/>
      </c>
    </row>
    <row r="520" spans="1:20" s="329" customFormat="1" ht="15" x14ac:dyDescent="0.25">
      <c r="A520" s="312">
        <v>482</v>
      </c>
      <c r="B520" s="341"/>
      <c r="C520" s="341"/>
      <c r="D520" s="342"/>
      <c r="E520" s="342"/>
      <c r="F520" s="348"/>
      <c r="G520" s="342"/>
      <c r="H520" s="345"/>
      <c r="I520" s="345"/>
      <c r="J520" s="345"/>
      <c r="K520" s="346" t="str">
        <f t="shared" si="37"/>
        <v/>
      </c>
      <c r="L520" s="346" t="str">
        <f t="shared" si="38"/>
        <v/>
      </c>
      <c r="M520" s="346" t="str">
        <f t="shared" si="39"/>
        <v/>
      </c>
      <c r="N520" s="347"/>
      <c r="O520" s="347"/>
      <c r="P520" s="347"/>
      <c r="Q520" s="347"/>
      <c r="S520" s="339" t="str">
        <f t="shared" si="35"/>
        <v/>
      </c>
      <c r="T520" s="339" t="str">
        <f t="shared" si="36"/>
        <v/>
      </c>
    </row>
    <row r="521" spans="1:20" s="329" customFormat="1" ht="15" x14ac:dyDescent="0.25">
      <c r="A521" s="312">
        <v>483</v>
      </c>
      <c r="B521" s="341"/>
      <c r="C521" s="341"/>
      <c r="D521" s="342"/>
      <c r="E521" s="342"/>
      <c r="F521" s="348"/>
      <c r="G521" s="342"/>
      <c r="H521" s="345"/>
      <c r="I521" s="345"/>
      <c r="J521" s="345"/>
      <c r="K521" s="346" t="str">
        <f t="shared" si="37"/>
        <v/>
      </c>
      <c r="L521" s="346" t="str">
        <f t="shared" si="38"/>
        <v/>
      </c>
      <c r="M521" s="346" t="str">
        <f t="shared" si="39"/>
        <v/>
      </c>
      <c r="N521" s="347"/>
      <c r="O521" s="347"/>
      <c r="P521" s="347"/>
      <c r="Q521" s="347"/>
      <c r="S521" s="339" t="str">
        <f t="shared" si="35"/>
        <v/>
      </c>
      <c r="T521" s="339" t="str">
        <f t="shared" si="36"/>
        <v/>
      </c>
    </row>
    <row r="522" spans="1:20" s="329" customFormat="1" ht="15" x14ac:dyDescent="0.25">
      <c r="A522" s="312">
        <v>484</v>
      </c>
      <c r="B522" s="341"/>
      <c r="C522" s="341"/>
      <c r="D522" s="342"/>
      <c r="E522" s="342"/>
      <c r="F522" s="348"/>
      <c r="G522" s="342"/>
      <c r="H522" s="345"/>
      <c r="I522" s="345"/>
      <c r="J522" s="345"/>
      <c r="K522" s="346" t="str">
        <f t="shared" si="37"/>
        <v/>
      </c>
      <c r="L522" s="346" t="str">
        <f t="shared" si="38"/>
        <v/>
      </c>
      <c r="M522" s="346" t="str">
        <f t="shared" si="39"/>
        <v/>
      </c>
      <c r="N522" s="347"/>
      <c r="O522" s="347"/>
      <c r="P522" s="347"/>
      <c r="Q522" s="347"/>
      <c r="S522" s="339" t="str">
        <f t="shared" si="35"/>
        <v/>
      </c>
      <c r="T522" s="339" t="str">
        <f t="shared" si="36"/>
        <v/>
      </c>
    </row>
    <row r="523" spans="1:20" s="329" customFormat="1" ht="15" x14ac:dyDescent="0.25">
      <c r="A523" s="312">
        <v>485</v>
      </c>
      <c r="B523" s="341"/>
      <c r="C523" s="341"/>
      <c r="D523" s="342"/>
      <c r="E523" s="342"/>
      <c r="F523" s="348"/>
      <c r="G523" s="342"/>
      <c r="H523" s="345"/>
      <c r="I523" s="345"/>
      <c r="J523" s="345"/>
      <c r="K523" s="346" t="str">
        <f t="shared" si="37"/>
        <v/>
      </c>
      <c r="L523" s="346" t="str">
        <f t="shared" si="38"/>
        <v/>
      </c>
      <c r="M523" s="346" t="str">
        <f t="shared" si="39"/>
        <v/>
      </c>
      <c r="N523" s="347"/>
      <c r="O523" s="347"/>
      <c r="P523" s="347"/>
      <c r="Q523" s="347"/>
      <c r="S523" s="339" t="str">
        <f t="shared" si="35"/>
        <v/>
      </c>
      <c r="T523" s="339" t="str">
        <f t="shared" si="36"/>
        <v/>
      </c>
    </row>
    <row r="524" spans="1:20" s="329" customFormat="1" ht="15" x14ac:dyDescent="0.25">
      <c r="A524" s="312">
        <v>486</v>
      </c>
      <c r="B524" s="341"/>
      <c r="C524" s="341"/>
      <c r="D524" s="342"/>
      <c r="E524" s="342"/>
      <c r="F524" s="348"/>
      <c r="G524" s="342"/>
      <c r="H524" s="345"/>
      <c r="I524" s="345"/>
      <c r="J524" s="345"/>
      <c r="K524" s="346" t="str">
        <f t="shared" si="37"/>
        <v/>
      </c>
      <c r="L524" s="346" t="str">
        <f t="shared" si="38"/>
        <v/>
      </c>
      <c r="M524" s="346" t="str">
        <f t="shared" si="39"/>
        <v/>
      </c>
      <c r="N524" s="347"/>
      <c r="O524" s="347"/>
      <c r="P524" s="347"/>
      <c r="Q524" s="347"/>
      <c r="S524" s="339" t="str">
        <f t="shared" si="35"/>
        <v/>
      </c>
      <c r="T524" s="339" t="str">
        <f t="shared" si="36"/>
        <v/>
      </c>
    </row>
    <row r="525" spans="1:20" s="329" customFormat="1" ht="15" x14ac:dyDescent="0.25">
      <c r="A525" s="312">
        <v>487</v>
      </c>
      <c r="B525" s="341"/>
      <c r="C525" s="341"/>
      <c r="D525" s="342"/>
      <c r="E525" s="342"/>
      <c r="F525" s="348"/>
      <c r="G525" s="342"/>
      <c r="H525" s="345"/>
      <c r="I525" s="345"/>
      <c r="J525" s="345"/>
      <c r="K525" s="346" t="str">
        <f t="shared" si="37"/>
        <v/>
      </c>
      <c r="L525" s="346" t="str">
        <f t="shared" si="38"/>
        <v/>
      </c>
      <c r="M525" s="346" t="str">
        <f t="shared" si="39"/>
        <v/>
      </c>
      <c r="N525" s="347"/>
      <c r="O525" s="347"/>
      <c r="P525" s="347"/>
      <c r="Q525" s="347"/>
      <c r="S525" s="339" t="str">
        <f t="shared" si="35"/>
        <v/>
      </c>
      <c r="T525" s="339" t="str">
        <f t="shared" si="36"/>
        <v/>
      </c>
    </row>
    <row r="526" spans="1:20" s="329" customFormat="1" ht="15" x14ac:dyDescent="0.25">
      <c r="A526" s="312">
        <v>488</v>
      </c>
      <c r="B526" s="341"/>
      <c r="C526" s="341"/>
      <c r="D526" s="342"/>
      <c r="E526" s="342"/>
      <c r="F526" s="348"/>
      <c r="G526" s="342"/>
      <c r="H526" s="345"/>
      <c r="I526" s="345"/>
      <c r="J526" s="345"/>
      <c r="K526" s="346" t="str">
        <f t="shared" si="37"/>
        <v/>
      </c>
      <c r="L526" s="346" t="str">
        <f t="shared" si="38"/>
        <v/>
      </c>
      <c r="M526" s="346" t="str">
        <f t="shared" si="39"/>
        <v/>
      </c>
      <c r="N526" s="347"/>
      <c r="O526" s="347"/>
      <c r="P526" s="347"/>
      <c r="Q526" s="347"/>
      <c r="S526" s="339" t="str">
        <f t="shared" si="35"/>
        <v/>
      </c>
      <c r="T526" s="339" t="str">
        <f t="shared" si="36"/>
        <v/>
      </c>
    </row>
    <row r="527" spans="1:20" s="329" customFormat="1" ht="15" x14ac:dyDescent="0.25">
      <c r="A527" s="312">
        <v>489</v>
      </c>
      <c r="B527" s="341"/>
      <c r="C527" s="341"/>
      <c r="D527" s="342"/>
      <c r="E527" s="342"/>
      <c r="F527" s="348"/>
      <c r="G527" s="342"/>
      <c r="H527" s="345"/>
      <c r="I527" s="345"/>
      <c r="J527" s="345"/>
      <c r="K527" s="346" t="str">
        <f t="shared" si="37"/>
        <v/>
      </c>
      <c r="L527" s="346" t="str">
        <f t="shared" si="38"/>
        <v/>
      </c>
      <c r="M527" s="346" t="str">
        <f t="shared" si="39"/>
        <v/>
      </c>
      <c r="N527" s="347"/>
      <c r="O527" s="347"/>
      <c r="P527" s="347"/>
      <c r="Q527" s="347"/>
      <c r="S527" s="339" t="str">
        <f t="shared" si="35"/>
        <v/>
      </c>
      <c r="T527" s="339" t="str">
        <f t="shared" si="36"/>
        <v/>
      </c>
    </row>
    <row r="528" spans="1:20" s="329" customFormat="1" ht="15" x14ac:dyDescent="0.25">
      <c r="A528" s="312">
        <v>490</v>
      </c>
      <c r="B528" s="341"/>
      <c r="C528" s="341"/>
      <c r="D528" s="342"/>
      <c r="E528" s="342"/>
      <c r="F528" s="348"/>
      <c r="G528" s="342"/>
      <c r="H528" s="345"/>
      <c r="I528" s="345"/>
      <c r="J528" s="345"/>
      <c r="K528" s="346" t="str">
        <f t="shared" si="37"/>
        <v/>
      </c>
      <c r="L528" s="346" t="str">
        <f t="shared" si="38"/>
        <v/>
      </c>
      <c r="M528" s="346" t="str">
        <f t="shared" si="39"/>
        <v/>
      </c>
      <c r="N528" s="347"/>
      <c r="O528" s="347"/>
      <c r="P528" s="347"/>
      <c r="Q528" s="347"/>
      <c r="S528" s="339" t="str">
        <f t="shared" si="35"/>
        <v/>
      </c>
      <c r="T528" s="339" t="str">
        <f t="shared" si="36"/>
        <v/>
      </c>
    </row>
    <row r="529" spans="1:20" s="329" customFormat="1" ht="15" x14ac:dyDescent="0.25">
      <c r="A529" s="312">
        <v>491</v>
      </c>
      <c r="B529" s="341"/>
      <c r="C529" s="341"/>
      <c r="D529" s="342"/>
      <c r="E529" s="342"/>
      <c r="F529" s="348"/>
      <c r="G529" s="342"/>
      <c r="H529" s="345"/>
      <c r="I529" s="345"/>
      <c r="J529" s="345"/>
      <c r="K529" s="346" t="str">
        <f t="shared" si="37"/>
        <v/>
      </c>
      <c r="L529" s="346" t="str">
        <f t="shared" si="38"/>
        <v/>
      </c>
      <c r="M529" s="346" t="str">
        <f t="shared" si="39"/>
        <v/>
      </c>
      <c r="N529" s="347"/>
      <c r="O529" s="347"/>
      <c r="P529" s="347"/>
      <c r="Q529" s="347"/>
      <c r="S529" s="339" t="str">
        <f t="shared" si="35"/>
        <v/>
      </c>
      <c r="T529" s="339" t="str">
        <f t="shared" si="36"/>
        <v/>
      </c>
    </row>
    <row r="530" spans="1:20" s="329" customFormat="1" ht="15" x14ac:dyDescent="0.25">
      <c r="A530" s="312">
        <v>492</v>
      </c>
      <c r="B530" s="341"/>
      <c r="C530" s="341"/>
      <c r="D530" s="342"/>
      <c r="E530" s="342"/>
      <c r="F530" s="348"/>
      <c r="G530" s="342"/>
      <c r="H530" s="345"/>
      <c r="I530" s="345"/>
      <c r="J530" s="345"/>
      <c r="K530" s="346" t="str">
        <f t="shared" si="37"/>
        <v/>
      </c>
      <c r="L530" s="346" t="str">
        <f t="shared" si="38"/>
        <v/>
      </c>
      <c r="M530" s="346" t="str">
        <f t="shared" si="39"/>
        <v/>
      </c>
      <c r="N530" s="347"/>
      <c r="O530" s="347"/>
      <c r="P530" s="347"/>
      <c r="Q530" s="347"/>
      <c r="S530" s="339" t="str">
        <f t="shared" si="35"/>
        <v/>
      </c>
      <c r="T530" s="339" t="str">
        <f t="shared" si="36"/>
        <v/>
      </c>
    </row>
    <row r="531" spans="1:20" x14ac:dyDescent="0.2">
      <c r="K531" s="175"/>
      <c r="L531" s="175"/>
      <c r="M531" s="175"/>
    </row>
  </sheetData>
  <sheetProtection algorithmName="SHA-512" hashValue="FQFi/IWwbV7oVziVOGpz422cWqWuKy9PMY6bUgsnIVgLErnKG7SG/OgyHwVy1/ZQfMOKHjcZnatejz6dVjG9bQ==" saltValue="VoJjPWq4+O70Hi6N9g4dww==" spinCount="100000" sheet="1" formatCells="0" formatColumns="0" formatRows="0" insertRows="0" pivotTables="0"/>
  <mergeCells count="49">
    <mergeCell ref="N37:N38"/>
    <mergeCell ref="O39:Q39"/>
    <mergeCell ref="A2:M2"/>
    <mergeCell ref="A36:M36"/>
    <mergeCell ref="E22:F22"/>
    <mergeCell ref="E21:F21"/>
    <mergeCell ref="E32:F32"/>
    <mergeCell ref="E33:F33"/>
    <mergeCell ref="E34:F34"/>
    <mergeCell ref="E28:F28"/>
    <mergeCell ref="E19:F19"/>
    <mergeCell ref="K3:M3"/>
    <mergeCell ref="H3:J4"/>
    <mergeCell ref="N3:N4"/>
    <mergeCell ref="E14:F14"/>
    <mergeCell ref="E15:F15"/>
    <mergeCell ref="E16:F16"/>
    <mergeCell ref="E17:F17"/>
    <mergeCell ref="E18:F18"/>
    <mergeCell ref="E8:F8"/>
    <mergeCell ref="E9:F9"/>
    <mergeCell ref="E20:F20"/>
    <mergeCell ref="E12:F12"/>
    <mergeCell ref="A3:A4"/>
    <mergeCell ref="B3:B4"/>
    <mergeCell ref="C3:C4"/>
    <mergeCell ref="D3:D4"/>
    <mergeCell ref="E3:F4"/>
    <mergeCell ref="E13:F13"/>
    <mergeCell ref="A1:Q1"/>
    <mergeCell ref="H37:J37"/>
    <mergeCell ref="K37:M37"/>
    <mergeCell ref="G3:G4"/>
    <mergeCell ref="H5:J34"/>
    <mergeCell ref="E5:F5"/>
    <mergeCell ref="E6:F6"/>
    <mergeCell ref="E7:F7"/>
    <mergeCell ref="A37:G37"/>
    <mergeCell ref="E10:F10"/>
    <mergeCell ref="E11:F11"/>
    <mergeCell ref="O5:Q5"/>
    <mergeCell ref="E29:F29"/>
    <mergeCell ref="E30:F30"/>
    <mergeCell ref="E31:F31"/>
    <mergeCell ref="E23:F23"/>
    <mergeCell ref="E24:F24"/>
    <mergeCell ref="E25:F25"/>
    <mergeCell ref="E26:F26"/>
    <mergeCell ref="E27:F27"/>
  </mergeCells>
  <conditionalFormatting sqref="D39:D521">
    <cfRule type="expression" dxfId="2" priority="267">
      <formula>NOT(OR(ISNUMBER(T39*1), D39=""))</formula>
    </cfRule>
    <cfRule type="expression" dxfId="1" priority="269">
      <formula>NOT(OR(OR(AND(T39*1/11=INT(T39*1/11),LEN(T39)=10,OR(MID(T39,1,2)*1&gt;=54,MID(T39,1,2)*1&lt;=17)),AND(LEN(T39)=9,MID(T39,1,2)*1&lt;54,MID(T39,1,2)*1&gt;17)), D39=""))</formula>
    </cfRule>
    <cfRule type="expression" dxfId="0" priority="270">
      <formula>NOT(OR(AND(OR(AND(MID(T39,3,2)*1&gt;0,MID(T39,3,2)*1&lt;13),AND(MID(T39,3,2)*1&gt;50,MID(T39,3,2)*1&lt;63), AND(MID(T39,3,2)*1&gt;20,MID(T39,3,2)*1&lt;33), AND(MID(T39,3,2)*1&gt;70,MID(T39,3,2)*1&lt;83)), AND(MID(T39,5,2)*1&gt;0,MID(T39,5,2)*1&lt;32)), D39=""))</formula>
    </cfRule>
  </conditionalFormatting>
  <pageMargins left="0.7" right="0.7" top="0.75" bottom="0.75" header="0.3" footer="0.3"/>
  <pageSetup paperSize="9" scale="36" fitToHeight="0" orientation="landscape"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AH138"/>
  <sheetViews>
    <sheetView showGridLines="0" zoomScale="80" zoomScaleNormal="80" workbookViewId="0">
      <selection activeCell="S23" sqref="S23"/>
    </sheetView>
  </sheetViews>
  <sheetFormatPr defaultRowHeight="12.75" x14ac:dyDescent="0.2"/>
  <cols>
    <col min="1" max="1" width="6.28515625" style="176" customWidth="1"/>
    <col min="2" max="2" width="17.5703125" style="176" customWidth="1"/>
    <col min="3" max="3" width="39.42578125" style="176" customWidth="1"/>
    <col min="4" max="4" width="18.140625" style="176" customWidth="1"/>
    <col min="5" max="5" width="19.28515625" style="176" customWidth="1"/>
    <col min="6" max="7" width="20.5703125" style="176" customWidth="1"/>
    <col min="8" max="8" width="19.28515625" style="176" customWidth="1"/>
    <col min="9" max="9" width="7.7109375" style="176" customWidth="1"/>
    <col min="10" max="10" width="11.140625" style="176" bestFit="1" customWidth="1"/>
    <col min="11" max="11" width="9.85546875" style="176" bestFit="1" customWidth="1"/>
    <col min="12" max="12" width="10.42578125" style="176" bestFit="1" customWidth="1"/>
    <col min="13" max="15" width="20.5703125" style="176" customWidth="1"/>
    <col min="16" max="16" width="17.42578125" style="176" customWidth="1"/>
    <col min="17" max="19" width="20.5703125" style="176" customWidth="1"/>
    <col min="20" max="20" width="44" customWidth="1"/>
  </cols>
  <sheetData>
    <row r="1" spans="1:20" s="1" customFormat="1" ht="18.75" thickBot="1" x14ac:dyDescent="0.25">
      <c r="A1" s="544" t="s">
        <v>109</v>
      </c>
      <c r="B1" s="545"/>
      <c r="C1" s="545"/>
      <c r="D1" s="545"/>
      <c r="E1" s="545"/>
      <c r="F1" s="545"/>
      <c r="G1" s="545"/>
      <c r="H1" s="545"/>
      <c r="I1" s="545"/>
      <c r="J1" s="545"/>
      <c r="K1" s="545"/>
      <c r="L1" s="545"/>
      <c r="M1" s="545"/>
      <c r="N1" s="545"/>
      <c r="O1" s="545"/>
      <c r="P1" s="323"/>
      <c r="Q1" s="323"/>
      <c r="R1" s="323"/>
      <c r="S1" s="323"/>
    </row>
    <row r="2" spans="1:20" s="1" customFormat="1" ht="21" customHeight="1" thickBot="1" x14ac:dyDescent="0.25">
      <c r="A2" s="548" t="s">
        <v>118</v>
      </c>
      <c r="B2" s="549"/>
      <c r="C2" s="549"/>
      <c r="D2" s="549"/>
      <c r="E2" s="549"/>
      <c r="F2" s="550"/>
      <c r="G2" s="550"/>
      <c r="H2" s="550"/>
      <c r="I2" s="550"/>
      <c r="J2" s="549"/>
      <c r="K2" s="549"/>
      <c r="L2" s="549"/>
      <c r="M2" s="549"/>
      <c r="N2" s="549"/>
      <c r="O2" s="551"/>
      <c r="P2" s="271"/>
      <c r="Q2" s="272"/>
      <c r="R2" s="272"/>
      <c r="S2" s="273"/>
    </row>
    <row r="3" spans="1:20" s="1" customFormat="1" ht="21" customHeight="1" thickBot="1" x14ac:dyDescent="0.25">
      <c r="A3" s="552" t="s">
        <v>29</v>
      </c>
      <c r="B3" s="559" t="s">
        <v>65</v>
      </c>
      <c r="C3" s="546" t="s">
        <v>66</v>
      </c>
      <c r="D3" s="540" t="s">
        <v>119</v>
      </c>
      <c r="E3" s="541"/>
      <c r="F3" s="533" t="s">
        <v>113</v>
      </c>
      <c r="G3" s="534"/>
      <c r="H3" s="535"/>
      <c r="I3" s="536"/>
      <c r="J3" s="274"/>
      <c r="K3" s="274"/>
      <c r="L3" s="274"/>
      <c r="M3" s="537" t="s">
        <v>62</v>
      </c>
      <c r="N3" s="538"/>
      <c r="O3" s="539"/>
      <c r="P3" s="528" t="s">
        <v>120</v>
      </c>
      <c r="Q3" s="275" t="str">
        <f>F4</f>
        <v>LEDEN</v>
      </c>
      <c r="R3" s="275" t="str">
        <f>G4</f>
        <v>ÚNOR</v>
      </c>
      <c r="S3" s="276" t="str">
        <f>H4</f>
        <v>BŘEZEN</v>
      </c>
    </row>
    <row r="4" spans="1:20" s="1" customFormat="1" ht="36.75" customHeight="1" thickBot="1" x14ac:dyDescent="0.25">
      <c r="A4" s="547"/>
      <c r="B4" s="554"/>
      <c r="C4" s="547"/>
      <c r="D4" s="542"/>
      <c r="E4" s="543"/>
      <c r="F4" s="315" t="str">
        <f>IF('1) Úvodní list'!$D6=1,"LEDEN",IF('1) Úvodní list'!$D6=2,"DUBEN",IF('1) Úvodní list'!$D6=3,"ČERVENEC",IF('1) Úvodní list'!$D6=4,"ŘÍJEN","Vyplňte, prosím, ''Úvodní list'' (čís. kvartálu)"))))</f>
        <v>LEDEN</v>
      </c>
      <c r="G4" s="316" t="str">
        <f>IF('1) Úvodní list'!$D6=1,"ÚNOR",IF('1) Úvodní list'!$D6=2,"KVĚTEN",IF('1) Úvodní list'!$D6=3,"SRPEN",IF('1) Úvodní list'!$D6=4,"LISTOPAD","Vyplňte, prosím, ''Úvodní list'' (čís. kvartálu)"))))</f>
        <v>ÚNOR</v>
      </c>
      <c r="H4" s="562" t="str">
        <f>IF('1) Úvodní list'!$D6=1,"BŘEZEN",IF('1) Úvodní list'!$D6=2,"ČERVEN",IF('1) Úvodní list'!$D6=3,"ZÁŘÍ",IF('1) Úvodní list'!$D6=4,"PROSINEC","Vyplňte, prosím, ''Úvodní list'' (čís. kvartálu)"))))</f>
        <v>BŘEZEN</v>
      </c>
      <c r="I4" s="563"/>
      <c r="J4" s="317"/>
      <c r="K4" s="317"/>
      <c r="L4" s="317"/>
      <c r="M4" s="278" t="str">
        <f>F4</f>
        <v>LEDEN</v>
      </c>
      <c r="N4" s="279" t="str">
        <f>G4</f>
        <v>ÚNOR</v>
      </c>
      <c r="O4" s="280" t="str">
        <f>H4</f>
        <v>BŘEZEN</v>
      </c>
      <c r="P4" s="529"/>
      <c r="Q4" s="188">
        <f>SUM(M5:M138)</f>
        <v>0</v>
      </c>
      <c r="R4" s="188">
        <f>SUM(N5:N138)</f>
        <v>0</v>
      </c>
      <c r="S4" s="270">
        <f>SUM(O5:O138)</f>
        <v>0</v>
      </c>
      <c r="T4" s="305"/>
    </row>
    <row r="5" spans="1:20" s="329" customFormat="1" ht="15" customHeight="1" x14ac:dyDescent="0.2">
      <c r="A5" s="313">
        <v>1</v>
      </c>
      <c r="B5" s="327"/>
      <c r="C5" s="327"/>
      <c r="D5" s="532"/>
      <c r="E5" s="532"/>
      <c r="F5" s="325"/>
      <c r="G5" s="325"/>
      <c r="H5" s="564"/>
      <c r="I5" s="564"/>
      <c r="J5" s="531"/>
      <c r="K5" s="532"/>
      <c r="L5" s="532"/>
      <c r="M5" s="314"/>
      <c r="N5" s="325"/>
      <c r="O5" s="325"/>
      <c r="P5" s="530" t="s">
        <v>117</v>
      </c>
      <c r="Q5" s="494"/>
      <c r="R5" s="494"/>
      <c r="S5" s="494"/>
    </row>
    <row r="6" spans="1:20" s="329" customFormat="1" ht="13.5" customHeight="1" x14ac:dyDescent="0.2">
      <c r="A6" s="312">
        <v>2</v>
      </c>
      <c r="B6" s="326"/>
      <c r="C6" s="326"/>
      <c r="D6" s="500"/>
      <c r="E6" s="500"/>
      <c r="F6" s="324"/>
      <c r="G6" s="324"/>
      <c r="H6" s="561"/>
      <c r="I6" s="561"/>
      <c r="J6" s="500"/>
      <c r="K6" s="500"/>
      <c r="L6" s="500"/>
      <c r="M6" s="324"/>
      <c r="N6" s="324"/>
      <c r="O6" s="324"/>
      <c r="P6" s="349"/>
      <c r="Q6" s="349"/>
      <c r="R6" s="349"/>
      <c r="S6" s="349"/>
    </row>
    <row r="7" spans="1:20" s="329" customFormat="1" ht="13.5" customHeight="1" x14ac:dyDescent="0.2">
      <c r="A7" s="312">
        <v>3</v>
      </c>
      <c r="B7" s="326"/>
      <c r="C7" s="326"/>
      <c r="D7" s="500"/>
      <c r="E7" s="500"/>
      <c r="F7" s="324"/>
      <c r="G7" s="324"/>
      <c r="H7" s="561"/>
      <c r="I7" s="561"/>
      <c r="J7" s="500"/>
      <c r="K7" s="500"/>
      <c r="L7" s="500"/>
      <c r="M7" s="324"/>
      <c r="N7" s="324"/>
      <c r="O7" s="324"/>
      <c r="P7" s="349"/>
      <c r="Q7" s="349"/>
      <c r="R7" s="349"/>
      <c r="S7" s="349"/>
    </row>
    <row r="8" spans="1:20" s="329" customFormat="1" ht="13.5" customHeight="1" x14ac:dyDescent="0.2">
      <c r="A8" s="312">
        <v>4</v>
      </c>
      <c r="B8" s="326"/>
      <c r="C8" s="326"/>
      <c r="D8" s="500"/>
      <c r="E8" s="500"/>
      <c r="F8" s="324"/>
      <c r="G8" s="324"/>
      <c r="H8" s="561"/>
      <c r="I8" s="561"/>
      <c r="J8" s="500"/>
      <c r="K8" s="500"/>
      <c r="L8" s="500"/>
      <c r="M8" s="324"/>
      <c r="N8" s="324"/>
      <c r="O8" s="324"/>
      <c r="P8" s="349"/>
      <c r="Q8" s="349"/>
      <c r="R8" s="349"/>
      <c r="S8" s="349"/>
    </row>
    <row r="9" spans="1:20" s="329" customFormat="1" ht="13.5" customHeight="1" x14ac:dyDescent="0.2">
      <c r="A9" s="312">
        <v>5</v>
      </c>
      <c r="B9" s="326"/>
      <c r="C9" s="326"/>
      <c r="D9" s="500"/>
      <c r="E9" s="500"/>
      <c r="F9" s="324"/>
      <c r="G9" s="324"/>
      <c r="H9" s="561"/>
      <c r="I9" s="561"/>
      <c r="J9" s="500"/>
      <c r="K9" s="500"/>
      <c r="L9" s="500"/>
      <c r="M9" s="324"/>
      <c r="N9" s="324"/>
      <c r="O9" s="324"/>
      <c r="P9" s="349"/>
      <c r="Q9" s="349"/>
      <c r="R9" s="349"/>
      <c r="S9" s="349"/>
    </row>
    <row r="10" spans="1:20" s="329" customFormat="1" ht="13.5" customHeight="1" x14ac:dyDescent="0.2">
      <c r="A10" s="312">
        <v>6</v>
      </c>
      <c r="B10" s="326"/>
      <c r="C10" s="326"/>
      <c r="D10" s="500"/>
      <c r="E10" s="500"/>
      <c r="F10" s="324"/>
      <c r="G10" s="324"/>
      <c r="H10" s="561"/>
      <c r="I10" s="561"/>
      <c r="J10" s="500"/>
      <c r="K10" s="500"/>
      <c r="L10" s="500"/>
      <c r="M10" s="324"/>
      <c r="N10" s="324"/>
      <c r="O10" s="324"/>
      <c r="P10" s="349"/>
      <c r="Q10" s="349"/>
      <c r="R10" s="349"/>
      <c r="S10" s="349"/>
    </row>
    <row r="11" spans="1:20" s="329" customFormat="1" ht="13.5" customHeight="1" x14ac:dyDescent="0.2">
      <c r="A11" s="312">
        <v>7</v>
      </c>
      <c r="B11" s="326"/>
      <c r="C11" s="326"/>
      <c r="D11" s="500"/>
      <c r="E11" s="500"/>
      <c r="F11" s="324"/>
      <c r="G11" s="324"/>
      <c r="H11" s="561"/>
      <c r="I11" s="561"/>
      <c r="J11" s="500"/>
      <c r="K11" s="500"/>
      <c r="L11" s="500"/>
      <c r="M11" s="324"/>
      <c r="N11" s="324"/>
      <c r="O11" s="324"/>
      <c r="P11" s="349"/>
      <c r="Q11" s="349"/>
      <c r="R11" s="349"/>
      <c r="S11" s="349"/>
    </row>
    <row r="12" spans="1:20" s="329" customFormat="1" ht="13.5" customHeight="1" x14ac:dyDescent="0.2">
      <c r="A12" s="312">
        <v>8</v>
      </c>
      <c r="B12" s="326"/>
      <c r="C12" s="326"/>
      <c r="D12" s="500"/>
      <c r="E12" s="500"/>
      <c r="F12" s="324"/>
      <c r="G12" s="324"/>
      <c r="H12" s="561"/>
      <c r="I12" s="561"/>
      <c r="J12" s="500"/>
      <c r="K12" s="500"/>
      <c r="L12" s="500"/>
      <c r="M12" s="324"/>
      <c r="N12" s="324"/>
      <c r="O12" s="324"/>
      <c r="P12" s="349"/>
      <c r="Q12" s="349"/>
      <c r="R12" s="349"/>
      <c r="S12" s="349"/>
    </row>
    <row r="13" spans="1:20" s="329" customFormat="1" ht="13.5" customHeight="1" x14ac:dyDescent="0.2">
      <c r="A13" s="312">
        <v>9</v>
      </c>
      <c r="B13" s="326"/>
      <c r="C13" s="326"/>
      <c r="D13" s="500"/>
      <c r="E13" s="500"/>
      <c r="F13" s="324"/>
      <c r="G13" s="324"/>
      <c r="H13" s="561"/>
      <c r="I13" s="561"/>
      <c r="J13" s="500"/>
      <c r="K13" s="500"/>
      <c r="L13" s="500"/>
      <c r="M13" s="324"/>
      <c r="N13" s="324"/>
      <c r="O13" s="324"/>
      <c r="P13" s="349"/>
      <c r="Q13" s="349"/>
      <c r="R13" s="349"/>
      <c r="S13" s="349"/>
    </row>
    <row r="14" spans="1:20" s="329" customFormat="1" ht="13.5" customHeight="1" x14ac:dyDescent="0.2">
      <c r="A14" s="312">
        <v>10</v>
      </c>
      <c r="B14" s="326"/>
      <c r="C14" s="326"/>
      <c r="D14" s="500"/>
      <c r="E14" s="500"/>
      <c r="F14" s="324"/>
      <c r="G14" s="324"/>
      <c r="H14" s="561"/>
      <c r="I14" s="561"/>
      <c r="J14" s="500"/>
      <c r="K14" s="500"/>
      <c r="L14" s="500"/>
      <c r="M14" s="324"/>
      <c r="N14" s="324"/>
      <c r="O14" s="324"/>
      <c r="P14" s="349"/>
      <c r="Q14" s="349"/>
      <c r="R14" s="349"/>
      <c r="S14" s="349"/>
    </row>
    <row r="15" spans="1:20" s="329" customFormat="1" ht="13.5" customHeight="1" x14ac:dyDescent="0.2">
      <c r="A15" s="312">
        <v>11</v>
      </c>
      <c r="B15" s="326"/>
      <c r="C15" s="326"/>
      <c r="D15" s="500"/>
      <c r="E15" s="500"/>
      <c r="F15" s="324"/>
      <c r="G15" s="324"/>
      <c r="H15" s="561"/>
      <c r="I15" s="561"/>
      <c r="J15" s="500"/>
      <c r="K15" s="500"/>
      <c r="L15" s="500"/>
      <c r="M15" s="324"/>
      <c r="N15" s="324"/>
      <c r="O15" s="324"/>
      <c r="P15" s="349"/>
      <c r="Q15" s="349"/>
      <c r="R15" s="349"/>
      <c r="S15" s="349"/>
    </row>
    <row r="16" spans="1:20" s="329" customFormat="1" ht="13.5" customHeight="1" x14ac:dyDescent="0.2">
      <c r="A16" s="312">
        <v>12</v>
      </c>
      <c r="B16" s="326"/>
      <c r="C16" s="326"/>
      <c r="D16" s="500"/>
      <c r="E16" s="500"/>
      <c r="F16" s="324"/>
      <c r="G16" s="324"/>
      <c r="H16" s="561"/>
      <c r="I16" s="561"/>
      <c r="J16" s="500"/>
      <c r="K16" s="500"/>
      <c r="L16" s="500"/>
      <c r="M16" s="324"/>
      <c r="N16" s="324"/>
      <c r="O16" s="324"/>
      <c r="P16" s="349"/>
      <c r="Q16" s="349"/>
      <c r="R16" s="349"/>
      <c r="S16" s="349"/>
    </row>
    <row r="17" spans="1:19" s="329" customFormat="1" ht="12.75" customHeight="1" x14ac:dyDescent="0.2">
      <c r="A17" s="312">
        <v>13</v>
      </c>
      <c r="B17" s="326"/>
      <c r="C17" s="326"/>
      <c r="D17" s="500"/>
      <c r="E17" s="500"/>
      <c r="F17" s="324"/>
      <c r="G17" s="324"/>
      <c r="H17" s="561"/>
      <c r="I17" s="561"/>
      <c r="J17" s="500"/>
      <c r="K17" s="500"/>
      <c r="L17" s="500"/>
      <c r="M17" s="324"/>
      <c r="N17" s="324"/>
      <c r="O17" s="324"/>
      <c r="P17" s="349"/>
      <c r="Q17" s="349"/>
      <c r="R17" s="349"/>
      <c r="S17" s="349"/>
    </row>
    <row r="18" spans="1:19" s="329" customFormat="1" x14ac:dyDescent="0.2">
      <c r="A18" s="312">
        <v>14</v>
      </c>
      <c r="B18" s="326"/>
      <c r="C18" s="326"/>
      <c r="D18" s="500"/>
      <c r="E18" s="500"/>
      <c r="F18" s="324"/>
      <c r="G18" s="324"/>
      <c r="H18" s="561"/>
      <c r="I18" s="561"/>
      <c r="J18" s="500"/>
      <c r="K18" s="500"/>
      <c r="L18" s="500"/>
      <c r="M18" s="324"/>
      <c r="N18" s="324"/>
      <c r="O18" s="324"/>
      <c r="P18" s="349"/>
      <c r="Q18" s="349"/>
      <c r="R18" s="349"/>
      <c r="S18" s="349"/>
    </row>
    <row r="19" spans="1:19" s="329" customFormat="1" x14ac:dyDescent="0.2">
      <c r="A19" s="312">
        <v>15</v>
      </c>
      <c r="B19" s="326"/>
      <c r="C19" s="326"/>
      <c r="D19" s="500"/>
      <c r="E19" s="500"/>
      <c r="F19" s="324"/>
      <c r="G19" s="324"/>
      <c r="H19" s="561"/>
      <c r="I19" s="561"/>
      <c r="J19" s="500"/>
      <c r="K19" s="500"/>
      <c r="L19" s="500"/>
      <c r="M19" s="350"/>
      <c r="N19" s="350"/>
      <c r="O19" s="350"/>
      <c r="P19" s="349"/>
      <c r="Q19" s="349"/>
      <c r="R19" s="349"/>
      <c r="S19" s="349"/>
    </row>
    <row r="20" spans="1:19" s="329" customFormat="1" x14ac:dyDescent="0.2">
      <c r="A20" s="312">
        <v>16</v>
      </c>
      <c r="B20" s="326"/>
      <c r="C20" s="326"/>
      <c r="D20" s="500"/>
      <c r="E20" s="500"/>
      <c r="F20" s="324"/>
      <c r="G20" s="324"/>
      <c r="H20" s="561"/>
      <c r="I20" s="561"/>
      <c r="J20" s="500"/>
      <c r="K20" s="500"/>
      <c r="L20" s="500"/>
      <c r="M20" s="350"/>
      <c r="N20" s="350"/>
      <c r="O20" s="350"/>
      <c r="P20" s="349"/>
      <c r="Q20" s="349"/>
      <c r="R20" s="349"/>
      <c r="S20" s="349"/>
    </row>
    <row r="21" spans="1:19" s="329" customFormat="1" x14ac:dyDescent="0.2">
      <c r="A21" s="312">
        <v>17</v>
      </c>
      <c r="B21" s="326"/>
      <c r="C21" s="326"/>
      <c r="D21" s="500"/>
      <c r="E21" s="500"/>
      <c r="F21" s="324"/>
      <c r="G21" s="324"/>
      <c r="H21" s="561"/>
      <c r="I21" s="561"/>
      <c r="J21" s="500"/>
      <c r="K21" s="500"/>
      <c r="L21" s="500"/>
      <c r="M21" s="350"/>
      <c r="N21" s="350"/>
      <c r="O21" s="350"/>
      <c r="P21" s="349"/>
      <c r="Q21" s="349"/>
      <c r="R21" s="349"/>
      <c r="S21" s="349"/>
    </row>
    <row r="22" spans="1:19" s="329" customFormat="1" x14ac:dyDescent="0.2">
      <c r="A22" s="312">
        <v>18</v>
      </c>
      <c r="B22" s="326"/>
      <c r="C22" s="326"/>
      <c r="D22" s="500"/>
      <c r="E22" s="500"/>
      <c r="F22" s="324"/>
      <c r="G22" s="324"/>
      <c r="H22" s="561"/>
      <c r="I22" s="561"/>
      <c r="J22" s="500"/>
      <c r="K22" s="500"/>
      <c r="L22" s="500"/>
      <c r="M22" s="350"/>
      <c r="N22" s="350"/>
      <c r="O22" s="350"/>
      <c r="P22" s="349"/>
      <c r="Q22" s="349"/>
      <c r="R22" s="349"/>
      <c r="S22" s="349"/>
    </row>
    <row r="23" spans="1:19" s="329" customFormat="1" x14ac:dyDescent="0.2">
      <c r="A23" s="312">
        <v>19</v>
      </c>
      <c r="B23" s="326"/>
      <c r="C23" s="326"/>
      <c r="D23" s="500"/>
      <c r="E23" s="500"/>
      <c r="F23" s="324"/>
      <c r="G23" s="324"/>
      <c r="H23" s="561"/>
      <c r="I23" s="561"/>
      <c r="J23" s="500"/>
      <c r="K23" s="500"/>
      <c r="L23" s="500"/>
      <c r="M23" s="350"/>
      <c r="N23" s="350"/>
      <c r="O23" s="350"/>
      <c r="P23" s="349"/>
      <c r="Q23" s="349"/>
      <c r="R23" s="349"/>
      <c r="S23" s="349"/>
    </row>
    <row r="24" spans="1:19" s="329" customFormat="1" x14ac:dyDescent="0.2">
      <c r="A24" s="312">
        <v>20</v>
      </c>
      <c r="B24" s="326"/>
      <c r="C24" s="326"/>
      <c r="D24" s="500"/>
      <c r="E24" s="500"/>
      <c r="F24" s="324"/>
      <c r="G24" s="324"/>
      <c r="H24" s="561"/>
      <c r="I24" s="561"/>
      <c r="J24" s="500"/>
      <c r="K24" s="500"/>
      <c r="L24" s="500"/>
      <c r="M24" s="350"/>
      <c r="N24" s="350"/>
      <c r="O24" s="350"/>
      <c r="P24" s="349"/>
      <c r="Q24" s="349"/>
      <c r="R24" s="349"/>
      <c r="S24" s="349"/>
    </row>
    <row r="25" spans="1:19" s="329" customFormat="1" x14ac:dyDescent="0.2">
      <c r="A25" s="312">
        <v>21</v>
      </c>
      <c r="B25" s="326"/>
      <c r="C25" s="326"/>
      <c r="D25" s="500"/>
      <c r="E25" s="500"/>
      <c r="F25" s="324"/>
      <c r="G25" s="324"/>
      <c r="H25" s="561"/>
      <c r="I25" s="561"/>
      <c r="J25" s="500"/>
      <c r="K25" s="500"/>
      <c r="L25" s="500"/>
      <c r="M25" s="350"/>
      <c r="N25" s="350"/>
      <c r="O25" s="350"/>
      <c r="P25" s="349"/>
      <c r="Q25" s="349"/>
      <c r="R25" s="349"/>
      <c r="S25" s="349"/>
    </row>
    <row r="26" spans="1:19" s="329" customFormat="1" x14ac:dyDescent="0.2">
      <c r="A26" s="312">
        <v>22</v>
      </c>
      <c r="B26" s="326"/>
      <c r="C26" s="326"/>
      <c r="D26" s="500"/>
      <c r="E26" s="500"/>
      <c r="F26" s="324"/>
      <c r="G26" s="324"/>
      <c r="H26" s="561"/>
      <c r="I26" s="561"/>
      <c r="J26" s="500"/>
      <c r="K26" s="500"/>
      <c r="L26" s="500"/>
      <c r="M26" s="350"/>
      <c r="N26" s="350"/>
      <c r="O26" s="350"/>
      <c r="P26" s="349"/>
      <c r="Q26" s="349"/>
      <c r="R26" s="349"/>
      <c r="S26" s="349"/>
    </row>
    <row r="27" spans="1:19" s="329" customFormat="1" x14ac:dyDescent="0.2">
      <c r="A27" s="312">
        <v>23</v>
      </c>
      <c r="B27" s="326"/>
      <c r="C27" s="326"/>
      <c r="D27" s="500"/>
      <c r="E27" s="500"/>
      <c r="F27" s="324"/>
      <c r="G27" s="324"/>
      <c r="H27" s="561"/>
      <c r="I27" s="561"/>
      <c r="J27" s="500"/>
      <c r="K27" s="500"/>
      <c r="L27" s="500"/>
      <c r="M27" s="350"/>
      <c r="N27" s="350"/>
      <c r="O27" s="350"/>
      <c r="P27" s="349"/>
      <c r="Q27" s="349"/>
      <c r="R27" s="349"/>
      <c r="S27" s="349"/>
    </row>
    <row r="28" spans="1:19" s="329" customFormat="1" x14ac:dyDescent="0.2">
      <c r="A28" s="312">
        <v>24</v>
      </c>
      <c r="B28" s="326"/>
      <c r="C28" s="326"/>
      <c r="D28" s="500"/>
      <c r="E28" s="500"/>
      <c r="F28" s="324"/>
      <c r="G28" s="324"/>
      <c r="H28" s="561"/>
      <c r="I28" s="561"/>
      <c r="J28" s="500"/>
      <c r="K28" s="500"/>
      <c r="L28" s="500"/>
      <c r="M28" s="350"/>
      <c r="N28" s="350"/>
      <c r="O28" s="350"/>
      <c r="P28" s="349"/>
      <c r="Q28" s="349"/>
      <c r="R28" s="349"/>
      <c r="S28" s="349"/>
    </row>
    <row r="29" spans="1:19" s="329" customFormat="1" x14ac:dyDescent="0.2">
      <c r="A29" s="312">
        <v>25</v>
      </c>
      <c r="B29" s="326"/>
      <c r="C29" s="326"/>
      <c r="D29" s="500"/>
      <c r="E29" s="500"/>
      <c r="F29" s="324"/>
      <c r="G29" s="324"/>
      <c r="H29" s="561"/>
      <c r="I29" s="561"/>
      <c r="J29" s="500"/>
      <c r="K29" s="500"/>
      <c r="L29" s="500"/>
      <c r="M29" s="350"/>
      <c r="N29" s="350"/>
      <c r="O29" s="350"/>
      <c r="P29" s="349"/>
      <c r="Q29" s="349"/>
      <c r="R29" s="349"/>
      <c r="S29" s="349"/>
    </row>
    <row r="30" spans="1:19" s="329" customFormat="1" x14ac:dyDescent="0.2">
      <c r="A30" s="312">
        <v>26</v>
      </c>
      <c r="B30" s="326"/>
      <c r="C30" s="326"/>
      <c r="D30" s="500"/>
      <c r="E30" s="500"/>
      <c r="F30" s="324"/>
      <c r="G30" s="324"/>
      <c r="H30" s="561"/>
      <c r="I30" s="561"/>
      <c r="J30" s="500"/>
      <c r="K30" s="500"/>
      <c r="L30" s="500"/>
      <c r="M30" s="350"/>
      <c r="N30" s="350"/>
      <c r="O30" s="350"/>
      <c r="P30" s="349"/>
      <c r="Q30" s="349"/>
      <c r="R30" s="349"/>
      <c r="S30" s="349"/>
    </row>
    <row r="31" spans="1:19" s="329" customFormat="1" x14ac:dyDescent="0.2">
      <c r="A31" s="312">
        <v>27</v>
      </c>
      <c r="B31" s="326"/>
      <c r="C31" s="326"/>
      <c r="D31" s="500"/>
      <c r="E31" s="500"/>
      <c r="F31" s="324"/>
      <c r="G31" s="324"/>
      <c r="H31" s="561"/>
      <c r="I31" s="561"/>
      <c r="J31" s="500"/>
      <c r="K31" s="500"/>
      <c r="L31" s="500"/>
      <c r="M31" s="350"/>
      <c r="N31" s="350"/>
      <c r="O31" s="350"/>
      <c r="P31" s="349"/>
      <c r="Q31" s="349"/>
      <c r="R31" s="349"/>
      <c r="S31" s="349"/>
    </row>
    <row r="32" spans="1:19" s="329" customFormat="1" x14ac:dyDescent="0.2">
      <c r="A32" s="312">
        <v>28</v>
      </c>
      <c r="B32" s="326"/>
      <c r="C32" s="326"/>
      <c r="D32" s="500"/>
      <c r="E32" s="500"/>
      <c r="F32" s="324"/>
      <c r="G32" s="324"/>
      <c r="H32" s="561"/>
      <c r="I32" s="561"/>
      <c r="J32" s="500"/>
      <c r="K32" s="500"/>
      <c r="L32" s="500"/>
      <c r="M32" s="350"/>
      <c r="N32" s="350"/>
      <c r="O32" s="350"/>
      <c r="P32" s="349"/>
      <c r="Q32" s="349"/>
      <c r="R32" s="349"/>
      <c r="S32" s="349"/>
    </row>
    <row r="33" spans="1:34" s="329" customFormat="1" x14ac:dyDescent="0.2">
      <c r="A33" s="312">
        <v>29</v>
      </c>
      <c r="B33" s="326"/>
      <c r="C33" s="326"/>
      <c r="D33" s="500"/>
      <c r="E33" s="500"/>
      <c r="F33" s="324"/>
      <c r="G33" s="324"/>
      <c r="H33" s="561"/>
      <c r="I33" s="561"/>
      <c r="J33" s="500"/>
      <c r="K33" s="500"/>
      <c r="L33" s="500"/>
      <c r="M33" s="350"/>
      <c r="N33" s="350"/>
      <c r="O33" s="350"/>
      <c r="P33" s="349"/>
      <c r="Q33" s="349"/>
      <c r="R33" s="349"/>
      <c r="S33" s="349"/>
    </row>
    <row r="34" spans="1:34" s="329" customFormat="1" x14ac:dyDescent="0.2">
      <c r="A34" s="312">
        <v>30</v>
      </c>
      <c r="B34" s="326"/>
      <c r="C34" s="326"/>
      <c r="D34" s="500"/>
      <c r="E34" s="500"/>
      <c r="F34" s="324"/>
      <c r="G34" s="324"/>
      <c r="H34" s="561"/>
      <c r="I34" s="561"/>
      <c r="J34" s="500"/>
      <c r="K34" s="500"/>
      <c r="L34" s="500"/>
      <c r="M34" s="351"/>
      <c r="N34" s="351"/>
      <c r="O34" s="351"/>
      <c r="P34" s="349"/>
      <c r="Q34" s="349"/>
      <c r="R34" s="349"/>
      <c r="S34" s="349"/>
    </row>
    <row r="35" spans="1:34" ht="13.5" thickBot="1" x14ac:dyDescent="0.25">
      <c r="M35" s="143"/>
      <c r="N35" s="143"/>
      <c r="O35" s="143"/>
      <c r="P35" s="190"/>
      <c r="Q35" s="190"/>
      <c r="R35" s="190"/>
      <c r="S35" s="190"/>
    </row>
    <row r="36" spans="1:34" s="1" customFormat="1" ht="21" customHeight="1" thickBot="1" x14ac:dyDescent="0.25">
      <c r="A36" s="555" t="s">
        <v>110</v>
      </c>
      <c r="B36" s="556"/>
      <c r="C36" s="556"/>
      <c r="D36" s="556"/>
      <c r="E36" s="556"/>
      <c r="F36" s="556"/>
      <c r="G36" s="556"/>
      <c r="H36" s="556"/>
      <c r="I36" s="556"/>
      <c r="J36" s="556"/>
      <c r="K36" s="556"/>
      <c r="L36" s="556"/>
      <c r="M36" s="556"/>
      <c r="N36" s="556"/>
      <c r="O36" s="557"/>
      <c r="P36" s="271"/>
      <c r="Q36" s="272"/>
      <c r="R36" s="272"/>
      <c r="S36" s="273"/>
    </row>
    <row r="37" spans="1:34" s="1" customFormat="1" ht="32.25" customHeight="1" thickBot="1" x14ac:dyDescent="0.25">
      <c r="A37" s="546" t="s">
        <v>29</v>
      </c>
      <c r="B37" s="553" t="s">
        <v>65</v>
      </c>
      <c r="C37" s="546" t="s">
        <v>66</v>
      </c>
      <c r="D37" s="546" t="s">
        <v>112</v>
      </c>
      <c r="E37" s="546" t="s">
        <v>111</v>
      </c>
      <c r="F37" s="546" t="s">
        <v>113</v>
      </c>
      <c r="G37" s="565" t="s">
        <v>114</v>
      </c>
      <c r="H37" s="513"/>
      <c r="I37" s="546" t="s">
        <v>115</v>
      </c>
      <c r="J37" s="540" t="s">
        <v>116</v>
      </c>
      <c r="K37" s="541"/>
      <c r="L37" s="560"/>
      <c r="M37" s="537" t="s">
        <v>62</v>
      </c>
      <c r="N37" s="538"/>
      <c r="O37" s="539"/>
      <c r="P37" s="528" t="s">
        <v>120</v>
      </c>
      <c r="Q37" s="275" t="str">
        <f>F4</f>
        <v>LEDEN</v>
      </c>
      <c r="R37" s="275" t="str">
        <f>G4</f>
        <v>ÚNOR</v>
      </c>
      <c r="S37" s="276" t="str">
        <f>H4</f>
        <v>BŘEZEN</v>
      </c>
    </row>
    <row r="38" spans="1:34" s="1" customFormat="1" ht="27.75" customHeight="1" thickBot="1" x14ac:dyDescent="0.25">
      <c r="A38" s="547"/>
      <c r="B38" s="554"/>
      <c r="C38" s="547"/>
      <c r="D38" s="558"/>
      <c r="E38" s="558"/>
      <c r="F38" s="558"/>
      <c r="G38" s="277" t="s">
        <v>129</v>
      </c>
      <c r="H38" s="277" t="s">
        <v>130</v>
      </c>
      <c r="I38" s="558"/>
      <c r="J38" s="278" t="str">
        <f>M4</f>
        <v>LEDEN</v>
      </c>
      <c r="K38" s="279" t="str">
        <f>N4</f>
        <v>ÚNOR</v>
      </c>
      <c r="L38" s="280" t="str">
        <f>O4</f>
        <v>BŘEZEN</v>
      </c>
      <c r="M38" s="278" t="str">
        <f>M4</f>
        <v>LEDEN</v>
      </c>
      <c r="N38" s="279" t="str">
        <f>N4</f>
        <v>ÚNOR</v>
      </c>
      <c r="O38" s="280" t="str">
        <f>O4</f>
        <v>BŘEZEN</v>
      </c>
      <c r="P38" s="529"/>
      <c r="Q38" s="188">
        <f>SUM(M5:M172)</f>
        <v>0</v>
      </c>
      <c r="R38" s="188">
        <f>SUM(N5:N172)</f>
        <v>0</v>
      </c>
      <c r="S38" s="270">
        <f>SUM(O5:O172)</f>
        <v>0</v>
      </c>
    </row>
    <row r="39" spans="1:34" s="329" customFormat="1" ht="17.25" customHeight="1" x14ac:dyDescent="0.2">
      <c r="A39" s="352">
        <v>1</v>
      </c>
      <c r="B39" s="309"/>
      <c r="C39" s="309"/>
      <c r="D39" s="309"/>
      <c r="E39" s="309"/>
      <c r="F39" s="310"/>
      <c r="G39" s="309"/>
      <c r="H39" s="309"/>
      <c r="I39" s="309"/>
      <c r="J39" s="311"/>
      <c r="K39" s="311"/>
      <c r="L39" s="311"/>
      <c r="M39" s="325"/>
      <c r="N39" s="325"/>
      <c r="O39" s="325"/>
      <c r="P39" s="530" t="s">
        <v>117</v>
      </c>
      <c r="Q39" s="494"/>
      <c r="R39" s="494"/>
      <c r="S39" s="494"/>
      <c r="T39" s="359"/>
      <c r="U39" s="359"/>
      <c r="V39" s="359"/>
      <c r="W39" s="359"/>
      <c r="X39" s="359"/>
      <c r="Y39" s="359"/>
      <c r="Z39" s="359"/>
      <c r="AA39" s="359"/>
      <c r="AB39" s="359"/>
      <c r="AC39" s="359"/>
      <c r="AD39" s="359"/>
      <c r="AE39" s="359"/>
      <c r="AF39" s="359"/>
      <c r="AG39" s="359"/>
      <c r="AH39" s="359"/>
    </row>
    <row r="40" spans="1:34" s="329" customFormat="1" ht="12.75" customHeight="1" x14ac:dyDescent="0.2">
      <c r="A40" s="307">
        <v>2</v>
      </c>
      <c r="B40" s="326"/>
      <c r="C40" s="326"/>
      <c r="D40" s="326"/>
      <c r="E40" s="326"/>
      <c r="F40" s="324"/>
      <c r="G40" s="326"/>
      <c r="H40" s="326"/>
      <c r="I40" s="326"/>
      <c r="J40" s="353"/>
      <c r="K40" s="353"/>
      <c r="L40" s="353"/>
      <c r="M40" s="324"/>
      <c r="N40" s="324"/>
      <c r="O40" s="324"/>
      <c r="P40" s="347"/>
      <c r="Q40" s="347"/>
      <c r="R40" s="358"/>
      <c r="S40" s="358"/>
      <c r="T40" s="358"/>
      <c r="U40" s="358"/>
      <c r="V40" s="358"/>
      <c r="W40" s="358"/>
      <c r="X40" s="358"/>
      <c r="Y40" s="358"/>
      <c r="Z40" s="358"/>
      <c r="AA40" s="358"/>
      <c r="AB40" s="358"/>
      <c r="AC40" s="358"/>
      <c r="AD40" s="358"/>
      <c r="AE40" s="358"/>
      <c r="AF40" s="358"/>
      <c r="AG40" s="358"/>
      <c r="AH40" s="358"/>
    </row>
    <row r="41" spans="1:34" s="329" customFormat="1" ht="15" customHeight="1" x14ac:dyDescent="0.2">
      <c r="A41" s="307">
        <v>3</v>
      </c>
      <c r="B41" s="326"/>
      <c r="C41" s="326"/>
      <c r="D41" s="326"/>
      <c r="E41" s="326"/>
      <c r="F41" s="324"/>
      <c r="G41" s="326"/>
      <c r="H41" s="326"/>
      <c r="I41" s="326"/>
      <c r="J41" s="353"/>
      <c r="K41" s="353"/>
      <c r="L41" s="353"/>
      <c r="M41" s="324"/>
      <c r="N41" s="324"/>
      <c r="O41" s="324"/>
      <c r="P41" s="347"/>
      <c r="Q41" s="347"/>
      <c r="R41" s="347"/>
      <c r="S41" s="347"/>
    </row>
    <row r="42" spans="1:34" s="329" customFormat="1" x14ac:dyDescent="0.2">
      <c r="A42" s="307">
        <v>4</v>
      </c>
      <c r="B42" s="326"/>
      <c r="C42" s="330"/>
      <c r="D42" s="326"/>
      <c r="E42" s="326"/>
      <c r="F42" s="324"/>
      <c r="G42" s="326"/>
      <c r="H42" s="326"/>
      <c r="I42" s="326"/>
      <c r="J42" s="353"/>
      <c r="K42" s="353"/>
      <c r="L42" s="353"/>
      <c r="M42" s="324"/>
      <c r="N42" s="324"/>
      <c r="O42" s="324"/>
      <c r="P42" s="347"/>
      <c r="Q42" s="347"/>
      <c r="R42" s="347"/>
      <c r="S42" s="347"/>
    </row>
    <row r="43" spans="1:34" s="329" customFormat="1" x14ac:dyDescent="0.2">
      <c r="A43" s="307">
        <v>5</v>
      </c>
      <c r="B43" s="326"/>
      <c r="C43" s="326"/>
      <c r="D43" s="326"/>
      <c r="E43" s="326"/>
      <c r="F43" s="324"/>
      <c r="G43" s="326"/>
      <c r="H43" s="326"/>
      <c r="I43" s="326"/>
      <c r="J43" s="353"/>
      <c r="K43" s="353"/>
      <c r="L43" s="353"/>
      <c r="M43" s="324"/>
      <c r="N43" s="324"/>
      <c r="O43" s="324"/>
      <c r="P43" s="347"/>
      <c r="Q43" s="347"/>
      <c r="R43" s="347"/>
      <c r="S43" s="347"/>
    </row>
    <row r="44" spans="1:34" s="329" customFormat="1" x14ac:dyDescent="0.2">
      <c r="A44" s="307">
        <v>6</v>
      </c>
      <c r="B44" s="326"/>
      <c r="C44" s="326"/>
      <c r="D44" s="326"/>
      <c r="E44" s="326"/>
      <c r="F44" s="324"/>
      <c r="G44" s="330"/>
      <c r="H44" s="326"/>
      <c r="I44" s="326"/>
      <c r="J44" s="353"/>
      <c r="K44" s="353"/>
      <c r="L44" s="353"/>
      <c r="M44" s="324"/>
      <c r="N44" s="324"/>
      <c r="O44" s="324"/>
      <c r="P44" s="347"/>
      <c r="Q44" s="347"/>
      <c r="R44" s="347"/>
      <c r="S44" s="347"/>
    </row>
    <row r="45" spans="1:34" s="329" customFormat="1" x14ac:dyDescent="0.2">
      <c r="A45" s="307">
        <v>7</v>
      </c>
      <c r="B45" s="326"/>
      <c r="C45" s="326"/>
      <c r="D45" s="326"/>
      <c r="E45" s="326"/>
      <c r="F45" s="324"/>
      <c r="G45" s="326"/>
      <c r="H45" s="326"/>
      <c r="I45" s="326"/>
      <c r="J45" s="353"/>
      <c r="K45" s="353"/>
      <c r="L45" s="353"/>
      <c r="M45" s="324"/>
      <c r="N45" s="324"/>
      <c r="O45" s="324"/>
      <c r="P45" s="347"/>
      <c r="Q45" s="347"/>
      <c r="R45" s="347"/>
      <c r="S45" s="347"/>
    </row>
    <row r="46" spans="1:34" s="329" customFormat="1" x14ac:dyDescent="0.2">
      <c r="A46" s="307">
        <v>8</v>
      </c>
      <c r="B46" s="326"/>
      <c r="C46" s="326"/>
      <c r="D46" s="326"/>
      <c r="E46" s="326"/>
      <c r="F46" s="324"/>
      <c r="G46" s="326"/>
      <c r="H46" s="326"/>
      <c r="I46" s="326"/>
      <c r="J46" s="353"/>
      <c r="K46" s="353"/>
      <c r="L46" s="353"/>
      <c r="M46" s="324"/>
      <c r="N46" s="324"/>
      <c r="O46" s="324"/>
      <c r="P46" s="347"/>
      <c r="Q46" s="347"/>
      <c r="R46" s="347"/>
      <c r="S46" s="347"/>
    </row>
    <row r="47" spans="1:34" s="329" customFormat="1" x14ac:dyDescent="0.2">
      <c r="A47" s="307">
        <v>9</v>
      </c>
      <c r="B47" s="326"/>
      <c r="C47" s="326"/>
      <c r="D47" s="326"/>
      <c r="E47" s="326"/>
      <c r="F47" s="324"/>
      <c r="G47" s="326"/>
      <c r="H47" s="326"/>
      <c r="I47" s="326"/>
      <c r="J47" s="353"/>
      <c r="K47" s="353"/>
      <c r="L47" s="353"/>
      <c r="M47" s="324"/>
      <c r="N47" s="324"/>
      <c r="O47" s="324"/>
      <c r="P47" s="347"/>
      <c r="Q47" s="347"/>
      <c r="R47" s="347"/>
      <c r="S47" s="347"/>
    </row>
    <row r="48" spans="1:34" s="329" customFormat="1" x14ac:dyDescent="0.2">
      <c r="A48" s="307">
        <v>10</v>
      </c>
      <c r="B48" s="326"/>
      <c r="C48" s="326"/>
      <c r="D48" s="326"/>
      <c r="E48" s="326"/>
      <c r="F48" s="324"/>
      <c r="G48" s="326"/>
      <c r="H48" s="326"/>
      <c r="I48" s="326"/>
      <c r="J48" s="353"/>
      <c r="K48" s="353"/>
      <c r="L48" s="353"/>
      <c r="M48" s="324"/>
      <c r="N48" s="324"/>
      <c r="O48" s="324"/>
      <c r="P48" s="347"/>
      <c r="Q48" s="347"/>
      <c r="R48" s="347"/>
      <c r="S48" s="347"/>
    </row>
    <row r="49" spans="1:19" s="329" customFormat="1" x14ac:dyDescent="0.2">
      <c r="A49" s="307">
        <v>11</v>
      </c>
      <c r="B49" s="326"/>
      <c r="C49" s="326"/>
      <c r="D49" s="326"/>
      <c r="E49" s="326"/>
      <c r="F49" s="324"/>
      <c r="G49" s="326"/>
      <c r="H49" s="326"/>
      <c r="I49" s="326"/>
      <c r="J49" s="353"/>
      <c r="K49" s="353"/>
      <c r="L49" s="353"/>
      <c r="M49" s="324"/>
      <c r="N49" s="324"/>
      <c r="O49" s="324"/>
      <c r="P49" s="347"/>
      <c r="Q49" s="347"/>
      <c r="R49" s="347"/>
      <c r="S49" s="347"/>
    </row>
    <row r="50" spans="1:19" s="329" customFormat="1" x14ac:dyDescent="0.2">
      <c r="A50" s="307">
        <v>12</v>
      </c>
      <c r="B50" s="326"/>
      <c r="C50" s="326"/>
      <c r="D50" s="326"/>
      <c r="E50" s="326"/>
      <c r="F50" s="324"/>
      <c r="G50" s="326"/>
      <c r="H50" s="326"/>
      <c r="I50" s="326"/>
      <c r="J50" s="353"/>
      <c r="K50" s="353"/>
      <c r="L50" s="353"/>
      <c r="M50" s="324"/>
      <c r="N50" s="324"/>
      <c r="O50" s="324"/>
      <c r="P50" s="347"/>
      <c r="Q50" s="347"/>
      <c r="R50" s="347"/>
      <c r="S50" s="347"/>
    </row>
    <row r="51" spans="1:19" s="329" customFormat="1" x14ac:dyDescent="0.2">
      <c r="A51" s="307">
        <v>13</v>
      </c>
      <c r="B51" s="326"/>
      <c r="C51" s="326"/>
      <c r="D51" s="326"/>
      <c r="E51" s="326"/>
      <c r="F51" s="324"/>
      <c r="G51" s="326"/>
      <c r="H51" s="326"/>
      <c r="I51" s="326"/>
      <c r="J51" s="353"/>
      <c r="K51" s="353"/>
      <c r="L51" s="353"/>
      <c r="M51" s="324"/>
      <c r="N51" s="324"/>
      <c r="O51" s="324"/>
      <c r="P51" s="347"/>
      <c r="Q51" s="347"/>
      <c r="R51" s="347"/>
      <c r="S51" s="347"/>
    </row>
    <row r="52" spans="1:19" s="329" customFormat="1" x14ac:dyDescent="0.2">
      <c r="A52" s="307">
        <v>14</v>
      </c>
      <c r="B52" s="326"/>
      <c r="C52" s="326"/>
      <c r="D52" s="326"/>
      <c r="E52" s="326"/>
      <c r="F52" s="324"/>
      <c r="G52" s="326"/>
      <c r="H52" s="326"/>
      <c r="I52" s="326"/>
      <c r="J52" s="353"/>
      <c r="K52" s="353"/>
      <c r="L52" s="353"/>
      <c r="M52" s="324"/>
      <c r="N52" s="324"/>
      <c r="O52" s="324"/>
      <c r="P52" s="347"/>
      <c r="Q52" s="347"/>
      <c r="R52" s="347"/>
      <c r="S52" s="347"/>
    </row>
    <row r="53" spans="1:19" s="329" customFormat="1" x14ac:dyDescent="0.2">
      <c r="A53" s="307">
        <v>15</v>
      </c>
      <c r="B53" s="326"/>
      <c r="C53" s="326"/>
      <c r="D53" s="326"/>
      <c r="E53" s="326"/>
      <c r="F53" s="324"/>
      <c r="G53" s="326"/>
      <c r="H53" s="326"/>
      <c r="I53" s="326"/>
      <c r="J53" s="353"/>
      <c r="K53" s="353"/>
      <c r="L53" s="353"/>
      <c r="M53" s="324"/>
      <c r="N53" s="324"/>
      <c r="O53" s="324"/>
      <c r="P53" s="347"/>
      <c r="Q53" s="347"/>
      <c r="R53" s="347"/>
      <c r="S53" s="347"/>
    </row>
    <row r="54" spans="1:19" s="329" customFormat="1" x14ac:dyDescent="0.2">
      <c r="A54" s="307">
        <v>16</v>
      </c>
      <c r="B54" s="326"/>
      <c r="C54" s="326"/>
      <c r="D54" s="326"/>
      <c r="E54" s="326"/>
      <c r="F54" s="324"/>
      <c r="G54" s="326"/>
      <c r="H54" s="326"/>
      <c r="I54" s="326"/>
      <c r="J54" s="353"/>
      <c r="K54" s="353"/>
      <c r="L54" s="353"/>
      <c r="M54" s="324"/>
      <c r="N54" s="324"/>
      <c r="O54" s="324"/>
      <c r="P54" s="347"/>
      <c r="Q54" s="347"/>
      <c r="R54" s="347"/>
      <c r="S54" s="347"/>
    </row>
    <row r="55" spans="1:19" s="329" customFormat="1" x14ac:dyDescent="0.2">
      <c r="A55" s="307">
        <v>17</v>
      </c>
      <c r="B55" s="326"/>
      <c r="C55" s="326"/>
      <c r="D55" s="326"/>
      <c r="E55" s="326"/>
      <c r="F55" s="324"/>
      <c r="G55" s="326"/>
      <c r="H55" s="326"/>
      <c r="I55" s="326"/>
      <c r="J55" s="353"/>
      <c r="K55" s="353"/>
      <c r="L55" s="353"/>
      <c r="M55" s="324"/>
      <c r="N55" s="324"/>
      <c r="O55" s="324"/>
      <c r="P55" s="347"/>
      <c r="Q55" s="347"/>
      <c r="R55" s="347"/>
      <c r="S55" s="347"/>
    </row>
    <row r="56" spans="1:19" s="329" customFormat="1" x14ac:dyDescent="0.2">
      <c r="A56" s="307">
        <v>18</v>
      </c>
      <c r="B56" s="326"/>
      <c r="C56" s="326"/>
      <c r="D56" s="326"/>
      <c r="E56" s="326"/>
      <c r="F56" s="324"/>
      <c r="G56" s="326"/>
      <c r="H56" s="326"/>
      <c r="I56" s="326"/>
      <c r="J56" s="353"/>
      <c r="K56" s="353"/>
      <c r="L56" s="353"/>
      <c r="M56" s="324"/>
      <c r="N56" s="324"/>
      <c r="O56" s="324"/>
      <c r="P56" s="347"/>
      <c r="Q56" s="347"/>
      <c r="R56" s="347"/>
      <c r="S56" s="347"/>
    </row>
    <row r="57" spans="1:19" s="329" customFormat="1" x14ac:dyDescent="0.2">
      <c r="A57" s="307">
        <v>19</v>
      </c>
      <c r="B57" s="326"/>
      <c r="C57" s="326"/>
      <c r="D57" s="326"/>
      <c r="E57" s="326"/>
      <c r="F57" s="324"/>
      <c r="G57" s="326"/>
      <c r="H57" s="326"/>
      <c r="I57" s="326"/>
      <c r="J57" s="353"/>
      <c r="K57" s="353"/>
      <c r="L57" s="353"/>
      <c r="M57" s="324"/>
      <c r="N57" s="324"/>
      <c r="O57" s="324"/>
      <c r="P57" s="347"/>
      <c r="Q57" s="347"/>
      <c r="R57" s="347"/>
      <c r="S57" s="347"/>
    </row>
    <row r="58" spans="1:19" s="329" customFormat="1" x14ac:dyDescent="0.2">
      <c r="A58" s="307">
        <v>20</v>
      </c>
      <c r="B58" s="326"/>
      <c r="C58" s="326"/>
      <c r="D58" s="326"/>
      <c r="E58" s="326"/>
      <c r="F58" s="324"/>
      <c r="G58" s="326"/>
      <c r="H58" s="326"/>
      <c r="I58" s="326"/>
      <c r="J58" s="353"/>
      <c r="K58" s="353"/>
      <c r="L58" s="353"/>
      <c r="M58" s="324"/>
      <c r="N58" s="324"/>
      <c r="O58" s="324"/>
      <c r="P58" s="347"/>
      <c r="Q58" s="347"/>
      <c r="R58" s="347"/>
      <c r="S58" s="347"/>
    </row>
    <row r="59" spans="1:19" s="329" customFormat="1" x14ac:dyDescent="0.2">
      <c r="A59" s="307">
        <v>21</v>
      </c>
      <c r="B59" s="326"/>
      <c r="C59" s="326"/>
      <c r="D59" s="326"/>
      <c r="E59" s="326"/>
      <c r="F59" s="324"/>
      <c r="G59" s="326"/>
      <c r="H59" s="326"/>
      <c r="I59" s="326"/>
      <c r="J59" s="353"/>
      <c r="K59" s="353"/>
      <c r="L59" s="353"/>
      <c r="M59" s="324"/>
      <c r="N59" s="324"/>
      <c r="O59" s="324"/>
      <c r="P59" s="347"/>
      <c r="Q59" s="347"/>
      <c r="R59" s="347"/>
      <c r="S59" s="347"/>
    </row>
    <row r="60" spans="1:19" s="329" customFormat="1" x14ac:dyDescent="0.2">
      <c r="A60" s="307">
        <v>22</v>
      </c>
      <c r="B60" s="326"/>
      <c r="C60" s="326"/>
      <c r="D60" s="326"/>
      <c r="E60" s="326"/>
      <c r="F60" s="324"/>
      <c r="G60" s="326"/>
      <c r="H60" s="326"/>
      <c r="I60" s="326"/>
      <c r="J60" s="353"/>
      <c r="K60" s="353"/>
      <c r="L60" s="353"/>
      <c r="M60" s="324"/>
      <c r="N60" s="324"/>
      <c r="O60" s="324"/>
      <c r="P60" s="347"/>
      <c r="Q60" s="347"/>
      <c r="R60" s="347"/>
      <c r="S60" s="347"/>
    </row>
    <row r="61" spans="1:19" s="329" customFormat="1" x14ac:dyDescent="0.2">
      <c r="A61" s="307">
        <v>23</v>
      </c>
      <c r="B61" s="326"/>
      <c r="C61" s="326"/>
      <c r="D61" s="326"/>
      <c r="E61" s="326"/>
      <c r="F61" s="324"/>
      <c r="G61" s="326"/>
      <c r="H61" s="326"/>
      <c r="I61" s="326"/>
      <c r="J61" s="353"/>
      <c r="K61" s="353"/>
      <c r="L61" s="353"/>
      <c r="M61" s="324"/>
      <c r="N61" s="324"/>
      <c r="O61" s="324"/>
      <c r="P61" s="347"/>
      <c r="Q61" s="347"/>
      <c r="R61" s="347"/>
      <c r="S61" s="347"/>
    </row>
    <row r="62" spans="1:19" s="329" customFormat="1" x14ac:dyDescent="0.2">
      <c r="A62" s="307">
        <v>24</v>
      </c>
      <c r="B62" s="326"/>
      <c r="C62" s="326"/>
      <c r="D62" s="326"/>
      <c r="E62" s="326"/>
      <c r="F62" s="324"/>
      <c r="G62" s="326"/>
      <c r="H62" s="326"/>
      <c r="I62" s="326"/>
      <c r="J62" s="353"/>
      <c r="K62" s="353"/>
      <c r="L62" s="353"/>
      <c r="M62" s="324"/>
      <c r="N62" s="324"/>
      <c r="O62" s="324"/>
      <c r="P62" s="347"/>
      <c r="Q62" s="347"/>
      <c r="R62" s="347"/>
      <c r="S62" s="347"/>
    </row>
    <row r="63" spans="1:19" s="329" customFormat="1" x14ac:dyDescent="0.2">
      <c r="A63" s="307">
        <v>25</v>
      </c>
      <c r="B63" s="326"/>
      <c r="C63" s="326"/>
      <c r="D63" s="326"/>
      <c r="E63" s="326"/>
      <c r="F63" s="324"/>
      <c r="G63" s="326"/>
      <c r="H63" s="326"/>
      <c r="I63" s="326"/>
      <c r="J63" s="353"/>
      <c r="K63" s="353"/>
      <c r="L63" s="353"/>
      <c r="M63" s="324"/>
      <c r="N63" s="324"/>
      <c r="O63" s="324"/>
      <c r="P63" s="347"/>
      <c r="Q63" s="347"/>
      <c r="R63" s="347"/>
      <c r="S63" s="347"/>
    </row>
    <row r="64" spans="1:19" s="329" customFormat="1" x14ac:dyDescent="0.2">
      <c r="A64" s="307">
        <v>26</v>
      </c>
      <c r="B64" s="326"/>
      <c r="C64" s="326"/>
      <c r="D64" s="326"/>
      <c r="E64" s="326"/>
      <c r="F64" s="324"/>
      <c r="G64" s="326"/>
      <c r="H64" s="326"/>
      <c r="I64" s="326"/>
      <c r="J64" s="353"/>
      <c r="K64" s="353"/>
      <c r="L64" s="353"/>
      <c r="M64" s="324"/>
      <c r="N64" s="324"/>
      <c r="O64" s="324"/>
      <c r="P64" s="347"/>
      <c r="Q64" s="347"/>
      <c r="R64" s="347"/>
      <c r="S64" s="347"/>
    </row>
    <row r="65" spans="1:19" s="329" customFormat="1" x14ac:dyDescent="0.2">
      <c r="A65" s="307">
        <v>27</v>
      </c>
      <c r="B65" s="326"/>
      <c r="C65" s="326"/>
      <c r="D65" s="326"/>
      <c r="E65" s="326"/>
      <c r="F65" s="324"/>
      <c r="G65" s="326"/>
      <c r="H65" s="326"/>
      <c r="I65" s="326"/>
      <c r="J65" s="353"/>
      <c r="K65" s="353"/>
      <c r="L65" s="353"/>
      <c r="M65" s="324"/>
      <c r="N65" s="324"/>
      <c r="O65" s="324"/>
      <c r="P65" s="347"/>
      <c r="Q65" s="347"/>
      <c r="R65" s="347"/>
      <c r="S65" s="347"/>
    </row>
    <row r="66" spans="1:19" s="329" customFormat="1" x14ac:dyDescent="0.2">
      <c r="A66" s="307">
        <v>28</v>
      </c>
      <c r="B66" s="326"/>
      <c r="C66" s="326"/>
      <c r="D66" s="326"/>
      <c r="E66" s="326"/>
      <c r="F66" s="324"/>
      <c r="G66" s="326"/>
      <c r="H66" s="326"/>
      <c r="I66" s="326"/>
      <c r="J66" s="353"/>
      <c r="K66" s="353"/>
      <c r="L66" s="353"/>
      <c r="M66" s="324"/>
      <c r="N66" s="324"/>
      <c r="O66" s="324"/>
      <c r="P66" s="347"/>
      <c r="Q66" s="347"/>
      <c r="R66" s="347"/>
      <c r="S66" s="347"/>
    </row>
    <row r="67" spans="1:19" s="329" customFormat="1" x14ac:dyDescent="0.2">
      <c r="A67" s="307">
        <v>29</v>
      </c>
      <c r="B67" s="326"/>
      <c r="C67" s="326"/>
      <c r="D67" s="326"/>
      <c r="E67" s="326"/>
      <c r="F67" s="324"/>
      <c r="G67" s="326"/>
      <c r="H67" s="326"/>
      <c r="I67" s="326"/>
      <c r="J67" s="353"/>
      <c r="K67" s="353"/>
      <c r="L67" s="353"/>
      <c r="M67" s="324"/>
      <c r="N67" s="324"/>
      <c r="O67" s="324"/>
      <c r="P67" s="347"/>
      <c r="Q67" s="347"/>
      <c r="R67" s="347"/>
      <c r="S67" s="347"/>
    </row>
    <row r="68" spans="1:19" s="329" customFormat="1" x14ac:dyDescent="0.2">
      <c r="A68" s="307">
        <v>30</v>
      </c>
      <c r="B68" s="326"/>
      <c r="C68" s="326"/>
      <c r="D68" s="326"/>
      <c r="E68" s="326"/>
      <c r="F68" s="324"/>
      <c r="G68" s="326"/>
      <c r="H68" s="326"/>
      <c r="I68" s="326"/>
      <c r="J68" s="353"/>
      <c r="K68" s="353"/>
      <c r="L68" s="353"/>
      <c r="M68" s="324"/>
      <c r="N68" s="324"/>
      <c r="O68" s="324"/>
      <c r="P68" s="347"/>
      <c r="Q68" s="347"/>
      <c r="R68" s="347"/>
      <c r="S68" s="347"/>
    </row>
    <row r="69" spans="1:19" s="329" customFormat="1" x14ac:dyDescent="0.2">
      <c r="A69" s="307">
        <v>31</v>
      </c>
      <c r="B69" s="326"/>
      <c r="C69" s="326"/>
      <c r="D69" s="326"/>
      <c r="E69" s="326"/>
      <c r="F69" s="324"/>
      <c r="G69" s="326"/>
      <c r="H69" s="326"/>
      <c r="I69" s="326"/>
      <c r="J69" s="353"/>
      <c r="K69" s="353"/>
      <c r="L69" s="353"/>
      <c r="M69" s="324"/>
      <c r="N69" s="324"/>
      <c r="O69" s="324"/>
      <c r="P69" s="347"/>
      <c r="Q69" s="347"/>
      <c r="R69" s="347"/>
      <c r="S69" s="347"/>
    </row>
    <row r="70" spans="1:19" s="329" customFormat="1" x14ac:dyDescent="0.2">
      <c r="A70" s="307">
        <v>32</v>
      </c>
      <c r="B70" s="326"/>
      <c r="C70" s="326"/>
      <c r="D70" s="326"/>
      <c r="E70" s="326"/>
      <c r="F70" s="324"/>
      <c r="G70" s="326"/>
      <c r="H70" s="326"/>
      <c r="I70" s="326"/>
      <c r="J70" s="353"/>
      <c r="K70" s="353"/>
      <c r="L70" s="353"/>
      <c r="M70" s="324"/>
      <c r="N70" s="324"/>
      <c r="O70" s="324"/>
      <c r="P70" s="347"/>
      <c r="Q70" s="347"/>
      <c r="R70" s="347"/>
      <c r="S70" s="347"/>
    </row>
    <row r="71" spans="1:19" s="329" customFormat="1" x14ac:dyDescent="0.2">
      <c r="A71" s="307">
        <v>33</v>
      </c>
      <c r="B71" s="326"/>
      <c r="C71" s="326"/>
      <c r="D71" s="326"/>
      <c r="E71" s="326"/>
      <c r="F71" s="324"/>
      <c r="G71" s="326"/>
      <c r="H71" s="326"/>
      <c r="I71" s="326"/>
      <c r="J71" s="353"/>
      <c r="K71" s="353"/>
      <c r="L71" s="353"/>
      <c r="M71" s="324"/>
      <c r="N71" s="324"/>
      <c r="O71" s="324"/>
      <c r="P71" s="347"/>
      <c r="Q71" s="347"/>
      <c r="R71" s="347"/>
      <c r="S71" s="347"/>
    </row>
    <row r="72" spans="1:19" s="329" customFormat="1" x14ac:dyDescent="0.2">
      <c r="A72" s="307">
        <v>34</v>
      </c>
      <c r="B72" s="326"/>
      <c r="C72" s="326"/>
      <c r="D72" s="326"/>
      <c r="E72" s="326"/>
      <c r="F72" s="324"/>
      <c r="G72" s="326"/>
      <c r="H72" s="326"/>
      <c r="I72" s="326"/>
      <c r="J72" s="353"/>
      <c r="K72" s="353"/>
      <c r="L72" s="353"/>
      <c r="M72" s="324"/>
      <c r="N72" s="324"/>
      <c r="O72" s="324"/>
      <c r="P72" s="347"/>
      <c r="Q72" s="347"/>
      <c r="R72" s="347"/>
      <c r="S72" s="347"/>
    </row>
    <row r="73" spans="1:19" s="329" customFormat="1" x14ac:dyDescent="0.2">
      <c r="A73" s="307">
        <v>35</v>
      </c>
      <c r="B73" s="326"/>
      <c r="C73" s="326"/>
      <c r="D73" s="326"/>
      <c r="E73" s="326"/>
      <c r="F73" s="324"/>
      <c r="G73" s="326"/>
      <c r="H73" s="326"/>
      <c r="I73" s="326"/>
      <c r="J73" s="353"/>
      <c r="K73" s="353"/>
      <c r="L73" s="353"/>
      <c r="M73" s="324"/>
      <c r="N73" s="324"/>
      <c r="O73" s="324"/>
      <c r="P73" s="347"/>
      <c r="Q73" s="347"/>
      <c r="R73" s="347"/>
      <c r="S73" s="347"/>
    </row>
    <row r="74" spans="1:19" s="329" customFormat="1" x14ac:dyDescent="0.2">
      <c r="A74" s="307">
        <v>36</v>
      </c>
      <c r="B74" s="326"/>
      <c r="C74" s="326"/>
      <c r="D74" s="326"/>
      <c r="E74" s="326"/>
      <c r="F74" s="324"/>
      <c r="G74" s="326"/>
      <c r="H74" s="326"/>
      <c r="I74" s="326"/>
      <c r="J74" s="353"/>
      <c r="K74" s="353"/>
      <c r="L74" s="353"/>
      <c r="M74" s="324"/>
      <c r="N74" s="324"/>
      <c r="O74" s="324"/>
      <c r="P74" s="347"/>
      <c r="Q74" s="347"/>
      <c r="R74" s="347"/>
      <c r="S74" s="347"/>
    </row>
    <row r="75" spans="1:19" s="329" customFormat="1" x14ac:dyDescent="0.2">
      <c r="A75" s="307">
        <v>37</v>
      </c>
      <c r="B75" s="326"/>
      <c r="C75" s="326"/>
      <c r="D75" s="326"/>
      <c r="E75" s="326"/>
      <c r="F75" s="324"/>
      <c r="G75" s="326"/>
      <c r="H75" s="326"/>
      <c r="I75" s="326"/>
      <c r="J75" s="353"/>
      <c r="K75" s="353"/>
      <c r="L75" s="353"/>
      <c r="M75" s="324"/>
      <c r="N75" s="324"/>
      <c r="O75" s="324"/>
      <c r="P75" s="347"/>
      <c r="Q75" s="347"/>
      <c r="R75" s="347"/>
      <c r="S75" s="347"/>
    </row>
    <row r="76" spans="1:19" s="329" customFormat="1" x14ac:dyDescent="0.2">
      <c r="A76" s="307">
        <v>38</v>
      </c>
      <c r="B76" s="326"/>
      <c r="C76" s="326"/>
      <c r="D76" s="326"/>
      <c r="E76" s="326"/>
      <c r="F76" s="324"/>
      <c r="G76" s="326"/>
      <c r="H76" s="326"/>
      <c r="I76" s="326"/>
      <c r="J76" s="353"/>
      <c r="K76" s="353"/>
      <c r="L76" s="353"/>
      <c r="M76" s="324"/>
      <c r="N76" s="324"/>
      <c r="O76" s="324"/>
      <c r="P76" s="347"/>
      <c r="Q76" s="347"/>
      <c r="R76" s="347"/>
      <c r="S76" s="347"/>
    </row>
    <row r="77" spans="1:19" s="329" customFormat="1" x14ac:dyDescent="0.2">
      <c r="A77" s="307">
        <v>39</v>
      </c>
      <c r="B77" s="326"/>
      <c r="C77" s="326"/>
      <c r="D77" s="326"/>
      <c r="E77" s="326"/>
      <c r="F77" s="324"/>
      <c r="G77" s="326"/>
      <c r="H77" s="326"/>
      <c r="I77" s="326"/>
      <c r="J77" s="353"/>
      <c r="K77" s="353"/>
      <c r="L77" s="353"/>
      <c r="M77" s="324"/>
      <c r="N77" s="324"/>
      <c r="O77" s="324"/>
      <c r="P77" s="347"/>
      <c r="Q77" s="347"/>
      <c r="R77" s="347"/>
      <c r="S77" s="347"/>
    </row>
    <row r="78" spans="1:19" s="329" customFormat="1" x14ac:dyDescent="0.2">
      <c r="A78" s="307">
        <v>40</v>
      </c>
      <c r="B78" s="326"/>
      <c r="C78" s="326"/>
      <c r="D78" s="326"/>
      <c r="E78" s="326"/>
      <c r="F78" s="324"/>
      <c r="G78" s="326"/>
      <c r="H78" s="326"/>
      <c r="I78" s="326"/>
      <c r="J78" s="353"/>
      <c r="K78" s="353"/>
      <c r="L78" s="353"/>
      <c r="M78" s="324"/>
      <c r="N78" s="324"/>
      <c r="O78" s="324"/>
      <c r="P78" s="347"/>
      <c r="Q78" s="347"/>
      <c r="R78" s="347"/>
      <c r="S78" s="347"/>
    </row>
    <row r="79" spans="1:19" s="329" customFormat="1" x14ac:dyDescent="0.2">
      <c r="A79" s="307">
        <v>41</v>
      </c>
      <c r="B79" s="326"/>
      <c r="C79" s="326"/>
      <c r="D79" s="326"/>
      <c r="E79" s="326"/>
      <c r="F79" s="324"/>
      <c r="G79" s="326"/>
      <c r="H79" s="326"/>
      <c r="I79" s="326"/>
      <c r="J79" s="353"/>
      <c r="K79" s="353"/>
      <c r="L79" s="353"/>
      <c r="M79" s="324"/>
      <c r="N79" s="324"/>
      <c r="O79" s="324"/>
      <c r="P79" s="347"/>
      <c r="Q79" s="347"/>
      <c r="R79" s="347"/>
      <c r="S79" s="347"/>
    </row>
    <row r="80" spans="1:19" s="329" customFormat="1" x14ac:dyDescent="0.2">
      <c r="A80" s="307">
        <v>42</v>
      </c>
      <c r="B80" s="326"/>
      <c r="C80" s="326"/>
      <c r="D80" s="326"/>
      <c r="E80" s="326"/>
      <c r="F80" s="324"/>
      <c r="G80" s="326"/>
      <c r="H80" s="326"/>
      <c r="I80" s="326"/>
      <c r="J80" s="353"/>
      <c r="K80" s="353"/>
      <c r="L80" s="353"/>
      <c r="M80" s="324"/>
      <c r="N80" s="324"/>
      <c r="O80" s="324"/>
      <c r="P80" s="347"/>
      <c r="Q80" s="347"/>
      <c r="R80" s="347"/>
      <c r="S80" s="347"/>
    </row>
    <row r="81" spans="1:19" s="329" customFormat="1" x14ac:dyDescent="0.2">
      <c r="A81" s="307">
        <v>43</v>
      </c>
      <c r="B81" s="326"/>
      <c r="C81" s="326"/>
      <c r="D81" s="326"/>
      <c r="E81" s="326"/>
      <c r="F81" s="324"/>
      <c r="G81" s="326"/>
      <c r="H81" s="326"/>
      <c r="I81" s="326"/>
      <c r="J81" s="353"/>
      <c r="K81" s="353"/>
      <c r="L81" s="353"/>
      <c r="M81" s="324"/>
      <c r="N81" s="324"/>
      <c r="O81" s="324"/>
      <c r="P81" s="347"/>
      <c r="Q81" s="347"/>
      <c r="R81" s="347"/>
      <c r="S81" s="347"/>
    </row>
    <row r="82" spans="1:19" s="329" customFormat="1" x14ac:dyDescent="0.2">
      <c r="A82" s="307">
        <v>44</v>
      </c>
      <c r="B82" s="326"/>
      <c r="C82" s="326"/>
      <c r="D82" s="326"/>
      <c r="E82" s="326"/>
      <c r="F82" s="324"/>
      <c r="G82" s="326"/>
      <c r="H82" s="326"/>
      <c r="I82" s="326"/>
      <c r="J82" s="353"/>
      <c r="K82" s="353"/>
      <c r="L82" s="353"/>
      <c r="M82" s="324"/>
      <c r="N82" s="324"/>
      <c r="O82" s="324"/>
      <c r="P82" s="347"/>
      <c r="Q82" s="347"/>
      <c r="R82" s="347"/>
      <c r="S82" s="347"/>
    </row>
    <row r="83" spans="1:19" s="329" customFormat="1" x14ac:dyDescent="0.2">
      <c r="A83" s="307">
        <v>45</v>
      </c>
      <c r="B83" s="326"/>
      <c r="C83" s="326"/>
      <c r="D83" s="326"/>
      <c r="E83" s="326"/>
      <c r="F83" s="324"/>
      <c r="G83" s="326"/>
      <c r="H83" s="326"/>
      <c r="I83" s="326"/>
      <c r="J83" s="353"/>
      <c r="K83" s="353"/>
      <c r="L83" s="353"/>
      <c r="M83" s="324"/>
      <c r="N83" s="324"/>
      <c r="O83" s="324"/>
      <c r="P83" s="347"/>
      <c r="Q83" s="347"/>
      <c r="R83" s="347"/>
      <c r="S83" s="347"/>
    </row>
    <row r="84" spans="1:19" s="329" customFormat="1" x14ac:dyDescent="0.2">
      <c r="A84" s="307">
        <v>46</v>
      </c>
      <c r="B84" s="326"/>
      <c r="C84" s="326"/>
      <c r="D84" s="326"/>
      <c r="E84" s="326"/>
      <c r="F84" s="324"/>
      <c r="G84" s="326"/>
      <c r="H84" s="326"/>
      <c r="I84" s="326"/>
      <c r="J84" s="353"/>
      <c r="K84" s="353"/>
      <c r="L84" s="353"/>
      <c r="M84" s="324"/>
      <c r="N84" s="324"/>
      <c r="O84" s="324"/>
      <c r="P84" s="347"/>
      <c r="Q84" s="347"/>
      <c r="R84" s="347"/>
      <c r="S84" s="347"/>
    </row>
    <row r="85" spans="1:19" s="329" customFormat="1" x14ac:dyDescent="0.2">
      <c r="A85" s="307">
        <v>47</v>
      </c>
      <c r="B85" s="326"/>
      <c r="C85" s="326"/>
      <c r="D85" s="326"/>
      <c r="E85" s="326"/>
      <c r="F85" s="324"/>
      <c r="G85" s="326"/>
      <c r="H85" s="326"/>
      <c r="I85" s="326"/>
      <c r="J85" s="353"/>
      <c r="K85" s="353"/>
      <c r="L85" s="353"/>
      <c r="M85" s="324"/>
      <c r="N85" s="324"/>
      <c r="O85" s="324"/>
      <c r="P85" s="347"/>
      <c r="Q85" s="347"/>
      <c r="R85" s="347"/>
      <c r="S85" s="347"/>
    </row>
    <row r="86" spans="1:19" s="329" customFormat="1" x14ac:dyDescent="0.2">
      <c r="A86" s="307">
        <v>48</v>
      </c>
      <c r="B86" s="326"/>
      <c r="C86" s="326"/>
      <c r="D86" s="326"/>
      <c r="E86" s="326"/>
      <c r="F86" s="324"/>
      <c r="G86" s="326"/>
      <c r="H86" s="326"/>
      <c r="I86" s="326"/>
      <c r="J86" s="353"/>
      <c r="K86" s="353"/>
      <c r="L86" s="353"/>
      <c r="M86" s="324"/>
      <c r="N86" s="324"/>
      <c r="O86" s="324"/>
      <c r="P86" s="347"/>
      <c r="Q86" s="347"/>
      <c r="R86" s="347"/>
      <c r="S86" s="347"/>
    </row>
    <row r="87" spans="1:19" s="329" customFormat="1" x14ac:dyDescent="0.2">
      <c r="A87" s="307">
        <v>49</v>
      </c>
      <c r="B87" s="326"/>
      <c r="C87" s="326"/>
      <c r="D87" s="326"/>
      <c r="E87" s="326"/>
      <c r="F87" s="324"/>
      <c r="G87" s="326"/>
      <c r="H87" s="326"/>
      <c r="I87" s="326"/>
      <c r="J87" s="353"/>
      <c r="K87" s="353"/>
      <c r="L87" s="353"/>
      <c r="M87" s="324"/>
      <c r="N87" s="324"/>
      <c r="O87" s="324"/>
      <c r="P87" s="347"/>
      <c r="Q87" s="347"/>
      <c r="R87" s="347"/>
      <c r="S87" s="347"/>
    </row>
    <row r="88" spans="1:19" s="329" customFormat="1" x14ac:dyDescent="0.2">
      <c r="A88" s="307">
        <v>50</v>
      </c>
      <c r="B88" s="326"/>
      <c r="C88" s="326"/>
      <c r="D88" s="326"/>
      <c r="E88" s="326"/>
      <c r="F88" s="324"/>
      <c r="G88" s="326"/>
      <c r="H88" s="326"/>
      <c r="I88" s="326"/>
      <c r="J88" s="353"/>
      <c r="K88" s="353"/>
      <c r="L88" s="353"/>
      <c r="M88" s="324"/>
      <c r="N88" s="324"/>
      <c r="O88" s="324"/>
      <c r="P88" s="347"/>
      <c r="Q88" s="347"/>
      <c r="R88" s="347"/>
      <c r="S88" s="347"/>
    </row>
    <row r="89" spans="1:19" s="329" customFormat="1" x14ac:dyDescent="0.2">
      <c r="A89" s="307">
        <v>51</v>
      </c>
      <c r="B89" s="326"/>
      <c r="C89" s="326"/>
      <c r="D89" s="326"/>
      <c r="E89" s="326"/>
      <c r="F89" s="324"/>
      <c r="G89" s="326"/>
      <c r="H89" s="326"/>
      <c r="I89" s="326"/>
      <c r="J89" s="353"/>
      <c r="K89" s="353"/>
      <c r="L89" s="353"/>
      <c r="M89" s="324"/>
      <c r="N89" s="324"/>
      <c r="O89" s="324"/>
      <c r="P89" s="347"/>
      <c r="Q89" s="347"/>
      <c r="R89" s="347"/>
      <c r="S89" s="347"/>
    </row>
    <row r="90" spans="1:19" s="329" customFormat="1" x14ac:dyDescent="0.2">
      <c r="A90" s="307">
        <v>52</v>
      </c>
      <c r="B90" s="326"/>
      <c r="C90" s="326"/>
      <c r="D90" s="326"/>
      <c r="E90" s="326"/>
      <c r="F90" s="324"/>
      <c r="G90" s="326"/>
      <c r="H90" s="326"/>
      <c r="I90" s="326"/>
      <c r="J90" s="353"/>
      <c r="K90" s="353"/>
      <c r="L90" s="353"/>
      <c r="M90" s="324"/>
      <c r="N90" s="324"/>
      <c r="O90" s="324"/>
      <c r="P90" s="347"/>
      <c r="Q90" s="347"/>
      <c r="R90" s="347"/>
      <c r="S90" s="347"/>
    </row>
    <row r="91" spans="1:19" s="329" customFormat="1" x14ac:dyDescent="0.2">
      <c r="A91" s="307">
        <v>53</v>
      </c>
      <c r="B91" s="326"/>
      <c r="C91" s="326"/>
      <c r="D91" s="326"/>
      <c r="E91" s="326"/>
      <c r="F91" s="324"/>
      <c r="G91" s="326"/>
      <c r="H91" s="326"/>
      <c r="I91" s="326"/>
      <c r="J91" s="353"/>
      <c r="K91" s="353"/>
      <c r="L91" s="353"/>
      <c r="M91" s="324"/>
      <c r="N91" s="324"/>
      <c r="O91" s="324"/>
      <c r="P91" s="347"/>
      <c r="Q91" s="347"/>
      <c r="R91" s="347"/>
      <c r="S91" s="347"/>
    </row>
    <row r="92" spans="1:19" s="329" customFormat="1" x14ac:dyDescent="0.2">
      <c r="A92" s="307">
        <v>54</v>
      </c>
      <c r="B92" s="326"/>
      <c r="C92" s="326"/>
      <c r="D92" s="326"/>
      <c r="E92" s="326"/>
      <c r="F92" s="324"/>
      <c r="G92" s="326"/>
      <c r="H92" s="326"/>
      <c r="I92" s="326"/>
      <c r="J92" s="353"/>
      <c r="K92" s="353"/>
      <c r="L92" s="353"/>
      <c r="M92" s="324"/>
      <c r="N92" s="324"/>
      <c r="O92" s="324"/>
      <c r="P92" s="347"/>
      <c r="Q92" s="347"/>
      <c r="R92" s="347"/>
      <c r="S92" s="347"/>
    </row>
    <row r="93" spans="1:19" s="329" customFormat="1" x14ac:dyDescent="0.2">
      <c r="A93" s="307">
        <v>55</v>
      </c>
      <c r="B93" s="326"/>
      <c r="C93" s="326"/>
      <c r="D93" s="326"/>
      <c r="E93" s="326"/>
      <c r="F93" s="324"/>
      <c r="G93" s="326"/>
      <c r="H93" s="326"/>
      <c r="I93" s="326"/>
      <c r="J93" s="353"/>
      <c r="K93" s="353"/>
      <c r="L93" s="353"/>
      <c r="M93" s="324"/>
      <c r="N93" s="324"/>
      <c r="O93" s="324"/>
      <c r="P93" s="347"/>
      <c r="Q93" s="347"/>
      <c r="R93" s="347"/>
      <c r="S93" s="347"/>
    </row>
    <row r="94" spans="1:19" s="329" customFormat="1" x14ac:dyDescent="0.2">
      <c r="A94" s="307">
        <v>56</v>
      </c>
      <c r="B94" s="326"/>
      <c r="C94" s="326"/>
      <c r="D94" s="326"/>
      <c r="E94" s="326"/>
      <c r="F94" s="324"/>
      <c r="G94" s="326"/>
      <c r="H94" s="326"/>
      <c r="I94" s="326"/>
      <c r="J94" s="353"/>
      <c r="K94" s="353"/>
      <c r="L94" s="353"/>
      <c r="M94" s="324"/>
      <c r="N94" s="324"/>
      <c r="O94" s="324"/>
      <c r="P94" s="347"/>
      <c r="Q94" s="347"/>
      <c r="R94" s="347"/>
      <c r="S94" s="347"/>
    </row>
    <row r="95" spans="1:19" s="329" customFormat="1" x14ac:dyDescent="0.2">
      <c r="A95" s="307">
        <v>57</v>
      </c>
      <c r="B95" s="326"/>
      <c r="C95" s="326"/>
      <c r="D95" s="326"/>
      <c r="E95" s="326"/>
      <c r="F95" s="324"/>
      <c r="G95" s="326"/>
      <c r="H95" s="326"/>
      <c r="I95" s="326"/>
      <c r="J95" s="353"/>
      <c r="K95" s="353"/>
      <c r="L95" s="353"/>
      <c r="M95" s="324"/>
      <c r="N95" s="324"/>
      <c r="O95" s="324"/>
      <c r="P95" s="347"/>
      <c r="Q95" s="347"/>
      <c r="R95" s="347"/>
      <c r="S95" s="347"/>
    </row>
    <row r="96" spans="1:19" s="329" customFormat="1" x14ac:dyDescent="0.2">
      <c r="A96" s="307">
        <v>58</v>
      </c>
      <c r="B96" s="326"/>
      <c r="C96" s="326"/>
      <c r="D96" s="326"/>
      <c r="E96" s="326"/>
      <c r="F96" s="324"/>
      <c r="G96" s="326"/>
      <c r="H96" s="326"/>
      <c r="I96" s="326"/>
      <c r="J96" s="353"/>
      <c r="K96" s="353"/>
      <c r="L96" s="353"/>
      <c r="M96" s="324"/>
      <c r="N96" s="324"/>
      <c r="O96" s="324"/>
      <c r="P96" s="347"/>
      <c r="Q96" s="347"/>
      <c r="R96" s="347"/>
      <c r="S96" s="347"/>
    </row>
    <row r="97" spans="1:19" s="329" customFormat="1" x14ac:dyDescent="0.2">
      <c r="A97" s="307">
        <v>59</v>
      </c>
      <c r="B97" s="326"/>
      <c r="C97" s="326"/>
      <c r="D97" s="326"/>
      <c r="E97" s="326"/>
      <c r="F97" s="324"/>
      <c r="G97" s="326"/>
      <c r="H97" s="326"/>
      <c r="I97" s="326"/>
      <c r="J97" s="353"/>
      <c r="K97" s="353"/>
      <c r="L97" s="353"/>
      <c r="M97" s="324"/>
      <c r="N97" s="324"/>
      <c r="O97" s="324"/>
      <c r="P97" s="347"/>
      <c r="Q97" s="347"/>
      <c r="R97" s="347"/>
      <c r="S97" s="347"/>
    </row>
    <row r="98" spans="1:19" s="329" customFormat="1" x14ac:dyDescent="0.2">
      <c r="A98" s="307">
        <v>60</v>
      </c>
      <c r="B98" s="326"/>
      <c r="C98" s="326"/>
      <c r="D98" s="326"/>
      <c r="E98" s="326"/>
      <c r="F98" s="324"/>
      <c r="G98" s="326"/>
      <c r="H98" s="326"/>
      <c r="I98" s="326"/>
      <c r="J98" s="353"/>
      <c r="K98" s="353"/>
      <c r="L98" s="353"/>
      <c r="M98" s="324"/>
      <c r="N98" s="324"/>
      <c r="O98" s="324"/>
      <c r="P98" s="347"/>
      <c r="Q98" s="347"/>
      <c r="R98" s="347"/>
      <c r="S98" s="347"/>
    </row>
    <row r="99" spans="1:19" s="329" customFormat="1" x14ac:dyDescent="0.2">
      <c r="A99" s="307">
        <v>61</v>
      </c>
      <c r="B99" s="326"/>
      <c r="C99" s="326"/>
      <c r="D99" s="326"/>
      <c r="E99" s="326"/>
      <c r="F99" s="324"/>
      <c r="G99" s="326"/>
      <c r="H99" s="326"/>
      <c r="I99" s="326"/>
      <c r="J99" s="353"/>
      <c r="K99" s="353"/>
      <c r="L99" s="353"/>
      <c r="M99" s="324"/>
      <c r="N99" s="324"/>
      <c r="O99" s="324"/>
      <c r="P99" s="347"/>
      <c r="Q99" s="347"/>
      <c r="R99" s="347"/>
      <c r="S99" s="347"/>
    </row>
    <row r="100" spans="1:19" s="329" customFormat="1" x14ac:dyDescent="0.2">
      <c r="A100" s="307">
        <v>62</v>
      </c>
      <c r="B100" s="326"/>
      <c r="C100" s="326"/>
      <c r="D100" s="326"/>
      <c r="E100" s="326"/>
      <c r="F100" s="324"/>
      <c r="G100" s="326"/>
      <c r="H100" s="326"/>
      <c r="I100" s="326"/>
      <c r="J100" s="353"/>
      <c r="K100" s="353"/>
      <c r="L100" s="353"/>
      <c r="M100" s="324"/>
      <c r="N100" s="324"/>
      <c r="O100" s="324"/>
      <c r="P100" s="347"/>
      <c r="Q100" s="347"/>
      <c r="R100" s="347"/>
      <c r="S100" s="347"/>
    </row>
    <row r="101" spans="1:19" s="329" customFormat="1" x14ac:dyDescent="0.2">
      <c r="A101" s="307">
        <v>63</v>
      </c>
      <c r="B101" s="326"/>
      <c r="C101" s="326"/>
      <c r="D101" s="326"/>
      <c r="E101" s="326"/>
      <c r="F101" s="324"/>
      <c r="G101" s="326"/>
      <c r="H101" s="326"/>
      <c r="I101" s="326"/>
      <c r="J101" s="353"/>
      <c r="K101" s="353"/>
      <c r="L101" s="353"/>
      <c r="M101" s="324"/>
      <c r="N101" s="324"/>
      <c r="O101" s="324"/>
      <c r="P101" s="347"/>
      <c r="Q101" s="347"/>
      <c r="R101" s="347"/>
      <c r="S101" s="347"/>
    </row>
    <row r="102" spans="1:19" s="329" customFormat="1" x14ac:dyDescent="0.2">
      <c r="A102" s="307">
        <v>64</v>
      </c>
      <c r="B102" s="326"/>
      <c r="C102" s="326"/>
      <c r="D102" s="326"/>
      <c r="E102" s="326"/>
      <c r="F102" s="324"/>
      <c r="G102" s="326"/>
      <c r="H102" s="326"/>
      <c r="I102" s="326"/>
      <c r="J102" s="353"/>
      <c r="K102" s="353"/>
      <c r="L102" s="353"/>
      <c r="M102" s="324"/>
      <c r="N102" s="324"/>
      <c r="O102" s="324"/>
      <c r="P102" s="347"/>
      <c r="Q102" s="347"/>
      <c r="R102" s="347"/>
      <c r="S102" s="347"/>
    </row>
    <row r="103" spans="1:19" s="329" customFormat="1" x14ac:dyDescent="0.2">
      <c r="A103" s="307">
        <v>65</v>
      </c>
      <c r="B103" s="326"/>
      <c r="C103" s="326"/>
      <c r="D103" s="326"/>
      <c r="E103" s="326"/>
      <c r="F103" s="324"/>
      <c r="G103" s="326"/>
      <c r="H103" s="326"/>
      <c r="I103" s="326"/>
      <c r="J103" s="353"/>
      <c r="K103" s="353"/>
      <c r="L103" s="353"/>
      <c r="M103" s="324"/>
      <c r="N103" s="324"/>
      <c r="O103" s="324"/>
      <c r="P103" s="347"/>
      <c r="Q103" s="347"/>
      <c r="R103" s="347"/>
      <c r="S103" s="347"/>
    </row>
    <row r="104" spans="1:19" s="329" customFormat="1" x14ac:dyDescent="0.2">
      <c r="A104" s="307">
        <v>66</v>
      </c>
      <c r="B104" s="326"/>
      <c r="C104" s="326"/>
      <c r="D104" s="326"/>
      <c r="E104" s="326"/>
      <c r="F104" s="324"/>
      <c r="G104" s="326"/>
      <c r="H104" s="326"/>
      <c r="I104" s="326"/>
      <c r="J104" s="353"/>
      <c r="K104" s="353"/>
      <c r="L104" s="353"/>
      <c r="M104" s="324"/>
      <c r="N104" s="324"/>
      <c r="O104" s="324"/>
      <c r="P104" s="347"/>
      <c r="Q104" s="347"/>
      <c r="R104" s="347"/>
      <c r="S104" s="347"/>
    </row>
    <row r="105" spans="1:19" s="329" customFormat="1" x14ac:dyDescent="0.2">
      <c r="A105" s="307">
        <v>67</v>
      </c>
      <c r="B105" s="326"/>
      <c r="C105" s="326"/>
      <c r="D105" s="326"/>
      <c r="E105" s="326"/>
      <c r="F105" s="324"/>
      <c r="G105" s="326"/>
      <c r="H105" s="326"/>
      <c r="I105" s="326"/>
      <c r="J105" s="353"/>
      <c r="K105" s="353"/>
      <c r="L105" s="353"/>
      <c r="M105" s="324"/>
      <c r="N105" s="324"/>
      <c r="O105" s="324"/>
      <c r="P105" s="347"/>
      <c r="Q105" s="347"/>
      <c r="R105" s="347"/>
      <c r="S105" s="347"/>
    </row>
    <row r="106" spans="1:19" s="329" customFormat="1" x14ac:dyDescent="0.2">
      <c r="A106" s="307">
        <v>68</v>
      </c>
      <c r="B106" s="326"/>
      <c r="C106" s="326"/>
      <c r="D106" s="326"/>
      <c r="E106" s="326"/>
      <c r="F106" s="324"/>
      <c r="G106" s="326"/>
      <c r="H106" s="326"/>
      <c r="I106" s="326"/>
      <c r="J106" s="353"/>
      <c r="K106" s="353"/>
      <c r="L106" s="353"/>
      <c r="M106" s="324"/>
      <c r="N106" s="324"/>
      <c r="O106" s="324"/>
      <c r="P106" s="347"/>
      <c r="Q106" s="347"/>
      <c r="R106" s="347"/>
      <c r="S106" s="347"/>
    </row>
    <row r="107" spans="1:19" s="329" customFormat="1" x14ac:dyDescent="0.2">
      <c r="A107" s="307">
        <v>69</v>
      </c>
      <c r="B107" s="326"/>
      <c r="C107" s="326"/>
      <c r="D107" s="326"/>
      <c r="E107" s="326"/>
      <c r="F107" s="324"/>
      <c r="G107" s="326"/>
      <c r="H107" s="326"/>
      <c r="I107" s="326"/>
      <c r="J107" s="353"/>
      <c r="K107" s="353"/>
      <c r="L107" s="353"/>
      <c r="M107" s="324"/>
      <c r="N107" s="324"/>
      <c r="O107" s="324"/>
      <c r="P107" s="347"/>
      <c r="Q107" s="347"/>
      <c r="R107" s="347"/>
      <c r="S107" s="347"/>
    </row>
    <row r="108" spans="1:19" s="329" customFormat="1" x14ac:dyDescent="0.2">
      <c r="A108" s="307">
        <v>70</v>
      </c>
      <c r="B108" s="326"/>
      <c r="C108" s="326"/>
      <c r="D108" s="326"/>
      <c r="E108" s="326"/>
      <c r="F108" s="324"/>
      <c r="G108" s="326"/>
      <c r="H108" s="326"/>
      <c r="I108" s="326"/>
      <c r="J108" s="353"/>
      <c r="K108" s="353"/>
      <c r="L108" s="353"/>
      <c r="M108" s="324"/>
      <c r="N108" s="324"/>
      <c r="O108" s="324"/>
      <c r="P108" s="347"/>
      <c r="Q108" s="347"/>
      <c r="R108" s="347"/>
      <c r="S108" s="347"/>
    </row>
    <row r="109" spans="1:19" s="329" customFormat="1" x14ac:dyDescent="0.2">
      <c r="A109" s="307">
        <v>71</v>
      </c>
      <c r="B109" s="326"/>
      <c r="C109" s="326"/>
      <c r="D109" s="326"/>
      <c r="E109" s="326"/>
      <c r="F109" s="324"/>
      <c r="G109" s="326"/>
      <c r="H109" s="326"/>
      <c r="I109" s="326"/>
      <c r="J109" s="353"/>
      <c r="K109" s="353"/>
      <c r="L109" s="353"/>
      <c r="M109" s="324"/>
      <c r="N109" s="324"/>
      <c r="O109" s="324"/>
      <c r="P109" s="347"/>
      <c r="Q109" s="347"/>
      <c r="R109" s="347"/>
      <c r="S109" s="347"/>
    </row>
    <row r="110" spans="1:19" s="329" customFormat="1" x14ac:dyDescent="0.2">
      <c r="A110" s="307">
        <v>72</v>
      </c>
      <c r="B110" s="326"/>
      <c r="C110" s="326"/>
      <c r="D110" s="326"/>
      <c r="E110" s="326"/>
      <c r="F110" s="324"/>
      <c r="G110" s="326"/>
      <c r="H110" s="326"/>
      <c r="I110" s="326"/>
      <c r="J110" s="353"/>
      <c r="K110" s="353"/>
      <c r="L110" s="353"/>
      <c r="M110" s="324"/>
      <c r="N110" s="324"/>
      <c r="O110" s="324"/>
      <c r="P110" s="347"/>
      <c r="Q110" s="347"/>
      <c r="R110" s="347"/>
      <c r="S110" s="347"/>
    </row>
    <row r="111" spans="1:19" s="329" customFormat="1" x14ac:dyDescent="0.2">
      <c r="A111" s="307">
        <v>73</v>
      </c>
      <c r="B111" s="326"/>
      <c r="C111" s="326"/>
      <c r="D111" s="326"/>
      <c r="E111" s="326"/>
      <c r="F111" s="324"/>
      <c r="G111" s="326"/>
      <c r="H111" s="326"/>
      <c r="I111" s="326"/>
      <c r="J111" s="353"/>
      <c r="K111" s="353"/>
      <c r="L111" s="353"/>
      <c r="M111" s="324"/>
      <c r="N111" s="324"/>
      <c r="O111" s="324"/>
      <c r="P111" s="347"/>
      <c r="Q111" s="347"/>
      <c r="R111" s="347"/>
      <c r="S111" s="347"/>
    </row>
    <row r="112" spans="1:19" s="329" customFormat="1" x14ac:dyDescent="0.2">
      <c r="A112" s="307">
        <v>74</v>
      </c>
      <c r="B112" s="326"/>
      <c r="C112" s="326"/>
      <c r="D112" s="326"/>
      <c r="E112" s="326"/>
      <c r="F112" s="324"/>
      <c r="G112" s="326"/>
      <c r="H112" s="326"/>
      <c r="I112" s="326"/>
      <c r="J112" s="353"/>
      <c r="K112" s="353"/>
      <c r="L112" s="353"/>
      <c r="M112" s="324"/>
      <c r="N112" s="324"/>
      <c r="O112" s="324"/>
      <c r="P112" s="347"/>
      <c r="Q112" s="347"/>
      <c r="R112" s="347"/>
      <c r="S112" s="347"/>
    </row>
    <row r="113" spans="1:19" s="329" customFormat="1" x14ac:dyDescent="0.2">
      <c r="A113" s="307">
        <v>75</v>
      </c>
      <c r="B113" s="326"/>
      <c r="C113" s="326"/>
      <c r="D113" s="326"/>
      <c r="E113" s="326"/>
      <c r="F113" s="324"/>
      <c r="G113" s="326"/>
      <c r="H113" s="326"/>
      <c r="I113" s="326"/>
      <c r="J113" s="353"/>
      <c r="K113" s="353"/>
      <c r="L113" s="353"/>
      <c r="M113" s="324"/>
      <c r="N113" s="324"/>
      <c r="O113" s="324"/>
      <c r="P113" s="347"/>
      <c r="Q113" s="347"/>
      <c r="R113" s="347"/>
      <c r="S113" s="347"/>
    </row>
    <row r="114" spans="1:19" s="329" customFormat="1" x14ac:dyDescent="0.2">
      <c r="A114" s="307">
        <v>76</v>
      </c>
      <c r="B114" s="326"/>
      <c r="C114" s="326"/>
      <c r="D114" s="326"/>
      <c r="E114" s="326"/>
      <c r="F114" s="324"/>
      <c r="G114" s="326"/>
      <c r="H114" s="326"/>
      <c r="I114" s="326"/>
      <c r="J114" s="353"/>
      <c r="K114" s="353"/>
      <c r="L114" s="353"/>
      <c r="M114" s="324"/>
      <c r="N114" s="324"/>
      <c r="O114" s="324"/>
      <c r="P114" s="347"/>
      <c r="Q114" s="347"/>
      <c r="R114" s="347"/>
      <c r="S114" s="347"/>
    </row>
    <row r="115" spans="1:19" s="329" customFormat="1" x14ac:dyDescent="0.2">
      <c r="A115" s="307">
        <v>77</v>
      </c>
      <c r="B115" s="326"/>
      <c r="C115" s="326"/>
      <c r="D115" s="326"/>
      <c r="E115" s="326"/>
      <c r="F115" s="324"/>
      <c r="G115" s="326"/>
      <c r="H115" s="326"/>
      <c r="I115" s="326"/>
      <c r="J115" s="353"/>
      <c r="K115" s="353"/>
      <c r="L115" s="353"/>
      <c r="M115" s="324"/>
      <c r="N115" s="324"/>
      <c r="O115" s="324"/>
      <c r="P115" s="347"/>
      <c r="Q115" s="347"/>
      <c r="R115" s="347"/>
      <c r="S115" s="347"/>
    </row>
    <row r="116" spans="1:19" s="329" customFormat="1" x14ac:dyDescent="0.2">
      <c r="A116" s="307">
        <v>78</v>
      </c>
      <c r="B116" s="326"/>
      <c r="C116" s="326"/>
      <c r="D116" s="326"/>
      <c r="E116" s="326"/>
      <c r="F116" s="324"/>
      <c r="G116" s="326"/>
      <c r="H116" s="326"/>
      <c r="I116" s="326"/>
      <c r="J116" s="353"/>
      <c r="K116" s="353"/>
      <c r="L116" s="353"/>
      <c r="M116" s="324"/>
      <c r="N116" s="324"/>
      <c r="O116" s="324"/>
      <c r="P116" s="347"/>
      <c r="Q116" s="347"/>
      <c r="R116" s="347"/>
      <c r="S116" s="347"/>
    </row>
    <row r="117" spans="1:19" s="329" customFormat="1" x14ac:dyDescent="0.2">
      <c r="A117" s="307">
        <v>79</v>
      </c>
      <c r="B117" s="326"/>
      <c r="C117" s="326"/>
      <c r="D117" s="326"/>
      <c r="E117" s="326"/>
      <c r="F117" s="324"/>
      <c r="G117" s="326"/>
      <c r="H117" s="326"/>
      <c r="I117" s="326"/>
      <c r="J117" s="353"/>
      <c r="K117" s="353"/>
      <c r="L117" s="353"/>
      <c r="M117" s="324"/>
      <c r="N117" s="324"/>
      <c r="O117" s="324"/>
      <c r="P117" s="347"/>
      <c r="Q117" s="347"/>
      <c r="R117" s="347"/>
      <c r="S117" s="347"/>
    </row>
    <row r="118" spans="1:19" s="329" customFormat="1" x14ac:dyDescent="0.2">
      <c r="A118" s="307">
        <v>80</v>
      </c>
      <c r="B118" s="326"/>
      <c r="C118" s="326"/>
      <c r="D118" s="326"/>
      <c r="E118" s="326"/>
      <c r="F118" s="324"/>
      <c r="G118" s="326"/>
      <c r="H118" s="326"/>
      <c r="I118" s="326"/>
      <c r="J118" s="353"/>
      <c r="K118" s="353"/>
      <c r="L118" s="353"/>
      <c r="M118" s="324"/>
      <c r="N118" s="324"/>
      <c r="O118" s="324"/>
      <c r="P118" s="347"/>
      <c r="Q118" s="347"/>
      <c r="R118" s="347"/>
      <c r="S118" s="347"/>
    </row>
    <row r="119" spans="1:19" s="329" customFormat="1" x14ac:dyDescent="0.2">
      <c r="A119" s="307">
        <v>81</v>
      </c>
      <c r="B119" s="326"/>
      <c r="C119" s="326"/>
      <c r="D119" s="326"/>
      <c r="E119" s="326"/>
      <c r="F119" s="324"/>
      <c r="G119" s="326"/>
      <c r="H119" s="326"/>
      <c r="I119" s="326"/>
      <c r="J119" s="353"/>
      <c r="K119" s="353"/>
      <c r="L119" s="353"/>
      <c r="M119" s="324"/>
      <c r="N119" s="324"/>
      <c r="O119" s="324"/>
      <c r="P119" s="347"/>
      <c r="Q119" s="347"/>
      <c r="R119" s="347"/>
      <c r="S119" s="347"/>
    </row>
    <row r="120" spans="1:19" s="329" customFormat="1" x14ac:dyDescent="0.2">
      <c r="A120" s="307">
        <v>82</v>
      </c>
      <c r="B120" s="326"/>
      <c r="C120" s="326"/>
      <c r="D120" s="326"/>
      <c r="E120" s="326"/>
      <c r="F120" s="324"/>
      <c r="G120" s="326"/>
      <c r="H120" s="326"/>
      <c r="I120" s="326"/>
      <c r="J120" s="353"/>
      <c r="K120" s="353"/>
      <c r="L120" s="353"/>
      <c r="M120" s="324"/>
      <c r="N120" s="324"/>
      <c r="O120" s="324"/>
      <c r="P120" s="347"/>
      <c r="Q120" s="347"/>
      <c r="R120" s="347"/>
      <c r="S120" s="347"/>
    </row>
    <row r="121" spans="1:19" s="329" customFormat="1" x14ac:dyDescent="0.2">
      <c r="A121" s="307">
        <v>83</v>
      </c>
      <c r="B121" s="326"/>
      <c r="C121" s="326"/>
      <c r="D121" s="326"/>
      <c r="E121" s="326"/>
      <c r="F121" s="324"/>
      <c r="G121" s="326"/>
      <c r="H121" s="326"/>
      <c r="I121" s="326"/>
      <c r="J121" s="353"/>
      <c r="K121" s="353"/>
      <c r="L121" s="353"/>
      <c r="M121" s="324"/>
      <c r="N121" s="324"/>
      <c r="O121" s="324"/>
      <c r="P121" s="347"/>
      <c r="Q121" s="347"/>
      <c r="R121" s="347"/>
      <c r="S121" s="347"/>
    </row>
    <row r="122" spans="1:19" s="329" customFormat="1" x14ac:dyDescent="0.2">
      <c r="A122" s="307">
        <v>84</v>
      </c>
      <c r="B122" s="326"/>
      <c r="C122" s="326"/>
      <c r="D122" s="326"/>
      <c r="E122" s="326"/>
      <c r="F122" s="324"/>
      <c r="G122" s="326"/>
      <c r="H122" s="326"/>
      <c r="I122" s="326"/>
      <c r="J122" s="353"/>
      <c r="K122" s="353"/>
      <c r="L122" s="353"/>
      <c r="M122" s="324"/>
      <c r="N122" s="324"/>
      <c r="O122" s="324"/>
      <c r="P122" s="347"/>
      <c r="Q122" s="347"/>
      <c r="R122" s="347"/>
      <c r="S122" s="347"/>
    </row>
    <row r="123" spans="1:19" s="329" customFormat="1" x14ac:dyDescent="0.2">
      <c r="A123" s="307">
        <v>85</v>
      </c>
      <c r="B123" s="326"/>
      <c r="C123" s="326"/>
      <c r="D123" s="326"/>
      <c r="E123" s="326"/>
      <c r="F123" s="324"/>
      <c r="G123" s="326"/>
      <c r="H123" s="326"/>
      <c r="I123" s="326"/>
      <c r="J123" s="353"/>
      <c r="K123" s="353"/>
      <c r="L123" s="353"/>
      <c r="M123" s="324"/>
      <c r="N123" s="324"/>
      <c r="O123" s="324"/>
      <c r="P123" s="347"/>
      <c r="Q123" s="347"/>
      <c r="R123" s="347"/>
      <c r="S123" s="347"/>
    </row>
    <row r="124" spans="1:19" s="329" customFormat="1" x14ac:dyDescent="0.2">
      <c r="A124" s="307">
        <v>86</v>
      </c>
      <c r="B124" s="326"/>
      <c r="C124" s="326"/>
      <c r="D124" s="326"/>
      <c r="E124" s="326"/>
      <c r="F124" s="324"/>
      <c r="G124" s="326"/>
      <c r="H124" s="326"/>
      <c r="I124" s="326"/>
      <c r="J124" s="353"/>
      <c r="K124" s="353"/>
      <c r="L124" s="353"/>
      <c r="M124" s="324"/>
      <c r="N124" s="324"/>
      <c r="O124" s="324"/>
      <c r="P124" s="347"/>
      <c r="Q124" s="347"/>
      <c r="R124" s="347"/>
      <c r="S124" s="347"/>
    </row>
    <row r="125" spans="1:19" s="329" customFormat="1" x14ac:dyDescent="0.2">
      <c r="A125" s="307">
        <v>87</v>
      </c>
      <c r="B125" s="326"/>
      <c r="C125" s="326"/>
      <c r="D125" s="326"/>
      <c r="E125" s="326"/>
      <c r="F125" s="324"/>
      <c r="G125" s="326"/>
      <c r="H125" s="326"/>
      <c r="I125" s="326"/>
      <c r="J125" s="353"/>
      <c r="K125" s="353"/>
      <c r="L125" s="353"/>
      <c r="M125" s="324"/>
      <c r="N125" s="324"/>
      <c r="O125" s="324"/>
      <c r="P125" s="347"/>
      <c r="Q125" s="347"/>
      <c r="R125" s="347"/>
      <c r="S125" s="347"/>
    </row>
    <row r="126" spans="1:19" s="329" customFormat="1" x14ac:dyDescent="0.2">
      <c r="A126" s="307">
        <v>88</v>
      </c>
      <c r="B126" s="326"/>
      <c r="C126" s="326"/>
      <c r="D126" s="326"/>
      <c r="E126" s="326"/>
      <c r="F126" s="324"/>
      <c r="G126" s="326"/>
      <c r="H126" s="326"/>
      <c r="I126" s="326"/>
      <c r="J126" s="353"/>
      <c r="K126" s="353"/>
      <c r="L126" s="353"/>
      <c r="M126" s="324"/>
      <c r="N126" s="324"/>
      <c r="O126" s="324"/>
      <c r="P126" s="347"/>
      <c r="Q126" s="347"/>
      <c r="R126" s="347"/>
      <c r="S126" s="347"/>
    </row>
    <row r="127" spans="1:19" s="329" customFormat="1" x14ac:dyDescent="0.2">
      <c r="A127" s="307">
        <v>89</v>
      </c>
      <c r="B127" s="326"/>
      <c r="C127" s="326"/>
      <c r="D127" s="326"/>
      <c r="E127" s="326"/>
      <c r="F127" s="324"/>
      <c r="G127" s="326"/>
      <c r="H127" s="326"/>
      <c r="I127" s="326"/>
      <c r="J127" s="353"/>
      <c r="K127" s="353"/>
      <c r="L127" s="353"/>
      <c r="M127" s="324"/>
      <c r="N127" s="324"/>
      <c r="O127" s="324"/>
      <c r="P127" s="347"/>
      <c r="Q127" s="347"/>
      <c r="R127" s="347"/>
      <c r="S127" s="347"/>
    </row>
    <row r="128" spans="1:19" s="329" customFormat="1" x14ac:dyDescent="0.2">
      <c r="A128" s="307">
        <v>90</v>
      </c>
      <c r="B128" s="326"/>
      <c r="C128" s="326"/>
      <c r="D128" s="326"/>
      <c r="E128" s="326"/>
      <c r="F128" s="324"/>
      <c r="G128" s="326"/>
      <c r="H128" s="326"/>
      <c r="I128" s="326"/>
      <c r="J128" s="353"/>
      <c r="K128" s="353"/>
      <c r="L128" s="353"/>
      <c r="M128" s="324"/>
      <c r="N128" s="324"/>
      <c r="O128" s="324"/>
      <c r="P128" s="347"/>
      <c r="Q128" s="347"/>
      <c r="R128" s="347"/>
      <c r="S128" s="347"/>
    </row>
    <row r="129" spans="1:19" s="329" customFormat="1" x14ac:dyDescent="0.2">
      <c r="A129" s="307">
        <v>91</v>
      </c>
      <c r="B129" s="326"/>
      <c r="C129" s="326"/>
      <c r="D129" s="326"/>
      <c r="E129" s="326"/>
      <c r="F129" s="324"/>
      <c r="G129" s="326"/>
      <c r="H129" s="326"/>
      <c r="I129" s="326"/>
      <c r="J129" s="353"/>
      <c r="K129" s="353"/>
      <c r="L129" s="353"/>
      <c r="M129" s="324"/>
      <c r="N129" s="324"/>
      <c r="O129" s="324"/>
      <c r="P129" s="347"/>
      <c r="Q129" s="347"/>
      <c r="R129" s="347"/>
      <c r="S129" s="347"/>
    </row>
    <row r="130" spans="1:19" s="329" customFormat="1" x14ac:dyDescent="0.2">
      <c r="A130" s="307">
        <v>92</v>
      </c>
      <c r="B130" s="326"/>
      <c r="C130" s="326"/>
      <c r="D130" s="326"/>
      <c r="E130" s="326"/>
      <c r="F130" s="324"/>
      <c r="G130" s="326"/>
      <c r="H130" s="326"/>
      <c r="I130" s="326"/>
      <c r="J130" s="353"/>
      <c r="K130" s="353"/>
      <c r="L130" s="353"/>
      <c r="M130" s="324"/>
      <c r="N130" s="324"/>
      <c r="O130" s="324"/>
      <c r="P130" s="347"/>
      <c r="Q130" s="347"/>
      <c r="R130" s="347"/>
      <c r="S130" s="347"/>
    </row>
    <row r="131" spans="1:19" s="329" customFormat="1" x14ac:dyDescent="0.2">
      <c r="A131" s="307">
        <v>93</v>
      </c>
      <c r="B131" s="326"/>
      <c r="C131" s="326"/>
      <c r="D131" s="326"/>
      <c r="E131" s="326"/>
      <c r="F131" s="324"/>
      <c r="G131" s="326"/>
      <c r="H131" s="326"/>
      <c r="I131" s="326"/>
      <c r="J131" s="353"/>
      <c r="K131" s="353"/>
      <c r="L131" s="353"/>
      <c r="M131" s="324"/>
      <c r="N131" s="324"/>
      <c r="O131" s="324"/>
      <c r="P131" s="347"/>
      <c r="Q131" s="347"/>
      <c r="R131" s="347"/>
      <c r="S131" s="347"/>
    </row>
    <row r="132" spans="1:19" s="329" customFormat="1" x14ac:dyDescent="0.2">
      <c r="A132" s="307">
        <v>94</v>
      </c>
      <c r="B132" s="326"/>
      <c r="C132" s="326"/>
      <c r="D132" s="326"/>
      <c r="E132" s="326"/>
      <c r="F132" s="324"/>
      <c r="G132" s="326"/>
      <c r="H132" s="326"/>
      <c r="I132" s="326"/>
      <c r="J132" s="353"/>
      <c r="K132" s="353"/>
      <c r="L132" s="353"/>
      <c r="M132" s="324"/>
      <c r="N132" s="324"/>
      <c r="O132" s="324"/>
      <c r="P132" s="347"/>
      <c r="Q132" s="347"/>
      <c r="R132" s="347"/>
      <c r="S132" s="347"/>
    </row>
    <row r="133" spans="1:19" s="329" customFormat="1" x14ac:dyDescent="0.2">
      <c r="A133" s="307">
        <v>95</v>
      </c>
      <c r="B133" s="326"/>
      <c r="C133" s="326"/>
      <c r="D133" s="326"/>
      <c r="E133" s="326"/>
      <c r="F133" s="324"/>
      <c r="G133" s="326"/>
      <c r="H133" s="326"/>
      <c r="I133" s="326"/>
      <c r="J133" s="353"/>
      <c r="K133" s="353"/>
      <c r="L133" s="353"/>
      <c r="M133" s="324"/>
      <c r="N133" s="324"/>
      <c r="O133" s="324"/>
      <c r="P133" s="347"/>
      <c r="Q133" s="347"/>
      <c r="R133" s="347"/>
      <c r="S133" s="347"/>
    </row>
    <row r="134" spans="1:19" s="329" customFormat="1" x14ac:dyDescent="0.2">
      <c r="A134" s="307">
        <v>96</v>
      </c>
      <c r="B134" s="326"/>
      <c r="C134" s="326"/>
      <c r="D134" s="326"/>
      <c r="E134" s="326"/>
      <c r="F134" s="324"/>
      <c r="G134" s="326"/>
      <c r="H134" s="326"/>
      <c r="I134" s="326"/>
      <c r="J134" s="353"/>
      <c r="K134" s="353"/>
      <c r="L134" s="353"/>
      <c r="M134" s="324"/>
      <c r="N134" s="324"/>
      <c r="O134" s="324"/>
      <c r="P134" s="347"/>
      <c r="Q134" s="347"/>
      <c r="R134" s="347"/>
      <c r="S134" s="347"/>
    </row>
    <row r="135" spans="1:19" s="329" customFormat="1" x14ac:dyDescent="0.2">
      <c r="A135" s="307">
        <v>97</v>
      </c>
      <c r="B135" s="326"/>
      <c r="C135" s="326"/>
      <c r="D135" s="326"/>
      <c r="E135" s="326"/>
      <c r="F135" s="324"/>
      <c r="G135" s="326"/>
      <c r="H135" s="326"/>
      <c r="I135" s="326"/>
      <c r="J135" s="353"/>
      <c r="K135" s="353"/>
      <c r="L135" s="353"/>
      <c r="M135" s="324"/>
      <c r="N135" s="324"/>
      <c r="O135" s="324"/>
      <c r="P135" s="347"/>
      <c r="Q135" s="347"/>
      <c r="R135" s="347"/>
      <c r="S135" s="347"/>
    </row>
    <row r="136" spans="1:19" s="329" customFormat="1" x14ac:dyDescent="0.2">
      <c r="A136" s="307">
        <v>98</v>
      </c>
      <c r="B136" s="326"/>
      <c r="C136" s="326"/>
      <c r="D136" s="326"/>
      <c r="E136" s="326"/>
      <c r="F136" s="324"/>
      <c r="G136" s="326"/>
      <c r="H136" s="326"/>
      <c r="I136" s="326"/>
      <c r="J136" s="353"/>
      <c r="K136" s="353"/>
      <c r="L136" s="353"/>
      <c r="M136" s="324"/>
      <c r="N136" s="324"/>
      <c r="O136" s="324"/>
      <c r="P136" s="347"/>
      <c r="Q136" s="347"/>
      <c r="R136" s="347"/>
      <c r="S136" s="347"/>
    </row>
    <row r="137" spans="1:19" s="329" customFormat="1" x14ac:dyDescent="0.2">
      <c r="A137" s="307">
        <v>99</v>
      </c>
      <c r="B137" s="326"/>
      <c r="C137" s="326"/>
      <c r="D137" s="326"/>
      <c r="E137" s="326"/>
      <c r="F137" s="324"/>
      <c r="G137" s="326"/>
      <c r="H137" s="326"/>
      <c r="I137" s="326"/>
      <c r="J137" s="353"/>
      <c r="K137" s="353"/>
      <c r="L137" s="353"/>
      <c r="M137" s="324"/>
      <c r="N137" s="324"/>
      <c r="O137" s="324"/>
      <c r="P137" s="347"/>
      <c r="Q137" s="347"/>
      <c r="R137" s="347"/>
      <c r="S137" s="347"/>
    </row>
    <row r="138" spans="1:19" s="329" customFormat="1" x14ac:dyDescent="0.2">
      <c r="A138" s="307">
        <v>100</v>
      </c>
      <c r="B138" s="326"/>
      <c r="C138" s="326"/>
      <c r="D138" s="326"/>
      <c r="E138" s="326"/>
      <c r="F138" s="324"/>
      <c r="G138" s="326"/>
      <c r="H138" s="326"/>
      <c r="I138" s="326"/>
      <c r="J138" s="353"/>
      <c r="K138" s="353"/>
      <c r="L138" s="353"/>
      <c r="M138" s="324"/>
      <c r="N138" s="324"/>
      <c r="O138" s="324"/>
      <c r="P138" s="347"/>
      <c r="Q138" s="347"/>
      <c r="R138" s="347"/>
      <c r="S138" s="347"/>
    </row>
  </sheetData>
  <sheetProtection algorithmName="SHA-512" hashValue="CZCPeYwoP/A+fHYIONaOQyg3llGUxiAjp2v7obXvQV8zra0+HToqtPRyDjX+hvDy9EPtr2vN5Ymxx+rnnM9h9A==" saltValue="VDmIWxrJHfZn+kMNISSwrw==" spinCount="100000" sheet="1" formatCells="0" formatColumns="0" formatRows="0" insertRows="0" pivotTables="0"/>
  <mergeCells count="85">
    <mergeCell ref="P37:P38"/>
    <mergeCell ref="P39:S39"/>
    <mergeCell ref="G37:H37"/>
    <mergeCell ref="H28:I28"/>
    <mergeCell ref="H29:I29"/>
    <mergeCell ref="H30:I30"/>
    <mergeCell ref="H31:I31"/>
    <mergeCell ref="H32:I32"/>
    <mergeCell ref="H33:I33"/>
    <mergeCell ref="H24:I24"/>
    <mergeCell ref="H25:I25"/>
    <mergeCell ref="H26:I26"/>
    <mergeCell ref="H27:I27"/>
    <mergeCell ref="H34:I34"/>
    <mergeCell ref="H19:I19"/>
    <mergeCell ref="H20:I20"/>
    <mergeCell ref="H21:I21"/>
    <mergeCell ref="H22:I22"/>
    <mergeCell ref="H23:I23"/>
    <mergeCell ref="H4:I4"/>
    <mergeCell ref="H5:I5"/>
    <mergeCell ref="H6:I6"/>
    <mergeCell ref="H7:I7"/>
    <mergeCell ref="H8:I8"/>
    <mergeCell ref="H9:I9"/>
    <mergeCell ref="H10:I10"/>
    <mergeCell ref="H11:I11"/>
    <mergeCell ref="H12:I12"/>
    <mergeCell ref="H13:I13"/>
    <mergeCell ref="H14:I14"/>
    <mergeCell ref="H15:I15"/>
    <mergeCell ref="H16:I16"/>
    <mergeCell ref="H17:I17"/>
    <mergeCell ref="A1:O1"/>
    <mergeCell ref="A37:A38"/>
    <mergeCell ref="A2:O2"/>
    <mergeCell ref="A3:A4"/>
    <mergeCell ref="B37:B38"/>
    <mergeCell ref="C37:C38"/>
    <mergeCell ref="A36:O36"/>
    <mergeCell ref="D37:D38"/>
    <mergeCell ref="B3:B4"/>
    <mergeCell ref="C3:C4"/>
    <mergeCell ref="E37:E38"/>
    <mergeCell ref="F37:F38"/>
    <mergeCell ref="I37:I38"/>
    <mergeCell ref="J37:L37"/>
    <mergeCell ref="M37:O37"/>
    <mergeCell ref="H18:I18"/>
    <mergeCell ref="D3:E4"/>
    <mergeCell ref="D21:E21"/>
    <mergeCell ref="D22:E22"/>
    <mergeCell ref="D23:E23"/>
    <mergeCell ref="D15:E15"/>
    <mergeCell ref="D16:E16"/>
    <mergeCell ref="D17:E17"/>
    <mergeCell ref="D18:E18"/>
    <mergeCell ref="D19:E19"/>
    <mergeCell ref="D20:E20"/>
    <mergeCell ref="D10:E10"/>
    <mergeCell ref="D11:E11"/>
    <mergeCell ref="D12:E12"/>
    <mergeCell ref="D13:E13"/>
    <mergeCell ref="D14:E14"/>
    <mergeCell ref="P3:P4"/>
    <mergeCell ref="P5:S5"/>
    <mergeCell ref="J5:L34"/>
    <mergeCell ref="D24:E24"/>
    <mergeCell ref="D25:E25"/>
    <mergeCell ref="D26:E26"/>
    <mergeCell ref="D27:E27"/>
    <mergeCell ref="D28:E28"/>
    <mergeCell ref="D29:E29"/>
    <mergeCell ref="F3:I3"/>
    <mergeCell ref="M3:O3"/>
    <mergeCell ref="D5:E5"/>
    <mergeCell ref="D6:E6"/>
    <mergeCell ref="D7:E7"/>
    <mergeCell ref="D8:E8"/>
    <mergeCell ref="D9:E9"/>
    <mergeCell ref="D30:E30"/>
    <mergeCell ref="D31:E31"/>
    <mergeCell ref="D32:E32"/>
    <mergeCell ref="D33:E33"/>
    <mergeCell ref="D34:E34"/>
  </mergeCells>
  <dataValidations count="2">
    <dataValidation type="list" allowBlank="1" showInputMessage="1" showErrorMessage="1" sqref="B39:B138 B5:B34" xr:uid="{00000000-0002-0000-0300-000000000000}">
      <formula1>"doprava OZP, doprava materiálu, doprava hotových výrobků"</formula1>
    </dataValidation>
    <dataValidation type="list" allowBlank="1" showInputMessage="1" showErrorMessage="1" sqref="H39:H138" xr:uid="{00000000-0002-0000-0300-000001000000}">
      <formula1>"benzin 95, benzin 98, nafta, elektromobil"</formula1>
    </dataValidation>
  </dataValidations>
  <pageMargins left="0.70866141732283472" right="0.70866141732283472" top="0.74803149606299213" bottom="0.74803149606299213" header="0.31496062992125984" footer="0.31496062992125984"/>
  <pageSetup paperSize="9" scale="26"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249977111117893"/>
    <pageSetUpPr fitToPage="1"/>
  </sheetPr>
  <dimension ref="A1:L228"/>
  <sheetViews>
    <sheetView showGridLines="0" zoomScale="80" zoomScaleNormal="80" workbookViewId="0">
      <selection activeCell="G36" sqref="G36"/>
    </sheetView>
  </sheetViews>
  <sheetFormatPr defaultRowHeight="12.75" x14ac:dyDescent="0.2"/>
  <cols>
    <col min="1" max="1" width="9.28515625" style="176" customWidth="1"/>
    <col min="2" max="5" width="32.28515625" style="176" customWidth="1"/>
    <col min="6" max="12" width="20.5703125" style="176" customWidth="1"/>
  </cols>
  <sheetData>
    <row r="1" spans="1:12" s="1" customFormat="1" ht="18" x14ac:dyDescent="0.2">
      <c r="A1" s="570" t="s">
        <v>125</v>
      </c>
      <c r="B1" s="545"/>
      <c r="C1" s="545"/>
      <c r="D1" s="545"/>
      <c r="E1" s="545"/>
      <c r="F1" s="545"/>
      <c r="G1" s="545"/>
      <c r="H1" s="545"/>
      <c r="I1" s="323"/>
      <c r="J1" s="323"/>
      <c r="K1" s="323"/>
      <c r="L1" s="323"/>
    </row>
    <row r="2" spans="1:12" s="1" customFormat="1" x14ac:dyDescent="0.2">
      <c r="A2" s="323"/>
      <c r="B2" s="323"/>
      <c r="C2" s="323"/>
      <c r="D2" s="323"/>
      <c r="E2" s="323"/>
      <c r="F2" s="323"/>
      <c r="G2" s="323"/>
      <c r="H2" s="323"/>
      <c r="I2" s="323"/>
      <c r="J2" s="323"/>
      <c r="K2" s="323"/>
      <c r="L2" s="323"/>
    </row>
    <row r="3" spans="1:12" s="1" customFormat="1" x14ac:dyDescent="0.2">
      <c r="A3" s="177" t="s">
        <v>126</v>
      </c>
      <c r="B3" s="178"/>
      <c r="C3" s="178"/>
      <c r="D3" s="178"/>
      <c r="E3" s="178"/>
      <c r="F3" s="179"/>
      <c r="G3" s="179"/>
      <c r="H3" s="180"/>
      <c r="I3" s="323"/>
      <c r="J3" s="323"/>
      <c r="K3" s="323"/>
      <c r="L3" s="323"/>
    </row>
    <row r="4" spans="1:12" s="1" customFormat="1" x14ac:dyDescent="0.2">
      <c r="A4" s="177" t="s">
        <v>127</v>
      </c>
      <c r="B4" s="178"/>
      <c r="C4" s="178"/>
      <c r="D4" s="178"/>
      <c r="E4" s="178"/>
      <c r="F4" s="181"/>
      <c r="G4" s="181"/>
      <c r="H4" s="182"/>
      <c r="I4" s="323"/>
      <c r="J4" s="323"/>
      <c r="K4" s="323"/>
      <c r="L4" s="323"/>
    </row>
    <row r="5" spans="1:12" s="1" customFormat="1" ht="13.5" thickBot="1" x14ac:dyDescent="0.25">
      <c r="A5" s="323"/>
      <c r="B5" s="323"/>
      <c r="C5" s="323"/>
      <c r="D5" s="323"/>
      <c r="E5" s="323"/>
      <c r="F5" s="323"/>
      <c r="G5" s="323"/>
      <c r="H5" s="323"/>
      <c r="I5" s="323"/>
      <c r="J5" s="323"/>
      <c r="K5" s="323"/>
      <c r="L5" s="323"/>
    </row>
    <row r="6" spans="1:12" s="1" customFormat="1" ht="19.5" customHeight="1" thickBot="1" x14ac:dyDescent="0.25">
      <c r="A6" s="568" t="s">
        <v>29</v>
      </c>
      <c r="B6" s="568" t="s">
        <v>131</v>
      </c>
      <c r="C6" s="566" t="s">
        <v>66</v>
      </c>
      <c r="D6" s="566" t="s">
        <v>122</v>
      </c>
      <c r="E6" s="568" t="s">
        <v>123</v>
      </c>
      <c r="F6" s="572" t="s">
        <v>62</v>
      </c>
      <c r="G6" s="573"/>
      <c r="H6" s="573"/>
      <c r="I6" s="574" t="s">
        <v>120</v>
      </c>
      <c r="J6" s="183" t="str">
        <f>F7</f>
        <v>LEDEN</v>
      </c>
      <c r="K6" s="183" t="str">
        <f>G7</f>
        <v>ÚNOR</v>
      </c>
      <c r="L6" s="184" t="str">
        <f>H7</f>
        <v>BŘEZEN</v>
      </c>
    </row>
    <row r="7" spans="1:12" s="1" customFormat="1" ht="19.5" customHeight="1" thickBot="1" x14ac:dyDescent="0.25">
      <c r="A7" s="571"/>
      <c r="B7" s="571"/>
      <c r="C7" s="567"/>
      <c r="D7" s="567"/>
      <c r="E7" s="569"/>
      <c r="F7" s="185" t="str">
        <f>IF('1) Úvodní list'!$D6=1,"LEDEN",IF('1) Úvodní list'!$D6=2,"DUBEN",IF('1) Úvodní list'!$D6=3,"ČERVENEC",IF('1) Úvodní list'!$D6=4,"ŘÍJEN","Vyplňte, prosím, ''Úvodní list'' (čís. kvartálu)"))))</f>
        <v>LEDEN</v>
      </c>
      <c r="G7" s="186" t="str">
        <f>IF('1) Úvodní list'!$D6=1,"ÚNOR",IF('1) Úvodní list'!$D6=2,"KVĚTEN",IF('1) Úvodní list'!$D6=3,"SRPEN",IF('1) Úvodní list'!$D6=4,"LISTOPAD","Vyplňte, prosím, ''Úvodní list'' (čís. kvartálu)"))))</f>
        <v>ÚNOR</v>
      </c>
      <c r="H7" s="187" t="str">
        <f>IF('1) Úvodní list'!$D6=1,"BŘEZEN",IF('1) Úvodní list'!$D6=2,"ČERVEN",IF('1) Úvodní list'!$D6=3,"ZÁŘÍ",IF('1) Úvodní list'!$D6=4,"PROSINEC","Vyplňte, prosím, ''Úvodní list'' (čís. kvartálu)"))))</f>
        <v>BŘEZEN</v>
      </c>
      <c r="I7" s="575"/>
      <c r="J7" s="188">
        <f>SUM(F8:F57)</f>
        <v>0</v>
      </c>
      <c r="K7" s="188">
        <f>SUM(G8:G57)</f>
        <v>0</v>
      </c>
      <c r="L7" s="270">
        <f>SUM(H8:H57)</f>
        <v>0</v>
      </c>
    </row>
    <row r="8" spans="1:12" s="329" customFormat="1" ht="15.75" customHeight="1" x14ac:dyDescent="0.2">
      <c r="A8" s="352">
        <v>1</v>
      </c>
      <c r="B8" s="327"/>
      <c r="C8" s="327"/>
      <c r="D8" s="327"/>
      <c r="E8" s="327"/>
      <c r="F8" s="325"/>
      <c r="G8" s="325"/>
      <c r="H8" s="325"/>
      <c r="I8" s="530" t="s">
        <v>124</v>
      </c>
      <c r="J8" s="494"/>
      <c r="K8" s="494"/>
      <c r="L8" s="494"/>
    </row>
    <row r="9" spans="1:12" s="329" customFormat="1" ht="15" customHeight="1" x14ac:dyDescent="0.2">
      <c r="A9" s="307">
        <v>2</v>
      </c>
      <c r="B9" s="326"/>
      <c r="C9" s="326"/>
      <c r="D9" s="326"/>
      <c r="E9" s="326"/>
      <c r="F9" s="324"/>
      <c r="G9" s="324"/>
      <c r="H9" s="324"/>
      <c r="I9" s="347"/>
      <c r="J9" s="347"/>
      <c r="K9" s="347"/>
      <c r="L9" s="347"/>
    </row>
    <row r="10" spans="1:12" s="329" customFormat="1" ht="15" customHeight="1" x14ac:dyDescent="0.2">
      <c r="A10" s="307">
        <v>3</v>
      </c>
      <c r="B10" s="326"/>
      <c r="C10" s="326"/>
      <c r="D10" s="326"/>
      <c r="E10" s="326"/>
      <c r="F10" s="324"/>
      <c r="G10" s="324"/>
      <c r="H10" s="324"/>
      <c r="I10" s="347"/>
      <c r="J10" s="347"/>
      <c r="K10" s="347"/>
      <c r="L10" s="347"/>
    </row>
    <row r="11" spans="1:12" s="329" customFormat="1" ht="15" customHeight="1" x14ac:dyDescent="0.2">
      <c r="A11" s="307">
        <v>4</v>
      </c>
      <c r="B11" s="326"/>
      <c r="C11" s="326"/>
      <c r="D11" s="326"/>
      <c r="E11" s="326"/>
      <c r="F11" s="324"/>
      <c r="G11" s="324"/>
      <c r="H11" s="324"/>
      <c r="I11" s="347"/>
      <c r="J11" s="347"/>
      <c r="K11" s="347"/>
      <c r="L11" s="347"/>
    </row>
    <row r="12" spans="1:12" s="329" customFormat="1" ht="15" customHeight="1" x14ac:dyDescent="0.2">
      <c r="A12" s="307">
        <v>5</v>
      </c>
      <c r="B12" s="326"/>
      <c r="C12" s="326"/>
      <c r="D12" s="326"/>
      <c r="E12" s="326"/>
      <c r="F12" s="324"/>
      <c r="G12" s="324"/>
      <c r="H12" s="324"/>
      <c r="I12" s="347"/>
      <c r="J12" s="347"/>
      <c r="K12" s="347"/>
      <c r="L12" s="347"/>
    </row>
    <row r="13" spans="1:12" s="329" customFormat="1" ht="15" customHeight="1" x14ac:dyDescent="0.2">
      <c r="A13" s="307">
        <v>6</v>
      </c>
      <c r="B13" s="326"/>
      <c r="C13" s="326"/>
      <c r="D13" s="326"/>
      <c r="E13" s="326"/>
      <c r="F13" s="324"/>
      <c r="G13" s="324"/>
      <c r="H13" s="324"/>
      <c r="I13" s="347"/>
      <c r="J13" s="347"/>
      <c r="K13" s="347"/>
      <c r="L13" s="347"/>
    </row>
    <row r="14" spans="1:12" s="329" customFormat="1" ht="15" customHeight="1" x14ac:dyDescent="0.2">
      <c r="A14" s="307">
        <v>7</v>
      </c>
      <c r="B14" s="326"/>
      <c r="C14" s="326"/>
      <c r="D14" s="326"/>
      <c r="E14" s="326"/>
      <c r="F14" s="324"/>
      <c r="G14" s="324"/>
      <c r="H14" s="324"/>
      <c r="I14" s="347"/>
      <c r="J14" s="347"/>
      <c r="K14" s="347"/>
      <c r="L14" s="347"/>
    </row>
    <row r="15" spans="1:12" s="329" customFormat="1" ht="15" customHeight="1" x14ac:dyDescent="0.2">
      <c r="A15" s="307">
        <v>8</v>
      </c>
      <c r="B15" s="326"/>
      <c r="C15" s="326"/>
      <c r="D15" s="326"/>
      <c r="E15" s="326"/>
      <c r="F15" s="324"/>
      <c r="G15" s="331"/>
      <c r="H15" s="324"/>
      <c r="I15" s="347"/>
      <c r="J15" s="347"/>
      <c r="K15" s="347"/>
      <c r="L15" s="347"/>
    </row>
    <row r="16" spans="1:12" s="329" customFormat="1" ht="15" customHeight="1" x14ac:dyDescent="0.2">
      <c r="A16" s="307">
        <v>9</v>
      </c>
      <c r="B16" s="326"/>
      <c r="C16" s="326"/>
      <c r="D16" s="326"/>
      <c r="E16" s="326"/>
      <c r="F16" s="324"/>
      <c r="G16" s="324"/>
      <c r="H16" s="324"/>
      <c r="I16" s="347"/>
      <c r="J16" s="347"/>
      <c r="K16" s="347"/>
      <c r="L16" s="347"/>
    </row>
    <row r="17" spans="1:12" s="329" customFormat="1" ht="15" customHeight="1" x14ac:dyDescent="0.2">
      <c r="A17" s="307">
        <v>10</v>
      </c>
      <c r="B17" s="326"/>
      <c r="C17" s="326"/>
      <c r="D17" s="326"/>
      <c r="E17" s="326"/>
      <c r="F17" s="324"/>
      <c r="G17" s="324"/>
      <c r="H17" s="324"/>
      <c r="I17" s="347"/>
      <c r="J17" s="347"/>
      <c r="K17" s="347"/>
      <c r="L17" s="347"/>
    </row>
    <row r="18" spans="1:12" s="329" customFormat="1" ht="15" customHeight="1" x14ac:dyDescent="0.2">
      <c r="A18" s="307">
        <v>11</v>
      </c>
      <c r="B18" s="326"/>
      <c r="C18" s="326"/>
      <c r="D18" s="326"/>
      <c r="E18" s="326"/>
      <c r="F18" s="324"/>
      <c r="G18" s="324"/>
      <c r="H18" s="324"/>
      <c r="I18" s="347"/>
      <c r="J18" s="347"/>
      <c r="K18" s="347"/>
      <c r="L18" s="347"/>
    </row>
    <row r="19" spans="1:12" s="329" customFormat="1" ht="15" customHeight="1" x14ac:dyDescent="0.2">
      <c r="A19" s="307">
        <v>12</v>
      </c>
      <c r="B19" s="326"/>
      <c r="C19" s="326"/>
      <c r="D19" s="326"/>
      <c r="E19" s="326"/>
      <c r="F19" s="324"/>
      <c r="G19" s="324"/>
      <c r="H19" s="324"/>
      <c r="I19" s="347"/>
      <c r="J19" s="347"/>
      <c r="K19" s="347"/>
      <c r="L19" s="347"/>
    </row>
    <row r="20" spans="1:12" s="329" customFormat="1" ht="15" customHeight="1" x14ac:dyDescent="0.2">
      <c r="A20" s="307">
        <v>13</v>
      </c>
      <c r="B20" s="326"/>
      <c r="C20" s="326"/>
      <c r="D20" s="326"/>
      <c r="E20" s="326"/>
      <c r="F20" s="324"/>
      <c r="G20" s="324"/>
      <c r="H20" s="324"/>
      <c r="I20" s="347"/>
      <c r="J20" s="347"/>
      <c r="K20" s="347"/>
      <c r="L20" s="347"/>
    </row>
    <row r="21" spans="1:12" s="329" customFormat="1" ht="15" customHeight="1" x14ac:dyDescent="0.2">
      <c r="A21" s="307">
        <v>14</v>
      </c>
      <c r="B21" s="326"/>
      <c r="C21" s="326"/>
      <c r="D21" s="326"/>
      <c r="E21" s="326"/>
      <c r="F21" s="324"/>
      <c r="G21" s="324"/>
      <c r="H21" s="324"/>
      <c r="I21" s="347"/>
      <c r="J21" s="347"/>
      <c r="K21" s="347"/>
      <c r="L21" s="347"/>
    </row>
    <row r="22" spans="1:12" s="329" customFormat="1" ht="15" customHeight="1" x14ac:dyDescent="0.2">
      <c r="A22" s="307">
        <v>15</v>
      </c>
      <c r="B22" s="326"/>
      <c r="C22" s="326"/>
      <c r="D22" s="326"/>
      <c r="E22" s="326"/>
      <c r="F22" s="324"/>
      <c r="G22" s="324"/>
      <c r="H22" s="324"/>
      <c r="I22" s="347"/>
      <c r="J22" s="347"/>
      <c r="K22" s="347"/>
      <c r="L22" s="347"/>
    </row>
    <row r="23" spans="1:12" s="329" customFormat="1" ht="15" customHeight="1" x14ac:dyDescent="0.2">
      <c r="A23" s="307">
        <v>16</v>
      </c>
      <c r="B23" s="326"/>
      <c r="C23" s="326"/>
      <c r="D23" s="326"/>
      <c r="E23" s="326"/>
      <c r="F23" s="324"/>
      <c r="G23" s="324"/>
      <c r="H23" s="324"/>
      <c r="I23" s="347"/>
      <c r="J23" s="347"/>
      <c r="K23" s="347"/>
      <c r="L23" s="347"/>
    </row>
    <row r="24" spans="1:12" s="329" customFormat="1" ht="15" customHeight="1" x14ac:dyDescent="0.2">
      <c r="A24" s="307">
        <v>17</v>
      </c>
      <c r="B24" s="326"/>
      <c r="C24" s="326"/>
      <c r="D24" s="326"/>
      <c r="E24" s="326"/>
      <c r="F24" s="324"/>
      <c r="G24" s="324"/>
      <c r="H24" s="324"/>
      <c r="I24" s="347"/>
      <c r="J24" s="347"/>
      <c r="K24" s="347"/>
      <c r="L24" s="347"/>
    </row>
    <row r="25" spans="1:12" s="329" customFormat="1" ht="15" customHeight="1" x14ac:dyDescent="0.2">
      <c r="A25" s="307">
        <v>18</v>
      </c>
      <c r="B25" s="326"/>
      <c r="C25" s="326"/>
      <c r="D25" s="326"/>
      <c r="E25" s="326"/>
      <c r="F25" s="324"/>
      <c r="G25" s="324"/>
      <c r="H25" s="324"/>
      <c r="I25" s="347"/>
      <c r="J25" s="347"/>
      <c r="K25" s="347"/>
      <c r="L25" s="347"/>
    </row>
    <row r="26" spans="1:12" s="329" customFormat="1" ht="15" customHeight="1" x14ac:dyDescent="0.2">
      <c r="A26" s="307">
        <v>19</v>
      </c>
      <c r="B26" s="326"/>
      <c r="C26" s="326"/>
      <c r="D26" s="326"/>
      <c r="E26" s="326"/>
      <c r="F26" s="324"/>
      <c r="G26" s="324"/>
      <c r="H26" s="324"/>
      <c r="I26" s="347"/>
      <c r="J26" s="347"/>
      <c r="K26" s="347"/>
      <c r="L26" s="347"/>
    </row>
    <row r="27" spans="1:12" s="329" customFormat="1" ht="15" customHeight="1" x14ac:dyDescent="0.2">
      <c r="A27" s="307">
        <v>20</v>
      </c>
      <c r="B27" s="326"/>
      <c r="C27" s="326"/>
      <c r="D27" s="326"/>
      <c r="E27" s="326"/>
      <c r="F27" s="324"/>
      <c r="G27" s="324"/>
      <c r="H27" s="324"/>
      <c r="I27" s="347"/>
      <c r="J27" s="347"/>
      <c r="K27" s="347"/>
      <c r="L27" s="347"/>
    </row>
    <row r="28" spans="1:12" s="329" customFormat="1" ht="15" customHeight="1" x14ac:dyDescent="0.2">
      <c r="A28" s="307">
        <v>21</v>
      </c>
      <c r="B28" s="326"/>
      <c r="C28" s="326"/>
      <c r="D28" s="326"/>
      <c r="E28" s="326"/>
      <c r="F28" s="324"/>
      <c r="G28" s="324"/>
      <c r="H28" s="324"/>
      <c r="I28" s="347"/>
      <c r="J28" s="347"/>
      <c r="K28" s="347"/>
      <c r="L28" s="347"/>
    </row>
    <row r="29" spans="1:12" s="329" customFormat="1" ht="15" customHeight="1" x14ac:dyDescent="0.2">
      <c r="A29" s="307">
        <v>22</v>
      </c>
      <c r="B29" s="326"/>
      <c r="C29" s="326"/>
      <c r="D29" s="326"/>
      <c r="E29" s="326"/>
      <c r="F29" s="324"/>
      <c r="G29" s="324"/>
      <c r="H29" s="324"/>
      <c r="I29" s="347"/>
      <c r="J29" s="347"/>
      <c r="K29" s="347"/>
      <c r="L29" s="347"/>
    </row>
    <row r="30" spans="1:12" s="329" customFormat="1" ht="15" customHeight="1" x14ac:dyDescent="0.2">
      <c r="A30" s="307">
        <v>23</v>
      </c>
      <c r="B30" s="326"/>
      <c r="C30" s="326"/>
      <c r="D30" s="326"/>
      <c r="E30" s="326"/>
      <c r="F30" s="324"/>
      <c r="G30" s="324"/>
      <c r="H30" s="324"/>
      <c r="I30" s="347"/>
      <c r="J30" s="347"/>
      <c r="K30" s="347"/>
      <c r="L30" s="347"/>
    </row>
    <row r="31" spans="1:12" s="329" customFormat="1" ht="15" customHeight="1" x14ac:dyDescent="0.2">
      <c r="A31" s="307">
        <v>24</v>
      </c>
      <c r="B31" s="326"/>
      <c r="C31" s="326"/>
      <c r="D31" s="326"/>
      <c r="E31" s="326"/>
      <c r="F31" s="324"/>
      <c r="G31" s="324"/>
      <c r="H31" s="324"/>
      <c r="I31" s="347"/>
      <c r="J31" s="347"/>
      <c r="K31" s="347"/>
      <c r="L31" s="347"/>
    </row>
    <row r="32" spans="1:12" s="329" customFormat="1" ht="15" customHeight="1" x14ac:dyDescent="0.2">
      <c r="A32" s="307">
        <v>25</v>
      </c>
      <c r="B32" s="326"/>
      <c r="C32" s="326"/>
      <c r="D32" s="326"/>
      <c r="E32" s="326"/>
      <c r="F32" s="324"/>
      <c r="G32" s="324"/>
      <c r="H32" s="324"/>
      <c r="I32" s="347"/>
      <c r="J32" s="347"/>
      <c r="K32" s="347"/>
      <c r="L32" s="347"/>
    </row>
    <row r="33" spans="1:12" s="329" customFormat="1" ht="15" customHeight="1" x14ac:dyDescent="0.2">
      <c r="A33" s="307">
        <v>26</v>
      </c>
      <c r="B33" s="326"/>
      <c r="C33" s="326"/>
      <c r="D33" s="326"/>
      <c r="E33" s="326"/>
      <c r="F33" s="324"/>
      <c r="G33" s="324"/>
      <c r="H33" s="324"/>
      <c r="I33" s="347"/>
      <c r="J33" s="347"/>
      <c r="K33" s="347"/>
      <c r="L33" s="347"/>
    </row>
    <row r="34" spans="1:12" s="329" customFormat="1" ht="15" customHeight="1" x14ac:dyDescent="0.2">
      <c r="A34" s="307">
        <v>27</v>
      </c>
      <c r="B34" s="326"/>
      <c r="C34" s="326"/>
      <c r="D34" s="326"/>
      <c r="E34" s="326"/>
      <c r="F34" s="324"/>
      <c r="G34" s="324"/>
      <c r="H34" s="324"/>
      <c r="I34" s="347"/>
      <c r="J34" s="347"/>
      <c r="K34" s="347"/>
      <c r="L34" s="347"/>
    </row>
    <row r="35" spans="1:12" s="329" customFormat="1" ht="15" customHeight="1" x14ac:dyDescent="0.2">
      <c r="A35" s="307">
        <v>28</v>
      </c>
      <c r="B35" s="326"/>
      <c r="C35" s="326"/>
      <c r="D35" s="326"/>
      <c r="E35" s="326"/>
      <c r="F35" s="324"/>
      <c r="G35" s="324"/>
      <c r="H35" s="324"/>
      <c r="I35" s="347"/>
      <c r="J35" s="347"/>
      <c r="K35" s="347"/>
      <c r="L35" s="347"/>
    </row>
    <row r="36" spans="1:12" s="329" customFormat="1" ht="15" customHeight="1" x14ac:dyDescent="0.2">
      <c r="A36" s="307">
        <v>29</v>
      </c>
      <c r="B36" s="326"/>
      <c r="C36" s="326"/>
      <c r="D36" s="326"/>
      <c r="E36" s="326"/>
      <c r="F36" s="324"/>
      <c r="G36" s="324"/>
      <c r="H36" s="324"/>
      <c r="I36" s="347"/>
      <c r="J36" s="347"/>
      <c r="K36" s="347"/>
      <c r="L36" s="347"/>
    </row>
    <row r="37" spans="1:12" s="329" customFormat="1" ht="15" customHeight="1" x14ac:dyDescent="0.2">
      <c r="A37" s="307">
        <v>30</v>
      </c>
      <c r="B37" s="326"/>
      <c r="C37" s="326"/>
      <c r="D37" s="326"/>
      <c r="E37" s="326"/>
      <c r="F37" s="324"/>
      <c r="G37" s="324"/>
      <c r="H37" s="324"/>
      <c r="I37" s="347"/>
      <c r="J37" s="347"/>
      <c r="K37" s="347"/>
      <c r="L37" s="347"/>
    </row>
    <row r="38" spans="1:12" s="329" customFormat="1" ht="15" customHeight="1" x14ac:dyDescent="0.2">
      <c r="A38" s="307">
        <v>31</v>
      </c>
      <c r="B38" s="326"/>
      <c r="C38" s="326"/>
      <c r="D38" s="326"/>
      <c r="E38" s="326"/>
      <c r="F38" s="324"/>
      <c r="G38" s="324"/>
      <c r="H38" s="324"/>
      <c r="I38" s="347"/>
      <c r="J38" s="347"/>
      <c r="K38" s="347"/>
      <c r="L38" s="347"/>
    </row>
    <row r="39" spans="1:12" s="329" customFormat="1" ht="15" customHeight="1" x14ac:dyDescent="0.2">
      <c r="A39" s="307">
        <v>32</v>
      </c>
      <c r="B39" s="326"/>
      <c r="C39" s="326"/>
      <c r="D39" s="326"/>
      <c r="E39" s="326"/>
      <c r="F39" s="324"/>
      <c r="G39" s="324"/>
      <c r="H39" s="324"/>
      <c r="I39" s="347"/>
      <c r="J39" s="347"/>
      <c r="K39" s="347"/>
      <c r="L39" s="347"/>
    </row>
    <row r="40" spans="1:12" s="329" customFormat="1" ht="15" customHeight="1" x14ac:dyDescent="0.2">
      <c r="A40" s="307">
        <v>33</v>
      </c>
      <c r="B40" s="326"/>
      <c r="C40" s="326"/>
      <c r="D40" s="326"/>
      <c r="E40" s="326"/>
      <c r="F40" s="324"/>
      <c r="G40" s="324"/>
      <c r="H40" s="324"/>
      <c r="I40" s="347"/>
      <c r="J40" s="347"/>
      <c r="K40" s="347"/>
      <c r="L40" s="347"/>
    </row>
    <row r="41" spans="1:12" s="329" customFormat="1" ht="15" customHeight="1" x14ac:dyDescent="0.2">
      <c r="A41" s="307">
        <v>34</v>
      </c>
      <c r="B41" s="326"/>
      <c r="C41" s="326"/>
      <c r="D41" s="326"/>
      <c r="E41" s="326"/>
      <c r="F41" s="324"/>
      <c r="G41" s="324"/>
      <c r="H41" s="324"/>
      <c r="I41" s="347"/>
      <c r="J41" s="347"/>
      <c r="K41" s="347"/>
      <c r="L41" s="347"/>
    </row>
    <row r="42" spans="1:12" s="329" customFormat="1" ht="15" customHeight="1" x14ac:dyDescent="0.2">
      <c r="A42" s="307">
        <v>35</v>
      </c>
      <c r="B42" s="326"/>
      <c r="C42" s="326"/>
      <c r="D42" s="326"/>
      <c r="E42" s="326"/>
      <c r="F42" s="324"/>
      <c r="G42" s="324"/>
      <c r="H42" s="324"/>
      <c r="I42" s="347"/>
      <c r="J42" s="347"/>
      <c r="K42" s="347"/>
      <c r="L42" s="347"/>
    </row>
    <row r="43" spans="1:12" s="329" customFormat="1" ht="15" customHeight="1" x14ac:dyDescent="0.2">
      <c r="A43" s="307">
        <v>36</v>
      </c>
      <c r="B43" s="326"/>
      <c r="C43" s="326"/>
      <c r="D43" s="326"/>
      <c r="E43" s="326"/>
      <c r="F43" s="324"/>
      <c r="G43" s="324"/>
      <c r="H43" s="324"/>
      <c r="I43" s="347"/>
      <c r="J43" s="347"/>
      <c r="K43" s="347"/>
      <c r="L43" s="347"/>
    </row>
    <row r="44" spans="1:12" s="329" customFormat="1" ht="15" customHeight="1" x14ac:dyDescent="0.2">
      <c r="A44" s="307">
        <v>37</v>
      </c>
      <c r="B44" s="326"/>
      <c r="C44" s="326"/>
      <c r="D44" s="326"/>
      <c r="E44" s="326"/>
      <c r="F44" s="324"/>
      <c r="G44" s="324"/>
      <c r="H44" s="324"/>
      <c r="I44" s="347"/>
      <c r="J44" s="347"/>
      <c r="K44" s="347"/>
      <c r="L44" s="347"/>
    </row>
    <row r="45" spans="1:12" s="329" customFormat="1" ht="15" customHeight="1" x14ac:dyDescent="0.2">
      <c r="A45" s="307">
        <v>38</v>
      </c>
      <c r="B45" s="326"/>
      <c r="C45" s="326"/>
      <c r="D45" s="326"/>
      <c r="E45" s="326"/>
      <c r="F45" s="324"/>
      <c r="G45" s="324"/>
      <c r="H45" s="324"/>
      <c r="I45" s="347"/>
      <c r="J45" s="347"/>
      <c r="K45" s="347"/>
      <c r="L45" s="347"/>
    </row>
    <row r="46" spans="1:12" s="329" customFormat="1" ht="15" customHeight="1" x14ac:dyDescent="0.2">
      <c r="A46" s="307">
        <v>39</v>
      </c>
      <c r="B46" s="326"/>
      <c r="C46" s="326"/>
      <c r="D46" s="326"/>
      <c r="E46" s="326"/>
      <c r="F46" s="324"/>
      <c r="G46" s="324"/>
      <c r="H46" s="324"/>
      <c r="I46" s="347"/>
      <c r="J46" s="347"/>
      <c r="K46" s="347"/>
      <c r="L46" s="347"/>
    </row>
    <row r="47" spans="1:12" s="329" customFormat="1" ht="15" customHeight="1" x14ac:dyDescent="0.2">
      <c r="A47" s="307">
        <v>40</v>
      </c>
      <c r="B47" s="326"/>
      <c r="C47" s="326"/>
      <c r="D47" s="326"/>
      <c r="E47" s="326"/>
      <c r="F47" s="324"/>
      <c r="G47" s="324"/>
      <c r="H47" s="324"/>
      <c r="I47" s="347"/>
      <c r="J47" s="347"/>
      <c r="K47" s="347"/>
      <c r="L47" s="347"/>
    </row>
    <row r="48" spans="1:12" s="329" customFormat="1" ht="15" customHeight="1" x14ac:dyDescent="0.2">
      <c r="A48" s="307">
        <v>41</v>
      </c>
      <c r="B48" s="326"/>
      <c r="C48" s="326"/>
      <c r="D48" s="326"/>
      <c r="E48" s="326"/>
      <c r="F48" s="324"/>
      <c r="G48" s="324"/>
      <c r="H48" s="324"/>
      <c r="I48" s="347"/>
      <c r="J48" s="347"/>
      <c r="K48" s="347"/>
      <c r="L48" s="347"/>
    </row>
    <row r="49" spans="1:12" s="329" customFormat="1" ht="15" customHeight="1" x14ac:dyDescent="0.2">
      <c r="A49" s="307">
        <v>42</v>
      </c>
      <c r="B49" s="326"/>
      <c r="C49" s="326"/>
      <c r="D49" s="326"/>
      <c r="E49" s="326"/>
      <c r="F49" s="324"/>
      <c r="G49" s="324"/>
      <c r="H49" s="324"/>
      <c r="I49" s="347"/>
      <c r="J49" s="347"/>
      <c r="K49" s="347"/>
      <c r="L49" s="347"/>
    </row>
    <row r="50" spans="1:12" s="329" customFormat="1" ht="15" customHeight="1" x14ac:dyDescent="0.2">
      <c r="A50" s="307">
        <v>43</v>
      </c>
      <c r="B50" s="326"/>
      <c r="C50" s="326"/>
      <c r="D50" s="326"/>
      <c r="E50" s="326"/>
      <c r="F50" s="324"/>
      <c r="G50" s="324"/>
      <c r="H50" s="324"/>
      <c r="I50" s="347"/>
      <c r="J50" s="347"/>
      <c r="K50" s="347"/>
      <c r="L50" s="347"/>
    </row>
    <row r="51" spans="1:12" s="329" customFormat="1" ht="15" customHeight="1" x14ac:dyDescent="0.2">
      <c r="A51" s="307">
        <v>44</v>
      </c>
      <c r="B51" s="326"/>
      <c r="C51" s="326"/>
      <c r="D51" s="326"/>
      <c r="E51" s="326"/>
      <c r="F51" s="324"/>
      <c r="G51" s="324"/>
      <c r="H51" s="324"/>
      <c r="I51" s="347"/>
      <c r="J51" s="347"/>
      <c r="K51" s="347"/>
      <c r="L51" s="347"/>
    </row>
    <row r="52" spans="1:12" s="329" customFormat="1" ht="15" customHeight="1" x14ac:dyDescent="0.2">
      <c r="A52" s="307">
        <v>45</v>
      </c>
      <c r="B52" s="326"/>
      <c r="C52" s="326"/>
      <c r="D52" s="326"/>
      <c r="E52" s="326"/>
      <c r="F52" s="324"/>
      <c r="G52" s="324"/>
      <c r="H52" s="324"/>
      <c r="I52" s="347"/>
      <c r="J52" s="347"/>
      <c r="K52" s="347"/>
      <c r="L52" s="347"/>
    </row>
    <row r="53" spans="1:12" s="329" customFormat="1" ht="15" customHeight="1" x14ac:dyDescent="0.2">
      <c r="A53" s="307">
        <v>46</v>
      </c>
      <c r="B53" s="326"/>
      <c r="C53" s="326"/>
      <c r="D53" s="326"/>
      <c r="E53" s="326"/>
      <c r="F53" s="324"/>
      <c r="G53" s="324"/>
      <c r="H53" s="324"/>
      <c r="I53" s="347"/>
      <c r="J53" s="347"/>
      <c r="K53" s="347"/>
      <c r="L53" s="347"/>
    </row>
    <row r="54" spans="1:12" s="329" customFormat="1" ht="15" customHeight="1" x14ac:dyDescent="0.2">
      <c r="A54" s="307">
        <v>47</v>
      </c>
      <c r="B54" s="326"/>
      <c r="C54" s="326"/>
      <c r="D54" s="326"/>
      <c r="E54" s="326"/>
      <c r="F54" s="324"/>
      <c r="G54" s="324"/>
      <c r="H54" s="324"/>
      <c r="I54" s="347"/>
      <c r="J54" s="347"/>
      <c r="K54" s="347"/>
      <c r="L54" s="347"/>
    </row>
    <row r="55" spans="1:12" s="329" customFormat="1" ht="15" customHeight="1" x14ac:dyDescent="0.2">
      <c r="A55" s="307">
        <v>48</v>
      </c>
      <c r="B55" s="326"/>
      <c r="C55" s="326"/>
      <c r="D55" s="326"/>
      <c r="E55" s="326"/>
      <c r="F55" s="324"/>
      <c r="G55" s="324"/>
      <c r="H55" s="324"/>
      <c r="I55" s="347"/>
      <c r="J55" s="347"/>
      <c r="K55" s="347"/>
      <c r="L55" s="347"/>
    </row>
    <row r="56" spans="1:12" s="329" customFormat="1" ht="15" customHeight="1" x14ac:dyDescent="0.2">
      <c r="A56" s="307">
        <v>49</v>
      </c>
      <c r="B56" s="326"/>
      <c r="C56" s="326"/>
      <c r="D56" s="326"/>
      <c r="E56" s="326"/>
      <c r="F56" s="324"/>
      <c r="G56" s="324"/>
      <c r="H56" s="324"/>
      <c r="I56" s="347"/>
      <c r="J56" s="347"/>
      <c r="K56" s="347"/>
      <c r="L56" s="347"/>
    </row>
    <row r="57" spans="1:12" s="329" customFormat="1" ht="15" customHeight="1" x14ac:dyDescent="0.2">
      <c r="A57" s="307">
        <v>50</v>
      </c>
      <c r="B57" s="326"/>
      <c r="C57" s="326"/>
      <c r="D57" s="326"/>
      <c r="E57" s="326"/>
      <c r="F57" s="324"/>
      <c r="G57" s="324"/>
      <c r="H57" s="324"/>
      <c r="I57" s="347"/>
      <c r="J57" s="347"/>
      <c r="K57" s="347"/>
      <c r="L57" s="347"/>
    </row>
    <row r="58" spans="1:12" x14ac:dyDescent="0.2">
      <c r="A58" s="308"/>
    </row>
    <row r="59" spans="1:12" x14ac:dyDescent="0.2">
      <c r="A59" s="308"/>
    </row>
    <row r="60" spans="1:12" x14ac:dyDescent="0.2">
      <c r="A60" s="308"/>
    </row>
    <row r="61" spans="1:12" x14ac:dyDescent="0.2">
      <c r="A61" s="308"/>
    </row>
    <row r="62" spans="1:12" x14ac:dyDescent="0.2">
      <c r="A62" s="308"/>
    </row>
    <row r="63" spans="1:12" x14ac:dyDescent="0.2">
      <c r="A63" s="308"/>
    </row>
    <row r="64" spans="1:12" x14ac:dyDescent="0.2">
      <c r="A64" s="308"/>
    </row>
    <row r="65" spans="1:1" x14ac:dyDescent="0.2">
      <c r="A65" s="308"/>
    </row>
    <row r="66" spans="1:1" x14ac:dyDescent="0.2">
      <c r="A66" s="308"/>
    </row>
    <row r="67" spans="1:1" x14ac:dyDescent="0.2">
      <c r="A67" s="308"/>
    </row>
    <row r="68" spans="1:1" x14ac:dyDescent="0.2">
      <c r="A68" s="308"/>
    </row>
    <row r="69" spans="1:1" x14ac:dyDescent="0.2">
      <c r="A69" s="308"/>
    </row>
    <row r="70" spans="1:1" x14ac:dyDescent="0.2">
      <c r="A70" s="308"/>
    </row>
    <row r="71" spans="1:1" x14ac:dyDescent="0.2">
      <c r="A71" s="308"/>
    </row>
    <row r="72" spans="1:1" x14ac:dyDescent="0.2">
      <c r="A72" s="308"/>
    </row>
    <row r="73" spans="1:1" x14ac:dyDescent="0.2">
      <c r="A73" s="308"/>
    </row>
    <row r="74" spans="1:1" x14ac:dyDescent="0.2">
      <c r="A74" s="308"/>
    </row>
    <row r="75" spans="1:1" x14ac:dyDescent="0.2">
      <c r="A75" s="308"/>
    </row>
    <row r="76" spans="1:1" x14ac:dyDescent="0.2">
      <c r="A76" s="308"/>
    </row>
    <row r="77" spans="1:1" x14ac:dyDescent="0.2">
      <c r="A77" s="308"/>
    </row>
    <row r="78" spans="1:1" x14ac:dyDescent="0.2">
      <c r="A78" s="308"/>
    </row>
    <row r="79" spans="1:1" x14ac:dyDescent="0.2">
      <c r="A79" s="308"/>
    </row>
    <row r="80" spans="1:1" x14ac:dyDescent="0.2">
      <c r="A80" s="308"/>
    </row>
    <row r="81" spans="1:1" x14ac:dyDescent="0.2">
      <c r="A81" s="308"/>
    </row>
    <row r="82" spans="1:1" x14ac:dyDescent="0.2">
      <c r="A82" s="308"/>
    </row>
    <row r="83" spans="1:1" x14ac:dyDescent="0.2">
      <c r="A83" s="308"/>
    </row>
    <row r="84" spans="1:1" x14ac:dyDescent="0.2">
      <c r="A84" s="308"/>
    </row>
    <row r="85" spans="1:1" x14ac:dyDescent="0.2">
      <c r="A85" s="308"/>
    </row>
    <row r="86" spans="1:1" x14ac:dyDescent="0.2">
      <c r="A86" s="308"/>
    </row>
    <row r="87" spans="1:1" x14ac:dyDescent="0.2">
      <c r="A87" s="308"/>
    </row>
    <row r="88" spans="1:1" x14ac:dyDescent="0.2">
      <c r="A88" s="308"/>
    </row>
    <row r="89" spans="1:1" x14ac:dyDescent="0.2">
      <c r="A89" s="308"/>
    </row>
    <row r="90" spans="1:1" x14ac:dyDescent="0.2">
      <c r="A90" s="308"/>
    </row>
    <row r="91" spans="1:1" x14ac:dyDescent="0.2">
      <c r="A91" s="308"/>
    </row>
    <row r="92" spans="1:1" x14ac:dyDescent="0.2">
      <c r="A92" s="308"/>
    </row>
    <row r="93" spans="1:1" x14ac:dyDescent="0.2">
      <c r="A93" s="308"/>
    </row>
    <row r="94" spans="1:1" x14ac:dyDescent="0.2">
      <c r="A94" s="308"/>
    </row>
    <row r="95" spans="1:1" x14ac:dyDescent="0.2">
      <c r="A95" s="308"/>
    </row>
    <row r="96" spans="1:1" x14ac:dyDescent="0.2">
      <c r="A96" s="308"/>
    </row>
    <row r="97" spans="1:1" x14ac:dyDescent="0.2">
      <c r="A97" s="308"/>
    </row>
    <row r="98" spans="1:1" x14ac:dyDescent="0.2">
      <c r="A98" s="308"/>
    </row>
    <row r="99" spans="1:1" x14ac:dyDescent="0.2">
      <c r="A99" s="308"/>
    </row>
    <row r="100" spans="1:1" x14ac:dyDescent="0.2">
      <c r="A100" s="308"/>
    </row>
    <row r="101" spans="1:1" x14ac:dyDescent="0.2">
      <c r="A101" s="308"/>
    </row>
    <row r="102" spans="1:1" x14ac:dyDescent="0.2">
      <c r="A102" s="308"/>
    </row>
    <row r="103" spans="1:1" x14ac:dyDescent="0.2">
      <c r="A103" s="308"/>
    </row>
    <row r="104" spans="1:1" x14ac:dyDescent="0.2">
      <c r="A104" s="308"/>
    </row>
    <row r="105" spans="1:1" x14ac:dyDescent="0.2">
      <c r="A105" s="308"/>
    </row>
    <row r="106" spans="1:1" x14ac:dyDescent="0.2">
      <c r="A106" s="308"/>
    </row>
    <row r="107" spans="1:1" x14ac:dyDescent="0.2">
      <c r="A107" s="308"/>
    </row>
    <row r="108" spans="1:1" x14ac:dyDescent="0.2">
      <c r="A108" s="308"/>
    </row>
    <row r="109" spans="1:1" x14ac:dyDescent="0.2">
      <c r="A109" s="308"/>
    </row>
    <row r="110" spans="1:1" x14ac:dyDescent="0.2">
      <c r="A110" s="308"/>
    </row>
    <row r="111" spans="1:1" x14ac:dyDescent="0.2">
      <c r="A111" s="308"/>
    </row>
    <row r="112" spans="1:1" x14ac:dyDescent="0.2">
      <c r="A112" s="308"/>
    </row>
    <row r="113" spans="1:1" x14ac:dyDescent="0.2">
      <c r="A113" s="308"/>
    </row>
    <row r="114" spans="1:1" x14ac:dyDescent="0.2">
      <c r="A114" s="308"/>
    </row>
    <row r="115" spans="1:1" x14ac:dyDescent="0.2">
      <c r="A115" s="308"/>
    </row>
    <row r="116" spans="1:1" x14ac:dyDescent="0.2">
      <c r="A116" s="308"/>
    </row>
    <row r="117" spans="1:1" x14ac:dyDescent="0.2">
      <c r="A117" s="308"/>
    </row>
    <row r="118" spans="1:1" x14ac:dyDescent="0.2">
      <c r="A118" s="308"/>
    </row>
    <row r="119" spans="1:1" x14ac:dyDescent="0.2">
      <c r="A119" s="308"/>
    </row>
    <row r="120" spans="1:1" x14ac:dyDescent="0.2">
      <c r="A120" s="308"/>
    </row>
    <row r="121" spans="1:1" x14ac:dyDescent="0.2">
      <c r="A121" s="308"/>
    </row>
    <row r="122" spans="1:1" x14ac:dyDescent="0.2">
      <c r="A122" s="308"/>
    </row>
    <row r="123" spans="1:1" x14ac:dyDescent="0.2">
      <c r="A123" s="308"/>
    </row>
    <row r="124" spans="1:1" x14ac:dyDescent="0.2">
      <c r="A124" s="308"/>
    </row>
    <row r="125" spans="1:1" x14ac:dyDescent="0.2">
      <c r="A125" s="308"/>
    </row>
    <row r="126" spans="1:1" x14ac:dyDescent="0.2">
      <c r="A126" s="308"/>
    </row>
    <row r="127" spans="1:1" x14ac:dyDescent="0.2">
      <c r="A127" s="308"/>
    </row>
    <row r="128" spans="1:1" x14ac:dyDescent="0.2">
      <c r="A128" s="308"/>
    </row>
    <row r="129" spans="1:1" x14ac:dyDescent="0.2">
      <c r="A129" s="308"/>
    </row>
    <row r="130" spans="1:1" x14ac:dyDescent="0.2">
      <c r="A130" s="308"/>
    </row>
    <row r="131" spans="1:1" x14ac:dyDescent="0.2">
      <c r="A131" s="308"/>
    </row>
    <row r="132" spans="1:1" x14ac:dyDescent="0.2">
      <c r="A132" s="308"/>
    </row>
    <row r="133" spans="1:1" x14ac:dyDescent="0.2">
      <c r="A133" s="308"/>
    </row>
    <row r="134" spans="1:1" x14ac:dyDescent="0.2">
      <c r="A134" s="308"/>
    </row>
    <row r="135" spans="1:1" x14ac:dyDescent="0.2">
      <c r="A135" s="308"/>
    </row>
    <row r="136" spans="1:1" x14ac:dyDescent="0.2">
      <c r="A136" s="308"/>
    </row>
    <row r="137" spans="1:1" x14ac:dyDescent="0.2">
      <c r="A137" s="308"/>
    </row>
    <row r="138" spans="1:1" x14ac:dyDescent="0.2">
      <c r="A138" s="308"/>
    </row>
    <row r="139" spans="1:1" x14ac:dyDescent="0.2">
      <c r="A139" s="308"/>
    </row>
    <row r="140" spans="1:1" x14ac:dyDescent="0.2">
      <c r="A140" s="308"/>
    </row>
    <row r="141" spans="1:1" x14ac:dyDescent="0.2">
      <c r="A141" s="308"/>
    </row>
    <row r="142" spans="1:1" x14ac:dyDescent="0.2">
      <c r="A142" s="308"/>
    </row>
    <row r="143" spans="1:1" x14ac:dyDescent="0.2">
      <c r="A143" s="308"/>
    </row>
    <row r="144" spans="1:1" x14ac:dyDescent="0.2">
      <c r="A144" s="308"/>
    </row>
    <row r="145" spans="1:1" x14ac:dyDescent="0.2">
      <c r="A145" s="308"/>
    </row>
    <row r="146" spans="1:1" x14ac:dyDescent="0.2">
      <c r="A146" s="308"/>
    </row>
    <row r="147" spans="1:1" x14ac:dyDescent="0.2">
      <c r="A147" s="308"/>
    </row>
    <row r="148" spans="1:1" x14ac:dyDescent="0.2">
      <c r="A148" s="308"/>
    </row>
    <row r="149" spans="1:1" x14ac:dyDescent="0.2">
      <c r="A149" s="308"/>
    </row>
    <row r="150" spans="1:1" x14ac:dyDescent="0.2">
      <c r="A150" s="308"/>
    </row>
    <row r="151" spans="1:1" x14ac:dyDescent="0.2">
      <c r="A151" s="308"/>
    </row>
    <row r="152" spans="1:1" x14ac:dyDescent="0.2">
      <c r="A152" s="308"/>
    </row>
    <row r="153" spans="1:1" x14ac:dyDescent="0.2">
      <c r="A153" s="308"/>
    </row>
    <row r="154" spans="1:1" x14ac:dyDescent="0.2">
      <c r="A154" s="308"/>
    </row>
    <row r="155" spans="1:1" x14ac:dyDescent="0.2">
      <c r="A155" s="308"/>
    </row>
    <row r="156" spans="1:1" x14ac:dyDescent="0.2">
      <c r="A156" s="308"/>
    </row>
    <row r="157" spans="1:1" x14ac:dyDescent="0.2">
      <c r="A157" s="308"/>
    </row>
    <row r="158" spans="1:1" x14ac:dyDescent="0.2">
      <c r="A158" s="308"/>
    </row>
    <row r="159" spans="1:1" x14ac:dyDescent="0.2">
      <c r="A159" s="308"/>
    </row>
    <row r="160" spans="1:1" x14ac:dyDescent="0.2">
      <c r="A160" s="308"/>
    </row>
    <row r="161" spans="1:1" x14ac:dyDescent="0.2">
      <c r="A161" s="308"/>
    </row>
    <row r="162" spans="1:1" x14ac:dyDescent="0.2">
      <c r="A162" s="308"/>
    </row>
    <row r="163" spans="1:1" x14ac:dyDescent="0.2">
      <c r="A163" s="308"/>
    </row>
    <row r="164" spans="1:1" x14ac:dyDescent="0.2">
      <c r="A164" s="308"/>
    </row>
    <row r="165" spans="1:1" x14ac:dyDescent="0.2">
      <c r="A165" s="308"/>
    </row>
    <row r="166" spans="1:1" x14ac:dyDescent="0.2">
      <c r="A166" s="308"/>
    </row>
    <row r="167" spans="1:1" x14ac:dyDescent="0.2">
      <c r="A167" s="308"/>
    </row>
    <row r="168" spans="1:1" x14ac:dyDescent="0.2">
      <c r="A168" s="308"/>
    </row>
    <row r="169" spans="1:1" x14ac:dyDescent="0.2">
      <c r="A169" s="308"/>
    </row>
    <row r="170" spans="1:1" x14ac:dyDescent="0.2">
      <c r="A170" s="308"/>
    </row>
    <row r="171" spans="1:1" x14ac:dyDescent="0.2">
      <c r="A171" s="308"/>
    </row>
    <row r="172" spans="1:1" x14ac:dyDescent="0.2">
      <c r="A172" s="308"/>
    </row>
    <row r="173" spans="1:1" x14ac:dyDescent="0.2">
      <c r="A173" s="308"/>
    </row>
    <row r="174" spans="1:1" x14ac:dyDescent="0.2">
      <c r="A174" s="308"/>
    </row>
    <row r="175" spans="1:1" x14ac:dyDescent="0.2">
      <c r="A175" s="308"/>
    </row>
    <row r="176" spans="1:1" x14ac:dyDescent="0.2">
      <c r="A176" s="308"/>
    </row>
    <row r="177" spans="1:1" x14ac:dyDescent="0.2">
      <c r="A177" s="308"/>
    </row>
    <row r="178" spans="1:1" x14ac:dyDescent="0.2">
      <c r="A178" s="308"/>
    </row>
    <row r="179" spans="1:1" x14ac:dyDescent="0.2">
      <c r="A179" s="308"/>
    </row>
    <row r="180" spans="1:1" x14ac:dyDescent="0.2">
      <c r="A180" s="308"/>
    </row>
    <row r="181" spans="1:1" x14ac:dyDescent="0.2">
      <c r="A181" s="308"/>
    </row>
    <row r="182" spans="1:1" x14ac:dyDescent="0.2">
      <c r="A182" s="308"/>
    </row>
    <row r="183" spans="1:1" x14ac:dyDescent="0.2">
      <c r="A183" s="308"/>
    </row>
    <row r="184" spans="1:1" x14ac:dyDescent="0.2">
      <c r="A184" s="308"/>
    </row>
    <row r="185" spans="1:1" x14ac:dyDescent="0.2">
      <c r="A185" s="308"/>
    </row>
    <row r="186" spans="1:1" x14ac:dyDescent="0.2">
      <c r="A186" s="308"/>
    </row>
    <row r="187" spans="1:1" x14ac:dyDescent="0.2">
      <c r="A187" s="308"/>
    </row>
    <row r="188" spans="1:1" x14ac:dyDescent="0.2">
      <c r="A188" s="308"/>
    </row>
    <row r="189" spans="1:1" x14ac:dyDescent="0.2">
      <c r="A189" s="308"/>
    </row>
    <row r="190" spans="1:1" x14ac:dyDescent="0.2">
      <c r="A190" s="308"/>
    </row>
    <row r="191" spans="1:1" x14ac:dyDescent="0.2">
      <c r="A191" s="308"/>
    </row>
    <row r="192" spans="1:1" x14ac:dyDescent="0.2">
      <c r="A192" s="308"/>
    </row>
    <row r="193" spans="1:1" x14ac:dyDescent="0.2">
      <c r="A193" s="308"/>
    </row>
    <row r="194" spans="1:1" x14ac:dyDescent="0.2">
      <c r="A194" s="308"/>
    </row>
    <row r="195" spans="1:1" x14ac:dyDescent="0.2">
      <c r="A195" s="308"/>
    </row>
    <row r="196" spans="1:1" x14ac:dyDescent="0.2">
      <c r="A196" s="308"/>
    </row>
    <row r="197" spans="1:1" x14ac:dyDescent="0.2">
      <c r="A197" s="308"/>
    </row>
    <row r="198" spans="1:1" x14ac:dyDescent="0.2">
      <c r="A198" s="308"/>
    </row>
    <row r="199" spans="1:1" x14ac:dyDescent="0.2">
      <c r="A199" s="308"/>
    </row>
    <row r="200" spans="1:1" x14ac:dyDescent="0.2">
      <c r="A200" s="308"/>
    </row>
    <row r="201" spans="1:1" x14ac:dyDescent="0.2">
      <c r="A201" s="308"/>
    </row>
    <row r="202" spans="1:1" x14ac:dyDescent="0.2">
      <c r="A202" s="308"/>
    </row>
    <row r="203" spans="1:1" x14ac:dyDescent="0.2">
      <c r="A203" s="308"/>
    </row>
    <row r="204" spans="1:1" x14ac:dyDescent="0.2">
      <c r="A204" s="308"/>
    </row>
    <row r="205" spans="1:1" x14ac:dyDescent="0.2">
      <c r="A205" s="308"/>
    </row>
    <row r="206" spans="1:1" x14ac:dyDescent="0.2">
      <c r="A206" s="308"/>
    </row>
    <row r="207" spans="1:1" x14ac:dyDescent="0.2">
      <c r="A207" s="308"/>
    </row>
    <row r="208" spans="1:1" x14ac:dyDescent="0.2">
      <c r="A208" s="308"/>
    </row>
    <row r="209" spans="1:1" x14ac:dyDescent="0.2">
      <c r="A209" s="308"/>
    </row>
    <row r="210" spans="1:1" x14ac:dyDescent="0.2">
      <c r="A210" s="308"/>
    </row>
    <row r="211" spans="1:1" x14ac:dyDescent="0.2">
      <c r="A211" s="308"/>
    </row>
    <row r="212" spans="1:1" x14ac:dyDescent="0.2">
      <c r="A212" s="308"/>
    </row>
    <row r="213" spans="1:1" x14ac:dyDescent="0.2">
      <c r="A213" s="308"/>
    </row>
    <row r="214" spans="1:1" x14ac:dyDescent="0.2">
      <c r="A214" s="308"/>
    </row>
    <row r="215" spans="1:1" x14ac:dyDescent="0.2">
      <c r="A215" s="308"/>
    </row>
    <row r="216" spans="1:1" x14ac:dyDescent="0.2">
      <c r="A216" s="308"/>
    </row>
    <row r="217" spans="1:1" x14ac:dyDescent="0.2">
      <c r="A217" s="308"/>
    </row>
    <row r="218" spans="1:1" x14ac:dyDescent="0.2">
      <c r="A218" s="308"/>
    </row>
    <row r="219" spans="1:1" x14ac:dyDescent="0.2">
      <c r="A219" s="308"/>
    </row>
    <row r="220" spans="1:1" x14ac:dyDescent="0.2">
      <c r="A220" s="308"/>
    </row>
    <row r="221" spans="1:1" x14ac:dyDescent="0.2">
      <c r="A221" s="308"/>
    </row>
    <row r="222" spans="1:1" x14ac:dyDescent="0.2">
      <c r="A222" s="308"/>
    </row>
    <row r="223" spans="1:1" x14ac:dyDescent="0.2">
      <c r="A223" s="308"/>
    </row>
    <row r="224" spans="1:1" x14ac:dyDescent="0.2">
      <c r="A224" s="308"/>
    </row>
    <row r="225" spans="1:1" x14ac:dyDescent="0.2">
      <c r="A225" s="308"/>
    </row>
    <row r="226" spans="1:1" x14ac:dyDescent="0.2">
      <c r="A226" s="308"/>
    </row>
    <row r="227" spans="1:1" x14ac:dyDescent="0.2">
      <c r="A227" s="308"/>
    </row>
    <row r="228" spans="1:1" x14ac:dyDescent="0.2">
      <c r="A228" s="308"/>
    </row>
  </sheetData>
  <sheetProtection algorithmName="SHA-512" hashValue="o0YcL+D/l0dLU8+8XpHZZAe0Ws7QJlQb0YYd2aRDC/TND0lDKP+YFiepooWk7JoKsU8AqNvvz3wjM8F5ApECjA==" saltValue="eDZgMpnc7Q00l/EhFki5Ow==" spinCount="100000" sheet="1" formatCells="0" formatColumns="0" formatRows="0" insertRows="0" pivotTables="0"/>
  <mergeCells count="9">
    <mergeCell ref="I8:L8"/>
    <mergeCell ref="C6:C7"/>
    <mergeCell ref="D6:D7"/>
    <mergeCell ref="E6:E7"/>
    <mergeCell ref="A1:H1"/>
    <mergeCell ref="A6:A7"/>
    <mergeCell ref="B6:B7"/>
    <mergeCell ref="F6:H6"/>
    <mergeCell ref="I6:I7"/>
  </mergeCells>
  <pageMargins left="0.7" right="0.7" top="0.75" bottom="0.75" header="0.3" footer="0.3"/>
  <pageSetup paperSize="9" scale="35"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1:F103"/>
  <sheetViews>
    <sheetView showGridLines="0" zoomScaleNormal="100" workbookViewId="0">
      <selection activeCell="B8" sqref="B8"/>
    </sheetView>
  </sheetViews>
  <sheetFormatPr defaultRowHeight="12.75" x14ac:dyDescent="0.2"/>
  <cols>
    <col min="1" max="1" width="5.28515625" customWidth="1"/>
    <col min="2" max="2" width="25.28515625" style="176" customWidth="1"/>
    <col min="3" max="3" width="18.28515625" style="176" customWidth="1"/>
    <col min="4" max="4" width="21.140625" style="176" customWidth="1"/>
    <col min="5" max="5" width="40.85546875" style="176" customWidth="1"/>
    <col min="6" max="6" width="12.85546875" style="176" customWidth="1"/>
  </cols>
  <sheetData>
    <row r="1" spans="1:6" s="1" customFormat="1" ht="20.25" customHeight="1" x14ac:dyDescent="0.2">
      <c r="A1" s="576" t="s">
        <v>55</v>
      </c>
      <c r="B1" s="576"/>
      <c r="C1" s="576"/>
      <c r="D1" s="576"/>
      <c r="E1" s="576"/>
      <c r="F1" s="576"/>
    </row>
    <row r="2" spans="1:6" s="1" customFormat="1" ht="15.75" customHeight="1" thickBot="1" x14ac:dyDescent="0.25">
      <c r="A2" s="577" t="s">
        <v>78</v>
      </c>
      <c r="B2" s="577"/>
      <c r="C2" s="577"/>
      <c r="D2" s="577"/>
      <c r="E2" s="577"/>
      <c r="F2" s="577"/>
    </row>
    <row r="3" spans="1:6" s="1" customFormat="1" ht="26.25" thickBot="1" x14ac:dyDescent="0.25">
      <c r="A3" s="67" t="s">
        <v>29</v>
      </c>
      <c r="B3" s="281" t="s">
        <v>56</v>
      </c>
      <c r="C3" s="281" t="s">
        <v>121</v>
      </c>
      <c r="D3" s="282" t="s">
        <v>57</v>
      </c>
      <c r="E3" s="282" t="s">
        <v>58</v>
      </c>
      <c r="F3" s="281" t="s">
        <v>59</v>
      </c>
    </row>
    <row r="4" spans="1:6" s="356" customFormat="1" x14ac:dyDescent="0.2">
      <c r="A4" s="354">
        <v>1</v>
      </c>
      <c r="B4" s="355"/>
      <c r="C4" s="355"/>
      <c r="D4" s="355"/>
      <c r="E4" s="355"/>
      <c r="F4" s="355"/>
    </row>
    <row r="5" spans="1:6" s="356" customFormat="1" x14ac:dyDescent="0.2">
      <c r="A5" s="307">
        <v>2</v>
      </c>
      <c r="B5" s="189"/>
      <c r="C5" s="189"/>
      <c r="D5" s="189"/>
      <c r="E5" s="189"/>
      <c r="F5" s="189"/>
    </row>
    <row r="6" spans="1:6" s="356" customFormat="1" x14ac:dyDescent="0.2">
      <c r="A6" s="307">
        <v>3</v>
      </c>
      <c r="B6" s="189"/>
      <c r="C6" s="189"/>
      <c r="D6" s="189"/>
      <c r="E6" s="189"/>
      <c r="F6" s="189"/>
    </row>
    <row r="7" spans="1:6" s="356" customFormat="1" x14ac:dyDescent="0.2">
      <c r="A7" s="307">
        <v>4</v>
      </c>
      <c r="B7" s="326"/>
      <c r="C7" s="326"/>
      <c r="D7" s="326"/>
      <c r="E7" s="326"/>
      <c r="F7" s="326"/>
    </row>
    <row r="8" spans="1:6" s="356" customFormat="1" x14ac:dyDescent="0.2">
      <c r="A8" s="307">
        <v>5</v>
      </c>
      <c r="B8" s="189"/>
      <c r="C8" s="189"/>
      <c r="D8" s="189"/>
      <c r="E8" s="189"/>
      <c r="F8" s="189"/>
    </row>
    <row r="9" spans="1:6" s="356" customFormat="1" x14ac:dyDescent="0.2">
      <c r="A9" s="357">
        <v>6</v>
      </c>
      <c r="B9" s="189"/>
      <c r="C9" s="189"/>
      <c r="D9" s="189"/>
      <c r="E9" s="189"/>
      <c r="F9" s="189"/>
    </row>
    <row r="10" spans="1:6" s="356" customFormat="1" x14ac:dyDescent="0.2">
      <c r="A10" s="307">
        <v>7</v>
      </c>
      <c r="B10" s="189"/>
      <c r="C10" s="189"/>
      <c r="D10" s="189"/>
      <c r="E10" s="189"/>
      <c r="F10" s="189"/>
    </row>
    <row r="11" spans="1:6" s="356" customFormat="1" x14ac:dyDescent="0.2">
      <c r="A11" s="307">
        <v>8</v>
      </c>
      <c r="B11" s="189"/>
      <c r="C11" s="189"/>
      <c r="D11" s="189"/>
      <c r="E11" s="189"/>
      <c r="F11" s="189"/>
    </row>
    <row r="12" spans="1:6" s="356" customFormat="1" x14ac:dyDescent="0.2">
      <c r="A12" s="307">
        <v>9</v>
      </c>
      <c r="B12" s="189"/>
      <c r="C12" s="189"/>
      <c r="D12" s="189"/>
      <c r="E12" s="189"/>
      <c r="F12" s="189"/>
    </row>
    <row r="13" spans="1:6" s="356" customFormat="1" x14ac:dyDescent="0.2">
      <c r="A13" s="307">
        <v>10</v>
      </c>
      <c r="B13" s="189"/>
      <c r="C13" s="189"/>
      <c r="D13" s="189"/>
      <c r="E13" s="189"/>
      <c r="F13" s="189"/>
    </row>
    <row r="14" spans="1:6" s="356" customFormat="1" x14ac:dyDescent="0.2">
      <c r="A14" s="357">
        <v>11</v>
      </c>
      <c r="B14" s="189"/>
      <c r="C14" s="189"/>
      <c r="D14" s="189"/>
      <c r="E14" s="189"/>
      <c r="F14" s="189"/>
    </row>
    <row r="15" spans="1:6" s="356" customFormat="1" x14ac:dyDescent="0.2">
      <c r="A15" s="307">
        <v>12</v>
      </c>
      <c r="B15" s="326"/>
      <c r="C15" s="326"/>
      <c r="D15" s="326"/>
      <c r="E15" s="326"/>
      <c r="F15" s="326"/>
    </row>
    <row r="16" spans="1:6" s="356" customFormat="1" x14ac:dyDescent="0.2">
      <c r="A16" s="357">
        <v>13</v>
      </c>
      <c r="B16" s="189"/>
      <c r="C16" s="189"/>
      <c r="D16" s="189"/>
      <c r="E16" s="189"/>
      <c r="F16" s="189"/>
    </row>
    <row r="17" spans="1:6" s="356" customFormat="1" x14ac:dyDescent="0.2">
      <c r="A17" s="307">
        <v>14</v>
      </c>
      <c r="B17" s="326"/>
      <c r="C17" s="326"/>
      <c r="D17" s="326"/>
      <c r="E17" s="326"/>
      <c r="F17" s="326"/>
    </row>
    <row r="18" spans="1:6" s="356" customFormat="1" x14ac:dyDescent="0.2">
      <c r="A18" s="307">
        <v>15</v>
      </c>
      <c r="B18" s="326"/>
      <c r="C18" s="326"/>
      <c r="D18" s="326"/>
      <c r="E18" s="326"/>
      <c r="F18" s="326"/>
    </row>
    <row r="19" spans="1:6" s="356" customFormat="1" x14ac:dyDescent="0.2">
      <c r="A19" s="307">
        <v>16</v>
      </c>
      <c r="B19" s="326"/>
      <c r="C19" s="326"/>
      <c r="D19" s="326"/>
      <c r="E19" s="326"/>
      <c r="F19" s="326"/>
    </row>
    <row r="20" spans="1:6" s="356" customFormat="1" x14ac:dyDescent="0.2">
      <c r="A20" s="307">
        <v>17</v>
      </c>
      <c r="B20" s="326"/>
      <c r="C20" s="326"/>
      <c r="D20" s="326"/>
      <c r="E20" s="326"/>
      <c r="F20" s="326"/>
    </row>
    <row r="21" spans="1:6" s="356" customFormat="1" x14ac:dyDescent="0.2">
      <c r="A21" s="357">
        <v>18</v>
      </c>
      <c r="B21" s="326"/>
      <c r="C21" s="326"/>
      <c r="D21" s="326"/>
      <c r="E21" s="326"/>
      <c r="F21" s="326"/>
    </row>
    <row r="22" spans="1:6" s="356" customFormat="1" x14ac:dyDescent="0.2">
      <c r="A22" s="307">
        <v>19</v>
      </c>
      <c r="B22" s="326"/>
      <c r="C22" s="326"/>
      <c r="D22" s="326"/>
      <c r="E22" s="326"/>
      <c r="F22" s="326"/>
    </row>
    <row r="23" spans="1:6" s="356" customFormat="1" x14ac:dyDescent="0.2">
      <c r="A23" s="307">
        <v>20</v>
      </c>
      <c r="B23" s="326"/>
      <c r="C23" s="326"/>
      <c r="D23" s="326"/>
      <c r="E23" s="326"/>
      <c r="F23" s="326"/>
    </row>
    <row r="24" spans="1:6" s="356" customFormat="1" x14ac:dyDescent="0.2">
      <c r="A24" s="307">
        <v>21</v>
      </c>
      <c r="B24" s="326"/>
      <c r="C24" s="326"/>
      <c r="D24" s="326"/>
      <c r="E24" s="326"/>
      <c r="F24" s="326"/>
    </row>
    <row r="25" spans="1:6" s="356" customFormat="1" x14ac:dyDescent="0.2">
      <c r="A25" s="307">
        <v>22</v>
      </c>
      <c r="B25" s="326"/>
      <c r="C25" s="326"/>
      <c r="D25" s="326"/>
      <c r="E25" s="326"/>
      <c r="F25" s="326"/>
    </row>
    <row r="26" spans="1:6" s="356" customFormat="1" x14ac:dyDescent="0.2">
      <c r="A26" s="357">
        <v>23</v>
      </c>
      <c r="B26" s="326"/>
      <c r="C26" s="326"/>
      <c r="D26" s="326"/>
      <c r="E26" s="326"/>
      <c r="F26" s="326"/>
    </row>
    <row r="27" spans="1:6" s="356" customFormat="1" x14ac:dyDescent="0.2">
      <c r="A27" s="307">
        <v>24</v>
      </c>
      <c r="B27" s="326"/>
      <c r="C27" s="326"/>
      <c r="D27" s="326"/>
      <c r="E27" s="326"/>
      <c r="F27" s="326"/>
    </row>
    <row r="28" spans="1:6" s="356" customFormat="1" x14ac:dyDescent="0.2">
      <c r="A28" s="357">
        <v>25</v>
      </c>
      <c r="B28" s="326"/>
      <c r="C28" s="326"/>
      <c r="D28" s="326"/>
      <c r="E28" s="326"/>
      <c r="F28" s="326"/>
    </row>
    <row r="29" spans="1:6" s="356" customFormat="1" x14ac:dyDescent="0.2">
      <c r="A29" s="307">
        <v>26</v>
      </c>
      <c r="B29" s="326"/>
      <c r="C29" s="326"/>
      <c r="D29" s="326"/>
      <c r="E29" s="326"/>
      <c r="F29" s="326"/>
    </row>
    <row r="30" spans="1:6" s="356" customFormat="1" x14ac:dyDescent="0.2">
      <c r="A30" s="307">
        <v>27</v>
      </c>
      <c r="B30" s="326"/>
      <c r="C30" s="326"/>
      <c r="D30" s="326"/>
      <c r="E30" s="326"/>
      <c r="F30" s="326"/>
    </row>
    <row r="31" spans="1:6" s="356" customFormat="1" x14ac:dyDescent="0.2">
      <c r="A31" s="307">
        <v>28</v>
      </c>
      <c r="B31" s="326"/>
      <c r="C31" s="326"/>
      <c r="D31" s="326"/>
      <c r="E31" s="326"/>
      <c r="F31" s="326"/>
    </row>
    <row r="32" spans="1:6" s="356" customFormat="1" x14ac:dyDescent="0.2">
      <c r="A32" s="307">
        <v>29</v>
      </c>
      <c r="B32" s="326"/>
      <c r="C32" s="326"/>
      <c r="D32" s="326"/>
      <c r="E32" s="326"/>
      <c r="F32" s="326"/>
    </row>
    <row r="33" spans="1:6" s="356" customFormat="1" x14ac:dyDescent="0.2">
      <c r="A33" s="357">
        <v>30</v>
      </c>
      <c r="B33" s="326"/>
      <c r="C33" s="326"/>
      <c r="D33" s="326"/>
      <c r="E33" s="326"/>
      <c r="F33" s="326"/>
    </row>
    <row r="34" spans="1:6" s="356" customFormat="1" x14ac:dyDescent="0.2">
      <c r="A34" s="307">
        <v>31</v>
      </c>
      <c r="B34" s="326"/>
      <c r="C34" s="326"/>
      <c r="D34" s="326"/>
      <c r="E34" s="326"/>
      <c r="F34" s="326"/>
    </row>
    <row r="35" spans="1:6" s="356" customFormat="1" x14ac:dyDescent="0.2">
      <c r="A35" s="307">
        <v>32</v>
      </c>
      <c r="B35" s="326"/>
      <c r="C35" s="326"/>
      <c r="D35" s="326"/>
      <c r="E35" s="326"/>
      <c r="F35" s="326"/>
    </row>
    <row r="36" spans="1:6" s="356" customFormat="1" x14ac:dyDescent="0.2">
      <c r="A36" s="307">
        <v>33</v>
      </c>
      <c r="B36" s="326"/>
      <c r="C36" s="326"/>
      <c r="D36" s="326"/>
      <c r="E36" s="326"/>
      <c r="F36" s="326"/>
    </row>
    <row r="37" spans="1:6" s="356" customFormat="1" x14ac:dyDescent="0.2">
      <c r="A37" s="307">
        <v>34</v>
      </c>
      <c r="B37" s="326"/>
      <c r="C37" s="326"/>
      <c r="D37" s="326"/>
      <c r="E37" s="326"/>
      <c r="F37" s="326"/>
    </row>
    <row r="38" spans="1:6" s="356" customFormat="1" x14ac:dyDescent="0.2">
      <c r="A38" s="357">
        <v>35</v>
      </c>
      <c r="B38" s="326"/>
      <c r="C38" s="326"/>
      <c r="D38" s="326"/>
      <c r="E38" s="326"/>
      <c r="F38" s="326"/>
    </row>
    <row r="39" spans="1:6" s="356" customFormat="1" x14ac:dyDescent="0.2">
      <c r="A39" s="307">
        <v>36</v>
      </c>
      <c r="B39" s="326"/>
      <c r="C39" s="326"/>
      <c r="D39" s="326"/>
      <c r="E39" s="326"/>
      <c r="F39" s="326"/>
    </row>
    <row r="40" spans="1:6" s="356" customFormat="1" x14ac:dyDescent="0.2">
      <c r="A40" s="357">
        <v>37</v>
      </c>
      <c r="B40" s="326"/>
      <c r="C40" s="326"/>
      <c r="D40" s="326"/>
      <c r="E40" s="326"/>
      <c r="F40" s="326"/>
    </row>
    <row r="41" spans="1:6" s="356" customFormat="1" x14ac:dyDescent="0.2">
      <c r="A41" s="307">
        <v>38</v>
      </c>
      <c r="B41" s="326"/>
      <c r="C41" s="326"/>
      <c r="D41" s="326"/>
      <c r="E41" s="326"/>
      <c r="F41" s="326"/>
    </row>
    <row r="42" spans="1:6" s="356" customFormat="1" x14ac:dyDescent="0.2">
      <c r="A42" s="307">
        <v>39</v>
      </c>
      <c r="B42" s="326"/>
      <c r="C42" s="326"/>
      <c r="D42" s="326"/>
      <c r="E42" s="326"/>
      <c r="F42" s="326"/>
    </row>
    <row r="43" spans="1:6" s="356" customFormat="1" x14ac:dyDescent="0.2">
      <c r="A43" s="307">
        <v>40</v>
      </c>
      <c r="B43" s="326"/>
      <c r="C43" s="326"/>
      <c r="D43" s="326"/>
      <c r="E43" s="326"/>
      <c r="F43" s="326"/>
    </row>
    <row r="44" spans="1:6" s="356" customFormat="1" x14ac:dyDescent="0.2">
      <c r="A44" s="307">
        <v>41</v>
      </c>
      <c r="B44" s="326"/>
      <c r="C44" s="326"/>
      <c r="D44" s="326"/>
      <c r="E44" s="326"/>
      <c r="F44" s="326"/>
    </row>
    <row r="45" spans="1:6" s="356" customFormat="1" x14ac:dyDescent="0.2">
      <c r="A45" s="357">
        <v>42</v>
      </c>
      <c r="B45" s="326"/>
      <c r="C45" s="326"/>
      <c r="D45" s="326"/>
      <c r="E45" s="326"/>
      <c r="F45" s="326"/>
    </row>
    <row r="46" spans="1:6" s="356" customFormat="1" x14ac:dyDescent="0.2">
      <c r="A46" s="307">
        <v>43</v>
      </c>
      <c r="B46" s="326"/>
      <c r="C46" s="326"/>
      <c r="D46" s="326"/>
      <c r="E46" s="326"/>
      <c r="F46" s="326"/>
    </row>
    <row r="47" spans="1:6" s="356" customFormat="1" x14ac:dyDescent="0.2">
      <c r="A47" s="307">
        <v>44</v>
      </c>
      <c r="B47" s="326"/>
      <c r="C47" s="326"/>
      <c r="D47" s="326"/>
      <c r="E47" s="326"/>
      <c r="F47" s="326"/>
    </row>
    <row r="48" spans="1:6" s="356" customFormat="1" x14ac:dyDescent="0.2">
      <c r="A48" s="307">
        <v>45</v>
      </c>
      <c r="B48" s="326"/>
      <c r="C48" s="326"/>
      <c r="D48" s="326"/>
      <c r="E48" s="326"/>
      <c r="F48" s="326"/>
    </row>
    <row r="49" spans="1:6" s="356" customFormat="1" x14ac:dyDescent="0.2">
      <c r="A49" s="307">
        <v>46</v>
      </c>
      <c r="B49" s="326"/>
      <c r="C49" s="326"/>
      <c r="D49" s="326"/>
      <c r="E49" s="326"/>
      <c r="F49" s="326"/>
    </row>
    <row r="50" spans="1:6" s="356" customFormat="1" x14ac:dyDescent="0.2">
      <c r="A50" s="357">
        <v>47</v>
      </c>
      <c r="B50" s="326"/>
      <c r="C50" s="326"/>
      <c r="D50" s="326"/>
      <c r="E50" s="326"/>
      <c r="F50" s="326"/>
    </row>
    <row r="51" spans="1:6" s="356" customFormat="1" x14ac:dyDescent="0.2">
      <c r="A51" s="307">
        <v>48</v>
      </c>
      <c r="B51" s="326"/>
      <c r="C51" s="326"/>
      <c r="D51" s="326"/>
      <c r="E51" s="326"/>
      <c r="F51" s="326"/>
    </row>
    <row r="52" spans="1:6" s="356" customFormat="1" x14ac:dyDescent="0.2">
      <c r="A52" s="357">
        <v>49</v>
      </c>
      <c r="B52" s="326"/>
      <c r="C52" s="326"/>
      <c r="D52" s="326"/>
      <c r="E52" s="326"/>
      <c r="F52" s="326"/>
    </row>
    <row r="53" spans="1:6" s="356" customFormat="1" x14ac:dyDescent="0.2">
      <c r="A53" s="307">
        <v>50</v>
      </c>
      <c r="B53" s="326"/>
      <c r="C53" s="326"/>
      <c r="D53" s="326"/>
      <c r="E53" s="326"/>
      <c r="F53" s="326"/>
    </row>
    <row r="54" spans="1:6" s="356" customFormat="1" x14ac:dyDescent="0.2">
      <c r="A54" s="307">
        <v>51</v>
      </c>
      <c r="B54" s="326"/>
      <c r="C54" s="326"/>
      <c r="D54" s="326"/>
      <c r="E54" s="326"/>
      <c r="F54" s="326"/>
    </row>
    <row r="55" spans="1:6" s="356" customFormat="1" x14ac:dyDescent="0.2">
      <c r="A55" s="307">
        <v>52</v>
      </c>
      <c r="B55" s="326"/>
      <c r="C55" s="326"/>
      <c r="D55" s="326"/>
      <c r="E55" s="326"/>
      <c r="F55" s="326"/>
    </row>
    <row r="56" spans="1:6" s="356" customFormat="1" x14ac:dyDescent="0.2">
      <c r="A56" s="307">
        <v>53</v>
      </c>
      <c r="B56" s="326"/>
      <c r="C56" s="326"/>
      <c r="D56" s="326"/>
      <c r="E56" s="326"/>
      <c r="F56" s="326"/>
    </row>
    <row r="57" spans="1:6" s="356" customFormat="1" x14ac:dyDescent="0.2">
      <c r="A57" s="357">
        <v>54</v>
      </c>
      <c r="B57" s="326"/>
      <c r="C57" s="326"/>
      <c r="D57" s="326"/>
      <c r="E57" s="326"/>
      <c r="F57" s="326"/>
    </row>
    <row r="58" spans="1:6" s="356" customFormat="1" x14ac:dyDescent="0.2">
      <c r="A58" s="307">
        <v>55</v>
      </c>
      <c r="B58" s="326"/>
      <c r="C58" s="326"/>
      <c r="D58" s="326"/>
      <c r="E58" s="326"/>
      <c r="F58" s="326"/>
    </row>
    <row r="59" spans="1:6" s="356" customFormat="1" x14ac:dyDescent="0.2">
      <c r="A59" s="307">
        <v>56</v>
      </c>
      <c r="B59" s="326"/>
      <c r="C59" s="326"/>
      <c r="D59" s="326"/>
      <c r="E59" s="326"/>
      <c r="F59" s="326"/>
    </row>
    <row r="60" spans="1:6" s="356" customFormat="1" x14ac:dyDescent="0.2">
      <c r="A60" s="307">
        <v>57</v>
      </c>
      <c r="B60" s="326"/>
      <c r="C60" s="326"/>
      <c r="D60" s="326"/>
      <c r="E60" s="326"/>
      <c r="F60" s="326"/>
    </row>
    <row r="61" spans="1:6" s="356" customFormat="1" x14ac:dyDescent="0.2">
      <c r="A61" s="307">
        <v>58</v>
      </c>
      <c r="B61" s="326"/>
      <c r="C61" s="326"/>
      <c r="D61" s="326"/>
      <c r="E61" s="326"/>
      <c r="F61" s="326"/>
    </row>
    <row r="62" spans="1:6" s="356" customFormat="1" x14ac:dyDescent="0.2">
      <c r="A62" s="357">
        <v>59</v>
      </c>
      <c r="B62" s="326"/>
      <c r="C62" s="326"/>
      <c r="D62" s="326"/>
      <c r="E62" s="326"/>
      <c r="F62" s="326"/>
    </row>
    <row r="63" spans="1:6" s="356" customFormat="1" x14ac:dyDescent="0.2">
      <c r="A63" s="307">
        <v>60</v>
      </c>
      <c r="B63" s="326"/>
      <c r="C63" s="326"/>
      <c r="D63" s="326"/>
      <c r="E63" s="326"/>
      <c r="F63" s="326"/>
    </row>
    <row r="64" spans="1:6" s="356" customFormat="1" x14ac:dyDescent="0.2">
      <c r="A64" s="357">
        <v>61</v>
      </c>
      <c r="B64" s="326"/>
      <c r="C64" s="326"/>
      <c r="D64" s="326"/>
      <c r="E64" s="326"/>
      <c r="F64" s="326"/>
    </row>
    <row r="65" spans="1:6" s="356" customFormat="1" x14ac:dyDescent="0.2">
      <c r="A65" s="307">
        <v>62</v>
      </c>
      <c r="B65" s="326"/>
      <c r="C65" s="326"/>
      <c r="D65" s="326"/>
      <c r="E65" s="326"/>
      <c r="F65" s="326"/>
    </row>
    <row r="66" spans="1:6" s="356" customFormat="1" x14ac:dyDescent="0.2">
      <c r="A66" s="307">
        <v>63</v>
      </c>
      <c r="B66" s="326"/>
      <c r="C66" s="326"/>
      <c r="D66" s="326"/>
      <c r="E66" s="326"/>
      <c r="F66" s="326"/>
    </row>
    <row r="67" spans="1:6" s="356" customFormat="1" x14ac:dyDescent="0.2">
      <c r="A67" s="307">
        <v>64</v>
      </c>
      <c r="B67" s="326"/>
      <c r="C67" s="326"/>
      <c r="D67" s="326"/>
      <c r="E67" s="326"/>
      <c r="F67" s="326"/>
    </row>
    <row r="68" spans="1:6" s="356" customFormat="1" x14ac:dyDescent="0.2">
      <c r="A68" s="307">
        <v>65</v>
      </c>
      <c r="B68" s="326"/>
      <c r="C68" s="326"/>
      <c r="D68" s="326"/>
      <c r="E68" s="326"/>
      <c r="F68" s="326"/>
    </row>
    <row r="69" spans="1:6" s="356" customFormat="1" x14ac:dyDescent="0.2">
      <c r="A69" s="357">
        <v>66</v>
      </c>
      <c r="B69" s="326"/>
      <c r="C69" s="326"/>
      <c r="D69" s="326"/>
      <c r="E69" s="326"/>
      <c r="F69" s="326"/>
    </row>
    <row r="70" spans="1:6" s="356" customFormat="1" x14ac:dyDescent="0.2">
      <c r="A70" s="307">
        <v>67</v>
      </c>
      <c r="B70" s="326"/>
      <c r="C70" s="326"/>
      <c r="D70" s="326"/>
      <c r="E70" s="326"/>
      <c r="F70" s="326"/>
    </row>
    <row r="71" spans="1:6" s="356" customFormat="1" x14ac:dyDescent="0.2">
      <c r="A71" s="307">
        <v>68</v>
      </c>
      <c r="B71" s="326"/>
      <c r="C71" s="326"/>
      <c r="D71" s="326"/>
      <c r="E71" s="326"/>
      <c r="F71" s="326"/>
    </row>
    <row r="72" spans="1:6" s="356" customFormat="1" x14ac:dyDescent="0.2">
      <c r="A72" s="307">
        <v>69</v>
      </c>
      <c r="B72" s="326"/>
      <c r="C72" s="326"/>
      <c r="D72" s="326"/>
      <c r="E72" s="326"/>
      <c r="F72" s="326"/>
    </row>
    <row r="73" spans="1:6" s="356" customFormat="1" x14ac:dyDescent="0.2">
      <c r="A73" s="307">
        <v>70</v>
      </c>
      <c r="B73" s="326"/>
      <c r="C73" s="326"/>
      <c r="D73" s="326"/>
      <c r="E73" s="326"/>
      <c r="F73" s="326"/>
    </row>
    <row r="74" spans="1:6" s="356" customFormat="1" x14ac:dyDescent="0.2">
      <c r="A74" s="357">
        <v>71</v>
      </c>
      <c r="B74" s="326"/>
      <c r="C74" s="326"/>
      <c r="D74" s="326"/>
      <c r="E74" s="326"/>
      <c r="F74" s="326"/>
    </row>
    <row r="75" spans="1:6" s="356" customFormat="1" x14ac:dyDescent="0.2">
      <c r="A75" s="307">
        <v>72</v>
      </c>
      <c r="B75" s="326"/>
      <c r="C75" s="326"/>
      <c r="D75" s="326"/>
      <c r="E75" s="326"/>
      <c r="F75" s="326"/>
    </row>
    <row r="76" spans="1:6" s="356" customFormat="1" x14ac:dyDescent="0.2">
      <c r="A76" s="357">
        <v>73</v>
      </c>
      <c r="B76" s="326"/>
      <c r="C76" s="326"/>
      <c r="D76" s="326"/>
      <c r="E76" s="326"/>
      <c r="F76" s="326"/>
    </row>
    <row r="77" spans="1:6" s="356" customFormat="1" x14ac:dyDescent="0.2">
      <c r="A77" s="307">
        <v>74</v>
      </c>
      <c r="B77" s="326"/>
      <c r="C77" s="326"/>
      <c r="D77" s="326"/>
      <c r="E77" s="326"/>
      <c r="F77" s="326"/>
    </row>
    <row r="78" spans="1:6" s="356" customFormat="1" x14ac:dyDescent="0.2">
      <c r="A78" s="307">
        <v>75</v>
      </c>
      <c r="B78" s="326"/>
      <c r="C78" s="326"/>
      <c r="D78" s="326"/>
      <c r="E78" s="326"/>
      <c r="F78" s="326"/>
    </row>
    <row r="79" spans="1:6" s="356" customFormat="1" x14ac:dyDescent="0.2">
      <c r="A79" s="307">
        <v>76</v>
      </c>
      <c r="B79" s="326"/>
      <c r="C79" s="326"/>
      <c r="D79" s="326"/>
      <c r="E79" s="326"/>
      <c r="F79" s="326"/>
    </row>
    <row r="80" spans="1:6" s="356" customFormat="1" x14ac:dyDescent="0.2">
      <c r="A80" s="307">
        <v>77</v>
      </c>
      <c r="B80" s="326"/>
      <c r="C80" s="326"/>
      <c r="D80" s="326"/>
      <c r="E80" s="326"/>
      <c r="F80" s="326"/>
    </row>
    <row r="81" spans="1:6" s="356" customFormat="1" x14ac:dyDescent="0.2">
      <c r="A81" s="357">
        <v>78</v>
      </c>
      <c r="B81" s="326"/>
      <c r="C81" s="326"/>
      <c r="D81" s="326"/>
      <c r="E81" s="326"/>
      <c r="F81" s="326"/>
    </row>
    <row r="82" spans="1:6" s="356" customFormat="1" x14ac:dyDescent="0.2">
      <c r="A82" s="307">
        <v>79</v>
      </c>
      <c r="B82" s="326"/>
      <c r="C82" s="326"/>
      <c r="D82" s="326"/>
      <c r="E82" s="326"/>
      <c r="F82" s="326"/>
    </row>
    <row r="83" spans="1:6" s="356" customFormat="1" x14ac:dyDescent="0.2">
      <c r="A83" s="307">
        <v>80</v>
      </c>
      <c r="B83" s="326"/>
      <c r="C83" s="326"/>
      <c r="D83" s="326"/>
      <c r="E83" s="326"/>
      <c r="F83" s="326"/>
    </row>
    <row r="84" spans="1:6" s="356" customFormat="1" x14ac:dyDescent="0.2">
      <c r="A84" s="307">
        <v>81</v>
      </c>
      <c r="B84" s="326"/>
      <c r="C84" s="326"/>
      <c r="D84" s="326"/>
      <c r="E84" s="326"/>
      <c r="F84" s="326"/>
    </row>
    <row r="85" spans="1:6" s="356" customFormat="1" x14ac:dyDescent="0.2">
      <c r="A85" s="307">
        <v>82</v>
      </c>
      <c r="B85" s="326"/>
      <c r="C85" s="326"/>
      <c r="D85" s="326"/>
      <c r="E85" s="326"/>
      <c r="F85" s="326"/>
    </row>
    <row r="86" spans="1:6" s="356" customFormat="1" x14ac:dyDescent="0.2">
      <c r="A86" s="357">
        <v>83</v>
      </c>
      <c r="B86" s="326"/>
      <c r="C86" s="326"/>
      <c r="D86" s="326"/>
      <c r="E86" s="326"/>
      <c r="F86" s="326"/>
    </row>
    <row r="87" spans="1:6" s="356" customFormat="1" x14ac:dyDescent="0.2">
      <c r="A87" s="307">
        <v>84</v>
      </c>
      <c r="B87" s="326"/>
      <c r="C87" s="326"/>
      <c r="D87" s="326"/>
      <c r="E87" s="326"/>
      <c r="F87" s="326"/>
    </row>
    <row r="88" spans="1:6" s="356" customFormat="1" x14ac:dyDescent="0.2">
      <c r="A88" s="307">
        <v>85</v>
      </c>
      <c r="B88" s="326"/>
      <c r="C88" s="326"/>
      <c r="D88" s="326"/>
      <c r="E88" s="326"/>
      <c r="F88" s="326"/>
    </row>
    <row r="89" spans="1:6" s="356" customFormat="1" x14ac:dyDescent="0.2">
      <c r="A89" s="307">
        <v>86</v>
      </c>
      <c r="B89" s="326"/>
      <c r="C89" s="326"/>
      <c r="D89" s="326"/>
      <c r="E89" s="326"/>
      <c r="F89" s="326"/>
    </row>
    <row r="90" spans="1:6" s="356" customFormat="1" x14ac:dyDescent="0.2">
      <c r="A90" s="307">
        <v>87</v>
      </c>
      <c r="B90" s="326"/>
      <c r="C90" s="326"/>
      <c r="D90" s="326"/>
      <c r="E90" s="326"/>
      <c r="F90" s="326"/>
    </row>
    <row r="91" spans="1:6" s="356" customFormat="1" x14ac:dyDescent="0.2">
      <c r="A91" s="307">
        <v>88</v>
      </c>
      <c r="B91" s="326"/>
      <c r="C91" s="326"/>
      <c r="D91" s="326"/>
      <c r="E91" s="326"/>
      <c r="F91" s="326"/>
    </row>
    <row r="92" spans="1:6" s="356" customFormat="1" x14ac:dyDescent="0.2">
      <c r="A92" s="307">
        <v>89</v>
      </c>
      <c r="B92" s="326"/>
      <c r="C92" s="326"/>
      <c r="D92" s="326"/>
      <c r="E92" s="326"/>
      <c r="F92" s="326"/>
    </row>
    <row r="93" spans="1:6" s="356" customFormat="1" x14ac:dyDescent="0.2">
      <c r="A93" s="307">
        <v>90</v>
      </c>
      <c r="B93" s="326"/>
      <c r="C93" s="326"/>
      <c r="D93" s="326"/>
      <c r="E93" s="326"/>
      <c r="F93" s="326"/>
    </row>
    <row r="94" spans="1:6" s="356" customFormat="1" x14ac:dyDescent="0.2">
      <c r="A94" s="307">
        <v>91</v>
      </c>
      <c r="B94" s="326"/>
      <c r="C94" s="326"/>
      <c r="D94" s="326"/>
      <c r="E94" s="326"/>
      <c r="F94" s="326"/>
    </row>
    <row r="95" spans="1:6" s="356" customFormat="1" x14ac:dyDescent="0.2">
      <c r="A95" s="307">
        <v>92</v>
      </c>
      <c r="B95" s="326"/>
      <c r="C95" s="326"/>
      <c r="D95" s="326"/>
      <c r="E95" s="326"/>
      <c r="F95" s="326"/>
    </row>
    <row r="96" spans="1:6" s="356" customFormat="1" x14ac:dyDescent="0.2">
      <c r="A96" s="307">
        <v>93</v>
      </c>
      <c r="B96" s="326"/>
      <c r="C96" s="326"/>
      <c r="D96" s="326"/>
      <c r="E96" s="326"/>
      <c r="F96" s="326"/>
    </row>
    <row r="97" spans="1:6" s="356" customFormat="1" x14ac:dyDescent="0.2">
      <c r="A97" s="307">
        <v>94</v>
      </c>
      <c r="B97" s="326"/>
      <c r="C97" s="326"/>
      <c r="D97" s="326"/>
      <c r="E97" s="326"/>
      <c r="F97" s="326"/>
    </row>
    <row r="98" spans="1:6" s="356" customFormat="1" x14ac:dyDescent="0.2">
      <c r="A98" s="307">
        <v>95</v>
      </c>
      <c r="B98" s="326"/>
      <c r="C98" s="326"/>
      <c r="D98" s="326"/>
      <c r="E98" s="326"/>
      <c r="F98" s="326"/>
    </row>
    <row r="99" spans="1:6" s="356" customFormat="1" x14ac:dyDescent="0.2">
      <c r="A99" s="307">
        <v>96</v>
      </c>
      <c r="B99" s="326"/>
      <c r="C99" s="326"/>
      <c r="D99" s="326"/>
      <c r="E99" s="326"/>
      <c r="F99" s="326"/>
    </row>
    <row r="100" spans="1:6" s="356" customFormat="1" x14ac:dyDescent="0.2">
      <c r="A100" s="307">
        <v>97</v>
      </c>
      <c r="B100" s="326"/>
      <c r="C100" s="326"/>
      <c r="D100" s="326"/>
      <c r="E100" s="326"/>
      <c r="F100" s="326"/>
    </row>
    <row r="101" spans="1:6" s="356" customFormat="1" x14ac:dyDescent="0.2">
      <c r="A101" s="307">
        <v>98</v>
      </c>
      <c r="B101" s="326"/>
      <c r="C101" s="326"/>
      <c r="D101" s="326"/>
      <c r="E101" s="326"/>
      <c r="F101" s="326"/>
    </row>
    <row r="102" spans="1:6" s="356" customFormat="1" x14ac:dyDescent="0.2">
      <c r="A102" s="307">
        <v>99</v>
      </c>
      <c r="B102" s="326"/>
      <c r="C102" s="326"/>
      <c r="D102" s="326"/>
      <c r="E102" s="326"/>
      <c r="F102" s="326"/>
    </row>
    <row r="103" spans="1:6" s="356" customFormat="1" x14ac:dyDescent="0.2">
      <c r="A103" s="307">
        <v>100</v>
      </c>
      <c r="B103" s="326"/>
      <c r="C103" s="326"/>
      <c r="D103" s="326"/>
      <c r="E103" s="326"/>
      <c r="F103" s="326"/>
    </row>
  </sheetData>
  <sheetProtection insertRows="0" pivotTables="0"/>
  <mergeCells count="2">
    <mergeCell ref="A1:F1"/>
    <mergeCell ref="A2:F2"/>
  </mergeCells>
  <dataValidations count="1">
    <dataValidation type="list" allowBlank="1" showInputMessage="1" showErrorMessage="1" sqref="E4:E103" xr:uid="{00000000-0002-0000-0500-000000000000}">
      <formula1>"náklad na provozní asistenty (vlastní), náklad na provozní asistenty (dodavatelsky), náklad na dopravu (vlastní), náklad na dopravu (dodavatelsky), náklad na přizpůsobení provozovny"</formula1>
    </dataValidation>
  </dataValidations>
  <pageMargins left="0.7" right="0.7" top="0.75" bottom="0.75" header="0.3" footer="0.3"/>
  <pageSetup paperSize="9" scale="99" fitToHeight="0" orientation="portrait" r:id="rId1"/>
  <headerFooter>
    <oddFooter>&amp;L&amp;8VC - S 15; MPSV ČR - Jmenný seznam zaměstnnaců, kteří jsou osobami se zdravotním postižením&amp;R&amp;8Platnost tiskopisu od 1.1.2020</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M1"/>
  <sheetViews>
    <sheetView showGridLines="0" workbookViewId="0">
      <selection activeCell="H12" sqref="H12"/>
    </sheetView>
  </sheetViews>
  <sheetFormatPr defaultRowHeight="12.75" x14ac:dyDescent="0.2"/>
  <sheetData>
    <row r="1" spans="1:13" ht="65.25" customHeight="1" x14ac:dyDescent="0.2">
      <c r="A1" s="578" t="s">
        <v>67</v>
      </c>
      <c r="B1" s="579"/>
      <c r="C1" s="579"/>
      <c r="D1" s="579"/>
      <c r="E1" s="579"/>
      <c r="F1" s="579"/>
      <c r="G1" s="579"/>
      <c r="H1" s="579"/>
      <c r="I1" s="579"/>
      <c r="J1" s="579"/>
      <c r="K1" s="579"/>
      <c r="L1" s="579"/>
      <c r="M1" s="579"/>
    </row>
  </sheetData>
  <mergeCells count="1">
    <mergeCell ref="A1:M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2</vt:i4>
      </vt:variant>
    </vt:vector>
  </HeadingPairs>
  <TitlesOfParts>
    <vt:vector size="9" baseType="lpstr">
      <vt:lpstr>1) Úvodní list</vt:lpstr>
      <vt:lpstr>2) seznam zaměstnanců OZP</vt:lpstr>
      <vt:lpstr>3) nákl. prov. asistence</vt:lpstr>
      <vt:lpstr>4) nákl. na dopr.</vt:lpstr>
      <vt:lpstr>5) nákl. na přiz. prov.</vt:lpstr>
      <vt:lpstr>6) seznam dokl.</vt:lpstr>
      <vt:lpstr>7) Upozornění</vt:lpstr>
      <vt:lpstr>'1) Úvodní list'!Oblast_tisku</vt:lpstr>
      <vt:lpstr>'2) seznam zaměstnanců OZP'!Oblast_tisku</vt:lpstr>
    </vt:vector>
  </TitlesOfParts>
  <Company>Multiscan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Sklenar</dc:creator>
  <cp:lastModifiedBy>Bližňáková Pavlína Ing. (MPSV)</cp:lastModifiedBy>
  <cp:lastPrinted>2025-09-23T04:57:38Z</cp:lastPrinted>
  <dcterms:created xsi:type="dcterms:W3CDTF">2008-03-25T08:39:01Z</dcterms:created>
  <dcterms:modified xsi:type="dcterms:W3CDTF">2025-09-23T05:42:15Z</dcterms:modified>
</cp:coreProperties>
</file>